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675" yWindow="60" windowWidth="19425" windowHeight="10935" tabRatio="822" firstSheet="1" activeTab="2"/>
  </bookViews>
  <sheets>
    <sheet name="Lists" sheetId="2" state="hidden" r:id="rId1"/>
    <sheet name="data0211" sheetId="63" r:id="rId2"/>
    <sheet name="2011 data " sheetId="27" r:id="rId3"/>
    <sheet name="2010 data" sheetId="23" r:id="rId4"/>
    <sheet name="2009 data" sheetId="20" r:id="rId5"/>
    <sheet name="2008 data" sheetId="19" r:id="rId6"/>
    <sheet name="2007 data" sheetId="18" r:id="rId7"/>
    <sheet name="2006 data" sheetId="17" r:id="rId8"/>
    <sheet name="2005 data" sheetId="3" r:id="rId9"/>
    <sheet name="2004 data" sheetId="4" r:id="rId10"/>
    <sheet name="2003 data" sheetId="5" r:id="rId11"/>
    <sheet name="2002 data" sheetId="6" r:id="rId12"/>
  </sheets>
  <externalReferences>
    <externalReference r:id="rId13"/>
  </externalReferences>
  <definedNames>
    <definedName name="_xlnm._FilterDatabase" localSheetId="1" hidden="1">data0211!$A$1:$BA$893</definedName>
    <definedName name="_xlnm._FilterDatabase" localSheetId="0" hidden="1">Lists!$A$4:$A$7</definedName>
    <definedName name="A">[1]Sheet1!#REF!</definedName>
    <definedName name="data00">#REF!</definedName>
    <definedName name="data01">#REF!</definedName>
    <definedName name="data02">'2002 data'!$A$1:$CY$53</definedName>
    <definedName name="data0211">data0211!$B$1:$AQ$629</definedName>
    <definedName name="data03">'2003 data'!$A$1:$DA$53</definedName>
    <definedName name="data04">'2004 data'!$A$1:$DA$53</definedName>
    <definedName name="data05">'2005 data'!$A$1:$CU$53</definedName>
    <definedName name="data06">'2006 data'!$A$1:$CO$53</definedName>
    <definedName name="data07">'2007 data'!$A$1:$CK$53</definedName>
    <definedName name="data08">'2008 data'!$A$1:$CG$53</definedName>
    <definedName name="data09">'2009 data'!$A$1:$CC$53</definedName>
    <definedName name="data10">'2010 data'!$A$1:$CC$53</definedName>
    <definedName name="data11">'2011 data '!$A$1:$CC$53</definedName>
    <definedName name="Driver">Lists!$A$4:$A$7</definedName>
    <definedName name="grossplant">#REF!</definedName>
    <definedName name="plantdata">#REF!</definedName>
    <definedName name="TableName">"Dummy"</definedName>
    <definedName name="thenames">data0211!#REF!</definedName>
    <definedName name="TrialBalance02">#REF!</definedName>
    <definedName name="TrialBalance03">#REF!</definedName>
    <definedName name="TrialBalance04">#REF!</definedName>
    <definedName name="TrialBalance05">#REF!</definedName>
    <definedName name="TrialBalance06">#REF!</definedName>
    <definedName name="TrialBalance07">#REF!</definedName>
    <definedName name="TrialBalance08">#REF!</definedName>
    <definedName name="TrialBalance09">#REF!</definedName>
    <definedName name="TrialBalance10">#REF!</definedName>
    <definedName name="TrialBalance11">#REF!</definedName>
    <definedName name="TrialBalance89">#REF!</definedName>
    <definedName name="TrialBalance90">#REF!</definedName>
    <definedName name="TrialBalance91">#REF!</definedName>
    <definedName name="Trialbalance92">#REF!</definedName>
    <definedName name="TrialBalance93">#REF!</definedName>
    <definedName name="TrialBalance94">#REF!</definedName>
    <definedName name="TrialBalance95">#REF!</definedName>
    <definedName name="TrialBalance96">#REF!</definedName>
    <definedName name="TrialBalance97">#REF!</definedName>
    <definedName name="TrialBalance98">#REF!</definedName>
    <definedName name="Z_34D1CF11_6AE5_456B_9206_EB2DB20D312F_.wvu.FilterData" localSheetId="0" hidden="1">Lists!$A$4:$A$7</definedName>
    <definedName name="Z_9150291E_A5B9_486C_A21A_AEA47D3C02DB_.wvu.FilterData" localSheetId="0" hidden="1">Lists!$A$4:$A$7</definedName>
  </definedNames>
  <calcPr calcId="145621"/>
  <customWorkbookViews>
    <customWorkbookView name="SkinneDu - Personal View" guid="{9150291E-A5B9-486C-A21A-AEA47D3C02DB}" mergeInterval="0" personalView="1" maximized="1" windowWidth="1020" windowHeight="570" tabRatio="675" activeSheetId="1"/>
    <customWorkbookView name="frostwa - Personal View" guid="{34D1CF11-6AE5-456B-9206-EB2DB20D312F}" mergeInterval="0" personalView="1" maximized="1" windowWidth="1020" windowHeight="592" tabRatio="675" activeSheetId="1"/>
  </customWorkbookViews>
</workbook>
</file>

<file path=xl/calcChain.xml><?xml version="1.0" encoding="utf-8"?>
<calcChain xmlns="http://schemas.openxmlformats.org/spreadsheetml/2006/main">
  <c r="BO174" i="27" l="1"/>
  <c r="BO109" i="23" l="1"/>
  <c r="BO95" i="27"/>
  <c r="BO126" i="23"/>
  <c r="BO8" i="23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D18" i="17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J13" i="20"/>
  <c r="BI13" i="20"/>
  <c r="BH13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J19" i="20"/>
  <c r="BI19" i="20"/>
  <c r="BH19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K17" i="18"/>
  <c r="CJ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E900" i="63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AK10" i="27"/>
  <c r="AL10" i="27"/>
  <c r="AM10" i="27"/>
  <c r="AN10" i="27"/>
  <c r="AO10" i="27"/>
  <c r="AP10" i="27"/>
  <c r="AQ10" i="27"/>
  <c r="AR10" i="27"/>
  <c r="AS10" i="27"/>
  <c r="AT10" i="27"/>
  <c r="AU10" i="27"/>
  <c r="AV10" i="27"/>
  <c r="AW10" i="27"/>
  <c r="AX10" i="27"/>
  <c r="AY10" i="27"/>
  <c r="AZ10" i="27"/>
  <c r="BA10" i="27"/>
  <c r="BB10" i="27"/>
  <c r="BC10" i="27"/>
  <c r="BD10" i="27"/>
  <c r="BE10" i="27"/>
  <c r="BF10" i="27"/>
  <c r="BG10" i="27"/>
  <c r="BH10" i="27"/>
  <c r="BI10" i="27"/>
  <c r="BJ10" i="27"/>
  <c r="BK10" i="27"/>
  <c r="BL10" i="27"/>
  <c r="BM10" i="27"/>
  <c r="BN10" i="27"/>
  <c r="BO10" i="27"/>
  <c r="BP10" i="27"/>
  <c r="BQ10" i="27"/>
  <c r="BR10" i="27"/>
  <c r="BS10" i="27"/>
  <c r="BT10" i="27"/>
  <c r="BU10" i="27"/>
  <c r="BV10" i="27"/>
  <c r="BW10" i="27"/>
  <c r="BX10" i="27"/>
  <c r="BY10" i="27"/>
  <c r="BZ10" i="27"/>
  <c r="CA10" i="27"/>
  <c r="CB10" i="27"/>
  <c r="CC10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AK11" i="27"/>
  <c r="AL11" i="27"/>
  <c r="AM11" i="27"/>
  <c r="AN11" i="27"/>
  <c r="AO11" i="27"/>
  <c r="AP11" i="27"/>
  <c r="AQ11" i="27"/>
  <c r="AR11" i="27"/>
  <c r="AS11" i="27"/>
  <c r="AT11" i="27"/>
  <c r="AU11" i="27"/>
  <c r="AV11" i="27"/>
  <c r="AW11" i="27"/>
  <c r="AX11" i="27"/>
  <c r="AY11" i="27"/>
  <c r="AZ11" i="27"/>
  <c r="BA11" i="27"/>
  <c r="BB11" i="27"/>
  <c r="BC11" i="27"/>
  <c r="BD11" i="27"/>
  <c r="BE11" i="27"/>
  <c r="BF11" i="27"/>
  <c r="BG11" i="27"/>
  <c r="BH11" i="27"/>
  <c r="BI11" i="27"/>
  <c r="BJ11" i="27"/>
  <c r="BK11" i="27"/>
  <c r="BL11" i="27"/>
  <c r="BM11" i="27"/>
  <c r="BN11" i="27"/>
  <c r="BO11" i="27"/>
  <c r="BP11" i="27"/>
  <c r="BQ11" i="27"/>
  <c r="BR11" i="27"/>
  <c r="BS11" i="27"/>
  <c r="BT11" i="27"/>
  <c r="BU11" i="27"/>
  <c r="BV11" i="27"/>
  <c r="BW11" i="27"/>
  <c r="BX11" i="27"/>
  <c r="BY11" i="27"/>
  <c r="BZ11" i="27"/>
  <c r="CA11" i="27"/>
  <c r="CB11" i="27"/>
  <c r="CC11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AK12" i="27"/>
  <c r="AL12" i="27"/>
  <c r="AM12" i="27"/>
  <c r="AN12" i="27"/>
  <c r="AO12" i="27"/>
  <c r="AP12" i="27"/>
  <c r="AQ12" i="27"/>
  <c r="AR12" i="27"/>
  <c r="AS12" i="27"/>
  <c r="AT12" i="27"/>
  <c r="AU12" i="27"/>
  <c r="AV12" i="27"/>
  <c r="AW12" i="27"/>
  <c r="AX12" i="27"/>
  <c r="AY12" i="27"/>
  <c r="AZ12" i="27"/>
  <c r="BA12" i="27"/>
  <c r="BB12" i="27"/>
  <c r="BC12" i="27"/>
  <c r="BD12" i="27"/>
  <c r="BE12" i="27"/>
  <c r="BF12" i="27"/>
  <c r="BG12" i="27"/>
  <c r="BH12" i="27"/>
  <c r="BI12" i="27"/>
  <c r="BJ12" i="27"/>
  <c r="BK12" i="27"/>
  <c r="BL12" i="27"/>
  <c r="BM12" i="27"/>
  <c r="BN12" i="27"/>
  <c r="BO12" i="27"/>
  <c r="BP12" i="27"/>
  <c r="BQ12" i="27"/>
  <c r="BR12" i="27"/>
  <c r="BS12" i="27"/>
  <c r="BT12" i="27"/>
  <c r="BU12" i="27"/>
  <c r="BV12" i="27"/>
  <c r="BW12" i="27"/>
  <c r="BX12" i="27"/>
  <c r="BY12" i="27"/>
  <c r="BZ12" i="27"/>
  <c r="CA12" i="27"/>
  <c r="CB12" i="27"/>
  <c r="CC12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AG13" i="27"/>
  <c r="AH13" i="27"/>
  <c r="AI13" i="27"/>
  <c r="AJ13" i="27"/>
  <c r="AK13" i="27"/>
  <c r="AL13" i="27"/>
  <c r="AM13" i="27"/>
  <c r="AN13" i="27"/>
  <c r="AO13" i="27"/>
  <c r="AP13" i="27"/>
  <c r="AQ13" i="27"/>
  <c r="AR13" i="27"/>
  <c r="AS13" i="27"/>
  <c r="AT13" i="27"/>
  <c r="AU13" i="27"/>
  <c r="AV13" i="27"/>
  <c r="AW13" i="27"/>
  <c r="AX13" i="27"/>
  <c r="AY13" i="27"/>
  <c r="AZ13" i="27"/>
  <c r="BA13" i="27"/>
  <c r="BB13" i="27"/>
  <c r="BC13" i="27"/>
  <c r="BD13" i="27"/>
  <c r="BE13" i="27"/>
  <c r="BF13" i="27"/>
  <c r="BG13" i="27"/>
  <c r="BH13" i="27"/>
  <c r="BI13" i="27"/>
  <c r="BJ13" i="27"/>
  <c r="BK13" i="27"/>
  <c r="BL13" i="27"/>
  <c r="BM13" i="27"/>
  <c r="BN13" i="27"/>
  <c r="BO13" i="27"/>
  <c r="BP13" i="27"/>
  <c r="BQ13" i="27"/>
  <c r="BR13" i="27"/>
  <c r="BS13" i="27"/>
  <c r="BT13" i="27"/>
  <c r="BU13" i="27"/>
  <c r="BV13" i="27"/>
  <c r="BW13" i="27"/>
  <c r="BX13" i="27"/>
  <c r="BY13" i="27"/>
  <c r="BZ13" i="27"/>
  <c r="CA13" i="27"/>
  <c r="CB13" i="27"/>
  <c r="CC13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AK16" i="27"/>
  <c r="AL16" i="27"/>
  <c r="AM16" i="27"/>
  <c r="AN16" i="27"/>
  <c r="AO16" i="27"/>
  <c r="AP16" i="27"/>
  <c r="AQ16" i="27"/>
  <c r="AR16" i="27"/>
  <c r="AS16" i="27"/>
  <c r="AT16" i="27"/>
  <c r="AU16" i="27"/>
  <c r="AV16" i="27"/>
  <c r="AW16" i="27"/>
  <c r="AX16" i="27"/>
  <c r="AY16" i="27"/>
  <c r="AZ16" i="27"/>
  <c r="BA16" i="27"/>
  <c r="BB16" i="27"/>
  <c r="BC16" i="27"/>
  <c r="BD16" i="27"/>
  <c r="BE16" i="27"/>
  <c r="BF16" i="27"/>
  <c r="BG16" i="27"/>
  <c r="BH16" i="27"/>
  <c r="BI16" i="27"/>
  <c r="BJ16" i="27"/>
  <c r="BK16" i="27"/>
  <c r="BL16" i="27"/>
  <c r="BM16" i="27"/>
  <c r="BN16" i="27"/>
  <c r="BO16" i="27"/>
  <c r="BP16" i="27"/>
  <c r="BQ16" i="27"/>
  <c r="BR16" i="27"/>
  <c r="BS16" i="27"/>
  <c r="BT16" i="27"/>
  <c r="BU16" i="27"/>
  <c r="BV16" i="27"/>
  <c r="BW16" i="27"/>
  <c r="BX16" i="27"/>
  <c r="BY16" i="27"/>
  <c r="BZ16" i="27"/>
  <c r="CA16" i="27"/>
  <c r="CB16" i="27"/>
  <c r="CC16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AK17" i="27"/>
  <c r="AL17" i="27"/>
  <c r="AM17" i="27"/>
  <c r="AN17" i="27"/>
  <c r="AO17" i="27"/>
  <c r="AP17" i="27"/>
  <c r="AQ17" i="27"/>
  <c r="AR17" i="27"/>
  <c r="AS17" i="27"/>
  <c r="AT17" i="27"/>
  <c r="AU17" i="27"/>
  <c r="AV17" i="27"/>
  <c r="AW17" i="27"/>
  <c r="AX17" i="27"/>
  <c r="AY17" i="27"/>
  <c r="AZ17" i="27"/>
  <c r="BA17" i="27"/>
  <c r="BB17" i="27"/>
  <c r="BC17" i="27"/>
  <c r="BD17" i="27"/>
  <c r="BE17" i="27"/>
  <c r="BF17" i="27"/>
  <c r="BG17" i="27"/>
  <c r="BH17" i="27"/>
  <c r="BI17" i="27"/>
  <c r="BJ17" i="27"/>
  <c r="BK17" i="27"/>
  <c r="BL17" i="27"/>
  <c r="BM17" i="27"/>
  <c r="BN17" i="27"/>
  <c r="BO17" i="27"/>
  <c r="BP17" i="27"/>
  <c r="BQ17" i="27"/>
  <c r="BR17" i="27"/>
  <c r="BS17" i="27"/>
  <c r="BT17" i="27"/>
  <c r="BU17" i="27"/>
  <c r="BV17" i="27"/>
  <c r="BW17" i="27"/>
  <c r="BX17" i="27"/>
  <c r="BY17" i="27"/>
  <c r="BZ17" i="27"/>
  <c r="CA17" i="27"/>
  <c r="CB17" i="27"/>
  <c r="CC17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V18" i="27"/>
  <c r="W18" i="27"/>
  <c r="X18" i="27"/>
  <c r="Y18" i="27"/>
  <c r="Z18" i="27"/>
  <c r="AA18" i="27"/>
  <c r="AB18" i="27"/>
  <c r="AC18" i="27"/>
  <c r="AD18" i="27"/>
  <c r="AE18" i="27"/>
  <c r="AF18" i="27"/>
  <c r="AG18" i="27"/>
  <c r="AH18" i="27"/>
  <c r="AI18" i="27"/>
  <c r="AJ18" i="27"/>
  <c r="AK18" i="27"/>
  <c r="AL18" i="27"/>
  <c r="AM18" i="27"/>
  <c r="AN18" i="27"/>
  <c r="AO18" i="27"/>
  <c r="AP18" i="27"/>
  <c r="AQ18" i="27"/>
  <c r="AR18" i="27"/>
  <c r="AS18" i="27"/>
  <c r="AT18" i="27"/>
  <c r="AU18" i="27"/>
  <c r="AV18" i="27"/>
  <c r="AW18" i="27"/>
  <c r="AX18" i="27"/>
  <c r="AY18" i="27"/>
  <c r="AZ18" i="27"/>
  <c r="BA18" i="27"/>
  <c r="BB18" i="27"/>
  <c r="BC18" i="27"/>
  <c r="BD18" i="27"/>
  <c r="BE18" i="27"/>
  <c r="BF18" i="27"/>
  <c r="BG18" i="27"/>
  <c r="BH18" i="27"/>
  <c r="BI18" i="27"/>
  <c r="BJ18" i="27"/>
  <c r="BK18" i="27"/>
  <c r="BL18" i="27"/>
  <c r="BM18" i="27"/>
  <c r="BN18" i="27"/>
  <c r="BO18" i="27"/>
  <c r="BP18" i="27"/>
  <c r="BQ18" i="27"/>
  <c r="BR18" i="27"/>
  <c r="BS18" i="27"/>
  <c r="BT18" i="27"/>
  <c r="BU18" i="27"/>
  <c r="BV18" i="27"/>
  <c r="BW18" i="27"/>
  <c r="BX18" i="27"/>
  <c r="BY18" i="27"/>
  <c r="BZ18" i="27"/>
  <c r="CA18" i="27"/>
  <c r="CB18" i="27"/>
  <c r="CC18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AK19" i="27"/>
  <c r="AL19" i="27"/>
  <c r="AM19" i="27"/>
  <c r="AN19" i="27"/>
  <c r="AO19" i="27"/>
  <c r="AP19" i="27"/>
  <c r="AQ19" i="27"/>
  <c r="AR19" i="27"/>
  <c r="AS19" i="27"/>
  <c r="AT19" i="27"/>
  <c r="AU19" i="27"/>
  <c r="AV19" i="27"/>
  <c r="AW19" i="27"/>
  <c r="AX19" i="27"/>
  <c r="AY19" i="27"/>
  <c r="AZ19" i="27"/>
  <c r="BA19" i="27"/>
  <c r="BB19" i="27"/>
  <c r="BC19" i="27"/>
  <c r="BD19" i="27"/>
  <c r="BE19" i="27"/>
  <c r="BF19" i="27"/>
  <c r="BG19" i="27"/>
  <c r="BH19" i="27"/>
  <c r="BI19" i="27"/>
  <c r="BJ19" i="27"/>
  <c r="BK19" i="27"/>
  <c r="BL19" i="27"/>
  <c r="BM19" i="27"/>
  <c r="BN19" i="27"/>
  <c r="BO19" i="27"/>
  <c r="BP19" i="27"/>
  <c r="BQ19" i="27"/>
  <c r="BR19" i="27"/>
  <c r="BS19" i="27"/>
  <c r="BT19" i="27"/>
  <c r="BU19" i="27"/>
  <c r="BV19" i="27"/>
  <c r="BW19" i="27"/>
  <c r="BX19" i="27"/>
  <c r="BY19" i="27"/>
  <c r="BZ19" i="27"/>
  <c r="CA19" i="27"/>
  <c r="CB19" i="27"/>
  <c r="CC19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V22" i="27"/>
  <c r="W22" i="27"/>
  <c r="X22" i="27"/>
  <c r="Y22" i="27"/>
  <c r="Z22" i="27"/>
  <c r="AA22" i="27"/>
  <c r="AB22" i="27"/>
  <c r="AC22" i="27"/>
  <c r="AD22" i="27"/>
  <c r="AE22" i="27"/>
  <c r="AF22" i="27"/>
  <c r="AG22" i="27"/>
  <c r="AH22" i="27"/>
  <c r="AI22" i="27"/>
  <c r="AJ22" i="27"/>
  <c r="AK22" i="27"/>
  <c r="AL22" i="27"/>
  <c r="AM22" i="27"/>
  <c r="AN22" i="27"/>
  <c r="AO22" i="27"/>
  <c r="AP22" i="27"/>
  <c r="AQ22" i="27"/>
  <c r="AR22" i="27"/>
  <c r="AS22" i="27"/>
  <c r="AT22" i="27"/>
  <c r="AU22" i="27"/>
  <c r="AV22" i="27"/>
  <c r="AW22" i="27"/>
  <c r="AX22" i="27"/>
  <c r="AY22" i="27"/>
  <c r="AZ22" i="27"/>
  <c r="BA22" i="27"/>
  <c r="BB22" i="27"/>
  <c r="BC22" i="27"/>
  <c r="BD22" i="27"/>
  <c r="BE22" i="27"/>
  <c r="BF22" i="27"/>
  <c r="BG22" i="27"/>
  <c r="BH22" i="27"/>
  <c r="BI22" i="27"/>
  <c r="BJ22" i="27"/>
  <c r="BK22" i="27"/>
  <c r="BL22" i="27"/>
  <c r="BM22" i="27"/>
  <c r="BN22" i="27"/>
  <c r="BO22" i="27"/>
  <c r="BP22" i="27"/>
  <c r="BQ22" i="27"/>
  <c r="BR22" i="27"/>
  <c r="BS22" i="27"/>
  <c r="BT22" i="27"/>
  <c r="BU22" i="27"/>
  <c r="BV22" i="27"/>
  <c r="BW22" i="27"/>
  <c r="BX22" i="27"/>
  <c r="BY22" i="27"/>
  <c r="BZ22" i="27"/>
  <c r="CA22" i="27"/>
  <c r="CB22" i="27"/>
  <c r="CC22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AE23" i="27"/>
  <c r="AF23" i="27"/>
  <c r="AG23" i="27"/>
  <c r="AH23" i="27"/>
  <c r="AI23" i="27"/>
  <c r="AJ23" i="27"/>
  <c r="AK23" i="27"/>
  <c r="AL23" i="27"/>
  <c r="AM23" i="27"/>
  <c r="AN23" i="27"/>
  <c r="AO23" i="27"/>
  <c r="AP23" i="27"/>
  <c r="AQ23" i="27"/>
  <c r="AR23" i="27"/>
  <c r="AS23" i="27"/>
  <c r="AT23" i="27"/>
  <c r="AU23" i="27"/>
  <c r="AV23" i="27"/>
  <c r="AW23" i="27"/>
  <c r="AX23" i="27"/>
  <c r="AY23" i="27"/>
  <c r="AZ23" i="27"/>
  <c r="BA23" i="27"/>
  <c r="BB23" i="27"/>
  <c r="BC23" i="27"/>
  <c r="BD23" i="27"/>
  <c r="BE23" i="27"/>
  <c r="BF23" i="27"/>
  <c r="BG23" i="27"/>
  <c r="BH23" i="27"/>
  <c r="BI23" i="27"/>
  <c r="BJ23" i="27"/>
  <c r="BK23" i="27"/>
  <c r="BL23" i="27"/>
  <c r="BM23" i="27"/>
  <c r="BN23" i="27"/>
  <c r="BO23" i="27"/>
  <c r="BP23" i="27"/>
  <c r="BQ23" i="27"/>
  <c r="BR23" i="27"/>
  <c r="BS23" i="27"/>
  <c r="BT23" i="27"/>
  <c r="BU23" i="27"/>
  <c r="BV23" i="27"/>
  <c r="BW23" i="27"/>
  <c r="BX23" i="27"/>
  <c r="BY23" i="27"/>
  <c r="BZ23" i="27"/>
  <c r="CA23" i="27"/>
  <c r="CB23" i="27"/>
  <c r="CC23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AG24" i="27"/>
  <c r="AH24" i="27"/>
  <c r="AI24" i="27"/>
  <c r="AJ24" i="27"/>
  <c r="AK24" i="27"/>
  <c r="AL24" i="27"/>
  <c r="AM24" i="27"/>
  <c r="AN24" i="27"/>
  <c r="AO24" i="27"/>
  <c r="AP24" i="27"/>
  <c r="AQ24" i="27"/>
  <c r="AR24" i="27"/>
  <c r="AS24" i="27"/>
  <c r="AT24" i="27"/>
  <c r="AU24" i="27"/>
  <c r="AV24" i="27"/>
  <c r="AW24" i="27"/>
  <c r="AX24" i="27"/>
  <c r="AY24" i="27"/>
  <c r="AZ24" i="27"/>
  <c r="BA24" i="27"/>
  <c r="BB24" i="27"/>
  <c r="BC24" i="27"/>
  <c r="BD24" i="27"/>
  <c r="BE24" i="27"/>
  <c r="BF24" i="27"/>
  <c r="BG24" i="27"/>
  <c r="BH24" i="27"/>
  <c r="BI24" i="27"/>
  <c r="BJ24" i="27"/>
  <c r="BK24" i="27"/>
  <c r="BL24" i="27"/>
  <c r="BM24" i="27"/>
  <c r="BN24" i="27"/>
  <c r="BO24" i="27"/>
  <c r="BP24" i="27"/>
  <c r="BQ24" i="27"/>
  <c r="BR24" i="27"/>
  <c r="BS24" i="27"/>
  <c r="BT24" i="27"/>
  <c r="BU24" i="27"/>
  <c r="BV24" i="27"/>
  <c r="BW24" i="27"/>
  <c r="BX24" i="27"/>
  <c r="BY24" i="27"/>
  <c r="BZ24" i="27"/>
  <c r="CA24" i="27"/>
  <c r="CB24" i="27"/>
  <c r="CC24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AE25" i="27"/>
  <c r="AF25" i="27"/>
  <c r="AG25" i="27"/>
  <c r="AH25" i="27"/>
  <c r="AI25" i="27"/>
  <c r="AJ25" i="27"/>
  <c r="AK25" i="27"/>
  <c r="AL25" i="27"/>
  <c r="AM25" i="27"/>
  <c r="AN25" i="27"/>
  <c r="AO25" i="27"/>
  <c r="AP25" i="27"/>
  <c r="AQ25" i="27"/>
  <c r="AR25" i="27"/>
  <c r="AS25" i="27"/>
  <c r="AT25" i="27"/>
  <c r="AU25" i="27"/>
  <c r="AV25" i="27"/>
  <c r="AW25" i="27"/>
  <c r="AX25" i="27"/>
  <c r="AY25" i="27"/>
  <c r="AZ25" i="27"/>
  <c r="BA25" i="27"/>
  <c r="BB25" i="27"/>
  <c r="BC25" i="27"/>
  <c r="BD25" i="27"/>
  <c r="BE25" i="27"/>
  <c r="BF25" i="27"/>
  <c r="BG25" i="27"/>
  <c r="BH25" i="27"/>
  <c r="BI25" i="27"/>
  <c r="BJ25" i="27"/>
  <c r="BK25" i="27"/>
  <c r="BL25" i="27"/>
  <c r="BM25" i="27"/>
  <c r="BN25" i="27"/>
  <c r="BO25" i="27"/>
  <c r="BP25" i="27"/>
  <c r="BQ25" i="27"/>
  <c r="BR25" i="27"/>
  <c r="BS25" i="27"/>
  <c r="BT25" i="27"/>
  <c r="BU25" i="27"/>
  <c r="BV25" i="27"/>
  <c r="BW25" i="27"/>
  <c r="BX25" i="27"/>
  <c r="BY25" i="27"/>
  <c r="BZ25" i="27"/>
  <c r="CA25" i="27"/>
  <c r="CB25" i="27"/>
  <c r="CC25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AF28" i="27"/>
  <c r="AG28" i="27"/>
  <c r="AH28" i="27"/>
  <c r="AI28" i="27"/>
  <c r="AJ28" i="27"/>
  <c r="AK28" i="27"/>
  <c r="AL28" i="27"/>
  <c r="AM28" i="27"/>
  <c r="AN28" i="27"/>
  <c r="AO28" i="27"/>
  <c r="AP28" i="27"/>
  <c r="AQ28" i="27"/>
  <c r="AR28" i="27"/>
  <c r="AS28" i="27"/>
  <c r="AT28" i="27"/>
  <c r="AU28" i="27"/>
  <c r="AV28" i="27"/>
  <c r="AW28" i="27"/>
  <c r="AX28" i="27"/>
  <c r="AY28" i="27"/>
  <c r="AZ28" i="27"/>
  <c r="BA28" i="27"/>
  <c r="BB28" i="27"/>
  <c r="BC28" i="27"/>
  <c r="BD28" i="27"/>
  <c r="BE28" i="27"/>
  <c r="BF28" i="27"/>
  <c r="BG28" i="27"/>
  <c r="BH28" i="27"/>
  <c r="BI28" i="27"/>
  <c r="BJ28" i="27"/>
  <c r="BK28" i="27"/>
  <c r="BL28" i="27"/>
  <c r="BM28" i="27"/>
  <c r="BN28" i="27"/>
  <c r="BO28" i="27"/>
  <c r="BP28" i="27"/>
  <c r="BQ28" i="27"/>
  <c r="BR28" i="27"/>
  <c r="BS28" i="27"/>
  <c r="BT28" i="27"/>
  <c r="BU28" i="27"/>
  <c r="BV28" i="27"/>
  <c r="BW28" i="27"/>
  <c r="BX28" i="27"/>
  <c r="BY28" i="27"/>
  <c r="BZ28" i="27"/>
  <c r="CA28" i="27"/>
  <c r="CB28" i="27"/>
  <c r="CC28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V29" i="27"/>
  <c r="W29" i="27"/>
  <c r="X29" i="27"/>
  <c r="Y29" i="27"/>
  <c r="Z29" i="27"/>
  <c r="AA29" i="27"/>
  <c r="AB29" i="27"/>
  <c r="AC29" i="27"/>
  <c r="AD29" i="27"/>
  <c r="AE29" i="27"/>
  <c r="AF29" i="27"/>
  <c r="AG29" i="27"/>
  <c r="AH29" i="27"/>
  <c r="AI29" i="27"/>
  <c r="AJ29" i="27"/>
  <c r="AK29" i="27"/>
  <c r="AL29" i="27"/>
  <c r="AM29" i="27"/>
  <c r="AN29" i="27"/>
  <c r="AO29" i="27"/>
  <c r="AP29" i="27"/>
  <c r="AQ29" i="27"/>
  <c r="AR29" i="27"/>
  <c r="AS29" i="27"/>
  <c r="AT29" i="27"/>
  <c r="AU29" i="27"/>
  <c r="AV29" i="27"/>
  <c r="AW29" i="27"/>
  <c r="AX29" i="27"/>
  <c r="AY29" i="27"/>
  <c r="AZ29" i="27"/>
  <c r="BA29" i="27"/>
  <c r="BB29" i="27"/>
  <c r="BC29" i="27"/>
  <c r="BD29" i="27"/>
  <c r="BE29" i="27"/>
  <c r="BF29" i="27"/>
  <c r="BG29" i="27"/>
  <c r="BH29" i="27"/>
  <c r="BI29" i="27"/>
  <c r="BJ29" i="27"/>
  <c r="BK29" i="27"/>
  <c r="BL29" i="27"/>
  <c r="BM29" i="27"/>
  <c r="BN29" i="27"/>
  <c r="BO29" i="27"/>
  <c r="BP29" i="27"/>
  <c r="BQ29" i="27"/>
  <c r="BR29" i="27"/>
  <c r="BS29" i="27"/>
  <c r="BT29" i="27"/>
  <c r="BU29" i="27"/>
  <c r="BV29" i="27"/>
  <c r="BW29" i="27"/>
  <c r="BX29" i="27"/>
  <c r="BY29" i="27"/>
  <c r="BZ29" i="27"/>
  <c r="CA29" i="27"/>
  <c r="CB29" i="27"/>
  <c r="CC29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V30" i="27"/>
  <c r="W30" i="27"/>
  <c r="X30" i="27"/>
  <c r="Y30" i="27"/>
  <c r="Z30" i="27"/>
  <c r="AA30" i="27"/>
  <c r="AB30" i="27"/>
  <c r="AC30" i="27"/>
  <c r="AD30" i="27"/>
  <c r="AE30" i="27"/>
  <c r="AF30" i="27"/>
  <c r="AG30" i="27"/>
  <c r="AH30" i="27"/>
  <c r="AI30" i="27"/>
  <c r="AJ30" i="27"/>
  <c r="AK30" i="27"/>
  <c r="AL30" i="27"/>
  <c r="AM30" i="27"/>
  <c r="AN30" i="27"/>
  <c r="AO30" i="27"/>
  <c r="AP30" i="27"/>
  <c r="AQ30" i="27"/>
  <c r="AR30" i="27"/>
  <c r="AS30" i="27"/>
  <c r="AT30" i="27"/>
  <c r="AU30" i="27"/>
  <c r="AV30" i="27"/>
  <c r="AW30" i="27"/>
  <c r="AX30" i="27"/>
  <c r="AY30" i="27"/>
  <c r="AZ30" i="27"/>
  <c r="BA30" i="27"/>
  <c r="BB30" i="27"/>
  <c r="BC30" i="27"/>
  <c r="BD30" i="27"/>
  <c r="BE30" i="27"/>
  <c r="BF30" i="27"/>
  <c r="BG30" i="27"/>
  <c r="BH30" i="27"/>
  <c r="BI30" i="27"/>
  <c r="BJ30" i="27"/>
  <c r="BK30" i="27"/>
  <c r="BL30" i="27"/>
  <c r="BM30" i="27"/>
  <c r="BN30" i="27"/>
  <c r="BO30" i="27"/>
  <c r="BP30" i="27"/>
  <c r="BQ30" i="27"/>
  <c r="BR30" i="27"/>
  <c r="BS30" i="27"/>
  <c r="BT30" i="27"/>
  <c r="BU30" i="27"/>
  <c r="BV30" i="27"/>
  <c r="BW30" i="27"/>
  <c r="BX30" i="27"/>
  <c r="BY30" i="27"/>
  <c r="BZ30" i="27"/>
  <c r="CA30" i="27"/>
  <c r="CB30" i="27"/>
  <c r="CC30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V31" i="27"/>
  <c r="W31" i="27"/>
  <c r="X31" i="27"/>
  <c r="Y31" i="27"/>
  <c r="Z31" i="27"/>
  <c r="AA31" i="27"/>
  <c r="AB31" i="27"/>
  <c r="AC31" i="27"/>
  <c r="AD31" i="27"/>
  <c r="AE31" i="27"/>
  <c r="AF31" i="27"/>
  <c r="AG31" i="27"/>
  <c r="AH31" i="27"/>
  <c r="AI31" i="27"/>
  <c r="AJ31" i="27"/>
  <c r="AK31" i="27"/>
  <c r="AL31" i="27"/>
  <c r="AM31" i="27"/>
  <c r="AN31" i="27"/>
  <c r="AO31" i="27"/>
  <c r="AP31" i="27"/>
  <c r="AQ31" i="27"/>
  <c r="AR31" i="27"/>
  <c r="AS31" i="27"/>
  <c r="AT31" i="27"/>
  <c r="AU31" i="27"/>
  <c r="AV31" i="27"/>
  <c r="AW31" i="27"/>
  <c r="AX31" i="27"/>
  <c r="AY31" i="27"/>
  <c r="AZ31" i="27"/>
  <c r="BA31" i="27"/>
  <c r="BB31" i="27"/>
  <c r="BC31" i="27"/>
  <c r="BD31" i="27"/>
  <c r="BE31" i="27"/>
  <c r="BF31" i="27"/>
  <c r="BG31" i="27"/>
  <c r="BH31" i="27"/>
  <c r="BI31" i="27"/>
  <c r="BJ31" i="27"/>
  <c r="BK31" i="27"/>
  <c r="BL31" i="27"/>
  <c r="BM31" i="27"/>
  <c r="BN31" i="27"/>
  <c r="BO31" i="27"/>
  <c r="BP31" i="27"/>
  <c r="BQ31" i="27"/>
  <c r="BR31" i="27"/>
  <c r="BS31" i="27"/>
  <c r="BT31" i="27"/>
  <c r="BU31" i="27"/>
  <c r="BV31" i="27"/>
  <c r="BW31" i="27"/>
  <c r="BX31" i="27"/>
  <c r="BY31" i="27"/>
  <c r="BZ31" i="27"/>
  <c r="CA31" i="27"/>
  <c r="CB31" i="27"/>
  <c r="CC31" i="27"/>
  <c r="D31" i="27"/>
  <c r="D30" i="27"/>
  <c r="D29" i="27"/>
  <c r="D28" i="27"/>
  <c r="D25" i="27"/>
  <c r="D24" i="27"/>
  <c r="D23" i="27"/>
  <c r="D22" i="27"/>
  <c r="D19" i="27"/>
  <c r="D18" i="27"/>
  <c r="D17" i="27"/>
  <c r="D16" i="27"/>
  <c r="D10" i="27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R10" i="23"/>
  <c r="BS10" i="23"/>
  <c r="BT10" i="23"/>
  <c r="BU10" i="23"/>
  <c r="BV10" i="23"/>
  <c r="BW10" i="23"/>
  <c r="BX10" i="23"/>
  <c r="BY10" i="23"/>
  <c r="BZ10" i="23"/>
  <c r="CA10" i="23"/>
  <c r="CB10" i="23"/>
  <c r="CC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R11" i="23"/>
  <c r="BS11" i="23"/>
  <c r="BT11" i="23"/>
  <c r="BU11" i="23"/>
  <c r="BV11" i="23"/>
  <c r="BW11" i="23"/>
  <c r="BX11" i="23"/>
  <c r="BY11" i="23"/>
  <c r="BZ11" i="23"/>
  <c r="CA11" i="23"/>
  <c r="CB11" i="23"/>
  <c r="CC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U12" i="23"/>
  <c r="BV12" i="23"/>
  <c r="BW12" i="23"/>
  <c r="BX12" i="23"/>
  <c r="BY12" i="23"/>
  <c r="BZ12" i="23"/>
  <c r="CA12" i="23"/>
  <c r="CB12" i="23"/>
  <c r="CC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CA13" i="23"/>
  <c r="CB13" i="23"/>
  <c r="CC13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R19" i="23"/>
  <c r="BS19" i="23"/>
  <c r="BT19" i="23"/>
  <c r="BU19" i="23"/>
  <c r="BV19" i="23"/>
  <c r="BW19" i="23"/>
  <c r="BX19" i="23"/>
  <c r="BY19" i="23"/>
  <c r="BZ19" i="23"/>
  <c r="CA19" i="23"/>
  <c r="CB19" i="23"/>
  <c r="CC19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V22" i="23"/>
  <c r="BW22" i="23"/>
  <c r="BX22" i="23"/>
  <c r="BY22" i="23"/>
  <c r="BZ22" i="23"/>
  <c r="CA22" i="23"/>
  <c r="CB22" i="23"/>
  <c r="CC22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CA28" i="23"/>
  <c r="CB28" i="23"/>
  <c r="CC28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CA29" i="23"/>
  <c r="CB29" i="23"/>
  <c r="CC29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CA30" i="23"/>
  <c r="CB30" i="23"/>
  <c r="CC30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S31" i="23"/>
  <c r="BT31" i="23"/>
  <c r="BU31" i="23"/>
  <c r="BV31" i="23"/>
  <c r="BW31" i="23"/>
  <c r="BX31" i="23"/>
  <c r="BY31" i="23"/>
  <c r="BZ31" i="23"/>
  <c r="CA31" i="23"/>
  <c r="CB31" i="23"/>
  <c r="CC31" i="23"/>
  <c r="D31" i="23"/>
  <c r="D25" i="23"/>
  <c r="D24" i="23"/>
  <c r="D19" i="23"/>
  <c r="D16" i="23"/>
  <c r="D10" i="23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AN10" i="20"/>
  <c r="AO10" i="20"/>
  <c r="AP10" i="20"/>
  <c r="AQ10" i="20"/>
  <c r="AR10" i="20"/>
  <c r="AS10" i="20"/>
  <c r="AT10" i="20"/>
  <c r="AU10" i="20"/>
  <c r="AV10" i="20"/>
  <c r="AW10" i="20"/>
  <c r="AX10" i="20"/>
  <c r="AY10" i="20"/>
  <c r="AZ10" i="20"/>
  <c r="BA10" i="20"/>
  <c r="BB10" i="20"/>
  <c r="BC10" i="20"/>
  <c r="BD10" i="20"/>
  <c r="BE10" i="20"/>
  <c r="BF10" i="20"/>
  <c r="BG10" i="20"/>
  <c r="BH10" i="20"/>
  <c r="BI10" i="20"/>
  <c r="BJ10" i="20"/>
  <c r="BK10" i="20"/>
  <c r="BL10" i="20"/>
  <c r="BM10" i="20"/>
  <c r="BN10" i="20"/>
  <c r="BO10" i="20"/>
  <c r="BP10" i="20"/>
  <c r="BQ10" i="20"/>
  <c r="BR10" i="20"/>
  <c r="BS10" i="20"/>
  <c r="BT10" i="20"/>
  <c r="BU10" i="20"/>
  <c r="BV10" i="20"/>
  <c r="BW10" i="20"/>
  <c r="BX10" i="20"/>
  <c r="BY10" i="20"/>
  <c r="BZ10" i="20"/>
  <c r="CA10" i="20"/>
  <c r="CB10" i="20"/>
  <c r="CC10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AZ11" i="20"/>
  <c r="BA11" i="20"/>
  <c r="BB11" i="20"/>
  <c r="BC11" i="20"/>
  <c r="BD11" i="20"/>
  <c r="BE11" i="20"/>
  <c r="BF11" i="20"/>
  <c r="BG11" i="20"/>
  <c r="BH11" i="20"/>
  <c r="BI11" i="20"/>
  <c r="BJ11" i="20"/>
  <c r="BK11" i="20"/>
  <c r="BL11" i="20"/>
  <c r="BM11" i="20"/>
  <c r="BN11" i="20"/>
  <c r="BO11" i="20"/>
  <c r="BP11" i="20"/>
  <c r="BQ11" i="20"/>
  <c r="BR11" i="20"/>
  <c r="BS11" i="20"/>
  <c r="BT11" i="20"/>
  <c r="BU11" i="20"/>
  <c r="BV11" i="20"/>
  <c r="BW11" i="20"/>
  <c r="BX11" i="20"/>
  <c r="BY11" i="20"/>
  <c r="BZ11" i="20"/>
  <c r="CA11" i="20"/>
  <c r="CB11" i="20"/>
  <c r="CC11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Z12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P12" i="20"/>
  <c r="BQ12" i="20"/>
  <c r="BR12" i="20"/>
  <c r="BS12" i="20"/>
  <c r="BT12" i="20"/>
  <c r="BU12" i="20"/>
  <c r="BV12" i="20"/>
  <c r="BW12" i="20"/>
  <c r="BX12" i="20"/>
  <c r="BY12" i="20"/>
  <c r="BZ12" i="20"/>
  <c r="CA12" i="20"/>
  <c r="CB12" i="20"/>
  <c r="CC12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AN14" i="20"/>
  <c r="AO14" i="20"/>
  <c r="AP14" i="20"/>
  <c r="AQ14" i="20"/>
  <c r="AR14" i="20"/>
  <c r="AS14" i="20"/>
  <c r="AT14" i="20"/>
  <c r="AU14" i="20"/>
  <c r="AV14" i="20"/>
  <c r="AW14" i="20"/>
  <c r="AX14" i="20"/>
  <c r="AY14" i="20"/>
  <c r="AZ14" i="20"/>
  <c r="BA14" i="20"/>
  <c r="BB14" i="20"/>
  <c r="BC14" i="20"/>
  <c r="BD14" i="20"/>
  <c r="BE14" i="20"/>
  <c r="BF14" i="20"/>
  <c r="BG14" i="20"/>
  <c r="BH14" i="20"/>
  <c r="BI14" i="20"/>
  <c r="BJ14" i="20"/>
  <c r="BK14" i="20"/>
  <c r="BL14" i="20"/>
  <c r="BM14" i="20"/>
  <c r="BN14" i="20"/>
  <c r="BO14" i="20"/>
  <c r="BP14" i="20"/>
  <c r="BQ14" i="20"/>
  <c r="BR14" i="20"/>
  <c r="BS14" i="20"/>
  <c r="BT14" i="20"/>
  <c r="BU14" i="20"/>
  <c r="BV14" i="20"/>
  <c r="BW14" i="20"/>
  <c r="BX14" i="20"/>
  <c r="BY14" i="20"/>
  <c r="BZ14" i="20"/>
  <c r="CA14" i="20"/>
  <c r="CB14" i="20"/>
  <c r="CC14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Z15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P15" i="20"/>
  <c r="BQ15" i="20"/>
  <c r="BR15" i="20"/>
  <c r="BS15" i="20"/>
  <c r="BT15" i="20"/>
  <c r="BU15" i="20"/>
  <c r="BV15" i="20"/>
  <c r="BW15" i="20"/>
  <c r="BX15" i="20"/>
  <c r="BY15" i="20"/>
  <c r="BZ15" i="20"/>
  <c r="CA15" i="20"/>
  <c r="CB15" i="20"/>
  <c r="CC15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AO16" i="20"/>
  <c r="AP16" i="20"/>
  <c r="AQ16" i="20"/>
  <c r="AR16" i="20"/>
  <c r="AS16" i="20"/>
  <c r="AT16" i="20"/>
  <c r="AU16" i="20"/>
  <c r="AV16" i="20"/>
  <c r="AW16" i="20"/>
  <c r="AX16" i="20"/>
  <c r="AY16" i="20"/>
  <c r="AZ16" i="20"/>
  <c r="BA16" i="20"/>
  <c r="BB16" i="20"/>
  <c r="BC16" i="20"/>
  <c r="BD16" i="20"/>
  <c r="BE16" i="20"/>
  <c r="BF16" i="20"/>
  <c r="BG16" i="20"/>
  <c r="BH16" i="20"/>
  <c r="BI16" i="20"/>
  <c r="BJ16" i="20"/>
  <c r="BK16" i="20"/>
  <c r="BL16" i="20"/>
  <c r="BM16" i="20"/>
  <c r="BN16" i="20"/>
  <c r="BO16" i="20"/>
  <c r="BP16" i="20"/>
  <c r="BQ16" i="20"/>
  <c r="BR16" i="20"/>
  <c r="BS16" i="20"/>
  <c r="BT16" i="20"/>
  <c r="BU16" i="20"/>
  <c r="BV16" i="20"/>
  <c r="BW16" i="20"/>
  <c r="BX16" i="20"/>
  <c r="BY16" i="20"/>
  <c r="BZ16" i="20"/>
  <c r="CA16" i="20"/>
  <c r="CB16" i="20"/>
  <c r="CC16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Z17" i="20"/>
  <c r="BA17" i="20"/>
  <c r="BB17" i="20"/>
  <c r="BC17" i="20"/>
  <c r="BD17" i="20"/>
  <c r="BE17" i="20"/>
  <c r="BF17" i="20"/>
  <c r="BG17" i="20"/>
  <c r="BH17" i="20"/>
  <c r="BI17" i="20"/>
  <c r="BJ17" i="20"/>
  <c r="BK17" i="20"/>
  <c r="BL17" i="20"/>
  <c r="BM17" i="20"/>
  <c r="BN17" i="20"/>
  <c r="BO17" i="20"/>
  <c r="BP17" i="20"/>
  <c r="BQ17" i="20"/>
  <c r="BR17" i="20"/>
  <c r="BS17" i="20"/>
  <c r="BT17" i="20"/>
  <c r="BU17" i="20"/>
  <c r="BV17" i="20"/>
  <c r="BW17" i="20"/>
  <c r="BX17" i="20"/>
  <c r="BY17" i="20"/>
  <c r="BZ17" i="20"/>
  <c r="CA17" i="20"/>
  <c r="CB17" i="20"/>
  <c r="CC17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AO18" i="20"/>
  <c r="AP18" i="20"/>
  <c r="AQ18" i="20"/>
  <c r="AR18" i="20"/>
  <c r="AS18" i="20"/>
  <c r="AT18" i="20"/>
  <c r="AU18" i="20"/>
  <c r="AV18" i="20"/>
  <c r="AW18" i="20"/>
  <c r="AX18" i="20"/>
  <c r="AY18" i="20"/>
  <c r="AZ18" i="20"/>
  <c r="BA18" i="20"/>
  <c r="BB18" i="20"/>
  <c r="BC18" i="20"/>
  <c r="BD18" i="20"/>
  <c r="BE18" i="20"/>
  <c r="BF18" i="20"/>
  <c r="BG18" i="20"/>
  <c r="BH18" i="20"/>
  <c r="BI18" i="20"/>
  <c r="BJ18" i="20"/>
  <c r="BK18" i="20"/>
  <c r="BL18" i="20"/>
  <c r="BM18" i="20"/>
  <c r="BN18" i="20"/>
  <c r="BO18" i="20"/>
  <c r="BP18" i="20"/>
  <c r="BQ18" i="20"/>
  <c r="BR18" i="20"/>
  <c r="BS18" i="20"/>
  <c r="BT18" i="20"/>
  <c r="BU18" i="20"/>
  <c r="BV18" i="20"/>
  <c r="BW18" i="20"/>
  <c r="BX18" i="20"/>
  <c r="BY18" i="20"/>
  <c r="BZ18" i="20"/>
  <c r="CA18" i="20"/>
  <c r="CB18" i="20"/>
  <c r="CC18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AO20" i="20"/>
  <c r="AP20" i="20"/>
  <c r="AQ20" i="20"/>
  <c r="AR20" i="20"/>
  <c r="AS20" i="20"/>
  <c r="AT20" i="20"/>
  <c r="AU20" i="20"/>
  <c r="AV20" i="20"/>
  <c r="AW20" i="20"/>
  <c r="AX20" i="20"/>
  <c r="AY20" i="20"/>
  <c r="AZ20" i="20"/>
  <c r="BA20" i="20"/>
  <c r="BB20" i="20"/>
  <c r="BC20" i="20"/>
  <c r="BD20" i="20"/>
  <c r="BE20" i="20"/>
  <c r="BF20" i="20"/>
  <c r="BG20" i="20"/>
  <c r="BH20" i="20"/>
  <c r="BI20" i="20"/>
  <c r="BJ20" i="20"/>
  <c r="BK20" i="20"/>
  <c r="BL20" i="20"/>
  <c r="BM20" i="20"/>
  <c r="BN20" i="20"/>
  <c r="BO20" i="20"/>
  <c r="BP20" i="20"/>
  <c r="BQ20" i="20"/>
  <c r="BR20" i="20"/>
  <c r="BS20" i="20"/>
  <c r="BT20" i="20"/>
  <c r="BU20" i="20"/>
  <c r="BV20" i="20"/>
  <c r="BW20" i="20"/>
  <c r="BX20" i="20"/>
  <c r="BY20" i="20"/>
  <c r="BZ20" i="20"/>
  <c r="CA20" i="20"/>
  <c r="CB20" i="20"/>
  <c r="CC20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P21" i="20"/>
  <c r="BQ21" i="20"/>
  <c r="BR21" i="20"/>
  <c r="BS21" i="20"/>
  <c r="BT21" i="20"/>
  <c r="BU21" i="20"/>
  <c r="BV21" i="20"/>
  <c r="BW21" i="20"/>
  <c r="BX21" i="20"/>
  <c r="BY21" i="20"/>
  <c r="BZ21" i="20"/>
  <c r="CA21" i="20"/>
  <c r="CB21" i="20"/>
  <c r="CC21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AN22" i="20"/>
  <c r="AO22" i="20"/>
  <c r="AP22" i="20"/>
  <c r="AQ22" i="20"/>
  <c r="AR22" i="20"/>
  <c r="AS22" i="20"/>
  <c r="AT22" i="20"/>
  <c r="AU22" i="20"/>
  <c r="AV22" i="20"/>
  <c r="AW22" i="20"/>
  <c r="AX22" i="20"/>
  <c r="AY22" i="20"/>
  <c r="AZ22" i="20"/>
  <c r="BA22" i="20"/>
  <c r="BB22" i="20"/>
  <c r="BC22" i="20"/>
  <c r="BD22" i="20"/>
  <c r="BE22" i="20"/>
  <c r="BF22" i="20"/>
  <c r="BG22" i="20"/>
  <c r="BH22" i="20"/>
  <c r="BI22" i="20"/>
  <c r="BJ22" i="20"/>
  <c r="BK22" i="20"/>
  <c r="BL22" i="20"/>
  <c r="BM22" i="20"/>
  <c r="BN22" i="20"/>
  <c r="BO22" i="20"/>
  <c r="BP22" i="20"/>
  <c r="BQ22" i="20"/>
  <c r="BR22" i="20"/>
  <c r="BS22" i="20"/>
  <c r="BT22" i="20"/>
  <c r="BU22" i="20"/>
  <c r="BV22" i="20"/>
  <c r="BW22" i="20"/>
  <c r="BX22" i="20"/>
  <c r="BY22" i="20"/>
  <c r="BZ22" i="20"/>
  <c r="CA22" i="20"/>
  <c r="CB22" i="20"/>
  <c r="CC22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M23" i="20"/>
  <c r="BN23" i="20"/>
  <c r="BO23" i="20"/>
  <c r="BP23" i="20"/>
  <c r="BQ23" i="20"/>
  <c r="BR23" i="20"/>
  <c r="BS23" i="20"/>
  <c r="BT23" i="20"/>
  <c r="BU23" i="20"/>
  <c r="BV23" i="20"/>
  <c r="BW23" i="20"/>
  <c r="BX23" i="20"/>
  <c r="BY23" i="20"/>
  <c r="BZ23" i="20"/>
  <c r="CA23" i="20"/>
  <c r="CB23" i="20"/>
  <c r="CC23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AN24" i="20"/>
  <c r="AO24" i="20"/>
  <c r="AP24" i="20"/>
  <c r="AQ24" i="20"/>
  <c r="AR24" i="20"/>
  <c r="AS24" i="20"/>
  <c r="AT24" i="20"/>
  <c r="AU24" i="20"/>
  <c r="AV24" i="20"/>
  <c r="AW24" i="20"/>
  <c r="AX24" i="20"/>
  <c r="AY24" i="20"/>
  <c r="AZ24" i="20"/>
  <c r="BA24" i="20"/>
  <c r="BB24" i="20"/>
  <c r="BC24" i="20"/>
  <c r="BD24" i="20"/>
  <c r="BE24" i="20"/>
  <c r="BF24" i="20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S24" i="20"/>
  <c r="BT24" i="20"/>
  <c r="BU24" i="20"/>
  <c r="BV24" i="20"/>
  <c r="BW24" i="20"/>
  <c r="BX24" i="20"/>
  <c r="BY24" i="20"/>
  <c r="BZ24" i="20"/>
  <c r="CA24" i="20"/>
  <c r="CB24" i="20"/>
  <c r="CC24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N25" i="20"/>
  <c r="AO25" i="20"/>
  <c r="AP25" i="20"/>
  <c r="AQ25" i="20"/>
  <c r="AR25" i="20"/>
  <c r="AS25" i="20"/>
  <c r="AT25" i="20"/>
  <c r="AU25" i="20"/>
  <c r="AV25" i="20"/>
  <c r="AW25" i="20"/>
  <c r="AX25" i="20"/>
  <c r="AY25" i="20"/>
  <c r="AZ25" i="20"/>
  <c r="BA25" i="20"/>
  <c r="BB25" i="20"/>
  <c r="BC25" i="20"/>
  <c r="BD25" i="20"/>
  <c r="BE25" i="20"/>
  <c r="BF25" i="20"/>
  <c r="BG25" i="20"/>
  <c r="BH25" i="20"/>
  <c r="BI25" i="20"/>
  <c r="BJ25" i="20"/>
  <c r="BK25" i="20"/>
  <c r="BL25" i="20"/>
  <c r="BM25" i="20"/>
  <c r="BN25" i="20"/>
  <c r="BO25" i="20"/>
  <c r="BP25" i="20"/>
  <c r="BQ25" i="20"/>
  <c r="BR25" i="20"/>
  <c r="BS25" i="20"/>
  <c r="BT25" i="20"/>
  <c r="BU25" i="20"/>
  <c r="BV25" i="20"/>
  <c r="BW25" i="20"/>
  <c r="BX25" i="20"/>
  <c r="BY25" i="20"/>
  <c r="BZ25" i="20"/>
  <c r="CA25" i="20"/>
  <c r="CB25" i="20"/>
  <c r="CC25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AN26" i="20"/>
  <c r="AO26" i="20"/>
  <c r="AP26" i="20"/>
  <c r="AQ26" i="20"/>
  <c r="AR26" i="20"/>
  <c r="AS26" i="20"/>
  <c r="AT26" i="20"/>
  <c r="AU26" i="20"/>
  <c r="AV26" i="20"/>
  <c r="AW26" i="20"/>
  <c r="AX26" i="20"/>
  <c r="AY26" i="20"/>
  <c r="AZ26" i="20"/>
  <c r="BA26" i="20"/>
  <c r="BB26" i="20"/>
  <c r="BC26" i="20"/>
  <c r="BD26" i="20"/>
  <c r="BE26" i="20"/>
  <c r="BF26" i="20"/>
  <c r="BG26" i="20"/>
  <c r="BH26" i="20"/>
  <c r="BI26" i="20"/>
  <c r="BJ26" i="20"/>
  <c r="BK26" i="20"/>
  <c r="BL26" i="20"/>
  <c r="BM26" i="20"/>
  <c r="BN26" i="20"/>
  <c r="BO26" i="20"/>
  <c r="BP26" i="20"/>
  <c r="BQ26" i="20"/>
  <c r="BR26" i="20"/>
  <c r="BS26" i="20"/>
  <c r="BT26" i="20"/>
  <c r="BU26" i="20"/>
  <c r="BV26" i="20"/>
  <c r="BW26" i="20"/>
  <c r="BX26" i="20"/>
  <c r="BY26" i="20"/>
  <c r="BZ26" i="20"/>
  <c r="CA26" i="20"/>
  <c r="CB26" i="20"/>
  <c r="CC26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AS27" i="20"/>
  <c r="AT27" i="20"/>
  <c r="AU27" i="20"/>
  <c r="AV27" i="20"/>
  <c r="AW27" i="20"/>
  <c r="AX27" i="20"/>
  <c r="AY27" i="20"/>
  <c r="AZ27" i="20"/>
  <c r="BA27" i="20"/>
  <c r="BB27" i="20"/>
  <c r="BC27" i="20"/>
  <c r="BD27" i="20"/>
  <c r="BE27" i="20"/>
  <c r="BF27" i="20"/>
  <c r="BG27" i="20"/>
  <c r="BH27" i="20"/>
  <c r="BI27" i="20"/>
  <c r="BJ27" i="20"/>
  <c r="BK27" i="20"/>
  <c r="BL27" i="20"/>
  <c r="BM27" i="20"/>
  <c r="BN27" i="20"/>
  <c r="BO27" i="20"/>
  <c r="BP27" i="20"/>
  <c r="BQ27" i="20"/>
  <c r="BR27" i="20"/>
  <c r="BS27" i="20"/>
  <c r="BT27" i="20"/>
  <c r="BU27" i="20"/>
  <c r="BV27" i="20"/>
  <c r="BW27" i="20"/>
  <c r="BX27" i="20"/>
  <c r="BY27" i="20"/>
  <c r="BZ27" i="20"/>
  <c r="CA27" i="20"/>
  <c r="CB27" i="20"/>
  <c r="CC27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AN28" i="20"/>
  <c r="AO28" i="20"/>
  <c r="AP28" i="20"/>
  <c r="AQ28" i="20"/>
  <c r="AR28" i="20"/>
  <c r="AS28" i="20"/>
  <c r="AT28" i="20"/>
  <c r="AU28" i="20"/>
  <c r="AV28" i="20"/>
  <c r="AW28" i="20"/>
  <c r="AX28" i="20"/>
  <c r="AY28" i="20"/>
  <c r="AZ28" i="20"/>
  <c r="BA28" i="20"/>
  <c r="BB28" i="20"/>
  <c r="BC28" i="20"/>
  <c r="BD28" i="20"/>
  <c r="BE28" i="20"/>
  <c r="BF28" i="20"/>
  <c r="BG28" i="20"/>
  <c r="BH28" i="20"/>
  <c r="BI28" i="20"/>
  <c r="BJ28" i="20"/>
  <c r="BK28" i="20"/>
  <c r="BL28" i="20"/>
  <c r="BM28" i="20"/>
  <c r="BN28" i="20"/>
  <c r="BO28" i="20"/>
  <c r="BP28" i="20"/>
  <c r="BQ28" i="20"/>
  <c r="BR28" i="20"/>
  <c r="BS28" i="20"/>
  <c r="BT28" i="20"/>
  <c r="BU28" i="20"/>
  <c r="BV28" i="20"/>
  <c r="BW28" i="20"/>
  <c r="BX28" i="20"/>
  <c r="BY28" i="20"/>
  <c r="BZ28" i="20"/>
  <c r="CA28" i="20"/>
  <c r="CB28" i="20"/>
  <c r="CC28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AN29" i="20"/>
  <c r="AO29" i="20"/>
  <c r="AP29" i="20"/>
  <c r="AQ29" i="20"/>
  <c r="AR29" i="20"/>
  <c r="AS29" i="20"/>
  <c r="AT29" i="20"/>
  <c r="AU29" i="20"/>
  <c r="AV29" i="20"/>
  <c r="AW29" i="20"/>
  <c r="AX29" i="20"/>
  <c r="AY29" i="20"/>
  <c r="AZ29" i="20"/>
  <c r="BA29" i="20"/>
  <c r="BB29" i="20"/>
  <c r="BC29" i="20"/>
  <c r="BD29" i="20"/>
  <c r="BE29" i="20"/>
  <c r="BF29" i="20"/>
  <c r="BG29" i="20"/>
  <c r="BH29" i="20"/>
  <c r="BI29" i="20"/>
  <c r="BJ29" i="20"/>
  <c r="BK29" i="20"/>
  <c r="BL29" i="20"/>
  <c r="BM29" i="20"/>
  <c r="BN29" i="20"/>
  <c r="BO29" i="20"/>
  <c r="BP29" i="20"/>
  <c r="BQ29" i="20"/>
  <c r="BR29" i="20"/>
  <c r="BS29" i="20"/>
  <c r="BT29" i="20"/>
  <c r="BU29" i="20"/>
  <c r="BV29" i="20"/>
  <c r="BW29" i="20"/>
  <c r="BX29" i="20"/>
  <c r="BY29" i="20"/>
  <c r="BZ29" i="20"/>
  <c r="CA29" i="20"/>
  <c r="CB29" i="20"/>
  <c r="CC29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AN30" i="20"/>
  <c r="AO30" i="20"/>
  <c r="AP30" i="20"/>
  <c r="AQ30" i="20"/>
  <c r="AR30" i="20"/>
  <c r="AS30" i="20"/>
  <c r="AT30" i="20"/>
  <c r="AU30" i="20"/>
  <c r="AV30" i="20"/>
  <c r="AW30" i="20"/>
  <c r="AX30" i="20"/>
  <c r="AY30" i="20"/>
  <c r="AZ30" i="20"/>
  <c r="BA30" i="20"/>
  <c r="BB30" i="20"/>
  <c r="BC30" i="20"/>
  <c r="BD30" i="20"/>
  <c r="BE30" i="20"/>
  <c r="BF30" i="20"/>
  <c r="BG30" i="20"/>
  <c r="BH30" i="20"/>
  <c r="BI30" i="20"/>
  <c r="BJ30" i="20"/>
  <c r="BK30" i="20"/>
  <c r="BL30" i="20"/>
  <c r="BM30" i="20"/>
  <c r="BN30" i="20"/>
  <c r="BO30" i="20"/>
  <c r="BP30" i="20"/>
  <c r="BQ30" i="20"/>
  <c r="BR30" i="20"/>
  <c r="BS30" i="20"/>
  <c r="BT30" i="20"/>
  <c r="BU30" i="20"/>
  <c r="BV30" i="20"/>
  <c r="BW30" i="20"/>
  <c r="BX30" i="20"/>
  <c r="BY30" i="20"/>
  <c r="BZ30" i="20"/>
  <c r="CA30" i="20"/>
  <c r="CB30" i="20"/>
  <c r="CC30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AN31" i="20"/>
  <c r="AO31" i="20"/>
  <c r="AP31" i="20"/>
  <c r="AQ31" i="20"/>
  <c r="AR31" i="20"/>
  <c r="AS31" i="20"/>
  <c r="AT31" i="20"/>
  <c r="AU31" i="20"/>
  <c r="AV31" i="20"/>
  <c r="AW31" i="20"/>
  <c r="AX31" i="20"/>
  <c r="AY31" i="20"/>
  <c r="AZ31" i="20"/>
  <c r="BA31" i="20"/>
  <c r="BB31" i="20"/>
  <c r="BC31" i="20"/>
  <c r="BD31" i="20"/>
  <c r="BE31" i="20"/>
  <c r="BF31" i="20"/>
  <c r="BG31" i="20"/>
  <c r="BH31" i="20"/>
  <c r="BI31" i="20"/>
  <c r="BJ31" i="20"/>
  <c r="BK31" i="20"/>
  <c r="BL31" i="20"/>
  <c r="BM31" i="20"/>
  <c r="BN31" i="20"/>
  <c r="BO31" i="20"/>
  <c r="BP31" i="20"/>
  <c r="BQ31" i="20"/>
  <c r="BR31" i="20"/>
  <c r="BS31" i="20"/>
  <c r="BT31" i="20"/>
  <c r="BU31" i="20"/>
  <c r="BV31" i="20"/>
  <c r="BW31" i="20"/>
  <c r="BX31" i="20"/>
  <c r="BY31" i="20"/>
  <c r="BZ31" i="20"/>
  <c r="CA31" i="20"/>
  <c r="CB31" i="20"/>
  <c r="CC31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AN32" i="20"/>
  <c r="AO32" i="20"/>
  <c r="AP32" i="20"/>
  <c r="AQ32" i="20"/>
  <c r="AR32" i="20"/>
  <c r="AS32" i="20"/>
  <c r="AT32" i="20"/>
  <c r="AU32" i="20"/>
  <c r="AV32" i="20"/>
  <c r="AW32" i="20"/>
  <c r="AX32" i="20"/>
  <c r="AY32" i="20"/>
  <c r="AZ32" i="20"/>
  <c r="BA32" i="20"/>
  <c r="BB32" i="20"/>
  <c r="BC32" i="20"/>
  <c r="BD32" i="20"/>
  <c r="BE32" i="20"/>
  <c r="BF32" i="20"/>
  <c r="BG32" i="20"/>
  <c r="BH32" i="20"/>
  <c r="BI32" i="20"/>
  <c r="BJ32" i="20"/>
  <c r="BK32" i="20"/>
  <c r="BL32" i="20"/>
  <c r="BM32" i="20"/>
  <c r="BN32" i="20"/>
  <c r="BO32" i="20"/>
  <c r="BP32" i="20"/>
  <c r="BQ32" i="20"/>
  <c r="BR32" i="20"/>
  <c r="BS32" i="20"/>
  <c r="BT32" i="20"/>
  <c r="BU32" i="20"/>
  <c r="BV32" i="20"/>
  <c r="BW32" i="20"/>
  <c r="BX32" i="20"/>
  <c r="BY32" i="20"/>
  <c r="BZ32" i="20"/>
  <c r="CA32" i="20"/>
  <c r="CB32" i="20"/>
  <c r="CC32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AN33" i="20"/>
  <c r="AO33" i="20"/>
  <c r="AP33" i="20"/>
  <c r="AQ33" i="20"/>
  <c r="AR33" i="20"/>
  <c r="AS33" i="20"/>
  <c r="AT33" i="20"/>
  <c r="AU33" i="20"/>
  <c r="AV33" i="20"/>
  <c r="AW33" i="20"/>
  <c r="AX33" i="20"/>
  <c r="AY33" i="20"/>
  <c r="AZ33" i="20"/>
  <c r="BA33" i="20"/>
  <c r="BB33" i="20"/>
  <c r="BC33" i="20"/>
  <c r="BD33" i="20"/>
  <c r="BE33" i="20"/>
  <c r="BF33" i="20"/>
  <c r="BG33" i="20"/>
  <c r="BH33" i="20"/>
  <c r="BI33" i="20"/>
  <c r="BJ33" i="20"/>
  <c r="BK33" i="20"/>
  <c r="BL33" i="20"/>
  <c r="BM33" i="20"/>
  <c r="BN33" i="20"/>
  <c r="BO33" i="20"/>
  <c r="BP33" i="20"/>
  <c r="BQ33" i="20"/>
  <c r="BR33" i="20"/>
  <c r="BS33" i="20"/>
  <c r="BT33" i="20"/>
  <c r="BU33" i="20"/>
  <c r="BV33" i="20"/>
  <c r="BW33" i="20"/>
  <c r="BX33" i="20"/>
  <c r="BY33" i="20"/>
  <c r="BZ33" i="20"/>
  <c r="CA33" i="20"/>
  <c r="CB33" i="20"/>
  <c r="CC33" i="20"/>
  <c r="D31" i="20"/>
  <c r="D27" i="20"/>
  <c r="D26" i="20"/>
  <c r="D25" i="20"/>
  <c r="D24" i="20"/>
  <c r="D16" i="20"/>
  <c r="D15" i="20"/>
  <c r="D14" i="20"/>
  <c r="D12" i="20"/>
  <c r="D11" i="20"/>
  <c r="D10" i="20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CG10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R11" i="19"/>
  <c r="AS11" i="19"/>
  <c r="AT11" i="19"/>
  <c r="AU11" i="19"/>
  <c r="AV11" i="19"/>
  <c r="AW11" i="19"/>
  <c r="AX11" i="19"/>
  <c r="AY11" i="19"/>
  <c r="AZ11" i="19"/>
  <c r="BA11" i="19"/>
  <c r="BB11" i="19"/>
  <c r="BC11" i="19"/>
  <c r="BD11" i="19"/>
  <c r="BE11" i="19"/>
  <c r="BF11" i="19"/>
  <c r="BG11" i="19"/>
  <c r="BH11" i="19"/>
  <c r="BI11" i="19"/>
  <c r="BJ11" i="19"/>
  <c r="BK11" i="19"/>
  <c r="BL11" i="19"/>
  <c r="BM11" i="19"/>
  <c r="BN11" i="19"/>
  <c r="BO11" i="19"/>
  <c r="BP11" i="19"/>
  <c r="BQ11" i="19"/>
  <c r="BR11" i="19"/>
  <c r="BS11" i="19"/>
  <c r="BT11" i="19"/>
  <c r="BU11" i="19"/>
  <c r="BV11" i="19"/>
  <c r="BW11" i="19"/>
  <c r="BX11" i="19"/>
  <c r="BY11" i="19"/>
  <c r="BZ11" i="19"/>
  <c r="CA11" i="19"/>
  <c r="CB11" i="19"/>
  <c r="CC11" i="19"/>
  <c r="CD11" i="19"/>
  <c r="CE11" i="19"/>
  <c r="CF11" i="19"/>
  <c r="CG11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AS12" i="19"/>
  <c r="AT12" i="19"/>
  <c r="AU12" i="19"/>
  <c r="AV12" i="19"/>
  <c r="AW12" i="19"/>
  <c r="AX12" i="19"/>
  <c r="AY12" i="19"/>
  <c r="AZ12" i="19"/>
  <c r="BA12" i="19"/>
  <c r="BB12" i="19"/>
  <c r="BC12" i="19"/>
  <c r="BD12" i="19"/>
  <c r="BE12" i="19"/>
  <c r="BF12" i="19"/>
  <c r="BG12" i="19"/>
  <c r="BH12" i="19"/>
  <c r="BI12" i="19"/>
  <c r="BJ12" i="19"/>
  <c r="BK12" i="19"/>
  <c r="BL12" i="19"/>
  <c r="BM12" i="19"/>
  <c r="BN12" i="19"/>
  <c r="BO12" i="19"/>
  <c r="BP12" i="19"/>
  <c r="BQ12" i="19"/>
  <c r="BR12" i="19"/>
  <c r="BS12" i="19"/>
  <c r="BT12" i="19"/>
  <c r="BU12" i="19"/>
  <c r="BV12" i="19"/>
  <c r="BW12" i="19"/>
  <c r="BX12" i="19"/>
  <c r="BY12" i="19"/>
  <c r="BZ12" i="19"/>
  <c r="CA12" i="19"/>
  <c r="CB12" i="19"/>
  <c r="CC12" i="19"/>
  <c r="CD12" i="19"/>
  <c r="CE12" i="19"/>
  <c r="CF12" i="19"/>
  <c r="CG12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AS13" i="19"/>
  <c r="AT13" i="19"/>
  <c r="AU13" i="19"/>
  <c r="AV13" i="19"/>
  <c r="AW13" i="19"/>
  <c r="AX13" i="19"/>
  <c r="AY13" i="19"/>
  <c r="AZ13" i="19"/>
  <c r="BA13" i="19"/>
  <c r="BB13" i="19"/>
  <c r="BC13" i="19"/>
  <c r="BD13" i="19"/>
  <c r="BE13" i="19"/>
  <c r="BF13" i="19"/>
  <c r="BG13" i="19"/>
  <c r="BH13" i="19"/>
  <c r="BI13" i="19"/>
  <c r="BJ13" i="19"/>
  <c r="BK13" i="19"/>
  <c r="BL13" i="19"/>
  <c r="BM13" i="19"/>
  <c r="BN13" i="19"/>
  <c r="BO13" i="19"/>
  <c r="BP13" i="19"/>
  <c r="BQ13" i="19"/>
  <c r="BR13" i="19"/>
  <c r="BS13" i="19"/>
  <c r="BT13" i="19"/>
  <c r="BU13" i="19"/>
  <c r="BV13" i="19"/>
  <c r="BW13" i="19"/>
  <c r="BX13" i="19"/>
  <c r="BY13" i="19"/>
  <c r="BZ13" i="19"/>
  <c r="CA13" i="19"/>
  <c r="CB13" i="19"/>
  <c r="CC13" i="19"/>
  <c r="CD13" i="19"/>
  <c r="CE13" i="19"/>
  <c r="CF13" i="19"/>
  <c r="CG13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AF14" i="19"/>
  <c r="AG14" i="19"/>
  <c r="AH14" i="19"/>
  <c r="AI14" i="19"/>
  <c r="AJ14" i="19"/>
  <c r="AK14" i="19"/>
  <c r="AL14" i="19"/>
  <c r="AM14" i="19"/>
  <c r="AN14" i="19"/>
  <c r="AO14" i="19"/>
  <c r="AP14" i="19"/>
  <c r="AQ14" i="19"/>
  <c r="AR14" i="19"/>
  <c r="AS14" i="19"/>
  <c r="AT14" i="19"/>
  <c r="AU14" i="19"/>
  <c r="AV14" i="19"/>
  <c r="AW14" i="19"/>
  <c r="AX14" i="19"/>
  <c r="AY14" i="19"/>
  <c r="AZ14" i="19"/>
  <c r="BA14" i="19"/>
  <c r="BB14" i="19"/>
  <c r="BC14" i="19"/>
  <c r="BD14" i="19"/>
  <c r="BE14" i="19"/>
  <c r="BF14" i="19"/>
  <c r="BG14" i="19"/>
  <c r="BH14" i="19"/>
  <c r="BI14" i="19"/>
  <c r="BJ14" i="19"/>
  <c r="BK14" i="19"/>
  <c r="BL14" i="19"/>
  <c r="BM14" i="19"/>
  <c r="BN14" i="19"/>
  <c r="BO14" i="19"/>
  <c r="BP14" i="19"/>
  <c r="BQ14" i="19"/>
  <c r="BR14" i="19"/>
  <c r="BS14" i="19"/>
  <c r="BT14" i="19"/>
  <c r="BU14" i="19"/>
  <c r="BV14" i="19"/>
  <c r="BW14" i="19"/>
  <c r="BX14" i="19"/>
  <c r="BY14" i="19"/>
  <c r="BZ14" i="19"/>
  <c r="CA14" i="19"/>
  <c r="CB14" i="19"/>
  <c r="CC14" i="19"/>
  <c r="CD14" i="19"/>
  <c r="CE14" i="19"/>
  <c r="CF14" i="19"/>
  <c r="CG14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AP15" i="19"/>
  <c r="AQ15" i="19"/>
  <c r="AR15" i="19"/>
  <c r="AS15" i="19"/>
  <c r="AT15" i="19"/>
  <c r="AU15" i="19"/>
  <c r="AV15" i="19"/>
  <c r="AW15" i="19"/>
  <c r="AX15" i="19"/>
  <c r="AY15" i="19"/>
  <c r="AZ15" i="19"/>
  <c r="BA15" i="19"/>
  <c r="BB15" i="19"/>
  <c r="BC15" i="19"/>
  <c r="BD15" i="19"/>
  <c r="BE15" i="19"/>
  <c r="BF15" i="19"/>
  <c r="BG15" i="19"/>
  <c r="BH15" i="19"/>
  <c r="BI15" i="19"/>
  <c r="BJ15" i="19"/>
  <c r="BK15" i="19"/>
  <c r="BL15" i="19"/>
  <c r="BM15" i="19"/>
  <c r="BN15" i="19"/>
  <c r="BO15" i="19"/>
  <c r="BP15" i="19"/>
  <c r="BQ15" i="19"/>
  <c r="BR15" i="19"/>
  <c r="BS15" i="19"/>
  <c r="BT15" i="19"/>
  <c r="BU15" i="19"/>
  <c r="BV15" i="19"/>
  <c r="BW15" i="19"/>
  <c r="BX15" i="19"/>
  <c r="BY15" i="19"/>
  <c r="BZ15" i="19"/>
  <c r="CA15" i="19"/>
  <c r="CB15" i="19"/>
  <c r="CC15" i="19"/>
  <c r="CD15" i="19"/>
  <c r="CE15" i="19"/>
  <c r="CF15" i="19"/>
  <c r="CG15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R16" i="19"/>
  <c r="AS16" i="19"/>
  <c r="AT16" i="19"/>
  <c r="AU16" i="19"/>
  <c r="AV16" i="19"/>
  <c r="AW16" i="19"/>
  <c r="AX16" i="19"/>
  <c r="AY16" i="19"/>
  <c r="AZ16" i="19"/>
  <c r="BA16" i="19"/>
  <c r="BB16" i="19"/>
  <c r="BC16" i="19"/>
  <c r="BD16" i="19"/>
  <c r="BE16" i="19"/>
  <c r="BF16" i="19"/>
  <c r="BG16" i="19"/>
  <c r="BH16" i="19"/>
  <c r="BI16" i="19"/>
  <c r="BJ16" i="19"/>
  <c r="BK16" i="19"/>
  <c r="BL16" i="19"/>
  <c r="BM16" i="19"/>
  <c r="BN16" i="19"/>
  <c r="BO16" i="19"/>
  <c r="BP16" i="19"/>
  <c r="BQ16" i="19"/>
  <c r="BR16" i="19"/>
  <c r="BS16" i="19"/>
  <c r="BT16" i="19"/>
  <c r="BU16" i="19"/>
  <c r="BV16" i="19"/>
  <c r="BW16" i="19"/>
  <c r="BX16" i="19"/>
  <c r="BY16" i="19"/>
  <c r="BZ16" i="19"/>
  <c r="CA16" i="19"/>
  <c r="CB16" i="19"/>
  <c r="CC16" i="19"/>
  <c r="CD16" i="19"/>
  <c r="CE16" i="19"/>
  <c r="CF16" i="19"/>
  <c r="CG16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AF17" i="19"/>
  <c r="AG17" i="19"/>
  <c r="AH17" i="19"/>
  <c r="AI17" i="19"/>
  <c r="AJ17" i="19"/>
  <c r="AK17" i="19"/>
  <c r="AL17" i="19"/>
  <c r="AM17" i="19"/>
  <c r="AN17" i="19"/>
  <c r="AO17" i="19"/>
  <c r="AP17" i="19"/>
  <c r="AQ17" i="19"/>
  <c r="AR17" i="19"/>
  <c r="AS17" i="19"/>
  <c r="AT17" i="19"/>
  <c r="AU17" i="19"/>
  <c r="AV17" i="19"/>
  <c r="AW17" i="19"/>
  <c r="AX17" i="19"/>
  <c r="AY17" i="19"/>
  <c r="AZ17" i="19"/>
  <c r="BA17" i="19"/>
  <c r="BB17" i="19"/>
  <c r="BC17" i="19"/>
  <c r="BD17" i="19"/>
  <c r="BE17" i="19"/>
  <c r="BF17" i="19"/>
  <c r="BG17" i="19"/>
  <c r="BH17" i="19"/>
  <c r="BI17" i="19"/>
  <c r="BJ17" i="19"/>
  <c r="BK17" i="19"/>
  <c r="BL17" i="19"/>
  <c r="BM17" i="19"/>
  <c r="BN17" i="19"/>
  <c r="BO17" i="19"/>
  <c r="BP17" i="19"/>
  <c r="BQ17" i="19"/>
  <c r="BR17" i="19"/>
  <c r="BS17" i="19"/>
  <c r="BT17" i="19"/>
  <c r="BU17" i="19"/>
  <c r="BV17" i="19"/>
  <c r="BW17" i="19"/>
  <c r="BX17" i="19"/>
  <c r="BY17" i="19"/>
  <c r="BZ17" i="19"/>
  <c r="CA17" i="19"/>
  <c r="CB17" i="19"/>
  <c r="CC17" i="19"/>
  <c r="CD17" i="19"/>
  <c r="CE17" i="19"/>
  <c r="CF17" i="19"/>
  <c r="CG17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R18" i="19"/>
  <c r="AS18" i="19"/>
  <c r="AT18" i="19"/>
  <c r="AU18" i="19"/>
  <c r="AV18" i="19"/>
  <c r="AW18" i="19"/>
  <c r="AX18" i="19"/>
  <c r="AY18" i="19"/>
  <c r="AZ18" i="19"/>
  <c r="BA18" i="19"/>
  <c r="BB18" i="19"/>
  <c r="BC18" i="19"/>
  <c r="BD18" i="19"/>
  <c r="BE18" i="19"/>
  <c r="BF18" i="19"/>
  <c r="BG18" i="19"/>
  <c r="BH18" i="19"/>
  <c r="BI18" i="19"/>
  <c r="BJ18" i="19"/>
  <c r="BK18" i="19"/>
  <c r="BL18" i="19"/>
  <c r="BM18" i="19"/>
  <c r="BN18" i="19"/>
  <c r="BO18" i="19"/>
  <c r="BP18" i="19"/>
  <c r="BQ18" i="19"/>
  <c r="BR18" i="19"/>
  <c r="BS18" i="19"/>
  <c r="BT18" i="19"/>
  <c r="BU18" i="19"/>
  <c r="BV18" i="19"/>
  <c r="BW18" i="19"/>
  <c r="BX18" i="19"/>
  <c r="BY18" i="19"/>
  <c r="BZ18" i="19"/>
  <c r="CA18" i="19"/>
  <c r="CB18" i="19"/>
  <c r="CC18" i="19"/>
  <c r="CD18" i="19"/>
  <c r="CE18" i="19"/>
  <c r="CF18" i="19"/>
  <c r="CG18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R19" i="19"/>
  <c r="AS19" i="19"/>
  <c r="AT19" i="19"/>
  <c r="AU19" i="19"/>
  <c r="AV19" i="19"/>
  <c r="AW19" i="19"/>
  <c r="AX19" i="19"/>
  <c r="AY19" i="19"/>
  <c r="AZ19" i="19"/>
  <c r="BA19" i="19"/>
  <c r="BB19" i="19"/>
  <c r="BC19" i="19"/>
  <c r="BD19" i="19"/>
  <c r="BE19" i="19"/>
  <c r="BF19" i="19"/>
  <c r="BG19" i="19"/>
  <c r="BH19" i="19"/>
  <c r="BI19" i="19"/>
  <c r="BJ19" i="19"/>
  <c r="BK19" i="19"/>
  <c r="BL19" i="19"/>
  <c r="BM19" i="19"/>
  <c r="BN19" i="19"/>
  <c r="BO19" i="19"/>
  <c r="BP19" i="19"/>
  <c r="BQ19" i="19"/>
  <c r="BR19" i="19"/>
  <c r="BS19" i="19"/>
  <c r="BT19" i="19"/>
  <c r="BU19" i="19"/>
  <c r="BV19" i="19"/>
  <c r="BW19" i="19"/>
  <c r="BX19" i="19"/>
  <c r="BY19" i="19"/>
  <c r="BZ19" i="19"/>
  <c r="CA19" i="19"/>
  <c r="CB19" i="19"/>
  <c r="CC19" i="19"/>
  <c r="CD19" i="19"/>
  <c r="CE19" i="19"/>
  <c r="CF19" i="19"/>
  <c r="CG19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AP20" i="19"/>
  <c r="AQ20" i="19"/>
  <c r="AR20" i="19"/>
  <c r="AS20" i="19"/>
  <c r="AT20" i="19"/>
  <c r="AU20" i="19"/>
  <c r="AV20" i="19"/>
  <c r="AW20" i="19"/>
  <c r="AX20" i="19"/>
  <c r="AY20" i="19"/>
  <c r="AZ20" i="19"/>
  <c r="BA20" i="19"/>
  <c r="BB20" i="19"/>
  <c r="BC20" i="19"/>
  <c r="BD20" i="19"/>
  <c r="BE20" i="19"/>
  <c r="BF20" i="19"/>
  <c r="BG20" i="19"/>
  <c r="BH20" i="19"/>
  <c r="BI20" i="19"/>
  <c r="BJ20" i="19"/>
  <c r="BK20" i="19"/>
  <c r="BL20" i="19"/>
  <c r="BM20" i="19"/>
  <c r="BN20" i="19"/>
  <c r="BO20" i="19"/>
  <c r="BP20" i="19"/>
  <c r="BQ20" i="19"/>
  <c r="BR20" i="19"/>
  <c r="BS20" i="19"/>
  <c r="BT20" i="19"/>
  <c r="BU20" i="19"/>
  <c r="BV20" i="19"/>
  <c r="BW20" i="19"/>
  <c r="BX20" i="19"/>
  <c r="BY20" i="19"/>
  <c r="BZ20" i="19"/>
  <c r="CA20" i="19"/>
  <c r="CB20" i="19"/>
  <c r="CC20" i="19"/>
  <c r="CD20" i="19"/>
  <c r="CE20" i="19"/>
  <c r="CF20" i="19"/>
  <c r="CG20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Q21" i="19"/>
  <c r="AR21" i="19"/>
  <c r="AS21" i="19"/>
  <c r="AT21" i="19"/>
  <c r="AU21" i="19"/>
  <c r="AV21" i="19"/>
  <c r="AW21" i="19"/>
  <c r="AX21" i="19"/>
  <c r="AY21" i="19"/>
  <c r="AZ21" i="19"/>
  <c r="BA21" i="19"/>
  <c r="BB21" i="19"/>
  <c r="BC21" i="19"/>
  <c r="BD21" i="19"/>
  <c r="BE21" i="19"/>
  <c r="BF21" i="19"/>
  <c r="BG21" i="19"/>
  <c r="BH21" i="19"/>
  <c r="BI21" i="19"/>
  <c r="BJ21" i="19"/>
  <c r="BK21" i="19"/>
  <c r="BL21" i="19"/>
  <c r="BM21" i="19"/>
  <c r="BN21" i="19"/>
  <c r="BO21" i="19"/>
  <c r="BP21" i="19"/>
  <c r="BQ21" i="19"/>
  <c r="BR21" i="19"/>
  <c r="BS21" i="19"/>
  <c r="BT21" i="19"/>
  <c r="BU21" i="19"/>
  <c r="BV21" i="19"/>
  <c r="BW21" i="19"/>
  <c r="BX21" i="19"/>
  <c r="BY21" i="19"/>
  <c r="BZ21" i="19"/>
  <c r="CA21" i="19"/>
  <c r="CB21" i="19"/>
  <c r="CC21" i="19"/>
  <c r="CD21" i="19"/>
  <c r="CE21" i="19"/>
  <c r="CF21" i="19"/>
  <c r="CG21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Q22" i="19"/>
  <c r="AR22" i="19"/>
  <c r="AS22" i="19"/>
  <c r="AT22" i="19"/>
  <c r="AU22" i="19"/>
  <c r="AV22" i="19"/>
  <c r="AW22" i="19"/>
  <c r="AX22" i="19"/>
  <c r="AY22" i="19"/>
  <c r="AZ22" i="19"/>
  <c r="BA22" i="19"/>
  <c r="BB22" i="19"/>
  <c r="BC22" i="19"/>
  <c r="BD22" i="19"/>
  <c r="BE22" i="19"/>
  <c r="BF22" i="19"/>
  <c r="BG22" i="19"/>
  <c r="BH22" i="19"/>
  <c r="BI22" i="19"/>
  <c r="BJ22" i="19"/>
  <c r="BK22" i="19"/>
  <c r="BL22" i="19"/>
  <c r="BM22" i="19"/>
  <c r="BN22" i="19"/>
  <c r="BO22" i="19"/>
  <c r="BP22" i="19"/>
  <c r="BQ22" i="19"/>
  <c r="BR22" i="19"/>
  <c r="BS22" i="19"/>
  <c r="BT22" i="19"/>
  <c r="BU22" i="19"/>
  <c r="BV22" i="19"/>
  <c r="BW22" i="19"/>
  <c r="BX22" i="19"/>
  <c r="BY22" i="19"/>
  <c r="BZ22" i="19"/>
  <c r="CA22" i="19"/>
  <c r="CB22" i="19"/>
  <c r="CC22" i="19"/>
  <c r="CD22" i="19"/>
  <c r="CE22" i="19"/>
  <c r="CF22" i="19"/>
  <c r="CG22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M23" i="19"/>
  <c r="BN23" i="19"/>
  <c r="BO23" i="19"/>
  <c r="BP23" i="19"/>
  <c r="BQ23" i="19"/>
  <c r="BR23" i="19"/>
  <c r="BS23" i="19"/>
  <c r="BT23" i="19"/>
  <c r="BU23" i="19"/>
  <c r="BV23" i="19"/>
  <c r="BW23" i="19"/>
  <c r="BX23" i="19"/>
  <c r="BY23" i="19"/>
  <c r="BZ23" i="19"/>
  <c r="CA23" i="19"/>
  <c r="CB23" i="19"/>
  <c r="CC23" i="19"/>
  <c r="CD23" i="19"/>
  <c r="CE23" i="19"/>
  <c r="CF23" i="19"/>
  <c r="CG23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Q25" i="19"/>
  <c r="AR25" i="19"/>
  <c r="AS25" i="19"/>
  <c r="AT25" i="19"/>
  <c r="AU25" i="19"/>
  <c r="AV25" i="19"/>
  <c r="AW25" i="19"/>
  <c r="AX25" i="19"/>
  <c r="AY25" i="19"/>
  <c r="AZ25" i="19"/>
  <c r="BA25" i="19"/>
  <c r="BB25" i="19"/>
  <c r="BC25" i="19"/>
  <c r="BD25" i="19"/>
  <c r="BE25" i="19"/>
  <c r="BF25" i="19"/>
  <c r="BG25" i="19"/>
  <c r="BH25" i="19"/>
  <c r="BI25" i="19"/>
  <c r="BJ25" i="19"/>
  <c r="BK25" i="19"/>
  <c r="BL25" i="19"/>
  <c r="BM25" i="19"/>
  <c r="BN25" i="19"/>
  <c r="BO25" i="19"/>
  <c r="BP25" i="19"/>
  <c r="BQ25" i="19"/>
  <c r="BR25" i="19"/>
  <c r="BS25" i="19"/>
  <c r="BT25" i="19"/>
  <c r="BU25" i="19"/>
  <c r="BV25" i="19"/>
  <c r="BW25" i="19"/>
  <c r="BX25" i="19"/>
  <c r="BY25" i="19"/>
  <c r="BZ25" i="19"/>
  <c r="CA25" i="19"/>
  <c r="CB25" i="19"/>
  <c r="CC25" i="19"/>
  <c r="CD25" i="19"/>
  <c r="CE25" i="19"/>
  <c r="CF25" i="19"/>
  <c r="CG25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AQ26" i="19"/>
  <c r="AR26" i="19"/>
  <c r="AS26" i="19"/>
  <c r="AT26" i="19"/>
  <c r="AU26" i="19"/>
  <c r="AV26" i="19"/>
  <c r="AW26" i="19"/>
  <c r="AX26" i="19"/>
  <c r="AY26" i="19"/>
  <c r="AZ26" i="19"/>
  <c r="BA26" i="19"/>
  <c r="BB26" i="19"/>
  <c r="BC26" i="19"/>
  <c r="BD26" i="19"/>
  <c r="BE26" i="19"/>
  <c r="BF26" i="19"/>
  <c r="BG26" i="19"/>
  <c r="BH26" i="19"/>
  <c r="BI26" i="19"/>
  <c r="BJ26" i="19"/>
  <c r="BK26" i="19"/>
  <c r="BL26" i="19"/>
  <c r="BM26" i="19"/>
  <c r="BN26" i="19"/>
  <c r="BO26" i="19"/>
  <c r="BP26" i="19"/>
  <c r="BQ26" i="19"/>
  <c r="BR26" i="19"/>
  <c r="BS26" i="19"/>
  <c r="BT26" i="19"/>
  <c r="BU26" i="19"/>
  <c r="BV26" i="19"/>
  <c r="BW26" i="19"/>
  <c r="BX26" i="19"/>
  <c r="BY26" i="19"/>
  <c r="BZ26" i="19"/>
  <c r="CA26" i="19"/>
  <c r="CB26" i="19"/>
  <c r="CC26" i="19"/>
  <c r="CD26" i="19"/>
  <c r="CE26" i="19"/>
  <c r="CF26" i="19"/>
  <c r="CG26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M27" i="19"/>
  <c r="AN27" i="19"/>
  <c r="AO27" i="19"/>
  <c r="AP27" i="19"/>
  <c r="AQ27" i="19"/>
  <c r="AR27" i="19"/>
  <c r="AS27" i="19"/>
  <c r="AT27" i="19"/>
  <c r="AU27" i="19"/>
  <c r="AV27" i="19"/>
  <c r="AW27" i="19"/>
  <c r="AX27" i="19"/>
  <c r="AY27" i="19"/>
  <c r="AZ27" i="19"/>
  <c r="BA27" i="19"/>
  <c r="BB27" i="19"/>
  <c r="BC27" i="19"/>
  <c r="BD27" i="19"/>
  <c r="BE27" i="19"/>
  <c r="BF27" i="19"/>
  <c r="BG27" i="19"/>
  <c r="BH27" i="19"/>
  <c r="BI27" i="19"/>
  <c r="BJ27" i="19"/>
  <c r="BK27" i="19"/>
  <c r="BL27" i="19"/>
  <c r="BM27" i="19"/>
  <c r="BN27" i="19"/>
  <c r="BO27" i="19"/>
  <c r="BP27" i="19"/>
  <c r="BQ27" i="19"/>
  <c r="BR27" i="19"/>
  <c r="BS27" i="19"/>
  <c r="BT27" i="19"/>
  <c r="BU27" i="19"/>
  <c r="BV27" i="19"/>
  <c r="BW27" i="19"/>
  <c r="BX27" i="19"/>
  <c r="BY27" i="19"/>
  <c r="BZ27" i="19"/>
  <c r="CA27" i="19"/>
  <c r="CB27" i="19"/>
  <c r="CC27" i="19"/>
  <c r="CD27" i="19"/>
  <c r="CE27" i="19"/>
  <c r="CF27" i="19"/>
  <c r="CG27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M28" i="19"/>
  <c r="AN28" i="19"/>
  <c r="AO28" i="19"/>
  <c r="AP28" i="19"/>
  <c r="AQ28" i="19"/>
  <c r="AR28" i="19"/>
  <c r="AS28" i="19"/>
  <c r="AT28" i="19"/>
  <c r="AU28" i="19"/>
  <c r="AV28" i="19"/>
  <c r="AW28" i="19"/>
  <c r="AX28" i="19"/>
  <c r="AY28" i="19"/>
  <c r="AZ28" i="19"/>
  <c r="BA28" i="19"/>
  <c r="BB28" i="19"/>
  <c r="BC28" i="19"/>
  <c r="BD28" i="19"/>
  <c r="BE28" i="19"/>
  <c r="BF28" i="19"/>
  <c r="BG28" i="19"/>
  <c r="BH28" i="19"/>
  <c r="BI28" i="19"/>
  <c r="BJ28" i="19"/>
  <c r="BK28" i="19"/>
  <c r="BL28" i="19"/>
  <c r="BM28" i="19"/>
  <c r="BN28" i="19"/>
  <c r="BO28" i="19"/>
  <c r="BP28" i="19"/>
  <c r="BQ28" i="19"/>
  <c r="BR28" i="19"/>
  <c r="BS28" i="19"/>
  <c r="BT28" i="19"/>
  <c r="BU28" i="19"/>
  <c r="BV28" i="19"/>
  <c r="BW28" i="19"/>
  <c r="BX28" i="19"/>
  <c r="BY28" i="19"/>
  <c r="BZ28" i="19"/>
  <c r="CA28" i="19"/>
  <c r="CB28" i="19"/>
  <c r="CC28" i="19"/>
  <c r="CD28" i="19"/>
  <c r="CE28" i="19"/>
  <c r="CF28" i="19"/>
  <c r="CG28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M29" i="19"/>
  <c r="AN29" i="19"/>
  <c r="AO29" i="19"/>
  <c r="AP29" i="19"/>
  <c r="AQ29" i="19"/>
  <c r="AR29" i="19"/>
  <c r="AS29" i="19"/>
  <c r="AT29" i="19"/>
  <c r="AU29" i="19"/>
  <c r="AV29" i="19"/>
  <c r="AW29" i="19"/>
  <c r="AX29" i="19"/>
  <c r="AY29" i="19"/>
  <c r="AZ29" i="19"/>
  <c r="BA29" i="19"/>
  <c r="BB29" i="19"/>
  <c r="BC29" i="19"/>
  <c r="BD29" i="19"/>
  <c r="BE29" i="19"/>
  <c r="BF29" i="19"/>
  <c r="BG29" i="19"/>
  <c r="BH29" i="19"/>
  <c r="BI29" i="19"/>
  <c r="BJ29" i="19"/>
  <c r="BK29" i="19"/>
  <c r="BL29" i="19"/>
  <c r="BM29" i="19"/>
  <c r="BN29" i="19"/>
  <c r="BO29" i="19"/>
  <c r="BP29" i="19"/>
  <c r="BQ29" i="19"/>
  <c r="BR29" i="19"/>
  <c r="BS29" i="19"/>
  <c r="BT29" i="19"/>
  <c r="BU29" i="19"/>
  <c r="BV29" i="19"/>
  <c r="BW29" i="19"/>
  <c r="BX29" i="19"/>
  <c r="BY29" i="19"/>
  <c r="BZ29" i="19"/>
  <c r="CA29" i="19"/>
  <c r="CB29" i="19"/>
  <c r="CC29" i="19"/>
  <c r="CD29" i="19"/>
  <c r="CE29" i="19"/>
  <c r="CF29" i="19"/>
  <c r="CG29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AF30" i="19"/>
  <c r="AG30" i="19"/>
  <c r="AH30" i="19"/>
  <c r="AI30" i="19"/>
  <c r="AJ30" i="19"/>
  <c r="AK30" i="19"/>
  <c r="AL30" i="19"/>
  <c r="AM30" i="19"/>
  <c r="AN30" i="19"/>
  <c r="AO30" i="19"/>
  <c r="AP30" i="19"/>
  <c r="AQ30" i="19"/>
  <c r="AR30" i="19"/>
  <c r="AS30" i="19"/>
  <c r="AT30" i="19"/>
  <c r="AU30" i="19"/>
  <c r="AV30" i="19"/>
  <c r="AW30" i="19"/>
  <c r="AX30" i="19"/>
  <c r="AY30" i="19"/>
  <c r="AZ30" i="19"/>
  <c r="BA30" i="19"/>
  <c r="BB30" i="19"/>
  <c r="BC30" i="19"/>
  <c r="BD30" i="19"/>
  <c r="BE30" i="19"/>
  <c r="BF30" i="19"/>
  <c r="BG30" i="19"/>
  <c r="BH30" i="19"/>
  <c r="BI30" i="19"/>
  <c r="BJ30" i="19"/>
  <c r="BK30" i="19"/>
  <c r="BL30" i="19"/>
  <c r="BM30" i="19"/>
  <c r="BN30" i="19"/>
  <c r="BO30" i="19"/>
  <c r="BP30" i="19"/>
  <c r="BQ30" i="19"/>
  <c r="BR30" i="19"/>
  <c r="BS30" i="19"/>
  <c r="BT30" i="19"/>
  <c r="BU30" i="19"/>
  <c r="BV30" i="19"/>
  <c r="BW30" i="19"/>
  <c r="BX30" i="19"/>
  <c r="BY30" i="19"/>
  <c r="BZ30" i="19"/>
  <c r="CA30" i="19"/>
  <c r="CB30" i="19"/>
  <c r="CC30" i="19"/>
  <c r="CD30" i="19"/>
  <c r="CE30" i="19"/>
  <c r="CF30" i="19"/>
  <c r="CG30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Q31" i="19"/>
  <c r="AR31" i="19"/>
  <c r="AS31" i="19"/>
  <c r="AT31" i="19"/>
  <c r="AU31" i="19"/>
  <c r="AV31" i="19"/>
  <c r="AW31" i="19"/>
  <c r="AX31" i="19"/>
  <c r="AY31" i="19"/>
  <c r="AZ31" i="19"/>
  <c r="BA31" i="19"/>
  <c r="BB31" i="19"/>
  <c r="BC31" i="19"/>
  <c r="BD31" i="19"/>
  <c r="BE31" i="19"/>
  <c r="BF31" i="19"/>
  <c r="BG31" i="19"/>
  <c r="BH31" i="19"/>
  <c r="BI31" i="19"/>
  <c r="BJ31" i="19"/>
  <c r="BK31" i="19"/>
  <c r="BL31" i="19"/>
  <c r="BM31" i="19"/>
  <c r="BN31" i="19"/>
  <c r="BO31" i="19"/>
  <c r="BP31" i="19"/>
  <c r="BQ31" i="19"/>
  <c r="BR31" i="19"/>
  <c r="BS31" i="19"/>
  <c r="BT31" i="19"/>
  <c r="BU31" i="19"/>
  <c r="BV31" i="19"/>
  <c r="BW31" i="19"/>
  <c r="BX31" i="19"/>
  <c r="BY31" i="19"/>
  <c r="BZ31" i="19"/>
  <c r="CA31" i="19"/>
  <c r="CB31" i="19"/>
  <c r="CC31" i="19"/>
  <c r="CD31" i="19"/>
  <c r="CE31" i="19"/>
  <c r="CF31" i="19"/>
  <c r="CG31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Q32" i="19"/>
  <c r="AR32" i="19"/>
  <c r="AS32" i="19"/>
  <c r="AT32" i="19"/>
  <c r="AU32" i="19"/>
  <c r="AV32" i="19"/>
  <c r="AW32" i="19"/>
  <c r="AX32" i="19"/>
  <c r="AY32" i="19"/>
  <c r="AZ32" i="19"/>
  <c r="BA32" i="19"/>
  <c r="BB32" i="19"/>
  <c r="BC32" i="19"/>
  <c r="BD32" i="19"/>
  <c r="BE32" i="19"/>
  <c r="BF32" i="19"/>
  <c r="BG32" i="19"/>
  <c r="BH32" i="19"/>
  <c r="BI32" i="19"/>
  <c r="BJ32" i="19"/>
  <c r="BK32" i="19"/>
  <c r="BL32" i="19"/>
  <c r="BM32" i="19"/>
  <c r="BN32" i="19"/>
  <c r="BO32" i="19"/>
  <c r="BP32" i="19"/>
  <c r="BQ32" i="19"/>
  <c r="BR32" i="19"/>
  <c r="BS32" i="19"/>
  <c r="BT32" i="19"/>
  <c r="BU32" i="19"/>
  <c r="BV32" i="19"/>
  <c r="BW32" i="19"/>
  <c r="BX32" i="19"/>
  <c r="BY32" i="19"/>
  <c r="BZ32" i="19"/>
  <c r="CA32" i="19"/>
  <c r="CB32" i="19"/>
  <c r="CC32" i="19"/>
  <c r="CD32" i="19"/>
  <c r="CE32" i="19"/>
  <c r="CF32" i="19"/>
  <c r="CG32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AF33" i="19"/>
  <c r="AG33" i="19"/>
  <c r="AH33" i="19"/>
  <c r="AI33" i="19"/>
  <c r="AJ33" i="19"/>
  <c r="AK33" i="19"/>
  <c r="AL33" i="19"/>
  <c r="AM33" i="19"/>
  <c r="AN33" i="19"/>
  <c r="AO33" i="19"/>
  <c r="AP33" i="19"/>
  <c r="AQ33" i="19"/>
  <c r="AR33" i="19"/>
  <c r="AS33" i="19"/>
  <c r="AT33" i="19"/>
  <c r="AU33" i="19"/>
  <c r="AV33" i="19"/>
  <c r="AW33" i="19"/>
  <c r="AX33" i="19"/>
  <c r="AY33" i="19"/>
  <c r="AZ33" i="19"/>
  <c r="BA33" i="19"/>
  <c r="BB33" i="19"/>
  <c r="BC33" i="19"/>
  <c r="BD33" i="19"/>
  <c r="BE33" i="19"/>
  <c r="BF33" i="19"/>
  <c r="BG33" i="19"/>
  <c r="BH33" i="19"/>
  <c r="BI33" i="19"/>
  <c r="BJ33" i="19"/>
  <c r="BK33" i="19"/>
  <c r="BL33" i="19"/>
  <c r="BM33" i="19"/>
  <c r="BN33" i="19"/>
  <c r="BO33" i="19"/>
  <c r="BP33" i="19"/>
  <c r="BQ33" i="19"/>
  <c r="BR33" i="19"/>
  <c r="BS33" i="19"/>
  <c r="BT33" i="19"/>
  <c r="BU33" i="19"/>
  <c r="BV33" i="19"/>
  <c r="BW33" i="19"/>
  <c r="BX33" i="19"/>
  <c r="BY33" i="19"/>
  <c r="BZ33" i="19"/>
  <c r="CA33" i="19"/>
  <c r="CB33" i="19"/>
  <c r="CC33" i="19"/>
  <c r="CD33" i="19"/>
  <c r="CE33" i="19"/>
  <c r="CF33" i="19"/>
  <c r="CG33" i="19"/>
  <c r="D26" i="19"/>
  <c r="D27" i="19"/>
  <c r="D25" i="19"/>
  <c r="D24" i="19"/>
  <c r="D16" i="19"/>
  <c r="D11" i="19"/>
  <c r="D10" i="19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M10" i="18"/>
  <c r="AN10" i="18"/>
  <c r="AO10" i="18"/>
  <c r="AP10" i="18"/>
  <c r="AQ10" i="18"/>
  <c r="AR10" i="18"/>
  <c r="AS10" i="18"/>
  <c r="AT10" i="18"/>
  <c r="AU10" i="18"/>
  <c r="AV10" i="18"/>
  <c r="AW10" i="18"/>
  <c r="AX10" i="18"/>
  <c r="AY10" i="18"/>
  <c r="AZ10" i="18"/>
  <c r="BA10" i="18"/>
  <c r="BB10" i="18"/>
  <c r="BC10" i="18"/>
  <c r="BD10" i="18"/>
  <c r="BE10" i="18"/>
  <c r="BF10" i="18"/>
  <c r="BG10" i="18"/>
  <c r="BH10" i="18"/>
  <c r="BI10" i="18"/>
  <c r="BJ10" i="18"/>
  <c r="BK10" i="18"/>
  <c r="BL10" i="18"/>
  <c r="BM10" i="18"/>
  <c r="BN10" i="18"/>
  <c r="BO10" i="18"/>
  <c r="BP10" i="18"/>
  <c r="BQ10" i="18"/>
  <c r="BR10" i="18"/>
  <c r="BS10" i="18"/>
  <c r="BT10" i="18"/>
  <c r="BU10" i="18"/>
  <c r="BV10" i="18"/>
  <c r="BW10" i="18"/>
  <c r="BX10" i="18"/>
  <c r="BY10" i="18"/>
  <c r="BZ10" i="18"/>
  <c r="CA10" i="18"/>
  <c r="CB10" i="18"/>
  <c r="CC10" i="18"/>
  <c r="CD10" i="18"/>
  <c r="CE10" i="18"/>
  <c r="CF10" i="18"/>
  <c r="CG10" i="18"/>
  <c r="CH10" i="18"/>
  <c r="CI10" i="18"/>
  <c r="CJ10" i="18"/>
  <c r="CK10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Z11" i="18"/>
  <c r="CA11" i="18"/>
  <c r="CB11" i="18"/>
  <c r="CC11" i="18"/>
  <c r="CD11" i="18"/>
  <c r="CE11" i="18"/>
  <c r="CF11" i="18"/>
  <c r="CG11" i="18"/>
  <c r="CH11" i="18"/>
  <c r="CI11" i="18"/>
  <c r="CJ11" i="18"/>
  <c r="CK11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BT13" i="18"/>
  <c r="BU13" i="18"/>
  <c r="BV13" i="18"/>
  <c r="BW13" i="18"/>
  <c r="BX13" i="18"/>
  <c r="BY13" i="18"/>
  <c r="BZ13" i="18"/>
  <c r="CA13" i="18"/>
  <c r="CB13" i="18"/>
  <c r="CC13" i="18"/>
  <c r="CD13" i="18"/>
  <c r="CE13" i="18"/>
  <c r="CF13" i="18"/>
  <c r="CG13" i="18"/>
  <c r="CH13" i="18"/>
  <c r="CI13" i="18"/>
  <c r="CJ13" i="18"/>
  <c r="CK13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BT14" i="18"/>
  <c r="BU14" i="18"/>
  <c r="BV14" i="18"/>
  <c r="BW14" i="18"/>
  <c r="BX14" i="18"/>
  <c r="BY14" i="18"/>
  <c r="BZ14" i="18"/>
  <c r="CA14" i="18"/>
  <c r="CB14" i="18"/>
  <c r="CC14" i="18"/>
  <c r="CD14" i="18"/>
  <c r="CE14" i="18"/>
  <c r="CF14" i="18"/>
  <c r="CG14" i="18"/>
  <c r="CH14" i="18"/>
  <c r="CI14" i="18"/>
  <c r="CJ14" i="18"/>
  <c r="CK14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BT15" i="18"/>
  <c r="BU15" i="18"/>
  <c r="BV15" i="18"/>
  <c r="BW15" i="18"/>
  <c r="BX15" i="18"/>
  <c r="BY15" i="18"/>
  <c r="BZ15" i="18"/>
  <c r="CA15" i="18"/>
  <c r="CB15" i="18"/>
  <c r="CC15" i="18"/>
  <c r="CD15" i="18"/>
  <c r="CE15" i="18"/>
  <c r="CF15" i="18"/>
  <c r="CG15" i="18"/>
  <c r="CH15" i="18"/>
  <c r="CI15" i="18"/>
  <c r="CJ15" i="18"/>
  <c r="CK15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BT16" i="18"/>
  <c r="BU16" i="18"/>
  <c r="BV16" i="18"/>
  <c r="BW16" i="18"/>
  <c r="BX16" i="18"/>
  <c r="BY16" i="18"/>
  <c r="BZ16" i="18"/>
  <c r="CA16" i="18"/>
  <c r="CB16" i="18"/>
  <c r="CC16" i="18"/>
  <c r="CD16" i="18"/>
  <c r="CE16" i="18"/>
  <c r="CF16" i="18"/>
  <c r="CG16" i="18"/>
  <c r="CH16" i="18"/>
  <c r="CI16" i="18"/>
  <c r="CJ16" i="18"/>
  <c r="CK16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BT18" i="18"/>
  <c r="BU18" i="18"/>
  <c r="BV18" i="18"/>
  <c r="BW18" i="18"/>
  <c r="BX18" i="18"/>
  <c r="BY18" i="18"/>
  <c r="BZ18" i="18"/>
  <c r="CA18" i="18"/>
  <c r="CB18" i="18"/>
  <c r="CC18" i="18"/>
  <c r="CD18" i="18"/>
  <c r="CE18" i="18"/>
  <c r="CF18" i="18"/>
  <c r="CG18" i="18"/>
  <c r="CH18" i="18"/>
  <c r="CI18" i="18"/>
  <c r="CJ18" i="18"/>
  <c r="CK18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Z19" i="18"/>
  <c r="CA19" i="18"/>
  <c r="CB19" i="18"/>
  <c r="CC19" i="18"/>
  <c r="CD19" i="18"/>
  <c r="CE19" i="18"/>
  <c r="CF19" i="18"/>
  <c r="CG19" i="18"/>
  <c r="CH19" i="18"/>
  <c r="CI19" i="18"/>
  <c r="CJ19" i="18"/>
  <c r="CK19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Z20" i="18"/>
  <c r="CA20" i="18"/>
  <c r="CB20" i="18"/>
  <c r="CC20" i="18"/>
  <c r="CD20" i="18"/>
  <c r="CE20" i="18"/>
  <c r="CF20" i="18"/>
  <c r="CG20" i="18"/>
  <c r="CH20" i="18"/>
  <c r="CI20" i="18"/>
  <c r="CJ20" i="18"/>
  <c r="CK20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Z21" i="18"/>
  <c r="CA21" i="18"/>
  <c r="CB21" i="18"/>
  <c r="CC21" i="18"/>
  <c r="CD21" i="18"/>
  <c r="CE21" i="18"/>
  <c r="CF21" i="18"/>
  <c r="CG21" i="18"/>
  <c r="CH21" i="18"/>
  <c r="CI21" i="18"/>
  <c r="CJ21" i="18"/>
  <c r="CK21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E22" i="18"/>
  <c r="CF22" i="18"/>
  <c r="CG22" i="18"/>
  <c r="CH22" i="18"/>
  <c r="CI22" i="18"/>
  <c r="CJ22" i="18"/>
  <c r="CK22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Z23" i="18"/>
  <c r="CA23" i="18"/>
  <c r="CB23" i="18"/>
  <c r="CC23" i="18"/>
  <c r="CD23" i="18"/>
  <c r="CE23" i="18"/>
  <c r="CF23" i="18"/>
  <c r="CG23" i="18"/>
  <c r="CH23" i="18"/>
  <c r="CI23" i="18"/>
  <c r="CJ23" i="18"/>
  <c r="CK23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Z24" i="18"/>
  <c r="CA24" i="18"/>
  <c r="CB24" i="18"/>
  <c r="CC24" i="18"/>
  <c r="CD24" i="18"/>
  <c r="CE24" i="18"/>
  <c r="CF24" i="18"/>
  <c r="CG24" i="18"/>
  <c r="CH24" i="18"/>
  <c r="CI24" i="18"/>
  <c r="CJ24" i="18"/>
  <c r="CK24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Z25" i="18"/>
  <c r="CA25" i="18"/>
  <c r="CB25" i="18"/>
  <c r="CC25" i="18"/>
  <c r="CD25" i="18"/>
  <c r="CE25" i="18"/>
  <c r="CF25" i="18"/>
  <c r="CG25" i="18"/>
  <c r="CH25" i="18"/>
  <c r="CI25" i="18"/>
  <c r="CJ25" i="18"/>
  <c r="CK25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Z26" i="18"/>
  <c r="CA26" i="18"/>
  <c r="CB26" i="18"/>
  <c r="CC26" i="18"/>
  <c r="CD26" i="18"/>
  <c r="CE26" i="18"/>
  <c r="CF26" i="18"/>
  <c r="CG26" i="18"/>
  <c r="CH26" i="18"/>
  <c r="CI26" i="18"/>
  <c r="CJ26" i="18"/>
  <c r="CK26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Z27" i="18"/>
  <c r="CA27" i="18"/>
  <c r="CB27" i="18"/>
  <c r="CC27" i="18"/>
  <c r="CD27" i="18"/>
  <c r="CE27" i="18"/>
  <c r="CF27" i="18"/>
  <c r="CG27" i="18"/>
  <c r="CH27" i="18"/>
  <c r="CI27" i="18"/>
  <c r="CJ27" i="18"/>
  <c r="CK27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Z28" i="18"/>
  <c r="CA28" i="18"/>
  <c r="CB28" i="18"/>
  <c r="CC28" i="18"/>
  <c r="CD28" i="18"/>
  <c r="CE28" i="18"/>
  <c r="CF28" i="18"/>
  <c r="CG28" i="18"/>
  <c r="CH28" i="18"/>
  <c r="CI28" i="18"/>
  <c r="CJ28" i="18"/>
  <c r="CK28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Z29" i="18"/>
  <c r="CA29" i="18"/>
  <c r="CB29" i="18"/>
  <c r="CC29" i="18"/>
  <c r="CD29" i="18"/>
  <c r="CE29" i="18"/>
  <c r="CF29" i="18"/>
  <c r="CG29" i="18"/>
  <c r="CH29" i="18"/>
  <c r="CI29" i="18"/>
  <c r="CJ29" i="18"/>
  <c r="CK29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CB30" i="18"/>
  <c r="CC30" i="18"/>
  <c r="CD30" i="18"/>
  <c r="CE30" i="18"/>
  <c r="CF30" i="18"/>
  <c r="CG30" i="18"/>
  <c r="CH30" i="18"/>
  <c r="CI30" i="18"/>
  <c r="CJ30" i="18"/>
  <c r="CK30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CB31" i="18"/>
  <c r="CC31" i="18"/>
  <c r="CD31" i="18"/>
  <c r="CE31" i="18"/>
  <c r="CF31" i="18"/>
  <c r="CG31" i="18"/>
  <c r="CH31" i="18"/>
  <c r="CI31" i="18"/>
  <c r="CJ31" i="18"/>
  <c r="CK31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CB32" i="18"/>
  <c r="CC32" i="18"/>
  <c r="CD32" i="18"/>
  <c r="CE32" i="18"/>
  <c r="CF32" i="18"/>
  <c r="CG32" i="18"/>
  <c r="CH32" i="18"/>
  <c r="CI32" i="18"/>
  <c r="CJ32" i="18"/>
  <c r="CK32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E33" i="18"/>
  <c r="CF33" i="18"/>
  <c r="CG33" i="18"/>
  <c r="CH33" i="18"/>
  <c r="CI33" i="18"/>
  <c r="CJ33" i="18"/>
  <c r="CK33" i="18"/>
  <c r="D27" i="18"/>
  <c r="D26" i="18"/>
  <c r="D25" i="18"/>
  <c r="D24" i="18"/>
  <c r="D19" i="18"/>
  <c r="D18" i="18"/>
  <c r="D16" i="18"/>
  <c r="D12" i="18"/>
  <c r="D11" i="18"/>
  <c r="D10" i="18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E15" i="17"/>
  <c r="BF15" i="17"/>
  <c r="BG15" i="17"/>
  <c r="BH15" i="17"/>
  <c r="BI15" i="17"/>
  <c r="BJ15" i="17"/>
  <c r="BK15" i="17"/>
  <c r="BL15" i="17"/>
  <c r="BM15" i="17"/>
  <c r="BN15" i="17"/>
  <c r="BO15" i="17"/>
  <c r="BP15" i="17"/>
  <c r="BQ15" i="17"/>
  <c r="BR15" i="17"/>
  <c r="BS15" i="17"/>
  <c r="BT15" i="17"/>
  <c r="BU15" i="17"/>
  <c r="BV15" i="17"/>
  <c r="BW15" i="17"/>
  <c r="BX15" i="17"/>
  <c r="BY15" i="17"/>
  <c r="BZ15" i="17"/>
  <c r="CA15" i="17"/>
  <c r="CB15" i="17"/>
  <c r="CC15" i="17"/>
  <c r="CD15" i="17"/>
  <c r="CE15" i="17"/>
  <c r="CF15" i="17"/>
  <c r="CG15" i="17"/>
  <c r="CH15" i="17"/>
  <c r="CI15" i="17"/>
  <c r="CJ15" i="17"/>
  <c r="CK15" i="17"/>
  <c r="CL15" i="17"/>
  <c r="CM15" i="17"/>
  <c r="CN15" i="17"/>
  <c r="CO15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AP17" i="17"/>
  <c r="AQ17" i="17"/>
  <c r="AR17" i="17"/>
  <c r="AS17" i="17"/>
  <c r="AT17" i="17"/>
  <c r="AU17" i="17"/>
  <c r="AV17" i="17"/>
  <c r="AW17" i="17"/>
  <c r="AX17" i="17"/>
  <c r="AY17" i="17"/>
  <c r="AZ17" i="17"/>
  <c r="BA17" i="17"/>
  <c r="BB17" i="17"/>
  <c r="BC17" i="17"/>
  <c r="BD17" i="17"/>
  <c r="BE17" i="17"/>
  <c r="BF17" i="17"/>
  <c r="BG17" i="17"/>
  <c r="BH17" i="17"/>
  <c r="BI17" i="17"/>
  <c r="BJ17" i="17"/>
  <c r="BK17" i="17"/>
  <c r="BL17" i="17"/>
  <c r="BM17" i="17"/>
  <c r="BN17" i="17"/>
  <c r="BO17" i="17"/>
  <c r="BP17" i="17"/>
  <c r="BQ17" i="17"/>
  <c r="BR17" i="17"/>
  <c r="BS17" i="17"/>
  <c r="BT17" i="17"/>
  <c r="BU17" i="17"/>
  <c r="BV17" i="17"/>
  <c r="BW17" i="17"/>
  <c r="BX17" i="17"/>
  <c r="BY17" i="17"/>
  <c r="BZ17" i="17"/>
  <c r="CA17" i="17"/>
  <c r="CB17" i="17"/>
  <c r="CC17" i="17"/>
  <c r="CD17" i="17"/>
  <c r="CE17" i="17"/>
  <c r="CF17" i="17"/>
  <c r="CG17" i="17"/>
  <c r="CH17" i="17"/>
  <c r="CI17" i="17"/>
  <c r="CJ17" i="17"/>
  <c r="CK17" i="17"/>
  <c r="CL17" i="17"/>
  <c r="CM17" i="17"/>
  <c r="CN17" i="17"/>
  <c r="CO17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BV24" i="17"/>
  <c r="BW24" i="17"/>
  <c r="BX24" i="17"/>
  <c r="BY24" i="17"/>
  <c r="BZ24" i="17"/>
  <c r="CA24" i="17"/>
  <c r="CB24" i="17"/>
  <c r="CC24" i="17"/>
  <c r="CD24" i="17"/>
  <c r="CE24" i="17"/>
  <c r="CF24" i="17"/>
  <c r="CG24" i="17"/>
  <c r="CH24" i="17"/>
  <c r="CI24" i="17"/>
  <c r="CJ24" i="17"/>
  <c r="CK24" i="17"/>
  <c r="CL24" i="17"/>
  <c r="CM24" i="17"/>
  <c r="CN24" i="17"/>
  <c r="CO24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R25" i="17"/>
  <c r="BS25" i="17"/>
  <c r="BT25" i="17"/>
  <c r="BU25" i="17"/>
  <c r="BV25" i="17"/>
  <c r="BW25" i="17"/>
  <c r="BX25" i="17"/>
  <c r="BY25" i="17"/>
  <c r="BZ25" i="17"/>
  <c r="CA25" i="17"/>
  <c r="CB25" i="17"/>
  <c r="CC25" i="17"/>
  <c r="CD25" i="17"/>
  <c r="CE25" i="17"/>
  <c r="CF25" i="17"/>
  <c r="CG25" i="17"/>
  <c r="CH25" i="17"/>
  <c r="CI25" i="17"/>
  <c r="CJ25" i="17"/>
  <c r="CK25" i="17"/>
  <c r="CL25" i="17"/>
  <c r="CM25" i="17"/>
  <c r="CN25" i="17"/>
  <c r="CO25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BV26" i="17"/>
  <c r="BW26" i="17"/>
  <c r="BX26" i="17"/>
  <c r="BY26" i="17"/>
  <c r="BZ26" i="17"/>
  <c r="CA26" i="17"/>
  <c r="CB26" i="17"/>
  <c r="CC26" i="17"/>
  <c r="CD26" i="17"/>
  <c r="CE26" i="17"/>
  <c r="CF26" i="17"/>
  <c r="CG26" i="17"/>
  <c r="CH26" i="17"/>
  <c r="CI26" i="17"/>
  <c r="CJ26" i="17"/>
  <c r="CK26" i="17"/>
  <c r="CL26" i="17"/>
  <c r="CM26" i="17"/>
  <c r="CN26" i="17"/>
  <c r="CO26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BI31" i="17"/>
  <c r="BJ31" i="17"/>
  <c r="BK31" i="17"/>
  <c r="BL31" i="17"/>
  <c r="BM31" i="17"/>
  <c r="BN31" i="17"/>
  <c r="BO31" i="17"/>
  <c r="BP31" i="17"/>
  <c r="BQ31" i="17"/>
  <c r="BR31" i="17"/>
  <c r="BS31" i="17"/>
  <c r="BT31" i="17"/>
  <c r="BU31" i="17"/>
  <c r="BV31" i="17"/>
  <c r="BW31" i="17"/>
  <c r="BX31" i="17"/>
  <c r="BY31" i="17"/>
  <c r="BZ31" i="17"/>
  <c r="CA31" i="17"/>
  <c r="CB31" i="17"/>
  <c r="CC31" i="17"/>
  <c r="CD31" i="17"/>
  <c r="CE31" i="17"/>
  <c r="CF31" i="17"/>
  <c r="CG31" i="17"/>
  <c r="CH31" i="17"/>
  <c r="CI31" i="17"/>
  <c r="CJ31" i="17"/>
  <c r="CK31" i="17"/>
  <c r="CL31" i="17"/>
  <c r="CM31" i="17"/>
  <c r="CN31" i="17"/>
  <c r="CO31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BV32" i="17"/>
  <c r="BW32" i="17"/>
  <c r="BX32" i="17"/>
  <c r="BY32" i="17"/>
  <c r="BZ32" i="17"/>
  <c r="CA32" i="17"/>
  <c r="CB32" i="17"/>
  <c r="CC32" i="17"/>
  <c r="CD32" i="17"/>
  <c r="CE32" i="17"/>
  <c r="CF32" i="17"/>
  <c r="CG32" i="17"/>
  <c r="CH32" i="17"/>
  <c r="CI32" i="17"/>
  <c r="CJ32" i="17"/>
  <c r="CK32" i="17"/>
  <c r="CL32" i="17"/>
  <c r="CM32" i="17"/>
  <c r="CN32" i="17"/>
  <c r="CO32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E33" i="17"/>
  <c r="BF33" i="17"/>
  <c r="BG33" i="17"/>
  <c r="BH33" i="17"/>
  <c r="BI33" i="17"/>
  <c r="BJ33" i="17"/>
  <c r="BK33" i="17"/>
  <c r="BL33" i="17"/>
  <c r="BM33" i="17"/>
  <c r="BN33" i="17"/>
  <c r="BO33" i="17"/>
  <c r="BP33" i="17"/>
  <c r="BQ33" i="17"/>
  <c r="BR33" i="17"/>
  <c r="BS33" i="17"/>
  <c r="BT33" i="17"/>
  <c r="BU33" i="17"/>
  <c r="BV33" i="17"/>
  <c r="BW33" i="17"/>
  <c r="BX33" i="17"/>
  <c r="BY33" i="17"/>
  <c r="BZ33" i="17"/>
  <c r="CA33" i="17"/>
  <c r="CB33" i="17"/>
  <c r="CC33" i="17"/>
  <c r="CD33" i="17"/>
  <c r="CE33" i="17"/>
  <c r="CF33" i="17"/>
  <c r="CG33" i="17"/>
  <c r="CH33" i="17"/>
  <c r="CI33" i="17"/>
  <c r="CJ33" i="17"/>
  <c r="CK33" i="17"/>
  <c r="CL33" i="17"/>
  <c r="CM33" i="17"/>
  <c r="CN33" i="17"/>
  <c r="CO33" i="17"/>
  <c r="D27" i="17"/>
  <c r="D26" i="17"/>
  <c r="D25" i="17"/>
  <c r="D24" i="17"/>
  <c r="D16" i="17"/>
  <c r="D10" i="17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D30" i="3"/>
  <c r="D29" i="3"/>
  <c r="D28" i="3"/>
  <c r="D26" i="3"/>
  <c r="D27" i="3"/>
  <c r="D25" i="3"/>
  <c r="D24" i="3"/>
  <c r="D23" i="3"/>
  <c r="D22" i="3"/>
  <c r="D21" i="3"/>
  <c r="D20" i="3"/>
  <c r="D19" i="3"/>
  <c r="D18" i="3"/>
  <c r="D17" i="3"/>
  <c r="D16" i="3"/>
  <c r="D13" i="3"/>
  <c r="D14" i="3"/>
  <c r="D15" i="3"/>
  <c r="D12" i="3"/>
  <c r="D11" i="3"/>
  <c r="D10" i="3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29" i="4"/>
  <c r="D30" i="4"/>
  <c r="D31" i="4"/>
  <c r="D32" i="4"/>
  <c r="D33" i="4"/>
  <c r="D28" i="4"/>
  <c r="D23" i="4"/>
  <c r="D24" i="4"/>
  <c r="D25" i="4"/>
  <c r="D26" i="4"/>
  <c r="D27" i="4"/>
  <c r="D22" i="4"/>
  <c r="D17" i="4"/>
  <c r="D18" i="4"/>
  <c r="D19" i="4"/>
  <c r="D20" i="4"/>
  <c r="D21" i="4"/>
  <c r="D16" i="4"/>
  <c r="D11" i="4"/>
  <c r="D12" i="4"/>
  <c r="D13" i="4"/>
  <c r="D14" i="4"/>
  <c r="D15" i="4"/>
  <c r="D10" i="4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29" i="5"/>
  <c r="D30" i="5"/>
  <c r="D31" i="5"/>
  <c r="D32" i="5"/>
  <c r="D33" i="5"/>
  <c r="D23" i="5"/>
  <c r="D24" i="5"/>
  <c r="D25" i="5"/>
  <c r="D26" i="5"/>
  <c r="D27" i="5"/>
  <c r="D17" i="5"/>
  <c r="D18" i="5"/>
  <c r="D19" i="5"/>
  <c r="D20" i="5"/>
  <c r="D21" i="5"/>
  <c r="D16" i="5"/>
  <c r="D11" i="5"/>
  <c r="D12" i="5"/>
  <c r="D13" i="5"/>
  <c r="D14" i="5"/>
  <c r="D15" i="5"/>
  <c r="D10" i="5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29" i="6"/>
  <c r="D30" i="6"/>
  <c r="D31" i="6"/>
  <c r="D32" i="6"/>
  <c r="D33" i="6"/>
  <c r="D23" i="6"/>
  <c r="D24" i="6"/>
  <c r="D25" i="6"/>
  <c r="D26" i="6"/>
  <c r="D27" i="6"/>
  <c r="D17" i="6"/>
  <c r="D18" i="6"/>
  <c r="D19" i="6"/>
  <c r="D20" i="6"/>
  <c r="D21" i="6"/>
  <c r="D16" i="6"/>
  <c r="D11" i="6"/>
  <c r="D12" i="6"/>
  <c r="D13" i="6"/>
  <c r="D14" i="6"/>
  <c r="D15" i="6"/>
  <c r="D10" i="6"/>
  <c r="D30" i="23"/>
  <c r="D29" i="23"/>
  <c r="D28" i="23"/>
  <c r="D33" i="20"/>
  <c r="D32" i="20"/>
  <c r="D30" i="20"/>
  <c r="D29" i="20"/>
  <c r="D28" i="20"/>
  <c r="D21" i="20"/>
  <c r="D20" i="20"/>
  <c r="D32" i="19"/>
  <c r="D33" i="19"/>
  <c r="D31" i="19"/>
  <c r="D30" i="19"/>
  <c r="D29" i="19"/>
  <c r="D28" i="19"/>
  <c r="D21" i="19"/>
  <c r="D20" i="19"/>
  <c r="D15" i="19"/>
  <c r="D14" i="19"/>
  <c r="D32" i="18"/>
  <c r="D33" i="18"/>
  <c r="D31" i="18"/>
  <c r="D30" i="18"/>
  <c r="D29" i="18"/>
  <c r="D28" i="18"/>
  <c r="D21" i="18"/>
  <c r="D20" i="18"/>
  <c r="D15" i="18"/>
  <c r="D14" i="18"/>
  <c r="D32" i="17"/>
  <c r="D33" i="17"/>
  <c r="D31" i="17"/>
  <c r="D30" i="17"/>
  <c r="D29" i="17"/>
  <c r="D28" i="17"/>
  <c r="D21" i="17"/>
  <c r="D20" i="17"/>
  <c r="D15" i="17"/>
  <c r="D14" i="17"/>
  <c r="D32" i="3"/>
  <c r="D33" i="3"/>
  <c r="D31" i="3"/>
  <c r="D28" i="5"/>
  <c r="A10" i="6"/>
  <c r="D28" i="6"/>
  <c r="E516" i="63" l="1"/>
  <c r="E517" i="63"/>
  <c r="E518" i="63"/>
  <c r="E520" i="63"/>
  <c r="E531" i="63"/>
  <c r="E527" i="63"/>
  <c r="E530" i="63"/>
  <c r="E533" i="63"/>
  <c r="E532" i="63"/>
  <c r="F900" i="63"/>
  <c r="M36" i="27"/>
  <c r="D516" i="63"/>
  <c r="D527" i="63"/>
  <c r="D531" i="63"/>
  <c r="D530" i="63"/>
  <c r="D520" i="63"/>
  <c r="D532" i="63"/>
  <c r="D518" i="63"/>
  <c r="D533" i="63"/>
  <c r="D517" i="63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F3" i="6"/>
  <c r="AG3" i="6"/>
  <c r="AJ3" i="6"/>
  <c r="AK3" i="6"/>
  <c r="AL3" i="6"/>
  <c r="AM3" i="6"/>
  <c r="AN3" i="6"/>
  <c r="AO3" i="6"/>
  <c r="AP3" i="6"/>
  <c r="AQ3" i="6"/>
  <c r="AR3" i="6"/>
  <c r="AS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Q3" i="6"/>
  <c r="CR3" i="6"/>
  <c r="CS3" i="6"/>
  <c r="CT3" i="6"/>
  <c r="CU3" i="6"/>
  <c r="CV3" i="6"/>
  <c r="CW3" i="6"/>
  <c r="CX3" i="6"/>
  <c r="CY3" i="6"/>
  <c r="D3" i="6"/>
  <c r="DA6" i="6"/>
  <c r="CZ6" i="6"/>
  <c r="CY6" i="6"/>
  <c r="CX6" i="6"/>
  <c r="CW6" i="6"/>
  <c r="CV6" i="6"/>
  <c r="CU6" i="6"/>
  <c r="CT6" i="6"/>
  <c r="CS6" i="6"/>
  <c r="CR6" i="6"/>
  <c r="CQ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S6" i="6"/>
  <c r="AR6" i="6"/>
  <c r="AQ6" i="6"/>
  <c r="AP6" i="6"/>
  <c r="AO6" i="6"/>
  <c r="AN6" i="6"/>
  <c r="AM6" i="6"/>
  <c r="AL6" i="6"/>
  <c r="AK6" i="6"/>
  <c r="AJ6" i="6"/>
  <c r="AG6" i="6"/>
  <c r="AF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F515" i="63" l="1"/>
  <c r="F707" i="63"/>
  <c r="F32" i="63"/>
  <c r="F2" i="63"/>
  <c r="F52" i="63"/>
  <c r="F514" i="63"/>
  <c r="F62" i="63"/>
  <c r="F12" i="63"/>
  <c r="F111" i="63"/>
  <c r="F121" i="63"/>
  <c r="F162" i="63"/>
  <c r="F22" i="63"/>
  <c r="F101" i="63"/>
  <c r="F141" i="63"/>
  <c r="F42" i="63"/>
  <c r="F161" i="63"/>
  <c r="F151" i="63"/>
  <c r="F204" i="63"/>
  <c r="F244" i="63"/>
  <c r="F194" i="63"/>
  <c r="F517" i="63"/>
  <c r="F131" i="63"/>
  <c r="F234" i="63"/>
  <c r="F254" i="63"/>
  <c r="F264" i="63"/>
  <c r="F205" i="63"/>
  <c r="F640" i="63"/>
  <c r="F516" i="63"/>
  <c r="F274" i="63"/>
  <c r="F284" i="63"/>
  <c r="F324" i="63"/>
  <c r="F72" i="63"/>
  <c r="F518" i="63"/>
  <c r="F294" i="63"/>
  <c r="F304" i="63"/>
  <c r="F314" i="63"/>
  <c r="F364" i="63"/>
  <c r="F404" i="63"/>
  <c r="F519" i="63"/>
  <c r="F414" i="63"/>
  <c r="F474" i="63"/>
  <c r="F354" i="63"/>
  <c r="F424" i="63"/>
  <c r="F521" i="63"/>
  <c r="F344" i="63"/>
  <c r="F520" i="63"/>
  <c r="F444" i="63"/>
  <c r="F384" i="63"/>
  <c r="F394" i="63"/>
  <c r="F163" i="63"/>
  <c r="F484" i="63"/>
  <c r="F667" i="63"/>
  <c r="F334" i="63"/>
  <c r="F504" i="63"/>
  <c r="F464" i="63"/>
  <c r="F600" i="63"/>
  <c r="F374" i="63"/>
  <c r="F494" i="63"/>
  <c r="F620" i="63"/>
  <c r="F525" i="63"/>
  <c r="F434" i="63"/>
  <c r="F454" i="63"/>
  <c r="F523" i="63"/>
  <c r="F630" i="63"/>
  <c r="F522" i="63"/>
  <c r="F641" i="63"/>
  <c r="F73" i="63"/>
  <c r="F527" i="63"/>
  <c r="F610" i="63"/>
  <c r="F754" i="63"/>
  <c r="F804" i="63"/>
  <c r="F697" i="63"/>
  <c r="F528" i="63"/>
  <c r="F764" i="63"/>
  <c r="F814" i="63"/>
  <c r="F657" i="63"/>
  <c r="F526" i="63"/>
  <c r="F524" i="63"/>
  <c r="F724" i="63"/>
  <c r="F687" i="63"/>
  <c r="F734" i="63"/>
  <c r="F774" i="63"/>
  <c r="F677" i="63"/>
  <c r="F708" i="63"/>
  <c r="F744" i="63"/>
  <c r="F784" i="63"/>
  <c r="F529" i="63"/>
  <c r="F824" i="63"/>
  <c r="F530" i="63"/>
  <c r="F532" i="63"/>
  <c r="F794" i="63"/>
  <c r="F844" i="63"/>
  <c r="F534" i="63"/>
  <c r="F63" i="63"/>
  <c r="F531" i="63"/>
  <c r="F854" i="63"/>
  <c r="F533" i="63"/>
  <c r="F535" i="63"/>
  <c r="F112" i="63"/>
  <c r="F206" i="63"/>
  <c r="F864" i="63"/>
  <c r="F23" i="63"/>
  <c r="F33" i="63"/>
  <c r="F3" i="63"/>
  <c r="F884" i="63"/>
  <c r="F874" i="63"/>
  <c r="F709" i="63"/>
  <c r="F102" i="63"/>
  <c r="F165" i="63"/>
  <c r="F834" i="63"/>
  <c r="F13" i="63"/>
  <c r="F53" i="63"/>
  <c r="F43" i="63"/>
  <c r="F195" i="63"/>
  <c r="F132" i="63"/>
  <c r="F75" i="63"/>
  <c r="F164" i="63"/>
  <c r="F265" i="63"/>
  <c r="F305" i="63"/>
  <c r="F152" i="63"/>
  <c r="F642" i="63"/>
  <c r="F536" i="63"/>
  <c r="F539" i="63"/>
  <c r="F142" i="63"/>
  <c r="F208" i="63"/>
  <c r="F275" i="63"/>
  <c r="F235" i="63"/>
  <c r="F537" i="63"/>
  <c r="F207" i="63"/>
  <c r="F245" i="63"/>
  <c r="F285" i="63"/>
  <c r="F122" i="63"/>
  <c r="F74" i="63"/>
  <c r="F255" i="63"/>
  <c r="F295" i="63"/>
  <c r="F355" i="63"/>
  <c r="F335" i="63"/>
  <c r="F425" i="63"/>
  <c r="F325" i="63"/>
  <c r="F541" i="63"/>
  <c r="F485" i="63"/>
  <c r="F540" i="63"/>
  <c r="F445" i="63"/>
  <c r="F543" i="63"/>
  <c r="F315" i="63"/>
  <c r="F385" i="63"/>
  <c r="F455" i="63"/>
  <c r="F395" i="63"/>
  <c r="F166" i="63"/>
  <c r="F505" i="63"/>
  <c r="F365" i="63"/>
  <c r="F405" i="63"/>
  <c r="F465" i="63"/>
  <c r="F601" i="63"/>
  <c r="F538" i="63"/>
  <c r="F345" i="63"/>
  <c r="F415" i="63"/>
  <c r="F688" i="63"/>
  <c r="F475" i="63"/>
  <c r="F611" i="63"/>
  <c r="F544" i="63"/>
  <c r="F167" i="63"/>
  <c r="F621" i="63"/>
  <c r="F545" i="63"/>
  <c r="F547" i="63"/>
  <c r="F375" i="63"/>
  <c r="F542" i="63"/>
  <c r="F631" i="63"/>
  <c r="F698" i="63"/>
  <c r="F435" i="63"/>
  <c r="F495" i="63"/>
  <c r="F658" i="63"/>
  <c r="F710" i="63"/>
  <c r="F765" i="63"/>
  <c r="F668" i="63"/>
  <c r="F546" i="63"/>
  <c r="F678" i="63"/>
  <c r="F725" i="63"/>
  <c r="F76" i="63"/>
  <c r="F745" i="63"/>
  <c r="F549" i="63"/>
  <c r="F825" i="63"/>
  <c r="F550" i="63"/>
  <c r="F835" i="63"/>
  <c r="F885" i="63"/>
  <c r="F775" i="63"/>
  <c r="F552" i="63"/>
  <c r="F4" i="63"/>
  <c r="F643" i="63"/>
  <c r="F785" i="63"/>
  <c r="F795" i="63"/>
  <c r="F805" i="63"/>
  <c r="F553" i="63"/>
  <c r="F755" i="63"/>
  <c r="F548" i="63"/>
  <c r="F551" i="63"/>
  <c r="F209" i="63"/>
  <c r="F735" i="63"/>
  <c r="F815" i="63"/>
  <c r="F44" i="63"/>
  <c r="F133" i="63"/>
  <c r="F246" i="63"/>
  <c r="F54" i="63"/>
  <c r="F845" i="63"/>
  <c r="F64" i="63"/>
  <c r="F143" i="63"/>
  <c r="F855" i="63"/>
  <c r="F14" i="63"/>
  <c r="F103" i="63"/>
  <c r="F865" i="63"/>
  <c r="F555" i="63"/>
  <c r="F113" i="63"/>
  <c r="F153" i="63"/>
  <c r="F875" i="63"/>
  <c r="F711" i="63"/>
  <c r="F24" i="63"/>
  <c r="F210" i="63"/>
  <c r="F211" i="63"/>
  <c r="F554" i="63"/>
  <c r="F34" i="63"/>
  <c r="F256" i="63"/>
  <c r="F296" i="63"/>
  <c r="F356" i="63"/>
  <c r="F168" i="63"/>
  <c r="F558" i="63"/>
  <c r="F123" i="63"/>
  <c r="F266" i="63"/>
  <c r="F306" i="63"/>
  <c r="F376" i="63"/>
  <c r="F169" i="63"/>
  <c r="F78" i="63"/>
  <c r="F644" i="63"/>
  <c r="F316" i="63"/>
  <c r="F77" i="63"/>
  <c r="F556" i="63"/>
  <c r="F559" i="63"/>
  <c r="F386" i="63"/>
  <c r="F196" i="63"/>
  <c r="F276" i="63"/>
  <c r="F557" i="63"/>
  <c r="F336" i="63"/>
  <c r="F406" i="63"/>
  <c r="F236" i="63"/>
  <c r="F286" i="63"/>
  <c r="F366" i="63"/>
  <c r="F170" i="63"/>
  <c r="F506" i="63"/>
  <c r="F560" i="63"/>
  <c r="F466" i="63"/>
  <c r="F416" i="63"/>
  <c r="F476" i="63"/>
  <c r="F612" i="63"/>
  <c r="F396" i="63"/>
  <c r="F426" i="63"/>
  <c r="F171" i="63"/>
  <c r="F561" i="63"/>
  <c r="F486" i="63"/>
  <c r="F632" i="63"/>
  <c r="F436" i="63"/>
  <c r="F562" i="63"/>
  <c r="F326" i="63"/>
  <c r="F446" i="63"/>
  <c r="F563" i="63"/>
  <c r="F659" i="63"/>
  <c r="F346" i="63"/>
  <c r="F456" i="63"/>
  <c r="F496" i="63"/>
  <c r="F79" i="63"/>
  <c r="F568" i="63"/>
  <c r="F571" i="63"/>
  <c r="F212" i="63"/>
  <c r="F25" i="63"/>
  <c r="F213" i="63"/>
  <c r="F712" i="63"/>
  <c r="F766" i="63"/>
  <c r="F816" i="63"/>
  <c r="F566" i="63"/>
  <c r="F569" i="63"/>
  <c r="F826" i="63"/>
  <c r="F876" i="63"/>
  <c r="F45" i="63"/>
  <c r="F134" i="63"/>
  <c r="F602" i="63"/>
  <c r="F726" i="63"/>
  <c r="F570" i="63"/>
  <c r="F622" i="63"/>
  <c r="F689" i="63"/>
  <c r="F736" i="63"/>
  <c r="F776" i="63"/>
  <c r="F645" i="63"/>
  <c r="F564" i="63"/>
  <c r="F746" i="63"/>
  <c r="F786" i="63"/>
  <c r="F846" i="63"/>
  <c r="F15" i="63"/>
  <c r="F104" i="63"/>
  <c r="F669" i="63"/>
  <c r="F565" i="63"/>
  <c r="F567" i="63"/>
  <c r="F796" i="63"/>
  <c r="F856" i="63"/>
  <c r="F574" i="63"/>
  <c r="F679" i="63"/>
  <c r="F699" i="63"/>
  <c r="F756" i="63"/>
  <c r="F806" i="63"/>
  <c r="F713" i="63"/>
  <c r="F144" i="63"/>
  <c r="F257" i="63"/>
  <c r="F297" i="63"/>
  <c r="F367" i="63"/>
  <c r="F437" i="63"/>
  <c r="F579" i="63"/>
  <c r="F65" i="63"/>
  <c r="F80" i="63"/>
  <c r="F81" i="63"/>
  <c r="F577" i="63"/>
  <c r="F377" i="63"/>
  <c r="F447" i="63"/>
  <c r="F580" i="63"/>
  <c r="F836" i="63"/>
  <c r="F572" i="63"/>
  <c r="F55" i="63"/>
  <c r="F124" i="63"/>
  <c r="F267" i="63"/>
  <c r="F307" i="63"/>
  <c r="F573" i="63"/>
  <c r="F646" i="63"/>
  <c r="F317" i="63"/>
  <c r="F387" i="63"/>
  <c r="F174" i="63"/>
  <c r="F866" i="63"/>
  <c r="F154" i="63"/>
  <c r="F197" i="63"/>
  <c r="F575" i="63"/>
  <c r="F327" i="63"/>
  <c r="F886" i="63"/>
  <c r="F35" i="63"/>
  <c r="F172" i="63"/>
  <c r="F214" i="63"/>
  <c r="F277" i="63"/>
  <c r="F337" i="63"/>
  <c r="F5" i="63"/>
  <c r="F114" i="63"/>
  <c r="F237" i="63"/>
  <c r="F576" i="63"/>
  <c r="F347" i="63"/>
  <c r="F417" i="63"/>
  <c r="F175" i="63"/>
  <c r="F173" i="63"/>
  <c r="F247" i="63"/>
  <c r="F287" i="63"/>
  <c r="F357" i="63"/>
  <c r="F407" i="63"/>
  <c r="F647" i="63"/>
  <c r="F714" i="63"/>
  <c r="F584" i="63"/>
  <c r="F427" i="63"/>
  <c r="F660" i="63"/>
  <c r="F582" i="63"/>
  <c r="F777" i="63"/>
  <c r="F586" i="63"/>
  <c r="F6" i="63"/>
  <c r="F457" i="63"/>
  <c r="F670" i="63"/>
  <c r="F727" i="63"/>
  <c r="F787" i="63"/>
  <c r="F467" i="63"/>
  <c r="F507" i="63"/>
  <c r="F680" i="63"/>
  <c r="F737" i="63"/>
  <c r="F797" i="63"/>
  <c r="F857" i="63"/>
  <c r="F715" i="63"/>
  <c r="F477" i="63"/>
  <c r="F603" i="63"/>
  <c r="F690" i="63"/>
  <c r="F747" i="63"/>
  <c r="F487" i="63"/>
  <c r="F613" i="63"/>
  <c r="F581" i="63"/>
  <c r="F757" i="63"/>
  <c r="F585" i="63"/>
  <c r="F215" i="63"/>
  <c r="F36" i="63"/>
  <c r="F578" i="63"/>
  <c r="F497" i="63"/>
  <c r="F623" i="63"/>
  <c r="F700" i="63"/>
  <c r="F767" i="63"/>
  <c r="F817" i="63"/>
  <c r="F867" i="63"/>
  <c r="F46" i="63"/>
  <c r="F397" i="63"/>
  <c r="F633" i="63"/>
  <c r="F82" i="63"/>
  <c r="F583" i="63"/>
  <c r="F807" i="63"/>
  <c r="F26" i="63"/>
  <c r="F216" i="63"/>
  <c r="F217" i="63"/>
  <c r="F588" i="63"/>
  <c r="F827" i="63"/>
  <c r="F56" i="63"/>
  <c r="F125" i="63"/>
  <c r="F238" i="63"/>
  <c r="F288" i="63"/>
  <c r="F368" i="63"/>
  <c r="F438" i="63"/>
  <c r="F837" i="63"/>
  <c r="F135" i="63"/>
  <c r="F248" i="63"/>
  <c r="F298" i="63"/>
  <c r="F378" i="63"/>
  <c r="F448" i="63"/>
  <c r="F847" i="63"/>
  <c r="F177" i="63"/>
  <c r="F258" i="63"/>
  <c r="F308" i="63"/>
  <c r="F589" i="63"/>
  <c r="F458" i="63"/>
  <c r="F587" i="63"/>
  <c r="F145" i="63"/>
  <c r="F84" i="63"/>
  <c r="F318" i="63"/>
  <c r="F877" i="63"/>
  <c r="F83" i="63"/>
  <c r="F268" i="63"/>
  <c r="F887" i="63"/>
  <c r="F66" i="63"/>
  <c r="F105" i="63"/>
  <c r="F115" i="63"/>
  <c r="F155" i="63"/>
  <c r="F648" i="63"/>
  <c r="F16" i="63"/>
  <c r="F176" i="63"/>
  <c r="F198" i="63"/>
  <c r="F278" i="63"/>
  <c r="F328" i="63"/>
  <c r="F388" i="63"/>
  <c r="F614" i="63"/>
  <c r="F592" i="63"/>
  <c r="F768" i="63"/>
  <c r="F624" i="63"/>
  <c r="F701" i="63"/>
  <c r="F593" i="63"/>
  <c r="F838" i="63"/>
  <c r="F7" i="63"/>
  <c r="F348" i="63"/>
  <c r="F179" i="63"/>
  <c r="F634" i="63"/>
  <c r="F85" i="63"/>
  <c r="F478" i="63"/>
  <c r="F590" i="63"/>
  <c r="F649" i="63"/>
  <c r="F716" i="63"/>
  <c r="F778" i="63"/>
  <c r="F858" i="63"/>
  <c r="F717" i="63"/>
  <c r="F428" i="63"/>
  <c r="F468" i="63"/>
  <c r="F591" i="63"/>
  <c r="F661" i="63"/>
  <c r="F728" i="63"/>
  <c r="F418" i="63"/>
  <c r="F178" i="63"/>
  <c r="F488" i="63"/>
  <c r="F498" i="63"/>
  <c r="F671" i="63"/>
  <c r="F738" i="63"/>
  <c r="F338" i="63"/>
  <c r="F408" i="63"/>
  <c r="F508" i="63"/>
  <c r="F681" i="63"/>
  <c r="F748" i="63"/>
  <c r="F808" i="63"/>
  <c r="F868" i="63"/>
  <c r="F47" i="63"/>
  <c r="F358" i="63"/>
  <c r="F398" i="63"/>
  <c r="F604" i="63"/>
  <c r="F691" i="63"/>
  <c r="F758" i="63"/>
  <c r="F818" i="63"/>
  <c r="F878" i="63"/>
  <c r="F595" i="63"/>
  <c r="F86" i="63"/>
  <c r="F269" i="63"/>
  <c r="F329" i="63"/>
  <c r="F218" i="63"/>
  <c r="F57" i="63"/>
  <c r="F156" i="63"/>
  <c r="F650" i="63"/>
  <c r="F339" i="63"/>
  <c r="F419" i="63"/>
  <c r="F183" i="63"/>
  <c r="F888" i="63"/>
  <c r="F116" i="63"/>
  <c r="F180" i="63"/>
  <c r="F199" i="63"/>
  <c r="F279" i="63"/>
  <c r="F594" i="63"/>
  <c r="F17" i="63"/>
  <c r="F219" i="63"/>
  <c r="F220" i="63"/>
  <c r="F596" i="63"/>
  <c r="F359" i="63"/>
  <c r="F439" i="63"/>
  <c r="F597" i="63"/>
  <c r="F788" i="63"/>
  <c r="F27" i="63"/>
  <c r="F67" i="63"/>
  <c r="F126" i="63"/>
  <c r="F239" i="63"/>
  <c r="F289" i="63"/>
  <c r="F798" i="63"/>
  <c r="F37" i="63"/>
  <c r="F136" i="63"/>
  <c r="F249" i="63"/>
  <c r="F299" i="63"/>
  <c r="F828" i="63"/>
  <c r="F181" i="63"/>
  <c r="F259" i="63"/>
  <c r="F309" i="63"/>
  <c r="F389" i="63"/>
  <c r="F182" i="63"/>
  <c r="F605" i="63"/>
  <c r="F848" i="63"/>
  <c r="F106" i="63"/>
  <c r="F146" i="63"/>
  <c r="F87" i="63"/>
  <c r="F319" i="63"/>
  <c r="F399" i="63"/>
  <c r="F469" i="63"/>
  <c r="F615" i="63"/>
  <c r="F409" i="63"/>
  <c r="F635" i="63"/>
  <c r="F88" i="63"/>
  <c r="F789" i="63"/>
  <c r="F599" i="63"/>
  <c r="F28" i="63"/>
  <c r="F222" i="63"/>
  <c r="F349" i="63"/>
  <c r="F429" i="63"/>
  <c r="F509" i="63"/>
  <c r="F651" i="63"/>
  <c r="F718" i="63"/>
  <c r="F799" i="63"/>
  <c r="F221" i="63"/>
  <c r="F38" i="63"/>
  <c r="F127" i="63"/>
  <c r="F240" i="63"/>
  <c r="F300" i="63"/>
  <c r="F380" i="63"/>
  <c r="F460" i="63"/>
  <c r="F449" i="63"/>
  <c r="F625" i="63"/>
  <c r="F662" i="63"/>
  <c r="F729" i="63"/>
  <c r="F809" i="63"/>
  <c r="F869" i="63"/>
  <c r="F48" i="63"/>
  <c r="F137" i="63"/>
  <c r="F369" i="63"/>
  <c r="F459" i="63"/>
  <c r="F672" i="63"/>
  <c r="F739" i="63"/>
  <c r="F819" i="63"/>
  <c r="F879" i="63"/>
  <c r="F58" i="63"/>
  <c r="F185" i="63"/>
  <c r="F260" i="63"/>
  <c r="F320" i="63"/>
  <c r="F400" i="63"/>
  <c r="F470" i="63"/>
  <c r="F626" i="63"/>
  <c r="F479" i="63"/>
  <c r="F682" i="63"/>
  <c r="F749" i="63"/>
  <c r="F829" i="63"/>
  <c r="F889" i="63"/>
  <c r="F68" i="63"/>
  <c r="F489" i="63"/>
  <c r="F692" i="63"/>
  <c r="F759" i="63"/>
  <c r="F839" i="63"/>
  <c r="F8" i="63"/>
  <c r="F107" i="63"/>
  <c r="F89" i="63"/>
  <c r="F270" i="63"/>
  <c r="F340" i="63"/>
  <c r="F420" i="63"/>
  <c r="F187" i="63"/>
  <c r="F653" i="63"/>
  <c r="F499" i="63"/>
  <c r="F598" i="63"/>
  <c r="F769" i="63"/>
  <c r="F849" i="63"/>
  <c r="F18" i="63"/>
  <c r="F117" i="63"/>
  <c r="F157" i="63"/>
  <c r="F652" i="63"/>
  <c r="F350" i="63"/>
  <c r="F430" i="63"/>
  <c r="F490" i="63"/>
  <c r="F702" i="63"/>
  <c r="F184" i="63"/>
  <c r="F223" i="63"/>
  <c r="F370" i="63"/>
  <c r="F683" i="63"/>
  <c r="F760" i="63"/>
  <c r="F840" i="63"/>
  <c r="F19" i="63"/>
  <c r="F779" i="63"/>
  <c r="F250" i="63"/>
  <c r="F390" i="63"/>
  <c r="F616" i="63"/>
  <c r="F663" i="63"/>
  <c r="F693" i="63"/>
  <c r="F770" i="63"/>
  <c r="F850" i="63"/>
  <c r="F29" i="63"/>
  <c r="F225" i="63"/>
  <c r="F241" i="63"/>
  <c r="F311" i="63"/>
  <c r="F391" i="63"/>
  <c r="F189" i="63"/>
  <c r="F627" i="63"/>
  <c r="F859" i="63"/>
  <c r="F90" i="63"/>
  <c r="F410" i="63"/>
  <c r="F636" i="63"/>
  <c r="F703" i="63"/>
  <c r="F780" i="63"/>
  <c r="F860" i="63"/>
  <c r="F719" i="63"/>
  <c r="F280" i="63"/>
  <c r="F440" i="63"/>
  <c r="F510" i="63"/>
  <c r="F91" i="63"/>
  <c r="F790" i="63"/>
  <c r="F224" i="63"/>
  <c r="F49" i="63"/>
  <c r="F138" i="63"/>
  <c r="F261" i="63"/>
  <c r="F331" i="63"/>
  <c r="F411" i="63"/>
  <c r="F481" i="63"/>
  <c r="F290" i="63"/>
  <c r="F450" i="63"/>
  <c r="F500" i="63"/>
  <c r="F606" i="63"/>
  <c r="F673" i="63"/>
  <c r="F720" i="63"/>
  <c r="F800" i="63"/>
  <c r="F870" i="63"/>
  <c r="F310" i="63"/>
  <c r="F186" i="63"/>
  <c r="F730" i="63"/>
  <c r="F810" i="63"/>
  <c r="F880" i="63"/>
  <c r="F69" i="63"/>
  <c r="F92" i="63"/>
  <c r="F271" i="63"/>
  <c r="F351" i="63"/>
  <c r="F431" i="63"/>
  <c r="F501" i="63"/>
  <c r="F379" i="63"/>
  <c r="F330" i="63"/>
  <c r="F480" i="63"/>
  <c r="F740" i="63"/>
  <c r="F820" i="63"/>
  <c r="F890" i="63"/>
  <c r="F108" i="63"/>
  <c r="F158" i="63"/>
  <c r="F281" i="63"/>
  <c r="F361" i="63"/>
  <c r="F441" i="63"/>
  <c r="F511" i="63"/>
  <c r="F684" i="63"/>
  <c r="F360" i="63"/>
  <c r="F750" i="63"/>
  <c r="F128" i="63"/>
  <c r="F321" i="63"/>
  <c r="F471" i="63"/>
  <c r="F751" i="63"/>
  <c r="F831" i="63"/>
  <c r="F10" i="63"/>
  <c r="F830" i="63"/>
  <c r="F148" i="63"/>
  <c r="F341" i="63"/>
  <c r="F491" i="63"/>
  <c r="F674" i="63"/>
  <c r="F761" i="63"/>
  <c r="F841" i="63"/>
  <c r="F20" i="63"/>
  <c r="F190" i="63"/>
  <c r="F229" i="63"/>
  <c r="F302" i="63"/>
  <c r="F382" i="63"/>
  <c r="F462" i="63"/>
  <c r="F9" i="63"/>
  <c r="F201" i="63"/>
  <c r="F371" i="63"/>
  <c r="F607" i="63"/>
  <c r="F654" i="63"/>
  <c r="F664" i="63"/>
  <c r="F694" i="63"/>
  <c r="F771" i="63"/>
  <c r="F851" i="63"/>
  <c r="F30" i="63"/>
  <c r="F228" i="63"/>
  <c r="F242" i="63"/>
  <c r="F312" i="63"/>
  <c r="F392" i="63"/>
  <c r="F191" i="63"/>
  <c r="F226" i="63"/>
  <c r="F381" i="63"/>
  <c r="F617" i="63"/>
  <c r="F704" i="63"/>
  <c r="F781" i="63"/>
  <c r="F861" i="63"/>
  <c r="F40" i="63"/>
  <c r="F129" i="63"/>
  <c r="F252" i="63"/>
  <c r="F322" i="63"/>
  <c r="F402" i="63"/>
  <c r="F472" i="63"/>
  <c r="F251" i="63"/>
  <c r="F401" i="63"/>
  <c r="F637" i="63"/>
  <c r="F94" i="63"/>
  <c r="F791" i="63"/>
  <c r="F227" i="63"/>
  <c r="F59" i="63"/>
  <c r="F93" i="63"/>
  <c r="F421" i="63"/>
  <c r="F721" i="63"/>
  <c r="F801" i="63"/>
  <c r="F871" i="63"/>
  <c r="F60" i="63"/>
  <c r="F149" i="63"/>
  <c r="F96" i="63"/>
  <c r="F342" i="63"/>
  <c r="F422" i="63"/>
  <c r="F492" i="63"/>
  <c r="F147" i="63"/>
  <c r="F39" i="63"/>
  <c r="F118" i="63"/>
  <c r="F291" i="63"/>
  <c r="F200" i="63"/>
  <c r="F188" i="63"/>
  <c r="F301" i="63"/>
  <c r="F461" i="63"/>
  <c r="F741" i="63"/>
  <c r="F821" i="63"/>
  <c r="F891" i="63"/>
  <c r="F139" i="63"/>
  <c r="F332" i="63"/>
  <c r="F482" i="63"/>
  <c r="F628" i="63"/>
  <c r="F97" i="63"/>
  <c r="F792" i="63"/>
  <c r="F230" i="63"/>
  <c r="F51" i="63"/>
  <c r="F451" i="63"/>
  <c r="F95" i="63"/>
  <c r="F352" i="63"/>
  <c r="F638" i="63"/>
  <c r="F722" i="63"/>
  <c r="F802" i="63"/>
  <c r="F872" i="63"/>
  <c r="F61" i="63"/>
  <c r="F98" i="63"/>
  <c r="F273" i="63"/>
  <c r="F353" i="63"/>
  <c r="F433" i="63"/>
  <c r="F503" i="63"/>
  <c r="F159" i="63"/>
  <c r="F362" i="63"/>
  <c r="F655" i="63"/>
  <c r="F732" i="63"/>
  <c r="F812" i="63"/>
  <c r="F882" i="63"/>
  <c r="F731" i="63"/>
  <c r="F202" i="63"/>
  <c r="F372" i="63"/>
  <c r="F665" i="63"/>
  <c r="F742" i="63"/>
  <c r="F822" i="63"/>
  <c r="F892" i="63"/>
  <c r="F110" i="63"/>
  <c r="F203" i="63"/>
  <c r="F293" i="63"/>
  <c r="F373" i="63"/>
  <c r="F453" i="63"/>
  <c r="F609" i="63"/>
  <c r="F811" i="63"/>
  <c r="F50" i="63"/>
  <c r="F262" i="63"/>
  <c r="F412" i="63"/>
  <c r="F512" i="63"/>
  <c r="F608" i="63"/>
  <c r="F675" i="63"/>
  <c r="F752" i="63"/>
  <c r="F832" i="63"/>
  <c r="F70" i="63"/>
  <c r="F272" i="63"/>
  <c r="F432" i="63"/>
  <c r="F685" i="63"/>
  <c r="F762" i="63"/>
  <c r="F842" i="63"/>
  <c r="F21" i="63"/>
  <c r="F192" i="63"/>
  <c r="F243" i="63"/>
  <c r="F313" i="63"/>
  <c r="F393" i="63"/>
  <c r="F193" i="63"/>
  <c r="F629" i="63"/>
  <c r="F109" i="63"/>
  <c r="F282" i="63"/>
  <c r="F442" i="63"/>
  <c r="F695" i="63"/>
  <c r="F772" i="63"/>
  <c r="F852" i="63"/>
  <c r="F31" i="63"/>
  <c r="F130" i="63"/>
  <c r="F253" i="63"/>
  <c r="F323" i="63"/>
  <c r="F403" i="63"/>
  <c r="F473" i="63"/>
  <c r="F639" i="63"/>
  <c r="F292" i="63"/>
  <c r="F41" i="63"/>
  <c r="F140" i="63"/>
  <c r="F333" i="63"/>
  <c r="F483" i="63"/>
  <c r="F666" i="63"/>
  <c r="F706" i="63"/>
  <c r="F783" i="63"/>
  <c r="F863" i="63"/>
  <c r="F452" i="63"/>
  <c r="F71" i="63"/>
  <c r="F150" i="63"/>
  <c r="F343" i="63"/>
  <c r="F493" i="63"/>
  <c r="F686" i="63"/>
  <c r="F100" i="63"/>
  <c r="F793" i="63"/>
  <c r="F873" i="63"/>
  <c r="F160" i="63"/>
  <c r="F363" i="63"/>
  <c r="F513" i="63"/>
  <c r="F723" i="63"/>
  <c r="F803" i="63"/>
  <c r="F883" i="63"/>
  <c r="F618" i="63"/>
  <c r="F11" i="63"/>
  <c r="F232" i="63"/>
  <c r="F383" i="63"/>
  <c r="F619" i="63"/>
  <c r="F733" i="63"/>
  <c r="F813" i="63"/>
  <c r="F893" i="63"/>
  <c r="F881" i="63"/>
  <c r="F502" i="63"/>
  <c r="F705" i="63"/>
  <c r="F263" i="63"/>
  <c r="F413" i="63"/>
  <c r="F656" i="63"/>
  <c r="F696" i="63"/>
  <c r="F743" i="63"/>
  <c r="F823" i="63"/>
  <c r="G900" i="63"/>
  <c r="F782" i="63"/>
  <c r="F99" i="63"/>
  <c r="F423" i="63"/>
  <c r="F753" i="63"/>
  <c r="F833" i="63"/>
  <c r="F120" i="63"/>
  <c r="F853" i="63"/>
  <c r="F862" i="63"/>
  <c r="F283" i="63"/>
  <c r="F443" i="63"/>
  <c r="F676" i="63"/>
  <c r="F763" i="63"/>
  <c r="F843" i="63"/>
  <c r="F119" i="63"/>
  <c r="F303" i="63"/>
  <c r="F463" i="63"/>
  <c r="F773" i="63"/>
  <c r="C42" i="6"/>
  <c r="C42" i="5"/>
  <c r="C42" i="4"/>
  <c r="C42" i="3"/>
  <c r="C42" i="17"/>
  <c r="C42" i="18"/>
  <c r="C42" i="19"/>
  <c r="C42" i="20"/>
  <c r="C42" i="23"/>
  <c r="C42" i="27"/>
  <c r="C12" i="6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18" i="5"/>
  <c r="C19" i="5" s="1"/>
  <c r="C20" i="5" s="1"/>
  <c r="C21" i="5" s="1"/>
  <c r="C12" i="5"/>
  <c r="C13" i="5" s="1"/>
  <c r="C14" i="5" s="1"/>
  <c r="C15" i="5" s="1"/>
  <c r="C12" i="4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12" i="3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D12" i="17"/>
  <c r="D19" i="17"/>
  <c r="D13" i="17"/>
  <c r="C12" i="17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D13" i="18"/>
  <c r="C12" i="18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D19" i="19"/>
  <c r="D18" i="19"/>
  <c r="D13" i="19"/>
  <c r="D12" i="19"/>
  <c r="C18" i="19"/>
  <c r="C19" i="19" s="1"/>
  <c r="C20" i="19" s="1"/>
  <c r="C21" i="19" s="1"/>
  <c r="C22" i="19" s="1"/>
  <c r="C23" i="19" s="1"/>
  <c r="C24" i="19" s="1"/>
  <c r="C25" i="19" s="1"/>
  <c r="C26" i="19" s="1"/>
  <c r="C27" i="19" s="1"/>
  <c r="C12" i="19"/>
  <c r="C13" i="19" s="1"/>
  <c r="C14" i="19" s="1"/>
  <c r="C15" i="19" s="1"/>
  <c r="D18" i="20"/>
  <c r="C18" i="20"/>
  <c r="C19" i="20" s="1"/>
  <c r="C20" i="20" s="1"/>
  <c r="C21" i="20" s="1"/>
  <c r="C12" i="20"/>
  <c r="C13" i="20" s="1"/>
  <c r="C14" i="20" s="1"/>
  <c r="C15" i="20" s="1"/>
  <c r="D18" i="23"/>
  <c r="C18" i="23"/>
  <c r="C19" i="23" s="1"/>
  <c r="C20" i="23" s="1"/>
  <c r="C21" i="23" s="1"/>
  <c r="D13" i="23"/>
  <c r="D12" i="23"/>
  <c r="C12" i="23"/>
  <c r="C13" i="23" s="1"/>
  <c r="C14" i="23" s="1"/>
  <c r="C15" i="23" s="1"/>
  <c r="D12" i="27"/>
  <c r="D13" i="27"/>
  <c r="D43" i="17"/>
  <c r="H900" i="63" l="1"/>
  <c r="G517" i="63"/>
  <c r="G516" i="63"/>
  <c r="G518" i="63"/>
  <c r="G520" i="63"/>
  <c r="G527" i="63"/>
  <c r="G531" i="63"/>
  <c r="G530" i="63"/>
  <c r="G532" i="63"/>
  <c r="G533" i="63"/>
  <c r="C12" i="27"/>
  <c r="C13" i="27" s="1"/>
  <c r="C16" i="27" s="1"/>
  <c r="C17" i="27" s="1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I900" i="63" l="1"/>
  <c r="H516" i="63"/>
  <c r="H517" i="63"/>
  <c r="H518" i="63"/>
  <c r="H520" i="63"/>
  <c r="H527" i="63"/>
  <c r="H530" i="63"/>
  <c r="H532" i="63"/>
  <c r="H531" i="63"/>
  <c r="H533" i="63"/>
  <c r="D4" i="6"/>
  <c r="E4" i="27"/>
  <c r="D21" i="63" s="1"/>
  <c r="D7" i="27"/>
  <c r="G11" i="63" s="1"/>
  <c r="J900" i="63" l="1"/>
  <c r="I518" i="63"/>
  <c r="I517" i="63"/>
  <c r="I520" i="63"/>
  <c r="I516" i="63"/>
  <c r="I527" i="63"/>
  <c r="I533" i="63"/>
  <c r="I530" i="63"/>
  <c r="I532" i="63"/>
  <c r="I531" i="63"/>
  <c r="DA4" i="5"/>
  <c r="D885" i="63" s="1"/>
  <c r="CZ4" i="5"/>
  <c r="D875" i="63" s="1"/>
  <c r="CY4" i="5"/>
  <c r="D865" i="63" s="1"/>
  <c r="CX4" i="5"/>
  <c r="D209" i="63" s="1"/>
  <c r="CW4" i="5"/>
  <c r="D855" i="63" s="1"/>
  <c r="CV4" i="5"/>
  <c r="D845" i="63" s="1"/>
  <c r="CU4" i="5"/>
  <c r="D835" i="63" s="1"/>
  <c r="CT4" i="5"/>
  <c r="D825" i="63" s="1"/>
  <c r="CS4" i="5"/>
  <c r="D815" i="63" s="1"/>
  <c r="CR4" i="5"/>
  <c r="D536" i="63" s="1"/>
  <c r="CQ4" i="5"/>
  <c r="D547" i="63" s="1"/>
  <c r="CP4" i="5"/>
  <c r="D551" i="63" s="1"/>
  <c r="CO4" i="5"/>
  <c r="D805" i="63" s="1"/>
  <c r="CN4" i="5"/>
  <c r="D795" i="63" s="1"/>
  <c r="CM4" i="5"/>
  <c r="D785" i="63" s="1"/>
  <c r="CL4" i="5"/>
  <c r="D775" i="63" s="1"/>
  <c r="CK4" i="5"/>
  <c r="D765" i="63" s="1"/>
  <c r="CJ4" i="5"/>
  <c r="D755" i="63" s="1"/>
  <c r="CI4" i="5"/>
  <c r="D745" i="63" s="1"/>
  <c r="CH4" i="5"/>
  <c r="D735" i="63" s="1"/>
  <c r="CG4" i="5"/>
  <c r="D725" i="63" s="1"/>
  <c r="CF4" i="5"/>
  <c r="D535" i="63" s="1"/>
  <c r="CE4" i="5"/>
  <c r="D546" i="63" s="1"/>
  <c r="CD4" i="5"/>
  <c r="D710" i="63" s="1"/>
  <c r="CC4" i="5"/>
  <c r="D76" i="63" s="1"/>
  <c r="CB4" i="5"/>
  <c r="D534" i="63" s="1"/>
  <c r="CA4" i="5"/>
  <c r="D541" i="63" s="1"/>
  <c r="BZ4" i="5"/>
  <c r="D545" i="63" s="1"/>
  <c r="BY4" i="5"/>
  <c r="D698" i="63" s="1"/>
  <c r="BX4" i="5"/>
  <c r="D688" i="63" s="1"/>
  <c r="BW4" i="5"/>
  <c r="D678" i="63" s="1"/>
  <c r="BV4" i="5"/>
  <c r="D668" i="63" s="1"/>
  <c r="BU4" i="5"/>
  <c r="D658" i="63" s="1"/>
  <c r="BT4" i="5"/>
  <c r="D643" i="63" s="1"/>
  <c r="BS4" i="5"/>
  <c r="D631" i="63" s="1"/>
  <c r="BR4" i="5"/>
  <c r="D621" i="63" s="1"/>
  <c r="BQ4" i="5"/>
  <c r="D611" i="63" s="1"/>
  <c r="BP4" i="5"/>
  <c r="D601" i="63" s="1"/>
  <c r="BO4" i="5"/>
  <c r="D505" i="63" s="1"/>
  <c r="BN4" i="5"/>
  <c r="D544" i="63" s="1"/>
  <c r="BM4" i="5"/>
  <c r="D543" i="63" s="1"/>
  <c r="BL4" i="5"/>
  <c r="D495" i="63" s="1"/>
  <c r="BK4" i="5"/>
  <c r="D549" i="63" s="1"/>
  <c r="BJ4" i="5"/>
  <c r="D542" i="63" s="1"/>
  <c r="BI4" i="5"/>
  <c r="D485" i="63" s="1"/>
  <c r="BH4" i="5"/>
  <c r="D167" i="63" s="1"/>
  <c r="BG4" i="5"/>
  <c r="D475" i="63" s="1"/>
  <c r="BF4" i="5"/>
  <c r="D465" i="63" s="1"/>
  <c r="BE4" i="5"/>
  <c r="D166" i="63" s="1"/>
  <c r="BD4" i="5"/>
  <c r="D455" i="63" s="1"/>
  <c r="BC4" i="5"/>
  <c r="D445" i="63" s="1"/>
  <c r="BB4" i="5"/>
  <c r="D435" i="63" s="1"/>
  <c r="BA4" i="5"/>
  <c r="D425" i="63" s="1"/>
  <c r="AZ4" i="5"/>
  <c r="D415" i="63" s="1"/>
  <c r="AY4" i="5"/>
  <c r="D405" i="63" s="1"/>
  <c r="AX4" i="5"/>
  <c r="D395" i="63" s="1"/>
  <c r="AW4" i="5"/>
  <c r="D385" i="63" s="1"/>
  <c r="AV4" i="5"/>
  <c r="D550" i="63" s="1"/>
  <c r="AU4" i="5"/>
  <c r="D540" i="63" s="1"/>
  <c r="AT4" i="5"/>
  <c r="D375" i="63" s="1"/>
  <c r="AS4" i="5"/>
  <c r="D365" i="63" s="1"/>
  <c r="AR4" i="5"/>
  <c r="D355" i="63" s="1"/>
  <c r="AQ4" i="5"/>
  <c r="D345" i="63" s="1"/>
  <c r="AP4" i="5"/>
  <c r="D548" i="63" s="1"/>
  <c r="AO4" i="5"/>
  <c r="D539" i="63" s="1"/>
  <c r="AN4" i="5"/>
  <c r="D335" i="63" s="1"/>
  <c r="AM4" i="5"/>
  <c r="D325" i="63" s="1"/>
  <c r="AL4" i="5"/>
  <c r="D315" i="63" s="1"/>
  <c r="AK4" i="5"/>
  <c r="D305" i="63" s="1"/>
  <c r="AJ4" i="5"/>
  <c r="D552" i="63" s="1"/>
  <c r="AI4" i="5"/>
  <c r="D538" i="63" s="1"/>
  <c r="AH4" i="5"/>
  <c r="D295" i="63" s="1"/>
  <c r="AG4" i="5"/>
  <c r="D285" i="63" s="1"/>
  <c r="AF4" i="5"/>
  <c r="D553" i="63" s="1"/>
  <c r="AE4" i="5"/>
  <c r="D537" i="63" s="1"/>
  <c r="AD4" i="5"/>
  <c r="D275" i="63" s="1"/>
  <c r="AC4" i="5"/>
  <c r="D3" i="63" s="1"/>
  <c r="AB4" i="5"/>
  <c r="D642" i="63" s="1"/>
  <c r="AA4" i="5"/>
  <c r="D265" i="63" s="1"/>
  <c r="Z4" i="5"/>
  <c r="D75" i="63" s="1"/>
  <c r="Y4" i="5"/>
  <c r="D255" i="63" s="1"/>
  <c r="X4" i="5"/>
  <c r="D245" i="63" s="1"/>
  <c r="W4" i="5"/>
  <c r="D235" i="63" s="1"/>
  <c r="V4" i="5"/>
  <c r="D208" i="63" s="1"/>
  <c r="U4" i="5"/>
  <c r="D195" i="63" s="1"/>
  <c r="T4" i="5"/>
  <c r="D152" i="63" s="1"/>
  <c r="S4" i="5"/>
  <c r="D142" i="63" s="1"/>
  <c r="R4" i="5"/>
  <c r="D74" i="63" s="1"/>
  <c r="Q4" i="5"/>
  <c r="D165" i="63" s="1"/>
  <c r="P4" i="5"/>
  <c r="D132" i="63" s="1"/>
  <c r="O4" i="5"/>
  <c r="D122" i="63" s="1"/>
  <c r="N4" i="5"/>
  <c r="D207" i="63" s="1"/>
  <c r="M4" i="5"/>
  <c r="D164" i="63" s="1"/>
  <c r="L4" i="5"/>
  <c r="D112" i="63" s="1"/>
  <c r="K4" i="5"/>
  <c r="D102" i="63" s="1"/>
  <c r="J4" i="5"/>
  <c r="D63" i="63" s="1"/>
  <c r="I4" i="5"/>
  <c r="D53" i="63" s="1"/>
  <c r="H4" i="5"/>
  <c r="D43" i="63" s="1"/>
  <c r="G4" i="5"/>
  <c r="D33" i="63" s="1"/>
  <c r="F4" i="5"/>
  <c r="D23" i="63" s="1"/>
  <c r="E4" i="5"/>
  <c r="D709" i="63" s="1"/>
  <c r="D4" i="5"/>
  <c r="D13" i="63" s="1"/>
  <c r="DA4" i="4"/>
  <c r="D886" i="63" s="1"/>
  <c r="CZ4" i="4"/>
  <c r="D876" i="63" s="1"/>
  <c r="CY4" i="4"/>
  <c r="D866" i="63" s="1"/>
  <c r="CX4" i="4"/>
  <c r="D212" i="63" s="1"/>
  <c r="CW4" i="4"/>
  <c r="D856" i="63" s="1"/>
  <c r="CV4" i="4"/>
  <c r="D846" i="63" s="1"/>
  <c r="CU4" i="4"/>
  <c r="D836" i="63" s="1"/>
  <c r="CT4" i="4"/>
  <c r="D826" i="63" s="1"/>
  <c r="CS4" i="4"/>
  <c r="D816" i="63" s="1"/>
  <c r="CR4" i="4"/>
  <c r="D556" i="63" s="1"/>
  <c r="CQ4" i="4"/>
  <c r="D567" i="63" s="1"/>
  <c r="CP4" i="4"/>
  <c r="D571" i="63" s="1"/>
  <c r="CO4" i="4"/>
  <c r="D806" i="63" s="1"/>
  <c r="CN4" i="4"/>
  <c r="D796" i="63" s="1"/>
  <c r="CM4" i="4"/>
  <c r="D786" i="63" s="1"/>
  <c r="CL4" i="4"/>
  <c r="D776" i="63" s="1"/>
  <c r="CK4" i="4"/>
  <c r="D766" i="63" s="1"/>
  <c r="CJ4" i="4"/>
  <c r="D756" i="63" s="1"/>
  <c r="CI4" i="4"/>
  <c r="D746" i="63" s="1"/>
  <c r="CH4" i="4"/>
  <c r="D736" i="63" s="1"/>
  <c r="CG4" i="4"/>
  <c r="D726" i="63" s="1"/>
  <c r="CF4" i="4"/>
  <c r="D555" i="63" s="1"/>
  <c r="CE4" i="4"/>
  <c r="D566" i="63" s="1"/>
  <c r="CD4" i="4"/>
  <c r="D712" i="63" s="1"/>
  <c r="CC4" i="4"/>
  <c r="D79" i="63" s="1"/>
  <c r="CB4" i="4"/>
  <c r="D561" i="63" s="1"/>
  <c r="CA4" i="4"/>
  <c r="D565" i="63" s="1"/>
  <c r="BZ4" i="4"/>
  <c r="D554" i="63" s="1"/>
  <c r="BY4" i="4"/>
  <c r="D699" i="63" s="1"/>
  <c r="BX4" i="4"/>
  <c r="D689" i="63" s="1"/>
  <c r="BW4" i="4"/>
  <c r="D679" i="63" s="1"/>
  <c r="BV4" i="4"/>
  <c r="D669" i="63" s="1"/>
  <c r="BU4" i="4"/>
  <c r="D659" i="63" s="1"/>
  <c r="BT4" i="4"/>
  <c r="D645" i="63" s="1"/>
  <c r="BS4" i="4"/>
  <c r="D632" i="63" s="1"/>
  <c r="BR4" i="4"/>
  <c r="D622" i="63" s="1"/>
  <c r="BQ4" i="4"/>
  <c r="D612" i="63" s="1"/>
  <c r="BP4" i="4"/>
  <c r="D602" i="63" s="1"/>
  <c r="BO4" i="4"/>
  <c r="D506" i="63" s="1"/>
  <c r="BN4" i="4"/>
  <c r="D564" i="63" s="1"/>
  <c r="BM4" i="4"/>
  <c r="D563" i="63" s="1"/>
  <c r="BL4" i="4"/>
  <c r="D496" i="63" s="1"/>
  <c r="BK4" i="4"/>
  <c r="D569" i="63" s="1"/>
  <c r="BJ4" i="4"/>
  <c r="D562" i="63" s="1"/>
  <c r="BI4" i="4"/>
  <c r="D486" i="63" s="1"/>
  <c r="BH4" i="4"/>
  <c r="D171" i="63" s="1"/>
  <c r="BG4" i="4"/>
  <c r="D476" i="63" s="1"/>
  <c r="BF4" i="4"/>
  <c r="D466" i="63" s="1"/>
  <c r="BE4" i="4"/>
  <c r="D170" i="63" s="1"/>
  <c r="BD4" i="4"/>
  <c r="D456" i="63" s="1"/>
  <c r="BC4" i="4"/>
  <c r="D446" i="63" s="1"/>
  <c r="BB4" i="4"/>
  <c r="D436" i="63" s="1"/>
  <c r="BA4" i="4"/>
  <c r="D426" i="63" s="1"/>
  <c r="AZ4" i="4"/>
  <c r="D416" i="63" s="1"/>
  <c r="AY4" i="4"/>
  <c r="D406" i="63" s="1"/>
  <c r="AX4" i="4"/>
  <c r="D396" i="63" s="1"/>
  <c r="AW4" i="4"/>
  <c r="D386" i="63" s="1"/>
  <c r="AV4" i="4"/>
  <c r="D570" i="63" s="1"/>
  <c r="AU4" i="4"/>
  <c r="D560" i="63" s="1"/>
  <c r="AT4" i="4"/>
  <c r="D376" i="63" s="1"/>
  <c r="AS4" i="4"/>
  <c r="D366" i="63" s="1"/>
  <c r="AR4" i="4"/>
  <c r="D356" i="63" s="1"/>
  <c r="AQ4" i="4"/>
  <c r="D346" i="63" s="1"/>
  <c r="AP4" i="4"/>
  <c r="D568" i="63" s="1"/>
  <c r="AO4" i="4"/>
  <c r="D559" i="63" s="1"/>
  <c r="AN4" i="4"/>
  <c r="D336" i="63" s="1"/>
  <c r="AM4" i="4"/>
  <c r="D326" i="63" s="1"/>
  <c r="AL4" i="4"/>
  <c r="D316" i="63" s="1"/>
  <c r="AK4" i="4"/>
  <c r="D306" i="63" s="1"/>
  <c r="AJ4" i="4"/>
  <c r="D572" i="63" s="1"/>
  <c r="AI4" i="4"/>
  <c r="D558" i="63" s="1"/>
  <c r="AH4" i="4"/>
  <c r="D296" i="63" s="1"/>
  <c r="AG4" i="4"/>
  <c r="D286" i="63" s="1"/>
  <c r="AF4" i="4"/>
  <c r="D573" i="63" s="1"/>
  <c r="AE4" i="4"/>
  <c r="D557" i="63" s="1"/>
  <c r="AD4" i="4"/>
  <c r="D276" i="63" s="1"/>
  <c r="AC4" i="4"/>
  <c r="D4" i="63" s="1"/>
  <c r="AB4" i="4"/>
  <c r="D644" i="63" s="1"/>
  <c r="AA4" i="4"/>
  <c r="D266" i="63" s="1"/>
  <c r="Z4" i="4"/>
  <c r="D78" i="63" s="1"/>
  <c r="Y4" i="4"/>
  <c r="D256" i="63" s="1"/>
  <c r="X4" i="4"/>
  <c r="D246" i="63" s="1"/>
  <c r="W4" i="4"/>
  <c r="D236" i="63" s="1"/>
  <c r="V4" i="4"/>
  <c r="D211" i="63" s="1"/>
  <c r="U4" i="4"/>
  <c r="D196" i="63" s="1"/>
  <c r="T4" i="4"/>
  <c r="D153" i="63" s="1"/>
  <c r="S4" i="4"/>
  <c r="D143" i="63" s="1"/>
  <c r="R4" i="4"/>
  <c r="D77" i="63" s="1"/>
  <c r="Q4" i="4"/>
  <c r="D169" i="63" s="1"/>
  <c r="P4" i="4"/>
  <c r="D133" i="63" s="1"/>
  <c r="O4" i="4"/>
  <c r="D123" i="63" s="1"/>
  <c r="N4" i="4"/>
  <c r="D210" i="63" s="1"/>
  <c r="M4" i="4"/>
  <c r="D168" i="63" s="1"/>
  <c r="L4" i="4"/>
  <c r="D113" i="63" s="1"/>
  <c r="K4" i="4"/>
  <c r="D103" i="63" s="1"/>
  <c r="J4" i="4"/>
  <c r="D64" i="63" s="1"/>
  <c r="I4" i="4"/>
  <c r="D54" i="63" s="1"/>
  <c r="H4" i="4"/>
  <c r="D44" i="63" s="1"/>
  <c r="G4" i="4"/>
  <c r="D34" i="63" s="1"/>
  <c r="F4" i="4"/>
  <c r="D24" i="63" s="1"/>
  <c r="E4" i="4"/>
  <c r="D711" i="63" s="1"/>
  <c r="D4" i="4"/>
  <c r="D14" i="63" s="1"/>
  <c r="CU4" i="3"/>
  <c r="D887" i="63" s="1"/>
  <c r="CT4" i="3"/>
  <c r="D877" i="63" s="1"/>
  <c r="CS4" i="3"/>
  <c r="D867" i="63" s="1"/>
  <c r="CR4" i="3"/>
  <c r="D215" i="63" s="1"/>
  <c r="CQ4" i="3"/>
  <c r="D857" i="63" s="1"/>
  <c r="CP4" i="3"/>
  <c r="D847" i="63" s="1"/>
  <c r="CO4" i="3"/>
  <c r="D837" i="63" s="1"/>
  <c r="CN4" i="3"/>
  <c r="D827" i="63" s="1"/>
  <c r="CM4" i="3"/>
  <c r="D817" i="63" s="1"/>
  <c r="CL4" i="3"/>
  <c r="D575" i="63" s="1"/>
  <c r="CK4" i="3"/>
  <c r="D585" i="63" s="1"/>
  <c r="CJ4" i="3"/>
  <c r="D807" i="63" s="1"/>
  <c r="CI4" i="3"/>
  <c r="D797" i="63" s="1"/>
  <c r="CH4" i="3"/>
  <c r="D787" i="63" s="1"/>
  <c r="CG4" i="3"/>
  <c r="D777" i="63" s="1"/>
  <c r="CF4" i="3"/>
  <c r="D767" i="63" s="1"/>
  <c r="CE4" i="3"/>
  <c r="D757" i="63" s="1"/>
  <c r="CD4" i="3"/>
  <c r="D747" i="63" s="1"/>
  <c r="CC4" i="3"/>
  <c r="D737" i="63" s="1"/>
  <c r="CB4" i="3"/>
  <c r="D574" i="63" s="1"/>
  <c r="CA4" i="3"/>
  <c r="D582" i="63" s="1"/>
  <c r="BZ4" i="3"/>
  <c r="D714" i="63" s="1"/>
  <c r="BY4" i="3"/>
  <c r="D82" i="63" s="1"/>
  <c r="BX4" i="3"/>
  <c r="D700" i="63" s="1"/>
  <c r="BW4" i="3"/>
  <c r="D690" i="63" s="1"/>
  <c r="BV4" i="3"/>
  <c r="D727" i="63" s="1"/>
  <c r="BU4" i="3"/>
  <c r="D680" i="63" s="1"/>
  <c r="BT4" i="3"/>
  <c r="D670" i="63" s="1"/>
  <c r="BS4" i="3"/>
  <c r="D660" i="63" s="1"/>
  <c r="BR4" i="3"/>
  <c r="D647" i="63" s="1"/>
  <c r="BQ4" i="3"/>
  <c r="D633" i="63" s="1"/>
  <c r="BP4" i="3"/>
  <c r="D623" i="63" s="1"/>
  <c r="BO4" i="3"/>
  <c r="D613" i="63" s="1"/>
  <c r="BN4" i="3"/>
  <c r="D603" i="63" s="1"/>
  <c r="BM4" i="3"/>
  <c r="D507" i="63" s="1"/>
  <c r="BL4" i="3"/>
  <c r="D581" i="63" s="1"/>
  <c r="BK4" i="3"/>
  <c r="D580" i="63" s="1"/>
  <c r="BJ4" i="3"/>
  <c r="D497" i="63" s="1"/>
  <c r="BI4" i="3"/>
  <c r="D583" i="63" s="1"/>
  <c r="BH4" i="3"/>
  <c r="D579" i="63" s="1"/>
  <c r="BG4" i="3"/>
  <c r="D487" i="63" s="1"/>
  <c r="BF4" i="3"/>
  <c r="D175" i="63" s="1"/>
  <c r="BE4" i="3"/>
  <c r="D477" i="63" s="1"/>
  <c r="BD4" i="3"/>
  <c r="D467" i="63" s="1"/>
  <c r="BC4" i="3"/>
  <c r="D174" i="63" s="1"/>
  <c r="BB4" i="3"/>
  <c r="D457" i="63" s="1"/>
  <c r="BA4" i="3"/>
  <c r="D447" i="63" s="1"/>
  <c r="AZ4" i="3"/>
  <c r="D437" i="63" s="1"/>
  <c r="AY4" i="3"/>
  <c r="D427" i="63" s="1"/>
  <c r="AX4" i="3"/>
  <c r="D417" i="63" s="1"/>
  <c r="AW4" i="3"/>
  <c r="D407" i="63" s="1"/>
  <c r="AV4" i="3"/>
  <c r="D397" i="63" s="1"/>
  <c r="AU4" i="3"/>
  <c r="D387" i="63" s="1"/>
  <c r="AT4" i="3"/>
  <c r="D584" i="63" s="1"/>
  <c r="AS4" i="3"/>
  <c r="D578" i="63" s="1"/>
  <c r="AR4" i="3"/>
  <c r="D377" i="63" s="1"/>
  <c r="AQ4" i="3"/>
  <c r="D367" i="63" s="1"/>
  <c r="AP4" i="3"/>
  <c r="D357" i="63" s="1"/>
  <c r="AO4" i="3"/>
  <c r="D347" i="63" s="1"/>
  <c r="AN4" i="3"/>
  <c r="D327" i="63" s="1"/>
  <c r="AM4" i="3"/>
  <c r="D337" i="63" s="1"/>
  <c r="AL4" i="3"/>
  <c r="D317" i="63" s="1"/>
  <c r="AK4" i="3"/>
  <c r="D307" i="63" s="1"/>
  <c r="AJ4" i="3"/>
  <c r="D586" i="63" s="1"/>
  <c r="AI4" i="3"/>
  <c r="D577" i="63" s="1"/>
  <c r="AH4" i="3"/>
  <c r="D297" i="63" s="1"/>
  <c r="AG4" i="3"/>
  <c r="D287" i="63" s="1"/>
  <c r="AF4" i="3"/>
  <c r="D587" i="63" s="1"/>
  <c r="AE4" i="3"/>
  <c r="D576" i="63" s="1"/>
  <c r="AD4" i="3"/>
  <c r="D277" i="63" s="1"/>
  <c r="AC4" i="3"/>
  <c r="D5" i="63" s="1"/>
  <c r="AB4" i="3"/>
  <c r="D646" i="63" s="1"/>
  <c r="AA4" i="3"/>
  <c r="D267" i="63" s="1"/>
  <c r="Z4" i="3"/>
  <c r="D257" i="63" s="1"/>
  <c r="Y4" i="3"/>
  <c r="D247" i="63" s="1"/>
  <c r="X4" i="3"/>
  <c r="D237" i="63" s="1"/>
  <c r="W4" i="3"/>
  <c r="D214" i="63" s="1"/>
  <c r="V4" i="3"/>
  <c r="D154" i="63" s="1"/>
  <c r="U4" i="3"/>
  <c r="D80" i="63" s="1"/>
  <c r="T4" i="3"/>
  <c r="D197" i="63" s="1"/>
  <c r="S4" i="3"/>
  <c r="D144" i="63" s="1"/>
  <c r="R4" i="3"/>
  <c r="D173" i="63" s="1"/>
  <c r="Q4" i="3"/>
  <c r="D134" i="63" s="1"/>
  <c r="P4" i="3"/>
  <c r="D213" i="63" s="1"/>
  <c r="O4" i="3"/>
  <c r="D172" i="63" s="1"/>
  <c r="N4" i="3"/>
  <c r="D114" i="63" s="1"/>
  <c r="M4" i="3"/>
  <c r="D104" i="63" s="1"/>
  <c r="L4" i="3"/>
  <c r="D81" i="63" s="1"/>
  <c r="K4" i="3"/>
  <c r="D65" i="63" s="1"/>
  <c r="J4" i="3"/>
  <c r="D124" i="63" s="1"/>
  <c r="I4" i="3"/>
  <c r="D55" i="63" s="1"/>
  <c r="H4" i="3"/>
  <c r="D45" i="63" s="1"/>
  <c r="G4" i="3"/>
  <c r="D35" i="63" s="1"/>
  <c r="F4" i="3"/>
  <c r="D25" i="63" s="1"/>
  <c r="E4" i="3"/>
  <c r="D713" i="63" s="1"/>
  <c r="D4" i="3"/>
  <c r="D15" i="63" s="1"/>
  <c r="CO4" i="17"/>
  <c r="D888" i="63" s="1"/>
  <c r="CN4" i="17"/>
  <c r="D878" i="63" s="1"/>
  <c r="CM4" i="17"/>
  <c r="D868" i="63" s="1"/>
  <c r="CL4" i="17"/>
  <c r="D218" i="63" s="1"/>
  <c r="CK4" i="17"/>
  <c r="D858" i="63" s="1"/>
  <c r="CJ4" i="17"/>
  <c r="D848" i="63" s="1"/>
  <c r="CI4" i="17"/>
  <c r="D838" i="63" s="1"/>
  <c r="CH4" i="17"/>
  <c r="D828" i="63" s="1"/>
  <c r="CG4" i="17"/>
  <c r="D818" i="63" s="1"/>
  <c r="CF4" i="17"/>
  <c r="D808" i="63" s="1"/>
  <c r="CE4" i="17"/>
  <c r="D798" i="63" s="1"/>
  <c r="CD4" i="17"/>
  <c r="D788" i="63" s="1"/>
  <c r="CC4" i="17"/>
  <c r="D778" i="63" s="1"/>
  <c r="CB4" i="17"/>
  <c r="D768" i="63" s="1"/>
  <c r="CA4" i="17"/>
  <c r="D758" i="63" s="1"/>
  <c r="BZ4" i="17"/>
  <c r="D748" i="63" s="1"/>
  <c r="BY4" i="17"/>
  <c r="D738" i="63" s="1"/>
  <c r="BX4" i="17"/>
  <c r="D716" i="63" s="1"/>
  <c r="BW4" i="17"/>
  <c r="D85" i="63" s="1"/>
  <c r="BV4" i="17"/>
  <c r="D701" i="63" s="1"/>
  <c r="BU4" i="17"/>
  <c r="D691" i="63" s="1"/>
  <c r="BT4" i="17"/>
  <c r="D728" i="63" s="1"/>
  <c r="BS4" i="17"/>
  <c r="D681" i="63" s="1"/>
  <c r="BR4" i="17"/>
  <c r="D671" i="63" s="1"/>
  <c r="BQ4" i="17"/>
  <c r="D661" i="63" s="1"/>
  <c r="BP4" i="17"/>
  <c r="D649" i="63" s="1"/>
  <c r="BO4" i="17"/>
  <c r="D634" i="63" s="1"/>
  <c r="BN4" i="17"/>
  <c r="D624" i="63" s="1"/>
  <c r="BM4" i="17"/>
  <c r="D614" i="63" s="1"/>
  <c r="BL4" i="17"/>
  <c r="D604" i="63" s="1"/>
  <c r="BK4" i="17"/>
  <c r="D508" i="63" s="1"/>
  <c r="BJ4" i="17"/>
  <c r="D592" i="63" s="1"/>
  <c r="BI4" i="17"/>
  <c r="D591" i="63" s="1"/>
  <c r="BH4" i="17"/>
  <c r="D498" i="63" s="1"/>
  <c r="BG4" i="17"/>
  <c r="D593" i="63" s="1"/>
  <c r="BF4" i="17"/>
  <c r="D590" i="63" s="1"/>
  <c r="BE4" i="17"/>
  <c r="D488" i="63" s="1"/>
  <c r="BD4" i="17"/>
  <c r="D179" i="63" s="1"/>
  <c r="BC4" i="17"/>
  <c r="D478" i="63" s="1"/>
  <c r="BB4" i="17"/>
  <c r="D468" i="63" s="1"/>
  <c r="BA4" i="17"/>
  <c r="D178" i="63" s="1"/>
  <c r="AZ4" i="17"/>
  <c r="D458" i="63" s="1"/>
  <c r="AY4" i="17"/>
  <c r="D448" i="63" s="1"/>
  <c r="AX4" i="17"/>
  <c r="D438" i="63" s="1"/>
  <c r="AW4" i="17"/>
  <c r="D428" i="63" s="1"/>
  <c r="AV4" i="17"/>
  <c r="D418" i="63" s="1"/>
  <c r="AU4" i="17"/>
  <c r="D408" i="63" s="1"/>
  <c r="AT4" i="17"/>
  <c r="D398" i="63" s="1"/>
  <c r="AS4" i="17"/>
  <c r="D388" i="63" s="1"/>
  <c r="AR4" i="17"/>
  <c r="D594" i="63" s="1"/>
  <c r="AQ4" i="17"/>
  <c r="D589" i="63" s="1"/>
  <c r="AP4" i="17"/>
  <c r="D378" i="63" s="1"/>
  <c r="AO4" i="17"/>
  <c r="D368" i="63" s="1"/>
  <c r="AN4" i="17"/>
  <c r="D358" i="63" s="1"/>
  <c r="AM4" i="17"/>
  <c r="D348" i="63" s="1"/>
  <c r="AL4" i="17"/>
  <c r="D338" i="63" s="1"/>
  <c r="AK4" i="17"/>
  <c r="D328" i="63" s="1"/>
  <c r="AJ4" i="17"/>
  <c r="D318" i="63" s="1"/>
  <c r="AI4" i="17"/>
  <c r="D308" i="63" s="1"/>
  <c r="AH4" i="17"/>
  <c r="D298" i="63" s="1"/>
  <c r="AG4" i="17"/>
  <c r="D288" i="63" s="1"/>
  <c r="AF4" i="17"/>
  <c r="D595" i="63" s="1"/>
  <c r="AE4" i="17"/>
  <c r="D588" i="63" s="1"/>
  <c r="AD4" i="17"/>
  <c r="D278" i="63" s="1"/>
  <c r="AC4" i="17"/>
  <c r="D6" i="63" s="1"/>
  <c r="AB4" i="17"/>
  <c r="D648" i="63" s="1"/>
  <c r="AA4" i="17"/>
  <c r="D268" i="63" s="1"/>
  <c r="Z4" i="17"/>
  <c r="D258" i="63" s="1"/>
  <c r="Y4" i="17"/>
  <c r="D248" i="63" s="1"/>
  <c r="X4" i="17"/>
  <c r="D238" i="63" s="1"/>
  <c r="W4" i="17"/>
  <c r="D217" i="63" s="1"/>
  <c r="V4" i="17"/>
  <c r="D155" i="63" s="1"/>
  <c r="U4" i="17"/>
  <c r="D83" i="63" s="1"/>
  <c r="T4" i="17"/>
  <c r="D198" i="63" s="1"/>
  <c r="S4" i="17"/>
  <c r="D145" i="63" s="1"/>
  <c r="R4" i="17"/>
  <c r="D177" i="63" s="1"/>
  <c r="Q4" i="17"/>
  <c r="D135" i="63" s="1"/>
  <c r="P4" i="17"/>
  <c r="D216" i="63" s="1"/>
  <c r="O4" i="17"/>
  <c r="D176" i="63" s="1"/>
  <c r="N4" i="17"/>
  <c r="D115" i="63" s="1"/>
  <c r="M4" i="17"/>
  <c r="D105" i="63" s="1"/>
  <c r="L4" i="17"/>
  <c r="D84" i="63" s="1"/>
  <c r="K4" i="17"/>
  <c r="D66" i="63" s="1"/>
  <c r="J4" i="17"/>
  <c r="D125" i="63" s="1"/>
  <c r="I4" i="17"/>
  <c r="D56" i="63" s="1"/>
  <c r="H4" i="17"/>
  <c r="D46" i="63" s="1"/>
  <c r="G4" i="17"/>
  <c r="D36" i="63" s="1"/>
  <c r="F4" i="17"/>
  <c r="D26" i="63" s="1"/>
  <c r="E4" i="17"/>
  <c r="D715" i="63" s="1"/>
  <c r="D4" i="17"/>
  <c r="D16" i="63" s="1"/>
  <c r="CK4" i="18"/>
  <c r="D889" i="63" s="1"/>
  <c r="CJ4" i="18"/>
  <c r="D879" i="63" s="1"/>
  <c r="CI4" i="18"/>
  <c r="D869" i="63" s="1"/>
  <c r="CH4" i="18"/>
  <c r="D221" i="63" s="1"/>
  <c r="CG4" i="18"/>
  <c r="D859" i="63" s="1"/>
  <c r="CF4" i="18"/>
  <c r="D849" i="63" s="1"/>
  <c r="CE4" i="18"/>
  <c r="D839" i="63" s="1"/>
  <c r="CD4" i="18"/>
  <c r="D829" i="63" s="1"/>
  <c r="CC4" i="18"/>
  <c r="D819" i="63" s="1"/>
  <c r="CB4" i="18"/>
  <c r="D809" i="63" s="1"/>
  <c r="CA4" i="18"/>
  <c r="D799" i="63" s="1"/>
  <c r="BZ4" i="18"/>
  <c r="D789" i="63" s="1"/>
  <c r="BY4" i="18"/>
  <c r="D779" i="63" s="1"/>
  <c r="BX4" i="18"/>
  <c r="D769" i="63" s="1"/>
  <c r="BW4" i="18"/>
  <c r="D759" i="63" s="1"/>
  <c r="BV4" i="18"/>
  <c r="D749" i="63" s="1"/>
  <c r="BU4" i="18"/>
  <c r="D739" i="63" s="1"/>
  <c r="BT4" i="18"/>
  <c r="D718" i="63" s="1"/>
  <c r="BS4" i="18"/>
  <c r="D88" i="63" s="1"/>
  <c r="BR4" i="18"/>
  <c r="D702" i="63" s="1"/>
  <c r="BQ4" i="18"/>
  <c r="D692" i="63" s="1"/>
  <c r="BP4" i="18"/>
  <c r="D729" i="63" s="1"/>
  <c r="BO4" i="18"/>
  <c r="D682" i="63" s="1"/>
  <c r="BN4" i="18"/>
  <c r="D672" i="63" s="1"/>
  <c r="BM4" i="18"/>
  <c r="D662" i="63" s="1"/>
  <c r="BL4" i="18"/>
  <c r="D651" i="63" s="1"/>
  <c r="BK4" i="18"/>
  <c r="D635" i="63" s="1"/>
  <c r="BJ4" i="18"/>
  <c r="D625" i="63" s="1"/>
  <c r="BI4" i="18"/>
  <c r="D615" i="63" s="1"/>
  <c r="BH4" i="18"/>
  <c r="D605" i="63" s="1"/>
  <c r="BG4" i="18"/>
  <c r="D509" i="63" s="1"/>
  <c r="BF4" i="18"/>
  <c r="D598" i="63" s="1"/>
  <c r="BE4" i="18"/>
  <c r="D597" i="63" s="1"/>
  <c r="BD4" i="18"/>
  <c r="D499" i="63" s="1"/>
  <c r="BC4" i="18"/>
  <c r="D489" i="63" s="1"/>
  <c r="BB4" i="18"/>
  <c r="D183" i="63" s="1"/>
  <c r="BA4" i="18"/>
  <c r="D479" i="63" s="1"/>
  <c r="AZ4" i="18"/>
  <c r="D469" i="63" s="1"/>
  <c r="AY4" i="18"/>
  <c r="D182" i="63" s="1"/>
  <c r="AX4" i="18"/>
  <c r="D459" i="63" s="1"/>
  <c r="AW4" i="18"/>
  <c r="D449" i="63" s="1"/>
  <c r="AV4" i="18"/>
  <c r="D439" i="63" s="1"/>
  <c r="AU4" i="18"/>
  <c r="D429" i="63" s="1"/>
  <c r="AT4" i="18"/>
  <c r="D419" i="63" s="1"/>
  <c r="AS4" i="18"/>
  <c r="D409" i="63" s="1"/>
  <c r="AR4" i="18"/>
  <c r="D399" i="63" s="1"/>
  <c r="AQ4" i="18"/>
  <c r="D389" i="63" s="1"/>
  <c r="AP4" i="18"/>
  <c r="D379" i="63" s="1"/>
  <c r="AO4" i="18"/>
  <c r="D369" i="63" s="1"/>
  <c r="AN4" i="18"/>
  <c r="D359" i="63" s="1"/>
  <c r="AM4" i="18"/>
  <c r="D349" i="63" s="1"/>
  <c r="AL4" i="18"/>
  <c r="D339" i="63" s="1"/>
  <c r="AK4" i="18"/>
  <c r="D329" i="63" s="1"/>
  <c r="AJ4" i="18"/>
  <c r="D319" i="63" s="1"/>
  <c r="AI4" i="18"/>
  <c r="D309" i="63" s="1"/>
  <c r="AH4" i="18"/>
  <c r="D299" i="63" s="1"/>
  <c r="AG4" i="18"/>
  <c r="D289" i="63" s="1"/>
  <c r="AF4" i="18"/>
  <c r="D599" i="63" s="1"/>
  <c r="AE4" i="18"/>
  <c r="D596" i="63" s="1"/>
  <c r="AD4" i="18"/>
  <c r="D279" i="63" s="1"/>
  <c r="AC4" i="18"/>
  <c r="D7" i="63" s="1"/>
  <c r="AB4" i="18"/>
  <c r="D650" i="63" s="1"/>
  <c r="AA4" i="18"/>
  <c r="D269" i="63" s="1"/>
  <c r="Z4" i="18"/>
  <c r="D259" i="63" s="1"/>
  <c r="Y4" i="18"/>
  <c r="D249" i="63" s="1"/>
  <c r="X4" i="18"/>
  <c r="D239" i="63" s="1"/>
  <c r="W4" i="18"/>
  <c r="D220" i="63" s="1"/>
  <c r="V4" i="18"/>
  <c r="D156" i="63" s="1"/>
  <c r="U4" i="18"/>
  <c r="D86" i="63" s="1"/>
  <c r="T4" i="18"/>
  <c r="D199" i="63" s="1"/>
  <c r="S4" i="18"/>
  <c r="D146" i="63" s="1"/>
  <c r="R4" i="18"/>
  <c r="D181" i="63" s="1"/>
  <c r="Q4" i="18"/>
  <c r="D136" i="63" s="1"/>
  <c r="P4" i="18"/>
  <c r="D219" i="63" s="1"/>
  <c r="O4" i="18"/>
  <c r="D180" i="63" s="1"/>
  <c r="N4" i="18"/>
  <c r="D116" i="63" s="1"/>
  <c r="M4" i="18"/>
  <c r="D106" i="63" s="1"/>
  <c r="L4" i="18"/>
  <c r="D87" i="63" s="1"/>
  <c r="K4" i="18"/>
  <c r="D67" i="63" s="1"/>
  <c r="J4" i="18"/>
  <c r="D126" i="63" s="1"/>
  <c r="I4" i="18"/>
  <c r="D57" i="63" s="1"/>
  <c r="H4" i="18"/>
  <c r="D47" i="63" s="1"/>
  <c r="G4" i="18"/>
  <c r="D37" i="63" s="1"/>
  <c r="F4" i="18"/>
  <c r="D27" i="63" s="1"/>
  <c r="E4" i="18"/>
  <c r="D717" i="63" s="1"/>
  <c r="D4" i="18"/>
  <c r="D17" i="63" s="1"/>
  <c r="CG4" i="19"/>
  <c r="D890" i="63" s="1"/>
  <c r="CF4" i="19"/>
  <c r="D880" i="63" s="1"/>
  <c r="CE4" i="19"/>
  <c r="D870" i="63" s="1"/>
  <c r="CD4" i="19"/>
  <c r="D224" i="63" s="1"/>
  <c r="CC4" i="19"/>
  <c r="D860" i="63" s="1"/>
  <c r="CB4" i="19"/>
  <c r="D850" i="63" s="1"/>
  <c r="CA4" i="19"/>
  <c r="D840" i="63" s="1"/>
  <c r="BZ4" i="19"/>
  <c r="D830" i="63" s="1"/>
  <c r="BY4" i="19"/>
  <c r="D820" i="63" s="1"/>
  <c r="BX4" i="19"/>
  <c r="D810" i="63" s="1"/>
  <c r="BW4" i="19"/>
  <c r="D800" i="63" s="1"/>
  <c r="BV4" i="19"/>
  <c r="D790" i="63" s="1"/>
  <c r="BU4" i="19"/>
  <c r="D780" i="63" s="1"/>
  <c r="BT4" i="19"/>
  <c r="D770" i="63" s="1"/>
  <c r="BS4" i="19"/>
  <c r="D760" i="63" s="1"/>
  <c r="BR4" i="19"/>
  <c r="D750" i="63" s="1"/>
  <c r="BQ4" i="19"/>
  <c r="D740" i="63" s="1"/>
  <c r="BP4" i="19"/>
  <c r="D720" i="63" s="1"/>
  <c r="BO4" i="19"/>
  <c r="D91" i="63" s="1"/>
  <c r="BN4" i="19"/>
  <c r="D703" i="63" s="1"/>
  <c r="BM4" i="19"/>
  <c r="D693" i="63" s="1"/>
  <c r="BL4" i="19"/>
  <c r="D730" i="63" s="1"/>
  <c r="BK4" i="19"/>
  <c r="D683" i="63" s="1"/>
  <c r="BJ4" i="19"/>
  <c r="D673" i="63" s="1"/>
  <c r="BI4" i="19"/>
  <c r="D663" i="63" s="1"/>
  <c r="BH4" i="19"/>
  <c r="D653" i="63" s="1"/>
  <c r="BG4" i="19"/>
  <c r="D636" i="63" s="1"/>
  <c r="BF4" i="19"/>
  <c r="D626" i="63" s="1"/>
  <c r="BE4" i="19"/>
  <c r="D616" i="63" s="1"/>
  <c r="BD4" i="19"/>
  <c r="D606" i="63" s="1"/>
  <c r="BC4" i="19"/>
  <c r="D510" i="63" s="1"/>
  <c r="BB4" i="19"/>
  <c r="D500" i="63" s="1"/>
  <c r="BA4" i="19"/>
  <c r="D490" i="63" s="1"/>
  <c r="AZ4" i="19"/>
  <c r="D187" i="63" s="1"/>
  <c r="AY4" i="19"/>
  <c r="D480" i="63" s="1"/>
  <c r="AX4" i="19"/>
  <c r="D470" i="63" s="1"/>
  <c r="AW4" i="19"/>
  <c r="D186" i="63" s="1"/>
  <c r="AV4" i="19"/>
  <c r="D460" i="63" s="1"/>
  <c r="AU4" i="19"/>
  <c r="D450" i="63" s="1"/>
  <c r="AT4" i="19"/>
  <c r="D440" i="63" s="1"/>
  <c r="AS4" i="19"/>
  <c r="D430" i="63" s="1"/>
  <c r="AR4" i="19"/>
  <c r="D420" i="63" s="1"/>
  <c r="AQ4" i="19"/>
  <c r="D410" i="63" s="1"/>
  <c r="AP4" i="19"/>
  <c r="D400" i="63" s="1"/>
  <c r="AO4" i="19"/>
  <c r="D390" i="63" s="1"/>
  <c r="AN4" i="19"/>
  <c r="D380" i="63" s="1"/>
  <c r="AM4" i="19"/>
  <c r="D370" i="63" s="1"/>
  <c r="AL4" i="19"/>
  <c r="D360" i="63" s="1"/>
  <c r="AK4" i="19"/>
  <c r="D350" i="63" s="1"/>
  <c r="AJ4" i="19"/>
  <c r="D340" i="63" s="1"/>
  <c r="AI4" i="19"/>
  <c r="D330" i="63" s="1"/>
  <c r="AH4" i="19"/>
  <c r="D320" i="63" s="1"/>
  <c r="AG4" i="19"/>
  <c r="D310" i="63" s="1"/>
  <c r="AF4" i="19"/>
  <c r="D300" i="63" s="1"/>
  <c r="AE4" i="19"/>
  <c r="D290" i="63" s="1"/>
  <c r="AD4" i="19"/>
  <c r="D280" i="63" s="1"/>
  <c r="AC4" i="19"/>
  <c r="D8" i="63" s="1"/>
  <c r="AB4" i="19"/>
  <c r="D652" i="63" s="1"/>
  <c r="AA4" i="19"/>
  <c r="D270" i="63" s="1"/>
  <c r="Z4" i="19"/>
  <c r="D260" i="63" s="1"/>
  <c r="Y4" i="19"/>
  <c r="D250" i="63" s="1"/>
  <c r="X4" i="19"/>
  <c r="D240" i="63" s="1"/>
  <c r="W4" i="19"/>
  <c r="D223" i="63" s="1"/>
  <c r="V4" i="19"/>
  <c r="D157" i="63" s="1"/>
  <c r="U4" i="19"/>
  <c r="D89" i="63" s="1"/>
  <c r="T4" i="19"/>
  <c r="D200" i="63" s="1"/>
  <c r="S4" i="19"/>
  <c r="D147" i="63" s="1"/>
  <c r="R4" i="19"/>
  <c r="D185" i="63" s="1"/>
  <c r="Q4" i="19"/>
  <c r="D137" i="63" s="1"/>
  <c r="P4" i="19"/>
  <c r="D222" i="63" s="1"/>
  <c r="O4" i="19"/>
  <c r="D184" i="63" s="1"/>
  <c r="N4" i="19"/>
  <c r="D117" i="63" s="1"/>
  <c r="M4" i="19"/>
  <c r="D107" i="63" s="1"/>
  <c r="L4" i="19"/>
  <c r="D90" i="63" s="1"/>
  <c r="K4" i="19"/>
  <c r="D68" i="63" s="1"/>
  <c r="J4" i="19"/>
  <c r="D127" i="63" s="1"/>
  <c r="I4" i="19"/>
  <c r="D58" i="63" s="1"/>
  <c r="H4" i="19"/>
  <c r="D48" i="63" s="1"/>
  <c r="G4" i="19"/>
  <c r="D38" i="63" s="1"/>
  <c r="F4" i="19"/>
  <c r="D28" i="63" s="1"/>
  <c r="E4" i="19"/>
  <c r="D719" i="63" s="1"/>
  <c r="D4" i="19"/>
  <c r="D18" i="63" s="1"/>
  <c r="CC4" i="20"/>
  <c r="D92" i="63" s="1"/>
  <c r="CB4" i="20"/>
  <c r="D891" i="63" s="1"/>
  <c r="CA4" i="20"/>
  <c r="D881" i="63" s="1"/>
  <c r="BZ4" i="20"/>
  <c r="D871" i="63" s="1"/>
  <c r="BY4" i="20"/>
  <c r="D227" i="63" s="1"/>
  <c r="BX4" i="20"/>
  <c r="D861" i="63" s="1"/>
  <c r="BW4" i="20"/>
  <c r="D851" i="63" s="1"/>
  <c r="BV4" i="20"/>
  <c r="D841" i="63" s="1"/>
  <c r="BU4" i="20"/>
  <c r="D831" i="63" s="1"/>
  <c r="BT4" i="20"/>
  <c r="D821" i="63" s="1"/>
  <c r="BS4" i="20"/>
  <c r="D811" i="63" s="1"/>
  <c r="BR4" i="20"/>
  <c r="D801" i="63" s="1"/>
  <c r="BQ4" i="20"/>
  <c r="D791" i="63" s="1"/>
  <c r="BP4" i="20"/>
  <c r="D781" i="63" s="1"/>
  <c r="BO4" i="20"/>
  <c r="D771" i="63" s="1"/>
  <c r="BN4" i="20"/>
  <c r="D761" i="63" s="1"/>
  <c r="BM4" i="20"/>
  <c r="D751" i="63" s="1"/>
  <c r="BL4" i="20"/>
  <c r="D741" i="63" s="1"/>
  <c r="BK4" i="20"/>
  <c r="D731" i="63" s="1"/>
  <c r="BJ4" i="20"/>
  <c r="D721" i="63" s="1"/>
  <c r="BI4" i="20"/>
  <c r="D94" i="63" s="1"/>
  <c r="BH4" i="20"/>
  <c r="D704" i="63" s="1"/>
  <c r="BG4" i="20"/>
  <c r="D694" i="63" s="1"/>
  <c r="BF4" i="20"/>
  <c r="D684" i="63" s="1"/>
  <c r="BE4" i="20"/>
  <c r="D674" i="63" s="1"/>
  <c r="BD4" i="20"/>
  <c r="D664" i="63" s="1"/>
  <c r="BC4" i="20"/>
  <c r="D654" i="63" s="1"/>
  <c r="BB4" i="20"/>
  <c r="D637" i="63" s="1"/>
  <c r="BA4" i="20"/>
  <c r="D627" i="63" s="1"/>
  <c r="AZ4" i="20"/>
  <c r="D617" i="63" s="1"/>
  <c r="AY4" i="20"/>
  <c r="D607" i="63" s="1"/>
  <c r="AX4" i="20"/>
  <c r="D511" i="63" s="1"/>
  <c r="AW4" i="20"/>
  <c r="D501" i="63" s="1"/>
  <c r="AV4" i="20"/>
  <c r="D491" i="63" s="1"/>
  <c r="AU4" i="20"/>
  <c r="D481" i="63" s="1"/>
  <c r="AT4" i="20"/>
  <c r="D471" i="63" s="1"/>
  <c r="AS4" i="20"/>
  <c r="D189" i="63" s="1"/>
  <c r="AR4" i="20"/>
  <c r="D461" i="63" s="1"/>
  <c r="AQ4" i="20"/>
  <c r="D451" i="63" s="1"/>
  <c r="AP4" i="20"/>
  <c r="D441" i="63" s="1"/>
  <c r="AO4" i="20"/>
  <c r="D431" i="63" s="1"/>
  <c r="AN4" i="20"/>
  <c r="D421" i="63" s="1"/>
  <c r="AM4" i="20"/>
  <c r="D411" i="63" s="1"/>
  <c r="AL4" i="20"/>
  <c r="D401" i="63" s="1"/>
  <c r="AK4" i="20"/>
  <c r="D391" i="63" s="1"/>
  <c r="AJ4" i="20"/>
  <c r="D381" i="63" s="1"/>
  <c r="AI4" i="20"/>
  <c r="D371" i="63" s="1"/>
  <c r="AH4" i="20"/>
  <c r="D361" i="63" s="1"/>
  <c r="AG4" i="20"/>
  <c r="D351" i="63" s="1"/>
  <c r="AF4" i="20"/>
  <c r="D341" i="63" s="1"/>
  <c r="AE4" i="20"/>
  <c r="D331" i="63" s="1"/>
  <c r="AD4" i="20"/>
  <c r="D321" i="63" s="1"/>
  <c r="AC4" i="20"/>
  <c r="D311" i="63" s="1"/>
  <c r="AB4" i="20"/>
  <c r="D301" i="63" s="1"/>
  <c r="AA4" i="20"/>
  <c r="D291" i="63" s="1"/>
  <c r="Z4" i="20"/>
  <c r="D281" i="63" s="1"/>
  <c r="Y4" i="20"/>
  <c r="D271" i="63" s="1"/>
  <c r="X4" i="20"/>
  <c r="D261" i="63" s="1"/>
  <c r="W4" i="20"/>
  <c r="D251" i="63" s="1"/>
  <c r="V4" i="20"/>
  <c r="D241" i="63" s="1"/>
  <c r="U4" i="20"/>
  <c r="D226" i="63" s="1"/>
  <c r="T4" i="20"/>
  <c r="D201" i="63" s="1"/>
  <c r="S4" i="20"/>
  <c r="D158" i="63" s="1"/>
  <c r="R4" i="20"/>
  <c r="D148" i="63" s="1"/>
  <c r="Q4" i="20"/>
  <c r="D138" i="63" s="1"/>
  <c r="P4" i="20"/>
  <c r="D128" i="63" s="1"/>
  <c r="O4" i="20"/>
  <c r="D225" i="63" s="1"/>
  <c r="N4" i="20"/>
  <c r="D188" i="63" s="1"/>
  <c r="M4" i="20"/>
  <c r="D118" i="63" s="1"/>
  <c r="L4" i="20"/>
  <c r="D108" i="63" s="1"/>
  <c r="K4" i="20"/>
  <c r="D93" i="63" s="1"/>
  <c r="J4" i="20"/>
  <c r="D69" i="63" s="1"/>
  <c r="I4" i="20"/>
  <c r="D59" i="63" s="1"/>
  <c r="H4" i="20"/>
  <c r="D49" i="63" s="1"/>
  <c r="G4" i="20"/>
  <c r="D39" i="63" s="1"/>
  <c r="F4" i="20"/>
  <c r="D29" i="63" s="1"/>
  <c r="E4" i="20"/>
  <c r="D19" i="63" s="1"/>
  <c r="D4" i="20"/>
  <c r="D9" i="63" s="1"/>
  <c r="CC4" i="23"/>
  <c r="D95" i="63" s="1"/>
  <c r="CB4" i="23"/>
  <c r="D892" i="63" s="1"/>
  <c r="CA4" i="23"/>
  <c r="D882" i="63" s="1"/>
  <c r="BZ4" i="23"/>
  <c r="D872" i="63" s="1"/>
  <c r="BY4" i="23"/>
  <c r="D230" i="63" s="1"/>
  <c r="BX4" i="23"/>
  <c r="D862" i="63" s="1"/>
  <c r="BW4" i="23"/>
  <c r="D852" i="63" s="1"/>
  <c r="BV4" i="23"/>
  <c r="D842" i="63" s="1"/>
  <c r="BU4" i="23"/>
  <c r="D832" i="63" s="1"/>
  <c r="BT4" i="23"/>
  <c r="D822" i="63" s="1"/>
  <c r="BS4" i="23"/>
  <c r="D812" i="63" s="1"/>
  <c r="BR4" i="23"/>
  <c r="D802" i="63" s="1"/>
  <c r="BQ4" i="23"/>
  <c r="D792" i="63" s="1"/>
  <c r="BP4" i="23"/>
  <c r="D782" i="63" s="1"/>
  <c r="BO4" i="23"/>
  <c r="D772" i="63" s="1"/>
  <c r="BN4" i="23"/>
  <c r="D762" i="63" s="1"/>
  <c r="BM4" i="23"/>
  <c r="D752" i="63" s="1"/>
  <c r="BL4" i="23"/>
  <c r="D742" i="63" s="1"/>
  <c r="BK4" i="23"/>
  <c r="D732" i="63" s="1"/>
  <c r="BJ4" i="23"/>
  <c r="D722" i="63" s="1"/>
  <c r="BI4" i="23"/>
  <c r="D97" i="63" s="1"/>
  <c r="BH4" i="23"/>
  <c r="D705" i="63" s="1"/>
  <c r="BG4" i="23"/>
  <c r="D695" i="63" s="1"/>
  <c r="BF4" i="23"/>
  <c r="D685" i="63" s="1"/>
  <c r="BE4" i="23"/>
  <c r="D675" i="63" s="1"/>
  <c r="BD4" i="23"/>
  <c r="D665" i="63" s="1"/>
  <c r="BC4" i="23"/>
  <c r="D655" i="63" s="1"/>
  <c r="BB4" i="23"/>
  <c r="D638" i="63" s="1"/>
  <c r="BA4" i="23"/>
  <c r="D628" i="63" s="1"/>
  <c r="AZ4" i="23"/>
  <c r="D618" i="63" s="1"/>
  <c r="AY4" i="23"/>
  <c r="D608" i="63" s="1"/>
  <c r="AX4" i="23"/>
  <c r="D512" i="63" s="1"/>
  <c r="AW4" i="23"/>
  <c r="D502" i="63" s="1"/>
  <c r="AV4" i="23"/>
  <c r="D492" i="63" s="1"/>
  <c r="AU4" i="23"/>
  <c r="D482" i="63" s="1"/>
  <c r="AT4" i="23"/>
  <c r="D472" i="63" s="1"/>
  <c r="AS4" i="23"/>
  <c r="D191" i="63" s="1"/>
  <c r="AR4" i="23"/>
  <c r="D462" i="63" s="1"/>
  <c r="AQ4" i="23"/>
  <c r="D452" i="63" s="1"/>
  <c r="AP4" i="23"/>
  <c r="D442" i="63" s="1"/>
  <c r="AO4" i="23"/>
  <c r="D432" i="63" s="1"/>
  <c r="AN4" i="23"/>
  <c r="D422" i="63" s="1"/>
  <c r="AM4" i="23"/>
  <c r="D412" i="63" s="1"/>
  <c r="AL4" i="23"/>
  <c r="D402" i="63" s="1"/>
  <c r="AK4" i="23"/>
  <c r="D392" i="63" s="1"/>
  <c r="AJ4" i="23"/>
  <c r="D382" i="63" s="1"/>
  <c r="AI4" i="23"/>
  <c r="D372" i="63" s="1"/>
  <c r="AH4" i="23"/>
  <c r="D362" i="63" s="1"/>
  <c r="AG4" i="23"/>
  <c r="D352" i="63" s="1"/>
  <c r="AF4" i="23"/>
  <c r="D342" i="63" s="1"/>
  <c r="AE4" i="23"/>
  <c r="D332" i="63" s="1"/>
  <c r="AD4" i="23"/>
  <c r="D322" i="63" s="1"/>
  <c r="AC4" i="23"/>
  <c r="D312" i="63" s="1"/>
  <c r="AB4" i="23"/>
  <c r="D302" i="63" s="1"/>
  <c r="AA4" i="23"/>
  <c r="D292" i="63" s="1"/>
  <c r="Z4" i="23"/>
  <c r="D282" i="63" s="1"/>
  <c r="Y4" i="23"/>
  <c r="D272" i="63" s="1"/>
  <c r="X4" i="23"/>
  <c r="D262" i="63" s="1"/>
  <c r="W4" i="23"/>
  <c r="D252" i="63" s="1"/>
  <c r="V4" i="23"/>
  <c r="D242" i="63" s="1"/>
  <c r="U4" i="23"/>
  <c r="D229" i="63" s="1"/>
  <c r="T4" i="23"/>
  <c r="D202" i="63" s="1"/>
  <c r="S4" i="23"/>
  <c r="D159" i="63" s="1"/>
  <c r="R4" i="23"/>
  <c r="D149" i="63" s="1"/>
  <c r="Q4" i="23"/>
  <c r="D139" i="63" s="1"/>
  <c r="P4" i="23"/>
  <c r="D129" i="63" s="1"/>
  <c r="O4" i="23"/>
  <c r="D228" i="63" s="1"/>
  <c r="N4" i="23"/>
  <c r="D190" i="63" s="1"/>
  <c r="M4" i="23"/>
  <c r="D119" i="63" s="1"/>
  <c r="L4" i="23"/>
  <c r="D109" i="63" s="1"/>
  <c r="K4" i="23"/>
  <c r="D96" i="63" s="1"/>
  <c r="J4" i="23"/>
  <c r="D70" i="63" s="1"/>
  <c r="I4" i="23"/>
  <c r="D60" i="63" s="1"/>
  <c r="H4" i="23"/>
  <c r="D50" i="63" s="1"/>
  <c r="G4" i="23"/>
  <c r="D40" i="63" s="1"/>
  <c r="F4" i="23"/>
  <c r="D30" i="63" s="1"/>
  <c r="E4" i="23"/>
  <c r="D20" i="63" s="1"/>
  <c r="D4" i="23"/>
  <c r="D10" i="63" s="1"/>
  <c r="CC4" i="27"/>
  <c r="D98" i="63" s="1"/>
  <c r="CB4" i="27"/>
  <c r="D893" i="63" s="1"/>
  <c r="CA4" i="27"/>
  <c r="D883" i="63" s="1"/>
  <c r="BZ4" i="27"/>
  <c r="D873" i="63" s="1"/>
  <c r="BY4" i="27"/>
  <c r="BX4" i="27"/>
  <c r="D863" i="63" s="1"/>
  <c r="BW4" i="27"/>
  <c r="D853" i="63" s="1"/>
  <c r="BV4" i="27"/>
  <c r="D843" i="63" s="1"/>
  <c r="BU4" i="27"/>
  <c r="D833" i="63" s="1"/>
  <c r="BT4" i="27"/>
  <c r="D823" i="63" s="1"/>
  <c r="BS4" i="27"/>
  <c r="D813" i="63" s="1"/>
  <c r="BR4" i="27"/>
  <c r="D803" i="63" s="1"/>
  <c r="BQ4" i="27"/>
  <c r="D793" i="63" s="1"/>
  <c r="BP4" i="27"/>
  <c r="D783" i="63" s="1"/>
  <c r="BO4" i="27"/>
  <c r="D773" i="63" s="1"/>
  <c r="BN4" i="27"/>
  <c r="D763" i="63" s="1"/>
  <c r="BM4" i="27"/>
  <c r="D753" i="63" s="1"/>
  <c r="BL4" i="27"/>
  <c r="D743" i="63" s="1"/>
  <c r="BK4" i="27"/>
  <c r="D733" i="63" s="1"/>
  <c r="BJ4" i="27"/>
  <c r="D723" i="63" s="1"/>
  <c r="BI4" i="27"/>
  <c r="D100" i="63" s="1"/>
  <c r="BH4" i="27"/>
  <c r="D706" i="63" s="1"/>
  <c r="BG4" i="27"/>
  <c r="D696" i="63" s="1"/>
  <c r="BF4" i="27"/>
  <c r="D686" i="63" s="1"/>
  <c r="BE4" i="27"/>
  <c r="D676" i="63" s="1"/>
  <c r="BD4" i="27"/>
  <c r="D666" i="63" s="1"/>
  <c r="BC4" i="27"/>
  <c r="D656" i="63" s="1"/>
  <c r="BB4" i="27"/>
  <c r="D639" i="63" s="1"/>
  <c r="BA4" i="27"/>
  <c r="D629" i="63" s="1"/>
  <c r="AZ4" i="27"/>
  <c r="D619" i="63" s="1"/>
  <c r="AY4" i="27"/>
  <c r="D609" i="63" s="1"/>
  <c r="AX4" i="27"/>
  <c r="D513" i="63" s="1"/>
  <c r="AW4" i="27"/>
  <c r="D503" i="63" s="1"/>
  <c r="AV4" i="27"/>
  <c r="D493" i="63" s="1"/>
  <c r="AU4" i="27"/>
  <c r="D483" i="63" s="1"/>
  <c r="AT4" i="27"/>
  <c r="D473" i="63" s="1"/>
  <c r="AS4" i="27"/>
  <c r="D193" i="63" s="1"/>
  <c r="AR4" i="27"/>
  <c r="D463" i="63" s="1"/>
  <c r="AQ4" i="27"/>
  <c r="D453" i="63" s="1"/>
  <c r="AP4" i="27"/>
  <c r="D443" i="63" s="1"/>
  <c r="AO4" i="27"/>
  <c r="D433" i="63" s="1"/>
  <c r="AN4" i="27"/>
  <c r="D423" i="63" s="1"/>
  <c r="AM4" i="27"/>
  <c r="D413" i="63" s="1"/>
  <c r="AL4" i="27"/>
  <c r="D403" i="63" s="1"/>
  <c r="AK4" i="27"/>
  <c r="D393" i="63" s="1"/>
  <c r="AJ4" i="27"/>
  <c r="D383" i="63" s="1"/>
  <c r="AI4" i="27"/>
  <c r="D373" i="63" s="1"/>
  <c r="AH4" i="27"/>
  <c r="D363" i="63" s="1"/>
  <c r="AG4" i="27"/>
  <c r="D353" i="63" s="1"/>
  <c r="AF4" i="27"/>
  <c r="D343" i="63" s="1"/>
  <c r="AE4" i="27"/>
  <c r="D333" i="63" s="1"/>
  <c r="AD4" i="27"/>
  <c r="D323" i="63" s="1"/>
  <c r="AC4" i="27"/>
  <c r="D313" i="63" s="1"/>
  <c r="AB4" i="27"/>
  <c r="D303" i="63" s="1"/>
  <c r="AA4" i="27"/>
  <c r="D293" i="63" s="1"/>
  <c r="Z4" i="27"/>
  <c r="D283" i="63" s="1"/>
  <c r="Y4" i="27"/>
  <c r="D273" i="63" s="1"/>
  <c r="X4" i="27"/>
  <c r="D263" i="63" s="1"/>
  <c r="W4" i="27"/>
  <c r="D253" i="63" s="1"/>
  <c r="V4" i="27"/>
  <c r="D243" i="63" s="1"/>
  <c r="U4" i="27"/>
  <c r="D232" i="63" s="1"/>
  <c r="T4" i="27"/>
  <c r="D203" i="63" s="1"/>
  <c r="S4" i="27"/>
  <c r="D160" i="63" s="1"/>
  <c r="R4" i="27"/>
  <c r="D150" i="63" s="1"/>
  <c r="Q4" i="27"/>
  <c r="D140" i="63" s="1"/>
  <c r="P4" i="27"/>
  <c r="D130" i="63" s="1"/>
  <c r="O4" i="27"/>
  <c r="N4" i="27"/>
  <c r="D192" i="63" s="1"/>
  <c r="M4" i="27"/>
  <c r="D120" i="63" s="1"/>
  <c r="L4" i="27"/>
  <c r="D110" i="63" s="1"/>
  <c r="K4" i="27"/>
  <c r="D99" i="63" s="1"/>
  <c r="J4" i="27"/>
  <c r="D71" i="63" s="1"/>
  <c r="I4" i="27"/>
  <c r="D61" i="63" s="1"/>
  <c r="H4" i="27"/>
  <c r="D51" i="63" s="1"/>
  <c r="G4" i="27"/>
  <c r="D41" i="63" s="1"/>
  <c r="F4" i="27"/>
  <c r="D31" i="63" s="1"/>
  <c r="D4" i="27"/>
  <c r="D11" i="63" s="1"/>
  <c r="K900" i="63" l="1"/>
  <c r="J42" i="63"/>
  <c r="J2" i="63"/>
  <c r="J52" i="63"/>
  <c r="J514" i="63"/>
  <c r="J12" i="63"/>
  <c r="J707" i="63"/>
  <c r="J161" i="63"/>
  <c r="J22" i="63"/>
  <c r="J204" i="63"/>
  <c r="J32" i="63"/>
  <c r="J62" i="63"/>
  <c r="J131" i="63"/>
  <c r="J101" i="63"/>
  <c r="J162" i="63"/>
  <c r="J205" i="63"/>
  <c r="J111" i="63"/>
  <c r="J515" i="63"/>
  <c r="J121" i="63"/>
  <c r="J244" i="63"/>
  <c r="J151" i="63"/>
  <c r="J72" i="63"/>
  <c r="J264" i="63"/>
  <c r="J640" i="63"/>
  <c r="J141" i="63"/>
  <c r="J194" i="63"/>
  <c r="J517" i="63"/>
  <c r="J234" i="63"/>
  <c r="J254" i="63"/>
  <c r="J294" i="63"/>
  <c r="J518" i="63"/>
  <c r="J364" i="63"/>
  <c r="J304" i="63"/>
  <c r="J314" i="63"/>
  <c r="J516" i="63"/>
  <c r="J324" i="63"/>
  <c r="J344" i="63"/>
  <c r="J374" i="63"/>
  <c r="J434" i="63"/>
  <c r="J274" i="63"/>
  <c r="J284" i="63"/>
  <c r="J520" i="63"/>
  <c r="J444" i="63"/>
  <c r="J494" i="63"/>
  <c r="J384" i="63"/>
  <c r="J519" i="63"/>
  <c r="J394" i="63"/>
  <c r="J354" i="63"/>
  <c r="J414" i="63"/>
  <c r="J474" i="63"/>
  <c r="J424" i="63"/>
  <c r="J334" i="63"/>
  <c r="J521" i="63"/>
  <c r="J522" i="63"/>
  <c r="J454" i="63"/>
  <c r="J523" i="63"/>
  <c r="J610" i="63"/>
  <c r="J620" i="63"/>
  <c r="J525" i="63"/>
  <c r="J630" i="63"/>
  <c r="J484" i="63"/>
  <c r="J641" i="63"/>
  <c r="J667" i="63"/>
  <c r="J404" i="63"/>
  <c r="J464" i="63"/>
  <c r="J504" i="63"/>
  <c r="J163" i="63"/>
  <c r="J600" i="63"/>
  <c r="J687" i="63"/>
  <c r="J526" i="63"/>
  <c r="J724" i="63"/>
  <c r="J530" i="63"/>
  <c r="J677" i="63"/>
  <c r="J708" i="63"/>
  <c r="J734" i="63"/>
  <c r="J73" i="63"/>
  <c r="J744" i="63"/>
  <c r="J784" i="63"/>
  <c r="J697" i="63"/>
  <c r="J527" i="63"/>
  <c r="J754" i="63"/>
  <c r="J657" i="63"/>
  <c r="J528" i="63"/>
  <c r="J531" i="63"/>
  <c r="J524" i="63"/>
  <c r="J764" i="63"/>
  <c r="J814" i="63"/>
  <c r="J854" i="63"/>
  <c r="J206" i="63"/>
  <c r="J529" i="63"/>
  <c r="J864" i="63"/>
  <c r="J23" i="63"/>
  <c r="J774" i="63"/>
  <c r="J824" i="63"/>
  <c r="J794" i="63"/>
  <c r="J834" i="63"/>
  <c r="J884" i="63"/>
  <c r="J43" i="63"/>
  <c r="J804" i="63"/>
  <c r="J532" i="63"/>
  <c r="J844" i="63"/>
  <c r="J534" i="63"/>
  <c r="J63" i="63"/>
  <c r="J13" i="63"/>
  <c r="J53" i="63"/>
  <c r="J3" i="63"/>
  <c r="J33" i="63"/>
  <c r="J112" i="63"/>
  <c r="J207" i="63"/>
  <c r="J533" i="63"/>
  <c r="J874" i="63"/>
  <c r="J709" i="63"/>
  <c r="J132" i="63"/>
  <c r="J535" i="63"/>
  <c r="J165" i="63"/>
  <c r="J195" i="63"/>
  <c r="J208" i="63"/>
  <c r="J275" i="63"/>
  <c r="J122" i="63"/>
  <c r="J235" i="63"/>
  <c r="J537" i="63"/>
  <c r="J335" i="63"/>
  <c r="J164" i="63"/>
  <c r="J74" i="63"/>
  <c r="J245" i="63"/>
  <c r="J255" i="63"/>
  <c r="J295" i="63"/>
  <c r="J102" i="63"/>
  <c r="J75" i="63"/>
  <c r="J152" i="63"/>
  <c r="J265" i="63"/>
  <c r="J642" i="63"/>
  <c r="J142" i="63"/>
  <c r="J536" i="63"/>
  <c r="J539" i="63"/>
  <c r="J305" i="63"/>
  <c r="J385" i="63"/>
  <c r="J455" i="63"/>
  <c r="J538" i="63"/>
  <c r="J345" i="63"/>
  <c r="J395" i="63"/>
  <c r="J166" i="63"/>
  <c r="J505" i="63"/>
  <c r="J355" i="63"/>
  <c r="J415" i="63"/>
  <c r="J475" i="63"/>
  <c r="J325" i="63"/>
  <c r="J425" i="63"/>
  <c r="J285" i="63"/>
  <c r="J541" i="63"/>
  <c r="J485" i="63"/>
  <c r="J375" i="63"/>
  <c r="J435" i="63"/>
  <c r="J542" i="63"/>
  <c r="J315" i="63"/>
  <c r="J540" i="63"/>
  <c r="J445" i="63"/>
  <c r="J643" i="63"/>
  <c r="J76" i="63"/>
  <c r="J658" i="63"/>
  <c r="J668" i="63"/>
  <c r="J546" i="63"/>
  <c r="J465" i="63"/>
  <c r="J678" i="63"/>
  <c r="J405" i="63"/>
  <c r="J167" i="63"/>
  <c r="J543" i="63"/>
  <c r="J611" i="63"/>
  <c r="J544" i="63"/>
  <c r="J745" i="63"/>
  <c r="J365" i="63"/>
  <c r="J495" i="63"/>
  <c r="J621" i="63"/>
  <c r="J545" i="63"/>
  <c r="J547" i="63"/>
  <c r="J601" i="63"/>
  <c r="J631" i="63"/>
  <c r="J698" i="63"/>
  <c r="J710" i="63"/>
  <c r="J755" i="63"/>
  <c r="J795" i="63"/>
  <c r="J725" i="63"/>
  <c r="J548" i="63"/>
  <c r="J805" i="63"/>
  <c r="J553" i="63"/>
  <c r="J735" i="63"/>
  <c r="J551" i="63"/>
  <c r="J209" i="63"/>
  <c r="J815" i="63"/>
  <c r="J688" i="63"/>
  <c r="J765" i="63"/>
  <c r="J549" i="63"/>
  <c r="J825" i="63"/>
  <c r="J550" i="63"/>
  <c r="J835" i="63"/>
  <c r="J885" i="63"/>
  <c r="J775" i="63"/>
  <c r="J552" i="63"/>
  <c r="J4" i="63"/>
  <c r="J785" i="63"/>
  <c r="J555" i="63"/>
  <c r="J113" i="63"/>
  <c r="J153" i="63"/>
  <c r="J554" i="63"/>
  <c r="J711" i="63"/>
  <c r="J24" i="63"/>
  <c r="J210" i="63"/>
  <c r="J211" i="63"/>
  <c r="J34" i="63"/>
  <c r="J845" i="63"/>
  <c r="J44" i="63"/>
  <c r="J133" i="63"/>
  <c r="J246" i="63"/>
  <c r="J855" i="63"/>
  <c r="J54" i="63"/>
  <c r="J865" i="63"/>
  <c r="J64" i="63"/>
  <c r="J143" i="63"/>
  <c r="J78" i="63"/>
  <c r="J875" i="63"/>
  <c r="J14" i="63"/>
  <c r="J103" i="63"/>
  <c r="J556" i="63"/>
  <c r="J559" i="63"/>
  <c r="J386" i="63"/>
  <c r="J276" i="63"/>
  <c r="J236" i="63"/>
  <c r="J557" i="63"/>
  <c r="J336" i="63"/>
  <c r="J168" i="63"/>
  <c r="J286" i="63"/>
  <c r="J123" i="63"/>
  <c r="J256" i="63"/>
  <c r="J296" i="63"/>
  <c r="J356" i="63"/>
  <c r="J169" i="63"/>
  <c r="J558" i="63"/>
  <c r="J77" i="63"/>
  <c r="J266" i="63"/>
  <c r="J306" i="63"/>
  <c r="J376" i="63"/>
  <c r="J196" i="63"/>
  <c r="J644" i="63"/>
  <c r="J316" i="63"/>
  <c r="J326" i="63"/>
  <c r="J561" i="63"/>
  <c r="J486" i="63"/>
  <c r="J632" i="63"/>
  <c r="J346" i="63"/>
  <c r="J406" i="63"/>
  <c r="J436" i="63"/>
  <c r="J562" i="63"/>
  <c r="J366" i="63"/>
  <c r="J446" i="63"/>
  <c r="J563" i="63"/>
  <c r="J659" i="63"/>
  <c r="J560" i="63"/>
  <c r="J456" i="63"/>
  <c r="J170" i="63"/>
  <c r="J506" i="63"/>
  <c r="J396" i="63"/>
  <c r="J466" i="63"/>
  <c r="J416" i="63"/>
  <c r="J476" i="63"/>
  <c r="J612" i="63"/>
  <c r="J426" i="63"/>
  <c r="J171" i="63"/>
  <c r="J669" i="63"/>
  <c r="J689" i="63"/>
  <c r="J736" i="63"/>
  <c r="J776" i="63"/>
  <c r="J572" i="63"/>
  <c r="J5" i="63"/>
  <c r="J65" i="63"/>
  <c r="J144" i="63"/>
  <c r="J564" i="63"/>
  <c r="J746" i="63"/>
  <c r="J786" i="63"/>
  <c r="J679" i="63"/>
  <c r="J565" i="63"/>
  <c r="J567" i="63"/>
  <c r="J796" i="63"/>
  <c r="J856" i="63"/>
  <c r="J574" i="63"/>
  <c r="J114" i="63"/>
  <c r="J699" i="63"/>
  <c r="J756" i="63"/>
  <c r="J806" i="63"/>
  <c r="J79" i="63"/>
  <c r="J568" i="63"/>
  <c r="J571" i="63"/>
  <c r="J602" i="63"/>
  <c r="J712" i="63"/>
  <c r="J766" i="63"/>
  <c r="J816" i="63"/>
  <c r="J866" i="63"/>
  <c r="J35" i="63"/>
  <c r="J124" i="63"/>
  <c r="J622" i="63"/>
  <c r="J566" i="63"/>
  <c r="J569" i="63"/>
  <c r="J826" i="63"/>
  <c r="J876" i="63"/>
  <c r="J496" i="63"/>
  <c r="J645" i="63"/>
  <c r="J726" i="63"/>
  <c r="J570" i="63"/>
  <c r="J836" i="63"/>
  <c r="J15" i="63"/>
  <c r="J197" i="63"/>
  <c r="J575" i="63"/>
  <c r="J327" i="63"/>
  <c r="J397" i="63"/>
  <c r="J467" i="63"/>
  <c r="J25" i="63"/>
  <c r="J214" i="63"/>
  <c r="J277" i="63"/>
  <c r="J337" i="63"/>
  <c r="J407" i="63"/>
  <c r="J477" i="63"/>
  <c r="J713" i="63"/>
  <c r="J104" i="63"/>
  <c r="J173" i="63"/>
  <c r="J237" i="63"/>
  <c r="J576" i="63"/>
  <c r="J347" i="63"/>
  <c r="J134" i="63"/>
  <c r="J247" i="63"/>
  <c r="J287" i="63"/>
  <c r="J357" i="63"/>
  <c r="J427" i="63"/>
  <c r="J487" i="63"/>
  <c r="J846" i="63"/>
  <c r="J80" i="63"/>
  <c r="J257" i="63"/>
  <c r="J297" i="63"/>
  <c r="J367" i="63"/>
  <c r="J573" i="63"/>
  <c r="J55" i="63"/>
  <c r="J81" i="63"/>
  <c r="J577" i="63"/>
  <c r="J212" i="63"/>
  <c r="J45" i="63"/>
  <c r="J213" i="63"/>
  <c r="J267" i="63"/>
  <c r="J307" i="63"/>
  <c r="J578" i="63"/>
  <c r="J457" i="63"/>
  <c r="J497" i="63"/>
  <c r="J886" i="63"/>
  <c r="J172" i="63"/>
  <c r="J154" i="63"/>
  <c r="J646" i="63"/>
  <c r="J317" i="63"/>
  <c r="J377" i="63"/>
  <c r="J580" i="63"/>
  <c r="J603" i="63"/>
  <c r="J690" i="63"/>
  <c r="J747" i="63"/>
  <c r="J387" i="63"/>
  <c r="J613" i="63"/>
  <c r="J581" i="63"/>
  <c r="J757" i="63"/>
  <c r="J585" i="63"/>
  <c r="J215" i="63"/>
  <c r="J36" i="63"/>
  <c r="J417" i="63"/>
  <c r="J623" i="63"/>
  <c r="J700" i="63"/>
  <c r="J767" i="63"/>
  <c r="J437" i="63"/>
  <c r="J633" i="63"/>
  <c r="J82" i="63"/>
  <c r="J583" i="63"/>
  <c r="J827" i="63"/>
  <c r="J877" i="63"/>
  <c r="J447" i="63"/>
  <c r="J647" i="63"/>
  <c r="J714" i="63"/>
  <c r="J584" i="63"/>
  <c r="J174" i="63"/>
  <c r="J660" i="63"/>
  <c r="J582" i="63"/>
  <c r="J777" i="63"/>
  <c r="J586" i="63"/>
  <c r="J6" i="63"/>
  <c r="J175" i="63"/>
  <c r="J670" i="63"/>
  <c r="J727" i="63"/>
  <c r="J787" i="63"/>
  <c r="J847" i="63"/>
  <c r="J16" i="63"/>
  <c r="J579" i="63"/>
  <c r="J507" i="63"/>
  <c r="J680" i="63"/>
  <c r="J737" i="63"/>
  <c r="J887" i="63"/>
  <c r="J145" i="63"/>
  <c r="J84" i="63"/>
  <c r="J318" i="63"/>
  <c r="J797" i="63"/>
  <c r="J715" i="63"/>
  <c r="J83" i="63"/>
  <c r="J268" i="63"/>
  <c r="J328" i="63"/>
  <c r="J398" i="63"/>
  <c r="J468" i="63"/>
  <c r="J807" i="63"/>
  <c r="J26" i="63"/>
  <c r="J66" i="63"/>
  <c r="J105" i="63"/>
  <c r="J115" i="63"/>
  <c r="J155" i="63"/>
  <c r="J648" i="63"/>
  <c r="J338" i="63"/>
  <c r="J408" i="63"/>
  <c r="J478" i="63"/>
  <c r="J817" i="63"/>
  <c r="J46" i="63"/>
  <c r="J176" i="63"/>
  <c r="J198" i="63"/>
  <c r="J278" i="63"/>
  <c r="J348" i="63"/>
  <c r="J418" i="63"/>
  <c r="J179" i="63"/>
  <c r="J837" i="63"/>
  <c r="J216" i="63"/>
  <c r="J217" i="63"/>
  <c r="J588" i="63"/>
  <c r="J857" i="63"/>
  <c r="J56" i="63"/>
  <c r="J125" i="63"/>
  <c r="J238" i="63"/>
  <c r="J288" i="63"/>
  <c r="J587" i="63"/>
  <c r="J135" i="63"/>
  <c r="J248" i="63"/>
  <c r="J298" i="63"/>
  <c r="J867" i="63"/>
  <c r="J177" i="63"/>
  <c r="J258" i="63"/>
  <c r="J308" i="63"/>
  <c r="J358" i="63"/>
  <c r="J488" i="63"/>
  <c r="J591" i="63"/>
  <c r="J661" i="63"/>
  <c r="J728" i="63"/>
  <c r="J178" i="63"/>
  <c r="J498" i="63"/>
  <c r="J671" i="63"/>
  <c r="J738" i="63"/>
  <c r="J798" i="63"/>
  <c r="J218" i="63"/>
  <c r="J37" i="63"/>
  <c r="J458" i="63"/>
  <c r="J508" i="63"/>
  <c r="J681" i="63"/>
  <c r="J748" i="63"/>
  <c r="J448" i="63"/>
  <c r="J604" i="63"/>
  <c r="J691" i="63"/>
  <c r="J758" i="63"/>
  <c r="J818" i="63"/>
  <c r="J878" i="63"/>
  <c r="J388" i="63"/>
  <c r="J438" i="63"/>
  <c r="J614" i="63"/>
  <c r="J592" i="63"/>
  <c r="J768" i="63"/>
  <c r="J589" i="63"/>
  <c r="J428" i="63"/>
  <c r="J624" i="63"/>
  <c r="J701" i="63"/>
  <c r="J593" i="63"/>
  <c r="J378" i="63"/>
  <c r="J634" i="63"/>
  <c r="J85" i="63"/>
  <c r="J594" i="63"/>
  <c r="J848" i="63"/>
  <c r="J17" i="63"/>
  <c r="J116" i="63"/>
  <c r="J368" i="63"/>
  <c r="J590" i="63"/>
  <c r="J649" i="63"/>
  <c r="J716" i="63"/>
  <c r="J778" i="63"/>
  <c r="J858" i="63"/>
  <c r="J717" i="63"/>
  <c r="J828" i="63"/>
  <c r="J67" i="63"/>
  <c r="J126" i="63"/>
  <c r="J239" i="63"/>
  <c r="J289" i="63"/>
  <c r="J369" i="63"/>
  <c r="J838" i="63"/>
  <c r="J136" i="63"/>
  <c r="J249" i="63"/>
  <c r="J299" i="63"/>
  <c r="J379" i="63"/>
  <c r="J459" i="63"/>
  <c r="J595" i="63"/>
  <c r="J47" i="63"/>
  <c r="J181" i="63"/>
  <c r="J259" i="63"/>
  <c r="J868" i="63"/>
  <c r="J106" i="63"/>
  <c r="J146" i="63"/>
  <c r="J87" i="63"/>
  <c r="J319" i="63"/>
  <c r="J399" i="63"/>
  <c r="J469" i="63"/>
  <c r="J888" i="63"/>
  <c r="J86" i="63"/>
  <c r="J269" i="63"/>
  <c r="J329" i="63"/>
  <c r="J7" i="63"/>
  <c r="J57" i="63"/>
  <c r="J156" i="63"/>
  <c r="J650" i="63"/>
  <c r="J339" i="63"/>
  <c r="J788" i="63"/>
  <c r="J27" i="63"/>
  <c r="J180" i="63"/>
  <c r="J199" i="63"/>
  <c r="J279" i="63"/>
  <c r="J349" i="63"/>
  <c r="J429" i="63"/>
  <c r="J489" i="63"/>
  <c r="J808" i="63"/>
  <c r="J219" i="63"/>
  <c r="J220" i="63"/>
  <c r="J596" i="63"/>
  <c r="J359" i="63"/>
  <c r="J439" i="63"/>
  <c r="J597" i="63"/>
  <c r="J499" i="63"/>
  <c r="J605" i="63"/>
  <c r="J682" i="63"/>
  <c r="J749" i="63"/>
  <c r="J829" i="63"/>
  <c r="J889" i="63"/>
  <c r="J68" i="63"/>
  <c r="J147" i="63"/>
  <c r="J389" i="63"/>
  <c r="J692" i="63"/>
  <c r="J759" i="63"/>
  <c r="J839" i="63"/>
  <c r="J8" i="63"/>
  <c r="J107" i="63"/>
  <c r="J89" i="63"/>
  <c r="J270" i="63"/>
  <c r="J340" i="63"/>
  <c r="J420" i="63"/>
  <c r="J309" i="63"/>
  <c r="J409" i="63"/>
  <c r="J598" i="63"/>
  <c r="J769" i="63"/>
  <c r="J849" i="63"/>
  <c r="J18" i="63"/>
  <c r="J117" i="63"/>
  <c r="J419" i="63"/>
  <c r="J509" i="63"/>
  <c r="J702" i="63"/>
  <c r="J779" i="63"/>
  <c r="J859" i="63"/>
  <c r="J719" i="63"/>
  <c r="J184" i="63"/>
  <c r="J200" i="63"/>
  <c r="J280" i="63"/>
  <c r="J360" i="63"/>
  <c r="J440" i="63"/>
  <c r="J500" i="63"/>
  <c r="J449" i="63"/>
  <c r="J635" i="63"/>
  <c r="J88" i="63"/>
  <c r="J789" i="63"/>
  <c r="J599" i="63"/>
  <c r="J28" i="63"/>
  <c r="J182" i="63"/>
  <c r="J615" i="63"/>
  <c r="J651" i="63"/>
  <c r="J718" i="63"/>
  <c r="J799" i="63"/>
  <c r="J221" i="63"/>
  <c r="J38" i="63"/>
  <c r="J127" i="63"/>
  <c r="J240" i="63"/>
  <c r="J300" i="63"/>
  <c r="J380" i="63"/>
  <c r="J460" i="63"/>
  <c r="J606" i="63"/>
  <c r="J479" i="63"/>
  <c r="J625" i="63"/>
  <c r="J662" i="63"/>
  <c r="J729" i="63"/>
  <c r="J809" i="63"/>
  <c r="J869" i="63"/>
  <c r="J48" i="63"/>
  <c r="J137" i="63"/>
  <c r="J250" i="63"/>
  <c r="J310" i="63"/>
  <c r="J390" i="63"/>
  <c r="J186" i="63"/>
  <c r="J672" i="63"/>
  <c r="J330" i="63"/>
  <c r="J480" i="63"/>
  <c r="J626" i="63"/>
  <c r="J673" i="63"/>
  <c r="J720" i="63"/>
  <c r="J800" i="63"/>
  <c r="J870" i="63"/>
  <c r="J739" i="63"/>
  <c r="J157" i="63"/>
  <c r="J350" i="63"/>
  <c r="J490" i="63"/>
  <c r="J730" i="63"/>
  <c r="J810" i="63"/>
  <c r="J880" i="63"/>
  <c r="J69" i="63"/>
  <c r="J92" i="63"/>
  <c r="J271" i="63"/>
  <c r="J351" i="63"/>
  <c r="J431" i="63"/>
  <c r="J501" i="63"/>
  <c r="J819" i="63"/>
  <c r="J223" i="63"/>
  <c r="J370" i="63"/>
  <c r="J187" i="63"/>
  <c r="J653" i="63"/>
  <c r="J740" i="63"/>
  <c r="J820" i="63"/>
  <c r="J890" i="63"/>
  <c r="J183" i="63"/>
  <c r="J879" i="63"/>
  <c r="J260" i="63"/>
  <c r="J400" i="63"/>
  <c r="J616" i="63"/>
  <c r="J750" i="63"/>
  <c r="J830" i="63"/>
  <c r="J9" i="63"/>
  <c r="J118" i="63"/>
  <c r="J201" i="63"/>
  <c r="J291" i="63"/>
  <c r="J371" i="63"/>
  <c r="J451" i="63"/>
  <c r="J607" i="63"/>
  <c r="J58" i="63"/>
  <c r="J90" i="63"/>
  <c r="J410" i="63"/>
  <c r="J683" i="63"/>
  <c r="J760" i="63"/>
  <c r="J840" i="63"/>
  <c r="J222" i="63"/>
  <c r="J652" i="63"/>
  <c r="J430" i="63"/>
  <c r="J636" i="63"/>
  <c r="J663" i="63"/>
  <c r="J693" i="63"/>
  <c r="J770" i="63"/>
  <c r="J850" i="63"/>
  <c r="J29" i="63"/>
  <c r="J225" i="63"/>
  <c r="J241" i="63"/>
  <c r="J311" i="63"/>
  <c r="J391" i="63"/>
  <c r="J189" i="63"/>
  <c r="J627" i="63"/>
  <c r="J185" i="63"/>
  <c r="J290" i="63"/>
  <c r="J450" i="63"/>
  <c r="J510" i="63"/>
  <c r="J703" i="63"/>
  <c r="J780" i="63"/>
  <c r="J860" i="63"/>
  <c r="J39" i="63"/>
  <c r="J128" i="63"/>
  <c r="J251" i="63"/>
  <c r="J321" i="63"/>
  <c r="J401" i="63"/>
  <c r="J471" i="63"/>
  <c r="J637" i="63"/>
  <c r="J91" i="63"/>
  <c r="J108" i="63"/>
  <c r="J281" i="63"/>
  <c r="J441" i="63"/>
  <c r="J94" i="63"/>
  <c r="J791" i="63"/>
  <c r="J227" i="63"/>
  <c r="J790" i="63"/>
  <c r="J188" i="63"/>
  <c r="J301" i="63"/>
  <c r="J461" i="63"/>
  <c r="J721" i="63"/>
  <c r="J801" i="63"/>
  <c r="J871" i="63"/>
  <c r="J60" i="63"/>
  <c r="J149" i="63"/>
  <c r="J96" i="63"/>
  <c r="J342" i="63"/>
  <c r="J422" i="63"/>
  <c r="J492" i="63"/>
  <c r="J224" i="63"/>
  <c r="J49" i="63"/>
  <c r="J138" i="63"/>
  <c r="J331" i="63"/>
  <c r="J481" i="63"/>
  <c r="J731" i="63"/>
  <c r="J811" i="63"/>
  <c r="J881" i="63"/>
  <c r="J70" i="63"/>
  <c r="J95" i="63"/>
  <c r="J272" i="63"/>
  <c r="J352" i="63"/>
  <c r="J432" i="63"/>
  <c r="J148" i="63"/>
  <c r="J341" i="63"/>
  <c r="J491" i="63"/>
  <c r="J741" i="63"/>
  <c r="J821" i="63"/>
  <c r="J891" i="63"/>
  <c r="J109" i="63"/>
  <c r="J159" i="63"/>
  <c r="J282" i="63"/>
  <c r="J362" i="63"/>
  <c r="J442" i="63"/>
  <c r="J320" i="63"/>
  <c r="J158" i="63"/>
  <c r="J361" i="63"/>
  <c r="J511" i="63"/>
  <c r="J654" i="63"/>
  <c r="J674" i="63"/>
  <c r="J751" i="63"/>
  <c r="J831" i="63"/>
  <c r="J470" i="63"/>
  <c r="J226" i="63"/>
  <c r="J381" i="63"/>
  <c r="J617" i="63"/>
  <c r="J664" i="63"/>
  <c r="J761" i="63"/>
  <c r="J841" i="63"/>
  <c r="J20" i="63"/>
  <c r="J190" i="63"/>
  <c r="J229" i="63"/>
  <c r="J302" i="63"/>
  <c r="J382" i="63"/>
  <c r="J462" i="63"/>
  <c r="J261" i="63"/>
  <c r="J19" i="63"/>
  <c r="J59" i="63"/>
  <c r="J93" i="63"/>
  <c r="J421" i="63"/>
  <c r="J684" i="63"/>
  <c r="J704" i="63"/>
  <c r="J781" i="63"/>
  <c r="J861" i="63"/>
  <c r="J10" i="63"/>
  <c r="J119" i="63"/>
  <c r="J292" i="63"/>
  <c r="J452" i="63"/>
  <c r="J675" i="63"/>
  <c r="J752" i="63"/>
  <c r="J832" i="63"/>
  <c r="J11" i="63"/>
  <c r="J228" i="63"/>
  <c r="J312" i="63"/>
  <c r="J191" i="63"/>
  <c r="J685" i="63"/>
  <c r="J762" i="63"/>
  <c r="J842" i="63"/>
  <c r="J21" i="63"/>
  <c r="J192" i="63"/>
  <c r="J243" i="63"/>
  <c r="J313" i="63"/>
  <c r="J393" i="63"/>
  <c r="J193" i="63"/>
  <c r="J629" i="63"/>
  <c r="J129" i="63"/>
  <c r="J322" i="63"/>
  <c r="J472" i="63"/>
  <c r="J502" i="63"/>
  <c r="J695" i="63"/>
  <c r="J772" i="63"/>
  <c r="J852" i="63"/>
  <c r="J31" i="63"/>
  <c r="J694" i="63"/>
  <c r="J139" i="63"/>
  <c r="J332" i="63"/>
  <c r="J482" i="63"/>
  <c r="J618" i="63"/>
  <c r="J705" i="63"/>
  <c r="J782" i="63"/>
  <c r="J862" i="63"/>
  <c r="J41" i="63"/>
  <c r="J140" i="63"/>
  <c r="J263" i="63"/>
  <c r="J333" i="63"/>
  <c r="J413" i="63"/>
  <c r="J483" i="63"/>
  <c r="J656" i="63"/>
  <c r="J771" i="63"/>
  <c r="J202" i="63"/>
  <c r="J372" i="63"/>
  <c r="J628" i="63"/>
  <c r="J97" i="63"/>
  <c r="J792" i="63"/>
  <c r="J230" i="63"/>
  <c r="J411" i="63"/>
  <c r="J851" i="63"/>
  <c r="J30" i="63"/>
  <c r="J242" i="63"/>
  <c r="J392" i="63"/>
  <c r="J638" i="63"/>
  <c r="J722" i="63"/>
  <c r="J802" i="63"/>
  <c r="J872" i="63"/>
  <c r="J61" i="63"/>
  <c r="J98" i="63"/>
  <c r="J273" i="63"/>
  <c r="J353" i="63"/>
  <c r="J433" i="63"/>
  <c r="J503" i="63"/>
  <c r="J40" i="63"/>
  <c r="J252" i="63"/>
  <c r="J402" i="63"/>
  <c r="J655" i="63"/>
  <c r="J732" i="63"/>
  <c r="J812" i="63"/>
  <c r="J882" i="63"/>
  <c r="J71" i="63"/>
  <c r="J160" i="63"/>
  <c r="J283" i="63"/>
  <c r="J363" i="63"/>
  <c r="J443" i="63"/>
  <c r="J513" i="63"/>
  <c r="J686" i="63"/>
  <c r="J892" i="63"/>
  <c r="J293" i="63"/>
  <c r="J453" i="63"/>
  <c r="J743" i="63"/>
  <c r="J823" i="63"/>
  <c r="J512" i="63"/>
  <c r="J120" i="63"/>
  <c r="J303" i="63"/>
  <c r="J463" i="63"/>
  <c r="J753" i="63"/>
  <c r="J833" i="63"/>
  <c r="J130" i="63"/>
  <c r="J323" i="63"/>
  <c r="J473" i="63"/>
  <c r="J676" i="63"/>
  <c r="J763" i="63"/>
  <c r="J843" i="63"/>
  <c r="J50" i="63"/>
  <c r="J150" i="63"/>
  <c r="J343" i="63"/>
  <c r="J493" i="63"/>
  <c r="J666" i="63"/>
  <c r="J773" i="63"/>
  <c r="J853" i="63"/>
  <c r="J262" i="63"/>
  <c r="J665" i="63"/>
  <c r="J203" i="63"/>
  <c r="J373" i="63"/>
  <c r="J609" i="63"/>
  <c r="J706" i="63"/>
  <c r="J783" i="63"/>
  <c r="J863" i="63"/>
  <c r="J412" i="63"/>
  <c r="J742" i="63"/>
  <c r="J51" i="63"/>
  <c r="J110" i="63"/>
  <c r="J232" i="63"/>
  <c r="J383" i="63"/>
  <c r="J619" i="63"/>
  <c r="J100" i="63"/>
  <c r="J793" i="63"/>
  <c r="J873" i="63"/>
  <c r="J733" i="63"/>
  <c r="J893" i="63"/>
  <c r="J608" i="63"/>
  <c r="J822" i="63"/>
  <c r="J253" i="63"/>
  <c r="J403" i="63"/>
  <c r="J639" i="63"/>
  <c r="J723" i="63"/>
  <c r="J803" i="63"/>
  <c r="J883" i="63"/>
  <c r="J99" i="63"/>
  <c r="J423" i="63"/>
  <c r="J696" i="63"/>
  <c r="J813" i="63"/>
  <c r="D895" i="63"/>
  <c r="DA4" i="6"/>
  <c r="CZ4" i="6"/>
  <c r="CY4" i="6"/>
  <c r="D884" i="63" s="1"/>
  <c r="CX4" i="6"/>
  <c r="D874" i="63" s="1"/>
  <c r="CW4" i="6"/>
  <c r="D864" i="63" s="1"/>
  <c r="CV4" i="6"/>
  <c r="D206" i="63" s="1"/>
  <c r="CU4" i="6"/>
  <c r="D854" i="63" s="1"/>
  <c r="CT4" i="6"/>
  <c r="D844" i="63" s="1"/>
  <c r="CS4" i="6"/>
  <c r="D834" i="63" s="1"/>
  <c r="CR4" i="6"/>
  <c r="D824" i="63" s="1"/>
  <c r="CQ4" i="6"/>
  <c r="D814" i="63" s="1"/>
  <c r="CM4" i="6"/>
  <c r="D804" i="63" s="1"/>
  <c r="CL4" i="6"/>
  <c r="D794" i="63" s="1"/>
  <c r="CK4" i="6"/>
  <c r="D784" i="63" s="1"/>
  <c r="CJ4" i="6"/>
  <c r="D774" i="63" s="1"/>
  <c r="CI4" i="6"/>
  <c r="D764" i="63" s="1"/>
  <c r="CH4" i="6"/>
  <c r="D754" i="63" s="1"/>
  <c r="CG4" i="6"/>
  <c r="D744" i="63" s="1"/>
  <c r="CF4" i="6"/>
  <c r="D734" i="63" s="1"/>
  <c r="CE4" i="6"/>
  <c r="D724" i="63" s="1"/>
  <c r="CD4" i="6"/>
  <c r="D515" i="63" s="1"/>
  <c r="CC4" i="6"/>
  <c r="D526" i="63" s="1"/>
  <c r="CB4" i="6"/>
  <c r="D708" i="63" s="1"/>
  <c r="CA4" i="6"/>
  <c r="D73" i="63" s="1"/>
  <c r="BZ4" i="6"/>
  <c r="D514" i="63" s="1"/>
  <c r="BY4" i="6"/>
  <c r="D521" i="63" s="1"/>
  <c r="BX4" i="6"/>
  <c r="D525" i="63" s="1"/>
  <c r="BW4" i="6"/>
  <c r="D697" i="63" s="1"/>
  <c r="BV4" i="6"/>
  <c r="D687" i="63" s="1"/>
  <c r="BU4" i="6"/>
  <c r="D677" i="63" s="1"/>
  <c r="BT4" i="6"/>
  <c r="D667" i="63" s="1"/>
  <c r="BS4" i="6"/>
  <c r="D657" i="63" s="1"/>
  <c r="BR4" i="6"/>
  <c r="D641" i="63" s="1"/>
  <c r="BQ4" i="6"/>
  <c r="D630" i="63" s="1"/>
  <c r="BP4" i="6"/>
  <c r="D620" i="63" s="1"/>
  <c r="BO4" i="6"/>
  <c r="D610" i="63" s="1"/>
  <c r="BN4" i="6"/>
  <c r="D600" i="63" s="1"/>
  <c r="BM4" i="6"/>
  <c r="D504" i="63" s="1"/>
  <c r="BL4" i="6"/>
  <c r="D524" i="63" s="1"/>
  <c r="BK4" i="6"/>
  <c r="D523" i="63" s="1"/>
  <c r="BJ4" i="6"/>
  <c r="D494" i="63" s="1"/>
  <c r="BI4" i="6"/>
  <c r="D529" i="63" s="1"/>
  <c r="BH4" i="6"/>
  <c r="D522" i="63" s="1"/>
  <c r="BG4" i="6"/>
  <c r="D484" i="63" s="1"/>
  <c r="BF4" i="6"/>
  <c r="D474" i="63" s="1"/>
  <c r="BE4" i="6"/>
  <c r="D464" i="63" s="1"/>
  <c r="BD4" i="6"/>
  <c r="D163" i="63" s="1"/>
  <c r="BC4" i="6"/>
  <c r="D454" i="63" s="1"/>
  <c r="BB4" i="6"/>
  <c r="D444" i="63" s="1"/>
  <c r="BA4" i="6"/>
  <c r="D434" i="63" s="1"/>
  <c r="AZ4" i="6"/>
  <c r="D424" i="63" s="1"/>
  <c r="AY4" i="6"/>
  <c r="D414" i="63" s="1"/>
  <c r="AX4" i="6"/>
  <c r="D404" i="63" s="1"/>
  <c r="AW4" i="6"/>
  <c r="D394" i="63" s="1"/>
  <c r="AV4" i="6"/>
  <c r="D384" i="63" s="1"/>
  <c r="AS4" i="6"/>
  <c r="D374" i="63" s="1"/>
  <c r="AR4" i="6"/>
  <c r="D364" i="63" s="1"/>
  <c r="AQ4" i="6"/>
  <c r="D354" i="63" s="1"/>
  <c r="AP4" i="6"/>
  <c r="D344" i="63" s="1"/>
  <c r="AO4" i="6"/>
  <c r="D528" i="63" s="1"/>
  <c r="AN4" i="6"/>
  <c r="D519" i="63" s="1"/>
  <c r="AM4" i="6"/>
  <c r="D334" i="63" s="1"/>
  <c r="AL4" i="6"/>
  <c r="D324" i="63" s="1"/>
  <c r="AK4" i="6"/>
  <c r="D314" i="63" s="1"/>
  <c r="AJ4" i="6"/>
  <c r="D304" i="63" s="1"/>
  <c r="AG4" i="6"/>
  <c r="D294" i="63" s="1"/>
  <c r="AF4" i="6"/>
  <c r="D284" i="63" s="1"/>
  <c r="AC4" i="6"/>
  <c r="D274" i="63" s="1"/>
  <c r="AB4" i="6"/>
  <c r="AA4" i="6"/>
  <c r="D640" i="63" s="1"/>
  <c r="Z4" i="6"/>
  <c r="D264" i="63" s="1"/>
  <c r="Y4" i="6"/>
  <c r="D72" i="63" s="1"/>
  <c r="X4" i="6"/>
  <c r="D254" i="63" s="1"/>
  <c r="W4" i="6"/>
  <c r="D244" i="63" s="1"/>
  <c r="V4" i="6"/>
  <c r="D234" i="63" s="1"/>
  <c r="U4" i="6"/>
  <c r="D205" i="63" s="1"/>
  <c r="T4" i="6"/>
  <c r="D194" i="63" s="1"/>
  <c r="S4" i="6"/>
  <c r="D151" i="63" s="1"/>
  <c r="R4" i="6"/>
  <c r="D141" i="63" s="1"/>
  <c r="Q4" i="6"/>
  <c r="D162" i="63" s="1"/>
  <c r="P4" i="6"/>
  <c r="D131" i="63" s="1"/>
  <c r="O4" i="6"/>
  <c r="D121" i="63" s="1"/>
  <c r="N4" i="6"/>
  <c r="D204" i="63" s="1"/>
  <c r="M4" i="6"/>
  <c r="D161" i="63" s="1"/>
  <c r="L4" i="6"/>
  <c r="D111" i="63" s="1"/>
  <c r="K4" i="6"/>
  <c r="D101" i="63" s="1"/>
  <c r="J4" i="6"/>
  <c r="D62" i="63" s="1"/>
  <c r="I4" i="6"/>
  <c r="D52" i="63" s="1"/>
  <c r="H4" i="6"/>
  <c r="D42" i="63" s="1"/>
  <c r="G4" i="6"/>
  <c r="D32" i="63" s="1"/>
  <c r="F4" i="6"/>
  <c r="D22" i="63" s="1"/>
  <c r="E4" i="6"/>
  <c r="D707" i="63" s="1"/>
  <c r="D5" i="6"/>
  <c r="E12" i="63" s="1"/>
  <c r="E5" i="6"/>
  <c r="E707" i="63" s="1"/>
  <c r="F5" i="6"/>
  <c r="E22" i="63" s="1"/>
  <c r="G5" i="6"/>
  <c r="E32" i="63" s="1"/>
  <c r="H5" i="6"/>
  <c r="E42" i="63" s="1"/>
  <c r="I5" i="6"/>
  <c r="E52" i="63" s="1"/>
  <c r="J5" i="6"/>
  <c r="E62" i="63" s="1"/>
  <c r="K5" i="6"/>
  <c r="E101" i="63" s="1"/>
  <c r="L5" i="6"/>
  <c r="E111" i="63" s="1"/>
  <c r="M5" i="6"/>
  <c r="E161" i="63" s="1"/>
  <c r="N5" i="6"/>
  <c r="E204" i="63" s="1"/>
  <c r="O5" i="6"/>
  <c r="E121" i="63" s="1"/>
  <c r="P5" i="6"/>
  <c r="E131" i="63" s="1"/>
  <c r="Q5" i="6"/>
  <c r="E162" i="63" s="1"/>
  <c r="R5" i="6"/>
  <c r="E141" i="63" s="1"/>
  <c r="S5" i="6"/>
  <c r="E151" i="63" s="1"/>
  <c r="T5" i="6"/>
  <c r="E194" i="63" s="1"/>
  <c r="U5" i="6"/>
  <c r="E205" i="63" s="1"/>
  <c r="V5" i="6"/>
  <c r="E234" i="63" s="1"/>
  <c r="W5" i="6"/>
  <c r="E244" i="63" s="1"/>
  <c r="X5" i="6"/>
  <c r="E254" i="63" s="1"/>
  <c r="Y5" i="6"/>
  <c r="E72" i="63" s="1"/>
  <c r="Z5" i="6"/>
  <c r="E264" i="63" s="1"/>
  <c r="AA5" i="6"/>
  <c r="E640" i="63" s="1"/>
  <c r="AB5" i="6"/>
  <c r="E2" i="63" s="1"/>
  <c r="AC5" i="6"/>
  <c r="E274" i="63" s="1"/>
  <c r="AF5" i="6"/>
  <c r="E284" i="63" s="1"/>
  <c r="AG5" i="6"/>
  <c r="E294" i="63" s="1"/>
  <c r="AJ5" i="6"/>
  <c r="E304" i="63" s="1"/>
  <c r="AK5" i="6"/>
  <c r="E314" i="63" s="1"/>
  <c r="AL5" i="6"/>
  <c r="E324" i="63" s="1"/>
  <c r="AM5" i="6"/>
  <c r="E334" i="63" s="1"/>
  <c r="AN5" i="6"/>
  <c r="E519" i="63" s="1"/>
  <c r="AO5" i="6"/>
  <c r="E528" i="63" s="1"/>
  <c r="AP5" i="6"/>
  <c r="E344" i="63" s="1"/>
  <c r="AQ5" i="6"/>
  <c r="E354" i="63" s="1"/>
  <c r="AR5" i="6"/>
  <c r="E364" i="63" s="1"/>
  <c r="AS5" i="6"/>
  <c r="E374" i="63" s="1"/>
  <c r="AV5" i="6"/>
  <c r="E384" i="63" s="1"/>
  <c r="AW5" i="6"/>
  <c r="E394" i="63" s="1"/>
  <c r="AX5" i="6"/>
  <c r="E404" i="63" s="1"/>
  <c r="AY5" i="6"/>
  <c r="E414" i="63" s="1"/>
  <c r="AZ5" i="6"/>
  <c r="E424" i="63" s="1"/>
  <c r="BA5" i="6"/>
  <c r="E434" i="63" s="1"/>
  <c r="BB5" i="6"/>
  <c r="E444" i="63" s="1"/>
  <c r="BC5" i="6"/>
  <c r="E454" i="63" s="1"/>
  <c r="BD5" i="6"/>
  <c r="E163" i="63" s="1"/>
  <c r="BE5" i="6"/>
  <c r="E464" i="63" s="1"/>
  <c r="BF5" i="6"/>
  <c r="E474" i="63" s="1"/>
  <c r="BG5" i="6"/>
  <c r="E484" i="63" s="1"/>
  <c r="BH5" i="6"/>
  <c r="E522" i="63" s="1"/>
  <c r="BI5" i="6"/>
  <c r="E529" i="63" s="1"/>
  <c r="BJ5" i="6"/>
  <c r="E494" i="63" s="1"/>
  <c r="BK5" i="6"/>
  <c r="E523" i="63" s="1"/>
  <c r="BL5" i="6"/>
  <c r="E524" i="63" s="1"/>
  <c r="BM5" i="6"/>
  <c r="E504" i="63" s="1"/>
  <c r="BN5" i="6"/>
  <c r="E600" i="63" s="1"/>
  <c r="BO5" i="6"/>
  <c r="E610" i="63" s="1"/>
  <c r="BP5" i="6"/>
  <c r="E620" i="63" s="1"/>
  <c r="BQ5" i="6"/>
  <c r="E630" i="63" s="1"/>
  <c r="BR5" i="6"/>
  <c r="E641" i="63" s="1"/>
  <c r="BS5" i="6"/>
  <c r="E657" i="63" s="1"/>
  <c r="BT5" i="6"/>
  <c r="E667" i="63" s="1"/>
  <c r="BU5" i="6"/>
  <c r="E677" i="63" s="1"/>
  <c r="BV5" i="6"/>
  <c r="E687" i="63" s="1"/>
  <c r="BW5" i="6"/>
  <c r="E697" i="63" s="1"/>
  <c r="BX5" i="6"/>
  <c r="E525" i="63" s="1"/>
  <c r="BY5" i="6"/>
  <c r="E521" i="63" s="1"/>
  <c r="BZ5" i="6"/>
  <c r="E514" i="63" s="1"/>
  <c r="CA5" i="6"/>
  <c r="E73" i="63" s="1"/>
  <c r="CB5" i="6"/>
  <c r="E708" i="63" s="1"/>
  <c r="CC5" i="6"/>
  <c r="E526" i="63" s="1"/>
  <c r="CD5" i="6"/>
  <c r="E515" i="63" s="1"/>
  <c r="CE5" i="6"/>
  <c r="E724" i="63" s="1"/>
  <c r="CF5" i="6"/>
  <c r="E734" i="63" s="1"/>
  <c r="CG5" i="6"/>
  <c r="E744" i="63" s="1"/>
  <c r="CH5" i="6"/>
  <c r="E754" i="63" s="1"/>
  <c r="CI5" i="6"/>
  <c r="E764" i="63" s="1"/>
  <c r="CJ5" i="6"/>
  <c r="E774" i="63" s="1"/>
  <c r="CK5" i="6"/>
  <c r="E784" i="63" s="1"/>
  <c r="CL5" i="6"/>
  <c r="E794" i="63" s="1"/>
  <c r="CM5" i="6"/>
  <c r="E804" i="63" s="1"/>
  <c r="CQ5" i="6"/>
  <c r="E814" i="63" s="1"/>
  <c r="CR5" i="6"/>
  <c r="E824" i="63" s="1"/>
  <c r="CS5" i="6"/>
  <c r="E834" i="63" s="1"/>
  <c r="CT5" i="6"/>
  <c r="E844" i="63" s="1"/>
  <c r="CU5" i="6"/>
  <c r="E854" i="63" s="1"/>
  <c r="CV5" i="6"/>
  <c r="E206" i="63" s="1"/>
  <c r="CW5" i="6"/>
  <c r="E864" i="63" s="1"/>
  <c r="CX5" i="6"/>
  <c r="E874" i="63" s="1"/>
  <c r="CY5" i="6"/>
  <c r="E884" i="63" s="1"/>
  <c r="A5" i="6"/>
  <c r="E5" i="5"/>
  <c r="E709" i="63" s="1"/>
  <c r="F5" i="5"/>
  <c r="E23" i="63" s="1"/>
  <c r="G5" i="5"/>
  <c r="E33" i="63" s="1"/>
  <c r="H5" i="5"/>
  <c r="E43" i="63" s="1"/>
  <c r="I5" i="5"/>
  <c r="E53" i="63" s="1"/>
  <c r="J5" i="5"/>
  <c r="E63" i="63" s="1"/>
  <c r="K5" i="5"/>
  <c r="E102" i="63" s="1"/>
  <c r="L5" i="5"/>
  <c r="E112" i="63" s="1"/>
  <c r="M5" i="5"/>
  <c r="E164" i="63" s="1"/>
  <c r="N5" i="5"/>
  <c r="E207" i="63" s="1"/>
  <c r="O5" i="5"/>
  <c r="E122" i="63" s="1"/>
  <c r="P5" i="5"/>
  <c r="E132" i="63" s="1"/>
  <c r="Q5" i="5"/>
  <c r="E165" i="63" s="1"/>
  <c r="R5" i="5"/>
  <c r="E74" i="63" s="1"/>
  <c r="S5" i="5"/>
  <c r="E142" i="63" s="1"/>
  <c r="T5" i="5"/>
  <c r="E152" i="63" s="1"/>
  <c r="U5" i="5"/>
  <c r="E195" i="63" s="1"/>
  <c r="V5" i="5"/>
  <c r="E208" i="63" s="1"/>
  <c r="W5" i="5"/>
  <c r="E235" i="63" s="1"/>
  <c r="X5" i="5"/>
  <c r="E245" i="63" s="1"/>
  <c r="Y5" i="5"/>
  <c r="E255" i="63" s="1"/>
  <c r="Z5" i="5"/>
  <c r="E75" i="63" s="1"/>
  <c r="AA5" i="5"/>
  <c r="E265" i="63" s="1"/>
  <c r="AB5" i="5"/>
  <c r="E642" i="63" s="1"/>
  <c r="AC5" i="5"/>
  <c r="E3" i="63" s="1"/>
  <c r="AD5" i="5"/>
  <c r="E275" i="63" s="1"/>
  <c r="AE5" i="5"/>
  <c r="E537" i="63" s="1"/>
  <c r="AF5" i="5"/>
  <c r="E553" i="63" s="1"/>
  <c r="AG5" i="5"/>
  <c r="E285" i="63" s="1"/>
  <c r="AH5" i="5"/>
  <c r="E295" i="63" s="1"/>
  <c r="AI5" i="5"/>
  <c r="E538" i="63" s="1"/>
  <c r="AJ5" i="5"/>
  <c r="E552" i="63" s="1"/>
  <c r="AK5" i="5"/>
  <c r="E305" i="63" s="1"/>
  <c r="AL5" i="5"/>
  <c r="E315" i="63" s="1"/>
  <c r="AM5" i="5"/>
  <c r="E325" i="63" s="1"/>
  <c r="AN5" i="5"/>
  <c r="E335" i="63" s="1"/>
  <c r="AO5" i="5"/>
  <c r="E539" i="63" s="1"/>
  <c r="AP5" i="5"/>
  <c r="E548" i="63" s="1"/>
  <c r="AQ5" i="5"/>
  <c r="E345" i="63" s="1"/>
  <c r="AR5" i="5"/>
  <c r="E355" i="63" s="1"/>
  <c r="AS5" i="5"/>
  <c r="E365" i="63" s="1"/>
  <c r="AT5" i="5"/>
  <c r="E375" i="63" s="1"/>
  <c r="AU5" i="5"/>
  <c r="E540" i="63" s="1"/>
  <c r="AV5" i="5"/>
  <c r="E550" i="63" s="1"/>
  <c r="AW5" i="5"/>
  <c r="E385" i="63" s="1"/>
  <c r="AX5" i="5"/>
  <c r="E395" i="63" s="1"/>
  <c r="AY5" i="5"/>
  <c r="E405" i="63" s="1"/>
  <c r="AZ5" i="5"/>
  <c r="E415" i="63" s="1"/>
  <c r="BA5" i="5"/>
  <c r="E425" i="63" s="1"/>
  <c r="BB5" i="5"/>
  <c r="E435" i="63" s="1"/>
  <c r="BC5" i="5"/>
  <c r="E445" i="63" s="1"/>
  <c r="BD5" i="5"/>
  <c r="E455" i="63" s="1"/>
  <c r="BE5" i="5"/>
  <c r="E166" i="63" s="1"/>
  <c r="BF5" i="5"/>
  <c r="E465" i="63" s="1"/>
  <c r="BG5" i="5"/>
  <c r="E475" i="63" s="1"/>
  <c r="BH5" i="5"/>
  <c r="E167" i="63" s="1"/>
  <c r="BI5" i="5"/>
  <c r="E485" i="63" s="1"/>
  <c r="BJ5" i="5"/>
  <c r="E542" i="63" s="1"/>
  <c r="BK5" i="5"/>
  <c r="E549" i="63" s="1"/>
  <c r="BL5" i="5"/>
  <c r="E495" i="63" s="1"/>
  <c r="BM5" i="5"/>
  <c r="E543" i="63" s="1"/>
  <c r="BN5" i="5"/>
  <c r="E544" i="63" s="1"/>
  <c r="BO5" i="5"/>
  <c r="E505" i="63" s="1"/>
  <c r="BP5" i="5"/>
  <c r="E601" i="63" s="1"/>
  <c r="BQ5" i="5"/>
  <c r="E611" i="63" s="1"/>
  <c r="BR5" i="5"/>
  <c r="E621" i="63" s="1"/>
  <c r="BS5" i="5"/>
  <c r="E631" i="63" s="1"/>
  <c r="BT5" i="5"/>
  <c r="E643" i="63" s="1"/>
  <c r="BU5" i="5"/>
  <c r="E658" i="63" s="1"/>
  <c r="BV5" i="5"/>
  <c r="E668" i="63" s="1"/>
  <c r="BW5" i="5"/>
  <c r="E678" i="63" s="1"/>
  <c r="BX5" i="5"/>
  <c r="E688" i="63" s="1"/>
  <c r="BY5" i="5"/>
  <c r="E698" i="63" s="1"/>
  <c r="BZ5" i="5"/>
  <c r="E545" i="63" s="1"/>
  <c r="CA5" i="5"/>
  <c r="E541" i="63" s="1"/>
  <c r="CB5" i="5"/>
  <c r="E534" i="63" s="1"/>
  <c r="CC5" i="5"/>
  <c r="E76" i="63" s="1"/>
  <c r="CD5" i="5"/>
  <c r="E710" i="63" s="1"/>
  <c r="CE5" i="5"/>
  <c r="E546" i="63" s="1"/>
  <c r="CF5" i="5"/>
  <c r="E535" i="63" s="1"/>
  <c r="CG5" i="5"/>
  <c r="E725" i="63" s="1"/>
  <c r="CH5" i="5"/>
  <c r="E735" i="63" s="1"/>
  <c r="CI5" i="5"/>
  <c r="E745" i="63" s="1"/>
  <c r="CJ5" i="5"/>
  <c r="E755" i="63" s="1"/>
  <c r="CK5" i="5"/>
  <c r="E765" i="63" s="1"/>
  <c r="CL5" i="5"/>
  <c r="E775" i="63" s="1"/>
  <c r="CM5" i="5"/>
  <c r="E785" i="63" s="1"/>
  <c r="CN5" i="5"/>
  <c r="E795" i="63" s="1"/>
  <c r="CO5" i="5"/>
  <c r="E805" i="63" s="1"/>
  <c r="CP5" i="5"/>
  <c r="E551" i="63" s="1"/>
  <c r="CQ5" i="5"/>
  <c r="E547" i="63" s="1"/>
  <c r="CR5" i="5"/>
  <c r="E536" i="63" s="1"/>
  <c r="CS5" i="5"/>
  <c r="E815" i="63" s="1"/>
  <c r="CT5" i="5"/>
  <c r="E825" i="63" s="1"/>
  <c r="CU5" i="5"/>
  <c r="E835" i="63" s="1"/>
  <c r="CV5" i="5"/>
  <c r="E845" i="63" s="1"/>
  <c r="CW5" i="5"/>
  <c r="E855" i="63" s="1"/>
  <c r="CX5" i="5"/>
  <c r="E209" i="63" s="1"/>
  <c r="CY5" i="5"/>
  <c r="E865" i="63" s="1"/>
  <c r="CZ5" i="5"/>
  <c r="E875" i="63" s="1"/>
  <c r="DA5" i="5"/>
  <c r="E885" i="63" s="1"/>
  <c r="D5" i="5"/>
  <c r="E13" i="63" s="1"/>
  <c r="A5" i="5"/>
  <c r="E5" i="4"/>
  <c r="E711" i="63" s="1"/>
  <c r="F5" i="4"/>
  <c r="E24" i="63" s="1"/>
  <c r="G5" i="4"/>
  <c r="E34" i="63" s="1"/>
  <c r="H5" i="4"/>
  <c r="E44" i="63" s="1"/>
  <c r="I5" i="4"/>
  <c r="E54" i="63" s="1"/>
  <c r="J5" i="4"/>
  <c r="E64" i="63" s="1"/>
  <c r="K5" i="4"/>
  <c r="E103" i="63" s="1"/>
  <c r="L5" i="4"/>
  <c r="E113" i="63" s="1"/>
  <c r="M5" i="4"/>
  <c r="E168" i="63" s="1"/>
  <c r="N5" i="4"/>
  <c r="E210" i="63" s="1"/>
  <c r="O5" i="4"/>
  <c r="E123" i="63" s="1"/>
  <c r="P5" i="4"/>
  <c r="E133" i="63" s="1"/>
  <c r="Q5" i="4"/>
  <c r="E169" i="63" s="1"/>
  <c r="R5" i="4"/>
  <c r="E77" i="63" s="1"/>
  <c r="S5" i="4"/>
  <c r="E143" i="63" s="1"/>
  <c r="T5" i="4"/>
  <c r="E153" i="63" s="1"/>
  <c r="U5" i="4"/>
  <c r="E196" i="63" s="1"/>
  <c r="V5" i="4"/>
  <c r="E211" i="63" s="1"/>
  <c r="W5" i="4"/>
  <c r="E236" i="63" s="1"/>
  <c r="X5" i="4"/>
  <c r="E246" i="63" s="1"/>
  <c r="Y5" i="4"/>
  <c r="E256" i="63" s="1"/>
  <c r="Z5" i="4"/>
  <c r="E78" i="63" s="1"/>
  <c r="AA5" i="4"/>
  <c r="E266" i="63" s="1"/>
  <c r="AB5" i="4"/>
  <c r="E644" i="63" s="1"/>
  <c r="AC5" i="4"/>
  <c r="E4" i="63" s="1"/>
  <c r="AD5" i="4"/>
  <c r="E276" i="63" s="1"/>
  <c r="AE5" i="4"/>
  <c r="E557" i="63" s="1"/>
  <c r="AF5" i="4"/>
  <c r="E573" i="63" s="1"/>
  <c r="AG5" i="4"/>
  <c r="E286" i="63" s="1"/>
  <c r="AH5" i="4"/>
  <c r="E296" i="63" s="1"/>
  <c r="AI5" i="4"/>
  <c r="E558" i="63" s="1"/>
  <c r="AJ5" i="4"/>
  <c r="E572" i="63" s="1"/>
  <c r="AK5" i="4"/>
  <c r="E306" i="63" s="1"/>
  <c r="AL5" i="4"/>
  <c r="E316" i="63" s="1"/>
  <c r="AM5" i="4"/>
  <c r="E326" i="63" s="1"/>
  <c r="AN5" i="4"/>
  <c r="E336" i="63" s="1"/>
  <c r="AO5" i="4"/>
  <c r="E559" i="63" s="1"/>
  <c r="AP5" i="4"/>
  <c r="E568" i="63" s="1"/>
  <c r="AQ5" i="4"/>
  <c r="E346" i="63" s="1"/>
  <c r="AR5" i="4"/>
  <c r="E356" i="63" s="1"/>
  <c r="AS5" i="4"/>
  <c r="E366" i="63" s="1"/>
  <c r="AT5" i="4"/>
  <c r="E376" i="63" s="1"/>
  <c r="AU5" i="4"/>
  <c r="E560" i="63" s="1"/>
  <c r="AV5" i="4"/>
  <c r="E570" i="63" s="1"/>
  <c r="AW5" i="4"/>
  <c r="E386" i="63" s="1"/>
  <c r="AX5" i="4"/>
  <c r="E396" i="63" s="1"/>
  <c r="AY5" i="4"/>
  <c r="E406" i="63" s="1"/>
  <c r="AZ5" i="4"/>
  <c r="E416" i="63" s="1"/>
  <c r="BA5" i="4"/>
  <c r="E426" i="63" s="1"/>
  <c r="BB5" i="4"/>
  <c r="E436" i="63" s="1"/>
  <c r="BC5" i="4"/>
  <c r="E446" i="63" s="1"/>
  <c r="BD5" i="4"/>
  <c r="E456" i="63" s="1"/>
  <c r="BE5" i="4"/>
  <c r="E170" i="63" s="1"/>
  <c r="BF5" i="4"/>
  <c r="E466" i="63" s="1"/>
  <c r="BG5" i="4"/>
  <c r="E476" i="63" s="1"/>
  <c r="BH5" i="4"/>
  <c r="E171" i="63" s="1"/>
  <c r="BI5" i="4"/>
  <c r="E486" i="63" s="1"/>
  <c r="BJ5" i="4"/>
  <c r="E562" i="63" s="1"/>
  <c r="BK5" i="4"/>
  <c r="E569" i="63" s="1"/>
  <c r="BL5" i="4"/>
  <c r="E496" i="63" s="1"/>
  <c r="BM5" i="4"/>
  <c r="E563" i="63" s="1"/>
  <c r="BN5" i="4"/>
  <c r="E564" i="63" s="1"/>
  <c r="BO5" i="4"/>
  <c r="E506" i="63" s="1"/>
  <c r="BP5" i="4"/>
  <c r="E602" i="63" s="1"/>
  <c r="BQ5" i="4"/>
  <c r="E612" i="63" s="1"/>
  <c r="BR5" i="4"/>
  <c r="E622" i="63" s="1"/>
  <c r="BS5" i="4"/>
  <c r="E632" i="63" s="1"/>
  <c r="BT5" i="4"/>
  <c r="E645" i="63" s="1"/>
  <c r="BU5" i="4"/>
  <c r="E659" i="63" s="1"/>
  <c r="BV5" i="4"/>
  <c r="E669" i="63" s="1"/>
  <c r="BW5" i="4"/>
  <c r="E679" i="63" s="1"/>
  <c r="BX5" i="4"/>
  <c r="E689" i="63" s="1"/>
  <c r="BY5" i="4"/>
  <c r="E699" i="63" s="1"/>
  <c r="BZ5" i="4"/>
  <c r="E554" i="63" s="1"/>
  <c r="CA5" i="4"/>
  <c r="E565" i="63" s="1"/>
  <c r="CB5" i="4"/>
  <c r="E561" i="63" s="1"/>
  <c r="CC5" i="4"/>
  <c r="E79" i="63" s="1"/>
  <c r="CD5" i="4"/>
  <c r="E712" i="63" s="1"/>
  <c r="CE5" i="4"/>
  <c r="E566" i="63" s="1"/>
  <c r="CF5" i="4"/>
  <c r="E555" i="63" s="1"/>
  <c r="CG5" i="4"/>
  <c r="E726" i="63" s="1"/>
  <c r="CH5" i="4"/>
  <c r="E736" i="63" s="1"/>
  <c r="CI5" i="4"/>
  <c r="E746" i="63" s="1"/>
  <c r="CJ5" i="4"/>
  <c r="E756" i="63" s="1"/>
  <c r="CK5" i="4"/>
  <c r="E766" i="63" s="1"/>
  <c r="CL5" i="4"/>
  <c r="E776" i="63" s="1"/>
  <c r="CM5" i="4"/>
  <c r="E786" i="63" s="1"/>
  <c r="CN5" i="4"/>
  <c r="E796" i="63" s="1"/>
  <c r="CO5" i="4"/>
  <c r="E806" i="63" s="1"/>
  <c r="CP5" i="4"/>
  <c r="E571" i="63" s="1"/>
  <c r="CQ5" i="4"/>
  <c r="E567" i="63" s="1"/>
  <c r="CR5" i="4"/>
  <c r="E556" i="63" s="1"/>
  <c r="CS5" i="4"/>
  <c r="E816" i="63" s="1"/>
  <c r="CT5" i="4"/>
  <c r="E826" i="63" s="1"/>
  <c r="CU5" i="4"/>
  <c r="E836" i="63" s="1"/>
  <c r="CV5" i="4"/>
  <c r="E846" i="63" s="1"/>
  <c r="CW5" i="4"/>
  <c r="E856" i="63" s="1"/>
  <c r="CX5" i="4"/>
  <c r="E212" i="63" s="1"/>
  <c r="CY5" i="4"/>
  <c r="E866" i="63" s="1"/>
  <c r="CZ5" i="4"/>
  <c r="E876" i="63" s="1"/>
  <c r="DA5" i="4"/>
  <c r="E886" i="63" s="1"/>
  <c r="D5" i="4"/>
  <c r="E14" i="63" s="1"/>
  <c r="A5" i="4"/>
  <c r="E5" i="3"/>
  <c r="E713" i="63" s="1"/>
  <c r="F5" i="3"/>
  <c r="E25" i="63" s="1"/>
  <c r="G5" i="3"/>
  <c r="E35" i="63" s="1"/>
  <c r="H5" i="3"/>
  <c r="E45" i="63" s="1"/>
  <c r="I5" i="3"/>
  <c r="E55" i="63" s="1"/>
  <c r="J5" i="3"/>
  <c r="E124" i="63" s="1"/>
  <c r="K5" i="3"/>
  <c r="E65" i="63" s="1"/>
  <c r="L5" i="3"/>
  <c r="E81" i="63" s="1"/>
  <c r="M5" i="3"/>
  <c r="E104" i="63" s="1"/>
  <c r="N5" i="3"/>
  <c r="E114" i="63" s="1"/>
  <c r="O5" i="3"/>
  <c r="E172" i="63" s="1"/>
  <c r="P5" i="3"/>
  <c r="E213" i="63" s="1"/>
  <c r="Q5" i="3"/>
  <c r="E134" i="63" s="1"/>
  <c r="R5" i="3"/>
  <c r="E173" i="63" s="1"/>
  <c r="S5" i="3"/>
  <c r="E144" i="63" s="1"/>
  <c r="T5" i="3"/>
  <c r="E197" i="63" s="1"/>
  <c r="U5" i="3"/>
  <c r="E80" i="63" s="1"/>
  <c r="V5" i="3"/>
  <c r="E154" i="63" s="1"/>
  <c r="W5" i="3"/>
  <c r="E214" i="63" s="1"/>
  <c r="X5" i="3"/>
  <c r="E237" i="63" s="1"/>
  <c r="Y5" i="3"/>
  <c r="E247" i="63" s="1"/>
  <c r="Z5" i="3"/>
  <c r="E257" i="63" s="1"/>
  <c r="AA5" i="3"/>
  <c r="E267" i="63" s="1"/>
  <c r="AB5" i="3"/>
  <c r="E646" i="63" s="1"/>
  <c r="AC5" i="3"/>
  <c r="E5" i="63" s="1"/>
  <c r="AD5" i="3"/>
  <c r="E277" i="63" s="1"/>
  <c r="AE5" i="3"/>
  <c r="E576" i="63" s="1"/>
  <c r="AF5" i="3"/>
  <c r="E587" i="63" s="1"/>
  <c r="AG5" i="3"/>
  <c r="E287" i="63" s="1"/>
  <c r="AH5" i="3"/>
  <c r="E297" i="63" s="1"/>
  <c r="AI5" i="3"/>
  <c r="E577" i="63" s="1"/>
  <c r="AJ5" i="3"/>
  <c r="E586" i="63" s="1"/>
  <c r="AK5" i="3"/>
  <c r="E307" i="63" s="1"/>
  <c r="AL5" i="3"/>
  <c r="E317" i="63" s="1"/>
  <c r="AM5" i="3"/>
  <c r="E337" i="63" s="1"/>
  <c r="AN5" i="3"/>
  <c r="E327" i="63" s="1"/>
  <c r="AO5" i="3"/>
  <c r="E347" i="63" s="1"/>
  <c r="AP5" i="3"/>
  <c r="E357" i="63" s="1"/>
  <c r="AQ5" i="3"/>
  <c r="E367" i="63" s="1"/>
  <c r="AR5" i="3"/>
  <c r="E377" i="63" s="1"/>
  <c r="AS5" i="3"/>
  <c r="E578" i="63" s="1"/>
  <c r="AT5" i="3"/>
  <c r="E584" i="63" s="1"/>
  <c r="AU5" i="3"/>
  <c r="E387" i="63" s="1"/>
  <c r="AV5" i="3"/>
  <c r="E397" i="63" s="1"/>
  <c r="AW5" i="3"/>
  <c r="E407" i="63" s="1"/>
  <c r="AX5" i="3"/>
  <c r="E417" i="63" s="1"/>
  <c r="AY5" i="3"/>
  <c r="E427" i="63" s="1"/>
  <c r="AZ5" i="3"/>
  <c r="E437" i="63" s="1"/>
  <c r="BA5" i="3"/>
  <c r="E447" i="63" s="1"/>
  <c r="BB5" i="3"/>
  <c r="E457" i="63" s="1"/>
  <c r="BC5" i="3"/>
  <c r="E174" i="63" s="1"/>
  <c r="BD5" i="3"/>
  <c r="E467" i="63" s="1"/>
  <c r="BE5" i="3"/>
  <c r="E477" i="63" s="1"/>
  <c r="BF5" i="3"/>
  <c r="E175" i="63" s="1"/>
  <c r="BG5" i="3"/>
  <c r="E487" i="63" s="1"/>
  <c r="BH5" i="3"/>
  <c r="E579" i="63" s="1"/>
  <c r="BI5" i="3"/>
  <c r="E583" i="63" s="1"/>
  <c r="BJ5" i="3"/>
  <c r="E497" i="63" s="1"/>
  <c r="BK5" i="3"/>
  <c r="E580" i="63" s="1"/>
  <c r="BL5" i="3"/>
  <c r="E581" i="63" s="1"/>
  <c r="BM5" i="3"/>
  <c r="E507" i="63" s="1"/>
  <c r="BN5" i="3"/>
  <c r="E603" i="63" s="1"/>
  <c r="BO5" i="3"/>
  <c r="E613" i="63" s="1"/>
  <c r="BP5" i="3"/>
  <c r="E623" i="63" s="1"/>
  <c r="BQ5" i="3"/>
  <c r="E633" i="63" s="1"/>
  <c r="BR5" i="3"/>
  <c r="E647" i="63" s="1"/>
  <c r="BS5" i="3"/>
  <c r="E660" i="63" s="1"/>
  <c r="BT5" i="3"/>
  <c r="E670" i="63" s="1"/>
  <c r="BU5" i="3"/>
  <c r="E680" i="63" s="1"/>
  <c r="BV5" i="3"/>
  <c r="E727" i="63" s="1"/>
  <c r="BW5" i="3"/>
  <c r="E690" i="63" s="1"/>
  <c r="BX5" i="3"/>
  <c r="E700" i="63" s="1"/>
  <c r="BY5" i="3"/>
  <c r="E82" i="63" s="1"/>
  <c r="BZ5" i="3"/>
  <c r="E714" i="63" s="1"/>
  <c r="CA5" i="3"/>
  <c r="E582" i="63" s="1"/>
  <c r="CB5" i="3"/>
  <c r="E574" i="63" s="1"/>
  <c r="CC5" i="3"/>
  <c r="E737" i="63" s="1"/>
  <c r="CD5" i="3"/>
  <c r="E747" i="63" s="1"/>
  <c r="CE5" i="3"/>
  <c r="E757" i="63" s="1"/>
  <c r="CF5" i="3"/>
  <c r="E767" i="63" s="1"/>
  <c r="CG5" i="3"/>
  <c r="E777" i="63" s="1"/>
  <c r="CH5" i="3"/>
  <c r="E787" i="63" s="1"/>
  <c r="CI5" i="3"/>
  <c r="E797" i="63" s="1"/>
  <c r="CJ5" i="3"/>
  <c r="E807" i="63" s="1"/>
  <c r="CK5" i="3"/>
  <c r="E585" i="63" s="1"/>
  <c r="CL5" i="3"/>
  <c r="E575" i="63" s="1"/>
  <c r="CM5" i="3"/>
  <c r="E817" i="63" s="1"/>
  <c r="CN5" i="3"/>
  <c r="E827" i="63" s="1"/>
  <c r="CO5" i="3"/>
  <c r="E837" i="63" s="1"/>
  <c r="CP5" i="3"/>
  <c r="E847" i="63" s="1"/>
  <c r="CQ5" i="3"/>
  <c r="E857" i="63" s="1"/>
  <c r="CR5" i="3"/>
  <c r="E215" i="63" s="1"/>
  <c r="CS5" i="3"/>
  <c r="E867" i="63" s="1"/>
  <c r="CT5" i="3"/>
  <c r="E877" i="63" s="1"/>
  <c r="CU5" i="3"/>
  <c r="E887" i="63" s="1"/>
  <c r="D5" i="3"/>
  <c r="E15" i="63" s="1"/>
  <c r="A5" i="3"/>
  <c r="E5" i="17"/>
  <c r="E715" i="63" s="1"/>
  <c r="F5" i="17"/>
  <c r="E26" i="63" s="1"/>
  <c r="G5" i="17"/>
  <c r="E36" i="63" s="1"/>
  <c r="H5" i="17"/>
  <c r="E46" i="63" s="1"/>
  <c r="I5" i="17"/>
  <c r="E56" i="63" s="1"/>
  <c r="J5" i="17"/>
  <c r="E125" i="63" s="1"/>
  <c r="K5" i="17"/>
  <c r="E66" i="63" s="1"/>
  <c r="L5" i="17"/>
  <c r="E84" i="63" s="1"/>
  <c r="M5" i="17"/>
  <c r="E105" i="63" s="1"/>
  <c r="N5" i="17"/>
  <c r="E115" i="63" s="1"/>
  <c r="O5" i="17"/>
  <c r="E176" i="63" s="1"/>
  <c r="P5" i="17"/>
  <c r="E216" i="63" s="1"/>
  <c r="Q5" i="17"/>
  <c r="E135" i="63" s="1"/>
  <c r="R5" i="17"/>
  <c r="E177" i="63" s="1"/>
  <c r="S5" i="17"/>
  <c r="E145" i="63" s="1"/>
  <c r="T5" i="17"/>
  <c r="E198" i="63" s="1"/>
  <c r="U5" i="17"/>
  <c r="E83" i="63" s="1"/>
  <c r="V5" i="17"/>
  <c r="E155" i="63" s="1"/>
  <c r="W5" i="17"/>
  <c r="E217" i="63" s="1"/>
  <c r="X5" i="17"/>
  <c r="E238" i="63" s="1"/>
  <c r="Y5" i="17"/>
  <c r="E248" i="63" s="1"/>
  <c r="Z5" i="17"/>
  <c r="E258" i="63" s="1"/>
  <c r="AA5" i="17"/>
  <c r="E268" i="63" s="1"/>
  <c r="AB5" i="17"/>
  <c r="E648" i="63" s="1"/>
  <c r="AC5" i="17"/>
  <c r="E6" i="63" s="1"/>
  <c r="AD5" i="17"/>
  <c r="E278" i="63" s="1"/>
  <c r="AE5" i="17"/>
  <c r="E588" i="63" s="1"/>
  <c r="AF5" i="17"/>
  <c r="E595" i="63" s="1"/>
  <c r="AG5" i="17"/>
  <c r="E288" i="63" s="1"/>
  <c r="AH5" i="17"/>
  <c r="E298" i="63" s="1"/>
  <c r="AI5" i="17"/>
  <c r="E308" i="63" s="1"/>
  <c r="AJ5" i="17"/>
  <c r="E318" i="63" s="1"/>
  <c r="AK5" i="17"/>
  <c r="E328" i="63" s="1"/>
  <c r="AL5" i="17"/>
  <c r="E338" i="63" s="1"/>
  <c r="AM5" i="17"/>
  <c r="E348" i="63" s="1"/>
  <c r="AN5" i="17"/>
  <c r="E358" i="63" s="1"/>
  <c r="AO5" i="17"/>
  <c r="E368" i="63" s="1"/>
  <c r="AP5" i="17"/>
  <c r="E378" i="63" s="1"/>
  <c r="AQ5" i="17"/>
  <c r="E589" i="63" s="1"/>
  <c r="AR5" i="17"/>
  <c r="E594" i="63" s="1"/>
  <c r="AS5" i="17"/>
  <c r="E388" i="63" s="1"/>
  <c r="AT5" i="17"/>
  <c r="E398" i="63" s="1"/>
  <c r="AU5" i="17"/>
  <c r="E408" i="63" s="1"/>
  <c r="AV5" i="17"/>
  <c r="E418" i="63" s="1"/>
  <c r="AW5" i="17"/>
  <c r="E428" i="63" s="1"/>
  <c r="AX5" i="17"/>
  <c r="E438" i="63" s="1"/>
  <c r="AY5" i="17"/>
  <c r="E448" i="63" s="1"/>
  <c r="AZ5" i="17"/>
  <c r="E458" i="63" s="1"/>
  <c r="BA5" i="17"/>
  <c r="E178" i="63" s="1"/>
  <c r="BB5" i="17"/>
  <c r="E468" i="63" s="1"/>
  <c r="BC5" i="17"/>
  <c r="E478" i="63" s="1"/>
  <c r="BD5" i="17"/>
  <c r="E179" i="63" s="1"/>
  <c r="BE5" i="17"/>
  <c r="E488" i="63" s="1"/>
  <c r="BF5" i="17"/>
  <c r="E590" i="63" s="1"/>
  <c r="BG5" i="17"/>
  <c r="E593" i="63" s="1"/>
  <c r="BH5" i="17"/>
  <c r="E498" i="63" s="1"/>
  <c r="BI5" i="17"/>
  <c r="E591" i="63" s="1"/>
  <c r="BJ5" i="17"/>
  <c r="E592" i="63" s="1"/>
  <c r="BK5" i="17"/>
  <c r="E508" i="63" s="1"/>
  <c r="BL5" i="17"/>
  <c r="E604" i="63" s="1"/>
  <c r="BM5" i="17"/>
  <c r="E614" i="63" s="1"/>
  <c r="BN5" i="17"/>
  <c r="E624" i="63" s="1"/>
  <c r="BO5" i="17"/>
  <c r="E634" i="63" s="1"/>
  <c r="BP5" i="17"/>
  <c r="E649" i="63" s="1"/>
  <c r="BQ5" i="17"/>
  <c r="E661" i="63" s="1"/>
  <c r="BR5" i="17"/>
  <c r="E671" i="63" s="1"/>
  <c r="BS5" i="17"/>
  <c r="E681" i="63" s="1"/>
  <c r="BT5" i="17"/>
  <c r="E728" i="63" s="1"/>
  <c r="BU5" i="17"/>
  <c r="E691" i="63" s="1"/>
  <c r="BV5" i="17"/>
  <c r="E701" i="63" s="1"/>
  <c r="BW5" i="17"/>
  <c r="E85" i="63" s="1"/>
  <c r="BX5" i="17"/>
  <c r="E716" i="63" s="1"/>
  <c r="BY5" i="17"/>
  <c r="E738" i="63" s="1"/>
  <c r="BZ5" i="17"/>
  <c r="E748" i="63" s="1"/>
  <c r="CA5" i="17"/>
  <c r="E758" i="63" s="1"/>
  <c r="CB5" i="17"/>
  <c r="E768" i="63" s="1"/>
  <c r="CC5" i="17"/>
  <c r="E778" i="63" s="1"/>
  <c r="CD5" i="17"/>
  <c r="E788" i="63" s="1"/>
  <c r="CE5" i="17"/>
  <c r="E798" i="63" s="1"/>
  <c r="CF5" i="17"/>
  <c r="E808" i="63" s="1"/>
  <c r="CG5" i="17"/>
  <c r="E818" i="63" s="1"/>
  <c r="CH5" i="17"/>
  <c r="E828" i="63" s="1"/>
  <c r="CI5" i="17"/>
  <c r="E838" i="63" s="1"/>
  <c r="CJ5" i="17"/>
  <c r="E848" i="63" s="1"/>
  <c r="CK5" i="17"/>
  <c r="E858" i="63" s="1"/>
  <c r="CL5" i="17"/>
  <c r="E218" i="63" s="1"/>
  <c r="CM5" i="17"/>
  <c r="E868" i="63" s="1"/>
  <c r="CN5" i="17"/>
  <c r="E878" i="63" s="1"/>
  <c r="CO5" i="17"/>
  <c r="E888" i="63" s="1"/>
  <c r="D5" i="17"/>
  <c r="E16" i="63" s="1"/>
  <c r="A5" i="17"/>
  <c r="E5" i="18"/>
  <c r="E717" i="63" s="1"/>
  <c r="F5" i="18"/>
  <c r="E27" i="63" s="1"/>
  <c r="G5" i="18"/>
  <c r="E37" i="63" s="1"/>
  <c r="H5" i="18"/>
  <c r="E47" i="63" s="1"/>
  <c r="I5" i="18"/>
  <c r="E57" i="63" s="1"/>
  <c r="J5" i="18"/>
  <c r="E126" i="63" s="1"/>
  <c r="K5" i="18"/>
  <c r="E67" i="63" s="1"/>
  <c r="L5" i="18"/>
  <c r="E87" i="63" s="1"/>
  <c r="M5" i="18"/>
  <c r="E106" i="63" s="1"/>
  <c r="N5" i="18"/>
  <c r="E116" i="63" s="1"/>
  <c r="O5" i="18"/>
  <c r="E180" i="63" s="1"/>
  <c r="P5" i="18"/>
  <c r="E219" i="63" s="1"/>
  <c r="Q5" i="18"/>
  <c r="E136" i="63" s="1"/>
  <c r="R5" i="18"/>
  <c r="E181" i="63" s="1"/>
  <c r="S5" i="18"/>
  <c r="E146" i="63" s="1"/>
  <c r="T5" i="18"/>
  <c r="E199" i="63" s="1"/>
  <c r="U5" i="18"/>
  <c r="E86" i="63" s="1"/>
  <c r="V5" i="18"/>
  <c r="E156" i="63" s="1"/>
  <c r="W5" i="18"/>
  <c r="E220" i="63" s="1"/>
  <c r="X5" i="18"/>
  <c r="E239" i="63" s="1"/>
  <c r="Y5" i="18"/>
  <c r="E249" i="63" s="1"/>
  <c r="Z5" i="18"/>
  <c r="E259" i="63" s="1"/>
  <c r="AA5" i="18"/>
  <c r="E269" i="63" s="1"/>
  <c r="AB5" i="18"/>
  <c r="E650" i="63" s="1"/>
  <c r="AC5" i="18"/>
  <c r="E7" i="63" s="1"/>
  <c r="AD5" i="18"/>
  <c r="E279" i="63" s="1"/>
  <c r="AE5" i="18"/>
  <c r="E596" i="63" s="1"/>
  <c r="AF5" i="18"/>
  <c r="E599" i="63" s="1"/>
  <c r="AG5" i="18"/>
  <c r="E289" i="63" s="1"/>
  <c r="AH5" i="18"/>
  <c r="E299" i="63" s="1"/>
  <c r="AI5" i="18"/>
  <c r="E309" i="63" s="1"/>
  <c r="AJ5" i="18"/>
  <c r="E319" i="63" s="1"/>
  <c r="AK5" i="18"/>
  <c r="E329" i="63" s="1"/>
  <c r="AL5" i="18"/>
  <c r="E339" i="63" s="1"/>
  <c r="AM5" i="18"/>
  <c r="E349" i="63" s="1"/>
  <c r="AN5" i="18"/>
  <c r="E359" i="63" s="1"/>
  <c r="AO5" i="18"/>
  <c r="E369" i="63" s="1"/>
  <c r="AP5" i="18"/>
  <c r="E379" i="63" s="1"/>
  <c r="AQ5" i="18"/>
  <c r="E389" i="63" s="1"/>
  <c r="AR5" i="18"/>
  <c r="E399" i="63" s="1"/>
  <c r="AS5" i="18"/>
  <c r="E409" i="63" s="1"/>
  <c r="AT5" i="18"/>
  <c r="E419" i="63" s="1"/>
  <c r="AU5" i="18"/>
  <c r="E429" i="63" s="1"/>
  <c r="AV5" i="18"/>
  <c r="E439" i="63" s="1"/>
  <c r="AW5" i="18"/>
  <c r="E449" i="63" s="1"/>
  <c r="AX5" i="18"/>
  <c r="E459" i="63" s="1"/>
  <c r="AY5" i="18"/>
  <c r="E182" i="63" s="1"/>
  <c r="AZ5" i="18"/>
  <c r="E469" i="63" s="1"/>
  <c r="BA5" i="18"/>
  <c r="E479" i="63" s="1"/>
  <c r="BB5" i="18"/>
  <c r="E183" i="63" s="1"/>
  <c r="BC5" i="18"/>
  <c r="E489" i="63" s="1"/>
  <c r="BD5" i="18"/>
  <c r="E499" i="63" s="1"/>
  <c r="BE5" i="18"/>
  <c r="E597" i="63" s="1"/>
  <c r="BF5" i="18"/>
  <c r="E598" i="63" s="1"/>
  <c r="BG5" i="18"/>
  <c r="E509" i="63" s="1"/>
  <c r="BH5" i="18"/>
  <c r="E605" i="63" s="1"/>
  <c r="BI5" i="18"/>
  <c r="E615" i="63" s="1"/>
  <c r="BJ5" i="18"/>
  <c r="E625" i="63" s="1"/>
  <c r="BK5" i="18"/>
  <c r="E635" i="63" s="1"/>
  <c r="BL5" i="18"/>
  <c r="E651" i="63" s="1"/>
  <c r="BM5" i="18"/>
  <c r="E662" i="63" s="1"/>
  <c r="BN5" i="18"/>
  <c r="E672" i="63" s="1"/>
  <c r="BO5" i="18"/>
  <c r="E682" i="63" s="1"/>
  <c r="BP5" i="18"/>
  <c r="E729" i="63" s="1"/>
  <c r="BQ5" i="18"/>
  <c r="E692" i="63" s="1"/>
  <c r="BR5" i="18"/>
  <c r="E702" i="63" s="1"/>
  <c r="BS5" i="18"/>
  <c r="E88" i="63" s="1"/>
  <c r="BT5" i="18"/>
  <c r="E718" i="63" s="1"/>
  <c r="BU5" i="18"/>
  <c r="E739" i="63" s="1"/>
  <c r="BV5" i="18"/>
  <c r="E749" i="63" s="1"/>
  <c r="BW5" i="18"/>
  <c r="E759" i="63" s="1"/>
  <c r="BX5" i="18"/>
  <c r="E769" i="63" s="1"/>
  <c r="BY5" i="18"/>
  <c r="E779" i="63" s="1"/>
  <c r="BZ5" i="18"/>
  <c r="E789" i="63" s="1"/>
  <c r="CA5" i="18"/>
  <c r="E799" i="63" s="1"/>
  <c r="CB5" i="18"/>
  <c r="E809" i="63" s="1"/>
  <c r="CC5" i="18"/>
  <c r="E819" i="63" s="1"/>
  <c r="CD5" i="18"/>
  <c r="E829" i="63" s="1"/>
  <c r="CE5" i="18"/>
  <c r="E839" i="63" s="1"/>
  <c r="CF5" i="18"/>
  <c r="E849" i="63" s="1"/>
  <c r="CG5" i="18"/>
  <c r="E859" i="63" s="1"/>
  <c r="CH5" i="18"/>
  <c r="E221" i="63" s="1"/>
  <c r="CI5" i="18"/>
  <c r="E869" i="63" s="1"/>
  <c r="CJ5" i="18"/>
  <c r="E879" i="63" s="1"/>
  <c r="CK5" i="18"/>
  <c r="E889" i="63" s="1"/>
  <c r="D5" i="18"/>
  <c r="E17" i="63" s="1"/>
  <c r="A5" i="18"/>
  <c r="E5" i="19"/>
  <c r="E719" i="63" s="1"/>
  <c r="F5" i="19"/>
  <c r="E28" i="63" s="1"/>
  <c r="G5" i="19"/>
  <c r="E38" i="63" s="1"/>
  <c r="H5" i="19"/>
  <c r="E48" i="63" s="1"/>
  <c r="I5" i="19"/>
  <c r="E58" i="63" s="1"/>
  <c r="J5" i="19"/>
  <c r="E127" i="63" s="1"/>
  <c r="K5" i="19"/>
  <c r="E68" i="63" s="1"/>
  <c r="L5" i="19"/>
  <c r="E90" i="63" s="1"/>
  <c r="M5" i="19"/>
  <c r="E107" i="63" s="1"/>
  <c r="N5" i="19"/>
  <c r="E117" i="63" s="1"/>
  <c r="O5" i="19"/>
  <c r="E184" i="63" s="1"/>
  <c r="P5" i="19"/>
  <c r="E222" i="63" s="1"/>
  <c r="Q5" i="19"/>
  <c r="E137" i="63" s="1"/>
  <c r="R5" i="19"/>
  <c r="E185" i="63" s="1"/>
  <c r="S5" i="19"/>
  <c r="E147" i="63" s="1"/>
  <c r="T5" i="19"/>
  <c r="E200" i="63" s="1"/>
  <c r="U5" i="19"/>
  <c r="E89" i="63" s="1"/>
  <c r="V5" i="19"/>
  <c r="E157" i="63" s="1"/>
  <c r="W5" i="19"/>
  <c r="E223" i="63" s="1"/>
  <c r="X5" i="19"/>
  <c r="E240" i="63" s="1"/>
  <c r="Y5" i="19"/>
  <c r="E250" i="63" s="1"/>
  <c r="Z5" i="19"/>
  <c r="E260" i="63" s="1"/>
  <c r="AA5" i="19"/>
  <c r="E270" i="63" s="1"/>
  <c r="AB5" i="19"/>
  <c r="E652" i="63" s="1"/>
  <c r="AC5" i="19"/>
  <c r="E8" i="63" s="1"/>
  <c r="AD5" i="19"/>
  <c r="E280" i="63" s="1"/>
  <c r="AE5" i="19"/>
  <c r="E290" i="63" s="1"/>
  <c r="AF5" i="19"/>
  <c r="E300" i="63" s="1"/>
  <c r="AG5" i="19"/>
  <c r="E310" i="63" s="1"/>
  <c r="AH5" i="19"/>
  <c r="E320" i="63" s="1"/>
  <c r="AI5" i="19"/>
  <c r="E330" i="63" s="1"/>
  <c r="AJ5" i="19"/>
  <c r="E340" i="63" s="1"/>
  <c r="AK5" i="19"/>
  <c r="E350" i="63" s="1"/>
  <c r="AL5" i="19"/>
  <c r="E360" i="63" s="1"/>
  <c r="AM5" i="19"/>
  <c r="E370" i="63" s="1"/>
  <c r="AN5" i="19"/>
  <c r="E380" i="63" s="1"/>
  <c r="AO5" i="19"/>
  <c r="E390" i="63" s="1"/>
  <c r="AP5" i="19"/>
  <c r="E400" i="63" s="1"/>
  <c r="AQ5" i="19"/>
  <c r="E410" i="63" s="1"/>
  <c r="AR5" i="19"/>
  <c r="E420" i="63" s="1"/>
  <c r="AS5" i="19"/>
  <c r="E430" i="63" s="1"/>
  <c r="AT5" i="19"/>
  <c r="E440" i="63" s="1"/>
  <c r="AU5" i="19"/>
  <c r="E450" i="63" s="1"/>
  <c r="AV5" i="19"/>
  <c r="E460" i="63" s="1"/>
  <c r="AW5" i="19"/>
  <c r="E186" i="63" s="1"/>
  <c r="AX5" i="19"/>
  <c r="E470" i="63" s="1"/>
  <c r="AY5" i="19"/>
  <c r="E480" i="63" s="1"/>
  <c r="AZ5" i="19"/>
  <c r="E187" i="63" s="1"/>
  <c r="BA5" i="19"/>
  <c r="E490" i="63" s="1"/>
  <c r="BB5" i="19"/>
  <c r="E500" i="63" s="1"/>
  <c r="BC5" i="19"/>
  <c r="E510" i="63" s="1"/>
  <c r="BD5" i="19"/>
  <c r="E606" i="63" s="1"/>
  <c r="BE5" i="19"/>
  <c r="E616" i="63" s="1"/>
  <c r="BF5" i="19"/>
  <c r="E626" i="63" s="1"/>
  <c r="BG5" i="19"/>
  <c r="E636" i="63" s="1"/>
  <c r="BH5" i="19"/>
  <c r="E653" i="63" s="1"/>
  <c r="BI5" i="19"/>
  <c r="E663" i="63" s="1"/>
  <c r="BJ5" i="19"/>
  <c r="E673" i="63" s="1"/>
  <c r="BK5" i="19"/>
  <c r="E683" i="63" s="1"/>
  <c r="BL5" i="19"/>
  <c r="E730" i="63" s="1"/>
  <c r="BM5" i="19"/>
  <c r="E693" i="63" s="1"/>
  <c r="BN5" i="19"/>
  <c r="E703" i="63" s="1"/>
  <c r="BO5" i="19"/>
  <c r="E91" i="63" s="1"/>
  <c r="BP5" i="19"/>
  <c r="E720" i="63" s="1"/>
  <c r="BQ5" i="19"/>
  <c r="E740" i="63" s="1"/>
  <c r="BR5" i="19"/>
  <c r="E750" i="63" s="1"/>
  <c r="BS5" i="19"/>
  <c r="E760" i="63" s="1"/>
  <c r="BT5" i="19"/>
  <c r="E770" i="63" s="1"/>
  <c r="BU5" i="19"/>
  <c r="E780" i="63" s="1"/>
  <c r="BV5" i="19"/>
  <c r="E790" i="63" s="1"/>
  <c r="BW5" i="19"/>
  <c r="E800" i="63" s="1"/>
  <c r="BX5" i="19"/>
  <c r="E810" i="63" s="1"/>
  <c r="BY5" i="19"/>
  <c r="E820" i="63" s="1"/>
  <c r="BZ5" i="19"/>
  <c r="E830" i="63" s="1"/>
  <c r="CA5" i="19"/>
  <c r="E840" i="63" s="1"/>
  <c r="CB5" i="19"/>
  <c r="E850" i="63" s="1"/>
  <c r="CC5" i="19"/>
  <c r="E860" i="63" s="1"/>
  <c r="CD5" i="19"/>
  <c r="E224" i="63" s="1"/>
  <c r="CE5" i="19"/>
  <c r="E870" i="63" s="1"/>
  <c r="CF5" i="19"/>
  <c r="E880" i="63" s="1"/>
  <c r="CG5" i="19"/>
  <c r="E890" i="63" s="1"/>
  <c r="D5" i="19"/>
  <c r="E18" i="63" s="1"/>
  <c r="A5" i="19"/>
  <c r="E5" i="20"/>
  <c r="E19" i="63" s="1"/>
  <c r="F5" i="20"/>
  <c r="E29" i="63" s="1"/>
  <c r="G5" i="20"/>
  <c r="E39" i="63" s="1"/>
  <c r="H5" i="20"/>
  <c r="E49" i="63" s="1"/>
  <c r="I5" i="20"/>
  <c r="E59" i="63" s="1"/>
  <c r="J5" i="20"/>
  <c r="E69" i="63" s="1"/>
  <c r="K5" i="20"/>
  <c r="E93" i="63" s="1"/>
  <c r="L5" i="20"/>
  <c r="E108" i="63" s="1"/>
  <c r="M5" i="20"/>
  <c r="E118" i="63" s="1"/>
  <c r="N5" i="20"/>
  <c r="E188" i="63" s="1"/>
  <c r="O5" i="20"/>
  <c r="E225" i="63" s="1"/>
  <c r="P5" i="20"/>
  <c r="E128" i="63" s="1"/>
  <c r="Q5" i="20"/>
  <c r="E138" i="63" s="1"/>
  <c r="R5" i="20"/>
  <c r="E148" i="63" s="1"/>
  <c r="S5" i="20"/>
  <c r="E158" i="63" s="1"/>
  <c r="T5" i="20"/>
  <c r="E201" i="63" s="1"/>
  <c r="U5" i="20"/>
  <c r="E226" i="63" s="1"/>
  <c r="V5" i="20"/>
  <c r="E241" i="63" s="1"/>
  <c r="W5" i="20"/>
  <c r="E251" i="63" s="1"/>
  <c r="X5" i="20"/>
  <c r="E261" i="63" s="1"/>
  <c r="Y5" i="20"/>
  <c r="E271" i="63" s="1"/>
  <c r="Z5" i="20"/>
  <c r="E281" i="63" s="1"/>
  <c r="AA5" i="20"/>
  <c r="E291" i="63" s="1"/>
  <c r="AB5" i="20"/>
  <c r="E301" i="63" s="1"/>
  <c r="AC5" i="20"/>
  <c r="E311" i="63" s="1"/>
  <c r="AD5" i="20"/>
  <c r="E321" i="63" s="1"/>
  <c r="AE5" i="20"/>
  <c r="E331" i="63" s="1"/>
  <c r="AF5" i="20"/>
  <c r="E341" i="63" s="1"/>
  <c r="AG5" i="20"/>
  <c r="E351" i="63" s="1"/>
  <c r="AH5" i="20"/>
  <c r="E361" i="63" s="1"/>
  <c r="AI5" i="20"/>
  <c r="E371" i="63" s="1"/>
  <c r="AJ5" i="20"/>
  <c r="E381" i="63" s="1"/>
  <c r="AK5" i="20"/>
  <c r="E391" i="63" s="1"/>
  <c r="AL5" i="20"/>
  <c r="E401" i="63" s="1"/>
  <c r="AM5" i="20"/>
  <c r="E411" i="63" s="1"/>
  <c r="AN5" i="20"/>
  <c r="E421" i="63" s="1"/>
  <c r="AO5" i="20"/>
  <c r="E431" i="63" s="1"/>
  <c r="AP5" i="20"/>
  <c r="E441" i="63" s="1"/>
  <c r="AQ5" i="20"/>
  <c r="E451" i="63" s="1"/>
  <c r="AR5" i="20"/>
  <c r="E461" i="63" s="1"/>
  <c r="AS5" i="20"/>
  <c r="E189" i="63" s="1"/>
  <c r="AT5" i="20"/>
  <c r="E471" i="63" s="1"/>
  <c r="AU5" i="20"/>
  <c r="E481" i="63" s="1"/>
  <c r="AV5" i="20"/>
  <c r="E491" i="63" s="1"/>
  <c r="AW5" i="20"/>
  <c r="E501" i="63" s="1"/>
  <c r="AX5" i="20"/>
  <c r="E511" i="63" s="1"/>
  <c r="AY5" i="20"/>
  <c r="E607" i="63" s="1"/>
  <c r="AZ5" i="20"/>
  <c r="E617" i="63" s="1"/>
  <c r="BA5" i="20"/>
  <c r="E627" i="63" s="1"/>
  <c r="BB5" i="20"/>
  <c r="E637" i="63" s="1"/>
  <c r="BC5" i="20"/>
  <c r="E654" i="63" s="1"/>
  <c r="BD5" i="20"/>
  <c r="E664" i="63" s="1"/>
  <c r="BE5" i="20"/>
  <c r="E674" i="63" s="1"/>
  <c r="BF5" i="20"/>
  <c r="E684" i="63" s="1"/>
  <c r="BG5" i="20"/>
  <c r="E694" i="63" s="1"/>
  <c r="BH5" i="20"/>
  <c r="E704" i="63" s="1"/>
  <c r="BI5" i="20"/>
  <c r="E94" i="63" s="1"/>
  <c r="BJ5" i="20"/>
  <c r="E721" i="63" s="1"/>
  <c r="BK5" i="20"/>
  <c r="E731" i="63" s="1"/>
  <c r="BL5" i="20"/>
  <c r="E741" i="63" s="1"/>
  <c r="BM5" i="20"/>
  <c r="E751" i="63" s="1"/>
  <c r="BN5" i="20"/>
  <c r="E761" i="63" s="1"/>
  <c r="BO5" i="20"/>
  <c r="E771" i="63" s="1"/>
  <c r="BP5" i="20"/>
  <c r="E781" i="63" s="1"/>
  <c r="BQ5" i="20"/>
  <c r="E791" i="63" s="1"/>
  <c r="BR5" i="20"/>
  <c r="E801" i="63" s="1"/>
  <c r="BS5" i="20"/>
  <c r="E811" i="63" s="1"/>
  <c r="BT5" i="20"/>
  <c r="E821" i="63" s="1"/>
  <c r="BU5" i="20"/>
  <c r="E831" i="63" s="1"/>
  <c r="BV5" i="20"/>
  <c r="E841" i="63" s="1"/>
  <c r="BW5" i="20"/>
  <c r="E851" i="63" s="1"/>
  <c r="BX5" i="20"/>
  <c r="E861" i="63" s="1"/>
  <c r="BY5" i="20"/>
  <c r="E227" i="63" s="1"/>
  <c r="BZ5" i="20"/>
  <c r="E871" i="63" s="1"/>
  <c r="CA5" i="20"/>
  <c r="E881" i="63" s="1"/>
  <c r="CB5" i="20"/>
  <c r="E891" i="63" s="1"/>
  <c r="CC5" i="20"/>
  <c r="E92" i="63" s="1"/>
  <c r="D5" i="20"/>
  <c r="E9" i="63" s="1"/>
  <c r="A5" i="20"/>
  <c r="E5" i="23"/>
  <c r="E20" i="63" s="1"/>
  <c r="F5" i="23"/>
  <c r="E30" i="63" s="1"/>
  <c r="G5" i="23"/>
  <c r="E40" i="63" s="1"/>
  <c r="H5" i="23"/>
  <c r="E50" i="63" s="1"/>
  <c r="I5" i="23"/>
  <c r="E60" i="63" s="1"/>
  <c r="J5" i="23"/>
  <c r="E70" i="63" s="1"/>
  <c r="K5" i="23"/>
  <c r="E96" i="63" s="1"/>
  <c r="L5" i="23"/>
  <c r="E109" i="63" s="1"/>
  <c r="M5" i="23"/>
  <c r="E119" i="63" s="1"/>
  <c r="N5" i="23"/>
  <c r="E190" i="63" s="1"/>
  <c r="O5" i="23"/>
  <c r="E228" i="63" s="1"/>
  <c r="P5" i="23"/>
  <c r="E129" i="63" s="1"/>
  <c r="Q5" i="23"/>
  <c r="E139" i="63" s="1"/>
  <c r="R5" i="23"/>
  <c r="E149" i="63" s="1"/>
  <c r="S5" i="23"/>
  <c r="E159" i="63" s="1"/>
  <c r="T5" i="23"/>
  <c r="E202" i="63" s="1"/>
  <c r="U5" i="23"/>
  <c r="E229" i="63" s="1"/>
  <c r="V5" i="23"/>
  <c r="E242" i="63" s="1"/>
  <c r="W5" i="23"/>
  <c r="E252" i="63" s="1"/>
  <c r="X5" i="23"/>
  <c r="E262" i="63" s="1"/>
  <c r="Y5" i="23"/>
  <c r="E272" i="63" s="1"/>
  <c r="Z5" i="23"/>
  <c r="E282" i="63" s="1"/>
  <c r="AA5" i="23"/>
  <c r="E292" i="63" s="1"/>
  <c r="AB5" i="23"/>
  <c r="E302" i="63" s="1"/>
  <c r="AC5" i="23"/>
  <c r="E312" i="63" s="1"/>
  <c r="AD5" i="23"/>
  <c r="E322" i="63" s="1"/>
  <c r="AE5" i="23"/>
  <c r="E332" i="63" s="1"/>
  <c r="AF5" i="23"/>
  <c r="E342" i="63" s="1"/>
  <c r="AG5" i="23"/>
  <c r="E352" i="63" s="1"/>
  <c r="AH5" i="23"/>
  <c r="E362" i="63" s="1"/>
  <c r="AI5" i="23"/>
  <c r="E372" i="63" s="1"/>
  <c r="AJ5" i="23"/>
  <c r="E382" i="63" s="1"/>
  <c r="AK5" i="23"/>
  <c r="E392" i="63" s="1"/>
  <c r="AL5" i="23"/>
  <c r="E402" i="63" s="1"/>
  <c r="AM5" i="23"/>
  <c r="E412" i="63" s="1"/>
  <c r="AN5" i="23"/>
  <c r="E422" i="63" s="1"/>
  <c r="AO5" i="23"/>
  <c r="E432" i="63" s="1"/>
  <c r="AP5" i="23"/>
  <c r="E442" i="63" s="1"/>
  <c r="AQ5" i="23"/>
  <c r="E452" i="63" s="1"/>
  <c r="AR5" i="23"/>
  <c r="E462" i="63" s="1"/>
  <c r="AS5" i="23"/>
  <c r="E191" i="63" s="1"/>
  <c r="AT5" i="23"/>
  <c r="E472" i="63" s="1"/>
  <c r="AU5" i="23"/>
  <c r="E482" i="63" s="1"/>
  <c r="AV5" i="23"/>
  <c r="E492" i="63" s="1"/>
  <c r="AW5" i="23"/>
  <c r="E502" i="63" s="1"/>
  <c r="AX5" i="23"/>
  <c r="E512" i="63" s="1"/>
  <c r="AY5" i="23"/>
  <c r="E608" i="63" s="1"/>
  <c r="AZ5" i="23"/>
  <c r="E618" i="63" s="1"/>
  <c r="BA5" i="23"/>
  <c r="E628" i="63" s="1"/>
  <c r="BB5" i="23"/>
  <c r="E638" i="63" s="1"/>
  <c r="BC5" i="23"/>
  <c r="E655" i="63" s="1"/>
  <c r="BD5" i="23"/>
  <c r="E665" i="63" s="1"/>
  <c r="BE5" i="23"/>
  <c r="E675" i="63" s="1"/>
  <c r="BF5" i="23"/>
  <c r="E685" i="63" s="1"/>
  <c r="BG5" i="23"/>
  <c r="E695" i="63" s="1"/>
  <c r="BH5" i="23"/>
  <c r="E705" i="63" s="1"/>
  <c r="BI5" i="23"/>
  <c r="E97" i="63" s="1"/>
  <c r="BJ5" i="23"/>
  <c r="E722" i="63" s="1"/>
  <c r="BK5" i="23"/>
  <c r="E732" i="63" s="1"/>
  <c r="BL5" i="23"/>
  <c r="E742" i="63" s="1"/>
  <c r="BM5" i="23"/>
  <c r="E752" i="63" s="1"/>
  <c r="BN5" i="23"/>
  <c r="E762" i="63" s="1"/>
  <c r="BO5" i="23"/>
  <c r="E772" i="63" s="1"/>
  <c r="BP5" i="23"/>
  <c r="E782" i="63" s="1"/>
  <c r="BQ5" i="23"/>
  <c r="E792" i="63" s="1"/>
  <c r="BR5" i="23"/>
  <c r="E802" i="63" s="1"/>
  <c r="BS5" i="23"/>
  <c r="E812" i="63" s="1"/>
  <c r="BT5" i="23"/>
  <c r="E822" i="63" s="1"/>
  <c r="BU5" i="23"/>
  <c r="E832" i="63" s="1"/>
  <c r="BV5" i="23"/>
  <c r="E842" i="63" s="1"/>
  <c r="BW5" i="23"/>
  <c r="E852" i="63" s="1"/>
  <c r="BX5" i="23"/>
  <c r="E862" i="63" s="1"/>
  <c r="BY5" i="23"/>
  <c r="E230" i="63" s="1"/>
  <c r="BZ5" i="23"/>
  <c r="E872" i="63" s="1"/>
  <c r="CA5" i="23"/>
  <c r="E882" i="63" s="1"/>
  <c r="CB5" i="23"/>
  <c r="E892" i="63" s="1"/>
  <c r="CC5" i="23"/>
  <c r="E95" i="63" s="1"/>
  <c r="D5" i="23"/>
  <c r="E10" i="63" s="1"/>
  <c r="A5" i="23"/>
  <c r="E5" i="27"/>
  <c r="E21" i="63" s="1"/>
  <c r="F5" i="27"/>
  <c r="E31" i="63" s="1"/>
  <c r="G5" i="27"/>
  <c r="E41" i="63" s="1"/>
  <c r="H5" i="27"/>
  <c r="E51" i="63" s="1"/>
  <c r="I5" i="27"/>
  <c r="E61" i="63" s="1"/>
  <c r="J5" i="27"/>
  <c r="E71" i="63" s="1"/>
  <c r="K5" i="27"/>
  <c r="E99" i="63" s="1"/>
  <c r="L5" i="27"/>
  <c r="E110" i="63" s="1"/>
  <c r="M5" i="27"/>
  <c r="E120" i="63" s="1"/>
  <c r="N5" i="27"/>
  <c r="E192" i="63" s="1"/>
  <c r="O5" i="27"/>
  <c r="P5" i="27"/>
  <c r="E130" i="63" s="1"/>
  <c r="Q5" i="27"/>
  <c r="E140" i="63" s="1"/>
  <c r="R5" i="27"/>
  <c r="E150" i="63" s="1"/>
  <c r="S5" i="27"/>
  <c r="E160" i="63" s="1"/>
  <c r="T5" i="27"/>
  <c r="E203" i="63" s="1"/>
  <c r="U5" i="27"/>
  <c r="E232" i="63" s="1"/>
  <c r="V5" i="27"/>
  <c r="E243" i="63" s="1"/>
  <c r="W5" i="27"/>
  <c r="E253" i="63" s="1"/>
  <c r="X5" i="27"/>
  <c r="E263" i="63" s="1"/>
  <c r="Y5" i="27"/>
  <c r="E273" i="63" s="1"/>
  <c r="Z5" i="27"/>
  <c r="E283" i="63" s="1"/>
  <c r="AA5" i="27"/>
  <c r="E293" i="63" s="1"/>
  <c r="AB5" i="27"/>
  <c r="E303" i="63" s="1"/>
  <c r="AC5" i="27"/>
  <c r="E313" i="63" s="1"/>
  <c r="AD5" i="27"/>
  <c r="E323" i="63" s="1"/>
  <c r="AE5" i="27"/>
  <c r="E333" i="63" s="1"/>
  <c r="AF5" i="27"/>
  <c r="E343" i="63" s="1"/>
  <c r="AG5" i="27"/>
  <c r="E353" i="63" s="1"/>
  <c r="AH5" i="27"/>
  <c r="E363" i="63" s="1"/>
  <c r="AI5" i="27"/>
  <c r="E373" i="63" s="1"/>
  <c r="AJ5" i="27"/>
  <c r="E383" i="63" s="1"/>
  <c r="AK5" i="27"/>
  <c r="E393" i="63" s="1"/>
  <c r="AL5" i="27"/>
  <c r="E403" i="63" s="1"/>
  <c r="AM5" i="27"/>
  <c r="E413" i="63" s="1"/>
  <c r="AN5" i="27"/>
  <c r="E423" i="63" s="1"/>
  <c r="AO5" i="27"/>
  <c r="E433" i="63" s="1"/>
  <c r="AP5" i="27"/>
  <c r="E443" i="63" s="1"/>
  <c r="AQ5" i="27"/>
  <c r="E453" i="63" s="1"/>
  <c r="AR5" i="27"/>
  <c r="E463" i="63" s="1"/>
  <c r="AS5" i="27"/>
  <c r="E193" i="63" s="1"/>
  <c r="AT5" i="27"/>
  <c r="E473" i="63" s="1"/>
  <c r="AU5" i="27"/>
  <c r="E483" i="63" s="1"/>
  <c r="AV5" i="27"/>
  <c r="E493" i="63" s="1"/>
  <c r="AW5" i="27"/>
  <c r="E503" i="63" s="1"/>
  <c r="AX5" i="27"/>
  <c r="E513" i="63" s="1"/>
  <c r="AY5" i="27"/>
  <c r="E609" i="63" s="1"/>
  <c r="AZ5" i="27"/>
  <c r="E619" i="63" s="1"/>
  <c r="BA5" i="27"/>
  <c r="E629" i="63" s="1"/>
  <c r="BB5" i="27"/>
  <c r="E639" i="63" s="1"/>
  <c r="BC5" i="27"/>
  <c r="E656" i="63" s="1"/>
  <c r="BD5" i="27"/>
  <c r="E666" i="63" s="1"/>
  <c r="BE5" i="27"/>
  <c r="E676" i="63" s="1"/>
  <c r="BF5" i="27"/>
  <c r="E686" i="63" s="1"/>
  <c r="BG5" i="27"/>
  <c r="E696" i="63" s="1"/>
  <c r="BH5" i="27"/>
  <c r="E706" i="63" s="1"/>
  <c r="BI5" i="27"/>
  <c r="E100" i="63" s="1"/>
  <c r="BJ5" i="27"/>
  <c r="E723" i="63" s="1"/>
  <c r="BK5" i="27"/>
  <c r="E733" i="63" s="1"/>
  <c r="BL5" i="27"/>
  <c r="E743" i="63" s="1"/>
  <c r="BM5" i="27"/>
  <c r="E753" i="63" s="1"/>
  <c r="BN5" i="27"/>
  <c r="E763" i="63" s="1"/>
  <c r="BO5" i="27"/>
  <c r="E773" i="63" s="1"/>
  <c r="BP5" i="27"/>
  <c r="E783" i="63" s="1"/>
  <c r="BQ5" i="27"/>
  <c r="E793" i="63" s="1"/>
  <c r="BR5" i="27"/>
  <c r="E803" i="63" s="1"/>
  <c r="BS5" i="27"/>
  <c r="E813" i="63" s="1"/>
  <c r="BT5" i="27"/>
  <c r="E823" i="63" s="1"/>
  <c r="BU5" i="27"/>
  <c r="E833" i="63" s="1"/>
  <c r="BV5" i="27"/>
  <c r="E843" i="63" s="1"/>
  <c r="BW5" i="27"/>
  <c r="E853" i="63" s="1"/>
  <c r="BX5" i="27"/>
  <c r="E863" i="63" s="1"/>
  <c r="BY5" i="27"/>
  <c r="BZ5" i="27"/>
  <c r="E873" i="63" s="1"/>
  <c r="CA5" i="27"/>
  <c r="E883" i="63" s="1"/>
  <c r="CB5" i="27"/>
  <c r="E893" i="63" s="1"/>
  <c r="CC5" i="27"/>
  <c r="E98" i="63" s="1"/>
  <c r="D5" i="27"/>
  <c r="E11" i="63" s="1"/>
  <c r="A5" i="27"/>
  <c r="L900" i="63" l="1"/>
  <c r="K32" i="63"/>
  <c r="K42" i="63"/>
  <c r="K2" i="63"/>
  <c r="K514" i="63"/>
  <c r="K62" i="63"/>
  <c r="K515" i="63"/>
  <c r="K111" i="63"/>
  <c r="K707" i="63"/>
  <c r="K161" i="63"/>
  <c r="K22" i="63"/>
  <c r="K121" i="63"/>
  <c r="K12" i="63"/>
  <c r="K131" i="63"/>
  <c r="K101" i="63"/>
  <c r="K162" i="63"/>
  <c r="K141" i="63"/>
  <c r="K194" i="63"/>
  <c r="K204" i="63"/>
  <c r="K234" i="63"/>
  <c r="K254" i="63"/>
  <c r="K151" i="63"/>
  <c r="K72" i="63"/>
  <c r="K205" i="63"/>
  <c r="K264" i="63"/>
  <c r="K244" i="63"/>
  <c r="K640" i="63"/>
  <c r="K274" i="63"/>
  <c r="K52" i="63"/>
  <c r="K284" i="63"/>
  <c r="K294" i="63"/>
  <c r="K354" i="63"/>
  <c r="K518" i="63"/>
  <c r="K517" i="63"/>
  <c r="K304" i="63"/>
  <c r="K519" i="63"/>
  <c r="K516" i="63"/>
  <c r="K334" i="63"/>
  <c r="K314" i="63"/>
  <c r="K521" i="63"/>
  <c r="K324" i="63"/>
  <c r="K344" i="63"/>
  <c r="K374" i="63"/>
  <c r="K434" i="63"/>
  <c r="K523" i="63"/>
  <c r="K520" i="63"/>
  <c r="K384" i="63"/>
  <c r="K404" i="63"/>
  <c r="K464" i="63"/>
  <c r="K414" i="63"/>
  <c r="K424" i="63"/>
  <c r="K484" i="63"/>
  <c r="K364" i="63"/>
  <c r="K394" i="63"/>
  <c r="K163" i="63"/>
  <c r="K494" i="63"/>
  <c r="K600" i="63"/>
  <c r="K454" i="63"/>
  <c r="K610" i="63"/>
  <c r="K524" i="63"/>
  <c r="K444" i="63"/>
  <c r="K522" i="63"/>
  <c r="K620" i="63"/>
  <c r="K630" i="63"/>
  <c r="K474" i="63"/>
  <c r="K657" i="63"/>
  <c r="K708" i="63"/>
  <c r="K504" i="63"/>
  <c r="K677" i="63"/>
  <c r="K641" i="63"/>
  <c r="K687" i="63"/>
  <c r="K526" i="63"/>
  <c r="K529" i="63"/>
  <c r="K724" i="63"/>
  <c r="K734" i="63"/>
  <c r="K774" i="63"/>
  <c r="K667" i="63"/>
  <c r="K73" i="63"/>
  <c r="K744" i="63"/>
  <c r="K697" i="63"/>
  <c r="K527" i="63"/>
  <c r="K525" i="63"/>
  <c r="K754" i="63"/>
  <c r="K804" i="63"/>
  <c r="K528" i="63"/>
  <c r="K531" i="63"/>
  <c r="K844" i="63"/>
  <c r="K533" i="63"/>
  <c r="K764" i="63"/>
  <c r="K206" i="63"/>
  <c r="K709" i="63"/>
  <c r="K164" i="63"/>
  <c r="K530" i="63"/>
  <c r="K864" i="63"/>
  <c r="K784" i="63"/>
  <c r="K824" i="63"/>
  <c r="K874" i="63"/>
  <c r="K33" i="63"/>
  <c r="K794" i="63"/>
  <c r="K834" i="63"/>
  <c r="K814" i="63"/>
  <c r="K532" i="63"/>
  <c r="K3" i="63"/>
  <c r="K53" i="63"/>
  <c r="K854" i="63"/>
  <c r="K535" i="63"/>
  <c r="K13" i="63"/>
  <c r="K534" i="63"/>
  <c r="K43" i="63"/>
  <c r="K884" i="63"/>
  <c r="K102" i="63"/>
  <c r="K122" i="63"/>
  <c r="K63" i="63"/>
  <c r="K132" i="63"/>
  <c r="K142" i="63"/>
  <c r="K536" i="63"/>
  <c r="K112" i="63"/>
  <c r="K207" i="63"/>
  <c r="K195" i="63"/>
  <c r="K208" i="63"/>
  <c r="K275" i="63"/>
  <c r="K325" i="63"/>
  <c r="K235" i="63"/>
  <c r="K165" i="63"/>
  <c r="K74" i="63"/>
  <c r="K245" i="63"/>
  <c r="K285" i="63"/>
  <c r="K345" i="63"/>
  <c r="K23" i="63"/>
  <c r="K255" i="63"/>
  <c r="K75" i="63"/>
  <c r="K152" i="63"/>
  <c r="K265" i="63"/>
  <c r="K642" i="63"/>
  <c r="K315" i="63"/>
  <c r="K540" i="63"/>
  <c r="K445" i="63"/>
  <c r="K305" i="63"/>
  <c r="K385" i="63"/>
  <c r="K455" i="63"/>
  <c r="K495" i="63"/>
  <c r="K295" i="63"/>
  <c r="K335" i="63"/>
  <c r="K365" i="63"/>
  <c r="K405" i="63"/>
  <c r="K465" i="63"/>
  <c r="K601" i="63"/>
  <c r="K355" i="63"/>
  <c r="K415" i="63"/>
  <c r="K537" i="63"/>
  <c r="K425" i="63"/>
  <c r="K167" i="63"/>
  <c r="K539" i="63"/>
  <c r="K541" i="63"/>
  <c r="K485" i="63"/>
  <c r="K375" i="63"/>
  <c r="K435" i="63"/>
  <c r="K631" i="63"/>
  <c r="K698" i="63"/>
  <c r="K643" i="63"/>
  <c r="K658" i="63"/>
  <c r="K710" i="63"/>
  <c r="K668" i="63"/>
  <c r="K166" i="63"/>
  <c r="K475" i="63"/>
  <c r="K542" i="63"/>
  <c r="K688" i="63"/>
  <c r="K735" i="63"/>
  <c r="K538" i="63"/>
  <c r="K395" i="63"/>
  <c r="K543" i="63"/>
  <c r="K611" i="63"/>
  <c r="K544" i="63"/>
  <c r="K745" i="63"/>
  <c r="K505" i="63"/>
  <c r="K621" i="63"/>
  <c r="K545" i="63"/>
  <c r="K547" i="63"/>
  <c r="K785" i="63"/>
  <c r="K76" i="63"/>
  <c r="K546" i="63"/>
  <c r="K755" i="63"/>
  <c r="K795" i="63"/>
  <c r="K855" i="63"/>
  <c r="K725" i="63"/>
  <c r="K548" i="63"/>
  <c r="K805" i="63"/>
  <c r="K553" i="63"/>
  <c r="K551" i="63"/>
  <c r="K815" i="63"/>
  <c r="K765" i="63"/>
  <c r="K549" i="63"/>
  <c r="K825" i="63"/>
  <c r="K875" i="63"/>
  <c r="K678" i="63"/>
  <c r="K550" i="63"/>
  <c r="K835" i="63"/>
  <c r="K885" i="63"/>
  <c r="K775" i="63"/>
  <c r="K4" i="63"/>
  <c r="K14" i="63"/>
  <c r="K103" i="63"/>
  <c r="K77" i="63"/>
  <c r="K555" i="63"/>
  <c r="K554" i="63"/>
  <c r="K711" i="63"/>
  <c r="K168" i="63"/>
  <c r="K196" i="63"/>
  <c r="K24" i="63"/>
  <c r="K552" i="63"/>
  <c r="K34" i="63"/>
  <c r="K123" i="63"/>
  <c r="K236" i="63"/>
  <c r="K845" i="63"/>
  <c r="K44" i="63"/>
  <c r="K209" i="63"/>
  <c r="K54" i="63"/>
  <c r="K169" i="63"/>
  <c r="K256" i="63"/>
  <c r="K865" i="63"/>
  <c r="K64" i="63"/>
  <c r="K211" i="63"/>
  <c r="K644" i="63"/>
  <c r="K316" i="63"/>
  <c r="K560" i="63"/>
  <c r="K246" i="63"/>
  <c r="K556" i="63"/>
  <c r="K559" i="63"/>
  <c r="K276" i="63"/>
  <c r="K326" i="63"/>
  <c r="K396" i="63"/>
  <c r="K557" i="63"/>
  <c r="K113" i="63"/>
  <c r="K210" i="63"/>
  <c r="K286" i="63"/>
  <c r="K346" i="63"/>
  <c r="K133" i="63"/>
  <c r="K296" i="63"/>
  <c r="K143" i="63"/>
  <c r="K558" i="63"/>
  <c r="K366" i="63"/>
  <c r="K153" i="63"/>
  <c r="K78" i="63"/>
  <c r="K266" i="63"/>
  <c r="K306" i="63"/>
  <c r="K426" i="63"/>
  <c r="K171" i="63"/>
  <c r="K622" i="63"/>
  <c r="K336" i="63"/>
  <c r="K561" i="63"/>
  <c r="K486" i="63"/>
  <c r="K356" i="63"/>
  <c r="K406" i="63"/>
  <c r="K436" i="63"/>
  <c r="K562" i="63"/>
  <c r="K645" i="63"/>
  <c r="K376" i="63"/>
  <c r="K446" i="63"/>
  <c r="K563" i="63"/>
  <c r="K386" i="63"/>
  <c r="K456" i="63"/>
  <c r="K496" i="63"/>
  <c r="K669" i="63"/>
  <c r="K170" i="63"/>
  <c r="K466" i="63"/>
  <c r="K602" i="63"/>
  <c r="K416" i="63"/>
  <c r="K476" i="63"/>
  <c r="K659" i="63"/>
  <c r="K726" i="63"/>
  <c r="K570" i="63"/>
  <c r="K836" i="63"/>
  <c r="K886" i="63"/>
  <c r="K55" i="63"/>
  <c r="K173" i="63"/>
  <c r="K689" i="63"/>
  <c r="K736" i="63"/>
  <c r="K776" i="63"/>
  <c r="K564" i="63"/>
  <c r="K746" i="63"/>
  <c r="K786" i="63"/>
  <c r="K846" i="63"/>
  <c r="K15" i="63"/>
  <c r="K104" i="63"/>
  <c r="K679" i="63"/>
  <c r="K565" i="63"/>
  <c r="K567" i="63"/>
  <c r="K796" i="63"/>
  <c r="K699" i="63"/>
  <c r="K756" i="63"/>
  <c r="K806" i="63"/>
  <c r="K506" i="63"/>
  <c r="K79" i="63"/>
  <c r="K568" i="63"/>
  <c r="K571" i="63"/>
  <c r="K212" i="63"/>
  <c r="K25" i="63"/>
  <c r="K213" i="63"/>
  <c r="K612" i="63"/>
  <c r="K712" i="63"/>
  <c r="K766" i="63"/>
  <c r="K816" i="63"/>
  <c r="K866" i="63"/>
  <c r="K632" i="63"/>
  <c r="K566" i="63"/>
  <c r="K569" i="63"/>
  <c r="K826" i="63"/>
  <c r="K5" i="63"/>
  <c r="K35" i="63"/>
  <c r="K172" i="63"/>
  <c r="K154" i="63"/>
  <c r="K646" i="63"/>
  <c r="K317" i="63"/>
  <c r="K387" i="63"/>
  <c r="K174" i="63"/>
  <c r="K574" i="63"/>
  <c r="K114" i="63"/>
  <c r="K197" i="63"/>
  <c r="K575" i="63"/>
  <c r="K327" i="63"/>
  <c r="K397" i="63"/>
  <c r="K467" i="63"/>
  <c r="K214" i="63"/>
  <c r="K277" i="63"/>
  <c r="K337" i="63"/>
  <c r="K713" i="63"/>
  <c r="K144" i="63"/>
  <c r="K237" i="63"/>
  <c r="K576" i="63"/>
  <c r="K347" i="63"/>
  <c r="K417" i="63"/>
  <c r="K175" i="63"/>
  <c r="K572" i="63"/>
  <c r="K65" i="63"/>
  <c r="K134" i="63"/>
  <c r="K247" i="63"/>
  <c r="K287" i="63"/>
  <c r="K357" i="63"/>
  <c r="K856" i="63"/>
  <c r="K124" i="63"/>
  <c r="K80" i="63"/>
  <c r="K257" i="63"/>
  <c r="K297" i="63"/>
  <c r="K573" i="63"/>
  <c r="K81" i="63"/>
  <c r="K577" i="63"/>
  <c r="K377" i="63"/>
  <c r="K447" i="63"/>
  <c r="K580" i="63"/>
  <c r="K876" i="63"/>
  <c r="K45" i="63"/>
  <c r="K267" i="63"/>
  <c r="K307" i="63"/>
  <c r="K579" i="63"/>
  <c r="K507" i="63"/>
  <c r="K680" i="63"/>
  <c r="K737" i="63"/>
  <c r="K578" i="63"/>
  <c r="K603" i="63"/>
  <c r="K690" i="63"/>
  <c r="K747" i="63"/>
  <c r="K807" i="63"/>
  <c r="K587" i="63"/>
  <c r="K26" i="63"/>
  <c r="K407" i="63"/>
  <c r="K497" i="63"/>
  <c r="K613" i="63"/>
  <c r="K581" i="63"/>
  <c r="K757" i="63"/>
  <c r="K367" i="63"/>
  <c r="K427" i="63"/>
  <c r="K623" i="63"/>
  <c r="K700" i="63"/>
  <c r="K767" i="63"/>
  <c r="K817" i="63"/>
  <c r="K867" i="63"/>
  <c r="K46" i="63"/>
  <c r="K437" i="63"/>
  <c r="K633" i="63"/>
  <c r="K82" i="63"/>
  <c r="K583" i="63"/>
  <c r="K457" i="63"/>
  <c r="K647" i="63"/>
  <c r="K714" i="63"/>
  <c r="K584" i="63"/>
  <c r="K837" i="63"/>
  <c r="K887" i="63"/>
  <c r="K66" i="63"/>
  <c r="K477" i="63"/>
  <c r="K660" i="63"/>
  <c r="K582" i="63"/>
  <c r="K777" i="63"/>
  <c r="K586" i="63"/>
  <c r="K6" i="63"/>
  <c r="K105" i="63"/>
  <c r="K487" i="63"/>
  <c r="K670" i="63"/>
  <c r="K727" i="63"/>
  <c r="K877" i="63"/>
  <c r="K177" i="63"/>
  <c r="K258" i="63"/>
  <c r="K308" i="63"/>
  <c r="K145" i="63"/>
  <c r="K84" i="63"/>
  <c r="K318" i="63"/>
  <c r="K388" i="63"/>
  <c r="K178" i="63"/>
  <c r="K797" i="63"/>
  <c r="K715" i="63"/>
  <c r="K83" i="63"/>
  <c r="K268" i="63"/>
  <c r="K328" i="63"/>
  <c r="K398" i="63"/>
  <c r="K468" i="63"/>
  <c r="K585" i="63"/>
  <c r="K36" i="63"/>
  <c r="K115" i="63"/>
  <c r="K155" i="63"/>
  <c r="K648" i="63"/>
  <c r="K338" i="63"/>
  <c r="K408" i="63"/>
  <c r="K478" i="63"/>
  <c r="K827" i="63"/>
  <c r="K176" i="63"/>
  <c r="K198" i="63"/>
  <c r="K278" i="63"/>
  <c r="K847" i="63"/>
  <c r="K216" i="63"/>
  <c r="K217" i="63"/>
  <c r="K588" i="63"/>
  <c r="K787" i="63"/>
  <c r="K857" i="63"/>
  <c r="K56" i="63"/>
  <c r="K125" i="63"/>
  <c r="K238" i="63"/>
  <c r="K288" i="63"/>
  <c r="K215" i="63"/>
  <c r="K135" i="63"/>
  <c r="K248" i="63"/>
  <c r="K298" i="63"/>
  <c r="K368" i="63"/>
  <c r="K590" i="63"/>
  <c r="K649" i="63"/>
  <c r="K716" i="63"/>
  <c r="K358" i="63"/>
  <c r="K488" i="63"/>
  <c r="K591" i="63"/>
  <c r="K661" i="63"/>
  <c r="K728" i="63"/>
  <c r="K788" i="63"/>
  <c r="K595" i="63"/>
  <c r="K27" i="63"/>
  <c r="K498" i="63"/>
  <c r="K671" i="63"/>
  <c r="K738" i="63"/>
  <c r="K348" i="63"/>
  <c r="K458" i="63"/>
  <c r="K508" i="63"/>
  <c r="K681" i="63"/>
  <c r="K748" i="63"/>
  <c r="K808" i="63"/>
  <c r="K868" i="63"/>
  <c r="K448" i="63"/>
  <c r="K179" i="63"/>
  <c r="K604" i="63"/>
  <c r="K691" i="63"/>
  <c r="K758" i="63"/>
  <c r="K438" i="63"/>
  <c r="K614" i="63"/>
  <c r="K592" i="63"/>
  <c r="K768" i="63"/>
  <c r="K589" i="63"/>
  <c r="K428" i="63"/>
  <c r="K624" i="63"/>
  <c r="K701" i="63"/>
  <c r="K593" i="63"/>
  <c r="K838" i="63"/>
  <c r="K7" i="63"/>
  <c r="K106" i="63"/>
  <c r="K378" i="63"/>
  <c r="K418" i="63"/>
  <c r="K634" i="63"/>
  <c r="K85" i="63"/>
  <c r="K594" i="63"/>
  <c r="K848" i="63"/>
  <c r="K17" i="63"/>
  <c r="K818" i="63"/>
  <c r="K219" i="63"/>
  <c r="K220" i="63"/>
  <c r="K596" i="63"/>
  <c r="K359" i="63"/>
  <c r="K828" i="63"/>
  <c r="K67" i="63"/>
  <c r="K126" i="63"/>
  <c r="K239" i="63"/>
  <c r="K289" i="63"/>
  <c r="K369" i="63"/>
  <c r="K449" i="63"/>
  <c r="K858" i="63"/>
  <c r="K136" i="63"/>
  <c r="K249" i="63"/>
  <c r="K218" i="63"/>
  <c r="K47" i="63"/>
  <c r="K181" i="63"/>
  <c r="K259" i="63"/>
  <c r="K309" i="63"/>
  <c r="K389" i="63"/>
  <c r="K182" i="63"/>
  <c r="K878" i="63"/>
  <c r="K146" i="63"/>
  <c r="K87" i="63"/>
  <c r="K319" i="63"/>
  <c r="K888" i="63"/>
  <c r="K86" i="63"/>
  <c r="K269" i="63"/>
  <c r="K329" i="63"/>
  <c r="K778" i="63"/>
  <c r="K717" i="63"/>
  <c r="K57" i="63"/>
  <c r="K116" i="63"/>
  <c r="K156" i="63"/>
  <c r="K650" i="63"/>
  <c r="K339" i="63"/>
  <c r="K419" i="63"/>
  <c r="K183" i="63"/>
  <c r="K798" i="63"/>
  <c r="K37" i="63"/>
  <c r="K180" i="63"/>
  <c r="K199" i="63"/>
  <c r="K279" i="63"/>
  <c r="K349" i="63"/>
  <c r="K429" i="63"/>
  <c r="K489" i="63"/>
  <c r="K672" i="63"/>
  <c r="K739" i="63"/>
  <c r="K819" i="63"/>
  <c r="K879" i="63"/>
  <c r="K58" i="63"/>
  <c r="K185" i="63"/>
  <c r="K379" i="63"/>
  <c r="K499" i="63"/>
  <c r="K605" i="63"/>
  <c r="K682" i="63"/>
  <c r="K749" i="63"/>
  <c r="K829" i="63"/>
  <c r="K889" i="63"/>
  <c r="K68" i="63"/>
  <c r="K147" i="63"/>
  <c r="K90" i="63"/>
  <c r="K330" i="63"/>
  <c r="K410" i="63"/>
  <c r="K480" i="63"/>
  <c r="K399" i="63"/>
  <c r="K597" i="63"/>
  <c r="K692" i="63"/>
  <c r="K759" i="63"/>
  <c r="K839" i="63"/>
  <c r="K8" i="63"/>
  <c r="K107" i="63"/>
  <c r="K409" i="63"/>
  <c r="K598" i="63"/>
  <c r="K769" i="63"/>
  <c r="K849" i="63"/>
  <c r="K18" i="63"/>
  <c r="K117" i="63"/>
  <c r="K157" i="63"/>
  <c r="K652" i="63"/>
  <c r="K350" i="63"/>
  <c r="K430" i="63"/>
  <c r="K490" i="63"/>
  <c r="K299" i="63"/>
  <c r="K439" i="63"/>
  <c r="K509" i="63"/>
  <c r="K702" i="63"/>
  <c r="K779" i="63"/>
  <c r="K859" i="63"/>
  <c r="K719" i="63"/>
  <c r="K459" i="63"/>
  <c r="K635" i="63"/>
  <c r="K88" i="63"/>
  <c r="K789" i="63"/>
  <c r="K599" i="63"/>
  <c r="K28" i="63"/>
  <c r="K222" i="63"/>
  <c r="K223" i="63"/>
  <c r="K290" i="63"/>
  <c r="K370" i="63"/>
  <c r="K450" i="63"/>
  <c r="K510" i="63"/>
  <c r="K469" i="63"/>
  <c r="K615" i="63"/>
  <c r="K651" i="63"/>
  <c r="K718" i="63"/>
  <c r="K799" i="63"/>
  <c r="K221" i="63"/>
  <c r="K38" i="63"/>
  <c r="K127" i="63"/>
  <c r="K240" i="63"/>
  <c r="K300" i="63"/>
  <c r="K380" i="63"/>
  <c r="K460" i="63"/>
  <c r="K479" i="63"/>
  <c r="K625" i="63"/>
  <c r="K320" i="63"/>
  <c r="K470" i="63"/>
  <c r="K500" i="63"/>
  <c r="K91" i="63"/>
  <c r="K790" i="63"/>
  <c r="K224" i="63"/>
  <c r="K49" i="63"/>
  <c r="K184" i="63"/>
  <c r="K89" i="63"/>
  <c r="K340" i="63"/>
  <c r="K626" i="63"/>
  <c r="K673" i="63"/>
  <c r="K720" i="63"/>
  <c r="K800" i="63"/>
  <c r="K870" i="63"/>
  <c r="K59" i="63"/>
  <c r="K148" i="63"/>
  <c r="K93" i="63"/>
  <c r="K341" i="63"/>
  <c r="K421" i="63"/>
  <c r="K491" i="63"/>
  <c r="K664" i="63"/>
  <c r="K662" i="63"/>
  <c r="K200" i="63"/>
  <c r="K360" i="63"/>
  <c r="K730" i="63"/>
  <c r="K810" i="63"/>
  <c r="K880" i="63"/>
  <c r="K729" i="63"/>
  <c r="K250" i="63"/>
  <c r="K390" i="63"/>
  <c r="K187" i="63"/>
  <c r="K653" i="63"/>
  <c r="K740" i="63"/>
  <c r="K820" i="63"/>
  <c r="K890" i="63"/>
  <c r="K108" i="63"/>
  <c r="K158" i="63"/>
  <c r="K281" i="63"/>
  <c r="K361" i="63"/>
  <c r="K441" i="63"/>
  <c r="K511" i="63"/>
  <c r="K809" i="63"/>
  <c r="K260" i="63"/>
  <c r="K400" i="63"/>
  <c r="K616" i="63"/>
  <c r="K750" i="63"/>
  <c r="K830" i="63"/>
  <c r="K869" i="63"/>
  <c r="K270" i="63"/>
  <c r="K420" i="63"/>
  <c r="K683" i="63"/>
  <c r="K760" i="63"/>
  <c r="K840" i="63"/>
  <c r="K19" i="63"/>
  <c r="K188" i="63"/>
  <c r="K226" i="63"/>
  <c r="K301" i="63"/>
  <c r="K381" i="63"/>
  <c r="K461" i="63"/>
  <c r="K617" i="63"/>
  <c r="K48" i="63"/>
  <c r="K137" i="63"/>
  <c r="K280" i="63"/>
  <c r="K440" i="63"/>
  <c r="K636" i="63"/>
  <c r="K663" i="63"/>
  <c r="K693" i="63"/>
  <c r="K770" i="63"/>
  <c r="K850" i="63"/>
  <c r="K29" i="63"/>
  <c r="K225" i="63"/>
  <c r="K241" i="63"/>
  <c r="K311" i="63"/>
  <c r="K391" i="63"/>
  <c r="K189" i="63"/>
  <c r="K627" i="63"/>
  <c r="K39" i="63"/>
  <c r="K69" i="63"/>
  <c r="K271" i="63"/>
  <c r="K431" i="63"/>
  <c r="K684" i="63"/>
  <c r="K704" i="63"/>
  <c r="K781" i="63"/>
  <c r="K861" i="63"/>
  <c r="K310" i="63"/>
  <c r="K118" i="63"/>
  <c r="K291" i="63"/>
  <c r="K451" i="63"/>
  <c r="K94" i="63"/>
  <c r="K791" i="63"/>
  <c r="K227" i="63"/>
  <c r="K50" i="63"/>
  <c r="K139" i="63"/>
  <c r="K262" i="63"/>
  <c r="K332" i="63"/>
  <c r="K412" i="63"/>
  <c r="K482" i="63"/>
  <c r="K186" i="63"/>
  <c r="K703" i="63"/>
  <c r="K128" i="63"/>
  <c r="K321" i="63"/>
  <c r="K471" i="63"/>
  <c r="K721" i="63"/>
  <c r="K801" i="63"/>
  <c r="K871" i="63"/>
  <c r="K60" i="63"/>
  <c r="K149" i="63"/>
  <c r="K96" i="63"/>
  <c r="K342" i="63"/>
  <c r="K422" i="63"/>
  <c r="K492" i="63"/>
  <c r="K606" i="63"/>
  <c r="K780" i="63"/>
  <c r="K9" i="63"/>
  <c r="K138" i="63"/>
  <c r="K331" i="63"/>
  <c r="K481" i="63"/>
  <c r="K731" i="63"/>
  <c r="K811" i="63"/>
  <c r="K881" i="63"/>
  <c r="K70" i="63"/>
  <c r="K95" i="63"/>
  <c r="K272" i="63"/>
  <c r="K352" i="63"/>
  <c r="K432" i="63"/>
  <c r="K860" i="63"/>
  <c r="K92" i="63"/>
  <c r="K351" i="63"/>
  <c r="K501" i="63"/>
  <c r="K741" i="63"/>
  <c r="K821" i="63"/>
  <c r="K201" i="63"/>
  <c r="K371" i="63"/>
  <c r="K607" i="63"/>
  <c r="K654" i="63"/>
  <c r="K674" i="63"/>
  <c r="K751" i="63"/>
  <c r="K831" i="63"/>
  <c r="K119" i="63"/>
  <c r="K202" i="63"/>
  <c r="K292" i="63"/>
  <c r="K372" i="63"/>
  <c r="K452" i="63"/>
  <c r="K251" i="63"/>
  <c r="K401" i="63"/>
  <c r="K261" i="63"/>
  <c r="K411" i="63"/>
  <c r="K694" i="63"/>
  <c r="K771" i="63"/>
  <c r="K851" i="63"/>
  <c r="K109" i="63"/>
  <c r="K282" i="63"/>
  <c r="K442" i="63"/>
  <c r="K512" i="63"/>
  <c r="K608" i="63"/>
  <c r="K665" i="63"/>
  <c r="K742" i="63"/>
  <c r="K822" i="63"/>
  <c r="K892" i="63"/>
  <c r="K110" i="63"/>
  <c r="K190" i="63"/>
  <c r="K302" i="63"/>
  <c r="K462" i="63"/>
  <c r="K675" i="63"/>
  <c r="K752" i="63"/>
  <c r="K832" i="63"/>
  <c r="K120" i="63"/>
  <c r="K232" i="63"/>
  <c r="K303" i="63"/>
  <c r="K383" i="63"/>
  <c r="K463" i="63"/>
  <c r="K619" i="63"/>
  <c r="K228" i="63"/>
  <c r="K312" i="63"/>
  <c r="K191" i="63"/>
  <c r="K685" i="63"/>
  <c r="K762" i="63"/>
  <c r="K842" i="63"/>
  <c r="K21" i="63"/>
  <c r="K637" i="63"/>
  <c r="K129" i="63"/>
  <c r="K322" i="63"/>
  <c r="K472" i="63"/>
  <c r="K502" i="63"/>
  <c r="K695" i="63"/>
  <c r="K772" i="63"/>
  <c r="K852" i="63"/>
  <c r="K31" i="63"/>
  <c r="K130" i="63"/>
  <c r="K253" i="63"/>
  <c r="K323" i="63"/>
  <c r="K403" i="63"/>
  <c r="K473" i="63"/>
  <c r="K639" i="63"/>
  <c r="K891" i="63"/>
  <c r="K159" i="63"/>
  <c r="K362" i="63"/>
  <c r="K618" i="63"/>
  <c r="K705" i="63"/>
  <c r="K782" i="63"/>
  <c r="K862" i="63"/>
  <c r="K20" i="63"/>
  <c r="K229" i="63"/>
  <c r="K382" i="63"/>
  <c r="K628" i="63"/>
  <c r="K97" i="63"/>
  <c r="K792" i="63"/>
  <c r="K230" i="63"/>
  <c r="K51" i="63"/>
  <c r="K150" i="63"/>
  <c r="K99" i="63"/>
  <c r="K343" i="63"/>
  <c r="K423" i="63"/>
  <c r="K493" i="63"/>
  <c r="K666" i="63"/>
  <c r="K761" i="63"/>
  <c r="K30" i="63"/>
  <c r="K242" i="63"/>
  <c r="K392" i="63"/>
  <c r="K638" i="63"/>
  <c r="K722" i="63"/>
  <c r="K802" i="63"/>
  <c r="K872" i="63"/>
  <c r="K61" i="63"/>
  <c r="K98" i="63"/>
  <c r="K273" i="63"/>
  <c r="K353" i="63"/>
  <c r="K433" i="63"/>
  <c r="K503" i="63"/>
  <c r="K676" i="63"/>
  <c r="K841" i="63"/>
  <c r="K40" i="63"/>
  <c r="K812" i="63"/>
  <c r="K283" i="63"/>
  <c r="K443" i="63"/>
  <c r="K696" i="63"/>
  <c r="K733" i="63"/>
  <c r="K813" i="63"/>
  <c r="K893" i="63"/>
  <c r="K252" i="63"/>
  <c r="K882" i="63"/>
  <c r="K41" i="63"/>
  <c r="K293" i="63"/>
  <c r="K453" i="63"/>
  <c r="K743" i="63"/>
  <c r="K823" i="63"/>
  <c r="K402" i="63"/>
  <c r="K192" i="63"/>
  <c r="K313" i="63"/>
  <c r="K193" i="63"/>
  <c r="K753" i="63"/>
  <c r="K833" i="63"/>
  <c r="K71" i="63"/>
  <c r="K140" i="63"/>
  <c r="K333" i="63"/>
  <c r="K483" i="63"/>
  <c r="K763" i="63"/>
  <c r="K843" i="63"/>
  <c r="K160" i="63"/>
  <c r="K363" i="63"/>
  <c r="K513" i="63"/>
  <c r="K773" i="63"/>
  <c r="K853" i="63"/>
  <c r="K203" i="63"/>
  <c r="K373" i="63"/>
  <c r="K609" i="63"/>
  <c r="K686" i="63"/>
  <c r="K706" i="63"/>
  <c r="K783" i="63"/>
  <c r="K863" i="63"/>
  <c r="K732" i="63"/>
  <c r="K263" i="63"/>
  <c r="K413" i="63"/>
  <c r="K803" i="63"/>
  <c r="K655" i="63"/>
  <c r="K243" i="63"/>
  <c r="K393" i="63"/>
  <c r="K629" i="63"/>
  <c r="K100" i="63"/>
  <c r="K793" i="63"/>
  <c r="K873" i="63"/>
  <c r="K656" i="63"/>
  <c r="K723" i="63"/>
  <c r="K883" i="63"/>
  <c r="D12" i="63"/>
  <c r="D2" i="63"/>
  <c r="CV51" i="6"/>
  <c r="CD7" i="19"/>
  <c r="G224" i="63" s="1"/>
  <c r="CE7" i="19"/>
  <c r="G870" i="63" s="1"/>
  <c r="CF7" i="19"/>
  <c r="G880" i="63" s="1"/>
  <c r="CG7" i="19"/>
  <c r="G890" i="63" s="1"/>
  <c r="CD8" i="19"/>
  <c r="H224" i="63" s="1"/>
  <c r="CE8" i="19"/>
  <c r="H870" i="63" s="1"/>
  <c r="CF8" i="19"/>
  <c r="H880" i="63" s="1"/>
  <c r="CG8" i="19"/>
  <c r="H890" i="63" s="1"/>
  <c r="CD9" i="19"/>
  <c r="I224" i="63" s="1"/>
  <c r="CE9" i="19"/>
  <c r="I870" i="63" s="1"/>
  <c r="CF9" i="19"/>
  <c r="I880" i="63" s="1"/>
  <c r="CG9" i="19"/>
  <c r="I890" i="63" s="1"/>
  <c r="CD34" i="19"/>
  <c r="CE34" i="19"/>
  <c r="CF34" i="19"/>
  <c r="CG34" i="19"/>
  <c r="CD35" i="19"/>
  <c r="CE35" i="19"/>
  <c r="CF35" i="19"/>
  <c r="CG35" i="19"/>
  <c r="CD36" i="19"/>
  <c r="CE36" i="19"/>
  <c r="CF36" i="19"/>
  <c r="CG36" i="19"/>
  <c r="CD37" i="19"/>
  <c r="CE37" i="19"/>
  <c r="CF37" i="19"/>
  <c r="CG37" i="19"/>
  <c r="CD38" i="19"/>
  <c r="CE38" i="19"/>
  <c r="CF38" i="19"/>
  <c r="CG38" i="19"/>
  <c r="CD39" i="19"/>
  <c r="CE39" i="19"/>
  <c r="CF39" i="19"/>
  <c r="CG39" i="19"/>
  <c r="CD40" i="19"/>
  <c r="CE40" i="19"/>
  <c r="CF40" i="19"/>
  <c r="CG40" i="19"/>
  <c r="CD41" i="19"/>
  <c r="CE41" i="19"/>
  <c r="CF41" i="19"/>
  <c r="CG41" i="19"/>
  <c r="CD43" i="19"/>
  <c r="CE43" i="19"/>
  <c r="CF43" i="19"/>
  <c r="CG43" i="19"/>
  <c r="CD44" i="19"/>
  <c r="CE44" i="19"/>
  <c r="CF44" i="19"/>
  <c r="CG44" i="19"/>
  <c r="CD45" i="19"/>
  <c r="CE45" i="19"/>
  <c r="CF45" i="19"/>
  <c r="CG45" i="19"/>
  <c r="CD46" i="19"/>
  <c r="CE46" i="19"/>
  <c r="CF46" i="19"/>
  <c r="CG46" i="19"/>
  <c r="CD47" i="19"/>
  <c r="CE47" i="19"/>
  <c r="CF47" i="19"/>
  <c r="CG47" i="19"/>
  <c r="CD48" i="19"/>
  <c r="CE48" i="19"/>
  <c r="CF48" i="19"/>
  <c r="CG48" i="19"/>
  <c r="CD49" i="19"/>
  <c r="CE49" i="19"/>
  <c r="CF49" i="19"/>
  <c r="CG49" i="19"/>
  <c r="CD50" i="19"/>
  <c r="CE50" i="19"/>
  <c r="CF50" i="19"/>
  <c r="CG50" i="19"/>
  <c r="CD51" i="19"/>
  <c r="CE51" i="19"/>
  <c r="CF51" i="19"/>
  <c r="CG51" i="19"/>
  <c r="CD52" i="19"/>
  <c r="CE52" i="19"/>
  <c r="CF52" i="19"/>
  <c r="CG52" i="19"/>
  <c r="CD53" i="19"/>
  <c r="CE53" i="19"/>
  <c r="CF53" i="19"/>
  <c r="CG53" i="19"/>
  <c r="DA53" i="6"/>
  <c r="CZ53" i="6"/>
  <c r="CY53" i="6"/>
  <c r="CX53" i="6"/>
  <c r="CW53" i="6"/>
  <c r="CV53" i="6"/>
  <c r="CU53" i="6"/>
  <c r="CT53" i="6"/>
  <c r="CS53" i="6"/>
  <c r="CR53" i="6"/>
  <c r="CQ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S53" i="6"/>
  <c r="AR53" i="6"/>
  <c r="AQ53" i="6"/>
  <c r="AP53" i="6"/>
  <c r="AO53" i="6"/>
  <c r="AN53" i="6"/>
  <c r="AM53" i="6"/>
  <c r="AL53" i="6"/>
  <c r="AK53" i="6"/>
  <c r="AJ53" i="6"/>
  <c r="AG53" i="6"/>
  <c r="AF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DA52" i="6"/>
  <c r="CZ52" i="6"/>
  <c r="CY52" i="6"/>
  <c r="CX52" i="6"/>
  <c r="CW52" i="6"/>
  <c r="CV52" i="6"/>
  <c r="CU52" i="6"/>
  <c r="CT52" i="6"/>
  <c r="CS52" i="6"/>
  <c r="CR52" i="6"/>
  <c r="CQ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S52" i="6"/>
  <c r="AR52" i="6"/>
  <c r="AQ52" i="6"/>
  <c r="AP52" i="6"/>
  <c r="AO52" i="6"/>
  <c r="AN52" i="6"/>
  <c r="AM52" i="6"/>
  <c r="AL52" i="6"/>
  <c r="AK52" i="6"/>
  <c r="AJ52" i="6"/>
  <c r="AG52" i="6"/>
  <c r="AF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DA51" i="6"/>
  <c r="CZ51" i="6"/>
  <c r="CY51" i="6"/>
  <c r="CX51" i="6"/>
  <c r="CW51" i="6"/>
  <c r="CU51" i="6"/>
  <c r="CT51" i="6"/>
  <c r="CS51" i="6"/>
  <c r="CR51" i="6"/>
  <c r="CQ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S51" i="6"/>
  <c r="AR51" i="6"/>
  <c r="AQ51" i="6"/>
  <c r="AP51" i="6"/>
  <c r="AO51" i="6"/>
  <c r="AN51" i="6"/>
  <c r="AM51" i="6"/>
  <c r="AL51" i="6"/>
  <c r="AK51" i="6"/>
  <c r="AJ51" i="6"/>
  <c r="AG51" i="6"/>
  <c r="AF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DA50" i="6"/>
  <c r="CZ50" i="6"/>
  <c r="CY50" i="6"/>
  <c r="CX50" i="6"/>
  <c r="CW50" i="6"/>
  <c r="CV50" i="6"/>
  <c r="CU50" i="6"/>
  <c r="CT50" i="6"/>
  <c r="CS50" i="6"/>
  <c r="CR50" i="6"/>
  <c r="CQ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S50" i="6"/>
  <c r="AR50" i="6"/>
  <c r="AQ50" i="6"/>
  <c r="AP50" i="6"/>
  <c r="AO50" i="6"/>
  <c r="AN50" i="6"/>
  <c r="AM50" i="6"/>
  <c r="AL50" i="6"/>
  <c r="AK50" i="6"/>
  <c r="AJ50" i="6"/>
  <c r="AG50" i="6"/>
  <c r="AF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DA49" i="6"/>
  <c r="CZ49" i="6"/>
  <c r="CY49" i="6"/>
  <c r="CX49" i="6"/>
  <c r="CW49" i="6"/>
  <c r="CV49" i="6"/>
  <c r="CU49" i="6"/>
  <c r="CT49" i="6"/>
  <c r="CS49" i="6"/>
  <c r="CR49" i="6"/>
  <c r="CQ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S49" i="6"/>
  <c r="AR49" i="6"/>
  <c r="AQ49" i="6"/>
  <c r="AP49" i="6"/>
  <c r="AO49" i="6"/>
  <c r="AN49" i="6"/>
  <c r="AM49" i="6"/>
  <c r="AL49" i="6"/>
  <c r="AK49" i="6"/>
  <c r="AJ49" i="6"/>
  <c r="AG49" i="6"/>
  <c r="AF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DA48" i="6"/>
  <c r="CZ48" i="6"/>
  <c r="CY48" i="6"/>
  <c r="CX48" i="6"/>
  <c r="CW48" i="6"/>
  <c r="CV48" i="6"/>
  <c r="CU48" i="6"/>
  <c r="CT48" i="6"/>
  <c r="CS48" i="6"/>
  <c r="CR48" i="6"/>
  <c r="CQ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S48" i="6"/>
  <c r="AR48" i="6"/>
  <c r="AQ48" i="6"/>
  <c r="AP48" i="6"/>
  <c r="AO48" i="6"/>
  <c r="AN48" i="6"/>
  <c r="AM48" i="6"/>
  <c r="AL48" i="6"/>
  <c r="AK48" i="6"/>
  <c r="AJ48" i="6"/>
  <c r="AG48" i="6"/>
  <c r="AF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DA47" i="6"/>
  <c r="CZ47" i="6"/>
  <c r="CY47" i="6"/>
  <c r="CX47" i="6"/>
  <c r="CW47" i="6"/>
  <c r="CV47" i="6"/>
  <c r="CU47" i="6"/>
  <c r="CT47" i="6"/>
  <c r="CS47" i="6"/>
  <c r="CR47" i="6"/>
  <c r="CQ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S47" i="6"/>
  <c r="AR47" i="6"/>
  <c r="AQ47" i="6"/>
  <c r="AP47" i="6"/>
  <c r="AO47" i="6"/>
  <c r="AN47" i="6"/>
  <c r="AM47" i="6"/>
  <c r="AL47" i="6"/>
  <c r="AK47" i="6"/>
  <c r="AJ47" i="6"/>
  <c r="AG47" i="6"/>
  <c r="AF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DA46" i="6"/>
  <c r="CZ46" i="6"/>
  <c r="CY46" i="6"/>
  <c r="CX46" i="6"/>
  <c r="CW46" i="6"/>
  <c r="CV46" i="6"/>
  <c r="CU46" i="6"/>
  <c r="CT46" i="6"/>
  <c r="CS46" i="6"/>
  <c r="CR46" i="6"/>
  <c r="CQ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S46" i="6"/>
  <c r="AR46" i="6"/>
  <c r="AQ46" i="6"/>
  <c r="AP46" i="6"/>
  <c r="AO46" i="6"/>
  <c r="AN46" i="6"/>
  <c r="AM46" i="6"/>
  <c r="AL46" i="6"/>
  <c r="AK46" i="6"/>
  <c r="AJ46" i="6"/>
  <c r="AG46" i="6"/>
  <c r="AF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DA45" i="6"/>
  <c r="CZ45" i="6"/>
  <c r="CY45" i="6"/>
  <c r="CX45" i="6"/>
  <c r="CW45" i="6"/>
  <c r="CV45" i="6"/>
  <c r="CU45" i="6"/>
  <c r="CT45" i="6"/>
  <c r="CS45" i="6"/>
  <c r="CR45" i="6"/>
  <c r="CQ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S45" i="6"/>
  <c r="AR45" i="6"/>
  <c r="AQ45" i="6"/>
  <c r="AP45" i="6"/>
  <c r="AO45" i="6"/>
  <c r="AN45" i="6"/>
  <c r="AM45" i="6"/>
  <c r="AL45" i="6"/>
  <c r="AK45" i="6"/>
  <c r="AJ45" i="6"/>
  <c r="AG45" i="6"/>
  <c r="AF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DA44" i="6"/>
  <c r="CZ44" i="6"/>
  <c r="CY44" i="6"/>
  <c r="CX44" i="6"/>
  <c r="CW44" i="6"/>
  <c r="CV44" i="6"/>
  <c r="CU44" i="6"/>
  <c r="CT44" i="6"/>
  <c r="CS44" i="6"/>
  <c r="CR44" i="6"/>
  <c r="CQ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S44" i="6"/>
  <c r="AR44" i="6"/>
  <c r="AQ44" i="6"/>
  <c r="AP44" i="6"/>
  <c r="AO44" i="6"/>
  <c r="AN44" i="6"/>
  <c r="AM44" i="6"/>
  <c r="AL44" i="6"/>
  <c r="AK44" i="6"/>
  <c r="AJ44" i="6"/>
  <c r="AG44" i="6"/>
  <c r="AF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DA43" i="6"/>
  <c r="CZ43" i="6"/>
  <c r="CY43" i="6"/>
  <c r="CX43" i="6"/>
  <c r="CW43" i="6"/>
  <c r="CV43" i="6"/>
  <c r="CU43" i="6"/>
  <c r="CT43" i="6"/>
  <c r="CS43" i="6"/>
  <c r="CR43" i="6"/>
  <c r="CQ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S43" i="6"/>
  <c r="AR43" i="6"/>
  <c r="AQ43" i="6"/>
  <c r="AP43" i="6"/>
  <c r="AO43" i="6"/>
  <c r="AN43" i="6"/>
  <c r="AM43" i="6"/>
  <c r="AL43" i="6"/>
  <c r="AK43" i="6"/>
  <c r="AJ43" i="6"/>
  <c r="AG43" i="6"/>
  <c r="AF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DA41" i="6"/>
  <c r="CZ41" i="6"/>
  <c r="CY41" i="6"/>
  <c r="CX41" i="6"/>
  <c r="CW41" i="6"/>
  <c r="CV41" i="6"/>
  <c r="CU41" i="6"/>
  <c r="CT41" i="6"/>
  <c r="CS41" i="6"/>
  <c r="CR41" i="6"/>
  <c r="CQ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S41" i="6"/>
  <c r="AR41" i="6"/>
  <c r="AQ41" i="6"/>
  <c r="AP41" i="6"/>
  <c r="AO41" i="6"/>
  <c r="AN41" i="6"/>
  <c r="AM41" i="6"/>
  <c r="AL41" i="6"/>
  <c r="AK41" i="6"/>
  <c r="AJ41" i="6"/>
  <c r="AG41" i="6"/>
  <c r="AF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DA40" i="6"/>
  <c r="CZ40" i="6"/>
  <c r="CY40" i="6"/>
  <c r="CX40" i="6"/>
  <c r="CW40" i="6"/>
  <c r="CV40" i="6"/>
  <c r="CU40" i="6"/>
  <c r="CT40" i="6"/>
  <c r="CS40" i="6"/>
  <c r="CR40" i="6"/>
  <c r="CQ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S40" i="6"/>
  <c r="AR40" i="6"/>
  <c r="AQ40" i="6"/>
  <c r="AP40" i="6"/>
  <c r="AO40" i="6"/>
  <c r="AN40" i="6"/>
  <c r="AM40" i="6"/>
  <c r="AL40" i="6"/>
  <c r="AK40" i="6"/>
  <c r="AJ40" i="6"/>
  <c r="AG40" i="6"/>
  <c r="AF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DA39" i="6"/>
  <c r="CZ39" i="6"/>
  <c r="CY39" i="6"/>
  <c r="CX39" i="6"/>
  <c r="CW39" i="6"/>
  <c r="CV39" i="6"/>
  <c r="CU39" i="6"/>
  <c r="CT39" i="6"/>
  <c r="CS39" i="6"/>
  <c r="CR39" i="6"/>
  <c r="CQ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S39" i="6"/>
  <c r="AR39" i="6"/>
  <c r="AQ39" i="6"/>
  <c r="AP39" i="6"/>
  <c r="AO39" i="6"/>
  <c r="AN39" i="6"/>
  <c r="AM39" i="6"/>
  <c r="AL39" i="6"/>
  <c r="AK39" i="6"/>
  <c r="AJ39" i="6"/>
  <c r="AG39" i="6"/>
  <c r="AF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DA38" i="6"/>
  <c r="CZ38" i="6"/>
  <c r="CY38" i="6"/>
  <c r="CX38" i="6"/>
  <c r="CW38" i="6"/>
  <c r="CV38" i="6"/>
  <c r="CU38" i="6"/>
  <c r="CT38" i="6"/>
  <c r="CS38" i="6"/>
  <c r="CR38" i="6"/>
  <c r="CQ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S38" i="6"/>
  <c r="AR38" i="6"/>
  <c r="AQ38" i="6"/>
  <c r="AP38" i="6"/>
  <c r="AO38" i="6"/>
  <c r="AN38" i="6"/>
  <c r="AM38" i="6"/>
  <c r="AL38" i="6"/>
  <c r="AK38" i="6"/>
  <c r="AJ38" i="6"/>
  <c r="AG38" i="6"/>
  <c r="AF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DA37" i="6"/>
  <c r="CZ37" i="6"/>
  <c r="CY37" i="6"/>
  <c r="CX37" i="6"/>
  <c r="CW37" i="6"/>
  <c r="CV37" i="6"/>
  <c r="CU37" i="6"/>
  <c r="CT37" i="6"/>
  <c r="CS37" i="6"/>
  <c r="CR37" i="6"/>
  <c r="CQ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S37" i="6"/>
  <c r="AR37" i="6"/>
  <c r="AQ37" i="6"/>
  <c r="AP37" i="6"/>
  <c r="AO37" i="6"/>
  <c r="AN37" i="6"/>
  <c r="AM37" i="6"/>
  <c r="AL37" i="6"/>
  <c r="AK37" i="6"/>
  <c r="AJ37" i="6"/>
  <c r="AG37" i="6"/>
  <c r="AF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DA36" i="6"/>
  <c r="CZ36" i="6"/>
  <c r="CY36" i="6"/>
  <c r="CX36" i="6"/>
  <c r="CW36" i="6"/>
  <c r="CV36" i="6"/>
  <c r="CU36" i="6"/>
  <c r="CT36" i="6"/>
  <c r="CS36" i="6"/>
  <c r="CR36" i="6"/>
  <c r="CQ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S36" i="6"/>
  <c r="AR36" i="6"/>
  <c r="AQ36" i="6"/>
  <c r="AP36" i="6"/>
  <c r="AO36" i="6"/>
  <c r="AN36" i="6"/>
  <c r="AM36" i="6"/>
  <c r="AL36" i="6"/>
  <c r="AK36" i="6"/>
  <c r="AJ36" i="6"/>
  <c r="AG36" i="6"/>
  <c r="AF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DA35" i="6"/>
  <c r="CZ35" i="6"/>
  <c r="CY35" i="6"/>
  <c r="CX35" i="6"/>
  <c r="CW35" i="6"/>
  <c r="CV35" i="6"/>
  <c r="CU35" i="6"/>
  <c r="CT35" i="6"/>
  <c r="CS35" i="6"/>
  <c r="CR35" i="6"/>
  <c r="CQ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S35" i="6"/>
  <c r="AR35" i="6"/>
  <c r="AQ35" i="6"/>
  <c r="AP35" i="6"/>
  <c r="AO35" i="6"/>
  <c r="AN35" i="6"/>
  <c r="AM35" i="6"/>
  <c r="AL35" i="6"/>
  <c r="AK35" i="6"/>
  <c r="AJ35" i="6"/>
  <c r="AG35" i="6"/>
  <c r="AF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DA34" i="6"/>
  <c r="CZ34" i="6"/>
  <c r="CY34" i="6"/>
  <c r="CX34" i="6"/>
  <c r="CW34" i="6"/>
  <c r="CV34" i="6"/>
  <c r="CU34" i="6"/>
  <c r="CT34" i="6"/>
  <c r="CS34" i="6"/>
  <c r="CR34" i="6"/>
  <c r="CQ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S34" i="6"/>
  <c r="AR34" i="6"/>
  <c r="AQ34" i="6"/>
  <c r="AP34" i="6"/>
  <c r="AO34" i="6"/>
  <c r="AN34" i="6"/>
  <c r="AM34" i="6"/>
  <c r="AL34" i="6"/>
  <c r="AK34" i="6"/>
  <c r="AJ34" i="6"/>
  <c r="AG34" i="6"/>
  <c r="AF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D22" i="6"/>
  <c r="DA9" i="6"/>
  <c r="CZ9" i="6"/>
  <c r="CY9" i="6"/>
  <c r="I884" i="63" s="1"/>
  <c r="CX9" i="6"/>
  <c r="I874" i="63" s="1"/>
  <c r="CW9" i="6"/>
  <c r="I864" i="63" s="1"/>
  <c r="CV9" i="6"/>
  <c r="I206" i="63" s="1"/>
  <c r="CU9" i="6"/>
  <c r="I854" i="63" s="1"/>
  <c r="CT9" i="6"/>
  <c r="I844" i="63" s="1"/>
  <c r="CS9" i="6"/>
  <c r="I834" i="63" s="1"/>
  <c r="CR9" i="6"/>
  <c r="I824" i="63" s="1"/>
  <c r="CQ9" i="6"/>
  <c r="I814" i="63" s="1"/>
  <c r="CM9" i="6"/>
  <c r="I804" i="63" s="1"/>
  <c r="CL9" i="6"/>
  <c r="I794" i="63" s="1"/>
  <c r="CK9" i="6"/>
  <c r="I784" i="63" s="1"/>
  <c r="CJ9" i="6"/>
  <c r="I774" i="63" s="1"/>
  <c r="CI9" i="6"/>
  <c r="I764" i="63" s="1"/>
  <c r="CH9" i="6"/>
  <c r="I754" i="63" s="1"/>
  <c r="CG9" i="6"/>
  <c r="I744" i="63" s="1"/>
  <c r="CF9" i="6"/>
  <c r="I734" i="63" s="1"/>
  <c r="CE9" i="6"/>
  <c r="I724" i="63" s="1"/>
  <c r="CD9" i="6"/>
  <c r="I515" i="63" s="1"/>
  <c r="CC9" i="6"/>
  <c r="I526" i="63" s="1"/>
  <c r="CB9" i="6"/>
  <c r="I708" i="63" s="1"/>
  <c r="CA9" i="6"/>
  <c r="I73" i="63" s="1"/>
  <c r="BZ9" i="6"/>
  <c r="I514" i="63" s="1"/>
  <c r="BY9" i="6"/>
  <c r="I521" i="63" s="1"/>
  <c r="BX9" i="6"/>
  <c r="I525" i="63" s="1"/>
  <c r="BW9" i="6"/>
  <c r="I697" i="63" s="1"/>
  <c r="BV9" i="6"/>
  <c r="I687" i="63" s="1"/>
  <c r="BU9" i="6"/>
  <c r="I677" i="63" s="1"/>
  <c r="BT9" i="6"/>
  <c r="I667" i="63" s="1"/>
  <c r="BS9" i="6"/>
  <c r="I657" i="63" s="1"/>
  <c r="BR9" i="6"/>
  <c r="I641" i="63" s="1"/>
  <c r="BQ9" i="6"/>
  <c r="I630" i="63" s="1"/>
  <c r="BP9" i="6"/>
  <c r="I620" i="63" s="1"/>
  <c r="BO9" i="6"/>
  <c r="I610" i="63" s="1"/>
  <c r="BN9" i="6"/>
  <c r="I600" i="63" s="1"/>
  <c r="BM9" i="6"/>
  <c r="I504" i="63" s="1"/>
  <c r="BL9" i="6"/>
  <c r="I524" i="63" s="1"/>
  <c r="BK9" i="6"/>
  <c r="I523" i="63" s="1"/>
  <c r="BJ9" i="6"/>
  <c r="I494" i="63" s="1"/>
  <c r="BI9" i="6"/>
  <c r="I529" i="63" s="1"/>
  <c r="BH9" i="6"/>
  <c r="I522" i="63" s="1"/>
  <c r="BG9" i="6"/>
  <c r="I484" i="63" s="1"/>
  <c r="BF9" i="6"/>
  <c r="I474" i="63" s="1"/>
  <c r="BE9" i="6"/>
  <c r="I464" i="63" s="1"/>
  <c r="BD9" i="6"/>
  <c r="I163" i="63" s="1"/>
  <c r="BC9" i="6"/>
  <c r="I454" i="63" s="1"/>
  <c r="BB9" i="6"/>
  <c r="I444" i="63" s="1"/>
  <c r="BA9" i="6"/>
  <c r="I434" i="63" s="1"/>
  <c r="AZ9" i="6"/>
  <c r="I424" i="63" s="1"/>
  <c r="AY9" i="6"/>
  <c r="I414" i="63" s="1"/>
  <c r="AX9" i="6"/>
  <c r="I404" i="63" s="1"/>
  <c r="AW9" i="6"/>
  <c r="I394" i="63" s="1"/>
  <c r="AV9" i="6"/>
  <c r="I384" i="63" s="1"/>
  <c r="AS9" i="6"/>
  <c r="I374" i="63" s="1"/>
  <c r="AR9" i="6"/>
  <c r="I364" i="63" s="1"/>
  <c r="AQ9" i="6"/>
  <c r="I354" i="63" s="1"/>
  <c r="AP9" i="6"/>
  <c r="I344" i="63" s="1"/>
  <c r="AO9" i="6"/>
  <c r="I528" i="63" s="1"/>
  <c r="AN9" i="6"/>
  <c r="I519" i="63" s="1"/>
  <c r="AM9" i="6"/>
  <c r="I334" i="63" s="1"/>
  <c r="AL9" i="6"/>
  <c r="I324" i="63" s="1"/>
  <c r="AK9" i="6"/>
  <c r="I314" i="63" s="1"/>
  <c r="AJ9" i="6"/>
  <c r="I304" i="63" s="1"/>
  <c r="AG9" i="6"/>
  <c r="I294" i="63" s="1"/>
  <c r="AF9" i="6"/>
  <c r="I284" i="63" s="1"/>
  <c r="AC9" i="6"/>
  <c r="I274" i="63" s="1"/>
  <c r="AB9" i="6"/>
  <c r="I2" i="63" s="1"/>
  <c r="AA9" i="6"/>
  <c r="I640" i="63" s="1"/>
  <c r="Z9" i="6"/>
  <c r="I264" i="63" s="1"/>
  <c r="Y9" i="6"/>
  <c r="I72" i="63" s="1"/>
  <c r="X9" i="6"/>
  <c r="I254" i="63" s="1"/>
  <c r="W9" i="6"/>
  <c r="I244" i="63" s="1"/>
  <c r="V9" i="6"/>
  <c r="I234" i="63" s="1"/>
  <c r="U9" i="6"/>
  <c r="I205" i="63" s="1"/>
  <c r="T9" i="6"/>
  <c r="I194" i="63" s="1"/>
  <c r="S9" i="6"/>
  <c r="I151" i="63" s="1"/>
  <c r="R9" i="6"/>
  <c r="I141" i="63" s="1"/>
  <c r="Q9" i="6"/>
  <c r="I162" i="63" s="1"/>
  <c r="P9" i="6"/>
  <c r="I131" i="63" s="1"/>
  <c r="O9" i="6"/>
  <c r="I121" i="63" s="1"/>
  <c r="N9" i="6"/>
  <c r="I204" i="63" s="1"/>
  <c r="M9" i="6"/>
  <c r="I161" i="63" s="1"/>
  <c r="L9" i="6"/>
  <c r="I111" i="63" s="1"/>
  <c r="K9" i="6"/>
  <c r="I101" i="63" s="1"/>
  <c r="J9" i="6"/>
  <c r="I62" i="63" s="1"/>
  <c r="I9" i="6"/>
  <c r="I52" i="63" s="1"/>
  <c r="H9" i="6"/>
  <c r="I42" i="63" s="1"/>
  <c r="G9" i="6"/>
  <c r="I32" i="63" s="1"/>
  <c r="F9" i="6"/>
  <c r="I22" i="63" s="1"/>
  <c r="E9" i="6"/>
  <c r="I707" i="63" s="1"/>
  <c r="D9" i="6"/>
  <c r="I12" i="63" s="1"/>
  <c r="DA8" i="6"/>
  <c r="CZ8" i="6"/>
  <c r="CY8" i="6"/>
  <c r="H884" i="63" s="1"/>
  <c r="CX8" i="6"/>
  <c r="H874" i="63" s="1"/>
  <c r="CW8" i="6"/>
  <c r="H864" i="63" s="1"/>
  <c r="CV8" i="6"/>
  <c r="H206" i="63" s="1"/>
  <c r="CU8" i="6"/>
  <c r="H854" i="63" s="1"/>
  <c r="CT8" i="6"/>
  <c r="H844" i="63" s="1"/>
  <c r="CS8" i="6"/>
  <c r="H834" i="63" s="1"/>
  <c r="CR8" i="6"/>
  <c r="H824" i="63" s="1"/>
  <c r="CQ8" i="6"/>
  <c r="H814" i="63" s="1"/>
  <c r="CM8" i="6"/>
  <c r="H804" i="63" s="1"/>
  <c r="CL8" i="6"/>
  <c r="H794" i="63" s="1"/>
  <c r="CK8" i="6"/>
  <c r="H784" i="63" s="1"/>
  <c r="CJ8" i="6"/>
  <c r="H774" i="63" s="1"/>
  <c r="CI8" i="6"/>
  <c r="H764" i="63" s="1"/>
  <c r="CH8" i="6"/>
  <c r="H754" i="63" s="1"/>
  <c r="CG8" i="6"/>
  <c r="H744" i="63" s="1"/>
  <c r="CF8" i="6"/>
  <c r="H734" i="63" s="1"/>
  <c r="CE8" i="6"/>
  <c r="H724" i="63" s="1"/>
  <c r="CD8" i="6"/>
  <c r="H515" i="63" s="1"/>
  <c r="CC8" i="6"/>
  <c r="H526" i="63" s="1"/>
  <c r="CB8" i="6"/>
  <c r="H708" i="63" s="1"/>
  <c r="CA8" i="6"/>
  <c r="H73" i="63" s="1"/>
  <c r="BZ8" i="6"/>
  <c r="H514" i="63" s="1"/>
  <c r="BY8" i="6"/>
  <c r="H521" i="63" s="1"/>
  <c r="BX8" i="6"/>
  <c r="H525" i="63" s="1"/>
  <c r="BW8" i="6"/>
  <c r="H697" i="63" s="1"/>
  <c r="BV8" i="6"/>
  <c r="H687" i="63" s="1"/>
  <c r="BU8" i="6"/>
  <c r="H677" i="63" s="1"/>
  <c r="BT8" i="6"/>
  <c r="H667" i="63" s="1"/>
  <c r="BS8" i="6"/>
  <c r="H657" i="63" s="1"/>
  <c r="BR8" i="6"/>
  <c r="H641" i="63" s="1"/>
  <c r="BQ8" i="6"/>
  <c r="H630" i="63" s="1"/>
  <c r="BP8" i="6"/>
  <c r="H620" i="63" s="1"/>
  <c r="BO8" i="6"/>
  <c r="H610" i="63" s="1"/>
  <c r="BN8" i="6"/>
  <c r="H600" i="63" s="1"/>
  <c r="BM8" i="6"/>
  <c r="H504" i="63" s="1"/>
  <c r="BL8" i="6"/>
  <c r="H524" i="63" s="1"/>
  <c r="BK8" i="6"/>
  <c r="H523" i="63" s="1"/>
  <c r="BJ8" i="6"/>
  <c r="H494" i="63" s="1"/>
  <c r="BI8" i="6"/>
  <c r="H529" i="63" s="1"/>
  <c r="BH8" i="6"/>
  <c r="H522" i="63" s="1"/>
  <c r="BG8" i="6"/>
  <c r="H484" i="63" s="1"/>
  <c r="BF8" i="6"/>
  <c r="H474" i="63" s="1"/>
  <c r="BE8" i="6"/>
  <c r="H464" i="63" s="1"/>
  <c r="BD8" i="6"/>
  <c r="H163" i="63" s="1"/>
  <c r="BC8" i="6"/>
  <c r="H454" i="63" s="1"/>
  <c r="BB8" i="6"/>
  <c r="H444" i="63" s="1"/>
  <c r="BA8" i="6"/>
  <c r="H434" i="63" s="1"/>
  <c r="AZ8" i="6"/>
  <c r="H424" i="63" s="1"/>
  <c r="AY8" i="6"/>
  <c r="H414" i="63" s="1"/>
  <c r="AX8" i="6"/>
  <c r="H404" i="63" s="1"/>
  <c r="AW8" i="6"/>
  <c r="H394" i="63" s="1"/>
  <c r="AV8" i="6"/>
  <c r="H384" i="63" s="1"/>
  <c r="AS8" i="6"/>
  <c r="H374" i="63" s="1"/>
  <c r="AR8" i="6"/>
  <c r="H364" i="63" s="1"/>
  <c r="AQ8" i="6"/>
  <c r="H354" i="63" s="1"/>
  <c r="AP8" i="6"/>
  <c r="H344" i="63" s="1"/>
  <c r="AO8" i="6"/>
  <c r="H528" i="63" s="1"/>
  <c r="AN8" i="6"/>
  <c r="H519" i="63" s="1"/>
  <c r="AM8" i="6"/>
  <c r="H334" i="63" s="1"/>
  <c r="AL8" i="6"/>
  <c r="H324" i="63" s="1"/>
  <c r="AK8" i="6"/>
  <c r="H314" i="63" s="1"/>
  <c r="AJ8" i="6"/>
  <c r="H304" i="63" s="1"/>
  <c r="AG8" i="6"/>
  <c r="H294" i="63" s="1"/>
  <c r="AF8" i="6"/>
  <c r="H284" i="63" s="1"/>
  <c r="AC8" i="6"/>
  <c r="H274" i="63" s="1"/>
  <c r="AB8" i="6"/>
  <c r="H2" i="63" s="1"/>
  <c r="AA8" i="6"/>
  <c r="H640" i="63" s="1"/>
  <c r="Z8" i="6"/>
  <c r="H264" i="63" s="1"/>
  <c r="Y8" i="6"/>
  <c r="H72" i="63" s="1"/>
  <c r="X8" i="6"/>
  <c r="H254" i="63" s="1"/>
  <c r="W8" i="6"/>
  <c r="H244" i="63" s="1"/>
  <c r="V8" i="6"/>
  <c r="H234" i="63" s="1"/>
  <c r="U8" i="6"/>
  <c r="H205" i="63" s="1"/>
  <c r="T8" i="6"/>
  <c r="H194" i="63" s="1"/>
  <c r="S8" i="6"/>
  <c r="H151" i="63" s="1"/>
  <c r="R8" i="6"/>
  <c r="H141" i="63" s="1"/>
  <c r="Q8" i="6"/>
  <c r="H162" i="63" s="1"/>
  <c r="P8" i="6"/>
  <c r="H131" i="63" s="1"/>
  <c r="O8" i="6"/>
  <c r="H121" i="63" s="1"/>
  <c r="N8" i="6"/>
  <c r="H204" i="63" s="1"/>
  <c r="M8" i="6"/>
  <c r="H161" i="63" s="1"/>
  <c r="L8" i="6"/>
  <c r="H111" i="63" s="1"/>
  <c r="K8" i="6"/>
  <c r="H101" i="63" s="1"/>
  <c r="J8" i="6"/>
  <c r="H62" i="63" s="1"/>
  <c r="I8" i="6"/>
  <c r="H52" i="63" s="1"/>
  <c r="H8" i="6"/>
  <c r="H42" i="63" s="1"/>
  <c r="G8" i="6"/>
  <c r="H32" i="63" s="1"/>
  <c r="F8" i="6"/>
  <c r="H22" i="63" s="1"/>
  <c r="E8" i="6"/>
  <c r="H707" i="63" s="1"/>
  <c r="D8" i="6"/>
  <c r="H12" i="63" s="1"/>
  <c r="DA7" i="6"/>
  <c r="CZ7" i="6"/>
  <c r="CY7" i="6"/>
  <c r="G884" i="63" s="1"/>
  <c r="CX7" i="6"/>
  <c r="G874" i="63" s="1"/>
  <c r="CW7" i="6"/>
  <c r="G864" i="63" s="1"/>
  <c r="CV7" i="6"/>
  <c r="G206" i="63" s="1"/>
  <c r="CU7" i="6"/>
  <c r="G854" i="63" s="1"/>
  <c r="CT7" i="6"/>
  <c r="G844" i="63" s="1"/>
  <c r="CS7" i="6"/>
  <c r="G834" i="63" s="1"/>
  <c r="CR7" i="6"/>
  <c r="G824" i="63" s="1"/>
  <c r="CQ7" i="6"/>
  <c r="G814" i="63" s="1"/>
  <c r="CM7" i="6"/>
  <c r="G804" i="63" s="1"/>
  <c r="CL7" i="6"/>
  <c r="G794" i="63" s="1"/>
  <c r="CK7" i="6"/>
  <c r="G784" i="63" s="1"/>
  <c r="CJ7" i="6"/>
  <c r="G774" i="63" s="1"/>
  <c r="CI7" i="6"/>
  <c r="G764" i="63" s="1"/>
  <c r="CH7" i="6"/>
  <c r="G754" i="63" s="1"/>
  <c r="CG7" i="6"/>
  <c r="G744" i="63" s="1"/>
  <c r="CF7" i="6"/>
  <c r="G734" i="63" s="1"/>
  <c r="CE7" i="6"/>
  <c r="G724" i="63" s="1"/>
  <c r="CD7" i="6"/>
  <c r="G515" i="63" s="1"/>
  <c r="CC7" i="6"/>
  <c r="G526" i="63" s="1"/>
  <c r="CB7" i="6"/>
  <c r="G708" i="63" s="1"/>
  <c r="CA7" i="6"/>
  <c r="G73" i="63" s="1"/>
  <c r="BZ7" i="6"/>
  <c r="G514" i="63" s="1"/>
  <c r="BY7" i="6"/>
  <c r="G521" i="63" s="1"/>
  <c r="BX7" i="6"/>
  <c r="G525" i="63" s="1"/>
  <c r="BW7" i="6"/>
  <c r="G697" i="63" s="1"/>
  <c r="BV7" i="6"/>
  <c r="G687" i="63" s="1"/>
  <c r="BU7" i="6"/>
  <c r="G677" i="63" s="1"/>
  <c r="BT7" i="6"/>
  <c r="G667" i="63" s="1"/>
  <c r="BS7" i="6"/>
  <c r="G657" i="63" s="1"/>
  <c r="BR7" i="6"/>
  <c r="G641" i="63" s="1"/>
  <c r="BQ7" i="6"/>
  <c r="G630" i="63" s="1"/>
  <c r="BP7" i="6"/>
  <c r="G620" i="63" s="1"/>
  <c r="BO7" i="6"/>
  <c r="G610" i="63" s="1"/>
  <c r="BN7" i="6"/>
  <c r="G600" i="63" s="1"/>
  <c r="BM7" i="6"/>
  <c r="G504" i="63" s="1"/>
  <c r="BL7" i="6"/>
  <c r="G524" i="63" s="1"/>
  <c r="BK7" i="6"/>
  <c r="G523" i="63" s="1"/>
  <c r="BJ7" i="6"/>
  <c r="G494" i="63" s="1"/>
  <c r="BI7" i="6"/>
  <c r="G529" i="63" s="1"/>
  <c r="BH7" i="6"/>
  <c r="G522" i="63" s="1"/>
  <c r="BG7" i="6"/>
  <c r="G484" i="63" s="1"/>
  <c r="BF7" i="6"/>
  <c r="G474" i="63" s="1"/>
  <c r="BE7" i="6"/>
  <c r="G464" i="63" s="1"/>
  <c r="BD7" i="6"/>
  <c r="G163" i="63" s="1"/>
  <c r="BC7" i="6"/>
  <c r="G454" i="63" s="1"/>
  <c r="BB7" i="6"/>
  <c r="G444" i="63" s="1"/>
  <c r="BA7" i="6"/>
  <c r="G434" i="63" s="1"/>
  <c r="AZ7" i="6"/>
  <c r="G424" i="63" s="1"/>
  <c r="AY7" i="6"/>
  <c r="G414" i="63" s="1"/>
  <c r="AX7" i="6"/>
  <c r="G404" i="63" s="1"/>
  <c r="AW7" i="6"/>
  <c r="G394" i="63" s="1"/>
  <c r="AV7" i="6"/>
  <c r="G384" i="63" s="1"/>
  <c r="AS7" i="6"/>
  <c r="G374" i="63" s="1"/>
  <c r="AR7" i="6"/>
  <c r="G364" i="63" s="1"/>
  <c r="AQ7" i="6"/>
  <c r="G354" i="63" s="1"/>
  <c r="AP7" i="6"/>
  <c r="G344" i="63" s="1"/>
  <c r="AO7" i="6"/>
  <c r="G528" i="63" s="1"/>
  <c r="AN7" i="6"/>
  <c r="G519" i="63" s="1"/>
  <c r="AM7" i="6"/>
  <c r="G334" i="63" s="1"/>
  <c r="AL7" i="6"/>
  <c r="G324" i="63" s="1"/>
  <c r="AK7" i="6"/>
  <c r="G314" i="63" s="1"/>
  <c r="AJ7" i="6"/>
  <c r="G304" i="63" s="1"/>
  <c r="AG7" i="6"/>
  <c r="G294" i="63" s="1"/>
  <c r="AF7" i="6"/>
  <c r="G284" i="63" s="1"/>
  <c r="AC7" i="6"/>
  <c r="G274" i="63" s="1"/>
  <c r="AB7" i="6"/>
  <c r="G2" i="63" s="1"/>
  <c r="AA7" i="6"/>
  <c r="G640" i="63" s="1"/>
  <c r="Z7" i="6"/>
  <c r="G264" i="63" s="1"/>
  <c r="Y7" i="6"/>
  <c r="G72" i="63" s="1"/>
  <c r="X7" i="6"/>
  <c r="G254" i="63" s="1"/>
  <c r="W7" i="6"/>
  <c r="G244" i="63" s="1"/>
  <c r="V7" i="6"/>
  <c r="G234" i="63" s="1"/>
  <c r="U7" i="6"/>
  <c r="G205" i="63" s="1"/>
  <c r="T7" i="6"/>
  <c r="G194" i="63" s="1"/>
  <c r="S7" i="6"/>
  <c r="G151" i="63" s="1"/>
  <c r="R7" i="6"/>
  <c r="G141" i="63" s="1"/>
  <c r="Q7" i="6"/>
  <c r="G162" i="63" s="1"/>
  <c r="P7" i="6"/>
  <c r="G131" i="63" s="1"/>
  <c r="O7" i="6"/>
  <c r="G121" i="63" s="1"/>
  <c r="N7" i="6"/>
  <c r="G204" i="63" s="1"/>
  <c r="M7" i="6"/>
  <c r="G161" i="63" s="1"/>
  <c r="L7" i="6"/>
  <c r="G111" i="63" s="1"/>
  <c r="K7" i="6"/>
  <c r="G101" i="63" s="1"/>
  <c r="J7" i="6"/>
  <c r="G62" i="63" s="1"/>
  <c r="I7" i="6"/>
  <c r="G52" i="63" s="1"/>
  <c r="H7" i="6"/>
  <c r="G42" i="63" s="1"/>
  <c r="G7" i="6"/>
  <c r="G32" i="63" s="1"/>
  <c r="F7" i="6"/>
  <c r="G22" i="63" s="1"/>
  <c r="E7" i="6"/>
  <c r="G707" i="63" s="1"/>
  <c r="D7" i="6"/>
  <c r="G12" i="63" s="1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D22" i="5"/>
  <c r="DA9" i="5"/>
  <c r="I885" i="63" s="1"/>
  <c r="CZ9" i="5"/>
  <c r="I875" i="63" s="1"/>
  <c r="CY9" i="5"/>
  <c r="I865" i="63" s="1"/>
  <c r="CX9" i="5"/>
  <c r="I209" i="63" s="1"/>
  <c r="CW9" i="5"/>
  <c r="I855" i="63" s="1"/>
  <c r="CV9" i="5"/>
  <c r="I845" i="63" s="1"/>
  <c r="CU9" i="5"/>
  <c r="I835" i="63" s="1"/>
  <c r="CT9" i="5"/>
  <c r="I825" i="63" s="1"/>
  <c r="CS9" i="5"/>
  <c r="I815" i="63" s="1"/>
  <c r="CR9" i="5"/>
  <c r="I536" i="63" s="1"/>
  <c r="CQ9" i="5"/>
  <c r="I547" i="63" s="1"/>
  <c r="CP9" i="5"/>
  <c r="I551" i="63" s="1"/>
  <c r="CO9" i="5"/>
  <c r="I805" i="63" s="1"/>
  <c r="CN9" i="5"/>
  <c r="I795" i="63" s="1"/>
  <c r="CM9" i="5"/>
  <c r="I785" i="63" s="1"/>
  <c r="CL9" i="5"/>
  <c r="I775" i="63" s="1"/>
  <c r="CK9" i="5"/>
  <c r="I765" i="63" s="1"/>
  <c r="CJ9" i="5"/>
  <c r="I755" i="63" s="1"/>
  <c r="CI9" i="5"/>
  <c r="I745" i="63" s="1"/>
  <c r="CH9" i="5"/>
  <c r="I735" i="63" s="1"/>
  <c r="CG9" i="5"/>
  <c r="I725" i="63" s="1"/>
  <c r="CF9" i="5"/>
  <c r="I535" i="63" s="1"/>
  <c r="CE9" i="5"/>
  <c r="I546" i="63" s="1"/>
  <c r="CD9" i="5"/>
  <c r="I710" i="63" s="1"/>
  <c r="CC9" i="5"/>
  <c r="I76" i="63" s="1"/>
  <c r="CB9" i="5"/>
  <c r="I534" i="63" s="1"/>
  <c r="CA9" i="5"/>
  <c r="I541" i="63" s="1"/>
  <c r="BZ9" i="5"/>
  <c r="I545" i="63" s="1"/>
  <c r="BY9" i="5"/>
  <c r="I698" i="63" s="1"/>
  <c r="BX9" i="5"/>
  <c r="I688" i="63" s="1"/>
  <c r="BW9" i="5"/>
  <c r="I678" i="63" s="1"/>
  <c r="BV9" i="5"/>
  <c r="I668" i="63" s="1"/>
  <c r="BU9" i="5"/>
  <c r="I658" i="63" s="1"/>
  <c r="BT9" i="5"/>
  <c r="I643" i="63" s="1"/>
  <c r="BS9" i="5"/>
  <c r="I631" i="63" s="1"/>
  <c r="BR9" i="5"/>
  <c r="I621" i="63" s="1"/>
  <c r="BQ9" i="5"/>
  <c r="I611" i="63" s="1"/>
  <c r="BP9" i="5"/>
  <c r="I601" i="63" s="1"/>
  <c r="BO9" i="5"/>
  <c r="I505" i="63" s="1"/>
  <c r="BN9" i="5"/>
  <c r="I544" i="63" s="1"/>
  <c r="BM9" i="5"/>
  <c r="I543" i="63" s="1"/>
  <c r="BL9" i="5"/>
  <c r="I495" i="63" s="1"/>
  <c r="BK9" i="5"/>
  <c r="I549" i="63" s="1"/>
  <c r="BJ9" i="5"/>
  <c r="I542" i="63" s="1"/>
  <c r="BI9" i="5"/>
  <c r="I485" i="63" s="1"/>
  <c r="BH9" i="5"/>
  <c r="I167" i="63" s="1"/>
  <c r="BG9" i="5"/>
  <c r="I475" i="63" s="1"/>
  <c r="BF9" i="5"/>
  <c r="I465" i="63" s="1"/>
  <c r="BE9" i="5"/>
  <c r="I166" i="63" s="1"/>
  <c r="BD9" i="5"/>
  <c r="I455" i="63" s="1"/>
  <c r="BC9" i="5"/>
  <c r="I445" i="63" s="1"/>
  <c r="BB9" i="5"/>
  <c r="I435" i="63" s="1"/>
  <c r="BA9" i="5"/>
  <c r="I425" i="63" s="1"/>
  <c r="AZ9" i="5"/>
  <c r="I415" i="63" s="1"/>
  <c r="AY9" i="5"/>
  <c r="I405" i="63" s="1"/>
  <c r="AX9" i="5"/>
  <c r="I395" i="63" s="1"/>
  <c r="AW9" i="5"/>
  <c r="I385" i="63" s="1"/>
  <c r="AV9" i="5"/>
  <c r="I550" i="63" s="1"/>
  <c r="AU9" i="5"/>
  <c r="I540" i="63" s="1"/>
  <c r="AT9" i="5"/>
  <c r="I375" i="63" s="1"/>
  <c r="AS9" i="5"/>
  <c r="I365" i="63" s="1"/>
  <c r="AR9" i="5"/>
  <c r="I355" i="63" s="1"/>
  <c r="AQ9" i="5"/>
  <c r="I345" i="63" s="1"/>
  <c r="AP9" i="5"/>
  <c r="I548" i="63" s="1"/>
  <c r="AO9" i="5"/>
  <c r="I539" i="63" s="1"/>
  <c r="AN9" i="5"/>
  <c r="I335" i="63" s="1"/>
  <c r="AM9" i="5"/>
  <c r="I325" i="63" s="1"/>
  <c r="AL9" i="5"/>
  <c r="I315" i="63" s="1"/>
  <c r="AK9" i="5"/>
  <c r="I305" i="63" s="1"/>
  <c r="AJ9" i="5"/>
  <c r="I552" i="63" s="1"/>
  <c r="AI9" i="5"/>
  <c r="I538" i="63" s="1"/>
  <c r="AH9" i="5"/>
  <c r="I295" i="63" s="1"/>
  <c r="AG9" i="5"/>
  <c r="I285" i="63" s="1"/>
  <c r="AF9" i="5"/>
  <c r="I553" i="63" s="1"/>
  <c r="AE9" i="5"/>
  <c r="I537" i="63" s="1"/>
  <c r="AD9" i="5"/>
  <c r="I275" i="63" s="1"/>
  <c r="AC9" i="5"/>
  <c r="I3" i="63" s="1"/>
  <c r="AB9" i="5"/>
  <c r="I642" i="63" s="1"/>
  <c r="AA9" i="5"/>
  <c r="I265" i="63" s="1"/>
  <c r="Z9" i="5"/>
  <c r="I75" i="63" s="1"/>
  <c r="Y9" i="5"/>
  <c r="I255" i="63" s="1"/>
  <c r="X9" i="5"/>
  <c r="I245" i="63" s="1"/>
  <c r="W9" i="5"/>
  <c r="I235" i="63" s="1"/>
  <c r="V9" i="5"/>
  <c r="I208" i="63" s="1"/>
  <c r="U9" i="5"/>
  <c r="I195" i="63" s="1"/>
  <c r="T9" i="5"/>
  <c r="I152" i="63" s="1"/>
  <c r="S9" i="5"/>
  <c r="I142" i="63" s="1"/>
  <c r="R9" i="5"/>
  <c r="I74" i="63" s="1"/>
  <c r="Q9" i="5"/>
  <c r="I165" i="63" s="1"/>
  <c r="P9" i="5"/>
  <c r="I132" i="63" s="1"/>
  <c r="O9" i="5"/>
  <c r="I122" i="63" s="1"/>
  <c r="N9" i="5"/>
  <c r="I207" i="63" s="1"/>
  <c r="M9" i="5"/>
  <c r="I164" i="63" s="1"/>
  <c r="L9" i="5"/>
  <c r="I112" i="63" s="1"/>
  <c r="K9" i="5"/>
  <c r="I102" i="63" s="1"/>
  <c r="J9" i="5"/>
  <c r="I63" i="63" s="1"/>
  <c r="I9" i="5"/>
  <c r="I53" i="63" s="1"/>
  <c r="H9" i="5"/>
  <c r="I43" i="63" s="1"/>
  <c r="G9" i="5"/>
  <c r="I33" i="63" s="1"/>
  <c r="F9" i="5"/>
  <c r="I23" i="63" s="1"/>
  <c r="E9" i="5"/>
  <c r="I709" i="63" s="1"/>
  <c r="D9" i="5"/>
  <c r="I13" i="63" s="1"/>
  <c r="DA8" i="5"/>
  <c r="H885" i="63" s="1"/>
  <c r="CZ8" i="5"/>
  <c r="H875" i="63" s="1"/>
  <c r="CY8" i="5"/>
  <c r="H865" i="63" s="1"/>
  <c r="CX8" i="5"/>
  <c r="H209" i="63" s="1"/>
  <c r="CW8" i="5"/>
  <c r="H855" i="63" s="1"/>
  <c r="CV8" i="5"/>
  <c r="H845" i="63" s="1"/>
  <c r="CU8" i="5"/>
  <c r="H835" i="63" s="1"/>
  <c r="CT8" i="5"/>
  <c r="H825" i="63" s="1"/>
  <c r="CS8" i="5"/>
  <c r="H815" i="63" s="1"/>
  <c r="CR8" i="5"/>
  <c r="H536" i="63" s="1"/>
  <c r="CQ8" i="5"/>
  <c r="H547" i="63" s="1"/>
  <c r="CP8" i="5"/>
  <c r="H551" i="63" s="1"/>
  <c r="CO8" i="5"/>
  <c r="H805" i="63" s="1"/>
  <c r="CN8" i="5"/>
  <c r="H795" i="63" s="1"/>
  <c r="CM8" i="5"/>
  <c r="H785" i="63" s="1"/>
  <c r="CL8" i="5"/>
  <c r="H775" i="63" s="1"/>
  <c r="CK8" i="5"/>
  <c r="H765" i="63" s="1"/>
  <c r="CJ8" i="5"/>
  <c r="H755" i="63" s="1"/>
  <c r="CI8" i="5"/>
  <c r="H745" i="63" s="1"/>
  <c r="CH8" i="5"/>
  <c r="H735" i="63" s="1"/>
  <c r="CG8" i="5"/>
  <c r="H725" i="63" s="1"/>
  <c r="CF8" i="5"/>
  <c r="H535" i="63" s="1"/>
  <c r="CE8" i="5"/>
  <c r="H546" i="63" s="1"/>
  <c r="CD8" i="5"/>
  <c r="H710" i="63" s="1"/>
  <c r="CC8" i="5"/>
  <c r="H76" i="63" s="1"/>
  <c r="CB8" i="5"/>
  <c r="H534" i="63" s="1"/>
  <c r="CA8" i="5"/>
  <c r="H541" i="63" s="1"/>
  <c r="BZ8" i="5"/>
  <c r="H545" i="63" s="1"/>
  <c r="BY8" i="5"/>
  <c r="H698" i="63" s="1"/>
  <c r="BX8" i="5"/>
  <c r="H688" i="63" s="1"/>
  <c r="BW8" i="5"/>
  <c r="H678" i="63" s="1"/>
  <c r="BV8" i="5"/>
  <c r="H668" i="63" s="1"/>
  <c r="BU8" i="5"/>
  <c r="H658" i="63" s="1"/>
  <c r="BT8" i="5"/>
  <c r="H643" i="63" s="1"/>
  <c r="BS8" i="5"/>
  <c r="H631" i="63" s="1"/>
  <c r="BR8" i="5"/>
  <c r="H621" i="63" s="1"/>
  <c r="BQ8" i="5"/>
  <c r="H611" i="63" s="1"/>
  <c r="BP8" i="5"/>
  <c r="H601" i="63" s="1"/>
  <c r="BO8" i="5"/>
  <c r="H505" i="63" s="1"/>
  <c r="BN8" i="5"/>
  <c r="H544" i="63" s="1"/>
  <c r="BM8" i="5"/>
  <c r="H543" i="63" s="1"/>
  <c r="BL8" i="5"/>
  <c r="H495" i="63" s="1"/>
  <c r="BK8" i="5"/>
  <c r="H549" i="63" s="1"/>
  <c r="BJ8" i="5"/>
  <c r="H542" i="63" s="1"/>
  <c r="BI8" i="5"/>
  <c r="H485" i="63" s="1"/>
  <c r="BH8" i="5"/>
  <c r="H167" i="63" s="1"/>
  <c r="BG8" i="5"/>
  <c r="H475" i="63" s="1"/>
  <c r="BF8" i="5"/>
  <c r="H465" i="63" s="1"/>
  <c r="BE8" i="5"/>
  <c r="H166" i="63" s="1"/>
  <c r="BD8" i="5"/>
  <c r="H455" i="63" s="1"/>
  <c r="BC8" i="5"/>
  <c r="H445" i="63" s="1"/>
  <c r="BB8" i="5"/>
  <c r="H435" i="63" s="1"/>
  <c r="BA8" i="5"/>
  <c r="H425" i="63" s="1"/>
  <c r="AZ8" i="5"/>
  <c r="H415" i="63" s="1"/>
  <c r="AY8" i="5"/>
  <c r="H405" i="63" s="1"/>
  <c r="AX8" i="5"/>
  <c r="H395" i="63" s="1"/>
  <c r="AW8" i="5"/>
  <c r="H385" i="63" s="1"/>
  <c r="AV8" i="5"/>
  <c r="H550" i="63" s="1"/>
  <c r="AU8" i="5"/>
  <c r="H540" i="63" s="1"/>
  <c r="AT8" i="5"/>
  <c r="H375" i="63" s="1"/>
  <c r="AS8" i="5"/>
  <c r="H365" i="63" s="1"/>
  <c r="AR8" i="5"/>
  <c r="H355" i="63" s="1"/>
  <c r="AQ8" i="5"/>
  <c r="H345" i="63" s="1"/>
  <c r="AP8" i="5"/>
  <c r="H548" i="63" s="1"/>
  <c r="AO8" i="5"/>
  <c r="H539" i="63" s="1"/>
  <c r="AN8" i="5"/>
  <c r="H335" i="63" s="1"/>
  <c r="AM8" i="5"/>
  <c r="H325" i="63" s="1"/>
  <c r="AL8" i="5"/>
  <c r="H315" i="63" s="1"/>
  <c r="AK8" i="5"/>
  <c r="H305" i="63" s="1"/>
  <c r="AJ8" i="5"/>
  <c r="H552" i="63" s="1"/>
  <c r="AI8" i="5"/>
  <c r="H538" i="63" s="1"/>
  <c r="AH8" i="5"/>
  <c r="H295" i="63" s="1"/>
  <c r="AG8" i="5"/>
  <c r="H285" i="63" s="1"/>
  <c r="AF8" i="5"/>
  <c r="H553" i="63" s="1"/>
  <c r="AE8" i="5"/>
  <c r="H537" i="63" s="1"/>
  <c r="AD8" i="5"/>
  <c r="H275" i="63" s="1"/>
  <c r="AC8" i="5"/>
  <c r="H3" i="63" s="1"/>
  <c r="AB8" i="5"/>
  <c r="H642" i="63" s="1"/>
  <c r="AA8" i="5"/>
  <c r="H265" i="63" s="1"/>
  <c r="Z8" i="5"/>
  <c r="H75" i="63" s="1"/>
  <c r="Y8" i="5"/>
  <c r="H255" i="63" s="1"/>
  <c r="X8" i="5"/>
  <c r="H245" i="63" s="1"/>
  <c r="W8" i="5"/>
  <c r="H235" i="63" s="1"/>
  <c r="V8" i="5"/>
  <c r="H208" i="63" s="1"/>
  <c r="U8" i="5"/>
  <c r="H195" i="63" s="1"/>
  <c r="T8" i="5"/>
  <c r="H152" i="63" s="1"/>
  <c r="S8" i="5"/>
  <c r="H142" i="63" s="1"/>
  <c r="R8" i="5"/>
  <c r="H74" i="63" s="1"/>
  <c r="Q8" i="5"/>
  <c r="H165" i="63" s="1"/>
  <c r="P8" i="5"/>
  <c r="H132" i="63" s="1"/>
  <c r="O8" i="5"/>
  <c r="H122" i="63" s="1"/>
  <c r="N8" i="5"/>
  <c r="H207" i="63" s="1"/>
  <c r="M8" i="5"/>
  <c r="H164" i="63" s="1"/>
  <c r="L8" i="5"/>
  <c r="H112" i="63" s="1"/>
  <c r="K8" i="5"/>
  <c r="H102" i="63" s="1"/>
  <c r="J8" i="5"/>
  <c r="H63" i="63" s="1"/>
  <c r="I8" i="5"/>
  <c r="H53" i="63" s="1"/>
  <c r="H8" i="5"/>
  <c r="H43" i="63" s="1"/>
  <c r="G8" i="5"/>
  <c r="H33" i="63" s="1"/>
  <c r="F8" i="5"/>
  <c r="H23" i="63" s="1"/>
  <c r="E8" i="5"/>
  <c r="H709" i="63" s="1"/>
  <c r="D8" i="5"/>
  <c r="H13" i="63" s="1"/>
  <c r="DA7" i="5"/>
  <c r="G885" i="63" s="1"/>
  <c r="CZ7" i="5"/>
  <c r="G875" i="63" s="1"/>
  <c r="CY7" i="5"/>
  <c r="G865" i="63" s="1"/>
  <c r="CX7" i="5"/>
  <c r="G209" i="63" s="1"/>
  <c r="CW7" i="5"/>
  <c r="G855" i="63" s="1"/>
  <c r="CV7" i="5"/>
  <c r="G845" i="63" s="1"/>
  <c r="CU7" i="5"/>
  <c r="G835" i="63" s="1"/>
  <c r="CT7" i="5"/>
  <c r="G825" i="63" s="1"/>
  <c r="CS7" i="5"/>
  <c r="G815" i="63" s="1"/>
  <c r="CR7" i="5"/>
  <c r="G536" i="63" s="1"/>
  <c r="CQ7" i="5"/>
  <c r="G547" i="63" s="1"/>
  <c r="CP7" i="5"/>
  <c r="G551" i="63" s="1"/>
  <c r="CO7" i="5"/>
  <c r="G805" i="63" s="1"/>
  <c r="CN7" i="5"/>
  <c r="G795" i="63" s="1"/>
  <c r="CM7" i="5"/>
  <c r="G785" i="63" s="1"/>
  <c r="CL7" i="5"/>
  <c r="G775" i="63" s="1"/>
  <c r="CK7" i="5"/>
  <c r="G765" i="63" s="1"/>
  <c r="CJ7" i="5"/>
  <c r="G755" i="63" s="1"/>
  <c r="CI7" i="5"/>
  <c r="G745" i="63" s="1"/>
  <c r="CH7" i="5"/>
  <c r="G735" i="63" s="1"/>
  <c r="CG7" i="5"/>
  <c r="G725" i="63" s="1"/>
  <c r="CF7" i="5"/>
  <c r="G535" i="63" s="1"/>
  <c r="CE7" i="5"/>
  <c r="G546" i="63" s="1"/>
  <c r="CD7" i="5"/>
  <c r="G710" i="63" s="1"/>
  <c r="CC7" i="5"/>
  <c r="G76" i="63" s="1"/>
  <c r="CB7" i="5"/>
  <c r="G534" i="63" s="1"/>
  <c r="CA7" i="5"/>
  <c r="G541" i="63" s="1"/>
  <c r="BZ7" i="5"/>
  <c r="G545" i="63" s="1"/>
  <c r="BY7" i="5"/>
  <c r="G698" i="63" s="1"/>
  <c r="BX7" i="5"/>
  <c r="G688" i="63" s="1"/>
  <c r="BW7" i="5"/>
  <c r="G678" i="63" s="1"/>
  <c r="BV7" i="5"/>
  <c r="G668" i="63" s="1"/>
  <c r="BU7" i="5"/>
  <c r="G658" i="63" s="1"/>
  <c r="BT7" i="5"/>
  <c r="G643" i="63" s="1"/>
  <c r="BS7" i="5"/>
  <c r="G631" i="63" s="1"/>
  <c r="BR7" i="5"/>
  <c r="G621" i="63" s="1"/>
  <c r="BQ7" i="5"/>
  <c r="G611" i="63" s="1"/>
  <c r="BP7" i="5"/>
  <c r="G601" i="63" s="1"/>
  <c r="BO7" i="5"/>
  <c r="G505" i="63" s="1"/>
  <c r="BN7" i="5"/>
  <c r="G544" i="63" s="1"/>
  <c r="BM7" i="5"/>
  <c r="G543" i="63" s="1"/>
  <c r="BL7" i="5"/>
  <c r="G495" i="63" s="1"/>
  <c r="BK7" i="5"/>
  <c r="G549" i="63" s="1"/>
  <c r="BJ7" i="5"/>
  <c r="G542" i="63" s="1"/>
  <c r="BI7" i="5"/>
  <c r="G485" i="63" s="1"/>
  <c r="BH7" i="5"/>
  <c r="G167" i="63" s="1"/>
  <c r="BG7" i="5"/>
  <c r="G475" i="63" s="1"/>
  <c r="BF7" i="5"/>
  <c r="G465" i="63" s="1"/>
  <c r="BE7" i="5"/>
  <c r="G166" i="63" s="1"/>
  <c r="BD7" i="5"/>
  <c r="G455" i="63" s="1"/>
  <c r="BC7" i="5"/>
  <c r="G445" i="63" s="1"/>
  <c r="BB7" i="5"/>
  <c r="G435" i="63" s="1"/>
  <c r="BA7" i="5"/>
  <c r="G425" i="63" s="1"/>
  <c r="AZ7" i="5"/>
  <c r="G415" i="63" s="1"/>
  <c r="AY7" i="5"/>
  <c r="G405" i="63" s="1"/>
  <c r="AX7" i="5"/>
  <c r="G395" i="63" s="1"/>
  <c r="AW7" i="5"/>
  <c r="G385" i="63" s="1"/>
  <c r="AV7" i="5"/>
  <c r="G550" i="63" s="1"/>
  <c r="AU7" i="5"/>
  <c r="G540" i="63" s="1"/>
  <c r="AT7" i="5"/>
  <c r="G375" i="63" s="1"/>
  <c r="AS7" i="5"/>
  <c r="G365" i="63" s="1"/>
  <c r="AR7" i="5"/>
  <c r="G355" i="63" s="1"/>
  <c r="AQ7" i="5"/>
  <c r="G345" i="63" s="1"/>
  <c r="AP7" i="5"/>
  <c r="G548" i="63" s="1"/>
  <c r="AO7" i="5"/>
  <c r="G539" i="63" s="1"/>
  <c r="AN7" i="5"/>
  <c r="G335" i="63" s="1"/>
  <c r="AM7" i="5"/>
  <c r="G325" i="63" s="1"/>
  <c r="AL7" i="5"/>
  <c r="G315" i="63" s="1"/>
  <c r="AK7" i="5"/>
  <c r="G305" i="63" s="1"/>
  <c r="AJ7" i="5"/>
  <c r="G552" i="63" s="1"/>
  <c r="AI7" i="5"/>
  <c r="G538" i="63" s="1"/>
  <c r="AH7" i="5"/>
  <c r="G295" i="63" s="1"/>
  <c r="AG7" i="5"/>
  <c r="G285" i="63" s="1"/>
  <c r="AF7" i="5"/>
  <c r="G553" i="63" s="1"/>
  <c r="AE7" i="5"/>
  <c r="G537" i="63" s="1"/>
  <c r="AD7" i="5"/>
  <c r="G275" i="63" s="1"/>
  <c r="AC7" i="5"/>
  <c r="G3" i="63" s="1"/>
  <c r="AB7" i="5"/>
  <c r="G642" i="63" s="1"/>
  <c r="AA7" i="5"/>
  <c r="G265" i="63" s="1"/>
  <c r="Z7" i="5"/>
  <c r="G75" i="63" s="1"/>
  <c r="Y7" i="5"/>
  <c r="G255" i="63" s="1"/>
  <c r="X7" i="5"/>
  <c r="G245" i="63" s="1"/>
  <c r="W7" i="5"/>
  <c r="G235" i="63" s="1"/>
  <c r="V7" i="5"/>
  <c r="G208" i="63" s="1"/>
  <c r="U7" i="5"/>
  <c r="G195" i="63" s="1"/>
  <c r="T7" i="5"/>
  <c r="G152" i="63" s="1"/>
  <c r="S7" i="5"/>
  <c r="G142" i="63" s="1"/>
  <c r="R7" i="5"/>
  <c r="G74" i="63" s="1"/>
  <c r="Q7" i="5"/>
  <c r="G165" i="63" s="1"/>
  <c r="P7" i="5"/>
  <c r="G132" i="63" s="1"/>
  <c r="O7" i="5"/>
  <c r="G122" i="63" s="1"/>
  <c r="N7" i="5"/>
  <c r="G207" i="63" s="1"/>
  <c r="M7" i="5"/>
  <c r="G164" i="63" s="1"/>
  <c r="L7" i="5"/>
  <c r="G112" i="63" s="1"/>
  <c r="K7" i="5"/>
  <c r="G102" i="63" s="1"/>
  <c r="J7" i="5"/>
  <c r="G63" i="63" s="1"/>
  <c r="I7" i="5"/>
  <c r="G53" i="63" s="1"/>
  <c r="H7" i="5"/>
  <c r="G43" i="63" s="1"/>
  <c r="G7" i="5"/>
  <c r="G33" i="63" s="1"/>
  <c r="F7" i="5"/>
  <c r="G23" i="63" s="1"/>
  <c r="E7" i="5"/>
  <c r="G709" i="63" s="1"/>
  <c r="D7" i="5"/>
  <c r="G13" i="63" s="1"/>
  <c r="E7" i="4"/>
  <c r="G711" i="63" s="1"/>
  <c r="F7" i="4"/>
  <c r="G24" i="63" s="1"/>
  <c r="G7" i="4"/>
  <c r="G34" i="63" s="1"/>
  <c r="H7" i="4"/>
  <c r="G44" i="63" s="1"/>
  <c r="I7" i="4"/>
  <c r="G54" i="63" s="1"/>
  <c r="J7" i="4"/>
  <c r="G64" i="63" s="1"/>
  <c r="K7" i="4"/>
  <c r="G103" i="63" s="1"/>
  <c r="L7" i="4"/>
  <c r="G113" i="63" s="1"/>
  <c r="M7" i="4"/>
  <c r="G168" i="63" s="1"/>
  <c r="N7" i="4"/>
  <c r="G210" i="63" s="1"/>
  <c r="O7" i="4"/>
  <c r="G123" i="63" s="1"/>
  <c r="P7" i="4"/>
  <c r="G133" i="63" s="1"/>
  <c r="Q7" i="4"/>
  <c r="G169" i="63" s="1"/>
  <c r="R7" i="4"/>
  <c r="G77" i="63" s="1"/>
  <c r="S7" i="4"/>
  <c r="G143" i="63" s="1"/>
  <c r="T7" i="4"/>
  <c r="G153" i="63" s="1"/>
  <c r="U7" i="4"/>
  <c r="G196" i="63" s="1"/>
  <c r="V7" i="4"/>
  <c r="G211" i="63" s="1"/>
  <c r="W7" i="4"/>
  <c r="G236" i="63" s="1"/>
  <c r="X7" i="4"/>
  <c r="G246" i="63" s="1"/>
  <c r="Y7" i="4"/>
  <c r="G256" i="63" s="1"/>
  <c r="Z7" i="4"/>
  <c r="G78" i="63" s="1"/>
  <c r="AA7" i="4"/>
  <c r="G266" i="63" s="1"/>
  <c r="AB7" i="4"/>
  <c r="G644" i="63" s="1"/>
  <c r="AC7" i="4"/>
  <c r="G4" i="63" s="1"/>
  <c r="AD7" i="4"/>
  <c r="G276" i="63" s="1"/>
  <c r="AE7" i="4"/>
  <c r="G557" i="63" s="1"/>
  <c r="AF7" i="4"/>
  <c r="G573" i="63" s="1"/>
  <c r="AG7" i="4"/>
  <c r="G286" i="63" s="1"/>
  <c r="AH7" i="4"/>
  <c r="G296" i="63" s="1"/>
  <c r="AI7" i="4"/>
  <c r="G558" i="63" s="1"/>
  <c r="AJ7" i="4"/>
  <c r="G572" i="63" s="1"/>
  <c r="AK7" i="4"/>
  <c r="G306" i="63" s="1"/>
  <c r="AL7" i="4"/>
  <c r="G316" i="63" s="1"/>
  <c r="AM7" i="4"/>
  <c r="G326" i="63" s="1"/>
  <c r="AN7" i="4"/>
  <c r="G336" i="63" s="1"/>
  <c r="AO7" i="4"/>
  <c r="G559" i="63" s="1"/>
  <c r="AP7" i="4"/>
  <c r="G568" i="63" s="1"/>
  <c r="AQ7" i="4"/>
  <c r="G346" i="63" s="1"/>
  <c r="AR7" i="4"/>
  <c r="G356" i="63" s="1"/>
  <c r="AS7" i="4"/>
  <c r="G366" i="63" s="1"/>
  <c r="AT7" i="4"/>
  <c r="G376" i="63" s="1"/>
  <c r="AU7" i="4"/>
  <c r="G560" i="63" s="1"/>
  <c r="AV7" i="4"/>
  <c r="G570" i="63" s="1"/>
  <c r="AW7" i="4"/>
  <c r="G386" i="63" s="1"/>
  <c r="AX7" i="4"/>
  <c r="G396" i="63" s="1"/>
  <c r="AY7" i="4"/>
  <c r="G406" i="63" s="1"/>
  <c r="AZ7" i="4"/>
  <c r="G416" i="63" s="1"/>
  <c r="BA7" i="4"/>
  <c r="G426" i="63" s="1"/>
  <c r="BB7" i="4"/>
  <c r="G436" i="63" s="1"/>
  <c r="BC7" i="4"/>
  <c r="G446" i="63" s="1"/>
  <c r="BD7" i="4"/>
  <c r="G456" i="63" s="1"/>
  <c r="BE7" i="4"/>
  <c r="G170" i="63" s="1"/>
  <c r="BF7" i="4"/>
  <c r="G466" i="63" s="1"/>
  <c r="BG7" i="4"/>
  <c r="G476" i="63" s="1"/>
  <c r="BH7" i="4"/>
  <c r="G171" i="63" s="1"/>
  <c r="BI7" i="4"/>
  <c r="G486" i="63" s="1"/>
  <c r="BJ7" i="4"/>
  <c r="G562" i="63" s="1"/>
  <c r="BK7" i="4"/>
  <c r="G569" i="63" s="1"/>
  <c r="BL7" i="4"/>
  <c r="G496" i="63" s="1"/>
  <c r="BM7" i="4"/>
  <c r="G563" i="63" s="1"/>
  <c r="BN7" i="4"/>
  <c r="G564" i="63" s="1"/>
  <c r="BO7" i="4"/>
  <c r="G506" i="63" s="1"/>
  <c r="BP7" i="4"/>
  <c r="G602" i="63" s="1"/>
  <c r="BQ7" i="4"/>
  <c r="G612" i="63" s="1"/>
  <c r="BR7" i="4"/>
  <c r="G622" i="63" s="1"/>
  <c r="BS7" i="4"/>
  <c r="G632" i="63" s="1"/>
  <c r="BT7" i="4"/>
  <c r="G645" i="63" s="1"/>
  <c r="BU7" i="4"/>
  <c r="G659" i="63" s="1"/>
  <c r="BV7" i="4"/>
  <c r="G669" i="63" s="1"/>
  <c r="BW7" i="4"/>
  <c r="G679" i="63" s="1"/>
  <c r="BX7" i="4"/>
  <c r="G689" i="63" s="1"/>
  <c r="BY7" i="4"/>
  <c r="G699" i="63" s="1"/>
  <c r="BZ7" i="4"/>
  <c r="G554" i="63" s="1"/>
  <c r="CA7" i="4"/>
  <c r="G565" i="63" s="1"/>
  <c r="CB7" i="4"/>
  <c r="G561" i="63" s="1"/>
  <c r="CC7" i="4"/>
  <c r="G79" i="63" s="1"/>
  <c r="CD7" i="4"/>
  <c r="G712" i="63" s="1"/>
  <c r="CE7" i="4"/>
  <c r="G566" i="63" s="1"/>
  <c r="CF7" i="4"/>
  <c r="G555" i="63" s="1"/>
  <c r="CG7" i="4"/>
  <c r="G726" i="63" s="1"/>
  <c r="CH7" i="4"/>
  <c r="G736" i="63" s="1"/>
  <c r="CI7" i="4"/>
  <c r="G746" i="63" s="1"/>
  <c r="CJ7" i="4"/>
  <c r="G756" i="63" s="1"/>
  <c r="CK7" i="4"/>
  <c r="G766" i="63" s="1"/>
  <c r="CL7" i="4"/>
  <c r="G776" i="63" s="1"/>
  <c r="CM7" i="4"/>
  <c r="G786" i="63" s="1"/>
  <c r="CN7" i="4"/>
  <c r="G796" i="63" s="1"/>
  <c r="CO7" i="4"/>
  <c r="G806" i="63" s="1"/>
  <c r="CP7" i="4"/>
  <c r="G571" i="63" s="1"/>
  <c r="CQ7" i="4"/>
  <c r="G567" i="63" s="1"/>
  <c r="CR7" i="4"/>
  <c r="G556" i="63" s="1"/>
  <c r="CS7" i="4"/>
  <c r="G816" i="63" s="1"/>
  <c r="CT7" i="4"/>
  <c r="G826" i="63" s="1"/>
  <c r="CU7" i="4"/>
  <c r="G836" i="63" s="1"/>
  <c r="CV7" i="4"/>
  <c r="G846" i="63" s="1"/>
  <c r="CW7" i="4"/>
  <c r="G856" i="63" s="1"/>
  <c r="CX7" i="4"/>
  <c r="G212" i="63" s="1"/>
  <c r="CY7" i="4"/>
  <c r="G866" i="63" s="1"/>
  <c r="CZ7" i="4"/>
  <c r="G876" i="63" s="1"/>
  <c r="DA7" i="4"/>
  <c r="G886" i="63" s="1"/>
  <c r="E8" i="4"/>
  <c r="H711" i="63" s="1"/>
  <c r="F8" i="4"/>
  <c r="H24" i="63" s="1"/>
  <c r="G8" i="4"/>
  <c r="H34" i="63" s="1"/>
  <c r="H8" i="4"/>
  <c r="H44" i="63" s="1"/>
  <c r="I8" i="4"/>
  <c r="H54" i="63" s="1"/>
  <c r="J8" i="4"/>
  <c r="H64" i="63" s="1"/>
  <c r="K8" i="4"/>
  <c r="H103" i="63" s="1"/>
  <c r="L8" i="4"/>
  <c r="H113" i="63" s="1"/>
  <c r="M8" i="4"/>
  <c r="H168" i="63" s="1"/>
  <c r="N8" i="4"/>
  <c r="H210" i="63" s="1"/>
  <c r="O8" i="4"/>
  <c r="H123" i="63" s="1"/>
  <c r="P8" i="4"/>
  <c r="H133" i="63" s="1"/>
  <c r="Q8" i="4"/>
  <c r="H169" i="63" s="1"/>
  <c r="R8" i="4"/>
  <c r="H77" i="63" s="1"/>
  <c r="S8" i="4"/>
  <c r="H143" i="63" s="1"/>
  <c r="T8" i="4"/>
  <c r="H153" i="63" s="1"/>
  <c r="U8" i="4"/>
  <c r="H196" i="63" s="1"/>
  <c r="V8" i="4"/>
  <c r="H211" i="63" s="1"/>
  <c r="W8" i="4"/>
  <c r="H236" i="63" s="1"/>
  <c r="X8" i="4"/>
  <c r="H246" i="63" s="1"/>
  <c r="Y8" i="4"/>
  <c r="H256" i="63" s="1"/>
  <c r="Z8" i="4"/>
  <c r="H78" i="63" s="1"/>
  <c r="AA8" i="4"/>
  <c r="H266" i="63" s="1"/>
  <c r="AB8" i="4"/>
  <c r="H644" i="63" s="1"/>
  <c r="AC8" i="4"/>
  <c r="H4" i="63" s="1"/>
  <c r="AD8" i="4"/>
  <c r="H276" i="63" s="1"/>
  <c r="AE8" i="4"/>
  <c r="H557" i="63" s="1"/>
  <c r="AF8" i="4"/>
  <c r="H573" i="63" s="1"/>
  <c r="AG8" i="4"/>
  <c r="H286" i="63" s="1"/>
  <c r="AH8" i="4"/>
  <c r="H296" i="63" s="1"/>
  <c r="AI8" i="4"/>
  <c r="H558" i="63" s="1"/>
  <c r="AJ8" i="4"/>
  <c r="H572" i="63" s="1"/>
  <c r="AK8" i="4"/>
  <c r="H306" i="63" s="1"/>
  <c r="AL8" i="4"/>
  <c r="H316" i="63" s="1"/>
  <c r="AM8" i="4"/>
  <c r="H326" i="63" s="1"/>
  <c r="AN8" i="4"/>
  <c r="H336" i="63" s="1"/>
  <c r="AO8" i="4"/>
  <c r="H559" i="63" s="1"/>
  <c r="AP8" i="4"/>
  <c r="H568" i="63" s="1"/>
  <c r="AQ8" i="4"/>
  <c r="H346" i="63" s="1"/>
  <c r="AR8" i="4"/>
  <c r="H356" i="63" s="1"/>
  <c r="AS8" i="4"/>
  <c r="H366" i="63" s="1"/>
  <c r="AT8" i="4"/>
  <c r="H376" i="63" s="1"/>
  <c r="AU8" i="4"/>
  <c r="H560" i="63" s="1"/>
  <c r="AV8" i="4"/>
  <c r="H570" i="63" s="1"/>
  <c r="AW8" i="4"/>
  <c r="H386" i="63" s="1"/>
  <c r="AX8" i="4"/>
  <c r="H396" i="63" s="1"/>
  <c r="AY8" i="4"/>
  <c r="H406" i="63" s="1"/>
  <c r="AZ8" i="4"/>
  <c r="H416" i="63" s="1"/>
  <c r="BA8" i="4"/>
  <c r="H426" i="63" s="1"/>
  <c r="BB8" i="4"/>
  <c r="H436" i="63" s="1"/>
  <c r="BC8" i="4"/>
  <c r="H446" i="63" s="1"/>
  <c r="BD8" i="4"/>
  <c r="H456" i="63" s="1"/>
  <c r="BE8" i="4"/>
  <c r="H170" i="63" s="1"/>
  <c r="BF8" i="4"/>
  <c r="H466" i="63" s="1"/>
  <c r="BG8" i="4"/>
  <c r="H476" i="63" s="1"/>
  <c r="BH8" i="4"/>
  <c r="H171" i="63" s="1"/>
  <c r="BI8" i="4"/>
  <c r="H486" i="63" s="1"/>
  <c r="BJ8" i="4"/>
  <c r="H562" i="63" s="1"/>
  <c r="BK8" i="4"/>
  <c r="H569" i="63" s="1"/>
  <c r="BL8" i="4"/>
  <c r="H496" i="63" s="1"/>
  <c r="BM8" i="4"/>
  <c r="H563" i="63" s="1"/>
  <c r="BN8" i="4"/>
  <c r="H564" i="63" s="1"/>
  <c r="BO8" i="4"/>
  <c r="H506" i="63" s="1"/>
  <c r="BP8" i="4"/>
  <c r="H602" i="63" s="1"/>
  <c r="BQ8" i="4"/>
  <c r="H612" i="63" s="1"/>
  <c r="BR8" i="4"/>
  <c r="H622" i="63" s="1"/>
  <c r="BS8" i="4"/>
  <c r="H632" i="63" s="1"/>
  <c r="BT8" i="4"/>
  <c r="H645" i="63" s="1"/>
  <c r="BU8" i="4"/>
  <c r="H659" i="63" s="1"/>
  <c r="BV8" i="4"/>
  <c r="H669" i="63" s="1"/>
  <c r="BW8" i="4"/>
  <c r="H679" i="63" s="1"/>
  <c r="BX8" i="4"/>
  <c r="H689" i="63" s="1"/>
  <c r="BY8" i="4"/>
  <c r="H699" i="63" s="1"/>
  <c r="BZ8" i="4"/>
  <c r="H554" i="63" s="1"/>
  <c r="CA8" i="4"/>
  <c r="H565" i="63" s="1"/>
  <c r="CB8" i="4"/>
  <c r="H561" i="63" s="1"/>
  <c r="CC8" i="4"/>
  <c r="H79" i="63" s="1"/>
  <c r="CD8" i="4"/>
  <c r="H712" i="63" s="1"/>
  <c r="CE8" i="4"/>
  <c r="H566" i="63" s="1"/>
  <c r="CF8" i="4"/>
  <c r="H555" i="63" s="1"/>
  <c r="CG8" i="4"/>
  <c r="H726" i="63" s="1"/>
  <c r="CH8" i="4"/>
  <c r="H736" i="63" s="1"/>
  <c r="CI8" i="4"/>
  <c r="H746" i="63" s="1"/>
  <c r="CJ8" i="4"/>
  <c r="H756" i="63" s="1"/>
  <c r="CK8" i="4"/>
  <c r="H766" i="63" s="1"/>
  <c r="CL8" i="4"/>
  <c r="H776" i="63" s="1"/>
  <c r="CM8" i="4"/>
  <c r="H786" i="63" s="1"/>
  <c r="CN8" i="4"/>
  <c r="H796" i="63" s="1"/>
  <c r="CO8" i="4"/>
  <c r="H806" i="63" s="1"/>
  <c r="CP8" i="4"/>
  <c r="H571" i="63" s="1"/>
  <c r="CQ8" i="4"/>
  <c r="H567" i="63" s="1"/>
  <c r="CR8" i="4"/>
  <c r="H556" i="63" s="1"/>
  <c r="CS8" i="4"/>
  <c r="H816" i="63" s="1"/>
  <c r="CT8" i="4"/>
  <c r="H826" i="63" s="1"/>
  <c r="CU8" i="4"/>
  <c r="H836" i="63" s="1"/>
  <c r="CV8" i="4"/>
  <c r="H846" i="63" s="1"/>
  <c r="CW8" i="4"/>
  <c r="H856" i="63" s="1"/>
  <c r="CX8" i="4"/>
  <c r="H212" i="63" s="1"/>
  <c r="CY8" i="4"/>
  <c r="H866" i="63" s="1"/>
  <c r="CZ8" i="4"/>
  <c r="H876" i="63" s="1"/>
  <c r="DA8" i="4"/>
  <c r="H886" i="63" s="1"/>
  <c r="E9" i="4"/>
  <c r="I711" i="63" s="1"/>
  <c r="F9" i="4"/>
  <c r="I24" i="63" s="1"/>
  <c r="G9" i="4"/>
  <c r="I34" i="63" s="1"/>
  <c r="H9" i="4"/>
  <c r="I44" i="63" s="1"/>
  <c r="I9" i="4"/>
  <c r="I54" i="63" s="1"/>
  <c r="J9" i="4"/>
  <c r="I64" i="63" s="1"/>
  <c r="K9" i="4"/>
  <c r="I103" i="63" s="1"/>
  <c r="L9" i="4"/>
  <c r="I113" i="63" s="1"/>
  <c r="M9" i="4"/>
  <c r="I168" i="63" s="1"/>
  <c r="N9" i="4"/>
  <c r="I210" i="63" s="1"/>
  <c r="O9" i="4"/>
  <c r="I123" i="63" s="1"/>
  <c r="P9" i="4"/>
  <c r="I133" i="63" s="1"/>
  <c r="Q9" i="4"/>
  <c r="I169" i="63" s="1"/>
  <c r="R9" i="4"/>
  <c r="I77" i="63" s="1"/>
  <c r="S9" i="4"/>
  <c r="I143" i="63" s="1"/>
  <c r="T9" i="4"/>
  <c r="I153" i="63" s="1"/>
  <c r="U9" i="4"/>
  <c r="I196" i="63" s="1"/>
  <c r="V9" i="4"/>
  <c r="I211" i="63" s="1"/>
  <c r="W9" i="4"/>
  <c r="I236" i="63" s="1"/>
  <c r="X9" i="4"/>
  <c r="I246" i="63" s="1"/>
  <c r="Y9" i="4"/>
  <c r="I256" i="63" s="1"/>
  <c r="Z9" i="4"/>
  <c r="I78" i="63" s="1"/>
  <c r="AA9" i="4"/>
  <c r="I266" i="63" s="1"/>
  <c r="AB9" i="4"/>
  <c r="I644" i="63" s="1"/>
  <c r="AC9" i="4"/>
  <c r="I4" i="63" s="1"/>
  <c r="AD9" i="4"/>
  <c r="I276" i="63" s="1"/>
  <c r="AE9" i="4"/>
  <c r="I557" i="63" s="1"/>
  <c r="AF9" i="4"/>
  <c r="I573" i="63" s="1"/>
  <c r="AG9" i="4"/>
  <c r="I286" i="63" s="1"/>
  <c r="AH9" i="4"/>
  <c r="I296" i="63" s="1"/>
  <c r="AI9" i="4"/>
  <c r="I558" i="63" s="1"/>
  <c r="AJ9" i="4"/>
  <c r="I572" i="63" s="1"/>
  <c r="AK9" i="4"/>
  <c r="I306" i="63" s="1"/>
  <c r="AL9" i="4"/>
  <c r="I316" i="63" s="1"/>
  <c r="AM9" i="4"/>
  <c r="I326" i="63" s="1"/>
  <c r="AN9" i="4"/>
  <c r="I336" i="63" s="1"/>
  <c r="AO9" i="4"/>
  <c r="I559" i="63" s="1"/>
  <c r="AP9" i="4"/>
  <c r="I568" i="63" s="1"/>
  <c r="AQ9" i="4"/>
  <c r="I346" i="63" s="1"/>
  <c r="AR9" i="4"/>
  <c r="I356" i="63" s="1"/>
  <c r="AS9" i="4"/>
  <c r="I366" i="63" s="1"/>
  <c r="AT9" i="4"/>
  <c r="I376" i="63" s="1"/>
  <c r="AU9" i="4"/>
  <c r="I560" i="63" s="1"/>
  <c r="AV9" i="4"/>
  <c r="I570" i="63" s="1"/>
  <c r="AW9" i="4"/>
  <c r="I386" i="63" s="1"/>
  <c r="AX9" i="4"/>
  <c r="I396" i="63" s="1"/>
  <c r="AY9" i="4"/>
  <c r="I406" i="63" s="1"/>
  <c r="AZ9" i="4"/>
  <c r="I416" i="63" s="1"/>
  <c r="BA9" i="4"/>
  <c r="I426" i="63" s="1"/>
  <c r="BB9" i="4"/>
  <c r="I436" i="63" s="1"/>
  <c r="BC9" i="4"/>
  <c r="I446" i="63" s="1"/>
  <c r="BD9" i="4"/>
  <c r="I456" i="63" s="1"/>
  <c r="BE9" i="4"/>
  <c r="I170" i="63" s="1"/>
  <c r="BF9" i="4"/>
  <c r="I466" i="63" s="1"/>
  <c r="BG9" i="4"/>
  <c r="I476" i="63" s="1"/>
  <c r="BH9" i="4"/>
  <c r="I171" i="63" s="1"/>
  <c r="BI9" i="4"/>
  <c r="I486" i="63" s="1"/>
  <c r="BJ9" i="4"/>
  <c r="I562" i="63" s="1"/>
  <c r="BK9" i="4"/>
  <c r="I569" i="63" s="1"/>
  <c r="BL9" i="4"/>
  <c r="I496" i="63" s="1"/>
  <c r="BM9" i="4"/>
  <c r="I563" i="63" s="1"/>
  <c r="BN9" i="4"/>
  <c r="I564" i="63" s="1"/>
  <c r="BO9" i="4"/>
  <c r="I506" i="63" s="1"/>
  <c r="BP9" i="4"/>
  <c r="I602" i="63" s="1"/>
  <c r="BQ9" i="4"/>
  <c r="I612" i="63" s="1"/>
  <c r="BR9" i="4"/>
  <c r="I622" i="63" s="1"/>
  <c r="BS9" i="4"/>
  <c r="I632" i="63" s="1"/>
  <c r="BT9" i="4"/>
  <c r="I645" i="63" s="1"/>
  <c r="BU9" i="4"/>
  <c r="I659" i="63" s="1"/>
  <c r="BV9" i="4"/>
  <c r="I669" i="63" s="1"/>
  <c r="BW9" i="4"/>
  <c r="I679" i="63" s="1"/>
  <c r="BX9" i="4"/>
  <c r="I689" i="63" s="1"/>
  <c r="BY9" i="4"/>
  <c r="I699" i="63" s="1"/>
  <c r="BZ9" i="4"/>
  <c r="I554" i="63" s="1"/>
  <c r="CA9" i="4"/>
  <c r="I565" i="63" s="1"/>
  <c r="CB9" i="4"/>
  <c r="I561" i="63" s="1"/>
  <c r="CC9" i="4"/>
  <c r="I79" i="63" s="1"/>
  <c r="CD9" i="4"/>
  <c r="I712" i="63" s="1"/>
  <c r="CE9" i="4"/>
  <c r="I566" i="63" s="1"/>
  <c r="CF9" i="4"/>
  <c r="I555" i="63" s="1"/>
  <c r="CG9" i="4"/>
  <c r="I726" i="63" s="1"/>
  <c r="CH9" i="4"/>
  <c r="I736" i="63" s="1"/>
  <c r="CI9" i="4"/>
  <c r="I746" i="63" s="1"/>
  <c r="CJ9" i="4"/>
  <c r="I756" i="63" s="1"/>
  <c r="CK9" i="4"/>
  <c r="I766" i="63" s="1"/>
  <c r="CL9" i="4"/>
  <c r="I776" i="63" s="1"/>
  <c r="CM9" i="4"/>
  <c r="I786" i="63" s="1"/>
  <c r="CN9" i="4"/>
  <c r="I796" i="63" s="1"/>
  <c r="CO9" i="4"/>
  <c r="I806" i="63" s="1"/>
  <c r="CP9" i="4"/>
  <c r="I571" i="63" s="1"/>
  <c r="CQ9" i="4"/>
  <c r="I567" i="63" s="1"/>
  <c r="CR9" i="4"/>
  <c r="I556" i="63" s="1"/>
  <c r="CS9" i="4"/>
  <c r="I816" i="63" s="1"/>
  <c r="CT9" i="4"/>
  <c r="I826" i="63" s="1"/>
  <c r="CU9" i="4"/>
  <c r="I836" i="63" s="1"/>
  <c r="CV9" i="4"/>
  <c r="I846" i="63" s="1"/>
  <c r="CW9" i="4"/>
  <c r="I856" i="63" s="1"/>
  <c r="CX9" i="4"/>
  <c r="I212" i="63" s="1"/>
  <c r="CY9" i="4"/>
  <c r="I866" i="63" s="1"/>
  <c r="CZ9" i="4"/>
  <c r="I876" i="63" s="1"/>
  <c r="DA9" i="4"/>
  <c r="I886" i="63" s="1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53" i="4"/>
  <c r="D51" i="4"/>
  <c r="D52" i="4"/>
  <c r="D50" i="4"/>
  <c r="D48" i="4"/>
  <c r="D49" i="4"/>
  <c r="D47" i="4"/>
  <c r="D45" i="4"/>
  <c r="D46" i="4"/>
  <c r="D44" i="4"/>
  <c r="D41" i="4"/>
  <c r="D43" i="4"/>
  <c r="D40" i="4"/>
  <c r="D38" i="4"/>
  <c r="D39" i="4"/>
  <c r="D37" i="4"/>
  <c r="D35" i="4"/>
  <c r="D36" i="4"/>
  <c r="D34" i="4"/>
  <c r="D7" i="4"/>
  <c r="G14" i="63" s="1"/>
  <c r="D9" i="4"/>
  <c r="I14" i="63" s="1"/>
  <c r="D8" i="4"/>
  <c r="H14" i="63" s="1"/>
  <c r="E7" i="3"/>
  <c r="G713" i="63" s="1"/>
  <c r="F7" i="3"/>
  <c r="G25" i="63" s="1"/>
  <c r="G7" i="3"/>
  <c r="G35" i="63" s="1"/>
  <c r="H7" i="3"/>
  <c r="G45" i="63" s="1"/>
  <c r="I7" i="3"/>
  <c r="G55" i="63" s="1"/>
  <c r="J7" i="3"/>
  <c r="G124" i="63" s="1"/>
  <c r="K7" i="3"/>
  <c r="G65" i="63" s="1"/>
  <c r="L7" i="3"/>
  <c r="G81" i="63" s="1"/>
  <c r="M7" i="3"/>
  <c r="G104" i="63" s="1"/>
  <c r="N7" i="3"/>
  <c r="G114" i="63" s="1"/>
  <c r="O7" i="3"/>
  <c r="G172" i="63" s="1"/>
  <c r="P7" i="3"/>
  <c r="G213" i="63" s="1"/>
  <c r="Q7" i="3"/>
  <c r="G134" i="63" s="1"/>
  <c r="R7" i="3"/>
  <c r="G173" i="63" s="1"/>
  <c r="S7" i="3"/>
  <c r="G144" i="63" s="1"/>
  <c r="T7" i="3"/>
  <c r="G197" i="63" s="1"/>
  <c r="U7" i="3"/>
  <c r="G80" i="63" s="1"/>
  <c r="V7" i="3"/>
  <c r="G154" i="63" s="1"/>
  <c r="W7" i="3"/>
  <c r="G214" i="63" s="1"/>
  <c r="X7" i="3"/>
  <c r="G237" i="63" s="1"/>
  <c r="Y7" i="3"/>
  <c r="G247" i="63" s="1"/>
  <c r="Z7" i="3"/>
  <c r="G257" i="63" s="1"/>
  <c r="AA7" i="3"/>
  <c r="G267" i="63" s="1"/>
  <c r="AB7" i="3"/>
  <c r="G646" i="63" s="1"/>
  <c r="AC7" i="3"/>
  <c r="G5" i="63" s="1"/>
  <c r="AD7" i="3"/>
  <c r="G277" i="63" s="1"/>
  <c r="AE7" i="3"/>
  <c r="G576" i="63" s="1"/>
  <c r="AF7" i="3"/>
  <c r="G587" i="63" s="1"/>
  <c r="AG7" i="3"/>
  <c r="G287" i="63" s="1"/>
  <c r="AH7" i="3"/>
  <c r="G297" i="63" s="1"/>
  <c r="AI7" i="3"/>
  <c r="G577" i="63" s="1"/>
  <c r="AJ7" i="3"/>
  <c r="G586" i="63" s="1"/>
  <c r="AK7" i="3"/>
  <c r="G307" i="63" s="1"/>
  <c r="AL7" i="3"/>
  <c r="G317" i="63" s="1"/>
  <c r="AM7" i="3"/>
  <c r="G337" i="63" s="1"/>
  <c r="AN7" i="3"/>
  <c r="G327" i="63" s="1"/>
  <c r="AO7" i="3"/>
  <c r="G347" i="63" s="1"/>
  <c r="AP7" i="3"/>
  <c r="G357" i="63" s="1"/>
  <c r="AQ7" i="3"/>
  <c r="G367" i="63" s="1"/>
  <c r="AR7" i="3"/>
  <c r="G377" i="63" s="1"/>
  <c r="AS7" i="3"/>
  <c r="G578" i="63" s="1"/>
  <c r="AT7" i="3"/>
  <c r="G584" i="63" s="1"/>
  <c r="AU7" i="3"/>
  <c r="G387" i="63" s="1"/>
  <c r="AV7" i="3"/>
  <c r="G397" i="63" s="1"/>
  <c r="AW7" i="3"/>
  <c r="G407" i="63" s="1"/>
  <c r="AX7" i="3"/>
  <c r="G417" i="63" s="1"/>
  <c r="AY7" i="3"/>
  <c r="G427" i="63" s="1"/>
  <c r="AZ7" i="3"/>
  <c r="G437" i="63" s="1"/>
  <c r="BA7" i="3"/>
  <c r="G447" i="63" s="1"/>
  <c r="BB7" i="3"/>
  <c r="G457" i="63" s="1"/>
  <c r="BC7" i="3"/>
  <c r="G174" i="63" s="1"/>
  <c r="BD7" i="3"/>
  <c r="G467" i="63" s="1"/>
  <c r="BE7" i="3"/>
  <c r="G477" i="63" s="1"/>
  <c r="BF7" i="3"/>
  <c r="G175" i="63" s="1"/>
  <c r="BG7" i="3"/>
  <c r="G487" i="63" s="1"/>
  <c r="BH7" i="3"/>
  <c r="G579" i="63" s="1"/>
  <c r="BI7" i="3"/>
  <c r="G583" i="63" s="1"/>
  <c r="BJ7" i="3"/>
  <c r="G497" i="63" s="1"/>
  <c r="BK7" i="3"/>
  <c r="G580" i="63" s="1"/>
  <c r="BL7" i="3"/>
  <c r="G581" i="63" s="1"/>
  <c r="BM7" i="3"/>
  <c r="G507" i="63" s="1"/>
  <c r="BN7" i="3"/>
  <c r="G603" i="63" s="1"/>
  <c r="BO7" i="3"/>
  <c r="G613" i="63" s="1"/>
  <c r="BP7" i="3"/>
  <c r="G623" i="63" s="1"/>
  <c r="BQ7" i="3"/>
  <c r="G633" i="63" s="1"/>
  <c r="BR7" i="3"/>
  <c r="G647" i="63" s="1"/>
  <c r="BS7" i="3"/>
  <c r="G660" i="63" s="1"/>
  <c r="BT7" i="3"/>
  <c r="G670" i="63" s="1"/>
  <c r="BU7" i="3"/>
  <c r="G680" i="63" s="1"/>
  <c r="BV7" i="3"/>
  <c r="G727" i="63" s="1"/>
  <c r="BW7" i="3"/>
  <c r="G690" i="63" s="1"/>
  <c r="BX7" i="3"/>
  <c r="G700" i="63" s="1"/>
  <c r="BY7" i="3"/>
  <c r="G82" i="63" s="1"/>
  <c r="BZ7" i="3"/>
  <c r="G714" i="63" s="1"/>
  <c r="CA7" i="3"/>
  <c r="G582" i="63" s="1"/>
  <c r="CB7" i="3"/>
  <c r="G574" i="63" s="1"/>
  <c r="CC7" i="3"/>
  <c r="G737" i="63" s="1"/>
  <c r="CD7" i="3"/>
  <c r="G747" i="63" s="1"/>
  <c r="CE7" i="3"/>
  <c r="G757" i="63" s="1"/>
  <c r="CF7" i="3"/>
  <c r="G767" i="63" s="1"/>
  <c r="CG7" i="3"/>
  <c r="G777" i="63" s="1"/>
  <c r="CH7" i="3"/>
  <c r="G787" i="63" s="1"/>
  <c r="CI7" i="3"/>
  <c r="G797" i="63" s="1"/>
  <c r="CJ7" i="3"/>
  <c r="G807" i="63" s="1"/>
  <c r="CK7" i="3"/>
  <c r="G585" i="63" s="1"/>
  <c r="CL7" i="3"/>
  <c r="G575" i="63" s="1"/>
  <c r="CM7" i="3"/>
  <c r="G817" i="63" s="1"/>
  <c r="CN7" i="3"/>
  <c r="G827" i="63" s="1"/>
  <c r="CO7" i="3"/>
  <c r="G837" i="63" s="1"/>
  <c r="CP7" i="3"/>
  <c r="G847" i="63" s="1"/>
  <c r="CQ7" i="3"/>
  <c r="G857" i="63" s="1"/>
  <c r="CR7" i="3"/>
  <c r="G215" i="63" s="1"/>
  <c r="CS7" i="3"/>
  <c r="G867" i="63" s="1"/>
  <c r="CT7" i="3"/>
  <c r="G877" i="63" s="1"/>
  <c r="CU7" i="3"/>
  <c r="G887" i="63" s="1"/>
  <c r="E8" i="3"/>
  <c r="H713" i="63" s="1"/>
  <c r="F8" i="3"/>
  <c r="H25" i="63" s="1"/>
  <c r="G8" i="3"/>
  <c r="H35" i="63" s="1"/>
  <c r="H8" i="3"/>
  <c r="H45" i="63" s="1"/>
  <c r="I8" i="3"/>
  <c r="H55" i="63" s="1"/>
  <c r="J8" i="3"/>
  <c r="H124" i="63" s="1"/>
  <c r="K8" i="3"/>
  <c r="H65" i="63" s="1"/>
  <c r="L8" i="3"/>
  <c r="H81" i="63" s="1"/>
  <c r="M8" i="3"/>
  <c r="H104" i="63" s="1"/>
  <c r="N8" i="3"/>
  <c r="H114" i="63" s="1"/>
  <c r="O8" i="3"/>
  <c r="H172" i="63" s="1"/>
  <c r="P8" i="3"/>
  <c r="H213" i="63" s="1"/>
  <c r="Q8" i="3"/>
  <c r="H134" i="63" s="1"/>
  <c r="R8" i="3"/>
  <c r="H173" i="63" s="1"/>
  <c r="S8" i="3"/>
  <c r="H144" i="63" s="1"/>
  <c r="T8" i="3"/>
  <c r="H197" i="63" s="1"/>
  <c r="U8" i="3"/>
  <c r="H80" i="63" s="1"/>
  <c r="V8" i="3"/>
  <c r="H154" i="63" s="1"/>
  <c r="W8" i="3"/>
  <c r="H214" i="63" s="1"/>
  <c r="X8" i="3"/>
  <c r="H237" i="63" s="1"/>
  <c r="Y8" i="3"/>
  <c r="H247" i="63" s="1"/>
  <c r="Z8" i="3"/>
  <c r="H257" i="63" s="1"/>
  <c r="AA8" i="3"/>
  <c r="H267" i="63" s="1"/>
  <c r="AB8" i="3"/>
  <c r="H646" i="63" s="1"/>
  <c r="AC8" i="3"/>
  <c r="H5" i="63" s="1"/>
  <c r="AD8" i="3"/>
  <c r="H277" i="63" s="1"/>
  <c r="AE8" i="3"/>
  <c r="H576" i="63" s="1"/>
  <c r="AF8" i="3"/>
  <c r="H587" i="63" s="1"/>
  <c r="AG8" i="3"/>
  <c r="H287" i="63" s="1"/>
  <c r="AH8" i="3"/>
  <c r="H297" i="63" s="1"/>
  <c r="AI8" i="3"/>
  <c r="H577" i="63" s="1"/>
  <c r="AJ8" i="3"/>
  <c r="H586" i="63" s="1"/>
  <c r="AK8" i="3"/>
  <c r="H307" i="63" s="1"/>
  <c r="AL8" i="3"/>
  <c r="H317" i="63" s="1"/>
  <c r="AM8" i="3"/>
  <c r="H337" i="63" s="1"/>
  <c r="AN8" i="3"/>
  <c r="H327" i="63" s="1"/>
  <c r="AO8" i="3"/>
  <c r="H347" i="63" s="1"/>
  <c r="AP8" i="3"/>
  <c r="H357" i="63" s="1"/>
  <c r="AQ8" i="3"/>
  <c r="H367" i="63" s="1"/>
  <c r="AR8" i="3"/>
  <c r="H377" i="63" s="1"/>
  <c r="AS8" i="3"/>
  <c r="H578" i="63" s="1"/>
  <c r="AT8" i="3"/>
  <c r="H584" i="63" s="1"/>
  <c r="AU8" i="3"/>
  <c r="H387" i="63" s="1"/>
  <c r="AV8" i="3"/>
  <c r="H397" i="63" s="1"/>
  <c r="AW8" i="3"/>
  <c r="H407" i="63" s="1"/>
  <c r="AX8" i="3"/>
  <c r="H417" i="63" s="1"/>
  <c r="AY8" i="3"/>
  <c r="H427" i="63" s="1"/>
  <c r="AZ8" i="3"/>
  <c r="H437" i="63" s="1"/>
  <c r="BA8" i="3"/>
  <c r="H447" i="63" s="1"/>
  <c r="BB8" i="3"/>
  <c r="H457" i="63" s="1"/>
  <c r="BC8" i="3"/>
  <c r="H174" i="63" s="1"/>
  <c r="BD8" i="3"/>
  <c r="H467" i="63" s="1"/>
  <c r="BE8" i="3"/>
  <c r="H477" i="63" s="1"/>
  <c r="BF8" i="3"/>
  <c r="H175" i="63" s="1"/>
  <c r="BG8" i="3"/>
  <c r="H487" i="63" s="1"/>
  <c r="BH8" i="3"/>
  <c r="H579" i="63" s="1"/>
  <c r="BI8" i="3"/>
  <c r="H583" i="63" s="1"/>
  <c r="BJ8" i="3"/>
  <c r="H497" i="63" s="1"/>
  <c r="BK8" i="3"/>
  <c r="H580" i="63" s="1"/>
  <c r="BL8" i="3"/>
  <c r="H581" i="63" s="1"/>
  <c r="BM8" i="3"/>
  <c r="H507" i="63" s="1"/>
  <c r="BN8" i="3"/>
  <c r="H603" i="63" s="1"/>
  <c r="BO8" i="3"/>
  <c r="H613" i="63" s="1"/>
  <c r="BP8" i="3"/>
  <c r="H623" i="63" s="1"/>
  <c r="BQ8" i="3"/>
  <c r="H633" i="63" s="1"/>
  <c r="BR8" i="3"/>
  <c r="H647" i="63" s="1"/>
  <c r="BS8" i="3"/>
  <c r="H660" i="63" s="1"/>
  <c r="BT8" i="3"/>
  <c r="H670" i="63" s="1"/>
  <c r="BU8" i="3"/>
  <c r="H680" i="63" s="1"/>
  <c r="BV8" i="3"/>
  <c r="H727" i="63" s="1"/>
  <c r="BW8" i="3"/>
  <c r="H690" i="63" s="1"/>
  <c r="BX8" i="3"/>
  <c r="H700" i="63" s="1"/>
  <c r="BY8" i="3"/>
  <c r="H82" i="63" s="1"/>
  <c r="BZ8" i="3"/>
  <c r="H714" i="63" s="1"/>
  <c r="CA8" i="3"/>
  <c r="H582" i="63" s="1"/>
  <c r="CB8" i="3"/>
  <c r="H574" i="63" s="1"/>
  <c r="CC8" i="3"/>
  <c r="H737" i="63" s="1"/>
  <c r="CD8" i="3"/>
  <c r="H747" i="63" s="1"/>
  <c r="CE8" i="3"/>
  <c r="H757" i="63" s="1"/>
  <c r="CF8" i="3"/>
  <c r="H767" i="63" s="1"/>
  <c r="CG8" i="3"/>
  <c r="H777" i="63" s="1"/>
  <c r="CH8" i="3"/>
  <c r="H787" i="63" s="1"/>
  <c r="CI8" i="3"/>
  <c r="H797" i="63" s="1"/>
  <c r="CJ8" i="3"/>
  <c r="H807" i="63" s="1"/>
  <c r="CK8" i="3"/>
  <c r="H585" i="63" s="1"/>
  <c r="CL8" i="3"/>
  <c r="H575" i="63" s="1"/>
  <c r="CM8" i="3"/>
  <c r="H817" i="63" s="1"/>
  <c r="CN8" i="3"/>
  <c r="H827" i="63" s="1"/>
  <c r="CO8" i="3"/>
  <c r="H837" i="63" s="1"/>
  <c r="CP8" i="3"/>
  <c r="H847" i="63" s="1"/>
  <c r="CQ8" i="3"/>
  <c r="H857" i="63" s="1"/>
  <c r="CR8" i="3"/>
  <c r="H215" i="63" s="1"/>
  <c r="CS8" i="3"/>
  <c r="H867" i="63" s="1"/>
  <c r="CT8" i="3"/>
  <c r="H877" i="63" s="1"/>
  <c r="CU8" i="3"/>
  <c r="H887" i="63" s="1"/>
  <c r="E9" i="3"/>
  <c r="I713" i="63" s="1"/>
  <c r="F9" i="3"/>
  <c r="I25" i="63" s="1"/>
  <c r="G9" i="3"/>
  <c r="I35" i="63" s="1"/>
  <c r="H9" i="3"/>
  <c r="I45" i="63" s="1"/>
  <c r="I9" i="3"/>
  <c r="I55" i="63" s="1"/>
  <c r="J9" i="3"/>
  <c r="I124" i="63" s="1"/>
  <c r="K9" i="3"/>
  <c r="I65" i="63" s="1"/>
  <c r="L9" i="3"/>
  <c r="I81" i="63" s="1"/>
  <c r="M9" i="3"/>
  <c r="I104" i="63" s="1"/>
  <c r="N9" i="3"/>
  <c r="I114" i="63" s="1"/>
  <c r="O9" i="3"/>
  <c r="I172" i="63" s="1"/>
  <c r="P9" i="3"/>
  <c r="I213" i="63" s="1"/>
  <c r="Q9" i="3"/>
  <c r="I134" i="63" s="1"/>
  <c r="R9" i="3"/>
  <c r="I173" i="63" s="1"/>
  <c r="S9" i="3"/>
  <c r="I144" i="63" s="1"/>
  <c r="T9" i="3"/>
  <c r="I197" i="63" s="1"/>
  <c r="U9" i="3"/>
  <c r="I80" i="63" s="1"/>
  <c r="V9" i="3"/>
  <c r="I154" i="63" s="1"/>
  <c r="W9" i="3"/>
  <c r="I214" i="63" s="1"/>
  <c r="X9" i="3"/>
  <c r="I237" i="63" s="1"/>
  <c r="Y9" i="3"/>
  <c r="I247" i="63" s="1"/>
  <c r="Z9" i="3"/>
  <c r="I257" i="63" s="1"/>
  <c r="AA9" i="3"/>
  <c r="I267" i="63" s="1"/>
  <c r="AB9" i="3"/>
  <c r="I646" i="63" s="1"/>
  <c r="AC9" i="3"/>
  <c r="I5" i="63" s="1"/>
  <c r="AD9" i="3"/>
  <c r="I277" i="63" s="1"/>
  <c r="AE9" i="3"/>
  <c r="I576" i="63" s="1"/>
  <c r="AF9" i="3"/>
  <c r="I587" i="63" s="1"/>
  <c r="AG9" i="3"/>
  <c r="I287" i="63" s="1"/>
  <c r="AH9" i="3"/>
  <c r="I297" i="63" s="1"/>
  <c r="AI9" i="3"/>
  <c r="I577" i="63" s="1"/>
  <c r="AJ9" i="3"/>
  <c r="I586" i="63" s="1"/>
  <c r="AK9" i="3"/>
  <c r="I307" i="63" s="1"/>
  <c r="AL9" i="3"/>
  <c r="I317" i="63" s="1"/>
  <c r="AM9" i="3"/>
  <c r="I337" i="63" s="1"/>
  <c r="AN9" i="3"/>
  <c r="I327" i="63" s="1"/>
  <c r="AO9" i="3"/>
  <c r="I347" i="63" s="1"/>
  <c r="AP9" i="3"/>
  <c r="I357" i="63" s="1"/>
  <c r="AQ9" i="3"/>
  <c r="I367" i="63" s="1"/>
  <c r="AR9" i="3"/>
  <c r="I377" i="63" s="1"/>
  <c r="AS9" i="3"/>
  <c r="I578" i="63" s="1"/>
  <c r="AT9" i="3"/>
  <c r="I584" i="63" s="1"/>
  <c r="AU9" i="3"/>
  <c r="I387" i="63" s="1"/>
  <c r="AV9" i="3"/>
  <c r="I397" i="63" s="1"/>
  <c r="AW9" i="3"/>
  <c r="I407" i="63" s="1"/>
  <c r="AX9" i="3"/>
  <c r="I417" i="63" s="1"/>
  <c r="AY9" i="3"/>
  <c r="I427" i="63" s="1"/>
  <c r="AZ9" i="3"/>
  <c r="I437" i="63" s="1"/>
  <c r="BA9" i="3"/>
  <c r="I447" i="63" s="1"/>
  <c r="BB9" i="3"/>
  <c r="I457" i="63" s="1"/>
  <c r="BC9" i="3"/>
  <c r="I174" i="63" s="1"/>
  <c r="BD9" i="3"/>
  <c r="I467" i="63" s="1"/>
  <c r="BE9" i="3"/>
  <c r="I477" i="63" s="1"/>
  <c r="BF9" i="3"/>
  <c r="I175" i="63" s="1"/>
  <c r="BG9" i="3"/>
  <c r="I487" i="63" s="1"/>
  <c r="BH9" i="3"/>
  <c r="I579" i="63" s="1"/>
  <c r="BI9" i="3"/>
  <c r="I583" i="63" s="1"/>
  <c r="BJ9" i="3"/>
  <c r="I497" i="63" s="1"/>
  <c r="BK9" i="3"/>
  <c r="I580" i="63" s="1"/>
  <c r="BL9" i="3"/>
  <c r="I581" i="63" s="1"/>
  <c r="BM9" i="3"/>
  <c r="I507" i="63" s="1"/>
  <c r="BN9" i="3"/>
  <c r="I603" i="63" s="1"/>
  <c r="BO9" i="3"/>
  <c r="I613" i="63" s="1"/>
  <c r="BP9" i="3"/>
  <c r="I623" i="63" s="1"/>
  <c r="BQ9" i="3"/>
  <c r="I633" i="63" s="1"/>
  <c r="BR9" i="3"/>
  <c r="I647" i="63" s="1"/>
  <c r="BS9" i="3"/>
  <c r="I660" i="63" s="1"/>
  <c r="BT9" i="3"/>
  <c r="I670" i="63" s="1"/>
  <c r="BU9" i="3"/>
  <c r="I680" i="63" s="1"/>
  <c r="BV9" i="3"/>
  <c r="I727" i="63" s="1"/>
  <c r="BW9" i="3"/>
  <c r="I690" i="63" s="1"/>
  <c r="BX9" i="3"/>
  <c r="I700" i="63" s="1"/>
  <c r="BY9" i="3"/>
  <c r="I82" i="63" s="1"/>
  <c r="BZ9" i="3"/>
  <c r="I714" i="63" s="1"/>
  <c r="CA9" i="3"/>
  <c r="I582" i="63" s="1"/>
  <c r="CB9" i="3"/>
  <c r="I574" i="63" s="1"/>
  <c r="CC9" i="3"/>
  <c r="I737" i="63" s="1"/>
  <c r="CD9" i="3"/>
  <c r="I747" i="63" s="1"/>
  <c r="CE9" i="3"/>
  <c r="I757" i="63" s="1"/>
  <c r="CF9" i="3"/>
  <c r="I767" i="63" s="1"/>
  <c r="CG9" i="3"/>
  <c r="I777" i="63" s="1"/>
  <c r="CH9" i="3"/>
  <c r="I787" i="63" s="1"/>
  <c r="CI9" i="3"/>
  <c r="I797" i="63" s="1"/>
  <c r="CJ9" i="3"/>
  <c r="I807" i="63" s="1"/>
  <c r="CK9" i="3"/>
  <c r="I585" i="63" s="1"/>
  <c r="CL9" i="3"/>
  <c r="I575" i="63" s="1"/>
  <c r="CM9" i="3"/>
  <c r="I817" i="63" s="1"/>
  <c r="CN9" i="3"/>
  <c r="I827" i="63" s="1"/>
  <c r="CO9" i="3"/>
  <c r="I837" i="63" s="1"/>
  <c r="CP9" i="3"/>
  <c r="I847" i="63" s="1"/>
  <c r="CQ9" i="3"/>
  <c r="I857" i="63" s="1"/>
  <c r="CR9" i="3"/>
  <c r="I215" i="63" s="1"/>
  <c r="CS9" i="3"/>
  <c r="I867" i="63" s="1"/>
  <c r="CT9" i="3"/>
  <c r="I877" i="63" s="1"/>
  <c r="CU9" i="3"/>
  <c r="I887" i="63" s="1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D9" i="3"/>
  <c r="I15" i="63" s="1"/>
  <c r="E7" i="17"/>
  <c r="G715" i="63" s="1"/>
  <c r="F7" i="17"/>
  <c r="G26" i="63" s="1"/>
  <c r="G7" i="17"/>
  <c r="G36" i="63" s="1"/>
  <c r="H7" i="17"/>
  <c r="G46" i="63" s="1"/>
  <c r="I7" i="17"/>
  <c r="G56" i="63" s="1"/>
  <c r="J7" i="17"/>
  <c r="G125" i="63" s="1"/>
  <c r="K7" i="17"/>
  <c r="G66" i="63" s="1"/>
  <c r="L7" i="17"/>
  <c r="G84" i="63" s="1"/>
  <c r="M7" i="17"/>
  <c r="G105" i="63" s="1"/>
  <c r="N7" i="17"/>
  <c r="G115" i="63" s="1"/>
  <c r="O7" i="17"/>
  <c r="G176" i="63" s="1"/>
  <c r="P7" i="17"/>
  <c r="G216" i="63" s="1"/>
  <c r="Q7" i="17"/>
  <c r="G135" i="63" s="1"/>
  <c r="R7" i="17"/>
  <c r="G177" i="63" s="1"/>
  <c r="S7" i="17"/>
  <c r="G145" i="63" s="1"/>
  <c r="T7" i="17"/>
  <c r="G198" i="63" s="1"/>
  <c r="U7" i="17"/>
  <c r="G83" i="63" s="1"/>
  <c r="V7" i="17"/>
  <c r="G155" i="63" s="1"/>
  <c r="W7" i="17"/>
  <c r="G217" i="63" s="1"/>
  <c r="X7" i="17"/>
  <c r="G238" i="63" s="1"/>
  <c r="Y7" i="17"/>
  <c r="G248" i="63" s="1"/>
  <c r="Z7" i="17"/>
  <c r="G258" i="63" s="1"/>
  <c r="AA7" i="17"/>
  <c r="G268" i="63" s="1"/>
  <c r="AB7" i="17"/>
  <c r="G648" i="63" s="1"/>
  <c r="AC7" i="17"/>
  <c r="G6" i="63" s="1"/>
  <c r="AD7" i="17"/>
  <c r="G278" i="63" s="1"/>
  <c r="AE7" i="17"/>
  <c r="G588" i="63" s="1"/>
  <c r="AF7" i="17"/>
  <c r="G595" i="63" s="1"/>
  <c r="AG7" i="17"/>
  <c r="G288" i="63" s="1"/>
  <c r="AH7" i="17"/>
  <c r="G298" i="63" s="1"/>
  <c r="AI7" i="17"/>
  <c r="G308" i="63" s="1"/>
  <c r="AJ7" i="17"/>
  <c r="G318" i="63" s="1"/>
  <c r="AK7" i="17"/>
  <c r="G328" i="63" s="1"/>
  <c r="AL7" i="17"/>
  <c r="G338" i="63" s="1"/>
  <c r="AM7" i="17"/>
  <c r="G348" i="63" s="1"/>
  <c r="AN7" i="17"/>
  <c r="G358" i="63" s="1"/>
  <c r="AO7" i="17"/>
  <c r="G368" i="63" s="1"/>
  <c r="AP7" i="17"/>
  <c r="G378" i="63" s="1"/>
  <c r="AQ7" i="17"/>
  <c r="G589" i="63" s="1"/>
  <c r="AR7" i="17"/>
  <c r="G594" i="63" s="1"/>
  <c r="AS7" i="17"/>
  <c r="G388" i="63" s="1"/>
  <c r="AT7" i="17"/>
  <c r="G398" i="63" s="1"/>
  <c r="AU7" i="17"/>
  <c r="G408" i="63" s="1"/>
  <c r="AV7" i="17"/>
  <c r="G418" i="63" s="1"/>
  <c r="AW7" i="17"/>
  <c r="G428" i="63" s="1"/>
  <c r="AX7" i="17"/>
  <c r="G438" i="63" s="1"/>
  <c r="AY7" i="17"/>
  <c r="G448" i="63" s="1"/>
  <c r="AZ7" i="17"/>
  <c r="G458" i="63" s="1"/>
  <c r="BA7" i="17"/>
  <c r="G178" i="63" s="1"/>
  <c r="BB7" i="17"/>
  <c r="G468" i="63" s="1"/>
  <c r="BC7" i="17"/>
  <c r="G478" i="63" s="1"/>
  <c r="BD7" i="17"/>
  <c r="G179" i="63" s="1"/>
  <c r="BE7" i="17"/>
  <c r="G488" i="63" s="1"/>
  <c r="BF7" i="17"/>
  <c r="G590" i="63" s="1"/>
  <c r="BG7" i="17"/>
  <c r="G593" i="63" s="1"/>
  <c r="BH7" i="17"/>
  <c r="G498" i="63" s="1"/>
  <c r="BI7" i="17"/>
  <c r="G591" i="63" s="1"/>
  <c r="BJ7" i="17"/>
  <c r="G592" i="63" s="1"/>
  <c r="BK7" i="17"/>
  <c r="G508" i="63" s="1"/>
  <c r="BL7" i="17"/>
  <c r="G604" i="63" s="1"/>
  <c r="BM7" i="17"/>
  <c r="G614" i="63" s="1"/>
  <c r="BN7" i="17"/>
  <c r="G624" i="63" s="1"/>
  <c r="BO7" i="17"/>
  <c r="G634" i="63" s="1"/>
  <c r="BP7" i="17"/>
  <c r="G649" i="63" s="1"/>
  <c r="BQ7" i="17"/>
  <c r="G661" i="63" s="1"/>
  <c r="BR7" i="17"/>
  <c r="G671" i="63" s="1"/>
  <c r="BS7" i="17"/>
  <c r="G681" i="63" s="1"/>
  <c r="BT7" i="17"/>
  <c r="G728" i="63" s="1"/>
  <c r="BU7" i="17"/>
  <c r="G691" i="63" s="1"/>
  <c r="BV7" i="17"/>
  <c r="G701" i="63" s="1"/>
  <c r="BW7" i="17"/>
  <c r="G85" i="63" s="1"/>
  <c r="BX7" i="17"/>
  <c r="G716" i="63" s="1"/>
  <c r="BY7" i="17"/>
  <c r="G738" i="63" s="1"/>
  <c r="BZ7" i="17"/>
  <c r="G748" i="63" s="1"/>
  <c r="CA7" i="17"/>
  <c r="G758" i="63" s="1"/>
  <c r="CB7" i="17"/>
  <c r="G768" i="63" s="1"/>
  <c r="CC7" i="17"/>
  <c r="G778" i="63" s="1"/>
  <c r="CD7" i="17"/>
  <c r="G788" i="63" s="1"/>
  <c r="CE7" i="17"/>
  <c r="G798" i="63" s="1"/>
  <c r="CF7" i="17"/>
  <c r="G808" i="63" s="1"/>
  <c r="CG7" i="17"/>
  <c r="G818" i="63" s="1"/>
  <c r="CH7" i="17"/>
  <c r="G828" i="63" s="1"/>
  <c r="CI7" i="17"/>
  <c r="G838" i="63" s="1"/>
  <c r="CJ7" i="17"/>
  <c r="G848" i="63" s="1"/>
  <c r="CK7" i="17"/>
  <c r="G858" i="63" s="1"/>
  <c r="CL7" i="17"/>
  <c r="G218" i="63" s="1"/>
  <c r="CM7" i="17"/>
  <c r="G868" i="63" s="1"/>
  <c r="CN7" i="17"/>
  <c r="G878" i="63" s="1"/>
  <c r="CO7" i="17"/>
  <c r="G888" i="63" s="1"/>
  <c r="E8" i="17"/>
  <c r="H715" i="63" s="1"/>
  <c r="F8" i="17"/>
  <c r="H26" i="63" s="1"/>
  <c r="G8" i="17"/>
  <c r="H36" i="63" s="1"/>
  <c r="H8" i="17"/>
  <c r="H46" i="63" s="1"/>
  <c r="I8" i="17"/>
  <c r="H56" i="63" s="1"/>
  <c r="J8" i="17"/>
  <c r="H125" i="63" s="1"/>
  <c r="K8" i="17"/>
  <c r="H66" i="63" s="1"/>
  <c r="L8" i="17"/>
  <c r="H84" i="63" s="1"/>
  <c r="M8" i="17"/>
  <c r="H105" i="63" s="1"/>
  <c r="N8" i="17"/>
  <c r="H115" i="63" s="1"/>
  <c r="O8" i="17"/>
  <c r="H176" i="63" s="1"/>
  <c r="P8" i="17"/>
  <c r="H216" i="63" s="1"/>
  <c r="Q8" i="17"/>
  <c r="H135" i="63" s="1"/>
  <c r="R8" i="17"/>
  <c r="H177" i="63" s="1"/>
  <c r="S8" i="17"/>
  <c r="H145" i="63" s="1"/>
  <c r="T8" i="17"/>
  <c r="H198" i="63" s="1"/>
  <c r="U8" i="17"/>
  <c r="H83" i="63" s="1"/>
  <c r="V8" i="17"/>
  <c r="H155" i="63" s="1"/>
  <c r="W8" i="17"/>
  <c r="H217" i="63" s="1"/>
  <c r="X8" i="17"/>
  <c r="H238" i="63" s="1"/>
  <c r="Y8" i="17"/>
  <c r="H248" i="63" s="1"/>
  <c r="Z8" i="17"/>
  <c r="H258" i="63" s="1"/>
  <c r="AA8" i="17"/>
  <c r="H268" i="63" s="1"/>
  <c r="AB8" i="17"/>
  <c r="H648" i="63" s="1"/>
  <c r="AC8" i="17"/>
  <c r="H6" i="63" s="1"/>
  <c r="AD8" i="17"/>
  <c r="H278" i="63" s="1"/>
  <c r="AE8" i="17"/>
  <c r="H588" i="63" s="1"/>
  <c r="AF8" i="17"/>
  <c r="H595" i="63" s="1"/>
  <c r="AG8" i="17"/>
  <c r="H288" i="63" s="1"/>
  <c r="AH8" i="17"/>
  <c r="H298" i="63" s="1"/>
  <c r="AI8" i="17"/>
  <c r="H308" i="63" s="1"/>
  <c r="AJ8" i="17"/>
  <c r="H318" i="63" s="1"/>
  <c r="AK8" i="17"/>
  <c r="H328" i="63" s="1"/>
  <c r="AL8" i="17"/>
  <c r="H338" i="63" s="1"/>
  <c r="AM8" i="17"/>
  <c r="H348" i="63" s="1"/>
  <c r="AN8" i="17"/>
  <c r="H358" i="63" s="1"/>
  <c r="AO8" i="17"/>
  <c r="H368" i="63" s="1"/>
  <c r="AP8" i="17"/>
  <c r="H378" i="63" s="1"/>
  <c r="AQ8" i="17"/>
  <c r="H589" i="63" s="1"/>
  <c r="AR8" i="17"/>
  <c r="H594" i="63" s="1"/>
  <c r="AS8" i="17"/>
  <c r="H388" i="63" s="1"/>
  <c r="AT8" i="17"/>
  <c r="H398" i="63" s="1"/>
  <c r="AU8" i="17"/>
  <c r="H408" i="63" s="1"/>
  <c r="AV8" i="17"/>
  <c r="H418" i="63" s="1"/>
  <c r="AW8" i="17"/>
  <c r="H428" i="63" s="1"/>
  <c r="AX8" i="17"/>
  <c r="H438" i="63" s="1"/>
  <c r="AY8" i="17"/>
  <c r="H448" i="63" s="1"/>
  <c r="AZ8" i="17"/>
  <c r="H458" i="63" s="1"/>
  <c r="BA8" i="17"/>
  <c r="H178" i="63" s="1"/>
  <c r="BB8" i="17"/>
  <c r="H468" i="63" s="1"/>
  <c r="BC8" i="17"/>
  <c r="H478" i="63" s="1"/>
  <c r="BD8" i="17"/>
  <c r="H179" i="63" s="1"/>
  <c r="BE8" i="17"/>
  <c r="H488" i="63" s="1"/>
  <c r="BF8" i="17"/>
  <c r="H590" i="63" s="1"/>
  <c r="BG8" i="17"/>
  <c r="H593" i="63" s="1"/>
  <c r="BH8" i="17"/>
  <c r="H498" i="63" s="1"/>
  <c r="BI8" i="17"/>
  <c r="H591" i="63" s="1"/>
  <c r="BJ8" i="17"/>
  <c r="H592" i="63" s="1"/>
  <c r="BK8" i="17"/>
  <c r="H508" i="63" s="1"/>
  <c r="BL8" i="17"/>
  <c r="H604" i="63" s="1"/>
  <c r="BM8" i="17"/>
  <c r="H614" i="63" s="1"/>
  <c r="BN8" i="17"/>
  <c r="H624" i="63" s="1"/>
  <c r="BO8" i="17"/>
  <c r="H634" i="63" s="1"/>
  <c r="BP8" i="17"/>
  <c r="H649" i="63" s="1"/>
  <c r="BQ8" i="17"/>
  <c r="H661" i="63" s="1"/>
  <c r="BR8" i="17"/>
  <c r="H671" i="63" s="1"/>
  <c r="BS8" i="17"/>
  <c r="H681" i="63" s="1"/>
  <c r="BT8" i="17"/>
  <c r="H728" i="63" s="1"/>
  <c r="BU8" i="17"/>
  <c r="H691" i="63" s="1"/>
  <c r="BV8" i="17"/>
  <c r="H701" i="63" s="1"/>
  <c r="BW8" i="17"/>
  <c r="H85" i="63" s="1"/>
  <c r="BX8" i="17"/>
  <c r="H716" i="63" s="1"/>
  <c r="BY8" i="17"/>
  <c r="H738" i="63" s="1"/>
  <c r="BZ8" i="17"/>
  <c r="H748" i="63" s="1"/>
  <c r="CA8" i="17"/>
  <c r="H758" i="63" s="1"/>
  <c r="CB8" i="17"/>
  <c r="H768" i="63" s="1"/>
  <c r="CC8" i="17"/>
  <c r="H778" i="63" s="1"/>
  <c r="CD8" i="17"/>
  <c r="H788" i="63" s="1"/>
  <c r="CE8" i="17"/>
  <c r="H798" i="63" s="1"/>
  <c r="CF8" i="17"/>
  <c r="H808" i="63" s="1"/>
  <c r="CG8" i="17"/>
  <c r="H818" i="63" s="1"/>
  <c r="CH8" i="17"/>
  <c r="H828" i="63" s="1"/>
  <c r="CI8" i="17"/>
  <c r="H838" i="63" s="1"/>
  <c r="CJ8" i="17"/>
  <c r="H848" i="63" s="1"/>
  <c r="CK8" i="17"/>
  <c r="H858" i="63" s="1"/>
  <c r="CL8" i="17"/>
  <c r="H218" i="63" s="1"/>
  <c r="CM8" i="17"/>
  <c r="H868" i="63" s="1"/>
  <c r="CN8" i="17"/>
  <c r="H878" i="63" s="1"/>
  <c r="CO8" i="17"/>
  <c r="H888" i="63" s="1"/>
  <c r="E9" i="17"/>
  <c r="I715" i="63" s="1"/>
  <c r="F9" i="17"/>
  <c r="I26" i="63" s="1"/>
  <c r="G9" i="17"/>
  <c r="I36" i="63" s="1"/>
  <c r="H9" i="17"/>
  <c r="I46" i="63" s="1"/>
  <c r="I9" i="17"/>
  <c r="I56" i="63" s="1"/>
  <c r="J9" i="17"/>
  <c r="I125" i="63" s="1"/>
  <c r="K9" i="17"/>
  <c r="I66" i="63" s="1"/>
  <c r="L9" i="17"/>
  <c r="I84" i="63" s="1"/>
  <c r="M9" i="17"/>
  <c r="I105" i="63" s="1"/>
  <c r="N9" i="17"/>
  <c r="I115" i="63" s="1"/>
  <c r="O9" i="17"/>
  <c r="I176" i="63" s="1"/>
  <c r="P9" i="17"/>
  <c r="I216" i="63" s="1"/>
  <c r="Q9" i="17"/>
  <c r="I135" i="63" s="1"/>
  <c r="R9" i="17"/>
  <c r="I177" i="63" s="1"/>
  <c r="S9" i="17"/>
  <c r="I145" i="63" s="1"/>
  <c r="T9" i="17"/>
  <c r="I198" i="63" s="1"/>
  <c r="U9" i="17"/>
  <c r="I83" i="63" s="1"/>
  <c r="V9" i="17"/>
  <c r="I155" i="63" s="1"/>
  <c r="W9" i="17"/>
  <c r="I217" i="63" s="1"/>
  <c r="X9" i="17"/>
  <c r="I238" i="63" s="1"/>
  <c r="Y9" i="17"/>
  <c r="I248" i="63" s="1"/>
  <c r="Z9" i="17"/>
  <c r="I258" i="63" s="1"/>
  <c r="AA9" i="17"/>
  <c r="I268" i="63" s="1"/>
  <c r="AB9" i="17"/>
  <c r="I648" i="63" s="1"/>
  <c r="AC9" i="17"/>
  <c r="I6" i="63" s="1"/>
  <c r="AD9" i="17"/>
  <c r="I278" i="63" s="1"/>
  <c r="AE9" i="17"/>
  <c r="I588" i="63" s="1"/>
  <c r="AF9" i="17"/>
  <c r="I595" i="63" s="1"/>
  <c r="AG9" i="17"/>
  <c r="I288" i="63" s="1"/>
  <c r="AH9" i="17"/>
  <c r="I298" i="63" s="1"/>
  <c r="AI9" i="17"/>
  <c r="I308" i="63" s="1"/>
  <c r="AJ9" i="17"/>
  <c r="I318" i="63" s="1"/>
  <c r="AK9" i="17"/>
  <c r="I328" i="63" s="1"/>
  <c r="AL9" i="17"/>
  <c r="I338" i="63" s="1"/>
  <c r="AM9" i="17"/>
  <c r="I348" i="63" s="1"/>
  <c r="AN9" i="17"/>
  <c r="I358" i="63" s="1"/>
  <c r="AO9" i="17"/>
  <c r="I368" i="63" s="1"/>
  <c r="AP9" i="17"/>
  <c r="I378" i="63" s="1"/>
  <c r="AQ9" i="17"/>
  <c r="I589" i="63" s="1"/>
  <c r="AR9" i="17"/>
  <c r="I594" i="63" s="1"/>
  <c r="AS9" i="17"/>
  <c r="I388" i="63" s="1"/>
  <c r="AT9" i="17"/>
  <c r="I398" i="63" s="1"/>
  <c r="AU9" i="17"/>
  <c r="I408" i="63" s="1"/>
  <c r="AV9" i="17"/>
  <c r="I418" i="63" s="1"/>
  <c r="AW9" i="17"/>
  <c r="I428" i="63" s="1"/>
  <c r="AX9" i="17"/>
  <c r="I438" i="63" s="1"/>
  <c r="AY9" i="17"/>
  <c r="I448" i="63" s="1"/>
  <c r="AZ9" i="17"/>
  <c r="I458" i="63" s="1"/>
  <c r="BA9" i="17"/>
  <c r="I178" i="63" s="1"/>
  <c r="BB9" i="17"/>
  <c r="I468" i="63" s="1"/>
  <c r="BC9" i="17"/>
  <c r="I478" i="63" s="1"/>
  <c r="BD9" i="17"/>
  <c r="I179" i="63" s="1"/>
  <c r="BE9" i="17"/>
  <c r="I488" i="63" s="1"/>
  <c r="BF9" i="17"/>
  <c r="I590" i="63" s="1"/>
  <c r="BG9" i="17"/>
  <c r="I593" i="63" s="1"/>
  <c r="BH9" i="17"/>
  <c r="I498" i="63" s="1"/>
  <c r="BI9" i="17"/>
  <c r="I591" i="63" s="1"/>
  <c r="BJ9" i="17"/>
  <c r="I592" i="63" s="1"/>
  <c r="BK9" i="17"/>
  <c r="I508" i="63" s="1"/>
  <c r="BL9" i="17"/>
  <c r="I604" i="63" s="1"/>
  <c r="BM9" i="17"/>
  <c r="I614" i="63" s="1"/>
  <c r="BN9" i="17"/>
  <c r="I624" i="63" s="1"/>
  <c r="BO9" i="17"/>
  <c r="I634" i="63" s="1"/>
  <c r="BP9" i="17"/>
  <c r="I649" i="63" s="1"/>
  <c r="BQ9" i="17"/>
  <c r="I661" i="63" s="1"/>
  <c r="BR9" i="17"/>
  <c r="I671" i="63" s="1"/>
  <c r="BS9" i="17"/>
  <c r="I681" i="63" s="1"/>
  <c r="BT9" i="17"/>
  <c r="I728" i="63" s="1"/>
  <c r="BU9" i="17"/>
  <c r="I691" i="63" s="1"/>
  <c r="BV9" i="17"/>
  <c r="I701" i="63" s="1"/>
  <c r="BW9" i="17"/>
  <c r="I85" i="63" s="1"/>
  <c r="BX9" i="17"/>
  <c r="I716" i="63" s="1"/>
  <c r="BY9" i="17"/>
  <c r="I738" i="63" s="1"/>
  <c r="BZ9" i="17"/>
  <c r="I748" i="63" s="1"/>
  <c r="CA9" i="17"/>
  <c r="I758" i="63" s="1"/>
  <c r="CB9" i="17"/>
  <c r="I768" i="63" s="1"/>
  <c r="CC9" i="17"/>
  <c r="I778" i="63" s="1"/>
  <c r="CD9" i="17"/>
  <c r="I788" i="63" s="1"/>
  <c r="CE9" i="17"/>
  <c r="I798" i="63" s="1"/>
  <c r="CF9" i="17"/>
  <c r="I808" i="63" s="1"/>
  <c r="CG9" i="17"/>
  <c r="I818" i="63" s="1"/>
  <c r="CH9" i="17"/>
  <c r="I828" i="63" s="1"/>
  <c r="CI9" i="17"/>
  <c r="I838" i="63" s="1"/>
  <c r="CJ9" i="17"/>
  <c r="I848" i="63" s="1"/>
  <c r="CK9" i="17"/>
  <c r="I858" i="63" s="1"/>
  <c r="CL9" i="17"/>
  <c r="I218" i="63" s="1"/>
  <c r="CM9" i="17"/>
  <c r="I868" i="63" s="1"/>
  <c r="CN9" i="17"/>
  <c r="I878" i="63" s="1"/>
  <c r="CO9" i="17"/>
  <c r="I888" i="63" s="1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BV34" i="17"/>
  <c r="BW34" i="17"/>
  <c r="BX34" i="17"/>
  <c r="BY34" i="17"/>
  <c r="BZ34" i="17"/>
  <c r="CA34" i="17"/>
  <c r="CB34" i="17"/>
  <c r="CC34" i="17"/>
  <c r="CD34" i="17"/>
  <c r="CE34" i="17"/>
  <c r="CF34" i="17"/>
  <c r="CG34" i="17"/>
  <c r="CH34" i="17"/>
  <c r="CI34" i="17"/>
  <c r="CJ34" i="17"/>
  <c r="CK34" i="17"/>
  <c r="CL34" i="17"/>
  <c r="CM34" i="17"/>
  <c r="CN34" i="17"/>
  <c r="CO34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R35" i="17"/>
  <c r="BS35" i="17"/>
  <c r="BT35" i="17"/>
  <c r="BU35" i="17"/>
  <c r="BV35" i="17"/>
  <c r="BW35" i="17"/>
  <c r="BX35" i="17"/>
  <c r="BY35" i="17"/>
  <c r="BZ35" i="17"/>
  <c r="CA35" i="17"/>
  <c r="CB35" i="17"/>
  <c r="CC35" i="17"/>
  <c r="CD35" i="17"/>
  <c r="CE35" i="17"/>
  <c r="CF35" i="17"/>
  <c r="CG35" i="17"/>
  <c r="CH35" i="17"/>
  <c r="CI35" i="17"/>
  <c r="CJ35" i="17"/>
  <c r="CK35" i="17"/>
  <c r="CL35" i="17"/>
  <c r="CM35" i="17"/>
  <c r="CN35" i="17"/>
  <c r="CO35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R36" i="17"/>
  <c r="BS36" i="17"/>
  <c r="BT36" i="17"/>
  <c r="BU36" i="17"/>
  <c r="BV36" i="17"/>
  <c r="BW36" i="17"/>
  <c r="BX36" i="17"/>
  <c r="BY36" i="17"/>
  <c r="BZ36" i="17"/>
  <c r="CA36" i="17"/>
  <c r="CB36" i="17"/>
  <c r="CC36" i="17"/>
  <c r="CD36" i="17"/>
  <c r="CE36" i="17"/>
  <c r="CF36" i="17"/>
  <c r="CG36" i="17"/>
  <c r="CH36" i="17"/>
  <c r="CI36" i="17"/>
  <c r="CJ36" i="17"/>
  <c r="CK36" i="17"/>
  <c r="CL36" i="17"/>
  <c r="CM36" i="17"/>
  <c r="CN36" i="17"/>
  <c r="CO36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BV38" i="17"/>
  <c r="BW38" i="17"/>
  <c r="BX38" i="17"/>
  <c r="BY38" i="17"/>
  <c r="BZ38" i="17"/>
  <c r="CA38" i="17"/>
  <c r="CB38" i="17"/>
  <c r="CC38" i="17"/>
  <c r="CD38" i="17"/>
  <c r="CE38" i="17"/>
  <c r="CF38" i="17"/>
  <c r="CG38" i="17"/>
  <c r="CH38" i="17"/>
  <c r="CI38" i="17"/>
  <c r="CJ38" i="17"/>
  <c r="CK38" i="17"/>
  <c r="CL38" i="17"/>
  <c r="CM38" i="17"/>
  <c r="CN38" i="17"/>
  <c r="CO38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BI43" i="17"/>
  <c r="BJ43" i="17"/>
  <c r="BK43" i="17"/>
  <c r="BL43" i="17"/>
  <c r="BM43" i="17"/>
  <c r="BN43" i="17"/>
  <c r="BO43" i="17"/>
  <c r="BP43" i="17"/>
  <c r="BQ43" i="17"/>
  <c r="BR43" i="17"/>
  <c r="BS43" i="17"/>
  <c r="BT43" i="17"/>
  <c r="BU43" i="17"/>
  <c r="BV43" i="17"/>
  <c r="BW43" i="17"/>
  <c r="BX43" i="17"/>
  <c r="BY43" i="17"/>
  <c r="BZ43" i="17"/>
  <c r="CA43" i="17"/>
  <c r="CB43" i="17"/>
  <c r="CC43" i="17"/>
  <c r="CD43" i="17"/>
  <c r="CE43" i="17"/>
  <c r="CF43" i="17"/>
  <c r="CG43" i="17"/>
  <c r="CH43" i="17"/>
  <c r="CI43" i="17"/>
  <c r="CJ43" i="17"/>
  <c r="CK43" i="17"/>
  <c r="CL43" i="17"/>
  <c r="CM43" i="17"/>
  <c r="CN43" i="17"/>
  <c r="CO43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CD44" i="17"/>
  <c r="CE44" i="17"/>
  <c r="CF44" i="17"/>
  <c r="CG44" i="17"/>
  <c r="CH44" i="17"/>
  <c r="CI44" i="17"/>
  <c r="CJ44" i="17"/>
  <c r="CK44" i="17"/>
  <c r="CL44" i="17"/>
  <c r="CM44" i="17"/>
  <c r="CN44" i="17"/>
  <c r="CO44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R45" i="17"/>
  <c r="BS45" i="17"/>
  <c r="BT45" i="17"/>
  <c r="BU45" i="17"/>
  <c r="BV45" i="17"/>
  <c r="BW45" i="17"/>
  <c r="BX45" i="17"/>
  <c r="BY45" i="17"/>
  <c r="BZ45" i="17"/>
  <c r="CA45" i="17"/>
  <c r="CB45" i="17"/>
  <c r="CC45" i="17"/>
  <c r="CD45" i="17"/>
  <c r="CE45" i="17"/>
  <c r="CF45" i="17"/>
  <c r="CG45" i="17"/>
  <c r="CH45" i="17"/>
  <c r="CI45" i="17"/>
  <c r="CJ45" i="17"/>
  <c r="CK45" i="17"/>
  <c r="CL45" i="17"/>
  <c r="CM45" i="17"/>
  <c r="CN45" i="17"/>
  <c r="CO45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R46" i="17"/>
  <c r="BS46" i="17"/>
  <c r="BT46" i="17"/>
  <c r="BU46" i="17"/>
  <c r="BV46" i="17"/>
  <c r="BW46" i="17"/>
  <c r="BX46" i="17"/>
  <c r="BY46" i="17"/>
  <c r="BZ46" i="17"/>
  <c r="CA46" i="17"/>
  <c r="CB46" i="17"/>
  <c r="CC46" i="17"/>
  <c r="CD46" i="17"/>
  <c r="CE46" i="17"/>
  <c r="CF46" i="17"/>
  <c r="CG46" i="17"/>
  <c r="CH46" i="17"/>
  <c r="CI46" i="17"/>
  <c r="CJ46" i="17"/>
  <c r="CK46" i="17"/>
  <c r="CL46" i="17"/>
  <c r="CM46" i="17"/>
  <c r="CN46" i="17"/>
  <c r="CO46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E47" i="17"/>
  <c r="BF47" i="17"/>
  <c r="BG47" i="17"/>
  <c r="BH47" i="17"/>
  <c r="BI47" i="17"/>
  <c r="BJ47" i="17"/>
  <c r="BK47" i="17"/>
  <c r="BL47" i="17"/>
  <c r="BM47" i="17"/>
  <c r="BN47" i="17"/>
  <c r="BO47" i="17"/>
  <c r="BP47" i="17"/>
  <c r="BQ47" i="17"/>
  <c r="BR47" i="17"/>
  <c r="BS47" i="17"/>
  <c r="BT47" i="17"/>
  <c r="BU47" i="17"/>
  <c r="BV47" i="17"/>
  <c r="BW47" i="17"/>
  <c r="BX47" i="17"/>
  <c r="BY47" i="17"/>
  <c r="BZ47" i="17"/>
  <c r="CA47" i="17"/>
  <c r="CB47" i="17"/>
  <c r="CC47" i="17"/>
  <c r="CD47" i="17"/>
  <c r="CE47" i="17"/>
  <c r="CF47" i="17"/>
  <c r="CG47" i="17"/>
  <c r="CH47" i="17"/>
  <c r="CI47" i="17"/>
  <c r="CJ47" i="17"/>
  <c r="CK47" i="17"/>
  <c r="CL47" i="17"/>
  <c r="CM47" i="17"/>
  <c r="CN47" i="17"/>
  <c r="CO47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R48" i="17"/>
  <c r="BS48" i="17"/>
  <c r="BT48" i="17"/>
  <c r="BU48" i="17"/>
  <c r="BV48" i="17"/>
  <c r="BW48" i="17"/>
  <c r="BX48" i="17"/>
  <c r="BY48" i="17"/>
  <c r="BZ48" i="17"/>
  <c r="CA48" i="17"/>
  <c r="CB48" i="17"/>
  <c r="CC48" i="17"/>
  <c r="CD48" i="17"/>
  <c r="CE48" i="17"/>
  <c r="CF48" i="17"/>
  <c r="CG48" i="17"/>
  <c r="CH48" i="17"/>
  <c r="CI48" i="17"/>
  <c r="CJ48" i="17"/>
  <c r="CK48" i="17"/>
  <c r="CL48" i="17"/>
  <c r="CM48" i="17"/>
  <c r="CN48" i="17"/>
  <c r="CO48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AK49" i="17"/>
  <c r="AL49" i="17"/>
  <c r="AM49" i="17"/>
  <c r="AN49" i="17"/>
  <c r="AO49" i="17"/>
  <c r="AP49" i="17"/>
  <c r="AQ49" i="17"/>
  <c r="AR49" i="17"/>
  <c r="AS49" i="17"/>
  <c r="AT49" i="17"/>
  <c r="AU49" i="17"/>
  <c r="AV49" i="17"/>
  <c r="AW49" i="17"/>
  <c r="AX49" i="17"/>
  <c r="AY49" i="17"/>
  <c r="AZ49" i="17"/>
  <c r="BA49" i="17"/>
  <c r="BB49" i="17"/>
  <c r="BC49" i="17"/>
  <c r="BD49" i="17"/>
  <c r="BE49" i="17"/>
  <c r="BF49" i="17"/>
  <c r="BG49" i="17"/>
  <c r="BH49" i="17"/>
  <c r="BI49" i="17"/>
  <c r="BJ49" i="17"/>
  <c r="BK49" i="17"/>
  <c r="BL49" i="17"/>
  <c r="BM49" i="17"/>
  <c r="BN49" i="17"/>
  <c r="BO49" i="17"/>
  <c r="BP49" i="17"/>
  <c r="BQ49" i="17"/>
  <c r="BR49" i="17"/>
  <c r="BS49" i="17"/>
  <c r="BT49" i="17"/>
  <c r="BU49" i="17"/>
  <c r="BV49" i="17"/>
  <c r="BW49" i="17"/>
  <c r="BX49" i="17"/>
  <c r="BY49" i="17"/>
  <c r="BZ49" i="17"/>
  <c r="CA49" i="17"/>
  <c r="CB49" i="17"/>
  <c r="CC49" i="17"/>
  <c r="CD49" i="17"/>
  <c r="CE49" i="17"/>
  <c r="CF49" i="17"/>
  <c r="CG49" i="17"/>
  <c r="CH49" i="17"/>
  <c r="CI49" i="17"/>
  <c r="CJ49" i="17"/>
  <c r="CK49" i="17"/>
  <c r="CL49" i="17"/>
  <c r="CM49" i="17"/>
  <c r="CN49" i="17"/>
  <c r="CO49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V50" i="17"/>
  <c r="BW50" i="17"/>
  <c r="BX50" i="17"/>
  <c r="BY50" i="17"/>
  <c r="BZ50" i="17"/>
  <c r="CA50" i="17"/>
  <c r="CB50" i="17"/>
  <c r="CC50" i="17"/>
  <c r="CD50" i="17"/>
  <c r="CE50" i="17"/>
  <c r="CF50" i="17"/>
  <c r="CG50" i="17"/>
  <c r="CH50" i="17"/>
  <c r="CI50" i="17"/>
  <c r="CJ50" i="17"/>
  <c r="CK50" i="17"/>
  <c r="CL50" i="17"/>
  <c r="CM50" i="17"/>
  <c r="CN50" i="17"/>
  <c r="CO50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E51" i="17"/>
  <c r="BF51" i="17"/>
  <c r="BG51" i="17"/>
  <c r="BH51" i="17"/>
  <c r="BI51" i="17"/>
  <c r="BJ51" i="17"/>
  <c r="BK51" i="17"/>
  <c r="BL51" i="17"/>
  <c r="BM51" i="17"/>
  <c r="BN51" i="17"/>
  <c r="BO51" i="17"/>
  <c r="BP51" i="17"/>
  <c r="BQ51" i="17"/>
  <c r="BR51" i="17"/>
  <c r="BS51" i="17"/>
  <c r="BT51" i="17"/>
  <c r="BU51" i="17"/>
  <c r="BV51" i="17"/>
  <c r="BW51" i="17"/>
  <c r="BX51" i="17"/>
  <c r="BY51" i="17"/>
  <c r="BZ51" i="17"/>
  <c r="CA51" i="17"/>
  <c r="CB51" i="17"/>
  <c r="CC51" i="17"/>
  <c r="CD51" i="17"/>
  <c r="CE51" i="17"/>
  <c r="CF51" i="17"/>
  <c r="CG51" i="17"/>
  <c r="CH51" i="17"/>
  <c r="CI51" i="17"/>
  <c r="CJ51" i="17"/>
  <c r="CK51" i="17"/>
  <c r="CL51" i="17"/>
  <c r="CM51" i="17"/>
  <c r="CN51" i="17"/>
  <c r="CO51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R52" i="17"/>
  <c r="BS52" i="17"/>
  <c r="BT52" i="17"/>
  <c r="BU52" i="17"/>
  <c r="BV52" i="17"/>
  <c r="BW52" i="17"/>
  <c r="BX52" i="17"/>
  <c r="BY52" i="17"/>
  <c r="BZ52" i="17"/>
  <c r="CA52" i="17"/>
  <c r="CB52" i="17"/>
  <c r="CC52" i="17"/>
  <c r="CD52" i="17"/>
  <c r="CE52" i="17"/>
  <c r="CF52" i="17"/>
  <c r="CG52" i="17"/>
  <c r="CH52" i="17"/>
  <c r="CI52" i="17"/>
  <c r="CJ52" i="17"/>
  <c r="CK52" i="17"/>
  <c r="CL52" i="17"/>
  <c r="CM52" i="17"/>
  <c r="CN52" i="17"/>
  <c r="CO52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E53" i="17"/>
  <c r="BF53" i="17"/>
  <c r="BG53" i="17"/>
  <c r="BH53" i="17"/>
  <c r="BI53" i="17"/>
  <c r="BJ53" i="17"/>
  <c r="BK53" i="17"/>
  <c r="BL53" i="17"/>
  <c r="BM53" i="17"/>
  <c r="BN53" i="17"/>
  <c r="BO53" i="17"/>
  <c r="BP53" i="17"/>
  <c r="BQ53" i="17"/>
  <c r="BR53" i="17"/>
  <c r="BS53" i="17"/>
  <c r="BT53" i="17"/>
  <c r="BU53" i="17"/>
  <c r="BV53" i="17"/>
  <c r="BW53" i="17"/>
  <c r="BX53" i="17"/>
  <c r="BY53" i="17"/>
  <c r="BZ53" i="17"/>
  <c r="CA53" i="17"/>
  <c r="CB53" i="17"/>
  <c r="CC53" i="17"/>
  <c r="CD53" i="17"/>
  <c r="CE53" i="17"/>
  <c r="CF53" i="17"/>
  <c r="CG53" i="17"/>
  <c r="CH53" i="17"/>
  <c r="CI53" i="17"/>
  <c r="CJ53" i="17"/>
  <c r="CK53" i="17"/>
  <c r="CL53" i="17"/>
  <c r="CM53" i="17"/>
  <c r="CN53" i="17"/>
  <c r="CO53" i="17"/>
  <c r="D53" i="17"/>
  <c r="D52" i="17"/>
  <c r="D51" i="17"/>
  <c r="D50" i="17"/>
  <c r="D49" i="17"/>
  <c r="D48" i="17"/>
  <c r="D47" i="17"/>
  <c r="D46" i="17"/>
  <c r="D45" i="17"/>
  <c r="D44" i="17"/>
  <c r="D41" i="17"/>
  <c r="D40" i="17"/>
  <c r="D39" i="17"/>
  <c r="D38" i="17"/>
  <c r="D37" i="17"/>
  <c r="D36" i="17"/>
  <c r="D35" i="17"/>
  <c r="D34" i="17"/>
  <c r="D23" i="17"/>
  <c r="D22" i="17"/>
  <c r="D17" i="17"/>
  <c r="D11" i="17"/>
  <c r="K16" i="63" s="1"/>
  <c r="D9" i="17"/>
  <c r="I16" i="63" s="1"/>
  <c r="D8" i="17"/>
  <c r="H16" i="63" s="1"/>
  <c r="D7" i="17"/>
  <c r="G16" i="63" s="1"/>
  <c r="D53" i="3"/>
  <c r="D52" i="3"/>
  <c r="D51" i="3"/>
  <c r="D50" i="3"/>
  <c r="D49" i="3"/>
  <c r="D48" i="3"/>
  <c r="D47" i="3"/>
  <c r="D46" i="3"/>
  <c r="D45" i="3"/>
  <c r="D44" i="3"/>
  <c r="D43" i="3"/>
  <c r="D41" i="3"/>
  <c r="D40" i="3"/>
  <c r="D39" i="3"/>
  <c r="D38" i="3"/>
  <c r="D37" i="3"/>
  <c r="D36" i="3"/>
  <c r="D35" i="3"/>
  <c r="D34" i="3"/>
  <c r="D8" i="3"/>
  <c r="H15" i="63" s="1"/>
  <c r="D7" i="3"/>
  <c r="G15" i="63" s="1"/>
  <c r="E7" i="18"/>
  <c r="G717" i="63" s="1"/>
  <c r="F7" i="18"/>
  <c r="G27" i="63" s="1"/>
  <c r="G7" i="18"/>
  <c r="G37" i="63" s="1"/>
  <c r="H7" i="18"/>
  <c r="G47" i="63" s="1"/>
  <c r="I7" i="18"/>
  <c r="G57" i="63" s="1"/>
  <c r="J7" i="18"/>
  <c r="G126" i="63" s="1"/>
  <c r="K7" i="18"/>
  <c r="G67" i="63" s="1"/>
  <c r="L7" i="18"/>
  <c r="G87" i="63" s="1"/>
  <c r="M7" i="18"/>
  <c r="G106" i="63" s="1"/>
  <c r="N7" i="18"/>
  <c r="G116" i="63" s="1"/>
  <c r="O7" i="18"/>
  <c r="G180" i="63" s="1"/>
  <c r="P7" i="18"/>
  <c r="G219" i="63" s="1"/>
  <c r="Q7" i="18"/>
  <c r="G136" i="63" s="1"/>
  <c r="R7" i="18"/>
  <c r="G181" i="63" s="1"/>
  <c r="S7" i="18"/>
  <c r="G146" i="63" s="1"/>
  <c r="T7" i="18"/>
  <c r="G199" i="63" s="1"/>
  <c r="U7" i="18"/>
  <c r="G86" i="63" s="1"/>
  <c r="V7" i="18"/>
  <c r="G156" i="63" s="1"/>
  <c r="W7" i="18"/>
  <c r="G220" i="63" s="1"/>
  <c r="X7" i="18"/>
  <c r="G239" i="63" s="1"/>
  <c r="Y7" i="18"/>
  <c r="G249" i="63" s="1"/>
  <c r="Z7" i="18"/>
  <c r="G259" i="63" s="1"/>
  <c r="AA7" i="18"/>
  <c r="G269" i="63" s="1"/>
  <c r="AB7" i="18"/>
  <c r="G650" i="63" s="1"/>
  <c r="AC7" i="18"/>
  <c r="G7" i="63" s="1"/>
  <c r="AD7" i="18"/>
  <c r="G279" i="63" s="1"/>
  <c r="AE7" i="18"/>
  <c r="G596" i="63" s="1"/>
  <c r="AF7" i="18"/>
  <c r="G599" i="63" s="1"/>
  <c r="AG7" i="18"/>
  <c r="G289" i="63" s="1"/>
  <c r="AH7" i="18"/>
  <c r="G299" i="63" s="1"/>
  <c r="AI7" i="18"/>
  <c r="G309" i="63" s="1"/>
  <c r="AJ7" i="18"/>
  <c r="G319" i="63" s="1"/>
  <c r="AK7" i="18"/>
  <c r="G329" i="63" s="1"/>
  <c r="AL7" i="18"/>
  <c r="G339" i="63" s="1"/>
  <c r="AM7" i="18"/>
  <c r="G349" i="63" s="1"/>
  <c r="AN7" i="18"/>
  <c r="G359" i="63" s="1"/>
  <c r="AO7" i="18"/>
  <c r="G369" i="63" s="1"/>
  <c r="AP7" i="18"/>
  <c r="G379" i="63" s="1"/>
  <c r="AQ7" i="18"/>
  <c r="G389" i="63" s="1"/>
  <c r="AR7" i="18"/>
  <c r="G399" i="63" s="1"/>
  <c r="AS7" i="18"/>
  <c r="G409" i="63" s="1"/>
  <c r="AT7" i="18"/>
  <c r="G419" i="63" s="1"/>
  <c r="AU7" i="18"/>
  <c r="G429" i="63" s="1"/>
  <c r="AV7" i="18"/>
  <c r="G439" i="63" s="1"/>
  <c r="AW7" i="18"/>
  <c r="G449" i="63" s="1"/>
  <c r="AX7" i="18"/>
  <c r="G459" i="63" s="1"/>
  <c r="AY7" i="18"/>
  <c r="G182" i="63" s="1"/>
  <c r="AZ7" i="18"/>
  <c r="G469" i="63" s="1"/>
  <c r="BA7" i="18"/>
  <c r="G479" i="63" s="1"/>
  <c r="BB7" i="18"/>
  <c r="G183" i="63" s="1"/>
  <c r="BC7" i="18"/>
  <c r="G489" i="63" s="1"/>
  <c r="BD7" i="18"/>
  <c r="G499" i="63" s="1"/>
  <c r="BE7" i="18"/>
  <c r="G597" i="63" s="1"/>
  <c r="BF7" i="18"/>
  <c r="G598" i="63" s="1"/>
  <c r="BG7" i="18"/>
  <c r="G509" i="63" s="1"/>
  <c r="BH7" i="18"/>
  <c r="G605" i="63" s="1"/>
  <c r="BI7" i="18"/>
  <c r="G615" i="63" s="1"/>
  <c r="BJ7" i="18"/>
  <c r="G625" i="63" s="1"/>
  <c r="BK7" i="18"/>
  <c r="G635" i="63" s="1"/>
  <c r="BL7" i="18"/>
  <c r="G651" i="63" s="1"/>
  <c r="BM7" i="18"/>
  <c r="G662" i="63" s="1"/>
  <c r="BN7" i="18"/>
  <c r="G672" i="63" s="1"/>
  <c r="BO7" i="18"/>
  <c r="G682" i="63" s="1"/>
  <c r="BP7" i="18"/>
  <c r="G729" i="63" s="1"/>
  <c r="BQ7" i="18"/>
  <c r="G692" i="63" s="1"/>
  <c r="BR7" i="18"/>
  <c r="G702" i="63" s="1"/>
  <c r="BS7" i="18"/>
  <c r="G88" i="63" s="1"/>
  <c r="BT7" i="18"/>
  <c r="G718" i="63" s="1"/>
  <c r="BU7" i="18"/>
  <c r="G739" i="63" s="1"/>
  <c r="BV7" i="18"/>
  <c r="G749" i="63" s="1"/>
  <c r="BW7" i="18"/>
  <c r="G759" i="63" s="1"/>
  <c r="BX7" i="18"/>
  <c r="G769" i="63" s="1"/>
  <c r="BY7" i="18"/>
  <c r="G779" i="63" s="1"/>
  <c r="BZ7" i="18"/>
  <c r="G789" i="63" s="1"/>
  <c r="CA7" i="18"/>
  <c r="G799" i="63" s="1"/>
  <c r="CB7" i="18"/>
  <c r="G809" i="63" s="1"/>
  <c r="CC7" i="18"/>
  <c r="G819" i="63" s="1"/>
  <c r="CD7" i="18"/>
  <c r="G829" i="63" s="1"/>
  <c r="CE7" i="18"/>
  <c r="G839" i="63" s="1"/>
  <c r="CF7" i="18"/>
  <c r="G849" i="63" s="1"/>
  <c r="CG7" i="18"/>
  <c r="G859" i="63" s="1"/>
  <c r="CH7" i="18"/>
  <c r="G221" i="63" s="1"/>
  <c r="CI7" i="18"/>
  <c r="G869" i="63" s="1"/>
  <c r="CJ7" i="18"/>
  <c r="G879" i="63" s="1"/>
  <c r="CK7" i="18"/>
  <c r="G889" i="63" s="1"/>
  <c r="E8" i="18"/>
  <c r="H717" i="63" s="1"/>
  <c r="F8" i="18"/>
  <c r="H27" i="63" s="1"/>
  <c r="G8" i="18"/>
  <c r="H37" i="63" s="1"/>
  <c r="H8" i="18"/>
  <c r="H47" i="63" s="1"/>
  <c r="I8" i="18"/>
  <c r="H57" i="63" s="1"/>
  <c r="J8" i="18"/>
  <c r="H126" i="63" s="1"/>
  <c r="K8" i="18"/>
  <c r="H67" i="63" s="1"/>
  <c r="L8" i="18"/>
  <c r="H87" i="63" s="1"/>
  <c r="M8" i="18"/>
  <c r="H106" i="63" s="1"/>
  <c r="N8" i="18"/>
  <c r="H116" i="63" s="1"/>
  <c r="O8" i="18"/>
  <c r="H180" i="63" s="1"/>
  <c r="P8" i="18"/>
  <c r="H219" i="63" s="1"/>
  <c r="Q8" i="18"/>
  <c r="H136" i="63" s="1"/>
  <c r="R8" i="18"/>
  <c r="H181" i="63" s="1"/>
  <c r="S8" i="18"/>
  <c r="H146" i="63" s="1"/>
  <c r="T8" i="18"/>
  <c r="H199" i="63" s="1"/>
  <c r="U8" i="18"/>
  <c r="H86" i="63" s="1"/>
  <c r="V8" i="18"/>
  <c r="H156" i="63" s="1"/>
  <c r="W8" i="18"/>
  <c r="H220" i="63" s="1"/>
  <c r="X8" i="18"/>
  <c r="H239" i="63" s="1"/>
  <c r="Y8" i="18"/>
  <c r="H249" i="63" s="1"/>
  <c r="Z8" i="18"/>
  <c r="H259" i="63" s="1"/>
  <c r="AA8" i="18"/>
  <c r="H269" i="63" s="1"/>
  <c r="AB8" i="18"/>
  <c r="H650" i="63" s="1"/>
  <c r="AC8" i="18"/>
  <c r="H7" i="63" s="1"/>
  <c r="AD8" i="18"/>
  <c r="H279" i="63" s="1"/>
  <c r="AE8" i="18"/>
  <c r="H596" i="63" s="1"/>
  <c r="AF8" i="18"/>
  <c r="H599" i="63" s="1"/>
  <c r="AG8" i="18"/>
  <c r="H289" i="63" s="1"/>
  <c r="AH8" i="18"/>
  <c r="H299" i="63" s="1"/>
  <c r="AI8" i="18"/>
  <c r="H309" i="63" s="1"/>
  <c r="AJ8" i="18"/>
  <c r="H319" i="63" s="1"/>
  <c r="AK8" i="18"/>
  <c r="H329" i="63" s="1"/>
  <c r="AL8" i="18"/>
  <c r="H339" i="63" s="1"/>
  <c r="AM8" i="18"/>
  <c r="H349" i="63" s="1"/>
  <c r="AN8" i="18"/>
  <c r="H359" i="63" s="1"/>
  <c r="AO8" i="18"/>
  <c r="H369" i="63" s="1"/>
  <c r="AP8" i="18"/>
  <c r="H379" i="63" s="1"/>
  <c r="AQ8" i="18"/>
  <c r="H389" i="63" s="1"/>
  <c r="AR8" i="18"/>
  <c r="H399" i="63" s="1"/>
  <c r="AS8" i="18"/>
  <c r="H409" i="63" s="1"/>
  <c r="AT8" i="18"/>
  <c r="H419" i="63" s="1"/>
  <c r="AU8" i="18"/>
  <c r="H429" i="63" s="1"/>
  <c r="AV8" i="18"/>
  <c r="H439" i="63" s="1"/>
  <c r="AW8" i="18"/>
  <c r="H449" i="63" s="1"/>
  <c r="AX8" i="18"/>
  <c r="H459" i="63" s="1"/>
  <c r="AY8" i="18"/>
  <c r="H182" i="63" s="1"/>
  <c r="AZ8" i="18"/>
  <c r="H469" i="63" s="1"/>
  <c r="BA8" i="18"/>
  <c r="H479" i="63" s="1"/>
  <c r="BB8" i="18"/>
  <c r="H183" i="63" s="1"/>
  <c r="BC8" i="18"/>
  <c r="H489" i="63" s="1"/>
  <c r="BD8" i="18"/>
  <c r="H499" i="63" s="1"/>
  <c r="BE8" i="18"/>
  <c r="H597" i="63" s="1"/>
  <c r="BF8" i="18"/>
  <c r="H598" i="63" s="1"/>
  <c r="BG8" i="18"/>
  <c r="H509" i="63" s="1"/>
  <c r="BH8" i="18"/>
  <c r="H605" i="63" s="1"/>
  <c r="BI8" i="18"/>
  <c r="H615" i="63" s="1"/>
  <c r="BJ8" i="18"/>
  <c r="H625" i="63" s="1"/>
  <c r="BK8" i="18"/>
  <c r="H635" i="63" s="1"/>
  <c r="BL8" i="18"/>
  <c r="H651" i="63" s="1"/>
  <c r="BM8" i="18"/>
  <c r="H662" i="63" s="1"/>
  <c r="BN8" i="18"/>
  <c r="H672" i="63" s="1"/>
  <c r="BO8" i="18"/>
  <c r="H682" i="63" s="1"/>
  <c r="BP8" i="18"/>
  <c r="H729" i="63" s="1"/>
  <c r="BQ8" i="18"/>
  <c r="H692" i="63" s="1"/>
  <c r="BR8" i="18"/>
  <c r="H702" i="63" s="1"/>
  <c r="BS8" i="18"/>
  <c r="H88" i="63" s="1"/>
  <c r="BT8" i="18"/>
  <c r="H718" i="63" s="1"/>
  <c r="BU8" i="18"/>
  <c r="H739" i="63" s="1"/>
  <c r="BV8" i="18"/>
  <c r="H749" i="63" s="1"/>
  <c r="BW8" i="18"/>
  <c r="H759" i="63" s="1"/>
  <c r="BX8" i="18"/>
  <c r="H769" i="63" s="1"/>
  <c r="BY8" i="18"/>
  <c r="H779" i="63" s="1"/>
  <c r="BZ8" i="18"/>
  <c r="H789" i="63" s="1"/>
  <c r="CA8" i="18"/>
  <c r="H799" i="63" s="1"/>
  <c r="CB8" i="18"/>
  <c r="H809" i="63" s="1"/>
  <c r="CC8" i="18"/>
  <c r="H819" i="63" s="1"/>
  <c r="CD8" i="18"/>
  <c r="H829" i="63" s="1"/>
  <c r="CE8" i="18"/>
  <c r="H839" i="63" s="1"/>
  <c r="CF8" i="18"/>
  <c r="H849" i="63" s="1"/>
  <c r="CG8" i="18"/>
  <c r="H859" i="63" s="1"/>
  <c r="CH8" i="18"/>
  <c r="H221" i="63" s="1"/>
  <c r="CI8" i="18"/>
  <c r="H869" i="63" s="1"/>
  <c r="CJ8" i="18"/>
  <c r="H879" i="63" s="1"/>
  <c r="CK8" i="18"/>
  <c r="H889" i="63" s="1"/>
  <c r="E9" i="18"/>
  <c r="I717" i="63" s="1"/>
  <c r="F9" i="18"/>
  <c r="I27" i="63" s="1"/>
  <c r="G9" i="18"/>
  <c r="I37" i="63" s="1"/>
  <c r="H9" i="18"/>
  <c r="I47" i="63" s="1"/>
  <c r="I9" i="18"/>
  <c r="I57" i="63" s="1"/>
  <c r="J9" i="18"/>
  <c r="I126" i="63" s="1"/>
  <c r="K9" i="18"/>
  <c r="I67" i="63" s="1"/>
  <c r="L9" i="18"/>
  <c r="I87" i="63" s="1"/>
  <c r="M9" i="18"/>
  <c r="I106" i="63" s="1"/>
  <c r="N9" i="18"/>
  <c r="I116" i="63" s="1"/>
  <c r="O9" i="18"/>
  <c r="I180" i="63" s="1"/>
  <c r="P9" i="18"/>
  <c r="I219" i="63" s="1"/>
  <c r="Q9" i="18"/>
  <c r="I136" i="63" s="1"/>
  <c r="R9" i="18"/>
  <c r="I181" i="63" s="1"/>
  <c r="S9" i="18"/>
  <c r="I146" i="63" s="1"/>
  <c r="T9" i="18"/>
  <c r="I199" i="63" s="1"/>
  <c r="U9" i="18"/>
  <c r="I86" i="63" s="1"/>
  <c r="V9" i="18"/>
  <c r="I156" i="63" s="1"/>
  <c r="W9" i="18"/>
  <c r="I220" i="63" s="1"/>
  <c r="X9" i="18"/>
  <c r="I239" i="63" s="1"/>
  <c r="Y9" i="18"/>
  <c r="I249" i="63" s="1"/>
  <c r="Z9" i="18"/>
  <c r="I259" i="63" s="1"/>
  <c r="AA9" i="18"/>
  <c r="I269" i="63" s="1"/>
  <c r="AB9" i="18"/>
  <c r="I650" i="63" s="1"/>
  <c r="AC9" i="18"/>
  <c r="I7" i="63" s="1"/>
  <c r="AD9" i="18"/>
  <c r="I279" i="63" s="1"/>
  <c r="AE9" i="18"/>
  <c r="I596" i="63" s="1"/>
  <c r="AF9" i="18"/>
  <c r="I599" i="63" s="1"/>
  <c r="AG9" i="18"/>
  <c r="I289" i="63" s="1"/>
  <c r="AH9" i="18"/>
  <c r="I299" i="63" s="1"/>
  <c r="AI9" i="18"/>
  <c r="I309" i="63" s="1"/>
  <c r="AJ9" i="18"/>
  <c r="I319" i="63" s="1"/>
  <c r="AK9" i="18"/>
  <c r="I329" i="63" s="1"/>
  <c r="AL9" i="18"/>
  <c r="I339" i="63" s="1"/>
  <c r="AM9" i="18"/>
  <c r="I349" i="63" s="1"/>
  <c r="AN9" i="18"/>
  <c r="I359" i="63" s="1"/>
  <c r="AO9" i="18"/>
  <c r="I369" i="63" s="1"/>
  <c r="AP9" i="18"/>
  <c r="I379" i="63" s="1"/>
  <c r="AQ9" i="18"/>
  <c r="I389" i="63" s="1"/>
  <c r="AR9" i="18"/>
  <c r="I399" i="63" s="1"/>
  <c r="AS9" i="18"/>
  <c r="I409" i="63" s="1"/>
  <c r="AT9" i="18"/>
  <c r="I419" i="63" s="1"/>
  <c r="AU9" i="18"/>
  <c r="I429" i="63" s="1"/>
  <c r="AV9" i="18"/>
  <c r="I439" i="63" s="1"/>
  <c r="AW9" i="18"/>
  <c r="I449" i="63" s="1"/>
  <c r="AX9" i="18"/>
  <c r="I459" i="63" s="1"/>
  <c r="AY9" i="18"/>
  <c r="I182" i="63" s="1"/>
  <c r="AZ9" i="18"/>
  <c r="I469" i="63" s="1"/>
  <c r="BA9" i="18"/>
  <c r="I479" i="63" s="1"/>
  <c r="BB9" i="18"/>
  <c r="I183" i="63" s="1"/>
  <c r="BC9" i="18"/>
  <c r="I489" i="63" s="1"/>
  <c r="BD9" i="18"/>
  <c r="I499" i="63" s="1"/>
  <c r="BE9" i="18"/>
  <c r="I597" i="63" s="1"/>
  <c r="BF9" i="18"/>
  <c r="I598" i="63" s="1"/>
  <c r="BG9" i="18"/>
  <c r="I509" i="63" s="1"/>
  <c r="BH9" i="18"/>
  <c r="I605" i="63" s="1"/>
  <c r="BI9" i="18"/>
  <c r="I615" i="63" s="1"/>
  <c r="BJ9" i="18"/>
  <c r="I625" i="63" s="1"/>
  <c r="BK9" i="18"/>
  <c r="I635" i="63" s="1"/>
  <c r="BL9" i="18"/>
  <c r="I651" i="63" s="1"/>
  <c r="BM9" i="18"/>
  <c r="I662" i="63" s="1"/>
  <c r="BN9" i="18"/>
  <c r="I672" i="63" s="1"/>
  <c r="BO9" i="18"/>
  <c r="I682" i="63" s="1"/>
  <c r="BP9" i="18"/>
  <c r="I729" i="63" s="1"/>
  <c r="BQ9" i="18"/>
  <c r="I692" i="63" s="1"/>
  <c r="BR9" i="18"/>
  <c r="I702" i="63" s="1"/>
  <c r="BS9" i="18"/>
  <c r="I88" i="63" s="1"/>
  <c r="BT9" i="18"/>
  <c r="I718" i="63" s="1"/>
  <c r="BU9" i="18"/>
  <c r="I739" i="63" s="1"/>
  <c r="BV9" i="18"/>
  <c r="I749" i="63" s="1"/>
  <c r="BW9" i="18"/>
  <c r="I759" i="63" s="1"/>
  <c r="BX9" i="18"/>
  <c r="I769" i="63" s="1"/>
  <c r="BY9" i="18"/>
  <c r="I779" i="63" s="1"/>
  <c r="BZ9" i="18"/>
  <c r="I789" i="63" s="1"/>
  <c r="CA9" i="18"/>
  <c r="I799" i="63" s="1"/>
  <c r="CB9" i="18"/>
  <c r="I809" i="63" s="1"/>
  <c r="CC9" i="18"/>
  <c r="I819" i="63" s="1"/>
  <c r="CD9" i="18"/>
  <c r="I829" i="63" s="1"/>
  <c r="CE9" i="18"/>
  <c r="I839" i="63" s="1"/>
  <c r="CF9" i="18"/>
  <c r="I849" i="63" s="1"/>
  <c r="CG9" i="18"/>
  <c r="I859" i="63" s="1"/>
  <c r="CH9" i="18"/>
  <c r="I221" i="63" s="1"/>
  <c r="CI9" i="18"/>
  <c r="I869" i="63" s="1"/>
  <c r="CJ9" i="18"/>
  <c r="I879" i="63" s="1"/>
  <c r="CK9" i="18"/>
  <c r="I889" i="63" s="1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CB34" i="18"/>
  <c r="CC34" i="18"/>
  <c r="CD34" i="18"/>
  <c r="CE34" i="18"/>
  <c r="CF34" i="18"/>
  <c r="CG34" i="18"/>
  <c r="CH34" i="18"/>
  <c r="CI34" i="18"/>
  <c r="CJ34" i="18"/>
  <c r="CK34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Z35" i="18"/>
  <c r="CA35" i="18"/>
  <c r="CB35" i="18"/>
  <c r="CC35" i="18"/>
  <c r="CD35" i="18"/>
  <c r="CE35" i="18"/>
  <c r="CF35" i="18"/>
  <c r="CG35" i="18"/>
  <c r="CH35" i="18"/>
  <c r="CI35" i="18"/>
  <c r="CJ35" i="18"/>
  <c r="CK35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Z36" i="18"/>
  <c r="CA36" i="18"/>
  <c r="CB36" i="18"/>
  <c r="CC36" i="18"/>
  <c r="CD36" i="18"/>
  <c r="CE36" i="18"/>
  <c r="CF36" i="18"/>
  <c r="CG36" i="18"/>
  <c r="CH36" i="18"/>
  <c r="CI36" i="18"/>
  <c r="CJ36" i="18"/>
  <c r="CK36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Z37" i="18"/>
  <c r="CA37" i="18"/>
  <c r="CB37" i="18"/>
  <c r="CC37" i="18"/>
  <c r="CD37" i="18"/>
  <c r="CE37" i="18"/>
  <c r="CF37" i="18"/>
  <c r="CG37" i="18"/>
  <c r="CH37" i="18"/>
  <c r="CI37" i="18"/>
  <c r="CJ37" i="18"/>
  <c r="CK37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Z38" i="18"/>
  <c r="CA38" i="18"/>
  <c r="CB38" i="18"/>
  <c r="CC38" i="18"/>
  <c r="CD38" i="18"/>
  <c r="CE38" i="18"/>
  <c r="CF38" i="18"/>
  <c r="CG38" i="18"/>
  <c r="CH38" i="18"/>
  <c r="CI38" i="18"/>
  <c r="CJ38" i="18"/>
  <c r="CK38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Z39" i="18"/>
  <c r="CA39" i="18"/>
  <c r="CB39" i="18"/>
  <c r="CC39" i="18"/>
  <c r="CD39" i="18"/>
  <c r="CE39" i="18"/>
  <c r="CF39" i="18"/>
  <c r="CG39" i="18"/>
  <c r="CH39" i="18"/>
  <c r="CI39" i="18"/>
  <c r="CJ39" i="18"/>
  <c r="CK39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Z40" i="18"/>
  <c r="CA40" i="18"/>
  <c r="CB40" i="18"/>
  <c r="CC40" i="18"/>
  <c r="CD40" i="18"/>
  <c r="CE40" i="18"/>
  <c r="CF40" i="18"/>
  <c r="CG40" i="18"/>
  <c r="CH40" i="18"/>
  <c r="CI40" i="18"/>
  <c r="CJ40" i="18"/>
  <c r="CK40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Z41" i="18"/>
  <c r="CA41" i="18"/>
  <c r="CB41" i="18"/>
  <c r="CC41" i="18"/>
  <c r="CD41" i="18"/>
  <c r="CE41" i="18"/>
  <c r="CF41" i="18"/>
  <c r="CG41" i="18"/>
  <c r="CH41" i="18"/>
  <c r="CI41" i="18"/>
  <c r="CJ41" i="18"/>
  <c r="CK41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Z43" i="18"/>
  <c r="CA43" i="18"/>
  <c r="CB43" i="18"/>
  <c r="CC43" i="18"/>
  <c r="CD43" i="18"/>
  <c r="CE43" i="18"/>
  <c r="CF43" i="18"/>
  <c r="CG43" i="18"/>
  <c r="CH43" i="18"/>
  <c r="CI43" i="18"/>
  <c r="CJ43" i="18"/>
  <c r="CK43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Z44" i="18"/>
  <c r="CA44" i="18"/>
  <c r="CB44" i="18"/>
  <c r="CC44" i="18"/>
  <c r="CD44" i="18"/>
  <c r="CE44" i="18"/>
  <c r="CF44" i="18"/>
  <c r="CG44" i="18"/>
  <c r="CH44" i="18"/>
  <c r="CI44" i="18"/>
  <c r="CJ44" i="18"/>
  <c r="CK44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Z45" i="18"/>
  <c r="CA45" i="18"/>
  <c r="CB45" i="18"/>
  <c r="CC45" i="18"/>
  <c r="CD45" i="18"/>
  <c r="CE45" i="18"/>
  <c r="CF45" i="18"/>
  <c r="CG45" i="18"/>
  <c r="CH45" i="18"/>
  <c r="CI45" i="18"/>
  <c r="CJ45" i="18"/>
  <c r="CK45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Z46" i="18"/>
  <c r="CA46" i="18"/>
  <c r="CB46" i="18"/>
  <c r="CC46" i="18"/>
  <c r="CD46" i="18"/>
  <c r="CE46" i="18"/>
  <c r="CF46" i="18"/>
  <c r="CG46" i="18"/>
  <c r="CH46" i="18"/>
  <c r="CI46" i="18"/>
  <c r="CJ46" i="18"/>
  <c r="CK46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Z47" i="18"/>
  <c r="CA47" i="18"/>
  <c r="CB47" i="18"/>
  <c r="CC47" i="18"/>
  <c r="CD47" i="18"/>
  <c r="CE47" i="18"/>
  <c r="CF47" i="18"/>
  <c r="CG47" i="18"/>
  <c r="CH47" i="18"/>
  <c r="CI47" i="18"/>
  <c r="CJ47" i="18"/>
  <c r="CK47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BT48" i="18"/>
  <c r="BU48" i="18"/>
  <c r="BV48" i="18"/>
  <c r="BW48" i="18"/>
  <c r="BX48" i="18"/>
  <c r="BY48" i="18"/>
  <c r="BZ48" i="18"/>
  <c r="CA48" i="18"/>
  <c r="CB48" i="18"/>
  <c r="CC48" i="18"/>
  <c r="CD48" i="18"/>
  <c r="CE48" i="18"/>
  <c r="CF48" i="18"/>
  <c r="CG48" i="18"/>
  <c r="CH48" i="18"/>
  <c r="CI48" i="18"/>
  <c r="CJ48" i="18"/>
  <c r="CK48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BT49" i="18"/>
  <c r="BU49" i="18"/>
  <c r="BV49" i="18"/>
  <c r="BW49" i="18"/>
  <c r="BX49" i="18"/>
  <c r="BY49" i="18"/>
  <c r="BZ49" i="18"/>
  <c r="CA49" i="18"/>
  <c r="CB49" i="18"/>
  <c r="CC49" i="18"/>
  <c r="CD49" i="18"/>
  <c r="CE49" i="18"/>
  <c r="CF49" i="18"/>
  <c r="CG49" i="18"/>
  <c r="CH49" i="18"/>
  <c r="CI49" i="18"/>
  <c r="CJ49" i="18"/>
  <c r="CK49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BT50" i="18"/>
  <c r="BU50" i="18"/>
  <c r="BV50" i="18"/>
  <c r="BW50" i="18"/>
  <c r="BX50" i="18"/>
  <c r="BY50" i="18"/>
  <c r="BZ50" i="18"/>
  <c r="CA50" i="18"/>
  <c r="CB50" i="18"/>
  <c r="CC50" i="18"/>
  <c r="CD50" i="18"/>
  <c r="CE50" i="18"/>
  <c r="CF50" i="18"/>
  <c r="CG50" i="18"/>
  <c r="CH50" i="18"/>
  <c r="CI50" i="18"/>
  <c r="CJ50" i="18"/>
  <c r="CK50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BT51" i="18"/>
  <c r="BU51" i="18"/>
  <c r="BV51" i="18"/>
  <c r="BW51" i="18"/>
  <c r="BX51" i="18"/>
  <c r="BY51" i="18"/>
  <c r="BZ51" i="18"/>
  <c r="CA51" i="18"/>
  <c r="CB51" i="18"/>
  <c r="CC51" i="18"/>
  <c r="CD51" i="18"/>
  <c r="CE51" i="18"/>
  <c r="CF51" i="18"/>
  <c r="CG51" i="18"/>
  <c r="CH51" i="18"/>
  <c r="CI51" i="18"/>
  <c r="CJ51" i="18"/>
  <c r="CK51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BT52" i="18"/>
  <c r="BU52" i="18"/>
  <c r="BV52" i="18"/>
  <c r="BW52" i="18"/>
  <c r="BX52" i="18"/>
  <c r="BY52" i="18"/>
  <c r="BZ52" i="18"/>
  <c r="CA52" i="18"/>
  <c r="CB52" i="18"/>
  <c r="CC52" i="18"/>
  <c r="CD52" i="18"/>
  <c r="CE52" i="18"/>
  <c r="CF52" i="18"/>
  <c r="CG52" i="18"/>
  <c r="CH52" i="18"/>
  <c r="CI52" i="18"/>
  <c r="CJ52" i="18"/>
  <c r="CK52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BT53" i="18"/>
  <c r="BU53" i="18"/>
  <c r="BV53" i="18"/>
  <c r="BW53" i="18"/>
  <c r="BX53" i="18"/>
  <c r="BY53" i="18"/>
  <c r="BZ53" i="18"/>
  <c r="CA53" i="18"/>
  <c r="CB53" i="18"/>
  <c r="CC53" i="18"/>
  <c r="CD53" i="18"/>
  <c r="CE53" i="18"/>
  <c r="CF53" i="18"/>
  <c r="CG53" i="18"/>
  <c r="CH53" i="18"/>
  <c r="CI53" i="18"/>
  <c r="CJ53" i="18"/>
  <c r="CK53" i="18"/>
  <c r="D53" i="18"/>
  <c r="D51" i="18"/>
  <c r="D52" i="18"/>
  <c r="D50" i="18"/>
  <c r="D48" i="18"/>
  <c r="D49" i="18"/>
  <c r="D47" i="18"/>
  <c r="D45" i="18"/>
  <c r="D46" i="18"/>
  <c r="D44" i="18"/>
  <c r="D41" i="18"/>
  <c r="D43" i="18"/>
  <c r="D40" i="18"/>
  <c r="D38" i="18"/>
  <c r="D39" i="18"/>
  <c r="D37" i="18"/>
  <c r="D35" i="18"/>
  <c r="D36" i="18"/>
  <c r="D34" i="18"/>
  <c r="D23" i="18"/>
  <c r="D22" i="18"/>
  <c r="D7" i="18"/>
  <c r="G17" i="63" s="1"/>
  <c r="D9" i="18"/>
  <c r="I17" i="63" s="1"/>
  <c r="D8" i="18"/>
  <c r="H17" i="63" s="1"/>
  <c r="E7" i="19"/>
  <c r="G719" i="63" s="1"/>
  <c r="F7" i="19"/>
  <c r="G28" i="63" s="1"/>
  <c r="G7" i="19"/>
  <c r="G38" i="63" s="1"/>
  <c r="H7" i="19"/>
  <c r="G48" i="63" s="1"/>
  <c r="I7" i="19"/>
  <c r="G58" i="63" s="1"/>
  <c r="J7" i="19"/>
  <c r="G127" i="63" s="1"/>
  <c r="K7" i="19"/>
  <c r="G68" i="63" s="1"/>
  <c r="L7" i="19"/>
  <c r="G90" i="63" s="1"/>
  <c r="M7" i="19"/>
  <c r="G107" i="63" s="1"/>
  <c r="N7" i="19"/>
  <c r="G117" i="63" s="1"/>
  <c r="O7" i="19"/>
  <c r="G184" i="63" s="1"/>
  <c r="P7" i="19"/>
  <c r="G222" i="63" s="1"/>
  <c r="Q7" i="19"/>
  <c r="G137" i="63" s="1"/>
  <c r="R7" i="19"/>
  <c r="G185" i="63" s="1"/>
  <c r="S7" i="19"/>
  <c r="G147" i="63" s="1"/>
  <c r="T7" i="19"/>
  <c r="G200" i="63" s="1"/>
  <c r="U7" i="19"/>
  <c r="G89" i="63" s="1"/>
  <c r="V7" i="19"/>
  <c r="G157" i="63" s="1"/>
  <c r="W7" i="19"/>
  <c r="G223" i="63" s="1"/>
  <c r="X7" i="19"/>
  <c r="G240" i="63" s="1"/>
  <c r="Y7" i="19"/>
  <c r="G250" i="63" s="1"/>
  <c r="Z7" i="19"/>
  <c r="G260" i="63" s="1"/>
  <c r="AA7" i="19"/>
  <c r="G270" i="63" s="1"/>
  <c r="AB7" i="19"/>
  <c r="G652" i="63" s="1"/>
  <c r="AC7" i="19"/>
  <c r="G8" i="63" s="1"/>
  <c r="AD7" i="19"/>
  <c r="G280" i="63" s="1"/>
  <c r="AE7" i="19"/>
  <c r="G290" i="63" s="1"/>
  <c r="AF7" i="19"/>
  <c r="G300" i="63" s="1"/>
  <c r="AG7" i="19"/>
  <c r="G310" i="63" s="1"/>
  <c r="AH7" i="19"/>
  <c r="G320" i="63" s="1"/>
  <c r="AI7" i="19"/>
  <c r="G330" i="63" s="1"/>
  <c r="AJ7" i="19"/>
  <c r="G340" i="63" s="1"/>
  <c r="AK7" i="19"/>
  <c r="G350" i="63" s="1"/>
  <c r="AL7" i="19"/>
  <c r="G360" i="63" s="1"/>
  <c r="AM7" i="19"/>
  <c r="G370" i="63" s="1"/>
  <c r="AN7" i="19"/>
  <c r="G380" i="63" s="1"/>
  <c r="AO7" i="19"/>
  <c r="G390" i="63" s="1"/>
  <c r="AP7" i="19"/>
  <c r="G400" i="63" s="1"/>
  <c r="AQ7" i="19"/>
  <c r="G410" i="63" s="1"/>
  <c r="AR7" i="19"/>
  <c r="G420" i="63" s="1"/>
  <c r="AS7" i="19"/>
  <c r="G430" i="63" s="1"/>
  <c r="AT7" i="19"/>
  <c r="G440" i="63" s="1"/>
  <c r="AU7" i="19"/>
  <c r="G450" i="63" s="1"/>
  <c r="AV7" i="19"/>
  <c r="G460" i="63" s="1"/>
  <c r="AW7" i="19"/>
  <c r="G186" i="63" s="1"/>
  <c r="AX7" i="19"/>
  <c r="G470" i="63" s="1"/>
  <c r="AY7" i="19"/>
  <c r="G480" i="63" s="1"/>
  <c r="AZ7" i="19"/>
  <c r="G187" i="63" s="1"/>
  <c r="BA7" i="19"/>
  <c r="G490" i="63" s="1"/>
  <c r="BB7" i="19"/>
  <c r="G500" i="63" s="1"/>
  <c r="BC7" i="19"/>
  <c r="G510" i="63" s="1"/>
  <c r="BD7" i="19"/>
  <c r="G606" i="63" s="1"/>
  <c r="BE7" i="19"/>
  <c r="G616" i="63" s="1"/>
  <c r="BF7" i="19"/>
  <c r="G626" i="63" s="1"/>
  <c r="BG7" i="19"/>
  <c r="G636" i="63" s="1"/>
  <c r="BH7" i="19"/>
  <c r="G653" i="63" s="1"/>
  <c r="BI7" i="19"/>
  <c r="G663" i="63" s="1"/>
  <c r="BJ7" i="19"/>
  <c r="G673" i="63" s="1"/>
  <c r="BK7" i="19"/>
  <c r="G683" i="63" s="1"/>
  <c r="BL7" i="19"/>
  <c r="G730" i="63" s="1"/>
  <c r="BM7" i="19"/>
  <c r="G693" i="63" s="1"/>
  <c r="BN7" i="19"/>
  <c r="G703" i="63" s="1"/>
  <c r="BO7" i="19"/>
  <c r="G91" i="63" s="1"/>
  <c r="BP7" i="19"/>
  <c r="G720" i="63" s="1"/>
  <c r="BQ7" i="19"/>
  <c r="G740" i="63" s="1"/>
  <c r="BR7" i="19"/>
  <c r="G750" i="63" s="1"/>
  <c r="BS7" i="19"/>
  <c r="G760" i="63" s="1"/>
  <c r="BT7" i="19"/>
  <c r="G770" i="63" s="1"/>
  <c r="BU7" i="19"/>
  <c r="G780" i="63" s="1"/>
  <c r="BV7" i="19"/>
  <c r="G790" i="63" s="1"/>
  <c r="BW7" i="19"/>
  <c r="G800" i="63" s="1"/>
  <c r="BX7" i="19"/>
  <c r="G810" i="63" s="1"/>
  <c r="BY7" i="19"/>
  <c r="G820" i="63" s="1"/>
  <c r="BZ7" i="19"/>
  <c r="G830" i="63" s="1"/>
  <c r="CA7" i="19"/>
  <c r="G840" i="63" s="1"/>
  <c r="CB7" i="19"/>
  <c r="G850" i="63" s="1"/>
  <c r="CC7" i="19"/>
  <c r="G860" i="63" s="1"/>
  <c r="E8" i="19"/>
  <c r="H719" i="63" s="1"/>
  <c r="F8" i="19"/>
  <c r="H28" i="63" s="1"/>
  <c r="G8" i="19"/>
  <c r="H38" i="63" s="1"/>
  <c r="H8" i="19"/>
  <c r="H48" i="63" s="1"/>
  <c r="I8" i="19"/>
  <c r="H58" i="63" s="1"/>
  <c r="J8" i="19"/>
  <c r="H127" i="63" s="1"/>
  <c r="K8" i="19"/>
  <c r="H68" i="63" s="1"/>
  <c r="L8" i="19"/>
  <c r="H90" i="63" s="1"/>
  <c r="M8" i="19"/>
  <c r="H107" i="63" s="1"/>
  <c r="N8" i="19"/>
  <c r="H117" i="63" s="1"/>
  <c r="O8" i="19"/>
  <c r="H184" i="63" s="1"/>
  <c r="P8" i="19"/>
  <c r="H222" i="63" s="1"/>
  <c r="Q8" i="19"/>
  <c r="H137" i="63" s="1"/>
  <c r="R8" i="19"/>
  <c r="H185" i="63" s="1"/>
  <c r="S8" i="19"/>
  <c r="H147" i="63" s="1"/>
  <c r="T8" i="19"/>
  <c r="H200" i="63" s="1"/>
  <c r="U8" i="19"/>
  <c r="H89" i="63" s="1"/>
  <c r="V8" i="19"/>
  <c r="H157" i="63" s="1"/>
  <c r="W8" i="19"/>
  <c r="H223" i="63" s="1"/>
  <c r="X8" i="19"/>
  <c r="H240" i="63" s="1"/>
  <c r="Y8" i="19"/>
  <c r="H250" i="63" s="1"/>
  <c r="Z8" i="19"/>
  <c r="H260" i="63" s="1"/>
  <c r="AA8" i="19"/>
  <c r="H270" i="63" s="1"/>
  <c r="AB8" i="19"/>
  <c r="H652" i="63" s="1"/>
  <c r="AC8" i="19"/>
  <c r="H8" i="63" s="1"/>
  <c r="AD8" i="19"/>
  <c r="H280" i="63" s="1"/>
  <c r="AE8" i="19"/>
  <c r="H290" i="63" s="1"/>
  <c r="AF8" i="19"/>
  <c r="H300" i="63" s="1"/>
  <c r="AG8" i="19"/>
  <c r="H310" i="63" s="1"/>
  <c r="AH8" i="19"/>
  <c r="H320" i="63" s="1"/>
  <c r="AI8" i="19"/>
  <c r="H330" i="63" s="1"/>
  <c r="AJ8" i="19"/>
  <c r="H340" i="63" s="1"/>
  <c r="AK8" i="19"/>
  <c r="H350" i="63" s="1"/>
  <c r="AL8" i="19"/>
  <c r="H360" i="63" s="1"/>
  <c r="AM8" i="19"/>
  <c r="H370" i="63" s="1"/>
  <c r="AN8" i="19"/>
  <c r="H380" i="63" s="1"/>
  <c r="AO8" i="19"/>
  <c r="H390" i="63" s="1"/>
  <c r="AP8" i="19"/>
  <c r="H400" i="63" s="1"/>
  <c r="AQ8" i="19"/>
  <c r="H410" i="63" s="1"/>
  <c r="AR8" i="19"/>
  <c r="H420" i="63" s="1"/>
  <c r="AS8" i="19"/>
  <c r="H430" i="63" s="1"/>
  <c r="AT8" i="19"/>
  <c r="H440" i="63" s="1"/>
  <c r="AU8" i="19"/>
  <c r="H450" i="63" s="1"/>
  <c r="AV8" i="19"/>
  <c r="H460" i="63" s="1"/>
  <c r="AW8" i="19"/>
  <c r="H186" i="63" s="1"/>
  <c r="AX8" i="19"/>
  <c r="H470" i="63" s="1"/>
  <c r="AY8" i="19"/>
  <c r="H480" i="63" s="1"/>
  <c r="AZ8" i="19"/>
  <c r="H187" i="63" s="1"/>
  <c r="BA8" i="19"/>
  <c r="H490" i="63" s="1"/>
  <c r="BB8" i="19"/>
  <c r="H500" i="63" s="1"/>
  <c r="BC8" i="19"/>
  <c r="H510" i="63" s="1"/>
  <c r="BD8" i="19"/>
  <c r="H606" i="63" s="1"/>
  <c r="BE8" i="19"/>
  <c r="H616" i="63" s="1"/>
  <c r="BF8" i="19"/>
  <c r="H626" i="63" s="1"/>
  <c r="BG8" i="19"/>
  <c r="H636" i="63" s="1"/>
  <c r="BH8" i="19"/>
  <c r="H653" i="63" s="1"/>
  <c r="BI8" i="19"/>
  <c r="H663" i="63" s="1"/>
  <c r="BJ8" i="19"/>
  <c r="H673" i="63" s="1"/>
  <c r="BK8" i="19"/>
  <c r="H683" i="63" s="1"/>
  <c r="BL8" i="19"/>
  <c r="H730" i="63" s="1"/>
  <c r="BM8" i="19"/>
  <c r="H693" i="63" s="1"/>
  <c r="BN8" i="19"/>
  <c r="H703" i="63" s="1"/>
  <c r="BO8" i="19"/>
  <c r="H91" i="63" s="1"/>
  <c r="BP8" i="19"/>
  <c r="H720" i="63" s="1"/>
  <c r="BQ8" i="19"/>
  <c r="H740" i="63" s="1"/>
  <c r="BR8" i="19"/>
  <c r="H750" i="63" s="1"/>
  <c r="BS8" i="19"/>
  <c r="H760" i="63" s="1"/>
  <c r="BT8" i="19"/>
  <c r="H770" i="63" s="1"/>
  <c r="BU8" i="19"/>
  <c r="H780" i="63" s="1"/>
  <c r="BV8" i="19"/>
  <c r="H790" i="63" s="1"/>
  <c r="BW8" i="19"/>
  <c r="H800" i="63" s="1"/>
  <c r="BX8" i="19"/>
  <c r="H810" i="63" s="1"/>
  <c r="BY8" i="19"/>
  <c r="H820" i="63" s="1"/>
  <c r="BZ8" i="19"/>
  <c r="H830" i="63" s="1"/>
  <c r="CA8" i="19"/>
  <c r="H840" i="63" s="1"/>
  <c r="CB8" i="19"/>
  <c r="H850" i="63" s="1"/>
  <c r="CC8" i="19"/>
  <c r="H860" i="63" s="1"/>
  <c r="E9" i="19"/>
  <c r="I719" i="63" s="1"/>
  <c r="F9" i="19"/>
  <c r="I28" i="63" s="1"/>
  <c r="G9" i="19"/>
  <c r="I38" i="63" s="1"/>
  <c r="H9" i="19"/>
  <c r="I48" i="63" s="1"/>
  <c r="I9" i="19"/>
  <c r="I58" i="63" s="1"/>
  <c r="J9" i="19"/>
  <c r="I127" i="63" s="1"/>
  <c r="K9" i="19"/>
  <c r="I68" i="63" s="1"/>
  <c r="L9" i="19"/>
  <c r="I90" i="63" s="1"/>
  <c r="M9" i="19"/>
  <c r="I107" i="63" s="1"/>
  <c r="N9" i="19"/>
  <c r="I117" i="63" s="1"/>
  <c r="O9" i="19"/>
  <c r="I184" i="63" s="1"/>
  <c r="P9" i="19"/>
  <c r="I222" i="63" s="1"/>
  <c r="Q9" i="19"/>
  <c r="I137" i="63" s="1"/>
  <c r="R9" i="19"/>
  <c r="I185" i="63" s="1"/>
  <c r="S9" i="19"/>
  <c r="I147" i="63" s="1"/>
  <c r="T9" i="19"/>
  <c r="I200" i="63" s="1"/>
  <c r="U9" i="19"/>
  <c r="I89" i="63" s="1"/>
  <c r="V9" i="19"/>
  <c r="I157" i="63" s="1"/>
  <c r="W9" i="19"/>
  <c r="I223" i="63" s="1"/>
  <c r="X9" i="19"/>
  <c r="I240" i="63" s="1"/>
  <c r="Y9" i="19"/>
  <c r="I250" i="63" s="1"/>
  <c r="Z9" i="19"/>
  <c r="I260" i="63" s="1"/>
  <c r="AA9" i="19"/>
  <c r="I270" i="63" s="1"/>
  <c r="AB9" i="19"/>
  <c r="I652" i="63" s="1"/>
  <c r="AC9" i="19"/>
  <c r="I8" i="63" s="1"/>
  <c r="AD9" i="19"/>
  <c r="I280" i="63" s="1"/>
  <c r="AE9" i="19"/>
  <c r="I290" i="63" s="1"/>
  <c r="AF9" i="19"/>
  <c r="I300" i="63" s="1"/>
  <c r="AG9" i="19"/>
  <c r="I310" i="63" s="1"/>
  <c r="AH9" i="19"/>
  <c r="I320" i="63" s="1"/>
  <c r="AI9" i="19"/>
  <c r="I330" i="63" s="1"/>
  <c r="AJ9" i="19"/>
  <c r="I340" i="63" s="1"/>
  <c r="AK9" i="19"/>
  <c r="I350" i="63" s="1"/>
  <c r="AL9" i="19"/>
  <c r="I360" i="63" s="1"/>
  <c r="AM9" i="19"/>
  <c r="I370" i="63" s="1"/>
  <c r="AN9" i="19"/>
  <c r="I380" i="63" s="1"/>
  <c r="AO9" i="19"/>
  <c r="I390" i="63" s="1"/>
  <c r="AP9" i="19"/>
  <c r="I400" i="63" s="1"/>
  <c r="AQ9" i="19"/>
  <c r="I410" i="63" s="1"/>
  <c r="AR9" i="19"/>
  <c r="I420" i="63" s="1"/>
  <c r="AS9" i="19"/>
  <c r="I430" i="63" s="1"/>
  <c r="AT9" i="19"/>
  <c r="I440" i="63" s="1"/>
  <c r="AU9" i="19"/>
  <c r="I450" i="63" s="1"/>
  <c r="AV9" i="19"/>
  <c r="I460" i="63" s="1"/>
  <c r="AW9" i="19"/>
  <c r="I186" i="63" s="1"/>
  <c r="AX9" i="19"/>
  <c r="I470" i="63" s="1"/>
  <c r="AY9" i="19"/>
  <c r="I480" i="63" s="1"/>
  <c r="AZ9" i="19"/>
  <c r="I187" i="63" s="1"/>
  <c r="BA9" i="19"/>
  <c r="I490" i="63" s="1"/>
  <c r="BB9" i="19"/>
  <c r="I500" i="63" s="1"/>
  <c r="BC9" i="19"/>
  <c r="I510" i="63" s="1"/>
  <c r="BD9" i="19"/>
  <c r="I606" i="63" s="1"/>
  <c r="BE9" i="19"/>
  <c r="I616" i="63" s="1"/>
  <c r="BF9" i="19"/>
  <c r="I626" i="63" s="1"/>
  <c r="BG9" i="19"/>
  <c r="I636" i="63" s="1"/>
  <c r="BH9" i="19"/>
  <c r="I653" i="63" s="1"/>
  <c r="BI9" i="19"/>
  <c r="I663" i="63" s="1"/>
  <c r="BJ9" i="19"/>
  <c r="I673" i="63" s="1"/>
  <c r="BK9" i="19"/>
  <c r="I683" i="63" s="1"/>
  <c r="BL9" i="19"/>
  <c r="I730" i="63" s="1"/>
  <c r="BM9" i="19"/>
  <c r="I693" i="63" s="1"/>
  <c r="BN9" i="19"/>
  <c r="I703" i="63" s="1"/>
  <c r="BO9" i="19"/>
  <c r="I91" i="63" s="1"/>
  <c r="BP9" i="19"/>
  <c r="I720" i="63" s="1"/>
  <c r="BQ9" i="19"/>
  <c r="I740" i="63" s="1"/>
  <c r="BR9" i="19"/>
  <c r="I750" i="63" s="1"/>
  <c r="BS9" i="19"/>
  <c r="I760" i="63" s="1"/>
  <c r="BT9" i="19"/>
  <c r="I770" i="63" s="1"/>
  <c r="BU9" i="19"/>
  <c r="I780" i="63" s="1"/>
  <c r="BV9" i="19"/>
  <c r="I790" i="63" s="1"/>
  <c r="BW9" i="19"/>
  <c r="I800" i="63" s="1"/>
  <c r="BX9" i="19"/>
  <c r="I810" i="63" s="1"/>
  <c r="BY9" i="19"/>
  <c r="I820" i="63" s="1"/>
  <c r="BZ9" i="19"/>
  <c r="I830" i="63" s="1"/>
  <c r="CA9" i="19"/>
  <c r="I840" i="63" s="1"/>
  <c r="CB9" i="19"/>
  <c r="I850" i="63" s="1"/>
  <c r="CC9" i="19"/>
  <c r="I860" i="63" s="1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AF34" i="19"/>
  <c r="AG34" i="19"/>
  <c r="AH34" i="19"/>
  <c r="AI34" i="19"/>
  <c r="AJ34" i="19"/>
  <c r="AK34" i="19"/>
  <c r="AL34" i="19"/>
  <c r="AM34" i="19"/>
  <c r="AN34" i="19"/>
  <c r="AO34" i="19"/>
  <c r="AP34" i="19"/>
  <c r="AQ34" i="19"/>
  <c r="AR34" i="19"/>
  <c r="AS34" i="19"/>
  <c r="AT34" i="19"/>
  <c r="AU34" i="19"/>
  <c r="AV34" i="19"/>
  <c r="AW34" i="19"/>
  <c r="AX34" i="19"/>
  <c r="AY34" i="19"/>
  <c r="AZ34" i="19"/>
  <c r="BA34" i="19"/>
  <c r="BB34" i="19"/>
  <c r="BC34" i="19"/>
  <c r="BD34" i="19"/>
  <c r="BE34" i="19"/>
  <c r="BF34" i="19"/>
  <c r="BG34" i="19"/>
  <c r="BH34" i="19"/>
  <c r="BI34" i="19"/>
  <c r="BJ34" i="19"/>
  <c r="BK34" i="19"/>
  <c r="BL34" i="19"/>
  <c r="BM34" i="19"/>
  <c r="BN34" i="19"/>
  <c r="BO34" i="19"/>
  <c r="BP34" i="19"/>
  <c r="BQ34" i="19"/>
  <c r="BR34" i="19"/>
  <c r="BS34" i="19"/>
  <c r="BT34" i="19"/>
  <c r="BU34" i="19"/>
  <c r="BV34" i="19"/>
  <c r="BW34" i="19"/>
  <c r="BX34" i="19"/>
  <c r="BY34" i="19"/>
  <c r="BZ34" i="19"/>
  <c r="CA34" i="19"/>
  <c r="CB34" i="19"/>
  <c r="CC34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Q35" i="19"/>
  <c r="AR35" i="19"/>
  <c r="AS35" i="19"/>
  <c r="AT35" i="19"/>
  <c r="AU35" i="19"/>
  <c r="AV35" i="19"/>
  <c r="AW35" i="19"/>
  <c r="AX35" i="19"/>
  <c r="AY35" i="19"/>
  <c r="AZ35" i="19"/>
  <c r="BA35" i="19"/>
  <c r="BB35" i="19"/>
  <c r="BC35" i="19"/>
  <c r="BD35" i="19"/>
  <c r="BE35" i="19"/>
  <c r="BF35" i="19"/>
  <c r="BG35" i="19"/>
  <c r="BH35" i="19"/>
  <c r="BI35" i="19"/>
  <c r="BJ35" i="19"/>
  <c r="BK35" i="19"/>
  <c r="BL35" i="19"/>
  <c r="BM35" i="19"/>
  <c r="BN35" i="19"/>
  <c r="BO35" i="19"/>
  <c r="BP35" i="19"/>
  <c r="BQ35" i="19"/>
  <c r="BR35" i="19"/>
  <c r="BS35" i="19"/>
  <c r="BT35" i="19"/>
  <c r="BU35" i="19"/>
  <c r="BV35" i="19"/>
  <c r="BW35" i="19"/>
  <c r="BX35" i="19"/>
  <c r="BY35" i="19"/>
  <c r="BZ35" i="19"/>
  <c r="CA35" i="19"/>
  <c r="CB35" i="19"/>
  <c r="CC35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AF36" i="19"/>
  <c r="AG36" i="19"/>
  <c r="AH36" i="19"/>
  <c r="AI36" i="19"/>
  <c r="AJ36" i="19"/>
  <c r="AK36" i="19"/>
  <c r="AL36" i="19"/>
  <c r="AM36" i="19"/>
  <c r="AN36" i="19"/>
  <c r="AO36" i="19"/>
  <c r="AP36" i="19"/>
  <c r="AQ36" i="19"/>
  <c r="AR36" i="19"/>
  <c r="AS36" i="19"/>
  <c r="AT36" i="19"/>
  <c r="AU36" i="19"/>
  <c r="AV36" i="19"/>
  <c r="AW36" i="19"/>
  <c r="AX36" i="19"/>
  <c r="AY36" i="19"/>
  <c r="AZ36" i="19"/>
  <c r="BA36" i="19"/>
  <c r="BB36" i="19"/>
  <c r="BC36" i="19"/>
  <c r="BD36" i="19"/>
  <c r="BE36" i="19"/>
  <c r="BF36" i="19"/>
  <c r="BG36" i="19"/>
  <c r="BH36" i="19"/>
  <c r="BI36" i="19"/>
  <c r="BJ36" i="19"/>
  <c r="BK36" i="19"/>
  <c r="BL36" i="19"/>
  <c r="BM36" i="19"/>
  <c r="BN36" i="19"/>
  <c r="BO36" i="19"/>
  <c r="BP36" i="19"/>
  <c r="BQ36" i="19"/>
  <c r="BR36" i="19"/>
  <c r="BS36" i="19"/>
  <c r="BT36" i="19"/>
  <c r="BU36" i="19"/>
  <c r="BV36" i="19"/>
  <c r="BW36" i="19"/>
  <c r="BX36" i="19"/>
  <c r="BY36" i="19"/>
  <c r="BZ36" i="19"/>
  <c r="CA36" i="19"/>
  <c r="CB36" i="19"/>
  <c r="CC36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AF37" i="19"/>
  <c r="AG37" i="19"/>
  <c r="AH37" i="19"/>
  <c r="AI37" i="19"/>
  <c r="AJ37" i="19"/>
  <c r="AK37" i="19"/>
  <c r="AL37" i="19"/>
  <c r="AM37" i="19"/>
  <c r="AN37" i="19"/>
  <c r="AO37" i="19"/>
  <c r="AP37" i="19"/>
  <c r="AQ37" i="19"/>
  <c r="AR37" i="19"/>
  <c r="AS37" i="19"/>
  <c r="AT37" i="19"/>
  <c r="AU37" i="19"/>
  <c r="AV37" i="19"/>
  <c r="AW37" i="19"/>
  <c r="AX37" i="19"/>
  <c r="AY37" i="19"/>
  <c r="AZ37" i="19"/>
  <c r="BA37" i="19"/>
  <c r="BB37" i="19"/>
  <c r="BC37" i="19"/>
  <c r="BD37" i="19"/>
  <c r="BE37" i="19"/>
  <c r="BF37" i="19"/>
  <c r="BG37" i="19"/>
  <c r="BH37" i="19"/>
  <c r="BI37" i="19"/>
  <c r="BJ37" i="19"/>
  <c r="BK37" i="19"/>
  <c r="BL37" i="19"/>
  <c r="BM37" i="19"/>
  <c r="BN37" i="19"/>
  <c r="BO37" i="19"/>
  <c r="BP37" i="19"/>
  <c r="BQ37" i="19"/>
  <c r="BR37" i="19"/>
  <c r="BS37" i="19"/>
  <c r="BT37" i="19"/>
  <c r="BU37" i="19"/>
  <c r="BV37" i="19"/>
  <c r="BW37" i="19"/>
  <c r="BX37" i="19"/>
  <c r="BY37" i="19"/>
  <c r="BZ37" i="19"/>
  <c r="CA37" i="19"/>
  <c r="CB37" i="19"/>
  <c r="CC37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Q38" i="19"/>
  <c r="AR38" i="19"/>
  <c r="AS38" i="19"/>
  <c r="AT38" i="19"/>
  <c r="AU38" i="19"/>
  <c r="AV38" i="19"/>
  <c r="AW38" i="19"/>
  <c r="AX38" i="19"/>
  <c r="AY38" i="19"/>
  <c r="AZ38" i="19"/>
  <c r="BA38" i="19"/>
  <c r="BB38" i="19"/>
  <c r="BC38" i="19"/>
  <c r="BD38" i="19"/>
  <c r="BE38" i="19"/>
  <c r="BF38" i="19"/>
  <c r="BG38" i="19"/>
  <c r="BH38" i="19"/>
  <c r="BI38" i="19"/>
  <c r="BJ38" i="19"/>
  <c r="BK38" i="19"/>
  <c r="BL38" i="19"/>
  <c r="BM38" i="19"/>
  <c r="BN38" i="19"/>
  <c r="BO38" i="19"/>
  <c r="BP38" i="19"/>
  <c r="BQ38" i="19"/>
  <c r="BR38" i="19"/>
  <c r="BS38" i="19"/>
  <c r="BT38" i="19"/>
  <c r="BU38" i="19"/>
  <c r="BV38" i="19"/>
  <c r="BW38" i="19"/>
  <c r="BX38" i="19"/>
  <c r="BY38" i="19"/>
  <c r="BZ38" i="19"/>
  <c r="CA38" i="19"/>
  <c r="CB38" i="19"/>
  <c r="CC38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AR39" i="19"/>
  <c r="AS39" i="19"/>
  <c r="AT39" i="19"/>
  <c r="AU39" i="19"/>
  <c r="AV39" i="19"/>
  <c r="AW39" i="19"/>
  <c r="AX39" i="19"/>
  <c r="AY39" i="19"/>
  <c r="AZ39" i="19"/>
  <c r="BA39" i="19"/>
  <c r="BB39" i="19"/>
  <c r="BC39" i="19"/>
  <c r="BD39" i="19"/>
  <c r="BE39" i="19"/>
  <c r="BF39" i="19"/>
  <c r="BG39" i="19"/>
  <c r="BH39" i="19"/>
  <c r="BI39" i="19"/>
  <c r="BJ39" i="19"/>
  <c r="BK39" i="19"/>
  <c r="BL39" i="19"/>
  <c r="BM39" i="19"/>
  <c r="BN39" i="19"/>
  <c r="BO39" i="19"/>
  <c r="BP39" i="19"/>
  <c r="BQ39" i="19"/>
  <c r="BR39" i="19"/>
  <c r="BS39" i="19"/>
  <c r="BT39" i="19"/>
  <c r="BU39" i="19"/>
  <c r="BV39" i="19"/>
  <c r="BW39" i="19"/>
  <c r="BX39" i="19"/>
  <c r="BY39" i="19"/>
  <c r="BZ39" i="19"/>
  <c r="CA39" i="19"/>
  <c r="CB39" i="19"/>
  <c r="CC39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Q40" i="19"/>
  <c r="AR40" i="19"/>
  <c r="AS40" i="19"/>
  <c r="AT40" i="19"/>
  <c r="AU40" i="19"/>
  <c r="AV40" i="19"/>
  <c r="AW40" i="19"/>
  <c r="AX40" i="19"/>
  <c r="AY40" i="19"/>
  <c r="AZ40" i="19"/>
  <c r="BA40" i="19"/>
  <c r="BB40" i="19"/>
  <c r="BC40" i="19"/>
  <c r="BD40" i="19"/>
  <c r="BE40" i="19"/>
  <c r="BF40" i="19"/>
  <c r="BG40" i="19"/>
  <c r="BH40" i="19"/>
  <c r="BI40" i="19"/>
  <c r="BJ40" i="19"/>
  <c r="BK40" i="19"/>
  <c r="BL40" i="19"/>
  <c r="BM40" i="19"/>
  <c r="BN40" i="19"/>
  <c r="BO40" i="19"/>
  <c r="BP40" i="19"/>
  <c r="BQ40" i="19"/>
  <c r="BR40" i="19"/>
  <c r="BS40" i="19"/>
  <c r="BT40" i="19"/>
  <c r="BU40" i="19"/>
  <c r="BV40" i="19"/>
  <c r="BW40" i="19"/>
  <c r="BX40" i="19"/>
  <c r="BY40" i="19"/>
  <c r="BZ40" i="19"/>
  <c r="CA40" i="19"/>
  <c r="CB40" i="19"/>
  <c r="CC40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Q41" i="19"/>
  <c r="AR41" i="19"/>
  <c r="AS41" i="19"/>
  <c r="AT41" i="19"/>
  <c r="AU41" i="19"/>
  <c r="AV41" i="19"/>
  <c r="AW41" i="19"/>
  <c r="AX41" i="19"/>
  <c r="AY41" i="19"/>
  <c r="AZ41" i="19"/>
  <c r="BA41" i="19"/>
  <c r="BB41" i="19"/>
  <c r="BC41" i="19"/>
  <c r="BD41" i="19"/>
  <c r="BE41" i="19"/>
  <c r="BF41" i="19"/>
  <c r="BG41" i="19"/>
  <c r="BH41" i="19"/>
  <c r="BI41" i="19"/>
  <c r="BJ41" i="19"/>
  <c r="BK41" i="19"/>
  <c r="BL41" i="19"/>
  <c r="BM41" i="19"/>
  <c r="BN41" i="19"/>
  <c r="BO41" i="19"/>
  <c r="BP41" i="19"/>
  <c r="BQ41" i="19"/>
  <c r="BR41" i="19"/>
  <c r="BS41" i="19"/>
  <c r="BT41" i="19"/>
  <c r="BU41" i="19"/>
  <c r="BV41" i="19"/>
  <c r="BW41" i="19"/>
  <c r="BX41" i="19"/>
  <c r="BY41" i="19"/>
  <c r="BZ41" i="19"/>
  <c r="CA41" i="19"/>
  <c r="CB41" i="19"/>
  <c r="CC41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Q43" i="19"/>
  <c r="AR43" i="19"/>
  <c r="AS43" i="19"/>
  <c r="AT43" i="19"/>
  <c r="AU43" i="19"/>
  <c r="AV43" i="19"/>
  <c r="AW43" i="19"/>
  <c r="AX43" i="19"/>
  <c r="AY43" i="19"/>
  <c r="AZ43" i="19"/>
  <c r="BA43" i="19"/>
  <c r="BB43" i="19"/>
  <c r="BC43" i="19"/>
  <c r="BD43" i="19"/>
  <c r="BE43" i="19"/>
  <c r="BF43" i="19"/>
  <c r="BG43" i="19"/>
  <c r="BH43" i="19"/>
  <c r="BI43" i="19"/>
  <c r="BJ43" i="19"/>
  <c r="BK43" i="19"/>
  <c r="BL43" i="19"/>
  <c r="BM43" i="19"/>
  <c r="BN43" i="19"/>
  <c r="BO43" i="19"/>
  <c r="BP43" i="19"/>
  <c r="BQ43" i="19"/>
  <c r="BR43" i="19"/>
  <c r="BS43" i="19"/>
  <c r="BT43" i="19"/>
  <c r="BU43" i="19"/>
  <c r="BV43" i="19"/>
  <c r="BW43" i="19"/>
  <c r="BX43" i="19"/>
  <c r="BY43" i="19"/>
  <c r="BZ43" i="19"/>
  <c r="CA43" i="19"/>
  <c r="CB43" i="19"/>
  <c r="CC43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Q44" i="19"/>
  <c r="AR44" i="19"/>
  <c r="AS44" i="19"/>
  <c r="AT44" i="19"/>
  <c r="AU44" i="19"/>
  <c r="AV44" i="19"/>
  <c r="AW44" i="19"/>
  <c r="AX44" i="19"/>
  <c r="AY44" i="19"/>
  <c r="AZ44" i="19"/>
  <c r="BA44" i="19"/>
  <c r="BB44" i="19"/>
  <c r="BC44" i="19"/>
  <c r="BD44" i="19"/>
  <c r="BE44" i="19"/>
  <c r="BF44" i="19"/>
  <c r="BG44" i="19"/>
  <c r="BH44" i="19"/>
  <c r="BI44" i="19"/>
  <c r="BJ44" i="19"/>
  <c r="BK44" i="19"/>
  <c r="BL44" i="19"/>
  <c r="BM44" i="19"/>
  <c r="BN44" i="19"/>
  <c r="BO44" i="19"/>
  <c r="BP44" i="19"/>
  <c r="BQ44" i="19"/>
  <c r="BR44" i="19"/>
  <c r="BS44" i="19"/>
  <c r="BT44" i="19"/>
  <c r="BU44" i="19"/>
  <c r="BV44" i="19"/>
  <c r="BW44" i="19"/>
  <c r="BX44" i="19"/>
  <c r="BY44" i="19"/>
  <c r="BZ44" i="19"/>
  <c r="CA44" i="19"/>
  <c r="CB44" i="19"/>
  <c r="CC44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AR45" i="19"/>
  <c r="AS45" i="19"/>
  <c r="AT45" i="19"/>
  <c r="AU45" i="19"/>
  <c r="AV45" i="19"/>
  <c r="AW45" i="19"/>
  <c r="AX45" i="19"/>
  <c r="AY45" i="19"/>
  <c r="AZ45" i="19"/>
  <c r="BA45" i="19"/>
  <c r="BB45" i="19"/>
  <c r="BC45" i="19"/>
  <c r="BD45" i="19"/>
  <c r="BE45" i="19"/>
  <c r="BF45" i="19"/>
  <c r="BG45" i="19"/>
  <c r="BH45" i="19"/>
  <c r="BI45" i="19"/>
  <c r="BJ45" i="19"/>
  <c r="BK45" i="19"/>
  <c r="BL45" i="19"/>
  <c r="BM45" i="19"/>
  <c r="BN45" i="19"/>
  <c r="BO45" i="19"/>
  <c r="BP45" i="19"/>
  <c r="BQ45" i="19"/>
  <c r="BR45" i="19"/>
  <c r="BS45" i="19"/>
  <c r="BT45" i="19"/>
  <c r="BU45" i="19"/>
  <c r="BV45" i="19"/>
  <c r="BW45" i="19"/>
  <c r="BX45" i="19"/>
  <c r="BY45" i="19"/>
  <c r="BZ45" i="19"/>
  <c r="CA45" i="19"/>
  <c r="CB45" i="19"/>
  <c r="CC45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AR46" i="19"/>
  <c r="AS46" i="19"/>
  <c r="AT46" i="19"/>
  <c r="AU46" i="19"/>
  <c r="AV46" i="19"/>
  <c r="AW46" i="19"/>
  <c r="AX46" i="19"/>
  <c r="AY46" i="19"/>
  <c r="AZ46" i="19"/>
  <c r="BA46" i="19"/>
  <c r="BB46" i="19"/>
  <c r="BC46" i="19"/>
  <c r="BD46" i="19"/>
  <c r="BE46" i="19"/>
  <c r="BF46" i="19"/>
  <c r="BG46" i="19"/>
  <c r="BH46" i="19"/>
  <c r="BI46" i="19"/>
  <c r="BJ46" i="19"/>
  <c r="BK46" i="19"/>
  <c r="BL46" i="19"/>
  <c r="BM46" i="19"/>
  <c r="BN46" i="19"/>
  <c r="BO46" i="19"/>
  <c r="BP46" i="19"/>
  <c r="BQ46" i="19"/>
  <c r="BR46" i="19"/>
  <c r="BS46" i="19"/>
  <c r="BT46" i="19"/>
  <c r="BU46" i="19"/>
  <c r="BV46" i="19"/>
  <c r="BW46" i="19"/>
  <c r="BX46" i="19"/>
  <c r="BY46" i="19"/>
  <c r="BZ46" i="19"/>
  <c r="CA46" i="19"/>
  <c r="CB46" i="19"/>
  <c r="CC46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AR47" i="19"/>
  <c r="AS47" i="19"/>
  <c r="AT47" i="19"/>
  <c r="AU47" i="19"/>
  <c r="AV47" i="19"/>
  <c r="AW47" i="19"/>
  <c r="AX47" i="19"/>
  <c r="AY47" i="19"/>
  <c r="AZ47" i="19"/>
  <c r="BA47" i="19"/>
  <c r="BB47" i="19"/>
  <c r="BC47" i="19"/>
  <c r="BD47" i="19"/>
  <c r="BE47" i="19"/>
  <c r="BF47" i="19"/>
  <c r="BG47" i="19"/>
  <c r="BH47" i="19"/>
  <c r="BI47" i="19"/>
  <c r="BJ47" i="19"/>
  <c r="BK47" i="19"/>
  <c r="BL47" i="19"/>
  <c r="BM47" i="19"/>
  <c r="BN47" i="19"/>
  <c r="BO47" i="19"/>
  <c r="BP47" i="19"/>
  <c r="BQ47" i="19"/>
  <c r="BR47" i="19"/>
  <c r="BS47" i="19"/>
  <c r="BT47" i="19"/>
  <c r="BU47" i="19"/>
  <c r="BV47" i="19"/>
  <c r="BW47" i="19"/>
  <c r="BX47" i="19"/>
  <c r="BY47" i="19"/>
  <c r="BZ47" i="19"/>
  <c r="CA47" i="19"/>
  <c r="CB47" i="19"/>
  <c r="CC47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AS48" i="19"/>
  <c r="AT48" i="19"/>
  <c r="AU48" i="19"/>
  <c r="AV48" i="19"/>
  <c r="AW48" i="19"/>
  <c r="AX48" i="19"/>
  <c r="AY48" i="19"/>
  <c r="AZ48" i="19"/>
  <c r="BA48" i="19"/>
  <c r="BB48" i="19"/>
  <c r="BC48" i="19"/>
  <c r="BD48" i="19"/>
  <c r="BE48" i="19"/>
  <c r="BF48" i="19"/>
  <c r="BG48" i="19"/>
  <c r="BH48" i="19"/>
  <c r="BI48" i="19"/>
  <c r="BJ48" i="19"/>
  <c r="BK48" i="19"/>
  <c r="BL48" i="19"/>
  <c r="BM48" i="19"/>
  <c r="BN48" i="19"/>
  <c r="BO48" i="19"/>
  <c r="BP48" i="19"/>
  <c r="BQ48" i="19"/>
  <c r="BR48" i="19"/>
  <c r="BS48" i="19"/>
  <c r="BT48" i="19"/>
  <c r="BU48" i="19"/>
  <c r="BV48" i="19"/>
  <c r="BW48" i="19"/>
  <c r="BX48" i="19"/>
  <c r="BY48" i="19"/>
  <c r="BZ48" i="19"/>
  <c r="CA48" i="19"/>
  <c r="CB48" i="19"/>
  <c r="CC48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BK49" i="19"/>
  <c r="BL49" i="19"/>
  <c r="BM49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Z49" i="19"/>
  <c r="CA49" i="19"/>
  <c r="CB49" i="19"/>
  <c r="CC49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AE50" i="19"/>
  <c r="AF50" i="19"/>
  <c r="AG50" i="19"/>
  <c r="AH50" i="19"/>
  <c r="AI50" i="19"/>
  <c r="AJ50" i="19"/>
  <c r="AK50" i="19"/>
  <c r="AL50" i="19"/>
  <c r="AM50" i="19"/>
  <c r="AN50" i="19"/>
  <c r="AO50" i="19"/>
  <c r="AP50" i="19"/>
  <c r="AQ50" i="19"/>
  <c r="AR50" i="19"/>
  <c r="AS50" i="19"/>
  <c r="AT50" i="19"/>
  <c r="AU50" i="19"/>
  <c r="AV50" i="19"/>
  <c r="AW50" i="19"/>
  <c r="AX50" i="19"/>
  <c r="AY50" i="19"/>
  <c r="AZ50" i="19"/>
  <c r="BA50" i="19"/>
  <c r="BB50" i="19"/>
  <c r="BC50" i="19"/>
  <c r="BD50" i="19"/>
  <c r="BE50" i="19"/>
  <c r="BF50" i="19"/>
  <c r="BG50" i="19"/>
  <c r="BH50" i="19"/>
  <c r="BI50" i="19"/>
  <c r="BJ50" i="19"/>
  <c r="BK50" i="19"/>
  <c r="BL50" i="19"/>
  <c r="BM50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Z50" i="19"/>
  <c r="CA50" i="19"/>
  <c r="CB50" i="19"/>
  <c r="CC50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Q51" i="19"/>
  <c r="AR51" i="19"/>
  <c r="AS51" i="19"/>
  <c r="AT51" i="19"/>
  <c r="AU51" i="19"/>
  <c r="AV51" i="19"/>
  <c r="AW51" i="19"/>
  <c r="AX51" i="19"/>
  <c r="AY51" i="19"/>
  <c r="AZ51" i="19"/>
  <c r="BA51" i="19"/>
  <c r="BB51" i="19"/>
  <c r="BC51" i="19"/>
  <c r="BD51" i="19"/>
  <c r="BE51" i="19"/>
  <c r="BF51" i="19"/>
  <c r="BG51" i="19"/>
  <c r="BH51" i="19"/>
  <c r="BI51" i="19"/>
  <c r="BJ51" i="19"/>
  <c r="BK51" i="19"/>
  <c r="BL51" i="19"/>
  <c r="BM51" i="19"/>
  <c r="BN51" i="19"/>
  <c r="BO51" i="19"/>
  <c r="BP51" i="19"/>
  <c r="BQ51" i="19"/>
  <c r="BR51" i="19"/>
  <c r="BS51" i="19"/>
  <c r="BT51" i="19"/>
  <c r="BU51" i="19"/>
  <c r="BV51" i="19"/>
  <c r="BW51" i="19"/>
  <c r="BX51" i="19"/>
  <c r="BY51" i="19"/>
  <c r="BZ51" i="19"/>
  <c r="CA51" i="19"/>
  <c r="CB51" i="19"/>
  <c r="CC51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Q52" i="19"/>
  <c r="AR52" i="19"/>
  <c r="AS52" i="19"/>
  <c r="AT52" i="19"/>
  <c r="AU52" i="19"/>
  <c r="AV52" i="19"/>
  <c r="AW52" i="19"/>
  <c r="AX52" i="19"/>
  <c r="AY52" i="19"/>
  <c r="AZ52" i="19"/>
  <c r="BA52" i="19"/>
  <c r="BB52" i="19"/>
  <c r="BC52" i="19"/>
  <c r="BD52" i="19"/>
  <c r="BE52" i="19"/>
  <c r="BF52" i="19"/>
  <c r="BG52" i="19"/>
  <c r="BH52" i="19"/>
  <c r="BI52" i="19"/>
  <c r="BJ52" i="19"/>
  <c r="BK52" i="19"/>
  <c r="BL52" i="19"/>
  <c r="BM52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Z52" i="19"/>
  <c r="CA52" i="19"/>
  <c r="CB52" i="19"/>
  <c r="CC52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Q53" i="19"/>
  <c r="AR53" i="19"/>
  <c r="AS53" i="19"/>
  <c r="AT53" i="19"/>
  <c r="AU53" i="19"/>
  <c r="AV53" i="19"/>
  <c r="AW53" i="19"/>
  <c r="AX53" i="19"/>
  <c r="AY53" i="19"/>
  <c r="AZ53" i="19"/>
  <c r="BA53" i="19"/>
  <c r="BB53" i="19"/>
  <c r="BC53" i="19"/>
  <c r="BD53" i="19"/>
  <c r="BE53" i="19"/>
  <c r="BF53" i="19"/>
  <c r="BG53" i="19"/>
  <c r="BH53" i="19"/>
  <c r="BI53" i="19"/>
  <c r="BJ53" i="19"/>
  <c r="BK53" i="19"/>
  <c r="BL53" i="19"/>
  <c r="BM53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Z53" i="19"/>
  <c r="CA53" i="19"/>
  <c r="CB53" i="19"/>
  <c r="CC53" i="19"/>
  <c r="D53" i="19"/>
  <c r="D51" i="19"/>
  <c r="D52" i="19"/>
  <c r="D50" i="19"/>
  <c r="D48" i="19"/>
  <c r="D49" i="19"/>
  <c r="D47" i="19"/>
  <c r="D45" i="19"/>
  <c r="D46" i="19"/>
  <c r="D44" i="19"/>
  <c r="D41" i="19"/>
  <c r="D43" i="19"/>
  <c r="D40" i="19"/>
  <c r="D38" i="19"/>
  <c r="D39" i="19"/>
  <c r="D37" i="19"/>
  <c r="D35" i="19"/>
  <c r="D36" i="19"/>
  <c r="D34" i="19"/>
  <c r="D23" i="19"/>
  <c r="D22" i="19"/>
  <c r="D17" i="19"/>
  <c r="D9" i="19"/>
  <c r="I18" i="63" s="1"/>
  <c r="D8" i="19"/>
  <c r="H18" i="63" s="1"/>
  <c r="D7" i="19"/>
  <c r="G18" i="63" s="1"/>
  <c r="E7" i="20"/>
  <c r="G19" i="63" s="1"/>
  <c r="F7" i="20"/>
  <c r="G29" i="63" s="1"/>
  <c r="G7" i="20"/>
  <c r="G39" i="63" s="1"/>
  <c r="H7" i="20"/>
  <c r="G49" i="63" s="1"/>
  <c r="I7" i="20"/>
  <c r="G59" i="63" s="1"/>
  <c r="J7" i="20"/>
  <c r="G69" i="63" s="1"/>
  <c r="K7" i="20"/>
  <c r="G93" i="63" s="1"/>
  <c r="L7" i="20"/>
  <c r="G108" i="63" s="1"/>
  <c r="M7" i="20"/>
  <c r="G118" i="63" s="1"/>
  <c r="N7" i="20"/>
  <c r="G188" i="63" s="1"/>
  <c r="O7" i="20"/>
  <c r="G225" i="63" s="1"/>
  <c r="P7" i="20"/>
  <c r="G128" i="63" s="1"/>
  <c r="Q7" i="20"/>
  <c r="G138" i="63" s="1"/>
  <c r="R7" i="20"/>
  <c r="G148" i="63" s="1"/>
  <c r="S7" i="20"/>
  <c r="G158" i="63" s="1"/>
  <c r="T7" i="20"/>
  <c r="G201" i="63" s="1"/>
  <c r="U7" i="20"/>
  <c r="G226" i="63" s="1"/>
  <c r="V7" i="20"/>
  <c r="G241" i="63" s="1"/>
  <c r="W7" i="20"/>
  <c r="G251" i="63" s="1"/>
  <c r="X7" i="20"/>
  <c r="G261" i="63" s="1"/>
  <c r="Y7" i="20"/>
  <c r="G271" i="63" s="1"/>
  <c r="Z7" i="20"/>
  <c r="G281" i="63" s="1"/>
  <c r="AA7" i="20"/>
  <c r="G291" i="63" s="1"/>
  <c r="AB7" i="20"/>
  <c r="G301" i="63" s="1"/>
  <c r="AC7" i="20"/>
  <c r="G311" i="63" s="1"/>
  <c r="AD7" i="20"/>
  <c r="G321" i="63" s="1"/>
  <c r="AE7" i="20"/>
  <c r="G331" i="63" s="1"/>
  <c r="AF7" i="20"/>
  <c r="G341" i="63" s="1"/>
  <c r="AG7" i="20"/>
  <c r="G351" i="63" s="1"/>
  <c r="AH7" i="20"/>
  <c r="G361" i="63" s="1"/>
  <c r="AI7" i="20"/>
  <c r="G371" i="63" s="1"/>
  <c r="AJ7" i="20"/>
  <c r="G381" i="63" s="1"/>
  <c r="AK7" i="20"/>
  <c r="G391" i="63" s="1"/>
  <c r="AL7" i="20"/>
  <c r="G401" i="63" s="1"/>
  <c r="AM7" i="20"/>
  <c r="G411" i="63" s="1"/>
  <c r="AN7" i="20"/>
  <c r="G421" i="63" s="1"/>
  <c r="AO7" i="20"/>
  <c r="G431" i="63" s="1"/>
  <c r="AP7" i="20"/>
  <c r="G441" i="63" s="1"/>
  <c r="AQ7" i="20"/>
  <c r="G451" i="63" s="1"/>
  <c r="AR7" i="20"/>
  <c r="G461" i="63" s="1"/>
  <c r="AS7" i="20"/>
  <c r="G189" i="63" s="1"/>
  <c r="AT7" i="20"/>
  <c r="G471" i="63" s="1"/>
  <c r="AU7" i="20"/>
  <c r="G481" i="63" s="1"/>
  <c r="AV7" i="20"/>
  <c r="G491" i="63" s="1"/>
  <c r="AW7" i="20"/>
  <c r="G501" i="63" s="1"/>
  <c r="AX7" i="20"/>
  <c r="G511" i="63" s="1"/>
  <c r="AY7" i="20"/>
  <c r="G607" i="63" s="1"/>
  <c r="AZ7" i="20"/>
  <c r="G617" i="63" s="1"/>
  <c r="BA7" i="20"/>
  <c r="G627" i="63" s="1"/>
  <c r="BB7" i="20"/>
  <c r="G637" i="63" s="1"/>
  <c r="BC7" i="20"/>
  <c r="G654" i="63" s="1"/>
  <c r="BD7" i="20"/>
  <c r="G664" i="63" s="1"/>
  <c r="BE7" i="20"/>
  <c r="G674" i="63" s="1"/>
  <c r="BF7" i="20"/>
  <c r="G684" i="63" s="1"/>
  <c r="BG7" i="20"/>
  <c r="G694" i="63" s="1"/>
  <c r="BH7" i="20"/>
  <c r="G704" i="63" s="1"/>
  <c r="BI7" i="20"/>
  <c r="G94" i="63" s="1"/>
  <c r="BJ7" i="20"/>
  <c r="G721" i="63" s="1"/>
  <c r="BK7" i="20"/>
  <c r="G731" i="63" s="1"/>
  <c r="BL7" i="20"/>
  <c r="G741" i="63" s="1"/>
  <c r="BM7" i="20"/>
  <c r="G751" i="63" s="1"/>
  <c r="BN7" i="20"/>
  <c r="G761" i="63" s="1"/>
  <c r="BO7" i="20"/>
  <c r="G771" i="63" s="1"/>
  <c r="BP7" i="20"/>
  <c r="G781" i="63" s="1"/>
  <c r="BQ7" i="20"/>
  <c r="G791" i="63" s="1"/>
  <c r="BR7" i="20"/>
  <c r="G801" i="63" s="1"/>
  <c r="BS7" i="20"/>
  <c r="G811" i="63" s="1"/>
  <c r="BT7" i="20"/>
  <c r="G821" i="63" s="1"/>
  <c r="BU7" i="20"/>
  <c r="G831" i="63" s="1"/>
  <c r="BV7" i="20"/>
  <c r="G841" i="63" s="1"/>
  <c r="BW7" i="20"/>
  <c r="G851" i="63" s="1"/>
  <c r="BX7" i="20"/>
  <c r="G861" i="63" s="1"/>
  <c r="BY7" i="20"/>
  <c r="G227" i="63" s="1"/>
  <c r="BZ7" i="20"/>
  <c r="G871" i="63" s="1"/>
  <c r="CA7" i="20"/>
  <c r="G881" i="63" s="1"/>
  <c r="CB7" i="20"/>
  <c r="G891" i="63" s="1"/>
  <c r="CC7" i="20"/>
  <c r="G92" i="63" s="1"/>
  <c r="E8" i="20"/>
  <c r="H19" i="63" s="1"/>
  <c r="F8" i="20"/>
  <c r="H29" i="63" s="1"/>
  <c r="G8" i="20"/>
  <c r="H39" i="63" s="1"/>
  <c r="H8" i="20"/>
  <c r="H49" i="63" s="1"/>
  <c r="I8" i="20"/>
  <c r="H59" i="63" s="1"/>
  <c r="J8" i="20"/>
  <c r="H69" i="63" s="1"/>
  <c r="K8" i="20"/>
  <c r="H93" i="63" s="1"/>
  <c r="L8" i="20"/>
  <c r="H108" i="63" s="1"/>
  <c r="M8" i="20"/>
  <c r="H118" i="63" s="1"/>
  <c r="N8" i="20"/>
  <c r="H188" i="63" s="1"/>
  <c r="O8" i="20"/>
  <c r="H225" i="63" s="1"/>
  <c r="P8" i="20"/>
  <c r="H128" i="63" s="1"/>
  <c r="Q8" i="20"/>
  <c r="H138" i="63" s="1"/>
  <c r="R8" i="20"/>
  <c r="H148" i="63" s="1"/>
  <c r="S8" i="20"/>
  <c r="H158" i="63" s="1"/>
  <c r="T8" i="20"/>
  <c r="H201" i="63" s="1"/>
  <c r="U8" i="20"/>
  <c r="H226" i="63" s="1"/>
  <c r="V8" i="20"/>
  <c r="H241" i="63" s="1"/>
  <c r="W8" i="20"/>
  <c r="H251" i="63" s="1"/>
  <c r="X8" i="20"/>
  <c r="H261" i="63" s="1"/>
  <c r="Y8" i="20"/>
  <c r="H271" i="63" s="1"/>
  <c r="Z8" i="20"/>
  <c r="H281" i="63" s="1"/>
  <c r="AA8" i="20"/>
  <c r="H291" i="63" s="1"/>
  <c r="AB8" i="20"/>
  <c r="H301" i="63" s="1"/>
  <c r="AC8" i="20"/>
  <c r="H311" i="63" s="1"/>
  <c r="AD8" i="20"/>
  <c r="H321" i="63" s="1"/>
  <c r="AE8" i="20"/>
  <c r="H331" i="63" s="1"/>
  <c r="AF8" i="20"/>
  <c r="H341" i="63" s="1"/>
  <c r="AG8" i="20"/>
  <c r="H351" i="63" s="1"/>
  <c r="AH8" i="20"/>
  <c r="H361" i="63" s="1"/>
  <c r="AI8" i="20"/>
  <c r="H371" i="63" s="1"/>
  <c r="AJ8" i="20"/>
  <c r="H381" i="63" s="1"/>
  <c r="AK8" i="20"/>
  <c r="H391" i="63" s="1"/>
  <c r="AL8" i="20"/>
  <c r="H401" i="63" s="1"/>
  <c r="AM8" i="20"/>
  <c r="H411" i="63" s="1"/>
  <c r="AN8" i="20"/>
  <c r="H421" i="63" s="1"/>
  <c r="AO8" i="20"/>
  <c r="H431" i="63" s="1"/>
  <c r="AP8" i="20"/>
  <c r="H441" i="63" s="1"/>
  <c r="AQ8" i="20"/>
  <c r="H451" i="63" s="1"/>
  <c r="AR8" i="20"/>
  <c r="H461" i="63" s="1"/>
  <c r="AS8" i="20"/>
  <c r="H189" i="63" s="1"/>
  <c r="AT8" i="20"/>
  <c r="H471" i="63" s="1"/>
  <c r="AU8" i="20"/>
  <c r="H481" i="63" s="1"/>
  <c r="AV8" i="20"/>
  <c r="H491" i="63" s="1"/>
  <c r="AW8" i="20"/>
  <c r="H501" i="63" s="1"/>
  <c r="AX8" i="20"/>
  <c r="H511" i="63" s="1"/>
  <c r="AY8" i="20"/>
  <c r="H607" i="63" s="1"/>
  <c r="AZ8" i="20"/>
  <c r="H617" i="63" s="1"/>
  <c r="BA8" i="20"/>
  <c r="H627" i="63" s="1"/>
  <c r="BB8" i="20"/>
  <c r="H637" i="63" s="1"/>
  <c r="BC8" i="20"/>
  <c r="H654" i="63" s="1"/>
  <c r="BD8" i="20"/>
  <c r="H664" i="63" s="1"/>
  <c r="BE8" i="20"/>
  <c r="H674" i="63" s="1"/>
  <c r="BF8" i="20"/>
  <c r="H684" i="63" s="1"/>
  <c r="BG8" i="20"/>
  <c r="H694" i="63" s="1"/>
  <c r="BH8" i="20"/>
  <c r="H704" i="63" s="1"/>
  <c r="BI8" i="20"/>
  <c r="H94" i="63" s="1"/>
  <c r="BJ8" i="20"/>
  <c r="H721" i="63" s="1"/>
  <c r="BK8" i="20"/>
  <c r="H731" i="63" s="1"/>
  <c r="BL8" i="20"/>
  <c r="H741" i="63" s="1"/>
  <c r="BM8" i="20"/>
  <c r="H751" i="63" s="1"/>
  <c r="BN8" i="20"/>
  <c r="H761" i="63" s="1"/>
  <c r="BO8" i="20"/>
  <c r="H771" i="63" s="1"/>
  <c r="BP8" i="20"/>
  <c r="H781" i="63" s="1"/>
  <c r="BQ8" i="20"/>
  <c r="H791" i="63" s="1"/>
  <c r="BR8" i="20"/>
  <c r="H801" i="63" s="1"/>
  <c r="BS8" i="20"/>
  <c r="H811" i="63" s="1"/>
  <c r="BT8" i="20"/>
  <c r="H821" i="63" s="1"/>
  <c r="BU8" i="20"/>
  <c r="H831" i="63" s="1"/>
  <c r="BV8" i="20"/>
  <c r="H841" i="63" s="1"/>
  <c r="BW8" i="20"/>
  <c r="H851" i="63" s="1"/>
  <c r="BX8" i="20"/>
  <c r="H861" i="63" s="1"/>
  <c r="BY8" i="20"/>
  <c r="H227" i="63" s="1"/>
  <c r="BZ8" i="20"/>
  <c r="H871" i="63" s="1"/>
  <c r="CA8" i="20"/>
  <c r="H881" i="63" s="1"/>
  <c r="CB8" i="20"/>
  <c r="H891" i="63" s="1"/>
  <c r="CC8" i="20"/>
  <c r="H92" i="63" s="1"/>
  <c r="E9" i="20"/>
  <c r="I19" i="63" s="1"/>
  <c r="F9" i="20"/>
  <c r="I29" i="63" s="1"/>
  <c r="G9" i="20"/>
  <c r="I39" i="63" s="1"/>
  <c r="H9" i="20"/>
  <c r="I49" i="63" s="1"/>
  <c r="I9" i="20"/>
  <c r="I59" i="63" s="1"/>
  <c r="J9" i="20"/>
  <c r="I69" i="63" s="1"/>
  <c r="K9" i="20"/>
  <c r="I93" i="63" s="1"/>
  <c r="L9" i="20"/>
  <c r="I108" i="63" s="1"/>
  <c r="M9" i="20"/>
  <c r="I118" i="63" s="1"/>
  <c r="N9" i="20"/>
  <c r="I188" i="63" s="1"/>
  <c r="O9" i="20"/>
  <c r="I225" i="63" s="1"/>
  <c r="P9" i="20"/>
  <c r="I128" i="63" s="1"/>
  <c r="Q9" i="20"/>
  <c r="I138" i="63" s="1"/>
  <c r="R9" i="20"/>
  <c r="I148" i="63" s="1"/>
  <c r="S9" i="20"/>
  <c r="I158" i="63" s="1"/>
  <c r="T9" i="20"/>
  <c r="I201" i="63" s="1"/>
  <c r="U9" i="20"/>
  <c r="I226" i="63" s="1"/>
  <c r="V9" i="20"/>
  <c r="I241" i="63" s="1"/>
  <c r="W9" i="20"/>
  <c r="I251" i="63" s="1"/>
  <c r="X9" i="20"/>
  <c r="I261" i="63" s="1"/>
  <c r="Y9" i="20"/>
  <c r="I271" i="63" s="1"/>
  <c r="Z9" i="20"/>
  <c r="I281" i="63" s="1"/>
  <c r="AA9" i="20"/>
  <c r="I291" i="63" s="1"/>
  <c r="AB9" i="20"/>
  <c r="I301" i="63" s="1"/>
  <c r="AC9" i="20"/>
  <c r="I311" i="63" s="1"/>
  <c r="AD9" i="20"/>
  <c r="I321" i="63" s="1"/>
  <c r="AE9" i="20"/>
  <c r="I331" i="63" s="1"/>
  <c r="AF9" i="20"/>
  <c r="I341" i="63" s="1"/>
  <c r="AG9" i="20"/>
  <c r="I351" i="63" s="1"/>
  <c r="AH9" i="20"/>
  <c r="I361" i="63" s="1"/>
  <c r="AI9" i="20"/>
  <c r="I371" i="63" s="1"/>
  <c r="AJ9" i="20"/>
  <c r="I381" i="63" s="1"/>
  <c r="AK9" i="20"/>
  <c r="I391" i="63" s="1"/>
  <c r="AL9" i="20"/>
  <c r="I401" i="63" s="1"/>
  <c r="AM9" i="20"/>
  <c r="I411" i="63" s="1"/>
  <c r="AN9" i="20"/>
  <c r="I421" i="63" s="1"/>
  <c r="AO9" i="20"/>
  <c r="I431" i="63" s="1"/>
  <c r="AP9" i="20"/>
  <c r="I441" i="63" s="1"/>
  <c r="AQ9" i="20"/>
  <c r="I451" i="63" s="1"/>
  <c r="AR9" i="20"/>
  <c r="I461" i="63" s="1"/>
  <c r="AS9" i="20"/>
  <c r="I189" i="63" s="1"/>
  <c r="AT9" i="20"/>
  <c r="I471" i="63" s="1"/>
  <c r="AU9" i="20"/>
  <c r="I481" i="63" s="1"/>
  <c r="AV9" i="20"/>
  <c r="I491" i="63" s="1"/>
  <c r="AW9" i="20"/>
  <c r="I501" i="63" s="1"/>
  <c r="AX9" i="20"/>
  <c r="I511" i="63" s="1"/>
  <c r="AY9" i="20"/>
  <c r="I607" i="63" s="1"/>
  <c r="AZ9" i="20"/>
  <c r="I617" i="63" s="1"/>
  <c r="BA9" i="20"/>
  <c r="I627" i="63" s="1"/>
  <c r="BB9" i="20"/>
  <c r="I637" i="63" s="1"/>
  <c r="BC9" i="20"/>
  <c r="I654" i="63" s="1"/>
  <c r="BD9" i="20"/>
  <c r="I664" i="63" s="1"/>
  <c r="BE9" i="20"/>
  <c r="I674" i="63" s="1"/>
  <c r="BF9" i="20"/>
  <c r="I684" i="63" s="1"/>
  <c r="BG9" i="20"/>
  <c r="I694" i="63" s="1"/>
  <c r="BH9" i="20"/>
  <c r="I704" i="63" s="1"/>
  <c r="BI9" i="20"/>
  <c r="I94" i="63" s="1"/>
  <c r="BJ9" i="20"/>
  <c r="I721" i="63" s="1"/>
  <c r="BK9" i="20"/>
  <c r="I731" i="63" s="1"/>
  <c r="BL9" i="20"/>
  <c r="I741" i="63" s="1"/>
  <c r="BM9" i="20"/>
  <c r="I751" i="63" s="1"/>
  <c r="BN9" i="20"/>
  <c r="I761" i="63" s="1"/>
  <c r="BO9" i="20"/>
  <c r="I771" i="63" s="1"/>
  <c r="BP9" i="20"/>
  <c r="I781" i="63" s="1"/>
  <c r="BQ9" i="20"/>
  <c r="I791" i="63" s="1"/>
  <c r="BR9" i="20"/>
  <c r="I801" i="63" s="1"/>
  <c r="BS9" i="20"/>
  <c r="I811" i="63" s="1"/>
  <c r="BT9" i="20"/>
  <c r="I821" i="63" s="1"/>
  <c r="BU9" i="20"/>
  <c r="I831" i="63" s="1"/>
  <c r="BV9" i="20"/>
  <c r="I841" i="63" s="1"/>
  <c r="BW9" i="20"/>
  <c r="I851" i="63" s="1"/>
  <c r="BX9" i="20"/>
  <c r="I861" i="63" s="1"/>
  <c r="BY9" i="20"/>
  <c r="I227" i="63" s="1"/>
  <c r="BZ9" i="20"/>
  <c r="I871" i="63" s="1"/>
  <c r="CA9" i="20"/>
  <c r="I881" i="63" s="1"/>
  <c r="CB9" i="20"/>
  <c r="I891" i="63" s="1"/>
  <c r="CC9" i="20"/>
  <c r="I92" i="63" s="1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AN34" i="20"/>
  <c r="AO34" i="20"/>
  <c r="AP34" i="20"/>
  <c r="AQ34" i="20"/>
  <c r="AR34" i="20"/>
  <c r="AS34" i="20"/>
  <c r="AT34" i="20"/>
  <c r="AU34" i="20"/>
  <c r="AV34" i="20"/>
  <c r="AW34" i="20"/>
  <c r="AX34" i="20"/>
  <c r="AY34" i="20"/>
  <c r="AZ34" i="20"/>
  <c r="BA34" i="20"/>
  <c r="BB34" i="20"/>
  <c r="BC34" i="20"/>
  <c r="BD34" i="20"/>
  <c r="BE34" i="20"/>
  <c r="BF34" i="20"/>
  <c r="BG34" i="20"/>
  <c r="BH34" i="20"/>
  <c r="BI34" i="20"/>
  <c r="BJ34" i="20"/>
  <c r="BK34" i="20"/>
  <c r="BL34" i="20"/>
  <c r="BM34" i="20"/>
  <c r="BN34" i="20"/>
  <c r="BO34" i="20"/>
  <c r="BP34" i="20"/>
  <c r="BQ34" i="20"/>
  <c r="BR34" i="20"/>
  <c r="BS34" i="20"/>
  <c r="BT34" i="20"/>
  <c r="BU34" i="20"/>
  <c r="BV34" i="20"/>
  <c r="BW34" i="20"/>
  <c r="BX34" i="20"/>
  <c r="BY34" i="20"/>
  <c r="BZ34" i="20"/>
  <c r="CA34" i="20"/>
  <c r="CB34" i="20"/>
  <c r="CC34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AN35" i="20"/>
  <c r="AO35" i="20"/>
  <c r="AP35" i="20"/>
  <c r="AQ35" i="20"/>
  <c r="AR35" i="20"/>
  <c r="AS35" i="20"/>
  <c r="AT35" i="20"/>
  <c r="AU35" i="20"/>
  <c r="AV35" i="20"/>
  <c r="AW35" i="20"/>
  <c r="AX35" i="20"/>
  <c r="AY35" i="20"/>
  <c r="AZ35" i="20"/>
  <c r="BA35" i="20"/>
  <c r="BB35" i="20"/>
  <c r="BC35" i="20"/>
  <c r="BD35" i="20"/>
  <c r="BE35" i="20"/>
  <c r="BF35" i="20"/>
  <c r="BG35" i="20"/>
  <c r="BH35" i="20"/>
  <c r="BI35" i="20"/>
  <c r="BJ35" i="20"/>
  <c r="BK35" i="20"/>
  <c r="BL35" i="20"/>
  <c r="BM35" i="20"/>
  <c r="BN35" i="20"/>
  <c r="BO35" i="20"/>
  <c r="BP35" i="20"/>
  <c r="BQ35" i="20"/>
  <c r="BR35" i="20"/>
  <c r="BS35" i="20"/>
  <c r="BT35" i="20"/>
  <c r="BU35" i="20"/>
  <c r="BV35" i="20"/>
  <c r="BW35" i="20"/>
  <c r="BX35" i="20"/>
  <c r="BY35" i="20"/>
  <c r="BZ35" i="20"/>
  <c r="CA35" i="20"/>
  <c r="CB35" i="20"/>
  <c r="CC35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AN36" i="20"/>
  <c r="AO36" i="20"/>
  <c r="AP36" i="20"/>
  <c r="AQ36" i="20"/>
  <c r="AR36" i="20"/>
  <c r="AS36" i="20"/>
  <c r="AT36" i="20"/>
  <c r="AU36" i="20"/>
  <c r="AV36" i="20"/>
  <c r="AW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J36" i="20"/>
  <c r="BK36" i="20"/>
  <c r="BL36" i="20"/>
  <c r="BM36" i="20"/>
  <c r="BN36" i="20"/>
  <c r="BO36" i="20"/>
  <c r="BP36" i="20"/>
  <c r="BQ36" i="20"/>
  <c r="BR36" i="20"/>
  <c r="BS36" i="20"/>
  <c r="BT36" i="20"/>
  <c r="BU36" i="20"/>
  <c r="BV36" i="20"/>
  <c r="BW36" i="20"/>
  <c r="BX36" i="20"/>
  <c r="BY36" i="20"/>
  <c r="BZ36" i="20"/>
  <c r="CA36" i="20"/>
  <c r="CB36" i="20"/>
  <c r="CC36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AN37" i="20"/>
  <c r="AO37" i="20"/>
  <c r="AP37" i="20"/>
  <c r="AQ37" i="20"/>
  <c r="AR37" i="20"/>
  <c r="AS37" i="20"/>
  <c r="AT37" i="20"/>
  <c r="AU37" i="20"/>
  <c r="AV37" i="20"/>
  <c r="AW37" i="20"/>
  <c r="AX37" i="20"/>
  <c r="AY37" i="20"/>
  <c r="AZ37" i="20"/>
  <c r="BA37" i="20"/>
  <c r="BB37" i="20"/>
  <c r="BC37" i="20"/>
  <c r="BD37" i="20"/>
  <c r="BE37" i="20"/>
  <c r="BF37" i="20"/>
  <c r="BG37" i="20"/>
  <c r="BH37" i="20"/>
  <c r="BI37" i="20"/>
  <c r="BJ37" i="20"/>
  <c r="BK37" i="20"/>
  <c r="BL37" i="20"/>
  <c r="BM37" i="20"/>
  <c r="BN37" i="20"/>
  <c r="BO37" i="20"/>
  <c r="BP37" i="20"/>
  <c r="BQ37" i="20"/>
  <c r="BR37" i="20"/>
  <c r="BS37" i="20"/>
  <c r="BT37" i="20"/>
  <c r="BU37" i="20"/>
  <c r="BV37" i="20"/>
  <c r="BW37" i="20"/>
  <c r="BX37" i="20"/>
  <c r="BY37" i="20"/>
  <c r="BZ37" i="20"/>
  <c r="CA37" i="20"/>
  <c r="CB37" i="20"/>
  <c r="CC37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N38" i="20"/>
  <c r="AO38" i="20"/>
  <c r="AP38" i="20"/>
  <c r="AQ38" i="20"/>
  <c r="AR38" i="20"/>
  <c r="AS38" i="20"/>
  <c r="AT38" i="20"/>
  <c r="AU38" i="20"/>
  <c r="AV38" i="20"/>
  <c r="AW38" i="20"/>
  <c r="AX38" i="20"/>
  <c r="AY38" i="20"/>
  <c r="AZ38" i="20"/>
  <c r="BA38" i="20"/>
  <c r="BB38" i="20"/>
  <c r="BC38" i="20"/>
  <c r="BD38" i="20"/>
  <c r="BE38" i="20"/>
  <c r="BF38" i="20"/>
  <c r="BG38" i="20"/>
  <c r="BH38" i="20"/>
  <c r="BI38" i="20"/>
  <c r="BJ38" i="20"/>
  <c r="BK38" i="20"/>
  <c r="BL38" i="20"/>
  <c r="BM38" i="20"/>
  <c r="BN38" i="20"/>
  <c r="BO38" i="20"/>
  <c r="BP38" i="20"/>
  <c r="BQ38" i="20"/>
  <c r="BR38" i="20"/>
  <c r="BS38" i="20"/>
  <c r="BT38" i="20"/>
  <c r="BU38" i="20"/>
  <c r="BV38" i="20"/>
  <c r="BW38" i="20"/>
  <c r="BX38" i="20"/>
  <c r="BY38" i="20"/>
  <c r="BZ38" i="20"/>
  <c r="CA38" i="20"/>
  <c r="CB38" i="20"/>
  <c r="CC38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AN39" i="20"/>
  <c r="AO39" i="20"/>
  <c r="AP39" i="20"/>
  <c r="AQ39" i="20"/>
  <c r="AR39" i="20"/>
  <c r="AS39" i="20"/>
  <c r="AT39" i="20"/>
  <c r="AU39" i="20"/>
  <c r="AV39" i="20"/>
  <c r="AW39" i="20"/>
  <c r="AX39" i="20"/>
  <c r="AY39" i="20"/>
  <c r="AZ39" i="20"/>
  <c r="BA39" i="20"/>
  <c r="BB39" i="20"/>
  <c r="BC39" i="20"/>
  <c r="BD39" i="20"/>
  <c r="BE39" i="20"/>
  <c r="BF39" i="20"/>
  <c r="BG39" i="20"/>
  <c r="BH39" i="20"/>
  <c r="BI39" i="20"/>
  <c r="BJ39" i="20"/>
  <c r="BK39" i="20"/>
  <c r="BL39" i="20"/>
  <c r="BM39" i="20"/>
  <c r="BN39" i="20"/>
  <c r="BO39" i="20"/>
  <c r="BP39" i="20"/>
  <c r="BQ39" i="20"/>
  <c r="BR39" i="20"/>
  <c r="BS39" i="20"/>
  <c r="BT39" i="20"/>
  <c r="BU39" i="20"/>
  <c r="BV39" i="20"/>
  <c r="BW39" i="20"/>
  <c r="BX39" i="20"/>
  <c r="BY39" i="20"/>
  <c r="BZ39" i="20"/>
  <c r="CA39" i="20"/>
  <c r="CB39" i="20"/>
  <c r="CC39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BK40" i="20"/>
  <c r="BL40" i="20"/>
  <c r="BM40" i="20"/>
  <c r="BN40" i="20"/>
  <c r="BO40" i="20"/>
  <c r="BP40" i="20"/>
  <c r="BQ40" i="20"/>
  <c r="BR40" i="20"/>
  <c r="BS40" i="20"/>
  <c r="BT40" i="20"/>
  <c r="BU40" i="20"/>
  <c r="BV40" i="20"/>
  <c r="BW40" i="20"/>
  <c r="BX40" i="20"/>
  <c r="BY40" i="20"/>
  <c r="BZ40" i="20"/>
  <c r="CA40" i="20"/>
  <c r="CB40" i="20"/>
  <c r="CC40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AN41" i="20"/>
  <c r="AO41" i="20"/>
  <c r="AP41" i="20"/>
  <c r="AQ41" i="20"/>
  <c r="AR41" i="20"/>
  <c r="AS41" i="20"/>
  <c r="AT41" i="20"/>
  <c r="AU41" i="20"/>
  <c r="AV41" i="20"/>
  <c r="AW41" i="20"/>
  <c r="AX41" i="20"/>
  <c r="AY41" i="20"/>
  <c r="AZ41" i="20"/>
  <c r="BA41" i="20"/>
  <c r="BB41" i="20"/>
  <c r="BC41" i="20"/>
  <c r="BD41" i="20"/>
  <c r="BE41" i="20"/>
  <c r="BF41" i="20"/>
  <c r="BG41" i="20"/>
  <c r="BH41" i="20"/>
  <c r="BI41" i="20"/>
  <c r="BJ41" i="20"/>
  <c r="BK41" i="20"/>
  <c r="BL41" i="20"/>
  <c r="BM41" i="20"/>
  <c r="BN41" i="20"/>
  <c r="BO41" i="20"/>
  <c r="BP41" i="20"/>
  <c r="BQ41" i="20"/>
  <c r="BR41" i="20"/>
  <c r="BS41" i="20"/>
  <c r="BT41" i="20"/>
  <c r="BU41" i="20"/>
  <c r="BV41" i="20"/>
  <c r="BW41" i="20"/>
  <c r="BX41" i="20"/>
  <c r="BY41" i="20"/>
  <c r="BZ41" i="20"/>
  <c r="CA41" i="20"/>
  <c r="CB41" i="20"/>
  <c r="CC41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AN43" i="20"/>
  <c r="AO43" i="20"/>
  <c r="AP43" i="20"/>
  <c r="AQ43" i="20"/>
  <c r="AR43" i="20"/>
  <c r="AS43" i="20"/>
  <c r="AT43" i="20"/>
  <c r="AU43" i="20"/>
  <c r="AV43" i="20"/>
  <c r="AW43" i="20"/>
  <c r="AX43" i="20"/>
  <c r="AY43" i="20"/>
  <c r="AZ43" i="20"/>
  <c r="BA43" i="20"/>
  <c r="BB43" i="20"/>
  <c r="BC43" i="20"/>
  <c r="BD43" i="20"/>
  <c r="BE43" i="20"/>
  <c r="BF43" i="20"/>
  <c r="BG43" i="20"/>
  <c r="BH43" i="20"/>
  <c r="BI43" i="20"/>
  <c r="BJ43" i="20"/>
  <c r="BK43" i="20"/>
  <c r="BL43" i="20"/>
  <c r="BM43" i="20"/>
  <c r="BN43" i="20"/>
  <c r="BO43" i="20"/>
  <c r="BP43" i="20"/>
  <c r="BQ43" i="20"/>
  <c r="BR43" i="20"/>
  <c r="BS43" i="20"/>
  <c r="BT43" i="20"/>
  <c r="BU43" i="20"/>
  <c r="BV43" i="20"/>
  <c r="BW43" i="20"/>
  <c r="BX43" i="20"/>
  <c r="BY43" i="20"/>
  <c r="BZ43" i="20"/>
  <c r="CA43" i="20"/>
  <c r="CB43" i="20"/>
  <c r="CC43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AN44" i="20"/>
  <c r="AO44" i="20"/>
  <c r="AP44" i="20"/>
  <c r="AQ44" i="20"/>
  <c r="AR44" i="20"/>
  <c r="AS44" i="20"/>
  <c r="AT44" i="20"/>
  <c r="AU44" i="20"/>
  <c r="AV44" i="20"/>
  <c r="AW44" i="20"/>
  <c r="AX44" i="20"/>
  <c r="AY44" i="20"/>
  <c r="AZ44" i="20"/>
  <c r="BA44" i="20"/>
  <c r="BB44" i="20"/>
  <c r="BC44" i="20"/>
  <c r="BD44" i="20"/>
  <c r="BE44" i="20"/>
  <c r="BF44" i="20"/>
  <c r="BG44" i="20"/>
  <c r="BH44" i="20"/>
  <c r="BI44" i="20"/>
  <c r="BJ44" i="20"/>
  <c r="BK44" i="20"/>
  <c r="BL44" i="20"/>
  <c r="BM44" i="20"/>
  <c r="BN44" i="20"/>
  <c r="BO44" i="20"/>
  <c r="BP44" i="20"/>
  <c r="BQ44" i="20"/>
  <c r="BR44" i="20"/>
  <c r="BS44" i="20"/>
  <c r="BT44" i="20"/>
  <c r="BU44" i="20"/>
  <c r="BV44" i="20"/>
  <c r="BW44" i="20"/>
  <c r="BX44" i="20"/>
  <c r="BY44" i="20"/>
  <c r="BZ44" i="20"/>
  <c r="CA44" i="20"/>
  <c r="CB44" i="20"/>
  <c r="CC44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AR45" i="20"/>
  <c r="AS45" i="20"/>
  <c r="AT45" i="20"/>
  <c r="AU45" i="20"/>
  <c r="AV45" i="20"/>
  <c r="AW45" i="20"/>
  <c r="AX45" i="20"/>
  <c r="AY45" i="20"/>
  <c r="AZ45" i="20"/>
  <c r="BA45" i="20"/>
  <c r="BB45" i="20"/>
  <c r="BC45" i="20"/>
  <c r="BD45" i="20"/>
  <c r="BE45" i="20"/>
  <c r="BF45" i="20"/>
  <c r="BG45" i="20"/>
  <c r="BH45" i="20"/>
  <c r="BI45" i="20"/>
  <c r="BJ45" i="20"/>
  <c r="BK45" i="20"/>
  <c r="BL45" i="20"/>
  <c r="BM45" i="20"/>
  <c r="BN45" i="20"/>
  <c r="BO45" i="20"/>
  <c r="BP45" i="20"/>
  <c r="BQ45" i="20"/>
  <c r="BR45" i="20"/>
  <c r="BS45" i="20"/>
  <c r="BT45" i="20"/>
  <c r="BU45" i="20"/>
  <c r="BV45" i="20"/>
  <c r="BW45" i="20"/>
  <c r="BX45" i="20"/>
  <c r="BY45" i="20"/>
  <c r="BZ45" i="20"/>
  <c r="CA45" i="20"/>
  <c r="CB45" i="20"/>
  <c r="CC45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AR46" i="20"/>
  <c r="AS46" i="20"/>
  <c r="AT46" i="20"/>
  <c r="AU46" i="20"/>
  <c r="AV46" i="20"/>
  <c r="AW46" i="20"/>
  <c r="AX46" i="20"/>
  <c r="AY46" i="20"/>
  <c r="AZ46" i="20"/>
  <c r="BA46" i="20"/>
  <c r="BB46" i="20"/>
  <c r="BC46" i="20"/>
  <c r="BD46" i="20"/>
  <c r="BE46" i="20"/>
  <c r="BF46" i="20"/>
  <c r="BG46" i="20"/>
  <c r="BH46" i="20"/>
  <c r="BI46" i="20"/>
  <c r="BJ46" i="20"/>
  <c r="BK46" i="20"/>
  <c r="BL46" i="20"/>
  <c r="BM46" i="20"/>
  <c r="BN46" i="20"/>
  <c r="BO46" i="20"/>
  <c r="BP46" i="20"/>
  <c r="BQ46" i="20"/>
  <c r="BR46" i="20"/>
  <c r="BS46" i="20"/>
  <c r="BT46" i="20"/>
  <c r="BU46" i="20"/>
  <c r="BV46" i="20"/>
  <c r="BW46" i="20"/>
  <c r="BX46" i="20"/>
  <c r="BY46" i="20"/>
  <c r="BZ46" i="20"/>
  <c r="CA46" i="20"/>
  <c r="CB46" i="20"/>
  <c r="CC46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Z47" i="20"/>
  <c r="BA47" i="20"/>
  <c r="BB47" i="20"/>
  <c r="BC47" i="20"/>
  <c r="BD47" i="20"/>
  <c r="BE47" i="20"/>
  <c r="BF47" i="20"/>
  <c r="BG47" i="20"/>
  <c r="BH47" i="20"/>
  <c r="BI47" i="20"/>
  <c r="BJ47" i="20"/>
  <c r="BK47" i="20"/>
  <c r="BL47" i="20"/>
  <c r="BM47" i="20"/>
  <c r="BN47" i="20"/>
  <c r="BO47" i="20"/>
  <c r="BP47" i="20"/>
  <c r="BQ47" i="20"/>
  <c r="BR47" i="20"/>
  <c r="BS47" i="20"/>
  <c r="BT47" i="20"/>
  <c r="BU47" i="20"/>
  <c r="BV47" i="20"/>
  <c r="BW47" i="20"/>
  <c r="BX47" i="20"/>
  <c r="BY47" i="20"/>
  <c r="BZ47" i="20"/>
  <c r="CA47" i="20"/>
  <c r="CB47" i="20"/>
  <c r="CC47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P48" i="20"/>
  <c r="BQ48" i="20"/>
  <c r="BR48" i="20"/>
  <c r="BS48" i="20"/>
  <c r="BT48" i="20"/>
  <c r="BU48" i="20"/>
  <c r="BV48" i="20"/>
  <c r="BW48" i="20"/>
  <c r="BX48" i="20"/>
  <c r="BY48" i="20"/>
  <c r="BZ48" i="20"/>
  <c r="CA48" i="20"/>
  <c r="CB48" i="20"/>
  <c r="CC48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AN49" i="20"/>
  <c r="AO49" i="20"/>
  <c r="AP49" i="20"/>
  <c r="AQ49" i="20"/>
  <c r="AR49" i="20"/>
  <c r="AS49" i="20"/>
  <c r="AT49" i="20"/>
  <c r="AU49" i="20"/>
  <c r="AV49" i="20"/>
  <c r="AW49" i="20"/>
  <c r="AX49" i="20"/>
  <c r="AY49" i="20"/>
  <c r="AZ49" i="20"/>
  <c r="BA49" i="20"/>
  <c r="BB49" i="20"/>
  <c r="BC49" i="20"/>
  <c r="BD49" i="20"/>
  <c r="BE49" i="20"/>
  <c r="BF49" i="20"/>
  <c r="BG49" i="20"/>
  <c r="BH49" i="20"/>
  <c r="BI49" i="20"/>
  <c r="BJ49" i="20"/>
  <c r="BK49" i="20"/>
  <c r="BL49" i="20"/>
  <c r="BM49" i="20"/>
  <c r="BN49" i="20"/>
  <c r="BO49" i="20"/>
  <c r="BP49" i="20"/>
  <c r="BQ49" i="20"/>
  <c r="BR49" i="20"/>
  <c r="BS49" i="20"/>
  <c r="BT49" i="20"/>
  <c r="BU49" i="20"/>
  <c r="BV49" i="20"/>
  <c r="BW49" i="20"/>
  <c r="BX49" i="20"/>
  <c r="BY49" i="20"/>
  <c r="BZ49" i="20"/>
  <c r="CA49" i="20"/>
  <c r="CB49" i="20"/>
  <c r="CC49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AN50" i="20"/>
  <c r="AO50" i="20"/>
  <c r="AP50" i="20"/>
  <c r="AQ50" i="20"/>
  <c r="AR50" i="20"/>
  <c r="AS50" i="20"/>
  <c r="AT50" i="20"/>
  <c r="AU50" i="20"/>
  <c r="AV50" i="20"/>
  <c r="AW50" i="20"/>
  <c r="AX50" i="20"/>
  <c r="AY50" i="20"/>
  <c r="AZ50" i="20"/>
  <c r="BA50" i="20"/>
  <c r="BB50" i="20"/>
  <c r="BC50" i="20"/>
  <c r="BD50" i="20"/>
  <c r="BE50" i="20"/>
  <c r="BF50" i="20"/>
  <c r="BG50" i="20"/>
  <c r="BH50" i="20"/>
  <c r="BI50" i="20"/>
  <c r="BJ50" i="20"/>
  <c r="BK50" i="20"/>
  <c r="BL50" i="20"/>
  <c r="BM50" i="20"/>
  <c r="BN50" i="20"/>
  <c r="BO50" i="20"/>
  <c r="BP50" i="20"/>
  <c r="BQ50" i="20"/>
  <c r="BR50" i="20"/>
  <c r="BS50" i="20"/>
  <c r="BT50" i="20"/>
  <c r="BU50" i="20"/>
  <c r="BV50" i="20"/>
  <c r="BW50" i="20"/>
  <c r="BX50" i="20"/>
  <c r="BY50" i="20"/>
  <c r="BZ50" i="20"/>
  <c r="CA50" i="20"/>
  <c r="CB50" i="20"/>
  <c r="CC50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AN51" i="20"/>
  <c r="AO51" i="20"/>
  <c r="AP51" i="20"/>
  <c r="AQ51" i="20"/>
  <c r="AR51" i="20"/>
  <c r="AS51" i="20"/>
  <c r="AT51" i="20"/>
  <c r="AU51" i="20"/>
  <c r="AV51" i="20"/>
  <c r="AW51" i="20"/>
  <c r="AX51" i="20"/>
  <c r="AY51" i="20"/>
  <c r="AZ51" i="20"/>
  <c r="BA51" i="20"/>
  <c r="BB51" i="20"/>
  <c r="BC51" i="20"/>
  <c r="BD51" i="20"/>
  <c r="BE51" i="20"/>
  <c r="BF51" i="20"/>
  <c r="BG51" i="20"/>
  <c r="BH51" i="20"/>
  <c r="BI51" i="20"/>
  <c r="BJ51" i="20"/>
  <c r="BK51" i="20"/>
  <c r="BL51" i="20"/>
  <c r="BM51" i="20"/>
  <c r="BN51" i="20"/>
  <c r="BO51" i="20"/>
  <c r="BP51" i="20"/>
  <c r="BQ51" i="20"/>
  <c r="BR51" i="20"/>
  <c r="BS51" i="20"/>
  <c r="BT51" i="20"/>
  <c r="BU51" i="20"/>
  <c r="BV51" i="20"/>
  <c r="BW51" i="20"/>
  <c r="BX51" i="20"/>
  <c r="BY51" i="20"/>
  <c r="BZ51" i="20"/>
  <c r="CA51" i="20"/>
  <c r="CB51" i="20"/>
  <c r="CC51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AN52" i="20"/>
  <c r="AO52" i="20"/>
  <c r="AP52" i="20"/>
  <c r="AQ52" i="20"/>
  <c r="AR52" i="20"/>
  <c r="AS52" i="20"/>
  <c r="AT52" i="20"/>
  <c r="AU52" i="20"/>
  <c r="AV52" i="20"/>
  <c r="AW52" i="20"/>
  <c r="AX52" i="20"/>
  <c r="AY52" i="20"/>
  <c r="AZ52" i="20"/>
  <c r="BA52" i="20"/>
  <c r="BB52" i="20"/>
  <c r="BC52" i="20"/>
  <c r="BD52" i="20"/>
  <c r="BE52" i="20"/>
  <c r="BF52" i="20"/>
  <c r="BG52" i="20"/>
  <c r="BH52" i="20"/>
  <c r="BI52" i="20"/>
  <c r="BJ52" i="20"/>
  <c r="BK52" i="20"/>
  <c r="BL52" i="20"/>
  <c r="BM52" i="20"/>
  <c r="BN52" i="20"/>
  <c r="BO52" i="20"/>
  <c r="BP52" i="20"/>
  <c r="BQ52" i="20"/>
  <c r="BR52" i="20"/>
  <c r="BS52" i="20"/>
  <c r="BT52" i="20"/>
  <c r="BU52" i="20"/>
  <c r="BV52" i="20"/>
  <c r="BW52" i="20"/>
  <c r="BX52" i="20"/>
  <c r="BY52" i="20"/>
  <c r="BZ52" i="20"/>
  <c r="CA52" i="20"/>
  <c r="CB52" i="20"/>
  <c r="CC52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AN53" i="20"/>
  <c r="AO53" i="20"/>
  <c r="AP53" i="20"/>
  <c r="AQ53" i="20"/>
  <c r="AR53" i="20"/>
  <c r="AS53" i="20"/>
  <c r="AT53" i="20"/>
  <c r="AU53" i="20"/>
  <c r="AV53" i="20"/>
  <c r="AW53" i="20"/>
  <c r="AX53" i="20"/>
  <c r="AY53" i="20"/>
  <c r="AZ53" i="20"/>
  <c r="BA53" i="20"/>
  <c r="BB53" i="20"/>
  <c r="BC53" i="20"/>
  <c r="BD53" i="20"/>
  <c r="BE53" i="20"/>
  <c r="BF53" i="20"/>
  <c r="BG53" i="20"/>
  <c r="BH53" i="20"/>
  <c r="BI53" i="20"/>
  <c r="BJ53" i="20"/>
  <c r="BK53" i="20"/>
  <c r="BL53" i="20"/>
  <c r="BM53" i="20"/>
  <c r="BN53" i="20"/>
  <c r="BO53" i="20"/>
  <c r="BP53" i="20"/>
  <c r="BQ53" i="20"/>
  <c r="BR53" i="20"/>
  <c r="BS53" i="20"/>
  <c r="BT53" i="20"/>
  <c r="BU53" i="20"/>
  <c r="BV53" i="20"/>
  <c r="BW53" i="20"/>
  <c r="BX53" i="20"/>
  <c r="BY53" i="20"/>
  <c r="BZ53" i="20"/>
  <c r="CA53" i="20"/>
  <c r="CB53" i="20"/>
  <c r="CC53" i="20"/>
  <c r="D51" i="20"/>
  <c r="D52" i="20"/>
  <c r="D50" i="20"/>
  <c r="D53" i="20"/>
  <c r="D48" i="20"/>
  <c r="D49" i="20"/>
  <c r="D47" i="20"/>
  <c r="D45" i="20"/>
  <c r="D46" i="20"/>
  <c r="D44" i="20"/>
  <c r="D41" i="20"/>
  <c r="D43" i="20"/>
  <c r="D40" i="20"/>
  <c r="D38" i="20"/>
  <c r="D39" i="20"/>
  <c r="D37" i="20"/>
  <c r="D35" i="20"/>
  <c r="D36" i="20"/>
  <c r="D34" i="20"/>
  <c r="D23" i="20"/>
  <c r="D22" i="20"/>
  <c r="D17" i="20"/>
  <c r="D9" i="20"/>
  <c r="I9" i="63" s="1"/>
  <c r="D8" i="20"/>
  <c r="H9" i="63" s="1"/>
  <c r="D8" i="23"/>
  <c r="H10" i="63" s="1"/>
  <c r="D7" i="20"/>
  <c r="G9" i="63" s="1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CA45" i="23"/>
  <c r="CB45" i="23"/>
  <c r="CC45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A46" i="23"/>
  <c r="CB46" i="23"/>
  <c r="CC46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U47" i="23"/>
  <c r="BV47" i="23"/>
  <c r="BW47" i="23"/>
  <c r="BX47" i="23"/>
  <c r="BY47" i="23"/>
  <c r="BZ47" i="23"/>
  <c r="CA47" i="23"/>
  <c r="CB47" i="23"/>
  <c r="CC47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V48" i="23"/>
  <c r="BW48" i="23"/>
  <c r="BX48" i="23"/>
  <c r="BY48" i="23"/>
  <c r="BZ48" i="23"/>
  <c r="CA48" i="23"/>
  <c r="CB48" i="23"/>
  <c r="CC48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R49" i="23"/>
  <c r="BS49" i="23"/>
  <c r="BT49" i="23"/>
  <c r="BU49" i="23"/>
  <c r="BV49" i="23"/>
  <c r="BW49" i="23"/>
  <c r="BX49" i="23"/>
  <c r="BY49" i="23"/>
  <c r="BZ49" i="23"/>
  <c r="CA49" i="23"/>
  <c r="CB49" i="23"/>
  <c r="CC49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V50" i="23"/>
  <c r="BW50" i="23"/>
  <c r="BX50" i="23"/>
  <c r="BY50" i="23"/>
  <c r="BZ50" i="23"/>
  <c r="CA50" i="23"/>
  <c r="CB50" i="23"/>
  <c r="CC50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R51" i="23"/>
  <c r="BS51" i="23"/>
  <c r="BT51" i="23"/>
  <c r="BU51" i="23"/>
  <c r="BV51" i="23"/>
  <c r="BW51" i="23"/>
  <c r="BX51" i="23"/>
  <c r="BY51" i="23"/>
  <c r="BZ51" i="23"/>
  <c r="CA51" i="23"/>
  <c r="CB51" i="23"/>
  <c r="CC51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V52" i="23"/>
  <c r="BW52" i="23"/>
  <c r="BX52" i="23"/>
  <c r="BY52" i="23"/>
  <c r="BZ52" i="23"/>
  <c r="CA52" i="23"/>
  <c r="CB52" i="23"/>
  <c r="CC52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R53" i="23"/>
  <c r="BS53" i="23"/>
  <c r="BT53" i="23"/>
  <c r="BU53" i="23"/>
  <c r="BV53" i="23"/>
  <c r="BW53" i="23"/>
  <c r="BX53" i="23"/>
  <c r="BY53" i="23"/>
  <c r="BZ53" i="23"/>
  <c r="CA53" i="23"/>
  <c r="CB53" i="23"/>
  <c r="CC53" i="23"/>
  <c r="D53" i="23"/>
  <c r="D51" i="23"/>
  <c r="D52" i="23"/>
  <c r="D50" i="23"/>
  <c r="D48" i="23"/>
  <c r="D49" i="23"/>
  <c r="D47" i="23"/>
  <c r="D45" i="23"/>
  <c r="D46" i="23"/>
  <c r="D44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CA40" i="23"/>
  <c r="CB40" i="23"/>
  <c r="CC40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CA41" i="23"/>
  <c r="CB41" i="23"/>
  <c r="CC41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E40" i="23"/>
  <c r="E41" i="23"/>
  <c r="E43" i="23"/>
  <c r="D41" i="23"/>
  <c r="D43" i="23"/>
  <c r="D40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CA37" i="23"/>
  <c r="CB37" i="23"/>
  <c r="CC37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CA38" i="23"/>
  <c r="CB38" i="23"/>
  <c r="CC38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D38" i="23"/>
  <c r="D39" i="23"/>
  <c r="D37" i="23"/>
  <c r="D35" i="23"/>
  <c r="D36" i="23"/>
  <c r="D34" i="23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V34" i="27"/>
  <c r="W34" i="27"/>
  <c r="X34" i="27"/>
  <c r="Y34" i="27"/>
  <c r="Z34" i="27"/>
  <c r="AA34" i="27"/>
  <c r="AB34" i="27"/>
  <c r="AC34" i="27"/>
  <c r="AD34" i="27"/>
  <c r="AE34" i="27"/>
  <c r="AF34" i="27"/>
  <c r="AG34" i="27"/>
  <c r="AH34" i="27"/>
  <c r="AI34" i="27"/>
  <c r="AJ34" i="27"/>
  <c r="AK34" i="27"/>
  <c r="AL34" i="27"/>
  <c r="AM34" i="27"/>
  <c r="AN34" i="27"/>
  <c r="AO34" i="27"/>
  <c r="AP34" i="27"/>
  <c r="AQ34" i="27"/>
  <c r="AR34" i="27"/>
  <c r="AS34" i="27"/>
  <c r="AT34" i="27"/>
  <c r="AU34" i="27"/>
  <c r="AV34" i="27"/>
  <c r="AW34" i="27"/>
  <c r="AX34" i="27"/>
  <c r="AY34" i="27"/>
  <c r="AZ34" i="27"/>
  <c r="BA34" i="27"/>
  <c r="BB34" i="27"/>
  <c r="BC34" i="27"/>
  <c r="BD34" i="27"/>
  <c r="BE34" i="27"/>
  <c r="BF34" i="27"/>
  <c r="BG34" i="27"/>
  <c r="BH34" i="27"/>
  <c r="BI34" i="27"/>
  <c r="BJ34" i="27"/>
  <c r="BK34" i="27"/>
  <c r="BL34" i="27"/>
  <c r="BM34" i="27"/>
  <c r="BN34" i="27"/>
  <c r="BO34" i="27"/>
  <c r="BP34" i="27"/>
  <c r="BQ34" i="27"/>
  <c r="BR34" i="27"/>
  <c r="BS34" i="27"/>
  <c r="BT34" i="27"/>
  <c r="BU34" i="27"/>
  <c r="BV34" i="27"/>
  <c r="BW34" i="27"/>
  <c r="BX34" i="27"/>
  <c r="BY34" i="27"/>
  <c r="BZ34" i="27"/>
  <c r="CA34" i="27"/>
  <c r="CB34" i="27"/>
  <c r="CC34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V35" i="27"/>
  <c r="W35" i="27"/>
  <c r="X35" i="27"/>
  <c r="Y35" i="27"/>
  <c r="Z35" i="27"/>
  <c r="AA35" i="27"/>
  <c r="AB35" i="27"/>
  <c r="AC35" i="27"/>
  <c r="AD35" i="27"/>
  <c r="AE35" i="27"/>
  <c r="AF35" i="27"/>
  <c r="AG35" i="27"/>
  <c r="AH35" i="27"/>
  <c r="AI35" i="27"/>
  <c r="AJ35" i="27"/>
  <c r="AK35" i="27"/>
  <c r="AL35" i="27"/>
  <c r="AM35" i="27"/>
  <c r="AN35" i="27"/>
  <c r="AO35" i="27"/>
  <c r="AP35" i="27"/>
  <c r="AQ35" i="27"/>
  <c r="AR35" i="27"/>
  <c r="AS35" i="27"/>
  <c r="AT35" i="27"/>
  <c r="AU35" i="27"/>
  <c r="AV35" i="27"/>
  <c r="AW35" i="27"/>
  <c r="AX35" i="27"/>
  <c r="AY35" i="27"/>
  <c r="AZ35" i="27"/>
  <c r="BA35" i="27"/>
  <c r="BB35" i="27"/>
  <c r="BC35" i="27"/>
  <c r="BD35" i="27"/>
  <c r="BE35" i="27"/>
  <c r="BF35" i="27"/>
  <c r="BG35" i="27"/>
  <c r="BH35" i="27"/>
  <c r="BI35" i="27"/>
  <c r="BJ35" i="27"/>
  <c r="BK35" i="27"/>
  <c r="BL35" i="27"/>
  <c r="BM35" i="27"/>
  <c r="BN35" i="27"/>
  <c r="BO35" i="27"/>
  <c r="BP35" i="27"/>
  <c r="BQ35" i="27"/>
  <c r="BR35" i="27"/>
  <c r="BS35" i="27"/>
  <c r="BT35" i="27"/>
  <c r="BU35" i="27"/>
  <c r="BV35" i="27"/>
  <c r="BW35" i="27"/>
  <c r="BX35" i="27"/>
  <c r="BY35" i="27"/>
  <c r="BZ35" i="27"/>
  <c r="CA35" i="27"/>
  <c r="CB35" i="27"/>
  <c r="CC35" i="27"/>
  <c r="E36" i="27"/>
  <c r="F36" i="27"/>
  <c r="G36" i="27"/>
  <c r="H36" i="27"/>
  <c r="I36" i="27"/>
  <c r="J36" i="27"/>
  <c r="K36" i="27"/>
  <c r="L36" i="27"/>
  <c r="N36" i="27"/>
  <c r="O36" i="27"/>
  <c r="P36" i="27"/>
  <c r="Q36" i="27"/>
  <c r="R36" i="27"/>
  <c r="S36" i="27"/>
  <c r="T36" i="27"/>
  <c r="U36" i="27"/>
  <c r="V36" i="27"/>
  <c r="W36" i="27"/>
  <c r="X36" i="27"/>
  <c r="Y36" i="27"/>
  <c r="Z36" i="27"/>
  <c r="AA36" i="27"/>
  <c r="AB36" i="27"/>
  <c r="AC36" i="27"/>
  <c r="AD36" i="27"/>
  <c r="AE36" i="27"/>
  <c r="AF36" i="27"/>
  <c r="AG36" i="27"/>
  <c r="AH36" i="27"/>
  <c r="AI36" i="27"/>
  <c r="AJ36" i="27"/>
  <c r="AK36" i="27"/>
  <c r="AL36" i="27"/>
  <c r="AM36" i="27"/>
  <c r="AN36" i="27"/>
  <c r="AO36" i="27"/>
  <c r="AP36" i="27"/>
  <c r="AQ36" i="27"/>
  <c r="AR36" i="27"/>
  <c r="AS36" i="27"/>
  <c r="AT36" i="27"/>
  <c r="AU36" i="27"/>
  <c r="AV36" i="27"/>
  <c r="AW36" i="27"/>
  <c r="AX36" i="27"/>
  <c r="AY36" i="27"/>
  <c r="AZ36" i="27"/>
  <c r="BA36" i="27"/>
  <c r="BB36" i="27"/>
  <c r="BC36" i="27"/>
  <c r="BD36" i="27"/>
  <c r="BE36" i="27"/>
  <c r="BF36" i="27"/>
  <c r="BG36" i="27"/>
  <c r="BH36" i="27"/>
  <c r="BI36" i="27"/>
  <c r="BJ36" i="27"/>
  <c r="BK36" i="27"/>
  <c r="BL36" i="27"/>
  <c r="BM36" i="27"/>
  <c r="BN36" i="27"/>
  <c r="BO36" i="27"/>
  <c r="BP36" i="27"/>
  <c r="BQ36" i="27"/>
  <c r="BR36" i="27"/>
  <c r="BS36" i="27"/>
  <c r="BT36" i="27"/>
  <c r="BU36" i="27"/>
  <c r="BV36" i="27"/>
  <c r="BW36" i="27"/>
  <c r="BX36" i="27"/>
  <c r="BY36" i="27"/>
  <c r="BZ36" i="27"/>
  <c r="CA36" i="27"/>
  <c r="CB36" i="27"/>
  <c r="CC36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V37" i="27"/>
  <c r="W37" i="27"/>
  <c r="X37" i="27"/>
  <c r="Y37" i="27"/>
  <c r="Z37" i="27"/>
  <c r="AA37" i="27"/>
  <c r="AB37" i="27"/>
  <c r="AC37" i="27"/>
  <c r="AD37" i="27"/>
  <c r="AE37" i="27"/>
  <c r="AF37" i="27"/>
  <c r="AG37" i="27"/>
  <c r="AH37" i="27"/>
  <c r="AI37" i="27"/>
  <c r="AJ37" i="27"/>
  <c r="AK37" i="27"/>
  <c r="AL37" i="27"/>
  <c r="AM37" i="27"/>
  <c r="AN37" i="27"/>
  <c r="AO37" i="27"/>
  <c r="AP37" i="27"/>
  <c r="AQ37" i="27"/>
  <c r="AR37" i="27"/>
  <c r="AS37" i="27"/>
  <c r="AT37" i="27"/>
  <c r="AU37" i="27"/>
  <c r="AV37" i="27"/>
  <c r="AW37" i="27"/>
  <c r="AX37" i="27"/>
  <c r="AY37" i="27"/>
  <c r="AZ37" i="27"/>
  <c r="BA37" i="27"/>
  <c r="BB37" i="27"/>
  <c r="BC37" i="27"/>
  <c r="BD37" i="27"/>
  <c r="BE37" i="27"/>
  <c r="BF37" i="27"/>
  <c r="BG37" i="27"/>
  <c r="BH37" i="27"/>
  <c r="BI37" i="27"/>
  <c r="BJ37" i="27"/>
  <c r="BK37" i="27"/>
  <c r="BL37" i="27"/>
  <c r="BM37" i="27"/>
  <c r="BN37" i="27"/>
  <c r="BO37" i="27"/>
  <c r="BP37" i="27"/>
  <c r="BQ37" i="27"/>
  <c r="BR37" i="27"/>
  <c r="BS37" i="27"/>
  <c r="BT37" i="27"/>
  <c r="BU37" i="27"/>
  <c r="BV37" i="27"/>
  <c r="BW37" i="27"/>
  <c r="BX37" i="27"/>
  <c r="BY37" i="27"/>
  <c r="BZ37" i="27"/>
  <c r="CA37" i="27"/>
  <c r="CB37" i="27"/>
  <c r="CC37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V38" i="27"/>
  <c r="W38" i="27"/>
  <c r="X38" i="27"/>
  <c r="Y38" i="27"/>
  <c r="Z38" i="27"/>
  <c r="AA38" i="27"/>
  <c r="AB38" i="27"/>
  <c r="AC38" i="27"/>
  <c r="AD38" i="27"/>
  <c r="AE38" i="27"/>
  <c r="AF38" i="27"/>
  <c r="AG38" i="27"/>
  <c r="AH38" i="27"/>
  <c r="AI38" i="27"/>
  <c r="AJ38" i="27"/>
  <c r="AK38" i="27"/>
  <c r="AL38" i="27"/>
  <c r="AM38" i="27"/>
  <c r="AN38" i="27"/>
  <c r="AO38" i="27"/>
  <c r="AP38" i="27"/>
  <c r="AQ38" i="27"/>
  <c r="AR38" i="27"/>
  <c r="AS38" i="27"/>
  <c r="AT38" i="27"/>
  <c r="AU38" i="27"/>
  <c r="AV38" i="27"/>
  <c r="AW38" i="27"/>
  <c r="AX38" i="27"/>
  <c r="AY38" i="27"/>
  <c r="AZ38" i="27"/>
  <c r="BA38" i="27"/>
  <c r="BB38" i="27"/>
  <c r="BC38" i="27"/>
  <c r="BD38" i="27"/>
  <c r="BE38" i="27"/>
  <c r="BF38" i="27"/>
  <c r="BG38" i="27"/>
  <c r="BH38" i="27"/>
  <c r="BI38" i="27"/>
  <c r="BJ38" i="27"/>
  <c r="BK38" i="27"/>
  <c r="BL38" i="27"/>
  <c r="BM38" i="27"/>
  <c r="BN38" i="27"/>
  <c r="BO38" i="27"/>
  <c r="BP38" i="27"/>
  <c r="BQ38" i="27"/>
  <c r="BR38" i="27"/>
  <c r="BS38" i="27"/>
  <c r="BT38" i="27"/>
  <c r="BU38" i="27"/>
  <c r="BV38" i="27"/>
  <c r="BW38" i="27"/>
  <c r="BX38" i="27"/>
  <c r="BY38" i="27"/>
  <c r="BZ38" i="27"/>
  <c r="CA38" i="27"/>
  <c r="CB38" i="27"/>
  <c r="CC38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L39" i="27"/>
  <c r="AM39" i="27"/>
  <c r="AN39" i="27"/>
  <c r="AO39" i="27"/>
  <c r="AP39" i="27"/>
  <c r="AQ39" i="27"/>
  <c r="AR39" i="27"/>
  <c r="AS39" i="27"/>
  <c r="AT39" i="27"/>
  <c r="AU39" i="27"/>
  <c r="AV39" i="27"/>
  <c r="AW39" i="27"/>
  <c r="AX39" i="27"/>
  <c r="AY39" i="27"/>
  <c r="AZ39" i="27"/>
  <c r="BA39" i="27"/>
  <c r="BB39" i="27"/>
  <c r="BC39" i="27"/>
  <c r="BD39" i="27"/>
  <c r="BE39" i="27"/>
  <c r="BF39" i="27"/>
  <c r="BG39" i="27"/>
  <c r="BH39" i="27"/>
  <c r="BI39" i="27"/>
  <c r="BJ39" i="27"/>
  <c r="BK39" i="27"/>
  <c r="BL39" i="27"/>
  <c r="BM39" i="27"/>
  <c r="BN39" i="27"/>
  <c r="BO39" i="27"/>
  <c r="BP39" i="27"/>
  <c r="BQ39" i="27"/>
  <c r="BR39" i="27"/>
  <c r="BS39" i="27"/>
  <c r="BT39" i="27"/>
  <c r="BU39" i="27"/>
  <c r="BV39" i="27"/>
  <c r="BW39" i="27"/>
  <c r="BX39" i="27"/>
  <c r="BY39" i="27"/>
  <c r="BZ39" i="27"/>
  <c r="CA39" i="27"/>
  <c r="CB39" i="27"/>
  <c r="CC39" i="27"/>
  <c r="E40" i="27"/>
  <c r="F40" i="27"/>
  <c r="G40" i="27"/>
  <c r="H40" i="27"/>
  <c r="I40" i="27"/>
  <c r="J40" i="27"/>
  <c r="K40" i="27"/>
  <c r="L40" i="27"/>
  <c r="M40" i="27"/>
  <c r="N40" i="27"/>
  <c r="O40" i="27"/>
  <c r="O42" i="27" s="1"/>
  <c r="P40" i="27"/>
  <c r="Q40" i="27"/>
  <c r="R40" i="27"/>
  <c r="S40" i="27"/>
  <c r="T40" i="27"/>
  <c r="U40" i="27"/>
  <c r="V40" i="27"/>
  <c r="W40" i="27"/>
  <c r="X40" i="27"/>
  <c r="Y40" i="27"/>
  <c r="Z40" i="27"/>
  <c r="AA40" i="27"/>
  <c r="AB40" i="27"/>
  <c r="AC40" i="27"/>
  <c r="AD40" i="27"/>
  <c r="AE40" i="27"/>
  <c r="AF40" i="27"/>
  <c r="AG40" i="27"/>
  <c r="AH40" i="27"/>
  <c r="AI40" i="27"/>
  <c r="AJ40" i="27"/>
  <c r="AK40" i="27"/>
  <c r="AL40" i="27"/>
  <c r="AM40" i="27"/>
  <c r="AN40" i="27"/>
  <c r="AO40" i="27"/>
  <c r="AP40" i="27"/>
  <c r="AQ40" i="27"/>
  <c r="AR40" i="27"/>
  <c r="AS40" i="27"/>
  <c r="AT40" i="27"/>
  <c r="AU40" i="27"/>
  <c r="AV40" i="27"/>
  <c r="AW40" i="27"/>
  <c r="AX40" i="27"/>
  <c r="AY40" i="27"/>
  <c r="AZ40" i="27"/>
  <c r="BA40" i="27"/>
  <c r="BB40" i="27"/>
  <c r="BC40" i="27"/>
  <c r="BD40" i="27"/>
  <c r="BE40" i="27"/>
  <c r="BF40" i="27"/>
  <c r="BG40" i="27"/>
  <c r="BH40" i="27"/>
  <c r="BI40" i="27"/>
  <c r="BJ40" i="27"/>
  <c r="BK40" i="27"/>
  <c r="BL40" i="27"/>
  <c r="BM40" i="27"/>
  <c r="BN40" i="27"/>
  <c r="BO40" i="27"/>
  <c r="BP40" i="27"/>
  <c r="BQ40" i="27"/>
  <c r="BR40" i="27"/>
  <c r="BS40" i="27"/>
  <c r="BT40" i="27"/>
  <c r="BU40" i="27"/>
  <c r="BV40" i="27"/>
  <c r="BW40" i="27"/>
  <c r="BX40" i="27"/>
  <c r="BY40" i="27"/>
  <c r="BY42" i="27" s="1"/>
  <c r="BZ40" i="27"/>
  <c r="CA40" i="27"/>
  <c r="CB40" i="27"/>
  <c r="CC40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AE41" i="27"/>
  <c r="AF41" i="27"/>
  <c r="AG41" i="27"/>
  <c r="AH41" i="27"/>
  <c r="AI41" i="27"/>
  <c r="AJ41" i="27"/>
  <c r="AK41" i="27"/>
  <c r="AL41" i="27"/>
  <c r="AM41" i="27"/>
  <c r="AN41" i="27"/>
  <c r="AO41" i="27"/>
  <c r="AP41" i="27"/>
  <c r="AQ41" i="27"/>
  <c r="AR41" i="27"/>
  <c r="AS41" i="27"/>
  <c r="AT41" i="27"/>
  <c r="AU41" i="27"/>
  <c r="AV41" i="27"/>
  <c r="AW41" i="27"/>
  <c r="AX41" i="27"/>
  <c r="AY41" i="27"/>
  <c r="AZ41" i="27"/>
  <c r="BA41" i="27"/>
  <c r="BB41" i="27"/>
  <c r="BC41" i="27"/>
  <c r="BD41" i="27"/>
  <c r="BE41" i="27"/>
  <c r="BF41" i="27"/>
  <c r="BG41" i="27"/>
  <c r="BH41" i="27"/>
  <c r="BI41" i="27"/>
  <c r="BJ41" i="27"/>
  <c r="BK41" i="27"/>
  <c r="BL41" i="27"/>
  <c r="BM41" i="27"/>
  <c r="BN41" i="27"/>
  <c r="BO41" i="27"/>
  <c r="BP41" i="27"/>
  <c r="BQ41" i="27"/>
  <c r="BR41" i="27"/>
  <c r="BS41" i="27"/>
  <c r="BT41" i="27"/>
  <c r="BU41" i="27"/>
  <c r="BV41" i="27"/>
  <c r="BW41" i="27"/>
  <c r="BX41" i="27"/>
  <c r="BY41" i="27"/>
  <c r="BZ41" i="27"/>
  <c r="CA41" i="27"/>
  <c r="CB41" i="27"/>
  <c r="CC41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AA43" i="27"/>
  <c r="AB43" i="27"/>
  <c r="AC43" i="27"/>
  <c r="AD43" i="27"/>
  <c r="AE43" i="27"/>
  <c r="AF43" i="27"/>
  <c r="AG43" i="27"/>
  <c r="AH43" i="27"/>
  <c r="AI43" i="27"/>
  <c r="AJ43" i="27"/>
  <c r="AK43" i="27"/>
  <c r="AL43" i="27"/>
  <c r="AM43" i="27"/>
  <c r="AN43" i="27"/>
  <c r="AO43" i="27"/>
  <c r="AP43" i="27"/>
  <c r="AQ43" i="27"/>
  <c r="AR43" i="27"/>
  <c r="AS43" i="27"/>
  <c r="AT43" i="27"/>
  <c r="AU43" i="27"/>
  <c r="AV43" i="27"/>
  <c r="AW43" i="27"/>
  <c r="AX43" i="27"/>
  <c r="AY43" i="27"/>
  <c r="AZ43" i="27"/>
  <c r="BA43" i="27"/>
  <c r="BB43" i="27"/>
  <c r="BC43" i="27"/>
  <c r="BD43" i="27"/>
  <c r="BE43" i="27"/>
  <c r="BF43" i="27"/>
  <c r="BG43" i="27"/>
  <c r="BH43" i="27"/>
  <c r="BI43" i="27"/>
  <c r="BJ43" i="27"/>
  <c r="BK43" i="27"/>
  <c r="BL43" i="27"/>
  <c r="BM43" i="27"/>
  <c r="BN43" i="27"/>
  <c r="BO43" i="27"/>
  <c r="BP43" i="27"/>
  <c r="BQ43" i="27"/>
  <c r="BR43" i="27"/>
  <c r="BS43" i="27"/>
  <c r="BT43" i="27"/>
  <c r="BU43" i="27"/>
  <c r="BV43" i="27"/>
  <c r="BW43" i="27"/>
  <c r="BX43" i="27"/>
  <c r="BY43" i="27"/>
  <c r="BZ43" i="27"/>
  <c r="CA43" i="27"/>
  <c r="CB43" i="27"/>
  <c r="CC43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AB44" i="27"/>
  <c r="AC44" i="27"/>
  <c r="AD44" i="27"/>
  <c r="AE44" i="27"/>
  <c r="AF44" i="27"/>
  <c r="AG44" i="27"/>
  <c r="AH44" i="27"/>
  <c r="AI44" i="27"/>
  <c r="AJ44" i="27"/>
  <c r="AK44" i="27"/>
  <c r="AL44" i="27"/>
  <c r="AM44" i="27"/>
  <c r="AN44" i="27"/>
  <c r="AO44" i="27"/>
  <c r="AP44" i="27"/>
  <c r="AQ44" i="27"/>
  <c r="AR44" i="27"/>
  <c r="AS44" i="27"/>
  <c r="AT44" i="27"/>
  <c r="AU44" i="27"/>
  <c r="AV44" i="27"/>
  <c r="AW44" i="27"/>
  <c r="AX44" i="27"/>
  <c r="AY44" i="27"/>
  <c r="AZ44" i="27"/>
  <c r="BA44" i="27"/>
  <c r="BB44" i="27"/>
  <c r="BC44" i="27"/>
  <c r="BD44" i="27"/>
  <c r="BE44" i="27"/>
  <c r="BF44" i="27"/>
  <c r="BG44" i="27"/>
  <c r="BH44" i="27"/>
  <c r="BI44" i="27"/>
  <c r="BJ44" i="27"/>
  <c r="BK44" i="27"/>
  <c r="BL44" i="27"/>
  <c r="BM44" i="27"/>
  <c r="BN44" i="27"/>
  <c r="BO44" i="27"/>
  <c r="BP44" i="27"/>
  <c r="BQ44" i="27"/>
  <c r="BR44" i="27"/>
  <c r="BS44" i="27"/>
  <c r="BT44" i="27"/>
  <c r="BU44" i="27"/>
  <c r="BV44" i="27"/>
  <c r="BW44" i="27"/>
  <c r="BX44" i="27"/>
  <c r="BY44" i="27"/>
  <c r="BZ44" i="27"/>
  <c r="CA44" i="27"/>
  <c r="CB44" i="27"/>
  <c r="CC44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AB45" i="27"/>
  <c r="AC45" i="27"/>
  <c r="AD45" i="27"/>
  <c r="AE45" i="27"/>
  <c r="AF45" i="27"/>
  <c r="AG45" i="27"/>
  <c r="AH45" i="27"/>
  <c r="AI45" i="27"/>
  <c r="AJ45" i="27"/>
  <c r="AK45" i="27"/>
  <c r="AL45" i="27"/>
  <c r="AM45" i="27"/>
  <c r="AN45" i="27"/>
  <c r="AO45" i="27"/>
  <c r="AP45" i="27"/>
  <c r="AQ45" i="27"/>
  <c r="AR45" i="27"/>
  <c r="AS45" i="27"/>
  <c r="AT45" i="27"/>
  <c r="AU45" i="27"/>
  <c r="AV45" i="27"/>
  <c r="AW45" i="27"/>
  <c r="AX45" i="27"/>
  <c r="AY45" i="27"/>
  <c r="AZ45" i="27"/>
  <c r="BA45" i="27"/>
  <c r="BB45" i="27"/>
  <c r="BC45" i="27"/>
  <c r="BD45" i="27"/>
  <c r="BE45" i="27"/>
  <c r="BF45" i="27"/>
  <c r="BG45" i="27"/>
  <c r="BH45" i="27"/>
  <c r="BI45" i="27"/>
  <c r="BJ45" i="27"/>
  <c r="BK45" i="27"/>
  <c r="BL45" i="27"/>
  <c r="BM45" i="27"/>
  <c r="BN45" i="27"/>
  <c r="BO45" i="27"/>
  <c r="BP45" i="27"/>
  <c r="BQ45" i="27"/>
  <c r="BR45" i="27"/>
  <c r="BS45" i="27"/>
  <c r="BT45" i="27"/>
  <c r="BU45" i="27"/>
  <c r="BV45" i="27"/>
  <c r="BW45" i="27"/>
  <c r="BX45" i="27"/>
  <c r="BY45" i="27"/>
  <c r="BZ45" i="27"/>
  <c r="CA45" i="27"/>
  <c r="CB45" i="27"/>
  <c r="CC45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AG46" i="27"/>
  <c r="AH46" i="27"/>
  <c r="AI46" i="27"/>
  <c r="AJ46" i="27"/>
  <c r="AK46" i="27"/>
  <c r="AL46" i="27"/>
  <c r="AM46" i="27"/>
  <c r="AN46" i="27"/>
  <c r="AO46" i="27"/>
  <c r="AP46" i="27"/>
  <c r="AQ46" i="27"/>
  <c r="AR46" i="27"/>
  <c r="AS46" i="27"/>
  <c r="AT46" i="27"/>
  <c r="AU46" i="27"/>
  <c r="AV46" i="27"/>
  <c r="AW46" i="27"/>
  <c r="AX46" i="27"/>
  <c r="AY46" i="27"/>
  <c r="AZ46" i="27"/>
  <c r="BA46" i="27"/>
  <c r="BB46" i="27"/>
  <c r="BC46" i="27"/>
  <c r="BD46" i="27"/>
  <c r="BE46" i="27"/>
  <c r="BF46" i="27"/>
  <c r="BG46" i="27"/>
  <c r="BH46" i="27"/>
  <c r="BI46" i="27"/>
  <c r="BJ46" i="27"/>
  <c r="BK46" i="27"/>
  <c r="BL46" i="27"/>
  <c r="BM46" i="27"/>
  <c r="BN46" i="27"/>
  <c r="BO46" i="27"/>
  <c r="BP46" i="27"/>
  <c r="BQ46" i="27"/>
  <c r="BR46" i="27"/>
  <c r="BS46" i="27"/>
  <c r="BT46" i="27"/>
  <c r="BU46" i="27"/>
  <c r="BV46" i="27"/>
  <c r="BW46" i="27"/>
  <c r="BX46" i="27"/>
  <c r="BY46" i="27"/>
  <c r="BZ46" i="27"/>
  <c r="CA46" i="27"/>
  <c r="CB46" i="27"/>
  <c r="CC46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AE47" i="27"/>
  <c r="AF47" i="27"/>
  <c r="AG47" i="27"/>
  <c r="AH47" i="27"/>
  <c r="AI47" i="27"/>
  <c r="AJ47" i="27"/>
  <c r="AK47" i="27"/>
  <c r="AL47" i="27"/>
  <c r="AM47" i="27"/>
  <c r="AN47" i="27"/>
  <c r="AO47" i="27"/>
  <c r="AP47" i="27"/>
  <c r="AQ47" i="27"/>
  <c r="AR47" i="27"/>
  <c r="AS47" i="27"/>
  <c r="AT47" i="27"/>
  <c r="AU47" i="27"/>
  <c r="AV47" i="27"/>
  <c r="AW47" i="27"/>
  <c r="AX47" i="27"/>
  <c r="AY47" i="27"/>
  <c r="AZ47" i="27"/>
  <c r="BA47" i="27"/>
  <c r="BB47" i="27"/>
  <c r="BC47" i="27"/>
  <c r="BD47" i="27"/>
  <c r="BE47" i="27"/>
  <c r="BF47" i="27"/>
  <c r="BG47" i="27"/>
  <c r="BH47" i="27"/>
  <c r="BI47" i="27"/>
  <c r="BJ47" i="27"/>
  <c r="BK47" i="27"/>
  <c r="BL47" i="27"/>
  <c r="BM47" i="27"/>
  <c r="BN47" i="27"/>
  <c r="BO47" i="27"/>
  <c r="BP47" i="27"/>
  <c r="BQ47" i="27"/>
  <c r="BR47" i="27"/>
  <c r="BS47" i="27"/>
  <c r="BT47" i="27"/>
  <c r="BU47" i="27"/>
  <c r="BV47" i="27"/>
  <c r="BW47" i="27"/>
  <c r="BX47" i="27"/>
  <c r="BY47" i="27"/>
  <c r="BZ47" i="27"/>
  <c r="CA47" i="27"/>
  <c r="CB47" i="27"/>
  <c r="CC47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AG48" i="27"/>
  <c r="AH48" i="27"/>
  <c r="AI48" i="27"/>
  <c r="AJ48" i="27"/>
  <c r="AK48" i="27"/>
  <c r="AL48" i="27"/>
  <c r="AM48" i="27"/>
  <c r="AN48" i="27"/>
  <c r="AO48" i="27"/>
  <c r="AP48" i="27"/>
  <c r="AQ48" i="27"/>
  <c r="AR48" i="27"/>
  <c r="AS48" i="27"/>
  <c r="AT48" i="27"/>
  <c r="AU48" i="27"/>
  <c r="AV48" i="27"/>
  <c r="AW48" i="27"/>
  <c r="AX48" i="27"/>
  <c r="AY48" i="27"/>
  <c r="AZ48" i="27"/>
  <c r="BA48" i="27"/>
  <c r="BB48" i="27"/>
  <c r="BC48" i="27"/>
  <c r="BD48" i="27"/>
  <c r="BE48" i="27"/>
  <c r="BF48" i="27"/>
  <c r="BG48" i="27"/>
  <c r="BH48" i="27"/>
  <c r="BI48" i="27"/>
  <c r="BJ48" i="27"/>
  <c r="BK48" i="27"/>
  <c r="BL48" i="27"/>
  <c r="BM48" i="27"/>
  <c r="BN48" i="27"/>
  <c r="BO48" i="27"/>
  <c r="BP48" i="27"/>
  <c r="BQ48" i="27"/>
  <c r="BR48" i="27"/>
  <c r="BS48" i="27"/>
  <c r="BT48" i="27"/>
  <c r="BU48" i="27"/>
  <c r="BV48" i="27"/>
  <c r="BW48" i="27"/>
  <c r="BX48" i="27"/>
  <c r="BY48" i="27"/>
  <c r="BZ48" i="27"/>
  <c r="CA48" i="27"/>
  <c r="CB48" i="27"/>
  <c r="CC48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AB49" i="27"/>
  <c r="AC49" i="27"/>
  <c r="AD49" i="27"/>
  <c r="AE49" i="27"/>
  <c r="AF49" i="27"/>
  <c r="AG49" i="27"/>
  <c r="AH49" i="27"/>
  <c r="AI49" i="27"/>
  <c r="AJ49" i="27"/>
  <c r="AK49" i="27"/>
  <c r="AL49" i="27"/>
  <c r="AM49" i="27"/>
  <c r="AN49" i="27"/>
  <c r="AO49" i="27"/>
  <c r="AP49" i="27"/>
  <c r="AQ49" i="27"/>
  <c r="AR49" i="27"/>
  <c r="AS49" i="27"/>
  <c r="AT49" i="27"/>
  <c r="AU49" i="27"/>
  <c r="AV49" i="27"/>
  <c r="AW49" i="27"/>
  <c r="AX49" i="27"/>
  <c r="AY49" i="27"/>
  <c r="AZ49" i="27"/>
  <c r="BA49" i="27"/>
  <c r="BB49" i="27"/>
  <c r="BC49" i="27"/>
  <c r="BD49" i="27"/>
  <c r="BE49" i="27"/>
  <c r="BF49" i="27"/>
  <c r="BG49" i="27"/>
  <c r="BH49" i="27"/>
  <c r="BI49" i="27"/>
  <c r="BJ49" i="27"/>
  <c r="BK49" i="27"/>
  <c r="BL49" i="27"/>
  <c r="BM49" i="27"/>
  <c r="BN49" i="27"/>
  <c r="BO49" i="27"/>
  <c r="BP49" i="27"/>
  <c r="BQ49" i="27"/>
  <c r="BR49" i="27"/>
  <c r="BS49" i="27"/>
  <c r="BT49" i="27"/>
  <c r="BU49" i="27"/>
  <c r="BV49" i="27"/>
  <c r="BW49" i="27"/>
  <c r="BX49" i="27"/>
  <c r="BY49" i="27"/>
  <c r="BZ49" i="27"/>
  <c r="CA49" i="27"/>
  <c r="CB49" i="27"/>
  <c r="CC49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AB50" i="27"/>
  <c r="AC50" i="27"/>
  <c r="AD50" i="27"/>
  <c r="AE50" i="27"/>
  <c r="AF50" i="27"/>
  <c r="AG50" i="27"/>
  <c r="AH50" i="27"/>
  <c r="AI50" i="27"/>
  <c r="AJ50" i="27"/>
  <c r="AK50" i="27"/>
  <c r="AL50" i="27"/>
  <c r="AM50" i="27"/>
  <c r="AN50" i="27"/>
  <c r="AO50" i="27"/>
  <c r="AP50" i="27"/>
  <c r="AQ50" i="27"/>
  <c r="AR50" i="27"/>
  <c r="AS50" i="27"/>
  <c r="AT50" i="27"/>
  <c r="AU50" i="27"/>
  <c r="AV50" i="27"/>
  <c r="AW50" i="27"/>
  <c r="AX50" i="27"/>
  <c r="AY50" i="27"/>
  <c r="AZ50" i="27"/>
  <c r="BA50" i="27"/>
  <c r="BB50" i="27"/>
  <c r="BC50" i="27"/>
  <c r="BD50" i="27"/>
  <c r="BE50" i="27"/>
  <c r="BF50" i="27"/>
  <c r="BG50" i="27"/>
  <c r="BH50" i="27"/>
  <c r="BI50" i="27"/>
  <c r="BJ50" i="27"/>
  <c r="BK50" i="27"/>
  <c r="BL50" i="27"/>
  <c r="BM50" i="27"/>
  <c r="BN50" i="27"/>
  <c r="BO50" i="27"/>
  <c r="BP50" i="27"/>
  <c r="BQ50" i="27"/>
  <c r="BR50" i="27"/>
  <c r="BS50" i="27"/>
  <c r="BT50" i="27"/>
  <c r="BU50" i="27"/>
  <c r="BV50" i="27"/>
  <c r="BW50" i="27"/>
  <c r="BX50" i="27"/>
  <c r="BY50" i="27"/>
  <c r="BZ50" i="27"/>
  <c r="CA50" i="27"/>
  <c r="CB50" i="27"/>
  <c r="CC50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AA51" i="27"/>
  <c r="AB51" i="27"/>
  <c r="AC51" i="27"/>
  <c r="AD51" i="27"/>
  <c r="AE51" i="27"/>
  <c r="AF51" i="27"/>
  <c r="AG51" i="27"/>
  <c r="AH51" i="27"/>
  <c r="AI51" i="27"/>
  <c r="AJ51" i="27"/>
  <c r="AK51" i="27"/>
  <c r="AL51" i="27"/>
  <c r="AM51" i="27"/>
  <c r="AN51" i="27"/>
  <c r="AO51" i="27"/>
  <c r="AP51" i="27"/>
  <c r="AQ51" i="27"/>
  <c r="AR51" i="27"/>
  <c r="AS51" i="27"/>
  <c r="AT51" i="27"/>
  <c r="AU51" i="27"/>
  <c r="AV51" i="27"/>
  <c r="AW51" i="27"/>
  <c r="AX51" i="27"/>
  <c r="AY51" i="27"/>
  <c r="AZ51" i="27"/>
  <c r="BA51" i="27"/>
  <c r="BB51" i="27"/>
  <c r="BC51" i="27"/>
  <c r="BD51" i="27"/>
  <c r="BE51" i="27"/>
  <c r="BF51" i="27"/>
  <c r="BG51" i="27"/>
  <c r="BH51" i="27"/>
  <c r="BI51" i="27"/>
  <c r="BJ51" i="27"/>
  <c r="BK51" i="27"/>
  <c r="BL51" i="27"/>
  <c r="BM51" i="27"/>
  <c r="BN51" i="27"/>
  <c r="BO51" i="27"/>
  <c r="BP51" i="27"/>
  <c r="BQ51" i="27"/>
  <c r="BR51" i="27"/>
  <c r="BS51" i="27"/>
  <c r="BT51" i="27"/>
  <c r="BU51" i="27"/>
  <c r="BV51" i="27"/>
  <c r="BW51" i="27"/>
  <c r="BX51" i="27"/>
  <c r="BY51" i="27"/>
  <c r="BZ51" i="27"/>
  <c r="CA51" i="27"/>
  <c r="CB51" i="27"/>
  <c r="CC51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AA52" i="27"/>
  <c r="AB52" i="27"/>
  <c r="AC52" i="27"/>
  <c r="AD52" i="27"/>
  <c r="AE52" i="27"/>
  <c r="AF52" i="27"/>
  <c r="AG52" i="27"/>
  <c r="AH52" i="27"/>
  <c r="AI52" i="27"/>
  <c r="AJ52" i="27"/>
  <c r="AK52" i="27"/>
  <c r="AL52" i="27"/>
  <c r="AM52" i="27"/>
  <c r="AN52" i="27"/>
  <c r="AO52" i="27"/>
  <c r="AP52" i="27"/>
  <c r="AQ52" i="27"/>
  <c r="AR52" i="27"/>
  <c r="AS52" i="27"/>
  <c r="AT52" i="27"/>
  <c r="AU52" i="27"/>
  <c r="AV52" i="27"/>
  <c r="AW52" i="27"/>
  <c r="AX52" i="27"/>
  <c r="AY52" i="27"/>
  <c r="AZ52" i="27"/>
  <c r="BA52" i="27"/>
  <c r="BB52" i="27"/>
  <c r="BC52" i="27"/>
  <c r="BD52" i="27"/>
  <c r="BE52" i="27"/>
  <c r="BF52" i="27"/>
  <c r="BG52" i="27"/>
  <c r="BH52" i="27"/>
  <c r="BI52" i="27"/>
  <c r="BJ52" i="27"/>
  <c r="BK52" i="27"/>
  <c r="BL52" i="27"/>
  <c r="BM52" i="27"/>
  <c r="BN52" i="27"/>
  <c r="BO52" i="27"/>
  <c r="BP52" i="27"/>
  <c r="BQ52" i="27"/>
  <c r="BR52" i="27"/>
  <c r="BS52" i="27"/>
  <c r="BT52" i="27"/>
  <c r="BU52" i="27"/>
  <c r="BV52" i="27"/>
  <c r="BW52" i="27"/>
  <c r="BX52" i="27"/>
  <c r="BY52" i="27"/>
  <c r="BZ52" i="27"/>
  <c r="CA52" i="27"/>
  <c r="CB52" i="27"/>
  <c r="CC52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AA53" i="27"/>
  <c r="AB53" i="27"/>
  <c r="AC53" i="27"/>
  <c r="AD53" i="27"/>
  <c r="AE53" i="27"/>
  <c r="AF53" i="27"/>
  <c r="AG53" i="27"/>
  <c r="AH53" i="27"/>
  <c r="AI53" i="27"/>
  <c r="AJ53" i="27"/>
  <c r="AK53" i="27"/>
  <c r="AL53" i="27"/>
  <c r="AM53" i="27"/>
  <c r="AN53" i="27"/>
  <c r="AO53" i="27"/>
  <c r="AP53" i="27"/>
  <c r="AQ53" i="27"/>
  <c r="AR53" i="27"/>
  <c r="AS53" i="27"/>
  <c r="AT53" i="27"/>
  <c r="AU53" i="27"/>
  <c r="AV53" i="27"/>
  <c r="AW53" i="27"/>
  <c r="AX53" i="27"/>
  <c r="AY53" i="27"/>
  <c r="AZ53" i="27"/>
  <c r="BA53" i="27"/>
  <c r="BB53" i="27"/>
  <c r="BC53" i="27"/>
  <c r="BD53" i="27"/>
  <c r="BE53" i="27"/>
  <c r="BF53" i="27"/>
  <c r="BG53" i="27"/>
  <c r="BH53" i="27"/>
  <c r="BI53" i="27"/>
  <c r="BJ53" i="27"/>
  <c r="BK53" i="27"/>
  <c r="BL53" i="27"/>
  <c r="BM53" i="27"/>
  <c r="BN53" i="27"/>
  <c r="BO53" i="27"/>
  <c r="BP53" i="27"/>
  <c r="BQ53" i="27"/>
  <c r="BR53" i="27"/>
  <c r="BS53" i="27"/>
  <c r="BT53" i="27"/>
  <c r="BU53" i="27"/>
  <c r="BV53" i="27"/>
  <c r="BW53" i="27"/>
  <c r="BX53" i="27"/>
  <c r="BY53" i="27"/>
  <c r="BZ53" i="27"/>
  <c r="CA53" i="27"/>
  <c r="CB53" i="27"/>
  <c r="CC53" i="27"/>
  <c r="D51" i="27"/>
  <c r="D52" i="27"/>
  <c r="D53" i="27"/>
  <c r="D50" i="27"/>
  <c r="D48" i="27"/>
  <c r="D49" i="27"/>
  <c r="D47" i="27"/>
  <c r="D45" i="27"/>
  <c r="D46" i="27"/>
  <c r="D44" i="27"/>
  <c r="D41" i="27"/>
  <c r="D43" i="27"/>
  <c r="D40" i="27"/>
  <c r="D38" i="27"/>
  <c r="D39" i="27"/>
  <c r="D37" i="27"/>
  <c r="D35" i="27"/>
  <c r="D36" i="27"/>
  <c r="D34" i="27"/>
  <c r="E7" i="23"/>
  <c r="G20" i="63" s="1"/>
  <c r="F7" i="23"/>
  <c r="G30" i="63" s="1"/>
  <c r="G7" i="23"/>
  <c r="G40" i="63" s="1"/>
  <c r="H7" i="23"/>
  <c r="G50" i="63" s="1"/>
  <c r="I7" i="23"/>
  <c r="G60" i="63" s="1"/>
  <c r="J7" i="23"/>
  <c r="G70" i="63" s="1"/>
  <c r="K7" i="23"/>
  <c r="G96" i="63" s="1"/>
  <c r="L7" i="23"/>
  <c r="G109" i="63" s="1"/>
  <c r="M7" i="23"/>
  <c r="G119" i="63" s="1"/>
  <c r="N7" i="23"/>
  <c r="G190" i="63" s="1"/>
  <c r="O7" i="23"/>
  <c r="G228" i="63" s="1"/>
  <c r="P7" i="23"/>
  <c r="G129" i="63" s="1"/>
  <c r="Q7" i="23"/>
  <c r="G139" i="63" s="1"/>
  <c r="R7" i="23"/>
  <c r="G149" i="63" s="1"/>
  <c r="S7" i="23"/>
  <c r="G159" i="63" s="1"/>
  <c r="T7" i="23"/>
  <c r="G202" i="63" s="1"/>
  <c r="U7" i="23"/>
  <c r="G229" i="63" s="1"/>
  <c r="V7" i="23"/>
  <c r="G242" i="63" s="1"/>
  <c r="W7" i="23"/>
  <c r="G252" i="63" s="1"/>
  <c r="X7" i="23"/>
  <c r="G262" i="63" s="1"/>
  <c r="Y7" i="23"/>
  <c r="G272" i="63" s="1"/>
  <c r="Z7" i="23"/>
  <c r="G282" i="63" s="1"/>
  <c r="AA7" i="23"/>
  <c r="G292" i="63" s="1"/>
  <c r="AB7" i="23"/>
  <c r="G302" i="63" s="1"/>
  <c r="AC7" i="23"/>
  <c r="G312" i="63" s="1"/>
  <c r="AD7" i="23"/>
  <c r="G322" i="63" s="1"/>
  <c r="AE7" i="23"/>
  <c r="G332" i="63" s="1"/>
  <c r="AF7" i="23"/>
  <c r="G342" i="63" s="1"/>
  <c r="AG7" i="23"/>
  <c r="G352" i="63" s="1"/>
  <c r="AH7" i="23"/>
  <c r="G362" i="63" s="1"/>
  <c r="AI7" i="23"/>
  <c r="G372" i="63" s="1"/>
  <c r="AJ7" i="23"/>
  <c r="G382" i="63" s="1"/>
  <c r="AK7" i="23"/>
  <c r="G392" i="63" s="1"/>
  <c r="AL7" i="23"/>
  <c r="G402" i="63" s="1"/>
  <c r="AM7" i="23"/>
  <c r="G412" i="63" s="1"/>
  <c r="AN7" i="23"/>
  <c r="G422" i="63" s="1"/>
  <c r="AO7" i="23"/>
  <c r="G432" i="63" s="1"/>
  <c r="AP7" i="23"/>
  <c r="G442" i="63" s="1"/>
  <c r="AQ7" i="23"/>
  <c r="G452" i="63" s="1"/>
  <c r="AR7" i="23"/>
  <c r="G462" i="63" s="1"/>
  <c r="AS7" i="23"/>
  <c r="G191" i="63" s="1"/>
  <c r="AT7" i="23"/>
  <c r="G472" i="63" s="1"/>
  <c r="AU7" i="23"/>
  <c r="G482" i="63" s="1"/>
  <c r="AV7" i="23"/>
  <c r="G492" i="63" s="1"/>
  <c r="AW7" i="23"/>
  <c r="G502" i="63" s="1"/>
  <c r="AX7" i="23"/>
  <c r="G512" i="63" s="1"/>
  <c r="AY7" i="23"/>
  <c r="G608" i="63" s="1"/>
  <c r="AZ7" i="23"/>
  <c r="G618" i="63" s="1"/>
  <c r="BA7" i="23"/>
  <c r="G628" i="63" s="1"/>
  <c r="BB7" i="23"/>
  <c r="G638" i="63" s="1"/>
  <c r="BC7" i="23"/>
  <c r="G655" i="63" s="1"/>
  <c r="BD7" i="23"/>
  <c r="G665" i="63" s="1"/>
  <c r="BE7" i="23"/>
  <c r="G675" i="63" s="1"/>
  <c r="BF7" i="23"/>
  <c r="G685" i="63" s="1"/>
  <c r="BG7" i="23"/>
  <c r="G695" i="63" s="1"/>
  <c r="BH7" i="23"/>
  <c r="G705" i="63" s="1"/>
  <c r="BI7" i="23"/>
  <c r="G97" i="63" s="1"/>
  <c r="BJ7" i="23"/>
  <c r="G722" i="63" s="1"/>
  <c r="BK7" i="23"/>
  <c r="G732" i="63" s="1"/>
  <c r="BL7" i="23"/>
  <c r="G742" i="63" s="1"/>
  <c r="BM7" i="23"/>
  <c r="G752" i="63" s="1"/>
  <c r="BN7" i="23"/>
  <c r="G762" i="63" s="1"/>
  <c r="BO7" i="23"/>
  <c r="G772" i="63" s="1"/>
  <c r="BP7" i="23"/>
  <c r="G782" i="63" s="1"/>
  <c r="BQ7" i="23"/>
  <c r="G792" i="63" s="1"/>
  <c r="BR7" i="23"/>
  <c r="G802" i="63" s="1"/>
  <c r="BS7" i="23"/>
  <c r="G812" i="63" s="1"/>
  <c r="BT7" i="23"/>
  <c r="G822" i="63" s="1"/>
  <c r="BU7" i="23"/>
  <c r="G832" i="63" s="1"/>
  <c r="BV7" i="23"/>
  <c r="G842" i="63" s="1"/>
  <c r="BW7" i="23"/>
  <c r="G852" i="63" s="1"/>
  <c r="BX7" i="23"/>
  <c r="G862" i="63" s="1"/>
  <c r="BY7" i="23"/>
  <c r="G230" i="63" s="1"/>
  <c r="BZ7" i="23"/>
  <c r="G872" i="63" s="1"/>
  <c r="CA7" i="23"/>
  <c r="G882" i="63" s="1"/>
  <c r="CB7" i="23"/>
  <c r="G892" i="63" s="1"/>
  <c r="CC7" i="23"/>
  <c r="G95" i="63" s="1"/>
  <c r="E8" i="23"/>
  <c r="H20" i="63" s="1"/>
  <c r="F8" i="23"/>
  <c r="H30" i="63" s="1"/>
  <c r="G8" i="23"/>
  <c r="H40" i="63" s="1"/>
  <c r="H8" i="23"/>
  <c r="H50" i="63" s="1"/>
  <c r="I8" i="23"/>
  <c r="H60" i="63" s="1"/>
  <c r="J8" i="23"/>
  <c r="H70" i="63" s="1"/>
  <c r="K8" i="23"/>
  <c r="H96" i="63" s="1"/>
  <c r="L8" i="23"/>
  <c r="H109" i="63" s="1"/>
  <c r="M8" i="23"/>
  <c r="H119" i="63" s="1"/>
  <c r="N8" i="23"/>
  <c r="H190" i="63" s="1"/>
  <c r="O8" i="23"/>
  <c r="H228" i="63" s="1"/>
  <c r="P8" i="23"/>
  <c r="H129" i="63" s="1"/>
  <c r="Q8" i="23"/>
  <c r="H139" i="63" s="1"/>
  <c r="R8" i="23"/>
  <c r="H149" i="63" s="1"/>
  <c r="S8" i="23"/>
  <c r="H159" i="63" s="1"/>
  <c r="T8" i="23"/>
  <c r="H202" i="63" s="1"/>
  <c r="U8" i="23"/>
  <c r="H229" i="63" s="1"/>
  <c r="V8" i="23"/>
  <c r="H242" i="63" s="1"/>
  <c r="W8" i="23"/>
  <c r="H252" i="63" s="1"/>
  <c r="X8" i="23"/>
  <c r="H262" i="63" s="1"/>
  <c r="Y8" i="23"/>
  <c r="H272" i="63" s="1"/>
  <c r="Z8" i="23"/>
  <c r="H282" i="63" s="1"/>
  <c r="AA8" i="23"/>
  <c r="H292" i="63" s="1"/>
  <c r="AB8" i="23"/>
  <c r="H302" i="63" s="1"/>
  <c r="AC8" i="23"/>
  <c r="H312" i="63" s="1"/>
  <c r="AD8" i="23"/>
  <c r="H322" i="63" s="1"/>
  <c r="AE8" i="23"/>
  <c r="H332" i="63" s="1"/>
  <c r="AF8" i="23"/>
  <c r="H342" i="63" s="1"/>
  <c r="AG8" i="23"/>
  <c r="H352" i="63" s="1"/>
  <c r="AH8" i="23"/>
  <c r="H362" i="63" s="1"/>
  <c r="AI8" i="23"/>
  <c r="H372" i="63" s="1"/>
  <c r="AJ8" i="23"/>
  <c r="H382" i="63" s="1"/>
  <c r="AK8" i="23"/>
  <c r="H392" i="63" s="1"/>
  <c r="AL8" i="23"/>
  <c r="H402" i="63" s="1"/>
  <c r="AM8" i="23"/>
  <c r="H412" i="63" s="1"/>
  <c r="AN8" i="23"/>
  <c r="H422" i="63" s="1"/>
  <c r="AO8" i="23"/>
  <c r="H432" i="63" s="1"/>
  <c r="AP8" i="23"/>
  <c r="H442" i="63" s="1"/>
  <c r="AQ8" i="23"/>
  <c r="H452" i="63" s="1"/>
  <c r="AR8" i="23"/>
  <c r="H462" i="63" s="1"/>
  <c r="AS8" i="23"/>
  <c r="H191" i="63" s="1"/>
  <c r="AT8" i="23"/>
  <c r="H472" i="63" s="1"/>
  <c r="AU8" i="23"/>
  <c r="H482" i="63" s="1"/>
  <c r="AV8" i="23"/>
  <c r="H492" i="63" s="1"/>
  <c r="AW8" i="23"/>
  <c r="H502" i="63" s="1"/>
  <c r="AX8" i="23"/>
  <c r="H512" i="63" s="1"/>
  <c r="AY8" i="23"/>
  <c r="H608" i="63" s="1"/>
  <c r="AZ8" i="23"/>
  <c r="H618" i="63" s="1"/>
  <c r="BA8" i="23"/>
  <c r="H628" i="63" s="1"/>
  <c r="BB8" i="23"/>
  <c r="H638" i="63" s="1"/>
  <c r="BC8" i="23"/>
  <c r="H655" i="63" s="1"/>
  <c r="BD8" i="23"/>
  <c r="H665" i="63" s="1"/>
  <c r="BE8" i="23"/>
  <c r="H675" i="63" s="1"/>
  <c r="BF8" i="23"/>
  <c r="H685" i="63" s="1"/>
  <c r="BG8" i="23"/>
  <c r="H695" i="63" s="1"/>
  <c r="BH8" i="23"/>
  <c r="H705" i="63" s="1"/>
  <c r="BI8" i="23"/>
  <c r="H97" i="63" s="1"/>
  <c r="BJ8" i="23"/>
  <c r="H722" i="63" s="1"/>
  <c r="BK8" i="23"/>
  <c r="H732" i="63" s="1"/>
  <c r="BL8" i="23"/>
  <c r="H742" i="63" s="1"/>
  <c r="BM8" i="23"/>
  <c r="H752" i="63" s="1"/>
  <c r="BN8" i="23"/>
  <c r="H762" i="63" s="1"/>
  <c r="H772" i="63"/>
  <c r="BP8" i="23"/>
  <c r="H782" i="63" s="1"/>
  <c r="BQ8" i="23"/>
  <c r="H792" i="63" s="1"/>
  <c r="BR8" i="23"/>
  <c r="H802" i="63" s="1"/>
  <c r="BS8" i="23"/>
  <c r="H812" i="63" s="1"/>
  <c r="BT8" i="23"/>
  <c r="H822" i="63" s="1"/>
  <c r="BU8" i="23"/>
  <c r="H832" i="63" s="1"/>
  <c r="BV8" i="23"/>
  <c r="H842" i="63" s="1"/>
  <c r="BW8" i="23"/>
  <c r="H852" i="63" s="1"/>
  <c r="BX8" i="23"/>
  <c r="H862" i="63" s="1"/>
  <c r="BY8" i="23"/>
  <c r="H230" i="63" s="1"/>
  <c r="BZ8" i="23"/>
  <c r="H872" i="63" s="1"/>
  <c r="CA8" i="23"/>
  <c r="H882" i="63" s="1"/>
  <c r="CB8" i="23"/>
  <c r="H892" i="63" s="1"/>
  <c r="CC8" i="23"/>
  <c r="H95" i="63" s="1"/>
  <c r="E9" i="23"/>
  <c r="I20" i="63" s="1"/>
  <c r="F9" i="23"/>
  <c r="I30" i="63" s="1"/>
  <c r="G9" i="23"/>
  <c r="I40" i="63" s="1"/>
  <c r="H9" i="23"/>
  <c r="I50" i="63" s="1"/>
  <c r="I9" i="23"/>
  <c r="I60" i="63" s="1"/>
  <c r="J9" i="23"/>
  <c r="I70" i="63" s="1"/>
  <c r="K9" i="23"/>
  <c r="I96" i="63" s="1"/>
  <c r="L9" i="23"/>
  <c r="I109" i="63" s="1"/>
  <c r="M9" i="23"/>
  <c r="I119" i="63" s="1"/>
  <c r="N9" i="23"/>
  <c r="I190" i="63" s="1"/>
  <c r="O9" i="23"/>
  <c r="I228" i="63" s="1"/>
  <c r="P9" i="23"/>
  <c r="I129" i="63" s="1"/>
  <c r="Q9" i="23"/>
  <c r="I139" i="63" s="1"/>
  <c r="R9" i="23"/>
  <c r="I149" i="63" s="1"/>
  <c r="S9" i="23"/>
  <c r="I159" i="63" s="1"/>
  <c r="T9" i="23"/>
  <c r="I202" i="63" s="1"/>
  <c r="U9" i="23"/>
  <c r="I229" i="63" s="1"/>
  <c r="V9" i="23"/>
  <c r="I242" i="63" s="1"/>
  <c r="W9" i="23"/>
  <c r="I252" i="63" s="1"/>
  <c r="X9" i="23"/>
  <c r="I262" i="63" s="1"/>
  <c r="Y9" i="23"/>
  <c r="I272" i="63" s="1"/>
  <c r="Z9" i="23"/>
  <c r="I282" i="63" s="1"/>
  <c r="AA9" i="23"/>
  <c r="I292" i="63" s="1"/>
  <c r="AB9" i="23"/>
  <c r="I302" i="63" s="1"/>
  <c r="AC9" i="23"/>
  <c r="I312" i="63" s="1"/>
  <c r="AD9" i="23"/>
  <c r="I322" i="63" s="1"/>
  <c r="AE9" i="23"/>
  <c r="I332" i="63" s="1"/>
  <c r="AF9" i="23"/>
  <c r="I342" i="63" s="1"/>
  <c r="AG9" i="23"/>
  <c r="I352" i="63" s="1"/>
  <c r="AH9" i="23"/>
  <c r="I362" i="63" s="1"/>
  <c r="AI9" i="23"/>
  <c r="I372" i="63" s="1"/>
  <c r="AJ9" i="23"/>
  <c r="I382" i="63" s="1"/>
  <c r="AK9" i="23"/>
  <c r="I392" i="63" s="1"/>
  <c r="AL9" i="23"/>
  <c r="I402" i="63" s="1"/>
  <c r="AM9" i="23"/>
  <c r="I412" i="63" s="1"/>
  <c r="AN9" i="23"/>
  <c r="I422" i="63" s="1"/>
  <c r="AO9" i="23"/>
  <c r="I432" i="63" s="1"/>
  <c r="AP9" i="23"/>
  <c r="I442" i="63" s="1"/>
  <c r="AQ9" i="23"/>
  <c r="I452" i="63" s="1"/>
  <c r="AR9" i="23"/>
  <c r="I462" i="63" s="1"/>
  <c r="AS9" i="23"/>
  <c r="I191" i="63" s="1"/>
  <c r="AT9" i="23"/>
  <c r="I472" i="63" s="1"/>
  <c r="AU9" i="23"/>
  <c r="I482" i="63" s="1"/>
  <c r="AV9" i="23"/>
  <c r="I492" i="63" s="1"/>
  <c r="AW9" i="23"/>
  <c r="I502" i="63" s="1"/>
  <c r="AX9" i="23"/>
  <c r="I512" i="63" s="1"/>
  <c r="AY9" i="23"/>
  <c r="I608" i="63" s="1"/>
  <c r="AZ9" i="23"/>
  <c r="I618" i="63" s="1"/>
  <c r="BA9" i="23"/>
  <c r="I628" i="63" s="1"/>
  <c r="BB9" i="23"/>
  <c r="I638" i="63" s="1"/>
  <c r="BC9" i="23"/>
  <c r="I655" i="63" s="1"/>
  <c r="BD9" i="23"/>
  <c r="I665" i="63" s="1"/>
  <c r="BE9" i="23"/>
  <c r="I675" i="63" s="1"/>
  <c r="BF9" i="23"/>
  <c r="I685" i="63" s="1"/>
  <c r="BG9" i="23"/>
  <c r="I695" i="63" s="1"/>
  <c r="BH9" i="23"/>
  <c r="I705" i="63" s="1"/>
  <c r="BI9" i="23"/>
  <c r="I97" i="63" s="1"/>
  <c r="BJ9" i="23"/>
  <c r="I722" i="63" s="1"/>
  <c r="BK9" i="23"/>
  <c r="I732" i="63" s="1"/>
  <c r="BL9" i="23"/>
  <c r="I742" i="63" s="1"/>
  <c r="BM9" i="23"/>
  <c r="I752" i="63" s="1"/>
  <c r="BN9" i="23"/>
  <c r="I762" i="63" s="1"/>
  <c r="BO9" i="23"/>
  <c r="I772" i="63" s="1"/>
  <c r="BP9" i="23"/>
  <c r="I782" i="63" s="1"/>
  <c r="BQ9" i="23"/>
  <c r="I792" i="63" s="1"/>
  <c r="BR9" i="23"/>
  <c r="I802" i="63" s="1"/>
  <c r="BS9" i="23"/>
  <c r="I812" i="63" s="1"/>
  <c r="BT9" i="23"/>
  <c r="I822" i="63" s="1"/>
  <c r="BU9" i="23"/>
  <c r="I832" i="63" s="1"/>
  <c r="BV9" i="23"/>
  <c r="I842" i="63" s="1"/>
  <c r="BW9" i="23"/>
  <c r="I852" i="63" s="1"/>
  <c r="BX9" i="23"/>
  <c r="I862" i="63" s="1"/>
  <c r="BY9" i="23"/>
  <c r="I230" i="63" s="1"/>
  <c r="BZ9" i="23"/>
  <c r="I872" i="63" s="1"/>
  <c r="CA9" i="23"/>
  <c r="I882" i="63" s="1"/>
  <c r="CB9" i="23"/>
  <c r="I892" i="63" s="1"/>
  <c r="CC9" i="23"/>
  <c r="I95" i="63" s="1"/>
  <c r="D23" i="23"/>
  <c r="D22" i="23"/>
  <c r="D17" i="23"/>
  <c r="D11" i="23"/>
  <c r="K10" i="63" s="1"/>
  <c r="D7" i="23"/>
  <c r="G10" i="63" s="1"/>
  <c r="D9" i="23"/>
  <c r="I10" i="63" s="1"/>
  <c r="E7" i="27"/>
  <c r="G21" i="63" s="1"/>
  <c r="F7" i="27"/>
  <c r="G31" i="63" s="1"/>
  <c r="G7" i="27"/>
  <c r="G41" i="63" s="1"/>
  <c r="H7" i="27"/>
  <c r="G51" i="63" s="1"/>
  <c r="I7" i="27"/>
  <c r="G61" i="63" s="1"/>
  <c r="J7" i="27"/>
  <c r="G71" i="63" s="1"/>
  <c r="K7" i="27"/>
  <c r="G99" i="63" s="1"/>
  <c r="L7" i="27"/>
  <c r="G110" i="63" s="1"/>
  <c r="M7" i="27"/>
  <c r="G120" i="63" s="1"/>
  <c r="N7" i="27"/>
  <c r="G192" i="63" s="1"/>
  <c r="O7" i="27"/>
  <c r="P7" i="27"/>
  <c r="G130" i="63" s="1"/>
  <c r="Q7" i="27"/>
  <c r="G140" i="63" s="1"/>
  <c r="R7" i="27"/>
  <c r="G150" i="63" s="1"/>
  <c r="S7" i="27"/>
  <c r="G160" i="63" s="1"/>
  <c r="T7" i="27"/>
  <c r="G203" i="63" s="1"/>
  <c r="U7" i="27"/>
  <c r="G232" i="63" s="1"/>
  <c r="V7" i="27"/>
  <c r="G243" i="63" s="1"/>
  <c r="W7" i="27"/>
  <c r="G253" i="63" s="1"/>
  <c r="X7" i="27"/>
  <c r="G263" i="63" s="1"/>
  <c r="Y7" i="27"/>
  <c r="G273" i="63" s="1"/>
  <c r="Z7" i="27"/>
  <c r="G283" i="63" s="1"/>
  <c r="AA7" i="27"/>
  <c r="G293" i="63" s="1"/>
  <c r="AB7" i="27"/>
  <c r="G303" i="63" s="1"/>
  <c r="AC7" i="27"/>
  <c r="G313" i="63" s="1"/>
  <c r="AD7" i="27"/>
  <c r="G323" i="63" s="1"/>
  <c r="AE7" i="27"/>
  <c r="G333" i="63" s="1"/>
  <c r="AF7" i="27"/>
  <c r="G343" i="63" s="1"/>
  <c r="AG7" i="27"/>
  <c r="G353" i="63" s="1"/>
  <c r="AH7" i="27"/>
  <c r="G363" i="63" s="1"/>
  <c r="AI7" i="27"/>
  <c r="G373" i="63" s="1"/>
  <c r="AJ7" i="27"/>
  <c r="G383" i="63" s="1"/>
  <c r="AK7" i="27"/>
  <c r="G393" i="63" s="1"/>
  <c r="AL7" i="27"/>
  <c r="G403" i="63" s="1"/>
  <c r="AM7" i="27"/>
  <c r="G413" i="63" s="1"/>
  <c r="AN7" i="27"/>
  <c r="G423" i="63" s="1"/>
  <c r="AO7" i="27"/>
  <c r="G433" i="63" s="1"/>
  <c r="AP7" i="27"/>
  <c r="G443" i="63" s="1"/>
  <c r="AQ7" i="27"/>
  <c r="G453" i="63" s="1"/>
  <c r="AR7" i="27"/>
  <c r="G463" i="63" s="1"/>
  <c r="AS7" i="27"/>
  <c r="G193" i="63" s="1"/>
  <c r="AT7" i="27"/>
  <c r="G473" i="63" s="1"/>
  <c r="AU7" i="27"/>
  <c r="G483" i="63" s="1"/>
  <c r="AV7" i="27"/>
  <c r="G493" i="63" s="1"/>
  <c r="AW7" i="27"/>
  <c r="G503" i="63" s="1"/>
  <c r="AX7" i="27"/>
  <c r="G513" i="63" s="1"/>
  <c r="AY7" i="27"/>
  <c r="G609" i="63" s="1"/>
  <c r="AZ7" i="27"/>
  <c r="G619" i="63" s="1"/>
  <c r="BA7" i="27"/>
  <c r="G629" i="63" s="1"/>
  <c r="BB7" i="27"/>
  <c r="G639" i="63" s="1"/>
  <c r="BC7" i="27"/>
  <c r="G656" i="63" s="1"/>
  <c r="BD7" i="27"/>
  <c r="G666" i="63" s="1"/>
  <c r="BE7" i="27"/>
  <c r="G676" i="63" s="1"/>
  <c r="BF7" i="27"/>
  <c r="G686" i="63" s="1"/>
  <c r="BG7" i="27"/>
  <c r="G696" i="63" s="1"/>
  <c r="BH7" i="27"/>
  <c r="G706" i="63" s="1"/>
  <c r="BI7" i="27"/>
  <c r="G100" i="63" s="1"/>
  <c r="BJ7" i="27"/>
  <c r="G723" i="63" s="1"/>
  <c r="BK7" i="27"/>
  <c r="G733" i="63" s="1"/>
  <c r="BL7" i="27"/>
  <c r="G743" i="63" s="1"/>
  <c r="BM7" i="27"/>
  <c r="G753" i="63" s="1"/>
  <c r="BN7" i="27"/>
  <c r="G763" i="63" s="1"/>
  <c r="BO7" i="27"/>
  <c r="G773" i="63" s="1"/>
  <c r="BP7" i="27"/>
  <c r="G783" i="63" s="1"/>
  <c r="BQ7" i="27"/>
  <c r="G793" i="63" s="1"/>
  <c r="BR7" i="27"/>
  <c r="G803" i="63" s="1"/>
  <c r="BS7" i="27"/>
  <c r="G813" i="63" s="1"/>
  <c r="BT7" i="27"/>
  <c r="G823" i="63" s="1"/>
  <c r="BU7" i="27"/>
  <c r="G833" i="63" s="1"/>
  <c r="BV7" i="27"/>
  <c r="G843" i="63" s="1"/>
  <c r="BW7" i="27"/>
  <c r="G853" i="63" s="1"/>
  <c r="BX7" i="27"/>
  <c r="G863" i="63" s="1"/>
  <c r="BY7" i="27"/>
  <c r="BZ7" i="27"/>
  <c r="G873" i="63" s="1"/>
  <c r="CA7" i="27"/>
  <c r="G883" i="63" s="1"/>
  <c r="CB7" i="27"/>
  <c r="G893" i="63" s="1"/>
  <c r="CC7" i="27"/>
  <c r="G98" i="63" s="1"/>
  <c r="E8" i="27"/>
  <c r="H21" i="63" s="1"/>
  <c r="F8" i="27"/>
  <c r="H31" i="63" s="1"/>
  <c r="G8" i="27"/>
  <c r="H41" i="63" s="1"/>
  <c r="H8" i="27"/>
  <c r="H51" i="63" s="1"/>
  <c r="I8" i="27"/>
  <c r="H61" i="63" s="1"/>
  <c r="J8" i="27"/>
  <c r="H71" i="63" s="1"/>
  <c r="K8" i="27"/>
  <c r="H99" i="63" s="1"/>
  <c r="L8" i="27"/>
  <c r="H110" i="63" s="1"/>
  <c r="M8" i="27"/>
  <c r="H120" i="63" s="1"/>
  <c r="N8" i="27"/>
  <c r="H192" i="63" s="1"/>
  <c r="O8" i="27"/>
  <c r="P8" i="27"/>
  <c r="H130" i="63" s="1"/>
  <c r="Q8" i="27"/>
  <c r="H140" i="63" s="1"/>
  <c r="R8" i="27"/>
  <c r="H150" i="63" s="1"/>
  <c r="S8" i="27"/>
  <c r="H160" i="63" s="1"/>
  <c r="T8" i="27"/>
  <c r="H203" i="63" s="1"/>
  <c r="U8" i="27"/>
  <c r="H232" i="63" s="1"/>
  <c r="V8" i="27"/>
  <c r="H243" i="63" s="1"/>
  <c r="W8" i="27"/>
  <c r="H253" i="63" s="1"/>
  <c r="X8" i="27"/>
  <c r="H263" i="63" s="1"/>
  <c r="Y8" i="27"/>
  <c r="H273" i="63" s="1"/>
  <c r="Z8" i="27"/>
  <c r="H283" i="63" s="1"/>
  <c r="AA8" i="27"/>
  <c r="H293" i="63" s="1"/>
  <c r="AB8" i="27"/>
  <c r="H303" i="63" s="1"/>
  <c r="AC8" i="27"/>
  <c r="H313" i="63" s="1"/>
  <c r="AD8" i="27"/>
  <c r="H323" i="63" s="1"/>
  <c r="AE8" i="27"/>
  <c r="H333" i="63" s="1"/>
  <c r="AF8" i="27"/>
  <c r="H343" i="63" s="1"/>
  <c r="AG8" i="27"/>
  <c r="H353" i="63" s="1"/>
  <c r="AH8" i="27"/>
  <c r="H363" i="63" s="1"/>
  <c r="AI8" i="27"/>
  <c r="H373" i="63" s="1"/>
  <c r="AJ8" i="27"/>
  <c r="H383" i="63" s="1"/>
  <c r="AK8" i="27"/>
  <c r="H393" i="63" s="1"/>
  <c r="AL8" i="27"/>
  <c r="H403" i="63" s="1"/>
  <c r="AM8" i="27"/>
  <c r="H413" i="63" s="1"/>
  <c r="AN8" i="27"/>
  <c r="H423" i="63" s="1"/>
  <c r="AO8" i="27"/>
  <c r="H433" i="63" s="1"/>
  <c r="AP8" i="27"/>
  <c r="H443" i="63" s="1"/>
  <c r="AQ8" i="27"/>
  <c r="H453" i="63" s="1"/>
  <c r="AR8" i="27"/>
  <c r="H463" i="63" s="1"/>
  <c r="AS8" i="27"/>
  <c r="H193" i="63" s="1"/>
  <c r="AT8" i="27"/>
  <c r="H473" i="63" s="1"/>
  <c r="AU8" i="27"/>
  <c r="H483" i="63" s="1"/>
  <c r="AV8" i="27"/>
  <c r="H493" i="63" s="1"/>
  <c r="AW8" i="27"/>
  <c r="H503" i="63" s="1"/>
  <c r="AX8" i="27"/>
  <c r="H513" i="63" s="1"/>
  <c r="AY8" i="27"/>
  <c r="H609" i="63" s="1"/>
  <c r="AZ8" i="27"/>
  <c r="H619" i="63" s="1"/>
  <c r="BA8" i="27"/>
  <c r="H629" i="63" s="1"/>
  <c r="BB8" i="27"/>
  <c r="H639" i="63" s="1"/>
  <c r="BC8" i="27"/>
  <c r="H656" i="63" s="1"/>
  <c r="BD8" i="27"/>
  <c r="H666" i="63" s="1"/>
  <c r="BE8" i="27"/>
  <c r="H676" i="63" s="1"/>
  <c r="BF8" i="27"/>
  <c r="H686" i="63" s="1"/>
  <c r="BG8" i="27"/>
  <c r="H696" i="63" s="1"/>
  <c r="BH8" i="27"/>
  <c r="H706" i="63" s="1"/>
  <c r="BI8" i="27"/>
  <c r="H100" i="63" s="1"/>
  <c r="BJ8" i="27"/>
  <c r="H723" i="63" s="1"/>
  <c r="BK8" i="27"/>
  <c r="H733" i="63" s="1"/>
  <c r="BL8" i="27"/>
  <c r="H743" i="63" s="1"/>
  <c r="BM8" i="27"/>
  <c r="H753" i="63" s="1"/>
  <c r="BN8" i="27"/>
  <c r="H763" i="63" s="1"/>
  <c r="BO8" i="27"/>
  <c r="H773" i="63" s="1"/>
  <c r="BP8" i="27"/>
  <c r="H783" i="63" s="1"/>
  <c r="BQ8" i="27"/>
  <c r="H793" i="63" s="1"/>
  <c r="BR8" i="27"/>
  <c r="H803" i="63" s="1"/>
  <c r="BS8" i="27"/>
  <c r="H813" i="63" s="1"/>
  <c r="BT8" i="27"/>
  <c r="H823" i="63" s="1"/>
  <c r="BU8" i="27"/>
  <c r="H833" i="63" s="1"/>
  <c r="BV8" i="27"/>
  <c r="H843" i="63" s="1"/>
  <c r="BW8" i="27"/>
  <c r="H853" i="63" s="1"/>
  <c r="BX8" i="27"/>
  <c r="H863" i="63" s="1"/>
  <c r="BY8" i="27"/>
  <c r="BZ8" i="27"/>
  <c r="H873" i="63" s="1"/>
  <c r="CA8" i="27"/>
  <c r="H883" i="63" s="1"/>
  <c r="CB8" i="27"/>
  <c r="H893" i="63" s="1"/>
  <c r="CC8" i="27"/>
  <c r="H98" i="63" s="1"/>
  <c r="E9" i="27"/>
  <c r="I21" i="63" s="1"/>
  <c r="F9" i="27"/>
  <c r="I31" i="63" s="1"/>
  <c r="G9" i="27"/>
  <c r="I41" i="63" s="1"/>
  <c r="H9" i="27"/>
  <c r="I51" i="63" s="1"/>
  <c r="I9" i="27"/>
  <c r="I61" i="63" s="1"/>
  <c r="J9" i="27"/>
  <c r="I71" i="63" s="1"/>
  <c r="K9" i="27"/>
  <c r="I99" i="63" s="1"/>
  <c r="L9" i="27"/>
  <c r="I110" i="63" s="1"/>
  <c r="M9" i="27"/>
  <c r="I120" i="63" s="1"/>
  <c r="N9" i="27"/>
  <c r="I192" i="63" s="1"/>
  <c r="O9" i="27"/>
  <c r="P9" i="27"/>
  <c r="I130" i="63" s="1"/>
  <c r="Q9" i="27"/>
  <c r="I140" i="63" s="1"/>
  <c r="R9" i="27"/>
  <c r="I150" i="63" s="1"/>
  <c r="S9" i="27"/>
  <c r="I160" i="63" s="1"/>
  <c r="T9" i="27"/>
  <c r="I203" i="63" s="1"/>
  <c r="U9" i="27"/>
  <c r="I232" i="63" s="1"/>
  <c r="V9" i="27"/>
  <c r="I243" i="63" s="1"/>
  <c r="W9" i="27"/>
  <c r="I253" i="63" s="1"/>
  <c r="X9" i="27"/>
  <c r="I263" i="63" s="1"/>
  <c r="Y9" i="27"/>
  <c r="I273" i="63" s="1"/>
  <c r="Z9" i="27"/>
  <c r="I283" i="63" s="1"/>
  <c r="AA9" i="27"/>
  <c r="I293" i="63" s="1"/>
  <c r="AB9" i="27"/>
  <c r="I303" i="63" s="1"/>
  <c r="AC9" i="27"/>
  <c r="I313" i="63" s="1"/>
  <c r="AD9" i="27"/>
  <c r="I323" i="63" s="1"/>
  <c r="AE9" i="27"/>
  <c r="I333" i="63" s="1"/>
  <c r="AF9" i="27"/>
  <c r="I343" i="63" s="1"/>
  <c r="AG9" i="27"/>
  <c r="I353" i="63" s="1"/>
  <c r="AH9" i="27"/>
  <c r="I363" i="63" s="1"/>
  <c r="AI9" i="27"/>
  <c r="I373" i="63" s="1"/>
  <c r="AJ9" i="27"/>
  <c r="I383" i="63" s="1"/>
  <c r="AK9" i="27"/>
  <c r="I393" i="63" s="1"/>
  <c r="AL9" i="27"/>
  <c r="I403" i="63" s="1"/>
  <c r="AM9" i="27"/>
  <c r="I413" i="63" s="1"/>
  <c r="AN9" i="27"/>
  <c r="I423" i="63" s="1"/>
  <c r="AO9" i="27"/>
  <c r="I433" i="63" s="1"/>
  <c r="AP9" i="27"/>
  <c r="I443" i="63" s="1"/>
  <c r="AQ9" i="27"/>
  <c r="I453" i="63" s="1"/>
  <c r="AR9" i="27"/>
  <c r="I463" i="63" s="1"/>
  <c r="AS9" i="27"/>
  <c r="I193" i="63" s="1"/>
  <c r="AT9" i="27"/>
  <c r="I473" i="63" s="1"/>
  <c r="AU9" i="27"/>
  <c r="I483" i="63" s="1"/>
  <c r="AV9" i="27"/>
  <c r="I493" i="63" s="1"/>
  <c r="AW9" i="27"/>
  <c r="I503" i="63" s="1"/>
  <c r="AX9" i="27"/>
  <c r="I513" i="63" s="1"/>
  <c r="AY9" i="27"/>
  <c r="I609" i="63" s="1"/>
  <c r="AZ9" i="27"/>
  <c r="I619" i="63" s="1"/>
  <c r="BA9" i="27"/>
  <c r="I629" i="63" s="1"/>
  <c r="BB9" i="27"/>
  <c r="I639" i="63" s="1"/>
  <c r="BC9" i="27"/>
  <c r="I656" i="63" s="1"/>
  <c r="BD9" i="27"/>
  <c r="I666" i="63" s="1"/>
  <c r="BE9" i="27"/>
  <c r="I676" i="63" s="1"/>
  <c r="BF9" i="27"/>
  <c r="I686" i="63" s="1"/>
  <c r="BG9" i="27"/>
  <c r="I696" i="63" s="1"/>
  <c r="BH9" i="27"/>
  <c r="I706" i="63" s="1"/>
  <c r="BI9" i="27"/>
  <c r="I100" i="63" s="1"/>
  <c r="BJ9" i="27"/>
  <c r="I723" i="63" s="1"/>
  <c r="BK9" i="27"/>
  <c r="I733" i="63" s="1"/>
  <c r="BL9" i="27"/>
  <c r="I743" i="63" s="1"/>
  <c r="BM9" i="27"/>
  <c r="I753" i="63" s="1"/>
  <c r="BN9" i="27"/>
  <c r="I763" i="63" s="1"/>
  <c r="BO9" i="27"/>
  <c r="I773" i="63" s="1"/>
  <c r="BP9" i="27"/>
  <c r="I783" i="63" s="1"/>
  <c r="BQ9" i="27"/>
  <c r="I793" i="63" s="1"/>
  <c r="BR9" i="27"/>
  <c r="I803" i="63" s="1"/>
  <c r="BS9" i="27"/>
  <c r="I813" i="63" s="1"/>
  <c r="BT9" i="27"/>
  <c r="I823" i="63" s="1"/>
  <c r="BU9" i="27"/>
  <c r="I833" i="63" s="1"/>
  <c r="BV9" i="27"/>
  <c r="I843" i="63" s="1"/>
  <c r="BW9" i="27"/>
  <c r="I853" i="63" s="1"/>
  <c r="BX9" i="27"/>
  <c r="I863" i="63" s="1"/>
  <c r="BY9" i="27"/>
  <c r="BZ9" i="27"/>
  <c r="I873" i="63" s="1"/>
  <c r="CA9" i="27"/>
  <c r="I883" i="63" s="1"/>
  <c r="CB9" i="27"/>
  <c r="I893" i="63" s="1"/>
  <c r="CC9" i="27"/>
  <c r="I98" i="63" s="1"/>
  <c r="D11" i="27"/>
  <c r="K11" i="63" s="1"/>
  <c r="D9" i="27"/>
  <c r="I11" i="63" s="1"/>
  <c r="D8" i="27"/>
  <c r="H11" i="63" s="1"/>
  <c r="M900" i="63" l="1"/>
  <c r="L22" i="63"/>
  <c r="L32" i="63"/>
  <c r="L2" i="63"/>
  <c r="L52" i="63"/>
  <c r="L12" i="63"/>
  <c r="L101" i="63"/>
  <c r="L515" i="63"/>
  <c r="L111" i="63"/>
  <c r="L707" i="63"/>
  <c r="L42" i="63"/>
  <c r="L204" i="63"/>
  <c r="L62" i="63"/>
  <c r="L121" i="63"/>
  <c r="L131" i="63"/>
  <c r="L514" i="63"/>
  <c r="L161" i="63"/>
  <c r="L162" i="63"/>
  <c r="L151" i="63"/>
  <c r="L205" i="63"/>
  <c r="L254" i="63"/>
  <c r="L72" i="63"/>
  <c r="L264" i="63"/>
  <c r="L516" i="63"/>
  <c r="L141" i="63"/>
  <c r="L194" i="63"/>
  <c r="L234" i="63"/>
  <c r="L517" i="63"/>
  <c r="L344" i="63"/>
  <c r="L244" i="63"/>
  <c r="L640" i="63"/>
  <c r="L294" i="63"/>
  <c r="L518" i="63"/>
  <c r="L274" i="63"/>
  <c r="L284" i="63"/>
  <c r="L314" i="63"/>
  <c r="L519" i="63"/>
  <c r="L324" i="63"/>
  <c r="L334" i="63"/>
  <c r="L424" i="63"/>
  <c r="L521" i="63"/>
  <c r="L522" i="63"/>
  <c r="L304" i="63"/>
  <c r="L374" i="63"/>
  <c r="L434" i="63"/>
  <c r="L520" i="63"/>
  <c r="L364" i="63"/>
  <c r="L394" i="63"/>
  <c r="L163" i="63"/>
  <c r="L354" i="63"/>
  <c r="L404" i="63"/>
  <c r="L414" i="63"/>
  <c r="L474" i="63"/>
  <c r="L504" i="63"/>
  <c r="L523" i="63"/>
  <c r="L494" i="63"/>
  <c r="L600" i="63"/>
  <c r="L687" i="63"/>
  <c r="L384" i="63"/>
  <c r="L454" i="63"/>
  <c r="L610" i="63"/>
  <c r="L444" i="63"/>
  <c r="L620" i="63"/>
  <c r="L641" i="63"/>
  <c r="L73" i="63"/>
  <c r="L657" i="63"/>
  <c r="L464" i="63"/>
  <c r="L667" i="63"/>
  <c r="L524" i="63"/>
  <c r="L528" i="63"/>
  <c r="L764" i="63"/>
  <c r="L814" i="63"/>
  <c r="L526" i="63"/>
  <c r="L677" i="63"/>
  <c r="L708" i="63"/>
  <c r="L724" i="63"/>
  <c r="L530" i="63"/>
  <c r="L484" i="63"/>
  <c r="L734" i="63"/>
  <c r="L744" i="63"/>
  <c r="L630" i="63"/>
  <c r="L697" i="63"/>
  <c r="L527" i="63"/>
  <c r="L794" i="63"/>
  <c r="L525" i="63"/>
  <c r="L754" i="63"/>
  <c r="L804" i="63"/>
  <c r="L532" i="63"/>
  <c r="L854" i="63"/>
  <c r="L533" i="63"/>
  <c r="L535" i="63"/>
  <c r="L112" i="63"/>
  <c r="L529" i="63"/>
  <c r="L206" i="63"/>
  <c r="L774" i="63"/>
  <c r="L864" i="63"/>
  <c r="L23" i="63"/>
  <c r="L784" i="63"/>
  <c r="L824" i="63"/>
  <c r="L531" i="63"/>
  <c r="L834" i="63"/>
  <c r="L884" i="63"/>
  <c r="L43" i="63"/>
  <c r="L63" i="63"/>
  <c r="L844" i="63"/>
  <c r="L13" i="63"/>
  <c r="L534" i="63"/>
  <c r="L3" i="63"/>
  <c r="L33" i="63"/>
  <c r="L207" i="63"/>
  <c r="L874" i="63"/>
  <c r="L709" i="63"/>
  <c r="L102" i="63"/>
  <c r="L122" i="63"/>
  <c r="L642" i="63"/>
  <c r="L142" i="63"/>
  <c r="L536" i="63"/>
  <c r="L539" i="63"/>
  <c r="L132" i="63"/>
  <c r="L195" i="63"/>
  <c r="L208" i="63"/>
  <c r="L53" i="63"/>
  <c r="L164" i="63"/>
  <c r="L235" i="63"/>
  <c r="L537" i="63"/>
  <c r="L335" i="63"/>
  <c r="L165" i="63"/>
  <c r="L74" i="63"/>
  <c r="L245" i="63"/>
  <c r="L255" i="63"/>
  <c r="L295" i="63"/>
  <c r="L75" i="63"/>
  <c r="L152" i="63"/>
  <c r="L265" i="63"/>
  <c r="L305" i="63"/>
  <c r="L315" i="63"/>
  <c r="L375" i="63"/>
  <c r="L435" i="63"/>
  <c r="L540" i="63"/>
  <c r="L445" i="63"/>
  <c r="L543" i="63"/>
  <c r="L538" i="63"/>
  <c r="L395" i="63"/>
  <c r="L166" i="63"/>
  <c r="L505" i="63"/>
  <c r="L365" i="63"/>
  <c r="L405" i="63"/>
  <c r="L325" i="63"/>
  <c r="L355" i="63"/>
  <c r="L415" i="63"/>
  <c r="L475" i="63"/>
  <c r="L285" i="63"/>
  <c r="L425" i="63"/>
  <c r="L167" i="63"/>
  <c r="L275" i="63"/>
  <c r="L541" i="63"/>
  <c r="L385" i="63"/>
  <c r="L601" i="63"/>
  <c r="L621" i="63"/>
  <c r="L545" i="63"/>
  <c r="L455" i="63"/>
  <c r="L631" i="63"/>
  <c r="L698" i="63"/>
  <c r="L643" i="63"/>
  <c r="L76" i="63"/>
  <c r="L658" i="63"/>
  <c r="L465" i="63"/>
  <c r="L345" i="63"/>
  <c r="L485" i="63"/>
  <c r="L678" i="63"/>
  <c r="L725" i="63"/>
  <c r="L542" i="63"/>
  <c r="L688" i="63"/>
  <c r="L735" i="63"/>
  <c r="L495" i="63"/>
  <c r="L611" i="63"/>
  <c r="L544" i="63"/>
  <c r="L745" i="63"/>
  <c r="L668" i="63"/>
  <c r="L775" i="63"/>
  <c r="L710" i="63"/>
  <c r="L785" i="63"/>
  <c r="L845" i="63"/>
  <c r="L554" i="63"/>
  <c r="L546" i="63"/>
  <c r="L755" i="63"/>
  <c r="L795" i="63"/>
  <c r="L855" i="63"/>
  <c r="L547" i="63"/>
  <c r="L548" i="63"/>
  <c r="L805" i="63"/>
  <c r="L551" i="63"/>
  <c r="L815" i="63"/>
  <c r="L865" i="63"/>
  <c r="L765" i="63"/>
  <c r="L549" i="63"/>
  <c r="L825" i="63"/>
  <c r="L875" i="63"/>
  <c r="L550" i="63"/>
  <c r="L835" i="63"/>
  <c r="L885" i="63"/>
  <c r="L64" i="63"/>
  <c r="L143" i="63"/>
  <c r="L4" i="63"/>
  <c r="L14" i="63"/>
  <c r="L103" i="63"/>
  <c r="L555" i="63"/>
  <c r="L113" i="63"/>
  <c r="L153" i="63"/>
  <c r="L711" i="63"/>
  <c r="L24" i="63"/>
  <c r="L210" i="63"/>
  <c r="L211" i="63"/>
  <c r="L552" i="63"/>
  <c r="L34" i="63"/>
  <c r="L553" i="63"/>
  <c r="L44" i="63"/>
  <c r="L133" i="63"/>
  <c r="L246" i="63"/>
  <c r="L209" i="63"/>
  <c r="L54" i="63"/>
  <c r="L196" i="63"/>
  <c r="L78" i="63"/>
  <c r="L266" i="63"/>
  <c r="L306" i="63"/>
  <c r="L376" i="63"/>
  <c r="L644" i="63"/>
  <c r="L316" i="63"/>
  <c r="L556" i="63"/>
  <c r="L559" i="63"/>
  <c r="L386" i="63"/>
  <c r="L236" i="63"/>
  <c r="L276" i="63"/>
  <c r="L168" i="63"/>
  <c r="L557" i="63"/>
  <c r="L336" i="63"/>
  <c r="L123" i="63"/>
  <c r="L256" i="63"/>
  <c r="L286" i="63"/>
  <c r="L169" i="63"/>
  <c r="L296" i="63"/>
  <c r="L356" i="63"/>
  <c r="L77" i="63"/>
  <c r="L558" i="63"/>
  <c r="L416" i="63"/>
  <c r="L476" i="63"/>
  <c r="L612" i="63"/>
  <c r="L326" i="63"/>
  <c r="L426" i="63"/>
  <c r="L171" i="63"/>
  <c r="L346" i="63"/>
  <c r="L561" i="63"/>
  <c r="L486" i="63"/>
  <c r="L632" i="63"/>
  <c r="L366" i="63"/>
  <c r="L406" i="63"/>
  <c r="L436" i="63"/>
  <c r="L562" i="63"/>
  <c r="L560" i="63"/>
  <c r="L446" i="63"/>
  <c r="L563" i="63"/>
  <c r="L659" i="63"/>
  <c r="L456" i="63"/>
  <c r="L396" i="63"/>
  <c r="L170" i="63"/>
  <c r="L506" i="63"/>
  <c r="L466" i="63"/>
  <c r="L496" i="63"/>
  <c r="L645" i="63"/>
  <c r="L566" i="63"/>
  <c r="L569" i="63"/>
  <c r="L826" i="63"/>
  <c r="L876" i="63"/>
  <c r="L45" i="63"/>
  <c r="L134" i="63"/>
  <c r="L669" i="63"/>
  <c r="L726" i="63"/>
  <c r="L570" i="63"/>
  <c r="L689" i="63"/>
  <c r="L736" i="63"/>
  <c r="L776" i="63"/>
  <c r="L572" i="63"/>
  <c r="L5" i="63"/>
  <c r="L65" i="63"/>
  <c r="L564" i="63"/>
  <c r="L746" i="63"/>
  <c r="L786" i="63"/>
  <c r="L679" i="63"/>
  <c r="L565" i="63"/>
  <c r="L567" i="63"/>
  <c r="L796" i="63"/>
  <c r="L699" i="63"/>
  <c r="L756" i="63"/>
  <c r="L806" i="63"/>
  <c r="L573" i="63"/>
  <c r="L713" i="63"/>
  <c r="L172" i="63"/>
  <c r="L602" i="63"/>
  <c r="L79" i="63"/>
  <c r="L568" i="63"/>
  <c r="L571" i="63"/>
  <c r="L212" i="63"/>
  <c r="L622" i="63"/>
  <c r="L712" i="63"/>
  <c r="L766" i="63"/>
  <c r="L816" i="63"/>
  <c r="L886" i="63"/>
  <c r="L267" i="63"/>
  <c r="L307" i="63"/>
  <c r="L578" i="63"/>
  <c r="L457" i="63"/>
  <c r="L15" i="63"/>
  <c r="L35" i="63"/>
  <c r="L154" i="63"/>
  <c r="L646" i="63"/>
  <c r="L317" i="63"/>
  <c r="L387" i="63"/>
  <c r="L174" i="63"/>
  <c r="L574" i="63"/>
  <c r="L25" i="63"/>
  <c r="L114" i="63"/>
  <c r="L197" i="63"/>
  <c r="L575" i="63"/>
  <c r="L327" i="63"/>
  <c r="L104" i="63"/>
  <c r="L173" i="63"/>
  <c r="L214" i="63"/>
  <c r="L277" i="63"/>
  <c r="L337" i="63"/>
  <c r="L407" i="63"/>
  <c r="L477" i="63"/>
  <c r="L836" i="63"/>
  <c r="L144" i="63"/>
  <c r="L237" i="63"/>
  <c r="L576" i="63"/>
  <c r="L347" i="63"/>
  <c r="L846" i="63"/>
  <c r="L247" i="63"/>
  <c r="L287" i="63"/>
  <c r="L357" i="63"/>
  <c r="L856" i="63"/>
  <c r="L55" i="63"/>
  <c r="L124" i="63"/>
  <c r="L80" i="63"/>
  <c r="L257" i="63"/>
  <c r="L297" i="63"/>
  <c r="L367" i="63"/>
  <c r="L437" i="63"/>
  <c r="L579" i="63"/>
  <c r="L866" i="63"/>
  <c r="L213" i="63"/>
  <c r="L81" i="63"/>
  <c r="L577" i="63"/>
  <c r="L487" i="63"/>
  <c r="L670" i="63"/>
  <c r="L727" i="63"/>
  <c r="L787" i="63"/>
  <c r="L377" i="63"/>
  <c r="L580" i="63"/>
  <c r="L507" i="63"/>
  <c r="L680" i="63"/>
  <c r="L737" i="63"/>
  <c r="L797" i="63"/>
  <c r="L857" i="63"/>
  <c r="L715" i="63"/>
  <c r="L397" i="63"/>
  <c r="L603" i="63"/>
  <c r="L690" i="63"/>
  <c r="L747" i="63"/>
  <c r="L417" i="63"/>
  <c r="L497" i="63"/>
  <c r="L613" i="63"/>
  <c r="L581" i="63"/>
  <c r="L757" i="63"/>
  <c r="L585" i="63"/>
  <c r="L215" i="63"/>
  <c r="L36" i="63"/>
  <c r="L427" i="63"/>
  <c r="L623" i="63"/>
  <c r="L700" i="63"/>
  <c r="L767" i="63"/>
  <c r="L447" i="63"/>
  <c r="L633" i="63"/>
  <c r="L82" i="63"/>
  <c r="L583" i="63"/>
  <c r="L827" i="63"/>
  <c r="L877" i="63"/>
  <c r="L56" i="63"/>
  <c r="L467" i="63"/>
  <c r="L647" i="63"/>
  <c r="L714" i="63"/>
  <c r="L584" i="63"/>
  <c r="L837" i="63"/>
  <c r="L887" i="63"/>
  <c r="L66" i="63"/>
  <c r="L175" i="63"/>
  <c r="L660" i="63"/>
  <c r="L582" i="63"/>
  <c r="L867" i="63"/>
  <c r="L135" i="63"/>
  <c r="L248" i="63"/>
  <c r="L298" i="63"/>
  <c r="L6" i="63"/>
  <c r="L177" i="63"/>
  <c r="L258" i="63"/>
  <c r="L308" i="63"/>
  <c r="L589" i="63"/>
  <c r="L458" i="63"/>
  <c r="L16" i="63"/>
  <c r="L145" i="63"/>
  <c r="L84" i="63"/>
  <c r="L318" i="63"/>
  <c r="L388" i="63"/>
  <c r="L178" i="63"/>
  <c r="L777" i="63"/>
  <c r="L807" i="63"/>
  <c r="L26" i="63"/>
  <c r="L105" i="63"/>
  <c r="L83" i="63"/>
  <c r="L268" i="63"/>
  <c r="L328" i="63"/>
  <c r="L398" i="63"/>
  <c r="L468" i="63"/>
  <c r="L817" i="63"/>
  <c r="L46" i="63"/>
  <c r="L115" i="63"/>
  <c r="L155" i="63"/>
  <c r="L648" i="63"/>
  <c r="L586" i="63"/>
  <c r="L176" i="63"/>
  <c r="L198" i="63"/>
  <c r="L278" i="63"/>
  <c r="L847" i="63"/>
  <c r="L216" i="63"/>
  <c r="L217" i="63"/>
  <c r="L588" i="63"/>
  <c r="L587" i="63"/>
  <c r="L125" i="63"/>
  <c r="L238" i="63"/>
  <c r="L288" i="63"/>
  <c r="L378" i="63"/>
  <c r="L418" i="63"/>
  <c r="L634" i="63"/>
  <c r="L85" i="63"/>
  <c r="L368" i="63"/>
  <c r="L408" i="63"/>
  <c r="L590" i="63"/>
  <c r="L649" i="63"/>
  <c r="L716" i="63"/>
  <c r="L778" i="63"/>
  <c r="L858" i="63"/>
  <c r="L717" i="63"/>
  <c r="L358" i="63"/>
  <c r="L488" i="63"/>
  <c r="L591" i="63"/>
  <c r="L661" i="63"/>
  <c r="L728" i="63"/>
  <c r="L498" i="63"/>
  <c r="L671" i="63"/>
  <c r="L738" i="63"/>
  <c r="L798" i="63"/>
  <c r="L218" i="63"/>
  <c r="L37" i="63"/>
  <c r="L348" i="63"/>
  <c r="L508" i="63"/>
  <c r="L681" i="63"/>
  <c r="L748" i="63"/>
  <c r="L448" i="63"/>
  <c r="L179" i="63"/>
  <c r="L604" i="63"/>
  <c r="L691" i="63"/>
  <c r="L758" i="63"/>
  <c r="L438" i="63"/>
  <c r="L478" i="63"/>
  <c r="L614" i="63"/>
  <c r="L592" i="63"/>
  <c r="L768" i="63"/>
  <c r="L828" i="63"/>
  <c r="L888" i="63"/>
  <c r="L67" i="63"/>
  <c r="L338" i="63"/>
  <c r="L428" i="63"/>
  <c r="L624" i="63"/>
  <c r="L701" i="63"/>
  <c r="L593" i="63"/>
  <c r="L838" i="63"/>
  <c r="L7" i="63"/>
  <c r="L808" i="63"/>
  <c r="L180" i="63"/>
  <c r="L199" i="63"/>
  <c r="L279" i="63"/>
  <c r="L349" i="63"/>
  <c r="L818" i="63"/>
  <c r="L219" i="63"/>
  <c r="L220" i="63"/>
  <c r="L596" i="63"/>
  <c r="L359" i="63"/>
  <c r="L439" i="63"/>
  <c r="L848" i="63"/>
  <c r="L126" i="63"/>
  <c r="L239" i="63"/>
  <c r="L289" i="63"/>
  <c r="L595" i="63"/>
  <c r="L136" i="63"/>
  <c r="L249" i="63"/>
  <c r="L299" i="63"/>
  <c r="L379" i="63"/>
  <c r="L459" i="63"/>
  <c r="L868" i="63"/>
  <c r="L47" i="63"/>
  <c r="L106" i="63"/>
  <c r="L181" i="63"/>
  <c r="L259" i="63"/>
  <c r="L309" i="63"/>
  <c r="L878" i="63"/>
  <c r="L146" i="63"/>
  <c r="L87" i="63"/>
  <c r="L319" i="63"/>
  <c r="L594" i="63"/>
  <c r="L17" i="63"/>
  <c r="L86" i="63"/>
  <c r="L269" i="63"/>
  <c r="L329" i="63"/>
  <c r="L409" i="63"/>
  <c r="L479" i="63"/>
  <c r="L788" i="63"/>
  <c r="L27" i="63"/>
  <c r="L57" i="63"/>
  <c r="L116" i="63"/>
  <c r="L156" i="63"/>
  <c r="L650" i="63"/>
  <c r="L339" i="63"/>
  <c r="L419" i="63"/>
  <c r="L183" i="63"/>
  <c r="L489" i="63"/>
  <c r="L625" i="63"/>
  <c r="L662" i="63"/>
  <c r="L729" i="63"/>
  <c r="L809" i="63"/>
  <c r="L869" i="63"/>
  <c r="L48" i="63"/>
  <c r="L137" i="63"/>
  <c r="L672" i="63"/>
  <c r="L739" i="63"/>
  <c r="L819" i="63"/>
  <c r="L879" i="63"/>
  <c r="L58" i="63"/>
  <c r="L185" i="63"/>
  <c r="L260" i="63"/>
  <c r="L320" i="63"/>
  <c r="L400" i="63"/>
  <c r="L470" i="63"/>
  <c r="L389" i="63"/>
  <c r="L499" i="63"/>
  <c r="L605" i="63"/>
  <c r="L682" i="63"/>
  <c r="L749" i="63"/>
  <c r="L829" i="63"/>
  <c r="L889" i="63"/>
  <c r="L68" i="63"/>
  <c r="L399" i="63"/>
  <c r="L597" i="63"/>
  <c r="L692" i="63"/>
  <c r="L759" i="63"/>
  <c r="L839" i="63"/>
  <c r="L8" i="63"/>
  <c r="L107" i="63"/>
  <c r="L89" i="63"/>
  <c r="L270" i="63"/>
  <c r="L340" i="63"/>
  <c r="L420" i="63"/>
  <c r="L187" i="63"/>
  <c r="L429" i="63"/>
  <c r="L598" i="63"/>
  <c r="L769" i="63"/>
  <c r="L849" i="63"/>
  <c r="L18" i="63"/>
  <c r="L369" i="63"/>
  <c r="L449" i="63"/>
  <c r="L509" i="63"/>
  <c r="L702" i="63"/>
  <c r="L779" i="63"/>
  <c r="L859" i="63"/>
  <c r="L719" i="63"/>
  <c r="L184" i="63"/>
  <c r="L200" i="63"/>
  <c r="L280" i="63"/>
  <c r="L360" i="63"/>
  <c r="L440" i="63"/>
  <c r="L500" i="63"/>
  <c r="L673" i="63"/>
  <c r="L182" i="63"/>
  <c r="L635" i="63"/>
  <c r="L88" i="63"/>
  <c r="L789" i="63"/>
  <c r="L599" i="63"/>
  <c r="L28" i="63"/>
  <c r="L222" i="63"/>
  <c r="L223" i="63"/>
  <c r="L290" i="63"/>
  <c r="L370" i="63"/>
  <c r="L450" i="63"/>
  <c r="L510" i="63"/>
  <c r="L38" i="63"/>
  <c r="L310" i="63"/>
  <c r="L186" i="63"/>
  <c r="L606" i="63"/>
  <c r="L703" i="63"/>
  <c r="L780" i="63"/>
  <c r="L860" i="63"/>
  <c r="L39" i="63"/>
  <c r="L147" i="63"/>
  <c r="L330" i="63"/>
  <c r="L480" i="63"/>
  <c r="L91" i="63"/>
  <c r="L790" i="63"/>
  <c r="L224" i="63"/>
  <c r="L49" i="63"/>
  <c r="L138" i="63"/>
  <c r="L261" i="63"/>
  <c r="L331" i="63"/>
  <c r="L411" i="63"/>
  <c r="L481" i="63"/>
  <c r="L654" i="63"/>
  <c r="L127" i="63"/>
  <c r="L157" i="63"/>
  <c r="L350" i="63"/>
  <c r="L490" i="63"/>
  <c r="L626" i="63"/>
  <c r="L720" i="63"/>
  <c r="L800" i="63"/>
  <c r="L870" i="63"/>
  <c r="L615" i="63"/>
  <c r="L240" i="63"/>
  <c r="L380" i="63"/>
  <c r="L730" i="63"/>
  <c r="L810" i="63"/>
  <c r="L880" i="63"/>
  <c r="L69" i="63"/>
  <c r="L92" i="63"/>
  <c r="L271" i="63"/>
  <c r="L351" i="63"/>
  <c r="L431" i="63"/>
  <c r="L501" i="63"/>
  <c r="L651" i="63"/>
  <c r="L250" i="63"/>
  <c r="L390" i="63"/>
  <c r="L653" i="63"/>
  <c r="L740" i="63"/>
  <c r="L820" i="63"/>
  <c r="L469" i="63"/>
  <c r="L718" i="63"/>
  <c r="L117" i="63"/>
  <c r="L90" i="63"/>
  <c r="L410" i="63"/>
  <c r="L616" i="63"/>
  <c r="L750" i="63"/>
  <c r="L830" i="63"/>
  <c r="L9" i="63"/>
  <c r="L118" i="63"/>
  <c r="L201" i="63"/>
  <c r="L291" i="63"/>
  <c r="L371" i="63"/>
  <c r="L451" i="63"/>
  <c r="L607" i="63"/>
  <c r="L799" i="63"/>
  <c r="L652" i="63"/>
  <c r="L430" i="63"/>
  <c r="L683" i="63"/>
  <c r="L760" i="63"/>
  <c r="L840" i="63"/>
  <c r="L19" i="63"/>
  <c r="L188" i="63"/>
  <c r="L226" i="63"/>
  <c r="L301" i="63"/>
  <c r="L381" i="63"/>
  <c r="L461" i="63"/>
  <c r="L617" i="63"/>
  <c r="L59" i="63"/>
  <c r="L93" i="63"/>
  <c r="L421" i="63"/>
  <c r="L694" i="63"/>
  <c r="L771" i="63"/>
  <c r="L851" i="63"/>
  <c r="L221" i="63"/>
  <c r="L636" i="63"/>
  <c r="L108" i="63"/>
  <c r="L281" i="63"/>
  <c r="L441" i="63"/>
  <c r="L684" i="63"/>
  <c r="L704" i="63"/>
  <c r="L781" i="63"/>
  <c r="L861" i="63"/>
  <c r="L40" i="63"/>
  <c r="L129" i="63"/>
  <c r="L252" i="63"/>
  <c r="L322" i="63"/>
  <c r="L402" i="63"/>
  <c r="L472" i="63"/>
  <c r="L225" i="63"/>
  <c r="L311" i="63"/>
  <c r="L189" i="63"/>
  <c r="L94" i="63"/>
  <c r="L791" i="63"/>
  <c r="L227" i="63"/>
  <c r="L50" i="63"/>
  <c r="L139" i="63"/>
  <c r="L262" i="63"/>
  <c r="L332" i="63"/>
  <c r="L412" i="63"/>
  <c r="L482" i="63"/>
  <c r="L663" i="63"/>
  <c r="L128" i="63"/>
  <c r="L321" i="63"/>
  <c r="L471" i="63"/>
  <c r="L721" i="63"/>
  <c r="L801" i="63"/>
  <c r="L871" i="63"/>
  <c r="L60" i="63"/>
  <c r="L149" i="63"/>
  <c r="L96" i="63"/>
  <c r="L342" i="63"/>
  <c r="L422" i="63"/>
  <c r="L693" i="63"/>
  <c r="L148" i="63"/>
  <c r="L341" i="63"/>
  <c r="L491" i="63"/>
  <c r="L731" i="63"/>
  <c r="L811" i="63"/>
  <c r="L770" i="63"/>
  <c r="L158" i="63"/>
  <c r="L361" i="63"/>
  <c r="L511" i="63"/>
  <c r="L741" i="63"/>
  <c r="L821" i="63"/>
  <c r="L891" i="63"/>
  <c r="L109" i="63"/>
  <c r="L159" i="63"/>
  <c r="L282" i="63"/>
  <c r="L362" i="63"/>
  <c r="L442" i="63"/>
  <c r="L512" i="63"/>
  <c r="L300" i="63"/>
  <c r="L850" i="63"/>
  <c r="L29" i="63"/>
  <c r="L241" i="63"/>
  <c r="L391" i="63"/>
  <c r="L460" i="63"/>
  <c r="L890" i="63"/>
  <c r="L251" i="63"/>
  <c r="L401" i="63"/>
  <c r="L637" i="63"/>
  <c r="L761" i="63"/>
  <c r="L841" i="63"/>
  <c r="L627" i="63"/>
  <c r="L674" i="63"/>
  <c r="L751" i="63"/>
  <c r="L881" i="63"/>
  <c r="L70" i="63"/>
  <c r="L272" i="63"/>
  <c r="L432" i="63"/>
  <c r="L655" i="63"/>
  <c r="L732" i="63"/>
  <c r="L812" i="63"/>
  <c r="L882" i="63"/>
  <c r="L71" i="63"/>
  <c r="L831" i="63"/>
  <c r="L10" i="63"/>
  <c r="L119" i="63"/>
  <c r="L292" i="63"/>
  <c r="L452" i="63"/>
  <c r="L608" i="63"/>
  <c r="L665" i="63"/>
  <c r="L742" i="63"/>
  <c r="L822" i="63"/>
  <c r="L892" i="63"/>
  <c r="L110" i="63"/>
  <c r="L203" i="63"/>
  <c r="L293" i="63"/>
  <c r="L373" i="63"/>
  <c r="L453" i="63"/>
  <c r="L609" i="63"/>
  <c r="L190" i="63"/>
  <c r="L302" i="63"/>
  <c r="L462" i="63"/>
  <c r="L675" i="63"/>
  <c r="L752" i="63"/>
  <c r="L832" i="63"/>
  <c r="L11" i="63"/>
  <c r="L664" i="63"/>
  <c r="L228" i="63"/>
  <c r="L312" i="63"/>
  <c r="L191" i="63"/>
  <c r="L685" i="63"/>
  <c r="L762" i="63"/>
  <c r="L842" i="63"/>
  <c r="L21" i="63"/>
  <c r="L192" i="63"/>
  <c r="L243" i="63"/>
  <c r="L313" i="63"/>
  <c r="L393" i="63"/>
  <c r="L193" i="63"/>
  <c r="L629" i="63"/>
  <c r="L95" i="63"/>
  <c r="L352" i="63"/>
  <c r="L492" i="63"/>
  <c r="L502" i="63"/>
  <c r="L695" i="63"/>
  <c r="L772" i="63"/>
  <c r="L852" i="63"/>
  <c r="L202" i="63"/>
  <c r="L372" i="63"/>
  <c r="L618" i="63"/>
  <c r="L705" i="63"/>
  <c r="L782" i="63"/>
  <c r="L862" i="63"/>
  <c r="L41" i="63"/>
  <c r="L140" i="63"/>
  <c r="L263" i="63"/>
  <c r="L333" i="63"/>
  <c r="L413" i="63"/>
  <c r="L483" i="63"/>
  <c r="L656" i="63"/>
  <c r="L20" i="63"/>
  <c r="L229" i="63"/>
  <c r="L382" i="63"/>
  <c r="L628" i="63"/>
  <c r="L97" i="63"/>
  <c r="L792" i="63"/>
  <c r="L230" i="63"/>
  <c r="L51" i="63"/>
  <c r="L150" i="63"/>
  <c r="L99" i="63"/>
  <c r="L343" i="63"/>
  <c r="L423" i="63"/>
  <c r="L493" i="63"/>
  <c r="L666" i="63"/>
  <c r="L638" i="63"/>
  <c r="L273" i="63"/>
  <c r="L433" i="63"/>
  <c r="L723" i="63"/>
  <c r="L803" i="63"/>
  <c r="L883" i="63"/>
  <c r="L722" i="63"/>
  <c r="L283" i="63"/>
  <c r="L443" i="63"/>
  <c r="L696" i="63"/>
  <c r="L733" i="63"/>
  <c r="L813" i="63"/>
  <c r="L893" i="63"/>
  <c r="L802" i="63"/>
  <c r="L61" i="63"/>
  <c r="L120" i="63"/>
  <c r="L303" i="63"/>
  <c r="L463" i="63"/>
  <c r="L743" i="63"/>
  <c r="L823" i="63"/>
  <c r="L872" i="63"/>
  <c r="L130" i="63"/>
  <c r="L323" i="63"/>
  <c r="L473" i="63"/>
  <c r="L676" i="63"/>
  <c r="L753" i="63"/>
  <c r="L833" i="63"/>
  <c r="L98" i="63"/>
  <c r="L353" i="63"/>
  <c r="L503" i="63"/>
  <c r="L763" i="63"/>
  <c r="L843" i="63"/>
  <c r="L30" i="63"/>
  <c r="L31" i="63"/>
  <c r="L160" i="63"/>
  <c r="L363" i="63"/>
  <c r="L513" i="63"/>
  <c r="L773" i="63"/>
  <c r="L853" i="63"/>
  <c r="L639" i="63"/>
  <c r="L242" i="63"/>
  <c r="L232" i="63"/>
  <c r="L383" i="63"/>
  <c r="L619" i="63"/>
  <c r="L686" i="63"/>
  <c r="L706" i="63"/>
  <c r="L783" i="63"/>
  <c r="L863" i="63"/>
  <c r="L392" i="63"/>
  <c r="L253" i="63"/>
  <c r="L403" i="63"/>
  <c r="L100" i="63"/>
  <c r="L793" i="63"/>
  <c r="L873" i="63"/>
  <c r="BO42" i="19"/>
  <c r="BK42" i="19"/>
  <c r="BG42" i="19"/>
  <c r="BC42" i="19"/>
  <c r="AY42" i="19"/>
  <c r="AU42" i="19"/>
  <c r="AQ42" i="19"/>
  <c r="AM42" i="19"/>
  <c r="AI42" i="19"/>
  <c r="AE42" i="19"/>
  <c r="AA42" i="19"/>
  <c r="W42" i="19"/>
  <c r="N42" i="18"/>
  <c r="J42" i="18"/>
  <c r="F42" i="18"/>
  <c r="BO42" i="18"/>
  <c r="BK42" i="18"/>
  <c r="BG42" i="18"/>
  <c r="BC42" i="18"/>
  <c r="AY42" i="18"/>
  <c r="AU42" i="18"/>
  <c r="AQ42" i="18"/>
  <c r="AM42" i="18"/>
  <c r="AI42" i="18"/>
  <c r="AE42" i="18"/>
  <c r="AA42" i="18"/>
  <c r="W42" i="18"/>
  <c r="CC42" i="3"/>
  <c r="BY42" i="3"/>
  <c r="BU42" i="3"/>
  <c r="BQ42" i="3"/>
  <c r="BM42" i="3"/>
  <c r="BI42" i="3"/>
  <c r="BE42" i="3"/>
  <c r="BA42" i="3"/>
  <c r="AW42" i="3"/>
  <c r="AS42" i="3"/>
  <c r="AO42" i="3"/>
  <c r="AK42" i="3"/>
  <c r="AG42" i="3"/>
  <c r="AC42" i="3"/>
  <c r="Y42" i="3"/>
  <c r="U42" i="3"/>
  <c r="Q42" i="3"/>
  <c r="M42" i="3"/>
  <c r="I42" i="3"/>
  <c r="E42" i="3"/>
  <c r="Q42" i="18"/>
  <c r="M42" i="18"/>
  <c r="I42" i="18"/>
  <c r="E42" i="18"/>
  <c r="D42" i="17"/>
  <c r="O42" i="17"/>
  <c r="K42" i="17"/>
  <c r="G42" i="17"/>
  <c r="CB42" i="17"/>
  <c r="BX42" i="17"/>
  <c r="BT42" i="17"/>
  <c r="BP42" i="17"/>
  <c r="BL42" i="17"/>
  <c r="BH42" i="17"/>
  <c r="BD42" i="17"/>
  <c r="AZ42" i="17"/>
  <c r="AV42" i="17"/>
  <c r="AR42" i="17"/>
  <c r="AN42" i="17"/>
  <c r="AJ42" i="17"/>
  <c r="AF42" i="17"/>
  <c r="AB42" i="17"/>
  <c r="X42" i="17"/>
  <c r="T42" i="17"/>
  <c r="CB42" i="3"/>
  <c r="BX42" i="3"/>
  <c r="BT42" i="3"/>
  <c r="BP42" i="3"/>
  <c r="BL42" i="3"/>
  <c r="BH42" i="3"/>
  <c r="BD42" i="3"/>
  <c r="AZ42" i="3"/>
  <c r="AV42" i="3"/>
  <c r="AR42" i="3"/>
  <c r="AN42" i="3"/>
  <c r="AJ42" i="3"/>
  <c r="AF42" i="3"/>
  <c r="AB42" i="3"/>
  <c r="X42" i="3"/>
  <c r="T42" i="3"/>
  <c r="P42" i="3"/>
  <c r="L42" i="3"/>
  <c r="H42" i="3"/>
  <c r="BP42" i="4"/>
  <c r="BL42" i="4"/>
  <c r="BH42" i="4"/>
  <c r="BD42" i="4"/>
  <c r="AZ42" i="4"/>
  <c r="AV42" i="4"/>
  <c r="AR42" i="4"/>
  <c r="AN42" i="4"/>
  <c r="AJ42" i="4"/>
  <c r="AF42" i="4"/>
  <c r="AB42" i="4"/>
  <c r="X42" i="4"/>
  <c r="T42" i="4"/>
  <c r="Q42" i="17"/>
  <c r="M42" i="17"/>
  <c r="I42" i="17"/>
  <c r="E42" i="17"/>
  <c r="CC42" i="27"/>
  <c r="BU42" i="27"/>
  <c r="BQ42" i="27"/>
  <c r="BM42" i="27"/>
  <c r="BI42" i="27"/>
  <c r="BE42" i="27"/>
  <c r="BA42" i="27"/>
  <c r="AW42" i="27"/>
  <c r="AS42" i="27"/>
  <c r="AO42" i="27"/>
  <c r="AK42" i="27"/>
  <c r="AG42" i="27"/>
  <c r="AC42" i="27"/>
  <c r="Y42" i="27"/>
  <c r="U42" i="27"/>
  <c r="Q42" i="27"/>
  <c r="M42" i="27"/>
  <c r="I42" i="27"/>
  <c r="E42" i="27"/>
  <c r="D42" i="23"/>
  <c r="BN42" i="20"/>
  <c r="BJ42" i="20"/>
  <c r="BF42" i="20"/>
  <c r="BB42" i="20"/>
  <c r="AX42" i="20"/>
  <c r="AT42" i="20"/>
  <c r="AP42" i="20"/>
  <c r="AL42" i="20"/>
  <c r="AH42" i="20"/>
  <c r="AD42" i="20"/>
  <c r="Z42" i="20"/>
  <c r="V42" i="20"/>
  <c r="P42" i="18"/>
  <c r="L42" i="18"/>
  <c r="H42" i="18"/>
  <c r="N42" i="17"/>
  <c r="J42" i="17"/>
  <c r="F42" i="17"/>
  <c r="CA42" i="3"/>
  <c r="BW42" i="3"/>
  <c r="BS42" i="3"/>
  <c r="BO42" i="3"/>
  <c r="BK42" i="3"/>
  <c r="BG42" i="3"/>
  <c r="BC42" i="3"/>
  <c r="AY42" i="3"/>
  <c r="AU42" i="3"/>
  <c r="AQ42" i="3"/>
  <c r="AM42" i="3"/>
  <c r="AI42" i="3"/>
  <c r="AE42" i="3"/>
  <c r="AA42" i="3"/>
  <c r="W42" i="3"/>
  <c r="S42" i="3"/>
  <c r="O42" i="3"/>
  <c r="K42" i="3"/>
  <c r="G42" i="3"/>
  <c r="R42" i="4"/>
  <c r="BS42" i="23"/>
  <c r="BK42" i="23"/>
  <c r="BC42" i="23"/>
  <c r="AU42" i="23"/>
  <c r="AI42" i="23"/>
  <c r="AE42" i="23"/>
  <c r="S42" i="23"/>
  <c r="O42" i="23"/>
  <c r="BX42" i="27"/>
  <c r="BL42" i="27"/>
  <c r="BD42" i="27"/>
  <c r="AR42" i="27"/>
  <c r="AF42" i="27"/>
  <c r="T42" i="27"/>
  <c r="H42" i="27"/>
  <c r="BV42" i="23"/>
  <c r="BR42" i="23"/>
  <c r="BF42" i="23"/>
  <c r="AT42" i="23"/>
  <c r="AP42" i="23"/>
  <c r="AD42" i="23"/>
  <c r="R42" i="23"/>
  <c r="J42" i="23"/>
  <c r="BI42" i="20"/>
  <c r="AW42" i="20"/>
  <c r="AS42" i="20"/>
  <c r="AG42" i="20"/>
  <c r="Y42" i="20"/>
  <c r="BN42" i="19"/>
  <c r="BJ42" i="19"/>
  <c r="BF42" i="19"/>
  <c r="BB42" i="19"/>
  <c r="AX42" i="19"/>
  <c r="AT42" i="19"/>
  <c r="AP42" i="19"/>
  <c r="AL42" i="19"/>
  <c r="AH42" i="19"/>
  <c r="AD42" i="19"/>
  <c r="Z42" i="19"/>
  <c r="V42" i="19"/>
  <c r="BZ42" i="18"/>
  <c r="BV42" i="18"/>
  <c r="BR42" i="18"/>
  <c r="BN42" i="18"/>
  <c r="BJ42" i="18"/>
  <c r="BF42" i="18"/>
  <c r="BB42" i="18"/>
  <c r="AX42" i="18"/>
  <c r="AT42" i="18"/>
  <c r="AP42" i="18"/>
  <c r="AL42" i="18"/>
  <c r="AH42" i="18"/>
  <c r="AD42" i="18"/>
  <c r="Z42" i="18"/>
  <c r="V42" i="18"/>
  <c r="BK42" i="17"/>
  <c r="BG42" i="17"/>
  <c r="BC42" i="17"/>
  <c r="AY42" i="17"/>
  <c r="AU42" i="17"/>
  <c r="AQ42" i="17"/>
  <c r="AM42" i="17"/>
  <c r="AI42" i="17"/>
  <c r="AE42" i="17"/>
  <c r="AA42" i="17"/>
  <c r="W42" i="17"/>
  <c r="S42" i="17"/>
  <c r="BO42" i="4"/>
  <c r="BK42" i="4"/>
  <c r="BG42" i="4"/>
  <c r="BC42" i="4"/>
  <c r="AY42" i="4"/>
  <c r="AU42" i="4"/>
  <c r="AQ42" i="4"/>
  <c r="AM42" i="4"/>
  <c r="AI42" i="4"/>
  <c r="AE42" i="4"/>
  <c r="AA42" i="4"/>
  <c r="W42" i="4"/>
  <c r="BW42" i="23"/>
  <c r="BG42" i="23"/>
  <c r="AQ42" i="23"/>
  <c r="W42" i="23"/>
  <c r="K42" i="23"/>
  <c r="CB42" i="27"/>
  <c r="BP42" i="27"/>
  <c r="AZ42" i="27"/>
  <c r="AN42" i="27"/>
  <c r="X42" i="27"/>
  <c r="L42" i="27"/>
  <c r="BJ42" i="23"/>
  <c r="AX42" i="23"/>
  <c r="AH42" i="23"/>
  <c r="Z42" i="23"/>
  <c r="N42" i="23"/>
  <c r="BE42" i="20"/>
  <c r="AK42" i="20"/>
  <c r="U42" i="20"/>
  <c r="CA42" i="27"/>
  <c r="BS42" i="27"/>
  <c r="BK42" i="27"/>
  <c r="BC42" i="27"/>
  <c r="AU42" i="27"/>
  <c r="AM42" i="27"/>
  <c r="AE42" i="27"/>
  <c r="W42" i="27"/>
  <c r="S42" i="27"/>
  <c r="K42" i="27"/>
  <c r="CC42" i="23"/>
  <c r="BU42" i="23"/>
  <c r="BI42" i="23"/>
  <c r="BA42" i="23"/>
  <c r="AS42" i="23"/>
  <c r="AK42" i="23"/>
  <c r="Y42" i="23"/>
  <c r="Q42" i="23"/>
  <c r="I42" i="23"/>
  <c r="BL42" i="20"/>
  <c r="BD42" i="20"/>
  <c r="AV42" i="20"/>
  <c r="AN42" i="20"/>
  <c r="AF42" i="20"/>
  <c r="T42" i="20"/>
  <c r="BM42" i="19"/>
  <c r="BE42" i="19"/>
  <c r="AW42" i="19"/>
  <c r="AO42" i="19"/>
  <c r="AG42" i="19"/>
  <c r="U42" i="19"/>
  <c r="BM42" i="18"/>
  <c r="BE42" i="18"/>
  <c r="AW42" i="18"/>
  <c r="AO42" i="18"/>
  <c r="AG42" i="18"/>
  <c r="Y42" i="18"/>
  <c r="BV42" i="17"/>
  <c r="BN42" i="17"/>
  <c r="BB42" i="17"/>
  <c r="AT42" i="17"/>
  <c r="AL42" i="17"/>
  <c r="AD42" i="17"/>
  <c r="R42" i="17"/>
  <c r="BN42" i="4"/>
  <c r="BJ42" i="4"/>
  <c r="BF42" i="4"/>
  <c r="BB42" i="4"/>
  <c r="AX42" i="4"/>
  <c r="AT42" i="4"/>
  <c r="AP42" i="4"/>
  <c r="AL42" i="4"/>
  <c r="AH42" i="4"/>
  <c r="AD42" i="4"/>
  <c r="Z42" i="4"/>
  <c r="V42" i="4"/>
  <c r="CA42" i="23"/>
  <c r="BO42" i="23"/>
  <c r="AY42" i="23"/>
  <c r="AM42" i="23"/>
  <c r="AA42" i="23"/>
  <c r="G42" i="23"/>
  <c r="BT42" i="27"/>
  <c r="BH42" i="27"/>
  <c r="AV42" i="27"/>
  <c r="AJ42" i="27"/>
  <c r="AB42" i="27"/>
  <c r="P42" i="27"/>
  <c r="BZ42" i="23"/>
  <c r="BN42" i="23"/>
  <c r="BB42" i="23"/>
  <c r="AL42" i="23"/>
  <c r="V42" i="23"/>
  <c r="F42" i="23"/>
  <c r="BM42" i="20"/>
  <c r="BA42" i="20"/>
  <c r="AO42" i="20"/>
  <c r="AC42" i="20"/>
  <c r="BW42" i="27"/>
  <c r="BO42" i="27"/>
  <c r="BG42" i="27"/>
  <c r="AY42" i="27"/>
  <c r="AQ42" i="27"/>
  <c r="AI42" i="27"/>
  <c r="AA42" i="27"/>
  <c r="G42" i="27"/>
  <c r="BY42" i="23"/>
  <c r="BQ42" i="23"/>
  <c r="BM42" i="23"/>
  <c r="BE42" i="23"/>
  <c r="AW42" i="23"/>
  <c r="AO42" i="23"/>
  <c r="AG42" i="23"/>
  <c r="AC42" i="23"/>
  <c r="U42" i="23"/>
  <c r="M42" i="23"/>
  <c r="BP42" i="20"/>
  <c r="BH42" i="20"/>
  <c r="AZ42" i="20"/>
  <c r="AR42" i="20"/>
  <c r="AJ42" i="20"/>
  <c r="AB42" i="20"/>
  <c r="X42" i="20"/>
  <c r="BI42" i="19"/>
  <c r="BA42" i="19"/>
  <c r="AS42" i="19"/>
  <c r="AK42" i="19"/>
  <c r="AC42" i="19"/>
  <c r="Y42" i="19"/>
  <c r="BI42" i="18"/>
  <c r="BA42" i="18"/>
  <c r="AS42" i="18"/>
  <c r="AK42" i="18"/>
  <c r="AC42" i="18"/>
  <c r="U42" i="18"/>
  <c r="BZ42" i="17"/>
  <c r="BR42" i="17"/>
  <c r="BJ42" i="17"/>
  <c r="BF42" i="17"/>
  <c r="AX42" i="17"/>
  <c r="AP42" i="17"/>
  <c r="AH42" i="17"/>
  <c r="Z42" i="17"/>
  <c r="V42" i="17"/>
  <c r="D42" i="27"/>
  <c r="BZ42" i="27"/>
  <c r="BV42" i="27"/>
  <c r="BR42" i="27"/>
  <c r="BN42" i="27"/>
  <c r="BJ42" i="27"/>
  <c r="BF42" i="27"/>
  <c r="BB42" i="27"/>
  <c r="AX42" i="27"/>
  <c r="AT42" i="27"/>
  <c r="AP42" i="27"/>
  <c r="AL42" i="27"/>
  <c r="AH42" i="27"/>
  <c r="AD42" i="27"/>
  <c r="Z42" i="27"/>
  <c r="V42" i="27"/>
  <c r="R42" i="27"/>
  <c r="N42" i="27"/>
  <c r="J42" i="27"/>
  <c r="F42" i="27"/>
  <c r="CB42" i="23"/>
  <c r="BX42" i="23"/>
  <c r="BT42" i="23"/>
  <c r="BP42" i="23"/>
  <c r="BL42" i="23"/>
  <c r="BH42" i="23"/>
  <c r="BD42" i="23"/>
  <c r="AZ42" i="23"/>
  <c r="AV42" i="23"/>
  <c r="AR42" i="23"/>
  <c r="AN42" i="23"/>
  <c r="AJ42" i="23"/>
  <c r="AF42" i="23"/>
  <c r="AB42" i="23"/>
  <c r="X42" i="23"/>
  <c r="T42" i="23"/>
  <c r="P42" i="23"/>
  <c r="L42" i="23"/>
  <c r="H42" i="23"/>
  <c r="BO42" i="20"/>
  <c r="BK42" i="20"/>
  <c r="BG42" i="20"/>
  <c r="BC42" i="20"/>
  <c r="AY42" i="20"/>
  <c r="AU42" i="20"/>
  <c r="AQ42" i="20"/>
  <c r="AM42" i="20"/>
  <c r="AI42" i="20"/>
  <c r="AE42" i="20"/>
  <c r="AA42" i="20"/>
  <c r="W42" i="20"/>
  <c r="BP42" i="19"/>
  <c r="BL42" i="19"/>
  <c r="BH42" i="19"/>
  <c r="BD42" i="19"/>
  <c r="AZ42" i="19"/>
  <c r="AV42" i="19"/>
  <c r="AR42" i="19"/>
  <c r="AN42" i="19"/>
  <c r="AJ42" i="19"/>
  <c r="AF42" i="19"/>
  <c r="AB42" i="19"/>
  <c r="X42" i="19"/>
  <c r="T42" i="19"/>
  <c r="D42" i="18"/>
  <c r="S42" i="18"/>
  <c r="O42" i="18"/>
  <c r="K42" i="18"/>
  <c r="G42" i="18"/>
  <c r="CB42" i="18"/>
  <c r="BX42" i="18"/>
  <c r="BT42" i="18"/>
  <c r="BP42" i="18"/>
  <c r="BL42" i="18"/>
  <c r="BH42" i="18"/>
  <c r="BD42" i="18"/>
  <c r="AZ42" i="18"/>
  <c r="AV42" i="18"/>
  <c r="AR42" i="18"/>
  <c r="AN42" i="18"/>
  <c r="AJ42" i="18"/>
  <c r="AF42" i="18"/>
  <c r="AB42" i="18"/>
  <c r="X42" i="18"/>
  <c r="T42" i="18"/>
  <c r="D42" i="3"/>
  <c r="P42" i="17"/>
  <c r="L42" i="17"/>
  <c r="H42" i="17"/>
  <c r="BM42" i="17"/>
  <c r="BI42" i="17"/>
  <c r="BE42" i="17"/>
  <c r="BA42" i="17"/>
  <c r="AW42" i="17"/>
  <c r="AS42" i="17"/>
  <c r="AO42" i="17"/>
  <c r="AK42" i="17"/>
  <c r="AG42" i="17"/>
  <c r="AC42" i="17"/>
  <c r="Y42" i="17"/>
  <c r="U42" i="17"/>
  <c r="BZ42" i="3"/>
  <c r="BV42" i="3"/>
  <c r="BR42" i="3"/>
  <c r="BN42" i="3"/>
  <c r="BJ42" i="3"/>
  <c r="BF42" i="3"/>
  <c r="BB42" i="3"/>
  <c r="AX42" i="3"/>
  <c r="AT42" i="3"/>
  <c r="AP42" i="3"/>
  <c r="AL42" i="3"/>
  <c r="AH42" i="3"/>
  <c r="AD42" i="3"/>
  <c r="Z42" i="3"/>
  <c r="V42" i="3"/>
  <c r="R42" i="3"/>
  <c r="N42" i="3"/>
  <c r="J42" i="3"/>
  <c r="F42" i="3"/>
  <c r="BM42" i="4"/>
  <c r="BI42" i="4"/>
  <c r="BE42" i="4"/>
  <c r="BA42" i="4"/>
  <c r="AW42" i="4"/>
  <c r="AS42" i="4"/>
  <c r="AO42" i="4"/>
  <c r="AK42" i="4"/>
  <c r="AG42" i="4"/>
  <c r="AC42" i="4"/>
  <c r="Y42" i="4"/>
  <c r="U42" i="4"/>
  <c r="D42" i="4"/>
  <c r="S42" i="4"/>
  <c r="Q42" i="4"/>
  <c r="O42" i="4"/>
  <c r="M42" i="4"/>
  <c r="K42" i="4"/>
  <c r="I42" i="4"/>
  <c r="G42" i="4"/>
  <c r="E42" i="4"/>
  <c r="CB42" i="4"/>
  <c r="BZ42" i="4"/>
  <c r="BX42" i="4"/>
  <c r="BV42" i="4"/>
  <c r="BT42" i="4"/>
  <c r="BR42" i="4"/>
  <c r="E42" i="5"/>
  <c r="G42" i="5"/>
  <c r="I42" i="5"/>
  <c r="K42" i="5"/>
  <c r="M42" i="5"/>
  <c r="O42" i="5"/>
  <c r="Q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BE42" i="5"/>
  <c r="BG42" i="5"/>
  <c r="BI42" i="5"/>
  <c r="BK42" i="5"/>
  <c r="BM42" i="5"/>
  <c r="BO42" i="5"/>
  <c r="BQ42" i="5"/>
  <c r="BS42" i="5"/>
  <c r="BU42" i="5"/>
  <c r="BW42" i="5"/>
  <c r="BY42" i="5"/>
  <c r="CA42" i="5"/>
  <c r="CC42" i="5"/>
  <c r="F42" i="6"/>
  <c r="H42" i="6"/>
  <c r="J42" i="6"/>
  <c r="L42" i="6"/>
  <c r="N42" i="6"/>
  <c r="P42" i="6"/>
  <c r="R42" i="6"/>
  <c r="T42" i="6"/>
  <c r="V42" i="6"/>
  <c r="X42" i="6"/>
  <c r="Z42" i="6"/>
  <c r="AB42" i="6"/>
  <c r="AF42" i="6"/>
  <c r="AJ42" i="6"/>
  <c r="AL42" i="6"/>
  <c r="AN42" i="6"/>
  <c r="AP42" i="6"/>
  <c r="AR42" i="6"/>
  <c r="AV42" i="6"/>
  <c r="AX42" i="6"/>
  <c r="AZ42" i="6"/>
  <c r="BB42" i="6"/>
  <c r="BD42" i="6"/>
  <c r="BF42" i="6"/>
  <c r="BH42" i="6"/>
  <c r="BJ42" i="6"/>
  <c r="BL42" i="6"/>
  <c r="BN42" i="6"/>
  <c r="BP42" i="6"/>
  <c r="BR42" i="6"/>
  <c r="BT42" i="6"/>
  <c r="BV42" i="6"/>
  <c r="BX42" i="6"/>
  <c r="BZ42" i="6"/>
  <c r="CB42" i="6"/>
  <c r="D42" i="6"/>
  <c r="CC42" i="18"/>
  <c r="CA42" i="18"/>
  <c r="BY42" i="18"/>
  <c r="BW42" i="18"/>
  <c r="BU42" i="18"/>
  <c r="BS42" i="18"/>
  <c r="BQ42" i="18"/>
  <c r="CC42" i="17"/>
  <c r="CA42" i="17"/>
  <c r="BY42" i="17"/>
  <c r="BW42" i="17"/>
  <c r="BU42" i="17"/>
  <c r="BS42" i="17"/>
  <c r="BQ42" i="17"/>
  <c r="BO42" i="17"/>
  <c r="P42" i="4"/>
  <c r="N42" i="4"/>
  <c r="L42" i="4"/>
  <c r="J42" i="4"/>
  <c r="H42" i="4"/>
  <c r="F42" i="4"/>
  <c r="CC42" i="4"/>
  <c r="CA42" i="4"/>
  <c r="BY42" i="4"/>
  <c r="BW42" i="4"/>
  <c r="BU42" i="4"/>
  <c r="BS42" i="4"/>
  <c r="BQ42" i="4"/>
  <c r="F42" i="5"/>
  <c r="H42" i="5"/>
  <c r="J42" i="5"/>
  <c r="L42" i="5"/>
  <c r="N42" i="5"/>
  <c r="P42" i="5"/>
  <c r="R42" i="5"/>
  <c r="T42" i="5"/>
  <c r="V42" i="5"/>
  <c r="X42" i="5"/>
  <c r="Z42" i="5"/>
  <c r="AB42" i="5"/>
  <c r="AD42" i="5"/>
  <c r="AF42" i="5"/>
  <c r="AH42" i="5"/>
  <c r="AJ42" i="5"/>
  <c r="AL42" i="5"/>
  <c r="AN42" i="5"/>
  <c r="AP42" i="5"/>
  <c r="AR42" i="5"/>
  <c r="AT42" i="5"/>
  <c r="AV42" i="5"/>
  <c r="AX42" i="5"/>
  <c r="AZ42" i="5"/>
  <c r="BB42" i="5"/>
  <c r="BD42" i="5"/>
  <c r="BF42" i="5"/>
  <c r="BJ42" i="5"/>
  <c r="BL42" i="5"/>
  <c r="BN42" i="5"/>
  <c r="BP42" i="5"/>
  <c r="BR42" i="5"/>
  <c r="BT42" i="5"/>
  <c r="BV42" i="5"/>
  <c r="BX42" i="5"/>
  <c r="BZ42" i="5"/>
  <c r="CB42" i="5"/>
  <c r="D42" i="5"/>
  <c r="E42" i="6"/>
  <c r="G42" i="6"/>
  <c r="I42" i="6"/>
  <c r="K42" i="6"/>
  <c r="M42" i="6"/>
  <c r="O42" i="6"/>
  <c r="Q42" i="6"/>
  <c r="S42" i="6"/>
  <c r="U42" i="6"/>
  <c r="W42" i="6"/>
  <c r="Y42" i="6"/>
  <c r="AA42" i="6"/>
  <c r="AC42" i="6"/>
  <c r="AG42" i="6"/>
  <c r="AK42" i="6"/>
  <c r="AM42" i="6"/>
  <c r="AO42" i="6"/>
  <c r="AQ42" i="6"/>
  <c r="AS42" i="6"/>
  <c r="AW42" i="6"/>
  <c r="AY42" i="6"/>
  <c r="BA42" i="6"/>
  <c r="BC42" i="6"/>
  <c r="BE42" i="6"/>
  <c r="BG42" i="6"/>
  <c r="BI42" i="6"/>
  <c r="BK42" i="6"/>
  <c r="BM42" i="6"/>
  <c r="BO42" i="6"/>
  <c r="BQ42" i="6"/>
  <c r="BS42" i="6"/>
  <c r="BU42" i="6"/>
  <c r="BW42" i="6"/>
  <c r="BY42" i="6"/>
  <c r="CA42" i="6"/>
  <c r="CC42" i="6"/>
  <c r="BH42" i="5"/>
  <c r="R42" i="18"/>
  <c r="R42" i="19"/>
  <c r="P42" i="19"/>
  <c r="N42" i="19"/>
  <c r="L42" i="19"/>
  <c r="J42" i="19"/>
  <c r="H42" i="19"/>
  <c r="F42" i="19"/>
  <c r="CC42" i="19"/>
  <c r="CA42" i="19"/>
  <c r="BY42" i="19"/>
  <c r="BW42" i="19"/>
  <c r="BU42" i="19"/>
  <c r="BS42" i="19"/>
  <c r="BQ42" i="19"/>
  <c r="D42" i="19"/>
  <c r="S42" i="19"/>
  <c r="Q42" i="19"/>
  <c r="O42" i="19"/>
  <c r="M42" i="19"/>
  <c r="K42" i="19"/>
  <c r="I42" i="19"/>
  <c r="G42" i="19"/>
  <c r="E42" i="19"/>
  <c r="CB42" i="19"/>
  <c r="BZ42" i="19"/>
  <c r="BX42" i="19"/>
  <c r="BV42" i="19"/>
  <c r="BT42" i="19"/>
  <c r="BR42" i="19"/>
  <c r="D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CC42" i="20"/>
  <c r="CB42" i="20"/>
  <c r="CA42" i="20"/>
  <c r="BZ42" i="20"/>
  <c r="BY42" i="20"/>
  <c r="BX42" i="20"/>
  <c r="BW42" i="20"/>
  <c r="BV42" i="20"/>
  <c r="BU42" i="20"/>
  <c r="BT42" i="20"/>
  <c r="BS42" i="20"/>
  <c r="BR42" i="20"/>
  <c r="BQ42" i="20"/>
  <c r="E42" i="23"/>
  <c r="N900" i="63" l="1"/>
  <c r="M707" i="63"/>
  <c r="M22" i="63"/>
  <c r="M42" i="63"/>
  <c r="M514" i="63"/>
  <c r="M62" i="63"/>
  <c r="M12" i="63"/>
  <c r="M101" i="63"/>
  <c r="M515" i="63"/>
  <c r="M204" i="63"/>
  <c r="M121" i="63"/>
  <c r="M131" i="63"/>
  <c r="M2" i="63"/>
  <c r="M52" i="63"/>
  <c r="M141" i="63"/>
  <c r="M111" i="63"/>
  <c r="M194" i="63"/>
  <c r="M234" i="63"/>
  <c r="M162" i="63"/>
  <c r="M151" i="63"/>
  <c r="M254" i="63"/>
  <c r="M32" i="63"/>
  <c r="M205" i="63"/>
  <c r="M72" i="63"/>
  <c r="M244" i="63"/>
  <c r="M640" i="63"/>
  <c r="M274" i="63"/>
  <c r="M334" i="63"/>
  <c r="M294" i="63"/>
  <c r="M304" i="63"/>
  <c r="M284" i="63"/>
  <c r="M314" i="63"/>
  <c r="M161" i="63"/>
  <c r="M516" i="63"/>
  <c r="M519" i="63"/>
  <c r="M414" i="63"/>
  <c r="M424" i="63"/>
  <c r="M484" i="63"/>
  <c r="M264" i="63"/>
  <c r="M324" i="63"/>
  <c r="M344" i="63"/>
  <c r="M521" i="63"/>
  <c r="M374" i="63"/>
  <c r="M434" i="63"/>
  <c r="M517" i="63"/>
  <c r="M384" i="63"/>
  <c r="M454" i="63"/>
  <c r="M364" i="63"/>
  <c r="M394" i="63"/>
  <c r="M354" i="63"/>
  <c r="M404" i="63"/>
  <c r="M464" i="63"/>
  <c r="M518" i="63"/>
  <c r="M163" i="63"/>
  <c r="M504" i="63"/>
  <c r="M677" i="63"/>
  <c r="M523" i="63"/>
  <c r="M494" i="63"/>
  <c r="M600" i="63"/>
  <c r="M522" i="63"/>
  <c r="M610" i="63"/>
  <c r="M630" i="63"/>
  <c r="M697" i="63"/>
  <c r="M474" i="63"/>
  <c r="M641" i="63"/>
  <c r="M657" i="63"/>
  <c r="M708" i="63"/>
  <c r="M620" i="63"/>
  <c r="M525" i="63"/>
  <c r="M754" i="63"/>
  <c r="M520" i="63"/>
  <c r="M444" i="63"/>
  <c r="M524" i="63"/>
  <c r="M528" i="63"/>
  <c r="M531" i="63"/>
  <c r="M687" i="63"/>
  <c r="M526" i="63"/>
  <c r="M529" i="63"/>
  <c r="M724" i="63"/>
  <c r="M667" i="63"/>
  <c r="M73" i="63"/>
  <c r="M734" i="63"/>
  <c r="M744" i="63"/>
  <c r="M784" i="63"/>
  <c r="M527" i="63"/>
  <c r="M794" i="63"/>
  <c r="M814" i="63"/>
  <c r="M834" i="63"/>
  <c r="M844" i="63"/>
  <c r="M854" i="63"/>
  <c r="M13" i="63"/>
  <c r="M102" i="63"/>
  <c r="M764" i="63"/>
  <c r="M533" i="63"/>
  <c r="M530" i="63"/>
  <c r="M206" i="63"/>
  <c r="M709" i="63"/>
  <c r="M774" i="63"/>
  <c r="M864" i="63"/>
  <c r="M804" i="63"/>
  <c r="M824" i="63"/>
  <c r="M874" i="63"/>
  <c r="M33" i="63"/>
  <c r="M535" i="63"/>
  <c r="M53" i="63"/>
  <c r="M43" i="63"/>
  <c r="M532" i="63"/>
  <c r="M534" i="63"/>
  <c r="M3" i="63"/>
  <c r="M884" i="63"/>
  <c r="M23" i="63"/>
  <c r="M112" i="63"/>
  <c r="M207" i="63"/>
  <c r="M152" i="63"/>
  <c r="M265" i="63"/>
  <c r="M642" i="63"/>
  <c r="M315" i="63"/>
  <c r="M122" i="63"/>
  <c r="M142" i="63"/>
  <c r="M536" i="63"/>
  <c r="M63" i="63"/>
  <c r="M132" i="63"/>
  <c r="M195" i="63"/>
  <c r="M208" i="63"/>
  <c r="M275" i="63"/>
  <c r="M325" i="63"/>
  <c r="M164" i="63"/>
  <c r="M235" i="63"/>
  <c r="M537" i="63"/>
  <c r="M165" i="63"/>
  <c r="M74" i="63"/>
  <c r="M245" i="63"/>
  <c r="M285" i="63"/>
  <c r="M255" i="63"/>
  <c r="M75" i="63"/>
  <c r="M538" i="63"/>
  <c r="M365" i="63"/>
  <c r="M541" i="63"/>
  <c r="M375" i="63"/>
  <c r="M435" i="63"/>
  <c r="M542" i="63"/>
  <c r="M295" i="63"/>
  <c r="M345" i="63"/>
  <c r="M385" i="63"/>
  <c r="M455" i="63"/>
  <c r="M495" i="63"/>
  <c r="M335" i="63"/>
  <c r="M395" i="63"/>
  <c r="M405" i="63"/>
  <c r="M465" i="63"/>
  <c r="M601" i="63"/>
  <c r="M355" i="63"/>
  <c r="M415" i="63"/>
  <c r="M475" i="63"/>
  <c r="M539" i="63"/>
  <c r="M425" i="63"/>
  <c r="M505" i="63"/>
  <c r="M611" i="63"/>
  <c r="M544" i="63"/>
  <c r="M621" i="63"/>
  <c r="M545" i="63"/>
  <c r="M305" i="63"/>
  <c r="M540" i="63"/>
  <c r="M631" i="63"/>
  <c r="M698" i="63"/>
  <c r="M445" i="63"/>
  <c r="M643" i="63"/>
  <c r="M166" i="63"/>
  <c r="M167" i="63"/>
  <c r="M668" i="63"/>
  <c r="M546" i="63"/>
  <c r="M485" i="63"/>
  <c r="M678" i="63"/>
  <c r="M725" i="63"/>
  <c r="M543" i="63"/>
  <c r="M688" i="63"/>
  <c r="M735" i="63"/>
  <c r="M550" i="63"/>
  <c r="M775" i="63"/>
  <c r="M552" i="63"/>
  <c r="M4" i="63"/>
  <c r="M658" i="63"/>
  <c r="M76" i="63"/>
  <c r="M710" i="63"/>
  <c r="M785" i="63"/>
  <c r="M845" i="63"/>
  <c r="M745" i="63"/>
  <c r="M755" i="63"/>
  <c r="M795" i="63"/>
  <c r="M547" i="63"/>
  <c r="M548" i="63"/>
  <c r="M805" i="63"/>
  <c r="M551" i="63"/>
  <c r="M209" i="63"/>
  <c r="M815" i="63"/>
  <c r="M865" i="63"/>
  <c r="M765" i="63"/>
  <c r="M549" i="63"/>
  <c r="M825" i="63"/>
  <c r="M835" i="63"/>
  <c r="M875" i="63"/>
  <c r="M54" i="63"/>
  <c r="M169" i="63"/>
  <c r="M885" i="63"/>
  <c r="M64" i="63"/>
  <c r="M14" i="63"/>
  <c r="M103" i="63"/>
  <c r="M77" i="63"/>
  <c r="M554" i="63"/>
  <c r="M555" i="63"/>
  <c r="M113" i="63"/>
  <c r="M711" i="63"/>
  <c r="M168" i="63"/>
  <c r="M196" i="63"/>
  <c r="M24" i="63"/>
  <c r="M855" i="63"/>
  <c r="M34" i="63"/>
  <c r="M123" i="63"/>
  <c r="M236" i="63"/>
  <c r="M553" i="63"/>
  <c r="M44" i="63"/>
  <c r="M153" i="63"/>
  <c r="M558" i="63"/>
  <c r="M366" i="63"/>
  <c r="M211" i="63"/>
  <c r="M78" i="63"/>
  <c r="M266" i="63"/>
  <c r="M306" i="63"/>
  <c r="M246" i="63"/>
  <c r="M644" i="63"/>
  <c r="M316" i="63"/>
  <c r="M560" i="63"/>
  <c r="M556" i="63"/>
  <c r="M559" i="63"/>
  <c r="M276" i="63"/>
  <c r="M326" i="63"/>
  <c r="M210" i="63"/>
  <c r="M557" i="63"/>
  <c r="M133" i="63"/>
  <c r="M256" i="63"/>
  <c r="M286" i="63"/>
  <c r="M346" i="63"/>
  <c r="M143" i="63"/>
  <c r="M296" i="63"/>
  <c r="M466" i="63"/>
  <c r="M602" i="63"/>
  <c r="M416" i="63"/>
  <c r="M476" i="63"/>
  <c r="M336" i="63"/>
  <c r="M426" i="63"/>
  <c r="M171" i="63"/>
  <c r="M622" i="63"/>
  <c r="M356" i="63"/>
  <c r="M561" i="63"/>
  <c r="M486" i="63"/>
  <c r="M376" i="63"/>
  <c r="M406" i="63"/>
  <c r="M436" i="63"/>
  <c r="M562" i="63"/>
  <c r="M645" i="63"/>
  <c r="M386" i="63"/>
  <c r="M446" i="63"/>
  <c r="M563" i="63"/>
  <c r="M456" i="63"/>
  <c r="M496" i="63"/>
  <c r="M396" i="63"/>
  <c r="M170" i="63"/>
  <c r="M632" i="63"/>
  <c r="M712" i="63"/>
  <c r="M766" i="63"/>
  <c r="M816" i="63"/>
  <c r="M866" i="63"/>
  <c r="M35" i="63"/>
  <c r="M124" i="63"/>
  <c r="M659" i="63"/>
  <c r="M566" i="63"/>
  <c r="M569" i="63"/>
  <c r="M669" i="63"/>
  <c r="M726" i="63"/>
  <c r="M570" i="63"/>
  <c r="M836" i="63"/>
  <c r="M886" i="63"/>
  <c r="M55" i="63"/>
  <c r="M173" i="63"/>
  <c r="M689" i="63"/>
  <c r="M736" i="63"/>
  <c r="M776" i="63"/>
  <c r="M564" i="63"/>
  <c r="M746" i="63"/>
  <c r="M786" i="63"/>
  <c r="M679" i="63"/>
  <c r="M565" i="63"/>
  <c r="M567" i="63"/>
  <c r="M796" i="63"/>
  <c r="M856" i="63"/>
  <c r="M574" i="63"/>
  <c r="M114" i="63"/>
  <c r="M506" i="63"/>
  <c r="M699" i="63"/>
  <c r="M756" i="63"/>
  <c r="M806" i="63"/>
  <c r="M573" i="63"/>
  <c r="M612" i="63"/>
  <c r="M79" i="63"/>
  <c r="M568" i="63"/>
  <c r="M571" i="63"/>
  <c r="M876" i="63"/>
  <c r="M45" i="63"/>
  <c r="M213" i="63"/>
  <c r="M81" i="63"/>
  <c r="M577" i="63"/>
  <c r="M377" i="63"/>
  <c r="M447" i="63"/>
  <c r="M580" i="63"/>
  <c r="M5" i="63"/>
  <c r="M172" i="63"/>
  <c r="M267" i="63"/>
  <c r="M307" i="63"/>
  <c r="M578" i="63"/>
  <c r="M457" i="63"/>
  <c r="M15" i="63"/>
  <c r="M154" i="63"/>
  <c r="M646" i="63"/>
  <c r="M317" i="63"/>
  <c r="M25" i="63"/>
  <c r="M197" i="63"/>
  <c r="M575" i="63"/>
  <c r="M327" i="63"/>
  <c r="M397" i="63"/>
  <c r="M467" i="63"/>
  <c r="M826" i="63"/>
  <c r="M713" i="63"/>
  <c r="M104" i="63"/>
  <c r="M214" i="63"/>
  <c r="M277" i="63"/>
  <c r="M337" i="63"/>
  <c r="M572" i="63"/>
  <c r="M65" i="63"/>
  <c r="M134" i="63"/>
  <c r="M144" i="63"/>
  <c r="M237" i="63"/>
  <c r="M576" i="63"/>
  <c r="M347" i="63"/>
  <c r="M846" i="63"/>
  <c r="M247" i="63"/>
  <c r="M287" i="63"/>
  <c r="M357" i="63"/>
  <c r="M427" i="63"/>
  <c r="M487" i="63"/>
  <c r="M212" i="63"/>
  <c r="M80" i="63"/>
  <c r="M257" i="63"/>
  <c r="M297" i="63"/>
  <c r="M175" i="63"/>
  <c r="M660" i="63"/>
  <c r="M582" i="63"/>
  <c r="M777" i="63"/>
  <c r="M579" i="63"/>
  <c r="M670" i="63"/>
  <c r="M727" i="63"/>
  <c r="M787" i="63"/>
  <c r="M847" i="63"/>
  <c r="M16" i="63"/>
  <c r="M387" i="63"/>
  <c r="M507" i="63"/>
  <c r="M680" i="63"/>
  <c r="M737" i="63"/>
  <c r="M407" i="63"/>
  <c r="M603" i="63"/>
  <c r="M690" i="63"/>
  <c r="M747" i="63"/>
  <c r="M807" i="63"/>
  <c r="M587" i="63"/>
  <c r="M26" i="63"/>
  <c r="M367" i="63"/>
  <c r="M417" i="63"/>
  <c r="M497" i="63"/>
  <c r="M613" i="63"/>
  <c r="M581" i="63"/>
  <c r="M757" i="63"/>
  <c r="M437" i="63"/>
  <c r="M623" i="63"/>
  <c r="M700" i="63"/>
  <c r="M767" i="63"/>
  <c r="M817" i="63"/>
  <c r="M867" i="63"/>
  <c r="M46" i="63"/>
  <c r="M174" i="63"/>
  <c r="M633" i="63"/>
  <c r="M82" i="63"/>
  <c r="M583" i="63"/>
  <c r="M827" i="63"/>
  <c r="M877" i="63"/>
  <c r="M56" i="63"/>
  <c r="M477" i="63"/>
  <c r="M647" i="63"/>
  <c r="M714" i="63"/>
  <c r="M215" i="63"/>
  <c r="M125" i="63"/>
  <c r="M238" i="63"/>
  <c r="M288" i="63"/>
  <c r="M887" i="63"/>
  <c r="M135" i="63"/>
  <c r="M248" i="63"/>
  <c r="M298" i="63"/>
  <c r="M378" i="63"/>
  <c r="M448" i="63"/>
  <c r="M6" i="63"/>
  <c r="M177" i="63"/>
  <c r="M258" i="63"/>
  <c r="M308" i="63"/>
  <c r="M589" i="63"/>
  <c r="M458" i="63"/>
  <c r="M797" i="63"/>
  <c r="M715" i="63"/>
  <c r="M66" i="63"/>
  <c r="M145" i="63"/>
  <c r="M84" i="63"/>
  <c r="M318" i="63"/>
  <c r="M388" i="63"/>
  <c r="M178" i="63"/>
  <c r="M585" i="63"/>
  <c r="M36" i="63"/>
  <c r="M105" i="63"/>
  <c r="M83" i="63"/>
  <c r="M268" i="63"/>
  <c r="M584" i="63"/>
  <c r="M837" i="63"/>
  <c r="M115" i="63"/>
  <c r="M155" i="63"/>
  <c r="M648" i="63"/>
  <c r="M586" i="63"/>
  <c r="M176" i="63"/>
  <c r="M198" i="63"/>
  <c r="M278" i="63"/>
  <c r="M857" i="63"/>
  <c r="M216" i="63"/>
  <c r="M217" i="63"/>
  <c r="M588" i="63"/>
  <c r="M338" i="63"/>
  <c r="M428" i="63"/>
  <c r="M468" i="63"/>
  <c r="M624" i="63"/>
  <c r="M701" i="63"/>
  <c r="M593" i="63"/>
  <c r="M328" i="63"/>
  <c r="M418" i="63"/>
  <c r="M634" i="63"/>
  <c r="M85" i="63"/>
  <c r="M594" i="63"/>
  <c r="M848" i="63"/>
  <c r="M17" i="63"/>
  <c r="M368" i="63"/>
  <c r="M408" i="63"/>
  <c r="M590" i="63"/>
  <c r="M649" i="63"/>
  <c r="M716" i="63"/>
  <c r="M358" i="63"/>
  <c r="M398" i="63"/>
  <c r="M488" i="63"/>
  <c r="M591" i="63"/>
  <c r="M661" i="63"/>
  <c r="M728" i="63"/>
  <c r="M788" i="63"/>
  <c r="M595" i="63"/>
  <c r="M27" i="63"/>
  <c r="M498" i="63"/>
  <c r="M671" i="63"/>
  <c r="M738" i="63"/>
  <c r="M348" i="63"/>
  <c r="M508" i="63"/>
  <c r="M681" i="63"/>
  <c r="M748" i="63"/>
  <c r="M179" i="63"/>
  <c r="M604" i="63"/>
  <c r="M691" i="63"/>
  <c r="M758" i="63"/>
  <c r="M818" i="63"/>
  <c r="M878" i="63"/>
  <c r="M57" i="63"/>
  <c r="M438" i="63"/>
  <c r="M478" i="63"/>
  <c r="M614" i="63"/>
  <c r="M592" i="63"/>
  <c r="M768" i="63"/>
  <c r="M828" i="63"/>
  <c r="M888" i="63"/>
  <c r="M798" i="63"/>
  <c r="M37" i="63"/>
  <c r="M116" i="63"/>
  <c r="M156" i="63"/>
  <c r="M650" i="63"/>
  <c r="M339" i="63"/>
  <c r="M808" i="63"/>
  <c r="M180" i="63"/>
  <c r="M199" i="63"/>
  <c r="M279" i="63"/>
  <c r="M349" i="63"/>
  <c r="M429" i="63"/>
  <c r="M489" i="63"/>
  <c r="M838" i="63"/>
  <c r="M67" i="63"/>
  <c r="M219" i="63"/>
  <c r="M220" i="63"/>
  <c r="M596" i="63"/>
  <c r="M858" i="63"/>
  <c r="M126" i="63"/>
  <c r="M239" i="63"/>
  <c r="M289" i="63"/>
  <c r="M369" i="63"/>
  <c r="M449" i="63"/>
  <c r="M499" i="63"/>
  <c r="M218" i="63"/>
  <c r="M136" i="63"/>
  <c r="M249" i="63"/>
  <c r="M299" i="63"/>
  <c r="M868" i="63"/>
  <c r="M47" i="63"/>
  <c r="M106" i="63"/>
  <c r="M181" i="63"/>
  <c r="M259" i="63"/>
  <c r="M309" i="63"/>
  <c r="M7" i="63"/>
  <c r="M146" i="63"/>
  <c r="M87" i="63"/>
  <c r="M319" i="63"/>
  <c r="M399" i="63"/>
  <c r="M469" i="63"/>
  <c r="M615" i="63"/>
  <c r="M778" i="63"/>
  <c r="M717" i="63"/>
  <c r="M86" i="63"/>
  <c r="M269" i="63"/>
  <c r="M329" i="63"/>
  <c r="M409" i="63"/>
  <c r="M479" i="63"/>
  <c r="M625" i="63"/>
  <c r="M183" i="63"/>
  <c r="M651" i="63"/>
  <c r="M718" i="63"/>
  <c r="M799" i="63"/>
  <c r="M221" i="63"/>
  <c r="M38" i="63"/>
  <c r="M127" i="63"/>
  <c r="M662" i="63"/>
  <c r="M729" i="63"/>
  <c r="M809" i="63"/>
  <c r="M869" i="63"/>
  <c r="M48" i="63"/>
  <c r="M137" i="63"/>
  <c r="M250" i="63"/>
  <c r="M310" i="63"/>
  <c r="M390" i="63"/>
  <c r="M186" i="63"/>
  <c r="M379" i="63"/>
  <c r="M672" i="63"/>
  <c r="M739" i="63"/>
  <c r="M819" i="63"/>
  <c r="M879" i="63"/>
  <c r="M58" i="63"/>
  <c r="M389" i="63"/>
  <c r="M605" i="63"/>
  <c r="M682" i="63"/>
  <c r="M749" i="63"/>
  <c r="M829" i="63"/>
  <c r="M889" i="63"/>
  <c r="M68" i="63"/>
  <c r="M147" i="63"/>
  <c r="M90" i="63"/>
  <c r="M330" i="63"/>
  <c r="M410" i="63"/>
  <c r="M480" i="63"/>
  <c r="M636" i="63"/>
  <c r="M419" i="63"/>
  <c r="M597" i="63"/>
  <c r="M692" i="63"/>
  <c r="M759" i="63"/>
  <c r="M839" i="63"/>
  <c r="M8" i="63"/>
  <c r="M439" i="63"/>
  <c r="M598" i="63"/>
  <c r="M769" i="63"/>
  <c r="M849" i="63"/>
  <c r="M18" i="63"/>
  <c r="M117" i="63"/>
  <c r="M157" i="63"/>
  <c r="M652" i="63"/>
  <c r="M350" i="63"/>
  <c r="M430" i="63"/>
  <c r="M490" i="63"/>
  <c r="M663" i="63"/>
  <c r="M459" i="63"/>
  <c r="M509" i="63"/>
  <c r="M702" i="63"/>
  <c r="M779" i="63"/>
  <c r="M859" i="63"/>
  <c r="M719" i="63"/>
  <c r="M184" i="63"/>
  <c r="M200" i="63"/>
  <c r="M280" i="63"/>
  <c r="M360" i="63"/>
  <c r="M440" i="63"/>
  <c r="M500" i="63"/>
  <c r="M789" i="63"/>
  <c r="M300" i="63"/>
  <c r="M460" i="63"/>
  <c r="M693" i="63"/>
  <c r="M770" i="63"/>
  <c r="M850" i="63"/>
  <c r="M29" i="63"/>
  <c r="M599" i="63"/>
  <c r="M107" i="63"/>
  <c r="M320" i="63"/>
  <c r="M470" i="63"/>
  <c r="M606" i="63"/>
  <c r="M703" i="63"/>
  <c r="M780" i="63"/>
  <c r="M860" i="63"/>
  <c r="M39" i="63"/>
  <c r="M128" i="63"/>
  <c r="M251" i="63"/>
  <c r="M321" i="63"/>
  <c r="M401" i="63"/>
  <c r="M471" i="63"/>
  <c r="M637" i="63"/>
  <c r="M359" i="63"/>
  <c r="M182" i="63"/>
  <c r="M28" i="63"/>
  <c r="M89" i="63"/>
  <c r="M340" i="63"/>
  <c r="M673" i="63"/>
  <c r="M91" i="63"/>
  <c r="M790" i="63"/>
  <c r="M224" i="63"/>
  <c r="M223" i="63"/>
  <c r="M370" i="63"/>
  <c r="M626" i="63"/>
  <c r="M720" i="63"/>
  <c r="M800" i="63"/>
  <c r="M870" i="63"/>
  <c r="M59" i="63"/>
  <c r="M148" i="63"/>
  <c r="M93" i="63"/>
  <c r="M341" i="63"/>
  <c r="M421" i="63"/>
  <c r="M491" i="63"/>
  <c r="M240" i="63"/>
  <c r="M380" i="63"/>
  <c r="M187" i="63"/>
  <c r="M730" i="63"/>
  <c r="M810" i="63"/>
  <c r="M260" i="63"/>
  <c r="M400" i="63"/>
  <c r="M653" i="63"/>
  <c r="M740" i="63"/>
  <c r="M820" i="63"/>
  <c r="M890" i="63"/>
  <c r="M108" i="63"/>
  <c r="M158" i="63"/>
  <c r="M281" i="63"/>
  <c r="M361" i="63"/>
  <c r="M441" i="63"/>
  <c r="M511" i="63"/>
  <c r="M635" i="63"/>
  <c r="M222" i="63"/>
  <c r="M270" i="63"/>
  <c r="M420" i="63"/>
  <c r="M616" i="63"/>
  <c r="M750" i="63"/>
  <c r="M830" i="63"/>
  <c r="M9" i="63"/>
  <c r="M118" i="63"/>
  <c r="M201" i="63"/>
  <c r="M291" i="63"/>
  <c r="M371" i="63"/>
  <c r="M451" i="63"/>
  <c r="M607" i="63"/>
  <c r="M840" i="63"/>
  <c r="M19" i="63"/>
  <c r="M261" i="63"/>
  <c r="M411" i="63"/>
  <c r="M761" i="63"/>
  <c r="M841" i="63"/>
  <c r="M69" i="63"/>
  <c r="M271" i="63"/>
  <c r="M431" i="63"/>
  <c r="M694" i="63"/>
  <c r="M771" i="63"/>
  <c r="M851" i="63"/>
  <c r="M30" i="63"/>
  <c r="M228" i="63"/>
  <c r="M242" i="63"/>
  <c r="M312" i="63"/>
  <c r="M392" i="63"/>
  <c r="M191" i="63"/>
  <c r="M188" i="63"/>
  <c r="M301" i="63"/>
  <c r="M461" i="63"/>
  <c r="M684" i="63"/>
  <c r="M704" i="63"/>
  <c r="M781" i="63"/>
  <c r="M861" i="63"/>
  <c r="M40" i="63"/>
  <c r="M129" i="63"/>
  <c r="M252" i="63"/>
  <c r="M322" i="63"/>
  <c r="M402" i="63"/>
  <c r="M472" i="63"/>
  <c r="M290" i="63"/>
  <c r="M880" i="63"/>
  <c r="M49" i="63"/>
  <c r="M225" i="63"/>
  <c r="M311" i="63"/>
  <c r="M189" i="63"/>
  <c r="M94" i="63"/>
  <c r="M791" i="63"/>
  <c r="M227" i="63"/>
  <c r="M50" i="63"/>
  <c r="M139" i="63"/>
  <c r="M262" i="63"/>
  <c r="M332" i="63"/>
  <c r="M412" i="63"/>
  <c r="M482" i="63"/>
  <c r="M88" i="63"/>
  <c r="M185" i="63"/>
  <c r="M450" i="63"/>
  <c r="M138" i="63"/>
  <c r="M331" i="63"/>
  <c r="M481" i="63"/>
  <c r="M721" i="63"/>
  <c r="M801" i="63"/>
  <c r="M871" i="63"/>
  <c r="M92" i="63"/>
  <c r="M351" i="63"/>
  <c r="M501" i="63"/>
  <c r="M731" i="63"/>
  <c r="M811" i="63"/>
  <c r="M881" i="63"/>
  <c r="M70" i="63"/>
  <c r="M95" i="63"/>
  <c r="M272" i="63"/>
  <c r="M352" i="63"/>
  <c r="M432" i="63"/>
  <c r="M502" i="63"/>
  <c r="M683" i="63"/>
  <c r="M226" i="63"/>
  <c r="M381" i="63"/>
  <c r="M510" i="63"/>
  <c r="M760" i="63"/>
  <c r="M241" i="63"/>
  <c r="M391" i="63"/>
  <c r="M627" i="63"/>
  <c r="M664" i="63"/>
  <c r="M674" i="63"/>
  <c r="M751" i="63"/>
  <c r="M831" i="63"/>
  <c r="M10" i="63"/>
  <c r="M60" i="63"/>
  <c r="M96" i="63"/>
  <c r="M422" i="63"/>
  <c r="M638" i="63"/>
  <c r="M722" i="63"/>
  <c r="M802" i="63"/>
  <c r="M872" i="63"/>
  <c r="M61" i="63"/>
  <c r="M109" i="63"/>
  <c r="M282" i="63"/>
  <c r="M442" i="63"/>
  <c r="M512" i="63"/>
  <c r="M655" i="63"/>
  <c r="M732" i="63"/>
  <c r="M812" i="63"/>
  <c r="M882" i="63"/>
  <c r="M71" i="63"/>
  <c r="M160" i="63"/>
  <c r="M283" i="63"/>
  <c r="M363" i="63"/>
  <c r="M443" i="63"/>
  <c r="M513" i="63"/>
  <c r="M741" i="63"/>
  <c r="M119" i="63"/>
  <c r="M292" i="63"/>
  <c r="M452" i="63"/>
  <c r="M608" i="63"/>
  <c r="M665" i="63"/>
  <c r="M742" i="63"/>
  <c r="M822" i="63"/>
  <c r="M892" i="63"/>
  <c r="M821" i="63"/>
  <c r="M190" i="63"/>
  <c r="M302" i="63"/>
  <c r="M462" i="63"/>
  <c r="M675" i="63"/>
  <c r="M752" i="63"/>
  <c r="M832" i="63"/>
  <c r="M11" i="63"/>
  <c r="M120" i="63"/>
  <c r="M232" i="63"/>
  <c r="M303" i="63"/>
  <c r="M383" i="63"/>
  <c r="M463" i="63"/>
  <c r="M619" i="63"/>
  <c r="M149" i="63"/>
  <c r="M342" i="63"/>
  <c r="M685" i="63"/>
  <c r="M762" i="63"/>
  <c r="M842" i="63"/>
  <c r="M617" i="63"/>
  <c r="M891" i="63"/>
  <c r="M159" i="63"/>
  <c r="M362" i="63"/>
  <c r="M492" i="63"/>
  <c r="M695" i="63"/>
  <c r="M772" i="63"/>
  <c r="M852" i="63"/>
  <c r="M31" i="63"/>
  <c r="M130" i="63"/>
  <c r="M253" i="63"/>
  <c r="M323" i="63"/>
  <c r="M403" i="63"/>
  <c r="M473" i="63"/>
  <c r="M639" i="63"/>
  <c r="M202" i="63"/>
  <c r="M372" i="63"/>
  <c r="M618" i="63"/>
  <c r="M705" i="63"/>
  <c r="M782" i="63"/>
  <c r="M862" i="63"/>
  <c r="M41" i="63"/>
  <c r="M140" i="63"/>
  <c r="M263" i="63"/>
  <c r="M333" i="63"/>
  <c r="M413" i="63"/>
  <c r="M483" i="63"/>
  <c r="M656" i="63"/>
  <c r="M99" i="63"/>
  <c r="M423" i="63"/>
  <c r="M100" i="63"/>
  <c r="M793" i="63"/>
  <c r="M873" i="63"/>
  <c r="M21" i="63"/>
  <c r="M273" i="63"/>
  <c r="M433" i="63"/>
  <c r="M723" i="63"/>
  <c r="M803" i="63"/>
  <c r="M883" i="63"/>
  <c r="M654" i="63"/>
  <c r="M20" i="63"/>
  <c r="M628" i="63"/>
  <c r="M293" i="63"/>
  <c r="M453" i="63"/>
  <c r="M696" i="63"/>
  <c r="M733" i="63"/>
  <c r="M813" i="63"/>
  <c r="M893" i="63"/>
  <c r="M783" i="63"/>
  <c r="M229" i="63"/>
  <c r="M97" i="63"/>
  <c r="M192" i="63"/>
  <c r="M313" i="63"/>
  <c r="M193" i="63"/>
  <c r="M743" i="63"/>
  <c r="M823" i="63"/>
  <c r="M382" i="63"/>
  <c r="M792" i="63"/>
  <c r="M150" i="63"/>
  <c r="M343" i="63"/>
  <c r="M493" i="63"/>
  <c r="M666" i="63"/>
  <c r="M676" i="63"/>
  <c r="M753" i="63"/>
  <c r="M833" i="63"/>
  <c r="M230" i="63"/>
  <c r="M98" i="63"/>
  <c r="M353" i="63"/>
  <c r="M503" i="63"/>
  <c r="M763" i="63"/>
  <c r="M843" i="63"/>
  <c r="M243" i="63"/>
  <c r="M393" i="63"/>
  <c r="M686" i="63"/>
  <c r="M863" i="63"/>
  <c r="M51" i="63"/>
  <c r="M110" i="63"/>
  <c r="M203" i="63"/>
  <c r="M373" i="63"/>
  <c r="M609" i="63"/>
  <c r="M773" i="63"/>
  <c r="M853" i="63"/>
  <c r="M629" i="63"/>
  <c r="M706" i="6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E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R113" i="23"/>
  <c r="BS113" i="23"/>
  <c r="BT113" i="23"/>
  <c r="BU113" i="23"/>
  <c r="BV113" i="23"/>
  <c r="BW113" i="23"/>
  <c r="BX113" i="23"/>
  <c r="BY113" i="23"/>
  <c r="BZ113" i="23"/>
  <c r="CA113" i="23"/>
  <c r="CB113" i="23"/>
  <c r="CC113" i="23"/>
  <c r="O900" i="63" l="1"/>
  <c r="N515" i="63"/>
  <c r="N707" i="63"/>
  <c r="N32" i="63"/>
  <c r="N2" i="63"/>
  <c r="N52" i="63"/>
  <c r="N514" i="63"/>
  <c r="N62" i="63"/>
  <c r="N12" i="63"/>
  <c r="N22" i="63"/>
  <c r="N111" i="63"/>
  <c r="N42" i="63"/>
  <c r="N204" i="63"/>
  <c r="N101" i="63"/>
  <c r="N121" i="63"/>
  <c r="N161" i="63"/>
  <c r="N162" i="63"/>
  <c r="N141" i="63"/>
  <c r="N151" i="63"/>
  <c r="N234" i="63"/>
  <c r="N517" i="63"/>
  <c r="N254" i="63"/>
  <c r="N264" i="63"/>
  <c r="N244" i="63"/>
  <c r="N640" i="63"/>
  <c r="N194" i="63"/>
  <c r="N516" i="63"/>
  <c r="N131" i="63"/>
  <c r="N205" i="63"/>
  <c r="N324" i="63"/>
  <c r="N518" i="63"/>
  <c r="N72" i="63"/>
  <c r="N274" i="63"/>
  <c r="N304" i="63"/>
  <c r="N284" i="63"/>
  <c r="N314" i="63"/>
  <c r="N354" i="63"/>
  <c r="N404" i="63"/>
  <c r="N334" i="63"/>
  <c r="N414" i="63"/>
  <c r="N474" i="63"/>
  <c r="N424" i="63"/>
  <c r="N344" i="63"/>
  <c r="N521" i="63"/>
  <c r="N520" i="63"/>
  <c r="N444" i="63"/>
  <c r="N294" i="63"/>
  <c r="N384" i="63"/>
  <c r="N364" i="63"/>
  <c r="N394" i="63"/>
  <c r="N163" i="63"/>
  <c r="N464" i="63"/>
  <c r="N667" i="63"/>
  <c r="N504" i="63"/>
  <c r="N519" i="63"/>
  <c r="N454" i="63"/>
  <c r="N523" i="63"/>
  <c r="N494" i="63"/>
  <c r="N600" i="63"/>
  <c r="N484" i="63"/>
  <c r="N620" i="63"/>
  <c r="N525" i="63"/>
  <c r="N374" i="63"/>
  <c r="N630" i="63"/>
  <c r="N434" i="63"/>
  <c r="N641" i="63"/>
  <c r="N73" i="63"/>
  <c r="N522" i="63"/>
  <c r="N527" i="63"/>
  <c r="N754" i="63"/>
  <c r="N804" i="63"/>
  <c r="N610" i="63"/>
  <c r="N524" i="63"/>
  <c r="N528" i="63"/>
  <c r="N687" i="63"/>
  <c r="N764" i="63"/>
  <c r="N677" i="63"/>
  <c r="N708" i="63"/>
  <c r="N526" i="63"/>
  <c r="N724" i="63"/>
  <c r="N734" i="63"/>
  <c r="N774" i="63"/>
  <c r="N657" i="63"/>
  <c r="N697" i="63"/>
  <c r="N744" i="63"/>
  <c r="N784" i="63"/>
  <c r="N531" i="63"/>
  <c r="N824" i="63"/>
  <c r="N814" i="63"/>
  <c r="N532" i="63"/>
  <c r="N844" i="63"/>
  <c r="N534" i="63"/>
  <c r="N63" i="63"/>
  <c r="N854" i="63"/>
  <c r="N529" i="63"/>
  <c r="N533" i="63"/>
  <c r="N535" i="63"/>
  <c r="N112" i="63"/>
  <c r="N530" i="63"/>
  <c r="N206" i="63"/>
  <c r="N794" i="63"/>
  <c r="N864" i="63"/>
  <c r="N23" i="63"/>
  <c r="N874" i="63"/>
  <c r="N709" i="63"/>
  <c r="N102" i="63"/>
  <c r="N13" i="63"/>
  <c r="N53" i="63"/>
  <c r="N164" i="63"/>
  <c r="N165" i="63"/>
  <c r="N43" i="63"/>
  <c r="N834" i="63"/>
  <c r="N3" i="63"/>
  <c r="N884" i="63"/>
  <c r="N195" i="63"/>
  <c r="N75" i="63"/>
  <c r="N152" i="63"/>
  <c r="N265" i="63"/>
  <c r="N305" i="63"/>
  <c r="N207" i="63"/>
  <c r="N642" i="63"/>
  <c r="N122" i="63"/>
  <c r="N142" i="63"/>
  <c r="N536" i="63"/>
  <c r="N539" i="63"/>
  <c r="N33" i="63"/>
  <c r="N132" i="63"/>
  <c r="N208" i="63"/>
  <c r="N275" i="63"/>
  <c r="N235" i="63"/>
  <c r="N537" i="63"/>
  <c r="N74" i="63"/>
  <c r="N245" i="63"/>
  <c r="N285" i="63"/>
  <c r="N255" i="63"/>
  <c r="N295" i="63"/>
  <c r="N355" i="63"/>
  <c r="N425" i="63"/>
  <c r="N315" i="63"/>
  <c r="N541" i="63"/>
  <c r="N485" i="63"/>
  <c r="N540" i="63"/>
  <c r="N445" i="63"/>
  <c r="N543" i="63"/>
  <c r="N538" i="63"/>
  <c r="N345" i="63"/>
  <c r="N385" i="63"/>
  <c r="N455" i="63"/>
  <c r="N335" i="63"/>
  <c r="N365" i="63"/>
  <c r="N395" i="63"/>
  <c r="N166" i="63"/>
  <c r="N505" i="63"/>
  <c r="N325" i="63"/>
  <c r="N405" i="63"/>
  <c r="N465" i="63"/>
  <c r="N601" i="63"/>
  <c r="N415" i="63"/>
  <c r="N495" i="63"/>
  <c r="N688" i="63"/>
  <c r="N611" i="63"/>
  <c r="N544" i="63"/>
  <c r="N621" i="63"/>
  <c r="N545" i="63"/>
  <c r="N547" i="63"/>
  <c r="N631" i="63"/>
  <c r="N698" i="63"/>
  <c r="N375" i="63"/>
  <c r="N435" i="63"/>
  <c r="N475" i="63"/>
  <c r="N658" i="63"/>
  <c r="N710" i="63"/>
  <c r="N765" i="63"/>
  <c r="N167" i="63"/>
  <c r="N668" i="63"/>
  <c r="N546" i="63"/>
  <c r="N542" i="63"/>
  <c r="N678" i="63"/>
  <c r="N725" i="63"/>
  <c r="N549" i="63"/>
  <c r="N825" i="63"/>
  <c r="N550" i="63"/>
  <c r="N835" i="63"/>
  <c r="N885" i="63"/>
  <c r="N775" i="63"/>
  <c r="N552" i="63"/>
  <c r="N4" i="63"/>
  <c r="N76" i="63"/>
  <c r="N735" i="63"/>
  <c r="N785" i="63"/>
  <c r="N643" i="63"/>
  <c r="N745" i="63"/>
  <c r="N755" i="63"/>
  <c r="N795" i="63"/>
  <c r="N548" i="63"/>
  <c r="N805" i="63"/>
  <c r="N553" i="63"/>
  <c r="N551" i="63"/>
  <c r="N209" i="63"/>
  <c r="N815" i="63"/>
  <c r="N865" i="63"/>
  <c r="N44" i="63"/>
  <c r="N133" i="63"/>
  <c r="N246" i="63"/>
  <c r="N875" i="63"/>
  <c r="N54" i="63"/>
  <c r="N64" i="63"/>
  <c r="N143" i="63"/>
  <c r="N14" i="63"/>
  <c r="N103" i="63"/>
  <c r="N554" i="63"/>
  <c r="N555" i="63"/>
  <c r="N113" i="63"/>
  <c r="N153" i="63"/>
  <c r="N711" i="63"/>
  <c r="N845" i="63"/>
  <c r="N24" i="63"/>
  <c r="N210" i="63"/>
  <c r="N211" i="63"/>
  <c r="N855" i="63"/>
  <c r="N34" i="63"/>
  <c r="N77" i="63"/>
  <c r="N296" i="63"/>
  <c r="N356" i="63"/>
  <c r="N196" i="63"/>
  <c r="N558" i="63"/>
  <c r="N78" i="63"/>
  <c r="N266" i="63"/>
  <c r="N306" i="63"/>
  <c r="N376" i="63"/>
  <c r="N644" i="63"/>
  <c r="N316" i="63"/>
  <c r="N236" i="63"/>
  <c r="N556" i="63"/>
  <c r="N559" i="63"/>
  <c r="N386" i="63"/>
  <c r="N168" i="63"/>
  <c r="N276" i="63"/>
  <c r="N123" i="63"/>
  <c r="N557" i="63"/>
  <c r="N336" i="63"/>
  <c r="N406" i="63"/>
  <c r="N169" i="63"/>
  <c r="N256" i="63"/>
  <c r="N286" i="63"/>
  <c r="N396" i="63"/>
  <c r="N170" i="63"/>
  <c r="N506" i="63"/>
  <c r="N466" i="63"/>
  <c r="N326" i="63"/>
  <c r="N416" i="63"/>
  <c r="N476" i="63"/>
  <c r="N612" i="63"/>
  <c r="N346" i="63"/>
  <c r="N426" i="63"/>
  <c r="N171" i="63"/>
  <c r="N366" i="63"/>
  <c r="N561" i="63"/>
  <c r="N486" i="63"/>
  <c r="N632" i="63"/>
  <c r="N560" i="63"/>
  <c r="N436" i="63"/>
  <c r="N562" i="63"/>
  <c r="N446" i="63"/>
  <c r="N563" i="63"/>
  <c r="N659" i="63"/>
  <c r="N456" i="63"/>
  <c r="N496" i="63"/>
  <c r="N622" i="63"/>
  <c r="N79" i="63"/>
  <c r="N568" i="63"/>
  <c r="N571" i="63"/>
  <c r="N212" i="63"/>
  <c r="N25" i="63"/>
  <c r="N213" i="63"/>
  <c r="N645" i="63"/>
  <c r="N712" i="63"/>
  <c r="N766" i="63"/>
  <c r="N816" i="63"/>
  <c r="N566" i="63"/>
  <c r="N569" i="63"/>
  <c r="N826" i="63"/>
  <c r="N876" i="63"/>
  <c r="N45" i="63"/>
  <c r="N134" i="63"/>
  <c r="N669" i="63"/>
  <c r="N726" i="63"/>
  <c r="N570" i="63"/>
  <c r="N689" i="63"/>
  <c r="N736" i="63"/>
  <c r="N776" i="63"/>
  <c r="N564" i="63"/>
  <c r="N746" i="63"/>
  <c r="N786" i="63"/>
  <c r="N846" i="63"/>
  <c r="N15" i="63"/>
  <c r="N104" i="63"/>
  <c r="N679" i="63"/>
  <c r="N565" i="63"/>
  <c r="N567" i="63"/>
  <c r="N796" i="63"/>
  <c r="N856" i="63"/>
  <c r="N574" i="63"/>
  <c r="N602" i="63"/>
  <c r="N699" i="63"/>
  <c r="N756" i="63"/>
  <c r="N806" i="63"/>
  <c r="N866" i="63"/>
  <c r="N80" i="63"/>
  <c r="N257" i="63"/>
  <c r="N297" i="63"/>
  <c r="N367" i="63"/>
  <c r="N437" i="63"/>
  <c r="N579" i="63"/>
  <c r="N886" i="63"/>
  <c r="N81" i="63"/>
  <c r="N577" i="63"/>
  <c r="N377" i="63"/>
  <c r="N447" i="63"/>
  <c r="N580" i="63"/>
  <c r="N5" i="63"/>
  <c r="N35" i="63"/>
  <c r="N172" i="63"/>
  <c r="N267" i="63"/>
  <c r="N307" i="63"/>
  <c r="N114" i="63"/>
  <c r="N154" i="63"/>
  <c r="N646" i="63"/>
  <c r="N317" i="63"/>
  <c r="N387" i="63"/>
  <c r="N174" i="63"/>
  <c r="N173" i="63"/>
  <c r="N197" i="63"/>
  <c r="N575" i="63"/>
  <c r="N327" i="63"/>
  <c r="N836" i="63"/>
  <c r="N713" i="63"/>
  <c r="N214" i="63"/>
  <c r="N277" i="63"/>
  <c r="N337" i="63"/>
  <c r="N572" i="63"/>
  <c r="N65" i="63"/>
  <c r="N144" i="63"/>
  <c r="N237" i="63"/>
  <c r="N576" i="63"/>
  <c r="N347" i="63"/>
  <c r="N417" i="63"/>
  <c r="N175" i="63"/>
  <c r="N573" i="63"/>
  <c r="N55" i="63"/>
  <c r="N124" i="63"/>
  <c r="N247" i="63"/>
  <c r="N287" i="63"/>
  <c r="N357" i="63"/>
  <c r="N477" i="63"/>
  <c r="N647" i="63"/>
  <c r="N714" i="63"/>
  <c r="N584" i="63"/>
  <c r="N487" i="63"/>
  <c r="N660" i="63"/>
  <c r="N582" i="63"/>
  <c r="N777" i="63"/>
  <c r="N586" i="63"/>
  <c r="N6" i="63"/>
  <c r="N578" i="63"/>
  <c r="N670" i="63"/>
  <c r="N727" i="63"/>
  <c r="N787" i="63"/>
  <c r="N397" i="63"/>
  <c r="N507" i="63"/>
  <c r="N680" i="63"/>
  <c r="N737" i="63"/>
  <c r="N797" i="63"/>
  <c r="N857" i="63"/>
  <c r="N715" i="63"/>
  <c r="N407" i="63"/>
  <c r="N603" i="63"/>
  <c r="N690" i="63"/>
  <c r="N747" i="63"/>
  <c r="N427" i="63"/>
  <c r="N497" i="63"/>
  <c r="N613" i="63"/>
  <c r="N581" i="63"/>
  <c r="N757" i="63"/>
  <c r="N585" i="63"/>
  <c r="N215" i="63"/>
  <c r="N36" i="63"/>
  <c r="N457" i="63"/>
  <c r="N623" i="63"/>
  <c r="N700" i="63"/>
  <c r="N767" i="63"/>
  <c r="N817" i="63"/>
  <c r="N867" i="63"/>
  <c r="N46" i="63"/>
  <c r="N467" i="63"/>
  <c r="N633" i="63"/>
  <c r="N82" i="63"/>
  <c r="N583" i="63"/>
  <c r="N587" i="63"/>
  <c r="N216" i="63"/>
  <c r="N217" i="63"/>
  <c r="N588" i="63"/>
  <c r="N877" i="63"/>
  <c r="N125" i="63"/>
  <c r="N238" i="63"/>
  <c r="N288" i="63"/>
  <c r="N368" i="63"/>
  <c r="N438" i="63"/>
  <c r="N887" i="63"/>
  <c r="N135" i="63"/>
  <c r="N248" i="63"/>
  <c r="N298" i="63"/>
  <c r="N378" i="63"/>
  <c r="N448" i="63"/>
  <c r="N16" i="63"/>
  <c r="N177" i="63"/>
  <c r="N258" i="63"/>
  <c r="N308" i="63"/>
  <c r="N589" i="63"/>
  <c r="N458" i="63"/>
  <c r="N807" i="63"/>
  <c r="N26" i="63"/>
  <c r="N66" i="63"/>
  <c r="N145" i="63"/>
  <c r="N84" i="63"/>
  <c r="N318" i="63"/>
  <c r="N827" i="63"/>
  <c r="N105" i="63"/>
  <c r="N83" i="63"/>
  <c r="N268" i="63"/>
  <c r="N837" i="63"/>
  <c r="N115" i="63"/>
  <c r="N155" i="63"/>
  <c r="N648" i="63"/>
  <c r="N847" i="63"/>
  <c r="N56" i="63"/>
  <c r="N176" i="63"/>
  <c r="N198" i="63"/>
  <c r="N278" i="63"/>
  <c r="N478" i="63"/>
  <c r="N614" i="63"/>
  <c r="N592" i="63"/>
  <c r="N768" i="63"/>
  <c r="N338" i="63"/>
  <c r="N428" i="63"/>
  <c r="N468" i="63"/>
  <c r="N624" i="63"/>
  <c r="N701" i="63"/>
  <c r="N593" i="63"/>
  <c r="N838" i="63"/>
  <c r="N7" i="63"/>
  <c r="N328" i="63"/>
  <c r="N418" i="63"/>
  <c r="N178" i="63"/>
  <c r="N634" i="63"/>
  <c r="N85" i="63"/>
  <c r="N408" i="63"/>
  <c r="N590" i="63"/>
  <c r="N649" i="63"/>
  <c r="N716" i="63"/>
  <c r="N778" i="63"/>
  <c r="N858" i="63"/>
  <c r="N717" i="63"/>
  <c r="N358" i="63"/>
  <c r="N398" i="63"/>
  <c r="N488" i="63"/>
  <c r="N591" i="63"/>
  <c r="N661" i="63"/>
  <c r="N728" i="63"/>
  <c r="N388" i="63"/>
  <c r="N498" i="63"/>
  <c r="N671" i="63"/>
  <c r="N738" i="63"/>
  <c r="N348" i="63"/>
  <c r="N508" i="63"/>
  <c r="N681" i="63"/>
  <c r="N748" i="63"/>
  <c r="N808" i="63"/>
  <c r="N868" i="63"/>
  <c r="N47" i="63"/>
  <c r="N179" i="63"/>
  <c r="N604" i="63"/>
  <c r="N691" i="63"/>
  <c r="N758" i="63"/>
  <c r="N818" i="63"/>
  <c r="N878" i="63"/>
  <c r="N788" i="63"/>
  <c r="N27" i="63"/>
  <c r="N57" i="63"/>
  <c r="N86" i="63"/>
  <c r="N269" i="63"/>
  <c r="N329" i="63"/>
  <c r="N798" i="63"/>
  <c r="N37" i="63"/>
  <c r="N116" i="63"/>
  <c r="N156" i="63"/>
  <c r="N650" i="63"/>
  <c r="N339" i="63"/>
  <c r="N419" i="63"/>
  <c r="N183" i="63"/>
  <c r="N828" i="63"/>
  <c r="N180" i="63"/>
  <c r="N199" i="63"/>
  <c r="N279" i="63"/>
  <c r="N848" i="63"/>
  <c r="N67" i="63"/>
  <c r="N219" i="63"/>
  <c r="N220" i="63"/>
  <c r="N596" i="63"/>
  <c r="N359" i="63"/>
  <c r="N439" i="63"/>
  <c r="N597" i="63"/>
  <c r="N595" i="63"/>
  <c r="N126" i="63"/>
  <c r="N239" i="63"/>
  <c r="N289" i="63"/>
  <c r="N218" i="63"/>
  <c r="N136" i="63"/>
  <c r="N249" i="63"/>
  <c r="N299" i="63"/>
  <c r="N888" i="63"/>
  <c r="N106" i="63"/>
  <c r="N181" i="63"/>
  <c r="N259" i="63"/>
  <c r="N309" i="63"/>
  <c r="N389" i="63"/>
  <c r="N182" i="63"/>
  <c r="N605" i="63"/>
  <c r="N594" i="63"/>
  <c r="N17" i="63"/>
  <c r="N146" i="63"/>
  <c r="N87" i="63"/>
  <c r="N319" i="63"/>
  <c r="N399" i="63"/>
  <c r="N469" i="63"/>
  <c r="N615" i="63"/>
  <c r="N479" i="63"/>
  <c r="N635" i="63"/>
  <c r="N88" i="63"/>
  <c r="N789" i="63"/>
  <c r="N599" i="63"/>
  <c r="N28" i="63"/>
  <c r="N222" i="63"/>
  <c r="N489" i="63"/>
  <c r="N625" i="63"/>
  <c r="N651" i="63"/>
  <c r="N718" i="63"/>
  <c r="N799" i="63"/>
  <c r="N221" i="63"/>
  <c r="N38" i="63"/>
  <c r="N127" i="63"/>
  <c r="N240" i="63"/>
  <c r="N300" i="63"/>
  <c r="N380" i="63"/>
  <c r="N460" i="63"/>
  <c r="N662" i="63"/>
  <c r="N729" i="63"/>
  <c r="N809" i="63"/>
  <c r="N869" i="63"/>
  <c r="N48" i="63"/>
  <c r="N137" i="63"/>
  <c r="N349" i="63"/>
  <c r="N379" i="63"/>
  <c r="N499" i="63"/>
  <c r="N672" i="63"/>
  <c r="N739" i="63"/>
  <c r="N819" i="63"/>
  <c r="N879" i="63"/>
  <c r="N58" i="63"/>
  <c r="N185" i="63"/>
  <c r="N260" i="63"/>
  <c r="N320" i="63"/>
  <c r="N400" i="63"/>
  <c r="N470" i="63"/>
  <c r="N626" i="63"/>
  <c r="N409" i="63"/>
  <c r="N682" i="63"/>
  <c r="N749" i="63"/>
  <c r="N829" i="63"/>
  <c r="N889" i="63"/>
  <c r="N68" i="63"/>
  <c r="N429" i="63"/>
  <c r="N692" i="63"/>
  <c r="N759" i="63"/>
  <c r="N839" i="63"/>
  <c r="N8" i="63"/>
  <c r="N107" i="63"/>
  <c r="N89" i="63"/>
  <c r="N270" i="63"/>
  <c r="N340" i="63"/>
  <c r="N420" i="63"/>
  <c r="N187" i="63"/>
  <c r="N653" i="63"/>
  <c r="N369" i="63"/>
  <c r="N449" i="63"/>
  <c r="N598" i="63"/>
  <c r="N769" i="63"/>
  <c r="N849" i="63"/>
  <c r="N18" i="63"/>
  <c r="N117" i="63"/>
  <c r="N157" i="63"/>
  <c r="N652" i="63"/>
  <c r="N350" i="63"/>
  <c r="N430" i="63"/>
  <c r="N490" i="63"/>
  <c r="N290" i="63"/>
  <c r="N450" i="63"/>
  <c r="N510" i="63"/>
  <c r="N636" i="63"/>
  <c r="N663" i="63"/>
  <c r="N683" i="63"/>
  <c r="N760" i="63"/>
  <c r="N840" i="63"/>
  <c r="N19" i="63"/>
  <c r="N702" i="63"/>
  <c r="N310" i="63"/>
  <c r="N186" i="63"/>
  <c r="N500" i="63"/>
  <c r="N693" i="63"/>
  <c r="N770" i="63"/>
  <c r="N850" i="63"/>
  <c r="N29" i="63"/>
  <c r="N225" i="63"/>
  <c r="N241" i="63"/>
  <c r="N311" i="63"/>
  <c r="N391" i="63"/>
  <c r="N189" i="63"/>
  <c r="N627" i="63"/>
  <c r="N509" i="63"/>
  <c r="N779" i="63"/>
  <c r="N184" i="63"/>
  <c r="N147" i="63"/>
  <c r="N330" i="63"/>
  <c r="N480" i="63"/>
  <c r="N606" i="63"/>
  <c r="N703" i="63"/>
  <c r="N780" i="63"/>
  <c r="N860" i="63"/>
  <c r="N859" i="63"/>
  <c r="N200" i="63"/>
  <c r="N360" i="63"/>
  <c r="N673" i="63"/>
  <c r="N91" i="63"/>
  <c r="N790" i="63"/>
  <c r="N224" i="63"/>
  <c r="N49" i="63"/>
  <c r="N138" i="63"/>
  <c r="N261" i="63"/>
  <c r="N331" i="63"/>
  <c r="N411" i="63"/>
  <c r="N481" i="63"/>
  <c r="N719" i="63"/>
  <c r="N223" i="63"/>
  <c r="N370" i="63"/>
  <c r="N720" i="63"/>
  <c r="N800" i="63"/>
  <c r="N870" i="63"/>
  <c r="N250" i="63"/>
  <c r="N390" i="63"/>
  <c r="N730" i="63"/>
  <c r="N810" i="63"/>
  <c r="N880" i="63"/>
  <c r="N69" i="63"/>
  <c r="N92" i="63"/>
  <c r="N271" i="63"/>
  <c r="N351" i="63"/>
  <c r="N431" i="63"/>
  <c r="N501" i="63"/>
  <c r="N90" i="63"/>
  <c r="N410" i="63"/>
  <c r="N740" i="63"/>
  <c r="N820" i="63"/>
  <c r="N890" i="63"/>
  <c r="N108" i="63"/>
  <c r="N158" i="63"/>
  <c r="N281" i="63"/>
  <c r="N361" i="63"/>
  <c r="N441" i="63"/>
  <c r="N511" i="63"/>
  <c r="N684" i="63"/>
  <c r="N459" i="63"/>
  <c r="N280" i="63"/>
  <c r="N616" i="63"/>
  <c r="N251" i="63"/>
  <c r="N401" i="63"/>
  <c r="N637" i="63"/>
  <c r="N664" i="63"/>
  <c r="N674" i="63"/>
  <c r="N751" i="63"/>
  <c r="N831" i="63"/>
  <c r="N10" i="63"/>
  <c r="N440" i="63"/>
  <c r="N750" i="63"/>
  <c r="N39" i="63"/>
  <c r="N59" i="63"/>
  <c r="N93" i="63"/>
  <c r="N421" i="63"/>
  <c r="N761" i="63"/>
  <c r="N841" i="63"/>
  <c r="N20" i="63"/>
  <c r="N190" i="63"/>
  <c r="N229" i="63"/>
  <c r="N302" i="63"/>
  <c r="N382" i="63"/>
  <c r="N462" i="63"/>
  <c r="N830" i="63"/>
  <c r="N118" i="63"/>
  <c r="N291" i="63"/>
  <c r="N451" i="63"/>
  <c r="N694" i="63"/>
  <c r="N771" i="63"/>
  <c r="N851" i="63"/>
  <c r="N30" i="63"/>
  <c r="N228" i="63"/>
  <c r="N242" i="63"/>
  <c r="N312" i="63"/>
  <c r="N392" i="63"/>
  <c r="N191" i="63"/>
  <c r="N188" i="63"/>
  <c r="N301" i="63"/>
  <c r="N461" i="63"/>
  <c r="N704" i="63"/>
  <c r="N781" i="63"/>
  <c r="N861" i="63"/>
  <c r="N40" i="63"/>
  <c r="N129" i="63"/>
  <c r="N252" i="63"/>
  <c r="N322" i="63"/>
  <c r="N402" i="63"/>
  <c r="N472" i="63"/>
  <c r="N9" i="63"/>
  <c r="N128" i="63"/>
  <c r="N321" i="63"/>
  <c r="N471" i="63"/>
  <c r="N94" i="63"/>
  <c r="N791" i="63"/>
  <c r="N227" i="63"/>
  <c r="N148" i="63"/>
  <c r="N341" i="63"/>
  <c r="N491" i="63"/>
  <c r="N721" i="63"/>
  <c r="N801" i="63"/>
  <c r="N871" i="63"/>
  <c r="N60" i="63"/>
  <c r="N149" i="63"/>
  <c r="N96" i="63"/>
  <c r="N342" i="63"/>
  <c r="N422" i="63"/>
  <c r="N492" i="63"/>
  <c r="N201" i="63"/>
  <c r="N371" i="63"/>
  <c r="N226" i="63"/>
  <c r="N381" i="63"/>
  <c r="N617" i="63"/>
  <c r="N654" i="63"/>
  <c r="N741" i="63"/>
  <c r="N821" i="63"/>
  <c r="N891" i="63"/>
  <c r="N50" i="63"/>
  <c r="N262" i="63"/>
  <c r="N412" i="63"/>
  <c r="N628" i="63"/>
  <c r="N97" i="63"/>
  <c r="N792" i="63"/>
  <c r="N230" i="63"/>
  <c r="N51" i="63"/>
  <c r="N881" i="63"/>
  <c r="N70" i="63"/>
  <c r="N272" i="63"/>
  <c r="N432" i="63"/>
  <c r="N638" i="63"/>
  <c r="N722" i="63"/>
  <c r="N802" i="63"/>
  <c r="N872" i="63"/>
  <c r="N61" i="63"/>
  <c r="N98" i="63"/>
  <c r="N273" i="63"/>
  <c r="N353" i="63"/>
  <c r="N433" i="63"/>
  <c r="N503" i="63"/>
  <c r="N607" i="63"/>
  <c r="N109" i="63"/>
  <c r="N282" i="63"/>
  <c r="N442" i="63"/>
  <c r="N512" i="63"/>
  <c r="N655" i="63"/>
  <c r="N732" i="63"/>
  <c r="N812" i="63"/>
  <c r="N882" i="63"/>
  <c r="N119" i="63"/>
  <c r="N292" i="63"/>
  <c r="N452" i="63"/>
  <c r="N608" i="63"/>
  <c r="N665" i="63"/>
  <c r="N742" i="63"/>
  <c r="N822" i="63"/>
  <c r="N892" i="63"/>
  <c r="N110" i="63"/>
  <c r="N203" i="63"/>
  <c r="N293" i="63"/>
  <c r="N373" i="63"/>
  <c r="N453" i="63"/>
  <c r="N609" i="63"/>
  <c r="N731" i="63"/>
  <c r="N139" i="63"/>
  <c r="N332" i="63"/>
  <c r="N482" i="63"/>
  <c r="N675" i="63"/>
  <c r="N752" i="63"/>
  <c r="N832" i="63"/>
  <c r="N811" i="63"/>
  <c r="N95" i="63"/>
  <c r="N352" i="63"/>
  <c r="N502" i="63"/>
  <c r="N685" i="63"/>
  <c r="N762" i="63"/>
  <c r="N842" i="63"/>
  <c r="N21" i="63"/>
  <c r="N192" i="63"/>
  <c r="N243" i="63"/>
  <c r="N313" i="63"/>
  <c r="N393" i="63"/>
  <c r="N193" i="63"/>
  <c r="N629" i="63"/>
  <c r="N159" i="63"/>
  <c r="N362" i="63"/>
  <c r="N695" i="63"/>
  <c r="N772" i="63"/>
  <c r="N852" i="63"/>
  <c r="N31" i="63"/>
  <c r="N130" i="63"/>
  <c r="N253" i="63"/>
  <c r="N323" i="63"/>
  <c r="N403" i="63"/>
  <c r="N473" i="63"/>
  <c r="N639" i="63"/>
  <c r="N202" i="63"/>
  <c r="N263" i="63"/>
  <c r="N413" i="63"/>
  <c r="N656" i="63"/>
  <c r="N686" i="63"/>
  <c r="N706" i="63"/>
  <c r="N783" i="63"/>
  <c r="N863" i="63"/>
  <c r="N372" i="63"/>
  <c r="N99" i="63"/>
  <c r="N423" i="63"/>
  <c r="N100" i="63"/>
  <c r="N793" i="63"/>
  <c r="N873" i="63"/>
  <c r="N41" i="63"/>
  <c r="N283" i="63"/>
  <c r="N443" i="63"/>
  <c r="N723" i="63"/>
  <c r="N803" i="63"/>
  <c r="N883" i="63"/>
  <c r="N120" i="63"/>
  <c r="N303" i="63"/>
  <c r="N463" i="63"/>
  <c r="N696" i="63"/>
  <c r="N733" i="63"/>
  <c r="N813" i="63"/>
  <c r="N893" i="63"/>
  <c r="N618" i="63"/>
  <c r="N71" i="63"/>
  <c r="N140" i="63"/>
  <c r="N333" i="63"/>
  <c r="N483" i="63"/>
  <c r="N743" i="63"/>
  <c r="N823" i="63"/>
  <c r="N705" i="63"/>
  <c r="N11" i="63"/>
  <c r="N150" i="63"/>
  <c r="N343" i="63"/>
  <c r="N493" i="63"/>
  <c r="N666" i="63"/>
  <c r="N676" i="63"/>
  <c r="N753" i="63"/>
  <c r="N833" i="63"/>
  <c r="N619" i="63"/>
  <c r="N773" i="63"/>
  <c r="N782" i="63"/>
  <c r="N160" i="63"/>
  <c r="N363" i="63"/>
  <c r="N513" i="63"/>
  <c r="N763" i="63"/>
  <c r="N843" i="63"/>
  <c r="N862" i="63"/>
  <c r="N232" i="63"/>
  <c r="N383" i="63"/>
  <c r="N853" i="63"/>
  <c r="P900" i="63" l="1"/>
  <c r="O12" i="63"/>
  <c r="O515" i="63"/>
  <c r="O22" i="63"/>
  <c r="O42" i="63"/>
  <c r="O2" i="63"/>
  <c r="O52" i="63"/>
  <c r="O514" i="63"/>
  <c r="O62" i="63"/>
  <c r="O111" i="63"/>
  <c r="O204" i="63"/>
  <c r="O32" i="63"/>
  <c r="O131" i="63"/>
  <c r="O161" i="63"/>
  <c r="O162" i="63"/>
  <c r="O141" i="63"/>
  <c r="O707" i="63"/>
  <c r="O194" i="63"/>
  <c r="O274" i="63"/>
  <c r="O234" i="63"/>
  <c r="O101" i="63"/>
  <c r="O151" i="63"/>
  <c r="O205" i="63"/>
  <c r="O72" i="63"/>
  <c r="O121" i="63"/>
  <c r="O264" i="63"/>
  <c r="O244" i="63"/>
  <c r="O640" i="63"/>
  <c r="O254" i="63"/>
  <c r="O516" i="63"/>
  <c r="O284" i="63"/>
  <c r="O314" i="63"/>
  <c r="O519" i="63"/>
  <c r="O517" i="63"/>
  <c r="O294" i="63"/>
  <c r="O518" i="63"/>
  <c r="O304" i="63"/>
  <c r="O364" i="63"/>
  <c r="O394" i="63"/>
  <c r="O354" i="63"/>
  <c r="O404" i="63"/>
  <c r="O464" i="63"/>
  <c r="O334" i="63"/>
  <c r="O414" i="63"/>
  <c r="O324" i="63"/>
  <c r="O424" i="63"/>
  <c r="O374" i="63"/>
  <c r="O434" i="63"/>
  <c r="O523" i="63"/>
  <c r="O520" i="63"/>
  <c r="O384" i="63"/>
  <c r="O454" i="63"/>
  <c r="O641" i="63"/>
  <c r="O521" i="63"/>
  <c r="O657" i="63"/>
  <c r="O708" i="63"/>
  <c r="O163" i="63"/>
  <c r="O504" i="63"/>
  <c r="O444" i="63"/>
  <c r="O522" i="63"/>
  <c r="O610" i="63"/>
  <c r="O524" i="63"/>
  <c r="O484" i="63"/>
  <c r="O620" i="63"/>
  <c r="O344" i="63"/>
  <c r="O474" i="63"/>
  <c r="O630" i="63"/>
  <c r="O697" i="63"/>
  <c r="O494" i="63"/>
  <c r="O744" i="63"/>
  <c r="O525" i="63"/>
  <c r="O527" i="63"/>
  <c r="O794" i="63"/>
  <c r="O754" i="63"/>
  <c r="O528" i="63"/>
  <c r="O531" i="63"/>
  <c r="O600" i="63"/>
  <c r="O687" i="63"/>
  <c r="O677" i="63"/>
  <c r="O526" i="63"/>
  <c r="O667" i="63"/>
  <c r="O73" i="63"/>
  <c r="O724" i="63"/>
  <c r="O530" i="63"/>
  <c r="O734" i="63"/>
  <c r="O774" i="63"/>
  <c r="O804" i="63"/>
  <c r="O864" i="63"/>
  <c r="O824" i="63"/>
  <c r="O814" i="63"/>
  <c r="O834" i="63"/>
  <c r="O532" i="63"/>
  <c r="O3" i="63"/>
  <c r="O53" i="63"/>
  <c r="O844" i="63"/>
  <c r="O764" i="63"/>
  <c r="O854" i="63"/>
  <c r="O13" i="63"/>
  <c r="O102" i="63"/>
  <c r="O529" i="63"/>
  <c r="O533" i="63"/>
  <c r="O784" i="63"/>
  <c r="O206" i="63"/>
  <c r="O709" i="63"/>
  <c r="O164" i="63"/>
  <c r="O884" i="63"/>
  <c r="O874" i="63"/>
  <c r="O535" i="63"/>
  <c r="O63" i="63"/>
  <c r="O132" i="63"/>
  <c r="O534" i="63"/>
  <c r="O33" i="63"/>
  <c r="O23" i="63"/>
  <c r="O112" i="63"/>
  <c r="O152" i="63"/>
  <c r="O255" i="63"/>
  <c r="O295" i="63"/>
  <c r="O75" i="63"/>
  <c r="O538" i="63"/>
  <c r="O265" i="63"/>
  <c r="O207" i="63"/>
  <c r="O642" i="63"/>
  <c r="O315" i="63"/>
  <c r="O43" i="63"/>
  <c r="O122" i="63"/>
  <c r="O142" i="63"/>
  <c r="O195" i="63"/>
  <c r="O536" i="63"/>
  <c r="O208" i="63"/>
  <c r="O275" i="63"/>
  <c r="O165" i="63"/>
  <c r="O235" i="63"/>
  <c r="O537" i="63"/>
  <c r="O74" i="63"/>
  <c r="O245" i="63"/>
  <c r="O285" i="63"/>
  <c r="O345" i="63"/>
  <c r="O539" i="63"/>
  <c r="O415" i="63"/>
  <c r="O425" i="63"/>
  <c r="O167" i="63"/>
  <c r="O305" i="63"/>
  <c r="O375" i="63"/>
  <c r="O435" i="63"/>
  <c r="O542" i="63"/>
  <c r="O540" i="63"/>
  <c r="O445" i="63"/>
  <c r="O385" i="63"/>
  <c r="O455" i="63"/>
  <c r="O495" i="63"/>
  <c r="O335" i="63"/>
  <c r="O365" i="63"/>
  <c r="O395" i="63"/>
  <c r="O166" i="63"/>
  <c r="O505" i="63"/>
  <c r="O325" i="63"/>
  <c r="O355" i="63"/>
  <c r="O405" i="63"/>
  <c r="O543" i="63"/>
  <c r="O678" i="63"/>
  <c r="O601" i="63"/>
  <c r="O688" i="63"/>
  <c r="O611" i="63"/>
  <c r="O544" i="63"/>
  <c r="O745" i="63"/>
  <c r="O621" i="63"/>
  <c r="O545" i="63"/>
  <c r="O465" i="63"/>
  <c r="O643" i="63"/>
  <c r="O76" i="63"/>
  <c r="O548" i="63"/>
  <c r="O475" i="63"/>
  <c r="O658" i="63"/>
  <c r="O710" i="63"/>
  <c r="O541" i="63"/>
  <c r="O485" i="63"/>
  <c r="O668" i="63"/>
  <c r="O546" i="63"/>
  <c r="O765" i="63"/>
  <c r="O815" i="63"/>
  <c r="O549" i="63"/>
  <c r="O825" i="63"/>
  <c r="O875" i="63"/>
  <c r="O550" i="63"/>
  <c r="O835" i="63"/>
  <c r="O885" i="63"/>
  <c r="O725" i="63"/>
  <c r="O775" i="63"/>
  <c r="O735" i="63"/>
  <c r="O785" i="63"/>
  <c r="O547" i="63"/>
  <c r="O755" i="63"/>
  <c r="O795" i="63"/>
  <c r="O855" i="63"/>
  <c r="O631" i="63"/>
  <c r="O805" i="63"/>
  <c r="O553" i="63"/>
  <c r="O698" i="63"/>
  <c r="O551" i="63"/>
  <c r="O209" i="63"/>
  <c r="O34" i="63"/>
  <c r="O123" i="63"/>
  <c r="O236" i="63"/>
  <c r="O865" i="63"/>
  <c r="O44" i="63"/>
  <c r="O4" i="63"/>
  <c r="O54" i="63"/>
  <c r="O169" i="63"/>
  <c r="O64" i="63"/>
  <c r="O14" i="63"/>
  <c r="O103" i="63"/>
  <c r="O77" i="63"/>
  <c r="O554" i="63"/>
  <c r="O555" i="63"/>
  <c r="O113" i="63"/>
  <c r="O552" i="63"/>
  <c r="O711" i="63"/>
  <c r="O168" i="63"/>
  <c r="O196" i="63"/>
  <c r="O845" i="63"/>
  <c r="O24" i="63"/>
  <c r="O143" i="63"/>
  <c r="O256" i="63"/>
  <c r="O286" i="63"/>
  <c r="O346" i="63"/>
  <c r="O153" i="63"/>
  <c r="O296" i="63"/>
  <c r="O211" i="63"/>
  <c r="O558" i="63"/>
  <c r="O366" i="63"/>
  <c r="O246" i="63"/>
  <c r="O78" i="63"/>
  <c r="O266" i="63"/>
  <c r="O306" i="63"/>
  <c r="O644" i="63"/>
  <c r="O316" i="63"/>
  <c r="O560" i="63"/>
  <c r="O556" i="63"/>
  <c r="O559" i="63"/>
  <c r="O210" i="63"/>
  <c r="O276" i="63"/>
  <c r="O326" i="63"/>
  <c r="O396" i="63"/>
  <c r="O133" i="63"/>
  <c r="O557" i="63"/>
  <c r="O456" i="63"/>
  <c r="O496" i="63"/>
  <c r="O669" i="63"/>
  <c r="O170" i="63"/>
  <c r="O466" i="63"/>
  <c r="O602" i="63"/>
  <c r="O336" i="63"/>
  <c r="O416" i="63"/>
  <c r="O476" i="63"/>
  <c r="O356" i="63"/>
  <c r="O426" i="63"/>
  <c r="O171" i="63"/>
  <c r="O622" i="63"/>
  <c r="O376" i="63"/>
  <c r="O406" i="63"/>
  <c r="O561" i="63"/>
  <c r="O486" i="63"/>
  <c r="O386" i="63"/>
  <c r="O436" i="63"/>
  <c r="O562" i="63"/>
  <c r="O645" i="63"/>
  <c r="O446" i="63"/>
  <c r="O563" i="63"/>
  <c r="O612" i="63"/>
  <c r="O699" i="63"/>
  <c r="O756" i="63"/>
  <c r="O806" i="63"/>
  <c r="O573" i="63"/>
  <c r="O713" i="63"/>
  <c r="O172" i="63"/>
  <c r="O632" i="63"/>
  <c r="O79" i="63"/>
  <c r="O568" i="63"/>
  <c r="O571" i="63"/>
  <c r="O659" i="63"/>
  <c r="O712" i="63"/>
  <c r="O766" i="63"/>
  <c r="O816" i="63"/>
  <c r="O866" i="63"/>
  <c r="O35" i="63"/>
  <c r="O124" i="63"/>
  <c r="O566" i="63"/>
  <c r="O569" i="63"/>
  <c r="O826" i="63"/>
  <c r="O726" i="63"/>
  <c r="O570" i="63"/>
  <c r="O689" i="63"/>
  <c r="O736" i="63"/>
  <c r="O776" i="63"/>
  <c r="O572" i="63"/>
  <c r="O5" i="63"/>
  <c r="O65" i="63"/>
  <c r="O144" i="63"/>
  <c r="O564" i="63"/>
  <c r="O746" i="63"/>
  <c r="O786" i="63"/>
  <c r="O846" i="63"/>
  <c r="O15" i="63"/>
  <c r="O506" i="63"/>
  <c r="O679" i="63"/>
  <c r="O565" i="63"/>
  <c r="O567" i="63"/>
  <c r="O796" i="63"/>
  <c r="O212" i="63"/>
  <c r="O55" i="63"/>
  <c r="O247" i="63"/>
  <c r="O287" i="63"/>
  <c r="O357" i="63"/>
  <c r="O427" i="63"/>
  <c r="O487" i="63"/>
  <c r="O876" i="63"/>
  <c r="O45" i="63"/>
  <c r="O213" i="63"/>
  <c r="O80" i="63"/>
  <c r="O257" i="63"/>
  <c r="O297" i="63"/>
  <c r="O367" i="63"/>
  <c r="O437" i="63"/>
  <c r="O579" i="63"/>
  <c r="O886" i="63"/>
  <c r="O81" i="63"/>
  <c r="O577" i="63"/>
  <c r="O574" i="63"/>
  <c r="O267" i="63"/>
  <c r="O307" i="63"/>
  <c r="O578" i="63"/>
  <c r="O457" i="63"/>
  <c r="O25" i="63"/>
  <c r="O114" i="63"/>
  <c r="O154" i="63"/>
  <c r="O646" i="63"/>
  <c r="O317" i="63"/>
  <c r="O104" i="63"/>
  <c r="O173" i="63"/>
  <c r="O197" i="63"/>
  <c r="O575" i="63"/>
  <c r="O327" i="63"/>
  <c r="O836" i="63"/>
  <c r="O134" i="63"/>
  <c r="O214" i="63"/>
  <c r="O277" i="63"/>
  <c r="O337" i="63"/>
  <c r="O407" i="63"/>
  <c r="O477" i="63"/>
  <c r="O856" i="63"/>
  <c r="O237" i="63"/>
  <c r="O576" i="63"/>
  <c r="O347" i="63"/>
  <c r="O467" i="63"/>
  <c r="O633" i="63"/>
  <c r="O82" i="63"/>
  <c r="O583" i="63"/>
  <c r="O175" i="63"/>
  <c r="O647" i="63"/>
  <c r="O714" i="63"/>
  <c r="O584" i="63"/>
  <c r="O837" i="63"/>
  <c r="O887" i="63"/>
  <c r="O377" i="63"/>
  <c r="O580" i="63"/>
  <c r="O660" i="63"/>
  <c r="O582" i="63"/>
  <c r="O777" i="63"/>
  <c r="O387" i="63"/>
  <c r="O670" i="63"/>
  <c r="O727" i="63"/>
  <c r="O787" i="63"/>
  <c r="O847" i="63"/>
  <c r="O16" i="63"/>
  <c r="O397" i="63"/>
  <c r="O507" i="63"/>
  <c r="O680" i="63"/>
  <c r="O737" i="63"/>
  <c r="O417" i="63"/>
  <c r="O603" i="63"/>
  <c r="O690" i="63"/>
  <c r="O747" i="63"/>
  <c r="O807" i="63"/>
  <c r="O587" i="63"/>
  <c r="O26" i="63"/>
  <c r="O447" i="63"/>
  <c r="O497" i="63"/>
  <c r="O613" i="63"/>
  <c r="O581" i="63"/>
  <c r="O757" i="63"/>
  <c r="O585" i="63"/>
  <c r="O215" i="63"/>
  <c r="O36" i="63"/>
  <c r="O174" i="63"/>
  <c r="O623" i="63"/>
  <c r="O700" i="63"/>
  <c r="O767" i="63"/>
  <c r="O857" i="63"/>
  <c r="O56" i="63"/>
  <c r="O176" i="63"/>
  <c r="O198" i="63"/>
  <c r="O278" i="63"/>
  <c r="O348" i="63"/>
  <c r="O867" i="63"/>
  <c r="O216" i="63"/>
  <c r="O217" i="63"/>
  <c r="O588" i="63"/>
  <c r="O358" i="63"/>
  <c r="O428" i="63"/>
  <c r="O877" i="63"/>
  <c r="O125" i="63"/>
  <c r="O238" i="63"/>
  <c r="O288" i="63"/>
  <c r="O368" i="63"/>
  <c r="O438" i="63"/>
  <c r="O6" i="63"/>
  <c r="O135" i="63"/>
  <c r="O248" i="63"/>
  <c r="O298" i="63"/>
  <c r="O378" i="63"/>
  <c r="O448" i="63"/>
  <c r="O797" i="63"/>
  <c r="O715" i="63"/>
  <c r="O177" i="63"/>
  <c r="O258" i="63"/>
  <c r="O308" i="63"/>
  <c r="O817" i="63"/>
  <c r="O46" i="63"/>
  <c r="O66" i="63"/>
  <c r="O145" i="63"/>
  <c r="O84" i="63"/>
  <c r="O827" i="63"/>
  <c r="O105" i="63"/>
  <c r="O83" i="63"/>
  <c r="O268" i="63"/>
  <c r="O328" i="63"/>
  <c r="O586" i="63"/>
  <c r="O115" i="63"/>
  <c r="O155" i="63"/>
  <c r="O648" i="63"/>
  <c r="O338" i="63"/>
  <c r="O179" i="63"/>
  <c r="O604" i="63"/>
  <c r="O691" i="63"/>
  <c r="O758" i="63"/>
  <c r="O478" i="63"/>
  <c r="O614" i="63"/>
  <c r="O592" i="63"/>
  <c r="O768" i="63"/>
  <c r="O828" i="63"/>
  <c r="O888" i="63"/>
  <c r="O318" i="63"/>
  <c r="O468" i="63"/>
  <c r="O624" i="63"/>
  <c r="O701" i="63"/>
  <c r="O418" i="63"/>
  <c r="O178" i="63"/>
  <c r="O634" i="63"/>
  <c r="O85" i="63"/>
  <c r="O594" i="63"/>
  <c r="O848" i="63"/>
  <c r="O17" i="63"/>
  <c r="O408" i="63"/>
  <c r="O458" i="63"/>
  <c r="O590" i="63"/>
  <c r="O649" i="63"/>
  <c r="O716" i="63"/>
  <c r="O398" i="63"/>
  <c r="O488" i="63"/>
  <c r="O591" i="63"/>
  <c r="O661" i="63"/>
  <c r="O728" i="63"/>
  <c r="O388" i="63"/>
  <c r="O498" i="63"/>
  <c r="O671" i="63"/>
  <c r="O738" i="63"/>
  <c r="O798" i="63"/>
  <c r="O218" i="63"/>
  <c r="O37" i="63"/>
  <c r="O589" i="63"/>
  <c r="O508" i="63"/>
  <c r="O681" i="63"/>
  <c r="O748" i="63"/>
  <c r="O808" i="63"/>
  <c r="O868" i="63"/>
  <c r="O778" i="63"/>
  <c r="O717" i="63"/>
  <c r="O146" i="63"/>
  <c r="O87" i="63"/>
  <c r="O319" i="63"/>
  <c r="O788" i="63"/>
  <c r="O27" i="63"/>
  <c r="O57" i="63"/>
  <c r="O86" i="63"/>
  <c r="O269" i="63"/>
  <c r="O329" i="63"/>
  <c r="O409" i="63"/>
  <c r="O479" i="63"/>
  <c r="O818" i="63"/>
  <c r="O116" i="63"/>
  <c r="O156" i="63"/>
  <c r="O650" i="63"/>
  <c r="O838" i="63"/>
  <c r="O180" i="63"/>
  <c r="O199" i="63"/>
  <c r="O279" i="63"/>
  <c r="O349" i="63"/>
  <c r="O429" i="63"/>
  <c r="O489" i="63"/>
  <c r="O858" i="63"/>
  <c r="O67" i="63"/>
  <c r="O219" i="63"/>
  <c r="O220" i="63"/>
  <c r="O596" i="63"/>
  <c r="O595" i="63"/>
  <c r="O126" i="63"/>
  <c r="O239" i="63"/>
  <c r="O289" i="63"/>
  <c r="O593" i="63"/>
  <c r="O878" i="63"/>
  <c r="O47" i="63"/>
  <c r="O136" i="63"/>
  <c r="O249" i="63"/>
  <c r="O299" i="63"/>
  <c r="O379" i="63"/>
  <c r="O459" i="63"/>
  <c r="O509" i="63"/>
  <c r="O7" i="63"/>
  <c r="O106" i="63"/>
  <c r="O181" i="63"/>
  <c r="O259" i="63"/>
  <c r="O309" i="63"/>
  <c r="O389" i="63"/>
  <c r="O182" i="63"/>
  <c r="O605" i="63"/>
  <c r="O359" i="63"/>
  <c r="O469" i="63"/>
  <c r="O615" i="63"/>
  <c r="O702" i="63"/>
  <c r="O779" i="63"/>
  <c r="O859" i="63"/>
  <c r="O719" i="63"/>
  <c r="O184" i="63"/>
  <c r="O183" i="63"/>
  <c r="O635" i="63"/>
  <c r="O88" i="63"/>
  <c r="O789" i="63"/>
  <c r="O599" i="63"/>
  <c r="O28" i="63"/>
  <c r="O222" i="63"/>
  <c r="O223" i="63"/>
  <c r="O290" i="63"/>
  <c r="O370" i="63"/>
  <c r="O450" i="63"/>
  <c r="O625" i="63"/>
  <c r="O651" i="63"/>
  <c r="O718" i="63"/>
  <c r="O799" i="63"/>
  <c r="O221" i="63"/>
  <c r="O38" i="63"/>
  <c r="O127" i="63"/>
  <c r="O662" i="63"/>
  <c r="O729" i="63"/>
  <c r="O809" i="63"/>
  <c r="O869" i="63"/>
  <c r="O48" i="63"/>
  <c r="O137" i="63"/>
  <c r="O250" i="63"/>
  <c r="O310" i="63"/>
  <c r="O390" i="63"/>
  <c r="O186" i="63"/>
  <c r="O616" i="63"/>
  <c r="O399" i="63"/>
  <c r="O499" i="63"/>
  <c r="O672" i="63"/>
  <c r="O739" i="63"/>
  <c r="O819" i="63"/>
  <c r="O879" i="63"/>
  <c r="O58" i="63"/>
  <c r="O419" i="63"/>
  <c r="O597" i="63"/>
  <c r="O682" i="63"/>
  <c r="O749" i="63"/>
  <c r="O829" i="63"/>
  <c r="O889" i="63"/>
  <c r="O68" i="63"/>
  <c r="O147" i="63"/>
  <c r="O90" i="63"/>
  <c r="O330" i="63"/>
  <c r="O410" i="63"/>
  <c r="O480" i="63"/>
  <c r="O636" i="63"/>
  <c r="O439" i="63"/>
  <c r="O692" i="63"/>
  <c r="O759" i="63"/>
  <c r="O839" i="63"/>
  <c r="O8" i="63"/>
  <c r="O107" i="63"/>
  <c r="O89" i="63"/>
  <c r="O270" i="63"/>
  <c r="O340" i="63"/>
  <c r="O420" i="63"/>
  <c r="O187" i="63"/>
  <c r="O185" i="63"/>
  <c r="O280" i="63"/>
  <c r="O440" i="63"/>
  <c r="O750" i="63"/>
  <c r="O830" i="63"/>
  <c r="O9" i="63"/>
  <c r="O300" i="63"/>
  <c r="O460" i="63"/>
  <c r="O510" i="63"/>
  <c r="O663" i="63"/>
  <c r="O683" i="63"/>
  <c r="O760" i="63"/>
  <c r="O840" i="63"/>
  <c r="O19" i="63"/>
  <c r="O188" i="63"/>
  <c r="O226" i="63"/>
  <c r="O301" i="63"/>
  <c r="O381" i="63"/>
  <c r="O461" i="63"/>
  <c r="O617" i="63"/>
  <c r="O320" i="63"/>
  <c r="O470" i="63"/>
  <c r="O500" i="63"/>
  <c r="O693" i="63"/>
  <c r="O770" i="63"/>
  <c r="O850" i="63"/>
  <c r="O598" i="63"/>
  <c r="O157" i="63"/>
  <c r="O350" i="63"/>
  <c r="O490" i="63"/>
  <c r="O606" i="63"/>
  <c r="O703" i="63"/>
  <c r="O780" i="63"/>
  <c r="O860" i="63"/>
  <c r="O39" i="63"/>
  <c r="O128" i="63"/>
  <c r="O251" i="63"/>
  <c r="O321" i="63"/>
  <c r="O401" i="63"/>
  <c r="O471" i="63"/>
  <c r="O369" i="63"/>
  <c r="O449" i="63"/>
  <c r="O769" i="63"/>
  <c r="O200" i="63"/>
  <c r="O360" i="63"/>
  <c r="O626" i="63"/>
  <c r="O673" i="63"/>
  <c r="O91" i="63"/>
  <c r="O790" i="63"/>
  <c r="O224" i="63"/>
  <c r="O849" i="63"/>
  <c r="O240" i="63"/>
  <c r="O380" i="63"/>
  <c r="O720" i="63"/>
  <c r="O800" i="63"/>
  <c r="O870" i="63"/>
  <c r="O59" i="63"/>
  <c r="O148" i="63"/>
  <c r="O93" i="63"/>
  <c r="O341" i="63"/>
  <c r="O421" i="63"/>
  <c r="O491" i="63"/>
  <c r="O18" i="63"/>
  <c r="O117" i="63"/>
  <c r="O260" i="63"/>
  <c r="O400" i="63"/>
  <c r="O653" i="63"/>
  <c r="O730" i="63"/>
  <c r="O810" i="63"/>
  <c r="O880" i="63"/>
  <c r="O69" i="63"/>
  <c r="O92" i="63"/>
  <c r="O271" i="63"/>
  <c r="O351" i="63"/>
  <c r="O431" i="63"/>
  <c r="O501" i="63"/>
  <c r="O674" i="63"/>
  <c r="O890" i="63"/>
  <c r="O241" i="63"/>
  <c r="O391" i="63"/>
  <c r="O627" i="63"/>
  <c r="O654" i="63"/>
  <c r="O741" i="63"/>
  <c r="O821" i="63"/>
  <c r="O891" i="63"/>
  <c r="O261" i="63"/>
  <c r="O411" i="63"/>
  <c r="O637" i="63"/>
  <c r="O664" i="63"/>
  <c r="O751" i="63"/>
  <c r="O831" i="63"/>
  <c r="O10" i="63"/>
  <c r="O119" i="63"/>
  <c r="O202" i="63"/>
  <c r="O292" i="63"/>
  <c r="O372" i="63"/>
  <c r="O452" i="63"/>
  <c r="O608" i="63"/>
  <c r="O108" i="63"/>
  <c r="O281" i="63"/>
  <c r="O441" i="63"/>
  <c r="O761" i="63"/>
  <c r="O841" i="63"/>
  <c r="O20" i="63"/>
  <c r="O190" i="63"/>
  <c r="O229" i="63"/>
  <c r="O302" i="63"/>
  <c r="O382" i="63"/>
  <c r="O462" i="63"/>
  <c r="O740" i="63"/>
  <c r="O118" i="63"/>
  <c r="O291" i="63"/>
  <c r="O451" i="63"/>
  <c r="O684" i="63"/>
  <c r="O694" i="63"/>
  <c r="O771" i="63"/>
  <c r="O851" i="63"/>
  <c r="O30" i="63"/>
  <c r="O228" i="63"/>
  <c r="O242" i="63"/>
  <c r="O312" i="63"/>
  <c r="O392" i="63"/>
  <c r="O191" i="63"/>
  <c r="O339" i="63"/>
  <c r="O820" i="63"/>
  <c r="O49" i="63"/>
  <c r="O225" i="63"/>
  <c r="O311" i="63"/>
  <c r="O189" i="63"/>
  <c r="O704" i="63"/>
  <c r="O781" i="63"/>
  <c r="O861" i="63"/>
  <c r="O652" i="63"/>
  <c r="O138" i="63"/>
  <c r="O331" i="63"/>
  <c r="O481" i="63"/>
  <c r="O94" i="63"/>
  <c r="O791" i="63"/>
  <c r="O227" i="63"/>
  <c r="O50" i="63"/>
  <c r="O139" i="63"/>
  <c r="O262" i="63"/>
  <c r="O332" i="63"/>
  <c r="O412" i="63"/>
  <c r="O482" i="63"/>
  <c r="O430" i="63"/>
  <c r="O158" i="63"/>
  <c r="O361" i="63"/>
  <c r="O29" i="63"/>
  <c r="O201" i="63"/>
  <c r="O371" i="63"/>
  <c r="O607" i="63"/>
  <c r="O731" i="63"/>
  <c r="O811" i="63"/>
  <c r="O881" i="63"/>
  <c r="O871" i="63"/>
  <c r="O40" i="63"/>
  <c r="O252" i="63"/>
  <c r="O402" i="63"/>
  <c r="O618" i="63"/>
  <c r="O705" i="63"/>
  <c r="O782" i="63"/>
  <c r="O862" i="63"/>
  <c r="O41" i="63"/>
  <c r="O60" i="63"/>
  <c r="O96" i="63"/>
  <c r="O422" i="63"/>
  <c r="O628" i="63"/>
  <c r="O97" i="63"/>
  <c r="O792" i="63"/>
  <c r="O230" i="63"/>
  <c r="O51" i="63"/>
  <c r="O150" i="63"/>
  <c r="O99" i="63"/>
  <c r="O343" i="63"/>
  <c r="O423" i="63"/>
  <c r="O493" i="63"/>
  <c r="O666" i="63"/>
  <c r="O70" i="63"/>
  <c r="O272" i="63"/>
  <c r="O432" i="63"/>
  <c r="O638" i="63"/>
  <c r="O722" i="63"/>
  <c r="O802" i="63"/>
  <c r="O872" i="63"/>
  <c r="O61" i="63"/>
  <c r="O109" i="63"/>
  <c r="O282" i="63"/>
  <c r="O442" i="63"/>
  <c r="O512" i="63"/>
  <c r="O655" i="63"/>
  <c r="O732" i="63"/>
  <c r="O812" i="63"/>
  <c r="O882" i="63"/>
  <c r="O71" i="63"/>
  <c r="O160" i="63"/>
  <c r="O283" i="63"/>
  <c r="O363" i="63"/>
  <c r="O443" i="63"/>
  <c r="O513" i="63"/>
  <c r="O129" i="63"/>
  <c r="O322" i="63"/>
  <c r="O472" i="63"/>
  <c r="O665" i="63"/>
  <c r="O742" i="63"/>
  <c r="O822" i="63"/>
  <c r="O149" i="63"/>
  <c r="O342" i="63"/>
  <c r="O675" i="63"/>
  <c r="O752" i="63"/>
  <c r="O832" i="63"/>
  <c r="O11" i="63"/>
  <c r="O120" i="63"/>
  <c r="O232" i="63"/>
  <c r="O303" i="63"/>
  <c r="O383" i="63"/>
  <c r="O463" i="63"/>
  <c r="O619" i="63"/>
  <c r="O721" i="63"/>
  <c r="O95" i="63"/>
  <c r="O352" i="63"/>
  <c r="O492" i="63"/>
  <c r="O502" i="63"/>
  <c r="O685" i="63"/>
  <c r="O762" i="63"/>
  <c r="O842" i="63"/>
  <c r="O21" i="63"/>
  <c r="O192" i="63"/>
  <c r="O243" i="63"/>
  <c r="O313" i="63"/>
  <c r="O393" i="63"/>
  <c r="O193" i="63"/>
  <c r="O629" i="63"/>
  <c r="O511" i="63"/>
  <c r="O772" i="63"/>
  <c r="O253" i="63"/>
  <c r="O403" i="63"/>
  <c r="O639" i="63"/>
  <c r="O773" i="63"/>
  <c r="O853" i="63"/>
  <c r="O852" i="63"/>
  <c r="O892" i="63"/>
  <c r="O263" i="63"/>
  <c r="O413" i="63"/>
  <c r="O656" i="63"/>
  <c r="O686" i="63"/>
  <c r="O706" i="63"/>
  <c r="O783" i="63"/>
  <c r="O863" i="63"/>
  <c r="O273" i="63"/>
  <c r="O433" i="63"/>
  <c r="O100" i="63"/>
  <c r="O793" i="63"/>
  <c r="O873" i="63"/>
  <c r="O293" i="63"/>
  <c r="O453" i="63"/>
  <c r="O723" i="63"/>
  <c r="O803" i="63"/>
  <c r="O883" i="63"/>
  <c r="O130" i="63"/>
  <c r="O323" i="63"/>
  <c r="O473" i="63"/>
  <c r="O696" i="63"/>
  <c r="O733" i="63"/>
  <c r="O813" i="63"/>
  <c r="O893" i="63"/>
  <c r="O763" i="63"/>
  <c r="O801" i="63"/>
  <c r="O159" i="63"/>
  <c r="O140" i="63"/>
  <c r="O333" i="63"/>
  <c r="O483" i="63"/>
  <c r="O743" i="63"/>
  <c r="O823" i="63"/>
  <c r="O110" i="63"/>
  <c r="O203" i="63"/>
  <c r="O373" i="63"/>
  <c r="O843" i="63"/>
  <c r="O362" i="63"/>
  <c r="O31" i="63"/>
  <c r="O98" i="63"/>
  <c r="O353" i="63"/>
  <c r="O503" i="63"/>
  <c r="O676" i="63"/>
  <c r="O753" i="63"/>
  <c r="O833" i="63"/>
  <c r="O695" i="63"/>
  <c r="O609" i="63"/>
  <c r="Q900" i="63" l="1"/>
  <c r="P514" i="63"/>
  <c r="P62" i="63"/>
  <c r="P12" i="63"/>
  <c r="P707" i="63"/>
  <c r="P32" i="63"/>
  <c r="P42" i="63"/>
  <c r="P2" i="63"/>
  <c r="P52" i="63"/>
  <c r="P515" i="63"/>
  <c r="P22" i="63"/>
  <c r="P111" i="63"/>
  <c r="P101" i="63"/>
  <c r="P121" i="63"/>
  <c r="P244" i="63"/>
  <c r="P131" i="63"/>
  <c r="P161" i="63"/>
  <c r="P162" i="63"/>
  <c r="P640" i="63"/>
  <c r="P204" i="63"/>
  <c r="P194" i="63"/>
  <c r="P516" i="63"/>
  <c r="P234" i="63"/>
  <c r="P254" i="63"/>
  <c r="P205" i="63"/>
  <c r="P72" i="63"/>
  <c r="P141" i="63"/>
  <c r="P264" i="63"/>
  <c r="P151" i="63"/>
  <c r="P304" i="63"/>
  <c r="P284" i="63"/>
  <c r="P314" i="63"/>
  <c r="P517" i="63"/>
  <c r="P294" i="63"/>
  <c r="P274" i="63"/>
  <c r="P518" i="63"/>
  <c r="P384" i="63"/>
  <c r="P364" i="63"/>
  <c r="P394" i="63"/>
  <c r="P163" i="63"/>
  <c r="P354" i="63"/>
  <c r="P404" i="63"/>
  <c r="P334" i="63"/>
  <c r="P414" i="63"/>
  <c r="P519" i="63"/>
  <c r="P344" i="63"/>
  <c r="P521" i="63"/>
  <c r="P522" i="63"/>
  <c r="P374" i="63"/>
  <c r="P434" i="63"/>
  <c r="P520" i="63"/>
  <c r="P444" i="63"/>
  <c r="P474" i="63"/>
  <c r="P630" i="63"/>
  <c r="P464" i="63"/>
  <c r="P641" i="63"/>
  <c r="P73" i="63"/>
  <c r="P424" i="63"/>
  <c r="P494" i="63"/>
  <c r="P600" i="63"/>
  <c r="P687" i="63"/>
  <c r="P610" i="63"/>
  <c r="P324" i="63"/>
  <c r="P484" i="63"/>
  <c r="P620" i="63"/>
  <c r="P525" i="63"/>
  <c r="P657" i="63"/>
  <c r="P697" i="63"/>
  <c r="P734" i="63"/>
  <c r="P744" i="63"/>
  <c r="P784" i="63"/>
  <c r="P527" i="63"/>
  <c r="P524" i="63"/>
  <c r="P754" i="63"/>
  <c r="P804" i="63"/>
  <c r="P523" i="63"/>
  <c r="P454" i="63"/>
  <c r="P708" i="63"/>
  <c r="P504" i="63"/>
  <c r="P677" i="63"/>
  <c r="P526" i="63"/>
  <c r="P529" i="63"/>
  <c r="P667" i="63"/>
  <c r="P724" i="63"/>
  <c r="P530" i="63"/>
  <c r="P794" i="63"/>
  <c r="P206" i="63"/>
  <c r="P531" i="63"/>
  <c r="P824" i="63"/>
  <c r="P814" i="63"/>
  <c r="P834" i="63"/>
  <c r="P884" i="63"/>
  <c r="P43" i="63"/>
  <c r="P532" i="63"/>
  <c r="P528" i="63"/>
  <c r="P844" i="63"/>
  <c r="P534" i="63"/>
  <c r="P63" i="63"/>
  <c r="P764" i="63"/>
  <c r="P854" i="63"/>
  <c r="P774" i="63"/>
  <c r="P533" i="63"/>
  <c r="P535" i="63"/>
  <c r="P112" i="63"/>
  <c r="P23" i="63"/>
  <c r="P874" i="63"/>
  <c r="P864" i="63"/>
  <c r="P122" i="63"/>
  <c r="P13" i="63"/>
  <c r="P53" i="63"/>
  <c r="P164" i="63"/>
  <c r="P132" i="63"/>
  <c r="P3" i="63"/>
  <c r="P33" i="63"/>
  <c r="P74" i="63"/>
  <c r="P245" i="63"/>
  <c r="P285" i="63"/>
  <c r="P255" i="63"/>
  <c r="P295" i="63"/>
  <c r="P355" i="63"/>
  <c r="P152" i="63"/>
  <c r="P75" i="63"/>
  <c r="P265" i="63"/>
  <c r="P305" i="63"/>
  <c r="P207" i="63"/>
  <c r="P642" i="63"/>
  <c r="P709" i="63"/>
  <c r="P102" i="63"/>
  <c r="P142" i="63"/>
  <c r="P195" i="63"/>
  <c r="P536" i="63"/>
  <c r="P208" i="63"/>
  <c r="P275" i="63"/>
  <c r="P165" i="63"/>
  <c r="P235" i="63"/>
  <c r="P537" i="63"/>
  <c r="P335" i="63"/>
  <c r="P325" i="63"/>
  <c r="P405" i="63"/>
  <c r="P539" i="63"/>
  <c r="P415" i="63"/>
  <c r="P475" i="63"/>
  <c r="P541" i="63"/>
  <c r="P485" i="63"/>
  <c r="P375" i="63"/>
  <c r="P435" i="63"/>
  <c r="P538" i="63"/>
  <c r="P345" i="63"/>
  <c r="P540" i="63"/>
  <c r="P445" i="63"/>
  <c r="P543" i="63"/>
  <c r="P385" i="63"/>
  <c r="P455" i="63"/>
  <c r="P495" i="63"/>
  <c r="P365" i="63"/>
  <c r="P395" i="63"/>
  <c r="P542" i="63"/>
  <c r="P668" i="63"/>
  <c r="P425" i="63"/>
  <c r="P505" i="63"/>
  <c r="P678" i="63"/>
  <c r="P601" i="63"/>
  <c r="P688" i="63"/>
  <c r="P735" i="63"/>
  <c r="P611" i="63"/>
  <c r="P544" i="63"/>
  <c r="P631" i="63"/>
  <c r="P698" i="63"/>
  <c r="P755" i="63"/>
  <c r="P315" i="63"/>
  <c r="P166" i="63"/>
  <c r="P465" i="63"/>
  <c r="P643" i="63"/>
  <c r="P76" i="63"/>
  <c r="P167" i="63"/>
  <c r="P658" i="63"/>
  <c r="P710" i="63"/>
  <c r="P621" i="63"/>
  <c r="P551" i="63"/>
  <c r="P545" i="63"/>
  <c r="P765" i="63"/>
  <c r="P815" i="63"/>
  <c r="P865" i="63"/>
  <c r="P549" i="63"/>
  <c r="P825" i="63"/>
  <c r="P875" i="63"/>
  <c r="P546" i="63"/>
  <c r="P550" i="63"/>
  <c r="P835" i="63"/>
  <c r="P725" i="63"/>
  <c r="P775" i="63"/>
  <c r="P745" i="63"/>
  <c r="P785" i="63"/>
  <c r="P845" i="63"/>
  <c r="P554" i="63"/>
  <c r="P547" i="63"/>
  <c r="P548" i="63"/>
  <c r="P795" i="63"/>
  <c r="P855" i="63"/>
  <c r="P805" i="63"/>
  <c r="P553" i="63"/>
  <c r="P24" i="63"/>
  <c r="P210" i="63"/>
  <c r="P211" i="63"/>
  <c r="P209" i="63"/>
  <c r="P34" i="63"/>
  <c r="P885" i="63"/>
  <c r="P44" i="63"/>
  <c r="P133" i="63"/>
  <c r="P4" i="63"/>
  <c r="P54" i="63"/>
  <c r="P64" i="63"/>
  <c r="P143" i="63"/>
  <c r="P14" i="63"/>
  <c r="P103" i="63"/>
  <c r="P555" i="63"/>
  <c r="P113" i="63"/>
  <c r="P153" i="63"/>
  <c r="P552" i="63"/>
  <c r="P711" i="63"/>
  <c r="P169" i="63"/>
  <c r="P557" i="63"/>
  <c r="P336" i="63"/>
  <c r="P77" i="63"/>
  <c r="P256" i="63"/>
  <c r="P286" i="63"/>
  <c r="P196" i="63"/>
  <c r="P296" i="63"/>
  <c r="P356" i="63"/>
  <c r="P558" i="63"/>
  <c r="P246" i="63"/>
  <c r="P78" i="63"/>
  <c r="P266" i="63"/>
  <c r="P306" i="63"/>
  <c r="P376" i="63"/>
  <c r="P236" i="63"/>
  <c r="P644" i="63"/>
  <c r="P316" i="63"/>
  <c r="P168" i="63"/>
  <c r="P556" i="63"/>
  <c r="P559" i="63"/>
  <c r="P386" i="63"/>
  <c r="P123" i="63"/>
  <c r="P276" i="63"/>
  <c r="P446" i="63"/>
  <c r="P563" i="63"/>
  <c r="P659" i="63"/>
  <c r="P396" i="63"/>
  <c r="P456" i="63"/>
  <c r="P496" i="63"/>
  <c r="P170" i="63"/>
  <c r="P506" i="63"/>
  <c r="P679" i="63"/>
  <c r="P326" i="63"/>
  <c r="P466" i="63"/>
  <c r="P346" i="63"/>
  <c r="P416" i="63"/>
  <c r="P476" i="63"/>
  <c r="P612" i="63"/>
  <c r="P366" i="63"/>
  <c r="P426" i="63"/>
  <c r="P171" i="63"/>
  <c r="P560" i="63"/>
  <c r="P406" i="63"/>
  <c r="P561" i="63"/>
  <c r="P486" i="63"/>
  <c r="P632" i="63"/>
  <c r="P436" i="63"/>
  <c r="P562" i="63"/>
  <c r="P602" i="63"/>
  <c r="P565" i="63"/>
  <c r="P567" i="63"/>
  <c r="P796" i="63"/>
  <c r="P856" i="63"/>
  <c r="P574" i="63"/>
  <c r="P114" i="63"/>
  <c r="P622" i="63"/>
  <c r="P699" i="63"/>
  <c r="P756" i="63"/>
  <c r="P806" i="63"/>
  <c r="P645" i="63"/>
  <c r="P79" i="63"/>
  <c r="P568" i="63"/>
  <c r="P571" i="63"/>
  <c r="P212" i="63"/>
  <c r="P25" i="63"/>
  <c r="P213" i="63"/>
  <c r="P712" i="63"/>
  <c r="P766" i="63"/>
  <c r="P816" i="63"/>
  <c r="P669" i="63"/>
  <c r="P566" i="63"/>
  <c r="P569" i="63"/>
  <c r="P826" i="63"/>
  <c r="P726" i="63"/>
  <c r="P570" i="63"/>
  <c r="P836" i="63"/>
  <c r="P886" i="63"/>
  <c r="P55" i="63"/>
  <c r="P173" i="63"/>
  <c r="P689" i="63"/>
  <c r="P736" i="63"/>
  <c r="P776" i="63"/>
  <c r="P572" i="63"/>
  <c r="P5" i="63"/>
  <c r="P564" i="63"/>
  <c r="P746" i="63"/>
  <c r="P786" i="63"/>
  <c r="P573" i="63"/>
  <c r="P124" i="63"/>
  <c r="P237" i="63"/>
  <c r="P576" i="63"/>
  <c r="P347" i="63"/>
  <c r="P417" i="63"/>
  <c r="P175" i="63"/>
  <c r="P866" i="63"/>
  <c r="P247" i="63"/>
  <c r="P287" i="63"/>
  <c r="P357" i="63"/>
  <c r="P427" i="63"/>
  <c r="P487" i="63"/>
  <c r="P876" i="63"/>
  <c r="P45" i="63"/>
  <c r="P80" i="63"/>
  <c r="P257" i="63"/>
  <c r="P297" i="63"/>
  <c r="P367" i="63"/>
  <c r="P15" i="63"/>
  <c r="P35" i="63"/>
  <c r="P172" i="63"/>
  <c r="P81" i="63"/>
  <c r="P577" i="63"/>
  <c r="P377" i="63"/>
  <c r="P447" i="63"/>
  <c r="P580" i="63"/>
  <c r="P267" i="63"/>
  <c r="P307" i="63"/>
  <c r="P154" i="63"/>
  <c r="P646" i="63"/>
  <c r="P317" i="63"/>
  <c r="P713" i="63"/>
  <c r="P104" i="63"/>
  <c r="P197" i="63"/>
  <c r="P575" i="63"/>
  <c r="P327" i="63"/>
  <c r="P397" i="63"/>
  <c r="P467" i="63"/>
  <c r="P846" i="63"/>
  <c r="P65" i="63"/>
  <c r="P134" i="63"/>
  <c r="P144" i="63"/>
  <c r="P214" i="63"/>
  <c r="P277" i="63"/>
  <c r="P337" i="63"/>
  <c r="P174" i="63"/>
  <c r="P623" i="63"/>
  <c r="P700" i="63"/>
  <c r="P767" i="63"/>
  <c r="P477" i="63"/>
  <c r="P633" i="63"/>
  <c r="P82" i="63"/>
  <c r="P583" i="63"/>
  <c r="P827" i="63"/>
  <c r="P877" i="63"/>
  <c r="P579" i="63"/>
  <c r="P647" i="63"/>
  <c r="P714" i="63"/>
  <c r="P584" i="63"/>
  <c r="P578" i="63"/>
  <c r="P660" i="63"/>
  <c r="P582" i="63"/>
  <c r="P777" i="63"/>
  <c r="P586" i="63"/>
  <c r="P6" i="63"/>
  <c r="P387" i="63"/>
  <c r="P670" i="63"/>
  <c r="P727" i="63"/>
  <c r="P407" i="63"/>
  <c r="P507" i="63"/>
  <c r="P680" i="63"/>
  <c r="P737" i="63"/>
  <c r="P797" i="63"/>
  <c r="P857" i="63"/>
  <c r="P715" i="63"/>
  <c r="P437" i="63"/>
  <c r="P603" i="63"/>
  <c r="P690" i="63"/>
  <c r="P747" i="63"/>
  <c r="P807" i="63"/>
  <c r="P587" i="63"/>
  <c r="P26" i="63"/>
  <c r="P457" i="63"/>
  <c r="P497" i="63"/>
  <c r="P613" i="63"/>
  <c r="P581" i="63"/>
  <c r="P757" i="63"/>
  <c r="P847" i="63"/>
  <c r="P115" i="63"/>
  <c r="P155" i="63"/>
  <c r="P648" i="63"/>
  <c r="P338" i="63"/>
  <c r="P215" i="63"/>
  <c r="P56" i="63"/>
  <c r="P176" i="63"/>
  <c r="P198" i="63"/>
  <c r="P278" i="63"/>
  <c r="P348" i="63"/>
  <c r="P418" i="63"/>
  <c r="P179" i="63"/>
  <c r="P867" i="63"/>
  <c r="P216" i="63"/>
  <c r="P217" i="63"/>
  <c r="P588" i="63"/>
  <c r="P358" i="63"/>
  <c r="P428" i="63"/>
  <c r="P887" i="63"/>
  <c r="P125" i="63"/>
  <c r="P238" i="63"/>
  <c r="P288" i="63"/>
  <c r="P368" i="63"/>
  <c r="P438" i="63"/>
  <c r="P16" i="63"/>
  <c r="P135" i="63"/>
  <c r="P248" i="63"/>
  <c r="P298" i="63"/>
  <c r="P585" i="63"/>
  <c r="P36" i="63"/>
  <c r="P177" i="63"/>
  <c r="P258" i="63"/>
  <c r="P817" i="63"/>
  <c r="P46" i="63"/>
  <c r="P66" i="63"/>
  <c r="P145" i="63"/>
  <c r="P84" i="63"/>
  <c r="P318" i="63"/>
  <c r="P787" i="63"/>
  <c r="P837" i="63"/>
  <c r="P105" i="63"/>
  <c r="P83" i="63"/>
  <c r="P268" i="63"/>
  <c r="P328" i="63"/>
  <c r="P589" i="63"/>
  <c r="P508" i="63"/>
  <c r="P681" i="63"/>
  <c r="P748" i="63"/>
  <c r="P378" i="63"/>
  <c r="P604" i="63"/>
  <c r="P691" i="63"/>
  <c r="P758" i="63"/>
  <c r="P818" i="63"/>
  <c r="P878" i="63"/>
  <c r="P478" i="63"/>
  <c r="P614" i="63"/>
  <c r="P592" i="63"/>
  <c r="P468" i="63"/>
  <c r="P624" i="63"/>
  <c r="P701" i="63"/>
  <c r="P593" i="63"/>
  <c r="P838" i="63"/>
  <c r="P7" i="63"/>
  <c r="P308" i="63"/>
  <c r="P178" i="63"/>
  <c r="P634" i="63"/>
  <c r="P85" i="63"/>
  <c r="P408" i="63"/>
  <c r="P458" i="63"/>
  <c r="P590" i="63"/>
  <c r="P649" i="63"/>
  <c r="P716" i="63"/>
  <c r="P398" i="63"/>
  <c r="P448" i="63"/>
  <c r="P488" i="63"/>
  <c r="P591" i="63"/>
  <c r="P661" i="63"/>
  <c r="P728" i="63"/>
  <c r="P788" i="63"/>
  <c r="P595" i="63"/>
  <c r="P27" i="63"/>
  <c r="P388" i="63"/>
  <c r="P498" i="63"/>
  <c r="P671" i="63"/>
  <c r="P738" i="63"/>
  <c r="P798" i="63"/>
  <c r="P218" i="63"/>
  <c r="P37" i="63"/>
  <c r="P594" i="63"/>
  <c r="P17" i="63"/>
  <c r="P106" i="63"/>
  <c r="P181" i="63"/>
  <c r="P259" i="63"/>
  <c r="P309" i="63"/>
  <c r="P778" i="63"/>
  <c r="P717" i="63"/>
  <c r="P146" i="63"/>
  <c r="P87" i="63"/>
  <c r="P319" i="63"/>
  <c r="P399" i="63"/>
  <c r="P469" i="63"/>
  <c r="P808" i="63"/>
  <c r="P57" i="63"/>
  <c r="P86" i="63"/>
  <c r="P269" i="63"/>
  <c r="P828" i="63"/>
  <c r="P116" i="63"/>
  <c r="P156" i="63"/>
  <c r="P650" i="63"/>
  <c r="P339" i="63"/>
  <c r="P419" i="63"/>
  <c r="P183" i="63"/>
  <c r="P848" i="63"/>
  <c r="P180" i="63"/>
  <c r="P199" i="63"/>
  <c r="P279" i="63"/>
  <c r="P858" i="63"/>
  <c r="P67" i="63"/>
  <c r="P219" i="63"/>
  <c r="P220" i="63"/>
  <c r="P596" i="63"/>
  <c r="P359" i="63"/>
  <c r="P768" i="63"/>
  <c r="P868" i="63"/>
  <c r="P126" i="63"/>
  <c r="P239" i="63"/>
  <c r="P289" i="63"/>
  <c r="P369" i="63"/>
  <c r="P449" i="63"/>
  <c r="P499" i="63"/>
  <c r="P888" i="63"/>
  <c r="P47" i="63"/>
  <c r="P136" i="63"/>
  <c r="P249" i="63"/>
  <c r="P299" i="63"/>
  <c r="P379" i="63"/>
  <c r="P459" i="63"/>
  <c r="P509" i="63"/>
  <c r="P182" i="63"/>
  <c r="P598" i="63"/>
  <c r="P769" i="63"/>
  <c r="P849" i="63"/>
  <c r="P18" i="63"/>
  <c r="P117" i="63"/>
  <c r="P479" i="63"/>
  <c r="P615" i="63"/>
  <c r="P702" i="63"/>
  <c r="P779" i="63"/>
  <c r="P859" i="63"/>
  <c r="P719" i="63"/>
  <c r="P184" i="63"/>
  <c r="P200" i="63"/>
  <c r="P280" i="63"/>
  <c r="P360" i="63"/>
  <c r="P440" i="63"/>
  <c r="P489" i="63"/>
  <c r="P635" i="63"/>
  <c r="P88" i="63"/>
  <c r="P789" i="63"/>
  <c r="P599" i="63"/>
  <c r="P28" i="63"/>
  <c r="P222" i="63"/>
  <c r="P625" i="63"/>
  <c r="P651" i="63"/>
  <c r="P718" i="63"/>
  <c r="P799" i="63"/>
  <c r="P221" i="63"/>
  <c r="P38" i="63"/>
  <c r="P127" i="63"/>
  <c r="P240" i="63"/>
  <c r="P300" i="63"/>
  <c r="P380" i="63"/>
  <c r="P460" i="63"/>
  <c r="P606" i="63"/>
  <c r="P349" i="63"/>
  <c r="P389" i="63"/>
  <c r="P605" i="63"/>
  <c r="P662" i="63"/>
  <c r="P729" i="63"/>
  <c r="P809" i="63"/>
  <c r="P869" i="63"/>
  <c r="P48" i="63"/>
  <c r="P409" i="63"/>
  <c r="P672" i="63"/>
  <c r="P739" i="63"/>
  <c r="P819" i="63"/>
  <c r="P879" i="63"/>
  <c r="P58" i="63"/>
  <c r="P185" i="63"/>
  <c r="P260" i="63"/>
  <c r="P320" i="63"/>
  <c r="P400" i="63"/>
  <c r="P470" i="63"/>
  <c r="P626" i="63"/>
  <c r="P429" i="63"/>
  <c r="P597" i="63"/>
  <c r="P682" i="63"/>
  <c r="P749" i="63"/>
  <c r="P829" i="63"/>
  <c r="P889" i="63"/>
  <c r="P68" i="63"/>
  <c r="P147" i="63"/>
  <c r="P90" i="63"/>
  <c r="P330" i="63"/>
  <c r="P410" i="63"/>
  <c r="P480" i="63"/>
  <c r="P8" i="63"/>
  <c r="P652" i="63"/>
  <c r="P430" i="63"/>
  <c r="P616" i="63"/>
  <c r="P740" i="63"/>
  <c r="P820" i="63"/>
  <c r="P890" i="63"/>
  <c r="P439" i="63"/>
  <c r="P290" i="63"/>
  <c r="P450" i="63"/>
  <c r="P636" i="63"/>
  <c r="P750" i="63"/>
  <c r="P830" i="63"/>
  <c r="P9" i="63"/>
  <c r="P118" i="63"/>
  <c r="P201" i="63"/>
  <c r="P291" i="63"/>
  <c r="P371" i="63"/>
  <c r="P451" i="63"/>
  <c r="P607" i="63"/>
  <c r="P107" i="63"/>
  <c r="P310" i="63"/>
  <c r="P186" i="63"/>
  <c r="P510" i="63"/>
  <c r="P663" i="63"/>
  <c r="P683" i="63"/>
  <c r="P760" i="63"/>
  <c r="P840" i="63"/>
  <c r="P19" i="63"/>
  <c r="P89" i="63"/>
  <c r="P340" i="63"/>
  <c r="P500" i="63"/>
  <c r="P693" i="63"/>
  <c r="P770" i="63"/>
  <c r="P850" i="63"/>
  <c r="P29" i="63"/>
  <c r="P225" i="63"/>
  <c r="P241" i="63"/>
  <c r="P311" i="63"/>
  <c r="P391" i="63"/>
  <c r="P189" i="63"/>
  <c r="P627" i="63"/>
  <c r="P157" i="63"/>
  <c r="P350" i="63"/>
  <c r="P490" i="63"/>
  <c r="P703" i="63"/>
  <c r="P780" i="63"/>
  <c r="P860" i="63"/>
  <c r="P692" i="63"/>
  <c r="P223" i="63"/>
  <c r="P370" i="63"/>
  <c r="P187" i="63"/>
  <c r="P673" i="63"/>
  <c r="P91" i="63"/>
  <c r="P790" i="63"/>
  <c r="P224" i="63"/>
  <c r="P49" i="63"/>
  <c r="P138" i="63"/>
  <c r="P261" i="63"/>
  <c r="P331" i="63"/>
  <c r="P411" i="63"/>
  <c r="P481" i="63"/>
  <c r="P654" i="63"/>
  <c r="P329" i="63"/>
  <c r="P759" i="63"/>
  <c r="P250" i="63"/>
  <c r="P390" i="63"/>
  <c r="P720" i="63"/>
  <c r="P800" i="63"/>
  <c r="P870" i="63"/>
  <c r="P59" i="63"/>
  <c r="P148" i="63"/>
  <c r="P93" i="63"/>
  <c r="P341" i="63"/>
  <c r="P421" i="63"/>
  <c r="P491" i="63"/>
  <c r="P664" i="63"/>
  <c r="P226" i="63"/>
  <c r="P381" i="63"/>
  <c r="P617" i="63"/>
  <c r="P731" i="63"/>
  <c r="P811" i="63"/>
  <c r="P881" i="63"/>
  <c r="P251" i="63"/>
  <c r="P401" i="63"/>
  <c r="P674" i="63"/>
  <c r="P741" i="63"/>
  <c r="P821" i="63"/>
  <c r="P891" i="63"/>
  <c r="P109" i="63"/>
  <c r="P159" i="63"/>
  <c r="P282" i="63"/>
  <c r="P362" i="63"/>
  <c r="P442" i="63"/>
  <c r="P512" i="63"/>
  <c r="P137" i="63"/>
  <c r="P270" i="63"/>
  <c r="P39" i="63"/>
  <c r="P69" i="63"/>
  <c r="P271" i="63"/>
  <c r="P431" i="63"/>
  <c r="P637" i="63"/>
  <c r="P751" i="63"/>
  <c r="P831" i="63"/>
  <c r="P10" i="63"/>
  <c r="P119" i="63"/>
  <c r="P202" i="63"/>
  <c r="P292" i="63"/>
  <c r="P372" i="63"/>
  <c r="P452" i="63"/>
  <c r="P420" i="63"/>
  <c r="P108" i="63"/>
  <c r="P281" i="63"/>
  <c r="P441" i="63"/>
  <c r="P761" i="63"/>
  <c r="P841" i="63"/>
  <c r="P20" i="63"/>
  <c r="P190" i="63"/>
  <c r="P229" i="63"/>
  <c r="P302" i="63"/>
  <c r="P382" i="63"/>
  <c r="P462" i="63"/>
  <c r="P880" i="63"/>
  <c r="P188" i="63"/>
  <c r="P301" i="63"/>
  <c r="P461" i="63"/>
  <c r="P684" i="63"/>
  <c r="P694" i="63"/>
  <c r="P771" i="63"/>
  <c r="P851" i="63"/>
  <c r="P730" i="63"/>
  <c r="P128" i="63"/>
  <c r="P321" i="63"/>
  <c r="P471" i="63"/>
  <c r="P704" i="63"/>
  <c r="P781" i="63"/>
  <c r="P861" i="63"/>
  <c r="P40" i="63"/>
  <c r="P129" i="63"/>
  <c r="P252" i="63"/>
  <c r="P322" i="63"/>
  <c r="P402" i="63"/>
  <c r="P472" i="63"/>
  <c r="P839" i="63"/>
  <c r="P653" i="63"/>
  <c r="P810" i="63"/>
  <c r="P92" i="63"/>
  <c r="P351" i="63"/>
  <c r="P158" i="63"/>
  <c r="P361" i="63"/>
  <c r="P511" i="63"/>
  <c r="P721" i="63"/>
  <c r="P801" i="63"/>
  <c r="P871" i="63"/>
  <c r="P94" i="63"/>
  <c r="P30" i="63"/>
  <c r="P242" i="63"/>
  <c r="P392" i="63"/>
  <c r="P695" i="63"/>
  <c r="P772" i="63"/>
  <c r="P852" i="63"/>
  <c r="P31" i="63"/>
  <c r="P791" i="63"/>
  <c r="P50" i="63"/>
  <c r="P262" i="63"/>
  <c r="P412" i="63"/>
  <c r="P618" i="63"/>
  <c r="P705" i="63"/>
  <c r="P782" i="63"/>
  <c r="P862" i="63"/>
  <c r="P41" i="63"/>
  <c r="P140" i="63"/>
  <c r="P263" i="63"/>
  <c r="P333" i="63"/>
  <c r="P413" i="63"/>
  <c r="P483" i="63"/>
  <c r="P656" i="63"/>
  <c r="P227" i="63"/>
  <c r="P60" i="63"/>
  <c r="P96" i="63"/>
  <c r="P422" i="63"/>
  <c r="P628" i="63"/>
  <c r="P97" i="63"/>
  <c r="P792" i="63"/>
  <c r="P230" i="63"/>
  <c r="P51" i="63"/>
  <c r="P70" i="63"/>
  <c r="P272" i="63"/>
  <c r="P432" i="63"/>
  <c r="P638" i="63"/>
  <c r="P722" i="63"/>
  <c r="P802" i="63"/>
  <c r="P872" i="63"/>
  <c r="P61" i="63"/>
  <c r="P98" i="63"/>
  <c r="P273" i="63"/>
  <c r="P353" i="63"/>
  <c r="P433" i="63"/>
  <c r="P503" i="63"/>
  <c r="P501" i="63"/>
  <c r="P228" i="63"/>
  <c r="P312" i="63"/>
  <c r="P191" i="63"/>
  <c r="P608" i="63"/>
  <c r="P655" i="63"/>
  <c r="P732" i="63"/>
  <c r="P812" i="63"/>
  <c r="P882" i="63"/>
  <c r="P139" i="63"/>
  <c r="P332" i="63"/>
  <c r="P482" i="63"/>
  <c r="P665" i="63"/>
  <c r="P742" i="63"/>
  <c r="P822" i="63"/>
  <c r="P892" i="63"/>
  <c r="P110" i="63"/>
  <c r="P203" i="63"/>
  <c r="P293" i="63"/>
  <c r="P373" i="63"/>
  <c r="P453" i="63"/>
  <c r="P609" i="63"/>
  <c r="P149" i="63"/>
  <c r="P342" i="63"/>
  <c r="P675" i="63"/>
  <c r="P752" i="63"/>
  <c r="P832" i="63"/>
  <c r="P11" i="63"/>
  <c r="P120" i="63"/>
  <c r="P232" i="63"/>
  <c r="P303" i="63"/>
  <c r="P383" i="63"/>
  <c r="P463" i="63"/>
  <c r="P619" i="63"/>
  <c r="P243" i="63"/>
  <c r="P393" i="63"/>
  <c r="P629" i="63"/>
  <c r="P763" i="63"/>
  <c r="P843" i="63"/>
  <c r="P492" i="63"/>
  <c r="P685" i="63"/>
  <c r="P253" i="63"/>
  <c r="P403" i="63"/>
  <c r="P639" i="63"/>
  <c r="P773" i="63"/>
  <c r="P853" i="63"/>
  <c r="P95" i="63"/>
  <c r="P762" i="63"/>
  <c r="P21" i="63"/>
  <c r="P99" i="63"/>
  <c r="P423" i="63"/>
  <c r="P686" i="63"/>
  <c r="P706" i="63"/>
  <c r="P783" i="63"/>
  <c r="P863" i="63"/>
  <c r="P352" i="63"/>
  <c r="P842" i="63"/>
  <c r="P283" i="63"/>
  <c r="P443" i="63"/>
  <c r="P100" i="63"/>
  <c r="P793" i="63"/>
  <c r="P873" i="63"/>
  <c r="P192" i="63"/>
  <c r="P313" i="63"/>
  <c r="P193" i="63"/>
  <c r="P723" i="63"/>
  <c r="P803" i="63"/>
  <c r="P883" i="63"/>
  <c r="P502" i="63"/>
  <c r="P71" i="63"/>
  <c r="P130" i="63"/>
  <c r="P323" i="63"/>
  <c r="P473" i="63"/>
  <c r="P696" i="63"/>
  <c r="P733" i="63"/>
  <c r="P813" i="63"/>
  <c r="P893" i="63"/>
  <c r="P160" i="63"/>
  <c r="P513" i="63"/>
  <c r="P676" i="63"/>
  <c r="P753" i="63"/>
  <c r="P150" i="63"/>
  <c r="P343" i="63"/>
  <c r="P493" i="63"/>
  <c r="P666" i="63"/>
  <c r="P743" i="63"/>
  <c r="P823" i="63"/>
  <c r="P363" i="63"/>
  <c r="P833" i="63"/>
  <c r="R900" i="63" l="1"/>
  <c r="Q2" i="63"/>
  <c r="Q52" i="63"/>
  <c r="Q514" i="63"/>
  <c r="Q62" i="63"/>
  <c r="Q12" i="63"/>
  <c r="Q515" i="63"/>
  <c r="Q22" i="63"/>
  <c r="Q204" i="63"/>
  <c r="Q32" i="63"/>
  <c r="Q42" i="63"/>
  <c r="Q161" i="63"/>
  <c r="Q162" i="63"/>
  <c r="Q111" i="63"/>
  <c r="Q707" i="63"/>
  <c r="Q234" i="63"/>
  <c r="Q101" i="63"/>
  <c r="Q121" i="63"/>
  <c r="Q131" i="63"/>
  <c r="Q141" i="63"/>
  <c r="Q244" i="63"/>
  <c r="Q264" i="63"/>
  <c r="Q640" i="63"/>
  <c r="Q194" i="63"/>
  <c r="Q151" i="63"/>
  <c r="Q284" i="63"/>
  <c r="Q254" i="63"/>
  <c r="Q205" i="63"/>
  <c r="Q72" i="63"/>
  <c r="Q274" i="63"/>
  <c r="Q518" i="63"/>
  <c r="Q516" i="63"/>
  <c r="Q304" i="63"/>
  <c r="Q314" i="63"/>
  <c r="Q334" i="63"/>
  <c r="Q517" i="63"/>
  <c r="Q294" i="63"/>
  <c r="Q354" i="63"/>
  <c r="Q520" i="63"/>
  <c r="Q384" i="63"/>
  <c r="Q454" i="63"/>
  <c r="Q364" i="63"/>
  <c r="Q394" i="63"/>
  <c r="Q404" i="63"/>
  <c r="Q324" i="63"/>
  <c r="Q424" i="63"/>
  <c r="Q484" i="63"/>
  <c r="Q519" i="63"/>
  <c r="Q344" i="63"/>
  <c r="Q521" i="63"/>
  <c r="Q374" i="63"/>
  <c r="Q434" i="63"/>
  <c r="Q523" i="63"/>
  <c r="Q620" i="63"/>
  <c r="Q474" i="63"/>
  <c r="Q630" i="63"/>
  <c r="Q697" i="63"/>
  <c r="Q464" i="63"/>
  <c r="Q163" i="63"/>
  <c r="Q414" i="63"/>
  <c r="Q504" i="63"/>
  <c r="Q677" i="63"/>
  <c r="Q444" i="63"/>
  <c r="Q522" i="63"/>
  <c r="Q494" i="63"/>
  <c r="Q600" i="63"/>
  <c r="Q610" i="63"/>
  <c r="Q524" i="63"/>
  <c r="Q667" i="63"/>
  <c r="Q724" i="63"/>
  <c r="Q657" i="63"/>
  <c r="Q734" i="63"/>
  <c r="Q774" i="63"/>
  <c r="Q641" i="63"/>
  <c r="Q525" i="63"/>
  <c r="Q744" i="63"/>
  <c r="Q527" i="63"/>
  <c r="Q794" i="63"/>
  <c r="Q754" i="63"/>
  <c r="Q687" i="63"/>
  <c r="Q708" i="63"/>
  <c r="Q764" i="63"/>
  <c r="Q814" i="63"/>
  <c r="Q73" i="63"/>
  <c r="Q526" i="63"/>
  <c r="Q529" i="63"/>
  <c r="Q784" i="63"/>
  <c r="Q533" i="63"/>
  <c r="Q804" i="63"/>
  <c r="Q531" i="63"/>
  <c r="Q864" i="63"/>
  <c r="Q824" i="63"/>
  <c r="Q874" i="63"/>
  <c r="Q33" i="63"/>
  <c r="Q834" i="63"/>
  <c r="Q532" i="63"/>
  <c r="Q3" i="63"/>
  <c r="Q53" i="63"/>
  <c r="Q528" i="63"/>
  <c r="Q844" i="63"/>
  <c r="Q530" i="63"/>
  <c r="Q854" i="63"/>
  <c r="Q13" i="63"/>
  <c r="Q102" i="63"/>
  <c r="Q884" i="63"/>
  <c r="Q709" i="63"/>
  <c r="Q535" i="63"/>
  <c r="Q63" i="63"/>
  <c r="Q207" i="63"/>
  <c r="Q122" i="63"/>
  <c r="Q206" i="63"/>
  <c r="Q534" i="63"/>
  <c r="Q43" i="63"/>
  <c r="Q142" i="63"/>
  <c r="Q165" i="63"/>
  <c r="Q74" i="63"/>
  <c r="Q235" i="63"/>
  <c r="Q537" i="63"/>
  <c r="Q245" i="63"/>
  <c r="Q285" i="63"/>
  <c r="Q345" i="63"/>
  <c r="Q112" i="63"/>
  <c r="Q255" i="63"/>
  <c r="Q152" i="63"/>
  <c r="Q75" i="63"/>
  <c r="Q538" i="63"/>
  <c r="Q265" i="63"/>
  <c r="Q23" i="63"/>
  <c r="Q164" i="63"/>
  <c r="Q132" i="63"/>
  <c r="Q642" i="63"/>
  <c r="Q195" i="63"/>
  <c r="Q536" i="63"/>
  <c r="Q208" i="63"/>
  <c r="Q275" i="63"/>
  <c r="Q325" i="63"/>
  <c r="Q355" i="63"/>
  <c r="Q365" i="63"/>
  <c r="Q395" i="63"/>
  <c r="Q166" i="63"/>
  <c r="Q405" i="63"/>
  <c r="Q465" i="63"/>
  <c r="Q601" i="63"/>
  <c r="Q315" i="63"/>
  <c r="Q425" i="63"/>
  <c r="Q167" i="63"/>
  <c r="Q295" i="63"/>
  <c r="Q305" i="63"/>
  <c r="Q541" i="63"/>
  <c r="Q375" i="63"/>
  <c r="Q435" i="63"/>
  <c r="Q542" i="63"/>
  <c r="Q540" i="63"/>
  <c r="Q445" i="63"/>
  <c r="Q543" i="63"/>
  <c r="Q335" i="63"/>
  <c r="Q385" i="63"/>
  <c r="Q455" i="63"/>
  <c r="Q485" i="63"/>
  <c r="Q658" i="63"/>
  <c r="Q495" i="63"/>
  <c r="Q668" i="63"/>
  <c r="Q539" i="63"/>
  <c r="Q505" i="63"/>
  <c r="Q678" i="63"/>
  <c r="Q725" i="63"/>
  <c r="Q415" i="63"/>
  <c r="Q688" i="63"/>
  <c r="Q621" i="63"/>
  <c r="Q545" i="63"/>
  <c r="Q547" i="63"/>
  <c r="Q631" i="63"/>
  <c r="Q698" i="63"/>
  <c r="Q755" i="63"/>
  <c r="Q475" i="63"/>
  <c r="Q643" i="63"/>
  <c r="Q76" i="63"/>
  <c r="Q805" i="63"/>
  <c r="Q551" i="63"/>
  <c r="Q209" i="63"/>
  <c r="Q611" i="63"/>
  <c r="Q765" i="63"/>
  <c r="Q815" i="63"/>
  <c r="Q865" i="63"/>
  <c r="Q544" i="63"/>
  <c r="Q710" i="63"/>
  <c r="Q549" i="63"/>
  <c r="Q825" i="63"/>
  <c r="Q546" i="63"/>
  <c r="Q550" i="63"/>
  <c r="Q835" i="63"/>
  <c r="Q735" i="63"/>
  <c r="Q775" i="63"/>
  <c r="Q552" i="63"/>
  <c r="Q4" i="63"/>
  <c r="Q745" i="63"/>
  <c r="Q785" i="63"/>
  <c r="Q845" i="63"/>
  <c r="Q554" i="63"/>
  <c r="Q548" i="63"/>
  <c r="Q795" i="63"/>
  <c r="Q855" i="63"/>
  <c r="Q711" i="63"/>
  <c r="Q168" i="63"/>
  <c r="Q196" i="63"/>
  <c r="Q553" i="63"/>
  <c r="Q24" i="63"/>
  <c r="Q875" i="63"/>
  <c r="Q34" i="63"/>
  <c r="Q123" i="63"/>
  <c r="Q885" i="63"/>
  <c r="Q44" i="63"/>
  <c r="Q54" i="63"/>
  <c r="Q169" i="63"/>
  <c r="Q64" i="63"/>
  <c r="Q14" i="63"/>
  <c r="Q103" i="63"/>
  <c r="Q77" i="63"/>
  <c r="Q555" i="63"/>
  <c r="Q113" i="63"/>
  <c r="Q133" i="63"/>
  <c r="Q276" i="63"/>
  <c r="Q326" i="63"/>
  <c r="Q396" i="63"/>
  <c r="Q143" i="63"/>
  <c r="Q557" i="63"/>
  <c r="Q153" i="63"/>
  <c r="Q256" i="63"/>
  <c r="Q286" i="63"/>
  <c r="Q346" i="63"/>
  <c r="Q211" i="63"/>
  <c r="Q296" i="63"/>
  <c r="Q558" i="63"/>
  <c r="Q366" i="63"/>
  <c r="Q246" i="63"/>
  <c r="Q78" i="63"/>
  <c r="Q266" i="63"/>
  <c r="Q306" i="63"/>
  <c r="Q236" i="63"/>
  <c r="Q644" i="63"/>
  <c r="Q316" i="63"/>
  <c r="Q560" i="63"/>
  <c r="Q210" i="63"/>
  <c r="Q556" i="63"/>
  <c r="Q559" i="63"/>
  <c r="Q436" i="63"/>
  <c r="Q562" i="63"/>
  <c r="Q645" i="63"/>
  <c r="Q446" i="63"/>
  <c r="Q563" i="63"/>
  <c r="Q456" i="63"/>
  <c r="Q496" i="63"/>
  <c r="Q669" i="63"/>
  <c r="Q170" i="63"/>
  <c r="Q336" i="63"/>
  <c r="Q466" i="63"/>
  <c r="Q602" i="63"/>
  <c r="Q356" i="63"/>
  <c r="Q416" i="63"/>
  <c r="Q476" i="63"/>
  <c r="Q376" i="63"/>
  <c r="Q426" i="63"/>
  <c r="Q171" i="63"/>
  <c r="Q622" i="63"/>
  <c r="Q386" i="63"/>
  <c r="Q406" i="63"/>
  <c r="Q561" i="63"/>
  <c r="Q486" i="63"/>
  <c r="Q506" i="63"/>
  <c r="Q679" i="63"/>
  <c r="Q564" i="63"/>
  <c r="Q746" i="63"/>
  <c r="Q786" i="63"/>
  <c r="Q846" i="63"/>
  <c r="Q15" i="63"/>
  <c r="Q104" i="63"/>
  <c r="Q80" i="63"/>
  <c r="Q612" i="63"/>
  <c r="Q565" i="63"/>
  <c r="Q567" i="63"/>
  <c r="Q796" i="63"/>
  <c r="Q632" i="63"/>
  <c r="Q699" i="63"/>
  <c r="Q756" i="63"/>
  <c r="Q806" i="63"/>
  <c r="Q573" i="63"/>
  <c r="Q713" i="63"/>
  <c r="Q172" i="63"/>
  <c r="Q659" i="63"/>
  <c r="Q79" i="63"/>
  <c r="Q568" i="63"/>
  <c r="Q571" i="63"/>
  <c r="Q712" i="63"/>
  <c r="Q766" i="63"/>
  <c r="Q816" i="63"/>
  <c r="Q566" i="63"/>
  <c r="Q569" i="63"/>
  <c r="Q826" i="63"/>
  <c r="Q876" i="63"/>
  <c r="Q45" i="63"/>
  <c r="Q134" i="63"/>
  <c r="Q726" i="63"/>
  <c r="Q570" i="63"/>
  <c r="Q836" i="63"/>
  <c r="Q886" i="63"/>
  <c r="Q689" i="63"/>
  <c r="Q736" i="63"/>
  <c r="Q776" i="63"/>
  <c r="Q856" i="63"/>
  <c r="Q65" i="63"/>
  <c r="Q144" i="63"/>
  <c r="Q214" i="63"/>
  <c r="Q277" i="63"/>
  <c r="Q337" i="63"/>
  <c r="Q407" i="63"/>
  <c r="Q477" i="63"/>
  <c r="Q212" i="63"/>
  <c r="Q55" i="63"/>
  <c r="Q124" i="63"/>
  <c r="Q237" i="63"/>
  <c r="Q576" i="63"/>
  <c r="Q347" i="63"/>
  <c r="Q417" i="63"/>
  <c r="Q175" i="63"/>
  <c r="Q866" i="63"/>
  <c r="Q213" i="63"/>
  <c r="Q247" i="63"/>
  <c r="Q287" i="63"/>
  <c r="Q357" i="63"/>
  <c r="Q5" i="63"/>
  <c r="Q257" i="63"/>
  <c r="Q297" i="63"/>
  <c r="Q367" i="63"/>
  <c r="Q437" i="63"/>
  <c r="Q579" i="63"/>
  <c r="Q574" i="63"/>
  <c r="Q35" i="63"/>
  <c r="Q81" i="63"/>
  <c r="Q577" i="63"/>
  <c r="Q25" i="63"/>
  <c r="Q114" i="63"/>
  <c r="Q267" i="63"/>
  <c r="Q307" i="63"/>
  <c r="Q173" i="63"/>
  <c r="Q154" i="63"/>
  <c r="Q646" i="63"/>
  <c r="Q317" i="63"/>
  <c r="Q387" i="63"/>
  <c r="Q174" i="63"/>
  <c r="Q572" i="63"/>
  <c r="Q197" i="63"/>
  <c r="Q575" i="63"/>
  <c r="Q327" i="63"/>
  <c r="Q457" i="63"/>
  <c r="Q497" i="63"/>
  <c r="Q613" i="63"/>
  <c r="Q581" i="63"/>
  <c r="Q757" i="63"/>
  <c r="Q467" i="63"/>
  <c r="Q623" i="63"/>
  <c r="Q700" i="63"/>
  <c r="Q767" i="63"/>
  <c r="Q817" i="63"/>
  <c r="Q867" i="63"/>
  <c r="Q46" i="63"/>
  <c r="Q487" i="63"/>
  <c r="Q633" i="63"/>
  <c r="Q82" i="63"/>
  <c r="Q583" i="63"/>
  <c r="Q377" i="63"/>
  <c r="Q580" i="63"/>
  <c r="Q647" i="63"/>
  <c r="Q714" i="63"/>
  <c r="Q584" i="63"/>
  <c r="Q837" i="63"/>
  <c r="Q887" i="63"/>
  <c r="Q578" i="63"/>
  <c r="Q660" i="63"/>
  <c r="Q582" i="63"/>
  <c r="Q777" i="63"/>
  <c r="Q397" i="63"/>
  <c r="Q670" i="63"/>
  <c r="Q727" i="63"/>
  <c r="Q787" i="63"/>
  <c r="Q847" i="63"/>
  <c r="Q16" i="63"/>
  <c r="Q427" i="63"/>
  <c r="Q507" i="63"/>
  <c r="Q680" i="63"/>
  <c r="Q737" i="63"/>
  <c r="Q797" i="63"/>
  <c r="Q857" i="63"/>
  <c r="Q715" i="63"/>
  <c r="Q447" i="63"/>
  <c r="Q603" i="63"/>
  <c r="Q690" i="63"/>
  <c r="Q747" i="63"/>
  <c r="Q586" i="63"/>
  <c r="Q105" i="63"/>
  <c r="Q83" i="63"/>
  <c r="Q268" i="63"/>
  <c r="Q328" i="63"/>
  <c r="Q587" i="63"/>
  <c r="Q115" i="63"/>
  <c r="Q155" i="63"/>
  <c r="Q648" i="63"/>
  <c r="Q338" i="63"/>
  <c r="Q408" i="63"/>
  <c r="Q478" i="63"/>
  <c r="Q215" i="63"/>
  <c r="Q56" i="63"/>
  <c r="Q176" i="63"/>
  <c r="Q198" i="63"/>
  <c r="Q278" i="63"/>
  <c r="Q348" i="63"/>
  <c r="Q418" i="63"/>
  <c r="Q179" i="63"/>
  <c r="Q877" i="63"/>
  <c r="Q216" i="63"/>
  <c r="Q217" i="63"/>
  <c r="Q588" i="63"/>
  <c r="Q358" i="63"/>
  <c r="Q428" i="63"/>
  <c r="Q488" i="63"/>
  <c r="Q6" i="63"/>
  <c r="Q125" i="63"/>
  <c r="Q238" i="63"/>
  <c r="Q288" i="63"/>
  <c r="Q807" i="63"/>
  <c r="Q26" i="63"/>
  <c r="Q135" i="63"/>
  <c r="Q248" i="63"/>
  <c r="Q298" i="63"/>
  <c r="Q585" i="63"/>
  <c r="Q36" i="63"/>
  <c r="Q177" i="63"/>
  <c r="Q258" i="63"/>
  <c r="Q308" i="63"/>
  <c r="Q827" i="63"/>
  <c r="Q66" i="63"/>
  <c r="Q145" i="63"/>
  <c r="Q84" i="63"/>
  <c r="Q318" i="63"/>
  <c r="Q388" i="63"/>
  <c r="Q438" i="63"/>
  <c r="Q498" i="63"/>
  <c r="Q671" i="63"/>
  <c r="Q738" i="63"/>
  <c r="Q589" i="63"/>
  <c r="Q508" i="63"/>
  <c r="Q681" i="63"/>
  <c r="Q748" i="63"/>
  <c r="Q808" i="63"/>
  <c r="Q868" i="63"/>
  <c r="Q378" i="63"/>
  <c r="Q604" i="63"/>
  <c r="Q691" i="63"/>
  <c r="Q758" i="63"/>
  <c r="Q368" i="63"/>
  <c r="Q614" i="63"/>
  <c r="Q592" i="63"/>
  <c r="Q768" i="63"/>
  <c r="Q828" i="63"/>
  <c r="Q888" i="63"/>
  <c r="Q468" i="63"/>
  <c r="Q624" i="63"/>
  <c r="Q701" i="63"/>
  <c r="Q178" i="63"/>
  <c r="Q634" i="63"/>
  <c r="Q85" i="63"/>
  <c r="Q458" i="63"/>
  <c r="Q590" i="63"/>
  <c r="Q649" i="63"/>
  <c r="Q716" i="63"/>
  <c r="Q778" i="63"/>
  <c r="Q858" i="63"/>
  <c r="Q717" i="63"/>
  <c r="Q398" i="63"/>
  <c r="Q448" i="63"/>
  <c r="Q591" i="63"/>
  <c r="Q661" i="63"/>
  <c r="Q728" i="63"/>
  <c r="Q788" i="63"/>
  <c r="Q595" i="63"/>
  <c r="Q27" i="63"/>
  <c r="Q7" i="63"/>
  <c r="Q47" i="63"/>
  <c r="Q136" i="63"/>
  <c r="Q249" i="63"/>
  <c r="Q299" i="63"/>
  <c r="Q594" i="63"/>
  <c r="Q17" i="63"/>
  <c r="Q106" i="63"/>
  <c r="Q181" i="63"/>
  <c r="Q259" i="63"/>
  <c r="Q309" i="63"/>
  <c r="Q389" i="63"/>
  <c r="Q182" i="63"/>
  <c r="Q798" i="63"/>
  <c r="Q37" i="63"/>
  <c r="Q146" i="63"/>
  <c r="Q87" i="63"/>
  <c r="Q818" i="63"/>
  <c r="Q57" i="63"/>
  <c r="Q86" i="63"/>
  <c r="Q269" i="63"/>
  <c r="Q329" i="63"/>
  <c r="Q409" i="63"/>
  <c r="Q479" i="63"/>
  <c r="Q838" i="63"/>
  <c r="Q116" i="63"/>
  <c r="Q156" i="63"/>
  <c r="Q650" i="63"/>
  <c r="Q848" i="63"/>
  <c r="Q180" i="63"/>
  <c r="Q199" i="63"/>
  <c r="Q279" i="63"/>
  <c r="Q349" i="63"/>
  <c r="Q218" i="63"/>
  <c r="Q67" i="63"/>
  <c r="Q219" i="63"/>
  <c r="Q220" i="63"/>
  <c r="Q596" i="63"/>
  <c r="Q359" i="63"/>
  <c r="Q439" i="63"/>
  <c r="Q597" i="63"/>
  <c r="Q593" i="63"/>
  <c r="Q878" i="63"/>
  <c r="Q126" i="63"/>
  <c r="Q239" i="63"/>
  <c r="Q289" i="63"/>
  <c r="Q369" i="63"/>
  <c r="Q449" i="63"/>
  <c r="Q499" i="63"/>
  <c r="Q339" i="63"/>
  <c r="Q459" i="63"/>
  <c r="Q509" i="63"/>
  <c r="Q692" i="63"/>
  <c r="Q759" i="63"/>
  <c r="Q839" i="63"/>
  <c r="Q8" i="63"/>
  <c r="Q107" i="63"/>
  <c r="Q319" i="63"/>
  <c r="Q469" i="63"/>
  <c r="Q598" i="63"/>
  <c r="Q769" i="63"/>
  <c r="Q849" i="63"/>
  <c r="Q18" i="63"/>
  <c r="Q117" i="63"/>
  <c r="Q157" i="63"/>
  <c r="Q652" i="63"/>
  <c r="Q350" i="63"/>
  <c r="Q430" i="63"/>
  <c r="Q183" i="63"/>
  <c r="Q615" i="63"/>
  <c r="Q702" i="63"/>
  <c r="Q779" i="63"/>
  <c r="Q859" i="63"/>
  <c r="Q719" i="63"/>
  <c r="Q184" i="63"/>
  <c r="Q489" i="63"/>
  <c r="Q635" i="63"/>
  <c r="Q88" i="63"/>
  <c r="Q789" i="63"/>
  <c r="Q599" i="63"/>
  <c r="Q28" i="63"/>
  <c r="Q222" i="63"/>
  <c r="Q223" i="63"/>
  <c r="Q290" i="63"/>
  <c r="Q370" i="63"/>
  <c r="Q450" i="63"/>
  <c r="Q510" i="63"/>
  <c r="Q379" i="63"/>
  <c r="Q625" i="63"/>
  <c r="Q651" i="63"/>
  <c r="Q718" i="63"/>
  <c r="Q799" i="63"/>
  <c r="Q221" i="63"/>
  <c r="Q38" i="63"/>
  <c r="Q399" i="63"/>
  <c r="Q605" i="63"/>
  <c r="Q662" i="63"/>
  <c r="Q729" i="63"/>
  <c r="Q809" i="63"/>
  <c r="Q869" i="63"/>
  <c r="Q48" i="63"/>
  <c r="Q137" i="63"/>
  <c r="Q250" i="63"/>
  <c r="Q310" i="63"/>
  <c r="Q390" i="63"/>
  <c r="Q186" i="63"/>
  <c r="Q616" i="63"/>
  <c r="Q419" i="63"/>
  <c r="Q672" i="63"/>
  <c r="Q739" i="63"/>
  <c r="Q819" i="63"/>
  <c r="Q879" i="63"/>
  <c r="Q58" i="63"/>
  <c r="Q185" i="63"/>
  <c r="Q260" i="63"/>
  <c r="Q320" i="63"/>
  <c r="Q400" i="63"/>
  <c r="Q470" i="63"/>
  <c r="Q749" i="63"/>
  <c r="Q270" i="63"/>
  <c r="Q420" i="63"/>
  <c r="Q653" i="63"/>
  <c r="Q730" i="63"/>
  <c r="Q810" i="63"/>
  <c r="Q880" i="63"/>
  <c r="Q829" i="63"/>
  <c r="Q280" i="63"/>
  <c r="Q440" i="63"/>
  <c r="Q740" i="63"/>
  <c r="Q820" i="63"/>
  <c r="Q890" i="63"/>
  <c r="Q108" i="63"/>
  <c r="Q158" i="63"/>
  <c r="Q281" i="63"/>
  <c r="Q361" i="63"/>
  <c r="Q441" i="63"/>
  <c r="Q511" i="63"/>
  <c r="Q889" i="63"/>
  <c r="Q300" i="63"/>
  <c r="Q460" i="63"/>
  <c r="Q636" i="63"/>
  <c r="Q750" i="63"/>
  <c r="Q830" i="63"/>
  <c r="Q9" i="63"/>
  <c r="Q68" i="63"/>
  <c r="Q127" i="63"/>
  <c r="Q147" i="63"/>
  <c r="Q330" i="63"/>
  <c r="Q480" i="63"/>
  <c r="Q663" i="63"/>
  <c r="Q683" i="63"/>
  <c r="Q760" i="63"/>
  <c r="Q840" i="63"/>
  <c r="Q19" i="63"/>
  <c r="Q188" i="63"/>
  <c r="Q226" i="63"/>
  <c r="Q301" i="63"/>
  <c r="Q381" i="63"/>
  <c r="Q461" i="63"/>
  <c r="Q617" i="63"/>
  <c r="Q89" i="63"/>
  <c r="Q340" i="63"/>
  <c r="Q500" i="63"/>
  <c r="Q606" i="63"/>
  <c r="Q693" i="63"/>
  <c r="Q770" i="63"/>
  <c r="Q850" i="63"/>
  <c r="Q200" i="63"/>
  <c r="Q360" i="63"/>
  <c r="Q490" i="63"/>
  <c r="Q626" i="63"/>
  <c r="Q703" i="63"/>
  <c r="Q780" i="63"/>
  <c r="Q860" i="63"/>
  <c r="Q39" i="63"/>
  <c r="Q128" i="63"/>
  <c r="Q251" i="63"/>
  <c r="Q321" i="63"/>
  <c r="Q401" i="63"/>
  <c r="Q471" i="63"/>
  <c r="Q637" i="63"/>
  <c r="Q429" i="63"/>
  <c r="Q240" i="63"/>
  <c r="Q380" i="63"/>
  <c r="Q187" i="63"/>
  <c r="Q673" i="63"/>
  <c r="Q91" i="63"/>
  <c r="Q790" i="63"/>
  <c r="Q224" i="63"/>
  <c r="Q49" i="63"/>
  <c r="Q138" i="63"/>
  <c r="Q261" i="63"/>
  <c r="Q331" i="63"/>
  <c r="Q411" i="63"/>
  <c r="Q481" i="63"/>
  <c r="Q654" i="63"/>
  <c r="Q410" i="63"/>
  <c r="Q800" i="63"/>
  <c r="Q29" i="63"/>
  <c r="Q201" i="63"/>
  <c r="Q371" i="63"/>
  <c r="Q607" i="63"/>
  <c r="Q721" i="63"/>
  <c r="Q801" i="63"/>
  <c r="Q871" i="63"/>
  <c r="Q682" i="63"/>
  <c r="Q870" i="63"/>
  <c r="Q241" i="63"/>
  <c r="Q391" i="63"/>
  <c r="Q627" i="63"/>
  <c r="Q731" i="63"/>
  <c r="Q811" i="63"/>
  <c r="Q881" i="63"/>
  <c r="Q70" i="63"/>
  <c r="Q95" i="63"/>
  <c r="Q272" i="63"/>
  <c r="Q352" i="63"/>
  <c r="Q432" i="63"/>
  <c r="Q502" i="63"/>
  <c r="Q59" i="63"/>
  <c r="Q93" i="63"/>
  <c r="Q421" i="63"/>
  <c r="Q664" i="63"/>
  <c r="Q674" i="63"/>
  <c r="Q741" i="63"/>
  <c r="Q821" i="63"/>
  <c r="Q891" i="63"/>
  <c r="Q109" i="63"/>
  <c r="Q159" i="63"/>
  <c r="Q282" i="63"/>
  <c r="Q362" i="63"/>
  <c r="Q442" i="63"/>
  <c r="Q69" i="63"/>
  <c r="Q271" i="63"/>
  <c r="Q431" i="63"/>
  <c r="Q751" i="63"/>
  <c r="Q831" i="63"/>
  <c r="Q10" i="63"/>
  <c r="Q119" i="63"/>
  <c r="Q202" i="63"/>
  <c r="Q292" i="63"/>
  <c r="Q372" i="63"/>
  <c r="Q452" i="63"/>
  <c r="Q118" i="63"/>
  <c r="Q291" i="63"/>
  <c r="Q451" i="63"/>
  <c r="Q761" i="63"/>
  <c r="Q841" i="63"/>
  <c r="Q225" i="63"/>
  <c r="Q311" i="63"/>
  <c r="Q189" i="63"/>
  <c r="Q684" i="63"/>
  <c r="Q694" i="63"/>
  <c r="Q771" i="63"/>
  <c r="Q851" i="63"/>
  <c r="Q30" i="63"/>
  <c r="Q228" i="63"/>
  <c r="Q242" i="63"/>
  <c r="Q312" i="63"/>
  <c r="Q392" i="63"/>
  <c r="Q191" i="63"/>
  <c r="Q148" i="63"/>
  <c r="Q341" i="63"/>
  <c r="Q90" i="63"/>
  <c r="Q720" i="63"/>
  <c r="Q92" i="63"/>
  <c r="Q351" i="63"/>
  <c r="Q501" i="63"/>
  <c r="Q94" i="63"/>
  <c r="Q791" i="63"/>
  <c r="Q227" i="63"/>
  <c r="Q20" i="63"/>
  <c r="Q229" i="63"/>
  <c r="Q382" i="63"/>
  <c r="Q492" i="63"/>
  <c r="Q685" i="63"/>
  <c r="Q762" i="63"/>
  <c r="Q842" i="63"/>
  <c r="Q21" i="63"/>
  <c r="Q491" i="63"/>
  <c r="Q40" i="63"/>
  <c r="Q252" i="63"/>
  <c r="Q402" i="63"/>
  <c r="Q695" i="63"/>
  <c r="Q772" i="63"/>
  <c r="Q852" i="63"/>
  <c r="Q31" i="63"/>
  <c r="Q130" i="63"/>
  <c r="Q253" i="63"/>
  <c r="Q323" i="63"/>
  <c r="Q403" i="63"/>
  <c r="Q473" i="63"/>
  <c r="Q639" i="63"/>
  <c r="Q704" i="63"/>
  <c r="Q50" i="63"/>
  <c r="Q262" i="63"/>
  <c r="Q412" i="63"/>
  <c r="Q618" i="63"/>
  <c r="Q705" i="63"/>
  <c r="Q782" i="63"/>
  <c r="Q862" i="63"/>
  <c r="Q41" i="63"/>
  <c r="Q781" i="63"/>
  <c r="Q60" i="63"/>
  <c r="Q96" i="63"/>
  <c r="Q422" i="63"/>
  <c r="Q628" i="63"/>
  <c r="Q97" i="63"/>
  <c r="Q792" i="63"/>
  <c r="Q230" i="63"/>
  <c r="Q51" i="63"/>
  <c r="Q150" i="63"/>
  <c r="Q99" i="63"/>
  <c r="Q343" i="63"/>
  <c r="Q423" i="63"/>
  <c r="Q493" i="63"/>
  <c r="Q861" i="63"/>
  <c r="Q190" i="63"/>
  <c r="Q302" i="63"/>
  <c r="Q462" i="63"/>
  <c r="Q512" i="63"/>
  <c r="Q638" i="63"/>
  <c r="Q722" i="63"/>
  <c r="Q802" i="63"/>
  <c r="Q872" i="63"/>
  <c r="Q129" i="63"/>
  <c r="Q322" i="63"/>
  <c r="Q472" i="63"/>
  <c r="Q608" i="63"/>
  <c r="Q655" i="63"/>
  <c r="Q732" i="63"/>
  <c r="Q812" i="63"/>
  <c r="Q882" i="63"/>
  <c r="Q71" i="63"/>
  <c r="Q160" i="63"/>
  <c r="Q283" i="63"/>
  <c r="Q363" i="63"/>
  <c r="Q443" i="63"/>
  <c r="Q513" i="63"/>
  <c r="Q139" i="63"/>
  <c r="Q332" i="63"/>
  <c r="Q482" i="63"/>
  <c r="Q665" i="63"/>
  <c r="Q742" i="63"/>
  <c r="Q822" i="63"/>
  <c r="Q892" i="63"/>
  <c r="Q110" i="63"/>
  <c r="Q203" i="63"/>
  <c r="Q293" i="63"/>
  <c r="Q373" i="63"/>
  <c r="Q453" i="63"/>
  <c r="Q609" i="63"/>
  <c r="Q696" i="63"/>
  <c r="Q342" i="63"/>
  <c r="Q232" i="63"/>
  <c r="Q383" i="63"/>
  <c r="Q619" i="63"/>
  <c r="Q676" i="63"/>
  <c r="Q753" i="63"/>
  <c r="Q833" i="63"/>
  <c r="Q243" i="63"/>
  <c r="Q393" i="63"/>
  <c r="Q629" i="63"/>
  <c r="Q763" i="63"/>
  <c r="Q843" i="63"/>
  <c r="Q263" i="63"/>
  <c r="Q413" i="63"/>
  <c r="Q656" i="63"/>
  <c r="Q773" i="63"/>
  <c r="Q853" i="63"/>
  <c r="Q675" i="63"/>
  <c r="Q61" i="63"/>
  <c r="Q273" i="63"/>
  <c r="Q433" i="63"/>
  <c r="Q686" i="63"/>
  <c r="Q706" i="63"/>
  <c r="Q783" i="63"/>
  <c r="Q863" i="63"/>
  <c r="Q873" i="63"/>
  <c r="Q752" i="63"/>
  <c r="Q120" i="63"/>
  <c r="Q303" i="63"/>
  <c r="Q463" i="63"/>
  <c r="Q100" i="63"/>
  <c r="Q793" i="63"/>
  <c r="Q832" i="63"/>
  <c r="Q192" i="63"/>
  <c r="Q313" i="63"/>
  <c r="Q193" i="63"/>
  <c r="Q723" i="63"/>
  <c r="Q803" i="63"/>
  <c r="Q883" i="63"/>
  <c r="Q353" i="63"/>
  <c r="Q11" i="63"/>
  <c r="Q140" i="63"/>
  <c r="Q333" i="63"/>
  <c r="Q483" i="63"/>
  <c r="Q733" i="63"/>
  <c r="Q813" i="63"/>
  <c r="Q893" i="63"/>
  <c r="Q149" i="63"/>
  <c r="Q98" i="63"/>
  <c r="Q503" i="63"/>
  <c r="Q666" i="63"/>
  <c r="Q743" i="63"/>
  <c r="Q823" i="63"/>
  <c r="S900" i="63" l="1"/>
  <c r="R42" i="63"/>
  <c r="R2" i="63"/>
  <c r="R52" i="63"/>
  <c r="R514" i="63"/>
  <c r="R12" i="63"/>
  <c r="R707" i="63"/>
  <c r="R161" i="63"/>
  <c r="R22" i="63"/>
  <c r="R204" i="63"/>
  <c r="R32" i="63"/>
  <c r="R131" i="63"/>
  <c r="R515" i="63"/>
  <c r="R162" i="63"/>
  <c r="R62" i="63"/>
  <c r="R205" i="63"/>
  <c r="R101" i="63"/>
  <c r="R121" i="63"/>
  <c r="R244" i="63"/>
  <c r="R111" i="63"/>
  <c r="R72" i="63"/>
  <c r="R141" i="63"/>
  <c r="R264" i="63"/>
  <c r="R194" i="63"/>
  <c r="R517" i="63"/>
  <c r="R151" i="63"/>
  <c r="R254" i="63"/>
  <c r="R294" i="63"/>
  <c r="R274" i="63"/>
  <c r="R518" i="63"/>
  <c r="R364" i="63"/>
  <c r="R516" i="63"/>
  <c r="R284" i="63"/>
  <c r="R304" i="63"/>
  <c r="R640" i="63"/>
  <c r="R314" i="63"/>
  <c r="R324" i="63"/>
  <c r="R234" i="63"/>
  <c r="R344" i="63"/>
  <c r="R374" i="63"/>
  <c r="R434" i="63"/>
  <c r="R520" i="63"/>
  <c r="R444" i="63"/>
  <c r="R494" i="63"/>
  <c r="R384" i="63"/>
  <c r="R354" i="63"/>
  <c r="R394" i="63"/>
  <c r="R414" i="63"/>
  <c r="R474" i="63"/>
  <c r="R424" i="63"/>
  <c r="R519" i="63"/>
  <c r="R521" i="63"/>
  <c r="R522" i="63"/>
  <c r="R484" i="63"/>
  <c r="R610" i="63"/>
  <c r="R620" i="63"/>
  <c r="R525" i="63"/>
  <c r="R630" i="63"/>
  <c r="R334" i="63"/>
  <c r="R464" i="63"/>
  <c r="R641" i="63"/>
  <c r="R454" i="63"/>
  <c r="R523" i="63"/>
  <c r="R667" i="63"/>
  <c r="R504" i="63"/>
  <c r="R404" i="63"/>
  <c r="R600" i="63"/>
  <c r="R687" i="63"/>
  <c r="R73" i="63"/>
  <c r="R526" i="63"/>
  <c r="R163" i="63"/>
  <c r="R697" i="63"/>
  <c r="R724" i="63"/>
  <c r="R530" i="63"/>
  <c r="R657" i="63"/>
  <c r="R734" i="63"/>
  <c r="R744" i="63"/>
  <c r="R784" i="63"/>
  <c r="R524" i="63"/>
  <c r="R527" i="63"/>
  <c r="R754" i="63"/>
  <c r="R528" i="63"/>
  <c r="R531" i="63"/>
  <c r="R677" i="63"/>
  <c r="R708" i="63"/>
  <c r="R764" i="63"/>
  <c r="R814" i="63"/>
  <c r="R774" i="63"/>
  <c r="R854" i="63"/>
  <c r="R794" i="63"/>
  <c r="R804" i="63"/>
  <c r="R206" i="63"/>
  <c r="R864" i="63"/>
  <c r="R23" i="63"/>
  <c r="R824" i="63"/>
  <c r="R834" i="63"/>
  <c r="R884" i="63"/>
  <c r="R43" i="63"/>
  <c r="R532" i="63"/>
  <c r="R529" i="63"/>
  <c r="R844" i="63"/>
  <c r="R534" i="63"/>
  <c r="R63" i="63"/>
  <c r="R3" i="63"/>
  <c r="R33" i="63"/>
  <c r="R874" i="63"/>
  <c r="R709" i="63"/>
  <c r="R535" i="63"/>
  <c r="R207" i="63"/>
  <c r="R164" i="63"/>
  <c r="R132" i="63"/>
  <c r="R533" i="63"/>
  <c r="R165" i="63"/>
  <c r="R208" i="63"/>
  <c r="R275" i="63"/>
  <c r="R74" i="63"/>
  <c r="R235" i="63"/>
  <c r="R537" i="63"/>
  <c r="R335" i="63"/>
  <c r="R245" i="63"/>
  <c r="R112" i="63"/>
  <c r="R255" i="63"/>
  <c r="R295" i="63"/>
  <c r="R13" i="63"/>
  <c r="R53" i="63"/>
  <c r="R152" i="63"/>
  <c r="R75" i="63"/>
  <c r="R122" i="63"/>
  <c r="R265" i="63"/>
  <c r="R102" i="63"/>
  <c r="R142" i="63"/>
  <c r="R642" i="63"/>
  <c r="R195" i="63"/>
  <c r="R536" i="63"/>
  <c r="R539" i="63"/>
  <c r="R385" i="63"/>
  <c r="R455" i="63"/>
  <c r="R325" i="63"/>
  <c r="R355" i="63"/>
  <c r="R365" i="63"/>
  <c r="R395" i="63"/>
  <c r="R166" i="63"/>
  <c r="R505" i="63"/>
  <c r="R415" i="63"/>
  <c r="R475" i="63"/>
  <c r="R315" i="63"/>
  <c r="R425" i="63"/>
  <c r="R305" i="63"/>
  <c r="R541" i="63"/>
  <c r="R485" i="63"/>
  <c r="R538" i="63"/>
  <c r="R345" i="63"/>
  <c r="R375" i="63"/>
  <c r="R435" i="63"/>
  <c r="R542" i="63"/>
  <c r="R285" i="63"/>
  <c r="R540" i="63"/>
  <c r="R445" i="63"/>
  <c r="R167" i="63"/>
  <c r="R643" i="63"/>
  <c r="R76" i="63"/>
  <c r="R543" i="63"/>
  <c r="R658" i="63"/>
  <c r="R495" i="63"/>
  <c r="R668" i="63"/>
  <c r="R546" i="63"/>
  <c r="R601" i="63"/>
  <c r="R678" i="63"/>
  <c r="R405" i="63"/>
  <c r="R611" i="63"/>
  <c r="R544" i="63"/>
  <c r="R745" i="63"/>
  <c r="R621" i="63"/>
  <c r="R545" i="63"/>
  <c r="R547" i="63"/>
  <c r="R465" i="63"/>
  <c r="R631" i="63"/>
  <c r="R698" i="63"/>
  <c r="R548" i="63"/>
  <c r="R795" i="63"/>
  <c r="R805" i="63"/>
  <c r="R553" i="63"/>
  <c r="R551" i="63"/>
  <c r="R209" i="63"/>
  <c r="R765" i="63"/>
  <c r="R815" i="63"/>
  <c r="R710" i="63"/>
  <c r="R549" i="63"/>
  <c r="R825" i="63"/>
  <c r="R688" i="63"/>
  <c r="R725" i="63"/>
  <c r="R550" i="63"/>
  <c r="R835" i="63"/>
  <c r="R885" i="63"/>
  <c r="R735" i="63"/>
  <c r="R755" i="63"/>
  <c r="R775" i="63"/>
  <c r="R552" i="63"/>
  <c r="R4" i="63"/>
  <c r="R785" i="63"/>
  <c r="R845" i="63"/>
  <c r="R555" i="63"/>
  <c r="R113" i="63"/>
  <c r="R153" i="63"/>
  <c r="R855" i="63"/>
  <c r="R711" i="63"/>
  <c r="R865" i="63"/>
  <c r="R24" i="63"/>
  <c r="R210" i="63"/>
  <c r="R211" i="63"/>
  <c r="R875" i="63"/>
  <c r="R34" i="63"/>
  <c r="R44" i="63"/>
  <c r="R133" i="63"/>
  <c r="R246" i="63"/>
  <c r="R54" i="63"/>
  <c r="R554" i="63"/>
  <c r="R64" i="63"/>
  <c r="R143" i="63"/>
  <c r="R78" i="63"/>
  <c r="R14" i="63"/>
  <c r="R103" i="63"/>
  <c r="R123" i="63"/>
  <c r="R556" i="63"/>
  <c r="R559" i="63"/>
  <c r="R386" i="63"/>
  <c r="R169" i="63"/>
  <c r="R276" i="63"/>
  <c r="R77" i="63"/>
  <c r="R557" i="63"/>
  <c r="R336" i="63"/>
  <c r="R196" i="63"/>
  <c r="R256" i="63"/>
  <c r="R286" i="63"/>
  <c r="R296" i="63"/>
  <c r="R356" i="63"/>
  <c r="R558" i="63"/>
  <c r="R266" i="63"/>
  <c r="R306" i="63"/>
  <c r="R376" i="63"/>
  <c r="R168" i="63"/>
  <c r="R236" i="63"/>
  <c r="R644" i="63"/>
  <c r="R316" i="63"/>
  <c r="R406" i="63"/>
  <c r="R561" i="63"/>
  <c r="R486" i="63"/>
  <c r="R632" i="63"/>
  <c r="R436" i="63"/>
  <c r="R562" i="63"/>
  <c r="R396" i="63"/>
  <c r="R446" i="63"/>
  <c r="R563" i="63"/>
  <c r="R659" i="63"/>
  <c r="R456" i="63"/>
  <c r="R326" i="63"/>
  <c r="R170" i="63"/>
  <c r="R506" i="63"/>
  <c r="R346" i="63"/>
  <c r="R466" i="63"/>
  <c r="R366" i="63"/>
  <c r="R416" i="63"/>
  <c r="R476" i="63"/>
  <c r="R612" i="63"/>
  <c r="R560" i="63"/>
  <c r="R426" i="63"/>
  <c r="R171" i="63"/>
  <c r="R689" i="63"/>
  <c r="R736" i="63"/>
  <c r="R776" i="63"/>
  <c r="R572" i="63"/>
  <c r="R5" i="63"/>
  <c r="R65" i="63"/>
  <c r="R144" i="63"/>
  <c r="R496" i="63"/>
  <c r="R602" i="63"/>
  <c r="R679" i="63"/>
  <c r="R564" i="63"/>
  <c r="R746" i="63"/>
  <c r="R786" i="63"/>
  <c r="R622" i="63"/>
  <c r="R565" i="63"/>
  <c r="R567" i="63"/>
  <c r="R796" i="63"/>
  <c r="R856" i="63"/>
  <c r="R574" i="63"/>
  <c r="R114" i="63"/>
  <c r="R645" i="63"/>
  <c r="R699" i="63"/>
  <c r="R756" i="63"/>
  <c r="R806" i="63"/>
  <c r="R79" i="63"/>
  <c r="R568" i="63"/>
  <c r="R571" i="63"/>
  <c r="R669" i="63"/>
  <c r="R712" i="63"/>
  <c r="R766" i="63"/>
  <c r="R816" i="63"/>
  <c r="R866" i="63"/>
  <c r="R35" i="63"/>
  <c r="R124" i="63"/>
  <c r="R566" i="63"/>
  <c r="R569" i="63"/>
  <c r="R826" i="63"/>
  <c r="R876" i="63"/>
  <c r="R726" i="63"/>
  <c r="R570" i="63"/>
  <c r="R846" i="63"/>
  <c r="R134" i="63"/>
  <c r="R197" i="63"/>
  <c r="R575" i="63"/>
  <c r="R327" i="63"/>
  <c r="R397" i="63"/>
  <c r="R467" i="63"/>
  <c r="R573" i="63"/>
  <c r="R214" i="63"/>
  <c r="R277" i="63"/>
  <c r="R337" i="63"/>
  <c r="R407" i="63"/>
  <c r="R477" i="63"/>
  <c r="R212" i="63"/>
  <c r="R55" i="63"/>
  <c r="R237" i="63"/>
  <c r="R576" i="63"/>
  <c r="R347" i="63"/>
  <c r="R886" i="63"/>
  <c r="R45" i="63"/>
  <c r="R213" i="63"/>
  <c r="R80" i="63"/>
  <c r="R247" i="63"/>
  <c r="R287" i="63"/>
  <c r="R357" i="63"/>
  <c r="R427" i="63"/>
  <c r="R487" i="63"/>
  <c r="R15" i="63"/>
  <c r="R172" i="63"/>
  <c r="R257" i="63"/>
  <c r="R297" i="63"/>
  <c r="R367" i="63"/>
  <c r="R81" i="63"/>
  <c r="R577" i="63"/>
  <c r="R25" i="63"/>
  <c r="R267" i="63"/>
  <c r="R307" i="63"/>
  <c r="R578" i="63"/>
  <c r="R457" i="63"/>
  <c r="R497" i="63"/>
  <c r="R836" i="63"/>
  <c r="R713" i="63"/>
  <c r="R104" i="63"/>
  <c r="R173" i="63"/>
  <c r="R154" i="63"/>
  <c r="R646" i="63"/>
  <c r="R317" i="63"/>
  <c r="R447" i="63"/>
  <c r="R603" i="63"/>
  <c r="R690" i="63"/>
  <c r="R747" i="63"/>
  <c r="R174" i="63"/>
  <c r="R613" i="63"/>
  <c r="R581" i="63"/>
  <c r="R757" i="63"/>
  <c r="R585" i="63"/>
  <c r="R215" i="63"/>
  <c r="R36" i="63"/>
  <c r="R175" i="63"/>
  <c r="R623" i="63"/>
  <c r="R700" i="63"/>
  <c r="R767" i="63"/>
  <c r="R579" i="63"/>
  <c r="R633" i="63"/>
  <c r="R82" i="63"/>
  <c r="R583" i="63"/>
  <c r="R827" i="63"/>
  <c r="R877" i="63"/>
  <c r="R377" i="63"/>
  <c r="R580" i="63"/>
  <c r="R647" i="63"/>
  <c r="R714" i="63"/>
  <c r="R584" i="63"/>
  <c r="R387" i="63"/>
  <c r="R660" i="63"/>
  <c r="R582" i="63"/>
  <c r="R777" i="63"/>
  <c r="R586" i="63"/>
  <c r="R6" i="63"/>
  <c r="R417" i="63"/>
  <c r="R670" i="63"/>
  <c r="R727" i="63"/>
  <c r="R787" i="63"/>
  <c r="R847" i="63"/>
  <c r="R16" i="63"/>
  <c r="R437" i="63"/>
  <c r="R507" i="63"/>
  <c r="R680" i="63"/>
  <c r="R737" i="63"/>
  <c r="R837" i="63"/>
  <c r="R66" i="63"/>
  <c r="R145" i="63"/>
  <c r="R84" i="63"/>
  <c r="R318" i="63"/>
  <c r="R857" i="63"/>
  <c r="R105" i="63"/>
  <c r="R83" i="63"/>
  <c r="R268" i="63"/>
  <c r="R328" i="63"/>
  <c r="R398" i="63"/>
  <c r="R468" i="63"/>
  <c r="R587" i="63"/>
  <c r="R115" i="63"/>
  <c r="R155" i="63"/>
  <c r="R648" i="63"/>
  <c r="R338" i="63"/>
  <c r="R408" i="63"/>
  <c r="R478" i="63"/>
  <c r="R867" i="63"/>
  <c r="R56" i="63"/>
  <c r="R176" i="63"/>
  <c r="R198" i="63"/>
  <c r="R278" i="63"/>
  <c r="R348" i="63"/>
  <c r="R418" i="63"/>
  <c r="R179" i="63"/>
  <c r="R887" i="63"/>
  <c r="R216" i="63"/>
  <c r="R217" i="63"/>
  <c r="R588" i="63"/>
  <c r="R797" i="63"/>
  <c r="R715" i="63"/>
  <c r="R125" i="63"/>
  <c r="R238" i="63"/>
  <c r="R288" i="63"/>
  <c r="R807" i="63"/>
  <c r="R26" i="63"/>
  <c r="R135" i="63"/>
  <c r="R248" i="63"/>
  <c r="R298" i="63"/>
  <c r="R817" i="63"/>
  <c r="R46" i="63"/>
  <c r="R177" i="63"/>
  <c r="R258" i="63"/>
  <c r="R308" i="63"/>
  <c r="R448" i="63"/>
  <c r="R591" i="63"/>
  <c r="R661" i="63"/>
  <c r="R728" i="63"/>
  <c r="R388" i="63"/>
  <c r="R438" i="63"/>
  <c r="R498" i="63"/>
  <c r="R671" i="63"/>
  <c r="R738" i="63"/>
  <c r="R798" i="63"/>
  <c r="R218" i="63"/>
  <c r="R37" i="63"/>
  <c r="R589" i="63"/>
  <c r="R428" i="63"/>
  <c r="R508" i="63"/>
  <c r="R681" i="63"/>
  <c r="R748" i="63"/>
  <c r="R378" i="63"/>
  <c r="R604" i="63"/>
  <c r="R691" i="63"/>
  <c r="R758" i="63"/>
  <c r="R818" i="63"/>
  <c r="R878" i="63"/>
  <c r="R368" i="63"/>
  <c r="R614" i="63"/>
  <c r="R592" i="63"/>
  <c r="R768" i="63"/>
  <c r="R358" i="63"/>
  <c r="R624" i="63"/>
  <c r="R701" i="63"/>
  <c r="R593" i="63"/>
  <c r="R178" i="63"/>
  <c r="R634" i="63"/>
  <c r="R85" i="63"/>
  <c r="R594" i="63"/>
  <c r="R848" i="63"/>
  <c r="R17" i="63"/>
  <c r="R458" i="63"/>
  <c r="R488" i="63"/>
  <c r="R590" i="63"/>
  <c r="R649" i="63"/>
  <c r="R716" i="63"/>
  <c r="R778" i="63"/>
  <c r="R858" i="63"/>
  <c r="R717" i="63"/>
  <c r="R888" i="63"/>
  <c r="R126" i="63"/>
  <c r="R239" i="63"/>
  <c r="R289" i="63"/>
  <c r="R369" i="63"/>
  <c r="R7" i="63"/>
  <c r="R47" i="63"/>
  <c r="R136" i="63"/>
  <c r="R249" i="63"/>
  <c r="R299" i="63"/>
  <c r="R379" i="63"/>
  <c r="R459" i="63"/>
  <c r="R788" i="63"/>
  <c r="R27" i="63"/>
  <c r="R106" i="63"/>
  <c r="R181" i="63"/>
  <c r="R259" i="63"/>
  <c r="R808" i="63"/>
  <c r="R146" i="63"/>
  <c r="R87" i="63"/>
  <c r="R319" i="63"/>
  <c r="R399" i="63"/>
  <c r="R469" i="63"/>
  <c r="R828" i="63"/>
  <c r="R57" i="63"/>
  <c r="R86" i="63"/>
  <c r="R269" i="63"/>
  <c r="R329" i="63"/>
  <c r="R838" i="63"/>
  <c r="R116" i="63"/>
  <c r="R156" i="63"/>
  <c r="R650" i="63"/>
  <c r="R339" i="63"/>
  <c r="R595" i="63"/>
  <c r="R180" i="63"/>
  <c r="R199" i="63"/>
  <c r="R279" i="63"/>
  <c r="R349" i="63"/>
  <c r="R429" i="63"/>
  <c r="R489" i="63"/>
  <c r="R868" i="63"/>
  <c r="R67" i="63"/>
  <c r="R219" i="63"/>
  <c r="R220" i="63"/>
  <c r="R596" i="63"/>
  <c r="R359" i="63"/>
  <c r="R439" i="63"/>
  <c r="R597" i="63"/>
  <c r="R449" i="63"/>
  <c r="R682" i="63"/>
  <c r="R749" i="63"/>
  <c r="R829" i="63"/>
  <c r="R889" i="63"/>
  <c r="R68" i="63"/>
  <c r="R182" i="63"/>
  <c r="R509" i="63"/>
  <c r="R692" i="63"/>
  <c r="R759" i="63"/>
  <c r="R839" i="63"/>
  <c r="R8" i="63"/>
  <c r="R107" i="63"/>
  <c r="R89" i="63"/>
  <c r="R270" i="63"/>
  <c r="R340" i="63"/>
  <c r="R420" i="63"/>
  <c r="R479" i="63"/>
  <c r="R598" i="63"/>
  <c r="R769" i="63"/>
  <c r="R849" i="63"/>
  <c r="R18" i="63"/>
  <c r="R117" i="63"/>
  <c r="R309" i="63"/>
  <c r="R183" i="63"/>
  <c r="R615" i="63"/>
  <c r="R702" i="63"/>
  <c r="R779" i="63"/>
  <c r="R859" i="63"/>
  <c r="R719" i="63"/>
  <c r="R184" i="63"/>
  <c r="R200" i="63"/>
  <c r="R280" i="63"/>
  <c r="R360" i="63"/>
  <c r="R440" i="63"/>
  <c r="R500" i="63"/>
  <c r="R635" i="63"/>
  <c r="R88" i="63"/>
  <c r="R789" i="63"/>
  <c r="R599" i="63"/>
  <c r="R28" i="63"/>
  <c r="R389" i="63"/>
  <c r="R499" i="63"/>
  <c r="R625" i="63"/>
  <c r="R651" i="63"/>
  <c r="R718" i="63"/>
  <c r="R799" i="63"/>
  <c r="R221" i="63"/>
  <c r="R38" i="63"/>
  <c r="R127" i="63"/>
  <c r="R240" i="63"/>
  <c r="R300" i="63"/>
  <c r="R380" i="63"/>
  <c r="R460" i="63"/>
  <c r="R606" i="63"/>
  <c r="R409" i="63"/>
  <c r="R605" i="63"/>
  <c r="R662" i="63"/>
  <c r="R729" i="63"/>
  <c r="R809" i="63"/>
  <c r="R869" i="63"/>
  <c r="R48" i="63"/>
  <c r="R137" i="63"/>
  <c r="R250" i="63"/>
  <c r="R310" i="63"/>
  <c r="R390" i="63"/>
  <c r="R186" i="63"/>
  <c r="R90" i="63"/>
  <c r="R410" i="63"/>
  <c r="R720" i="63"/>
  <c r="R800" i="63"/>
  <c r="R870" i="63"/>
  <c r="R672" i="63"/>
  <c r="R185" i="63"/>
  <c r="R652" i="63"/>
  <c r="R430" i="63"/>
  <c r="R616" i="63"/>
  <c r="R653" i="63"/>
  <c r="R730" i="63"/>
  <c r="R810" i="63"/>
  <c r="R880" i="63"/>
  <c r="R69" i="63"/>
  <c r="R92" i="63"/>
  <c r="R271" i="63"/>
  <c r="R351" i="63"/>
  <c r="R431" i="63"/>
  <c r="R501" i="63"/>
  <c r="R739" i="63"/>
  <c r="R290" i="63"/>
  <c r="R450" i="63"/>
  <c r="R740" i="63"/>
  <c r="R820" i="63"/>
  <c r="R890" i="63"/>
  <c r="R419" i="63"/>
  <c r="R819" i="63"/>
  <c r="R320" i="63"/>
  <c r="R470" i="63"/>
  <c r="R510" i="63"/>
  <c r="R636" i="63"/>
  <c r="R750" i="63"/>
  <c r="R830" i="63"/>
  <c r="R9" i="63"/>
  <c r="R118" i="63"/>
  <c r="R201" i="63"/>
  <c r="R291" i="63"/>
  <c r="R371" i="63"/>
  <c r="R451" i="63"/>
  <c r="R607" i="63"/>
  <c r="R879" i="63"/>
  <c r="R147" i="63"/>
  <c r="R330" i="63"/>
  <c r="R480" i="63"/>
  <c r="R663" i="63"/>
  <c r="R683" i="63"/>
  <c r="R760" i="63"/>
  <c r="R840" i="63"/>
  <c r="R58" i="63"/>
  <c r="R157" i="63"/>
  <c r="R350" i="63"/>
  <c r="R693" i="63"/>
  <c r="R770" i="63"/>
  <c r="R850" i="63"/>
  <c r="R29" i="63"/>
  <c r="R225" i="63"/>
  <c r="R241" i="63"/>
  <c r="R311" i="63"/>
  <c r="R391" i="63"/>
  <c r="R189" i="63"/>
  <c r="R627" i="63"/>
  <c r="R223" i="63"/>
  <c r="R370" i="63"/>
  <c r="R490" i="63"/>
  <c r="R626" i="63"/>
  <c r="R703" i="63"/>
  <c r="R780" i="63"/>
  <c r="R860" i="63"/>
  <c r="R39" i="63"/>
  <c r="R128" i="63"/>
  <c r="R251" i="63"/>
  <c r="R321" i="63"/>
  <c r="R401" i="63"/>
  <c r="R471" i="63"/>
  <c r="R637" i="63"/>
  <c r="R158" i="63"/>
  <c r="R361" i="63"/>
  <c r="R511" i="63"/>
  <c r="R94" i="63"/>
  <c r="R791" i="63"/>
  <c r="R227" i="63"/>
  <c r="R673" i="63"/>
  <c r="R91" i="63"/>
  <c r="R19" i="63"/>
  <c r="R226" i="63"/>
  <c r="R381" i="63"/>
  <c r="R617" i="63"/>
  <c r="R654" i="63"/>
  <c r="R721" i="63"/>
  <c r="R801" i="63"/>
  <c r="R871" i="63"/>
  <c r="R60" i="63"/>
  <c r="R149" i="63"/>
  <c r="R96" i="63"/>
  <c r="R342" i="63"/>
  <c r="R422" i="63"/>
  <c r="R492" i="63"/>
  <c r="R790" i="63"/>
  <c r="R261" i="63"/>
  <c r="R411" i="63"/>
  <c r="R731" i="63"/>
  <c r="R811" i="63"/>
  <c r="R881" i="63"/>
  <c r="R70" i="63"/>
  <c r="R95" i="63"/>
  <c r="R272" i="63"/>
  <c r="R352" i="63"/>
  <c r="R432" i="63"/>
  <c r="R224" i="63"/>
  <c r="R59" i="63"/>
  <c r="R93" i="63"/>
  <c r="R421" i="63"/>
  <c r="R664" i="63"/>
  <c r="R674" i="63"/>
  <c r="R741" i="63"/>
  <c r="R821" i="63"/>
  <c r="R891" i="63"/>
  <c r="R109" i="63"/>
  <c r="R159" i="63"/>
  <c r="R282" i="63"/>
  <c r="R362" i="63"/>
  <c r="R442" i="63"/>
  <c r="R260" i="63"/>
  <c r="R187" i="63"/>
  <c r="R108" i="63"/>
  <c r="R281" i="63"/>
  <c r="R441" i="63"/>
  <c r="R751" i="63"/>
  <c r="R831" i="63"/>
  <c r="R400" i="63"/>
  <c r="R49" i="63"/>
  <c r="R188" i="63"/>
  <c r="R301" i="63"/>
  <c r="R461" i="63"/>
  <c r="R761" i="63"/>
  <c r="R841" i="63"/>
  <c r="R20" i="63"/>
  <c r="R190" i="63"/>
  <c r="R229" i="63"/>
  <c r="R302" i="63"/>
  <c r="R382" i="63"/>
  <c r="R462" i="63"/>
  <c r="R138" i="63"/>
  <c r="R331" i="63"/>
  <c r="R222" i="63"/>
  <c r="R148" i="63"/>
  <c r="R341" i="63"/>
  <c r="R491" i="63"/>
  <c r="R704" i="63"/>
  <c r="R781" i="63"/>
  <c r="R861" i="63"/>
  <c r="R202" i="63"/>
  <c r="R372" i="63"/>
  <c r="R502" i="63"/>
  <c r="R675" i="63"/>
  <c r="R752" i="63"/>
  <c r="R832" i="63"/>
  <c r="R11" i="63"/>
  <c r="R30" i="63"/>
  <c r="R242" i="63"/>
  <c r="R392" i="63"/>
  <c r="R685" i="63"/>
  <c r="R762" i="63"/>
  <c r="R842" i="63"/>
  <c r="R21" i="63"/>
  <c r="R192" i="63"/>
  <c r="R243" i="63"/>
  <c r="R313" i="63"/>
  <c r="R393" i="63"/>
  <c r="R193" i="63"/>
  <c r="R629" i="63"/>
  <c r="R10" i="63"/>
  <c r="R40" i="63"/>
  <c r="R252" i="63"/>
  <c r="R402" i="63"/>
  <c r="R695" i="63"/>
  <c r="R772" i="63"/>
  <c r="R852" i="63"/>
  <c r="R31" i="63"/>
  <c r="R50" i="63"/>
  <c r="R262" i="63"/>
  <c r="R412" i="63"/>
  <c r="R618" i="63"/>
  <c r="R705" i="63"/>
  <c r="R782" i="63"/>
  <c r="R862" i="63"/>
  <c r="R41" i="63"/>
  <c r="R140" i="63"/>
  <c r="R263" i="63"/>
  <c r="R333" i="63"/>
  <c r="R413" i="63"/>
  <c r="R483" i="63"/>
  <c r="R656" i="63"/>
  <c r="R694" i="63"/>
  <c r="R119" i="63"/>
  <c r="R292" i="63"/>
  <c r="R452" i="63"/>
  <c r="R628" i="63"/>
  <c r="R97" i="63"/>
  <c r="R792" i="63"/>
  <c r="R230" i="63"/>
  <c r="R771" i="63"/>
  <c r="R228" i="63"/>
  <c r="R312" i="63"/>
  <c r="R191" i="63"/>
  <c r="R512" i="63"/>
  <c r="R638" i="63"/>
  <c r="R722" i="63"/>
  <c r="R802" i="63"/>
  <c r="R872" i="63"/>
  <c r="R61" i="63"/>
  <c r="R98" i="63"/>
  <c r="R273" i="63"/>
  <c r="R353" i="63"/>
  <c r="R433" i="63"/>
  <c r="R503" i="63"/>
  <c r="R481" i="63"/>
  <c r="R684" i="63"/>
  <c r="R851" i="63"/>
  <c r="R129" i="63"/>
  <c r="R322" i="63"/>
  <c r="R472" i="63"/>
  <c r="R608" i="63"/>
  <c r="R655" i="63"/>
  <c r="R732" i="63"/>
  <c r="R812" i="63"/>
  <c r="R882" i="63"/>
  <c r="R71" i="63"/>
  <c r="R160" i="63"/>
  <c r="R283" i="63"/>
  <c r="R363" i="63"/>
  <c r="R443" i="63"/>
  <c r="R513" i="63"/>
  <c r="R686" i="63"/>
  <c r="R110" i="63"/>
  <c r="R203" i="63"/>
  <c r="R373" i="63"/>
  <c r="R609" i="63"/>
  <c r="R666" i="63"/>
  <c r="R743" i="63"/>
  <c r="R823" i="63"/>
  <c r="R232" i="63"/>
  <c r="R383" i="63"/>
  <c r="R619" i="63"/>
  <c r="R676" i="63"/>
  <c r="R753" i="63"/>
  <c r="R833" i="63"/>
  <c r="R892" i="63"/>
  <c r="R253" i="63"/>
  <c r="R403" i="63"/>
  <c r="R639" i="63"/>
  <c r="R763" i="63"/>
  <c r="R843" i="63"/>
  <c r="R99" i="63"/>
  <c r="R423" i="63"/>
  <c r="R773" i="63"/>
  <c r="R853" i="63"/>
  <c r="R139" i="63"/>
  <c r="R293" i="63"/>
  <c r="R453" i="63"/>
  <c r="R706" i="63"/>
  <c r="R783" i="63"/>
  <c r="R863" i="63"/>
  <c r="R332" i="63"/>
  <c r="R665" i="63"/>
  <c r="R120" i="63"/>
  <c r="R303" i="63"/>
  <c r="R463" i="63"/>
  <c r="R100" i="63"/>
  <c r="R793" i="63"/>
  <c r="R873" i="63"/>
  <c r="R150" i="63"/>
  <c r="R493" i="63"/>
  <c r="R813" i="63"/>
  <c r="R482" i="63"/>
  <c r="R742" i="63"/>
  <c r="R130" i="63"/>
  <c r="R323" i="63"/>
  <c r="R473" i="63"/>
  <c r="R696" i="63"/>
  <c r="R723" i="63"/>
  <c r="R803" i="63"/>
  <c r="R883" i="63"/>
  <c r="R822" i="63"/>
  <c r="R51" i="63"/>
  <c r="R343" i="63"/>
  <c r="R733" i="63"/>
  <c r="R893" i="63"/>
  <c r="T900" i="63" l="1"/>
  <c r="S32" i="63"/>
  <c r="S42" i="63"/>
  <c r="S2" i="63"/>
  <c r="S514" i="63"/>
  <c r="S62" i="63"/>
  <c r="S515" i="63"/>
  <c r="S111" i="63"/>
  <c r="S707" i="63"/>
  <c r="S161" i="63"/>
  <c r="S22" i="63"/>
  <c r="S101" i="63"/>
  <c r="S121" i="63"/>
  <c r="S131" i="63"/>
  <c r="S12" i="63"/>
  <c r="S162" i="63"/>
  <c r="S204" i="63"/>
  <c r="S194" i="63"/>
  <c r="S52" i="63"/>
  <c r="S234" i="63"/>
  <c r="S205" i="63"/>
  <c r="S254" i="63"/>
  <c r="S244" i="63"/>
  <c r="S72" i="63"/>
  <c r="S141" i="63"/>
  <c r="S264" i="63"/>
  <c r="S640" i="63"/>
  <c r="S274" i="63"/>
  <c r="S151" i="63"/>
  <c r="S284" i="63"/>
  <c r="S517" i="63"/>
  <c r="S294" i="63"/>
  <c r="S354" i="63"/>
  <c r="S518" i="63"/>
  <c r="S516" i="63"/>
  <c r="S304" i="63"/>
  <c r="S519" i="63"/>
  <c r="S334" i="63"/>
  <c r="S521" i="63"/>
  <c r="S314" i="63"/>
  <c r="S374" i="63"/>
  <c r="S434" i="63"/>
  <c r="S523" i="63"/>
  <c r="S520" i="63"/>
  <c r="S364" i="63"/>
  <c r="S384" i="63"/>
  <c r="S404" i="63"/>
  <c r="S464" i="63"/>
  <c r="S324" i="63"/>
  <c r="S414" i="63"/>
  <c r="S344" i="63"/>
  <c r="S424" i="63"/>
  <c r="S484" i="63"/>
  <c r="S600" i="63"/>
  <c r="S394" i="63"/>
  <c r="S610" i="63"/>
  <c r="S524" i="63"/>
  <c r="S474" i="63"/>
  <c r="S620" i="63"/>
  <c r="S630" i="63"/>
  <c r="S163" i="63"/>
  <c r="S657" i="63"/>
  <c r="S708" i="63"/>
  <c r="S454" i="63"/>
  <c r="S444" i="63"/>
  <c r="S522" i="63"/>
  <c r="S494" i="63"/>
  <c r="S504" i="63"/>
  <c r="S677" i="63"/>
  <c r="S667" i="63"/>
  <c r="S73" i="63"/>
  <c r="S526" i="63"/>
  <c r="S529" i="63"/>
  <c r="S697" i="63"/>
  <c r="S724" i="63"/>
  <c r="S641" i="63"/>
  <c r="S525" i="63"/>
  <c r="S734" i="63"/>
  <c r="S774" i="63"/>
  <c r="S744" i="63"/>
  <c r="S527" i="63"/>
  <c r="S687" i="63"/>
  <c r="S754" i="63"/>
  <c r="S804" i="63"/>
  <c r="S528" i="63"/>
  <c r="S531" i="63"/>
  <c r="S530" i="63"/>
  <c r="S844" i="63"/>
  <c r="S784" i="63"/>
  <c r="S794" i="63"/>
  <c r="S533" i="63"/>
  <c r="S206" i="63"/>
  <c r="S709" i="63"/>
  <c r="S164" i="63"/>
  <c r="S814" i="63"/>
  <c r="S864" i="63"/>
  <c r="S824" i="63"/>
  <c r="S874" i="63"/>
  <c r="S33" i="63"/>
  <c r="S834" i="63"/>
  <c r="S764" i="63"/>
  <c r="S532" i="63"/>
  <c r="S3" i="63"/>
  <c r="S53" i="63"/>
  <c r="S854" i="63"/>
  <c r="S884" i="63"/>
  <c r="S23" i="63"/>
  <c r="S102" i="63"/>
  <c r="S63" i="63"/>
  <c r="S13" i="63"/>
  <c r="S122" i="63"/>
  <c r="S534" i="63"/>
  <c r="S43" i="63"/>
  <c r="S132" i="63"/>
  <c r="S535" i="63"/>
  <c r="S195" i="63"/>
  <c r="S536" i="63"/>
  <c r="S165" i="63"/>
  <c r="S208" i="63"/>
  <c r="S275" i="63"/>
  <c r="S325" i="63"/>
  <c r="S74" i="63"/>
  <c r="S235" i="63"/>
  <c r="S245" i="63"/>
  <c r="S285" i="63"/>
  <c r="S345" i="63"/>
  <c r="S112" i="63"/>
  <c r="S255" i="63"/>
  <c r="S207" i="63"/>
  <c r="S152" i="63"/>
  <c r="S75" i="63"/>
  <c r="S265" i="63"/>
  <c r="S142" i="63"/>
  <c r="S642" i="63"/>
  <c r="S315" i="63"/>
  <c r="S335" i="63"/>
  <c r="S540" i="63"/>
  <c r="S445" i="63"/>
  <c r="S385" i="63"/>
  <c r="S455" i="63"/>
  <c r="S495" i="63"/>
  <c r="S539" i="63"/>
  <c r="S405" i="63"/>
  <c r="S465" i="63"/>
  <c r="S601" i="63"/>
  <c r="S415" i="63"/>
  <c r="S295" i="63"/>
  <c r="S425" i="63"/>
  <c r="S167" i="63"/>
  <c r="S537" i="63"/>
  <c r="S305" i="63"/>
  <c r="S541" i="63"/>
  <c r="S485" i="63"/>
  <c r="S538" i="63"/>
  <c r="S375" i="63"/>
  <c r="S435" i="63"/>
  <c r="S475" i="63"/>
  <c r="S631" i="63"/>
  <c r="S698" i="63"/>
  <c r="S542" i="63"/>
  <c r="S643" i="63"/>
  <c r="S355" i="63"/>
  <c r="S543" i="63"/>
  <c r="S658" i="63"/>
  <c r="S710" i="63"/>
  <c r="S505" i="63"/>
  <c r="S668" i="63"/>
  <c r="S688" i="63"/>
  <c r="S735" i="63"/>
  <c r="S611" i="63"/>
  <c r="S544" i="63"/>
  <c r="S745" i="63"/>
  <c r="S365" i="63"/>
  <c r="S395" i="63"/>
  <c r="S166" i="63"/>
  <c r="S621" i="63"/>
  <c r="S545" i="63"/>
  <c r="S547" i="63"/>
  <c r="S785" i="63"/>
  <c r="S548" i="63"/>
  <c r="S795" i="63"/>
  <c r="S855" i="63"/>
  <c r="S805" i="63"/>
  <c r="S553" i="63"/>
  <c r="S551" i="63"/>
  <c r="S76" i="63"/>
  <c r="S765" i="63"/>
  <c r="S815" i="63"/>
  <c r="S546" i="63"/>
  <c r="S549" i="63"/>
  <c r="S825" i="63"/>
  <c r="S875" i="63"/>
  <c r="S725" i="63"/>
  <c r="S550" i="63"/>
  <c r="S835" i="63"/>
  <c r="S885" i="63"/>
  <c r="S678" i="63"/>
  <c r="S755" i="63"/>
  <c r="S775" i="63"/>
  <c r="S552" i="63"/>
  <c r="S14" i="63"/>
  <c r="S103" i="63"/>
  <c r="S77" i="63"/>
  <c r="S845" i="63"/>
  <c r="S555" i="63"/>
  <c r="S209" i="63"/>
  <c r="S711" i="63"/>
  <c r="S168" i="63"/>
  <c r="S196" i="63"/>
  <c r="S865" i="63"/>
  <c r="S24" i="63"/>
  <c r="S4" i="63"/>
  <c r="S34" i="63"/>
  <c r="S123" i="63"/>
  <c r="S236" i="63"/>
  <c r="S44" i="63"/>
  <c r="S54" i="63"/>
  <c r="S169" i="63"/>
  <c r="S256" i="63"/>
  <c r="S554" i="63"/>
  <c r="S64" i="63"/>
  <c r="S210" i="63"/>
  <c r="S644" i="63"/>
  <c r="S316" i="63"/>
  <c r="S560" i="63"/>
  <c r="S133" i="63"/>
  <c r="S556" i="63"/>
  <c r="S559" i="63"/>
  <c r="S143" i="63"/>
  <c r="S276" i="63"/>
  <c r="S326" i="63"/>
  <c r="S396" i="63"/>
  <c r="S153" i="63"/>
  <c r="S557" i="63"/>
  <c r="S211" i="63"/>
  <c r="S286" i="63"/>
  <c r="S346" i="63"/>
  <c r="S113" i="63"/>
  <c r="S296" i="63"/>
  <c r="S246" i="63"/>
  <c r="S78" i="63"/>
  <c r="S558" i="63"/>
  <c r="S366" i="63"/>
  <c r="S266" i="63"/>
  <c r="S306" i="63"/>
  <c r="S386" i="63"/>
  <c r="S426" i="63"/>
  <c r="S171" i="63"/>
  <c r="S622" i="63"/>
  <c r="S406" i="63"/>
  <c r="S561" i="63"/>
  <c r="S486" i="63"/>
  <c r="S436" i="63"/>
  <c r="S562" i="63"/>
  <c r="S645" i="63"/>
  <c r="S446" i="63"/>
  <c r="S563" i="63"/>
  <c r="S456" i="63"/>
  <c r="S496" i="63"/>
  <c r="S669" i="63"/>
  <c r="S336" i="63"/>
  <c r="S170" i="63"/>
  <c r="S356" i="63"/>
  <c r="S466" i="63"/>
  <c r="S602" i="63"/>
  <c r="S376" i="63"/>
  <c r="S416" i="63"/>
  <c r="S476" i="63"/>
  <c r="S726" i="63"/>
  <c r="S570" i="63"/>
  <c r="S836" i="63"/>
  <c r="S886" i="63"/>
  <c r="S55" i="63"/>
  <c r="S173" i="63"/>
  <c r="S506" i="63"/>
  <c r="S689" i="63"/>
  <c r="S736" i="63"/>
  <c r="S776" i="63"/>
  <c r="S612" i="63"/>
  <c r="S679" i="63"/>
  <c r="S564" i="63"/>
  <c r="S746" i="63"/>
  <c r="S786" i="63"/>
  <c r="S846" i="63"/>
  <c r="S15" i="63"/>
  <c r="S104" i="63"/>
  <c r="S632" i="63"/>
  <c r="S565" i="63"/>
  <c r="S567" i="63"/>
  <c r="S796" i="63"/>
  <c r="S659" i="63"/>
  <c r="S699" i="63"/>
  <c r="S756" i="63"/>
  <c r="S806" i="63"/>
  <c r="S79" i="63"/>
  <c r="S568" i="63"/>
  <c r="S571" i="63"/>
  <c r="S212" i="63"/>
  <c r="S25" i="63"/>
  <c r="S213" i="63"/>
  <c r="S712" i="63"/>
  <c r="S766" i="63"/>
  <c r="S816" i="63"/>
  <c r="S866" i="63"/>
  <c r="S566" i="63"/>
  <c r="S569" i="63"/>
  <c r="S826" i="63"/>
  <c r="S572" i="63"/>
  <c r="S713" i="63"/>
  <c r="S154" i="63"/>
  <c r="S646" i="63"/>
  <c r="S317" i="63"/>
  <c r="S387" i="63"/>
  <c r="S174" i="63"/>
  <c r="S856" i="63"/>
  <c r="S65" i="63"/>
  <c r="S134" i="63"/>
  <c r="S144" i="63"/>
  <c r="S197" i="63"/>
  <c r="S575" i="63"/>
  <c r="S327" i="63"/>
  <c r="S397" i="63"/>
  <c r="S467" i="63"/>
  <c r="S573" i="63"/>
  <c r="S124" i="63"/>
  <c r="S214" i="63"/>
  <c r="S277" i="63"/>
  <c r="S337" i="63"/>
  <c r="S876" i="63"/>
  <c r="S237" i="63"/>
  <c r="S576" i="63"/>
  <c r="S347" i="63"/>
  <c r="S417" i="63"/>
  <c r="S175" i="63"/>
  <c r="S5" i="63"/>
  <c r="S45" i="63"/>
  <c r="S80" i="63"/>
  <c r="S247" i="63"/>
  <c r="S287" i="63"/>
  <c r="S357" i="63"/>
  <c r="S574" i="63"/>
  <c r="S35" i="63"/>
  <c r="S172" i="63"/>
  <c r="S257" i="63"/>
  <c r="S297" i="63"/>
  <c r="S114" i="63"/>
  <c r="S81" i="63"/>
  <c r="S577" i="63"/>
  <c r="S377" i="63"/>
  <c r="S447" i="63"/>
  <c r="S580" i="63"/>
  <c r="S267" i="63"/>
  <c r="S307" i="63"/>
  <c r="S437" i="63"/>
  <c r="S507" i="63"/>
  <c r="S680" i="63"/>
  <c r="S737" i="63"/>
  <c r="S457" i="63"/>
  <c r="S497" i="63"/>
  <c r="S603" i="63"/>
  <c r="S690" i="63"/>
  <c r="S747" i="63"/>
  <c r="S807" i="63"/>
  <c r="S587" i="63"/>
  <c r="S26" i="63"/>
  <c r="S477" i="63"/>
  <c r="S613" i="63"/>
  <c r="S581" i="63"/>
  <c r="S757" i="63"/>
  <c r="S487" i="63"/>
  <c r="S623" i="63"/>
  <c r="S700" i="63"/>
  <c r="S767" i="63"/>
  <c r="S817" i="63"/>
  <c r="S867" i="63"/>
  <c r="S46" i="63"/>
  <c r="S579" i="63"/>
  <c r="S633" i="63"/>
  <c r="S82" i="63"/>
  <c r="S583" i="63"/>
  <c r="S367" i="63"/>
  <c r="S578" i="63"/>
  <c r="S647" i="63"/>
  <c r="S714" i="63"/>
  <c r="S584" i="63"/>
  <c r="S837" i="63"/>
  <c r="S887" i="63"/>
  <c r="S66" i="63"/>
  <c r="S407" i="63"/>
  <c r="S660" i="63"/>
  <c r="S582" i="63"/>
  <c r="S777" i="63"/>
  <c r="S586" i="63"/>
  <c r="S6" i="63"/>
  <c r="S427" i="63"/>
  <c r="S670" i="63"/>
  <c r="S727" i="63"/>
  <c r="S787" i="63"/>
  <c r="S827" i="63"/>
  <c r="S177" i="63"/>
  <c r="S258" i="63"/>
  <c r="S308" i="63"/>
  <c r="S847" i="63"/>
  <c r="S145" i="63"/>
  <c r="S84" i="63"/>
  <c r="S318" i="63"/>
  <c r="S388" i="63"/>
  <c r="S178" i="63"/>
  <c r="S857" i="63"/>
  <c r="S105" i="63"/>
  <c r="S83" i="63"/>
  <c r="S268" i="63"/>
  <c r="S328" i="63"/>
  <c r="S398" i="63"/>
  <c r="S468" i="63"/>
  <c r="S215" i="63"/>
  <c r="S115" i="63"/>
  <c r="S155" i="63"/>
  <c r="S648" i="63"/>
  <c r="S338" i="63"/>
  <c r="S408" i="63"/>
  <c r="S478" i="63"/>
  <c r="S877" i="63"/>
  <c r="S56" i="63"/>
  <c r="S176" i="63"/>
  <c r="S198" i="63"/>
  <c r="S278" i="63"/>
  <c r="S16" i="63"/>
  <c r="S216" i="63"/>
  <c r="S217" i="63"/>
  <c r="S588" i="63"/>
  <c r="S797" i="63"/>
  <c r="S715" i="63"/>
  <c r="S125" i="63"/>
  <c r="S238" i="63"/>
  <c r="S288" i="63"/>
  <c r="S585" i="63"/>
  <c r="S36" i="63"/>
  <c r="S135" i="63"/>
  <c r="S248" i="63"/>
  <c r="S298" i="63"/>
  <c r="S458" i="63"/>
  <c r="S488" i="63"/>
  <c r="S590" i="63"/>
  <c r="S649" i="63"/>
  <c r="S716" i="63"/>
  <c r="S448" i="63"/>
  <c r="S179" i="63"/>
  <c r="S591" i="63"/>
  <c r="S661" i="63"/>
  <c r="S728" i="63"/>
  <c r="S788" i="63"/>
  <c r="S595" i="63"/>
  <c r="S27" i="63"/>
  <c r="S438" i="63"/>
  <c r="S498" i="63"/>
  <c r="S671" i="63"/>
  <c r="S738" i="63"/>
  <c r="S589" i="63"/>
  <c r="S428" i="63"/>
  <c r="S508" i="63"/>
  <c r="S681" i="63"/>
  <c r="S748" i="63"/>
  <c r="S808" i="63"/>
  <c r="S868" i="63"/>
  <c r="S378" i="63"/>
  <c r="S418" i="63"/>
  <c r="S604" i="63"/>
  <c r="S691" i="63"/>
  <c r="S758" i="63"/>
  <c r="S368" i="63"/>
  <c r="S614" i="63"/>
  <c r="S592" i="63"/>
  <c r="S768" i="63"/>
  <c r="S358" i="63"/>
  <c r="S624" i="63"/>
  <c r="S701" i="63"/>
  <c r="S593" i="63"/>
  <c r="S838" i="63"/>
  <c r="S7" i="63"/>
  <c r="S106" i="63"/>
  <c r="S348" i="63"/>
  <c r="S634" i="63"/>
  <c r="S85" i="63"/>
  <c r="S594" i="63"/>
  <c r="S848" i="63"/>
  <c r="S17" i="63"/>
  <c r="S878" i="63"/>
  <c r="S67" i="63"/>
  <c r="S219" i="63"/>
  <c r="S220" i="63"/>
  <c r="S596" i="63"/>
  <c r="S359" i="63"/>
  <c r="S888" i="63"/>
  <c r="S126" i="63"/>
  <c r="S239" i="63"/>
  <c r="S289" i="63"/>
  <c r="S369" i="63"/>
  <c r="S449" i="63"/>
  <c r="S778" i="63"/>
  <c r="S717" i="63"/>
  <c r="S47" i="63"/>
  <c r="S136" i="63"/>
  <c r="S249" i="63"/>
  <c r="S798" i="63"/>
  <c r="S37" i="63"/>
  <c r="S181" i="63"/>
  <c r="S259" i="63"/>
  <c r="S309" i="63"/>
  <c r="S389" i="63"/>
  <c r="S182" i="63"/>
  <c r="S818" i="63"/>
  <c r="S146" i="63"/>
  <c r="S87" i="63"/>
  <c r="S319" i="63"/>
  <c r="S828" i="63"/>
  <c r="S57" i="63"/>
  <c r="S86" i="63"/>
  <c r="S269" i="63"/>
  <c r="S329" i="63"/>
  <c r="S858" i="63"/>
  <c r="S116" i="63"/>
  <c r="S156" i="63"/>
  <c r="S650" i="63"/>
  <c r="S339" i="63"/>
  <c r="S419" i="63"/>
  <c r="S183" i="63"/>
  <c r="S218" i="63"/>
  <c r="S180" i="63"/>
  <c r="S199" i="63"/>
  <c r="S279" i="63"/>
  <c r="S349" i="63"/>
  <c r="S429" i="63"/>
  <c r="S489" i="63"/>
  <c r="S439" i="63"/>
  <c r="S672" i="63"/>
  <c r="S739" i="63"/>
  <c r="S819" i="63"/>
  <c r="S879" i="63"/>
  <c r="S58" i="63"/>
  <c r="S185" i="63"/>
  <c r="S459" i="63"/>
  <c r="S682" i="63"/>
  <c r="S749" i="63"/>
  <c r="S829" i="63"/>
  <c r="S889" i="63"/>
  <c r="S68" i="63"/>
  <c r="S147" i="63"/>
  <c r="S90" i="63"/>
  <c r="S330" i="63"/>
  <c r="S410" i="63"/>
  <c r="S480" i="63"/>
  <c r="S469" i="63"/>
  <c r="S509" i="63"/>
  <c r="S692" i="63"/>
  <c r="S759" i="63"/>
  <c r="S839" i="63"/>
  <c r="S8" i="63"/>
  <c r="S107" i="63"/>
  <c r="S479" i="63"/>
  <c r="S598" i="63"/>
  <c r="S769" i="63"/>
  <c r="S849" i="63"/>
  <c r="S18" i="63"/>
  <c r="S117" i="63"/>
  <c r="S157" i="63"/>
  <c r="S652" i="63"/>
  <c r="S350" i="63"/>
  <c r="S430" i="63"/>
  <c r="S490" i="63"/>
  <c r="S615" i="63"/>
  <c r="S702" i="63"/>
  <c r="S779" i="63"/>
  <c r="S859" i="63"/>
  <c r="S719" i="63"/>
  <c r="S299" i="63"/>
  <c r="S379" i="63"/>
  <c r="S635" i="63"/>
  <c r="S88" i="63"/>
  <c r="S789" i="63"/>
  <c r="S599" i="63"/>
  <c r="S28" i="63"/>
  <c r="S222" i="63"/>
  <c r="S223" i="63"/>
  <c r="S290" i="63"/>
  <c r="S370" i="63"/>
  <c r="S450" i="63"/>
  <c r="S510" i="63"/>
  <c r="S399" i="63"/>
  <c r="S499" i="63"/>
  <c r="S625" i="63"/>
  <c r="S651" i="63"/>
  <c r="S718" i="63"/>
  <c r="S799" i="63"/>
  <c r="S221" i="63"/>
  <c r="S38" i="63"/>
  <c r="S127" i="63"/>
  <c r="S240" i="63"/>
  <c r="S300" i="63"/>
  <c r="S380" i="63"/>
  <c r="S460" i="63"/>
  <c r="S409" i="63"/>
  <c r="S137" i="63"/>
  <c r="S260" i="63"/>
  <c r="S400" i="63"/>
  <c r="S187" i="63"/>
  <c r="S673" i="63"/>
  <c r="S91" i="63"/>
  <c r="S790" i="63"/>
  <c r="S224" i="63"/>
  <c r="S49" i="63"/>
  <c r="S270" i="63"/>
  <c r="S420" i="63"/>
  <c r="S720" i="63"/>
  <c r="S800" i="63"/>
  <c r="S870" i="63"/>
  <c r="S59" i="63"/>
  <c r="S148" i="63"/>
  <c r="S93" i="63"/>
  <c r="S341" i="63"/>
  <c r="S421" i="63"/>
  <c r="S491" i="63"/>
  <c r="S664" i="63"/>
  <c r="S597" i="63"/>
  <c r="S280" i="63"/>
  <c r="S440" i="63"/>
  <c r="S616" i="63"/>
  <c r="S653" i="63"/>
  <c r="S730" i="63"/>
  <c r="S810" i="63"/>
  <c r="S880" i="63"/>
  <c r="S662" i="63"/>
  <c r="S184" i="63"/>
  <c r="S310" i="63"/>
  <c r="S186" i="63"/>
  <c r="S740" i="63"/>
  <c r="S820" i="63"/>
  <c r="S890" i="63"/>
  <c r="S108" i="63"/>
  <c r="S158" i="63"/>
  <c r="S281" i="63"/>
  <c r="S361" i="63"/>
  <c r="S441" i="63"/>
  <c r="S511" i="63"/>
  <c r="S729" i="63"/>
  <c r="S320" i="63"/>
  <c r="S470" i="63"/>
  <c r="S636" i="63"/>
  <c r="S750" i="63"/>
  <c r="S830" i="63"/>
  <c r="S809" i="63"/>
  <c r="S89" i="63"/>
  <c r="S340" i="63"/>
  <c r="S500" i="63"/>
  <c r="S606" i="63"/>
  <c r="S663" i="63"/>
  <c r="S683" i="63"/>
  <c r="S760" i="63"/>
  <c r="S840" i="63"/>
  <c r="S19" i="63"/>
  <c r="S188" i="63"/>
  <c r="S226" i="63"/>
  <c r="S301" i="63"/>
  <c r="S381" i="63"/>
  <c r="S461" i="63"/>
  <c r="S617" i="63"/>
  <c r="S869" i="63"/>
  <c r="S200" i="63"/>
  <c r="S360" i="63"/>
  <c r="S693" i="63"/>
  <c r="S770" i="63"/>
  <c r="S850" i="63"/>
  <c r="S29" i="63"/>
  <c r="S225" i="63"/>
  <c r="S241" i="63"/>
  <c r="S311" i="63"/>
  <c r="S391" i="63"/>
  <c r="S189" i="63"/>
  <c r="S627" i="63"/>
  <c r="S48" i="63"/>
  <c r="S92" i="63"/>
  <c r="S351" i="63"/>
  <c r="S501" i="63"/>
  <c r="S704" i="63"/>
  <c r="S781" i="63"/>
  <c r="S861" i="63"/>
  <c r="S250" i="63"/>
  <c r="S201" i="63"/>
  <c r="S371" i="63"/>
  <c r="S607" i="63"/>
  <c r="S94" i="63"/>
  <c r="S791" i="63"/>
  <c r="S227" i="63"/>
  <c r="S50" i="63"/>
  <c r="S139" i="63"/>
  <c r="S262" i="63"/>
  <c r="S332" i="63"/>
  <c r="S412" i="63"/>
  <c r="S482" i="63"/>
  <c r="S390" i="63"/>
  <c r="S251" i="63"/>
  <c r="S401" i="63"/>
  <c r="S654" i="63"/>
  <c r="S721" i="63"/>
  <c r="S801" i="63"/>
  <c r="S871" i="63"/>
  <c r="S60" i="63"/>
  <c r="S149" i="63"/>
  <c r="S96" i="63"/>
  <c r="S342" i="63"/>
  <c r="S422" i="63"/>
  <c r="S492" i="63"/>
  <c r="S703" i="63"/>
  <c r="S39" i="63"/>
  <c r="S261" i="63"/>
  <c r="S411" i="63"/>
  <c r="S637" i="63"/>
  <c r="S731" i="63"/>
  <c r="S811" i="63"/>
  <c r="S881" i="63"/>
  <c r="S70" i="63"/>
  <c r="S95" i="63"/>
  <c r="S272" i="63"/>
  <c r="S352" i="63"/>
  <c r="S432" i="63"/>
  <c r="S605" i="63"/>
  <c r="S780" i="63"/>
  <c r="S69" i="63"/>
  <c r="S271" i="63"/>
  <c r="S431" i="63"/>
  <c r="S674" i="63"/>
  <c r="S741" i="63"/>
  <c r="S821" i="63"/>
  <c r="S626" i="63"/>
  <c r="S860" i="63"/>
  <c r="S9" i="63"/>
  <c r="S118" i="63"/>
  <c r="S291" i="63"/>
  <c r="S451" i="63"/>
  <c r="S751" i="63"/>
  <c r="S831" i="63"/>
  <c r="S10" i="63"/>
  <c r="S119" i="63"/>
  <c r="S202" i="63"/>
  <c r="S292" i="63"/>
  <c r="S372" i="63"/>
  <c r="S452" i="63"/>
  <c r="S128" i="63"/>
  <c r="S321" i="63"/>
  <c r="S138" i="63"/>
  <c r="S331" i="63"/>
  <c r="S481" i="63"/>
  <c r="S684" i="63"/>
  <c r="S694" i="63"/>
  <c r="S771" i="63"/>
  <c r="S851" i="63"/>
  <c r="S841" i="63"/>
  <c r="S159" i="63"/>
  <c r="S362" i="63"/>
  <c r="S665" i="63"/>
  <c r="S742" i="63"/>
  <c r="S822" i="63"/>
  <c r="S892" i="63"/>
  <c r="S110" i="63"/>
  <c r="S20" i="63"/>
  <c r="S229" i="63"/>
  <c r="S382" i="63"/>
  <c r="S502" i="63"/>
  <c r="S675" i="63"/>
  <c r="S752" i="63"/>
  <c r="S832" i="63"/>
  <c r="S11" i="63"/>
  <c r="S120" i="63"/>
  <c r="S232" i="63"/>
  <c r="S303" i="63"/>
  <c r="S383" i="63"/>
  <c r="S463" i="63"/>
  <c r="S619" i="63"/>
  <c r="S30" i="63"/>
  <c r="S242" i="63"/>
  <c r="S392" i="63"/>
  <c r="S685" i="63"/>
  <c r="S762" i="63"/>
  <c r="S842" i="63"/>
  <c r="S21" i="63"/>
  <c r="S471" i="63"/>
  <c r="S40" i="63"/>
  <c r="S252" i="63"/>
  <c r="S402" i="63"/>
  <c r="S695" i="63"/>
  <c r="S772" i="63"/>
  <c r="S852" i="63"/>
  <c r="S31" i="63"/>
  <c r="S130" i="63"/>
  <c r="S253" i="63"/>
  <c r="S323" i="63"/>
  <c r="S403" i="63"/>
  <c r="S473" i="63"/>
  <c r="S639" i="63"/>
  <c r="S109" i="63"/>
  <c r="S282" i="63"/>
  <c r="S442" i="63"/>
  <c r="S618" i="63"/>
  <c r="S705" i="63"/>
  <c r="S782" i="63"/>
  <c r="S862" i="63"/>
  <c r="S190" i="63"/>
  <c r="S302" i="63"/>
  <c r="S462" i="63"/>
  <c r="S628" i="63"/>
  <c r="S97" i="63"/>
  <c r="S792" i="63"/>
  <c r="S230" i="63"/>
  <c r="S51" i="63"/>
  <c r="S150" i="63"/>
  <c r="S99" i="63"/>
  <c r="S343" i="63"/>
  <c r="S423" i="63"/>
  <c r="S493" i="63"/>
  <c r="S666" i="63"/>
  <c r="S891" i="63"/>
  <c r="S228" i="63"/>
  <c r="S312" i="63"/>
  <c r="S191" i="63"/>
  <c r="S512" i="63"/>
  <c r="S638" i="63"/>
  <c r="S722" i="63"/>
  <c r="S802" i="63"/>
  <c r="S872" i="63"/>
  <c r="S61" i="63"/>
  <c r="S98" i="63"/>
  <c r="S273" i="63"/>
  <c r="S353" i="63"/>
  <c r="S433" i="63"/>
  <c r="S503" i="63"/>
  <c r="S676" i="63"/>
  <c r="S732" i="63"/>
  <c r="S160" i="63"/>
  <c r="S363" i="63"/>
  <c r="S513" i="63"/>
  <c r="S733" i="63"/>
  <c r="S813" i="63"/>
  <c r="S893" i="63"/>
  <c r="S129" i="63"/>
  <c r="S812" i="63"/>
  <c r="S203" i="63"/>
  <c r="S373" i="63"/>
  <c r="S609" i="63"/>
  <c r="S743" i="63"/>
  <c r="S823" i="63"/>
  <c r="S761" i="63"/>
  <c r="S322" i="63"/>
  <c r="S882" i="63"/>
  <c r="S243" i="63"/>
  <c r="S393" i="63"/>
  <c r="S629" i="63"/>
  <c r="S753" i="63"/>
  <c r="S833" i="63"/>
  <c r="S472" i="63"/>
  <c r="S41" i="63"/>
  <c r="S263" i="63"/>
  <c r="S413" i="63"/>
  <c r="S656" i="63"/>
  <c r="S763" i="63"/>
  <c r="S843" i="63"/>
  <c r="S283" i="63"/>
  <c r="S443" i="63"/>
  <c r="S686" i="63"/>
  <c r="S773" i="63"/>
  <c r="S853" i="63"/>
  <c r="S293" i="63"/>
  <c r="S453" i="63"/>
  <c r="S706" i="63"/>
  <c r="S783" i="63"/>
  <c r="S863" i="63"/>
  <c r="S655" i="63"/>
  <c r="S140" i="63"/>
  <c r="S696" i="63"/>
  <c r="S723" i="63"/>
  <c r="S883" i="63"/>
  <c r="S71" i="63"/>
  <c r="S192" i="63"/>
  <c r="S313" i="63"/>
  <c r="S193" i="63"/>
  <c r="S100" i="63"/>
  <c r="S793" i="63"/>
  <c r="S873" i="63"/>
  <c r="S608" i="63"/>
  <c r="S333" i="63"/>
  <c r="S483" i="63"/>
  <c r="S803" i="63"/>
  <c r="U900" i="63" l="1"/>
  <c r="T22" i="63"/>
  <c r="T32" i="63"/>
  <c r="T2" i="63"/>
  <c r="T52" i="63"/>
  <c r="T12" i="63"/>
  <c r="T101" i="63"/>
  <c r="T515" i="63"/>
  <c r="T111" i="63"/>
  <c r="T707" i="63"/>
  <c r="T161" i="63"/>
  <c r="T121" i="63"/>
  <c r="T42" i="63"/>
  <c r="T131" i="63"/>
  <c r="T62" i="63"/>
  <c r="T162" i="63"/>
  <c r="T151" i="63"/>
  <c r="T204" i="63"/>
  <c r="T205" i="63"/>
  <c r="T254" i="63"/>
  <c r="T244" i="63"/>
  <c r="T72" i="63"/>
  <c r="T141" i="63"/>
  <c r="T264" i="63"/>
  <c r="T514" i="63"/>
  <c r="T234" i="63"/>
  <c r="T516" i="63"/>
  <c r="T517" i="63"/>
  <c r="T344" i="63"/>
  <c r="T274" i="63"/>
  <c r="T294" i="63"/>
  <c r="T284" i="63"/>
  <c r="T518" i="63"/>
  <c r="T194" i="63"/>
  <c r="T314" i="63"/>
  <c r="T324" i="63"/>
  <c r="T519" i="63"/>
  <c r="T424" i="63"/>
  <c r="T521" i="63"/>
  <c r="T522" i="63"/>
  <c r="T374" i="63"/>
  <c r="T434" i="63"/>
  <c r="T640" i="63"/>
  <c r="T304" i="63"/>
  <c r="T520" i="63"/>
  <c r="T334" i="63"/>
  <c r="T394" i="63"/>
  <c r="T163" i="63"/>
  <c r="T404" i="63"/>
  <c r="T414" i="63"/>
  <c r="T474" i="63"/>
  <c r="T444" i="63"/>
  <c r="T494" i="63"/>
  <c r="T504" i="63"/>
  <c r="T364" i="63"/>
  <c r="T484" i="63"/>
  <c r="T600" i="63"/>
  <c r="T687" i="63"/>
  <c r="T610" i="63"/>
  <c r="T384" i="63"/>
  <c r="T620" i="63"/>
  <c r="T641" i="63"/>
  <c r="T73" i="63"/>
  <c r="T523" i="63"/>
  <c r="T454" i="63"/>
  <c r="T667" i="63"/>
  <c r="T677" i="63"/>
  <c r="T708" i="63"/>
  <c r="T764" i="63"/>
  <c r="T814" i="63"/>
  <c r="T526" i="63"/>
  <c r="T657" i="63"/>
  <c r="T697" i="63"/>
  <c r="T724" i="63"/>
  <c r="T530" i="63"/>
  <c r="T525" i="63"/>
  <c r="T734" i="63"/>
  <c r="T464" i="63"/>
  <c r="T524" i="63"/>
  <c r="T744" i="63"/>
  <c r="T527" i="63"/>
  <c r="T794" i="63"/>
  <c r="T354" i="63"/>
  <c r="T630" i="63"/>
  <c r="T754" i="63"/>
  <c r="T804" i="63"/>
  <c r="T529" i="63"/>
  <c r="T532" i="63"/>
  <c r="T774" i="63"/>
  <c r="T784" i="63"/>
  <c r="T854" i="63"/>
  <c r="T531" i="63"/>
  <c r="T533" i="63"/>
  <c r="T535" i="63"/>
  <c r="T112" i="63"/>
  <c r="T206" i="63"/>
  <c r="T864" i="63"/>
  <c r="T23" i="63"/>
  <c r="T824" i="63"/>
  <c r="T528" i="63"/>
  <c r="T834" i="63"/>
  <c r="T884" i="63"/>
  <c r="T43" i="63"/>
  <c r="T534" i="63"/>
  <c r="T3" i="63"/>
  <c r="T844" i="63"/>
  <c r="T874" i="63"/>
  <c r="T709" i="63"/>
  <c r="T102" i="63"/>
  <c r="T53" i="63"/>
  <c r="T207" i="63"/>
  <c r="T13" i="63"/>
  <c r="T164" i="63"/>
  <c r="T122" i="63"/>
  <c r="T142" i="63"/>
  <c r="T642" i="63"/>
  <c r="T195" i="63"/>
  <c r="T536" i="63"/>
  <c r="T539" i="63"/>
  <c r="T165" i="63"/>
  <c r="T208" i="63"/>
  <c r="T74" i="63"/>
  <c r="T235" i="63"/>
  <c r="T537" i="63"/>
  <c r="T335" i="63"/>
  <c r="T63" i="63"/>
  <c r="T245" i="63"/>
  <c r="T33" i="63"/>
  <c r="T255" i="63"/>
  <c r="T295" i="63"/>
  <c r="T132" i="63"/>
  <c r="T152" i="63"/>
  <c r="T75" i="63"/>
  <c r="T265" i="63"/>
  <c r="T305" i="63"/>
  <c r="T275" i="63"/>
  <c r="T285" i="63"/>
  <c r="T538" i="63"/>
  <c r="T375" i="63"/>
  <c r="T435" i="63"/>
  <c r="T540" i="63"/>
  <c r="T445" i="63"/>
  <c r="T543" i="63"/>
  <c r="T355" i="63"/>
  <c r="T365" i="63"/>
  <c r="T395" i="63"/>
  <c r="T166" i="63"/>
  <c r="T505" i="63"/>
  <c r="T405" i="63"/>
  <c r="T315" i="63"/>
  <c r="T415" i="63"/>
  <c r="T475" i="63"/>
  <c r="T425" i="63"/>
  <c r="T167" i="63"/>
  <c r="T345" i="63"/>
  <c r="T541" i="63"/>
  <c r="T465" i="63"/>
  <c r="T621" i="63"/>
  <c r="T545" i="63"/>
  <c r="T385" i="63"/>
  <c r="T485" i="63"/>
  <c r="T631" i="63"/>
  <c r="T698" i="63"/>
  <c r="T455" i="63"/>
  <c r="T542" i="63"/>
  <c r="T643" i="63"/>
  <c r="T76" i="63"/>
  <c r="T495" i="63"/>
  <c r="T658" i="63"/>
  <c r="T678" i="63"/>
  <c r="T725" i="63"/>
  <c r="T325" i="63"/>
  <c r="T688" i="63"/>
  <c r="T735" i="63"/>
  <c r="T611" i="63"/>
  <c r="T544" i="63"/>
  <c r="T745" i="63"/>
  <c r="T755" i="63"/>
  <c r="T775" i="63"/>
  <c r="T668" i="63"/>
  <c r="T785" i="63"/>
  <c r="T845" i="63"/>
  <c r="T554" i="63"/>
  <c r="T548" i="63"/>
  <c r="T795" i="63"/>
  <c r="T855" i="63"/>
  <c r="T805" i="63"/>
  <c r="T551" i="63"/>
  <c r="T601" i="63"/>
  <c r="T710" i="63"/>
  <c r="T765" i="63"/>
  <c r="T815" i="63"/>
  <c r="T865" i="63"/>
  <c r="T546" i="63"/>
  <c r="T549" i="63"/>
  <c r="T825" i="63"/>
  <c r="T875" i="63"/>
  <c r="T547" i="63"/>
  <c r="T550" i="63"/>
  <c r="T835" i="63"/>
  <c r="T64" i="63"/>
  <c r="T143" i="63"/>
  <c r="T552" i="63"/>
  <c r="T14" i="63"/>
  <c r="T103" i="63"/>
  <c r="T553" i="63"/>
  <c r="T555" i="63"/>
  <c r="T113" i="63"/>
  <c r="T153" i="63"/>
  <c r="T209" i="63"/>
  <c r="T711" i="63"/>
  <c r="T885" i="63"/>
  <c r="T24" i="63"/>
  <c r="T210" i="63"/>
  <c r="T211" i="63"/>
  <c r="T4" i="63"/>
  <c r="T34" i="63"/>
  <c r="T44" i="63"/>
  <c r="T133" i="63"/>
  <c r="T246" i="63"/>
  <c r="T54" i="63"/>
  <c r="T168" i="63"/>
  <c r="T236" i="63"/>
  <c r="T266" i="63"/>
  <c r="T306" i="63"/>
  <c r="T376" i="63"/>
  <c r="T123" i="63"/>
  <c r="T644" i="63"/>
  <c r="T316" i="63"/>
  <c r="T169" i="63"/>
  <c r="T556" i="63"/>
  <c r="T559" i="63"/>
  <c r="T386" i="63"/>
  <c r="T77" i="63"/>
  <c r="T276" i="63"/>
  <c r="T196" i="63"/>
  <c r="T256" i="63"/>
  <c r="T557" i="63"/>
  <c r="T336" i="63"/>
  <c r="T286" i="63"/>
  <c r="T296" i="63"/>
  <c r="T356" i="63"/>
  <c r="T78" i="63"/>
  <c r="T558" i="63"/>
  <c r="T560" i="63"/>
  <c r="T416" i="63"/>
  <c r="T476" i="63"/>
  <c r="T612" i="63"/>
  <c r="T426" i="63"/>
  <c r="T171" i="63"/>
  <c r="T406" i="63"/>
  <c r="T561" i="63"/>
  <c r="T486" i="63"/>
  <c r="T632" i="63"/>
  <c r="T396" i="63"/>
  <c r="T436" i="63"/>
  <c r="T562" i="63"/>
  <c r="T446" i="63"/>
  <c r="T563" i="63"/>
  <c r="T659" i="63"/>
  <c r="T326" i="63"/>
  <c r="T456" i="63"/>
  <c r="T346" i="63"/>
  <c r="T170" i="63"/>
  <c r="T506" i="63"/>
  <c r="T366" i="63"/>
  <c r="T466" i="63"/>
  <c r="T566" i="63"/>
  <c r="T569" i="63"/>
  <c r="T826" i="63"/>
  <c r="T876" i="63"/>
  <c r="T45" i="63"/>
  <c r="T134" i="63"/>
  <c r="T726" i="63"/>
  <c r="T570" i="63"/>
  <c r="T496" i="63"/>
  <c r="T602" i="63"/>
  <c r="T689" i="63"/>
  <c r="T736" i="63"/>
  <c r="T776" i="63"/>
  <c r="T572" i="63"/>
  <c r="T5" i="63"/>
  <c r="T65" i="63"/>
  <c r="T622" i="63"/>
  <c r="T679" i="63"/>
  <c r="T564" i="63"/>
  <c r="T746" i="63"/>
  <c r="T786" i="63"/>
  <c r="T645" i="63"/>
  <c r="T565" i="63"/>
  <c r="T567" i="63"/>
  <c r="T796" i="63"/>
  <c r="T699" i="63"/>
  <c r="T756" i="63"/>
  <c r="T806" i="63"/>
  <c r="T573" i="63"/>
  <c r="T713" i="63"/>
  <c r="T172" i="63"/>
  <c r="T669" i="63"/>
  <c r="T79" i="63"/>
  <c r="T568" i="63"/>
  <c r="T571" i="63"/>
  <c r="T212" i="63"/>
  <c r="T712" i="63"/>
  <c r="T766" i="63"/>
  <c r="T816" i="63"/>
  <c r="T836" i="63"/>
  <c r="T104" i="63"/>
  <c r="T173" i="63"/>
  <c r="T267" i="63"/>
  <c r="T307" i="63"/>
  <c r="T578" i="63"/>
  <c r="T457" i="63"/>
  <c r="T846" i="63"/>
  <c r="T154" i="63"/>
  <c r="T646" i="63"/>
  <c r="T317" i="63"/>
  <c r="T387" i="63"/>
  <c r="T174" i="63"/>
  <c r="T856" i="63"/>
  <c r="T144" i="63"/>
  <c r="T197" i="63"/>
  <c r="T575" i="63"/>
  <c r="T327" i="63"/>
  <c r="T866" i="63"/>
  <c r="T55" i="63"/>
  <c r="T124" i="63"/>
  <c r="T214" i="63"/>
  <c r="T277" i="63"/>
  <c r="T337" i="63"/>
  <c r="T407" i="63"/>
  <c r="T477" i="63"/>
  <c r="T886" i="63"/>
  <c r="T213" i="63"/>
  <c r="T237" i="63"/>
  <c r="T576" i="63"/>
  <c r="T347" i="63"/>
  <c r="T15" i="63"/>
  <c r="T80" i="63"/>
  <c r="T247" i="63"/>
  <c r="T287" i="63"/>
  <c r="T357" i="63"/>
  <c r="T574" i="63"/>
  <c r="T35" i="63"/>
  <c r="T257" i="63"/>
  <c r="T297" i="63"/>
  <c r="T367" i="63"/>
  <c r="T437" i="63"/>
  <c r="T579" i="63"/>
  <c r="T25" i="63"/>
  <c r="T114" i="63"/>
  <c r="T81" i="63"/>
  <c r="T577" i="63"/>
  <c r="T427" i="63"/>
  <c r="T670" i="63"/>
  <c r="T727" i="63"/>
  <c r="T787" i="63"/>
  <c r="T447" i="63"/>
  <c r="T507" i="63"/>
  <c r="T680" i="63"/>
  <c r="T737" i="63"/>
  <c r="T797" i="63"/>
  <c r="T857" i="63"/>
  <c r="T715" i="63"/>
  <c r="T467" i="63"/>
  <c r="T497" i="63"/>
  <c r="T603" i="63"/>
  <c r="T690" i="63"/>
  <c r="T747" i="63"/>
  <c r="T175" i="63"/>
  <c r="T613" i="63"/>
  <c r="T581" i="63"/>
  <c r="T757" i="63"/>
  <c r="T585" i="63"/>
  <c r="T215" i="63"/>
  <c r="T36" i="63"/>
  <c r="T487" i="63"/>
  <c r="T623" i="63"/>
  <c r="T700" i="63"/>
  <c r="T767" i="63"/>
  <c r="T377" i="63"/>
  <c r="T580" i="63"/>
  <c r="T633" i="63"/>
  <c r="T82" i="63"/>
  <c r="T583" i="63"/>
  <c r="T827" i="63"/>
  <c r="T877" i="63"/>
  <c r="T56" i="63"/>
  <c r="T397" i="63"/>
  <c r="T647" i="63"/>
  <c r="T714" i="63"/>
  <c r="T584" i="63"/>
  <c r="T837" i="63"/>
  <c r="T887" i="63"/>
  <c r="T66" i="63"/>
  <c r="T417" i="63"/>
  <c r="T660" i="63"/>
  <c r="T582" i="63"/>
  <c r="T817" i="63"/>
  <c r="T46" i="63"/>
  <c r="T135" i="63"/>
  <c r="T248" i="63"/>
  <c r="T298" i="63"/>
  <c r="T586" i="63"/>
  <c r="T177" i="63"/>
  <c r="T258" i="63"/>
  <c r="T308" i="63"/>
  <c r="T589" i="63"/>
  <c r="T458" i="63"/>
  <c r="T847" i="63"/>
  <c r="T145" i="63"/>
  <c r="T84" i="63"/>
  <c r="T318" i="63"/>
  <c r="T388" i="63"/>
  <c r="T178" i="63"/>
  <c r="T587" i="63"/>
  <c r="T105" i="63"/>
  <c r="T83" i="63"/>
  <c r="T268" i="63"/>
  <c r="T328" i="63"/>
  <c r="T398" i="63"/>
  <c r="T468" i="63"/>
  <c r="T777" i="63"/>
  <c r="T867" i="63"/>
  <c r="T115" i="63"/>
  <c r="T155" i="63"/>
  <c r="T648" i="63"/>
  <c r="T6" i="63"/>
  <c r="T176" i="63"/>
  <c r="T198" i="63"/>
  <c r="T278" i="63"/>
  <c r="T16" i="63"/>
  <c r="T216" i="63"/>
  <c r="T217" i="63"/>
  <c r="T588" i="63"/>
  <c r="T807" i="63"/>
  <c r="T26" i="63"/>
  <c r="T125" i="63"/>
  <c r="T238" i="63"/>
  <c r="T288" i="63"/>
  <c r="T348" i="63"/>
  <c r="T634" i="63"/>
  <c r="T85" i="63"/>
  <c r="T488" i="63"/>
  <c r="T590" i="63"/>
  <c r="T649" i="63"/>
  <c r="T716" i="63"/>
  <c r="T778" i="63"/>
  <c r="T858" i="63"/>
  <c r="T717" i="63"/>
  <c r="T338" i="63"/>
  <c r="T448" i="63"/>
  <c r="T179" i="63"/>
  <c r="T591" i="63"/>
  <c r="T661" i="63"/>
  <c r="T728" i="63"/>
  <c r="T438" i="63"/>
  <c r="T478" i="63"/>
  <c r="T498" i="63"/>
  <c r="T671" i="63"/>
  <c r="T738" i="63"/>
  <c r="T798" i="63"/>
  <c r="T218" i="63"/>
  <c r="T37" i="63"/>
  <c r="T428" i="63"/>
  <c r="T508" i="63"/>
  <c r="T681" i="63"/>
  <c r="T748" i="63"/>
  <c r="T378" i="63"/>
  <c r="T418" i="63"/>
  <c r="T604" i="63"/>
  <c r="T691" i="63"/>
  <c r="T758" i="63"/>
  <c r="T368" i="63"/>
  <c r="T408" i="63"/>
  <c r="T614" i="63"/>
  <c r="T592" i="63"/>
  <c r="T768" i="63"/>
  <c r="T828" i="63"/>
  <c r="T888" i="63"/>
  <c r="T67" i="63"/>
  <c r="T358" i="63"/>
  <c r="T624" i="63"/>
  <c r="T701" i="63"/>
  <c r="T593" i="63"/>
  <c r="T838" i="63"/>
  <c r="T7" i="63"/>
  <c r="T868" i="63"/>
  <c r="T180" i="63"/>
  <c r="T199" i="63"/>
  <c r="T279" i="63"/>
  <c r="T349" i="63"/>
  <c r="T878" i="63"/>
  <c r="T219" i="63"/>
  <c r="T220" i="63"/>
  <c r="T596" i="63"/>
  <c r="T359" i="63"/>
  <c r="T439" i="63"/>
  <c r="T594" i="63"/>
  <c r="T17" i="63"/>
  <c r="T126" i="63"/>
  <c r="T239" i="63"/>
  <c r="T289" i="63"/>
  <c r="T788" i="63"/>
  <c r="T27" i="63"/>
  <c r="T47" i="63"/>
  <c r="T106" i="63"/>
  <c r="T136" i="63"/>
  <c r="T249" i="63"/>
  <c r="T299" i="63"/>
  <c r="T379" i="63"/>
  <c r="T459" i="63"/>
  <c r="T808" i="63"/>
  <c r="T181" i="63"/>
  <c r="T259" i="63"/>
  <c r="T309" i="63"/>
  <c r="T818" i="63"/>
  <c r="T146" i="63"/>
  <c r="T87" i="63"/>
  <c r="T319" i="63"/>
  <c r="T848" i="63"/>
  <c r="T57" i="63"/>
  <c r="T86" i="63"/>
  <c r="T269" i="63"/>
  <c r="T329" i="63"/>
  <c r="T409" i="63"/>
  <c r="T479" i="63"/>
  <c r="T595" i="63"/>
  <c r="T116" i="63"/>
  <c r="T156" i="63"/>
  <c r="T650" i="63"/>
  <c r="T339" i="63"/>
  <c r="T419" i="63"/>
  <c r="T183" i="63"/>
  <c r="T369" i="63"/>
  <c r="T429" i="63"/>
  <c r="T597" i="63"/>
  <c r="T605" i="63"/>
  <c r="T662" i="63"/>
  <c r="T729" i="63"/>
  <c r="T809" i="63"/>
  <c r="T869" i="63"/>
  <c r="T48" i="63"/>
  <c r="T137" i="63"/>
  <c r="T449" i="63"/>
  <c r="T672" i="63"/>
  <c r="T739" i="63"/>
  <c r="T819" i="63"/>
  <c r="T879" i="63"/>
  <c r="T58" i="63"/>
  <c r="T185" i="63"/>
  <c r="T260" i="63"/>
  <c r="T320" i="63"/>
  <c r="T400" i="63"/>
  <c r="T470" i="63"/>
  <c r="T182" i="63"/>
  <c r="T682" i="63"/>
  <c r="T749" i="63"/>
  <c r="T829" i="63"/>
  <c r="T889" i="63"/>
  <c r="T68" i="63"/>
  <c r="T469" i="63"/>
  <c r="T509" i="63"/>
  <c r="T692" i="63"/>
  <c r="T759" i="63"/>
  <c r="T839" i="63"/>
  <c r="T8" i="63"/>
  <c r="T107" i="63"/>
  <c r="T89" i="63"/>
  <c r="T270" i="63"/>
  <c r="T340" i="63"/>
  <c r="T420" i="63"/>
  <c r="T187" i="63"/>
  <c r="T489" i="63"/>
  <c r="T598" i="63"/>
  <c r="T769" i="63"/>
  <c r="T849" i="63"/>
  <c r="T18" i="63"/>
  <c r="T615" i="63"/>
  <c r="T702" i="63"/>
  <c r="T779" i="63"/>
  <c r="T859" i="63"/>
  <c r="T719" i="63"/>
  <c r="T184" i="63"/>
  <c r="T200" i="63"/>
  <c r="T280" i="63"/>
  <c r="T360" i="63"/>
  <c r="T440" i="63"/>
  <c r="T500" i="63"/>
  <c r="T673" i="63"/>
  <c r="T389" i="63"/>
  <c r="T635" i="63"/>
  <c r="T88" i="63"/>
  <c r="T789" i="63"/>
  <c r="T599" i="63"/>
  <c r="T28" i="63"/>
  <c r="T222" i="63"/>
  <c r="T223" i="63"/>
  <c r="T290" i="63"/>
  <c r="T370" i="63"/>
  <c r="T450" i="63"/>
  <c r="T510" i="63"/>
  <c r="T221" i="63"/>
  <c r="T250" i="63"/>
  <c r="T390" i="63"/>
  <c r="T626" i="63"/>
  <c r="T703" i="63"/>
  <c r="T780" i="63"/>
  <c r="T860" i="63"/>
  <c r="T39" i="63"/>
  <c r="T625" i="63"/>
  <c r="T38" i="63"/>
  <c r="T90" i="63"/>
  <c r="T410" i="63"/>
  <c r="T91" i="63"/>
  <c r="T790" i="63"/>
  <c r="T224" i="63"/>
  <c r="T49" i="63"/>
  <c r="T138" i="63"/>
  <c r="T261" i="63"/>
  <c r="T331" i="63"/>
  <c r="T411" i="63"/>
  <c r="T481" i="63"/>
  <c r="T654" i="63"/>
  <c r="T652" i="63"/>
  <c r="T430" i="63"/>
  <c r="T720" i="63"/>
  <c r="T800" i="63"/>
  <c r="T870" i="63"/>
  <c r="T300" i="63"/>
  <c r="T460" i="63"/>
  <c r="T616" i="63"/>
  <c r="T653" i="63"/>
  <c r="T730" i="63"/>
  <c r="T810" i="63"/>
  <c r="T880" i="63"/>
  <c r="T69" i="63"/>
  <c r="T92" i="63"/>
  <c r="T271" i="63"/>
  <c r="T351" i="63"/>
  <c r="T431" i="63"/>
  <c r="T501" i="63"/>
  <c r="T127" i="63"/>
  <c r="T310" i="63"/>
  <c r="T186" i="63"/>
  <c r="T740" i="63"/>
  <c r="T820" i="63"/>
  <c r="T399" i="63"/>
  <c r="T651" i="63"/>
  <c r="T147" i="63"/>
  <c r="T330" i="63"/>
  <c r="T480" i="63"/>
  <c r="T636" i="63"/>
  <c r="T750" i="63"/>
  <c r="T830" i="63"/>
  <c r="T9" i="63"/>
  <c r="T118" i="63"/>
  <c r="T201" i="63"/>
  <c r="T291" i="63"/>
  <c r="T371" i="63"/>
  <c r="T451" i="63"/>
  <c r="T607" i="63"/>
  <c r="T499" i="63"/>
  <c r="T718" i="63"/>
  <c r="T157" i="63"/>
  <c r="T350" i="63"/>
  <c r="T606" i="63"/>
  <c r="T663" i="63"/>
  <c r="T683" i="63"/>
  <c r="T760" i="63"/>
  <c r="T840" i="63"/>
  <c r="T19" i="63"/>
  <c r="T188" i="63"/>
  <c r="T226" i="63"/>
  <c r="T301" i="63"/>
  <c r="T381" i="63"/>
  <c r="T461" i="63"/>
  <c r="T617" i="63"/>
  <c r="T490" i="63"/>
  <c r="T148" i="63"/>
  <c r="T341" i="63"/>
  <c r="T491" i="63"/>
  <c r="T684" i="63"/>
  <c r="T694" i="63"/>
  <c r="T771" i="63"/>
  <c r="T851" i="63"/>
  <c r="T890" i="63"/>
  <c r="T29" i="63"/>
  <c r="T158" i="63"/>
  <c r="T361" i="63"/>
  <c r="T511" i="63"/>
  <c r="T704" i="63"/>
  <c r="T781" i="63"/>
  <c r="T861" i="63"/>
  <c r="T40" i="63"/>
  <c r="T129" i="63"/>
  <c r="T252" i="63"/>
  <c r="T322" i="63"/>
  <c r="T402" i="63"/>
  <c r="T472" i="63"/>
  <c r="T241" i="63"/>
  <c r="T391" i="63"/>
  <c r="T627" i="63"/>
  <c r="T94" i="63"/>
  <c r="T791" i="63"/>
  <c r="T227" i="63"/>
  <c r="T50" i="63"/>
  <c r="T139" i="63"/>
  <c r="T262" i="63"/>
  <c r="T332" i="63"/>
  <c r="T412" i="63"/>
  <c r="T482" i="63"/>
  <c r="T799" i="63"/>
  <c r="T251" i="63"/>
  <c r="T401" i="63"/>
  <c r="T721" i="63"/>
  <c r="T801" i="63"/>
  <c r="T871" i="63"/>
  <c r="T60" i="63"/>
  <c r="T149" i="63"/>
  <c r="T96" i="63"/>
  <c r="T342" i="63"/>
  <c r="T422" i="63"/>
  <c r="T117" i="63"/>
  <c r="T59" i="63"/>
  <c r="T93" i="63"/>
  <c r="T421" i="63"/>
  <c r="T637" i="63"/>
  <c r="T664" i="63"/>
  <c r="T731" i="63"/>
  <c r="T811" i="63"/>
  <c r="T693" i="63"/>
  <c r="T108" i="63"/>
  <c r="T281" i="63"/>
  <c r="T441" i="63"/>
  <c r="T674" i="63"/>
  <c r="T741" i="63"/>
  <c r="T821" i="63"/>
  <c r="T891" i="63"/>
  <c r="T109" i="63"/>
  <c r="T159" i="63"/>
  <c r="T282" i="63"/>
  <c r="T362" i="63"/>
  <c r="T442" i="63"/>
  <c r="T512" i="63"/>
  <c r="T240" i="63"/>
  <c r="T770" i="63"/>
  <c r="T225" i="63"/>
  <c r="T311" i="63"/>
  <c r="T380" i="63"/>
  <c r="T850" i="63"/>
  <c r="T128" i="63"/>
  <c r="T321" i="63"/>
  <c r="T471" i="63"/>
  <c r="T761" i="63"/>
  <c r="T841" i="63"/>
  <c r="T189" i="63"/>
  <c r="T95" i="63"/>
  <c r="T352" i="63"/>
  <c r="T608" i="63"/>
  <c r="T655" i="63"/>
  <c r="T732" i="63"/>
  <c r="T812" i="63"/>
  <c r="T882" i="63"/>
  <c r="T71" i="63"/>
  <c r="T751" i="63"/>
  <c r="T202" i="63"/>
  <c r="T372" i="63"/>
  <c r="T492" i="63"/>
  <c r="T665" i="63"/>
  <c r="T742" i="63"/>
  <c r="T822" i="63"/>
  <c r="T892" i="63"/>
  <c r="T110" i="63"/>
  <c r="T203" i="63"/>
  <c r="T293" i="63"/>
  <c r="T373" i="63"/>
  <c r="T453" i="63"/>
  <c r="T609" i="63"/>
  <c r="T831" i="63"/>
  <c r="T881" i="63"/>
  <c r="T20" i="63"/>
  <c r="T229" i="63"/>
  <c r="T382" i="63"/>
  <c r="T502" i="63"/>
  <c r="T675" i="63"/>
  <c r="T752" i="63"/>
  <c r="T832" i="63"/>
  <c r="T11" i="63"/>
  <c r="T10" i="63"/>
  <c r="T30" i="63"/>
  <c r="T242" i="63"/>
  <c r="T392" i="63"/>
  <c r="T685" i="63"/>
  <c r="T762" i="63"/>
  <c r="T842" i="63"/>
  <c r="T21" i="63"/>
  <c r="T192" i="63"/>
  <c r="T243" i="63"/>
  <c r="T313" i="63"/>
  <c r="T393" i="63"/>
  <c r="T193" i="63"/>
  <c r="T629" i="63"/>
  <c r="T70" i="63"/>
  <c r="T272" i="63"/>
  <c r="T432" i="63"/>
  <c r="T695" i="63"/>
  <c r="T772" i="63"/>
  <c r="T852" i="63"/>
  <c r="T119" i="63"/>
  <c r="T292" i="63"/>
  <c r="T452" i="63"/>
  <c r="T618" i="63"/>
  <c r="T705" i="63"/>
  <c r="T782" i="63"/>
  <c r="T862" i="63"/>
  <c r="T41" i="63"/>
  <c r="T140" i="63"/>
  <c r="T263" i="63"/>
  <c r="T333" i="63"/>
  <c r="T413" i="63"/>
  <c r="T483" i="63"/>
  <c r="T656" i="63"/>
  <c r="T190" i="63"/>
  <c r="T302" i="63"/>
  <c r="T462" i="63"/>
  <c r="T628" i="63"/>
  <c r="T97" i="63"/>
  <c r="T792" i="63"/>
  <c r="T230" i="63"/>
  <c r="T51" i="63"/>
  <c r="T150" i="63"/>
  <c r="T99" i="63"/>
  <c r="T343" i="63"/>
  <c r="T423" i="63"/>
  <c r="T493" i="63"/>
  <c r="T666" i="63"/>
  <c r="T191" i="63"/>
  <c r="T98" i="63"/>
  <c r="T353" i="63"/>
  <c r="T503" i="63"/>
  <c r="T696" i="63"/>
  <c r="T723" i="63"/>
  <c r="T803" i="63"/>
  <c r="T883" i="63"/>
  <c r="T638" i="63"/>
  <c r="T160" i="63"/>
  <c r="T363" i="63"/>
  <c r="T513" i="63"/>
  <c r="T733" i="63"/>
  <c r="T813" i="63"/>
  <c r="T893" i="63"/>
  <c r="T722" i="63"/>
  <c r="T232" i="63"/>
  <c r="T383" i="63"/>
  <c r="T619" i="63"/>
  <c r="T676" i="63"/>
  <c r="T743" i="63"/>
  <c r="T823" i="63"/>
  <c r="T802" i="63"/>
  <c r="T253" i="63"/>
  <c r="T403" i="63"/>
  <c r="T639" i="63"/>
  <c r="T753" i="63"/>
  <c r="T833" i="63"/>
  <c r="T872" i="63"/>
  <c r="T61" i="63"/>
  <c r="T273" i="63"/>
  <c r="T433" i="63"/>
  <c r="T763" i="63"/>
  <c r="T843" i="63"/>
  <c r="T283" i="63"/>
  <c r="T443" i="63"/>
  <c r="T686" i="63"/>
  <c r="T773" i="63"/>
  <c r="T853" i="63"/>
  <c r="T312" i="63"/>
  <c r="T31" i="63"/>
  <c r="T130" i="63"/>
  <c r="T323" i="63"/>
  <c r="T473" i="63"/>
  <c r="T100" i="63"/>
  <c r="T793" i="63"/>
  <c r="T228" i="63"/>
  <c r="T120" i="63"/>
  <c r="T303" i="63"/>
  <c r="T463" i="63"/>
  <c r="T706" i="63"/>
  <c r="T783" i="63"/>
  <c r="T863" i="63"/>
  <c r="T873" i="63"/>
  <c r="V900" i="63" l="1"/>
  <c r="U707" i="63"/>
  <c r="U22" i="63"/>
  <c r="U42" i="63"/>
  <c r="U514" i="63"/>
  <c r="U62" i="63"/>
  <c r="U12" i="63"/>
  <c r="U101" i="63"/>
  <c r="U515" i="63"/>
  <c r="U161" i="63"/>
  <c r="U121" i="63"/>
  <c r="U131" i="63"/>
  <c r="U111" i="63"/>
  <c r="U141" i="63"/>
  <c r="U2" i="63"/>
  <c r="U32" i="63"/>
  <c r="U52" i="63"/>
  <c r="U204" i="63"/>
  <c r="U194" i="63"/>
  <c r="U151" i="63"/>
  <c r="U205" i="63"/>
  <c r="U254" i="63"/>
  <c r="U162" i="63"/>
  <c r="U244" i="63"/>
  <c r="U72" i="63"/>
  <c r="U640" i="63"/>
  <c r="U234" i="63"/>
  <c r="U274" i="63"/>
  <c r="U517" i="63"/>
  <c r="U334" i="63"/>
  <c r="U294" i="63"/>
  <c r="U264" i="63"/>
  <c r="U304" i="63"/>
  <c r="U314" i="63"/>
  <c r="U519" i="63"/>
  <c r="U344" i="63"/>
  <c r="U414" i="63"/>
  <c r="U424" i="63"/>
  <c r="U484" i="63"/>
  <c r="U284" i="63"/>
  <c r="U521" i="63"/>
  <c r="U374" i="63"/>
  <c r="U434" i="63"/>
  <c r="U518" i="63"/>
  <c r="U354" i="63"/>
  <c r="U364" i="63"/>
  <c r="U384" i="63"/>
  <c r="U454" i="63"/>
  <c r="U516" i="63"/>
  <c r="U394" i="63"/>
  <c r="U324" i="63"/>
  <c r="U404" i="63"/>
  <c r="U464" i="63"/>
  <c r="U522" i="63"/>
  <c r="U444" i="63"/>
  <c r="U494" i="63"/>
  <c r="U504" i="63"/>
  <c r="U677" i="63"/>
  <c r="U600" i="63"/>
  <c r="U474" i="63"/>
  <c r="U610" i="63"/>
  <c r="U520" i="63"/>
  <c r="U630" i="63"/>
  <c r="U697" i="63"/>
  <c r="U163" i="63"/>
  <c r="U641" i="63"/>
  <c r="U523" i="63"/>
  <c r="U657" i="63"/>
  <c r="U708" i="63"/>
  <c r="U754" i="63"/>
  <c r="U620" i="63"/>
  <c r="U528" i="63"/>
  <c r="U531" i="63"/>
  <c r="U667" i="63"/>
  <c r="U73" i="63"/>
  <c r="U526" i="63"/>
  <c r="U529" i="63"/>
  <c r="U724" i="63"/>
  <c r="U525" i="63"/>
  <c r="U734" i="63"/>
  <c r="U524" i="63"/>
  <c r="U744" i="63"/>
  <c r="U784" i="63"/>
  <c r="U687" i="63"/>
  <c r="U527" i="63"/>
  <c r="U794" i="63"/>
  <c r="U764" i="63"/>
  <c r="U834" i="63"/>
  <c r="U530" i="63"/>
  <c r="U774" i="63"/>
  <c r="U844" i="63"/>
  <c r="U804" i="63"/>
  <c r="U854" i="63"/>
  <c r="U13" i="63"/>
  <c r="U102" i="63"/>
  <c r="U533" i="63"/>
  <c r="U814" i="63"/>
  <c r="U206" i="63"/>
  <c r="U709" i="63"/>
  <c r="U864" i="63"/>
  <c r="U824" i="63"/>
  <c r="U874" i="63"/>
  <c r="U33" i="63"/>
  <c r="U43" i="63"/>
  <c r="U534" i="63"/>
  <c r="U3" i="63"/>
  <c r="U884" i="63"/>
  <c r="U23" i="63"/>
  <c r="U112" i="63"/>
  <c r="U532" i="63"/>
  <c r="U535" i="63"/>
  <c r="U63" i="63"/>
  <c r="U53" i="63"/>
  <c r="U207" i="63"/>
  <c r="U265" i="63"/>
  <c r="U142" i="63"/>
  <c r="U642" i="63"/>
  <c r="U315" i="63"/>
  <c r="U195" i="63"/>
  <c r="U536" i="63"/>
  <c r="U165" i="63"/>
  <c r="U208" i="63"/>
  <c r="U275" i="63"/>
  <c r="U325" i="63"/>
  <c r="U74" i="63"/>
  <c r="U235" i="63"/>
  <c r="U537" i="63"/>
  <c r="U245" i="63"/>
  <c r="U285" i="63"/>
  <c r="U164" i="63"/>
  <c r="U122" i="63"/>
  <c r="U255" i="63"/>
  <c r="U132" i="63"/>
  <c r="U152" i="63"/>
  <c r="U75" i="63"/>
  <c r="U538" i="63"/>
  <c r="U365" i="63"/>
  <c r="U345" i="63"/>
  <c r="U541" i="63"/>
  <c r="U335" i="63"/>
  <c r="U375" i="63"/>
  <c r="U435" i="63"/>
  <c r="U542" i="63"/>
  <c r="U385" i="63"/>
  <c r="U455" i="63"/>
  <c r="U495" i="63"/>
  <c r="U539" i="63"/>
  <c r="U355" i="63"/>
  <c r="U395" i="63"/>
  <c r="U405" i="63"/>
  <c r="U465" i="63"/>
  <c r="U295" i="63"/>
  <c r="U415" i="63"/>
  <c r="U475" i="63"/>
  <c r="U305" i="63"/>
  <c r="U425" i="63"/>
  <c r="U166" i="63"/>
  <c r="U611" i="63"/>
  <c r="U544" i="63"/>
  <c r="U167" i="63"/>
  <c r="U621" i="63"/>
  <c r="U545" i="63"/>
  <c r="U485" i="63"/>
  <c r="U631" i="63"/>
  <c r="U698" i="63"/>
  <c r="U540" i="63"/>
  <c r="U543" i="63"/>
  <c r="U643" i="63"/>
  <c r="U445" i="63"/>
  <c r="U505" i="63"/>
  <c r="U601" i="63"/>
  <c r="U668" i="63"/>
  <c r="U546" i="63"/>
  <c r="U678" i="63"/>
  <c r="U725" i="63"/>
  <c r="U688" i="63"/>
  <c r="U735" i="63"/>
  <c r="U547" i="63"/>
  <c r="U550" i="63"/>
  <c r="U755" i="63"/>
  <c r="U775" i="63"/>
  <c r="U552" i="63"/>
  <c r="U4" i="63"/>
  <c r="U785" i="63"/>
  <c r="U845" i="63"/>
  <c r="U658" i="63"/>
  <c r="U548" i="63"/>
  <c r="U795" i="63"/>
  <c r="U805" i="63"/>
  <c r="U76" i="63"/>
  <c r="U551" i="63"/>
  <c r="U209" i="63"/>
  <c r="U710" i="63"/>
  <c r="U765" i="63"/>
  <c r="U815" i="63"/>
  <c r="U865" i="63"/>
  <c r="U745" i="63"/>
  <c r="U549" i="63"/>
  <c r="U825" i="63"/>
  <c r="U554" i="63"/>
  <c r="U54" i="63"/>
  <c r="U169" i="63"/>
  <c r="U835" i="63"/>
  <c r="U64" i="63"/>
  <c r="U855" i="63"/>
  <c r="U14" i="63"/>
  <c r="U103" i="63"/>
  <c r="U77" i="63"/>
  <c r="U553" i="63"/>
  <c r="U555" i="63"/>
  <c r="U113" i="63"/>
  <c r="U875" i="63"/>
  <c r="U711" i="63"/>
  <c r="U168" i="63"/>
  <c r="U196" i="63"/>
  <c r="U885" i="63"/>
  <c r="U24" i="63"/>
  <c r="U34" i="63"/>
  <c r="U123" i="63"/>
  <c r="U236" i="63"/>
  <c r="U44" i="63"/>
  <c r="U78" i="63"/>
  <c r="U558" i="63"/>
  <c r="U366" i="63"/>
  <c r="U210" i="63"/>
  <c r="U266" i="63"/>
  <c r="U306" i="63"/>
  <c r="U133" i="63"/>
  <c r="U644" i="63"/>
  <c r="U316" i="63"/>
  <c r="U560" i="63"/>
  <c r="U143" i="63"/>
  <c r="U556" i="63"/>
  <c r="U153" i="63"/>
  <c r="U276" i="63"/>
  <c r="U326" i="63"/>
  <c r="U211" i="63"/>
  <c r="U256" i="63"/>
  <c r="U557" i="63"/>
  <c r="U286" i="63"/>
  <c r="U346" i="63"/>
  <c r="U246" i="63"/>
  <c r="U296" i="63"/>
  <c r="U376" i="63"/>
  <c r="U466" i="63"/>
  <c r="U602" i="63"/>
  <c r="U386" i="63"/>
  <c r="U416" i="63"/>
  <c r="U476" i="63"/>
  <c r="U426" i="63"/>
  <c r="U171" i="63"/>
  <c r="U622" i="63"/>
  <c r="U406" i="63"/>
  <c r="U561" i="63"/>
  <c r="U486" i="63"/>
  <c r="U559" i="63"/>
  <c r="U396" i="63"/>
  <c r="U436" i="63"/>
  <c r="U562" i="63"/>
  <c r="U645" i="63"/>
  <c r="U446" i="63"/>
  <c r="U563" i="63"/>
  <c r="U336" i="63"/>
  <c r="U456" i="63"/>
  <c r="U496" i="63"/>
  <c r="U356" i="63"/>
  <c r="U170" i="63"/>
  <c r="U712" i="63"/>
  <c r="U766" i="63"/>
  <c r="U816" i="63"/>
  <c r="U866" i="63"/>
  <c r="U35" i="63"/>
  <c r="U124" i="63"/>
  <c r="U566" i="63"/>
  <c r="U569" i="63"/>
  <c r="U506" i="63"/>
  <c r="U726" i="63"/>
  <c r="U570" i="63"/>
  <c r="U836" i="63"/>
  <c r="U886" i="63"/>
  <c r="U55" i="63"/>
  <c r="U173" i="63"/>
  <c r="U612" i="63"/>
  <c r="U689" i="63"/>
  <c r="U736" i="63"/>
  <c r="U776" i="63"/>
  <c r="U632" i="63"/>
  <c r="U679" i="63"/>
  <c r="U564" i="63"/>
  <c r="U746" i="63"/>
  <c r="U786" i="63"/>
  <c r="U659" i="63"/>
  <c r="U565" i="63"/>
  <c r="U567" i="63"/>
  <c r="U796" i="63"/>
  <c r="U856" i="63"/>
  <c r="U574" i="63"/>
  <c r="U114" i="63"/>
  <c r="U699" i="63"/>
  <c r="U756" i="63"/>
  <c r="U806" i="63"/>
  <c r="U573" i="63"/>
  <c r="U669" i="63"/>
  <c r="U79" i="63"/>
  <c r="U568" i="63"/>
  <c r="U571" i="63"/>
  <c r="U25" i="63"/>
  <c r="U81" i="63"/>
  <c r="U577" i="63"/>
  <c r="U377" i="63"/>
  <c r="U447" i="63"/>
  <c r="U572" i="63"/>
  <c r="U713" i="63"/>
  <c r="U104" i="63"/>
  <c r="U267" i="63"/>
  <c r="U307" i="63"/>
  <c r="U578" i="63"/>
  <c r="U457" i="63"/>
  <c r="U846" i="63"/>
  <c r="U65" i="63"/>
  <c r="U134" i="63"/>
  <c r="U154" i="63"/>
  <c r="U646" i="63"/>
  <c r="U317" i="63"/>
  <c r="U212" i="63"/>
  <c r="U144" i="63"/>
  <c r="U197" i="63"/>
  <c r="U575" i="63"/>
  <c r="U327" i="63"/>
  <c r="U397" i="63"/>
  <c r="U467" i="63"/>
  <c r="U876" i="63"/>
  <c r="U214" i="63"/>
  <c r="U277" i="63"/>
  <c r="U337" i="63"/>
  <c r="U826" i="63"/>
  <c r="U5" i="63"/>
  <c r="U45" i="63"/>
  <c r="U213" i="63"/>
  <c r="U237" i="63"/>
  <c r="U576" i="63"/>
  <c r="U347" i="63"/>
  <c r="U15" i="63"/>
  <c r="U172" i="63"/>
  <c r="U80" i="63"/>
  <c r="U247" i="63"/>
  <c r="U287" i="63"/>
  <c r="U357" i="63"/>
  <c r="U427" i="63"/>
  <c r="U487" i="63"/>
  <c r="U257" i="63"/>
  <c r="U297" i="63"/>
  <c r="U417" i="63"/>
  <c r="U660" i="63"/>
  <c r="U582" i="63"/>
  <c r="U777" i="63"/>
  <c r="U437" i="63"/>
  <c r="U670" i="63"/>
  <c r="U727" i="63"/>
  <c r="U787" i="63"/>
  <c r="U847" i="63"/>
  <c r="U16" i="63"/>
  <c r="U174" i="63"/>
  <c r="U507" i="63"/>
  <c r="U680" i="63"/>
  <c r="U737" i="63"/>
  <c r="U477" i="63"/>
  <c r="U497" i="63"/>
  <c r="U603" i="63"/>
  <c r="U690" i="63"/>
  <c r="U747" i="63"/>
  <c r="U807" i="63"/>
  <c r="U587" i="63"/>
  <c r="U26" i="63"/>
  <c r="U175" i="63"/>
  <c r="U613" i="63"/>
  <c r="U581" i="63"/>
  <c r="U757" i="63"/>
  <c r="U579" i="63"/>
  <c r="U623" i="63"/>
  <c r="U700" i="63"/>
  <c r="U767" i="63"/>
  <c r="U817" i="63"/>
  <c r="U867" i="63"/>
  <c r="U46" i="63"/>
  <c r="U367" i="63"/>
  <c r="U387" i="63"/>
  <c r="U580" i="63"/>
  <c r="U633" i="63"/>
  <c r="U82" i="63"/>
  <c r="U583" i="63"/>
  <c r="U827" i="63"/>
  <c r="U877" i="63"/>
  <c r="U56" i="63"/>
  <c r="U407" i="63"/>
  <c r="U647" i="63"/>
  <c r="U714" i="63"/>
  <c r="U585" i="63"/>
  <c r="U36" i="63"/>
  <c r="U125" i="63"/>
  <c r="U238" i="63"/>
  <c r="U288" i="63"/>
  <c r="U837" i="63"/>
  <c r="U66" i="63"/>
  <c r="U135" i="63"/>
  <c r="U248" i="63"/>
  <c r="U298" i="63"/>
  <c r="U378" i="63"/>
  <c r="U448" i="63"/>
  <c r="U586" i="63"/>
  <c r="U177" i="63"/>
  <c r="U258" i="63"/>
  <c r="U308" i="63"/>
  <c r="U589" i="63"/>
  <c r="U458" i="63"/>
  <c r="U857" i="63"/>
  <c r="U145" i="63"/>
  <c r="U84" i="63"/>
  <c r="U318" i="63"/>
  <c r="U388" i="63"/>
  <c r="U178" i="63"/>
  <c r="U215" i="63"/>
  <c r="U105" i="63"/>
  <c r="U83" i="63"/>
  <c r="U268" i="63"/>
  <c r="U887" i="63"/>
  <c r="U115" i="63"/>
  <c r="U155" i="63"/>
  <c r="U648" i="63"/>
  <c r="U584" i="63"/>
  <c r="U6" i="63"/>
  <c r="U176" i="63"/>
  <c r="U198" i="63"/>
  <c r="U278" i="63"/>
  <c r="U797" i="63"/>
  <c r="U715" i="63"/>
  <c r="U216" i="63"/>
  <c r="U217" i="63"/>
  <c r="U588" i="63"/>
  <c r="U358" i="63"/>
  <c r="U398" i="63"/>
  <c r="U624" i="63"/>
  <c r="U701" i="63"/>
  <c r="U593" i="63"/>
  <c r="U348" i="63"/>
  <c r="U634" i="63"/>
  <c r="U85" i="63"/>
  <c r="U594" i="63"/>
  <c r="U848" i="63"/>
  <c r="U17" i="63"/>
  <c r="U488" i="63"/>
  <c r="U590" i="63"/>
  <c r="U649" i="63"/>
  <c r="U716" i="63"/>
  <c r="U328" i="63"/>
  <c r="U338" i="63"/>
  <c r="U179" i="63"/>
  <c r="U591" i="63"/>
  <c r="U661" i="63"/>
  <c r="U728" i="63"/>
  <c r="U788" i="63"/>
  <c r="U595" i="63"/>
  <c r="U27" i="63"/>
  <c r="U438" i="63"/>
  <c r="U478" i="63"/>
  <c r="U498" i="63"/>
  <c r="U671" i="63"/>
  <c r="U738" i="63"/>
  <c r="U428" i="63"/>
  <c r="U468" i="63"/>
  <c r="U508" i="63"/>
  <c r="U681" i="63"/>
  <c r="U748" i="63"/>
  <c r="U418" i="63"/>
  <c r="U604" i="63"/>
  <c r="U691" i="63"/>
  <c r="U758" i="63"/>
  <c r="U818" i="63"/>
  <c r="U878" i="63"/>
  <c r="U57" i="63"/>
  <c r="U368" i="63"/>
  <c r="U408" i="63"/>
  <c r="U614" i="63"/>
  <c r="U592" i="63"/>
  <c r="U768" i="63"/>
  <c r="U828" i="63"/>
  <c r="U888" i="63"/>
  <c r="U218" i="63"/>
  <c r="U116" i="63"/>
  <c r="U156" i="63"/>
  <c r="U650" i="63"/>
  <c r="U339" i="63"/>
  <c r="U868" i="63"/>
  <c r="U67" i="63"/>
  <c r="U180" i="63"/>
  <c r="U199" i="63"/>
  <c r="U279" i="63"/>
  <c r="U349" i="63"/>
  <c r="U429" i="63"/>
  <c r="U489" i="63"/>
  <c r="U7" i="63"/>
  <c r="U219" i="63"/>
  <c r="U220" i="63"/>
  <c r="U596" i="63"/>
  <c r="U778" i="63"/>
  <c r="U717" i="63"/>
  <c r="U126" i="63"/>
  <c r="U239" i="63"/>
  <c r="U289" i="63"/>
  <c r="U369" i="63"/>
  <c r="U449" i="63"/>
  <c r="U499" i="63"/>
  <c r="U798" i="63"/>
  <c r="U37" i="63"/>
  <c r="U47" i="63"/>
  <c r="U106" i="63"/>
  <c r="U136" i="63"/>
  <c r="U249" i="63"/>
  <c r="U299" i="63"/>
  <c r="U808" i="63"/>
  <c r="U181" i="63"/>
  <c r="U259" i="63"/>
  <c r="U309" i="63"/>
  <c r="U838" i="63"/>
  <c r="U146" i="63"/>
  <c r="U87" i="63"/>
  <c r="U319" i="63"/>
  <c r="U399" i="63"/>
  <c r="U469" i="63"/>
  <c r="U615" i="63"/>
  <c r="U858" i="63"/>
  <c r="U86" i="63"/>
  <c r="U269" i="63"/>
  <c r="U329" i="63"/>
  <c r="U409" i="63"/>
  <c r="U479" i="63"/>
  <c r="U625" i="63"/>
  <c r="U419" i="63"/>
  <c r="U651" i="63"/>
  <c r="U718" i="63"/>
  <c r="U799" i="63"/>
  <c r="U221" i="63"/>
  <c r="U38" i="63"/>
  <c r="U127" i="63"/>
  <c r="U359" i="63"/>
  <c r="U439" i="63"/>
  <c r="U597" i="63"/>
  <c r="U605" i="63"/>
  <c r="U662" i="63"/>
  <c r="U729" i="63"/>
  <c r="U809" i="63"/>
  <c r="U869" i="63"/>
  <c r="U48" i="63"/>
  <c r="U137" i="63"/>
  <c r="U250" i="63"/>
  <c r="U310" i="63"/>
  <c r="U390" i="63"/>
  <c r="U186" i="63"/>
  <c r="U459" i="63"/>
  <c r="U672" i="63"/>
  <c r="U739" i="63"/>
  <c r="U819" i="63"/>
  <c r="U879" i="63"/>
  <c r="U58" i="63"/>
  <c r="U182" i="63"/>
  <c r="U682" i="63"/>
  <c r="U749" i="63"/>
  <c r="U829" i="63"/>
  <c r="U889" i="63"/>
  <c r="U68" i="63"/>
  <c r="U147" i="63"/>
  <c r="U90" i="63"/>
  <c r="U330" i="63"/>
  <c r="U410" i="63"/>
  <c r="U480" i="63"/>
  <c r="U636" i="63"/>
  <c r="U183" i="63"/>
  <c r="U509" i="63"/>
  <c r="U692" i="63"/>
  <c r="U759" i="63"/>
  <c r="U839" i="63"/>
  <c r="U8" i="63"/>
  <c r="U598" i="63"/>
  <c r="U769" i="63"/>
  <c r="U849" i="63"/>
  <c r="U18" i="63"/>
  <c r="U117" i="63"/>
  <c r="U157" i="63"/>
  <c r="U652" i="63"/>
  <c r="U350" i="63"/>
  <c r="U430" i="63"/>
  <c r="U490" i="63"/>
  <c r="U663" i="63"/>
  <c r="U379" i="63"/>
  <c r="U702" i="63"/>
  <c r="U779" i="63"/>
  <c r="U859" i="63"/>
  <c r="U719" i="63"/>
  <c r="U184" i="63"/>
  <c r="U200" i="63"/>
  <c r="U280" i="63"/>
  <c r="U360" i="63"/>
  <c r="U440" i="63"/>
  <c r="U500" i="63"/>
  <c r="U88" i="63"/>
  <c r="U222" i="63"/>
  <c r="U240" i="63"/>
  <c r="U380" i="63"/>
  <c r="U693" i="63"/>
  <c r="U770" i="63"/>
  <c r="U850" i="63"/>
  <c r="U29" i="63"/>
  <c r="U789" i="63"/>
  <c r="U260" i="63"/>
  <c r="U400" i="63"/>
  <c r="U187" i="63"/>
  <c r="U626" i="63"/>
  <c r="U673" i="63"/>
  <c r="U703" i="63"/>
  <c r="U780" i="63"/>
  <c r="U860" i="63"/>
  <c r="U39" i="63"/>
  <c r="U128" i="63"/>
  <c r="U251" i="63"/>
  <c r="U321" i="63"/>
  <c r="U401" i="63"/>
  <c r="U471" i="63"/>
  <c r="U637" i="63"/>
  <c r="U389" i="63"/>
  <c r="U599" i="63"/>
  <c r="U185" i="63"/>
  <c r="U270" i="63"/>
  <c r="U420" i="63"/>
  <c r="U91" i="63"/>
  <c r="U790" i="63"/>
  <c r="U224" i="63"/>
  <c r="U28" i="63"/>
  <c r="U107" i="63"/>
  <c r="U290" i="63"/>
  <c r="U450" i="63"/>
  <c r="U720" i="63"/>
  <c r="U800" i="63"/>
  <c r="U870" i="63"/>
  <c r="U59" i="63"/>
  <c r="U148" i="63"/>
  <c r="U93" i="63"/>
  <c r="U341" i="63"/>
  <c r="U421" i="63"/>
  <c r="U491" i="63"/>
  <c r="U300" i="63"/>
  <c r="U460" i="63"/>
  <c r="U510" i="63"/>
  <c r="U616" i="63"/>
  <c r="U653" i="63"/>
  <c r="U730" i="63"/>
  <c r="U810" i="63"/>
  <c r="U320" i="63"/>
  <c r="U470" i="63"/>
  <c r="U740" i="63"/>
  <c r="U820" i="63"/>
  <c r="U890" i="63"/>
  <c r="U108" i="63"/>
  <c r="U158" i="63"/>
  <c r="U281" i="63"/>
  <c r="U361" i="63"/>
  <c r="U441" i="63"/>
  <c r="U511" i="63"/>
  <c r="U89" i="63"/>
  <c r="U340" i="63"/>
  <c r="U750" i="63"/>
  <c r="U830" i="63"/>
  <c r="U9" i="63"/>
  <c r="U118" i="63"/>
  <c r="U201" i="63"/>
  <c r="U291" i="63"/>
  <c r="U371" i="63"/>
  <c r="U451" i="63"/>
  <c r="U607" i="63"/>
  <c r="U760" i="63"/>
  <c r="U138" i="63"/>
  <c r="U331" i="63"/>
  <c r="U481" i="63"/>
  <c r="U761" i="63"/>
  <c r="U841" i="63"/>
  <c r="U840" i="63"/>
  <c r="U92" i="63"/>
  <c r="U351" i="63"/>
  <c r="U501" i="63"/>
  <c r="U684" i="63"/>
  <c r="U694" i="63"/>
  <c r="U771" i="63"/>
  <c r="U851" i="63"/>
  <c r="U30" i="63"/>
  <c r="U228" i="63"/>
  <c r="U242" i="63"/>
  <c r="U312" i="63"/>
  <c r="U392" i="63"/>
  <c r="U191" i="63"/>
  <c r="U19" i="63"/>
  <c r="U226" i="63"/>
  <c r="U381" i="63"/>
  <c r="U617" i="63"/>
  <c r="U704" i="63"/>
  <c r="U781" i="63"/>
  <c r="U861" i="63"/>
  <c r="U40" i="63"/>
  <c r="U129" i="63"/>
  <c r="U252" i="63"/>
  <c r="U322" i="63"/>
  <c r="U402" i="63"/>
  <c r="U472" i="63"/>
  <c r="U223" i="63"/>
  <c r="U241" i="63"/>
  <c r="U391" i="63"/>
  <c r="U627" i="63"/>
  <c r="U654" i="63"/>
  <c r="U94" i="63"/>
  <c r="U791" i="63"/>
  <c r="U227" i="63"/>
  <c r="U50" i="63"/>
  <c r="U139" i="63"/>
  <c r="U262" i="63"/>
  <c r="U332" i="63"/>
  <c r="U412" i="63"/>
  <c r="U482" i="63"/>
  <c r="U370" i="63"/>
  <c r="U606" i="63"/>
  <c r="U261" i="63"/>
  <c r="U411" i="63"/>
  <c r="U721" i="63"/>
  <c r="U801" i="63"/>
  <c r="U871" i="63"/>
  <c r="U880" i="63"/>
  <c r="U69" i="63"/>
  <c r="U271" i="63"/>
  <c r="U431" i="63"/>
  <c r="U664" i="63"/>
  <c r="U731" i="63"/>
  <c r="U811" i="63"/>
  <c r="U881" i="63"/>
  <c r="U70" i="63"/>
  <c r="U95" i="63"/>
  <c r="U272" i="63"/>
  <c r="U352" i="63"/>
  <c r="U432" i="63"/>
  <c r="U502" i="63"/>
  <c r="U635" i="63"/>
  <c r="U49" i="63"/>
  <c r="U188" i="63"/>
  <c r="U301" i="63"/>
  <c r="U683" i="63"/>
  <c r="U225" i="63"/>
  <c r="U311" i="63"/>
  <c r="U189" i="63"/>
  <c r="U751" i="63"/>
  <c r="U831" i="63"/>
  <c r="U10" i="63"/>
  <c r="U149" i="63"/>
  <c r="U342" i="63"/>
  <c r="U638" i="63"/>
  <c r="U722" i="63"/>
  <c r="U802" i="63"/>
  <c r="U872" i="63"/>
  <c r="U61" i="63"/>
  <c r="U674" i="63"/>
  <c r="U159" i="63"/>
  <c r="U362" i="63"/>
  <c r="U608" i="63"/>
  <c r="U655" i="63"/>
  <c r="U732" i="63"/>
  <c r="U812" i="63"/>
  <c r="U882" i="63"/>
  <c r="U71" i="63"/>
  <c r="U160" i="63"/>
  <c r="U283" i="63"/>
  <c r="U363" i="63"/>
  <c r="U443" i="63"/>
  <c r="U513" i="63"/>
  <c r="U202" i="63"/>
  <c r="U372" i="63"/>
  <c r="U492" i="63"/>
  <c r="U665" i="63"/>
  <c r="U742" i="63"/>
  <c r="U822" i="63"/>
  <c r="U892" i="63"/>
  <c r="U741" i="63"/>
  <c r="U20" i="63"/>
  <c r="U229" i="63"/>
  <c r="U382" i="63"/>
  <c r="U675" i="63"/>
  <c r="U752" i="63"/>
  <c r="U832" i="63"/>
  <c r="U11" i="63"/>
  <c r="U120" i="63"/>
  <c r="U232" i="63"/>
  <c r="U303" i="63"/>
  <c r="U383" i="63"/>
  <c r="U463" i="63"/>
  <c r="U619" i="63"/>
  <c r="U821" i="63"/>
  <c r="U60" i="63"/>
  <c r="U96" i="63"/>
  <c r="U422" i="63"/>
  <c r="U685" i="63"/>
  <c r="U762" i="63"/>
  <c r="U842" i="63"/>
  <c r="U461" i="63"/>
  <c r="U109" i="63"/>
  <c r="U282" i="63"/>
  <c r="U442" i="63"/>
  <c r="U695" i="63"/>
  <c r="U772" i="63"/>
  <c r="U852" i="63"/>
  <c r="U31" i="63"/>
  <c r="U130" i="63"/>
  <c r="U253" i="63"/>
  <c r="U323" i="63"/>
  <c r="U403" i="63"/>
  <c r="U473" i="63"/>
  <c r="U639" i="63"/>
  <c r="U119" i="63"/>
  <c r="U292" i="63"/>
  <c r="U452" i="63"/>
  <c r="U618" i="63"/>
  <c r="U705" i="63"/>
  <c r="U782" i="63"/>
  <c r="U862" i="63"/>
  <c r="U41" i="63"/>
  <c r="U140" i="63"/>
  <c r="U263" i="63"/>
  <c r="U333" i="63"/>
  <c r="U413" i="63"/>
  <c r="U483" i="63"/>
  <c r="U656" i="63"/>
  <c r="U51" i="63"/>
  <c r="U150" i="63"/>
  <c r="U343" i="63"/>
  <c r="U493" i="63"/>
  <c r="U100" i="63"/>
  <c r="U793" i="63"/>
  <c r="U873" i="63"/>
  <c r="U110" i="63"/>
  <c r="U98" i="63"/>
  <c r="U353" i="63"/>
  <c r="U503" i="63"/>
  <c r="U666" i="63"/>
  <c r="U696" i="63"/>
  <c r="U723" i="63"/>
  <c r="U803" i="63"/>
  <c r="U883" i="63"/>
  <c r="U783" i="63"/>
  <c r="U512" i="63"/>
  <c r="U203" i="63"/>
  <c r="U373" i="63"/>
  <c r="U609" i="63"/>
  <c r="U733" i="63"/>
  <c r="U813" i="63"/>
  <c r="U893" i="63"/>
  <c r="U190" i="63"/>
  <c r="U628" i="63"/>
  <c r="U21" i="63"/>
  <c r="U243" i="63"/>
  <c r="U393" i="63"/>
  <c r="U629" i="63"/>
  <c r="U676" i="63"/>
  <c r="U743" i="63"/>
  <c r="U823" i="63"/>
  <c r="U302" i="63"/>
  <c r="U97" i="63"/>
  <c r="U99" i="63"/>
  <c r="U423" i="63"/>
  <c r="U753" i="63"/>
  <c r="U833" i="63"/>
  <c r="U462" i="63"/>
  <c r="U792" i="63"/>
  <c r="U273" i="63"/>
  <c r="U433" i="63"/>
  <c r="U763" i="63"/>
  <c r="U843" i="63"/>
  <c r="U706" i="63"/>
  <c r="U891" i="63"/>
  <c r="U230" i="63"/>
  <c r="U293" i="63"/>
  <c r="U453" i="63"/>
  <c r="U686" i="63"/>
  <c r="U773" i="63"/>
  <c r="U853" i="63"/>
  <c r="U192" i="63"/>
  <c r="U313" i="63"/>
  <c r="U193" i="63"/>
  <c r="U863" i="63"/>
  <c r="W900" i="63" l="1"/>
  <c r="V515" i="63"/>
  <c r="V707" i="63"/>
  <c r="V32" i="63"/>
  <c r="V2" i="63"/>
  <c r="V52" i="63"/>
  <c r="V514" i="63"/>
  <c r="V62" i="63"/>
  <c r="V12" i="63"/>
  <c r="V204" i="63"/>
  <c r="V101" i="63"/>
  <c r="V22" i="63"/>
  <c r="V42" i="63"/>
  <c r="V161" i="63"/>
  <c r="V121" i="63"/>
  <c r="V162" i="63"/>
  <c r="V111" i="63"/>
  <c r="V151" i="63"/>
  <c r="V517" i="63"/>
  <c r="V205" i="63"/>
  <c r="V254" i="63"/>
  <c r="V131" i="63"/>
  <c r="V194" i="63"/>
  <c r="V264" i="63"/>
  <c r="V640" i="63"/>
  <c r="V234" i="63"/>
  <c r="V516" i="63"/>
  <c r="V324" i="63"/>
  <c r="V244" i="63"/>
  <c r="V274" i="63"/>
  <c r="V284" i="63"/>
  <c r="V518" i="63"/>
  <c r="V304" i="63"/>
  <c r="V72" i="63"/>
  <c r="V314" i="63"/>
  <c r="V404" i="63"/>
  <c r="V519" i="63"/>
  <c r="V344" i="63"/>
  <c r="V414" i="63"/>
  <c r="V474" i="63"/>
  <c r="V424" i="63"/>
  <c r="V521" i="63"/>
  <c r="V141" i="63"/>
  <c r="V520" i="63"/>
  <c r="V444" i="63"/>
  <c r="V334" i="63"/>
  <c r="V354" i="63"/>
  <c r="V364" i="63"/>
  <c r="V384" i="63"/>
  <c r="V294" i="63"/>
  <c r="V394" i="63"/>
  <c r="V163" i="63"/>
  <c r="V434" i="63"/>
  <c r="V454" i="63"/>
  <c r="V523" i="63"/>
  <c r="V522" i="63"/>
  <c r="V667" i="63"/>
  <c r="V484" i="63"/>
  <c r="V494" i="63"/>
  <c r="V504" i="63"/>
  <c r="V600" i="63"/>
  <c r="V464" i="63"/>
  <c r="V620" i="63"/>
  <c r="V525" i="63"/>
  <c r="V630" i="63"/>
  <c r="V374" i="63"/>
  <c r="V641" i="63"/>
  <c r="V73" i="63"/>
  <c r="V687" i="63"/>
  <c r="V527" i="63"/>
  <c r="V677" i="63"/>
  <c r="V708" i="63"/>
  <c r="V754" i="63"/>
  <c r="V804" i="63"/>
  <c r="V610" i="63"/>
  <c r="V764" i="63"/>
  <c r="V657" i="63"/>
  <c r="V697" i="63"/>
  <c r="V526" i="63"/>
  <c r="V724" i="63"/>
  <c r="V734" i="63"/>
  <c r="V774" i="63"/>
  <c r="V524" i="63"/>
  <c r="V744" i="63"/>
  <c r="V784" i="63"/>
  <c r="V528" i="63"/>
  <c r="V824" i="63"/>
  <c r="V529" i="63"/>
  <c r="V530" i="63"/>
  <c r="V532" i="63"/>
  <c r="V794" i="63"/>
  <c r="V844" i="63"/>
  <c r="V534" i="63"/>
  <c r="V63" i="63"/>
  <c r="V531" i="63"/>
  <c r="V854" i="63"/>
  <c r="V533" i="63"/>
  <c r="V535" i="63"/>
  <c r="V814" i="63"/>
  <c r="V206" i="63"/>
  <c r="V864" i="63"/>
  <c r="V23" i="63"/>
  <c r="V13" i="63"/>
  <c r="V53" i="63"/>
  <c r="V33" i="63"/>
  <c r="V3" i="63"/>
  <c r="V165" i="63"/>
  <c r="V884" i="63"/>
  <c r="V112" i="63"/>
  <c r="V874" i="63"/>
  <c r="V834" i="63"/>
  <c r="V132" i="63"/>
  <c r="V152" i="63"/>
  <c r="V75" i="63"/>
  <c r="V265" i="63"/>
  <c r="V305" i="63"/>
  <c r="V142" i="63"/>
  <c r="V642" i="63"/>
  <c r="V195" i="63"/>
  <c r="V536" i="63"/>
  <c r="V539" i="63"/>
  <c r="V208" i="63"/>
  <c r="V275" i="63"/>
  <c r="V43" i="63"/>
  <c r="V74" i="63"/>
  <c r="V235" i="63"/>
  <c r="V537" i="63"/>
  <c r="V709" i="63"/>
  <c r="V207" i="63"/>
  <c r="V245" i="63"/>
  <c r="V285" i="63"/>
  <c r="V102" i="63"/>
  <c r="V164" i="63"/>
  <c r="V122" i="63"/>
  <c r="V255" i="63"/>
  <c r="V295" i="63"/>
  <c r="V355" i="63"/>
  <c r="V425" i="63"/>
  <c r="V538" i="63"/>
  <c r="V345" i="63"/>
  <c r="V541" i="63"/>
  <c r="V485" i="63"/>
  <c r="V325" i="63"/>
  <c r="V540" i="63"/>
  <c r="V445" i="63"/>
  <c r="V543" i="63"/>
  <c r="V365" i="63"/>
  <c r="V385" i="63"/>
  <c r="V395" i="63"/>
  <c r="V166" i="63"/>
  <c r="V505" i="63"/>
  <c r="V315" i="63"/>
  <c r="V405" i="63"/>
  <c r="V465" i="63"/>
  <c r="V601" i="63"/>
  <c r="V415" i="63"/>
  <c r="V688" i="63"/>
  <c r="V475" i="63"/>
  <c r="V611" i="63"/>
  <c r="V544" i="63"/>
  <c r="V335" i="63"/>
  <c r="V167" i="63"/>
  <c r="V621" i="63"/>
  <c r="V545" i="63"/>
  <c r="V547" i="63"/>
  <c r="V455" i="63"/>
  <c r="V542" i="63"/>
  <c r="V631" i="63"/>
  <c r="V698" i="63"/>
  <c r="V495" i="63"/>
  <c r="V375" i="63"/>
  <c r="V658" i="63"/>
  <c r="V710" i="63"/>
  <c r="V435" i="63"/>
  <c r="V668" i="63"/>
  <c r="V546" i="63"/>
  <c r="V678" i="63"/>
  <c r="V725" i="63"/>
  <c r="V745" i="63"/>
  <c r="V549" i="63"/>
  <c r="V825" i="63"/>
  <c r="V550" i="63"/>
  <c r="V835" i="63"/>
  <c r="V885" i="63"/>
  <c r="V755" i="63"/>
  <c r="V775" i="63"/>
  <c r="V552" i="63"/>
  <c r="V4" i="63"/>
  <c r="V785" i="63"/>
  <c r="V548" i="63"/>
  <c r="V795" i="63"/>
  <c r="V643" i="63"/>
  <c r="V805" i="63"/>
  <c r="V553" i="63"/>
  <c r="V76" i="63"/>
  <c r="V551" i="63"/>
  <c r="V209" i="63"/>
  <c r="V735" i="63"/>
  <c r="V765" i="63"/>
  <c r="V815" i="63"/>
  <c r="V44" i="63"/>
  <c r="V133" i="63"/>
  <c r="V246" i="63"/>
  <c r="V554" i="63"/>
  <c r="V54" i="63"/>
  <c r="V845" i="63"/>
  <c r="V64" i="63"/>
  <c r="V143" i="63"/>
  <c r="V855" i="63"/>
  <c r="V14" i="63"/>
  <c r="V103" i="63"/>
  <c r="V865" i="63"/>
  <c r="V555" i="63"/>
  <c r="V113" i="63"/>
  <c r="V153" i="63"/>
  <c r="V875" i="63"/>
  <c r="V711" i="63"/>
  <c r="V24" i="63"/>
  <c r="V210" i="63"/>
  <c r="V211" i="63"/>
  <c r="V34" i="63"/>
  <c r="V296" i="63"/>
  <c r="V356" i="63"/>
  <c r="V168" i="63"/>
  <c r="V236" i="63"/>
  <c r="V78" i="63"/>
  <c r="V558" i="63"/>
  <c r="V123" i="63"/>
  <c r="V266" i="63"/>
  <c r="V306" i="63"/>
  <c r="V376" i="63"/>
  <c r="V169" i="63"/>
  <c r="V644" i="63"/>
  <c r="V316" i="63"/>
  <c r="V77" i="63"/>
  <c r="V556" i="63"/>
  <c r="V559" i="63"/>
  <c r="V386" i="63"/>
  <c r="V196" i="63"/>
  <c r="V276" i="63"/>
  <c r="V256" i="63"/>
  <c r="V557" i="63"/>
  <c r="V336" i="63"/>
  <c r="V406" i="63"/>
  <c r="V286" i="63"/>
  <c r="V366" i="63"/>
  <c r="V170" i="63"/>
  <c r="V506" i="63"/>
  <c r="V560" i="63"/>
  <c r="V466" i="63"/>
  <c r="V416" i="63"/>
  <c r="V476" i="63"/>
  <c r="V612" i="63"/>
  <c r="V426" i="63"/>
  <c r="V171" i="63"/>
  <c r="V561" i="63"/>
  <c r="V486" i="63"/>
  <c r="V632" i="63"/>
  <c r="V396" i="63"/>
  <c r="V436" i="63"/>
  <c r="V562" i="63"/>
  <c r="V326" i="63"/>
  <c r="V446" i="63"/>
  <c r="V563" i="63"/>
  <c r="V659" i="63"/>
  <c r="V346" i="63"/>
  <c r="V456" i="63"/>
  <c r="V496" i="63"/>
  <c r="V669" i="63"/>
  <c r="V79" i="63"/>
  <c r="V568" i="63"/>
  <c r="V571" i="63"/>
  <c r="V212" i="63"/>
  <c r="V25" i="63"/>
  <c r="V213" i="63"/>
  <c r="V712" i="63"/>
  <c r="V766" i="63"/>
  <c r="V816" i="63"/>
  <c r="V566" i="63"/>
  <c r="V569" i="63"/>
  <c r="V826" i="63"/>
  <c r="V876" i="63"/>
  <c r="V45" i="63"/>
  <c r="V134" i="63"/>
  <c r="V602" i="63"/>
  <c r="V726" i="63"/>
  <c r="V570" i="63"/>
  <c r="V622" i="63"/>
  <c r="V689" i="63"/>
  <c r="V736" i="63"/>
  <c r="V776" i="63"/>
  <c r="V645" i="63"/>
  <c r="V679" i="63"/>
  <c r="V564" i="63"/>
  <c r="V746" i="63"/>
  <c r="V786" i="63"/>
  <c r="V846" i="63"/>
  <c r="V15" i="63"/>
  <c r="V104" i="63"/>
  <c r="V565" i="63"/>
  <c r="V567" i="63"/>
  <c r="V796" i="63"/>
  <c r="V856" i="63"/>
  <c r="V574" i="63"/>
  <c r="V699" i="63"/>
  <c r="V756" i="63"/>
  <c r="V806" i="63"/>
  <c r="V114" i="63"/>
  <c r="V257" i="63"/>
  <c r="V297" i="63"/>
  <c r="V367" i="63"/>
  <c r="V437" i="63"/>
  <c r="V579" i="63"/>
  <c r="V836" i="63"/>
  <c r="V173" i="63"/>
  <c r="V81" i="63"/>
  <c r="V577" i="63"/>
  <c r="V377" i="63"/>
  <c r="V447" i="63"/>
  <c r="V580" i="63"/>
  <c r="V572" i="63"/>
  <c r="V713" i="63"/>
  <c r="V267" i="63"/>
  <c r="V307" i="63"/>
  <c r="V573" i="63"/>
  <c r="V65" i="63"/>
  <c r="V154" i="63"/>
  <c r="V646" i="63"/>
  <c r="V317" i="63"/>
  <c r="V387" i="63"/>
  <c r="V174" i="63"/>
  <c r="V866" i="63"/>
  <c r="V55" i="63"/>
  <c r="V124" i="63"/>
  <c r="V144" i="63"/>
  <c r="V197" i="63"/>
  <c r="V575" i="63"/>
  <c r="V327" i="63"/>
  <c r="V886" i="63"/>
  <c r="V214" i="63"/>
  <c r="V277" i="63"/>
  <c r="V337" i="63"/>
  <c r="V5" i="63"/>
  <c r="V237" i="63"/>
  <c r="V576" i="63"/>
  <c r="V347" i="63"/>
  <c r="V417" i="63"/>
  <c r="V175" i="63"/>
  <c r="V35" i="63"/>
  <c r="V172" i="63"/>
  <c r="V80" i="63"/>
  <c r="V247" i="63"/>
  <c r="V287" i="63"/>
  <c r="V407" i="63"/>
  <c r="V647" i="63"/>
  <c r="V714" i="63"/>
  <c r="V584" i="63"/>
  <c r="V427" i="63"/>
  <c r="V660" i="63"/>
  <c r="V582" i="63"/>
  <c r="V777" i="63"/>
  <c r="V586" i="63"/>
  <c r="V6" i="63"/>
  <c r="V457" i="63"/>
  <c r="V670" i="63"/>
  <c r="V727" i="63"/>
  <c r="V467" i="63"/>
  <c r="V507" i="63"/>
  <c r="V680" i="63"/>
  <c r="V737" i="63"/>
  <c r="V797" i="63"/>
  <c r="V857" i="63"/>
  <c r="V715" i="63"/>
  <c r="V357" i="63"/>
  <c r="V477" i="63"/>
  <c r="V497" i="63"/>
  <c r="V603" i="63"/>
  <c r="V690" i="63"/>
  <c r="V747" i="63"/>
  <c r="V487" i="63"/>
  <c r="V613" i="63"/>
  <c r="V581" i="63"/>
  <c r="V757" i="63"/>
  <c r="V585" i="63"/>
  <c r="V215" i="63"/>
  <c r="V36" i="63"/>
  <c r="V578" i="63"/>
  <c r="V623" i="63"/>
  <c r="V700" i="63"/>
  <c r="V767" i="63"/>
  <c r="V817" i="63"/>
  <c r="V867" i="63"/>
  <c r="V46" i="63"/>
  <c r="V397" i="63"/>
  <c r="V633" i="63"/>
  <c r="V82" i="63"/>
  <c r="V583" i="63"/>
  <c r="V807" i="63"/>
  <c r="V26" i="63"/>
  <c r="V216" i="63"/>
  <c r="V217" i="63"/>
  <c r="V588" i="63"/>
  <c r="V787" i="63"/>
  <c r="V827" i="63"/>
  <c r="V125" i="63"/>
  <c r="V238" i="63"/>
  <c r="V288" i="63"/>
  <c r="V368" i="63"/>
  <c r="V438" i="63"/>
  <c r="V837" i="63"/>
  <c r="V66" i="63"/>
  <c r="V135" i="63"/>
  <c r="V248" i="63"/>
  <c r="V298" i="63"/>
  <c r="V378" i="63"/>
  <c r="V448" i="63"/>
  <c r="V847" i="63"/>
  <c r="V177" i="63"/>
  <c r="V258" i="63"/>
  <c r="V308" i="63"/>
  <c r="V589" i="63"/>
  <c r="V458" i="63"/>
  <c r="V587" i="63"/>
  <c r="V145" i="63"/>
  <c r="V84" i="63"/>
  <c r="V318" i="63"/>
  <c r="V877" i="63"/>
  <c r="V56" i="63"/>
  <c r="V105" i="63"/>
  <c r="V83" i="63"/>
  <c r="V268" i="63"/>
  <c r="V887" i="63"/>
  <c r="V115" i="63"/>
  <c r="V155" i="63"/>
  <c r="V648" i="63"/>
  <c r="V16" i="63"/>
  <c r="V176" i="63"/>
  <c r="V198" i="63"/>
  <c r="V278" i="63"/>
  <c r="V408" i="63"/>
  <c r="V614" i="63"/>
  <c r="V592" i="63"/>
  <c r="V768" i="63"/>
  <c r="V358" i="63"/>
  <c r="V398" i="63"/>
  <c r="V624" i="63"/>
  <c r="V701" i="63"/>
  <c r="V593" i="63"/>
  <c r="V838" i="63"/>
  <c r="V7" i="63"/>
  <c r="V348" i="63"/>
  <c r="V388" i="63"/>
  <c r="V634" i="63"/>
  <c r="V85" i="63"/>
  <c r="V488" i="63"/>
  <c r="V590" i="63"/>
  <c r="V649" i="63"/>
  <c r="V716" i="63"/>
  <c r="V778" i="63"/>
  <c r="V858" i="63"/>
  <c r="V717" i="63"/>
  <c r="V328" i="63"/>
  <c r="V338" i="63"/>
  <c r="V179" i="63"/>
  <c r="V591" i="63"/>
  <c r="V661" i="63"/>
  <c r="V728" i="63"/>
  <c r="V478" i="63"/>
  <c r="V498" i="63"/>
  <c r="V671" i="63"/>
  <c r="V738" i="63"/>
  <c r="V428" i="63"/>
  <c r="V468" i="63"/>
  <c r="V508" i="63"/>
  <c r="V681" i="63"/>
  <c r="V748" i="63"/>
  <c r="V808" i="63"/>
  <c r="V868" i="63"/>
  <c r="V47" i="63"/>
  <c r="V418" i="63"/>
  <c r="V178" i="63"/>
  <c r="V604" i="63"/>
  <c r="V691" i="63"/>
  <c r="V758" i="63"/>
  <c r="V818" i="63"/>
  <c r="V878" i="63"/>
  <c r="V595" i="63"/>
  <c r="V86" i="63"/>
  <c r="V269" i="63"/>
  <c r="V329" i="63"/>
  <c r="V218" i="63"/>
  <c r="V116" i="63"/>
  <c r="V156" i="63"/>
  <c r="V650" i="63"/>
  <c r="V339" i="63"/>
  <c r="V419" i="63"/>
  <c r="V183" i="63"/>
  <c r="V888" i="63"/>
  <c r="V67" i="63"/>
  <c r="V180" i="63"/>
  <c r="V199" i="63"/>
  <c r="V279" i="63"/>
  <c r="V594" i="63"/>
  <c r="V17" i="63"/>
  <c r="V219" i="63"/>
  <c r="V220" i="63"/>
  <c r="V596" i="63"/>
  <c r="V359" i="63"/>
  <c r="V439" i="63"/>
  <c r="V597" i="63"/>
  <c r="V788" i="63"/>
  <c r="V27" i="63"/>
  <c r="V126" i="63"/>
  <c r="V239" i="63"/>
  <c r="V289" i="63"/>
  <c r="V798" i="63"/>
  <c r="V37" i="63"/>
  <c r="V106" i="63"/>
  <c r="V136" i="63"/>
  <c r="V249" i="63"/>
  <c r="V299" i="63"/>
  <c r="V828" i="63"/>
  <c r="V181" i="63"/>
  <c r="V259" i="63"/>
  <c r="V309" i="63"/>
  <c r="V389" i="63"/>
  <c r="V182" i="63"/>
  <c r="V605" i="63"/>
  <c r="V848" i="63"/>
  <c r="V57" i="63"/>
  <c r="V146" i="63"/>
  <c r="V87" i="63"/>
  <c r="V319" i="63"/>
  <c r="V399" i="63"/>
  <c r="V469" i="63"/>
  <c r="V615" i="63"/>
  <c r="V409" i="63"/>
  <c r="V499" i="63"/>
  <c r="V625" i="63"/>
  <c r="V635" i="63"/>
  <c r="V88" i="63"/>
  <c r="V789" i="63"/>
  <c r="V599" i="63"/>
  <c r="V28" i="63"/>
  <c r="V222" i="63"/>
  <c r="V369" i="63"/>
  <c r="V429" i="63"/>
  <c r="V651" i="63"/>
  <c r="V718" i="63"/>
  <c r="V799" i="63"/>
  <c r="V221" i="63"/>
  <c r="V38" i="63"/>
  <c r="V127" i="63"/>
  <c r="V240" i="63"/>
  <c r="V300" i="63"/>
  <c r="V380" i="63"/>
  <c r="V460" i="63"/>
  <c r="V449" i="63"/>
  <c r="V662" i="63"/>
  <c r="V729" i="63"/>
  <c r="V809" i="63"/>
  <c r="V869" i="63"/>
  <c r="V48" i="63"/>
  <c r="V137" i="63"/>
  <c r="V459" i="63"/>
  <c r="V672" i="63"/>
  <c r="V739" i="63"/>
  <c r="V819" i="63"/>
  <c r="V879" i="63"/>
  <c r="V58" i="63"/>
  <c r="V185" i="63"/>
  <c r="V260" i="63"/>
  <c r="V320" i="63"/>
  <c r="V400" i="63"/>
  <c r="V470" i="63"/>
  <c r="V626" i="63"/>
  <c r="V479" i="63"/>
  <c r="V682" i="63"/>
  <c r="V749" i="63"/>
  <c r="V829" i="63"/>
  <c r="V889" i="63"/>
  <c r="V68" i="63"/>
  <c r="V349" i="63"/>
  <c r="V489" i="63"/>
  <c r="V509" i="63"/>
  <c r="V692" i="63"/>
  <c r="V759" i="63"/>
  <c r="V839" i="63"/>
  <c r="V8" i="63"/>
  <c r="V107" i="63"/>
  <c r="V89" i="63"/>
  <c r="V270" i="63"/>
  <c r="V340" i="63"/>
  <c r="V420" i="63"/>
  <c r="V187" i="63"/>
  <c r="V653" i="63"/>
  <c r="V598" i="63"/>
  <c r="V769" i="63"/>
  <c r="V849" i="63"/>
  <c r="V18" i="63"/>
  <c r="V117" i="63"/>
  <c r="V157" i="63"/>
  <c r="V652" i="63"/>
  <c r="V350" i="63"/>
  <c r="V430" i="63"/>
  <c r="V490" i="63"/>
  <c r="V223" i="63"/>
  <c r="V370" i="63"/>
  <c r="V606" i="63"/>
  <c r="V683" i="63"/>
  <c r="V760" i="63"/>
  <c r="V840" i="63"/>
  <c r="V19" i="63"/>
  <c r="V250" i="63"/>
  <c r="V390" i="63"/>
  <c r="V693" i="63"/>
  <c r="V770" i="63"/>
  <c r="V850" i="63"/>
  <c r="V29" i="63"/>
  <c r="V225" i="63"/>
  <c r="V241" i="63"/>
  <c r="V311" i="63"/>
  <c r="V391" i="63"/>
  <c r="V189" i="63"/>
  <c r="V627" i="63"/>
  <c r="V702" i="63"/>
  <c r="V90" i="63"/>
  <c r="V410" i="63"/>
  <c r="V673" i="63"/>
  <c r="V703" i="63"/>
  <c r="V780" i="63"/>
  <c r="V860" i="63"/>
  <c r="V779" i="63"/>
  <c r="V280" i="63"/>
  <c r="V440" i="63"/>
  <c r="V91" i="63"/>
  <c r="V790" i="63"/>
  <c r="V224" i="63"/>
  <c r="V49" i="63"/>
  <c r="V138" i="63"/>
  <c r="V261" i="63"/>
  <c r="V331" i="63"/>
  <c r="V411" i="63"/>
  <c r="V481" i="63"/>
  <c r="V859" i="63"/>
  <c r="V184" i="63"/>
  <c r="V290" i="63"/>
  <c r="V450" i="63"/>
  <c r="V720" i="63"/>
  <c r="V800" i="63"/>
  <c r="V870" i="63"/>
  <c r="V719" i="63"/>
  <c r="V310" i="63"/>
  <c r="V186" i="63"/>
  <c r="V510" i="63"/>
  <c r="V616" i="63"/>
  <c r="V730" i="63"/>
  <c r="V810" i="63"/>
  <c r="V880" i="63"/>
  <c r="V69" i="63"/>
  <c r="V92" i="63"/>
  <c r="V271" i="63"/>
  <c r="V351" i="63"/>
  <c r="V431" i="63"/>
  <c r="V501" i="63"/>
  <c r="V147" i="63"/>
  <c r="V330" i="63"/>
  <c r="V480" i="63"/>
  <c r="V500" i="63"/>
  <c r="V636" i="63"/>
  <c r="V740" i="63"/>
  <c r="V820" i="63"/>
  <c r="V890" i="63"/>
  <c r="V108" i="63"/>
  <c r="V158" i="63"/>
  <c r="V281" i="63"/>
  <c r="V361" i="63"/>
  <c r="V441" i="63"/>
  <c r="V511" i="63"/>
  <c r="V684" i="63"/>
  <c r="V200" i="63"/>
  <c r="V128" i="63"/>
  <c r="V321" i="63"/>
  <c r="V471" i="63"/>
  <c r="V751" i="63"/>
  <c r="V831" i="63"/>
  <c r="V10" i="63"/>
  <c r="V360" i="63"/>
  <c r="V148" i="63"/>
  <c r="V341" i="63"/>
  <c r="V491" i="63"/>
  <c r="V761" i="63"/>
  <c r="V841" i="63"/>
  <c r="V20" i="63"/>
  <c r="V190" i="63"/>
  <c r="V229" i="63"/>
  <c r="V302" i="63"/>
  <c r="V382" i="63"/>
  <c r="V462" i="63"/>
  <c r="V750" i="63"/>
  <c r="V201" i="63"/>
  <c r="V371" i="63"/>
  <c r="V607" i="63"/>
  <c r="V694" i="63"/>
  <c r="V771" i="63"/>
  <c r="V851" i="63"/>
  <c r="V30" i="63"/>
  <c r="V228" i="63"/>
  <c r="V242" i="63"/>
  <c r="V312" i="63"/>
  <c r="V392" i="63"/>
  <c r="V191" i="63"/>
  <c r="V830" i="63"/>
  <c r="V226" i="63"/>
  <c r="V381" i="63"/>
  <c r="V617" i="63"/>
  <c r="V704" i="63"/>
  <c r="V781" i="63"/>
  <c r="V861" i="63"/>
  <c r="V40" i="63"/>
  <c r="V129" i="63"/>
  <c r="V252" i="63"/>
  <c r="V322" i="63"/>
  <c r="V402" i="63"/>
  <c r="V472" i="63"/>
  <c r="V663" i="63"/>
  <c r="V39" i="63"/>
  <c r="V251" i="63"/>
  <c r="V401" i="63"/>
  <c r="V654" i="63"/>
  <c r="V94" i="63"/>
  <c r="V791" i="63"/>
  <c r="V227" i="63"/>
  <c r="V379" i="63"/>
  <c r="V59" i="63"/>
  <c r="V93" i="63"/>
  <c r="V421" i="63"/>
  <c r="V637" i="63"/>
  <c r="V721" i="63"/>
  <c r="V801" i="63"/>
  <c r="V871" i="63"/>
  <c r="V60" i="63"/>
  <c r="V149" i="63"/>
  <c r="V96" i="63"/>
  <c r="V342" i="63"/>
  <c r="V422" i="63"/>
  <c r="V492" i="63"/>
  <c r="V9" i="63"/>
  <c r="V118" i="63"/>
  <c r="V291" i="63"/>
  <c r="V188" i="63"/>
  <c r="V301" i="63"/>
  <c r="V461" i="63"/>
  <c r="V674" i="63"/>
  <c r="V741" i="63"/>
  <c r="V821" i="63"/>
  <c r="V891" i="63"/>
  <c r="V139" i="63"/>
  <c r="V332" i="63"/>
  <c r="V482" i="63"/>
  <c r="V512" i="63"/>
  <c r="V628" i="63"/>
  <c r="V97" i="63"/>
  <c r="V792" i="63"/>
  <c r="V230" i="63"/>
  <c r="V51" i="63"/>
  <c r="V95" i="63"/>
  <c r="V352" i="63"/>
  <c r="V638" i="63"/>
  <c r="V722" i="63"/>
  <c r="V802" i="63"/>
  <c r="V872" i="63"/>
  <c r="V61" i="63"/>
  <c r="V98" i="63"/>
  <c r="V273" i="63"/>
  <c r="V353" i="63"/>
  <c r="V433" i="63"/>
  <c r="V503" i="63"/>
  <c r="V451" i="63"/>
  <c r="V159" i="63"/>
  <c r="V362" i="63"/>
  <c r="V608" i="63"/>
  <c r="V655" i="63"/>
  <c r="V732" i="63"/>
  <c r="V812" i="63"/>
  <c r="V882" i="63"/>
  <c r="V881" i="63"/>
  <c r="V202" i="63"/>
  <c r="V372" i="63"/>
  <c r="V502" i="63"/>
  <c r="V665" i="63"/>
  <c r="V742" i="63"/>
  <c r="V822" i="63"/>
  <c r="V892" i="63"/>
  <c r="V110" i="63"/>
  <c r="V203" i="63"/>
  <c r="V293" i="63"/>
  <c r="V373" i="63"/>
  <c r="V453" i="63"/>
  <c r="V609" i="63"/>
  <c r="V664" i="63"/>
  <c r="V50" i="63"/>
  <c r="V262" i="63"/>
  <c r="V412" i="63"/>
  <c r="V675" i="63"/>
  <c r="V752" i="63"/>
  <c r="V832" i="63"/>
  <c r="V731" i="63"/>
  <c r="V70" i="63"/>
  <c r="V272" i="63"/>
  <c r="V432" i="63"/>
  <c r="V685" i="63"/>
  <c r="V762" i="63"/>
  <c r="V842" i="63"/>
  <c r="V21" i="63"/>
  <c r="V192" i="63"/>
  <c r="V243" i="63"/>
  <c r="V313" i="63"/>
  <c r="V393" i="63"/>
  <c r="V193" i="63"/>
  <c r="V629" i="63"/>
  <c r="V811" i="63"/>
  <c r="V109" i="63"/>
  <c r="V282" i="63"/>
  <c r="V442" i="63"/>
  <c r="V695" i="63"/>
  <c r="V772" i="63"/>
  <c r="V852" i="63"/>
  <c r="V31" i="63"/>
  <c r="V130" i="63"/>
  <c r="V253" i="63"/>
  <c r="V323" i="63"/>
  <c r="V403" i="63"/>
  <c r="V473" i="63"/>
  <c r="V639" i="63"/>
  <c r="V119" i="63"/>
  <c r="V862" i="63"/>
  <c r="V140" i="63"/>
  <c r="V333" i="63"/>
  <c r="V483" i="63"/>
  <c r="V706" i="63"/>
  <c r="V783" i="63"/>
  <c r="V863" i="63"/>
  <c r="V292" i="63"/>
  <c r="V150" i="63"/>
  <c r="V343" i="63"/>
  <c r="V493" i="63"/>
  <c r="V100" i="63"/>
  <c r="V793" i="63"/>
  <c r="V873" i="63"/>
  <c r="V452" i="63"/>
  <c r="V160" i="63"/>
  <c r="V363" i="63"/>
  <c r="V513" i="63"/>
  <c r="V666" i="63"/>
  <c r="V696" i="63"/>
  <c r="V723" i="63"/>
  <c r="V803" i="63"/>
  <c r="V883" i="63"/>
  <c r="V232" i="63"/>
  <c r="V383" i="63"/>
  <c r="V619" i="63"/>
  <c r="V733" i="63"/>
  <c r="V813" i="63"/>
  <c r="V893" i="63"/>
  <c r="V41" i="63"/>
  <c r="V263" i="63"/>
  <c r="V413" i="63"/>
  <c r="V656" i="63"/>
  <c r="V676" i="63"/>
  <c r="V743" i="63"/>
  <c r="V823" i="63"/>
  <c r="V618" i="63"/>
  <c r="V99" i="63"/>
  <c r="V423" i="63"/>
  <c r="V753" i="63"/>
  <c r="V833" i="63"/>
  <c r="V782" i="63"/>
  <c r="V11" i="63"/>
  <c r="V71" i="63"/>
  <c r="V303" i="63"/>
  <c r="V463" i="63"/>
  <c r="V853" i="63"/>
  <c r="V705" i="63"/>
  <c r="V283" i="63"/>
  <c r="V443" i="63"/>
  <c r="V763" i="63"/>
  <c r="V843" i="63"/>
  <c r="V120" i="63"/>
  <c r="V686" i="63"/>
  <c r="V773" i="63"/>
  <c r="X900" i="63" l="1"/>
  <c r="W12" i="63"/>
  <c r="W515" i="63"/>
  <c r="W22" i="63"/>
  <c r="W42" i="63"/>
  <c r="W2" i="63"/>
  <c r="W52" i="63"/>
  <c r="W514" i="63"/>
  <c r="W62" i="63"/>
  <c r="W204" i="63"/>
  <c r="W101" i="63"/>
  <c r="W131" i="63"/>
  <c r="W707" i="63"/>
  <c r="W162" i="63"/>
  <c r="W32" i="63"/>
  <c r="W111" i="63"/>
  <c r="W141" i="63"/>
  <c r="W234" i="63"/>
  <c r="W151" i="63"/>
  <c r="W274" i="63"/>
  <c r="W205" i="63"/>
  <c r="W161" i="63"/>
  <c r="W244" i="63"/>
  <c r="W72" i="63"/>
  <c r="W194" i="63"/>
  <c r="W264" i="63"/>
  <c r="W121" i="63"/>
  <c r="W640" i="63"/>
  <c r="W314" i="63"/>
  <c r="W254" i="63"/>
  <c r="W519" i="63"/>
  <c r="W517" i="63"/>
  <c r="W516" i="63"/>
  <c r="W294" i="63"/>
  <c r="W284" i="63"/>
  <c r="W518" i="63"/>
  <c r="W304" i="63"/>
  <c r="W324" i="63"/>
  <c r="W394" i="63"/>
  <c r="W404" i="63"/>
  <c r="W464" i="63"/>
  <c r="W344" i="63"/>
  <c r="W414" i="63"/>
  <c r="W424" i="63"/>
  <c r="W374" i="63"/>
  <c r="W434" i="63"/>
  <c r="W523" i="63"/>
  <c r="W520" i="63"/>
  <c r="W334" i="63"/>
  <c r="W354" i="63"/>
  <c r="W364" i="63"/>
  <c r="W384" i="63"/>
  <c r="W454" i="63"/>
  <c r="W641" i="63"/>
  <c r="W657" i="63"/>
  <c r="W708" i="63"/>
  <c r="W521" i="63"/>
  <c r="W444" i="63"/>
  <c r="W522" i="63"/>
  <c r="W484" i="63"/>
  <c r="W494" i="63"/>
  <c r="W504" i="63"/>
  <c r="W610" i="63"/>
  <c r="W524" i="63"/>
  <c r="W620" i="63"/>
  <c r="W163" i="63"/>
  <c r="W630" i="63"/>
  <c r="W697" i="63"/>
  <c r="W744" i="63"/>
  <c r="W474" i="63"/>
  <c r="W687" i="63"/>
  <c r="W527" i="63"/>
  <c r="W794" i="63"/>
  <c r="W677" i="63"/>
  <c r="W754" i="63"/>
  <c r="W667" i="63"/>
  <c r="W73" i="63"/>
  <c r="W528" i="63"/>
  <c r="W531" i="63"/>
  <c r="W600" i="63"/>
  <c r="W526" i="63"/>
  <c r="W525" i="63"/>
  <c r="W724" i="63"/>
  <c r="W530" i="63"/>
  <c r="W734" i="63"/>
  <c r="W774" i="63"/>
  <c r="W864" i="63"/>
  <c r="W764" i="63"/>
  <c r="W824" i="63"/>
  <c r="W529" i="63"/>
  <c r="W834" i="63"/>
  <c r="W784" i="63"/>
  <c r="W532" i="63"/>
  <c r="W3" i="63"/>
  <c r="W53" i="63"/>
  <c r="W804" i="63"/>
  <c r="W844" i="63"/>
  <c r="W854" i="63"/>
  <c r="W13" i="63"/>
  <c r="W102" i="63"/>
  <c r="W533" i="63"/>
  <c r="W814" i="63"/>
  <c r="W206" i="63"/>
  <c r="W709" i="63"/>
  <c r="W164" i="63"/>
  <c r="W534" i="63"/>
  <c r="W43" i="63"/>
  <c r="W33" i="63"/>
  <c r="W132" i="63"/>
  <c r="W23" i="63"/>
  <c r="W884" i="63"/>
  <c r="W874" i="63"/>
  <c r="W535" i="63"/>
  <c r="W63" i="63"/>
  <c r="W152" i="63"/>
  <c r="W122" i="63"/>
  <c r="W255" i="63"/>
  <c r="W295" i="63"/>
  <c r="W75" i="63"/>
  <c r="W538" i="63"/>
  <c r="W265" i="63"/>
  <c r="W142" i="63"/>
  <c r="W642" i="63"/>
  <c r="W315" i="63"/>
  <c r="W165" i="63"/>
  <c r="W195" i="63"/>
  <c r="W536" i="63"/>
  <c r="W112" i="63"/>
  <c r="W208" i="63"/>
  <c r="W275" i="63"/>
  <c r="W74" i="63"/>
  <c r="W235" i="63"/>
  <c r="W537" i="63"/>
  <c r="W207" i="63"/>
  <c r="W245" i="63"/>
  <c r="W285" i="63"/>
  <c r="W345" i="63"/>
  <c r="W305" i="63"/>
  <c r="W415" i="63"/>
  <c r="W425" i="63"/>
  <c r="W167" i="63"/>
  <c r="W335" i="63"/>
  <c r="W375" i="63"/>
  <c r="W435" i="63"/>
  <c r="W542" i="63"/>
  <c r="W325" i="63"/>
  <c r="W540" i="63"/>
  <c r="W445" i="63"/>
  <c r="W539" i="63"/>
  <c r="W355" i="63"/>
  <c r="W365" i="63"/>
  <c r="W385" i="63"/>
  <c r="W455" i="63"/>
  <c r="W495" i="63"/>
  <c r="W395" i="63"/>
  <c r="W166" i="63"/>
  <c r="W505" i="63"/>
  <c r="W405" i="63"/>
  <c r="W541" i="63"/>
  <c r="W678" i="63"/>
  <c r="W465" i="63"/>
  <c r="W688" i="63"/>
  <c r="W475" i="63"/>
  <c r="W611" i="63"/>
  <c r="W544" i="63"/>
  <c r="W745" i="63"/>
  <c r="W485" i="63"/>
  <c r="W621" i="63"/>
  <c r="W545" i="63"/>
  <c r="W543" i="63"/>
  <c r="W643" i="63"/>
  <c r="W76" i="63"/>
  <c r="W548" i="63"/>
  <c r="W601" i="63"/>
  <c r="W658" i="63"/>
  <c r="W710" i="63"/>
  <c r="W668" i="63"/>
  <c r="W546" i="63"/>
  <c r="W698" i="63"/>
  <c r="W735" i="63"/>
  <c r="W765" i="63"/>
  <c r="W815" i="63"/>
  <c r="W547" i="63"/>
  <c r="W549" i="63"/>
  <c r="W825" i="63"/>
  <c r="W875" i="63"/>
  <c r="W550" i="63"/>
  <c r="W835" i="63"/>
  <c r="W885" i="63"/>
  <c r="W755" i="63"/>
  <c r="W775" i="63"/>
  <c r="W785" i="63"/>
  <c r="W795" i="63"/>
  <c r="W855" i="63"/>
  <c r="W805" i="63"/>
  <c r="W553" i="63"/>
  <c r="W631" i="63"/>
  <c r="W725" i="63"/>
  <c r="W551" i="63"/>
  <c r="W34" i="63"/>
  <c r="W123" i="63"/>
  <c r="W236" i="63"/>
  <c r="W44" i="63"/>
  <c r="W552" i="63"/>
  <c r="W554" i="63"/>
  <c r="W54" i="63"/>
  <c r="W169" i="63"/>
  <c r="W845" i="63"/>
  <c r="W64" i="63"/>
  <c r="W209" i="63"/>
  <c r="W14" i="63"/>
  <c r="W103" i="63"/>
  <c r="W77" i="63"/>
  <c r="W865" i="63"/>
  <c r="W555" i="63"/>
  <c r="W4" i="63"/>
  <c r="W711" i="63"/>
  <c r="W168" i="63"/>
  <c r="W196" i="63"/>
  <c r="W24" i="63"/>
  <c r="W246" i="63"/>
  <c r="W286" i="63"/>
  <c r="W346" i="63"/>
  <c r="W296" i="63"/>
  <c r="W210" i="63"/>
  <c r="W78" i="63"/>
  <c r="W558" i="63"/>
  <c r="W366" i="63"/>
  <c r="W133" i="63"/>
  <c r="W266" i="63"/>
  <c r="W306" i="63"/>
  <c r="W143" i="63"/>
  <c r="W644" i="63"/>
  <c r="W316" i="63"/>
  <c r="W560" i="63"/>
  <c r="W153" i="63"/>
  <c r="W556" i="63"/>
  <c r="W559" i="63"/>
  <c r="W113" i="63"/>
  <c r="W211" i="63"/>
  <c r="W276" i="63"/>
  <c r="W326" i="63"/>
  <c r="W396" i="63"/>
  <c r="W256" i="63"/>
  <c r="W557" i="63"/>
  <c r="W356" i="63"/>
  <c r="W456" i="63"/>
  <c r="W496" i="63"/>
  <c r="W669" i="63"/>
  <c r="W376" i="63"/>
  <c r="W170" i="63"/>
  <c r="W386" i="63"/>
  <c r="W466" i="63"/>
  <c r="W602" i="63"/>
  <c r="W416" i="63"/>
  <c r="W476" i="63"/>
  <c r="W406" i="63"/>
  <c r="W426" i="63"/>
  <c r="W171" i="63"/>
  <c r="W622" i="63"/>
  <c r="W561" i="63"/>
  <c r="W486" i="63"/>
  <c r="W436" i="63"/>
  <c r="W562" i="63"/>
  <c r="W645" i="63"/>
  <c r="W336" i="63"/>
  <c r="W446" i="63"/>
  <c r="W563" i="63"/>
  <c r="W699" i="63"/>
  <c r="W756" i="63"/>
  <c r="W806" i="63"/>
  <c r="W573" i="63"/>
  <c r="W713" i="63"/>
  <c r="W172" i="63"/>
  <c r="W79" i="63"/>
  <c r="W568" i="63"/>
  <c r="W571" i="63"/>
  <c r="W712" i="63"/>
  <c r="W766" i="63"/>
  <c r="W816" i="63"/>
  <c r="W866" i="63"/>
  <c r="W35" i="63"/>
  <c r="W124" i="63"/>
  <c r="W506" i="63"/>
  <c r="W566" i="63"/>
  <c r="W569" i="63"/>
  <c r="W826" i="63"/>
  <c r="W612" i="63"/>
  <c r="W726" i="63"/>
  <c r="W570" i="63"/>
  <c r="W632" i="63"/>
  <c r="W689" i="63"/>
  <c r="W736" i="63"/>
  <c r="W776" i="63"/>
  <c r="W572" i="63"/>
  <c r="W5" i="63"/>
  <c r="W65" i="63"/>
  <c r="W659" i="63"/>
  <c r="W679" i="63"/>
  <c r="W564" i="63"/>
  <c r="W746" i="63"/>
  <c r="W786" i="63"/>
  <c r="W846" i="63"/>
  <c r="W15" i="63"/>
  <c r="W565" i="63"/>
  <c r="W567" i="63"/>
  <c r="W796" i="63"/>
  <c r="W80" i="63"/>
  <c r="W247" i="63"/>
  <c r="W287" i="63"/>
  <c r="W357" i="63"/>
  <c r="W427" i="63"/>
  <c r="W487" i="63"/>
  <c r="W25" i="63"/>
  <c r="W114" i="63"/>
  <c r="W257" i="63"/>
  <c r="W297" i="63"/>
  <c r="W367" i="63"/>
  <c r="W437" i="63"/>
  <c r="W579" i="63"/>
  <c r="W836" i="63"/>
  <c r="W104" i="63"/>
  <c r="W173" i="63"/>
  <c r="W81" i="63"/>
  <c r="W577" i="63"/>
  <c r="W856" i="63"/>
  <c r="W134" i="63"/>
  <c r="W267" i="63"/>
  <c r="W307" i="63"/>
  <c r="W578" i="63"/>
  <c r="W457" i="63"/>
  <c r="W212" i="63"/>
  <c r="W154" i="63"/>
  <c r="W646" i="63"/>
  <c r="W317" i="63"/>
  <c r="W876" i="63"/>
  <c r="W55" i="63"/>
  <c r="W144" i="63"/>
  <c r="W197" i="63"/>
  <c r="W575" i="63"/>
  <c r="W327" i="63"/>
  <c r="W886" i="63"/>
  <c r="W45" i="63"/>
  <c r="W213" i="63"/>
  <c r="W214" i="63"/>
  <c r="W277" i="63"/>
  <c r="W337" i="63"/>
  <c r="W407" i="63"/>
  <c r="W477" i="63"/>
  <c r="W574" i="63"/>
  <c r="W237" i="63"/>
  <c r="W576" i="63"/>
  <c r="W347" i="63"/>
  <c r="W397" i="63"/>
  <c r="W633" i="63"/>
  <c r="W82" i="63"/>
  <c r="W583" i="63"/>
  <c r="W417" i="63"/>
  <c r="W647" i="63"/>
  <c r="W714" i="63"/>
  <c r="W584" i="63"/>
  <c r="W837" i="63"/>
  <c r="W887" i="63"/>
  <c r="W447" i="63"/>
  <c r="W660" i="63"/>
  <c r="W582" i="63"/>
  <c r="W777" i="63"/>
  <c r="W174" i="63"/>
  <c r="W670" i="63"/>
  <c r="W727" i="63"/>
  <c r="W787" i="63"/>
  <c r="W847" i="63"/>
  <c r="W16" i="63"/>
  <c r="W467" i="63"/>
  <c r="W507" i="63"/>
  <c r="W680" i="63"/>
  <c r="W737" i="63"/>
  <c r="W175" i="63"/>
  <c r="W497" i="63"/>
  <c r="W603" i="63"/>
  <c r="W690" i="63"/>
  <c r="W747" i="63"/>
  <c r="W807" i="63"/>
  <c r="W587" i="63"/>
  <c r="W26" i="63"/>
  <c r="W377" i="63"/>
  <c r="W613" i="63"/>
  <c r="W581" i="63"/>
  <c r="W757" i="63"/>
  <c r="W585" i="63"/>
  <c r="W215" i="63"/>
  <c r="W36" i="63"/>
  <c r="W387" i="63"/>
  <c r="W580" i="63"/>
  <c r="W623" i="63"/>
  <c r="W700" i="63"/>
  <c r="W767" i="63"/>
  <c r="W797" i="63"/>
  <c r="W715" i="63"/>
  <c r="W176" i="63"/>
  <c r="W198" i="63"/>
  <c r="W278" i="63"/>
  <c r="W817" i="63"/>
  <c r="W46" i="63"/>
  <c r="W216" i="63"/>
  <c r="W217" i="63"/>
  <c r="W588" i="63"/>
  <c r="W358" i="63"/>
  <c r="W428" i="63"/>
  <c r="W827" i="63"/>
  <c r="W125" i="63"/>
  <c r="W238" i="63"/>
  <c r="W288" i="63"/>
  <c r="W368" i="63"/>
  <c r="W438" i="63"/>
  <c r="W586" i="63"/>
  <c r="W66" i="63"/>
  <c r="W135" i="63"/>
  <c r="W248" i="63"/>
  <c r="W298" i="63"/>
  <c r="W378" i="63"/>
  <c r="W448" i="63"/>
  <c r="W857" i="63"/>
  <c r="W177" i="63"/>
  <c r="W258" i="63"/>
  <c r="W308" i="63"/>
  <c r="W867" i="63"/>
  <c r="W145" i="63"/>
  <c r="W84" i="63"/>
  <c r="W877" i="63"/>
  <c r="W56" i="63"/>
  <c r="W105" i="63"/>
  <c r="W83" i="63"/>
  <c r="W268" i="63"/>
  <c r="W328" i="63"/>
  <c r="W6" i="63"/>
  <c r="W115" i="63"/>
  <c r="W155" i="63"/>
  <c r="W648" i="63"/>
  <c r="W338" i="63"/>
  <c r="W418" i="63"/>
  <c r="W178" i="63"/>
  <c r="W604" i="63"/>
  <c r="W691" i="63"/>
  <c r="W758" i="63"/>
  <c r="W408" i="63"/>
  <c r="W458" i="63"/>
  <c r="W614" i="63"/>
  <c r="W592" i="63"/>
  <c r="W768" i="63"/>
  <c r="W828" i="63"/>
  <c r="W888" i="63"/>
  <c r="W398" i="63"/>
  <c r="W624" i="63"/>
  <c r="W701" i="63"/>
  <c r="W318" i="63"/>
  <c r="W348" i="63"/>
  <c r="W388" i="63"/>
  <c r="W634" i="63"/>
  <c r="W85" i="63"/>
  <c r="W594" i="63"/>
  <c r="W848" i="63"/>
  <c r="W17" i="63"/>
  <c r="W589" i="63"/>
  <c r="W488" i="63"/>
  <c r="W590" i="63"/>
  <c r="W649" i="63"/>
  <c r="W716" i="63"/>
  <c r="W179" i="63"/>
  <c r="W591" i="63"/>
  <c r="W661" i="63"/>
  <c r="W728" i="63"/>
  <c r="W478" i="63"/>
  <c r="W498" i="63"/>
  <c r="W671" i="63"/>
  <c r="W738" i="63"/>
  <c r="W798" i="63"/>
  <c r="W218" i="63"/>
  <c r="W37" i="63"/>
  <c r="W468" i="63"/>
  <c r="W508" i="63"/>
  <c r="W681" i="63"/>
  <c r="W748" i="63"/>
  <c r="W808" i="63"/>
  <c r="W868" i="63"/>
  <c r="W593" i="63"/>
  <c r="W858" i="63"/>
  <c r="W57" i="63"/>
  <c r="W146" i="63"/>
  <c r="W87" i="63"/>
  <c r="W319" i="63"/>
  <c r="W595" i="63"/>
  <c r="W86" i="63"/>
  <c r="W269" i="63"/>
  <c r="W329" i="63"/>
  <c r="W409" i="63"/>
  <c r="W479" i="63"/>
  <c r="W878" i="63"/>
  <c r="W116" i="63"/>
  <c r="W156" i="63"/>
  <c r="W650" i="63"/>
  <c r="W7" i="63"/>
  <c r="W67" i="63"/>
  <c r="W180" i="63"/>
  <c r="W199" i="63"/>
  <c r="W279" i="63"/>
  <c r="W349" i="63"/>
  <c r="W429" i="63"/>
  <c r="W489" i="63"/>
  <c r="W778" i="63"/>
  <c r="W717" i="63"/>
  <c r="W219" i="63"/>
  <c r="W220" i="63"/>
  <c r="W596" i="63"/>
  <c r="W788" i="63"/>
  <c r="W27" i="63"/>
  <c r="W47" i="63"/>
  <c r="W126" i="63"/>
  <c r="W239" i="63"/>
  <c r="W289" i="63"/>
  <c r="W818" i="63"/>
  <c r="W106" i="63"/>
  <c r="W136" i="63"/>
  <c r="W249" i="63"/>
  <c r="W299" i="63"/>
  <c r="W379" i="63"/>
  <c r="W459" i="63"/>
  <c r="W509" i="63"/>
  <c r="W838" i="63"/>
  <c r="W181" i="63"/>
  <c r="W259" i="63"/>
  <c r="W309" i="63"/>
  <c r="W389" i="63"/>
  <c r="W182" i="63"/>
  <c r="W605" i="63"/>
  <c r="W399" i="63"/>
  <c r="W702" i="63"/>
  <c r="W779" i="63"/>
  <c r="W859" i="63"/>
  <c r="W719" i="63"/>
  <c r="W184" i="63"/>
  <c r="W339" i="63"/>
  <c r="W419" i="63"/>
  <c r="W499" i="63"/>
  <c r="W625" i="63"/>
  <c r="W635" i="63"/>
  <c r="W88" i="63"/>
  <c r="W789" i="63"/>
  <c r="W599" i="63"/>
  <c r="W28" i="63"/>
  <c r="W222" i="63"/>
  <c r="W223" i="63"/>
  <c r="W290" i="63"/>
  <c r="W370" i="63"/>
  <c r="W450" i="63"/>
  <c r="W359" i="63"/>
  <c r="W369" i="63"/>
  <c r="W439" i="63"/>
  <c r="W597" i="63"/>
  <c r="W651" i="63"/>
  <c r="W718" i="63"/>
  <c r="W799" i="63"/>
  <c r="W221" i="63"/>
  <c r="W38" i="63"/>
  <c r="W127" i="63"/>
  <c r="W449" i="63"/>
  <c r="W662" i="63"/>
  <c r="W729" i="63"/>
  <c r="W809" i="63"/>
  <c r="W869" i="63"/>
  <c r="W48" i="63"/>
  <c r="W137" i="63"/>
  <c r="W250" i="63"/>
  <c r="W310" i="63"/>
  <c r="W390" i="63"/>
  <c r="W186" i="63"/>
  <c r="W616" i="63"/>
  <c r="W469" i="63"/>
  <c r="W672" i="63"/>
  <c r="W739" i="63"/>
  <c r="W819" i="63"/>
  <c r="W879" i="63"/>
  <c r="W58" i="63"/>
  <c r="W183" i="63"/>
  <c r="W682" i="63"/>
  <c r="W749" i="63"/>
  <c r="W829" i="63"/>
  <c r="W889" i="63"/>
  <c r="W68" i="63"/>
  <c r="W147" i="63"/>
  <c r="W90" i="63"/>
  <c r="W330" i="63"/>
  <c r="W410" i="63"/>
  <c r="W480" i="63"/>
  <c r="W636" i="63"/>
  <c r="W615" i="63"/>
  <c r="W692" i="63"/>
  <c r="W759" i="63"/>
  <c r="W839" i="63"/>
  <c r="W8" i="63"/>
  <c r="W107" i="63"/>
  <c r="W89" i="63"/>
  <c r="W270" i="63"/>
  <c r="W340" i="63"/>
  <c r="W420" i="63"/>
  <c r="W187" i="63"/>
  <c r="W117" i="63"/>
  <c r="W200" i="63"/>
  <c r="W360" i="63"/>
  <c r="W490" i="63"/>
  <c r="W663" i="63"/>
  <c r="W750" i="63"/>
  <c r="W830" i="63"/>
  <c r="W9" i="63"/>
  <c r="W240" i="63"/>
  <c r="W380" i="63"/>
  <c r="W606" i="63"/>
  <c r="W683" i="63"/>
  <c r="W760" i="63"/>
  <c r="W840" i="63"/>
  <c r="W19" i="63"/>
  <c r="W188" i="63"/>
  <c r="W226" i="63"/>
  <c r="W301" i="63"/>
  <c r="W381" i="63"/>
  <c r="W461" i="63"/>
  <c r="W617" i="63"/>
  <c r="W260" i="63"/>
  <c r="W400" i="63"/>
  <c r="W626" i="63"/>
  <c r="W693" i="63"/>
  <c r="W770" i="63"/>
  <c r="W850" i="63"/>
  <c r="W185" i="63"/>
  <c r="W652" i="63"/>
  <c r="W430" i="63"/>
  <c r="W673" i="63"/>
  <c r="W703" i="63"/>
  <c r="W780" i="63"/>
  <c r="W860" i="63"/>
  <c r="W39" i="63"/>
  <c r="W128" i="63"/>
  <c r="W251" i="63"/>
  <c r="W321" i="63"/>
  <c r="W401" i="63"/>
  <c r="W471" i="63"/>
  <c r="W598" i="63"/>
  <c r="W280" i="63"/>
  <c r="W440" i="63"/>
  <c r="W91" i="63"/>
  <c r="W790" i="63"/>
  <c r="W224" i="63"/>
  <c r="W769" i="63"/>
  <c r="W300" i="63"/>
  <c r="W460" i="63"/>
  <c r="W653" i="63"/>
  <c r="W720" i="63"/>
  <c r="W800" i="63"/>
  <c r="W870" i="63"/>
  <c r="W59" i="63"/>
  <c r="W148" i="63"/>
  <c r="W93" i="63"/>
  <c r="W341" i="63"/>
  <c r="W421" i="63"/>
  <c r="W491" i="63"/>
  <c r="W849" i="63"/>
  <c r="W320" i="63"/>
  <c r="W470" i="63"/>
  <c r="W510" i="63"/>
  <c r="W730" i="63"/>
  <c r="W810" i="63"/>
  <c r="W880" i="63"/>
  <c r="W69" i="63"/>
  <c r="W92" i="63"/>
  <c r="W271" i="63"/>
  <c r="W351" i="63"/>
  <c r="W431" i="63"/>
  <c r="W501" i="63"/>
  <c r="W674" i="63"/>
  <c r="W225" i="63"/>
  <c r="W311" i="63"/>
  <c r="W189" i="63"/>
  <c r="W741" i="63"/>
  <c r="W821" i="63"/>
  <c r="W891" i="63"/>
  <c r="W138" i="63"/>
  <c r="W331" i="63"/>
  <c r="W481" i="63"/>
  <c r="W751" i="63"/>
  <c r="W831" i="63"/>
  <c r="W10" i="63"/>
  <c r="W119" i="63"/>
  <c r="W202" i="63"/>
  <c r="W292" i="63"/>
  <c r="W372" i="63"/>
  <c r="W452" i="63"/>
  <c r="W608" i="63"/>
  <c r="W890" i="63"/>
  <c r="W29" i="63"/>
  <c r="W158" i="63"/>
  <c r="W361" i="63"/>
  <c r="W511" i="63"/>
  <c r="W684" i="63"/>
  <c r="W761" i="63"/>
  <c r="W841" i="63"/>
  <c r="W20" i="63"/>
  <c r="W190" i="63"/>
  <c r="W229" i="63"/>
  <c r="W302" i="63"/>
  <c r="W382" i="63"/>
  <c r="W462" i="63"/>
  <c r="W201" i="63"/>
  <c r="W371" i="63"/>
  <c r="W607" i="63"/>
  <c r="W694" i="63"/>
  <c r="W771" i="63"/>
  <c r="W851" i="63"/>
  <c r="W30" i="63"/>
  <c r="W228" i="63"/>
  <c r="W242" i="63"/>
  <c r="W312" i="63"/>
  <c r="W392" i="63"/>
  <c r="W191" i="63"/>
  <c r="W500" i="63"/>
  <c r="W740" i="63"/>
  <c r="W241" i="63"/>
  <c r="W391" i="63"/>
  <c r="W627" i="63"/>
  <c r="W704" i="63"/>
  <c r="W781" i="63"/>
  <c r="W861" i="63"/>
  <c r="W18" i="63"/>
  <c r="W157" i="63"/>
  <c r="W820" i="63"/>
  <c r="W261" i="63"/>
  <c r="W411" i="63"/>
  <c r="W654" i="63"/>
  <c r="W94" i="63"/>
  <c r="W791" i="63"/>
  <c r="W227" i="63"/>
  <c r="W50" i="63"/>
  <c r="W139" i="63"/>
  <c r="W262" i="63"/>
  <c r="W332" i="63"/>
  <c r="W412" i="63"/>
  <c r="W482" i="63"/>
  <c r="W350" i="63"/>
  <c r="W108" i="63"/>
  <c r="W281" i="63"/>
  <c r="W49" i="63"/>
  <c r="W118" i="63"/>
  <c r="W291" i="63"/>
  <c r="W451" i="63"/>
  <c r="W664" i="63"/>
  <c r="W731" i="63"/>
  <c r="W811" i="63"/>
  <c r="W881" i="63"/>
  <c r="W801" i="63"/>
  <c r="W129" i="63"/>
  <c r="W322" i="63"/>
  <c r="W472" i="63"/>
  <c r="W618" i="63"/>
  <c r="W705" i="63"/>
  <c r="W782" i="63"/>
  <c r="W862" i="63"/>
  <c r="W41" i="63"/>
  <c r="W871" i="63"/>
  <c r="W149" i="63"/>
  <c r="W342" i="63"/>
  <c r="W512" i="63"/>
  <c r="W628" i="63"/>
  <c r="W97" i="63"/>
  <c r="W792" i="63"/>
  <c r="W230" i="63"/>
  <c r="W51" i="63"/>
  <c r="W150" i="63"/>
  <c r="W99" i="63"/>
  <c r="W343" i="63"/>
  <c r="W423" i="63"/>
  <c r="W493" i="63"/>
  <c r="W666" i="63"/>
  <c r="W95" i="63"/>
  <c r="W352" i="63"/>
  <c r="W638" i="63"/>
  <c r="W722" i="63"/>
  <c r="W802" i="63"/>
  <c r="W872" i="63"/>
  <c r="W159" i="63"/>
  <c r="W362" i="63"/>
  <c r="W492" i="63"/>
  <c r="W655" i="63"/>
  <c r="W732" i="63"/>
  <c r="W812" i="63"/>
  <c r="W882" i="63"/>
  <c r="W71" i="63"/>
  <c r="W160" i="63"/>
  <c r="W283" i="63"/>
  <c r="W363" i="63"/>
  <c r="W443" i="63"/>
  <c r="W513" i="63"/>
  <c r="W637" i="63"/>
  <c r="W40" i="63"/>
  <c r="W252" i="63"/>
  <c r="W402" i="63"/>
  <c r="W502" i="63"/>
  <c r="W665" i="63"/>
  <c r="W742" i="63"/>
  <c r="W822" i="63"/>
  <c r="W60" i="63"/>
  <c r="W96" i="63"/>
  <c r="W422" i="63"/>
  <c r="W675" i="63"/>
  <c r="W752" i="63"/>
  <c r="W832" i="63"/>
  <c r="W11" i="63"/>
  <c r="W120" i="63"/>
  <c r="W232" i="63"/>
  <c r="W303" i="63"/>
  <c r="W383" i="63"/>
  <c r="W463" i="63"/>
  <c r="W619" i="63"/>
  <c r="W70" i="63"/>
  <c r="W272" i="63"/>
  <c r="W432" i="63"/>
  <c r="W685" i="63"/>
  <c r="W762" i="63"/>
  <c r="W842" i="63"/>
  <c r="W21" i="63"/>
  <c r="W192" i="63"/>
  <c r="W243" i="63"/>
  <c r="W313" i="63"/>
  <c r="W393" i="63"/>
  <c r="W193" i="63"/>
  <c r="W629" i="63"/>
  <c r="W695" i="63"/>
  <c r="W31" i="63"/>
  <c r="W130" i="63"/>
  <c r="W323" i="63"/>
  <c r="W473" i="63"/>
  <c r="W686" i="63"/>
  <c r="W773" i="63"/>
  <c r="W853" i="63"/>
  <c r="W772" i="63"/>
  <c r="W140" i="63"/>
  <c r="W333" i="63"/>
  <c r="W483" i="63"/>
  <c r="W706" i="63"/>
  <c r="W783" i="63"/>
  <c r="W863" i="63"/>
  <c r="W852" i="63"/>
  <c r="W110" i="63"/>
  <c r="W98" i="63"/>
  <c r="W353" i="63"/>
  <c r="W503" i="63"/>
  <c r="W100" i="63"/>
  <c r="W793" i="63"/>
  <c r="W873" i="63"/>
  <c r="W892" i="63"/>
  <c r="W203" i="63"/>
  <c r="W373" i="63"/>
  <c r="W609" i="63"/>
  <c r="W696" i="63"/>
  <c r="W723" i="63"/>
  <c r="W803" i="63"/>
  <c r="W883" i="63"/>
  <c r="W253" i="63"/>
  <c r="W403" i="63"/>
  <c r="W639" i="63"/>
  <c r="W733" i="63"/>
  <c r="W813" i="63"/>
  <c r="W893" i="63"/>
  <c r="W441" i="63"/>
  <c r="W109" i="63"/>
  <c r="W61" i="63"/>
  <c r="W263" i="63"/>
  <c r="W413" i="63"/>
  <c r="W656" i="63"/>
  <c r="W676" i="63"/>
  <c r="W743" i="63"/>
  <c r="W823" i="63"/>
  <c r="W721" i="63"/>
  <c r="W763" i="63"/>
  <c r="W282" i="63"/>
  <c r="W273" i="63"/>
  <c r="W433" i="63"/>
  <c r="W753" i="63"/>
  <c r="W833" i="63"/>
  <c r="W442" i="63"/>
  <c r="W293" i="63"/>
  <c r="W453" i="63"/>
  <c r="W843" i="63"/>
  <c r="Y900" i="63" l="1"/>
  <c r="X514" i="63"/>
  <c r="X62" i="63"/>
  <c r="X12" i="63"/>
  <c r="X707" i="63"/>
  <c r="X32" i="63"/>
  <c r="X42" i="63"/>
  <c r="X2" i="63"/>
  <c r="X52" i="63"/>
  <c r="X111" i="63"/>
  <c r="X515" i="63"/>
  <c r="X204" i="63"/>
  <c r="X22" i="63"/>
  <c r="X101" i="63"/>
  <c r="X161" i="63"/>
  <c r="X121" i="63"/>
  <c r="X244" i="63"/>
  <c r="X131" i="63"/>
  <c r="X162" i="63"/>
  <c r="X640" i="63"/>
  <c r="X234" i="63"/>
  <c r="X516" i="63"/>
  <c r="X151" i="63"/>
  <c r="X141" i="63"/>
  <c r="X254" i="63"/>
  <c r="X72" i="63"/>
  <c r="X194" i="63"/>
  <c r="X264" i="63"/>
  <c r="X304" i="63"/>
  <c r="X314" i="63"/>
  <c r="X205" i="63"/>
  <c r="X517" i="63"/>
  <c r="X294" i="63"/>
  <c r="X284" i="63"/>
  <c r="X518" i="63"/>
  <c r="X334" i="63"/>
  <c r="X354" i="63"/>
  <c r="X364" i="63"/>
  <c r="X384" i="63"/>
  <c r="X324" i="63"/>
  <c r="X394" i="63"/>
  <c r="X163" i="63"/>
  <c r="X274" i="63"/>
  <c r="X519" i="63"/>
  <c r="X404" i="63"/>
  <c r="X344" i="63"/>
  <c r="X414" i="63"/>
  <c r="X521" i="63"/>
  <c r="X522" i="63"/>
  <c r="X374" i="63"/>
  <c r="X434" i="63"/>
  <c r="X520" i="63"/>
  <c r="X444" i="63"/>
  <c r="X630" i="63"/>
  <c r="X454" i="63"/>
  <c r="X523" i="63"/>
  <c r="X641" i="63"/>
  <c r="X73" i="63"/>
  <c r="X474" i="63"/>
  <c r="X600" i="63"/>
  <c r="X687" i="63"/>
  <c r="X464" i="63"/>
  <c r="X610" i="63"/>
  <c r="X620" i="63"/>
  <c r="X525" i="63"/>
  <c r="X524" i="63"/>
  <c r="X734" i="63"/>
  <c r="X494" i="63"/>
  <c r="X744" i="63"/>
  <c r="X784" i="63"/>
  <c r="X708" i="63"/>
  <c r="X527" i="63"/>
  <c r="X677" i="63"/>
  <c r="X754" i="63"/>
  <c r="X804" i="63"/>
  <c r="X667" i="63"/>
  <c r="X424" i="63"/>
  <c r="X484" i="63"/>
  <c r="X657" i="63"/>
  <c r="X697" i="63"/>
  <c r="X526" i="63"/>
  <c r="X529" i="63"/>
  <c r="X504" i="63"/>
  <c r="X724" i="63"/>
  <c r="X530" i="63"/>
  <c r="X814" i="63"/>
  <c r="X206" i="63"/>
  <c r="X528" i="63"/>
  <c r="X764" i="63"/>
  <c r="X824" i="63"/>
  <c r="X774" i="63"/>
  <c r="X834" i="63"/>
  <c r="X884" i="63"/>
  <c r="X43" i="63"/>
  <c r="X794" i="63"/>
  <c r="X532" i="63"/>
  <c r="X531" i="63"/>
  <c r="X844" i="63"/>
  <c r="X534" i="63"/>
  <c r="X63" i="63"/>
  <c r="X854" i="63"/>
  <c r="X533" i="63"/>
  <c r="X535" i="63"/>
  <c r="X112" i="63"/>
  <c r="X13" i="63"/>
  <c r="X122" i="63"/>
  <c r="X864" i="63"/>
  <c r="X3" i="63"/>
  <c r="X33" i="63"/>
  <c r="X132" i="63"/>
  <c r="X709" i="63"/>
  <c r="X102" i="63"/>
  <c r="X874" i="63"/>
  <c r="X74" i="63"/>
  <c r="X164" i="63"/>
  <c r="X207" i="63"/>
  <c r="X245" i="63"/>
  <c r="X285" i="63"/>
  <c r="X152" i="63"/>
  <c r="X255" i="63"/>
  <c r="X295" i="63"/>
  <c r="X355" i="63"/>
  <c r="X75" i="63"/>
  <c r="X265" i="63"/>
  <c r="X305" i="63"/>
  <c r="X142" i="63"/>
  <c r="X642" i="63"/>
  <c r="X53" i="63"/>
  <c r="X165" i="63"/>
  <c r="X195" i="63"/>
  <c r="X536" i="63"/>
  <c r="X23" i="63"/>
  <c r="X208" i="63"/>
  <c r="X275" i="63"/>
  <c r="X235" i="63"/>
  <c r="X537" i="63"/>
  <c r="X335" i="63"/>
  <c r="X405" i="63"/>
  <c r="X415" i="63"/>
  <c r="X475" i="63"/>
  <c r="X541" i="63"/>
  <c r="X485" i="63"/>
  <c r="X375" i="63"/>
  <c r="X435" i="63"/>
  <c r="X325" i="63"/>
  <c r="X540" i="63"/>
  <c r="X445" i="63"/>
  <c r="X543" i="63"/>
  <c r="X539" i="63"/>
  <c r="X365" i="63"/>
  <c r="X385" i="63"/>
  <c r="X455" i="63"/>
  <c r="X495" i="63"/>
  <c r="X315" i="63"/>
  <c r="X395" i="63"/>
  <c r="X668" i="63"/>
  <c r="X166" i="63"/>
  <c r="X678" i="63"/>
  <c r="X425" i="63"/>
  <c r="X465" i="63"/>
  <c r="X688" i="63"/>
  <c r="X735" i="63"/>
  <c r="X167" i="63"/>
  <c r="X611" i="63"/>
  <c r="X544" i="63"/>
  <c r="X542" i="63"/>
  <c r="X505" i="63"/>
  <c r="X631" i="63"/>
  <c r="X698" i="63"/>
  <c r="X755" i="63"/>
  <c r="X345" i="63"/>
  <c r="X643" i="63"/>
  <c r="X76" i="63"/>
  <c r="X538" i="63"/>
  <c r="X601" i="63"/>
  <c r="X658" i="63"/>
  <c r="X710" i="63"/>
  <c r="X725" i="63"/>
  <c r="X551" i="63"/>
  <c r="X621" i="63"/>
  <c r="X745" i="63"/>
  <c r="X765" i="63"/>
  <c r="X815" i="63"/>
  <c r="X865" i="63"/>
  <c r="X545" i="63"/>
  <c r="X547" i="63"/>
  <c r="X549" i="63"/>
  <c r="X825" i="63"/>
  <c r="X875" i="63"/>
  <c r="X550" i="63"/>
  <c r="X775" i="63"/>
  <c r="X548" i="63"/>
  <c r="X785" i="63"/>
  <c r="X845" i="63"/>
  <c r="X795" i="63"/>
  <c r="X855" i="63"/>
  <c r="X546" i="63"/>
  <c r="X805" i="63"/>
  <c r="X24" i="63"/>
  <c r="X210" i="63"/>
  <c r="X211" i="63"/>
  <c r="X34" i="63"/>
  <c r="X835" i="63"/>
  <c r="X44" i="63"/>
  <c r="X133" i="63"/>
  <c r="X552" i="63"/>
  <c r="X554" i="63"/>
  <c r="X54" i="63"/>
  <c r="X553" i="63"/>
  <c r="X64" i="63"/>
  <c r="X143" i="63"/>
  <c r="X209" i="63"/>
  <c r="X14" i="63"/>
  <c r="X103" i="63"/>
  <c r="X885" i="63"/>
  <c r="X555" i="63"/>
  <c r="X113" i="63"/>
  <c r="X153" i="63"/>
  <c r="X4" i="63"/>
  <c r="X711" i="63"/>
  <c r="X256" i="63"/>
  <c r="X557" i="63"/>
  <c r="X336" i="63"/>
  <c r="X246" i="63"/>
  <c r="X286" i="63"/>
  <c r="X168" i="63"/>
  <c r="X236" i="63"/>
  <c r="X296" i="63"/>
  <c r="X356" i="63"/>
  <c r="X123" i="63"/>
  <c r="X78" i="63"/>
  <c r="X558" i="63"/>
  <c r="X169" i="63"/>
  <c r="X266" i="63"/>
  <c r="X306" i="63"/>
  <c r="X376" i="63"/>
  <c r="X77" i="63"/>
  <c r="X644" i="63"/>
  <c r="X316" i="63"/>
  <c r="X196" i="63"/>
  <c r="X556" i="63"/>
  <c r="X559" i="63"/>
  <c r="X386" i="63"/>
  <c r="X276" i="63"/>
  <c r="X346" i="63"/>
  <c r="X446" i="63"/>
  <c r="X563" i="63"/>
  <c r="X659" i="63"/>
  <c r="X366" i="63"/>
  <c r="X456" i="63"/>
  <c r="X560" i="63"/>
  <c r="X170" i="63"/>
  <c r="X506" i="63"/>
  <c r="X679" i="63"/>
  <c r="X466" i="63"/>
  <c r="X416" i="63"/>
  <c r="X476" i="63"/>
  <c r="X612" i="63"/>
  <c r="X406" i="63"/>
  <c r="X426" i="63"/>
  <c r="X171" i="63"/>
  <c r="X396" i="63"/>
  <c r="X561" i="63"/>
  <c r="X486" i="63"/>
  <c r="X632" i="63"/>
  <c r="X326" i="63"/>
  <c r="X436" i="63"/>
  <c r="X562" i="63"/>
  <c r="X565" i="63"/>
  <c r="X567" i="63"/>
  <c r="X796" i="63"/>
  <c r="X856" i="63"/>
  <c r="X574" i="63"/>
  <c r="X114" i="63"/>
  <c r="X669" i="63"/>
  <c r="X699" i="63"/>
  <c r="X756" i="63"/>
  <c r="X806" i="63"/>
  <c r="X79" i="63"/>
  <c r="X568" i="63"/>
  <c r="X571" i="63"/>
  <c r="X212" i="63"/>
  <c r="X25" i="63"/>
  <c r="X213" i="63"/>
  <c r="X496" i="63"/>
  <c r="X712" i="63"/>
  <c r="X766" i="63"/>
  <c r="X816" i="63"/>
  <c r="X602" i="63"/>
  <c r="X566" i="63"/>
  <c r="X569" i="63"/>
  <c r="X826" i="63"/>
  <c r="X622" i="63"/>
  <c r="X726" i="63"/>
  <c r="X570" i="63"/>
  <c r="X836" i="63"/>
  <c r="X886" i="63"/>
  <c r="X55" i="63"/>
  <c r="X173" i="63"/>
  <c r="X645" i="63"/>
  <c r="X689" i="63"/>
  <c r="X736" i="63"/>
  <c r="X776" i="63"/>
  <c r="X572" i="63"/>
  <c r="X5" i="63"/>
  <c r="X564" i="63"/>
  <c r="X746" i="63"/>
  <c r="X786" i="63"/>
  <c r="X35" i="63"/>
  <c r="X172" i="63"/>
  <c r="X237" i="63"/>
  <c r="X576" i="63"/>
  <c r="X347" i="63"/>
  <c r="X417" i="63"/>
  <c r="X175" i="63"/>
  <c r="X80" i="63"/>
  <c r="X247" i="63"/>
  <c r="X287" i="63"/>
  <c r="X357" i="63"/>
  <c r="X427" i="63"/>
  <c r="X487" i="63"/>
  <c r="X257" i="63"/>
  <c r="X297" i="63"/>
  <c r="X367" i="63"/>
  <c r="X846" i="63"/>
  <c r="X713" i="63"/>
  <c r="X104" i="63"/>
  <c r="X81" i="63"/>
  <c r="X577" i="63"/>
  <c r="X377" i="63"/>
  <c r="X447" i="63"/>
  <c r="X580" i="63"/>
  <c r="X573" i="63"/>
  <c r="X65" i="63"/>
  <c r="X134" i="63"/>
  <c r="X267" i="63"/>
  <c r="X307" i="63"/>
  <c r="X866" i="63"/>
  <c r="X124" i="63"/>
  <c r="X154" i="63"/>
  <c r="X646" i="63"/>
  <c r="X317" i="63"/>
  <c r="X876" i="63"/>
  <c r="X144" i="63"/>
  <c r="X197" i="63"/>
  <c r="X575" i="63"/>
  <c r="X327" i="63"/>
  <c r="X397" i="63"/>
  <c r="X467" i="63"/>
  <c r="X15" i="63"/>
  <c r="X45" i="63"/>
  <c r="X214" i="63"/>
  <c r="X277" i="63"/>
  <c r="X337" i="63"/>
  <c r="X387" i="63"/>
  <c r="X623" i="63"/>
  <c r="X700" i="63"/>
  <c r="X767" i="63"/>
  <c r="X407" i="63"/>
  <c r="X633" i="63"/>
  <c r="X82" i="63"/>
  <c r="X583" i="63"/>
  <c r="X827" i="63"/>
  <c r="X877" i="63"/>
  <c r="X437" i="63"/>
  <c r="X647" i="63"/>
  <c r="X714" i="63"/>
  <c r="X584" i="63"/>
  <c r="X457" i="63"/>
  <c r="X660" i="63"/>
  <c r="X582" i="63"/>
  <c r="X777" i="63"/>
  <c r="X586" i="63"/>
  <c r="X6" i="63"/>
  <c r="X174" i="63"/>
  <c r="X670" i="63"/>
  <c r="X727" i="63"/>
  <c r="X477" i="63"/>
  <c r="X507" i="63"/>
  <c r="X680" i="63"/>
  <c r="X737" i="63"/>
  <c r="X797" i="63"/>
  <c r="X857" i="63"/>
  <c r="X715" i="63"/>
  <c r="X579" i="63"/>
  <c r="X497" i="63"/>
  <c r="X603" i="63"/>
  <c r="X690" i="63"/>
  <c r="X747" i="63"/>
  <c r="X807" i="63"/>
  <c r="X587" i="63"/>
  <c r="X26" i="63"/>
  <c r="X578" i="63"/>
  <c r="X613" i="63"/>
  <c r="X581" i="63"/>
  <c r="X757" i="63"/>
  <c r="X16" i="63"/>
  <c r="X115" i="63"/>
  <c r="X155" i="63"/>
  <c r="X648" i="63"/>
  <c r="X338" i="63"/>
  <c r="X585" i="63"/>
  <c r="X36" i="63"/>
  <c r="X176" i="63"/>
  <c r="X198" i="63"/>
  <c r="X278" i="63"/>
  <c r="X348" i="63"/>
  <c r="X418" i="63"/>
  <c r="X179" i="63"/>
  <c r="X787" i="63"/>
  <c r="X817" i="63"/>
  <c r="X46" i="63"/>
  <c r="X216" i="63"/>
  <c r="X217" i="63"/>
  <c r="X588" i="63"/>
  <c r="X358" i="63"/>
  <c r="X428" i="63"/>
  <c r="X837" i="63"/>
  <c r="X125" i="63"/>
  <c r="X238" i="63"/>
  <c r="X288" i="63"/>
  <c r="X368" i="63"/>
  <c r="X438" i="63"/>
  <c r="X847" i="63"/>
  <c r="X66" i="63"/>
  <c r="X135" i="63"/>
  <c r="X248" i="63"/>
  <c r="X298" i="63"/>
  <c r="X215" i="63"/>
  <c r="X177" i="63"/>
  <c r="X258" i="63"/>
  <c r="X867" i="63"/>
  <c r="X145" i="63"/>
  <c r="X84" i="63"/>
  <c r="X318" i="63"/>
  <c r="X887" i="63"/>
  <c r="X56" i="63"/>
  <c r="X105" i="63"/>
  <c r="X83" i="63"/>
  <c r="X268" i="63"/>
  <c r="X328" i="63"/>
  <c r="X468" i="63"/>
  <c r="X508" i="63"/>
  <c r="X681" i="63"/>
  <c r="X748" i="63"/>
  <c r="X178" i="63"/>
  <c r="X604" i="63"/>
  <c r="X691" i="63"/>
  <c r="X758" i="63"/>
  <c r="X818" i="63"/>
  <c r="X878" i="63"/>
  <c r="X408" i="63"/>
  <c r="X458" i="63"/>
  <c r="X614" i="63"/>
  <c r="X592" i="63"/>
  <c r="X398" i="63"/>
  <c r="X448" i="63"/>
  <c r="X624" i="63"/>
  <c r="X701" i="63"/>
  <c r="X593" i="63"/>
  <c r="X838" i="63"/>
  <c r="X7" i="63"/>
  <c r="X388" i="63"/>
  <c r="X634" i="63"/>
  <c r="X85" i="63"/>
  <c r="X308" i="63"/>
  <c r="X589" i="63"/>
  <c r="X488" i="63"/>
  <c r="X590" i="63"/>
  <c r="X649" i="63"/>
  <c r="X716" i="63"/>
  <c r="X378" i="63"/>
  <c r="X591" i="63"/>
  <c r="X661" i="63"/>
  <c r="X728" i="63"/>
  <c r="X788" i="63"/>
  <c r="X595" i="63"/>
  <c r="X27" i="63"/>
  <c r="X478" i="63"/>
  <c r="X498" i="63"/>
  <c r="X671" i="63"/>
  <c r="X738" i="63"/>
  <c r="X798" i="63"/>
  <c r="X218" i="63"/>
  <c r="X37" i="63"/>
  <c r="X848" i="63"/>
  <c r="X181" i="63"/>
  <c r="X259" i="63"/>
  <c r="X309" i="63"/>
  <c r="X858" i="63"/>
  <c r="X57" i="63"/>
  <c r="X146" i="63"/>
  <c r="X87" i="63"/>
  <c r="X319" i="63"/>
  <c r="X399" i="63"/>
  <c r="X469" i="63"/>
  <c r="X868" i="63"/>
  <c r="X86" i="63"/>
  <c r="X269" i="63"/>
  <c r="X888" i="63"/>
  <c r="X116" i="63"/>
  <c r="X156" i="63"/>
  <c r="X650" i="63"/>
  <c r="X339" i="63"/>
  <c r="X419" i="63"/>
  <c r="X183" i="63"/>
  <c r="X594" i="63"/>
  <c r="X17" i="63"/>
  <c r="X67" i="63"/>
  <c r="X180" i="63"/>
  <c r="X199" i="63"/>
  <c r="X279" i="63"/>
  <c r="X778" i="63"/>
  <c r="X717" i="63"/>
  <c r="X219" i="63"/>
  <c r="X220" i="63"/>
  <c r="X596" i="63"/>
  <c r="X359" i="63"/>
  <c r="X808" i="63"/>
  <c r="X47" i="63"/>
  <c r="X126" i="63"/>
  <c r="X239" i="63"/>
  <c r="X289" i="63"/>
  <c r="X369" i="63"/>
  <c r="X449" i="63"/>
  <c r="X499" i="63"/>
  <c r="X768" i="63"/>
  <c r="X828" i="63"/>
  <c r="X106" i="63"/>
  <c r="X136" i="63"/>
  <c r="X249" i="63"/>
  <c r="X299" i="63"/>
  <c r="X379" i="63"/>
  <c r="X459" i="63"/>
  <c r="X509" i="63"/>
  <c r="X329" i="63"/>
  <c r="X389" i="63"/>
  <c r="X598" i="63"/>
  <c r="X769" i="63"/>
  <c r="X849" i="63"/>
  <c r="X18" i="63"/>
  <c r="X117" i="63"/>
  <c r="X409" i="63"/>
  <c r="X702" i="63"/>
  <c r="X779" i="63"/>
  <c r="X859" i="63"/>
  <c r="X719" i="63"/>
  <c r="X184" i="63"/>
  <c r="X200" i="63"/>
  <c r="X280" i="63"/>
  <c r="X360" i="63"/>
  <c r="X440" i="63"/>
  <c r="X429" i="63"/>
  <c r="X605" i="63"/>
  <c r="X625" i="63"/>
  <c r="X635" i="63"/>
  <c r="X88" i="63"/>
  <c r="X789" i="63"/>
  <c r="X599" i="63"/>
  <c r="X28" i="63"/>
  <c r="X222" i="63"/>
  <c r="X439" i="63"/>
  <c r="X597" i="63"/>
  <c r="X651" i="63"/>
  <c r="X718" i="63"/>
  <c r="X799" i="63"/>
  <c r="X221" i="63"/>
  <c r="X38" i="63"/>
  <c r="X127" i="63"/>
  <c r="X240" i="63"/>
  <c r="X300" i="63"/>
  <c r="X380" i="63"/>
  <c r="X460" i="63"/>
  <c r="X606" i="63"/>
  <c r="X182" i="63"/>
  <c r="X662" i="63"/>
  <c r="X729" i="63"/>
  <c r="X809" i="63"/>
  <c r="X869" i="63"/>
  <c r="X48" i="63"/>
  <c r="X479" i="63"/>
  <c r="X672" i="63"/>
  <c r="X739" i="63"/>
  <c r="X819" i="63"/>
  <c r="X879" i="63"/>
  <c r="X58" i="63"/>
  <c r="X185" i="63"/>
  <c r="X260" i="63"/>
  <c r="X320" i="63"/>
  <c r="X400" i="63"/>
  <c r="X470" i="63"/>
  <c r="X626" i="63"/>
  <c r="X349" i="63"/>
  <c r="X489" i="63"/>
  <c r="X682" i="63"/>
  <c r="X749" i="63"/>
  <c r="X829" i="63"/>
  <c r="X889" i="63"/>
  <c r="X68" i="63"/>
  <c r="X147" i="63"/>
  <c r="X90" i="63"/>
  <c r="X330" i="63"/>
  <c r="X410" i="63"/>
  <c r="X480" i="63"/>
  <c r="X839" i="63"/>
  <c r="X157" i="63"/>
  <c r="X350" i="63"/>
  <c r="X500" i="63"/>
  <c r="X740" i="63"/>
  <c r="X820" i="63"/>
  <c r="X890" i="63"/>
  <c r="X8" i="63"/>
  <c r="X137" i="63"/>
  <c r="X223" i="63"/>
  <c r="X370" i="63"/>
  <c r="X490" i="63"/>
  <c r="X663" i="63"/>
  <c r="X750" i="63"/>
  <c r="X830" i="63"/>
  <c r="X9" i="63"/>
  <c r="X118" i="63"/>
  <c r="X201" i="63"/>
  <c r="X291" i="63"/>
  <c r="X371" i="63"/>
  <c r="X451" i="63"/>
  <c r="X607" i="63"/>
  <c r="X250" i="63"/>
  <c r="X390" i="63"/>
  <c r="X187" i="63"/>
  <c r="X683" i="63"/>
  <c r="X760" i="63"/>
  <c r="X840" i="63"/>
  <c r="X19" i="63"/>
  <c r="X270" i="63"/>
  <c r="X420" i="63"/>
  <c r="X693" i="63"/>
  <c r="X770" i="63"/>
  <c r="X850" i="63"/>
  <c r="X29" i="63"/>
  <c r="X225" i="63"/>
  <c r="X241" i="63"/>
  <c r="X311" i="63"/>
  <c r="X391" i="63"/>
  <c r="X189" i="63"/>
  <c r="X627" i="63"/>
  <c r="X615" i="63"/>
  <c r="X107" i="63"/>
  <c r="X652" i="63"/>
  <c r="X430" i="63"/>
  <c r="X673" i="63"/>
  <c r="X703" i="63"/>
  <c r="X780" i="63"/>
  <c r="X860" i="63"/>
  <c r="X290" i="63"/>
  <c r="X450" i="63"/>
  <c r="X91" i="63"/>
  <c r="X790" i="63"/>
  <c r="X224" i="63"/>
  <c r="X49" i="63"/>
  <c r="X138" i="63"/>
  <c r="X261" i="63"/>
  <c r="X331" i="63"/>
  <c r="X411" i="63"/>
  <c r="X481" i="63"/>
  <c r="X654" i="63"/>
  <c r="X692" i="63"/>
  <c r="X310" i="63"/>
  <c r="X186" i="63"/>
  <c r="X616" i="63"/>
  <c r="X653" i="63"/>
  <c r="X720" i="63"/>
  <c r="X800" i="63"/>
  <c r="X870" i="63"/>
  <c r="X59" i="63"/>
  <c r="X148" i="63"/>
  <c r="X93" i="63"/>
  <c r="X341" i="63"/>
  <c r="X421" i="63"/>
  <c r="X491" i="63"/>
  <c r="X664" i="63"/>
  <c r="X759" i="63"/>
  <c r="X510" i="63"/>
  <c r="X188" i="63"/>
  <c r="X301" i="63"/>
  <c r="X461" i="63"/>
  <c r="X674" i="63"/>
  <c r="X731" i="63"/>
  <c r="X811" i="63"/>
  <c r="X881" i="63"/>
  <c r="X128" i="63"/>
  <c r="X321" i="63"/>
  <c r="X471" i="63"/>
  <c r="X741" i="63"/>
  <c r="X821" i="63"/>
  <c r="X891" i="63"/>
  <c r="X109" i="63"/>
  <c r="X159" i="63"/>
  <c r="X282" i="63"/>
  <c r="X362" i="63"/>
  <c r="X442" i="63"/>
  <c r="X512" i="63"/>
  <c r="X89" i="63"/>
  <c r="X636" i="63"/>
  <c r="X92" i="63"/>
  <c r="X351" i="63"/>
  <c r="X501" i="63"/>
  <c r="X751" i="63"/>
  <c r="X831" i="63"/>
  <c r="X10" i="63"/>
  <c r="X119" i="63"/>
  <c r="X202" i="63"/>
  <c r="X292" i="63"/>
  <c r="X372" i="63"/>
  <c r="X452" i="63"/>
  <c r="X340" i="63"/>
  <c r="X158" i="63"/>
  <c r="X361" i="63"/>
  <c r="X511" i="63"/>
  <c r="X684" i="63"/>
  <c r="X761" i="63"/>
  <c r="X841" i="63"/>
  <c r="X20" i="63"/>
  <c r="X190" i="63"/>
  <c r="X229" i="63"/>
  <c r="X302" i="63"/>
  <c r="X382" i="63"/>
  <c r="X462" i="63"/>
  <c r="X226" i="63"/>
  <c r="X381" i="63"/>
  <c r="X617" i="63"/>
  <c r="X694" i="63"/>
  <c r="X771" i="63"/>
  <c r="X851" i="63"/>
  <c r="X39" i="63"/>
  <c r="X251" i="63"/>
  <c r="X401" i="63"/>
  <c r="X704" i="63"/>
  <c r="X781" i="63"/>
  <c r="X861" i="63"/>
  <c r="X40" i="63"/>
  <c r="X129" i="63"/>
  <c r="X252" i="63"/>
  <c r="X322" i="63"/>
  <c r="X402" i="63"/>
  <c r="X472" i="63"/>
  <c r="X730" i="63"/>
  <c r="X880" i="63"/>
  <c r="X69" i="63"/>
  <c r="X271" i="63"/>
  <c r="X810" i="63"/>
  <c r="X108" i="63"/>
  <c r="X281" i="63"/>
  <c r="X441" i="63"/>
  <c r="X637" i="63"/>
  <c r="X721" i="63"/>
  <c r="X801" i="63"/>
  <c r="X871" i="63"/>
  <c r="X228" i="63"/>
  <c r="X312" i="63"/>
  <c r="X191" i="63"/>
  <c r="X695" i="63"/>
  <c r="X772" i="63"/>
  <c r="X852" i="63"/>
  <c r="X31" i="63"/>
  <c r="X94" i="63"/>
  <c r="X139" i="63"/>
  <c r="X332" i="63"/>
  <c r="X482" i="63"/>
  <c r="X618" i="63"/>
  <c r="X705" i="63"/>
  <c r="X782" i="63"/>
  <c r="X862" i="63"/>
  <c r="X41" i="63"/>
  <c r="X140" i="63"/>
  <c r="X263" i="63"/>
  <c r="X333" i="63"/>
  <c r="X413" i="63"/>
  <c r="X483" i="63"/>
  <c r="X656" i="63"/>
  <c r="X791" i="63"/>
  <c r="X149" i="63"/>
  <c r="X342" i="63"/>
  <c r="X628" i="63"/>
  <c r="X97" i="63"/>
  <c r="X792" i="63"/>
  <c r="X230" i="63"/>
  <c r="X51" i="63"/>
  <c r="X227" i="63"/>
  <c r="X95" i="63"/>
  <c r="X352" i="63"/>
  <c r="X608" i="63"/>
  <c r="X638" i="63"/>
  <c r="X722" i="63"/>
  <c r="X802" i="63"/>
  <c r="X872" i="63"/>
  <c r="X61" i="63"/>
  <c r="X98" i="63"/>
  <c r="X273" i="63"/>
  <c r="X353" i="63"/>
  <c r="X433" i="63"/>
  <c r="X503" i="63"/>
  <c r="X431" i="63"/>
  <c r="X30" i="63"/>
  <c r="X242" i="63"/>
  <c r="X392" i="63"/>
  <c r="X492" i="63"/>
  <c r="X655" i="63"/>
  <c r="X732" i="63"/>
  <c r="X812" i="63"/>
  <c r="X882" i="63"/>
  <c r="X50" i="63"/>
  <c r="X262" i="63"/>
  <c r="X412" i="63"/>
  <c r="X502" i="63"/>
  <c r="X665" i="63"/>
  <c r="X742" i="63"/>
  <c r="X822" i="63"/>
  <c r="X892" i="63"/>
  <c r="X110" i="63"/>
  <c r="X203" i="63"/>
  <c r="X293" i="63"/>
  <c r="X373" i="63"/>
  <c r="X453" i="63"/>
  <c r="X609" i="63"/>
  <c r="X60" i="63"/>
  <c r="X96" i="63"/>
  <c r="X422" i="63"/>
  <c r="X675" i="63"/>
  <c r="X752" i="63"/>
  <c r="X832" i="63"/>
  <c r="X11" i="63"/>
  <c r="X120" i="63"/>
  <c r="X232" i="63"/>
  <c r="X303" i="63"/>
  <c r="X383" i="63"/>
  <c r="X463" i="63"/>
  <c r="X619" i="63"/>
  <c r="X71" i="63"/>
  <c r="X192" i="63"/>
  <c r="X313" i="63"/>
  <c r="X193" i="63"/>
  <c r="X763" i="63"/>
  <c r="X843" i="63"/>
  <c r="X130" i="63"/>
  <c r="X323" i="63"/>
  <c r="X473" i="63"/>
  <c r="X686" i="63"/>
  <c r="X773" i="63"/>
  <c r="X853" i="63"/>
  <c r="X70" i="63"/>
  <c r="X685" i="63"/>
  <c r="X150" i="63"/>
  <c r="X343" i="63"/>
  <c r="X493" i="63"/>
  <c r="X706" i="63"/>
  <c r="X783" i="63"/>
  <c r="X863" i="63"/>
  <c r="X272" i="63"/>
  <c r="X762" i="63"/>
  <c r="X160" i="63"/>
  <c r="X363" i="63"/>
  <c r="X513" i="63"/>
  <c r="X666" i="63"/>
  <c r="X100" i="63"/>
  <c r="X793" i="63"/>
  <c r="X873" i="63"/>
  <c r="X432" i="63"/>
  <c r="X842" i="63"/>
  <c r="X21" i="63"/>
  <c r="X243" i="63"/>
  <c r="X393" i="63"/>
  <c r="X629" i="63"/>
  <c r="X696" i="63"/>
  <c r="X723" i="63"/>
  <c r="X803" i="63"/>
  <c r="X883" i="63"/>
  <c r="X253" i="63"/>
  <c r="X403" i="63"/>
  <c r="X639" i="63"/>
  <c r="X733" i="63"/>
  <c r="X813" i="63"/>
  <c r="X893" i="63"/>
  <c r="X283" i="63"/>
  <c r="X443" i="63"/>
  <c r="X833" i="63"/>
  <c r="X99" i="63"/>
  <c r="X423" i="63"/>
  <c r="X676" i="63"/>
  <c r="X743" i="63"/>
  <c r="X823" i="63"/>
  <c r="X753" i="63"/>
  <c r="Z900" i="63" l="1"/>
  <c r="Y2" i="63"/>
  <c r="Y52" i="63"/>
  <c r="Y514" i="63"/>
  <c r="Y62" i="63"/>
  <c r="Y12" i="63"/>
  <c r="Y515" i="63"/>
  <c r="Y22" i="63"/>
  <c r="Y204" i="63"/>
  <c r="Y32" i="63"/>
  <c r="Y42" i="63"/>
  <c r="Y162" i="63"/>
  <c r="Y111" i="63"/>
  <c r="Y234" i="63"/>
  <c r="Y161" i="63"/>
  <c r="Y121" i="63"/>
  <c r="Y707" i="63"/>
  <c r="Y131" i="63"/>
  <c r="Y194" i="63"/>
  <c r="Y264" i="63"/>
  <c r="Y640" i="63"/>
  <c r="Y151" i="63"/>
  <c r="Y205" i="63"/>
  <c r="Y284" i="63"/>
  <c r="Y141" i="63"/>
  <c r="Y244" i="63"/>
  <c r="Y254" i="63"/>
  <c r="Y72" i="63"/>
  <c r="Y518" i="63"/>
  <c r="Y304" i="63"/>
  <c r="Y314" i="63"/>
  <c r="Y274" i="63"/>
  <c r="Y334" i="63"/>
  <c r="Y101" i="63"/>
  <c r="Y516" i="63"/>
  <c r="Y294" i="63"/>
  <c r="Y354" i="63"/>
  <c r="Y520" i="63"/>
  <c r="Y364" i="63"/>
  <c r="Y384" i="63"/>
  <c r="Y454" i="63"/>
  <c r="Y324" i="63"/>
  <c r="Y394" i="63"/>
  <c r="Y519" i="63"/>
  <c r="Y404" i="63"/>
  <c r="Y424" i="63"/>
  <c r="Y484" i="63"/>
  <c r="Y517" i="63"/>
  <c r="Y521" i="63"/>
  <c r="Y374" i="63"/>
  <c r="Y434" i="63"/>
  <c r="Y523" i="63"/>
  <c r="Y344" i="63"/>
  <c r="Y163" i="63"/>
  <c r="Y620" i="63"/>
  <c r="Y630" i="63"/>
  <c r="Y697" i="63"/>
  <c r="Y444" i="63"/>
  <c r="Y522" i="63"/>
  <c r="Y494" i="63"/>
  <c r="Y504" i="63"/>
  <c r="Y677" i="63"/>
  <c r="Y414" i="63"/>
  <c r="Y474" i="63"/>
  <c r="Y600" i="63"/>
  <c r="Y464" i="63"/>
  <c r="Y610" i="63"/>
  <c r="Y524" i="63"/>
  <c r="Y724" i="63"/>
  <c r="Y734" i="63"/>
  <c r="Y774" i="63"/>
  <c r="Y687" i="63"/>
  <c r="Y744" i="63"/>
  <c r="Y708" i="63"/>
  <c r="Y527" i="63"/>
  <c r="Y794" i="63"/>
  <c r="Y641" i="63"/>
  <c r="Y73" i="63"/>
  <c r="Y754" i="63"/>
  <c r="Y667" i="63"/>
  <c r="Y657" i="63"/>
  <c r="Y764" i="63"/>
  <c r="Y814" i="63"/>
  <c r="Y525" i="63"/>
  <c r="Y526" i="63"/>
  <c r="Y529" i="63"/>
  <c r="Y533" i="63"/>
  <c r="Y528" i="63"/>
  <c r="Y530" i="63"/>
  <c r="Y824" i="63"/>
  <c r="Y874" i="63"/>
  <c r="Y33" i="63"/>
  <c r="Y784" i="63"/>
  <c r="Y834" i="63"/>
  <c r="Y804" i="63"/>
  <c r="Y532" i="63"/>
  <c r="Y3" i="63"/>
  <c r="Y53" i="63"/>
  <c r="Y531" i="63"/>
  <c r="Y844" i="63"/>
  <c r="Y854" i="63"/>
  <c r="Y13" i="63"/>
  <c r="Y102" i="63"/>
  <c r="Y535" i="63"/>
  <c r="Y63" i="63"/>
  <c r="Y534" i="63"/>
  <c r="Y43" i="63"/>
  <c r="Y164" i="63"/>
  <c r="Y207" i="63"/>
  <c r="Y122" i="63"/>
  <c r="Y864" i="63"/>
  <c r="Y206" i="63"/>
  <c r="Y884" i="63"/>
  <c r="Y23" i="63"/>
  <c r="Y112" i="63"/>
  <c r="Y709" i="63"/>
  <c r="Y142" i="63"/>
  <c r="Y235" i="63"/>
  <c r="Y537" i="63"/>
  <c r="Y132" i="63"/>
  <c r="Y245" i="63"/>
  <c r="Y285" i="63"/>
  <c r="Y345" i="63"/>
  <c r="Y152" i="63"/>
  <c r="Y255" i="63"/>
  <c r="Y75" i="63"/>
  <c r="Y538" i="63"/>
  <c r="Y265" i="63"/>
  <c r="Y642" i="63"/>
  <c r="Y165" i="63"/>
  <c r="Y195" i="63"/>
  <c r="Y536" i="63"/>
  <c r="Y74" i="63"/>
  <c r="Y208" i="63"/>
  <c r="Y275" i="63"/>
  <c r="Y325" i="63"/>
  <c r="Y315" i="63"/>
  <c r="Y395" i="63"/>
  <c r="Y305" i="63"/>
  <c r="Y405" i="63"/>
  <c r="Y465" i="63"/>
  <c r="Y601" i="63"/>
  <c r="Y425" i="63"/>
  <c r="Y167" i="63"/>
  <c r="Y335" i="63"/>
  <c r="Y541" i="63"/>
  <c r="Y375" i="63"/>
  <c r="Y435" i="63"/>
  <c r="Y542" i="63"/>
  <c r="Y355" i="63"/>
  <c r="Y540" i="63"/>
  <c r="Y445" i="63"/>
  <c r="Y543" i="63"/>
  <c r="Y295" i="63"/>
  <c r="Y539" i="63"/>
  <c r="Y365" i="63"/>
  <c r="Y385" i="63"/>
  <c r="Y455" i="63"/>
  <c r="Y658" i="63"/>
  <c r="Y668" i="63"/>
  <c r="Y166" i="63"/>
  <c r="Y678" i="63"/>
  <c r="Y725" i="63"/>
  <c r="Y475" i="63"/>
  <c r="Y688" i="63"/>
  <c r="Y415" i="63"/>
  <c r="Y485" i="63"/>
  <c r="Y495" i="63"/>
  <c r="Y621" i="63"/>
  <c r="Y545" i="63"/>
  <c r="Y547" i="63"/>
  <c r="Y505" i="63"/>
  <c r="Y631" i="63"/>
  <c r="Y698" i="63"/>
  <c r="Y755" i="63"/>
  <c r="Y643" i="63"/>
  <c r="Y76" i="63"/>
  <c r="Y546" i="63"/>
  <c r="Y805" i="63"/>
  <c r="Y735" i="63"/>
  <c r="Y551" i="63"/>
  <c r="Y209" i="63"/>
  <c r="Y745" i="63"/>
  <c r="Y765" i="63"/>
  <c r="Y815" i="63"/>
  <c r="Y865" i="63"/>
  <c r="Y611" i="63"/>
  <c r="Y549" i="63"/>
  <c r="Y825" i="63"/>
  <c r="Y544" i="63"/>
  <c r="Y550" i="63"/>
  <c r="Y775" i="63"/>
  <c r="Y552" i="63"/>
  <c r="Y4" i="63"/>
  <c r="Y548" i="63"/>
  <c r="Y785" i="63"/>
  <c r="Y845" i="63"/>
  <c r="Y554" i="63"/>
  <c r="Y710" i="63"/>
  <c r="Y795" i="63"/>
  <c r="Y711" i="63"/>
  <c r="Y168" i="63"/>
  <c r="Y196" i="63"/>
  <c r="Y24" i="63"/>
  <c r="Y34" i="63"/>
  <c r="Y123" i="63"/>
  <c r="Y835" i="63"/>
  <c r="Y44" i="63"/>
  <c r="Y855" i="63"/>
  <c r="Y54" i="63"/>
  <c r="Y169" i="63"/>
  <c r="Y553" i="63"/>
  <c r="Y64" i="63"/>
  <c r="Y875" i="63"/>
  <c r="Y14" i="63"/>
  <c r="Y103" i="63"/>
  <c r="Y77" i="63"/>
  <c r="Y885" i="63"/>
  <c r="Y555" i="63"/>
  <c r="Y113" i="63"/>
  <c r="Y276" i="63"/>
  <c r="Y326" i="63"/>
  <c r="Y396" i="63"/>
  <c r="Y256" i="63"/>
  <c r="Y557" i="63"/>
  <c r="Y246" i="63"/>
  <c r="Y286" i="63"/>
  <c r="Y346" i="63"/>
  <c r="Y210" i="63"/>
  <c r="Y236" i="63"/>
  <c r="Y296" i="63"/>
  <c r="Y133" i="63"/>
  <c r="Y78" i="63"/>
  <c r="Y558" i="63"/>
  <c r="Y366" i="63"/>
  <c r="Y143" i="63"/>
  <c r="Y266" i="63"/>
  <c r="Y306" i="63"/>
  <c r="Y153" i="63"/>
  <c r="Y644" i="63"/>
  <c r="Y316" i="63"/>
  <c r="Y560" i="63"/>
  <c r="Y211" i="63"/>
  <c r="Y556" i="63"/>
  <c r="Y559" i="63"/>
  <c r="Y336" i="63"/>
  <c r="Y436" i="63"/>
  <c r="Y562" i="63"/>
  <c r="Y645" i="63"/>
  <c r="Y356" i="63"/>
  <c r="Y446" i="63"/>
  <c r="Y563" i="63"/>
  <c r="Y376" i="63"/>
  <c r="Y456" i="63"/>
  <c r="Y496" i="63"/>
  <c r="Y669" i="63"/>
  <c r="Y386" i="63"/>
  <c r="Y170" i="63"/>
  <c r="Y466" i="63"/>
  <c r="Y602" i="63"/>
  <c r="Y416" i="63"/>
  <c r="Y476" i="63"/>
  <c r="Y406" i="63"/>
  <c r="Y426" i="63"/>
  <c r="Y171" i="63"/>
  <c r="Y622" i="63"/>
  <c r="Y561" i="63"/>
  <c r="Y486" i="63"/>
  <c r="Y564" i="63"/>
  <c r="Y746" i="63"/>
  <c r="Y786" i="63"/>
  <c r="Y846" i="63"/>
  <c r="Y15" i="63"/>
  <c r="Y104" i="63"/>
  <c r="Y80" i="63"/>
  <c r="Y565" i="63"/>
  <c r="Y567" i="63"/>
  <c r="Y796" i="63"/>
  <c r="Y699" i="63"/>
  <c r="Y756" i="63"/>
  <c r="Y806" i="63"/>
  <c r="Y573" i="63"/>
  <c r="Y713" i="63"/>
  <c r="Y172" i="63"/>
  <c r="Y79" i="63"/>
  <c r="Y568" i="63"/>
  <c r="Y571" i="63"/>
  <c r="Y506" i="63"/>
  <c r="Y712" i="63"/>
  <c r="Y766" i="63"/>
  <c r="Y816" i="63"/>
  <c r="Y612" i="63"/>
  <c r="Y566" i="63"/>
  <c r="Y569" i="63"/>
  <c r="Y826" i="63"/>
  <c r="Y876" i="63"/>
  <c r="Y45" i="63"/>
  <c r="Y134" i="63"/>
  <c r="Y632" i="63"/>
  <c r="Y726" i="63"/>
  <c r="Y570" i="63"/>
  <c r="Y836" i="63"/>
  <c r="Y886" i="63"/>
  <c r="Y659" i="63"/>
  <c r="Y679" i="63"/>
  <c r="Y689" i="63"/>
  <c r="Y736" i="63"/>
  <c r="Y776" i="63"/>
  <c r="Y574" i="63"/>
  <c r="Y214" i="63"/>
  <c r="Y277" i="63"/>
  <c r="Y337" i="63"/>
  <c r="Y407" i="63"/>
  <c r="Y477" i="63"/>
  <c r="Y35" i="63"/>
  <c r="Y237" i="63"/>
  <c r="Y576" i="63"/>
  <c r="Y347" i="63"/>
  <c r="Y417" i="63"/>
  <c r="Y175" i="63"/>
  <c r="Y25" i="63"/>
  <c r="Y114" i="63"/>
  <c r="Y247" i="63"/>
  <c r="Y287" i="63"/>
  <c r="Y357" i="63"/>
  <c r="Y572" i="63"/>
  <c r="Y173" i="63"/>
  <c r="Y257" i="63"/>
  <c r="Y297" i="63"/>
  <c r="Y367" i="63"/>
  <c r="Y437" i="63"/>
  <c r="Y579" i="63"/>
  <c r="Y856" i="63"/>
  <c r="Y81" i="63"/>
  <c r="Y577" i="63"/>
  <c r="Y212" i="63"/>
  <c r="Y65" i="63"/>
  <c r="Y267" i="63"/>
  <c r="Y307" i="63"/>
  <c r="Y866" i="63"/>
  <c r="Y55" i="63"/>
  <c r="Y124" i="63"/>
  <c r="Y154" i="63"/>
  <c r="Y646" i="63"/>
  <c r="Y317" i="63"/>
  <c r="Y387" i="63"/>
  <c r="Y174" i="63"/>
  <c r="Y5" i="63"/>
  <c r="Y213" i="63"/>
  <c r="Y144" i="63"/>
  <c r="Y197" i="63"/>
  <c r="Y575" i="63"/>
  <c r="Y327" i="63"/>
  <c r="Y578" i="63"/>
  <c r="Y580" i="63"/>
  <c r="Y613" i="63"/>
  <c r="Y581" i="63"/>
  <c r="Y757" i="63"/>
  <c r="Y397" i="63"/>
  <c r="Y623" i="63"/>
  <c r="Y700" i="63"/>
  <c r="Y767" i="63"/>
  <c r="Y817" i="63"/>
  <c r="Y867" i="63"/>
  <c r="Y46" i="63"/>
  <c r="Y427" i="63"/>
  <c r="Y633" i="63"/>
  <c r="Y82" i="63"/>
  <c r="Y583" i="63"/>
  <c r="Y447" i="63"/>
  <c r="Y647" i="63"/>
  <c r="Y714" i="63"/>
  <c r="Y584" i="63"/>
  <c r="Y837" i="63"/>
  <c r="Y887" i="63"/>
  <c r="Y457" i="63"/>
  <c r="Y660" i="63"/>
  <c r="Y582" i="63"/>
  <c r="Y467" i="63"/>
  <c r="Y670" i="63"/>
  <c r="Y727" i="63"/>
  <c r="Y787" i="63"/>
  <c r="Y847" i="63"/>
  <c r="Y16" i="63"/>
  <c r="Y487" i="63"/>
  <c r="Y507" i="63"/>
  <c r="Y680" i="63"/>
  <c r="Y737" i="63"/>
  <c r="Y797" i="63"/>
  <c r="Y857" i="63"/>
  <c r="Y715" i="63"/>
  <c r="Y377" i="63"/>
  <c r="Y497" i="63"/>
  <c r="Y603" i="63"/>
  <c r="Y690" i="63"/>
  <c r="Y747" i="63"/>
  <c r="Y6" i="63"/>
  <c r="Y56" i="63"/>
  <c r="Y105" i="63"/>
  <c r="Y83" i="63"/>
  <c r="Y268" i="63"/>
  <c r="Y328" i="63"/>
  <c r="Y807" i="63"/>
  <c r="Y26" i="63"/>
  <c r="Y115" i="63"/>
  <c r="Y155" i="63"/>
  <c r="Y648" i="63"/>
  <c r="Y338" i="63"/>
  <c r="Y408" i="63"/>
  <c r="Y478" i="63"/>
  <c r="Y585" i="63"/>
  <c r="Y36" i="63"/>
  <c r="Y176" i="63"/>
  <c r="Y198" i="63"/>
  <c r="Y278" i="63"/>
  <c r="Y348" i="63"/>
  <c r="Y418" i="63"/>
  <c r="Y179" i="63"/>
  <c r="Y827" i="63"/>
  <c r="Y216" i="63"/>
  <c r="Y217" i="63"/>
  <c r="Y588" i="63"/>
  <c r="Y358" i="63"/>
  <c r="Y428" i="63"/>
  <c r="Y488" i="63"/>
  <c r="Y586" i="63"/>
  <c r="Y125" i="63"/>
  <c r="Y238" i="63"/>
  <c r="Y288" i="63"/>
  <c r="Y777" i="63"/>
  <c r="Y587" i="63"/>
  <c r="Y66" i="63"/>
  <c r="Y135" i="63"/>
  <c r="Y248" i="63"/>
  <c r="Y298" i="63"/>
  <c r="Y215" i="63"/>
  <c r="Y177" i="63"/>
  <c r="Y258" i="63"/>
  <c r="Y308" i="63"/>
  <c r="Y877" i="63"/>
  <c r="Y145" i="63"/>
  <c r="Y84" i="63"/>
  <c r="Y318" i="63"/>
  <c r="Y368" i="63"/>
  <c r="Y498" i="63"/>
  <c r="Y671" i="63"/>
  <c r="Y738" i="63"/>
  <c r="Y468" i="63"/>
  <c r="Y508" i="63"/>
  <c r="Y681" i="63"/>
  <c r="Y748" i="63"/>
  <c r="Y808" i="63"/>
  <c r="Y868" i="63"/>
  <c r="Y178" i="63"/>
  <c r="Y604" i="63"/>
  <c r="Y691" i="63"/>
  <c r="Y758" i="63"/>
  <c r="Y458" i="63"/>
  <c r="Y614" i="63"/>
  <c r="Y592" i="63"/>
  <c r="Y768" i="63"/>
  <c r="Y828" i="63"/>
  <c r="Y888" i="63"/>
  <c r="Y398" i="63"/>
  <c r="Y448" i="63"/>
  <c r="Y624" i="63"/>
  <c r="Y701" i="63"/>
  <c r="Y388" i="63"/>
  <c r="Y438" i="63"/>
  <c r="Y634" i="63"/>
  <c r="Y85" i="63"/>
  <c r="Y589" i="63"/>
  <c r="Y590" i="63"/>
  <c r="Y649" i="63"/>
  <c r="Y716" i="63"/>
  <c r="Y778" i="63"/>
  <c r="Y858" i="63"/>
  <c r="Y717" i="63"/>
  <c r="Y378" i="63"/>
  <c r="Y591" i="63"/>
  <c r="Y661" i="63"/>
  <c r="Y728" i="63"/>
  <c r="Y788" i="63"/>
  <c r="Y595" i="63"/>
  <c r="Y27" i="63"/>
  <c r="Y838" i="63"/>
  <c r="Y106" i="63"/>
  <c r="Y136" i="63"/>
  <c r="Y249" i="63"/>
  <c r="Y299" i="63"/>
  <c r="Y593" i="63"/>
  <c r="Y848" i="63"/>
  <c r="Y181" i="63"/>
  <c r="Y259" i="63"/>
  <c r="Y309" i="63"/>
  <c r="Y389" i="63"/>
  <c r="Y182" i="63"/>
  <c r="Y218" i="63"/>
  <c r="Y57" i="63"/>
  <c r="Y146" i="63"/>
  <c r="Y87" i="63"/>
  <c r="Y878" i="63"/>
  <c r="Y86" i="63"/>
  <c r="Y269" i="63"/>
  <c r="Y329" i="63"/>
  <c r="Y409" i="63"/>
  <c r="Y479" i="63"/>
  <c r="Y7" i="63"/>
  <c r="Y116" i="63"/>
  <c r="Y156" i="63"/>
  <c r="Y650" i="63"/>
  <c r="Y594" i="63"/>
  <c r="Y17" i="63"/>
  <c r="Y67" i="63"/>
  <c r="Y180" i="63"/>
  <c r="Y199" i="63"/>
  <c r="Y279" i="63"/>
  <c r="Y349" i="63"/>
  <c r="Y798" i="63"/>
  <c r="Y37" i="63"/>
  <c r="Y219" i="63"/>
  <c r="Y220" i="63"/>
  <c r="Y596" i="63"/>
  <c r="Y359" i="63"/>
  <c r="Y439" i="63"/>
  <c r="Y597" i="63"/>
  <c r="Y818" i="63"/>
  <c r="Y47" i="63"/>
  <c r="Y126" i="63"/>
  <c r="Y239" i="63"/>
  <c r="Y289" i="63"/>
  <c r="Y369" i="63"/>
  <c r="Y449" i="63"/>
  <c r="Y499" i="63"/>
  <c r="Y379" i="63"/>
  <c r="Y615" i="63"/>
  <c r="Y692" i="63"/>
  <c r="Y759" i="63"/>
  <c r="Y839" i="63"/>
  <c r="Y8" i="63"/>
  <c r="Y107" i="63"/>
  <c r="Y399" i="63"/>
  <c r="Y598" i="63"/>
  <c r="Y769" i="63"/>
  <c r="Y849" i="63"/>
  <c r="Y18" i="63"/>
  <c r="Y117" i="63"/>
  <c r="Y157" i="63"/>
  <c r="Y652" i="63"/>
  <c r="Y350" i="63"/>
  <c r="Y430" i="63"/>
  <c r="Y319" i="63"/>
  <c r="Y339" i="63"/>
  <c r="Y419" i="63"/>
  <c r="Y702" i="63"/>
  <c r="Y779" i="63"/>
  <c r="Y859" i="63"/>
  <c r="Y719" i="63"/>
  <c r="Y184" i="63"/>
  <c r="Y429" i="63"/>
  <c r="Y605" i="63"/>
  <c r="Y625" i="63"/>
  <c r="Y635" i="63"/>
  <c r="Y88" i="63"/>
  <c r="Y789" i="63"/>
  <c r="Y599" i="63"/>
  <c r="Y28" i="63"/>
  <c r="Y222" i="63"/>
  <c r="Y223" i="63"/>
  <c r="Y290" i="63"/>
  <c r="Y370" i="63"/>
  <c r="Y450" i="63"/>
  <c r="Y510" i="63"/>
  <c r="Y459" i="63"/>
  <c r="Y651" i="63"/>
  <c r="Y718" i="63"/>
  <c r="Y799" i="63"/>
  <c r="Y221" i="63"/>
  <c r="Y38" i="63"/>
  <c r="Y469" i="63"/>
  <c r="Y662" i="63"/>
  <c r="Y729" i="63"/>
  <c r="Y809" i="63"/>
  <c r="Y869" i="63"/>
  <c r="Y48" i="63"/>
  <c r="Y137" i="63"/>
  <c r="Y250" i="63"/>
  <c r="Y310" i="63"/>
  <c r="Y390" i="63"/>
  <c r="Y186" i="63"/>
  <c r="Y616" i="63"/>
  <c r="Y183" i="63"/>
  <c r="Y509" i="63"/>
  <c r="Y672" i="63"/>
  <c r="Y739" i="63"/>
  <c r="Y819" i="63"/>
  <c r="Y879" i="63"/>
  <c r="Y58" i="63"/>
  <c r="Y185" i="63"/>
  <c r="Y260" i="63"/>
  <c r="Y320" i="63"/>
  <c r="Y400" i="63"/>
  <c r="Y470" i="63"/>
  <c r="Y682" i="63"/>
  <c r="Y89" i="63"/>
  <c r="Y340" i="63"/>
  <c r="Y636" i="63"/>
  <c r="Y730" i="63"/>
  <c r="Y810" i="63"/>
  <c r="Y880" i="63"/>
  <c r="Y749" i="63"/>
  <c r="Y200" i="63"/>
  <c r="Y360" i="63"/>
  <c r="Y500" i="63"/>
  <c r="Y740" i="63"/>
  <c r="Y820" i="63"/>
  <c r="Y890" i="63"/>
  <c r="Y108" i="63"/>
  <c r="Y158" i="63"/>
  <c r="Y281" i="63"/>
  <c r="Y361" i="63"/>
  <c r="Y441" i="63"/>
  <c r="Y511" i="63"/>
  <c r="Y829" i="63"/>
  <c r="Y240" i="63"/>
  <c r="Y380" i="63"/>
  <c r="Y490" i="63"/>
  <c r="Y606" i="63"/>
  <c r="Y663" i="63"/>
  <c r="Y750" i="63"/>
  <c r="Y830" i="63"/>
  <c r="Y9" i="63"/>
  <c r="Y889" i="63"/>
  <c r="Y90" i="63"/>
  <c r="Y410" i="63"/>
  <c r="Y187" i="63"/>
  <c r="Y626" i="63"/>
  <c r="Y683" i="63"/>
  <c r="Y760" i="63"/>
  <c r="Y840" i="63"/>
  <c r="Y19" i="63"/>
  <c r="Y188" i="63"/>
  <c r="Y226" i="63"/>
  <c r="Y301" i="63"/>
  <c r="Y381" i="63"/>
  <c r="Y461" i="63"/>
  <c r="Y617" i="63"/>
  <c r="Y68" i="63"/>
  <c r="Y270" i="63"/>
  <c r="Y420" i="63"/>
  <c r="Y693" i="63"/>
  <c r="Y770" i="63"/>
  <c r="Y850" i="63"/>
  <c r="Y127" i="63"/>
  <c r="Y280" i="63"/>
  <c r="Y440" i="63"/>
  <c r="Y673" i="63"/>
  <c r="Y703" i="63"/>
  <c r="Y780" i="63"/>
  <c r="Y860" i="63"/>
  <c r="Y39" i="63"/>
  <c r="Y128" i="63"/>
  <c r="Y251" i="63"/>
  <c r="Y321" i="63"/>
  <c r="Y401" i="63"/>
  <c r="Y471" i="63"/>
  <c r="Y637" i="63"/>
  <c r="Y300" i="63"/>
  <c r="Y460" i="63"/>
  <c r="Y91" i="63"/>
  <c r="Y790" i="63"/>
  <c r="Y224" i="63"/>
  <c r="Y49" i="63"/>
  <c r="Y138" i="63"/>
  <c r="Y261" i="63"/>
  <c r="Y331" i="63"/>
  <c r="Y411" i="63"/>
  <c r="Y481" i="63"/>
  <c r="Y654" i="63"/>
  <c r="Y330" i="63"/>
  <c r="Y720" i="63"/>
  <c r="Y118" i="63"/>
  <c r="Y291" i="63"/>
  <c r="Y451" i="63"/>
  <c r="Y664" i="63"/>
  <c r="Y721" i="63"/>
  <c r="Y801" i="63"/>
  <c r="Y871" i="63"/>
  <c r="Y480" i="63"/>
  <c r="Y800" i="63"/>
  <c r="Y225" i="63"/>
  <c r="Y311" i="63"/>
  <c r="Y189" i="63"/>
  <c r="Y674" i="63"/>
  <c r="Y731" i="63"/>
  <c r="Y811" i="63"/>
  <c r="Y881" i="63"/>
  <c r="Y70" i="63"/>
  <c r="Y95" i="63"/>
  <c r="Y272" i="63"/>
  <c r="Y352" i="63"/>
  <c r="Y432" i="63"/>
  <c r="Y502" i="63"/>
  <c r="Y489" i="63"/>
  <c r="Y870" i="63"/>
  <c r="Y148" i="63"/>
  <c r="Y341" i="63"/>
  <c r="Y491" i="63"/>
  <c r="Y741" i="63"/>
  <c r="Y821" i="63"/>
  <c r="Y891" i="63"/>
  <c r="Y109" i="63"/>
  <c r="Y159" i="63"/>
  <c r="Y282" i="63"/>
  <c r="Y362" i="63"/>
  <c r="Y442" i="63"/>
  <c r="Y29" i="63"/>
  <c r="Y92" i="63"/>
  <c r="Y351" i="63"/>
  <c r="Y501" i="63"/>
  <c r="Y751" i="63"/>
  <c r="Y831" i="63"/>
  <c r="Y10" i="63"/>
  <c r="Y119" i="63"/>
  <c r="Y202" i="63"/>
  <c r="Y292" i="63"/>
  <c r="Y372" i="63"/>
  <c r="Y452" i="63"/>
  <c r="Y201" i="63"/>
  <c r="Y371" i="63"/>
  <c r="Y607" i="63"/>
  <c r="Y684" i="63"/>
  <c r="Y761" i="63"/>
  <c r="Y841" i="63"/>
  <c r="Y241" i="63"/>
  <c r="Y391" i="63"/>
  <c r="Y627" i="63"/>
  <c r="Y694" i="63"/>
  <c r="Y771" i="63"/>
  <c r="Y851" i="63"/>
  <c r="Y30" i="63"/>
  <c r="Y228" i="63"/>
  <c r="Y242" i="63"/>
  <c r="Y312" i="63"/>
  <c r="Y392" i="63"/>
  <c r="Y191" i="63"/>
  <c r="Y59" i="63"/>
  <c r="Y93" i="63"/>
  <c r="Y147" i="63"/>
  <c r="Y653" i="63"/>
  <c r="Y69" i="63"/>
  <c r="Y271" i="63"/>
  <c r="Y431" i="63"/>
  <c r="Y94" i="63"/>
  <c r="Y791" i="63"/>
  <c r="Y227" i="63"/>
  <c r="Y190" i="63"/>
  <c r="Y302" i="63"/>
  <c r="Y462" i="63"/>
  <c r="Y685" i="63"/>
  <c r="Y762" i="63"/>
  <c r="Y842" i="63"/>
  <c r="Y21" i="63"/>
  <c r="Y421" i="63"/>
  <c r="Y129" i="63"/>
  <c r="Y322" i="63"/>
  <c r="Y472" i="63"/>
  <c r="Y695" i="63"/>
  <c r="Y772" i="63"/>
  <c r="Y852" i="63"/>
  <c r="Y31" i="63"/>
  <c r="Y130" i="63"/>
  <c r="Y253" i="63"/>
  <c r="Y323" i="63"/>
  <c r="Y403" i="63"/>
  <c r="Y473" i="63"/>
  <c r="Y639" i="63"/>
  <c r="Y139" i="63"/>
  <c r="Y332" i="63"/>
  <c r="Y482" i="63"/>
  <c r="Y512" i="63"/>
  <c r="Y618" i="63"/>
  <c r="Y705" i="63"/>
  <c r="Y782" i="63"/>
  <c r="Y862" i="63"/>
  <c r="Y41" i="63"/>
  <c r="Y704" i="63"/>
  <c r="Y149" i="63"/>
  <c r="Y342" i="63"/>
  <c r="Y628" i="63"/>
  <c r="Y97" i="63"/>
  <c r="Y792" i="63"/>
  <c r="Y230" i="63"/>
  <c r="Y51" i="63"/>
  <c r="Y150" i="63"/>
  <c r="Y99" i="63"/>
  <c r="Y343" i="63"/>
  <c r="Y423" i="63"/>
  <c r="Y493" i="63"/>
  <c r="Y781" i="63"/>
  <c r="Y20" i="63"/>
  <c r="Y229" i="63"/>
  <c r="Y382" i="63"/>
  <c r="Y608" i="63"/>
  <c r="Y638" i="63"/>
  <c r="Y722" i="63"/>
  <c r="Y802" i="63"/>
  <c r="Y872" i="63"/>
  <c r="Y861" i="63"/>
  <c r="Y40" i="63"/>
  <c r="Y252" i="63"/>
  <c r="Y402" i="63"/>
  <c r="Y492" i="63"/>
  <c r="Y655" i="63"/>
  <c r="Y732" i="63"/>
  <c r="Y812" i="63"/>
  <c r="Y882" i="63"/>
  <c r="Y71" i="63"/>
  <c r="Y160" i="63"/>
  <c r="Y283" i="63"/>
  <c r="Y363" i="63"/>
  <c r="Y443" i="63"/>
  <c r="Y513" i="63"/>
  <c r="Y50" i="63"/>
  <c r="Y262" i="63"/>
  <c r="Y412" i="63"/>
  <c r="Y665" i="63"/>
  <c r="Y742" i="63"/>
  <c r="Y822" i="63"/>
  <c r="Y892" i="63"/>
  <c r="Y110" i="63"/>
  <c r="Y203" i="63"/>
  <c r="Y293" i="63"/>
  <c r="Y373" i="63"/>
  <c r="Y453" i="63"/>
  <c r="Y609" i="63"/>
  <c r="Y696" i="63"/>
  <c r="Y96" i="63"/>
  <c r="Y11" i="63"/>
  <c r="Y120" i="63"/>
  <c r="Y303" i="63"/>
  <c r="Y463" i="63"/>
  <c r="Y753" i="63"/>
  <c r="Y833" i="63"/>
  <c r="Y422" i="63"/>
  <c r="Y192" i="63"/>
  <c r="Y313" i="63"/>
  <c r="Y193" i="63"/>
  <c r="Y763" i="63"/>
  <c r="Y843" i="63"/>
  <c r="Y140" i="63"/>
  <c r="Y333" i="63"/>
  <c r="Y483" i="63"/>
  <c r="Y686" i="63"/>
  <c r="Y773" i="63"/>
  <c r="Y853" i="63"/>
  <c r="Y98" i="63"/>
  <c r="Y353" i="63"/>
  <c r="Y503" i="63"/>
  <c r="Y706" i="63"/>
  <c r="Y783" i="63"/>
  <c r="Y863" i="63"/>
  <c r="Y675" i="63"/>
  <c r="Y232" i="63"/>
  <c r="Y383" i="63"/>
  <c r="Y619" i="63"/>
  <c r="Y666" i="63"/>
  <c r="Y100" i="63"/>
  <c r="Y793" i="63"/>
  <c r="Y873" i="63"/>
  <c r="Y752" i="63"/>
  <c r="Y243" i="63"/>
  <c r="Y393" i="63"/>
  <c r="Y629" i="63"/>
  <c r="Y723" i="63"/>
  <c r="Y803" i="63"/>
  <c r="Y883" i="63"/>
  <c r="Y60" i="63"/>
  <c r="Y743" i="63"/>
  <c r="Y832" i="63"/>
  <c r="Y61" i="63"/>
  <c r="Y263" i="63"/>
  <c r="Y413" i="63"/>
  <c r="Y656" i="63"/>
  <c r="Y733" i="63"/>
  <c r="Y813" i="63"/>
  <c r="Y893" i="63"/>
  <c r="Y273" i="63"/>
  <c r="Y433" i="63"/>
  <c r="Y676" i="63"/>
  <c r="Y823" i="63"/>
  <c r="AA900" i="63" l="1"/>
  <c r="Z42" i="63"/>
  <c r="Z2" i="63"/>
  <c r="Z52" i="63"/>
  <c r="Z514" i="63"/>
  <c r="Z12" i="63"/>
  <c r="Z707" i="63"/>
  <c r="Z161" i="63"/>
  <c r="Z22" i="63"/>
  <c r="Z204" i="63"/>
  <c r="Z32" i="63"/>
  <c r="Z131" i="63"/>
  <c r="Z162" i="63"/>
  <c r="Z111" i="63"/>
  <c r="Z515" i="63"/>
  <c r="Z101" i="63"/>
  <c r="Z205" i="63"/>
  <c r="Z121" i="63"/>
  <c r="Z244" i="63"/>
  <c r="Z62" i="63"/>
  <c r="Z72" i="63"/>
  <c r="Z194" i="63"/>
  <c r="Z264" i="63"/>
  <c r="Z234" i="63"/>
  <c r="Z517" i="63"/>
  <c r="Z141" i="63"/>
  <c r="Z254" i="63"/>
  <c r="Z284" i="63"/>
  <c r="Z294" i="63"/>
  <c r="Z151" i="63"/>
  <c r="Z518" i="63"/>
  <c r="Z364" i="63"/>
  <c r="Z304" i="63"/>
  <c r="Z314" i="63"/>
  <c r="Z640" i="63"/>
  <c r="Z324" i="63"/>
  <c r="Z274" i="63"/>
  <c r="Z516" i="63"/>
  <c r="Z344" i="63"/>
  <c r="Z374" i="63"/>
  <c r="Z434" i="63"/>
  <c r="Z334" i="63"/>
  <c r="Z354" i="63"/>
  <c r="Z520" i="63"/>
  <c r="Z444" i="63"/>
  <c r="Z494" i="63"/>
  <c r="Z384" i="63"/>
  <c r="Z394" i="63"/>
  <c r="Z414" i="63"/>
  <c r="Z474" i="63"/>
  <c r="Z424" i="63"/>
  <c r="Z521" i="63"/>
  <c r="Z522" i="63"/>
  <c r="Z404" i="63"/>
  <c r="Z464" i="63"/>
  <c r="Z610" i="63"/>
  <c r="Z163" i="63"/>
  <c r="Z620" i="63"/>
  <c r="Z525" i="63"/>
  <c r="Z454" i="63"/>
  <c r="Z523" i="63"/>
  <c r="Z641" i="63"/>
  <c r="Z484" i="63"/>
  <c r="Z667" i="63"/>
  <c r="Z504" i="63"/>
  <c r="Z600" i="63"/>
  <c r="Z687" i="63"/>
  <c r="Z630" i="63"/>
  <c r="Z526" i="63"/>
  <c r="Z524" i="63"/>
  <c r="Z724" i="63"/>
  <c r="Z530" i="63"/>
  <c r="Z734" i="63"/>
  <c r="Z744" i="63"/>
  <c r="Z784" i="63"/>
  <c r="Z677" i="63"/>
  <c r="Z708" i="63"/>
  <c r="Z527" i="63"/>
  <c r="Z519" i="63"/>
  <c r="Z73" i="63"/>
  <c r="Z754" i="63"/>
  <c r="Z697" i="63"/>
  <c r="Z528" i="63"/>
  <c r="Z531" i="63"/>
  <c r="Z657" i="63"/>
  <c r="Z764" i="63"/>
  <c r="Z854" i="63"/>
  <c r="Z814" i="63"/>
  <c r="Z206" i="63"/>
  <c r="Z529" i="63"/>
  <c r="Z864" i="63"/>
  <c r="Z23" i="63"/>
  <c r="Z774" i="63"/>
  <c r="Z824" i="63"/>
  <c r="Z794" i="63"/>
  <c r="Z834" i="63"/>
  <c r="Z884" i="63"/>
  <c r="Z43" i="63"/>
  <c r="Z804" i="63"/>
  <c r="Z532" i="63"/>
  <c r="Z844" i="63"/>
  <c r="Z534" i="63"/>
  <c r="Z63" i="63"/>
  <c r="Z533" i="63"/>
  <c r="Z874" i="63"/>
  <c r="Z709" i="63"/>
  <c r="Z535" i="63"/>
  <c r="Z13" i="63"/>
  <c r="Z53" i="63"/>
  <c r="Z164" i="63"/>
  <c r="Z207" i="63"/>
  <c r="Z3" i="63"/>
  <c r="Z132" i="63"/>
  <c r="Z102" i="63"/>
  <c r="Z112" i="63"/>
  <c r="Z165" i="63"/>
  <c r="Z74" i="63"/>
  <c r="Z208" i="63"/>
  <c r="Z275" i="63"/>
  <c r="Z122" i="63"/>
  <c r="Z235" i="63"/>
  <c r="Z537" i="63"/>
  <c r="Z335" i="63"/>
  <c r="Z245" i="63"/>
  <c r="Z152" i="63"/>
  <c r="Z255" i="63"/>
  <c r="Z295" i="63"/>
  <c r="Z75" i="63"/>
  <c r="Z142" i="63"/>
  <c r="Z265" i="63"/>
  <c r="Z33" i="63"/>
  <c r="Z642" i="63"/>
  <c r="Z195" i="63"/>
  <c r="Z536" i="63"/>
  <c r="Z539" i="63"/>
  <c r="Z365" i="63"/>
  <c r="Z385" i="63"/>
  <c r="Z455" i="63"/>
  <c r="Z285" i="63"/>
  <c r="Z315" i="63"/>
  <c r="Z395" i="63"/>
  <c r="Z166" i="63"/>
  <c r="Z505" i="63"/>
  <c r="Z538" i="63"/>
  <c r="Z345" i="63"/>
  <c r="Z415" i="63"/>
  <c r="Z475" i="63"/>
  <c r="Z425" i="63"/>
  <c r="Z541" i="63"/>
  <c r="Z485" i="63"/>
  <c r="Z325" i="63"/>
  <c r="Z375" i="63"/>
  <c r="Z435" i="63"/>
  <c r="Z542" i="63"/>
  <c r="Z355" i="63"/>
  <c r="Z540" i="63"/>
  <c r="Z445" i="63"/>
  <c r="Z601" i="63"/>
  <c r="Z643" i="63"/>
  <c r="Z658" i="63"/>
  <c r="Z668" i="63"/>
  <c r="Z546" i="63"/>
  <c r="Z305" i="63"/>
  <c r="Z465" i="63"/>
  <c r="Z678" i="63"/>
  <c r="Z167" i="63"/>
  <c r="Z543" i="63"/>
  <c r="Z611" i="63"/>
  <c r="Z544" i="63"/>
  <c r="Z745" i="63"/>
  <c r="Z405" i="63"/>
  <c r="Z495" i="63"/>
  <c r="Z621" i="63"/>
  <c r="Z545" i="63"/>
  <c r="Z547" i="63"/>
  <c r="Z631" i="63"/>
  <c r="Z698" i="63"/>
  <c r="Z710" i="63"/>
  <c r="Z795" i="63"/>
  <c r="Z725" i="63"/>
  <c r="Z805" i="63"/>
  <c r="Z553" i="63"/>
  <c r="Z735" i="63"/>
  <c r="Z551" i="63"/>
  <c r="Z209" i="63"/>
  <c r="Z765" i="63"/>
  <c r="Z815" i="63"/>
  <c r="Z755" i="63"/>
  <c r="Z549" i="63"/>
  <c r="Z825" i="63"/>
  <c r="Z550" i="63"/>
  <c r="Z835" i="63"/>
  <c r="Z885" i="63"/>
  <c r="Z688" i="63"/>
  <c r="Z775" i="63"/>
  <c r="Z552" i="63"/>
  <c r="Z4" i="63"/>
  <c r="Z76" i="63"/>
  <c r="Z548" i="63"/>
  <c r="Z785" i="63"/>
  <c r="Z555" i="63"/>
  <c r="Z113" i="63"/>
  <c r="Z153" i="63"/>
  <c r="Z711" i="63"/>
  <c r="Z24" i="63"/>
  <c r="Z210" i="63"/>
  <c r="Z211" i="63"/>
  <c r="Z34" i="63"/>
  <c r="Z845" i="63"/>
  <c r="Z554" i="63"/>
  <c r="Z44" i="63"/>
  <c r="Z133" i="63"/>
  <c r="Z855" i="63"/>
  <c r="Z54" i="63"/>
  <c r="Z865" i="63"/>
  <c r="Z64" i="63"/>
  <c r="Z143" i="63"/>
  <c r="Z875" i="63"/>
  <c r="Z14" i="63"/>
  <c r="Z103" i="63"/>
  <c r="Z556" i="63"/>
  <c r="Z559" i="63"/>
  <c r="Z386" i="63"/>
  <c r="Z276" i="63"/>
  <c r="Z256" i="63"/>
  <c r="Z557" i="63"/>
  <c r="Z336" i="63"/>
  <c r="Z168" i="63"/>
  <c r="Z246" i="63"/>
  <c r="Z286" i="63"/>
  <c r="Z123" i="63"/>
  <c r="Z236" i="63"/>
  <c r="Z296" i="63"/>
  <c r="Z356" i="63"/>
  <c r="Z169" i="63"/>
  <c r="Z78" i="63"/>
  <c r="Z558" i="63"/>
  <c r="Z77" i="63"/>
  <c r="Z266" i="63"/>
  <c r="Z306" i="63"/>
  <c r="Z376" i="63"/>
  <c r="Z196" i="63"/>
  <c r="Z644" i="63"/>
  <c r="Z316" i="63"/>
  <c r="Z326" i="63"/>
  <c r="Z561" i="63"/>
  <c r="Z486" i="63"/>
  <c r="Z632" i="63"/>
  <c r="Z346" i="63"/>
  <c r="Z436" i="63"/>
  <c r="Z562" i="63"/>
  <c r="Z366" i="63"/>
  <c r="Z446" i="63"/>
  <c r="Z563" i="63"/>
  <c r="Z659" i="63"/>
  <c r="Z560" i="63"/>
  <c r="Z456" i="63"/>
  <c r="Z170" i="63"/>
  <c r="Z506" i="63"/>
  <c r="Z466" i="63"/>
  <c r="Z416" i="63"/>
  <c r="Z476" i="63"/>
  <c r="Z612" i="63"/>
  <c r="Z396" i="63"/>
  <c r="Z406" i="63"/>
  <c r="Z426" i="63"/>
  <c r="Z171" i="63"/>
  <c r="Z679" i="63"/>
  <c r="Z689" i="63"/>
  <c r="Z736" i="63"/>
  <c r="Z776" i="63"/>
  <c r="Z572" i="63"/>
  <c r="Z5" i="63"/>
  <c r="Z65" i="63"/>
  <c r="Z144" i="63"/>
  <c r="Z564" i="63"/>
  <c r="Z746" i="63"/>
  <c r="Z786" i="63"/>
  <c r="Z669" i="63"/>
  <c r="Z565" i="63"/>
  <c r="Z567" i="63"/>
  <c r="Z796" i="63"/>
  <c r="Z856" i="63"/>
  <c r="Z574" i="63"/>
  <c r="Z114" i="63"/>
  <c r="Z699" i="63"/>
  <c r="Z756" i="63"/>
  <c r="Z806" i="63"/>
  <c r="Z496" i="63"/>
  <c r="Z79" i="63"/>
  <c r="Z568" i="63"/>
  <c r="Z571" i="63"/>
  <c r="Z602" i="63"/>
  <c r="Z712" i="63"/>
  <c r="Z766" i="63"/>
  <c r="Z816" i="63"/>
  <c r="Z866" i="63"/>
  <c r="Z35" i="63"/>
  <c r="Z124" i="63"/>
  <c r="Z622" i="63"/>
  <c r="Z566" i="63"/>
  <c r="Z569" i="63"/>
  <c r="Z826" i="63"/>
  <c r="Z876" i="63"/>
  <c r="Z645" i="63"/>
  <c r="Z726" i="63"/>
  <c r="Z570" i="63"/>
  <c r="Z15" i="63"/>
  <c r="Z45" i="63"/>
  <c r="Z213" i="63"/>
  <c r="Z197" i="63"/>
  <c r="Z575" i="63"/>
  <c r="Z327" i="63"/>
  <c r="Z397" i="63"/>
  <c r="Z467" i="63"/>
  <c r="Z172" i="63"/>
  <c r="Z214" i="63"/>
  <c r="Z277" i="63"/>
  <c r="Z337" i="63"/>
  <c r="Z407" i="63"/>
  <c r="Z477" i="63"/>
  <c r="Z80" i="63"/>
  <c r="Z237" i="63"/>
  <c r="Z576" i="63"/>
  <c r="Z347" i="63"/>
  <c r="Z836" i="63"/>
  <c r="Z25" i="63"/>
  <c r="Z247" i="63"/>
  <c r="Z287" i="63"/>
  <c r="Z357" i="63"/>
  <c r="Z427" i="63"/>
  <c r="Z487" i="63"/>
  <c r="Z846" i="63"/>
  <c r="Z713" i="63"/>
  <c r="Z104" i="63"/>
  <c r="Z173" i="63"/>
  <c r="Z257" i="63"/>
  <c r="Z297" i="63"/>
  <c r="Z573" i="63"/>
  <c r="Z134" i="63"/>
  <c r="Z81" i="63"/>
  <c r="Z577" i="63"/>
  <c r="Z212" i="63"/>
  <c r="Z267" i="63"/>
  <c r="Z307" i="63"/>
  <c r="Z578" i="63"/>
  <c r="Z457" i="63"/>
  <c r="Z497" i="63"/>
  <c r="Z886" i="63"/>
  <c r="Z55" i="63"/>
  <c r="Z154" i="63"/>
  <c r="Z646" i="63"/>
  <c r="Z317" i="63"/>
  <c r="Z377" i="63"/>
  <c r="Z603" i="63"/>
  <c r="Z690" i="63"/>
  <c r="Z747" i="63"/>
  <c r="Z387" i="63"/>
  <c r="Z580" i="63"/>
  <c r="Z613" i="63"/>
  <c r="Z581" i="63"/>
  <c r="Z757" i="63"/>
  <c r="Z585" i="63"/>
  <c r="Z215" i="63"/>
  <c r="Z36" i="63"/>
  <c r="Z417" i="63"/>
  <c r="Z623" i="63"/>
  <c r="Z700" i="63"/>
  <c r="Z767" i="63"/>
  <c r="Z437" i="63"/>
  <c r="Z633" i="63"/>
  <c r="Z82" i="63"/>
  <c r="Z583" i="63"/>
  <c r="Z827" i="63"/>
  <c r="Z877" i="63"/>
  <c r="Z447" i="63"/>
  <c r="Z647" i="63"/>
  <c r="Z714" i="63"/>
  <c r="Z584" i="63"/>
  <c r="Z174" i="63"/>
  <c r="Z660" i="63"/>
  <c r="Z582" i="63"/>
  <c r="Z777" i="63"/>
  <c r="Z586" i="63"/>
  <c r="Z6" i="63"/>
  <c r="Z175" i="63"/>
  <c r="Z670" i="63"/>
  <c r="Z727" i="63"/>
  <c r="Z787" i="63"/>
  <c r="Z847" i="63"/>
  <c r="Z16" i="63"/>
  <c r="Z367" i="63"/>
  <c r="Z579" i="63"/>
  <c r="Z507" i="63"/>
  <c r="Z680" i="63"/>
  <c r="Z737" i="63"/>
  <c r="Z887" i="63"/>
  <c r="Z145" i="63"/>
  <c r="Z84" i="63"/>
  <c r="Z318" i="63"/>
  <c r="Z797" i="63"/>
  <c r="Z715" i="63"/>
  <c r="Z56" i="63"/>
  <c r="Z105" i="63"/>
  <c r="Z83" i="63"/>
  <c r="Z268" i="63"/>
  <c r="Z328" i="63"/>
  <c r="Z398" i="63"/>
  <c r="Z468" i="63"/>
  <c r="Z807" i="63"/>
  <c r="Z26" i="63"/>
  <c r="Z115" i="63"/>
  <c r="Z155" i="63"/>
  <c r="Z648" i="63"/>
  <c r="Z338" i="63"/>
  <c r="Z408" i="63"/>
  <c r="Z478" i="63"/>
  <c r="Z817" i="63"/>
  <c r="Z46" i="63"/>
  <c r="Z176" i="63"/>
  <c r="Z198" i="63"/>
  <c r="Z278" i="63"/>
  <c r="Z348" i="63"/>
  <c r="Z418" i="63"/>
  <c r="Z179" i="63"/>
  <c r="Z837" i="63"/>
  <c r="Z216" i="63"/>
  <c r="Z217" i="63"/>
  <c r="Z588" i="63"/>
  <c r="Z857" i="63"/>
  <c r="Z125" i="63"/>
  <c r="Z238" i="63"/>
  <c r="Z288" i="63"/>
  <c r="Z587" i="63"/>
  <c r="Z66" i="63"/>
  <c r="Z135" i="63"/>
  <c r="Z248" i="63"/>
  <c r="Z298" i="63"/>
  <c r="Z867" i="63"/>
  <c r="Z177" i="63"/>
  <c r="Z258" i="63"/>
  <c r="Z308" i="63"/>
  <c r="Z378" i="63"/>
  <c r="Z591" i="63"/>
  <c r="Z661" i="63"/>
  <c r="Z728" i="63"/>
  <c r="Z368" i="63"/>
  <c r="Z498" i="63"/>
  <c r="Z671" i="63"/>
  <c r="Z738" i="63"/>
  <c r="Z798" i="63"/>
  <c r="Z218" i="63"/>
  <c r="Z37" i="63"/>
  <c r="Z358" i="63"/>
  <c r="Z508" i="63"/>
  <c r="Z681" i="63"/>
  <c r="Z748" i="63"/>
  <c r="Z178" i="63"/>
  <c r="Z604" i="63"/>
  <c r="Z691" i="63"/>
  <c r="Z758" i="63"/>
  <c r="Z818" i="63"/>
  <c r="Z878" i="63"/>
  <c r="Z458" i="63"/>
  <c r="Z614" i="63"/>
  <c r="Z592" i="63"/>
  <c r="Z768" i="63"/>
  <c r="Z448" i="63"/>
  <c r="Z624" i="63"/>
  <c r="Z701" i="63"/>
  <c r="Z593" i="63"/>
  <c r="Z388" i="63"/>
  <c r="Z438" i="63"/>
  <c r="Z488" i="63"/>
  <c r="Z634" i="63"/>
  <c r="Z85" i="63"/>
  <c r="Z594" i="63"/>
  <c r="Z848" i="63"/>
  <c r="Z17" i="63"/>
  <c r="Z589" i="63"/>
  <c r="Z428" i="63"/>
  <c r="Z590" i="63"/>
  <c r="Z649" i="63"/>
  <c r="Z716" i="63"/>
  <c r="Z778" i="63"/>
  <c r="Z858" i="63"/>
  <c r="Z717" i="63"/>
  <c r="Z828" i="63"/>
  <c r="Z47" i="63"/>
  <c r="Z126" i="63"/>
  <c r="Z239" i="63"/>
  <c r="Z289" i="63"/>
  <c r="Z369" i="63"/>
  <c r="Z838" i="63"/>
  <c r="Z106" i="63"/>
  <c r="Z136" i="63"/>
  <c r="Z249" i="63"/>
  <c r="Z299" i="63"/>
  <c r="Z379" i="63"/>
  <c r="Z459" i="63"/>
  <c r="Z595" i="63"/>
  <c r="Z181" i="63"/>
  <c r="Z259" i="63"/>
  <c r="Z868" i="63"/>
  <c r="Z57" i="63"/>
  <c r="Z146" i="63"/>
  <c r="Z87" i="63"/>
  <c r="Z319" i="63"/>
  <c r="Z399" i="63"/>
  <c r="Z469" i="63"/>
  <c r="Z888" i="63"/>
  <c r="Z86" i="63"/>
  <c r="Z269" i="63"/>
  <c r="Z329" i="63"/>
  <c r="Z7" i="63"/>
  <c r="Z116" i="63"/>
  <c r="Z156" i="63"/>
  <c r="Z650" i="63"/>
  <c r="Z339" i="63"/>
  <c r="Z788" i="63"/>
  <c r="Z27" i="63"/>
  <c r="Z67" i="63"/>
  <c r="Z180" i="63"/>
  <c r="Z199" i="63"/>
  <c r="Z279" i="63"/>
  <c r="Z349" i="63"/>
  <c r="Z429" i="63"/>
  <c r="Z489" i="63"/>
  <c r="Z808" i="63"/>
  <c r="Z219" i="63"/>
  <c r="Z220" i="63"/>
  <c r="Z596" i="63"/>
  <c r="Z359" i="63"/>
  <c r="Z439" i="63"/>
  <c r="Z597" i="63"/>
  <c r="Z682" i="63"/>
  <c r="Z749" i="63"/>
  <c r="Z829" i="63"/>
  <c r="Z889" i="63"/>
  <c r="Z68" i="63"/>
  <c r="Z389" i="63"/>
  <c r="Z615" i="63"/>
  <c r="Z692" i="63"/>
  <c r="Z759" i="63"/>
  <c r="Z839" i="63"/>
  <c r="Z8" i="63"/>
  <c r="Z107" i="63"/>
  <c r="Z89" i="63"/>
  <c r="Z270" i="63"/>
  <c r="Z340" i="63"/>
  <c r="Z420" i="63"/>
  <c r="Z409" i="63"/>
  <c r="Z499" i="63"/>
  <c r="Z598" i="63"/>
  <c r="Z769" i="63"/>
  <c r="Z849" i="63"/>
  <c r="Z18" i="63"/>
  <c r="Z117" i="63"/>
  <c r="Z419" i="63"/>
  <c r="Z702" i="63"/>
  <c r="Z779" i="63"/>
  <c r="Z859" i="63"/>
  <c r="Z719" i="63"/>
  <c r="Z184" i="63"/>
  <c r="Z200" i="63"/>
  <c r="Z280" i="63"/>
  <c r="Z360" i="63"/>
  <c r="Z440" i="63"/>
  <c r="Z500" i="63"/>
  <c r="Z309" i="63"/>
  <c r="Z449" i="63"/>
  <c r="Z605" i="63"/>
  <c r="Z625" i="63"/>
  <c r="Z635" i="63"/>
  <c r="Z88" i="63"/>
  <c r="Z789" i="63"/>
  <c r="Z599" i="63"/>
  <c r="Z28" i="63"/>
  <c r="Z182" i="63"/>
  <c r="Z651" i="63"/>
  <c r="Z718" i="63"/>
  <c r="Z799" i="63"/>
  <c r="Z221" i="63"/>
  <c r="Z38" i="63"/>
  <c r="Z127" i="63"/>
  <c r="Z240" i="63"/>
  <c r="Z300" i="63"/>
  <c r="Z380" i="63"/>
  <c r="Z460" i="63"/>
  <c r="Z606" i="63"/>
  <c r="Z479" i="63"/>
  <c r="Z662" i="63"/>
  <c r="Z729" i="63"/>
  <c r="Z809" i="63"/>
  <c r="Z869" i="63"/>
  <c r="Z48" i="63"/>
  <c r="Z137" i="63"/>
  <c r="Z250" i="63"/>
  <c r="Z310" i="63"/>
  <c r="Z390" i="63"/>
  <c r="Z186" i="63"/>
  <c r="Z147" i="63"/>
  <c r="Z330" i="63"/>
  <c r="Z480" i="63"/>
  <c r="Z510" i="63"/>
  <c r="Z653" i="63"/>
  <c r="Z720" i="63"/>
  <c r="Z800" i="63"/>
  <c r="Z870" i="63"/>
  <c r="Z222" i="63"/>
  <c r="Z157" i="63"/>
  <c r="Z350" i="63"/>
  <c r="Z636" i="63"/>
  <c r="Z730" i="63"/>
  <c r="Z810" i="63"/>
  <c r="Z880" i="63"/>
  <c r="Z69" i="63"/>
  <c r="Z92" i="63"/>
  <c r="Z271" i="63"/>
  <c r="Z351" i="63"/>
  <c r="Z431" i="63"/>
  <c r="Z501" i="63"/>
  <c r="Z672" i="63"/>
  <c r="Z223" i="63"/>
  <c r="Z370" i="63"/>
  <c r="Z740" i="63"/>
  <c r="Z820" i="63"/>
  <c r="Z890" i="63"/>
  <c r="Z509" i="63"/>
  <c r="Z739" i="63"/>
  <c r="Z260" i="63"/>
  <c r="Z400" i="63"/>
  <c r="Z490" i="63"/>
  <c r="Z663" i="63"/>
  <c r="Z750" i="63"/>
  <c r="Z830" i="63"/>
  <c r="Z9" i="63"/>
  <c r="Z118" i="63"/>
  <c r="Z201" i="63"/>
  <c r="Z291" i="63"/>
  <c r="Z371" i="63"/>
  <c r="Z451" i="63"/>
  <c r="Z607" i="63"/>
  <c r="Z183" i="63"/>
  <c r="Z819" i="63"/>
  <c r="Z185" i="63"/>
  <c r="Z90" i="63"/>
  <c r="Z410" i="63"/>
  <c r="Z187" i="63"/>
  <c r="Z626" i="63"/>
  <c r="Z683" i="63"/>
  <c r="Z760" i="63"/>
  <c r="Z840" i="63"/>
  <c r="Z879" i="63"/>
  <c r="Z652" i="63"/>
  <c r="Z430" i="63"/>
  <c r="Z693" i="63"/>
  <c r="Z770" i="63"/>
  <c r="Z850" i="63"/>
  <c r="Z29" i="63"/>
  <c r="Z225" i="63"/>
  <c r="Z241" i="63"/>
  <c r="Z311" i="63"/>
  <c r="Z391" i="63"/>
  <c r="Z189" i="63"/>
  <c r="Z627" i="63"/>
  <c r="Z58" i="63"/>
  <c r="Z290" i="63"/>
  <c r="Z450" i="63"/>
  <c r="Z673" i="63"/>
  <c r="Z703" i="63"/>
  <c r="Z780" i="63"/>
  <c r="Z860" i="63"/>
  <c r="Z39" i="63"/>
  <c r="Z128" i="63"/>
  <c r="Z251" i="63"/>
  <c r="Z321" i="63"/>
  <c r="Z401" i="63"/>
  <c r="Z471" i="63"/>
  <c r="Z637" i="63"/>
  <c r="Z49" i="63"/>
  <c r="Z108" i="63"/>
  <c r="Z281" i="63"/>
  <c r="Z441" i="63"/>
  <c r="Z94" i="63"/>
  <c r="Z791" i="63"/>
  <c r="Z227" i="63"/>
  <c r="Z616" i="63"/>
  <c r="Z188" i="63"/>
  <c r="Z301" i="63"/>
  <c r="Z461" i="63"/>
  <c r="Z664" i="63"/>
  <c r="Z721" i="63"/>
  <c r="Z801" i="63"/>
  <c r="Z871" i="63"/>
  <c r="Z60" i="63"/>
  <c r="Z149" i="63"/>
  <c r="Z96" i="63"/>
  <c r="Z342" i="63"/>
  <c r="Z422" i="63"/>
  <c r="Z492" i="63"/>
  <c r="Z91" i="63"/>
  <c r="Z138" i="63"/>
  <c r="Z331" i="63"/>
  <c r="Z481" i="63"/>
  <c r="Z674" i="63"/>
  <c r="Z731" i="63"/>
  <c r="Z811" i="63"/>
  <c r="Z881" i="63"/>
  <c r="Z70" i="63"/>
  <c r="Z95" i="63"/>
  <c r="Z272" i="63"/>
  <c r="Z352" i="63"/>
  <c r="Z432" i="63"/>
  <c r="Z790" i="63"/>
  <c r="Z19" i="63"/>
  <c r="Z148" i="63"/>
  <c r="Z341" i="63"/>
  <c r="Z491" i="63"/>
  <c r="Z741" i="63"/>
  <c r="Z821" i="63"/>
  <c r="Z891" i="63"/>
  <c r="Z109" i="63"/>
  <c r="Z159" i="63"/>
  <c r="Z282" i="63"/>
  <c r="Z362" i="63"/>
  <c r="Z442" i="63"/>
  <c r="Z224" i="63"/>
  <c r="Z158" i="63"/>
  <c r="Z361" i="63"/>
  <c r="Z511" i="63"/>
  <c r="Z751" i="63"/>
  <c r="Z831" i="63"/>
  <c r="Z320" i="63"/>
  <c r="Z226" i="63"/>
  <c r="Z381" i="63"/>
  <c r="Z617" i="63"/>
  <c r="Z684" i="63"/>
  <c r="Z761" i="63"/>
  <c r="Z841" i="63"/>
  <c r="Z20" i="63"/>
  <c r="Z190" i="63"/>
  <c r="Z229" i="63"/>
  <c r="Z302" i="63"/>
  <c r="Z382" i="63"/>
  <c r="Z462" i="63"/>
  <c r="Z470" i="63"/>
  <c r="Z261" i="63"/>
  <c r="Z59" i="63"/>
  <c r="Z93" i="63"/>
  <c r="Z421" i="63"/>
  <c r="Z704" i="63"/>
  <c r="Z781" i="63"/>
  <c r="Z861" i="63"/>
  <c r="Z654" i="63"/>
  <c r="Z119" i="63"/>
  <c r="Z292" i="63"/>
  <c r="Z452" i="63"/>
  <c r="Z675" i="63"/>
  <c r="Z752" i="63"/>
  <c r="Z832" i="63"/>
  <c r="Z11" i="63"/>
  <c r="Z228" i="63"/>
  <c r="Z312" i="63"/>
  <c r="Z191" i="63"/>
  <c r="Z685" i="63"/>
  <c r="Z762" i="63"/>
  <c r="Z842" i="63"/>
  <c r="Z21" i="63"/>
  <c r="Z192" i="63"/>
  <c r="Z243" i="63"/>
  <c r="Z313" i="63"/>
  <c r="Z393" i="63"/>
  <c r="Z193" i="63"/>
  <c r="Z629" i="63"/>
  <c r="Z129" i="63"/>
  <c r="Z322" i="63"/>
  <c r="Z472" i="63"/>
  <c r="Z695" i="63"/>
  <c r="Z772" i="63"/>
  <c r="Z852" i="63"/>
  <c r="Z31" i="63"/>
  <c r="Z139" i="63"/>
  <c r="Z332" i="63"/>
  <c r="Z482" i="63"/>
  <c r="Z512" i="63"/>
  <c r="Z618" i="63"/>
  <c r="Z705" i="63"/>
  <c r="Z782" i="63"/>
  <c r="Z862" i="63"/>
  <c r="Z41" i="63"/>
  <c r="Z140" i="63"/>
  <c r="Z263" i="63"/>
  <c r="Z333" i="63"/>
  <c r="Z413" i="63"/>
  <c r="Z483" i="63"/>
  <c r="Z656" i="63"/>
  <c r="Z10" i="63"/>
  <c r="Z202" i="63"/>
  <c r="Z372" i="63"/>
  <c r="Z628" i="63"/>
  <c r="Z97" i="63"/>
  <c r="Z792" i="63"/>
  <c r="Z230" i="63"/>
  <c r="Z694" i="63"/>
  <c r="Z30" i="63"/>
  <c r="Z242" i="63"/>
  <c r="Z392" i="63"/>
  <c r="Z608" i="63"/>
  <c r="Z638" i="63"/>
  <c r="Z722" i="63"/>
  <c r="Z802" i="63"/>
  <c r="Z872" i="63"/>
  <c r="Z61" i="63"/>
  <c r="Z98" i="63"/>
  <c r="Z273" i="63"/>
  <c r="Z353" i="63"/>
  <c r="Z433" i="63"/>
  <c r="Z503" i="63"/>
  <c r="Z411" i="63"/>
  <c r="Z771" i="63"/>
  <c r="Z40" i="63"/>
  <c r="Z252" i="63"/>
  <c r="Z402" i="63"/>
  <c r="Z502" i="63"/>
  <c r="Z655" i="63"/>
  <c r="Z732" i="63"/>
  <c r="Z812" i="63"/>
  <c r="Z882" i="63"/>
  <c r="Z71" i="63"/>
  <c r="Z160" i="63"/>
  <c r="Z283" i="63"/>
  <c r="Z363" i="63"/>
  <c r="Z443" i="63"/>
  <c r="Z513" i="63"/>
  <c r="Z686" i="63"/>
  <c r="Z822" i="63"/>
  <c r="Z293" i="63"/>
  <c r="Z453" i="63"/>
  <c r="Z676" i="63"/>
  <c r="Z743" i="63"/>
  <c r="Z823" i="63"/>
  <c r="Z851" i="63"/>
  <c r="Z51" i="63"/>
  <c r="Z120" i="63"/>
  <c r="Z303" i="63"/>
  <c r="Z463" i="63"/>
  <c r="Z753" i="63"/>
  <c r="Z833" i="63"/>
  <c r="Z130" i="63"/>
  <c r="Z323" i="63"/>
  <c r="Z473" i="63"/>
  <c r="Z763" i="63"/>
  <c r="Z843" i="63"/>
  <c r="Z110" i="63"/>
  <c r="Z150" i="63"/>
  <c r="Z343" i="63"/>
  <c r="Z493" i="63"/>
  <c r="Z773" i="63"/>
  <c r="Z853" i="63"/>
  <c r="Z50" i="63"/>
  <c r="Z892" i="63"/>
  <c r="Z203" i="63"/>
  <c r="Z373" i="63"/>
  <c r="Z609" i="63"/>
  <c r="Z706" i="63"/>
  <c r="Z783" i="63"/>
  <c r="Z863" i="63"/>
  <c r="Z262" i="63"/>
  <c r="Z232" i="63"/>
  <c r="Z383" i="63"/>
  <c r="Z619" i="63"/>
  <c r="Z666" i="63"/>
  <c r="Z696" i="63"/>
  <c r="Z100" i="63"/>
  <c r="Z793" i="63"/>
  <c r="Z873" i="63"/>
  <c r="Z99" i="63"/>
  <c r="Z423" i="63"/>
  <c r="Z893" i="63"/>
  <c r="Z412" i="63"/>
  <c r="Z665" i="63"/>
  <c r="Z253" i="63"/>
  <c r="Z403" i="63"/>
  <c r="Z639" i="63"/>
  <c r="Z723" i="63"/>
  <c r="Z803" i="63"/>
  <c r="Z883" i="63"/>
  <c r="Z742" i="63"/>
  <c r="Z733" i="63"/>
  <c r="Z813" i="63"/>
  <c r="AB900" i="63" l="1"/>
  <c r="AA32" i="63"/>
  <c r="AA42" i="63"/>
  <c r="AA2" i="63"/>
  <c r="AA514" i="63"/>
  <c r="AA515" i="63"/>
  <c r="AA111" i="63"/>
  <c r="AA707" i="63"/>
  <c r="AA161" i="63"/>
  <c r="AA22" i="63"/>
  <c r="AA52" i="63"/>
  <c r="AA121" i="63"/>
  <c r="AA131" i="63"/>
  <c r="AA162" i="63"/>
  <c r="AA12" i="63"/>
  <c r="AA204" i="63"/>
  <c r="AA62" i="63"/>
  <c r="AA194" i="63"/>
  <c r="AA101" i="63"/>
  <c r="AA234" i="63"/>
  <c r="AA141" i="63"/>
  <c r="AA254" i="63"/>
  <c r="AA72" i="63"/>
  <c r="AA264" i="63"/>
  <c r="AA640" i="63"/>
  <c r="AA151" i="63"/>
  <c r="AA274" i="63"/>
  <c r="AA205" i="63"/>
  <c r="AA244" i="63"/>
  <c r="AA284" i="63"/>
  <c r="AA516" i="63"/>
  <c r="AA294" i="63"/>
  <c r="AA354" i="63"/>
  <c r="AA518" i="63"/>
  <c r="AA304" i="63"/>
  <c r="AA517" i="63"/>
  <c r="AA519" i="63"/>
  <c r="AA334" i="63"/>
  <c r="AA521" i="63"/>
  <c r="AA374" i="63"/>
  <c r="AA434" i="63"/>
  <c r="AA523" i="63"/>
  <c r="AA314" i="63"/>
  <c r="AA364" i="63"/>
  <c r="AA520" i="63"/>
  <c r="AA324" i="63"/>
  <c r="AA384" i="63"/>
  <c r="AA344" i="63"/>
  <c r="AA404" i="63"/>
  <c r="AA464" i="63"/>
  <c r="AA414" i="63"/>
  <c r="AA424" i="63"/>
  <c r="AA484" i="63"/>
  <c r="AA600" i="63"/>
  <c r="AA610" i="63"/>
  <c r="AA524" i="63"/>
  <c r="AA394" i="63"/>
  <c r="AA163" i="63"/>
  <c r="AA620" i="63"/>
  <c r="AA454" i="63"/>
  <c r="AA630" i="63"/>
  <c r="AA657" i="63"/>
  <c r="AA708" i="63"/>
  <c r="AA494" i="63"/>
  <c r="AA474" i="63"/>
  <c r="AA504" i="63"/>
  <c r="AA677" i="63"/>
  <c r="AA525" i="63"/>
  <c r="AA522" i="63"/>
  <c r="AA526" i="63"/>
  <c r="AA529" i="63"/>
  <c r="AA444" i="63"/>
  <c r="AA724" i="63"/>
  <c r="AA687" i="63"/>
  <c r="AA734" i="63"/>
  <c r="AA774" i="63"/>
  <c r="AA744" i="63"/>
  <c r="AA641" i="63"/>
  <c r="AA527" i="63"/>
  <c r="AA667" i="63"/>
  <c r="AA73" i="63"/>
  <c r="AA754" i="63"/>
  <c r="AA804" i="63"/>
  <c r="AA697" i="63"/>
  <c r="AA528" i="63"/>
  <c r="AA531" i="63"/>
  <c r="AA844" i="63"/>
  <c r="AA814" i="63"/>
  <c r="AA533" i="63"/>
  <c r="AA764" i="63"/>
  <c r="AA206" i="63"/>
  <c r="AA709" i="63"/>
  <c r="AA530" i="63"/>
  <c r="AA784" i="63"/>
  <c r="AA824" i="63"/>
  <c r="AA874" i="63"/>
  <c r="AA33" i="63"/>
  <c r="AA794" i="63"/>
  <c r="AA834" i="63"/>
  <c r="AA532" i="63"/>
  <c r="AA3" i="63"/>
  <c r="AA53" i="63"/>
  <c r="AA102" i="63"/>
  <c r="AA854" i="63"/>
  <c r="AA535" i="63"/>
  <c r="AA13" i="63"/>
  <c r="AA534" i="63"/>
  <c r="AA43" i="63"/>
  <c r="AA864" i="63"/>
  <c r="AA122" i="63"/>
  <c r="AA884" i="63"/>
  <c r="AA23" i="63"/>
  <c r="AA132" i="63"/>
  <c r="AA195" i="63"/>
  <c r="AA536" i="63"/>
  <c r="AA164" i="63"/>
  <c r="AA207" i="63"/>
  <c r="AA74" i="63"/>
  <c r="AA208" i="63"/>
  <c r="AA275" i="63"/>
  <c r="AA325" i="63"/>
  <c r="AA235" i="63"/>
  <c r="AA245" i="63"/>
  <c r="AA285" i="63"/>
  <c r="AA345" i="63"/>
  <c r="AA152" i="63"/>
  <c r="AA255" i="63"/>
  <c r="AA63" i="63"/>
  <c r="AA75" i="63"/>
  <c r="AA112" i="63"/>
  <c r="AA142" i="63"/>
  <c r="AA265" i="63"/>
  <c r="AA165" i="63"/>
  <c r="AA642" i="63"/>
  <c r="AA315" i="63"/>
  <c r="AA295" i="63"/>
  <c r="AA539" i="63"/>
  <c r="AA355" i="63"/>
  <c r="AA540" i="63"/>
  <c r="AA445" i="63"/>
  <c r="AA365" i="63"/>
  <c r="AA385" i="63"/>
  <c r="AA455" i="63"/>
  <c r="AA495" i="63"/>
  <c r="AA305" i="63"/>
  <c r="AA405" i="63"/>
  <c r="AA465" i="63"/>
  <c r="AA601" i="63"/>
  <c r="AA538" i="63"/>
  <c r="AA415" i="63"/>
  <c r="AA335" i="63"/>
  <c r="AA425" i="63"/>
  <c r="AA167" i="63"/>
  <c r="AA541" i="63"/>
  <c r="AA485" i="63"/>
  <c r="AA537" i="63"/>
  <c r="AA375" i="63"/>
  <c r="AA435" i="63"/>
  <c r="AA395" i="63"/>
  <c r="AA631" i="63"/>
  <c r="AA698" i="63"/>
  <c r="AA643" i="63"/>
  <c r="AA658" i="63"/>
  <c r="AA710" i="63"/>
  <c r="AA166" i="63"/>
  <c r="AA668" i="63"/>
  <c r="AA475" i="63"/>
  <c r="AA542" i="63"/>
  <c r="AA688" i="63"/>
  <c r="AA735" i="63"/>
  <c r="AA543" i="63"/>
  <c r="AA611" i="63"/>
  <c r="AA544" i="63"/>
  <c r="AA745" i="63"/>
  <c r="AA505" i="63"/>
  <c r="AA621" i="63"/>
  <c r="AA545" i="63"/>
  <c r="AA678" i="63"/>
  <c r="AA76" i="63"/>
  <c r="AA548" i="63"/>
  <c r="AA785" i="63"/>
  <c r="AA546" i="63"/>
  <c r="AA795" i="63"/>
  <c r="AA855" i="63"/>
  <c r="AA725" i="63"/>
  <c r="AA805" i="63"/>
  <c r="AA553" i="63"/>
  <c r="AA547" i="63"/>
  <c r="AA551" i="63"/>
  <c r="AA765" i="63"/>
  <c r="AA815" i="63"/>
  <c r="AA755" i="63"/>
  <c r="AA549" i="63"/>
  <c r="AA825" i="63"/>
  <c r="AA875" i="63"/>
  <c r="AA550" i="63"/>
  <c r="AA835" i="63"/>
  <c r="AA885" i="63"/>
  <c r="AA775" i="63"/>
  <c r="AA4" i="63"/>
  <c r="AA14" i="63"/>
  <c r="AA103" i="63"/>
  <c r="AA77" i="63"/>
  <c r="AA555" i="63"/>
  <c r="AA711" i="63"/>
  <c r="AA168" i="63"/>
  <c r="AA196" i="63"/>
  <c r="AA24" i="63"/>
  <c r="AA552" i="63"/>
  <c r="AA34" i="63"/>
  <c r="AA123" i="63"/>
  <c r="AA236" i="63"/>
  <c r="AA845" i="63"/>
  <c r="AA554" i="63"/>
  <c r="AA44" i="63"/>
  <c r="AA209" i="63"/>
  <c r="AA54" i="63"/>
  <c r="AA169" i="63"/>
  <c r="AA256" i="63"/>
  <c r="AA865" i="63"/>
  <c r="AA64" i="63"/>
  <c r="AA211" i="63"/>
  <c r="AA644" i="63"/>
  <c r="AA316" i="63"/>
  <c r="AA560" i="63"/>
  <c r="AA556" i="63"/>
  <c r="AA276" i="63"/>
  <c r="AA326" i="63"/>
  <c r="AA557" i="63"/>
  <c r="AA210" i="63"/>
  <c r="AA246" i="63"/>
  <c r="AA286" i="63"/>
  <c r="AA346" i="63"/>
  <c r="AA133" i="63"/>
  <c r="AA296" i="63"/>
  <c r="AA143" i="63"/>
  <c r="AA78" i="63"/>
  <c r="AA558" i="63"/>
  <c r="AA366" i="63"/>
  <c r="AA113" i="63"/>
  <c r="AA153" i="63"/>
  <c r="AA266" i="63"/>
  <c r="AA306" i="63"/>
  <c r="AA396" i="63"/>
  <c r="AA406" i="63"/>
  <c r="AA426" i="63"/>
  <c r="AA171" i="63"/>
  <c r="AA622" i="63"/>
  <c r="AA336" i="63"/>
  <c r="AA561" i="63"/>
  <c r="AA486" i="63"/>
  <c r="AA356" i="63"/>
  <c r="AA436" i="63"/>
  <c r="AA562" i="63"/>
  <c r="AA645" i="63"/>
  <c r="AA376" i="63"/>
  <c r="AA446" i="63"/>
  <c r="AA563" i="63"/>
  <c r="AA386" i="63"/>
  <c r="AA456" i="63"/>
  <c r="AA496" i="63"/>
  <c r="AA669" i="63"/>
  <c r="AA559" i="63"/>
  <c r="AA170" i="63"/>
  <c r="AA466" i="63"/>
  <c r="AA602" i="63"/>
  <c r="AA416" i="63"/>
  <c r="AA476" i="63"/>
  <c r="AA659" i="63"/>
  <c r="AA726" i="63"/>
  <c r="AA570" i="63"/>
  <c r="AA836" i="63"/>
  <c r="AA886" i="63"/>
  <c r="AA55" i="63"/>
  <c r="AA173" i="63"/>
  <c r="AA679" i="63"/>
  <c r="AA689" i="63"/>
  <c r="AA736" i="63"/>
  <c r="AA776" i="63"/>
  <c r="AA564" i="63"/>
  <c r="AA746" i="63"/>
  <c r="AA786" i="63"/>
  <c r="AA846" i="63"/>
  <c r="AA15" i="63"/>
  <c r="AA104" i="63"/>
  <c r="AA565" i="63"/>
  <c r="AA567" i="63"/>
  <c r="AA796" i="63"/>
  <c r="AA699" i="63"/>
  <c r="AA756" i="63"/>
  <c r="AA806" i="63"/>
  <c r="AA506" i="63"/>
  <c r="AA79" i="63"/>
  <c r="AA568" i="63"/>
  <c r="AA571" i="63"/>
  <c r="AA212" i="63"/>
  <c r="AA25" i="63"/>
  <c r="AA213" i="63"/>
  <c r="AA612" i="63"/>
  <c r="AA712" i="63"/>
  <c r="AA766" i="63"/>
  <c r="AA816" i="63"/>
  <c r="AA866" i="63"/>
  <c r="AA632" i="63"/>
  <c r="AA566" i="63"/>
  <c r="AA569" i="63"/>
  <c r="AA826" i="63"/>
  <c r="AA5" i="63"/>
  <c r="AA144" i="63"/>
  <c r="AA154" i="63"/>
  <c r="AA646" i="63"/>
  <c r="AA317" i="63"/>
  <c r="AA387" i="63"/>
  <c r="AA174" i="63"/>
  <c r="AA574" i="63"/>
  <c r="AA45" i="63"/>
  <c r="AA197" i="63"/>
  <c r="AA575" i="63"/>
  <c r="AA327" i="63"/>
  <c r="AA397" i="63"/>
  <c r="AA467" i="63"/>
  <c r="AA35" i="63"/>
  <c r="AA172" i="63"/>
  <c r="AA214" i="63"/>
  <c r="AA277" i="63"/>
  <c r="AA337" i="63"/>
  <c r="AA114" i="63"/>
  <c r="AA80" i="63"/>
  <c r="AA237" i="63"/>
  <c r="AA576" i="63"/>
  <c r="AA347" i="63"/>
  <c r="AA417" i="63"/>
  <c r="AA175" i="63"/>
  <c r="AA572" i="63"/>
  <c r="AA247" i="63"/>
  <c r="AA287" i="63"/>
  <c r="AA357" i="63"/>
  <c r="AA856" i="63"/>
  <c r="AA713" i="63"/>
  <c r="AA257" i="63"/>
  <c r="AA297" i="63"/>
  <c r="AA573" i="63"/>
  <c r="AA65" i="63"/>
  <c r="AA134" i="63"/>
  <c r="AA81" i="63"/>
  <c r="AA577" i="63"/>
  <c r="AA377" i="63"/>
  <c r="AA447" i="63"/>
  <c r="AA580" i="63"/>
  <c r="AA876" i="63"/>
  <c r="AA124" i="63"/>
  <c r="AA267" i="63"/>
  <c r="AA307" i="63"/>
  <c r="AA367" i="63"/>
  <c r="AA579" i="63"/>
  <c r="AA497" i="63"/>
  <c r="AA507" i="63"/>
  <c r="AA680" i="63"/>
  <c r="AA737" i="63"/>
  <c r="AA578" i="63"/>
  <c r="AA603" i="63"/>
  <c r="AA690" i="63"/>
  <c r="AA747" i="63"/>
  <c r="AA807" i="63"/>
  <c r="AA587" i="63"/>
  <c r="AA26" i="63"/>
  <c r="AA407" i="63"/>
  <c r="AA613" i="63"/>
  <c r="AA581" i="63"/>
  <c r="AA757" i="63"/>
  <c r="AA427" i="63"/>
  <c r="AA623" i="63"/>
  <c r="AA700" i="63"/>
  <c r="AA767" i="63"/>
  <c r="AA817" i="63"/>
  <c r="AA867" i="63"/>
  <c r="AA46" i="63"/>
  <c r="AA437" i="63"/>
  <c r="AA633" i="63"/>
  <c r="AA82" i="63"/>
  <c r="AA583" i="63"/>
  <c r="AA457" i="63"/>
  <c r="AA647" i="63"/>
  <c r="AA714" i="63"/>
  <c r="AA584" i="63"/>
  <c r="AA837" i="63"/>
  <c r="AA887" i="63"/>
  <c r="AA66" i="63"/>
  <c r="AA477" i="63"/>
  <c r="AA660" i="63"/>
  <c r="AA582" i="63"/>
  <c r="AA777" i="63"/>
  <c r="AA586" i="63"/>
  <c r="AA6" i="63"/>
  <c r="AA487" i="63"/>
  <c r="AA670" i="63"/>
  <c r="AA727" i="63"/>
  <c r="AA877" i="63"/>
  <c r="AA177" i="63"/>
  <c r="AA258" i="63"/>
  <c r="AA308" i="63"/>
  <c r="AA16" i="63"/>
  <c r="AA145" i="63"/>
  <c r="AA84" i="63"/>
  <c r="AA318" i="63"/>
  <c r="AA388" i="63"/>
  <c r="AA178" i="63"/>
  <c r="AA797" i="63"/>
  <c r="AA715" i="63"/>
  <c r="AA56" i="63"/>
  <c r="AA105" i="63"/>
  <c r="AA83" i="63"/>
  <c r="AA268" i="63"/>
  <c r="AA328" i="63"/>
  <c r="AA398" i="63"/>
  <c r="AA468" i="63"/>
  <c r="AA787" i="63"/>
  <c r="AA585" i="63"/>
  <c r="AA36" i="63"/>
  <c r="AA115" i="63"/>
  <c r="AA155" i="63"/>
  <c r="AA648" i="63"/>
  <c r="AA338" i="63"/>
  <c r="AA408" i="63"/>
  <c r="AA478" i="63"/>
  <c r="AA827" i="63"/>
  <c r="AA176" i="63"/>
  <c r="AA198" i="63"/>
  <c r="AA278" i="63"/>
  <c r="AA847" i="63"/>
  <c r="AA216" i="63"/>
  <c r="AA217" i="63"/>
  <c r="AA588" i="63"/>
  <c r="AA857" i="63"/>
  <c r="AA125" i="63"/>
  <c r="AA238" i="63"/>
  <c r="AA288" i="63"/>
  <c r="AA215" i="63"/>
  <c r="AA135" i="63"/>
  <c r="AA248" i="63"/>
  <c r="AA298" i="63"/>
  <c r="AA589" i="63"/>
  <c r="AA428" i="63"/>
  <c r="AA590" i="63"/>
  <c r="AA649" i="63"/>
  <c r="AA716" i="63"/>
  <c r="AA378" i="63"/>
  <c r="AA418" i="63"/>
  <c r="AA591" i="63"/>
  <c r="AA661" i="63"/>
  <c r="AA728" i="63"/>
  <c r="AA788" i="63"/>
  <c r="AA595" i="63"/>
  <c r="AA27" i="63"/>
  <c r="AA368" i="63"/>
  <c r="AA498" i="63"/>
  <c r="AA671" i="63"/>
  <c r="AA738" i="63"/>
  <c r="AA358" i="63"/>
  <c r="AA508" i="63"/>
  <c r="AA681" i="63"/>
  <c r="AA748" i="63"/>
  <c r="AA808" i="63"/>
  <c r="AA868" i="63"/>
  <c r="AA348" i="63"/>
  <c r="AA604" i="63"/>
  <c r="AA691" i="63"/>
  <c r="AA758" i="63"/>
  <c r="AA458" i="63"/>
  <c r="AA614" i="63"/>
  <c r="AA592" i="63"/>
  <c r="AA768" i="63"/>
  <c r="AA448" i="63"/>
  <c r="AA179" i="63"/>
  <c r="AA624" i="63"/>
  <c r="AA701" i="63"/>
  <c r="AA593" i="63"/>
  <c r="AA838" i="63"/>
  <c r="AA7" i="63"/>
  <c r="AA106" i="63"/>
  <c r="AA438" i="63"/>
  <c r="AA488" i="63"/>
  <c r="AA634" i="63"/>
  <c r="AA85" i="63"/>
  <c r="AA594" i="63"/>
  <c r="AA848" i="63"/>
  <c r="AA17" i="63"/>
  <c r="AA818" i="63"/>
  <c r="AA219" i="63"/>
  <c r="AA220" i="63"/>
  <c r="AA596" i="63"/>
  <c r="AA359" i="63"/>
  <c r="AA828" i="63"/>
  <c r="AA47" i="63"/>
  <c r="AA126" i="63"/>
  <c r="AA239" i="63"/>
  <c r="AA289" i="63"/>
  <c r="AA369" i="63"/>
  <c r="AA449" i="63"/>
  <c r="AA858" i="63"/>
  <c r="AA136" i="63"/>
  <c r="AA249" i="63"/>
  <c r="AA218" i="63"/>
  <c r="AA181" i="63"/>
  <c r="AA259" i="63"/>
  <c r="AA309" i="63"/>
  <c r="AA389" i="63"/>
  <c r="AA182" i="63"/>
  <c r="AA878" i="63"/>
  <c r="AA57" i="63"/>
  <c r="AA146" i="63"/>
  <c r="AA87" i="63"/>
  <c r="AA319" i="63"/>
  <c r="AA888" i="63"/>
  <c r="AA86" i="63"/>
  <c r="AA269" i="63"/>
  <c r="AA329" i="63"/>
  <c r="AA778" i="63"/>
  <c r="AA717" i="63"/>
  <c r="AA116" i="63"/>
  <c r="AA156" i="63"/>
  <c r="AA650" i="63"/>
  <c r="AA339" i="63"/>
  <c r="AA419" i="63"/>
  <c r="AA183" i="63"/>
  <c r="AA798" i="63"/>
  <c r="AA37" i="63"/>
  <c r="AA67" i="63"/>
  <c r="AA180" i="63"/>
  <c r="AA199" i="63"/>
  <c r="AA279" i="63"/>
  <c r="AA349" i="63"/>
  <c r="AA429" i="63"/>
  <c r="AA489" i="63"/>
  <c r="AA509" i="63"/>
  <c r="AA672" i="63"/>
  <c r="AA739" i="63"/>
  <c r="AA819" i="63"/>
  <c r="AA879" i="63"/>
  <c r="AA58" i="63"/>
  <c r="AA185" i="63"/>
  <c r="AA379" i="63"/>
  <c r="AA682" i="63"/>
  <c r="AA749" i="63"/>
  <c r="AA829" i="63"/>
  <c r="AA889" i="63"/>
  <c r="AA68" i="63"/>
  <c r="AA147" i="63"/>
  <c r="AA90" i="63"/>
  <c r="AA330" i="63"/>
  <c r="AA410" i="63"/>
  <c r="AA480" i="63"/>
  <c r="AA399" i="63"/>
  <c r="AA615" i="63"/>
  <c r="AA692" i="63"/>
  <c r="AA759" i="63"/>
  <c r="AA839" i="63"/>
  <c r="AA8" i="63"/>
  <c r="AA107" i="63"/>
  <c r="AA409" i="63"/>
  <c r="AA499" i="63"/>
  <c r="AA598" i="63"/>
  <c r="AA769" i="63"/>
  <c r="AA849" i="63"/>
  <c r="AA18" i="63"/>
  <c r="AA117" i="63"/>
  <c r="AA157" i="63"/>
  <c r="AA652" i="63"/>
  <c r="AA350" i="63"/>
  <c r="AA430" i="63"/>
  <c r="AA490" i="63"/>
  <c r="AA439" i="63"/>
  <c r="AA597" i="63"/>
  <c r="AA702" i="63"/>
  <c r="AA779" i="63"/>
  <c r="AA859" i="63"/>
  <c r="AA719" i="63"/>
  <c r="AA459" i="63"/>
  <c r="AA605" i="63"/>
  <c r="AA625" i="63"/>
  <c r="AA635" i="63"/>
  <c r="AA88" i="63"/>
  <c r="AA789" i="63"/>
  <c r="AA599" i="63"/>
  <c r="AA28" i="63"/>
  <c r="AA222" i="63"/>
  <c r="AA223" i="63"/>
  <c r="AA290" i="63"/>
  <c r="AA370" i="63"/>
  <c r="AA450" i="63"/>
  <c r="AA510" i="63"/>
  <c r="AA299" i="63"/>
  <c r="AA469" i="63"/>
  <c r="AA651" i="63"/>
  <c r="AA718" i="63"/>
  <c r="AA799" i="63"/>
  <c r="AA221" i="63"/>
  <c r="AA38" i="63"/>
  <c r="AA127" i="63"/>
  <c r="AA240" i="63"/>
  <c r="AA300" i="63"/>
  <c r="AA380" i="63"/>
  <c r="AA460" i="63"/>
  <c r="AA48" i="63"/>
  <c r="AA320" i="63"/>
  <c r="AA470" i="63"/>
  <c r="AA616" i="63"/>
  <c r="AA91" i="63"/>
  <c r="AA790" i="63"/>
  <c r="AA224" i="63"/>
  <c r="AA49" i="63"/>
  <c r="AA479" i="63"/>
  <c r="AA89" i="63"/>
  <c r="AA340" i="63"/>
  <c r="AA653" i="63"/>
  <c r="AA720" i="63"/>
  <c r="AA800" i="63"/>
  <c r="AA870" i="63"/>
  <c r="AA59" i="63"/>
  <c r="AA148" i="63"/>
  <c r="AA93" i="63"/>
  <c r="AA341" i="63"/>
  <c r="AA421" i="63"/>
  <c r="AA491" i="63"/>
  <c r="AA664" i="63"/>
  <c r="AA137" i="63"/>
  <c r="AA200" i="63"/>
  <c r="AA360" i="63"/>
  <c r="AA500" i="63"/>
  <c r="AA636" i="63"/>
  <c r="AA730" i="63"/>
  <c r="AA810" i="63"/>
  <c r="AA880" i="63"/>
  <c r="AA250" i="63"/>
  <c r="AA390" i="63"/>
  <c r="AA606" i="63"/>
  <c r="AA740" i="63"/>
  <c r="AA820" i="63"/>
  <c r="AA890" i="63"/>
  <c r="AA108" i="63"/>
  <c r="AA158" i="63"/>
  <c r="AA281" i="63"/>
  <c r="AA361" i="63"/>
  <c r="AA441" i="63"/>
  <c r="AA511" i="63"/>
  <c r="AA662" i="63"/>
  <c r="AA260" i="63"/>
  <c r="AA400" i="63"/>
  <c r="AA663" i="63"/>
  <c r="AA750" i="63"/>
  <c r="AA830" i="63"/>
  <c r="AA729" i="63"/>
  <c r="AA184" i="63"/>
  <c r="AA270" i="63"/>
  <c r="AA420" i="63"/>
  <c r="AA187" i="63"/>
  <c r="AA626" i="63"/>
  <c r="AA683" i="63"/>
  <c r="AA760" i="63"/>
  <c r="AA840" i="63"/>
  <c r="AA19" i="63"/>
  <c r="AA188" i="63"/>
  <c r="AA226" i="63"/>
  <c r="AA301" i="63"/>
  <c r="AA381" i="63"/>
  <c r="AA461" i="63"/>
  <c r="AA617" i="63"/>
  <c r="AA809" i="63"/>
  <c r="AA280" i="63"/>
  <c r="AA440" i="63"/>
  <c r="AA693" i="63"/>
  <c r="AA770" i="63"/>
  <c r="AA850" i="63"/>
  <c r="AA29" i="63"/>
  <c r="AA225" i="63"/>
  <c r="AA241" i="63"/>
  <c r="AA311" i="63"/>
  <c r="AA391" i="63"/>
  <c r="AA189" i="63"/>
  <c r="AA627" i="63"/>
  <c r="AA69" i="63"/>
  <c r="AA271" i="63"/>
  <c r="AA431" i="63"/>
  <c r="AA637" i="63"/>
  <c r="AA704" i="63"/>
  <c r="AA781" i="63"/>
  <c r="AA861" i="63"/>
  <c r="AA118" i="63"/>
  <c r="AA291" i="63"/>
  <c r="AA451" i="63"/>
  <c r="AA94" i="63"/>
  <c r="AA791" i="63"/>
  <c r="AA227" i="63"/>
  <c r="AA50" i="63"/>
  <c r="AA139" i="63"/>
  <c r="AA262" i="63"/>
  <c r="AA332" i="63"/>
  <c r="AA412" i="63"/>
  <c r="AA482" i="63"/>
  <c r="AA869" i="63"/>
  <c r="AA310" i="63"/>
  <c r="AA673" i="63"/>
  <c r="AA128" i="63"/>
  <c r="AA321" i="63"/>
  <c r="AA471" i="63"/>
  <c r="AA721" i="63"/>
  <c r="AA801" i="63"/>
  <c r="AA871" i="63"/>
  <c r="AA60" i="63"/>
  <c r="AA149" i="63"/>
  <c r="AA96" i="63"/>
  <c r="AA342" i="63"/>
  <c r="AA422" i="63"/>
  <c r="AA492" i="63"/>
  <c r="AA186" i="63"/>
  <c r="AA138" i="63"/>
  <c r="AA331" i="63"/>
  <c r="AA481" i="63"/>
  <c r="AA674" i="63"/>
  <c r="AA731" i="63"/>
  <c r="AA811" i="63"/>
  <c r="AA881" i="63"/>
  <c r="AA70" i="63"/>
  <c r="AA95" i="63"/>
  <c r="AA272" i="63"/>
  <c r="AA352" i="63"/>
  <c r="AA432" i="63"/>
  <c r="AA703" i="63"/>
  <c r="AA92" i="63"/>
  <c r="AA351" i="63"/>
  <c r="AA501" i="63"/>
  <c r="AA741" i="63"/>
  <c r="AA821" i="63"/>
  <c r="AA780" i="63"/>
  <c r="AA201" i="63"/>
  <c r="AA371" i="63"/>
  <c r="AA607" i="63"/>
  <c r="AA751" i="63"/>
  <c r="AA831" i="63"/>
  <c r="AA10" i="63"/>
  <c r="AA119" i="63"/>
  <c r="AA202" i="63"/>
  <c r="AA292" i="63"/>
  <c r="AA372" i="63"/>
  <c r="AA452" i="63"/>
  <c r="AA860" i="63"/>
  <c r="AA39" i="63"/>
  <c r="AA251" i="63"/>
  <c r="AA401" i="63"/>
  <c r="AA9" i="63"/>
  <c r="AA261" i="63"/>
  <c r="AA411" i="63"/>
  <c r="AA654" i="63"/>
  <c r="AA694" i="63"/>
  <c r="AA771" i="63"/>
  <c r="AA851" i="63"/>
  <c r="AA761" i="63"/>
  <c r="AA891" i="63"/>
  <c r="AA109" i="63"/>
  <c r="AA282" i="63"/>
  <c r="AA442" i="63"/>
  <c r="AA665" i="63"/>
  <c r="AA742" i="63"/>
  <c r="AA822" i="63"/>
  <c r="AA892" i="63"/>
  <c r="AA110" i="63"/>
  <c r="AA841" i="63"/>
  <c r="AA190" i="63"/>
  <c r="AA302" i="63"/>
  <c r="AA462" i="63"/>
  <c r="AA675" i="63"/>
  <c r="AA752" i="63"/>
  <c r="AA832" i="63"/>
  <c r="AA11" i="63"/>
  <c r="AA120" i="63"/>
  <c r="AA232" i="63"/>
  <c r="AA303" i="63"/>
  <c r="AA383" i="63"/>
  <c r="AA463" i="63"/>
  <c r="AA619" i="63"/>
  <c r="AA228" i="63"/>
  <c r="AA312" i="63"/>
  <c r="AA191" i="63"/>
  <c r="AA685" i="63"/>
  <c r="AA762" i="63"/>
  <c r="AA842" i="63"/>
  <c r="AA21" i="63"/>
  <c r="AA129" i="63"/>
  <c r="AA322" i="63"/>
  <c r="AA472" i="63"/>
  <c r="AA695" i="63"/>
  <c r="AA772" i="63"/>
  <c r="AA852" i="63"/>
  <c r="AA31" i="63"/>
  <c r="AA130" i="63"/>
  <c r="AA253" i="63"/>
  <c r="AA323" i="63"/>
  <c r="AA403" i="63"/>
  <c r="AA473" i="63"/>
  <c r="AA639" i="63"/>
  <c r="AA159" i="63"/>
  <c r="AA362" i="63"/>
  <c r="AA512" i="63"/>
  <c r="AA618" i="63"/>
  <c r="AA705" i="63"/>
  <c r="AA782" i="63"/>
  <c r="AA862" i="63"/>
  <c r="AA20" i="63"/>
  <c r="AA229" i="63"/>
  <c r="AA382" i="63"/>
  <c r="AA628" i="63"/>
  <c r="AA97" i="63"/>
  <c r="AA792" i="63"/>
  <c r="AA230" i="63"/>
  <c r="AA51" i="63"/>
  <c r="AA150" i="63"/>
  <c r="AA99" i="63"/>
  <c r="AA343" i="63"/>
  <c r="AA423" i="63"/>
  <c r="AA493" i="63"/>
  <c r="AA30" i="63"/>
  <c r="AA242" i="63"/>
  <c r="AA392" i="63"/>
  <c r="AA608" i="63"/>
  <c r="AA638" i="63"/>
  <c r="AA722" i="63"/>
  <c r="AA802" i="63"/>
  <c r="AA872" i="63"/>
  <c r="AA61" i="63"/>
  <c r="AA98" i="63"/>
  <c r="AA273" i="63"/>
  <c r="AA353" i="63"/>
  <c r="AA433" i="63"/>
  <c r="AA503" i="63"/>
  <c r="AA676" i="63"/>
  <c r="AA655" i="63"/>
  <c r="AA283" i="63"/>
  <c r="AA443" i="63"/>
  <c r="AA733" i="63"/>
  <c r="AA813" i="63"/>
  <c r="AA893" i="63"/>
  <c r="AA40" i="63"/>
  <c r="AA732" i="63"/>
  <c r="AA71" i="63"/>
  <c r="AA293" i="63"/>
  <c r="AA453" i="63"/>
  <c r="AA743" i="63"/>
  <c r="AA823" i="63"/>
  <c r="AA252" i="63"/>
  <c r="AA812" i="63"/>
  <c r="AA192" i="63"/>
  <c r="AA313" i="63"/>
  <c r="AA193" i="63"/>
  <c r="AA753" i="63"/>
  <c r="AA833" i="63"/>
  <c r="AA402" i="63"/>
  <c r="AA882" i="63"/>
  <c r="AA140" i="63"/>
  <c r="AA333" i="63"/>
  <c r="AA483" i="63"/>
  <c r="AA686" i="63"/>
  <c r="AA763" i="63"/>
  <c r="AA843" i="63"/>
  <c r="AA684" i="63"/>
  <c r="AA160" i="63"/>
  <c r="AA363" i="63"/>
  <c r="AA513" i="63"/>
  <c r="AA773" i="63"/>
  <c r="AA853" i="63"/>
  <c r="AA41" i="63"/>
  <c r="AA203" i="63"/>
  <c r="AA373" i="63"/>
  <c r="AA609" i="63"/>
  <c r="AA706" i="63"/>
  <c r="AA783" i="63"/>
  <c r="AA863" i="63"/>
  <c r="AA656" i="63"/>
  <c r="AA803" i="63"/>
  <c r="AA502" i="63"/>
  <c r="AA243" i="63"/>
  <c r="AA393" i="63"/>
  <c r="AA629" i="63"/>
  <c r="AA666" i="63"/>
  <c r="AA696" i="63"/>
  <c r="AA100" i="63"/>
  <c r="AA793" i="63"/>
  <c r="AA873" i="63"/>
  <c r="AA263" i="63"/>
  <c r="AA413" i="63"/>
  <c r="AA723" i="63"/>
  <c r="AA883" i="63"/>
  <c r="AC900" i="63" l="1"/>
  <c r="AB22" i="63"/>
  <c r="AB32" i="63"/>
  <c r="AB2" i="63"/>
  <c r="AB52" i="63"/>
  <c r="AB12" i="63"/>
  <c r="AB101" i="63"/>
  <c r="AB515" i="63"/>
  <c r="AB111" i="63"/>
  <c r="AB707" i="63"/>
  <c r="AB121" i="63"/>
  <c r="AB131" i="63"/>
  <c r="AB162" i="63"/>
  <c r="AB514" i="63"/>
  <c r="AB151" i="63"/>
  <c r="AB62" i="63"/>
  <c r="AB161" i="63"/>
  <c r="AB205" i="63"/>
  <c r="AB244" i="63"/>
  <c r="AB141" i="63"/>
  <c r="AB254" i="63"/>
  <c r="AB204" i="63"/>
  <c r="AB194" i="63"/>
  <c r="AB72" i="63"/>
  <c r="AB234" i="63"/>
  <c r="AB264" i="63"/>
  <c r="AB42" i="63"/>
  <c r="AB516" i="63"/>
  <c r="AB517" i="63"/>
  <c r="AB284" i="63"/>
  <c r="AB344" i="63"/>
  <c r="AB294" i="63"/>
  <c r="AB518" i="63"/>
  <c r="AB314" i="63"/>
  <c r="AB640" i="63"/>
  <c r="AB274" i="63"/>
  <c r="AB324" i="63"/>
  <c r="AB424" i="63"/>
  <c r="AB521" i="63"/>
  <c r="AB522" i="63"/>
  <c r="AB334" i="63"/>
  <c r="AB354" i="63"/>
  <c r="AB374" i="63"/>
  <c r="AB364" i="63"/>
  <c r="AB520" i="63"/>
  <c r="AB519" i="63"/>
  <c r="AB394" i="63"/>
  <c r="AB163" i="63"/>
  <c r="AB404" i="63"/>
  <c r="AB414" i="63"/>
  <c r="AB474" i="63"/>
  <c r="AB504" i="63"/>
  <c r="AB304" i="63"/>
  <c r="AB434" i="63"/>
  <c r="AB464" i="63"/>
  <c r="AB600" i="63"/>
  <c r="AB687" i="63"/>
  <c r="AB610" i="63"/>
  <c r="AB523" i="63"/>
  <c r="AB620" i="63"/>
  <c r="AB444" i="63"/>
  <c r="AB641" i="63"/>
  <c r="AB73" i="63"/>
  <c r="AB484" i="63"/>
  <c r="AB494" i="63"/>
  <c r="AB667" i="63"/>
  <c r="AB657" i="63"/>
  <c r="AB697" i="63"/>
  <c r="AB630" i="63"/>
  <c r="AB525" i="63"/>
  <c r="AB764" i="63"/>
  <c r="AB814" i="63"/>
  <c r="AB384" i="63"/>
  <c r="AB524" i="63"/>
  <c r="AB526" i="63"/>
  <c r="AB724" i="63"/>
  <c r="AB530" i="63"/>
  <c r="AB734" i="63"/>
  <c r="AB677" i="63"/>
  <c r="AB708" i="63"/>
  <c r="AB744" i="63"/>
  <c r="AB454" i="63"/>
  <c r="AB527" i="63"/>
  <c r="AB794" i="63"/>
  <c r="AB754" i="63"/>
  <c r="AB804" i="63"/>
  <c r="AB532" i="63"/>
  <c r="AB854" i="63"/>
  <c r="AB528" i="63"/>
  <c r="AB533" i="63"/>
  <c r="AB535" i="63"/>
  <c r="AB112" i="63"/>
  <c r="AB529" i="63"/>
  <c r="AB206" i="63"/>
  <c r="AB774" i="63"/>
  <c r="AB864" i="63"/>
  <c r="AB23" i="63"/>
  <c r="AB784" i="63"/>
  <c r="AB824" i="63"/>
  <c r="AB531" i="63"/>
  <c r="AB834" i="63"/>
  <c r="AB884" i="63"/>
  <c r="AB43" i="63"/>
  <c r="AB874" i="63"/>
  <c r="AB63" i="63"/>
  <c r="AB53" i="63"/>
  <c r="AB844" i="63"/>
  <c r="AB13" i="63"/>
  <c r="AB534" i="63"/>
  <c r="AB3" i="63"/>
  <c r="AB33" i="63"/>
  <c r="AB164" i="63"/>
  <c r="AB207" i="63"/>
  <c r="AB122" i="63"/>
  <c r="AB102" i="63"/>
  <c r="AB165" i="63"/>
  <c r="AB642" i="63"/>
  <c r="AB195" i="63"/>
  <c r="AB536" i="63"/>
  <c r="AB539" i="63"/>
  <c r="AB132" i="63"/>
  <c r="AB74" i="63"/>
  <c r="AB208" i="63"/>
  <c r="AB235" i="63"/>
  <c r="AB537" i="63"/>
  <c r="AB335" i="63"/>
  <c r="AB245" i="63"/>
  <c r="AB152" i="63"/>
  <c r="AB255" i="63"/>
  <c r="AB295" i="63"/>
  <c r="AB75" i="63"/>
  <c r="AB709" i="63"/>
  <c r="AB142" i="63"/>
  <c r="AB265" i="63"/>
  <c r="AB305" i="63"/>
  <c r="AB375" i="63"/>
  <c r="AB435" i="63"/>
  <c r="AB275" i="63"/>
  <c r="AB355" i="63"/>
  <c r="AB540" i="63"/>
  <c r="AB445" i="63"/>
  <c r="AB543" i="63"/>
  <c r="AB285" i="63"/>
  <c r="AB395" i="63"/>
  <c r="AB166" i="63"/>
  <c r="AB505" i="63"/>
  <c r="AB345" i="63"/>
  <c r="AB405" i="63"/>
  <c r="AB538" i="63"/>
  <c r="AB415" i="63"/>
  <c r="AB475" i="63"/>
  <c r="AB425" i="63"/>
  <c r="AB167" i="63"/>
  <c r="AB325" i="63"/>
  <c r="AB541" i="63"/>
  <c r="AB365" i="63"/>
  <c r="AB621" i="63"/>
  <c r="AB545" i="63"/>
  <c r="AB601" i="63"/>
  <c r="AB631" i="63"/>
  <c r="AB385" i="63"/>
  <c r="AB643" i="63"/>
  <c r="AB76" i="63"/>
  <c r="AB658" i="63"/>
  <c r="AB455" i="63"/>
  <c r="AB465" i="63"/>
  <c r="AB485" i="63"/>
  <c r="AB678" i="63"/>
  <c r="AB725" i="63"/>
  <c r="AB542" i="63"/>
  <c r="AB688" i="63"/>
  <c r="AB735" i="63"/>
  <c r="AB315" i="63"/>
  <c r="AB495" i="63"/>
  <c r="AB611" i="63"/>
  <c r="AB544" i="63"/>
  <c r="AB745" i="63"/>
  <c r="AB775" i="63"/>
  <c r="AB698" i="63"/>
  <c r="AB710" i="63"/>
  <c r="AB548" i="63"/>
  <c r="AB785" i="63"/>
  <c r="AB845" i="63"/>
  <c r="AB554" i="63"/>
  <c r="AB668" i="63"/>
  <c r="AB546" i="63"/>
  <c r="AB795" i="63"/>
  <c r="AB855" i="63"/>
  <c r="AB805" i="63"/>
  <c r="AB547" i="63"/>
  <c r="AB551" i="63"/>
  <c r="AB765" i="63"/>
  <c r="AB815" i="63"/>
  <c r="AB865" i="63"/>
  <c r="AB755" i="63"/>
  <c r="AB549" i="63"/>
  <c r="AB825" i="63"/>
  <c r="AB875" i="63"/>
  <c r="AB550" i="63"/>
  <c r="AB885" i="63"/>
  <c r="AB64" i="63"/>
  <c r="AB143" i="63"/>
  <c r="AB4" i="63"/>
  <c r="AB14" i="63"/>
  <c r="AB103" i="63"/>
  <c r="AB555" i="63"/>
  <c r="AB113" i="63"/>
  <c r="AB153" i="63"/>
  <c r="AB711" i="63"/>
  <c r="AB835" i="63"/>
  <c r="AB24" i="63"/>
  <c r="AB210" i="63"/>
  <c r="AB211" i="63"/>
  <c r="AB552" i="63"/>
  <c r="AB34" i="63"/>
  <c r="AB553" i="63"/>
  <c r="AB44" i="63"/>
  <c r="AB133" i="63"/>
  <c r="AB246" i="63"/>
  <c r="AB209" i="63"/>
  <c r="AB54" i="63"/>
  <c r="AB196" i="63"/>
  <c r="AB266" i="63"/>
  <c r="AB306" i="63"/>
  <c r="AB376" i="63"/>
  <c r="AB644" i="63"/>
  <c r="AB316" i="63"/>
  <c r="AB556" i="63"/>
  <c r="AB559" i="63"/>
  <c r="AB386" i="63"/>
  <c r="AB256" i="63"/>
  <c r="AB276" i="63"/>
  <c r="AB168" i="63"/>
  <c r="AB557" i="63"/>
  <c r="AB336" i="63"/>
  <c r="AB123" i="63"/>
  <c r="AB236" i="63"/>
  <c r="AB286" i="63"/>
  <c r="AB169" i="63"/>
  <c r="AB296" i="63"/>
  <c r="AB356" i="63"/>
  <c r="AB77" i="63"/>
  <c r="AB78" i="63"/>
  <c r="AB558" i="63"/>
  <c r="AB416" i="63"/>
  <c r="AB476" i="63"/>
  <c r="AB612" i="63"/>
  <c r="AB326" i="63"/>
  <c r="AB396" i="63"/>
  <c r="AB406" i="63"/>
  <c r="AB426" i="63"/>
  <c r="AB171" i="63"/>
  <c r="AB346" i="63"/>
  <c r="AB561" i="63"/>
  <c r="AB486" i="63"/>
  <c r="AB632" i="63"/>
  <c r="AB366" i="63"/>
  <c r="AB436" i="63"/>
  <c r="AB562" i="63"/>
  <c r="AB560" i="63"/>
  <c r="AB446" i="63"/>
  <c r="AB563" i="63"/>
  <c r="AB659" i="63"/>
  <c r="AB456" i="63"/>
  <c r="AB170" i="63"/>
  <c r="AB506" i="63"/>
  <c r="AB466" i="63"/>
  <c r="AB645" i="63"/>
  <c r="AB566" i="63"/>
  <c r="AB569" i="63"/>
  <c r="AB826" i="63"/>
  <c r="AB876" i="63"/>
  <c r="AB45" i="63"/>
  <c r="AB134" i="63"/>
  <c r="AB726" i="63"/>
  <c r="AB570" i="63"/>
  <c r="AB679" i="63"/>
  <c r="AB689" i="63"/>
  <c r="AB736" i="63"/>
  <c r="AB776" i="63"/>
  <c r="AB572" i="63"/>
  <c r="AB5" i="63"/>
  <c r="AB65" i="63"/>
  <c r="AB669" i="63"/>
  <c r="AB564" i="63"/>
  <c r="AB746" i="63"/>
  <c r="AB786" i="63"/>
  <c r="AB565" i="63"/>
  <c r="AB567" i="63"/>
  <c r="AB796" i="63"/>
  <c r="AB496" i="63"/>
  <c r="AB699" i="63"/>
  <c r="AB756" i="63"/>
  <c r="AB806" i="63"/>
  <c r="AB573" i="63"/>
  <c r="AB713" i="63"/>
  <c r="AB172" i="63"/>
  <c r="AB602" i="63"/>
  <c r="AB79" i="63"/>
  <c r="AB568" i="63"/>
  <c r="AB571" i="63"/>
  <c r="AB212" i="63"/>
  <c r="AB622" i="63"/>
  <c r="AB712" i="63"/>
  <c r="AB766" i="63"/>
  <c r="AB816" i="63"/>
  <c r="AB886" i="63"/>
  <c r="AB55" i="63"/>
  <c r="AB124" i="63"/>
  <c r="AB267" i="63"/>
  <c r="AB307" i="63"/>
  <c r="AB578" i="63"/>
  <c r="AB457" i="63"/>
  <c r="AB15" i="63"/>
  <c r="AB213" i="63"/>
  <c r="AB144" i="63"/>
  <c r="AB154" i="63"/>
  <c r="AB646" i="63"/>
  <c r="AB317" i="63"/>
  <c r="AB387" i="63"/>
  <c r="AB174" i="63"/>
  <c r="AB574" i="63"/>
  <c r="AB197" i="63"/>
  <c r="AB575" i="63"/>
  <c r="AB327" i="63"/>
  <c r="AB35" i="63"/>
  <c r="AB214" i="63"/>
  <c r="AB277" i="63"/>
  <c r="AB337" i="63"/>
  <c r="AB407" i="63"/>
  <c r="AB477" i="63"/>
  <c r="AB836" i="63"/>
  <c r="AB25" i="63"/>
  <c r="AB114" i="63"/>
  <c r="AB80" i="63"/>
  <c r="AB237" i="63"/>
  <c r="AB576" i="63"/>
  <c r="AB347" i="63"/>
  <c r="AB846" i="63"/>
  <c r="AB104" i="63"/>
  <c r="AB173" i="63"/>
  <c r="AB247" i="63"/>
  <c r="AB287" i="63"/>
  <c r="AB357" i="63"/>
  <c r="AB856" i="63"/>
  <c r="AB257" i="63"/>
  <c r="AB297" i="63"/>
  <c r="AB367" i="63"/>
  <c r="AB437" i="63"/>
  <c r="AB579" i="63"/>
  <c r="AB866" i="63"/>
  <c r="AB81" i="63"/>
  <c r="AB577" i="63"/>
  <c r="AB487" i="63"/>
  <c r="AB670" i="63"/>
  <c r="AB727" i="63"/>
  <c r="AB787" i="63"/>
  <c r="AB377" i="63"/>
  <c r="AB497" i="63"/>
  <c r="AB507" i="63"/>
  <c r="AB680" i="63"/>
  <c r="AB737" i="63"/>
  <c r="AB797" i="63"/>
  <c r="AB857" i="63"/>
  <c r="AB715" i="63"/>
  <c r="AB397" i="63"/>
  <c r="AB580" i="63"/>
  <c r="AB603" i="63"/>
  <c r="AB690" i="63"/>
  <c r="AB747" i="63"/>
  <c r="AB417" i="63"/>
  <c r="AB613" i="63"/>
  <c r="AB581" i="63"/>
  <c r="AB757" i="63"/>
  <c r="AB585" i="63"/>
  <c r="AB215" i="63"/>
  <c r="AB36" i="63"/>
  <c r="AB427" i="63"/>
  <c r="AB623" i="63"/>
  <c r="AB700" i="63"/>
  <c r="AB767" i="63"/>
  <c r="AB447" i="63"/>
  <c r="AB633" i="63"/>
  <c r="AB82" i="63"/>
  <c r="AB583" i="63"/>
  <c r="AB827" i="63"/>
  <c r="AB877" i="63"/>
  <c r="AB56" i="63"/>
  <c r="AB467" i="63"/>
  <c r="AB647" i="63"/>
  <c r="AB714" i="63"/>
  <c r="AB584" i="63"/>
  <c r="AB837" i="63"/>
  <c r="AB887" i="63"/>
  <c r="AB66" i="63"/>
  <c r="AB175" i="63"/>
  <c r="AB660" i="63"/>
  <c r="AB582" i="63"/>
  <c r="AB867" i="63"/>
  <c r="AB135" i="63"/>
  <c r="AB248" i="63"/>
  <c r="AB298" i="63"/>
  <c r="AB6" i="63"/>
  <c r="AB177" i="63"/>
  <c r="AB258" i="63"/>
  <c r="AB308" i="63"/>
  <c r="AB589" i="63"/>
  <c r="AB458" i="63"/>
  <c r="AB16" i="63"/>
  <c r="AB145" i="63"/>
  <c r="AB84" i="63"/>
  <c r="AB318" i="63"/>
  <c r="AB388" i="63"/>
  <c r="AB178" i="63"/>
  <c r="AB807" i="63"/>
  <c r="AB26" i="63"/>
  <c r="AB105" i="63"/>
  <c r="AB83" i="63"/>
  <c r="AB268" i="63"/>
  <c r="AB328" i="63"/>
  <c r="AB398" i="63"/>
  <c r="AB468" i="63"/>
  <c r="AB817" i="63"/>
  <c r="AB46" i="63"/>
  <c r="AB115" i="63"/>
  <c r="AB155" i="63"/>
  <c r="AB648" i="63"/>
  <c r="AB586" i="63"/>
  <c r="AB176" i="63"/>
  <c r="AB198" i="63"/>
  <c r="AB278" i="63"/>
  <c r="AB777" i="63"/>
  <c r="AB847" i="63"/>
  <c r="AB216" i="63"/>
  <c r="AB217" i="63"/>
  <c r="AB588" i="63"/>
  <c r="AB587" i="63"/>
  <c r="AB125" i="63"/>
  <c r="AB238" i="63"/>
  <c r="AB288" i="63"/>
  <c r="AB438" i="63"/>
  <c r="AB478" i="63"/>
  <c r="AB488" i="63"/>
  <c r="AB634" i="63"/>
  <c r="AB85" i="63"/>
  <c r="AB428" i="63"/>
  <c r="AB590" i="63"/>
  <c r="AB649" i="63"/>
  <c r="AB716" i="63"/>
  <c r="AB778" i="63"/>
  <c r="AB858" i="63"/>
  <c r="AB717" i="63"/>
  <c r="AB378" i="63"/>
  <c r="AB418" i="63"/>
  <c r="AB591" i="63"/>
  <c r="AB661" i="63"/>
  <c r="AB728" i="63"/>
  <c r="AB368" i="63"/>
  <c r="AB408" i="63"/>
  <c r="AB498" i="63"/>
  <c r="AB671" i="63"/>
  <c r="AB738" i="63"/>
  <c r="AB798" i="63"/>
  <c r="AB218" i="63"/>
  <c r="AB37" i="63"/>
  <c r="AB358" i="63"/>
  <c r="AB508" i="63"/>
  <c r="AB681" i="63"/>
  <c r="AB748" i="63"/>
  <c r="AB338" i="63"/>
  <c r="AB348" i="63"/>
  <c r="AB604" i="63"/>
  <c r="AB691" i="63"/>
  <c r="AB758" i="63"/>
  <c r="AB614" i="63"/>
  <c r="AB592" i="63"/>
  <c r="AB768" i="63"/>
  <c r="AB828" i="63"/>
  <c r="AB888" i="63"/>
  <c r="AB67" i="63"/>
  <c r="AB448" i="63"/>
  <c r="AB179" i="63"/>
  <c r="AB624" i="63"/>
  <c r="AB701" i="63"/>
  <c r="AB593" i="63"/>
  <c r="AB838" i="63"/>
  <c r="AB7" i="63"/>
  <c r="AB808" i="63"/>
  <c r="AB180" i="63"/>
  <c r="AB199" i="63"/>
  <c r="AB279" i="63"/>
  <c r="AB349" i="63"/>
  <c r="AB818" i="63"/>
  <c r="AB219" i="63"/>
  <c r="AB220" i="63"/>
  <c r="AB596" i="63"/>
  <c r="AB359" i="63"/>
  <c r="AB439" i="63"/>
  <c r="AB848" i="63"/>
  <c r="AB47" i="63"/>
  <c r="AB106" i="63"/>
  <c r="AB126" i="63"/>
  <c r="AB239" i="63"/>
  <c r="AB289" i="63"/>
  <c r="AB595" i="63"/>
  <c r="AB136" i="63"/>
  <c r="AB249" i="63"/>
  <c r="AB299" i="63"/>
  <c r="AB379" i="63"/>
  <c r="AB459" i="63"/>
  <c r="AB868" i="63"/>
  <c r="AB181" i="63"/>
  <c r="AB259" i="63"/>
  <c r="AB309" i="63"/>
  <c r="AB878" i="63"/>
  <c r="AB57" i="63"/>
  <c r="AB146" i="63"/>
  <c r="AB87" i="63"/>
  <c r="AB319" i="63"/>
  <c r="AB594" i="63"/>
  <c r="AB17" i="63"/>
  <c r="AB86" i="63"/>
  <c r="AB269" i="63"/>
  <c r="AB329" i="63"/>
  <c r="AB409" i="63"/>
  <c r="AB479" i="63"/>
  <c r="AB788" i="63"/>
  <c r="AB27" i="63"/>
  <c r="AB116" i="63"/>
  <c r="AB156" i="63"/>
  <c r="AB650" i="63"/>
  <c r="AB339" i="63"/>
  <c r="AB419" i="63"/>
  <c r="AB183" i="63"/>
  <c r="AB489" i="63"/>
  <c r="AB662" i="63"/>
  <c r="AB729" i="63"/>
  <c r="AB809" i="63"/>
  <c r="AB869" i="63"/>
  <c r="AB48" i="63"/>
  <c r="AB137" i="63"/>
  <c r="AB509" i="63"/>
  <c r="AB672" i="63"/>
  <c r="AB739" i="63"/>
  <c r="AB819" i="63"/>
  <c r="AB879" i="63"/>
  <c r="AB58" i="63"/>
  <c r="AB185" i="63"/>
  <c r="AB260" i="63"/>
  <c r="AB320" i="63"/>
  <c r="AB400" i="63"/>
  <c r="AB470" i="63"/>
  <c r="AB389" i="63"/>
  <c r="AB682" i="63"/>
  <c r="AB749" i="63"/>
  <c r="AB829" i="63"/>
  <c r="AB889" i="63"/>
  <c r="AB68" i="63"/>
  <c r="AB369" i="63"/>
  <c r="AB399" i="63"/>
  <c r="AB615" i="63"/>
  <c r="AB692" i="63"/>
  <c r="AB759" i="63"/>
  <c r="AB839" i="63"/>
  <c r="AB8" i="63"/>
  <c r="AB107" i="63"/>
  <c r="AB89" i="63"/>
  <c r="AB270" i="63"/>
  <c r="AB340" i="63"/>
  <c r="AB420" i="63"/>
  <c r="AB187" i="63"/>
  <c r="AB429" i="63"/>
  <c r="AB499" i="63"/>
  <c r="AB598" i="63"/>
  <c r="AB769" i="63"/>
  <c r="AB849" i="63"/>
  <c r="AB18" i="63"/>
  <c r="AB449" i="63"/>
  <c r="AB597" i="63"/>
  <c r="AB702" i="63"/>
  <c r="AB779" i="63"/>
  <c r="AB859" i="63"/>
  <c r="AB719" i="63"/>
  <c r="AB184" i="63"/>
  <c r="AB200" i="63"/>
  <c r="AB280" i="63"/>
  <c r="AB360" i="63"/>
  <c r="AB440" i="63"/>
  <c r="AB500" i="63"/>
  <c r="AB673" i="63"/>
  <c r="AB182" i="63"/>
  <c r="AB605" i="63"/>
  <c r="AB625" i="63"/>
  <c r="AB635" i="63"/>
  <c r="AB88" i="63"/>
  <c r="AB789" i="63"/>
  <c r="AB599" i="63"/>
  <c r="AB28" i="63"/>
  <c r="AB222" i="63"/>
  <c r="AB223" i="63"/>
  <c r="AB290" i="63"/>
  <c r="AB370" i="63"/>
  <c r="AB450" i="63"/>
  <c r="AB510" i="63"/>
  <c r="AB799" i="63"/>
  <c r="AB310" i="63"/>
  <c r="AB186" i="63"/>
  <c r="AB703" i="63"/>
  <c r="AB780" i="63"/>
  <c r="AB860" i="63"/>
  <c r="AB39" i="63"/>
  <c r="AB221" i="63"/>
  <c r="AB117" i="63"/>
  <c r="AB147" i="63"/>
  <c r="AB330" i="63"/>
  <c r="AB480" i="63"/>
  <c r="AB616" i="63"/>
  <c r="AB91" i="63"/>
  <c r="AB790" i="63"/>
  <c r="AB224" i="63"/>
  <c r="AB49" i="63"/>
  <c r="AB138" i="63"/>
  <c r="AB261" i="63"/>
  <c r="AB331" i="63"/>
  <c r="AB411" i="63"/>
  <c r="AB481" i="63"/>
  <c r="AB654" i="63"/>
  <c r="AB38" i="63"/>
  <c r="AB157" i="63"/>
  <c r="AB350" i="63"/>
  <c r="AB653" i="63"/>
  <c r="AB720" i="63"/>
  <c r="AB800" i="63"/>
  <c r="AB870" i="63"/>
  <c r="AB240" i="63"/>
  <c r="AB380" i="63"/>
  <c r="AB636" i="63"/>
  <c r="AB730" i="63"/>
  <c r="AB810" i="63"/>
  <c r="AB880" i="63"/>
  <c r="AB69" i="63"/>
  <c r="AB92" i="63"/>
  <c r="AB271" i="63"/>
  <c r="AB351" i="63"/>
  <c r="AB431" i="63"/>
  <c r="AB501" i="63"/>
  <c r="AB250" i="63"/>
  <c r="AB390" i="63"/>
  <c r="AB490" i="63"/>
  <c r="AB606" i="63"/>
  <c r="AB740" i="63"/>
  <c r="AB820" i="63"/>
  <c r="AB90" i="63"/>
  <c r="AB410" i="63"/>
  <c r="AB663" i="63"/>
  <c r="AB750" i="63"/>
  <c r="AB830" i="63"/>
  <c r="AB9" i="63"/>
  <c r="AB118" i="63"/>
  <c r="AB201" i="63"/>
  <c r="AB291" i="63"/>
  <c r="AB371" i="63"/>
  <c r="AB451" i="63"/>
  <c r="AB607" i="63"/>
  <c r="AB469" i="63"/>
  <c r="AB651" i="63"/>
  <c r="AB127" i="63"/>
  <c r="AB652" i="63"/>
  <c r="AB430" i="63"/>
  <c r="AB626" i="63"/>
  <c r="AB683" i="63"/>
  <c r="AB760" i="63"/>
  <c r="AB840" i="63"/>
  <c r="AB19" i="63"/>
  <c r="AB188" i="63"/>
  <c r="AB226" i="63"/>
  <c r="AB301" i="63"/>
  <c r="AB381" i="63"/>
  <c r="AB461" i="63"/>
  <c r="AB617" i="63"/>
  <c r="AB460" i="63"/>
  <c r="AB850" i="63"/>
  <c r="AB59" i="63"/>
  <c r="AB93" i="63"/>
  <c r="AB421" i="63"/>
  <c r="AB694" i="63"/>
  <c r="AB771" i="63"/>
  <c r="AB851" i="63"/>
  <c r="AB108" i="63"/>
  <c r="AB281" i="63"/>
  <c r="AB441" i="63"/>
  <c r="AB637" i="63"/>
  <c r="AB704" i="63"/>
  <c r="AB781" i="63"/>
  <c r="AB861" i="63"/>
  <c r="AB40" i="63"/>
  <c r="AB129" i="63"/>
  <c r="AB252" i="63"/>
  <c r="AB322" i="63"/>
  <c r="AB402" i="63"/>
  <c r="AB472" i="63"/>
  <c r="AB225" i="63"/>
  <c r="AB311" i="63"/>
  <c r="AB189" i="63"/>
  <c r="AB664" i="63"/>
  <c r="AB94" i="63"/>
  <c r="AB791" i="63"/>
  <c r="AB227" i="63"/>
  <c r="AB50" i="63"/>
  <c r="AB139" i="63"/>
  <c r="AB262" i="63"/>
  <c r="AB332" i="63"/>
  <c r="AB412" i="63"/>
  <c r="AB482" i="63"/>
  <c r="AB890" i="63"/>
  <c r="AB128" i="63"/>
  <c r="AB321" i="63"/>
  <c r="AB471" i="63"/>
  <c r="AB721" i="63"/>
  <c r="AB801" i="63"/>
  <c r="AB871" i="63"/>
  <c r="AB60" i="63"/>
  <c r="AB149" i="63"/>
  <c r="AB96" i="63"/>
  <c r="AB342" i="63"/>
  <c r="AB422" i="63"/>
  <c r="AB29" i="63"/>
  <c r="AB148" i="63"/>
  <c r="AB341" i="63"/>
  <c r="AB491" i="63"/>
  <c r="AB674" i="63"/>
  <c r="AB731" i="63"/>
  <c r="AB811" i="63"/>
  <c r="AB718" i="63"/>
  <c r="AB158" i="63"/>
  <c r="AB361" i="63"/>
  <c r="AB511" i="63"/>
  <c r="AB741" i="63"/>
  <c r="AB821" i="63"/>
  <c r="AB891" i="63"/>
  <c r="AB109" i="63"/>
  <c r="AB159" i="63"/>
  <c r="AB282" i="63"/>
  <c r="AB362" i="63"/>
  <c r="AB442" i="63"/>
  <c r="AB512" i="63"/>
  <c r="AB693" i="63"/>
  <c r="AB241" i="63"/>
  <c r="AB391" i="63"/>
  <c r="AB300" i="63"/>
  <c r="AB770" i="63"/>
  <c r="AB251" i="63"/>
  <c r="AB401" i="63"/>
  <c r="AB684" i="63"/>
  <c r="AB761" i="63"/>
  <c r="AB841" i="63"/>
  <c r="AB70" i="63"/>
  <c r="AB272" i="63"/>
  <c r="AB432" i="63"/>
  <c r="AB502" i="63"/>
  <c r="AB655" i="63"/>
  <c r="AB732" i="63"/>
  <c r="AB812" i="63"/>
  <c r="AB882" i="63"/>
  <c r="AB71" i="63"/>
  <c r="AB627" i="63"/>
  <c r="AB119" i="63"/>
  <c r="AB292" i="63"/>
  <c r="AB452" i="63"/>
  <c r="AB665" i="63"/>
  <c r="AB742" i="63"/>
  <c r="AB822" i="63"/>
  <c r="AB892" i="63"/>
  <c r="AB110" i="63"/>
  <c r="AB203" i="63"/>
  <c r="AB293" i="63"/>
  <c r="AB373" i="63"/>
  <c r="AB453" i="63"/>
  <c r="AB609" i="63"/>
  <c r="AB751" i="63"/>
  <c r="AB190" i="63"/>
  <c r="AB302" i="63"/>
  <c r="AB462" i="63"/>
  <c r="AB675" i="63"/>
  <c r="AB752" i="63"/>
  <c r="AB832" i="63"/>
  <c r="AB11" i="63"/>
  <c r="AB831" i="63"/>
  <c r="AB228" i="63"/>
  <c r="AB312" i="63"/>
  <c r="AB191" i="63"/>
  <c r="AB685" i="63"/>
  <c r="AB762" i="63"/>
  <c r="AB842" i="63"/>
  <c r="AB21" i="63"/>
  <c r="AB192" i="63"/>
  <c r="AB243" i="63"/>
  <c r="AB313" i="63"/>
  <c r="AB393" i="63"/>
  <c r="AB193" i="63"/>
  <c r="AB629" i="63"/>
  <c r="AB881" i="63"/>
  <c r="AB95" i="63"/>
  <c r="AB352" i="63"/>
  <c r="AB695" i="63"/>
  <c r="AB772" i="63"/>
  <c r="AB852" i="63"/>
  <c r="AB10" i="63"/>
  <c r="AB202" i="63"/>
  <c r="AB372" i="63"/>
  <c r="AB618" i="63"/>
  <c r="AB705" i="63"/>
  <c r="AB782" i="63"/>
  <c r="AB862" i="63"/>
  <c r="AB41" i="63"/>
  <c r="AB140" i="63"/>
  <c r="AB263" i="63"/>
  <c r="AB333" i="63"/>
  <c r="AB413" i="63"/>
  <c r="AB483" i="63"/>
  <c r="AB656" i="63"/>
  <c r="AB20" i="63"/>
  <c r="AB229" i="63"/>
  <c r="AB382" i="63"/>
  <c r="AB492" i="63"/>
  <c r="AB628" i="63"/>
  <c r="AB97" i="63"/>
  <c r="AB792" i="63"/>
  <c r="AB230" i="63"/>
  <c r="AB51" i="63"/>
  <c r="AB150" i="63"/>
  <c r="AB99" i="63"/>
  <c r="AB343" i="63"/>
  <c r="AB423" i="63"/>
  <c r="AB493" i="63"/>
  <c r="AB666" i="63"/>
  <c r="AB392" i="63"/>
  <c r="AB608" i="63"/>
  <c r="AB273" i="63"/>
  <c r="AB433" i="63"/>
  <c r="AB723" i="63"/>
  <c r="AB803" i="63"/>
  <c r="AB883" i="63"/>
  <c r="AB31" i="63"/>
  <c r="AB283" i="63"/>
  <c r="AB443" i="63"/>
  <c r="AB676" i="63"/>
  <c r="AB733" i="63"/>
  <c r="AB813" i="63"/>
  <c r="AB893" i="63"/>
  <c r="AB638" i="63"/>
  <c r="AB120" i="63"/>
  <c r="AB303" i="63"/>
  <c r="AB463" i="63"/>
  <c r="AB743" i="63"/>
  <c r="AB823" i="63"/>
  <c r="AB722" i="63"/>
  <c r="AB130" i="63"/>
  <c r="AB323" i="63"/>
  <c r="AB473" i="63"/>
  <c r="AB753" i="63"/>
  <c r="AB833" i="63"/>
  <c r="AB802" i="63"/>
  <c r="AB98" i="63"/>
  <c r="AB353" i="63"/>
  <c r="AB503" i="63"/>
  <c r="AB686" i="63"/>
  <c r="AB763" i="63"/>
  <c r="AB843" i="63"/>
  <c r="AB872" i="63"/>
  <c r="AB160" i="63"/>
  <c r="AB363" i="63"/>
  <c r="AB513" i="63"/>
  <c r="AB773" i="63"/>
  <c r="AB853" i="63"/>
  <c r="AB253" i="63"/>
  <c r="AB403" i="63"/>
  <c r="AB873" i="63"/>
  <c r="AB30" i="63"/>
  <c r="AB232" i="63"/>
  <c r="AB383" i="63"/>
  <c r="AB619" i="63"/>
  <c r="AB706" i="63"/>
  <c r="AB783" i="63"/>
  <c r="AB863" i="63"/>
  <c r="AB242" i="63"/>
  <c r="AB61" i="63"/>
  <c r="AB639" i="63"/>
  <c r="AB696" i="63"/>
  <c r="AB100" i="63"/>
  <c r="AB793" i="63"/>
  <c r="AD900" i="63" l="1"/>
  <c r="AC707" i="63"/>
  <c r="AC22" i="63"/>
  <c r="AC42" i="63"/>
  <c r="AC514" i="63"/>
  <c r="AC62" i="63"/>
  <c r="AC12" i="63"/>
  <c r="AC101" i="63"/>
  <c r="AC515" i="63"/>
  <c r="AC32" i="63"/>
  <c r="AC161" i="63"/>
  <c r="AC52" i="63"/>
  <c r="AC121" i="63"/>
  <c r="AC111" i="63"/>
  <c r="AC131" i="63"/>
  <c r="AC204" i="63"/>
  <c r="AC141" i="63"/>
  <c r="AC2" i="63"/>
  <c r="AC194" i="63"/>
  <c r="AC244" i="63"/>
  <c r="AC254" i="63"/>
  <c r="AC72" i="63"/>
  <c r="AC640" i="63"/>
  <c r="AC151" i="63"/>
  <c r="AC205" i="63"/>
  <c r="AC274" i="63"/>
  <c r="AC516" i="63"/>
  <c r="AC334" i="63"/>
  <c r="AC162" i="63"/>
  <c r="AC284" i="63"/>
  <c r="AC294" i="63"/>
  <c r="AC304" i="63"/>
  <c r="AC264" i="63"/>
  <c r="AC517" i="63"/>
  <c r="AC314" i="63"/>
  <c r="AC234" i="63"/>
  <c r="AC519" i="63"/>
  <c r="AC414" i="63"/>
  <c r="AC424" i="63"/>
  <c r="AC484" i="63"/>
  <c r="AC521" i="63"/>
  <c r="AC354" i="63"/>
  <c r="AC374" i="63"/>
  <c r="AC434" i="63"/>
  <c r="AC384" i="63"/>
  <c r="AC454" i="63"/>
  <c r="AC518" i="63"/>
  <c r="AC344" i="63"/>
  <c r="AC394" i="63"/>
  <c r="AC404" i="63"/>
  <c r="AC464" i="63"/>
  <c r="AC324" i="63"/>
  <c r="AC474" i="63"/>
  <c r="AC494" i="63"/>
  <c r="AC504" i="63"/>
  <c r="AC677" i="63"/>
  <c r="AC364" i="63"/>
  <c r="AC600" i="63"/>
  <c r="AC163" i="63"/>
  <c r="AC610" i="63"/>
  <c r="AC522" i="63"/>
  <c r="AC630" i="63"/>
  <c r="AC697" i="63"/>
  <c r="AC520" i="63"/>
  <c r="AC444" i="63"/>
  <c r="AC641" i="63"/>
  <c r="AC657" i="63"/>
  <c r="AC708" i="63"/>
  <c r="AC754" i="63"/>
  <c r="AC528" i="63"/>
  <c r="AC531" i="63"/>
  <c r="AC620" i="63"/>
  <c r="AC525" i="63"/>
  <c r="AC524" i="63"/>
  <c r="AC526" i="63"/>
  <c r="AC529" i="63"/>
  <c r="AC687" i="63"/>
  <c r="AC724" i="63"/>
  <c r="AC523" i="63"/>
  <c r="AC734" i="63"/>
  <c r="AC744" i="63"/>
  <c r="AC784" i="63"/>
  <c r="AC667" i="63"/>
  <c r="AC73" i="63"/>
  <c r="AC527" i="63"/>
  <c r="AC794" i="63"/>
  <c r="AC834" i="63"/>
  <c r="AC844" i="63"/>
  <c r="AC814" i="63"/>
  <c r="AC854" i="63"/>
  <c r="AC13" i="63"/>
  <c r="AC102" i="63"/>
  <c r="AC764" i="63"/>
  <c r="AC533" i="63"/>
  <c r="AC530" i="63"/>
  <c r="AC206" i="63"/>
  <c r="AC709" i="63"/>
  <c r="AC774" i="63"/>
  <c r="AC864" i="63"/>
  <c r="AC804" i="63"/>
  <c r="AC824" i="63"/>
  <c r="AC874" i="63"/>
  <c r="AC33" i="63"/>
  <c r="AC884" i="63"/>
  <c r="AC23" i="63"/>
  <c r="AC535" i="63"/>
  <c r="AC63" i="63"/>
  <c r="AC53" i="63"/>
  <c r="AC532" i="63"/>
  <c r="AC534" i="63"/>
  <c r="AC3" i="63"/>
  <c r="AC164" i="63"/>
  <c r="AC207" i="63"/>
  <c r="AC142" i="63"/>
  <c r="AC265" i="63"/>
  <c r="AC165" i="63"/>
  <c r="AC642" i="63"/>
  <c r="AC315" i="63"/>
  <c r="AC122" i="63"/>
  <c r="AC195" i="63"/>
  <c r="AC536" i="63"/>
  <c r="AC132" i="63"/>
  <c r="AC74" i="63"/>
  <c r="AC208" i="63"/>
  <c r="AC275" i="63"/>
  <c r="AC325" i="63"/>
  <c r="AC235" i="63"/>
  <c r="AC537" i="63"/>
  <c r="AC245" i="63"/>
  <c r="AC285" i="63"/>
  <c r="AC43" i="63"/>
  <c r="AC152" i="63"/>
  <c r="AC255" i="63"/>
  <c r="AC112" i="63"/>
  <c r="AC75" i="63"/>
  <c r="AC538" i="63"/>
  <c r="AC365" i="63"/>
  <c r="AC541" i="63"/>
  <c r="AC295" i="63"/>
  <c r="AC539" i="63"/>
  <c r="AC375" i="63"/>
  <c r="AC435" i="63"/>
  <c r="AC542" i="63"/>
  <c r="AC385" i="63"/>
  <c r="AC455" i="63"/>
  <c r="AC495" i="63"/>
  <c r="AC305" i="63"/>
  <c r="AC395" i="63"/>
  <c r="AC345" i="63"/>
  <c r="AC405" i="63"/>
  <c r="AC465" i="63"/>
  <c r="AC335" i="63"/>
  <c r="AC415" i="63"/>
  <c r="AC475" i="63"/>
  <c r="AC425" i="63"/>
  <c r="AC505" i="63"/>
  <c r="AC611" i="63"/>
  <c r="AC544" i="63"/>
  <c r="AC621" i="63"/>
  <c r="AC545" i="63"/>
  <c r="AC601" i="63"/>
  <c r="AC631" i="63"/>
  <c r="AC698" i="63"/>
  <c r="AC355" i="63"/>
  <c r="AC643" i="63"/>
  <c r="AC540" i="63"/>
  <c r="AC166" i="63"/>
  <c r="AC445" i="63"/>
  <c r="AC167" i="63"/>
  <c r="AC668" i="63"/>
  <c r="AC546" i="63"/>
  <c r="AC485" i="63"/>
  <c r="AC678" i="63"/>
  <c r="AC725" i="63"/>
  <c r="AC543" i="63"/>
  <c r="AC688" i="63"/>
  <c r="AC735" i="63"/>
  <c r="AC550" i="63"/>
  <c r="AC76" i="63"/>
  <c r="AC775" i="63"/>
  <c r="AC552" i="63"/>
  <c r="AC4" i="63"/>
  <c r="AC710" i="63"/>
  <c r="AC548" i="63"/>
  <c r="AC785" i="63"/>
  <c r="AC845" i="63"/>
  <c r="AC745" i="63"/>
  <c r="AC795" i="63"/>
  <c r="AC658" i="63"/>
  <c r="AC805" i="63"/>
  <c r="AC547" i="63"/>
  <c r="AC551" i="63"/>
  <c r="AC209" i="63"/>
  <c r="AC765" i="63"/>
  <c r="AC815" i="63"/>
  <c r="AC865" i="63"/>
  <c r="AC755" i="63"/>
  <c r="AC549" i="63"/>
  <c r="AC825" i="63"/>
  <c r="AC875" i="63"/>
  <c r="AC54" i="63"/>
  <c r="AC169" i="63"/>
  <c r="AC885" i="63"/>
  <c r="AC64" i="63"/>
  <c r="AC14" i="63"/>
  <c r="AC103" i="63"/>
  <c r="AC77" i="63"/>
  <c r="AC555" i="63"/>
  <c r="AC113" i="63"/>
  <c r="AC711" i="63"/>
  <c r="AC168" i="63"/>
  <c r="AC196" i="63"/>
  <c r="AC835" i="63"/>
  <c r="AC24" i="63"/>
  <c r="AC855" i="63"/>
  <c r="AC554" i="63"/>
  <c r="AC34" i="63"/>
  <c r="AC123" i="63"/>
  <c r="AC236" i="63"/>
  <c r="AC553" i="63"/>
  <c r="AC44" i="63"/>
  <c r="AC153" i="63"/>
  <c r="AC78" i="63"/>
  <c r="AC558" i="63"/>
  <c r="AC366" i="63"/>
  <c r="AC211" i="63"/>
  <c r="AC266" i="63"/>
  <c r="AC306" i="63"/>
  <c r="AC644" i="63"/>
  <c r="AC316" i="63"/>
  <c r="AC560" i="63"/>
  <c r="AC556" i="63"/>
  <c r="AC256" i="63"/>
  <c r="AC276" i="63"/>
  <c r="AC326" i="63"/>
  <c r="AC210" i="63"/>
  <c r="AC246" i="63"/>
  <c r="AC557" i="63"/>
  <c r="AC133" i="63"/>
  <c r="AC286" i="63"/>
  <c r="AC346" i="63"/>
  <c r="AC143" i="63"/>
  <c r="AC296" i="63"/>
  <c r="AC466" i="63"/>
  <c r="AC602" i="63"/>
  <c r="AC416" i="63"/>
  <c r="AC476" i="63"/>
  <c r="AC336" i="63"/>
  <c r="AC396" i="63"/>
  <c r="AC406" i="63"/>
  <c r="AC426" i="63"/>
  <c r="AC171" i="63"/>
  <c r="AC622" i="63"/>
  <c r="AC356" i="63"/>
  <c r="AC561" i="63"/>
  <c r="AC486" i="63"/>
  <c r="AC376" i="63"/>
  <c r="AC436" i="63"/>
  <c r="AC562" i="63"/>
  <c r="AC645" i="63"/>
  <c r="AC386" i="63"/>
  <c r="AC446" i="63"/>
  <c r="AC563" i="63"/>
  <c r="AC559" i="63"/>
  <c r="AC456" i="63"/>
  <c r="AC496" i="63"/>
  <c r="AC170" i="63"/>
  <c r="AC632" i="63"/>
  <c r="AC712" i="63"/>
  <c r="AC766" i="63"/>
  <c r="AC816" i="63"/>
  <c r="AC866" i="63"/>
  <c r="AC35" i="63"/>
  <c r="AC124" i="63"/>
  <c r="AC659" i="63"/>
  <c r="AC566" i="63"/>
  <c r="AC569" i="63"/>
  <c r="AC726" i="63"/>
  <c r="AC570" i="63"/>
  <c r="AC836" i="63"/>
  <c r="AC886" i="63"/>
  <c r="AC55" i="63"/>
  <c r="AC173" i="63"/>
  <c r="AC679" i="63"/>
  <c r="AC689" i="63"/>
  <c r="AC736" i="63"/>
  <c r="AC776" i="63"/>
  <c r="AC669" i="63"/>
  <c r="AC564" i="63"/>
  <c r="AC746" i="63"/>
  <c r="AC786" i="63"/>
  <c r="AC565" i="63"/>
  <c r="AC567" i="63"/>
  <c r="AC796" i="63"/>
  <c r="AC856" i="63"/>
  <c r="AC574" i="63"/>
  <c r="AC114" i="63"/>
  <c r="AC506" i="63"/>
  <c r="AC699" i="63"/>
  <c r="AC756" i="63"/>
  <c r="AC806" i="63"/>
  <c r="AC573" i="63"/>
  <c r="AC612" i="63"/>
  <c r="AC79" i="63"/>
  <c r="AC568" i="63"/>
  <c r="AC571" i="63"/>
  <c r="AC876" i="63"/>
  <c r="AC81" i="63"/>
  <c r="AC577" i="63"/>
  <c r="AC377" i="63"/>
  <c r="AC447" i="63"/>
  <c r="AC5" i="63"/>
  <c r="AC267" i="63"/>
  <c r="AC307" i="63"/>
  <c r="AC578" i="63"/>
  <c r="AC457" i="63"/>
  <c r="AC15" i="63"/>
  <c r="AC45" i="63"/>
  <c r="AC213" i="63"/>
  <c r="AC144" i="63"/>
  <c r="AC154" i="63"/>
  <c r="AC646" i="63"/>
  <c r="AC317" i="63"/>
  <c r="AC172" i="63"/>
  <c r="AC197" i="63"/>
  <c r="AC575" i="63"/>
  <c r="AC327" i="63"/>
  <c r="AC397" i="63"/>
  <c r="AC467" i="63"/>
  <c r="AC214" i="63"/>
  <c r="AC277" i="63"/>
  <c r="AC337" i="63"/>
  <c r="AC572" i="63"/>
  <c r="AC25" i="63"/>
  <c r="AC80" i="63"/>
  <c r="AC237" i="63"/>
  <c r="AC576" i="63"/>
  <c r="AC347" i="63"/>
  <c r="AC826" i="63"/>
  <c r="AC846" i="63"/>
  <c r="AC713" i="63"/>
  <c r="AC104" i="63"/>
  <c r="AC247" i="63"/>
  <c r="AC287" i="63"/>
  <c r="AC357" i="63"/>
  <c r="AC427" i="63"/>
  <c r="AC487" i="63"/>
  <c r="AC212" i="63"/>
  <c r="AC65" i="63"/>
  <c r="AC134" i="63"/>
  <c r="AC257" i="63"/>
  <c r="AC297" i="63"/>
  <c r="AC175" i="63"/>
  <c r="AC660" i="63"/>
  <c r="AC582" i="63"/>
  <c r="AC777" i="63"/>
  <c r="AC367" i="63"/>
  <c r="AC579" i="63"/>
  <c r="AC670" i="63"/>
  <c r="AC727" i="63"/>
  <c r="AC787" i="63"/>
  <c r="AC847" i="63"/>
  <c r="AC16" i="63"/>
  <c r="AC387" i="63"/>
  <c r="AC497" i="63"/>
  <c r="AC507" i="63"/>
  <c r="AC680" i="63"/>
  <c r="AC737" i="63"/>
  <c r="AC407" i="63"/>
  <c r="AC580" i="63"/>
  <c r="AC603" i="63"/>
  <c r="AC690" i="63"/>
  <c r="AC747" i="63"/>
  <c r="AC807" i="63"/>
  <c r="AC587" i="63"/>
  <c r="AC26" i="63"/>
  <c r="AC417" i="63"/>
  <c r="AC613" i="63"/>
  <c r="AC581" i="63"/>
  <c r="AC757" i="63"/>
  <c r="AC437" i="63"/>
  <c r="AC623" i="63"/>
  <c r="AC700" i="63"/>
  <c r="AC767" i="63"/>
  <c r="AC817" i="63"/>
  <c r="AC867" i="63"/>
  <c r="AC46" i="63"/>
  <c r="AC174" i="63"/>
  <c r="AC633" i="63"/>
  <c r="AC82" i="63"/>
  <c r="AC583" i="63"/>
  <c r="AC827" i="63"/>
  <c r="AC877" i="63"/>
  <c r="AC56" i="63"/>
  <c r="AC477" i="63"/>
  <c r="AC647" i="63"/>
  <c r="AC714" i="63"/>
  <c r="AC215" i="63"/>
  <c r="AC125" i="63"/>
  <c r="AC238" i="63"/>
  <c r="AC288" i="63"/>
  <c r="AC887" i="63"/>
  <c r="AC135" i="63"/>
  <c r="AC248" i="63"/>
  <c r="AC298" i="63"/>
  <c r="AC378" i="63"/>
  <c r="AC448" i="63"/>
  <c r="AC6" i="63"/>
  <c r="AC177" i="63"/>
  <c r="AC258" i="63"/>
  <c r="AC308" i="63"/>
  <c r="AC589" i="63"/>
  <c r="AC458" i="63"/>
  <c r="AC797" i="63"/>
  <c r="AC715" i="63"/>
  <c r="AC145" i="63"/>
  <c r="AC84" i="63"/>
  <c r="AC318" i="63"/>
  <c r="AC388" i="63"/>
  <c r="AC178" i="63"/>
  <c r="AC585" i="63"/>
  <c r="AC36" i="63"/>
  <c r="AC105" i="63"/>
  <c r="AC83" i="63"/>
  <c r="AC268" i="63"/>
  <c r="AC837" i="63"/>
  <c r="AC115" i="63"/>
  <c r="AC155" i="63"/>
  <c r="AC648" i="63"/>
  <c r="AC586" i="63"/>
  <c r="AC176" i="63"/>
  <c r="AC198" i="63"/>
  <c r="AC278" i="63"/>
  <c r="AC584" i="63"/>
  <c r="AC857" i="63"/>
  <c r="AC66" i="63"/>
  <c r="AC216" i="63"/>
  <c r="AC217" i="63"/>
  <c r="AC588" i="63"/>
  <c r="AC179" i="63"/>
  <c r="AC624" i="63"/>
  <c r="AC701" i="63"/>
  <c r="AC593" i="63"/>
  <c r="AC438" i="63"/>
  <c r="AC478" i="63"/>
  <c r="AC488" i="63"/>
  <c r="AC634" i="63"/>
  <c r="AC85" i="63"/>
  <c r="AC594" i="63"/>
  <c r="AC848" i="63"/>
  <c r="AC17" i="63"/>
  <c r="AC428" i="63"/>
  <c r="AC468" i="63"/>
  <c r="AC590" i="63"/>
  <c r="AC649" i="63"/>
  <c r="AC716" i="63"/>
  <c r="AC418" i="63"/>
  <c r="AC591" i="63"/>
  <c r="AC661" i="63"/>
  <c r="AC728" i="63"/>
  <c r="AC788" i="63"/>
  <c r="AC595" i="63"/>
  <c r="AC27" i="63"/>
  <c r="AC368" i="63"/>
  <c r="AC408" i="63"/>
  <c r="AC498" i="63"/>
  <c r="AC671" i="63"/>
  <c r="AC738" i="63"/>
  <c r="AC328" i="63"/>
  <c r="AC358" i="63"/>
  <c r="AC398" i="63"/>
  <c r="AC508" i="63"/>
  <c r="AC681" i="63"/>
  <c r="AC748" i="63"/>
  <c r="AC338" i="63"/>
  <c r="AC348" i="63"/>
  <c r="AC604" i="63"/>
  <c r="AC691" i="63"/>
  <c r="AC758" i="63"/>
  <c r="AC818" i="63"/>
  <c r="AC878" i="63"/>
  <c r="AC57" i="63"/>
  <c r="AC614" i="63"/>
  <c r="AC592" i="63"/>
  <c r="AC768" i="63"/>
  <c r="AC828" i="63"/>
  <c r="AC888" i="63"/>
  <c r="AC798" i="63"/>
  <c r="AC37" i="63"/>
  <c r="AC67" i="63"/>
  <c r="AC116" i="63"/>
  <c r="AC156" i="63"/>
  <c r="AC650" i="63"/>
  <c r="AC339" i="63"/>
  <c r="AC808" i="63"/>
  <c r="AC180" i="63"/>
  <c r="AC199" i="63"/>
  <c r="AC279" i="63"/>
  <c r="AC349" i="63"/>
  <c r="AC429" i="63"/>
  <c r="AC489" i="63"/>
  <c r="AC838" i="63"/>
  <c r="AC219" i="63"/>
  <c r="AC220" i="63"/>
  <c r="AC596" i="63"/>
  <c r="AC858" i="63"/>
  <c r="AC47" i="63"/>
  <c r="AC106" i="63"/>
  <c r="AC126" i="63"/>
  <c r="AC239" i="63"/>
  <c r="AC289" i="63"/>
  <c r="AC369" i="63"/>
  <c r="AC449" i="63"/>
  <c r="AC218" i="63"/>
  <c r="AC136" i="63"/>
  <c r="AC249" i="63"/>
  <c r="AC299" i="63"/>
  <c r="AC868" i="63"/>
  <c r="AC181" i="63"/>
  <c r="AC259" i="63"/>
  <c r="AC309" i="63"/>
  <c r="AC7" i="63"/>
  <c r="AC146" i="63"/>
  <c r="AC87" i="63"/>
  <c r="AC319" i="63"/>
  <c r="AC399" i="63"/>
  <c r="AC469" i="63"/>
  <c r="AC778" i="63"/>
  <c r="AC717" i="63"/>
  <c r="AC86" i="63"/>
  <c r="AC269" i="63"/>
  <c r="AC329" i="63"/>
  <c r="AC409" i="63"/>
  <c r="AC479" i="63"/>
  <c r="AC625" i="63"/>
  <c r="AC183" i="63"/>
  <c r="AC651" i="63"/>
  <c r="AC718" i="63"/>
  <c r="AC799" i="63"/>
  <c r="AC221" i="63"/>
  <c r="AC38" i="63"/>
  <c r="AC127" i="63"/>
  <c r="AC662" i="63"/>
  <c r="AC729" i="63"/>
  <c r="AC809" i="63"/>
  <c r="AC869" i="63"/>
  <c r="AC48" i="63"/>
  <c r="AC137" i="63"/>
  <c r="AC250" i="63"/>
  <c r="AC310" i="63"/>
  <c r="AC390" i="63"/>
  <c r="AC186" i="63"/>
  <c r="AC379" i="63"/>
  <c r="AC509" i="63"/>
  <c r="AC672" i="63"/>
  <c r="AC739" i="63"/>
  <c r="AC819" i="63"/>
  <c r="AC879" i="63"/>
  <c r="AC58" i="63"/>
  <c r="AC359" i="63"/>
  <c r="AC389" i="63"/>
  <c r="AC682" i="63"/>
  <c r="AC749" i="63"/>
  <c r="AC829" i="63"/>
  <c r="AC889" i="63"/>
  <c r="AC68" i="63"/>
  <c r="AC147" i="63"/>
  <c r="AC90" i="63"/>
  <c r="AC330" i="63"/>
  <c r="AC410" i="63"/>
  <c r="AC480" i="63"/>
  <c r="AC636" i="63"/>
  <c r="AC419" i="63"/>
  <c r="AC615" i="63"/>
  <c r="AC692" i="63"/>
  <c r="AC759" i="63"/>
  <c r="AC839" i="63"/>
  <c r="AC8" i="63"/>
  <c r="AC439" i="63"/>
  <c r="AC499" i="63"/>
  <c r="AC598" i="63"/>
  <c r="AC769" i="63"/>
  <c r="AC849" i="63"/>
  <c r="AC18" i="63"/>
  <c r="AC117" i="63"/>
  <c r="AC157" i="63"/>
  <c r="AC652" i="63"/>
  <c r="AC350" i="63"/>
  <c r="AC430" i="63"/>
  <c r="AC490" i="63"/>
  <c r="AC663" i="63"/>
  <c r="AC459" i="63"/>
  <c r="AC597" i="63"/>
  <c r="AC702" i="63"/>
  <c r="AC779" i="63"/>
  <c r="AC859" i="63"/>
  <c r="AC719" i="63"/>
  <c r="AC184" i="63"/>
  <c r="AC200" i="63"/>
  <c r="AC280" i="63"/>
  <c r="AC360" i="63"/>
  <c r="AC440" i="63"/>
  <c r="AC500" i="63"/>
  <c r="AC605" i="63"/>
  <c r="AC635" i="63"/>
  <c r="AC300" i="63"/>
  <c r="AC460" i="63"/>
  <c r="AC673" i="63"/>
  <c r="AC693" i="63"/>
  <c r="AC770" i="63"/>
  <c r="AC850" i="63"/>
  <c r="AC29" i="63"/>
  <c r="AC88" i="63"/>
  <c r="AC320" i="63"/>
  <c r="AC470" i="63"/>
  <c r="AC510" i="63"/>
  <c r="AC703" i="63"/>
  <c r="AC780" i="63"/>
  <c r="AC860" i="63"/>
  <c r="AC39" i="63"/>
  <c r="AC128" i="63"/>
  <c r="AC251" i="63"/>
  <c r="AC321" i="63"/>
  <c r="AC401" i="63"/>
  <c r="AC471" i="63"/>
  <c r="AC637" i="63"/>
  <c r="AC789" i="63"/>
  <c r="AC222" i="63"/>
  <c r="AC89" i="63"/>
  <c r="AC340" i="63"/>
  <c r="AC616" i="63"/>
  <c r="AC91" i="63"/>
  <c r="AC790" i="63"/>
  <c r="AC224" i="63"/>
  <c r="AC182" i="63"/>
  <c r="AC599" i="63"/>
  <c r="AC223" i="63"/>
  <c r="AC370" i="63"/>
  <c r="AC653" i="63"/>
  <c r="AC720" i="63"/>
  <c r="AC800" i="63"/>
  <c r="AC870" i="63"/>
  <c r="AC59" i="63"/>
  <c r="AC148" i="63"/>
  <c r="AC93" i="63"/>
  <c r="AC341" i="63"/>
  <c r="AC421" i="63"/>
  <c r="AC491" i="63"/>
  <c r="AC28" i="63"/>
  <c r="AC240" i="63"/>
  <c r="AC380" i="63"/>
  <c r="AC730" i="63"/>
  <c r="AC810" i="63"/>
  <c r="AC107" i="63"/>
  <c r="AC185" i="63"/>
  <c r="AC260" i="63"/>
  <c r="AC400" i="63"/>
  <c r="AC606" i="63"/>
  <c r="AC740" i="63"/>
  <c r="AC820" i="63"/>
  <c r="AC890" i="63"/>
  <c r="AC108" i="63"/>
  <c r="AC158" i="63"/>
  <c r="AC281" i="63"/>
  <c r="AC361" i="63"/>
  <c r="AC441" i="63"/>
  <c r="AC511" i="63"/>
  <c r="AC270" i="63"/>
  <c r="AC420" i="63"/>
  <c r="AC187" i="63"/>
  <c r="AC750" i="63"/>
  <c r="AC830" i="63"/>
  <c r="AC9" i="63"/>
  <c r="AC118" i="63"/>
  <c r="AC201" i="63"/>
  <c r="AC291" i="63"/>
  <c r="AC371" i="63"/>
  <c r="AC451" i="63"/>
  <c r="AC607" i="63"/>
  <c r="AC683" i="63"/>
  <c r="AC261" i="63"/>
  <c r="AC411" i="63"/>
  <c r="AC654" i="63"/>
  <c r="AC684" i="63"/>
  <c r="AC761" i="63"/>
  <c r="AC841" i="63"/>
  <c r="AC760" i="63"/>
  <c r="AC49" i="63"/>
  <c r="AC69" i="63"/>
  <c r="AC271" i="63"/>
  <c r="AC431" i="63"/>
  <c r="AC694" i="63"/>
  <c r="AC771" i="63"/>
  <c r="AC851" i="63"/>
  <c r="AC30" i="63"/>
  <c r="AC228" i="63"/>
  <c r="AC242" i="63"/>
  <c r="AC312" i="63"/>
  <c r="AC392" i="63"/>
  <c r="AC191" i="63"/>
  <c r="AC840" i="63"/>
  <c r="AC188" i="63"/>
  <c r="AC301" i="63"/>
  <c r="AC461" i="63"/>
  <c r="AC704" i="63"/>
  <c r="AC781" i="63"/>
  <c r="AC861" i="63"/>
  <c r="AC40" i="63"/>
  <c r="AC129" i="63"/>
  <c r="AC252" i="63"/>
  <c r="AC322" i="63"/>
  <c r="AC402" i="63"/>
  <c r="AC472" i="63"/>
  <c r="AC225" i="63"/>
  <c r="AC311" i="63"/>
  <c r="AC189" i="63"/>
  <c r="AC664" i="63"/>
  <c r="AC94" i="63"/>
  <c r="AC791" i="63"/>
  <c r="AC227" i="63"/>
  <c r="AC50" i="63"/>
  <c r="AC139" i="63"/>
  <c r="AC262" i="63"/>
  <c r="AC332" i="63"/>
  <c r="AC412" i="63"/>
  <c r="AC482" i="63"/>
  <c r="AC290" i="63"/>
  <c r="AC19" i="63"/>
  <c r="AC138" i="63"/>
  <c r="AC331" i="63"/>
  <c r="AC481" i="63"/>
  <c r="AC721" i="63"/>
  <c r="AC801" i="63"/>
  <c r="AC871" i="63"/>
  <c r="AC450" i="63"/>
  <c r="AC92" i="63"/>
  <c r="AC351" i="63"/>
  <c r="AC501" i="63"/>
  <c r="AC674" i="63"/>
  <c r="AC731" i="63"/>
  <c r="AC811" i="63"/>
  <c r="AC881" i="63"/>
  <c r="AC70" i="63"/>
  <c r="AC95" i="63"/>
  <c r="AC272" i="63"/>
  <c r="AC352" i="63"/>
  <c r="AC432" i="63"/>
  <c r="AC502" i="63"/>
  <c r="AC626" i="63"/>
  <c r="AC226" i="63"/>
  <c r="AC381" i="63"/>
  <c r="AC880" i="63"/>
  <c r="AC241" i="63"/>
  <c r="AC391" i="63"/>
  <c r="AC627" i="63"/>
  <c r="AC751" i="63"/>
  <c r="AC831" i="63"/>
  <c r="AC60" i="63"/>
  <c r="AC96" i="63"/>
  <c r="AC422" i="63"/>
  <c r="AC608" i="63"/>
  <c r="AC638" i="63"/>
  <c r="AC722" i="63"/>
  <c r="AC802" i="63"/>
  <c r="AC872" i="63"/>
  <c r="AC61" i="63"/>
  <c r="AC891" i="63"/>
  <c r="AC109" i="63"/>
  <c r="AC282" i="63"/>
  <c r="AC442" i="63"/>
  <c r="AC655" i="63"/>
  <c r="AC732" i="63"/>
  <c r="AC812" i="63"/>
  <c r="AC882" i="63"/>
  <c r="AC71" i="63"/>
  <c r="AC160" i="63"/>
  <c r="AC283" i="63"/>
  <c r="AC363" i="63"/>
  <c r="AC443" i="63"/>
  <c r="AC513" i="63"/>
  <c r="AC119" i="63"/>
  <c r="AC292" i="63"/>
  <c r="AC452" i="63"/>
  <c r="AC665" i="63"/>
  <c r="AC742" i="63"/>
  <c r="AC822" i="63"/>
  <c r="AC892" i="63"/>
  <c r="AC190" i="63"/>
  <c r="AC302" i="63"/>
  <c r="AC462" i="63"/>
  <c r="AC675" i="63"/>
  <c r="AC752" i="63"/>
  <c r="AC832" i="63"/>
  <c r="AC11" i="63"/>
  <c r="AC120" i="63"/>
  <c r="AC232" i="63"/>
  <c r="AC303" i="63"/>
  <c r="AC383" i="63"/>
  <c r="AC463" i="63"/>
  <c r="AC619" i="63"/>
  <c r="AC741" i="63"/>
  <c r="AC149" i="63"/>
  <c r="AC342" i="63"/>
  <c r="AC685" i="63"/>
  <c r="AC762" i="63"/>
  <c r="AC842" i="63"/>
  <c r="AC821" i="63"/>
  <c r="AC159" i="63"/>
  <c r="AC362" i="63"/>
  <c r="AC512" i="63"/>
  <c r="AC695" i="63"/>
  <c r="AC772" i="63"/>
  <c r="AC852" i="63"/>
  <c r="AC31" i="63"/>
  <c r="AC130" i="63"/>
  <c r="AC253" i="63"/>
  <c r="AC323" i="63"/>
  <c r="AC403" i="63"/>
  <c r="AC473" i="63"/>
  <c r="AC639" i="63"/>
  <c r="AC617" i="63"/>
  <c r="AC10" i="63"/>
  <c r="AC202" i="63"/>
  <c r="AC372" i="63"/>
  <c r="AC618" i="63"/>
  <c r="AC705" i="63"/>
  <c r="AC782" i="63"/>
  <c r="AC862" i="63"/>
  <c r="AC41" i="63"/>
  <c r="AC140" i="63"/>
  <c r="AC263" i="63"/>
  <c r="AC333" i="63"/>
  <c r="AC413" i="63"/>
  <c r="AC483" i="63"/>
  <c r="AC656" i="63"/>
  <c r="AC99" i="63"/>
  <c r="AC423" i="63"/>
  <c r="AC696" i="63"/>
  <c r="AC100" i="63"/>
  <c r="AC793" i="63"/>
  <c r="AC873" i="63"/>
  <c r="AC273" i="63"/>
  <c r="AC433" i="63"/>
  <c r="AC723" i="63"/>
  <c r="AC803" i="63"/>
  <c r="AC883" i="63"/>
  <c r="AC492" i="63"/>
  <c r="AC51" i="63"/>
  <c r="AC293" i="63"/>
  <c r="AC453" i="63"/>
  <c r="AC676" i="63"/>
  <c r="AC733" i="63"/>
  <c r="AC813" i="63"/>
  <c r="AC893" i="63"/>
  <c r="AC20" i="63"/>
  <c r="AC192" i="63"/>
  <c r="AC313" i="63"/>
  <c r="AC193" i="63"/>
  <c r="AC743" i="63"/>
  <c r="AC823" i="63"/>
  <c r="AC229" i="63"/>
  <c r="AC628" i="63"/>
  <c r="AC110" i="63"/>
  <c r="AC150" i="63"/>
  <c r="AC343" i="63"/>
  <c r="AC493" i="63"/>
  <c r="AC753" i="63"/>
  <c r="AC833" i="63"/>
  <c r="AC382" i="63"/>
  <c r="AC97" i="63"/>
  <c r="AC21" i="63"/>
  <c r="AC98" i="63"/>
  <c r="AC353" i="63"/>
  <c r="AC503" i="63"/>
  <c r="AC686" i="63"/>
  <c r="AC763" i="63"/>
  <c r="AC843" i="63"/>
  <c r="AC230" i="63"/>
  <c r="AC629" i="63"/>
  <c r="AC666" i="63"/>
  <c r="AC783" i="63"/>
  <c r="AC792" i="63"/>
  <c r="AC203" i="63"/>
  <c r="AC373" i="63"/>
  <c r="AC609" i="63"/>
  <c r="AC773" i="63"/>
  <c r="AC853" i="63"/>
  <c r="AC243" i="63"/>
  <c r="AC393" i="63"/>
  <c r="AC706" i="63"/>
  <c r="AC863" i="63"/>
  <c r="AE900" i="63" l="1"/>
  <c r="AD515" i="63"/>
  <c r="AD707" i="63"/>
  <c r="AD32" i="63"/>
  <c r="AD2" i="63"/>
  <c r="AD52" i="63"/>
  <c r="AD514" i="63"/>
  <c r="AD62" i="63"/>
  <c r="AD12" i="63"/>
  <c r="AD161" i="63"/>
  <c r="AD121" i="63"/>
  <c r="AD42" i="63"/>
  <c r="AD162" i="63"/>
  <c r="AD204" i="63"/>
  <c r="AD101" i="63"/>
  <c r="AD151" i="63"/>
  <c r="AD205" i="63"/>
  <c r="AD111" i="63"/>
  <c r="AD517" i="63"/>
  <c r="AD22" i="63"/>
  <c r="AD141" i="63"/>
  <c r="AD244" i="63"/>
  <c r="AD194" i="63"/>
  <c r="AD254" i="63"/>
  <c r="AD234" i="63"/>
  <c r="AD264" i="63"/>
  <c r="AD131" i="63"/>
  <c r="AD640" i="63"/>
  <c r="AD516" i="63"/>
  <c r="AD72" i="63"/>
  <c r="AD274" i="63"/>
  <c r="AD324" i="63"/>
  <c r="AD284" i="63"/>
  <c r="AD518" i="63"/>
  <c r="AD304" i="63"/>
  <c r="AD314" i="63"/>
  <c r="AD294" i="63"/>
  <c r="AD404" i="63"/>
  <c r="AD414" i="63"/>
  <c r="AD474" i="63"/>
  <c r="AD424" i="63"/>
  <c r="AD334" i="63"/>
  <c r="AD521" i="63"/>
  <c r="AD364" i="63"/>
  <c r="AD520" i="63"/>
  <c r="AD444" i="63"/>
  <c r="AD519" i="63"/>
  <c r="AD384" i="63"/>
  <c r="AD344" i="63"/>
  <c r="AD394" i="63"/>
  <c r="AD163" i="63"/>
  <c r="AD374" i="63"/>
  <c r="AD494" i="63"/>
  <c r="AD667" i="63"/>
  <c r="AD434" i="63"/>
  <c r="AD464" i="63"/>
  <c r="AD504" i="63"/>
  <c r="AD600" i="63"/>
  <c r="AD354" i="63"/>
  <c r="AD454" i="63"/>
  <c r="AD523" i="63"/>
  <c r="AD620" i="63"/>
  <c r="AD525" i="63"/>
  <c r="AD522" i="63"/>
  <c r="AD630" i="63"/>
  <c r="AD484" i="63"/>
  <c r="AD641" i="63"/>
  <c r="AD73" i="63"/>
  <c r="AD527" i="63"/>
  <c r="AD657" i="63"/>
  <c r="AD697" i="63"/>
  <c r="AD754" i="63"/>
  <c r="AD804" i="63"/>
  <c r="AD764" i="63"/>
  <c r="AD610" i="63"/>
  <c r="AD524" i="63"/>
  <c r="AD526" i="63"/>
  <c r="AD687" i="63"/>
  <c r="AD724" i="63"/>
  <c r="AD677" i="63"/>
  <c r="AD708" i="63"/>
  <c r="AD734" i="63"/>
  <c r="AD774" i="63"/>
  <c r="AD744" i="63"/>
  <c r="AD784" i="63"/>
  <c r="AD531" i="63"/>
  <c r="AD824" i="63"/>
  <c r="AD532" i="63"/>
  <c r="AD844" i="63"/>
  <c r="AD534" i="63"/>
  <c r="AD63" i="63"/>
  <c r="AD528" i="63"/>
  <c r="AD814" i="63"/>
  <c r="AD854" i="63"/>
  <c r="AD529" i="63"/>
  <c r="AD533" i="63"/>
  <c r="AD535" i="63"/>
  <c r="AD530" i="63"/>
  <c r="AD206" i="63"/>
  <c r="AD794" i="63"/>
  <c r="AD864" i="63"/>
  <c r="AD23" i="63"/>
  <c r="AD834" i="63"/>
  <c r="AD3" i="63"/>
  <c r="AD884" i="63"/>
  <c r="AD874" i="63"/>
  <c r="AD709" i="63"/>
  <c r="AD165" i="63"/>
  <c r="AD43" i="63"/>
  <c r="AD33" i="63"/>
  <c r="AD112" i="63"/>
  <c r="AD75" i="63"/>
  <c r="AD102" i="63"/>
  <c r="AD142" i="63"/>
  <c r="AD265" i="63"/>
  <c r="AD305" i="63"/>
  <c r="AD164" i="63"/>
  <c r="AD207" i="63"/>
  <c r="AD642" i="63"/>
  <c r="AD122" i="63"/>
  <c r="AD195" i="63"/>
  <c r="AD536" i="63"/>
  <c r="AD539" i="63"/>
  <c r="AD132" i="63"/>
  <c r="AD74" i="63"/>
  <c r="AD208" i="63"/>
  <c r="AD275" i="63"/>
  <c r="AD13" i="63"/>
  <c r="AD235" i="63"/>
  <c r="AD537" i="63"/>
  <c r="AD53" i="63"/>
  <c r="AD245" i="63"/>
  <c r="AD285" i="63"/>
  <c r="AD152" i="63"/>
  <c r="AD255" i="63"/>
  <c r="AD295" i="63"/>
  <c r="AD355" i="63"/>
  <c r="AD325" i="63"/>
  <c r="AD425" i="63"/>
  <c r="AD541" i="63"/>
  <c r="AD485" i="63"/>
  <c r="AD315" i="63"/>
  <c r="AD365" i="63"/>
  <c r="AD540" i="63"/>
  <c r="AD445" i="63"/>
  <c r="AD543" i="63"/>
  <c r="AD385" i="63"/>
  <c r="AD395" i="63"/>
  <c r="AD166" i="63"/>
  <c r="AD505" i="63"/>
  <c r="AD538" i="63"/>
  <c r="AD345" i="63"/>
  <c r="AD405" i="63"/>
  <c r="AD465" i="63"/>
  <c r="AD601" i="63"/>
  <c r="AD335" i="63"/>
  <c r="AD415" i="63"/>
  <c r="AD495" i="63"/>
  <c r="AD688" i="63"/>
  <c r="AD611" i="63"/>
  <c r="AD544" i="63"/>
  <c r="AD621" i="63"/>
  <c r="AD545" i="63"/>
  <c r="AD547" i="63"/>
  <c r="AD631" i="63"/>
  <c r="AD698" i="63"/>
  <c r="AD455" i="63"/>
  <c r="AD475" i="63"/>
  <c r="AD658" i="63"/>
  <c r="AD710" i="63"/>
  <c r="AD375" i="63"/>
  <c r="AD167" i="63"/>
  <c r="AD668" i="63"/>
  <c r="AD546" i="63"/>
  <c r="AD435" i="63"/>
  <c r="AD542" i="63"/>
  <c r="AD678" i="63"/>
  <c r="AD725" i="63"/>
  <c r="AD755" i="63"/>
  <c r="AD549" i="63"/>
  <c r="AD550" i="63"/>
  <c r="AD835" i="63"/>
  <c r="AD885" i="63"/>
  <c r="AD76" i="63"/>
  <c r="AD775" i="63"/>
  <c r="AD552" i="63"/>
  <c r="AD4" i="63"/>
  <c r="AD735" i="63"/>
  <c r="AD548" i="63"/>
  <c r="AD785" i="63"/>
  <c r="AD745" i="63"/>
  <c r="AD795" i="63"/>
  <c r="AD805" i="63"/>
  <c r="AD553" i="63"/>
  <c r="AD643" i="63"/>
  <c r="AD551" i="63"/>
  <c r="AD209" i="63"/>
  <c r="AD765" i="63"/>
  <c r="AD815" i="63"/>
  <c r="AD865" i="63"/>
  <c r="AD44" i="63"/>
  <c r="AD133" i="63"/>
  <c r="AD246" i="63"/>
  <c r="AD875" i="63"/>
  <c r="AD54" i="63"/>
  <c r="AD64" i="63"/>
  <c r="AD143" i="63"/>
  <c r="AD14" i="63"/>
  <c r="AD103" i="63"/>
  <c r="AD825" i="63"/>
  <c r="AD555" i="63"/>
  <c r="AD113" i="63"/>
  <c r="AD153" i="63"/>
  <c r="AD711" i="63"/>
  <c r="AD845" i="63"/>
  <c r="AD24" i="63"/>
  <c r="AD210" i="63"/>
  <c r="AD211" i="63"/>
  <c r="AD855" i="63"/>
  <c r="AD554" i="63"/>
  <c r="AD34" i="63"/>
  <c r="AD77" i="63"/>
  <c r="AD296" i="63"/>
  <c r="AD356" i="63"/>
  <c r="AD196" i="63"/>
  <c r="AD78" i="63"/>
  <c r="AD558" i="63"/>
  <c r="AD266" i="63"/>
  <c r="AD306" i="63"/>
  <c r="AD376" i="63"/>
  <c r="AD644" i="63"/>
  <c r="AD316" i="63"/>
  <c r="AD556" i="63"/>
  <c r="AD559" i="63"/>
  <c r="AD386" i="63"/>
  <c r="AD168" i="63"/>
  <c r="AD256" i="63"/>
  <c r="AD276" i="63"/>
  <c r="AD123" i="63"/>
  <c r="AD236" i="63"/>
  <c r="AD557" i="63"/>
  <c r="AD336" i="63"/>
  <c r="AD406" i="63"/>
  <c r="AD169" i="63"/>
  <c r="AD286" i="63"/>
  <c r="AD170" i="63"/>
  <c r="AD506" i="63"/>
  <c r="AD466" i="63"/>
  <c r="AD326" i="63"/>
  <c r="AD416" i="63"/>
  <c r="AD476" i="63"/>
  <c r="AD612" i="63"/>
  <c r="AD346" i="63"/>
  <c r="AD396" i="63"/>
  <c r="AD426" i="63"/>
  <c r="AD171" i="63"/>
  <c r="AD366" i="63"/>
  <c r="AD561" i="63"/>
  <c r="AD486" i="63"/>
  <c r="AD632" i="63"/>
  <c r="AD560" i="63"/>
  <c r="AD436" i="63"/>
  <c r="AD562" i="63"/>
  <c r="AD446" i="63"/>
  <c r="AD563" i="63"/>
  <c r="AD659" i="63"/>
  <c r="AD456" i="63"/>
  <c r="AD622" i="63"/>
  <c r="AD79" i="63"/>
  <c r="AD568" i="63"/>
  <c r="AD571" i="63"/>
  <c r="AD212" i="63"/>
  <c r="AD25" i="63"/>
  <c r="AD213" i="63"/>
  <c r="AD645" i="63"/>
  <c r="AD712" i="63"/>
  <c r="AD766" i="63"/>
  <c r="AD816" i="63"/>
  <c r="AD566" i="63"/>
  <c r="AD569" i="63"/>
  <c r="AD826" i="63"/>
  <c r="AD876" i="63"/>
  <c r="AD45" i="63"/>
  <c r="AD134" i="63"/>
  <c r="AD726" i="63"/>
  <c r="AD570" i="63"/>
  <c r="AD679" i="63"/>
  <c r="AD689" i="63"/>
  <c r="AD736" i="63"/>
  <c r="AD776" i="63"/>
  <c r="AD669" i="63"/>
  <c r="AD564" i="63"/>
  <c r="AD746" i="63"/>
  <c r="AD786" i="63"/>
  <c r="AD846" i="63"/>
  <c r="AD15" i="63"/>
  <c r="AD104" i="63"/>
  <c r="AD496" i="63"/>
  <c r="AD565" i="63"/>
  <c r="AD567" i="63"/>
  <c r="AD796" i="63"/>
  <c r="AD856" i="63"/>
  <c r="AD574" i="63"/>
  <c r="AD602" i="63"/>
  <c r="AD699" i="63"/>
  <c r="AD756" i="63"/>
  <c r="AD806" i="63"/>
  <c r="AD866" i="63"/>
  <c r="AD65" i="63"/>
  <c r="AD257" i="63"/>
  <c r="AD297" i="63"/>
  <c r="AD367" i="63"/>
  <c r="AD437" i="63"/>
  <c r="AD579" i="63"/>
  <c r="AD886" i="63"/>
  <c r="AD55" i="63"/>
  <c r="AD124" i="63"/>
  <c r="AD81" i="63"/>
  <c r="AD577" i="63"/>
  <c r="AD377" i="63"/>
  <c r="AD447" i="63"/>
  <c r="AD580" i="63"/>
  <c r="AD5" i="63"/>
  <c r="AD267" i="63"/>
  <c r="AD307" i="63"/>
  <c r="AD144" i="63"/>
  <c r="AD154" i="63"/>
  <c r="AD646" i="63"/>
  <c r="AD317" i="63"/>
  <c r="AD387" i="63"/>
  <c r="AD174" i="63"/>
  <c r="AD35" i="63"/>
  <c r="AD172" i="63"/>
  <c r="AD197" i="63"/>
  <c r="AD575" i="63"/>
  <c r="AD327" i="63"/>
  <c r="AD836" i="63"/>
  <c r="AD114" i="63"/>
  <c r="AD214" i="63"/>
  <c r="AD277" i="63"/>
  <c r="AD337" i="63"/>
  <c r="AD572" i="63"/>
  <c r="AD173" i="63"/>
  <c r="AD80" i="63"/>
  <c r="AD237" i="63"/>
  <c r="AD576" i="63"/>
  <c r="AD347" i="63"/>
  <c r="AD417" i="63"/>
  <c r="AD175" i="63"/>
  <c r="AD573" i="63"/>
  <c r="AD713" i="63"/>
  <c r="AD247" i="63"/>
  <c r="AD287" i="63"/>
  <c r="AD477" i="63"/>
  <c r="AD647" i="63"/>
  <c r="AD714" i="63"/>
  <c r="AD584" i="63"/>
  <c r="AD487" i="63"/>
  <c r="AD660" i="63"/>
  <c r="AD582" i="63"/>
  <c r="AD777" i="63"/>
  <c r="AD586" i="63"/>
  <c r="AD6" i="63"/>
  <c r="AD578" i="63"/>
  <c r="AD670" i="63"/>
  <c r="AD727" i="63"/>
  <c r="AD397" i="63"/>
  <c r="AD497" i="63"/>
  <c r="AD507" i="63"/>
  <c r="AD680" i="63"/>
  <c r="AD737" i="63"/>
  <c r="AD797" i="63"/>
  <c r="AD857" i="63"/>
  <c r="AD715" i="63"/>
  <c r="AD407" i="63"/>
  <c r="AD603" i="63"/>
  <c r="AD690" i="63"/>
  <c r="AD747" i="63"/>
  <c r="AD357" i="63"/>
  <c r="AD427" i="63"/>
  <c r="AD613" i="63"/>
  <c r="AD581" i="63"/>
  <c r="AD757" i="63"/>
  <c r="AD585" i="63"/>
  <c r="AD215" i="63"/>
  <c r="AD36" i="63"/>
  <c r="AD457" i="63"/>
  <c r="AD623" i="63"/>
  <c r="AD700" i="63"/>
  <c r="AD767" i="63"/>
  <c r="AD817" i="63"/>
  <c r="AD867" i="63"/>
  <c r="AD46" i="63"/>
  <c r="AD467" i="63"/>
  <c r="AD633" i="63"/>
  <c r="AD82" i="63"/>
  <c r="AD583" i="63"/>
  <c r="AD587" i="63"/>
  <c r="AD66" i="63"/>
  <c r="AD216" i="63"/>
  <c r="AD217" i="63"/>
  <c r="AD588" i="63"/>
  <c r="AD877" i="63"/>
  <c r="AD125" i="63"/>
  <c r="AD238" i="63"/>
  <c r="AD288" i="63"/>
  <c r="AD368" i="63"/>
  <c r="AD438" i="63"/>
  <c r="AD887" i="63"/>
  <c r="AD135" i="63"/>
  <c r="AD248" i="63"/>
  <c r="AD298" i="63"/>
  <c r="AD378" i="63"/>
  <c r="AD448" i="63"/>
  <c r="AD16" i="63"/>
  <c r="AD56" i="63"/>
  <c r="AD177" i="63"/>
  <c r="AD258" i="63"/>
  <c r="AD308" i="63"/>
  <c r="AD589" i="63"/>
  <c r="AD458" i="63"/>
  <c r="AD787" i="63"/>
  <c r="AD807" i="63"/>
  <c r="AD26" i="63"/>
  <c r="AD145" i="63"/>
  <c r="AD84" i="63"/>
  <c r="AD318" i="63"/>
  <c r="AD827" i="63"/>
  <c r="AD105" i="63"/>
  <c r="AD83" i="63"/>
  <c r="AD268" i="63"/>
  <c r="AD837" i="63"/>
  <c r="AD115" i="63"/>
  <c r="AD155" i="63"/>
  <c r="AD648" i="63"/>
  <c r="AD847" i="63"/>
  <c r="AD176" i="63"/>
  <c r="AD198" i="63"/>
  <c r="AD278" i="63"/>
  <c r="AD614" i="63"/>
  <c r="AD592" i="63"/>
  <c r="AD768" i="63"/>
  <c r="AD179" i="63"/>
  <c r="AD624" i="63"/>
  <c r="AD701" i="63"/>
  <c r="AD593" i="63"/>
  <c r="AD838" i="63"/>
  <c r="AD7" i="63"/>
  <c r="AD478" i="63"/>
  <c r="AD488" i="63"/>
  <c r="AD634" i="63"/>
  <c r="AD85" i="63"/>
  <c r="AD428" i="63"/>
  <c r="AD468" i="63"/>
  <c r="AD590" i="63"/>
  <c r="AD649" i="63"/>
  <c r="AD716" i="63"/>
  <c r="AD778" i="63"/>
  <c r="AD858" i="63"/>
  <c r="AD717" i="63"/>
  <c r="AD418" i="63"/>
  <c r="AD178" i="63"/>
  <c r="AD591" i="63"/>
  <c r="AD661" i="63"/>
  <c r="AD728" i="63"/>
  <c r="AD408" i="63"/>
  <c r="AD498" i="63"/>
  <c r="AD671" i="63"/>
  <c r="AD738" i="63"/>
  <c r="AD328" i="63"/>
  <c r="AD358" i="63"/>
  <c r="AD398" i="63"/>
  <c r="AD508" i="63"/>
  <c r="AD681" i="63"/>
  <c r="AD748" i="63"/>
  <c r="AD808" i="63"/>
  <c r="AD868" i="63"/>
  <c r="AD47" i="63"/>
  <c r="AD338" i="63"/>
  <c r="AD348" i="63"/>
  <c r="AD388" i="63"/>
  <c r="AD604" i="63"/>
  <c r="AD691" i="63"/>
  <c r="AD758" i="63"/>
  <c r="AD818" i="63"/>
  <c r="AD878" i="63"/>
  <c r="AD788" i="63"/>
  <c r="AD27" i="63"/>
  <c r="AD86" i="63"/>
  <c r="AD269" i="63"/>
  <c r="AD329" i="63"/>
  <c r="AD798" i="63"/>
  <c r="AD37" i="63"/>
  <c r="AD67" i="63"/>
  <c r="AD116" i="63"/>
  <c r="AD156" i="63"/>
  <c r="AD650" i="63"/>
  <c r="AD339" i="63"/>
  <c r="AD419" i="63"/>
  <c r="AD183" i="63"/>
  <c r="AD828" i="63"/>
  <c r="AD180" i="63"/>
  <c r="AD199" i="63"/>
  <c r="AD279" i="63"/>
  <c r="AD848" i="63"/>
  <c r="AD219" i="63"/>
  <c r="AD220" i="63"/>
  <c r="AD596" i="63"/>
  <c r="AD359" i="63"/>
  <c r="AD439" i="63"/>
  <c r="AD597" i="63"/>
  <c r="AD595" i="63"/>
  <c r="AD106" i="63"/>
  <c r="AD126" i="63"/>
  <c r="AD239" i="63"/>
  <c r="AD289" i="63"/>
  <c r="AD218" i="63"/>
  <c r="AD136" i="63"/>
  <c r="AD249" i="63"/>
  <c r="AD299" i="63"/>
  <c r="AD888" i="63"/>
  <c r="AD57" i="63"/>
  <c r="AD181" i="63"/>
  <c r="AD259" i="63"/>
  <c r="AD309" i="63"/>
  <c r="AD389" i="63"/>
  <c r="AD182" i="63"/>
  <c r="AD605" i="63"/>
  <c r="AD594" i="63"/>
  <c r="AD17" i="63"/>
  <c r="AD146" i="63"/>
  <c r="AD87" i="63"/>
  <c r="AD319" i="63"/>
  <c r="AD399" i="63"/>
  <c r="AD469" i="63"/>
  <c r="AD615" i="63"/>
  <c r="AD479" i="63"/>
  <c r="AD635" i="63"/>
  <c r="AD88" i="63"/>
  <c r="AD789" i="63"/>
  <c r="AD599" i="63"/>
  <c r="AD28" i="63"/>
  <c r="AD222" i="63"/>
  <c r="AD489" i="63"/>
  <c r="AD651" i="63"/>
  <c r="AD718" i="63"/>
  <c r="AD799" i="63"/>
  <c r="AD221" i="63"/>
  <c r="AD38" i="63"/>
  <c r="AD127" i="63"/>
  <c r="AD240" i="63"/>
  <c r="AD300" i="63"/>
  <c r="AD380" i="63"/>
  <c r="AD460" i="63"/>
  <c r="AD662" i="63"/>
  <c r="AD729" i="63"/>
  <c r="AD809" i="63"/>
  <c r="AD869" i="63"/>
  <c r="AD48" i="63"/>
  <c r="AD379" i="63"/>
  <c r="AD509" i="63"/>
  <c r="AD672" i="63"/>
  <c r="AD739" i="63"/>
  <c r="AD819" i="63"/>
  <c r="AD879" i="63"/>
  <c r="AD58" i="63"/>
  <c r="AD185" i="63"/>
  <c r="AD260" i="63"/>
  <c r="AD320" i="63"/>
  <c r="AD400" i="63"/>
  <c r="AD470" i="63"/>
  <c r="AD626" i="63"/>
  <c r="AD369" i="63"/>
  <c r="AD409" i="63"/>
  <c r="AD682" i="63"/>
  <c r="AD749" i="63"/>
  <c r="AD829" i="63"/>
  <c r="AD889" i="63"/>
  <c r="AD68" i="63"/>
  <c r="AD429" i="63"/>
  <c r="AD692" i="63"/>
  <c r="AD759" i="63"/>
  <c r="AD839" i="63"/>
  <c r="AD8" i="63"/>
  <c r="AD107" i="63"/>
  <c r="AD89" i="63"/>
  <c r="AD270" i="63"/>
  <c r="AD340" i="63"/>
  <c r="AD420" i="63"/>
  <c r="AD187" i="63"/>
  <c r="AD653" i="63"/>
  <c r="AD449" i="63"/>
  <c r="AD499" i="63"/>
  <c r="AD598" i="63"/>
  <c r="AD769" i="63"/>
  <c r="AD849" i="63"/>
  <c r="AD18" i="63"/>
  <c r="AD117" i="63"/>
  <c r="AD157" i="63"/>
  <c r="AD652" i="63"/>
  <c r="AD350" i="63"/>
  <c r="AD430" i="63"/>
  <c r="AD490" i="63"/>
  <c r="AD459" i="63"/>
  <c r="AD290" i="63"/>
  <c r="AD450" i="63"/>
  <c r="AD683" i="63"/>
  <c r="AD760" i="63"/>
  <c r="AD840" i="63"/>
  <c r="AD19" i="63"/>
  <c r="AD349" i="63"/>
  <c r="AD310" i="63"/>
  <c r="AD186" i="63"/>
  <c r="AD673" i="63"/>
  <c r="AD693" i="63"/>
  <c r="AD770" i="63"/>
  <c r="AD850" i="63"/>
  <c r="AD29" i="63"/>
  <c r="AD225" i="63"/>
  <c r="AD241" i="63"/>
  <c r="AD311" i="63"/>
  <c r="AD391" i="63"/>
  <c r="AD189" i="63"/>
  <c r="AD627" i="63"/>
  <c r="AD625" i="63"/>
  <c r="AD147" i="63"/>
  <c r="AD330" i="63"/>
  <c r="AD480" i="63"/>
  <c r="AD510" i="63"/>
  <c r="AD703" i="63"/>
  <c r="AD780" i="63"/>
  <c r="AD860" i="63"/>
  <c r="AD702" i="63"/>
  <c r="AD137" i="63"/>
  <c r="AD200" i="63"/>
  <c r="AD360" i="63"/>
  <c r="AD500" i="63"/>
  <c r="AD616" i="63"/>
  <c r="AD91" i="63"/>
  <c r="AD790" i="63"/>
  <c r="AD224" i="63"/>
  <c r="AD49" i="63"/>
  <c r="AD138" i="63"/>
  <c r="AD261" i="63"/>
  <c r="AD331" i="63"/>
  <c r="AD411" i="63"/>
  <c r="AD481" i="63"/>
  <c r="AD779" i="63"/>
  <c r="AD223" i="63"/>
  <c r="AD370" i="63"/>
  <c r="AD636" i="63"/>
  <c r="AD720" i="63"/>
  <c r="AD800" i="63"/>
  <c r="AD859" i="63"/>
  <c r="AD250" i="63"/>
  <c r="AD390" i="63"/>
  <c r="AD730" i="63"/>
  <c r="AD810" i="63"/>
  <c r="AD880" i="63"/>
  <c r="AD69" i="63"/>
  <c r="AD92" i="63"/>
  <c r="AD271" i="63"/>
  <c r="AD351" i="63"/>
  <c r="AD431" i="63"/>
  <c r="AD501" i="63"/>
  <c r="AD719" i="63"/>
  <c r="AD184" i="63"/>
  <c r="AD90" i="63"/>
  <c r="AD410" i="63"/>
  <c r="AD606" i="63"/>
  <c r="AD663" i="63"/>
  <c r="AD740" i="63"/>
  <c r="AD820" i="63"/>
  <c r="AD890" i="63"/>
  <c r="AD108" i="63"/>
  <c r="AD158" i="63"/>
  <c r="AD281" i="63"/>
  <c r="AD361" i="63"/>
  <c r="AD441" i="63"/>
  <c r="AD511" i="63"/>
  <c r="AD9" i="63"/>
  <c r="AD251" i="63"/>
  <c r="AD401" i="63"/>
  <c r="AD751" i="63"/>
  <c r="AD831" i="63"/>
  <c r="AD280" i="63"/>
  <c r="AD59" i="63"/>
  <c r="AD93" i="63"/>
  <c r="AD421" i="63"/>
  <c r="AD654" i="63"/>
  <c r="AD684" i="63"/>
  <c r="AD761" i="63"/>
  <c r="AD841" i="63"/>
  <c r="AD20" i="63"/>
  <c r="AD190" i="63"/>
  <c r="AD229" i="63"/>
  <c r="AD302" i="63"/>
  <c r="AD382" i="63"/>
  <c r="AD462" i="63"/>
  <c r="AD440" i="63"/>
  <c r="AD118" i="63"/>
  <c r="AD291" i="63"/>
  <c r="AD451" i="63"/>
  <c r="AD637" i="63"/>
  <c r="AD694" i="63"/>
  <c r="AD771" i="63"/>
  <c r="AD851" i="63"/>
  <c r="AD30" i="63"/>
  <c r="AD228" i="63"/>
  <c r="AD242" i="63"/>
  <c r="AD312" i="63"/>
  <c r="AD392" i="63"/>
  <c r="AD191" i="63"/>
  <c r="AD750" i="63"/>
  <c r="AD870" i="63"/>
  <c r="AD188" i="63"/>
  <c r="AD301" i="63"/>
  <c r="AD461" i="63"/>
  <c r="AD704" i="63"/>
  <c r="AD781" i="63"/>
  <c r="AD861" i="63"/>
  <c r="AD40" i="63"/>
  <c r="AD129" i="63"/>
  <c r="AD252" i="63"/>
  <c r="AD322" i="63"/>
  <c r="AD402" i="63"/>
  <c r="AD472" i="63"/>
  <c r="AD830" i="63"/>
  <c r="AD128" i="63"/>
  <c r="AD321" i="63"/>
  <c r="AD471" i="63"/>
  <c r="AD664" i="63"/>
  <c r="AD94" i="63"/>
  <c r="AD791" i="63"/>
  <c r="AD227" i="63"/>
  <c r="AD148" i="63"/>
  <c r="AD341" i="63"/>
  <c r="AD491" i="63"/>
  <c r="AD721" i="63"/>
  <c r="AD801" i="63"/>
  <c r="AD871" i="63"/>
  <c r="AD60" i="63"/>
  <c r="AD149" i="63"/>
  <c r="AD96" i="63"/>
  <c r="AD342" i="63"/>
  <c r="AD422" i="63"/>
  <c r="AD492" i="63"/>
  <c r="AD201" i="63"/>
  <c r="AD371" i="63"/>
  <c r="AD39" i="63"/>
  <c r="AD226" i="63"/>
  <c r="AD381" i="63"/>
  <c r="AD617" i="63"/>
  <c r="AD741" i="63"/>
  <c r="AD821" i="63"/>
  <c r="AD891" i="63"/>
  <c r="AD50" i="63"/>
  <c r="AD262" i="63"/>
  <c r="AD412" i="63"/>
  <c r="AD628" i="63"/>
  <c r="AD97" i="63"/>
  <c r="AD792" i="63"/>
  <c r="AD230" i="63"/>
  <c r="AD51" i="63"/>
  <c r="AD70" i="63"/>
  <c r="AD272" i="63"/>
  <c r="AD432" i="63"/>
  <c r="AD502" i="63"/>
  <c r="AD608" i="63"/>
  <c r="AD638" i="63"/>
  <c r="AD722" i="63"/>
  <c r="AD802" i="63"/>
  <c r="AD872" i="63"/>
  <c r="AD61" i="63"/>
  <c r="AD98" i="63"/>
  <c r="AD273" i="63"/>
  <c r="AD353" i="63"/>
  <c r="AD433" i="63"/>
  <c r="AD503" i="63"/>
  <c r="AD674" i="63"/>
  <c r="AD109" i="63"/>
  <c r="AD282" i="63"/>
  <c r="AD442" i="63"/>
  <c r="AD655" i="63"/>
  <c r="AD732" i="63"/>
  <c r="AD812" i="63"/>
  <c r="AD882" i="63"/>
  <c r="AD607" i="63"/>
  <c r="AD119" i="63"/>
  <c r="AD292" i="63"/>
  <c r="AD452" i="63"/>
  <c r="AD665" i="63"/>
  <c r="AD742" i="63"/>
  <c r="AD822" i="63"/>
  <c r="AD892" i="63"/>
  <c r="AD110" i="63"/>
  <c r="AD203" i="63"/>
  <c r="AD293" i="63"/>
  <c r="AD373" i="63"/>
  <c r="AD453" i="63"/>
  <c r="AD609" i="63"/>
  <c r="AD139" i="63"/>
  <c r="AD332" i="63"/>
  <c r="AD482" i="63"/>
  <c r="AD675" i="63"/>
  <c r="AD752" i="63"/>
  <c r="AD832" i="63"/>
  <c r="AD881" i="63"/>
  <c r="AD95" i="63"/>
  <c r="AD352" i="63"/>
  <c r="AD685" i="63"/>
  <c r="AD762" i="63"/>
  <c r="AD842" i="63"/>
  <c r="AD21" i="63"/>
  <c r="AD192" i="63"/>
  <c r="AD243" i="63"/>
  <c r="AD313" i="63"/>
  <c r="AD393" i="63"/>
  <c r="AD193" i="63"/>
  <c r="AD629" i="63"/>
  <c r="AD731" i="63"/>
  <c r="AD159" i="63"/>
  <c r="AD362" i="63"/>
  <c r="AD512" i="63"/>
  <c r="AD695" i="63"/>
  <c r="AD772" i="63"/>
  <c r="AD852" i="63"/>
  <c r="AD31" i="63"/>
  <c r="AD130" i="63"/>
  <c r="AD253" i="63"/>
  <c r="AD323" i="63"/>
  <c r="AD403" i="63"/>
  <c r="AD473" i="63"/>
  <c r="AD639" i="63"/>
  <c r="AD10" i="63"/>
  <c r="AD782" i="63"/>
  <c r="AD263" i="63"/>
  <c r="AD413" i="63"/>
  <c r="AD656" i="63"/>
  <c r="AD666" i="63"/>
  <c r="AD706" i="63"/>
  <c r="AD783" i="63"/>
  <c r="AD863" i="63"/>
  <c r="AD202" i="63"/>
  <c r="AD862" i="63"/>
  <c r="AD11" i="63"/>
  <c r="AD99" i="63"/>
  <c r="AD423" i="63"/>
  <c r="AD696" i="63"/>
  <c r="AD100" i="63"/>
  <c r="AD793" i="63"/>
  <c r="AD873" i="63"/>
  <c r="AD883" i="63"/>
  <c r="AD372" i="63"/>
  <c r="AD71" i="63"/>
  <c r="AD283" i="63"/>
  <c r="AD443" i="63"/>
  <c r="AD723" i="63"/>
  <c r="AD803" i="63"/>
  <c r="AD120" i="63"/>
  <c r="AD303" i="63"/>
  <c r="AD463" i="63"/>
  <c r="AD676" i="63"/>
  <c r="AD733" i="63"/>
  <c r="AD813" i="63"/>
  <c r="AD893" i="63"/>
  <c r="AD140" i="63"/>
  <c r="AD333" i="63"/>
  <c r="AD483" i="63"/>
  <c r="AD743" i="63"/>
  <c r="AD823" i="63"/>
  <c r="AD150" i="63"/>
  <c r="AD343" i="63"/>
  <c r="AD493" i="63"/>
  <c r="AD753" i="63"/>
  <c r="AD833" i="63"/>
  <c r="AD705" i="63"/>
  <c r="AD232" i="63"/>
  <c r="AD383" i="63"/>
  <c r="AD811" i="63"/>
  <c r="AD618" i="63"/>
  <c r="AD41" i="63"/>
  <c r="AD160" i="63"/>
  <c r="AD363" i="63"/>
  <c r="AD513" i="63"/>
  <c r="AD686" i="63"/>
  <c r="AD763" i="63"/>
  <c r="AD843" i="63"/>
  <c r="AD619" i="63"/>
  <c r="AD773" i="63"/>
  <c r="AD853" i="63"/>
  <c r="AF900" i="63" l="1"/>
  <c r="AE12" i="63"/>
  <c r="AE515" i="63"/>
  <c r="AE22" i="63"/>
  <c r="AE42" i="63"/>
  <c r="AE2" i="63"/>
  <c r="AE52" i="63"/>
  <c r="AE514" i="63"/>
  <c r="AE707" i="63"/>
  <c r="AE101" i="63"/>
  <c r="AE32" i="63"/>
  <c r="AE161" i="63"/>
  <c r="AE111" i="63"/>
  <c r="AE131" i="63"/>
  <c r="AE162" i="63"/>
  <c r="AE62" i="63"/>
  <c r="AE204" i="63"/>
  <c r="AE141" i="63"/>
  <c r="AE121" i="63"/>
  <c r="AE205" i="63"/>
  <c r="AE274" i="63"/>
  <c r="AE244" i="63"/>
  <c r="AE72" i="63"/>
  <c r="AE234" i="63"/>
  <c r="AE264" i="63"/>
  <c r="AE151" i="63"/>
  <c r="AE640" i="63"/>
  <c r="AE314" i="63"/>
  <c r="AE519" i="63"/>
  <c r="AE254" i="63"/>
  <c r="AE516" i="63"/>
  <c r="AE294" i="63"/>
  <c r="AE194" i="63"/>
  <c r="AE518" i="63"/>
  <c r="AE517" i="63"/>
  <c r="AE304" i="63"/>
  <c r="AE344" i="63"/>
  <c r="AE394" i="63"/>
  <c r="AE404" i="63"/>
  <c r="AE464" i="63"/>
  <c r="AE414" i="63"/>
  <c r="AE284" i="63"/>
  <c r="AE424" i="63"/>
  <c r="AE324" i="63"/>
  <c r="AE354" i="63"/>
  <c r="AE374" i="63"/>
  <c r="AE434" i="63"/>
  <c r="AE523" i="63"/>
  <c r="AE364" i="63"/>
  <c r="AE520" i="63"/>
  <c r="AE384" i="63"/>
  <c r="AE454" i="63"/>
  <c r="AE484" i="63"/>
  <c r="AE641" i="63"/>
  <c r="AE474" i="63"/>
  <c r="AE657" i="63"/>
  <c r="AE708" i="63"/>
  <c r="AE494" i="63"/>
  <c r="AE521" i="63"/>
  <c r="AE504" i="63"/>
  <c r="AE610" i="63"/>
  <c r="AE524" i="63"/>
  <c r="AE620" i="63"/>
  <c r="AE444" i="63"/>
  <c r="AE522" i="63"/>
  <c r="AE630" i="63"/>
  <c r="AE697" i="63"/>
  <c r="AE667" i="63"/>
  <c r="AE73" i="63"/>
  <c r="AE744" i="63"/>
  <c r="AE527" i="63"/>
  <c r="AE794" i="63"/>
  <c r="AE163" i="63"/>
  <c r="AE754" i="63"/>
  <c r="AE525" i="63"/>
  <c r="AE528" i="63"/>
  <c r="AE531" i="63"/>
  <c r="AE526" i="63"/>
  <c r="AE334" i="63"/>
  <c r="AE600" i="63"/>
  <c r="AE687" i="63"/>
  <c r="AE724" i="63"/>
  <c r="AE530" i="63"/>
  <c r="AE677" i="63"/>
  <c r="AE734" i="63"/>
  <c r="AE774" i="63"/>
  <c r="AE804" i="63"/>
  <c r="AE864" i="63"/>
  <c r="AE824" i="63"/>
  <c r="AE834" i="63"/>
  <c r="AE532" i="63"/>
  <c r="AE3" i="63"/>
  <c r="AE53" i="63"/>
  <c r="AE844" i="63"/>
  <c r="AE764" i="63"/>
  <c r="AE814" i="63"/>
  <c r="AE854" i="63"/>
  <c r="AE13" i="63"/>
  <c r="AE102" i="63"/>
  <c r="AE529" i="63"/>
  <c r="AE533" i="63"/>
  <c r="AE784" i="63"/>
  <c r="AE206" i="63"/>
  <c r="AE709" i="63"/>
  <c r="AE164" i="63"/>
  <c r="AE33" i="63"/>
  <c r="AE884" i="63"/>
  <c r="AE874" i="63"/>
  <c r="AE112" i="63"/>
  <c r="AE132" i="63"/>
  <c r="AE535" i="63"/>
  <c r="AE63" i="63"/>
  <c r="AE534" i="63"/>
  <c r="AE43" i="63"/>
  <c r="AE152" i="63"/>
  <c r="AE255" i="63"/>
  <c r="AE75" i="63"/>
  <c r="AE538" i="63"/>
  <c r="AE165" i="63"/>
  <c r="AE142" i="63"/>
  <c r="AE265" i="63"/>
  <c r="AE207" i="63"/>
  <c r="AE642" i="63"/>
  <c r="AE315" i="63"/>
  <c r="AE122" i="63"/>
  <c r="AE195" i="63"/>
  <c r="AE536" i="63"/>
  <c r="AE74" i="63"/>
  <c r="AE208" i="63"/>
  <c r="AE275" i="63"/>
  <c r="AE235" i="63"/>
  <c r="AE537" i="63"/>
  <c r="AE23" i="63"/>
  <c r="AE245" i="63"/>
  <c r="AE285" i="63"/>
  <c r="AE345" i="63"/>
  <c r="AE335" i="63"/>
  <c r="AE415" i="63"/>
  <c r="AE325" i="63"/>
  <c r="AE425" i="63"/>
  <c r="AE167" i="63"/>
  <c r="AE355" i="63"/>
  <c r="AE375" i="63"/>
  <c r="AE435" i="63"/>
  <c r="AE542" i="63"/>
  <c r="AE365" i="63"/>
  <c r="AE540" i="63"/>
  <c r="AE445" i="63"/>
  <c r="AE305" i="63"/>
  <c r="AE385" i="63"/>
  <c r="AE455" i="63"/>
  <c r="AE495" i="63"/>
  <c r="AE395" i="63"/>
  <c r="AE166" i="63"/>
  <c r="AE505" i="63"/>
  <c r="AE405" i="63"/>
  <c r="AE543" i="63"/>
  <c r="AE678" i="63"/>
  <c r="AE541" i="63"/>
  <c r="AE688" i="63"/>
  <c r="AE611" i="63"/>
  <c r="AE544" i="63"/>
  <c r="AE745" i="63"/>
  <c r="AE539" i="63"/>
  <c r="AE601" i="63"/>
  <c r="AE621" i="63"/>
  <c r="AE545" i="63"/>
  <c r="AE295" i="63"/>
  <c r="AE465" i="63"/>
  <c r="AE643" i="63"/>
  <c r="AE76" i="63"/>
  <c r="AE548" i="63"/>
  <c r="AE475" i="63"/>
  <c r="AE658" i="63"/>
  <c r="AE710" i="63"/>
  <c r="AE485" i="63"/>
  <c r="AE668" i="63"/>
  <c r="AE546" i="63"/>
  <c r="AE631" i="63"/>
  <c r="AE765" i="63"/>
  <c r="AE815" i="63"/>
  <c r="AE755" i="63"/>
  <c r="AE549" i="63"/>
  <c r="AE825" i="63"/>
  <c r="AE875" i="63"/>
  <c r="AE698" i="63"/>
  <c r="AE550" i="63"/>
  <c r="AE835" i="63"/>
  <c r="AE885" i="63"/>
  <c r="AE725" i="63"/>
  <c r="AE775" i="63"/>
  <c r="AE735" i="63"/>
  <c r="AE785" i="63"/>
  <c r="AE795" i="63"/>
  <c r="AE855" i="63"/>
  <c r="AE547" i="63"/>
  <c r="AE805" i="63"/>
  <c r="AE553" i="63"/>
  <c r="AE551" i="63"/>
  <c r="AE209" i="63"/>
  <c r="AE554" i="63"/>
  <c r="AE34" i="63"/>
  <c r="AE123" i="63"/>
  <c r="AE236" i="63"/>
  <c r="AE865" i="63"/>
  <c r="AE44" i="63"/>
  <c r="AE4" i="63"/>
  <c r="AE54" i="63"/>
  <c r="AE169" i="63"/>
  <c r="AE64" i="63"/>
  <c r="AE14" i="63"/>
  <c r="AE103" i="63"/>
  <c r="AE77" i="63"/>
  <c r="AE555" i="63"/>
  <c r="AE552" i="63"/>
  <c r="AE711" i="63"/>
  <c r="AE168" i="63"/>
  <c r="AE196" i="63"/>
  <c r="AE845" i="63"/>
  <c r="AE24" i="63"/>
  <c r="AE113" i="63"/>
  <c r="AE143" i="63"/>
  <c r="AE286" i="63"/>
  <c r="AE346" i="63"/>
  <c r="AE153" i="63"/>
  <c r="AE296" i="63"/>
  <c r="AE211" i="63"/>
  <c r="AE78" i="63"/>
  <c r="AE558" i="63"/>
  <c r="AE366" i="63"/>
  <c r="AE266" i="63"/>
  <c r="AE306" i="63"/>
  <c r="AE644" i="63"/>
  <c r="AE316" i="63"/>
  <c r="AE560" i="63"/>
  <c r="AE556" i="63"/>
  <c r="AE559" i="63"/>
  <c r="AE210" i="63"/>
  <c r="AE246" i="63"/>
  <c r="AE256" i="63"/>
  <c r="AE276" i="63"/>
  <c r="AE326" i="63"/>
  <c r="AE396" i="63"/>
  <c r="AE133" i="63"/>
  <c r="AE557" i="63"/>
  <c r="AE456" i="63"/>
  <c r="AE496" i="63"/>
  <c r="AE669" i="63"/>
  <c r="AE170" i="63"/>
  <c r="AE466" i="63"/>
  <c r="AE602" i="63"/>
  <c r="AE336" i="63"/>
  <c r="AE406" i="63"/>
  <c r="AE416" i="63"/>
  <c r="AE476" i="63"/>
  <c r="AE356" i="63"/>
  <c r="AE426" i="63"/>
  <c r="AE171" i="63"/>
  <c r="AE622" i="63"/>
  <c r="AE376" i="63"/>
  <c r="AE561" i="63"/>
  <c r="AE486" i="63"/>
  <c r="AE386" i="63"/>
  <c r="AE436" i="63"/>
  <c r="AE562" i="63"/>
  <c r="AE645" i="63"/>
  <c r="AE446" i="63"/>
  <c r="AE563" i="63"/>
  <c r="AE612" i="63"/>
  <c r="AE699" i="63"/>
  <c r="AE756" i="63"/>
  <c r="AE806" i="63"/>
  <c r="AE573" i="63"/>
  <c r="AE713" i="63"/>
  <c r="AE172" i="63"/>
  <c r="AE632" i="63"/>
  <c r="AE79" i="63"/>
  <c r="AE568" i="63"/>
  <c r="AE571" i="63"/>
  <c r="AE659" i="63"/>
  <c r="AE712" i="63"/>
  <c r="AE766" i="63"/>
  <c r="AE816" i="63"/>
  <c r="AE866" i="63"/>
  <c r="AE35" i="63"/>
  <c r="AE124" i="63"/>
  <c r="AE566" i="63"/>
  <c r="AE569" i="63"/>
  <c r="AE826" i="63"/>
  <c r="AE726" i="63"/>
  <c r="AE570" i="63"/>
  <c r="AE679" i="63"/>
  <c r="AE689" i="63"/>
  <c r="AE736" i="63"/>
  <c r="AE776" i="63"/>
  <c r="AE572" i="63"/>
  <c r="AE5" i="63"/>
  <c r="AE65" i="63"/>
  <c r="AE564" i="63"/>
  <c r="AE746" i="63"/>
  <c r="AE786" i="63"/>
  <c r="AE846" i="63"/>
  <c r="AE15" i="63"/>
  <c r="AE506" i="63"/>
  <c r="AE565" i="63"/>
  <c r="AE567" i="63"/>
  <c r="AE796" i="63"/>
  <c r="AE212" i="63"/>
  <c r="AE134" i="63"/>
  <c r="AE247" i="63"/>
  <c r="AE287" i="63"/>
  <c r="AE357" i="63"/>
  <c r="AE427" i="63"/>
  <c r="AE487" i="63"/>
  <c r="AE876" i="63"/>
  <c r="AE257" i="63"/>
  <c r="AE297" i="63"/>
  <c r="AE367" i="63"/>
  <c r="AE437" i="63"/>
  <c r="AE579" i="63"/>
  <c r="AE886" i="63"/>
  <c r="AE55" i="63"/>
  <c r="AE81" i="63"/>
  <c r="AE577" i="63"/>
  <c r="AE574" i="63"/>
  <c r="AE45" i="63"/>
  <c r="AE213" i="63"/>
  <c r="AE267" i="63"/>
  <c r="AE307" i="63"/>
  <c r="AE578" i="63"/>
  <c r="AE457" i="63"/>
  <c r="AE144" i="63"/>
  <c r="AE154" i="63"/>
  <c r="AE646" i="63"/>
  <c r="AE317" i="63"/>
  <c r="AE197" i="63"/>
  <c r="AE575" i="63"/>
  <c r="AE327" i="63"/>
  <c r="AE836" i="63"/>
  <c r="AE25" i="63"/>
  <c r="AE114" i="63"/>
  <c r="AE214" i="63"/>
  <c r="AE277" i="63"/>
  <c r="AE337" i="63"/>
  <c r="AE407" i="63"/>
  <c r="AE477" i="63"/>
  <c r="AE856" i="63"/>
  <c r="AE104" i="63"/>
  <c r="AE173" i="63"/>
  <c r="AE80" i="63"/>
  <c r="AE237" i="63"/>
  <c r="AE576" i="63"/>
  <c r="AE347" i="63"/>
  <c r="AE467" i="63"/>
  <c r="AE633" i="63"/>
  <c r="AE82" i="63"/>
  <c r="AE583" i="63"/>
  <c r="AE175" i="63"/>
  <c r="AE647" i="63"/>
  <c r="AE714" i="63"/>
  <c r="AE584" i="63"/>
  <c r="AE837" i="63"/>
  <c r="AE887" i="63"/>
  <c r="AE377" i="63"/>
  <c r="AE660" i="63"/>
  <c r="AE582" i="63"/>
  <c r="AE777" i="63"/>
  <c r="AE387" i="63"/>
  <c r="AE670" i="63"/>
  <c r="AE727" i="63"/>
  <c r="AE787" i="63"/>
  <c r="AE847" i="63"/>
  <c r="AE16" i="63"/>
  <c r="AE397" i="63"/>
  <c r="AE580" i="63"/>
  <c r="AE497" i="63"/>
  <c r="AE507" i="63"/>
  <c r="AE680" i="63"/>
  <c r="AE737" i="63"/>
  <c r="AE417" i="63"/>
  <c r="AE603" i="63"/>
  <c r="AE690" i="63"/>
  <c r="AE747" i="63"/>
  <c r="AE807" i="63"/>
  <c r="AE587" i="63"/>
  <c r="AE26" i="63"/>
  <c r="AE447" i="63"/>
  <c r="AE613" i="63"/>
  <c r="AE581" i="63"/>
  <c r="AE757" i="63"/>
  <c r="AE585" i="63"/>
  <c r="AE215" i="63"/>
  <c r="AE36" i="63"/>
  <c r="AE174" i="63"/>
  <c r="AE623" i="63"/>
  <c r="AE700" i="63"/>
  <c r="AE767" i="63"/>
  <c r="AE857" i="63"/>
  <c r="AE176" i="63"/>
  <c r="AE198" i="63"/>
  <c r="AE278" i="63"/>
  <c r="AE867" i="63"/>
  <c r="AE66" i="63"/>
  <c r="AE216" i="63"/>
  <c r="AE217" i="63"/>
  <c r="AE588" i="63"/>
  <c r="AE358" i="63"/>
  <c r="AE428" i="63"/>
  <c r="AE877" i="63"/>
  <c r="AE125" i="63"/>
  <c r="AE238" i="63"/>
  <c r="AE288" i="63"/>
  <c r="AE368" i="63"/>
  <c r="AE438" i="63"/>
  <c r="AE6" i="63"/>
  <c r="AE135" i="63"/>
  <c r="AE248" i="63"/>
  <c r="AE298" i="63"/>
  <c r="AE378" i="63"/>
  <c r="AE448" i="63"/>
  <c r="AE797" i="63"/>
  <c r="AE715" i="63"/>
  <c r="AE56" i="63"/>
  <c r="AE177" i="63"/>
  <c r="AE258" i="63"/>
  <c r="AE308" i="63"/>
  <c r="AE817" i="63"/>
  <c r="AE46" i="63"/>
  <c r="AE145" i="63"/>
  <c r="AE84" i="63"/>
  <c r="AE827" i="63"/>
  <c r="AE105" i="63"/>
  <c r="AE83" i="63"/>
  <c r="AE268" i="63"/>
  <c r="AE328" i="63"/>
  <c r="AE586" i="63"/>
  <c r="AE115" i="63"/>
  <c r="AE155" i="63"/>
  <c r="AE648" i="63"/>
  <c r="AE338" i="63"/>
  <c r="AE348" i="63"/>
  <c r="AE388" i="63"/>
  <c r="AE604" i="63"/>
  <c r="AE691" i="63"/>
  <c r="AE758" i="63"/>
  <c r="AE589" i="63"/>
  <c r="AE614" i="63"/>
  <c r="AE592" i="63"/>
  <c r="AE768" i="63"/>
  <c r="AE828" i="63"/>
  <c r="AE888" i="63"/>
  <c r="AE179" i="63"/>
  <c r="AE624" i="63"/>
  <c r="AE701" i="63"/>
  <c r="AE478" i="63"/>
  <c r="AE488" i="63"/>
  <c r="AE634" i="63"/>
  <c r="AE85" i="63"/>
  <c r="AE594" i="63"/>
  <c r="AE848" i="63"/>
  <c r="AE17" i="63"/>
  <c r="AE318" i="63"/>
  <c r="AE468" i="63"/>
  <c r="AE590" i="63"/>
  <c r="AE649" i="63"/>
  <c r="AE716" i="63"/>
  <c r="AE418" i="63"/>
  <c r="AE178" i="63"/>
  <c r="AE591" i="63"/>
  <c r="AE661" i="63"/>
  <c r="AE728" i="63"/>
  <c r="AE408" i="63"/>
  <c r="AE458" i="63"/>
  <c r="AE498" i="63"/>
  <c r="AE671" i="63"/>
  <c r="AE738" i="63"/>
  <c r="AE798" i="63"/>
  <c r="AE218" i="63"/>
  <c r="AE37" i="63"/>
  <c r="AE398" i="63"/>
  <c r="AE508" i="63"/>
  <c r="AE681" i="63"/>
  <c r="AE748" i="63"/>
  <c r="AE808" i="63"/>
  <c r="AE868" i="63"/>
  <c r="AE778" i="63"/>
  <c r="AE717" i="63"/>
  <c r="AE146" i="63"/>
  <c r="AE87" i="63"/>
  <c r="AE319" i="63"/>
  <c r="AE788" i="63"/>
  <c r="AE27" i="63"/>
  <c r="AE86" i="63"/>
  <c r="AE269" i="63"/>
  <c r="AE329" i="63"/>
  <c r="AE409" i="63"/>
  <c r="AE479" i="63"/>
  <c r="AE593" i="63"/>
  <c r="AE818" i="63"/>
  <c r="AE67" i="63"/>
  <c r="AE116" i="63"/>
  <c r="AE156" i="63"/>
  <c r="AE650" i="63"/>
  <c r="AE838" i="63"/>
  <c r="AE180" i="63"/>
  <c r="AE199" i="63"/>
  <c r="AE279" i="63"/>
  <c r="AE349" i="63"/>
  <c r="AE429" i="63"/>
  <c r="AE489" i="63"/>
  <c r="AE858" i="63"/>
  <c r="AE47" i="63"/>
  <c r="AE219" i="63"/>
  <c r="AE220" i="63"/>
  <c r="AE596" i="63"/>
  <c r="AE595" i="63"/>
  <c r="AE106" i="63"/>
  <c r="AE126" i="63"/>
  <c r="AE239" i="63"/>
  <c r="AE289" i="63"/>
  <c r="AE878" i="63"/>
  <c r="AE136" i="63"/>
  <c r="AE249" i="63"/>
  <c r="AE299" i="63"/>
  <c r="AE379" i="63"/>
  <c r="AE459" i="63"/>
  <c r="AE509" i="63"/>
  <c r="AE7" i="63"/>
  <c r="AE57" i="63"/>
  <c r="AE181" i="63"/>
  <c r="AE259" i="63"/>
  <c r="AE309" i="63"/>
  <c r="AE389" i="63"/>
  <c r="AE182" i="63"/>
  <c r="AE605" i="63"/>
  <c r="AE469" i="63"/>
  <c r="AE625" i="63"/>
  <c r="AE702" i="63"/>
  <c r="AE779" i="63"/>
  <c r="AE859" i="63"/>
  <c r="AE719" i="63"/>
  <c r="AE184" i="63"/>
  <c r="AE183" i="63"/>
  <c r="AE635" i="63"/>
  <c r="AE88" i="63"/>
  <c r="AE789" i="63"/>
  <c r="AE599" i="63"/>
  <c r="AE28" i="63"/>
  <c r="AE222" i="63"/>
  <c r="AE223" i="63"/>
  <c r="AE290" i="63"/>
  <c r="AE370" i="63"/>
  <c r="AE450" i="63"/>
  <c r="AE651" i="63"/>
  <c r="AE718" i="63"/>
  <c r="AE799" i="63"/>
  <c r="AE221" i="63"/>
  <c r="AE38" i="63"/>
  <c r="AE127" i="63"/>
  <c r="AE339" i="63"/>
  <c r="AE662" i="63"/>
  <c r="AE729" i="63"/>
  <c r="AE809" i="63"/>
  <c r="AE869" i="63"/>
  <c r="AE48" i="63"/>
  <c r="AE137" i="63"/>
  <c r="AE250" i="63"/>
  <c r="AE310" i="63"/>
  <c r="AE390" i="63"/>
  <c r="AE186" i="63"/>
  <c r="AE616" i="63"/>
  <c r="AE359" i="63"/>
  <c r="AE399" i="63"/>
  <c r="AE672" i="63"/>
  <c r="AE739" i="63"/>
  <c r="AE819" i="63"/>
  <c r="AE879" i="63"/>
  <c r="AE58" i="63"/>
  <c r="AE369" i="63"/>
  <c r="AE419" i="63"/>
  <c r="AE615" i="63"/>
  <c r="AE682" i="63"/>
  <c r="AE749" i="63"/>
  <c r="AE829" i="63"/>
  <c r="AE889" i="63"/>
  <c r="AE68" i="63"/>
  <c r="AE147" i="63"/>
  <c r="AE90" i="63"/>
  <c r="AE330" i="63"/>
  <c r="AE410" i="63"/>
  <c r="AE480" i="63"/>
  <c r="AE636" i="63"/>
  <c r="AE439" i="63"/>
  <c r="AE692" i="63"/>
  <c r="AE759" i="63"/>
  <c r="AE839" i="63"/>
  <c r="AE8" i="63"/>
  <c r="AE107" i="63"/>
  <c r="AE89" i="63"/>
  <c r="AE270" i="63"/>
  <c r="AE340" i="63"/>
  <c r="AE420" i="63"/>
  <c r="AE187" i="63"/>
  <c r="AE18" i="63"/>
  <c r="AE280" i="63"/>
  <c r="AE440" i="63"/>
  <c r="AE626" i="63"/>
  <c r="AE750" i="63"/>
  <c r="AE830" i="63"/>
  <c r="AE9" i="63"/>
  <c r="AE300" i="63"/>
  <c r="AE460" i="63"/>
  <c r="AE683" i="63"/>
  <c r="AE760" i="63"/>
  <c r="AE840" i="63"/>
  <c r="AE19" i="63"/>
  <c r="AE188" i="63"/>
  <c r="AE226" i="63"/>
  <c r="AE301" i="63"/>
  <c r="AE381" i="63"/>
  <c r="AE461" i="63"/>
  <c r="AE617" i="63"/>
  <c r="AE117" i="63"/>
  <c r="AE320" i="63"/>
  <c r="AE470" i="63"/>
  <c r="AE673" i="63"/>
  <c r="AE693" i="63"/>
  <c r="AE770" i="63"/>
  <c r="AE850" i="63"/>
  <c r="AE597" i="63"/>
  <c r="AE157" i="63"/>
  <c r="AE350" i="63"/>
  <c r="AE510" i="63"/>
  <c r="AE703" i="63"/>
  <c r="AE780" i="63"/>
  <c r="AE860" i="63"/>
  <c r="AE39" i="63"/>
  <c r="AE128" i="63"/>
  <c r="AE251" i="63"/>
  <c r="AE321" i="63"/>
  <c r="AE401" i="63"/>
  <c r="AE471" i="63"/>
  <c r="AE200" i="63"/>
  <c r="AE360" i="63"/>
  <c r="AE500" i="63"/>
  <c r="AE653" i="63"/>
  <c r="AE91" i="63"/>
  <c r="AE790" i="63"/>
  <c r="AE224" i="63"/>
  <c r="AE449" i="63"/>
  <c r="AE598" i="63"/>
  <c r="AE240" i="63"/>
  <c r="AE380" i="63"/>
  <c r="AE490" i="63"/>
  <c r="AE720" i="63"/>
  <c r="AE800" i="63"/>
  <c r="AE870" i="63"/>
  <c r="AE59" i="63"/>
  <c r="AE148" i="63"/>
  <c r="AE93" i="63"/>
  <c r="AE341" i="63"/>
  <c r="AE421" i="63"/>
  <c r="AE491" i="63"/>
  <c r="AE769" i="63"/>
  <c r="AE185" i="63"/>
  <c r="AE260" i="63"/>
  <c r="AE400" i="63"/>
  <c r="AE730" i="63"/>
  <c r="AE810" i="63"/>
  <c r="AE880" i="63"/>
  <c r="AE69" i="63"/>
  <c r="AE92" i="63"/>
  <c r="AE271" i="63"/>
  <c r="AE351" i="63"/>
  <c r="AE431" i="63"/>
  <c r="AE501" i="63"/>
  <c r="AE674" i="63"/>
  <c r="AE241" i="63"/>
  <c r="AE391" i="63"/>
  <c r="AE627" i="63"/>
  <c r="AE741" i="63"/>
  <c r="AE821" i="63"/>
  <c r="AE891" i="63"/>
  <c r="AE261" i="63"/>
  <c r="AE411" i="63"/>
  <c r="AE751" i="63"/>
  <c r="AE831" i="63"/>
  <c r="AE10" i="63"/>
  <c r="AE119" i="63"/>
  <c r="AE202" i="63"/>
  <c r="AE292" i="63"/>
  <c r="AE372" i="63"/>
  <c r="AE452" i="63"/>
  <c r="AE608" i="63"/>
  <c r="AE49" i="63"/>
  <c r="AE108" i="63"/>
  <c r="AE281" i="63"/>
  <c r="AE441" i="63"/>
  <c r="AE654" i="63"/>
  <c r="AE684" i="63"/>
  <c r="AE761" i="63"/>
  <c r="AE841" i="63"/>
  <c r="AE20" i="63"/>
  <c r="AE190" i="63"/>
  <c r="AE229" i="63"/>
  <c r="AE302" i="63"/>
  <c r="AE382" i="63"/>
  <c r="AE462" i="63"/>
  <c r="AE499" i="63"/>
  <c r="AE118" i="63"/>
  <c r="AE291" i="63"/>
  <c r="AE451" i="63"/>
  <c r="AE637" i="63"/>
  <c r="AE694" i="63"/>
  <c r="AE771" i="63"/>
  <c r="AE851" i="63"/>
  <c r="AE30" i="63"/>
  <c r="AE228" i="63"/>
  <c r="AE242" i="63"/>
  <c r="AE312" i="63"/>
  <c r="AE392" i="63"/>
  <c r="AE191" i="63"/>
  <c r="AE890" i="63"/>
  <c r="AE225" i="63"/>
  <c r="AE311" i="63"/>
  <c r="AE189" i="63"/>
  <c r="AE704" i="63"/>
  <c r="AE781" i="63"/>
  <c r="AE861" i="63"/>
  <c r="AE606" i="63"/>
  <c r="AE663" i="63"/>
  <c r="AE740" i="63"/>
  <c r="AE29" i="63"/>
  <c r="AE138" i="63"/>
  <c r="AE331" i="63"/>
  <c r="AE481" i="63"/>
  <c r="AE664" i="63"/>
  <c r="AE94" i="63"/>
  <c r="AE791" i="63"/>
  <c r="AE227" i="63"/>
  <c r="AE50" i="63"/>
  <c r="AE139" i="63"/>
  <c r="AE262" i="63"/>
  <c r="AE332" i="63"/>
  <c r="AE412" i="63"/>
  <c r="AE482" i="63"/>
  <c r="AE652" i="63"/>
  <c r="AE820" i="63"/>
  <c r="AE158" i="63"/>
  <c r="AE361" i="63"/>
  <c r="AE849" i="63"/>
  <c r="AE430" i="63"/>
  <c r="AE201" i="63"/>
  <c r="AE371" i="63"/>
  <c r="AE607" i="63"/>
  <c r="AE731" i="63"/>
  <c r="AE811" i="63"/>
  <c r="AE881" i="63"/>
  <c r="AE511" i="63"/>
  <c r="AE721" i="63"/>
  <c r="AE40" i="63"/>
  <c r="AE252" i="63"/>
  <c r="AE402" i="63"/>
  <c r="AE492" i="63"/>
  <c r="AE618" i="63"/>
  <c r="AE705" i="63"/>
  <c r="AE782" i="63"/>
  <c r="AE862" i="63"/>
  <c r="AE41" i="63"/>
  <c r="AE801" i="63"/>
  <c r="AE60" i="63"/>
  <c r="AE96" i="63"/>
  <c r="AE422" i="63"/>
  <c r="AE628" i="63"/>
  <c r="AE97" i="63"/>
  <c r="AE792" i="63"/>
  <c r="AE230" i="63"/>
  <c r="AE51" i="63"/>
  <c r="AE150" i="63"/>
  <c r="AE99" i="63"/>
  <c r="AE343" i="63"/>
  <c r="AE423" i="63"/>
  <c r="AE493" i="63"/>
  <c r="AE871" i="63"/>
  <c r="AE70" i="63"/>
  <c r="AE272" i="63"/>
  <c r="AE432" i="63"/>
  <c r="AE502" i="63"/>
  <c r="AE638" i="63"/>
  <c r="AE722" i="63"/>
  <c r="AE802" i="63"/>
  <c r="AE872" i="63"/>
  <c r="AE109" i="63"/>
  <c r="AE282" i="63"/>
  <c r="AE442" i="63"/>
  <c r="AE655" i="63"/>
  <c r="AE732" i="63"/>
  <c r="AE812" i="63"/>
  <c r="AE882" i="63"/>
  <c r="AE71" i="63"/>
  <c r="AE160" i="63"/>
  <c r="AE283" i="63"/>
  <c r="AE363" i="63"/>
  <c r="AE443" i="63"/>
  <c r="AE513" i="63"/>
  <c r="AE129" i="63"/>
  <c r="AE322" i="63"/>
  <c r="AE472" i="63"/>
  <c r="AE665" i="63"/>
  <c r="AE742" i="63"/>
  <c r="AE822" i="63"/>
  <c r="AE149" i="63"/>
  <c r="AE342" i="63"/>
  <c r="AE675" i="63"/>
  <c r="AE752" i="63"/>
  <c r="AE832" i="63"/>
  <c r="AE11" i="63"/>
  <c r="AE120" i="63"/>
  <c r="AE232" i="63"/>
  <c r="AE303" i="63"/>
  <c r="AE383" i="63"/>
  <c r="AE463" i="63"/>
  <c r="AE619" i="63"/>
  <c r="AE95" i="63"/>
  <c r="AE352" i="63"/>
  <c r="AE685" i="63"/>
  <c r="AE762" i="63"/>
  <c r="AE842" i="63"/>
  <c r="AE21" i="63"/>
  <c r="AE192" i="63"/>
  <c r="AE243" i="63"/>
  <c r="AE313" i="63"/>
  <c r="AE393" i="63"/>
  <c r="AE193" i="63"/>
  <c r="AE629" i="63"/>
  <c r="AE61" i="63"/>
  <c r="AE253" i="63"/>
  <c r="AE403" i="63"/>
  <c r="AE639" i="63"/>
  <c r="AE773" i="63"/>
  <c r="AE853" i="63"/>
  <c r="AE695" i="63"/>
  <c r="AE263" i="63"/>
  <c r="AE413" i="63"/>
  <c r="AE656" i="63"/>
  <c r="AE666" i="63"/>
  <c r="AE706" i="63"/>
  <c r="AE783" i="63"/>
  <c r="AE863" i="63"/>
  <c r="AE772" i="63"/>
  <c r="AE31" i="63"/>
  <c r="AE273" i="63"/>
  <c r="AE433" i="63"/>
  <c r="AE696" i="63"/>
  <c r="AE100" i="63"/>
  <c r="AE793" i="63"/>
  <c r="AE873" i="63"/>
  <c r="AE512" i="63"/>
  <c r="AE852" i="63"/>
  <c r="AE293" i="63"/>
  <c r="AE453" i="63"/>
  <c r="AE723" i="63"/>
  <c r="AE803" i="63"/>
  <c r="AE883" i="63"/>
  <c r="AE130" i="63"/>
  <c r="AE323" i="63"/>
  <c r="AE473" i="63"/>
  <c r="AE676" i="63"/>
  <c r="AE733" i="63"/>
  <c r="AE813" i="63"/>
  <c r="AE893" i="63"/>
  <c r="AE892" i="63"/>
  <c r="AE110" i="63"/>
  <c r="AE140" i="63"/>
  <c r="AE333" i="63"/>
  <c r="AE483" i="63"/>
  <c r="AE743" i="63"/>
  <c r="AE823" i="63"/>
  <c r="AE362" i="63"/>
  <c r="AE609" i="63"/>
  <c r="AE686" i="63"/>
  <c r="AE843" i="63"/>
  <c r="AE159" i="63"/>
  <c r="AE98" i="63"/>
  <c r="AE353" i="63"/>
  <c r="AE503" i="63"/>
  <c r="AE753" i="63"/>
  <c r="AE833" i="63"/>
  <c r="AE203" i="63"/>
  <c r="AE373" i="63"/>
  <c r="AE763" i="63"/>
  <c r="AG900" i="63" l="1"/>
  <c r="AF514" i="63"/>
  <c r="AF62" i="63"/>
  <c r="AF12" i="63"/>
  <c r="AF707" i="63"/>
  <c r="AF32" i="63"/>
  <c r="AF42" i="63"/>
  <c r="AF2" i="63"/>
  <c r="AF52" i="63"/>
  <c r="AF204" i="63"/>
  <c r="AF101" i="63"/>
  <c r="AF161" i="63"/>
  <c r="AF22" i="63"/>
  <c r="AF121" i="63"/>
  <c r="AF111" i="63"/>
  <c r="AF131" i="63"/>
  <c r="AF162" i="63"/>
  <c r="AF151" i="63"/>
  <c r="AF640" i="63"/>
  <c r="AF516" i="63"/>
  <c r="AF205" i="63"/>
  <c r="AF141" i="63"/>
  <c r="AF194" i="63"/>
  <c r="AF254" i="63"/>
  <c r="AF72" i="63"/>
  <c r="AF515" i="63"/>
  <c r="AF234" i="63"/>
  <c r="AF264" i="63"/>
  <c r="AF517" i="63"/>
  <c r="AF304" i="63"/>
  <c r="AF274" i="63"/>
  <c r="AF314" i="63"/>
  <c r="AF284" i="63"/>
  <c r="AF294" i="63"/>
  <c r="AF518" i="63"/>
  <c r="AF244" i="63"/>
  <c r="AF384" i="63"/>
  <c r="AF344" i="63"/>
  <c r="AF394" i="63"/>
  <c r="AF163" i="63"/>
  <c r="AF404" i="63"/>
  <c r="AF414" i="63"/>
  <c r="AF334" i="63"/>
  <c r="AF521" i="63"/>
  <c r="AF522" i="63"/>
  <c r="AF324" i="63"/>
  <c r="AF354" i="63"/>
  <c r="AF374" i="63"/>
  <c r="AF434" i="63"/>
  <c r="AF519" i="63"/>
  <c r="AF364" i="63"/>
  <c r="AF520" i="63"/>
  <c r="AF444" i="63"/>
  <c r="AF630" i="63"/>
  <c r="AF484" i="63"/>
  <c r="AF641" i="63"/>
  <c r="AF73" i="63"/>
  <c r="AF474" i="63"/>
  <c r="AF464" i="63"/>
  <c r="AF494" i="63"/>
  <c r="AF424" i="63"/>
  <c r="AF600" i="63"/>
  <c r="AF687" i="63"/>
  <c r="AF454" i="63"/>
  <c r="AF523" i="63"/>
  <c r="AF610" i="63"/>
  <c r="AF620" i="63"/>
  <c r="AF525" i="63"/>
  <c r="AF504" i="63"/>
  <c r="AF677" i="63"/>
  <c r="AF734" i="63"/>
  <c r="AF667" i="63"/>
  <c r="AF744" i="63"/>
  <c r="AF784" i="63"/>
  <c r="AF657" i="63"/>
  <c r="AF697" i="63"/>
  <c r="AF527" i="63"/>
  <c r="AF754" i="63"/>
  <c r="AF804" i="63"/>
  <c r="AF524" i="63"/>
  <c r="AF526" i="63"/>
  <c r="AF529" i="63"/>
  <c r="AF708" i="63"/>
  <c r="AF724" i="63"/>
  <c r="AF530" i="63"/>
  <c r="AF794" i="63"/>
  <c r="AF206" i="63"/>
  <c r="AF531" i="63"/>
  <c r="AF824" i="63"/>
  <c r="AF834" i="63"/>
  <c r="AF884" i="63"/>
  <c r="AF43" i="63"/>
  <c r="AF532" i="63"/>
  <c r="AF528" i="63"/>
  <c r="AF844" i="63"/>
  <c r="AF534" i="63"/>
  <c r="AF63" i="63"/>
  <c r="AF764" i="63"/>
  <c r="AF814" i="63"/>
  <c r="AF854" i="63"/>
  <c r="AF774" i="63"/>
  <c r="AF533" i="63"/>
  <c r="AF535" i="63"/>
  <c r="AF112" i="63"/>
  <c r="AF3" i="63"/>
  <c r="AF23" i="63"/>
  <c r="AF709" i="63"/>
  <c r="AF102" i="63"/>
  <c r="AF122" i="63"/>
  <c r="AF874" i="63"/>
  <c r="AF132" i="63"/>
  <c r="AF13" i="63"/>
  <c r="AF53" i="63"/>
  <c r="AF864" i="63"/>
  <c r="AF74" i="63"/>
  <c r="AF152" i="63"/>
  <c r="AF245" i="63"/>
  <c r="AF285" i="63"/>
  <c r="AF255" i="63"/>
  <c r="AF295" i="63"/>
  <c r="AF355" i="63"/>
  <c r="AF75" i="63"/>
  <c r="AF164" i="63"/>
  <c r="AF165" i="63"/>
  <c r="AF142" i="63"/>
  <c r="AF265" i="63"/>
  <c r="AF305" i="63"/>
  <c r="AF207" i="63"/>
  <c r="AF642" i="63"/>
  <c r="AF195" i="63"/>
  <c r="AF536" i="63"/>
  <c r="AF208" i="63"/>
  <c r="AF275" i="63"/>
  <c r="AF33" i="63"/>
  <c r="AF235" i="63"/>
  <c r="AF537" i="63"/>
  <c r="AF335" i="63"/>
  <c r="AF405" i="63"/>
  <c r="AF415" i="63"/>
  <c r="AF475" i="63"/>
  <c r="AF539" i="63"/>
  <c r="AF541" i="63"/>
  <c r="AF485" i="63"/>
  <c r="AF315" i="63"/>
  <c r="AF375" i="63"/>
  <c r="AF435" i="63"/>
  <c r="AF365" i="63"/>
  <c r="AF540" i="63"/>
  <c r="AF445" i="63"/>
  <c r="AF543" i="63"/>
  <c r="AF385" i="63"/>
  <c r="AF455" i="63"/>
  <c r="AF495" i="63"/>
  <c r="AF538" i="63"/>
  <c r="AF345" i="63"/>
  <c r="AF395" i="63"/>
  <c r="AF542" i="63"/>
  <c r="AF668" i="63"/>
  <c r="AF505" i="63"/>
  <c r="AF678" i="63"/>
  <c r="AF688" i="63"/>
  <c r="AF735" i="63"/>
  <c r="AF425" i="63"/>
  <c r="AF611" i="63"/>
  <c r="AF544" i="63"/>
  <c r="AF166" i="63"/>
  <c r="AF631" i="63"/>
  <c r="AF698" i="63"/>
  <c r="AF755" i="63"/>
  <c r="AF465" i="63"/>
  <c r="AF643" i="63"/>
  <c r="AF76" i="63"/>
  <c r="AF325" i="63"/>
  <c r="AF167" i="63"/>
  <c r="AF658" i="63"/>
  <c r="AF710" i="63"/>
  <c r="AF551" i="63"/>
  <c r="AF765" i="63"/>
  <c r="AF815" i="63"/>
  <c r="AF865" i="63"/>
  <c r="AF621" i="63"/>
  <c r="AF549" i="63"/>
  <c r="AF825" i="63"/>
  <c r="AF875" i="63"/>
  <c r="AF545" i="63"/>
  <c r="AF546" i="63"/>
  <c r="AF550" i="63"/>
  <c r="AF725" i="63"/>
  <c r="AF548" i="63"/>
  <c r="AF775" i="63"/>
  <c r="AF745" i="63"/>
  <c r="AF785" i="63"/>
  <c r="AF845" i="63"/>
  <c r="AF601" i="63"/>
  <c r="AF795" i="63"/>
  <c r="AF855" i="63"/>
  <c r="AF547" i="63"/>
  <c r="AF805" i="63"/>
  <c r="AF553" i="63"/>
  <c r="AF24" i="63"/>
  <c r="AF210" i="63"/>
  <c r="AF211" i="63"/>
  <c r="AF209" i="63"/>
  <c r="AF554" i="63"/>
  <c r="AF34" i="63"/>
  <c r="AF885" i="63"/>
  <c r="AF44" i="63"/>
  <c r="AF133" i="63"/>
  <c r="AF4" i="63"/>
  <c r="AF54" i="63"/>
  <c r="AF64" i="63"/>
  <c r="AF143" i="63"/>
  <c r="AF14" i="63"/>
  <c r="AF103" i="63"/>
  <c r="AF835" i="63"/>
  <c r="AF555" i="63"/>
  <c r="AF113" i="63"/>
  <c r="AF153" i="63"/>
  <c r="AF552" i="63"/>
  <c r="AF711" i="63"/>
  <c r="AF169" i="63"/>
  <c r="AF557" i="63"/>
  <c r="AF336" i="63"/>
  <c r="AF77" i="63"/>
  <c r="AF286" i="63"/>
  <c r="AF196" i="63"/>
  <c r="AF296" i="63"/>
  <c r="AF356" i="63"/>
  <c r="AF78" i="63"/>
  <c r="AF558" i="63"/>
  <c r="AF266" i="63"/>
  <c r="AF306" i="63"/>
  <c r="AF376" i="63"/>
  <c r="AF644" i="63"/>
  <c r="AF316" i="63"/>
  <c r="AF168" i="63"/>
  <c r="AF556" i="63"/>
  <c r="AF559" i="63"/>
  <c r="AF386" i="63"/>
  <c r="AF123" i="63"/>
  <c r="AF236" i="63"/>
  <c r="AF246" i="63"/>
  <c r="AF256" i="63"/>
  <c r="AF276" i="63"/>
  <c r="AF446" i="63"/>
  <c r="AF563" i="63"/>
  <c r="AF659" i="63"/>
  <c r="AF456" i="63"/>
  <c r="AF170" i="63"/>
  <c r="AF506" i="63"/>
  <c r="AF679" i="63"/>
  <c r="AF326" i="63"/>
  <c r="AF466" i="63"/>
  <c r="AF346" i="63"/>
  <c r="AF396" i="63"/>
  <c r="AF406" i="63"/>
  <c r="AF416" i="63"/>
  <c r="AF476" i="63"/>
  <c r="AF612" i="63"/>
  <c r="AF366" i="63"/>
  <c r="AF426" i="63"/>
  <c r="AF171" i="63"/>
  <c r="AF560" i="63"/>
  <c r="AF561" i="63"/>
  <c r="AF486" i="63"/>
  <c r="AF632" i="63"/>
  <c r="AF436" i="63"/>
  <c r="AF562" i="63"/>
  <c r="AF602" i="63"/>
  <c r="AF565" i="63"/>
  <c r="AF567" i="63"/>
  <c r="AF796" i="63"/>
  <c r="AF856" i="63"/>
  <c r="AF574" i="63"/>
  <c r="AF114" i="63"/>
  <c r="AF622" i="63"/>
  <c r="AF699" i="63"/>
  <c r="AF756" i="63"/>
  <c r="AF806" i="63"/>
  <c r="AF645" i="63"/>
  <c r="AF79" i="63"/>
  <c r="AF568" i="63"/>
  <c r="AF571" i="63"/>
  <c r="AF212" i="63"/>
  <c r="AF25" i="63"/>
  <c r="AF213" i="63"/>
  <c r="AF712" i="63"/>
  <c r="AF766" i="63"/>
  <c r="AF816" i="63"/>
  <c r="AF566" i="63"/>
  <c r="AF569" i="63"/>
  <c r="AF826" i="63"/>
  <c r="AF726" i="63"/>
  <c r="AF570" i="63"/>
  <c r="AF836" i="63"/>
  <c r="AF886" i="63"/>
  <c r="AF55" i="63"/>
  <c r="AF173" i="63"/>
  <c r="AF669" i="63"/>
  <c r="AF689" i="63"/>
  <c r="AF736" i="63"/>
  <c r="AF776" i="63"/>
  <c r="AF572" i="63"/>
  <c r="AF5" i="63"/>
  <c r="AF496" i="63"/>
  <c r="AF564" i="63"/>
  <c r="AF746" i="63"/>
  <c r="AF786" i="63"/>
  <c r="AF573" i="63"/>
  <c r="AF713" i="63"/>
  <c r="AF104" i="63"/>
  <c r="AF80" i="63"/>
  <c r="AF237" i="63"/>
  <c r="AF576" i="63"/>
  <c r="AF347" i="63"/>
  <c r="AF417" i="63"/>
  <c r="AF175" i="63"/>
  <c r="AF866" i="63"/>
  <c r="AF65" i="63"/>
  <c r="AF134" i="63"/>
  <c r="AF247" i="63"/>
  <c r="AF287" i="63"/>
  <c r="AF357" i="63"/>
  <c r="AF427" i="63"/>
  <c r="AF487" i="63"/>
  <c r="AF876" i="63"/>
  <c r="AF124" i="63"/>
  <c r="AF257" i="63"/>
  <c r="AF297" i="63"/>
  <c r="AF15" i="63"/>
  <c r="AF81" i="63"/>
  <c r="AF577" i="63"/>
  <c r="AF377" i="63"/>
  <c r="AF447" i="63"/>
  <c r="AF580" i="63"/>
  <c r="AF45" i="63"/>
  <c r="AF267" i="63"/>
  <c r="AF307" i="63"/>
  <c r="AF35" i="63"/>
  <c r="AF172" i="63"/>
  <c r="AF144" i="63"/>
  <c r="AF154" i="63"/>
  <c r="AF646" i="63"/>
  <c r="AF317" i="63"/>
  <c r="AF197" i="63"/>
  <c r="AF575" i="63"/>
  <c r="AF327" i="63"/>
  <c r="AF397" i="63"/>
  <c r="AF467" i="63"/>
  <c r="AF846" i="63"/>
  <c r="AF214" i="63"/>
  <c r="AF277" i="63"/>
  <c r="AF337" i="63"/>
  <c r="AF174" i="63"/>
  <c r="AF623" i="63"/>
  <c r="AF700" i="63"/>
  <c r="AF767" i="63"/>
  <c r="AF477" i="63"/>
  <c r="AF633" i="63"/>
  <c r="AF82" i="63"/>
  <c r="AF583" i="63"/>
  <c r="AF827" i="63"/>
  <c r="AF877" i="63"/>
  <c r="AF367" i="63"/>
  <c r="AF579" i="63"/>
  <c r="AF647" i="63"/>
  <c r="AF714" i="63"/>
  <c r="AF584" i="63"/>
  <c r="AF578" i="63"/>
  <c r="AF660" i="63"/>
  <c r="AF582" i="63"/>
  <c r="AF777" i="63"/>
  <c r="AF586" i="63"/>
  <c r="AF6" i="63"/>
  <c r="AF387" i="63"/>
  <c r="AF670" i="63"/>
  <c r="AF727" i="63"/>
  <c r="AF407" i="63"/>
  <c r="AF497" i="63"/>
  <c r="AF507" i="63"/>
  <c r="AF680" i="63"/>
  <c r="AF737" i="63"/>
  <c r="AF797" i="63"/>
  <c r="AF857" i="63"/>
  <c r="AF715" i="63"/>
  <c r="AF437" i="63"/>
  <c r="AF603" i="63"/>
  <c r="AF690" i="63"/>
  <c r="AF747" i="63"/>
  <c r="AF807" i="63"/>
  <c r="AF587" i="63"/>
  <c r="AF26" i="63"/>
  <c r="AF457" i="63"/>
  <c r="AF613" i="63"/>
  <c r="AF581" i="63"/>
  <c r="AF757" i="63"/>
  <c r="AF847" i="63"/>
  <c r="AF115" i="63"/>
  <c r="AF155" i="63"/>
  <c r="AF648" i="63"/>
  <c r="AF338" i="63"/>
  <c r="AF215" i="63"/>
  <c r="AF176" i="63"/>
  <c r="AF198" i="63"/>
  <c r="AF278" i="63"/>
  <c r="AF348" i="63"/>
  <c r="AF418" i="63"/>
  <c r="AF867" i="63"/>
  <c r="AF66" i="63"/>
  <c r="AF216" i="63"/>
  <c r="AF217" i="63"/>
  <c r="AF588" i="63"/>
  <c r="AF358" i="63"/>
  <c r="AF428" i="63"/>
  <c r="AF887" i="63"/>
  <c r="AF125" i="63"/>
  <c r="AF238" i="63"/>
  <c r="AF288" i="63"/>
  <c r="AF368" i="63"/>
  <c r="AF438" i="63"/>
  <c r="AF16" i="63"/>
  <c r="AF135" i="63"/>
  <c r="AF248" i="63"/>
  <c r="AF298" i="63"/>
  <c r="AF787" i="63"/>
  <c r="AF585" i="63"/>
  <c r="AF36" i="63"/>
  <c r="AF56" i="63"/>
  <c r="AF177" i="63"/>
  <c r="AF258" i="63"/>
  <c r="AF817" i="63"/>
  <c r="AF46" i="63"/>
  <c r="AF145" i="63"/>
  <c r="AF84" i="63"/>
  <c r="AF318" i="63"/>
  <c r="AF837" i="63"/>
  <c r="AF105" i="63"/>
  <c r="AF83" i="63"/>
  <c r="AF268" i="63"/>
  <c r="AF328" i="63"/>
  <c r="AF398" i="63"/>
  <c r="AF448" i="63"/>
  <c r="AF508" i="63"/>
  <c r="AF681" i="63"/>
  <c r="AF748" i="63"/>
  <c r="AF388" i="63"/>
  <c r="AF604" i="63"/>
  <c r="AF691" i="63"/>
  <c r="AF758" i="63"/>
  <c r="AF818" i="63"/>
  <c r="AF878" i="63"/>
  <c r="AF589" i="63"/>
  <c r="AF614" i="63"/>
  <c r="AF592" i="63"/>
  <c r="AF378" i="63"/>
  <c r="AF179" i="63"/>
  <c r="AF624" i="63"/>
  <c r="AF701" i="63"/>
  <c r="AF593" i="63"/>
  <c r="AF838" i="63"/>
  <c r="AF7" i="63"/>
  <c r="AF478" i="63"/>
  <c r="AF488" i="63"/>
  <c r="AF634" i="63"/>
  <c r="AF85" i="63"/>
  <c r="AF468" i="63"/>
  <c r="AF590" i="63"/>
  <c r="AF649" i="63"/>
  <c r="AF716" i="63"/>
  <c r="AF308" i="63"/>
  <c r="AF178" i="63"/>
  <c r="AF591" i="63"/>
  <c r="AF661" i="63"/>
  <c r="AF728" i="63"/>
  <c r="AF788" i="63"/>
  <c r="AF595" i="63"/>
  <c r="AF27" i="63"/>
  <c r="AF408" i="63"/>
  <c r="AF458" i="63"/>
  <c r="AF498" i="63"/>
  <c r="AF671" i="63"/>
  <c r="AF738" i="63"/>
  <c r="AF798" i="63"/>
  <c r="AF218" i="63"/>
  <c r="AF37" i="63"/>
  <c r="AF768" i="63"/>
  <c r="AF594" i="63"/>
  <c r="AF17" i="63"/>
  <c r="AF57" i="63"/>
  <c r="AF181" i="63"/>
  <c r="AF259" i="63"/>
  <c r="AF309" i="63"/>
  <c r="AF778" i="63"/>
  <c r="AF717" i="63"/>
  <c r="AF146" i="63"/>
  <c r="AF87" i="63"/>
  <c r="AF319" i="63"/>
  <c r="AF399" i="63"/>
  <c r="AF469" i="63"/>
  <c r="AF808" i="63"/>
  <c r="AF86" i="63"/>
  <c r="AF269" i="63"/>
  <c r="AF828" i="63"/>
  <c r="AF67" i="63"/>
  <c r="AF116" i="63"/>
  <c r="AF156" i="63"/>
  <c r="AF650" i="63"/>
  <c r="AF339" i="63"/>
  <c r="AF419" i="63"/>
  <c r="AF183" i="63"/>
  <c r="AF848" i="63"/>
  <c r="AF180" i="63"/>
  <c r="AF199" i="63"/>
  <c r="AF279" i="63"/>
  <c r="AF858" i="63"/>
  <c r="AF47" i="63"/>
  <c r="AF219" i="63"/>
  <c r="AF220" i="63"/>
  <c r="AF596" i="63"/>
  <c r="AF359" i="63"/>
  <c r="AF868" i="63"/>
  <c r="AF106" i="63"/>
  <c r="AF126" i="63"/>
  <c r="AF239" i="63"/>
  <c r="AF289" i="63"/>
  <c r="AF369" i="63"/>
  <c r="AF449" i="63"/>
  <c r="AF499" i="63"/>
  <c r="AF888" i="63"/>
  <c r="AF136" i="63"/>
  <c r="AF249" i="63"/>
  <c r="AF299" i="63"/>
  <c r="AF379" i="63"/>
  <c r="AF459" i="63"/>
  <c r="AF509" i="63"/>
  <c r="AF349" i="63"/>
  <c r="AF182" i="63"/>
  <c r="AF597" i="63"/>
  <c r="AF605" i="63"/>
  <c r="AF598" i="63"/>
  <c r="AF769" i="63"/>
  <c r="AF849" i="63"/>
  <c r="AF18" i="63"/>
  <c r="AF117" i="63"/>
  <c r="AF329" i="63"/>
  <c r="AF479" i="63"/>
  <c r="AF625" i="63"/>
  <c r="AF702" i="63"/>
  <c r="AF779" i="63"/>
  <c r="AF859" i="63"/>
  <c r="AF719" i="63"/>
  <c r="AF184" i="63"/>
  <c r="AF200" i="63"/>
  <c r="AF280" i="63"/>
  <c r="AF360" i="63"/>
  <c r="AF440" i="63"/>
  <c r="AF489" i="63"/>
  <c r="AF635" i="63"/>
  <c r="AF88" i="63"/>
  <c r="AF789" i="63"/>
  <c r="AF599" i="63"/>
  <c r="AF28" i="63"/>
  <c r="AF222" i="63"/>
  <c r="AF651" i="63"/>
  <c r="AF718" i="63"/>
  <c r="AF799" i="63"/>
  <c r="AF221" i="63"/>
  <c r="AF38" i="63"/>
  <c r="AF127" i="63"/>
  <c r="AF240" i="63"/>
  <c r="AF300" i="63"/>
  <c r="AF380" i="63"/>
  <c r="AF460" i="63"/>
  <c r="AF606" i="63"/>
  <c r="AF389" i="63"/>
  <c r="AF662" i="63"/>
  <c r="AF729" i="63"/>
  <c r="AF809" i="63"/>
  <c r="AF869" i="63"/>
  <c r="AF48" i="63"/>
  <c r="AF409" i="63"/>
  <c r="AF672" i="63"/>
  <c r="AF739" i="63"/>
  <c r="AF819" i="63"/>
  <c r="AF879" i="63"/>
  <c r="AF58" i="63"/>
  <c r="AF185" i="63"/>
  <c r="AF260" i="63"/>
  <c r="AF320" i="63"/>
  <c r="AF400" i="63"/>
  <c r="AF470" i="63"/>
  <c r="AF626" i="63"/>
  <c r="AF429" i="63"/>
  <c r="AF615" i="63"/>
  <c r="AF682" i="63"/>
  <c r="AF749" i="63"/>
  <c r="AF829" i="63"/>
  <c r="AF889" i="63"/>
  <c r="AF68" i="63"/>
  <c r="AF147" i="63"/>
  <c r="AF90" i="63"/>
  <c r="AF330" i="63"/>
  <c r="AF410" i="63"/>
  <c r="AF480" i="63"/>
  <c r="AF759" i="63"/>
  <c r="AF652" i="63"/>
  <c r="AF430" i="63"/>
  <c r="AF663" i="63"/>
  <c r="AF740" i="63"/>
  <c r="AF820" i="63"/>
  <c r="AF890" i="63"/>
  <c r="AF839" i="63"/>
  <c r="AF290" i="63"/>
  <c r="AF450" i="63"/>
  <c r="AF750" i="63"/>
  <c r="AF830" i="63"/>
  <c r="AF9" i="63"/>
  <c r="AF118" i="63"/>
  <c r="AF201" i="63"/>
  <c r="AF291" i="63"/>
  <c r="AF371" i="63"/>
  <c r="AF451" i="63"/>
  <c r="AF607" i="63"/>
  <c r="AF439" i="63"/>
  <c r="AF8" i="63"/>
  <c r="AF310" i="63"/>
  <c r="AF186" i="63"/>
  <c r="AF683" i="63"/>
  <c r="AF760" i="63"/>
  <c r="AF840" i="63"/>
  <c r="AF19" i="63"/>
  <c r="AF89" i="63"/>
  <c r="AF340" i="63"/>
  <c r="AF673" i="63"/>
  <c r="AF693" i="63"/>
  <c r="AF770" i="63"/>
  <c r="AF850" i="63"/>
  <c r="AF29" i="63"/>
  <c r="AF225" i="63"/>
  <c r="AF241" i="63"/>
  <c r="AF311" i="63"/>
  <c r="AF391" i="63"/>
  <c r="AF189" i="63"/>
  <c r="AF627" i="63"/>
  <c r="AF137" i="63"/>
  <c r="AF157" i="63"/>
  <c r="AF350" i="63"/>
  <c r="AF510" i="63"/>
  <c r="AF616" i="63"/>
  <c r="AF703" i="63"/>
  <c r="AF780" i="63"/>
  <c r="AF860" i="63"/>
  <c r="AF223" i="63"/>
  <c r="AF370" i="63"/>
  <c r="AF500" i="63"/>
  <c r="AF636" i="63"/>
  <c r="AF653" i="63"/>
  <c r="AF91" i="63"/>
  <c r="AF790" i="63"/>
  <c r="AF224" i="63"/>
  <c r="AF49" i="63"/>
  <c r="AF138" i="63"/>
  <c r="AF261" i="63"/>
  <c r="AF331" i="63"/>
  <c r="AF411" i="63"/>
  <c r="AF481" i="63"/>
  <c r="AF654" i="63"/>
  <c r="AF107" i="63"/>
  <c r="AF250" i="63"/>
  <c r="AF390" i="63"/>
  <c r="AF490" i="63"/>
  <c r="AF720" i="63"/>
  <c r="AF800" i="63"/>
  <c r="AF870" i="63"/>
  <c r="AF59" i="63"/>
  <c r="AF148" i="63"/>
  <c r="AF93" i="63"/>
  <c r="AF341" i="63"/>
  <c r="AF421" i="63"/>
  <c r="AF491" i="63"/>
  <c r="AF664" i="63"/>
  <c r="AF810" i="63"/>
  <c r="AF880" i="63"/>
  <c r="AF39" i="63"/>
  <c r="AF226" i="63"/>
  <c r="AF381" i="63"/>
  <c r="AF617" i="63"/>
  <c r="AF731" i="63"/>
  <c r="AF811" i="63"/>
  <c r="AF881" i="63"/>
  <c r="AF251" i="63"/>
  <c r="AF401" i="63"/>
  <c r="AF741" i="63"/>
  <c r="AF821" i="63"/>
  <c r="AF891" i="63"/>
  <c r="AF109" i="63"/>
  <c r="AF159" i="63"/>
  <c r="AF282" i="63"/>
  <c r="AF362" i="63"/>
  <c r="AF442" i="63"/>
  <c r="AF512" i="63"/>
  <c r="AF692" i="63"/>
  <c r="AF69" i="63"/>
  <c r="AF271" i="63"/>
  <c r="AF431" i="63"/>
  <c r="AF751" i="63"/>
  <c r="AF831" i="63"/>
  <c r="AF10" i="63"/>
  <c r="AF119" i="63"/>
  <c r="AF202" i="63"/>
  <c r="AF292" i="63"/>
  <c r="AF372" i="63"/>
  <c r="AF452" i="63"/>
  <c r="AF270" i="63"/>
  <c r="AF108" i="63"/>
  <c r="AF281" i="63"/>
  <c r="AF441" i="63"/>
  <c r="AF684" i="63"/>
  <c r="AF761" i="63"/>
  <c r="AF841" i="63"/>
  <c r="AF20" i="63"/>
  <c r="AF190" i="63"/>
  <c r="AF229" i="63"/>
  <c r="AF302" i="63"/>
  <c r="AF382" i="63"/>
  <c r="AF462" i="63"/>
  <c r="AF420" i="63"/>
  <c r="AF188" i="63"/>
  <c r="AF301" i="63"/>
  <c r="AF461" i="63"/>
  <c r="AF637" i="63"/>
  <c r="AF694" i="63"/>
  <c r="AF771" i="63"/>
  <c r="AF851" i="63"/>
  <c r="AF187" i="63"/>
  <c r="AF128" i="63"/>
  <c r="AF321" i="63"/>
  <c r="AF471" i="63"/>
  <c r="AF704" i="63"/>
  <c r="AF781" i="63"/>
  <c r="AF861" i="63"/>
  <c r="AF40" i="63"/>
  <c r="AF129" i="63"/>
  <c r="AF252" i="63"/>
  <c r="AF322" i="63"/>
  <c r="AF402" i="63"/>
  <c r="AF472" i="63"/>
  <c r="AF92" i="63"/>
  <c r="AF351" i="63"/>
  <c r="AF730" i="63"/>
  <c r="AF158" i="63"/>
  <c r="AF361" i="63"/>
  <c r="AF511" i="63"/>
  <c r="AF674" i="63"/>
  <c r="AF721" i="63"/>
  <c r="AF801" i="63"/>
  <c r="AF871" i="63"/>
  <c r="AF30" i="63"/>
  <c r="AF242" i="63"/>
  <c r="AF392" i="63"/>
  <c r="AF695" i="63"/>
  <c r="AF772" i="63"/>
  <c r="AF852" i="63"/>
  <c r="AF31" i="63"/>
  <c r="AF50" i="63"/>
  <c r="AF262" i="63"/>
  <c r="AF412" i="63"/>
  <c r="AF492" i="63"/>
  <c r="AF618" i="63"/>
  <c r="AF705" i="63"/>
  <c r="AF782" i="63"/>
  <c r="AF862" i="63"/>
  <c r="AF41" i="63"/>
  <c r="AF140" i="63"/>
  <c r="AF263" i="63"/>
  <c r="AF333" i="63"/>
  <c r="AF413" i="63"/>
  <c r="AF483" i="63"/>
  <c r="AF656" i="63"/>
  <c r="AF94" i="63"/>
  <c r="AF60" i="63"/>
  <c r="AF96" i="63"/>
  <c r="AF422" i="63"/>
  <c r="AF608" i="63"/>
  <c r="AF628" i="63"/>
  <c r="AF97" i="63"/>
  <c r="AF792" i="63"/>
  <c r="AF230" i="63"/>
  <c r="AF51" i="63"/>
  <c r="AF791" i="63"/>
  <c r="AF70" i="63"/>
  <c r="AF272" i="63"/>
  <c r="AF432" i="63"/>
  <c r="AF502" i="63"/>
  <c r="AF638" i="63"/>
  <c r="AF722" i="63"/>
  <c r="AF802" i="63"/>
  <c r="AF872" i="63"/>
  <c r="AF61" i="63"/>
  <c r="AF98" i="63"/>
  <c r="AF273" i="63"/>
  <c r="AF353" i="63"/>
  <c r="AF433" i="63"/>
  <c r="AF503" i="63"/>
  <c r="AF227" i="63"/>
  <c r="AF228" i="63"/>
  <c r="AF312" i="63"/>
  <c r="AF191" i="63"/>
  <c r="AF655" i="63"/>
  <c r="AF732" i="63"/>
  <c r="AF812" i="63"/>
  <c r="AF882" i="63"/>
  <c r="AF501" i="63"/>
  <c r="AF139" i="63"/>
  <c r="AF332" i="63"/>
  <c r="AF482" i="63"/>
  <c r="AF665" i="63"/>
  <c r="AF742" i="63"/>
  <c r="AF822" i="63"/>
  <c r="AF892" i="63"/>
  <c r="AF110" i="63"/>
  <c r="AF203" i="63"/>
  <c r="AF293" i="63"/>
  <c r="AF373" i="63"/>
  <c r="AF453" i="63"/>
  <c r="AF609" i="63"/>
  <c r="AF149" i="63"/>
  <c r="AF342" i="63"/>
  <c r="AF675" i="63"/>
  <c r="AF752" i="63"/>
  <c r="AF832" i="63"/>
  <c r="AF11" i="63"/>
  <c r="AF120" i="63"/>
  <c r="AF232" i="63"/>
  <c r="AF303" i="63"/>
  <c r="AF383" i="63"/>
  <c r="AF463" i="63"/>
  <c r="AF619" i="63"/>
  <c r="AF243" i="63"/>
  <c r="AF393" i="63"/>
  <c r="AF629" i="63"/>
  <c r="AF686" i="63"/>
  <c r="AF763" i="63"/>
  <c r="AF843" i="63"/>
  <c r="AF253" i="63"/>
  <c r="AF403" i="63"/>
  <c r="AF639" i="63"/>
  <c r="AF773" i="63"/>
  <c r="AF853" i="63"/>
  <c r="AF99" i="63"/>
  <c r="AF423" i="63"/>
  <c r="AF666" i="63"/>
  <c r="AF706" i="63"/>
  <c r="AF783" i="63"/>
  <c r="AF863" i="63"/>
  <c r="AF95" i="63"/>
  <c r="AF685" i="63"/>
  <c r="AF71" i="63"/>
  <c r="AF283" i="63"/>
  <c r="AF443" i="63"/>
  <c r="AF696" i="63"/>
  <c r="AF100" i="63"/>
  <c r="AF793" i="63"/>
  <c r="AF873" i="63"/>
  <c r="AF753" i="63"/>
  <c r="AF352" i="63"/>
  <c r="AF762" i="63"/>
  <c r="AF192" i="63"/>
  <c r="AF313" i="63"/>
  <c r="AF193" i="63"/>
  <c r="AF723" i="63"/>
  <c r="AF803" i="63"/>
  <c r="AF883" i="63"/>
  <c r="AF842" i="63"/>
  <c r="AF130" i="63"/>
  <c r="AF323" i="63"/>
  <c r="AF473" i="63"/>
  <c r="AF676" i="63"/>
  <c r="AF733" i="63"/>
  <c r="AF813" i="63"/>
  <c r="AF893" i="63"/>
  <c r="AF160" i="63"/>
  <c r="AF363" i="63"/>
  <c r="AF21" i="63"/>
  <c r="AF150" i="63"/>
  <c r="AF343" i="63"/>
  <c r="AF493" i="63"/>
  <c r="AF743" i="63"/>
  <c r="AF823" i="63"/>
  <c r="AF513" i="63"/>
  <c r="AF833" i="63"/>
  <c r="AH900" i="63" l="1"/>
  <c r="AG2" i="63"/>
  <c r="AG52" i="63"/>
  <c r="AG514" i="63"/>
  <c r="AG12" i="63"/>
  <c r="AG515" i="63"/>
  <c r="AG22" i="63"/>
  <c r="AG204" i="63"/>
  <c r="AG32" i="63"/>
  <c r="AG42" i="63"/>
  <c r="AG62" i="63"/>
  <c r="AG162" i="63"/>
  <c r="AG707" i="63"/>
  <c r="AG101" i="63"/>
  <c r="AG234" i="63"/>
  <c r="AG121" i="63"/>
  <c r="AG111" i="63"/>
  <c r="AG131" i="63"/>
  <c r="AG264" i="63"/>
  <c r="AG151" i="63"/>
  <c r="AG640" i="63"/>
  <c r="AG205" i="63"/>
  <c r="AG244" i="63"/>
  <c r="AG284" i="63"/>
  <c r="AG161" i="63"/>
  <c r="AG194" i="63"/>
  <c r="AG254" i="63"/>
  <c r="AG72" i="63"/>
  <c r="AG518" i="63"/>
  <c r="AG517" i="63"/>
  <c r="AG304" i="63"/>
  <c r="AG274" i="63"/>
  <c r="AG314" i="63"/>
  <c r="AG516" i="63"/>
  <c r="AG141" i="63"/>
  <c r="AG334" i="63"/>
  <c r="AG294" i="63"/>
  <c r="AG354" i="63"/>
  <c r="AG519" i="63"/>
  <c r="AG364" i="63"/>
  <c r="AG520" i="63"/>
  <c r="AG384" i="63"/>
  <c r="AG454" i="63"/>
  <c r="AG344" i="63"/>
  <c r="AG394" i="63"/>
  <c r="AG404" i="63"/>
  <c r="AG424" i="63"/>
  <c r="AG484" i="63"/>
  <c r="AG521" i="63"/>
  <c r="AG324" i="63"/>
  <c r="AG374" i="63"/>
  <c r="AG434" i="63"/>
  <c r="AG523" i="63"/>
  <c r="AG444" i="63"/>
  <c r="AG522" i="63"/>
  <c r="AG620" i="63"/>
  <c r="AG630" i="63"/>
  <c r="AG697" i="63"/>
  <c r="AG474" i="63"/>
  <c r="AG163" i="63"/>
  <c r="AG504" i="63"/>
  <c r="AG677" i="63"/>
  <c r="AG600" i="63"/>
  <c r="AG414" i="63"/>
  <c r="AG610" i="63"/>
  <c r="AG524" i="63"/>
  <c r="AG708" i="63"/>
  <c r="AG724" i="63"/>
  <c r="AG73" i="63"/>
  <c r="AG734" i="63"/>
  <c r="AG774" i="63"/>
  <c r="AG494" i="63"/>
  <c r="AG667" i="63"/>
  <c r="AG744" i="63"/>
  <c r="AG657" i="63"/>
  <c r="AG527" i="63"/>
  <c r="AG794" i="63"/>
  <c r="AG525" i="63"/>
  <c r="AG754" i="63"/>
  <c r="AG464" i="63"/>
  <c r="AG641" i="63"/>
  <c r="AG764" i="63"/>
  <c r="AG814" i="63"/>
  <c r="AG687" i="63"/>
  <c r="AG526" i="63"/>
  <c r="AG529" i="63"/>
  <c r="AG784" i="63"/>
  <c r="AG533" i="63"/>
  <c r="AG804" i="63"/>
  <c r="AG531" i="63"/>
  <c r="AG824" i="63"/>
  <c r="AG874" i="63"/>
  <c r="AG33" i="63"/>
  <c r="AG834" i="63"/>
  <c r="AG532" i="63"/>
  <c r="AG3" i="63"/>
  <c r="AG53" i="63"/>
  <c r="AG528" i="63"/>
  <c r="AG844" i="63"/>
  <c r="AG530" i="63"/>
  <c r="AG854" i="63"/>
  <c r="AG13" i="63"/>
  <c r="AG102" i="63"/>
  <c r="AG864" i="63"/>
  <c r="AG534" i="63"/>
  <c r="AG43" i="63"/>
  <c r="AG884" i="63"/>
  <c r="AG23" i="63"/>
  <c r="AG207" i="63"/>
  <c r="AG709" i="63"/>
  <c r="AG112" i="63"/>
  <c r="AG122" i="63"/>
  <c r="AG206" i="63"/>
  <c r="AG142" i="63"/>
  <c r="AG235" i="63"/>
  <c r="AG537" i="63"/>
  <c r="AG535" i="63"/>
  <c r="AG152" i="63"/>
  <c r="AG245" i="63"/>
  <c r="AG285" i="63"/>
  <c r="AG345" i="63"/>
  <c r="AG255" i="63"/>
  <c r="AG75" i="63"/>
  <c r="AG538" i="63"/>
  <c r="AG164" i="63"/>
  <c r="AG165" i="63"/>
  <c r="AG265" i="63"/>
  <c r="AG132" i="63"/>
  <c r="AG642" i="63"/>
  <c r="AG63" i="63"/>
  <c r="AG74" i="63"/>
  <c r="AG195" i="63"/>
  <c r="AG536" i="63"/>
  <c r="AG208" i="63"/>
  <c r="AG275" i="63"/>
  <c r="AG325" i="63"/>
  <c r="AG395" i="63"/>
  <c r="AG335" i="63"/>
  <c r="AG405" i="63"/>
  <c r="AG465" i="63"/>
  <c r="AG601" i="63"/>
  <c r="AG295" i="63"/>
  <c r="AG425" i="63"/>
  <c r="AG167" i="63"/>
  <c r="AG539" i="63"/>
  <c r="AG355" i="63"/>
  <c r="AG541" i="63"/>
  <c r="AG315" i="63"/>
  <c r="AG375" i="63"/>
  <c r="AG435" i="63"/>
  <c r="AG542" i="63"/>
  <c r="AG305" i="63"/>
  <c r="AG365" i="63"/>
  <c r="AG540" i="63"/>
  <c r="AG445" i="63"/>
  <c r="AG543" i="63"/>
  <c r="AG385" i="63"/>
  <c r="AG455" i="63"/>
  <c r="AG485" i="63"/>
  <c r="AG658" i="63"/>
  <c r="AG495" i="63"/>
  <c r="AG668" i="63"/>
  <c r="AG505" i="63"/>
  <c r="AG678" i="63"/>
  <c r="AG725" i="63"/>
  <c r="AG688" i="63"/>
  <c r="AG415" i="63"/>
  <c r="AG621" i="63"/>
  <c r="AG545" i="63"/>
  <c r="AG547" i="63"/>
  <c r="AG166" i="63"/>
  <c r="AG631" i="63"/>
  <c r="AG698" i="63"/>
  <c r="AG475" i="63"/>
  <c r="AG643" i="63"/>
  <c r="AG76" i="63"/>
  <c r="AG805" i="63"/>
  <c r="AG551" i="63"/>
  <c r="AG209" i="63"/>
  <c r="AG755" i="63"/>
  <c r="AG765" i="63"/>
  <c r="AG815" i="63"/>
  <c r="AG865" i="63"/>
  <c r="AG710" i="63"/>
  <c r="AG549" i="63"/>
  <c r="AG825" i="63"/>
  <c r="AG611" i="63"/>
  <c r="AG546" i="63"/>
  <c r="AG550" i="63"/>
  <c r="AG544" i="63"/>
  <c r="AG735" i="63"/>
  <c r="AG548" i="63"/>
  <c r="AG775" i="63"/>
  <c r="AG552" i="63"/>
  <c r="AG4" i="63"/>
  <c r="AG745" i="63"/>
  <c r="AG785" i="63"/>
  <c r="AG845" i="63"/>
  <c r="AG554" i="63"/>
  <c r="AG795" i="63"/>
  <c r="AG855" i="63"/>
  <c r="AG711" i="63"/>
  <c r="AG168" i="63"/>
  <c r="AG196" i="63"/>
  <c r="AG553" i="63"/>
  <c r="AG24" i="63"/>
  <c r="AG875" i="63"/>
  <c r="AG34" i="63"/>
  <c r="AG123" i="63"/>
  <c r="AG885" i="63"/>
  <c r="AG44" i="63"/>
  <c r="AG54" i="63"/>
  <c r="AG169" i="63"/>
  <c r="AG64" i="63"/>
  <c r="AG14" i="63"/>
  <c r="AG103" i="63"/>
  <c r="AG77" i="63"/>
  <c r="AG835" i="63"/>
  <c r="AG555" i="63"/>
  <c r="AG113" i="63"/>
  <c r="AG133" i="63"/>
  <c r="AG236" i="63"/>
  <c r="AG246" i="63"/>
  <c r="AG256" i="63"/>
  <c r="AG276" i="63"/>
  <c r="AG326" i="63"/>
  <c r="AG396" i="63"/>
  <c r="AG143" i="63"/>
  <c r="AG557" i="63"/>
  <c r="AG153" i="63"/>
  <c r="AG286" i="63"/>
  <c r="AG346" i="63"/>
  <c r="AG211" i="63"/>
  <c r="AG296" i="63"/>
  <c r="AG78" i="63"/>
  <c r="AG558" i="63"/>
  <c r="AG366" i="63"/>
  <c r="AG266" i="63"/>
  <c r="AG306" i="63"/>
  <c r="AG644" i="63"/>
  <c r="AG316" i="63"/>
  <c r="AG560" i="63"/>
  <c r="AG210" i="63"/>
  <c r="AG556" i="63"/>
  <c r="AG559" i="63"/>
  <c r="AG436" i="63"/>
  <c r="AG562" i="63"/>
  <c r="AG645" i="63"/>
  <c r="AG446" i="63"/>
  <c r="AG563" i="63"/>
  <c r="AG456" i="63"/>
  <c r="AG496" i="63"/>
  <c r="AG669" i="63"/>
  <c r="AG170" i="63"/>
  <c r="AG336" i="63"/>
  <c r="AG466" i="63"/>
  <c r="AG602" i="63"/>
  <c r="AG356" i="63"/>
  <c r="AG406" i="63"/>
  <c r="AG416" i="63"/>
  <c r="AG476" i="63"/>
  <c r="AG376" i="63"/>
  <c r="AG426" i="63"/>
  <c r="AG171" i="63"/>
  <c r="AG622" i="63"/>
  <c r="AG386" i="63"/>
  <c r="AG561" i="63"/>
  <c r="AG486" i="63"/>
  <c r="AG506" i="63"/>
  <c r="AG564" i="63"/>
  <c r="AG746" i="63"/>
  <c r="AG786" i="63"/>
  <c r="AG846" i="63"/>
  <c r="AG15" i="63"/>
  <c r="AG104" i="63"/>
  <c r="AG80" i="63"/>
  <c r="AG612" i="63"/>
  <c r="AG565" i="63"/>
  <c r="AG567" i="63"/>
  <c r="AG796" i="63"/>
  <c r="AG632" i="63"/>
  <c r="AG699" i="63"/>
  <c r="AG756" i="63"/>
  <c r="AG806" i="63"/>
  <c r="AG573" i="63"/>
  <c r="AG713" i="63"/>
  <c r="AG172" i="63"/>
  <c r="AG659" i="63"/>
  <c r="AG79" i="63"/>
  <c r="AG568" i="63"/>
  <c r="AG571" i="63"/>
  <c r="AG712" i="63"/>
  <c r="AG766" i="63"/>
  <c r="AG816" i="63"/>
  <c r="AG566" i="63"/>
  <c r="AG569" i="63"/>
  <c r="AG826" i="63"/>
  <c r="AG876" i="63"/>
  <c r="AG45" i="63"/>
  <c r="AG134" i="63"/>
  <c r="AG679" i="63"/>
  <c r="AG726" i="63"/>
  <c r="AG570" i="63"/>
  <c r="AG836" i="63"/>
  <c r="AG886" i="63"/>
  <c r="AG689" i="63"/>
  <c r="AG736" i="63"/>
  <c r="AG776" i="63"/>
  <c r="AG856" i="63"/>
  <c r="AG173" i="63"/>
  <c r="AG214" i="63"/>
  <c r="AG277" i="63"/>
  <c r="AG337" i="63"/>
  <c r="AG407" i="63"/>
  <c r="AG477" i="63"/>
  <c r="AG212" i="63"/>
  <c r="AG237" i="63"/>
  <c r="AG576" i="63"/>
  <c r="AG347" i="63"/>
  <c r="AG417" i="63"/>
  <c r="AG175" i="63"/>
  <c r="AG866" i="63"/>
  <c r="AG65" i="63"/>
  <c r="AG247" i="63"/>
  <c r="AG287" i="63"/>
  <c r="AG357" i="63"/>
  <c r="AG5" i="63"/>
  <c r="AG55" i="63"/>
  <c r="AG124" i="63"/>
  <c r="AG257" i="63"/>
  <c r="AG297" i="63"/>
  <c r="AG367" i="63"/>
  <c r="AG437" i="63"/>
  <c r="AG579" i="63"/>
  <c r="AG574" i="63"/>
  <c r="AG213" i="63"/>
  <c r="AG81" i="63"/>
  <c r="AG577" i="63"/>
  <c r="AG267" i="63"/>
  <c r="AG307" i="63"/>
  <c r="AG35" i="63"/>
  <c r="AG144" i="63"/>
  <c r="AG154" i="63"/>
  <c r="AG646" i="63"/>
  <c r="AG317" i="63"/>
  <c r="AG387" i="63"/>
  <c r="AG174" i="63"/>
  <c r="AG572" i="63"/>
  <c r="AG25" i="63"/>
  <c r="AG114" i="63"/>
  <c r="AG197" i="63"/>
  <c r="AG575" i="63"/>
  <c r="AG327" i="63"/>
  <c r="AG457" i="63"/>
  <c r="AG613" i="63"/>
  <c r="AG581" i="63"/>
  <c r="AG757" i="63"/>
  <c r="AG467" i="63"/>
  <c r="AG623" i="63"/>
  <c r="AG700" i="63"/>
  <c r="AG767" i="63"/>
  <c r="AG817" i="63"/>
  <c r="AG867" i="63"/>
  <c r="AG46" i="63"/>
  <c r="AG487" i="63"/>
  <c r="AG633" i="63"/>
  <c r="AG82" i="63"/>
  <c r="AG583" i="63"/>
  <c r="AG377" i="63"/>
  <c r="AG647" i="63"/>
  <c r="AG714" i="63"/>
  <c r="AG584" i="63"/>
  <c r="AG837" i="63"/>
  <c r="AG887" i="63"/>
  <c r="AG578" i="63"/>
  <c r="AG660" i="63"/>
  <c r="AG582" i="63"/>
  <c r="AG397" i="63"/>
  <c r="AG580" i="63"/>
  <c r="AG670" i="63"/>
  <c r="AG727" i="63"/>
  <c r="AG787" i="63"/>
  <c r="AG847" i="63"/>
  <c r="AG16" i="63"/>
  <c r="AG427" i="63"/>
  <c r="AG497" i="63"/>
  <c r="AG507" i="63"/>
  <c r="AG680" i="63"/>
  <c r="AG737" i="63"/>
  <c r="AG797" i="63"/>
  <c r="AG857" i="63"/>
  <c r="AG715" i="63"/>
  <c r="AG447" i="63"/>
  <c r="AG603" i="63"/>
  <c r="AG690" i="63"/>
  <c r="AG747" i="63"/>
  <c r="AG586" i="63"/>
  <c r="AG105" i="63"/>
  <c r="AG83" i="63"/>
  <c r="AG268" i="63"/>
  <c r="AG328" i="63"/>
  <c r="AG587" i="63"/>
  <c r="AG115" i="63"/>
  <c r="AG155" i="63"/>
  <c r="AG648" i="63"/>
  <c r="AG338" i="63"/>
  <c r="AG408" i="63"/>
  <c r="AG478" i="63"/>
  <c r="AG215" i="63"/>
  <c r="AG176" i="63"/>
  <c r="AG198" i="63"/>
  <c r="AG278" i="63"/>
  <c r="AG348" i="63"/>
  <c r="AG418" i="63"/>
  <c r="AG179" i="63"/>
  <c r="AG877" i="63"/>
  <c r="AG66" i="63"/>
  <c r="AG216" i="63"/>
  <c r="AG217" i="63"/>
  <c r="AG588" i="63"/>
  <c r="AG358" i="63"/>
  <c r="AG428" i="63"/>
  <c r="AG6" i="63"/>
  <c r="AG125" i="63"/>
  <c r="AG238" i="63"/>
  <c r="AG288" i="63"/>
  <c r="AG807" i="63"/>
  <c r="AG26" i="63"/>
  <c r="AG135" i="63"/>
  <c r="AG248" i="63"/>
  <c r="AG298" i="63"/>
  <c r="AG585" i="63"/>
  <c r="AG36" i="63"/>
  <c r="AG56" i="63"/>
  <c r="AG177" i="63"/>
  <c r="AG258" i="63"/>
  <c r="AG308" i="63"/>
  <c r="AG777" i="63"/>
  <c r="AG827" i="63"/>
  <c r="AG145" i="63"/>
  <c r="AG84" i="63"/>
  <c r="AG318" i="63"/>
  <c r="AG458" i="63"/>
  <c r="AG498" i="63"/>
  <c r="AG671" i="63"/>
  <c r="AG738" i="63"/>
  <c r="AG398" i="63"/>
  <c r="AG448" i="63"/>
  <c r="AG508" i="63"/>
  <c r="AG681" i="63"/>
  <c r="AG748" i="63"/>
  <c r="AG808" i="63"/>
  <c r="AG868" i="63"/>
  <c r="AG388" i="63"/>
  <c r="AG438" i="63"/>
  <c r="AG604" i="63"/>
  <c r="AG691" i="63"/>
  <c r="AG758" i="63"/>
  <c r="AG589" i="63"/>
  <c r="AG614" i="63"/>
  <c r="AG592" i="63"/>
  <c r="AG768" i="63"/>
  <c r="AG828" i="63"/>
  <c r="AG888" i="63"/>
  <c r="AG378" i="63"/>
  <c r="AG624" i="63"/>
  <c r="AG701" i="63"/>
  <c r="AG368" i="63"/>
  <c r="AG488" i="63"/>
  <c r="AG634" i="63"/>
  <c r="AG85" i="63"/>
  <c r="AG468" i="63"/>
  <c r="AG590" i="63"/>
  <c r="AG649" i="63"/>
  <c r="AG716" i="63"/>
  <c r="AG778" i="63"/>
  <c r="AG858" i="63"/>
  <c r="AG717" i="63"/>
  <c r="AG178" i="63"/>
  <c r="AG591" i="63"/>
  <c r="AG661" i="63"/>
  <c r="AG728" i="63"/>
  <c r="AG788" i="63"/>
  <c r="AG595" i="63"/>
  <c r="AG27" i="63"/>
  <c r="AG7" i="63"/>
  <c r="AG136" i="63"/>
  <c r="AG249" i="63"/>
  <c r="AG299" i="63"/>
  <c r="AG594" i="63"/>
  <c r="AG17" i="63"/>
  <c r="AG57" i="63"/>
  <c r="AG181" i="63"/>
  <c r="AG259" i="63"/>
  <c r="AG309" i="63"/>
  <c r="AG389" i="63"/>
  <c r="AG182" i="63"/>
  <c r="AG798" i="63"/>
  <c r="AG37" i="63"/>
  <c r="AG146" i="63"/>
  <c r="AG87" i="63"/>
  <c r="AG593" i="63"/>
  <c r="AG818" i="63"/>
  <c r="AG86" i="63"/>
  <c r="AG269" i="63"/>
  <c r="AG329" i="63"/>
  <c r="AG409" i="63"/>
  <c r="AG479" i="63"/>
  <c r="AG838" i="63"/>
  <c r="AG67" i="63"/>
  <c r="AG116" i="63"/>
  <c r="AG156" i="63"/>
  <c r="AG650" i="63"/>
  <c r="AG848" i="63"/>
  <c r="AG180" i="63"/>
  <c r="AG199" i="63"/>
  <c r="AG279" i="63"/>
  <c r="AG349" i="63"/>
  <c r="AG218" i="63"/>
  <c r="AG47" i="63"/>
  <c r="AG219" i="63"/>
  <c r="AG220" i="63"/>
  <c r="AG596" i="63"/>
  <c r="AG359" i="63"/>
  <c r="AG439" i="63"/>
  <c r="AG597" i="63"/>
  <c r="AG878" i="63"/>
  <c r="AG106" i="63"/>
  <c r="AG126" i="63"/>
  <c r="AG239" i="63"/>
  <c r="AG289" i="63"/>
  <c r="AG369" i="63"/>
  <c r="AG449" i="63"/>
  <c r="AG499" i="63"/>
  <c r="AG459" i="63"/>
  <c r="AG692" i="63"/>
  <c r="AG759" i="63"/>
  <c r="AG839" i="63"/>
  <c r="AG8" i="63"/>
  <c r="AG107" i="63"/>
  <c r="AG469" i="63"/>
  <c r="AG605" i="63"/>
  <c r="AG598" i="63"/>
  <c r="AG769" i="63"/>
  <c r="AG849" i="63"/>
  <c r="AG18" i="63"/>
  <c r="AG117" i="63"/>
  <c r="AG157" i="63"/>
  <c r="AG652" i="63"/>
  <c r="AG350" i="63"/>
  <c r="AG430" i="63"/>
  <c r="AG183" i="63"/>
  <c r="AG625" i="63"/>
  <c r="AG702" i="63"/>
  <c r="AG779" i="63"/>
  <c r="AG859" i="63"/>
  <c r="AG719" i="63"/>
  <c r="AG184" i="63"/>
  <c r="AG319" i="63"/>
  <c r="AG489" i="63"/>
  <c r="AG635" i="63"/>
  <c r="AG88" i="63"/>
  <c r="AG789" i="63"/>
  <c r="AG599" i="63"/>
  <c r="AG28" i="63"/>
  <c r="AG222" i="63"/>
  <c r="AG223" i="63"/>
  <c r="AG290" i="63"/>
  <c r="AG370" i="63"/>
  <c r="AG450" i="63"/>
  <c r="AG510" i="63"/>
  <c r="AG339" i="63"/>
  <c r="AG379" i="63"/>
  <c r="AG509" i="63"/>
  <c r="AG651" i="63"/>
  <c r="AG718" i="63"/>
  <c r="AG799" i="63"/>
  <c r="AG221" i="63"/>
  <c r="AG38" i="63"/>
  <c r="AG399" i="63"/>
  <c r="AG662" i="63"/>
  <c r="AG729" i="63"/>
  <c r="AG809" i="63"/>
  <c r="AG869" i="63"/>
  <c r="AG48" i="63"/>
  <c r="AG137" i="63"/>
  <c r="AG250" i="63"/>
  <c r="AG310" i="63"/>
  <c r="AG390" i="63"/>
  <c r="AG186" i="63"/>
  <c r="AG616" i="63"/>
  <c r="AG419" i="63"/>
  <c r="AG672" i="63"/>
  <c r="AG739" i="63"/>
  <c r="AG819" i="63"/>
  <c r="AG879" i="63"/>
  <c r="AG58" i="63"/>
  <c r="AG185" i="63"/>
  <c r="AG260" i="63"/>
  <c r="AG320" i="63"/>
  <c r="AG400" i="63"/>
  <c r="AG470" i="63"/>
  <c r="AG270" i="63"/>
  <c r="AG420" i="63"/>
  <c r="AG187" i="63"/>
  <c r="AG606" i="63"/>
  <c r="AG730" i="63"/>
  <c r="AG810" i="63"/>
  <c r="AG880" i="63"/>
  <c r="AG682" i="63"/>
  <c r="AG280" i="63"/>
  <c r="AG440" i="63"/>
  <c r="AG626" i="63"/>
  <c r="AG663" i="63"/>
  <c r="AG740" i="63"/>
  <c r="AG820" i="63"/>
  <c r="AG890" i="63"/>
  <c r="AG108" i="63"/>
  <c r="AG158" i="63"/>
  <c r="AG281" i="63"/>
  <c r="AG361" i="63"/>
  <c r="AG441" i="63"/>
  <c r="AG511" i="63"/>
  <c r="AG749" i="63"/>
  <c r="AG300" i="63"/>
  <c r="AG460" i="63"/>
  <c r="AG750" i="63"/>
  <c r="AG830" i="63"/>
  <c r="AG9" i="63"/>
  <c r="AG829" i="63"/>
  <c r="AG147" i="63"/>
  <c r="AG330" i="63"/>
  <c r="AG480" i="63"/>
  <c r="AG683" i="63"/>
  <c r="AG760" i="63"/>
  <c r="AG840" i="63"/>
  <c r="AG19" i="63"/>
  <c r="AG188" i="63"/>
  <c r="AG226" i="63"/>
  <c r="AG301" i="63"/>
  <c r="AG381" i="63"/>
  <c r="AG461" i="63"/>
  <c r="AG617" i="63"/>
  <c r="AG889" i="63"/>
  <c r="AG89" i="63"/>
  <c r="AG340" i="63"/>
  <c r="AG673" i="63"/>
  <c r="AG693" i="63"/>
  <c r="AG770" i="63"/>
  <c r="AG850" i="63"/>
  <c r="AG615" i="63"/>
  <c r="AG68" i="63"/>
  <c r="AG200" i="63"/>
  <c r="AG360" i="63"/>
  <c r="AG703" i="63"/>
  <c r="AG780" i="63"/>
  <c r="AG860" i="63"/>
  <c r="AG39" i="63"/>
  <c r="AG128" i="63"/>
  <c r="AG251" i="63"/>
  <c r="AG321" i="63"/>
  <c r="AG401" i="63"/>
  <c r="AG471" i="63"/>
  <c r="AG637" i="63"/>
  <c r="AG240" i="63"/>
  <c r="AG380" i="63"/>
  <c r="AG500" i="63"/>
  <c r="AG636" i="63"/>
  <c r="AG653" i="63"/>
  <c r="AG91" i="63"/>
  <c r="AG790" i="63"/>
  <c r="AG224" i="63"/>
  <c r="AG49" i="63"/>
  <c r="AG138" i="63"/>
  <c r="AG261" i="63"/>
  <c r="AG331" i="63"/>
  <c r="AG411" i="63"/>
  <c r="AG481" i="63"/>
  <c r="AG654" i="63"/>
  <c r="AG90" i="63"/>
  <c r="AG201" i="63"/>
  <c r="AG371" i="63"/>
  <c r="AG607" i="63"/>
  <c r="AG674" i="63"/>
  <c r="AG721" i="63"/>
  <c r="AG801" i="63"/>
  <c r="AG871" i="63"/>
  <c r="AG127" i="63"/>
  <c r="AG410" i="63"/>
  <c r="AG490" i="63"/>
  <c r="AG720" i="63"/>
  <c r="AG241" i="63"/>
  <c r="AG391" i="63"/>
  <c r="AG627" i="63"/>
  <c r="AG731" i="63"/>
  <c r="AG811" i="63"/>
  <c r="AG881" i="63"/>
  <c r="AG70" i="63"/>
  <c r="AG95" i="63"/>
  <c r="AG272" i="63"/>
  <c r="AG352" i="63"/>
  <c r="AG432" i="63"/>
  <c r="AG502" i="63"/>
  <c r="AG800" i="63"/>
  <c r="AG59" i="63"/>
  <c r="AG93" i="63"/>
  <c r="AG421" i="63"/>
  <c r="AG741" i="63"/>
  <c r="AG821" i="63"/>
  <c r="AG891" i="63"/>
  <c r="AG109" i="63"/>
  <c r="AG159" i="63"/>
  <c r="AG282" i="63"/>
  <c r="AG362" i="63"/>
  <c r="AG442" i="63"/>
  <c r="AG69" i="63"/>
  <c r="AG271" i="63"/>
  <c r="AG431" i="63"/>
  <c r="AG751" i="63"/>
  <c r="AG831" i="63"/>
  <c r="AG10" i="63"/>
  <c r="AG119" i="63"/>
  <c r="AG202" i="63"/>
  <c r="AG292" i="63"/>
  <c r="AG372" i="63"/>
  <c r="AG452" i="63"/>
  <c r="AG870" i="63"/>
  <c r="AG118" i="63"/>
  <c r="AG291" i="63"/>
  <c r="AG451" i="63"/>
  <c r="AG684" i="63"/>
  <c r="AG761" i="63"/>
  <c r="AG841" i="63"/>
  <c r="AG225" i="63"/>
  <c r="AG311" i="63"/>
  <c r="AG189" i="63"/>
  <c r="AG694" i="63"/>
  <c r="AG771" i="63"/>
  <c r="AG851" i="63"/>
  <c r="AG30" i="63"/>
  <c r="AG228" i="63"/>
  <c r="AG242" i="63"/>
  <c r="AG312" i="63"/>
  <c r="AG392" i="63"/>
  <c r="AG191" i="63"/>
  <c r="AG29" i="63"/>
  <c r="AG148" i="63"/>
  <c r="AG341" i="63"/>
  <c r="AG429" i="63"/>
  <c r="AG92" i="63"/>
  <c r="AG351" i="63"/>
  <c r="AG501" i="63"/>
  <c r="AG94" i="63"/>
  <c r="AG791" i="63"/>
  <c r="AG227" i="63"/>
  <c r="AG20" i="63"/>
  <c r="AG229" i="63"/>
  <c r="AG382" i="63"/>
  <c r="AG512" i="63"/>
  <c r="AG685" i="63"/>
  <c r="AG762" i="63"/>
  <c r="AG842" i="63"/>
  <c r="AG21" i="63"/>
  <c r="AG40" i="63"/>
  <c r="AG252" i="63"/>
  <c r="AG402" i="63"/>
  <c r="AG695" i="63"/>
  <c r="AG772" i="63"/>
  <c r="AG852" i="63"/>
  <c r="AG31" i="63"/>
  <c r="AG130" i="63"/>
  <c r="AG253" i="63"/>
  <c r="AG323" i="63"/>
  <c r="AG403" i="63"/>
  <c r="AG473" i="63"/>
  <c r="AG639" i="63"/>
  <c r="AG491" i="63"/>
  <c r="AG50" i="63"/>
  <c r="AG262" i="63"/>
  <c r="AG412" i="63"/>
  <c r="AG492" i="63"/>
  <c r="AG618" i="63"/>
  <c r="AG705" i="63"/>
  <c r="AG782" i="63"/>
  <c r="AG862" i="63"/>
  <c r="AG41" i="63"/>
  <c r="AG60" i="63"/>
  <c r="AG96" i="63"/>
  <c r="AG422" i="63"/>
  <c r="AG608" i="63"/>
  <c r="AG628" i="63"/>
  <c r="AG97" i="63"/>
  <c r="AG792" i="63"/>
  <c r="AG230" i="63"/>
  <c r="AG51" i="63"/>
  <c r="AG150" i="63"/>
  <c r="AG99" i="63"/>
  <c r="AG343" i="63"/>
  <c r="AG423" i="63"/>
  <c r="AG493" i="63"/>
  <c r="AG704" i="63"/>
  <c r="AG190" i="63"/>
  <c r="AG302" i="63"/>
  <c r="AG462" i="63"/>
  <c r="AG638" i="63"/>
  <c r="AG722" i="63"/>
  <c r="AG802" i="63"/>
  <c r="AG872" i="63"/>
  <c r="AG664" i="63"/>
  <c r="AG781" i="63"/>
  <c r="AG129" i="63"/>
  <c r="AG322" i="63"/>
  <c r="AG472" i="63"/>
  <c r="AG655" i="63"/>
  <c r="AG732" i="63"/>
  <c r="AG812" i="63"/>
  <c r="AG882" i="63"/>
  <c r="AG71" i="63"/>
  <c r="AG160" i="63"/>
  <c r="AG283" i="63"/>
  <c r="AG363" i="63"/>
  <c r="AG443" i="63"/>
  <c r="AG513" i="63"/>
  <c r="AG861" i="63"/>
  <c r="AG139" i="63"/>
  <c r="AG332" i="63"/>
  <c r="AG482" i="63"/>
  <c r="AG665" i="63"/>
  <c r="AG742" i="63"/>
  <c r="AG822" i="63"/>
  <c r="AG892" i="63"/>
  <c r="AG110" i="63"/>
  <c r="AG203" i="63"/>
  <c r="AG293" i="63"/>
  <c r="AG373" i="63"/>
  <c r="AG453" i="63"/>
  <c r="AG609" i="63"/>
  <c r="AG696" i="63"/>
  <c r="AG149" i="63"/>
  <c r="AG232" i="63"/>
  <c r="AG383" i="63"/>
  <c r="AG619" i="63"/>
  <c r="AG753" i="63"/>
  <c r="AG833" i="63"/>
  <c r="AG342" i="63"/>
  <c r="AG61" i="63"/>
  <c r="AG243" i="63"/>
  <c r="AG393" i="63"/>
  <c r="AG629" i="63"/>
  <c r="AG686" i="63"/>
  <c r="AG763" i="63"/>
  <c r="AG843" i="63"/>
  <c r="AG11" i="63"/>
  <c r="AG263" i="63"/>
  <c r="AG413" i="63"/>
  <c r="AG656" i="63"/>
  <c r="AG773" i="63"/>
  <c r="AG853" i="63"/>
  <c r="AG273" i="63"/>
  <c r="AG433" i="63"/>
  <c r="AG666" i="63"/>
  <c r="AG706" i="63"/>
  <c r="AG783" i="63"/>
  <c r="AG863" i="63"/>
  <c r="AG120" i="63"/>
  <c r="AG303" i="63"/>
  <c r="AG463" i="63"/>
  <c r="AG100" i="63"/>
  <c r="AG793" i="63"/>
  <c r="AG873" i="63"/>
  <c r="AG675" i="63"/>
  <c r="AG192" i="63"/>
  <c r="AG313" i="63"/>
  <c r="AG193" i="63"/>
  <c r="AG723" i="63"/>
  <c r="AG803" i="63"/>
  <c r="AG883" i="63"/>
  <c r="AG832" i="63"/>
  <c r="AG98" i="63"/>
  <c r="AG503" i="63"/>
  <c r="AG823" i="63"/>
  <c r="AG752" i="63"/>
  <c r="AG140" i="63"/>
  <c r="AG333" i="63"/>
  <c r="AG483" i="63"/>
  <c r="AG676" i="63"/>
  <c r="AG733" i="63"/>
  <c r="AG813" i="63"/>
  <c r="AG893" i="63"/>
  <c r="AG353" i="63"/>
  <c r="AG743" i="63"/>
  <c r="AI900" i="63" l="1"/>
  <c r="AH42" i="63"/>
  <c r="AH2" i="63"/>
  <c r="AH52" i="63"/>
  <c r="AH514" i="63"/>
  <c r="AH12" i="63"/>
  <c r="AH707" i="63"/>
  <c r="AH161" i="63"/>
  <c r="AH22" i="63"/>
  <c r="AH204" i="63"/>
  <c r="AH32" i="63"/>
  <c r="AH111" i="63"/>
  <c r="AH131" i="63"/>
  <c r="AH62" i="63"/>
  <c r="AH162" i="63"/>
  <c r="AH101" i="63"/>
  <c r="AH515" i="63"/>
  <c r="AH205" i="63"/>
  <c r="AH121" i="63"/>
  <c r="AH234" i="63"/>
  <c r="AH72" i="63"/>
  <c r="AH264" i="63"/>
  <c r="AH151" i="63"/>
  <c r="AH141" i="63"/>
  <c r="AH517" i="63"/>
  <c r="AH244" i="63"/>
  <c r="AH194" i="63"/>
  <c r="AH254" i="63"/>
  <c r="AH294" i="63"/>
  <c r="AH518" i="63"/>
  <c r="AH364" i="63"/>
  <c r="AH304" i="63"/>
  <c r="AH274" i="63"/>
  <c r="AH314" i="63"/>
  <c r="AH324" i="63"/>
  <c r="AH284" i="63"/>
  <c r="AH640" i="63"/>
  <c r="AH344" i="63"/>
  <c r="AH374" i="63"/>
  <c r="AH519" i="63"/>
  <c r="AH520" i="63"/>
  <c r="AH444" i="63"/>
  <c r="AH384" i="63"/>
  <c r="AH394" i="63"/>
  <c r="AH414" i="63"/>
  <c r="AH474" i="63"/>
  <c r="AH334" i="63"/>
  <c r="AH424" i="63"/>
  <c r="AH516" i="63"/>
  <c r="AH354" i="63"/>
  <c r="AH521" i="63"/>
  <c r="AH522" i="63"/>
  <c r="AH610" i="63"/>
  <c r="AH404" i="63"/>
  <c r="AH620" i="63"/>
  <c r="AH525" i="63"/>
  <c r="AH484" i="63"/>
  <c r="AH434" i="63"/>
  <c r="AH641" i="63"/>
  <c r="AH464" i="63"/>
  <c r="AH494" i="63"/>
  <c r="AH667" i="63"/>
  <c r="AH163" i="63"/>
  <c r="AH504" i="63"/>
  <c r="AH454" i="63"/>
  <c r="AH523" i="63"/>
  <c r="AH600" i="63"/>
  <c r="AH687" i="63"/>
  <c r="AH526" i="63"/>
  <c r="AH677" i="63"/>
  <c r="AH708" i="63"/>
  <c r="AH724" i="63"/>
  <c r="AH530" i="63"/>
  <c r="AH630" i="63"/>
  <c r="AH73" i="63"/>
  <c r="AH734" i="63"/>
  <c r="AH697" i="63"/>
  <c r="AH744" i="63"/>
  <c r="AH784" i="63"/>
  <c r="AH657" i="63"/>
  <c r="AH527" i="63"/>
  <c r="AH754" i="63"/>
  <c r="AH524" i="63"/>
  <c r="AH528" i="63"/>
  <c r="AH531" i="63"/>
  <c r="AH764" i="63"/>
  <c r="AH774" i="63"/>
  <c r="AH854" i="63"/>
  <c r="AH794" i="63"/>
  <c r="AH804" i="63"/>
  <c r="AH206" i="63"/>
  <c r="AH864" i="63"/>
  <c r="AH23" i="63"/>
  <c r="AH824" i="63"/>
  <c r="AH834" i="63"/>
  <c r="AH884" i="63"/>
  <c r="AH43" i="63"/>
  <c r="AH532" i="63"/>
  <c r="AH529" i="63"/>
  <c r="AH814" i="63"/>
  <c r="AH844" i="63"/>
  <c r="AH534" i="63"/>
  <c r="AH63" i="63"/>
  <c r="AH533" i="63"/>
  <c r="AH3" i="63"/>
  <c r="AH33" i="63"/>
  <c r="AH164" i="63"/>
  <c r="AH102" i="63"/>
  <c r="AH207" i="63"/>
  <c r="AH874" i="63"/>
  <c r="AH535" i="63"/>
  <c r="AH132" i="63"/>
  <c r="AH13" i="63"/>
  <c r="AH53" i="63"/>
  <c r="AH165" i="63"/>
  <c r="AH709" i="63"/>
  <c r="AH208" i="63"/>
  <c r="AH275" i="63"/>
  <c r="AH112" i="63"/>
  <c r="AH235" i="63"/>
  <c r="AH537" i="63"/>
  <c r="AH335" i="63"/>
  <c r="AH152" i="63"/>
  <c r="AH245" i="63"/>
  <c r="AH255" i="63"/>
  <c r="AH295" i="63"/>
  <c r="AH142" i="63"/>
  <c r="AH75" i="63"/>
  <c r="AH122" i="63"/>
  <c r="AH265" i="63"/>
  <c r="AH642" i="63"/>
  <c r="AH74" i="63"/>
  <c r="AH195" i="63"/>
  <c r="AH536" i="63"/>
  <c r="AH539" i="63"/>
  <c r="AH538" i="63"/>
  <c r="AH345" i="63"/>
  <c r="AH385" i="63"/>
  <c r="AH455" i="63"/>
  <c r="AH395" i="63"/>
  <c r="AH166" i="63"/>
  <c r="AH505" i="63"/>
  <c r="AH285" i="63"/>
  <c r="AH325" i="63"/>
  <c r="AH415" i="63"/>
  <c r="AH475" i="63"/>
  <c r="AH425" i="63"/>
  <c r="AH355" i="63"/>
  <c r="AH541" i="63"/>
  <c r="AH485" i="63"/>
  <c r="AH315" i="63"/>
  <c r="AH375" i="63"/>
  <c r="AH435" i="63"/>
  <c r="AH542" i="63"/>
  <c r="AH305" i="63"/>
  <c r="AH365" i="63"/>
  <c r="AH540" i="63"/>
  <c r="AH445" i="63"/>
  <c r="AH167" i="63"/>
  <c r="AH643" i="63"/>
  <c r="AH543" i="63"/>
  <c r="AH658" i="63"/>
  <c r="AH495" i="63"/>
  <c r="AH668" i="63"/>
  <c r="AH546" i="63"/>
  <c r="AH678" i="63"/>
  <c r="AH601" i="63"/>
  <c r="AH611" i="63"/>
  <c r="AH544" i="63"/>
  <c r="AH745" i="63"/>
  <c r="AH621" i="63"/>
  <c r="AH545" i="63"/>
  <c r="AH547" i="63"/>
  <c r="AH405" i="63"/>
  <c r="AH465" i="63"/>
  <c r="AH631" i="63"/>
  <c r="AH698" i="63"/>
  <c r="AH795" i="63"/>
  <c r="AH805" i="63"/>
  <c r="AH553" i="63"/>
  <c r="AH551" i="63"/>
  <c r="AH209" i="63"/>
  <c r="AH76" i="63"/>
  <c r="AH755" i="63"/>
  <c r="AH765" i="63"/>
  <c r="AH815" i="63"/>
  <c r="AH710" i="63"/>
  <c r="AH549" i="63"/>
  <c r="AH825" i="63"/>
  <c r="AH725" i="63"/>
  <c r="AH550" i="63"/>
  <c r="AH835" i="63"/>
  <c r="AH885" i="63"/>
  <c r="AH735" i="63"/>
  <c r="AH548" i="63"/>
  <c r="AH775" i="63"/>
  <c r="AH552" i="63"/>
  <c r="AH4" i="63"/>
  <c r="AH688" i="63"/>
  <c r="AH785" i="63"/>
  <c r="AH845" i="63"/>
  <c r="AH555" i="63"/>
  <c r="AH113" i="63"/>
  <c r="AH153" i="63"/>
  <c r="AH855" i="63"/>
  <c r="AH711" i="63"/>
  <c r="AH865" i="63"/>
  <c r="AH554" i="63"/>
  <c r="AH24" i="63"/>
  <c r="AH210" i="63"/>
  <c r="AH211" i="63"/>
  <c r="AH875" i="63"/>
  <c r="AH34" i="63"/>
  <c r="AH44" i="63"/>
  <c r="AH133" i="63"/>
  <c r="AH54" i="63"/>
  <c r="AH64" i="63"/>
  <c r="AH143" i="63"/>
  <c r="AH14" i="63"/>
  <c r="AH103" i="63"/>
  <c r="AH123" i="63"/>
  <c r="AH556" i="63"/>
  <c r="AH559" i="63"/>
  <c r="AH386" i="63"/>
  <c r="AH169" i="63"/>
  <c r="AH236" i="63"/>
  <c r="AH246" i="63"/>
  <c r="AH256" i="63"/>
  <c r="AH276" i="63"/>
  <c r="AH77" i="63"/>
  <c r="AH557" i="63"/>
  <c r="AH336" i="63"/>
  <c r="AH196" i="63"/>
  <c r="AH286" i="63"/>
  <c r="AH296" i="63"/>
  <c r="AH356" i="63"/>
  <c r="AH78" i="63"/>
  <c r="AH558" i="63"/>
  <c r="AH266" i="63"/>
  <c r="AH306" i="63"/>
  <c r="AH376" i="63"/>
  <c r="AH168" i="63"/>
  <c r="AH644" i="63"/>
  <c r="AH316" i="63"/>
  <c r="AH561" i="63"/>
  <c r="AH486" i="63"/>
  <c r="AH632" i="63"/>
  <c r="AH436" i="63"/>
  <c r="AH562" i="63"/>
  <c r="AH446" i="63"/>
  <c r="AH563" i="63"/>
  <c r="AH659" i="63"/>
  <c r="AH456" i="63"/>
  <c r="AH326" i="63"/>
  <c r="AH170" i="63"/>
  <c r="AH506" i="63"/>
  <c r="AH346" i="63"/>
  <c r="AH396" i="63"/>
  <c r="AH466" i="63"/>
  <c r="AH366" i="63"/>
  <c r="AH406" i="63"/>
  <c r="AH416" i="63"/>
  <c r="AH476" i="63"/>
  <c r="AH612" i="63"/>
  <c r="AH560" i="63"/>
  <c r="AH426" i="63"/>
  <c r="AH171" i="63"/>
  <c r="AH496" i="63"/>
  <c r="AH689" i="63"/>
  <c r="AH736" i="63"/>
  <c r="AH776" i="63"/>
  <c r="AH572" i="63"/>
  <c r="AH5" i="63"/>
  <c r="AH65" i="63"/>
  <c r="AH144" i="63"/>
  <c r="AH602" i="63"/>
  <c r="AH564" i="63"/>
  <c r="AH746" i="63"/>
  <c r="AH786" i="63"/>
  <c r="AH622" i="63"/>
  <c r="AH565" i="63"/>
  <c r="AH567" i="63"/>
  <c r="AH796" i="63"/>
  <c r="AH856" i="63"/>
  <c r="AH574" i="63"/>
  <c r="AH114" i="63"/>
  <c r="AH645" i="63"/>
  <c r="AH699" i="63"/>
  <c r="AH756" i="63"/>
  <c r="AH806" i="63"/>
  <c r="AH79" i="63"/>
  <c r="AH568" i="63"/>
  <c r="AH571" i="63"/>
  <c r="AH712" i="63"/>
  <c r="AH766" i="63"/>
  <c r="AH816" i="63"/>
  <c r="AH866" i="63"/>
  <c r="AH35" i="63"/>
  <c r="AH124" i="63"/>
  <c r="AH566" i="63"/>
  <c r="AH569" i="63"/>
  <c r="AH826" i="63"/>
  <c r="AH876" i="63"/>
  <c r="AH669" i="63"/>
  <c r="AH679" i="63"/>
  <c r="AH726" i="63"/>
  <c r="AH570" i="63"/>
  <c r="AH846" i="63"/>
  <c r="AH25" i="63"/>
  <c r="AH197" i="63"/>
  <c r="AH575" i="63"/>
  <c r="AH327" i="63"/>
  <c r="AH397" i="63"/>
  <c r="AH467" i="63"/>
  <c r="AH573" i="63"/>
  <c r="AH713" i="63"/>
  <c r="AH104" i="63"/>
  <c r="AH173" i="63"/>
  <c r="AH80" i="63"/>
  <c r="AH214" i="63"/>
  <c r="AH277" i="63"/>
  <c r="AH337" i="63"/>
  <c r="AH407" i="63"/>
  <c r="AH477" i="63"/>
  <c r="AH212" i="63"/>
  <c r="AH134" i="63"/>
  <c r="AH237" i="63"/>
  <c r="AH576" i="63"/>
  <c r="AH347" i="63"/>
  <c r="AH886" i="63"/>
  <c r="AH247" i="63"/>
  <c r="AH287" i="63"/>
  <c r="AH357" i="63"/>
  <c r="AH427" i="63"/>
  <c r="AH487" i="63"/>
  <c r="AH15" i="63"/>
  <c r="AH55" i="63"/>
  <c r="AH257" i="63"/>
  <c r="AH297" i="63"/>
  <c r="AH45" i="63"/>
  <c r="AH213" i="63"/>
  <c r="AH81" i="63"/>
  <c r="AH577" i="63"/>
  <c r="AH172" i="63"/>
  <c r="AH267" i="63"/>
  <c r="AH307" i="63"/>
  <c r="AH578" i="63"/>
  <c r="AH457" i="63"/>
  <c r="AH497" i="63"/>
  <c r="AH836" i="63"/>
  <c r="AH154" i="63"/>
  <c r="AH646" i="63"/>
  <c r="AH317" i="63"/>
  <c r="AH447" i="63"/>
  <c r="AH603" i="63"/>
  <c r="AH690" i="63"/>
  <c r="AH747" i="63"/>
  <c r="AH174" i="63"/>
  <c r="AH613" i="63"/>
  <c r="AH581" i="63"/>
  <c r="AH757" i="63"/>
  <c r="AH585" i="63"/>
  <c r="AH215" i="63"/>
  <c r="AH36" i="63"/>
  <c r="AH175" i="63"/>
  <c r="AH623" i="63"/>
  <c r="AH700" i="63"/>
  <c r="AH767" i="63"/>
  <c r="AH367" i="63"/>
  <c r="AH579" i="63"/>
  <c r="AH633" i="63"/>
  <c r="AH82" i="63"/>
  <c r="AH583" i="63"/>
  <c r="AH827" i="63"/>
  <c r="AH877" i="63"/>
  <c r="AH377" i="63"/>
  <c r="AH647" i="63"/>
  <c r="AH714" i="63"/>
  <c r="AH584" i="63"/>
  <c r="AH387" i="63"/>
  <c r="AH660" i="63"/>
  <c r="AH582" i="63"/>
  <c r="AH777" i="63"/>
  <c r="AH586" i="63"/>
  <c r="AH6" i="63"/>
  <c r="AH417" i="63"/>
  <c r="AH580" i="63"/>
  <c r="AH670" i="63"/>
  <c r="AH727" i="63"/>
  <c r="AH787" i="63"/>
  <c r="AH847" i="63"/>
  <c r="AH16" i="63"/>
  <c r="AH437" i="63"/>
  <c r="AH507" i="63"/>
  <c r="AH680" i="63"/>
  <c r="AH737" i="63"/>
  <c r="AH837" i="63"/>
  <c r="AH145" i="63"/>
  <c r="AH84" i="63"/>
  <c r="AH318" i="63"/>
  <c r="AH857" i="63"/>
  <c r="AH105" i="63"/>
  <c r="AH83" i="63"/>
  <c r="AH268" i="63"/>
  <c r="AH328" i="63"/>
  <c r="AH398" i="63"/>
  <c r="AH468" i="63"/>
  <c r="AH587" i="63"/>
  <c r="AH115" i="63"/>
  <c r="AH155" i="63"/>
  <c r="AH648" i="63"/>
  <c r="AH338" i="63"/>
  <c r="AH408" i="63"/>
  <c r="AH478" i="63"/>
  <c r="AH867" i="63"/>
  <c r="AH176" i="63"/>
  <c r="AH198" i="63"/>
  <c r="AH278" i="63"/>
  <c r="AH348" i="63"/>
  <c r="AH418" i="63"/>
  <c r="AH179" i="63"/>
  <c r="AH887" i="63"/>
  <c r="AH66" i="63"/>
  <c r="AH216" i="63"/>
  <c r="AH217" i="63"/>
  <c r="AH588" i="63"/>
  <c r="AH797" i="63"/>
  <c r="AH715" i="63"/>
  <c r="AH125" i="63"/>
  <c r="AH238" i="63"/>
  <c r="AH288" i="63"/>
  <c r="AH807" i="63"/>
  <c r="AH26" i="63"/>
  <c r="AH135" i="63"/>
  <c r="AH248" i="63"/>
  <c r="AH298" i="63"/>
  <c r="AH817" i="63"/>
  <c r="AH46" i="63"/>
  <c r="AH56" i="63"/>
  <c r="AH177" i="63"/>
  <c r="AH258" i="63"/>
  <c r="AH308" i="63"/>
  <c r="AH178" i="63"/>
  <c r="AH591" i="63"/>
  <c r="AH661" i="63"/>
  <c r="AH728" i="63"/>
  <c r="AH458" i="63"/>
  <c r="AH498" i="63"/>
  <c r="AH671" i="63"/>
  <c r="AH738" i="63"/>
  <c r="AH798" i="63"/>
  <c r="AH218" i="63"/>
  <c r="AH37" i="63"/>
  <c r="AH448" i="63"/>
  <c r="AH508" i="63"/>
  <c r="AH681" i="63"/>
  <c r="AH748" i="63"/>
  <c r="AH388" i="63"/>
  <c r="AH438" i="63"/>
  <c r="AH604" i="63"/>
  <c r="AH691" i="63"/>
  <c r="AH758" i="63"/>
  <c r="AH818" i="63"/>
  <c r="AH878" i="63"/>
  <c r="AH589" i="63"/>
  <c r="AH428" i="63"/>
  <c r="AH614" i="63"/>
  <c r="AH592" i="63"/>
  <c r="AH768" i="63"/>
  <c r="AH378" i="63"/>
  <c r="AH624" i="63"/>
  <c r="AH701" i="63"/>
  <c r="AH593" i="63"/>
  <c r="AH368" i="63"/>
  <c r="AH488" i="63"/>
  <c r="AH634" i="63"/>
  <c r="AH85" i="63"/>
  <c r="AH594" i="63"/>
  <c r="AH848" i="63"/>
  <c r="AH17" i="63"/>
  <c r="AH358" i="63"/>
  <c r="AH590" i="63"/>
  <c r="AH649" i="63"/>
  <c r="AH716" i="63"/>
  <c r="AH778" i="63"/>
  <c r="AH858" i="63"/>
  <c r="AH717" i="63"/>
  <c r="AH888" i="63"/>
  <c r="AH106" i="63"/>
  <c r="AH126" i="63"/>
  <c r="AH239" i="63"/>
  <c r="AH289" i="63"/>
  <c r="AH369" i="63"/>
  <c r="AH7" i="63"/>
  <c r="AH136" i="63"/>
  <c r="AH249" i="63"/>
  <c r="AH299" i="63"/>
  <c r="AH379" i="63"/>
  <c r="AH459" i="63"/>
  <c r="AH788" i="63"/>
  <c r="AH27" i="63"/>
  <c r="AH57" i="63"/>
  <c r="AH181" i="63"/>
  <c r="AH259" i="63"/>
  <c r="AH808" i="63"/>
  <c r="AH146" i="63"/>
  <c r="AH87" i="63"/>
  <c r="AH319" i="63"/>
  <c r="AH399" i="63"/>
  <c r="AH469" i="63"/>
  <c r="AH828" i="63"/>
  <c r="AH86" i="63"/>
  <c r="AH269" i="63"/>
  <c r="AH329" i="63"/>
  <c r="AH838" i="63"/>
  <c r="AH67" i="63"/>
  <c r="AH116" i="63"/>
  <c r="AH156" i="63"/>
  <c r="AH650" i="63"/>
  <c r="AH339" i="63"/>
  <c r="AH595" i="63"/>
  <c r="AH180" i="63"/>
  <c r="AH199" i="63"/>
  <c r="AH279" i="63"/>
  <c r="AH349" i="63"/>
  <c r="AH429" i="63"/>
  <c r="AH489" i="63"/>
  <c r="AH868" i="63"/>
  <c r="AH47" i="63"/>
  <c r="AH219" i="63"/>
  <c r="AH220" i="63"/>
  <c r="AH596" i="63"/>
  <c r="AH359" i="63"/>
  <c r="AH439" i="63"/>
  <c r="AH597" i="63"/>
  <c r="AH449" i="63"/>
  <c r="AH499" i="63"/>
  <c r="AH615" i="63"/>
  <c r="AH682" i="63"/>
  <c r="AH749" i="63"/>
  <c r="AH829" i="63"/>
  <c r="AH889" i="63"/>
  <c r="AH68" i="63"/>
  <c r="AH182" i="63"/>
  <c r="AH692" i="63"/>
  <c r="AH759" i="63"/>
  <c r="AH839" i="63"/>
  <c r="AH8" i="63"/>
  <c r="AH107" i="63"/>
  <c r="AH89" i="63"/>
  <c r="AH270" i="63"/>
  <c r="AH340" i="63"/>
  <c r="AH420" i="63"/>
  <c r="AH479" i="63"/>
  <c r="AH605" i="63"/>
  <c r="AH598" i="63"/>
  <c r="AH769" i="63"/>
  <c r="AH849" i="63"/>
  <c r="AH18" i="63"/>
  <c r="AH117" i="63"/>
  <c r="AH183" i="63"/>
  <c r="AH625" i="63"/>
  <c r="AH702" i="63"/>
  <c r="AH779" i="63"/>
  <c r="AH859" i="63"/>
  <c r="AH719" i="63"/>
  <c r="AH184" i="63"/>
  <c r="AH200" i="63"/>
  <c r="AH280" i="63"/>
  <c r="AH360" i="63"/>
  <c r="AH440" i="63"/>
  <c r="AH500" i="63"/>
  <c r="AH635" i="63"/>
  <c r="AH88" i="63"/>
  <c r="AH789" i="63"/>
  <c r="AH599" i="63"/>
  <c r="AH28" i="63"/>
  <c r="AH309" i="63"/>
  <c r="AH389" i="63"/>
  <c r="AH509" i="63"/>
  <c r="AH651" i="63"/>
  <c r="AH718" i="63"/>
  <c r="AH799" i="63"/>
  <c r="AH221" i="63"/>
  <c r="AH38" i="63"/>
  <c r="AH127" i="63"/>
  <c r="AH240" i="63"/>
  <c r="AH300" i="63"/>
  <c r="AH380" i="63"/>
  <c r="AH460" i="63"/>
  <c r="AH606" i="63"/>
  <c r="AH409" i="63"/>
  <c r="AH662" i="63"/>
  <c r="AH729" i="63"/>
  <c r="AH809" i="63"/>
  <c r="AH869" i="63"/>
  <c r="AH48" i="63"/>
  <c r="AH137" i="63"/>
  <c r="AH250" i="63"/>
  <c r="AH310" i="63"/>
  <c r="AH390" i="63"/>
  <c r="AH186" i="63"/>
  <c r="AH90" i="63"/>
  <c r="AH410" i="63"/>
  <c r="AH490" i="63"/>
  <c r="AH720" i="63"/>
  <c r="AH800" i="63"/>
  <c r="AH870" i="63"/>
  <c r="AH652" i="63"/>
  <c r="AH430" i="63"/>
  <c r="AH187" i="63"/>
  <c r="AH730" i="63"/>
  <c r="AH810" i="63"/>
  <c r="AH880" i="63"/>
  <c r="AH69" i="63"/>
  <c r="AH92" i="63"/>
  <c r="AH271" i="63"/>
  <c r="AH351" i="63"/>
  <c r="AH431" i="63"/>
  <c r="AH501" i="63"/>
  <c r="AH290" i="63"/>
  <c r="AH450" i="63"/>
  <c r="AH626" i="63"/>
  <c r="AH663" i="63"/>
  <c r="AH740" i="63"/>
  <c r="AH820" i="63"/>
  <c r="AH890" i="63"/>
  <c r="AH672" i="63"/>
  <c r="AH222" i="63"/>
  <c r="AH320" i="63"/>
  <c r="AH470" i="63"/>
  <c r="AH750" i="63"/>
  <c r="AH830" i="63"/>
  <c r="AH9" i="63"/>
  <c r="AH118" i="63"/>
  <c r="AH201" i="63"/>
  <c r="AH291" i="63"/>
  <c r="AH371" i="63"/>
  <c r="AH451" i="63"/>
  <c r="AH607" i="63"/>
  <c r="AH419" i="63"/>
  <c r="AH739" i="63"/>
  <c r="AH147" i="63"/>
  <c r="AH330" i="63"/>
  <c r="AH480" i="63"/>
  <c r="AH683" i="63"/>
  <c r="AH760" i="63"/>
  <c r="AH840" i="63"/>
  <c r="AH819" i="63"/>
  <c r="AH157" i="63"/>
  <c r="AH350" i="63"/>
  <c r="AH510" i="63"/>
  <c r="AH616" i="63"/>
  <c r="AH673" i="63"/>
  <c r="AH693" i="63"/>
  <c r="AH770" i="63"/>
  <c r="AH850" i="63"/>
  <c r="AH29" i="63"/>
  <c r="AH225" i="63"/>
  <c r="AH241" i="63"/>
  <c r="AH311" i="63"/>
  <c r="AH391" i="63"/>
  <c r="AH189" i="63"/>
  <c r="AH627" i="63"/>
  <c r="AH879" i="63"/>
  <c r="AH223" i="63"/>
  <c r="AH370" i="63"/>
  <c r="AH703" i="63"/>
  <c r="AH780" i="63"/>
  <c r="AH860" i="63"/>
  <c r="AH39" i="63"/>
  <c r="AH128" i="63"/>
  <c r="AH251" i="63"/>
  <c r="AH321" i="63"/>
  <c r="AH401" i="63"/>
  <c r="AH471" i="63"/>
  <c r="AH637" i="63"/>
  <c r="AH653" i="63"/>
  <c r="AH158" i="63"/>
  <c r="AH361" i="63"/>
  <c r="AH511" i="63"/>
  <c r="AH94" i="63"/>
  <c r="AH791" i="63"/>
  <c r="AH227" i="63"/>
  <c r="AH58" i="63"/>
  <c r="AH226" i="63"/>
  <c r="AH381" i="63"/>
  <c r="AH617" i="63"/>
  <c r="AH674" i="63"/>
  <c r="AH721" i="63"/>
  <c r="AH801" i="63"/>
  <c r="AH871" i="63"/>
  <c r="AH60" i="63"/>
  <c r="AH149" i="63"/>
  <c r="AH96" i="63"/>
  <c r="AH342" i="63"/>
  <c r="AH422" i="63"/>
  <c r="AH492" i="63"/>
  <c r="AH261" i="63"/>
  <c r="AH411" i="63"/>
  <c r="AH731" i="63"/>
  <c r="AH811" i="63"/>
  <c r="AH881" i="63"/>
  <c r="AH70" i="63"/>
  <c r="AH95" i="63"/>
  <c r="AH272" i="63"/>
  <c r="AH352" i="63"/>
  <c r="AH432" i="63"/>
  <c r="AH636" i="63"/>
  <c r="AH91" i="63"/>
  <c r="AH49" i="63"/>
  <c r="AH59" i="63"/>
  <c r="AH93" i="63"/>
  <c r="AH421" i="63"/>
  <c r="AH654" i="63"/>
  <c r="AH741" i="63"/>
  <c r="AH821" i="63"/>
  <c r="AH891" i="63"/>
  <c r="AH109" i="63"/>
  <c r="AH159" i="63"/>
  <c r="AH282" i="63"/>
  <c r="AH362" i="63"/>
  <c r="AH442" i="63"/>
  <c r="AH790" i="63"/>
  <c r="AH108" i="63"/>
  <c r="AH281" i="63"/>
  <c r="AH441" i="63"/>
  <c r="AH751" i="63"/>
  <c r="AH831" i="63"/>
  <c r="AH185" i="63"/>
  <c r="AH260" i="63"/>
  <c r="AH224" i="63"/>
  <c r="AH19" i="63"/>
  <c r="AH188" i="63"/>
  <c r="AH301" i="63"/>
  <c r="AH461" i="63"/>
  <c r="AH684" i="63"/>
  <c r="AH761" i="63"/>
  <c r="AH841" i="63"/>
  <c r="AH20" i="63"/>
  <c r="AH190" i="63"/>
  <c r="AH229" i="63"/>
  <c r="AH302" i="63"/>
  <c r="AH382" i="63"/>
  <c r="AH462" i="63"/>
  <c r="AH400" i="63"/>
  <c r="AH138" i="63"/>
  <c r="AH331" i="63"/>
  <c r="AH148" i="63"/>
  <c r="AH341" i="63"/>
  <c r="AH491" i="63"/>
  <c r="AH664" i="63"/>
  <c r="AH704" i="63"/>
  <c r="AH781" i="63"/>
  <c r="AH861" i="63"/>
  <c r="AH851" i="63"/>
  <c r="AH10" i="63"/>
  <c r="AH202" i="63"/>
  <c r="AH372" i="63"/>
  <c r="AH675" i="63"/>
  <c r="AH752" i="63"/>
  <c r="AH832" i="63"/>
  <c r="AH11" i="63"/>
  <c r="AH30" i="63"/>
  <c r="AH242" i="63"/>
  <c r="AH392" i="63"/>
  <c r="AH512" i="63"/>
  <c r="AH685" i="63"/>
  <c r="AH762" i="63"/>
  <c r="AH842" i="63"/>
  <c r="AH21" i="63"/>
  <c r="AH192" i="63"/>
  <c r="AH243" i="63"/>
  <c r="AH313" i="63"/>
  <c r="AH393" i="63"/>
  <c r="AH193" i="63"/>
  <c r="AH629" i="63"/>
  <c r="AH40" i="63"/>
  <c r="AH252" i="63"/>
  <c r="AH402" i="63"/>
  <c r="AH695" i="63"/>
  <c r="AH772" i="63"/>
  <c r="AH852" i="63"/>
  <c r="AH31" i="63"/>
  <c r="AH50" i="63"/>
  <c r="AH262" i="63"/>
  <c r="AH412" i="63"/>
  <c r="AH618" i="63"/>
  <c r="AH705" i="63"/>
  <c r="AH782" i="63"/>
  <c r="AH862" i="63"/>
  <c r="AH41" i="63"/>
  <c r="AH140" i="63"/>
  <c r="AH263" i="63"/>
  <c r="AH333" i="63"/>
  <c r="AH413" i="63"/>
  <c r="AH483" i="63"/>
  <c r="AH119" i="63"/>
  <c r="AH292" i="63"/>
  <c r="AH452" i="63"/>
  <c r="AH502" i="63"/>
  <c r="AH608" i="63"/>
  <c r="AH628" i="63"/>
  <c r="AH97" i="63"/>
  <c r="AH792" i="63"/>
  <c r="AH230" i="63"/>
  <c r="AH228" i="63"/>
  <c r="AH312" i="63"/>
  <c r="AH191" i="63"/>
  <c r="AH638" i="63"/>
  <c r="AH722" i="63"/>
  <c r="AH802" i="63"/>
  <c r="AH872" i="63"/>
  <c r="AH61" i="63"/>
  <c r="AH98" i="63"/>
  <c r="AH273" i="63"/>
  <c r="AH353" i="63"/>
  <c r="AH433" i="63"/>
  <c r="AH503" i="63"/>
  <c r="AH694" i="63"/>
  <c r="AH129" i="63"/>
  <c r="AH322" i="63"/>
  <c r="AH472" i="63"/>
  <c r="AH655" i="63"/>
  <c r="AH732" i="63"/>
  <c r="AH812" i="63"/>
  <c r="AH882" i="63"/>
  <c r="AH71" i="63"/>
  <c r="AH160" i="63"/>
  <c r="AH283" i="63"/>
  <c r="AH363" i="63"/>
  <c r="AH443" i="63"/>
  <c r="AH513" i="63"/>
  <c r="AH686" i="63"/>
  <c r="AH742" i="63"/>
  <c r="AH203" i="63"/>
  <c r="AH373" i="63"/>
  <c r="AH609" i="63"/>
  <c r="AH743" i="63"/>
  <c r="AH823" i="63"/>
  <c r="AH822" i="63"/>
  <c r="AH232" i="63"/>
  <c r="AH383" i="63"/>
  <c r="AH619" i="63"/>
  <c r="AH753" i="63"/>
  <c r="AH833" i="63"/>
  <c r="AH253" i="63"/>
  <c r="AH403" i="63"/>
  <c r="AH639" i="63"/>
  <c r="AH763" i="63"/>
  <c r="AH843" i="63"/>
  <c r="AH771" i="63"/>
  <c r="AH51" i="63"/>
  <c r="AH99" i="63"/>
  <c r="AH423" i="63"/>
  <c r="AH656" i="63"/>
  <c r="AH773" i="63"/>
  <c r="AH853" i="63"/>
  <c r="AH293" i="63"/>
  <c r="AH453" i="63"/>
  <c r="AH666" i="63"/>
  <c r="AH696" i="63"/>
  <c r="AH706" i="63"/>
  <c r="AH783" i="63"/>
  <c r="AH863" i="63"/>
  <c r="AH139" i="63"/>
  <c r="AH120" i="63"/>
  <c r="AH303" i="63"/>
  <c r="AH463" i="63"/>
  <c r="AH100" i="63"/>
  <c r="AH793" i="63"/>
  <c r="AH873" i="63"/>
  <c r="AH343" i="63"/>
  <c r="AH676" i="63"/>
  <c r="AH733" i="63"/>
  <c r="AH332" i="63"/>
  <c r="AH892" i="63"/>
  <c r="AH110" i="63"/>
  <c r="AH130" i="63"/>
  <c r="AH323" i="63"/>
  <c r="AH473" i="63"/>
  <c r="AH723" i="63"/>
  <c r="AH803" i="63"/>
  <c r="AH883" i="63"/>
  <c r="AH481" i="63"/>
  <c r="AH482" i="63"/>
  <c r="AH665" i="63"/>
  <c r="AH150" i="63"/>
  <c r="AH493" i="63"/>
  <c r="AH813" i="63"/>
  <c r="AH893" i="63"/>
  <c r="AJ900" i="63" l="1"/>
  <c r="AI32" i="63"/>
  <c r="AI42" i="63"/>
  <c r="AI2" i="63"/>
  <c r="AI514" i="63"/>
  <c r="AI515" i="63"/>
  <c r="AI111" i="63"/>
  <c r="AI707" i="63"/>
  <c r="AI161" i="63"/>
  <c r="AI22" i="63"/>
  <c r="AI121" i="63"/>
  <c r="AI204" i="63"/>
  <c r="AI131" i="63"/>
  <c r="AI52" i="63"/>
  <c r="AI62" i="63"/>
  <c r="AI162" i="63"/>
  <c r="AI194" i="63"/>
  <c r="AI234" i="63"/>
  <c r="AI254" i="63"/>
  <c r="AI72" i="63"/>
  <c r="AI264" i="63"/>
  <c r="AI151" i="63"/>
  <c r="AI101" i="63"/>
  <c r="AI274" i="63"/>
  <c r="AI12" i="63"/>
  <c r="AI141" i="63"/>
  <c r="AI244" i="63"/>
  <c r="AI284" i="63"/>
  <c r="AI640" i="63"/>
  <c r="AI294" i="63"/>
  <c r="AI354" i="63"/>
  <c r="AI517" i="63"/>
  <c r="AI518" i="63"/>
  <c r="AI205" i="63"/>
  <c r="AI304" i="63"/>
  <c r="AI516" i="63"/>
  <c r="AI519" i="63"/>
  <c r="AI334" i="63"/>
  <c r="AI324" i="63"/>
  <c r="AI521" i="63"/>
  <c r="AI364" i="63"/>
  <c r="AI374" i="63"/>
  <c r="AI434" i="63"/>
  <c r="AI523" i="63"/>
  <c r="AI520" i="63"/>
  <c r="AI314" i="63"/>
  <c r="AI344" i="63"/>
  <c r="AI384" i="63"/>
  <c r="AI404" i="63"/>
  <c r="AI464" i="63"/>
  <c r="AI414" i="63"/>
  <c r="AI424" i="63"/>
  <c r="AI484" i="63"/>
  <c r="AI454" i="63"/>
  <c r="AI600" i="63"/>
  <c r="AI444" i="63"/>
  <c r="AI522" i="63"/>
  <c r="AI610" i="63"/>
  <c r="AI524" i="63"/>
  <c r="AI620" i="63"/>
  <c r="AI394" i="63"/>
  <c r="AI630" i="63"/>
  <c r="AI657" i="63"/>
  <c r="AI494" i="63"/>
  <c r="AI163" i="63"/>
  <c r="AI504" i="63"/>
  <c r="AI677" i="63"/>
  <c r="AI687" i="63"/>
  <c r="AI526" i="63"/>
  <c r="AI529" i="63"/>
  <c r="AI474" i="63"/>
  <c r="AI708" i="63"/>
  <c r="AI724" i="63"/>
  <c r="AI667" i="63"/>
  <c r="AI73" i="63"/>
  <c r="AI734" i="63"/>
  <c r="AI774" i="63"/>
  <c r="AI697" i="63"/>
  <c r="AI744" i="63"/>
  <c r="AI525" i="63"/>
  <c r="AI527" i="63"/>
  <c r="AI754" i="63"/>
  <c r="AI804" i="63"/>
  <c r="AI641" i="63"/>
  <c r="AI528" i="63"/>
  <c r="AI531" i="63"/>
  <c r="AI530" i="63"/>
  <c r="AI814" i="63"/>
  <c r="AI844" i="63"/>
  <c r="AI784" i="63"/>
  <c r="AI794" i="63"/>
  <c r="AI533" i="63"/>
  <c r="AI206" i="63"/>
  <c r="AI709" i="63"/>
  <c r="AI824" i="63"/>
  <c r="AI874" i="63"/>
  <c r="AI33" i="63"/>
  <c r="AI834" i="63"/>
  <c r="AI764" i="63"/>
  <c r="AI532" i="63"/>
  <c r="AI3" i="63"/>
  <c r="AI53" i="63"/>
  <c r="AI13" i="63"/>
  <c r="AI864" i="63"/>
  <c r="AI534" i="63"/>
  <c r="AI854" i="63"/>
  <c r="AI884" i="63"/>
  <c r="AI23" i="63"/>
  <c r="AI164" i="63"/>
  <c r="AI63" i="63"/>
  <c r="AI112" i="63"/>
  <c r="AI122" i="63"/>
  <c r="AI535" i="63"/>
  <c r="AI132" i="63"/>
  <c r="AI74" i="63"/>
  <c r="AI195" i="63"/>
  <c r="AI536" i="63"/>
  <c r="AI208" i="63"/>
  <c r="AI275" i="63"/>
  <c r="AI325" i="63"/>
  <c r="AI102" i="63"/>
  <c r="AI235" i="63"/>
  <c r="AI152" i="63"/>
  <c r="AI245" i="63"/>
  <c r="AI285" i="63"/>
  <c r="AI255" i="63"/>
  <c r="AI207" i="63"/>
  <c r="AI165" i="63"/>
  <c r="AI142" i="63"/>
  <c r="AI75" i="63"/>
  <c r="AI265" i="63"/>
  <c r="AI43" i="63"/>
  <c r="AI642" i="63"/>
  <c r="AI315" i="63"/>
  <c r="AI537" i="63"/>
  <c r="AI305" i="63"/>
  <c r="AI365" i="63"/>
  <c r="AI540" i="63"/>
  <c r="AI445" i="63"/>
  <c r="AI538" i="63"/>
  <c r="AI345" i="63"/>
  <c r="AI385" i="63"/>
  <c r="AI455" i="63"/>
  <c r="AI495" i="63"/>
  <c r="AI405" i="63"/>
  <c r="AI465" i="63"/>
  <c r="AI601" i="63"/>
  <c r="AI295" i="63"/>
  <c r="AI415" i="63"/>
  <c r="AI539" i="63"/>
  <c r="AI425" i="63"/>
  <c r="AI167" i="63"/>
  <c r="AI355" i="63"/>
  <c r="AI541" i="63"/>
  <c r="AI485" i="63"/>
  <c r="AI375" i="63"/>
  <c r="AI435" i="63"/>
  <c r="AI475" i="63"/>
  <c r="AI631" i="63"/>
  <c r="AI698" i="63"/>
  <c r="AI395" i="63"/>
  <c r="AI542" i="63"/>
  <c r="AI643" i="63"/>
  <c r="AI543" i="63"/>
  <c r="AI658" i="63"/>
  <c r="AI710" i="63"/>
  <c r="AI335" i="63"/>
  <c r="AI505" i="63"/>
  <c r="AI668" i="63"/>
  <c r="AI688" i="63"/>
  <c r="AI735" i="63"/>
  <c r="AI611" i="63"/>
  <c r="AI544" i="63"/>
  <c r="AI745" i="63"/>
  <c r="AI166" i="63"/>
  <c r="AI621" i="63"/>
  <c r="AI545" i="63"/>
  <c r="AI547" i="63"/>
  <c r="AI785" i="63"/>
  <c r="AI678" i="63"/>
  <c r="AI795" i="63"/>
  <c r="AI855" i="63"/>
  <c r="AI805" i="63"/>
  <c r="AI553" i="63"/>
  <c r="AI551" i="63"/>
  <c r="AI76" i="63"/>
  <c r="AI755" i="63"/>
  <c r="AI765" i="63"/>
  <c r="AI815" i="63"/>
  <c r="AI546" i="63"/>
  <c r="AI549" i="63"/>
  <c r="AI825" i="63"/>
  <c r="AI875" i="63"/>
  <c r="AI725" i="63"/>
  <c r="AI550" i="63"/>
  <c r="AI835" i="63"/>
  <c r="AI885" i="63"/>
  <c r="AI548" i="63"/>
  <c r="AI775" i="63"/>
  <c r="AI552" i="63"/>
  <c r="AI14" i="63"/>
  <c r="AI103" i="63"/>
  <c r="AI77" i="63"/>
  <c r="AI845" i="63"/>
  <c r="AI555" i="63"/>
  <c r="AI209" i="63"/>
  <c r="AI711" i="63"/>
  <c r="AI168" i="63"/>
  <c r="AI196" i="63"/>
  <c r="AI865" i="63"/>
  <c r="AI554" i="63"/>
  <c r="AI24" i="63"/>
  <c r="AI4" i="63"/>
  <c r="AI34" i="63"/>
  <c r="AI123" i="63"/>
  <c r="AI236" i="63"/>
  <c r="AI44" i="63"/>
  <c r="AI54" i="63"/>
  <c r="AI169" i="63"/>
  <c r="AI256" i="63"/>
  <c r="AI64" i="63"/>
  <c r="AI210" i="63"/>
  <c r="AI644" i="63"/>
  <c r="AI316" i="63"/>
  <c r="AI560" i="63"/>
  <c r="AI113" i="63"/>
  <c r="AI133" i="63"/>
  <c r="AI556" i="63"/>
  <c r="AI143" i="63"/>
  <c r="AI246" i="63"/>
  <c r="AI276" i="63"/>
  <c r="AI326" i="63"/>
  <c r="AI153" i="63"/>
  <c r="AI557" i="63"/>
  <c r="AI211" i="63"/>
  <c r="AI286" i="63"/>
  <c r="AI346" i="63"/>
  <c r="AI296" i="63"/>
  <c r="AI78" i="63"/>
  <c r="AI558" i="63"/>
  <c r="AI366" i="63"/>
  <c r="AI266" i="63"/>
  <c r="AI306" i="63"/>
  <c r="AI386" i="63"/>
  <c r="AI426" i="63"/>
  <c r="AI171" i="63"/>
  <c r="AI622" i="63"/>
  <c r="AI561" i="63"/>
  <c r="AI486" i="63"/>
  <c r="AI436" i="63"/>
  <c r="AI562" i="63"/>
  <c r="AI645" i="63"/>
  <c r="AI446" i="63"/>
  <c r="AI563" i="63"/>
  <c r="AI456" i="63"/>
  <c r="AI496" i="63"/>
  <c r="AI669" i="63"/>
  <c r="AI336" i="63"/>
  <c r="AI170" i="63"/>
  <c r="AI356" i="63"/>
  <c r="AI396" i="63"/>
  <c r="AI466" i="63"/>
  <c r="AI602" i="63"/>
  <c r="AI559" i="63"/>
  <c r="AI376" i="63"/>
  <c r="AI406" i="63"/>
  <c r="AI416" i="63"/>
  <c r="AI476" i="63"/>
  <c r="AI679" i="63"/>
  <c r="AI726" i="63"/>
  <c r="AI570" i="63"/>
  <c r="AI836" i="63"/>
  <c r="AI886" i="63"/>
  <c r="AI55" i="63"/>
  <c r="AI173" i="63"/>
  <c r="AI506" i="63"/>
  <c r="AI689" i="63"/>
  <c r="AI736" i="63"/>
  <c r="AI776" i="63"/>
  <c r="AI612" i="63"/>
  <c r="AI564" i="63"/>
  <c r="AI746" i="63"/>
  <c r="AI786" i="63"/>
  <c r="AI846" i="63"/>
  <c r="AI15" i="63"/>
  <c r="AI104" i="63"/>
  <c r="AI632" i="63"/>
  <c r="AI565" i="63"/>
  <c r="AI567" i="63"/>
  <c r="AI796" i="63"/>
  <c r="AI659" i="63"/>
  <c r="AI699" i="63"/>
  <c r="AI756" i="63"/>
  <c r="AI806" i="63"/>
  <c r="AI79" i="63"/>
  <c r="AI568" i="63"/>
  <c r="AI571" i="63"/>
  <c r="AI212" i="63"/>
  <c r="AI25" i="63"/>
  <c r="AI213" i="63"/>
  <c r="AI712" i="63"/>
  <c r="AI766" i="63"/>
  <c r="AI816" i="63"/>
  <c r="AI866" i="63"/>
  <c r="AI566" i="63"/>
  <c r="AI569" i="63"/>
  <c r="AI826" i="63"/>
  <c r="AI572" i="63"/>
  <c r="AI114" i="63"/>
  <c r="AI154" i="63"/>
  <c r="AI646" i="63"/>
  <c r="AI317" i="63"/>
  <c r="AI387" i="63"/>
  <c r="AI174" i="63"/>
  <c r="AI856" i="63"/>
  <c r="AI197" i="63"/>
  <c r="AI575" i="63"/>
  <c r="AI327" i="63"/>
  <c r="AI397" i="63"/>
  <c r="AI467" i="63"/>
  <c r="AI573" i="63"/>
  <c r="AI713" i="63"/>
  <c r="AI80" i="63"/>
  <c r="AI214" i="63"/>
  <c r="AI277" i="63"/>
  <c r="AI337" i="63"/>
  <c r="AI876" i="63"/>
  <c r="AI65" i="63"/>
  <c r="AI134" i="63"/>
  <c r="AI237" i="63"/>
  <c r="AI576" i="63"/>
  <c r="AI347" i="63"/>
  <c r="AI417" i="63"/>
  <c r="AI175" i="63"/>
  <c r="AI5" i="63"/>
  <c r="AI124" i="63"/>
  <c r="AI247" i="63"/>
  <c r="AI287" i="63"/>
  <c r="AI357" i="63"/>
  <c r="AI574" i="63"/>
  <c r="AI257" i="63"/>
  <c r="AI297" i="63"/>
  <c r="AI45" i="63"/>
  <c r="AI81" i="63"/>
  <c r="AI577" i="63"/>
  <c r="AI377" i="63"/>
  <c r="AI447" i="63"/>
  <c r="AI580" i="63"/>
  <c r="AI35" i="63"/>
  <c r="AI172" i="63"/>
  <c r="AI144" i="63"/>
  <c r="AI267" i="63"/>
  <c r="AI307" i="63"/>
  <c r="AI437" i="63"/>
  <c r="AI507" i="63"/>
  <c r="AI680" i="63"/>
  <c r="AI737" i="63"/>
  <c r="AI457" i="63"/>
  <c r="AI603" i="63"/>
  <c r="AI690" i="63"/>
  <c r="AI747" i="63"/>
  <c r="AI807" i="63"/>
  <c r="AI587" i="63"/>
  <c r="AI26" i="63"/>
  <c r="AI477" i="63"/>
  <c r="AI613" i="63"/>
  <c r="AI581" i="63"/>
  <c r="AI757" i="63"/>
  <c r="AI487" i="63"/>
  <c r="AI623" i="63"/>
  <c r="AI700" i="63"/>
  <c r="AI767" i="63"/>
  <c r="AI817" i="63"/>
  <c r="AI867" i="63"/>
  <c r="AI46" i="63"/>
  <c r="AI367" i="63"/>
  <c r="AI579" i="63"/>
  <c r="AI633" i="63"/>
  <c r="AI82" i="63"/>
  <c r="AI583" i="63"/>
  <c r="AI578" i="63"/>
  <c r="AI647" i="63"/>
  <c r="AI714" i="63"/>
  <c r="AI584" i="63"/>
  <c r="AI837" i="63"/>
  <c r="AI887" i="63"/>
  <c r="AI407" i="63"/>
  <c r="AI660" i="63"/>
  <c r="AI582" i="63"/>
  <c r="AI777" i="63"/>
  <c r="AI586" i="63"/>
  <c r="AI6" i="63"/>
  <c r="AI427" i="63"/>
  <c r="AI497" i="63"/>
  <c r="AI670" i="63"/>
  <c r="AI727" i="63"/>
  <c r="AI827" i="63"/>
  <c r="AI56" i="63"/>
  <c r="AI177" i="63"/>
  <c r="AI258" i="63"/>
  <c r="AI308" i="63"/>
  <c r="AI847" i="63"/>
  <c r="AI145" i="63"/>
  <c r="AI84" i="63"/>
  <c r="AI318" i="63"/>
  <c r="AI388" i="63"/>
  <c r="AI178" i="63"/>
  <c r="AI857" i="63"/>
  <c r="AI105" i="63"/>
  <c r="AI83" i="63"/>
  <c r="AI268" i="63"/>
  <c r="AI328" i="63"/>
  <c r="AI398" i="63"/>
  <c r="AI468" i="63"/>
  <c r="AI215" i="63"/>
  <c r="AI115" i="63"/>
  <c r="AI155" i="63"/>
  <c r="AI648" i="63"/>
  <c r="AI338" i="63"/>
  <c r="AI408" i="63"/>
  <c r="AI478" i="63"/>
  <c r="AI877" i="63"/>
  <c r="AI176" i="63"/>
  <c r="AI198" i="63"/>
  <c r="AI278" i="63"/>
  <c r="AI16" i="63"/>
  <c r="AI66" i="63"/>
  <c r="AI216" i="63"/>
  <c r="AI217" i="63"/>
  <c r="AI588" i="63"/>
  <c r="AI787" i="63"/>
  <c r="AI797" i="63"/>
  <c r="AI715" i="63"/>
  <c r="AI125" i="63"/>
  <c r="AI238" i="63"/>
  <c r="AI288" i="63"/>
  <c r="AI585" i="63"/>
  <c r="AI36" i="63"/>
  <c r="AI135" i="63"/>
  <c r="AI248" i="63"/>
  <c r="AI298" i="63"/>
  <c r="AI358" i="63"/>
  <c r="AI590" i="63"/>
  <c r="AI649" i="63"/>
  <c r="AI716" i="63"/>
  <c r="AI348" i="63"/>
  <c r="AI591" i="63"/>
  <c r="AI661" i="63"/>
  <c r="AI728" i="63"/>
  <c r="AI788" i="63"/>
  <c r="AI595" i="63"/>
  <c r="AI27" i="63"/>
  <c r="AI458" i="63"/>
  <c r="AI498" i="63"/>
  <c r="AI671" i="63"/>
  <c r="AI738" i="63"/>
  <c r="AI448" i="63"/>
  <c r="AI508" i="63"/>
  <c r="AI681" i="63"/>
  <c r="AI748" i="63"/>
  <c r="AI808" i="63"/>
  <c r="AI868" i="63"/>
  <c r="AI438" i="63"/>
  <c r="AI179" i="63"/>
  <c r="AI604" i="63"/>
  <c r="AI691" i="63"/>
  <c r="AI758" i="63"/>
  <c r="AI589" i="63"/>
  <c r="AI428" i="63"/>
  <c r="AI614" i="63"/>
  <c r="AI592" i="63"/>
  <c r="AI768" i="63"/>
  <c r="AI378" i="63"/>
  <c r="AI418" i="63"/>
  <c r="AI624" i="63"/>
  <c r="AI701" i="63"/>
  <c r="AI593" i="63"/>
  <c r="AI838" i="63"/>
  <c r="AI7" i="63"/>
  <c r="AI106" i="63"/>
  <c r="AI368" i="63"/>
  <c r="AI488" i="63"/>
  <c r="AI634" i="63"/>
  <c r="AI85" i="63"/>
  <c r="AI594" i="63"/>
  <c r="AI848" i="63"/>
  <c r="AI17" i="63"/>
  <c r="AI878" i="63"/>
  <c r="AI47" i="63"/>
  <c r="AI219" i="63"/>
  <c r="AI220" i="63"/>
  <c r="AI596" i="63"/>
  <c r="AI359" i="63"/>
  <c r="AI888" i="63"/>
  <c r="AI126" i="63"/>
  <c r="AI239" i="63"/>
  <c r="AI289" i="63"/>
  <c r="AI369" i="63"/>
  <c r="AI449" i="63"/>
  <c r="AI778" i="63"/>
  <c r="AI717" i="63"/>
  <c r="AI136" i="63"/>
  <c r="AI249" i="63"/>
  <c r="AI798" i="63"/>
  <c r="AI37" i="63"/>
  <c r="AI57" i="63"/>
  <c r="AI181" i="63"/>
  <c r="AI259" i="63"/>
  <c r="AI309" i="63"/>
  <c r="AI389" i="63"/>
  <c r="AI182" i="63"/>
  <c r="AI818" i="63"/>
  <c r="AI146" i="63"/>
  <c r="AI87" i="63"/>
  <c r="AI319" i="63"/>
  <c r="AI828" i="63"/>
  <c r="AI86" i="63"/>
  <c r="AI269" i="63"/>
  <c r="AI329" i="63"/>
  <c r="AI858" i="63"/>
  <c r="AI67" i="63"/>
  <c r="AI116" i="63"/>
  <c r="AI156" i="63"/>
  <c r="AI650" i="63"/>
  <c r="AI339" i="63"/>
  <c r="AI419" i="63"/>
  <c r="AI183" i="63"/>
  <c r="AI218" i="63"/>
  <c r="AI180" i="63"/>
  <c r="AI199" i="63"/>
  <c r="AI279" i="63"/>
  <c r="AI349" i="63"/>
  <c r="AI429" i="63"/>
  <c r="AI489" i="63"/>
  <c r="AI439" i="63"/>
  <c r="AI672" i="63"/>
  <c r="AI739" i="63"/>
  <c r="AI819" i="63"/>
  <c r="AI879" i="63"/>
  <c r="AI58" i="63"/>
  <c r="AI185" i="63"/>
  <c r="AI459" i="63"/>
  <c r="AI597" i="63"/>
  <c r="AI499" i="63"/>
  <c r="AI615" i="63"/>
  <c r="AI682" i="63"/>
  <c r="AI749" i="63"/>
  <c r="AI829" i="63"/>
  <c r="AI889" i="63"/>
  <c r="AI68" i="63"/>
  <c r="AI147" i="63"/>
  <c r="AI90" i="63"/>
  <c r="AI330" i="63"/>
  <c r="AI410" i="63"/>
  <c r="AI480" i="63"/>
  <c r="AI469" i="63"/>
  <c r="AI692" i="63"/>
  <c r="AI759" i="63"/>
  <c r="AI839" i="63"/>
  <c r="AI8" i="63"/>
  <c r="AI107" i="63"/>
  <c r="AI479" i="63"/>
  <c r="AI605" i="63"/>
  <c r="AI598" i="63"/>
  <c r="AI769" i="63"/>
  <c r="AI849" i="63"/>
  <c r="AI18" i="63"/>
  <c r="AI117" i="63"/>
  <c r="AI157" i="63"/>
  <c r="AI652" i="63"/>
  <c r="AI350" i="63"/>
  <c r="AI430" i="63"/>
  <c r="AI490" i="63"/>
  <c r="AI625" i="63"/>
  <c r="AI702" i="63"/>
  <c r="AI779" i="63"/>
  <c r="AI859" i="63"/>
  <c r="AI719" i="63"/>
  <c r="AI379" i="63"/>
  <c r="AI635" i="63"/>
  <c r="AI88" i="63"/>
  <c r="AI789" i="63"/>
  <c r="AI599" i="63"/>
  <c r="AI28" i="63"/>
  <c r="AI222" i="63"/>
  <c r="AI223" i="63"/>
  <c r="AI290" i="63"/>
  <c r="AI370" i="63"/>
  <c r="AI450" i="63"/>
  <c r="AI510" i="63"/>
  <c r="AI399" i="63"/>
  <c r="AI509" i="63"/>
  <c r="AI651" i="63"/>
  <c r="AI718" i="63"/>
  <c r="AI799" i="63"/>
  <c r="AI221" i="63"/>
  <c r="AI38" i="63"/>
  <c r="AI127" i="63"/>
  <c r="AI240" i="63"/>
  <c r="AI300" i="63"/>
  <c r="AI380" i="63"/>
  <c r="AI460" i="63"/>
  <c r="AI869" i="63"/>
  <c r="AI260" i="63"/>
  <c r="AI400" i="63"/>
  <c r="AI636" i="63"/>
  <c r="AI653" i="63"/>
  <c r="AI91" i="63"/>
  <c r="AI790" i="63"/>
  <c r="AI224" i="63"/>
  <c r="AI49" i="63"/>
  <c r="AI409" i="63"/>
  <c r="AI48" i="63"/>
  <c r="AI270" i="63"/>
  <c r="AI420" i="63"/>
  <c r="AI606" i="63"/>
  <c r="AI720" i="63"/>
  <c r="AI800" i="63"/>
  <c r="AI870" i="63"/>
  <c r="AI59" i="63"/>
  <c r="AI148" i="63"/>
  <c r="AI93" i="63"/>
  <c r="AI341" i="63"/>
  <c r="AI421" i="63"/>
  <c r="AI491" i="63"/>
  <c r="AI664" i="63"/>
  <c r="AI280" i="63"/>
  <c r="AI440" i="63"/>
  <c r="AI187" i="63"/>
  <c r="AI730" i="63"/>
  <c r="AI810" i="63"/>
  <c r="AI880" i="63"/>
  <c r="AI310" i="63"/>
  <c r="AI186" i="63"/>
  <c r="AI626" i="63"/>
  <c r="AI663" i="63"/>
  <c r="AI740" i="63"/>
  <c r="AI820" i="63"/>
  <c r="AI890" i="63"/>
  <c r="AI108" i="63"/>
  <c r="AI158" i="63"/>
  <c r="AI281" i="63"/>
  <c r="AI361" i="63"/>
  <c r="AI441" i="63"/>
  <c r="AI511" i="63"/>
  <c r="AI299" i="63"/>
  <c r="AI320" i="63"/>
  <c r="AI470" i="63"/>
  <c r="AI750" i="63"/>
  <c r="AI830" i="63"/>
  <c r="AI662" i="63"/>
  <c r="AI137" i="63"/>
  <c r="AI89" i="63"/>
  <c r="AI340" i="63"/>
  <c r="AI683" i="63"/>
  <c r="AI760" i="63"/>
  <c r="AI840" i="63"/>
  <c r="AI19" i="63"/>
  <c r="AI188" i="63"/>
  <c r="AI226" i="63"/>
  <c r="AI301" i="63"/>
  <c r="AI381" i="63"/>
  <c r="AI461" i="63"/>
  <c r="AI617" i="63"/>
  <c r="AI729" i="63"/>
  <c r="AI200" i="63"/>
  <c r="AI360" i="63"/>
  <c r="AI616" i="63"/>
  <c r="AI673" i="63"/>
  <c r="AI693" i="63"/>
  <c r="AI770" i="63"/>
  <c r="AI850" i="63"/>
  <c r="AI29" i="63"/>
  <c r="AI225" i="63"/>
  <c r="AI241" i="63"/>
  <c r="AI311" i="63"/>
  <c r="AI391" i="63"/>
  <c r="AI189" i="63"/>
  <c r="AI627" i="63"/>
  <c r="AI92" i="63"/>
  <c r="AI351" i="63"/>
  <c r="AI501" i="63"/>
  <c r="AI704" i="63"/>
  <c r="AI781" i="63"/>
  <c r="AI861" i="63"/>
  <c r="AI9" i="63"/>
  <c r="AI39" i="63"/>
  <c r="AI201" i="63"/>
  <c r="AI371" i="63"/>
  <c r="AI607" i="63"/>
  <c r="AI94" i="63"/>
  <c r="AI791" i="63"/>
  <c r="AI227" i="63"/>
  <c r="AI50" i="63"/>
  <c r="AI139" i="63"/>
  <c r="AI262" i="63"/>
  <c r="AI332" i="63"/>
  <c r="AI412" i="63"/>
  <c r="AI482" i="63"/>
  <c r="AI250" i="63"/>
  <c r="AI251" i="63"/>
  <c r="AI401" i="63"/>
  <c r="AI674" i="63"/>
  <c r="AI721" i="63"/>
  <c r="AI801" i="63"/>
  <c r="AI871" i="63"/>
  <c r="AI60" i="63"/>
  <c r="AI149" i="63"/>
  <c r="AI96" i="63"/>
  <c r="AI342" i="63"/>
  <c r="AI422" i="63"/>
  <c r="AI492" i="63"/>
  <c r="AI390" i="63"/>
  <c r="AI261" i="63"/>
  <c r="AI411" i="63"/>
  <c r="AI731" i="63"/>
  <c r="AI811" i="63"/>
  <c r="AI881" i="63"/>
  <c r="AI70" i="63"/>
  <c r="AI95" i="63"/>
  <c r="AI272" i="63"/>
  <c r="AI352" i="63"/>
  <c r="AI432" i="63"/>
  <c r="AI809" i="63"/>
  <c r="AI69" i="63"/>
  <c r="AI271" i="63"/>
  <c r="AI431" i="63"/>
  <c r="AI654" i="63"/>
  <c r="AI741" i="63"/>
  <c r="AI821" i="63"/>
  <c r="AI500" i="63"/>
  <c r="AI703" i="63"/>
  <c r="AI118" i="63"/>
  <c r="AI291" i="63"/>
  <c r="AI451" i="63"/>
  <c r="AI637" i="63"/>
  <c r="AI751" i="63"/>
  <c r="AI831" i="63"/>
  <c r="AI10" i="63"/>
  <c r="AI119" i="63"/>
  <c r="AI202" i="63"/>
  <c r="AI292" i="63"/>
  <c r="AI372" i="63"/>
  <c r="AI452" i="63"/>
  <c r="AI184" i="63"/>
  <c r="AI780" i="63"/>
  <c r="AI128" i="63"/>
  <c r="AI321" i="63"/>
  <c r="AI860" i="63"/>
  <c r="AI138" i="63"/>
  <c r="AI331" i="63"/>
  <c r="AI481" i="63"/>
  <c r="AI694" i="63"/>
  <c r="AI771" i="63"/>
  <c r="AI851" i="63"/>
  <c r="AI684" i="63"/>
  <c r="AI159" i="63"/>
  <c r="AI362" i="63"/>
  <c r="AI665" i="63"/>
  <c r="AI742" i="63"/>
  <c r="AI822" i="63"/>
  <c r="AI892" i="63"/>
  <c r="AI110" i="63"/>
  <c r="AI761" i="63"/>
  <c r="AI20" i="63"/>
  <c r="AI229" i="63"/>
  <c r="AI382" i="63"/>
  <c r="AI675" i="63"/>
  <c r="AI752" i="63"/>
  <c r="AI832" i="63"/>
  <c r="AI11" i="63"/>
  <c r="AI120" i="63"/>
  <c r="AI232" i="63"/>
  <c r="AI303" i="63"/>
  <c r="AI383" i="63"/>
  <c r="AI463" i="63"/>
  <c r="AI619" i="63"/>
  <c r="AI841" i="63"/>
  <c r="AI891" i="63"/>
  <c r="AI30" i="63"/>
  <c r="AI242" i="63"/>
  <c r="AI392" i="63"/>
  <c r="AI512" i="63"/>
  <c r="AI685" i="63"/>
  <c r="AI762" i="63"/>
  <c r="AI842" i="63"/>
  <c r="AI21" i="63"/>
  <c r="AI40" i="63"/>
  <c r="AI252" i="63"/>
  <c r="AI402" i="63"/>
  <c r="AI695" i="63"/>
  <c r="AI772" i="63"/>
  <c r="AI852" i="63"/>
  <c r="AI31" i="63"/>
  <c r="AI130" i="63"/>
  <c r="AI253" i="63"/>
  <c r="AI323" i="63"/>
  <c r="AI403" i="63"/>
  <c r="AI473" i="63"/>
  <c r="AI639" i="63"/>
  <c r="AI471" i="63"/>
  <c r="AI109" i="63"/>
  <c r="AI282" i="63"/>
  <c r="AI442" i="63"/>
  <c r="AI618" i="63"/>
  <c r="AI705" i="63"/>
  <c r="AI782" i="63"/>
  <c r="AI862" i="63"/>
  <c r="AI190" i="63"/>
  <c r="AI302" i="63"/>
  <c r="AI462" i="63"/>
  <c r="AI502" i="63"/>
  <c r="AI608" i="63"/>
  <c r="AI628" i="63"/>
  <c r="AI97" i="63"/>
  <c r="AI792" i="63"/>
  <c r="AI230" i="63"/>
  <c r="AI51" i="63"/>
  <c r="AI150" i="63"/>
  <c r="AI99" i="63"/>
  <c r="AI343" i="63"/>
  <c r="AI423" i="63"/>
  <c r="AI493" i="63"/>
  <c r="AI228" i="63"/>
  <c r="AI312" i="63"/>
  <c r="AI191" i="63"/>
  <c r="AI638" i="63"/>
  <c r="AI722" i="63"/>
  <c r="AI802" i="63"/>
  <c r="AI872" i="63"/>
  <c r="AI61" i="63"/>
  <c r="AI98" i="63"/>
  <c r="AI273" i="63"/>
  <c r="AI353" i="63"/>
  <c r="AI433" i="63"/>
  <c r="AI503" i="63"/>
  <c r="AI676" i="63"/>
  <c r="AI160" i="63"/>
  <c r="AI363" i="63"/>
  <c r="AI513" i="63"/>
  <c r="AI733" i="63"/>
  <c r="AI813" i="63"/>
  <c r="AI893" i="63"/>
  <c r="AI655" i="63"/>
  <c r="AI203" i="63"/>
  <c r="AI373" i="63"/>
  <c r="AI609" i="63"/>
  <c r="AI743" i="63"/>
  <c r="AI823" i="63"/>
  <c r="AI129" i="63"/>
  <c r="AI732" i="63"/>
  <c r="AI243" i="63"/>
  <c r="AI393" i="63"/>
  <c r="AI629" i="63"/>
  <c r="AI686" i="63"/>
  <c r="AI753" i="63"/>
  <c r="AI833" i="63"/>
  <c r="AI322" i="63"/>
  <c r="AI812" i="63"/>
  <c r="AI263" i="63"/>
  <c r="AI413" i="63"/>
  <c r="AI763" i="63"/>
  <c r="AI843" i="63"/>
  <c r="AI472" i="63"/>
  <c r="AI882" i="63"/>
  <c r="AI71" i="63"/>
  <c r="AI283" i="63"/>
  <c r="AI443" i="63"/>
  <c r="AI656" i="63"/>
  <c r="AI773" i="63"/>
  <c r="AI853" i="63"/>
  <c r="AI293" i="63"/>
  <c r="AI453" i="63"/>
  <c r="AI666" i="63"/>
  <c r="AI696" i="63"/>
  <c r="AI706" i="63"/>
  <c r="AI783" i="63"/>
  <c r="AI863" i="63"/>
  <c r="AI41" i="63"/>
  <c r="AI333" i="63"/>
  <c r="AI483" i="63"/>
  <c r="AI883" i="63"/>
  <c r="AI192" i="63"/>
  <c r="AI313" i="63"/>
  <c r="AI193" i="63"/>
  <c r="AI100" i="63"/>
  <c r="AI793" i="63"/>
  <c r="AI873" i="63"/>
  <c r="AI140" i="63"/>
  <c r="AI723" i="63"/>
  <c r="AI803" i="63"/>
  <c r="AK900" i="63" l="1"/>
  <c r="AJ22" i="63"/>
  <c r="AJ32" i="63"/>
  <c r="AJ2" i="63"/>
  <c r="AJ52" i="63"/>
  <c r="AJ12" i="63"/>
  <c r="AJ101" i="63"/>
  <c r="AJ515" i="63"/>
  <c r="AJ111" i="63"/>
  <c r="AJ707" i="63"/>
  <c r="AJ121" i="63"/>
  <c r="AJ204" i="63"/>
  <c r="AJ131" i="63"/>
  <c r="AJ62" i="63"/>
  <c r="AJ162" i="63"/>
  <c r="AJ161" i="63"/>
  <c r="AJ151" i="63"/>
  <c r="AJ514" i="63"/>
  <c r="AJ42" i="63"/>
  <c r="AJ205" i="63"/>
  <c r="AJ194" i="63"/>
  <c r="AJ244" i="63"/>
  <c r="AJ234" i="63"/>
  <c r="AJ254" i="63"/>
  <c r="AJ72" i="63"/>
  <c r="AJ264" i="63"/>
  <c r="AJ516" i="63"/>
  <c r="AJ141" i="63"/>
  <c r="AJ517" i="63"/>
  <c r="AJ640" i="63"/>
  <c r="AJ344" i="63"/>
  <c r="AJ294" i="63"/>
  <c r="AJ518" i="63"/>
  <c r="AJ314" i="63"/>
  <c r="AJ284" i="63"/>
  <c r="AJ324" i="63"/>
  <c r="AJ354" i="63"/>
  <c r="AJ424" i="63"/>
  <c r="AJ521" i="63"/>
  <c r="AJ522" i="63"/>
  <c r="AJ519" i="63"/>
  <c r="AJ364" i="63"/>
  <c r="AJ374" i="63"/>
  <c r="AJ274" i="63"/>
  <c r="AJ520" i="63"/>
  <c r="AJ304" i="63"/>
  <c r="AJ394" i="63"/>
  <c r="AJ163" i="63"/>
  <c r="AJ404" i="63"/>
  <c r="AJ334" i="63"/>
  <c r="AJ414" i="63"/>
  <c r="AJ474" i="63"/>
  <c r="AJ523" i="63"/>
  <c r="AJ504" i="63"/>
  <c r="AJ454" i="63"/>
  <c r="AJ600" i="63"/>
  <c r="AJ687" i="63"/>
  <c r="AJ444" i="63"/>
  <c r="AJ610" i="63"/>
  <c r="AJ484" i="63"/>
  <c r="AJ620" i="63"/>
  <c r="AJ384" i="63"/>
  <c r="AJ641" i="63"/>
  <c r="AJ73" i="63"/>
  <c r="AJ464" i="63"/>
  <c r="AJ494" i="63"/>
  <c r="AJ667" i="63"/>
  <c r="AJ764" i="63"/>
  <c r="AJ814" i="63"/>
  <c r="AJ677" i="63"/>
  <c r="AJ526" i="63"/>
  <c r="AJ630" i="63"/>
  <c r="AJ708" i="63"/>
  <c r="AJ724" i="63"/>
  <c r="AJ530" i="63"/>
  <c r="AJ734" i="63"/>
  <c r="AJ657" i="63"/>
  <c r="AJ697" i="63"/>
  <c r="AJ744" i="63"/>
  <c r="AJ525" i="63"/>
  <c r="AJ527" i="63"/>
  <c r="AJ794" i="63"/>
  <c r="AJ434" i="63"/>
  <c r="AJ524" i="63"/>
  <c r="AJ754" i="63"/>
  <c r="AJ804" i="63"/>
  <c r="AJ529" i="63"/>
  <c r="AJ532" i="63"/>
  <c r="AJ774" i="63"/>
  <c r="AJ784" i="63"/>
  <c r="AJ854" i="63"/>
  <c r="AJ531" i="63"/>
  <c r="AJ533" i="63"/>
  <c r="AJ535" i="63"/>
  <c r="AJ112" i="63"/>
  <c r="AJ206" i="63"/>
  <c r="AJ864" i="63"/>
  <c r="AJ23" i="63"/>
  <c r="AJ824" i="63"/>
  <c r="AJ528" i="63"/>
  <c r="AJ834" i="63"/>
  <c r="AJ884" i="63"/>
  <c r="AJ43" i="63"/>
  <c r="AJ53" i="63"/>
  <c r="AJ13" i="63"/>
  <c r="AJ534" i="63"/>
  <c r="AJ3" i="63"/>
  <c r="AJ33" i="63"/>
  <c r="AJ844" i="63"/>
  <c r="AJ874" i="63"/>
  <c r="AJ709" i="63"/>
  <c r="AJ102" i="63"/>
  <c r="AJ207" i="63"/>
  <c r="AJ63" i="63"/>
  <c r="AJ122" i="63"/>
  <c r="AJ642" i="63"/>
  <c r="AJ74" i="63"/>
  <c r="AJ195" i="63"/>
  <c r="AJ536" i="63"/>
  <c r="AJ539" i="63"/>
  <c r="AJ208" i="63"/>
  <c r="AJ235" i="63"/>
  <c r="AJ537" i="63"/>
  <c r="AJ335" i="63"/>
  <c r="AJ152" i="63"/>
  <c r="AJ245" i="63"/>
  <c r="AJ164" i="63"/>
  <c r="AJ255" i="63"/>
  <c r="AJ295" i="63"/>
  <c r="AJ132" i="63"/>
  <c r="AJ165" i="63"/>
  <c r="AJ142" i="63"/>
  <c r="AJ75" i="63"/>
  <c r="AJ265" i="63"/>
  <c r="AJ305" i="63"/>
  <c r="AJ375" i="63"/>
  <c r="AJ435" i="63"/>
  <c r="AJ365" i="63"/>
  <c r="AJ540" i="63"/>
  <c r="AJ445" i="63"/>
  <c r="AJ543" i="63"/>
  <c r="AJ275" i="63"/>
  <c r="AJ395" i="63"/>
  <c r="AJ166" i="63"/>
  <c r="AJ505" i="63"/>
  <c r="AJ285" i="63"/>
  <c r="AJ325" i="63"/>
  <c r="AJ405" i="63"/>
  <c r="AJ415" i="63"/>
  <c r="AJ475" i="63"/>
  <c r="AJ425" i="63"/>
  <c r="AJ167" i="63"/>
  <c r="AJ315" i="63"/>
  <c r="AJ355" i="63"/>
  <c r="AJ541" i="63"/>
  <c r="AJ538" i="63"/>
  <c r="AJ465" i="63"/>
  <c r="AJ621" i="63"/>
  <c r="AJ545" i="63"/>
  <c r="AJ485" i="63"/>
  <c r="AJ631" i="63"/>
  <c r="AJ542" i="63"/>
  <c r="AJ643" i="63"/>
  <c r="AJ76" i="63"/>
  <c r="AJ385" i="63"/>
  <c r="AJ495" i="63"/>
  <c r="AJ658" i="63"/>
  <c r="AJ678" i="63"/>
  <c r="AJ725" i="63"/>
  <c r="AJ455" i="63"/>
  <c r="AJ601" i="63"/>
  <c r="AJ688" i="63"/>
  <c r="AJ735" i="63"/>
  <c r="AJ345" i="63"/>
  <c r="AJ611" i="63"/>
  <c r="AJ544" i="63"/>
  <c r="AJ745" i="63"/>
  <c r="AJ548" i="63"/>
  <c r="AJ775" i="63"/>
  <c r="AJ547" i="63"/>
  <c r="AJ785" i="63"/>
  <c r="AJ845" i="63"/>
  <c r="AJ554" i="63"/>
  <c r="AJ795" i="63"/>
  <c r="AJ855" i="63"/>
  <c r="AJ668" i="63"/>
  <c r="AJ698" i="63"/>
  <c r="AJ805" i="63"/>
  <c r="AJ551" i="63"/>
  <c r="AJ710" i="63"/>
  <c r="AJ755" i="63"/>
  <c r="AJ765" i="63"/>
  <c r="AJ815" i="63"/>
  <c r="AJ865" i="63"/>
  <c r="AJ546" i="63"/>
  <c r="AJ549" i="63"/>
  <c r="AJ825" i="63"/>
  <c r="AJ875" i="63"/>
  <c r="AJ550" i="63"/>
  <c r="AJ835" i="63"/>
  <c r="AJ64" i="63"/>
  <c r="AJ143" i="63"/>
  <c r="AJ552" i="63"/>
  <c r="AJ14" i="63"/>
  <c r="AJ103" i="63"/>
  <c r="AJ553" i="63"/>
  <c r="AJ555" i="63"/>
  <c r="AJ113" i="63"/>
  <c r="AJ153" i="63"/>
  <c r="AJ209" i="63"/>
  <c r="AJ711" i="63"/>
  <c r="AJ885" i="63"/>
  <c r="AJ24" i="63"/>
  <c r="AJ210" i="63"/>
  <c r="AJ211" i="63"/>
  <c r="AJ4" i="63"/>
  <c r="AJ34" i="63"/>
  <c r="AJ44" i="63"/>
  <c r="AJ133" i="63"/>
  <c r="AJ246" i="63"/>
  <c r="AJ54" i="63"/>
  <c r="AJ168" i="63"/>
  <c r="AJ266" i="63"/>
  <c r="AJ306" i="63"/>
  <c r="AJ376" i="63"/>
  <c r="AJ123" i="63"/>
  <c r="AJ644" i="63"/>
  <c r="AJ316" i="63"/>
  <c r="AJ169" i="63"/>
  <c r="AJ236" i="63"/>
  <c r="AJ256" i="63"/>
  <c r="AJ556" i="63"/>
  <c r="AJ559" i="63"/>
  <c r="AJ386" i="63"/>
  <c r="AJ77" i="63"/>
  <c r="AJ276" i="63"/>
  <c r="AJ196" i="63"/>
  <c r="AJ557" i="63"/>
  <c r="AJ336" i="63"/>
  <c r="AJ286" i="63"/>
  <c r="AJ296" i="63"/>
  <c r="AJ356" i="63"/>
  <c r="AJ78" i="63"/>
  <c r="AJ558" i="63"/>
  <c r="AJ560" i="63"/>
  <c r="AJ406" i="63"/>
  <c r="AJ416" i="63"/>
  <c r="AJ476" i="63"/>
  <c r="AJ612" i="63"/>
  <c r="AJ426" i="63"/>
  <c r="AJ171" i="63"/>
  <c r="AJ561" i="63"/>
  <c r="AJ486" i="63"/>
  <c r="AJ632" i="63"/>
  <c r="AJ436" i="63"/>
  <c r="AJ562" i="63"/>
  <c r="AJ446" i="63"/>
  <c r="AJ563" i="63"/>
  <c r="AJ659" i="63"/>
  <c r="AJ326" i="63"/>
  <c r="AJ456" i="63"/>
  <c r="AJ346" i="63"/>
  <c r="AJ170" i="63"/>
  <c r="AJ506" i="63"/>
  <c r="AJ366" i="63"/>
  <c r="AJ396" i="63"/>
  <c r="AJ466" i="63"/>
  <c r="AJ669" i="63"/>
  <c r="AJ566" i="63"/>
  <c r="AJ569" i="63"/>
  <c r="AJ826" i="63"/>
  <c r="AJ876" i="63"/>
  <c r="AJ45" i="63"/>
  <c r="AJ134" i="63"/>
  <c r="AJ496" i="63"/>
  <c r="AJ679" i="63"/>
  <c r="AJ726" i="63"/>
  <c r="AJ570" i="63"/>
  <c r="AJ602" i="63"/>
  <c r="AJ689" i="63"/>
  <c r="AJ736" i="63"/>
  <c r="AJ776" i="63"/>
  <c r="AJ572" i="63"/>
  <c r="AJ5" i="63"/>
  <c r="AJ65" i="63"/>
  <c r="AJ622" i="63"/>
  <c r="AJ564" i="63"/>
  <c r="AJ746" i="63"/>
  <c r="AJ786" i="63"/>
  <c r="AJ645" i="63"/>
  <c r="AJ565" i="63"/>
  <c r="AJ567" i="63"/>
  <c r="AJ796" i="63"/>
  <c r="AJ699" i="63"/>
  <c r="AJ756" i="63"/>
  <c r="AJ806" i="63"/>
  <c r="AJ573" i="63"/>
  <c r="AJ713" i="63"/>
  <c r="AJ172" i="63"/>
  <c r="AJ79" i="63"/>
  <c r="AJ568" i="63"/>
  <c r="AJ571" i="63"/>
  <c r="AJ212" i="63"/>
  <c r="AJ712" i="63"/>
  <c r="AJ766" i="63"/>
  <c r="AJ816" i="63"/>
  <c r="AJ836" i="63"/>
  <c r="AJ35" i="63"/>
  <c r="AJ144" i="63"/>
  <c r="AJ267" i="63"/>
  <c r="AJ307" i="63"/>
  <c r="AJ578" i="63"/>
  <c r="AJ457" i="63"/>
  <c r="AJ846" i="63"/>
  <c r="AJ25" i="63"/>
  <c r="AJ114" i="63"/>
  <c r="AJ154" i="63"/>
  <c r="AJ646" i="63"/>
  <c r="AJ317" i="63"/>
  <c r="AJ387" i="63"/>
  <c r="AJ174" i="63"/>
  <c r="AJ856" i="63"/>
  <c r="AJ104" i="63"/>
  <c r="AJ173" i="63"/>
  <c r="AJ197" i="63"/>
  <c r="AJ575" i="63"/>
  <c r="AJ327" i="63"/>
  <c r="AJ866" i="63"/>
  <c r="AJ80" i="63"/>
  <c r="AJ214" i="63"/>
  <c r="AJ277" i="63"/>
  <c r="AJ337" i="63"/>
  <c r="AJ407" i="63"/>
  <c r="AJ477" i="63"/>
  <c r="AJ886" i="63"/>
  <c r="AJ237" i="63"/>
  <c r="AJ576" i="63"/>
  <c r="AJ347" i="63"/>
  <c r="AJ15" i="63"/>
  <c r="AJ55" i="63"/>
  <c r="AJ124" i="63"/>
  <c r="AJ247" i="63"/>
  <c r="AJ287" i="63"/>
  <c r="AJ357" i="63"/>
  <c r="AJ574" i="63"/>
  <c r="AJ213" i="63"/>
  <c r="AJ257" i="63"/>
  <c r="AJ297" i="63"/>
  <c r="AJ367" i="63"/>
  <c r="AJ437" i="63"/>
  <c r="AJ579" i="63"/>
  <c r="AJ81" i="63"/>
  <c r="AJ577" i="63"/>
  <c r="AJ427" i="63"/>
  <c r="AJ497" i="63"/>
  <c r="AJ670" i="63"/>
  <c r="AJ727" i="63"/>
  <c r="AJ787" i="63"/>
  <c r="AJ447" i="63"/>
  <c r="AJ507" i="63"/>
  <c r="AJ680" i="63"/>
  <c r="AJ737" i="63"/>
  <c r="AJ797" i="63"/>
  <c r="AJ857" i="63"/>
  <c r="AJ715" i="63"/>
  <c r="AJ467" i="63"/>
  <c r="AJ603" i="63"/>
  <c r="AJ690" i="63"/>
  <c r="AJ747" i="63"/>
  <c r="AJ175" i="63"/>
  <c r="AJ613" i="63"/>
  <c r="AJ581" i="63"/>
  <c r="AJ757" i="63"/>
  <c r="AJ585" i="63"/>
  <c r="AJ215" i="63"/>
  <c r="AJ36" i="63"/>
  <c r="AJ487" i="63"/>
  <c r="AJ623" i="63"/>
  <c r="AJ700" i="63"/>
  <c r="AJ767" i="63"/>
  <c r="AJ377" i="63"/>
  <c r="AJ633" i="63"/>
  <c r="AJ82" i="63"/>
  <c r="AJ583" i="63"/>
  <c r="AJ827" i="63"/>
  <c r="AJ877" i="63"/>
  <c r="AJ56" i="63"/>
  <c r="AJ397" i="63"/>
  <c r="AJ647" i="63"/>
  <c r="AJ714" i="63"/>
  <c r="AJ584" i="63"/>
  <c r="AJ837" i="63"/>
  <c r="AJ887" i="63"/>
  <c r="AJ66" i="63"/>
  <c r="AJ417" i="63"/>
  <c r="AJ580" i="63"/>
  <c r="AJ660" i="63"/>
  <c r="AJ582" i="63"/>
  <c r="AJ777" i="63"/>
  <c r="AJ817" i="63"/>
  <c r="AJ46" i="63"/>
  <c r="AJ135" i="63"/>
  <c r="AJ248" i="63"/>
  <c r="AJ298" i="63"/>
  <c r="AJ586" i="63"/>
  <c r="AJ177" i="63"/>
  <c r="AJ258" i="63"/>
  <c r="AJ308" i="63"/>
  <c r="AJ589" i="63"/>
  <c r="AJ458" i="63"/>
  <c r="AJ847" i="63"/>
  <c r="AJ145" i="63"/>
  <c r="AJ84" i="63"/>
  <c r="AJ318" i="63"/>
  <c r="AJ388" i="63"/>
  <c r="AJ178" i="63"/>
  <c r="AJ587" i="63"/>
  <c r="AJ105" i="63"/>
  <c r="AJ83" i="63"/>
  <c r="AJ268" i="63"/>
  <c r="AJ328" i="63"/>
  <c r="AJ398" i="63"/>
  <c r="AJ468" i="63"/>
  <c r="AJ867" i="63"/>
  <c r="AJ115" i="63"/>
  <c r="AJ155" i="63"/>
  <c r="AJ648" i="63"/>
  <c r="AJ6" i="63"/>
  <c r="AJ176" i="63"/>
  <c r="AJ198" i="63"/>
  <c r="AJ278" i="63"/>
  <c r="AJ16" i="63"/>
  <c r="AJ216" i="63"/>
  <c r="AJ217" i="63"/>
  <c r="AJ588" i="63"/>
  <c r="AJ807" i="63"/>
  <c r="AJ26" i="63"/>
  <c r="AJ125" i="63"/>
  <c r="AJ238" i="63"/>
  <c r="AJ288" i="63"/>
  <c r="AJ338" i="63"/>
  <c r="AJ368" i="63"/>
  <c r="AJ408" i="63"/>
  <c r="AJ488" i="63"/>
  <c r="AJ634" i="63"/>
  <c r="AJ85" i="63"/>
  <c r="AJ358" i="63"/>
  <c r="AJ590" i="63"/>
  <c r="AJ649" i="63"/>
  <c r="AJ716" i="63"/>
  <c r="AJ778" i="63"/>
  <c r="AJ858" i="63"/>
  <c r="AJ717" i="63"/>
  <c r="AJ348" i="63"/>
  <c r="AJ591" i="63"/>
  <c r="AJ661" i="63"/>
  <c r="AJ728" i="63"/>
  <c r="AJ498" i="63"/>
  <c r="AJ671" i="63"/>
  <c r="AJ738" i="63"/>
  <c r="AJ798" i="63"/>
  <c r="AJ218" i="63"/>
  <c r="AJ37" i="63"/>
  <c r="AJ448" i="63"/>
  <c r="AJ508" i="63"/>
  <c r="AJ681" i="63"/>
  <c r="AJ748" i="63"/>
  <c r="AJ438" i="63"/>
  <c r="AJ478" i="63"/>
  <c r="AJ179" i="63"/>
  <c r="AJ604" i="63"/>
  <c r="AJ691" i="63"/>
  <c r="AJ758" i="63"/>
  <c r="AJ428" i="63"/>
  <c r="AJ614" i="63"/>
  <c r="AJ592" i="63"/>
  <c r="AJ768" i="63"/>
  <c r="AJ828" i="63"/>
  <c r="AJ888" i="63"/>
  <c r="AJ67" i="63"/>
  <c r="AJ378" i="63"/>
  <c r="AJ418" i="63"/>
  <c r="AJ624" i="63"/>
  <c r="AJ701" i="63"/>
  <c r="AJ593" i="63"/>
  <c r="AJ838" i="63"/>
  <c r="AJ7" i="63"/>
  <c r="AJ868" i="63"/>
  <c r="AJ180" i="63"/>
  <c r="AJ199" i="63"/>
  <c r="AJ279" i="63"/>
  <c r="AJ349" i="63"/>
  <c r="AJ878" i="63"/>
  <c r="AJ47" i="63"/>
  <c r="AJ106" i="63"/>
  <c r="AJ219" i="63"/>
  <c r="AJ220" i="63"/>
  <c r="AJ596" i="63"/>
  <c r="AJ359" i="63"/>
  <c r="AJ439" i="63"/>
  <c r="AJ594" i="63"/>
  <c r="AJ17" i="63"/>
  <c r="AJ126" i="63"/>
  <c r="AJ239" i="63"/>
  <c r="AJ289" i="63"/>
  <c r="AJ788" i="63"/>
  <c r="AJ27" i="63"/>
  <c r="AJ136" i="63"/>
  <c r="AJ249" i="63"/>
  <c r="AJ299" i="63"/>
  <c r="AJ379" i="63"/>
  <c r="AJ459" i="63"/>
  <c r="AJ808" i="63"/>
  <c r="AJ57" i="63"/>
  <c r="AJ181" i="63"/>
  <c r="AJ259" i="63"/>
  <c r="AJ309" i="63"/>
  <c r="AJ818" i="63"/>
  <c r="AJ146" i="63"/>
  <c r="AJ87" i="63"/>
  <c r="AJ319" i="63"/>
  <c r="AJ848" i="63"/>
  <c r="AJ86" i="63"/>
  <c r="AJ269" i="63"/>
  <c r="AJ329" i="63"/>
  <c r="AJ409" i="63"/>
  <c r="AJ479" i="63"/>
  <c r="AJ595" i="63"/>
  <c r="AJ116" i="63"/>
  <c r="AJ156" i="63"/>
  <c r="AJ650" i="63"/>
  <c r="AJ339" i="63"/>
  <c r="AJ419" i="63"/>
  <c r="AJ183" i="63"/>
  <c r="AJ429" i="63"/>
  <c r="AJ662" i="63"/>
  <c r="AJ729" i="63"/>
  <c r="AJ809" i="63"/>
  <c r="AJ869" i="63"/>
  <c r="AJ48" i="63"/>
  <c r="AJ137" i="63"/>
  <c r="AJ449" i="63"/>
  <c r="AJ672" i="63"/>
  <c r="AJ739" i="63"/>
  <c r="AJ819" i="63"/>
  <c r="AJ879" i="63"/>
  <c r="AJ58" i="63"/>
  <c r="AJ185" i="63"/>
  <c r="AJ260" i="63"/>
  <c r="AJ320" i="63"/>
  <c r="AJ400" i="63"/>
  <c r="AJ470" i="63"/>
  <c r="AJ182" i="63"/>
  <c r="AJ597" i="63"/>
  <c r="AJ499" i="63"/>
  <c r="AJ615" i="63"/>
  <c r="AJ682" i="63"/>
  <c r="AJ749" i="63"/>
  <c r="AJ829" i="63"/>
  <c r="AJ889" i="63"/>
  <c r="AJ68" i="63"/>
  <c r="AJ469" i="63"/>
  <c r="AJ692" i="63"/>
  <c r="AJ759" i="63"/>
  <c r="AJ839" i="63"/>
  <c r="AJ8" i="63"/>
  <c r="AJ107" i="63"/>
  <c r="AJ89" i="63"/>
  <c r="AJ270" i="63"/>
  <c r="AJ340" i="63"/>
  <c r="AJ420" i="63"/>
  <c r="AJ187" i="63"/>
  <c r="AJ489" i="63"/>
  <c r="AJ605" i="63"/>
  <c r="AJ598" i="63"/>
  <c r="AJ769" i="63"/>
  <c r="AJ849" i="63"/>
  <c r="AJ18" i="63"/>
  <c r="AJ625" i="63"/>
  <c r="AJ702" i="63"/>
  <c r="AJ779" i="63"/>
  <c r="AJ859" i="63"/>
  <c r="AJ719" i="63"/>
  <c r="AJ184" i="63"/>
  <c r="AJ200" i="63"/>
  <c r="AJ280" i="63"/>
  <c r="AJ360" i="63"/>
  <c r="AJ440" i="63"/>
  <c r="AJ500" i="63"/>
  <c r="AJ673" i="63"/>
  <c r="AJ369" i="63"/>
  <c r="AJ389" i="63"/>
  <c r="AJ635" i="63"/>
  <c r="AJ88" i="63"/>
  <c r="AJ789" i="63"/>
  <c r="AJ599" i="63"/>
  <c r="AJ28" i="63"/>
  <c r="AJ222" i="63"/>
  <c r="AJ223" i="63"/>
  <c r="AJ290" i="63"/>
  <c r="AJ370" i="63"/>
  <c r="AJ450" i="63"/>
  <c r="AJ510" i="63"/>
  <c r="AJ718" i="63"/>
  <c r="AJ127" i="63"/>
  <c r="AJ250" i="63"/>
  <c r="AJ390" i="63"/>
  <c r="AJ703" i="63"/>
  <c r="AJ780" i="63"/>
  <c r="AJ860" i="63"/>
  <c r="AJ39" i="63"/>
  <c r="AJ799" i="63"/>
  <c r="AJ90" i="63"/>
  <c r="AJ410" i="63"/>
  <c r="AJ490" i="63"/>
  <c r="AJ636" i="63"/>
  <c r="AJ653" i="63"/>
  <c r="AJ91" i="63"/>
  <c r="AJ790" i="63"/>
  <c r="AJ224" i="63"/>
  <c r="AJ49" i="63"/>
  <c r="AJ138" i="63"/>
  <c r="AJ261" i="63"/>
  <c r="AJ331" i="63"/>
  <c r="AJ411" i="63"/>
  <c r="AJ481" i="63"/>
  <c r="AJ654" i="63"/>
  <c r="AJ221" i="63"/>
  <c r="AJ652" i="63"/>
  <c r="AJ430" i="63"/>
  <c r="AJ606" i="63"/>
  <c r="AJ720" i="63"/>
  <c r="AJ800" i="63"/>
  <c r="AJ870" i="63"/>
  <c r="AJ38" i="63"/>
  <c r="AJ117" i="63"/>
  <c r="AJ300" i="63"/>
  <c r="AJ460" i="63"/>
  <c r="AJ730" i="63"/>
  <c r="AJ810" i="63"/>
  <c r="AJ880" i="63"/>
  <c r="AJ69" i="63"/>
  <c r="AJ92" i="63"/>
  <c r="AJ271" i="63"/>
  <c r="AJ351" i="63"/>
  <c r="AJ431" i="63"/>
  <c r="AJ501" i="63"/>
  <c r="AJ509" i="63"/>
  <c r="AJ310" i="63"/>
  <c r="AJ186" i="63"/>
  <c r="AJ626" i="63"/>
  <c r="AJ663" i="63"/>
  <c r="AJ740" i="63"/>
  <c r="AJ820" i="63"/>
  <c r="AJ147" i="63"/>
  <c r="AJ330" i="63"/>
  <c r="AJ480" i="63"/>
  <c r="AJ750" i="63"/>
  <c r="AJ830" i="63"/>
  <c r="AJ9" i="63"/>
  <c r="AJ118" i="63"/>
  <c r="AJ201" i="63"/>
  <c r="AJ291" i="63"/>
  <c r="AJ371" i="63"/>
  <c r="AJ451" i="63"/>
  <c r="AJ607" i="63"/>
  <c r="AJ399" i="63"/>
  <c r="AJ157" i="63"/>
  <c r="AJ350" i="63"/>
  <c r="AJ683" i="63"/>
  <c r="AJ760" i="63"/>
  <c r="AJ840" i="63"/>
  <c r="AJ19" i="63"/>
  <c r="AJ188" i="63"/>
  <c r="AJ226" i="63"/>
  <c r="AJ301" i="63"/>
  <c r="AJ381" i="63"/>
  <c r="AJ461" i="63"/>
  <c r="AJ617" i="63"/>
  <c r="AJ380" i="63"/>
  <c r="AJ770" i="63"/>
  <c r="AJ148" i="63"/>
  <c r="AJ341" i="63"/>
  <c r="AJ491" i="63"/>
  <c r="AJ664" i="63"/>
  <c r="AJ694" i="63"/>
  <c r="AJ771" i="63"/>
  <c r="AJ851" i="63"/>
  <c r="AJ850" i="63"/>
  <c r="AJ158" i="63"/>
  <c r="AJ361" i="63"/>
  <c r="AJ511" i="63"/>
  <c r="AJ704" i="63"/>
  <c r="AJ781" i="63"/>
  <c r="AJ861" i="63"/>
  <c r="AJ40" i="63"/>
  <c r="AJ129" i="63"/>
  <c r="AJ252" i="63"/>
  <c r="AJ322" i="63"/>
  <c r="AJ402" i="63"/>
  <c r="AJ472" i="63"/>
  <c r="AJ616" i="63"/>
  <c r="AJ241" i="63"/>
  <c r="AJ391" i="63"/>
  <c r="AJ627" i="63"/>
  <c r="AJ94" i="63"/>
  <c r="AJ791" i="63"/>
  <c r="AJ227" i="63"/>
  <c r="AJ50" i="63"/>
  <c r="AJ139" i="63"/>
  <c r="AJ262" i="63"/>
  <c r="AJ332" i="63"/>
  <c r="AJ412" i="63"/>
  <c r="AJ482" i="63"/>
  <c r="AJ251" i="63"/>
  <c r="AJ401" i="63"/>
  <c r="AJ674" i="63"/>
  <c r="AJ721" i="63"/>
  <c r="AJ801" i="63"/>
  <c r="AJ871" i="63"/>
  <c r="AJ60" i="63"/>
  <c r="AJ149" i="63"/>
  <c r="AJ96" i="63"/>
  <c r="AJ342" i="63"/>
  <c r="AJ422" i="63"/>
  <c r="AJ59" i="63"/>
  <c r="AJ93" i="63"/>
  <c r="AJ421" i="63"/>
  <c r="AJ731" i="63"/>
  <c r="AJ811" i="63"/>
  <c r="AJ890" i="63"/>
  <c r="AJ108" i="63"/>
  <c r="AJ281" i="63"/>
  <c r="AJ441" i="63"/>
  <c r="AJ741" i="63"/>
  <c r="AJ821" i="63"/>
  <c r="AJ891" i="63"/>
  <c r="AJ109" i="63"/>
  <c r="AJ159" i="63"/>
  <c r="AJ282" i="63"/>
  <c r="AJ362" i="63"/>
  <c r="AJ442" i="63"/>
  <c r="AJ225" i="63"/>
  <c r="AJ311" i="63"/>
  <c r="AJ651" i="63"/>
  <c r="AJ240" i="63"/>
  <c r="AJ693" i="63"/>
  <c r="AJ29" i="63"/>
  <c r="AJ128" i="63"/>
  <c r="AJ321" i="63"/>
  <c r="AJ471" i="63"/>
  <c r="AJ684" i="63"/>
  <c r="AJ761" i="63"/>
  <c r="AJ841" i="63"/>
  <c r="AJ95" i="63"/>
  <c r="AJ352" i="63"/>
  <c r="AJ655" i="63"/>
  <c r="AJ732" i="63"/>
  <c r="AJ812" i="63"/>
  <c r="AJ882" i="63"/>
  <c r="AJ71" i="63"/>
  <c r="AJ189" i="63"/>
  <c r="AJ10" i="63"/>
  <c r="AJ202" i="63"/>
  <c r="AJ372" i="63"/>
  <c r="AJ665" i="63"/>
  <c r="AJ742" i="63"/>
  <c r="AJ822" i="63"/>
  <c r="AJ892" i="63"/>
  <c r="AJ110" i="63"/>
  <c r="AJ203" i="63"/>
  <c r="AJ293" i="63"/>
  <c r="AJ373" i="63"/>
  <c r="AJ453" i="63"/>
  <c r="AJ609" i="63"/>
  <c r="AJ20" i="63"/>
  <c r="AJ229" i="63"/>
  <c r="AJ382" i="63"/>
  <c r="AJ675" i="63"/>
  <c r="AJ752" i="63"/>
  <c r="AJ832" i="63"/>
  <c r="AJ11" i="63"/>
  <c r="AJ751" i="63"/>
  <c r="AJ30" i="63"/>
  <c r="AJ242" i="63"/>
  <c r="AJ392" i="63"/>
  <c r="AJ492" i="63"/>
  <c r="AJ512" i="63"/>
  <c r="AJ685" i="63"/>
  <c r="AJ762" i="63"/>
  <c r="AJ842" i="63"/>
  <c r="AJ21" i="63"/>
  <c r="AJ192" i="63"/>
  <c r="AJ243" i="63"/>
  <c r="AJ313" i="63"/>
  <c r="AJ393" i="63"/>
  <c r="AJ193" i="63"/>
  <c r="AJ629" i="63"/>
  <c r="AJ831" i="63"/>
  <c r="AJ70" i="63"/>
  <c r="AJ272" i="63"/>
  <c r="AJ432" i="63"/>
  <c r="AJ695" i="63"/>
  <c r="AJ772" i="63"/>
  <c r="AJ852" i="63"/>
  <c r="AJ637" i="63"/>
  <c r="AJ119" i="63"/>
  <c r="AJ292" i="63"/>
  <c r="AJ452" i="63"/>
  <c r="AJ618" i="63"/>
  <c r="AJ705" i="63"/>
  <c r="AJ782" i="63"/>
  <c r="AJ862" i="63"/>
  <c r="AJ41" i="63"/>
  <c r="AJ140" i="63"/>
  <c r="AJ263" i="63"/>
  <c r="AJ333" i="63"/>
  <c r="AJ413" i="63"/>
  <c r="AJ483" i="63"/>
  <c r="AJ656" i="63"/>
  <c r="AJ881" i="63"/>
  <c r="AJ190" i="63"/>
  <c r="AJ302" i="63"/>
  <c r="AJ462" i="63"/>
  <c r="AJ502" i="63"/>
  <c r="AJ608" i="63"/>
  <c r="AJ628" i="63"/>
  <c r="AJ97" i="63"/>
  <c r="AJ792" i="63"/>
  <c r="AJ230" i="63"/>
  <c r="AJ51" i="63"/>
  <c r="AJ150" i="63"/>
  <c r="AJ99" i="63"/>
  <c r="AJ343" i="63"/>
  <c r="AJ423" i="63"/>
  <c r="AJ493" i="63"/>
  <c r="AJ666" i="63"/>
  <c r="AJ312" i="63"/>
  <c r="AJ98" i="63"/>
  <c r="AJ353" i="63"/>
  <c r="AJ503" i="63"/>
  <c r="AJ676" i="63"/>
  <c r="AJ723" i="63"/>
  <c r="AJ803" i="63"/>
  <c r="AJ883" i="63"/>
  <c r="AJ191" i="63"/>
  <c r="AJ160" i="63"/>
  <c r="AJ363" i="63"/>
  <c r="AJ513" i="63"/>
  <c r="AJ733" i="63"/>
  <c r="AJ813" i="63"/>
  <c r="AJ893" i="63"/>
  <c r="AJ61" i="63"/>
  <c r="AJ232" i="63"/>
  <c r="AJ383" i="63"/>
  <c r="AJ619" i="63"/>
  <c r="AJ743" i="63"/>
  <c r="AJ823" i="63"/>
  <c r="AJ638" i="63"/>
  <c r="AJ31" i="63"/>
  <c r="AJ253" i="63"/>
  <c r="AJ403" i="63"/>
  <c r="AJ639" i="63"/>
  <c r="AJ686" i="63"/>
  <c r="AJ753" i="63"/>
  <c r="AJ833" i="63"/>
  <c r="AJ722" i="63"/>
  <c r="AJ273" i="63"/>
  <c r="AJ433" i="63"/>
  <c r="AJ763" i="63"/>
  <c r="AJ843" i="63"/>
  <c r="AJ802" i="63"/>
  <c r="AJ283" i="63"/>
  <c r="AJ443" i="63"/>
  <c r="AJ773" i="63"/>
  <c r="AJ853" i="63"/>
  <c r="AJ228" i="63"/>
  <c r="AJ100" i="63"/>
  <c r="AJ793" i="63"/>
  <c r="AJ872" i="63"/>
  <c r="AJ120" i="63"/>
  <c r="AJ303" i="63"/>
  <c r="AJ463" i="63"/>
  <c r="AJ696" i="63"/>
  <c r="AJ706" i="63"/>
  <c r="AJ783" i="63"/>
  <c r="AJ863" i="63"/>
  <c r="AJ130" i="63"/>
  <c r="AJ323" i="63"/>
  <c r="AJ473" i="63"/>
  <c r="AJ873" i="63"/>
  <c r="AL900" i="63" l="1"/>
  <c r="AK707" i="63"/>
  <c r="AK22" i="63"/>
  <c r="AK42" i="63"/>
  <c r="AK514" i="63"/>
  <c r="AK62" i="63"/>
  <c r="AK12" i="63"/>
  <c r="AK101" i="63"/>
  <c r="AK515" i="63"/>
  <c r="AK2" i="63"/>
  <c r="AK111" i="63"/>
  <c r="AK32" i="63"/>
  <c r="AK121" i="63"/>
  <c r="AK52" i="63"/>
  <c r="AK204" i="63"/>
  <c r="AK131" i="63"/>
  <c r="AK141" i="63"/>
  <c r="AK161" i="63"/>
  <c r="AK194" i="63"/>
  <c r="AK244" i="63"/>
  <c r="AK234" i="63"/>
  <c r="AK254" i="63"/>
  <c r="AK72" i="63"/>
  <c r="AK162" i="63"/>
  <c r="AK205" i="63"/>
  <c r="AK640" i="63"/>
  <c r="AK274" i="63"/>
  <c r="AK284" i="63"/>
  <c r="AK334" i="63"/>
  <c r="AK151" i="63"/>
  <c r="AK517" i="63"/>
  <c r="AK294" i="63"/>
  <c r="AK304" i="63"/>
  <c r="AK516" i="63"/>
  <c r="AK314" i="63"/>
  <c r="AK264" i="63"/>
  <c r="AK519" i="63"/>
  <c r="AK414" i="63"/>
  <c r="AK324" i="63"/>
  <c r="AK354" i="63"/>
  <c r="AK424" i="63"/>
  <c r="AK484" i="63"/>
  <c r="AK521" i="63"/>
  <c r="AK364" i="63"/>
  <c r="AK374" i="63"/>
  <c r="AK384" i="63"/>
  <c r="AK454" i="63"/>
  <c r="AK394" i="63"/>
  <c r="AK518" i="63"/>
  <c r="AK404" i="63"/>
  <c r="AK464" i="63"/>
  <c r="AK163" i="63"/>
  <c r="AK494" i="63"/>
  <c r="AK344" i="63"/>
  <c r="AK523" i="63"/>
  <c r="AK504" i="63"/>
  <c r="AK677" i="63"/>
  <c r="AK522" i="63"/>
  <c r="AK600" i="63"/>
  <c r="AK444" i="63"/>
  <c r="AK610" i="63"/>
  <c r="AK434" i="63"/>
  <c r="AK474" i="63"/>
  <c r="AK630" i="63"/>
  <c r="AK697" i="63"/>
  <c r="AK641" i="63"/>
  <c r="AK520" i="63"/>
  <c r="AK657" i="63"/>
  <c r="AK524" i="63"/>
  <c r="AK754" i="63"/>
  <c r="AK687" i="63"/>
  <c r="AK528" i="63"/>
  <c r="AK531" i="63"/>
  <c r="AK620" i="63"/>
  <c r="AK526" i="63"/>
  <c r="AK529" i="63"/>
  <c r="AK667" i="63"/>
  <c r="AK73" i="63"/>
  <c r="AK708" i="63"/>
  <c r="AK724" i="63"/>
  <c r="AK734" i="63"/>
  <c r="AK744" i="63"/>
  <c r="AK784" i="63"/>
  <c r="AK525" i="63"/>
  <c r="AK527" i="63"/>
  <c r="AK794" i="63"/>
  <c r="AK764" i="63"/>
  <c r="AK834" i="63"/>
  <c r="AK530" i="63"/>
  <c r="AK814" i="63"/>
  <c r="AK774" i="63"/>
  <c r="AK844" i="63"/>
  <c r="AK804" i="63"/>
  <c r="AK854" i="63"/>
  <c r="AK13" i="63"/>
  <c r="AK102" i="63"/>
  <c r="AK533" i="63"/>
  <c r="AK206" i="63"/>
  <c r="AK709" i="63"/>
  <c r="AK864" i="63"/>
  <c r="AK824" i="63"/>
  <c r="AK874" i="63"/>
  <c r="AK33" i="63"/>
  <c r="AK535" i="63"/>
  <c r="AK63" i="63"/>
  <c r="AK43" i="63"/>
  <c r="AK534" i="63"/>
  <c r="AK3" i="63"/>
  <c r="AK884" i="63"/>
  <c r="AK164" i="63"/>
  <c r="AK532" i="63"/>
  <c r="AK112" i="63"/>
  <c r="AK207" i="63"/>
  <c r="AK23" i="63"/>
  <c r="AK265" i="63"/>
  <c r="AK642" i="63"/>
  <c r="AK315" i="63"/>
  <c r="AK74" i="63"/>
  <c r="AK195" i="63"/>
  <c r="AK208" i="63"/>
  <c r="AK275" i="63"/>
  <c r="AK325" i="63"/>
  <c r="AK235" i="63"/>
  <c r="AK537" i="63"/>
  <c r="AK152" i="63"/>
  <c r="AK245" i="63"/>
  <c r="AK285" i="63"/>
  <c r="AK122" i="63"/>
  <c r="AK255" i="63"/>
  <c r="AK53" i="63"/>
  <c r="AK132" i="63"/>
  <c r="AK165" i="63"/>
  <c r="AK142" i="63"/>
  <c r="AK75" i="63"/>
  <c r="AK538" i="63"/>
  <c r="AK365" i="63"/>
  <c r="AK355" i="63"/>
  <c r="AK541" i="63"/>
  <c r="AK305" i="63"/>
  <c r="AK375" i="63"/>
  <c r="AK435" i="63"/>
  <c r="AK542" i="63"/>
  <c r="AK335" i="63"/>
  <c r="AK345" i="63"/>
  <c r="AK385" i="63"/>
  <c r="AK455" i="63"/>
  <c r="AK495" i="63"/>
  <c r="AK536" i="63"/>
  <c r="AK395" i="63"/>
  <c r="AK295" i="63"/>
  <c r="AK405" i="63"/>
  <c r="AK465" i="63"/>
  <c r="AK539" i="63"/>
  <c r="AK415" i="63"/>
  <c r="AK475" i="63"/>
  <c r="AK425" i="63"/>
  <c r="AK166" i="63"/>
  <c r="AK611" i="63"/>
  <c r="AK544" i="63"/>
  <c r="AK167" i="63"/>
  <c r="AK621" i="63"/>
  <c r="AK545" i="63"/>
  <c r="AK485" i="63"/>
  <c r="AK631" i="63"/>
  <c r="AK698" i="63"/>
  <c r="AK543" i="63"/>
  <c r="AK643" i="63"/>
  <c r="AK505" i="63"/>
  <c r="AK540" i="63"/>
  <c r="AK668" i="63"/>
  <c r="AK546" i="63"/>
  <c r="AK445" i="63"/>
  <c r="AK678" i="63"/>
  <c r="AK725" i="63"/>
  <c r="AK601" i="63"/>
  <c r="AK688" i="63"/>
  <c r="AK735" i="63"/>
  <c r="AK550" i="63"/>
  <c r="AK548" i="63"/>
  <c r="AK775" i="63"/>
  <c r="AK552" i="63"/>
  <c r="AK4" i="63"/>
  <c r="AK547" i="63"/>
  <c r="AK785" i="63"/>
  <c r="AK845" i="63"/>
  <c r="AK795" i="63"/>
  <c r="AK805" i="63"/>
  <c r="AK658" i="63"/>
  <c r="AK76" i="63"/>
  <c r="AK551" i="63"/>
  <c r="AK209" i="63"/>
  <c r="AK710" i="63"/>
  <c r="AK755" i="63"/>
  <c r="AK765" i="63"/>
  <c r="AK815" i="63"/>
  <c r="AK865" i="63"/>
  <c r="AK745" i="63"/>
  <c r="AK549" i="63"/>
  <c r="AK825" i="63"/>
  <c r="AK54" i="63"/>
  <c r="AK169" i="63"/>
  <c r="AK835" i="63"/>
  <c r="AK64" i="63"/>
  <c r="AK855" i="63"/>
  <c r="AK14" i="63"/>
  <c r="AK103" i="63"/>
  <c r="AK77" i="63"/>
  <c r="AK553" i="63"/>
  <c r="AK555" i="63"/>
  <c r="AK113" i="63"/>
  <c r="AK875" i="63"/>
  <c r="AK554" i="63"/>
  <c r="AK711" i="63"/>
  <c r="AK168" i="63"/>
  <c r="AK196" i="63"/>
  <c r="AK885" i="63"/>
  <c r="AK24" i="63"/>
  <c r="AK34" i="63"/>
  <c r="AK123" i="63"/>
  <c r="AK236" i="63"/>
  <c r="AK44" i="63"/>
  <c r="AK78" i="63"/>
  <c r="AK558" i="63"/>
  <c r="AK366" i="63"/>
  <c r="AK210" i="63"/>
  <c r="AK266" i="63"/>
  <c r="AK306" i="63"/>
  <c r="AK133" i="63"/>
  <c r="AK644" i="63"/>
  <c r="AK316" i="63"/>
  <c r="AK560" i="63"/>
  <c r="AK143" i="63"/>
  <c r="AK246" i="63"/>
  <c r="AK256" i="63"/>
  <c r="AK556" i="63"/>
  <c r="AK153" i="63"/>
  <c r="AK276" i="63"/>
  <c r="AK326" i="63"/>
  <c r="AK211" i="63"/>
  <c r="AK557" i="63"/>
  <c r="AK286" i="63"/>
  <c r="AK346" i="63"/>
  <c r="AK296" i="63"/>
  <c r="AK559" i="63"/>
  <c r="AK376" i="63"/>
  <c r="AK396" i="63"/>
  <c r="AK466" i="63"/>
  <c r="AK602" i="63"/>
  <c r="AK386" i="63"/>
  <c r="AK406" i="63"/>
  <c r="AK416" i="63"/>
  <c r="AK476" i="63"/>
  <c r="AK426" i="63"/>
  <c r="AK171" i="63"/>
  <c r="AK622" i="63"/>
  <c r="AK561" i="63"/>
  <c r="AK486" i="63"/>
  <c r="AK436" i="63"/>
  <c r="AK562" i="63"/>
  <c r="AK645" i="63"/>
  <c r="AK446" i="63"/>
  <c r="AK336" i="63"/>
  <c r="AK456" i="63"/>
  <c r="AK496" i="63"/>
  <c r="AK356" i="63"/>
  <c r="AK170" i="63"/>
  <c r="AK712" i="63"/>
  <c r="AK766" i="63"/>
  <c r="AK816" i="63"/>
  <c r="AK866" i="63"/>
  <c r="AK35" i="63"/>
  <c r="AK124" i="63"/>
  <c r="AK669" i="63"/>
  <c r="AK566" i="63"/>
  <c r="AK569" i="63"/>
  <c r="AK506" i="63"/>
  <c r="AK679" i="63"/>
  <c r="AK726" i="63"/>
  <c r="AK570" i="63"/>
  <c r="AK836" i="63"/>
  <c r="AK886" i="63"/>
  <c r="AK55" i="63"/>
  <c r="AK173" i="63"/>
  <c r="AK612" i="63"/>
  <c r="AK689" i="63"/>
  <c r="AK736" i="63"/>
  <c r="AK776" i="63"/>
  <c r="AK563" i="63"/>
  <c r="AK632" i="63"/>
  <c r="AK564" i="63"/>
  <c r="AK746" i="63"/>
  <c r="AK786" i="63"/>
  <c r="AK659" i="63"/>
  <c r="AK565" i="63"/>
  <c r="AK567" i="63"/>
  <c r="AK796" i="63"/>
  <c r="AK856" i="63"/>
  <c r="AK574" i="63"/>
  <c r="AK114" i="63"/>
  <c r="AK699" i="63"/>
  <c r="AK756" i="63"/>
  <c r="AK806" i="63"/>
  <c r="AK573" i="63"/>
  <c r="AK79" i="63"/>
  <c r="AK568" i="63"/>
  <c r="AK571" i="63"/>
  <c r="AK172" i="63"/>
  <c r="AK81" i="63"/>
  <c r="AK577" i="63"/>
  <c r="AK377" i="63"/>
  <c r="AK447" i="63"/>
  <c r="AK572" i="63"/>
  <c r="AK144" i="63"/>
  <c r="AK267" i="63"/>
  <c r="AK307" i="63"/>
  <c r="AK578" i="63"/>
  <c r="AK457" i="63"/>
  <c r="AK846" i="63"/>
  <c r="AK25" i="63"/>
  <c r="AK154" i="63"/>
  <c r="AK646" i="63"/>
  <c r="AK317" i="63"/>
  <c r="AK212" i="63"/>
  <c r="AK713" i="63"/>
  <c r="AK104" i="63"/>
  <c r="AK197" i="63"/>
  <c r="AK575" i="63"/>
  <c r="AK327" i="63"/>
  <c r="AK397" i="63"/>
  <c r="AK467" i="63"/>
  <c r="AK876" i="63"/>
  <c r="AK65" i="63"/>
  <c r="AK134" i="63"/>
  <c r="AK80" i="63"/>
  <c r="AK214" i="63"/>
  <c r="AK277" i="63"/>
  <c r="AK337" i="63"/>
  <c r="AK5" i="63"/>
  <c r="AK237" i="63"/>
  <c r="AK576" i="63"/>
  <c r="AK347" i="63"/>
  <c r="AK15" i="63"/>
  <c r="AK247" i="63"/>
  <c r="AK287" i="63"/>
  <c r="AK357" i="63"/>
  <c r="AK427" i="63"/>
  <c r="AK487" i="63"/>
  <c r="AK826" i="63"/>
  <c r="AK45" i="63"/>
  <c r="AK213" i="63"/>
  <c r="AK257" i="63"/>
  <c r="AK297" i="63"/>
  <c r="AK417" i="63"/>
  <c r="AK580" i="63"/>
  <c r="AK660" i="63"/>
  <c r="AK582" i="63"/>
  <c r="AK777" i="63"/>
  <c r="AK437" i="63"/>
  <c r="AK497" i="63"/>
  <c r="AK670" i="63"/>
  <c r="AK727" i="63"/>
  <c r="AK787" i="63"/>
  <c r="AK847" i="63"/>
  <c r="AK16" i="63"/>
  <c r="AK174" i="63"/>
  <c r="AK507" i="63"/>
  <c r="AK680" i="63"/>
  <c r="AK737" i="63"/>
  <c r="AK477" i="63"/>
  <c r="AK603" i="63"/>
  <c r="AK690" i="63"/>
  <c r="AK747" i="63"/>
  <c r="AK807" i="63"/>
  <c r="AK587" i="63"/>
  <c r="AK26" i="63"/>
  <c r="AK175" i="63"/>
  <c r="AK613" i="63"/>
  <c r="AK581" i="63"/>
  <c r="AK757" i="63"/>
  <c r="AK367" i="63"/>
  <c r="AK579" i="63"/>
  <c r="AK623" i="63"/>
  <c r="AK700" i="63"/>
  <c r="AK767" i="63"/>
  <c r="AK817" i="63"/>
  <c r="AK867" i="63"/>
  <c r="AK46" i="63"/>
  <c r="AK387" i="63"/>
  <c r="AK633" i="63"/>
  <c r="AK82" i="63"/>
  <c r="AK583" i="63"/>
  <c r="AK827" i="63"/>
  <c r="AK877" i="63"/>
  <c r="AK56" i="63"/>
  <c r="AK407" i="63"/>
  <c r="AK647" i="63"/>
  <c r="AK714" i="63"/>
  <c r="AK584" i="63"/>
  <c r="AK585" i="63"/>
  <c r="AK36" i="63"/>
  <c r="AK125" i="63"/>
  <c r="AK238" i="63"/>
  <c r="AK288" i="63"/>
  <c r="AK837" i="63"/>
  <c r="AK135" i="63"/>
  <c r="AK248" i="63"/>
  <c r="AK298" i="63"/>
  <c r="AK378" i="63"/>
  <c r="AK448" i="63"/>
  <c r="AK586" i="63"/>
  <c r="AK177" i="63"/>
  <c r="AK258" i="63"/>
  <c r="AK308" i="63"/>
  <c r="AK589" i="63"/>
  <c r="AK458" i="63"/>
  <c r="AK857" i="63"/>
  <c r="AK145" i="63"/>
  <c r="AK84" i="63"/>
  <c r="AK318" i="63"/>
  <c r="AK388" i="63"/>
  <c r="AK178" i="63"/>
  <c r="AK215" i="63"/>
  <c r="AK105" i="63"/>
  <c r="AK83" i="63"/>
  <c r="AK268" i="63"/>
  <c r="AK887" i="63"/>
  <c r="AK115" i="63"/>
  <c r="AK155" i="63"/>
  <c r="AK648" i="63"/>
  <c r="AK6" i="63"/>
  <c r="AK66" i="63"/>
  <c r="AK176" i="63"/>
  <c r="AK198" i="63"/>
  <c r="AK278" i="63"/>
  <c r="AK797" i="63"/>
  <c r="AK715" i="63"/>
  <c r="AK216" i="63"/>
  <c r="AK217" i="63"/>
  <c r="AK588" i="63"/>
  <c r="AK418" i="63"/>
  <c r="AK624" i="63"/>
  <c r="AK701" i="63"/>
  <c r="AK593" i="63"/>
  <c r="AK338" i="63"/>
  <c r="AK368" i="63"/>
  <c r="AK408" i="63"/>
  <c r="AK488" i="63"/>
  <c r="AK634" i="63"/>
  <c r="AK85" i="63"/>
  <c r="AK594" i="63"/>
  <c r="AK848" i="63"/>
  <c r="AK17" i="63"/>
  <c r="AK358" i="63"/>
  <c r="AK398" i="63"/>
  <c r="AK590" i="63"/>
  <c r="AK649" i="63"/>
  <c r="AK716" i="63"/>
  <c r="AK348" i="63"/>
  <c r="AK591" i="63"/>
  <c r="AK661" i="63"/>
  <c r="AK728" i="63"/>
  <c r="AK788" i="63"/>
  <c r="AK595" i="63"/>
  <c r="AK27" i="63"/>
  <c r="AK498" i="63"/>
  <c r="AK671" i="63"/>
  <c r="AK738" i="63"/>
  <c r="AK508" i="63"/>
  <c r="AK681" i="63"/>
  <c r="AK748" i="63"/>
  <c r="AK438" i="63"/>
  <c r="AK478" i="63"/>
  <c r="AK179" i="63"/>
  <c r="AK604" i="63"/>
  <c r="AK691" i="63"/>
  <c r="AK758" i="63"/>
  <c r="AK818" i="63"/>
  <c r="AK878" i="63"/>
  <c r="AK57" i="63"/>
  <c r="AK328" i="63"/>
  <c r="AK428" i="63"/>
  <c r="AK468" i="63"/>
  <c r="AK614" i="63"/>
  <c r="AK592" i="63"/>
  <c r="AK768" i="63"/>
  <c r="AK828" i="63"/>
  <c r="AK888" i="63"/>
  <c r="AK218" i="63"/>
  <c r="AK116" i="63"/>
  <c r="AK156" i="63"/>
  <c r="AK650" i="63"/>
  <c r="AK339" i="63"/>
  <c r="AK868" i="63"/>
  <c r="AK180" i="63"/>
  <c r="AK199" i="63"/>
  <c r="AK279" i="63"/>
  <c r="AK349" i="63"/>
  <c r="AK429" i="63"/>
  <c r="AK489" i="63"/>
  <c r="AK7" i="63"/>
  <c r="AK47" i="63"/>
  <c r="AK106" i="63"/>
  <c r="AK219" i="63"/>
  <c r="AK220" i="63"/>
  <c r="AK596" i="63"/>
  <c r="AK778" i="63"/>
  <c r="AK717" i="63"/>
  <c r="AK126" i="63"/>
  <c r="AK239" i="63"/>
  <c r="AK289" i="63"/>
  <c r="AK369" i="63"/>
  <c r="AK449" i="63"/>
  <c r="AK798" i="63"/>
  <c r="AK37" i="63"/>
  <c r="AK136" i="63"/>
  <c r="AK249" i="63"/>
  <c r="AK299" i="63"/>
  <c r="AK808" i="63"/>
  <c r="AK181" i="63"/>
  <c r="AK259" i="63"/>
  <c r="AK309" i="63"/>
  <c r="AK838" i="63"/>
  <c r="AK146" i="63"/>
  <c r="AK87" i="63"/>
  <c r="AK319" i="63"/>
  <c r="AK399" i="63"/>
  <c r="AK469" i="63"/>
  <c r="AK858" i="63"/>
  <c r="AK67" i="63"/>
  <c r="AK86" i="63"/>
  <c r="AK269" i="63"/>
  <c r="AK329" i="63"/>
  <c r="AK409" i="63"/>
  <c r="AK479" i="63"/>
  <c r="AK419" i="63"/>
  <c r="AK509" i="63"/>
  <c r="AK651" i="63"/>
  <c r="AK718" i="63"/>
  <c r="AK799" i="63"/>
  <c r="AK221" i="63"/>
  <c r="AK38" i="63"/>
  <c r="AK127" i="63"/>
  <c r="AK439" i="63"/>
  <c r="AK662" i="63"/>
  <c r="AK729" i="63"/>
  <c r="AK809" i="63"/>
  <c r="AK869" i="63"/>
  <c r="AK48" i="63"/>
  <c r="AK137" i="63"/>
  <c r="AK250" i="63"/>
  <c r="AK310" i="63"/>
  <c r="AK390" i="63"/>
  <c r="AK186" i="63"/>
  <c r="AK459" i="63"/>
  <c r="AK672" i="63"/>
  <c r="AK739" i="63"/>
  <c r="AK819" i="63"/>
  <c r="AK879" i="63"/>
  <c r="AK58" i="63"/>
  <c r="AK182" i="63"/>
  <c r="AK597" i="63"/>
  <c r="AK499" i="63"/>
  <c r="AK615" i="63"/>
  <c r="AK682" i="63"/>
  <c r="AK749" i="63"/>
  <c r="AK829" i="63"/>
  <c r="AK889" i="63"/>
  <c r="AK68" i="63"/>
  <c r="AK147" i="63"/>
  <c r="AK90" i="63"/>
  <c r="AK330" i="63"/>
  <c r="AK410" i="63"/>
  <c r="AK480" i="63"/>
  <c r="AK636" i="63"/>
  <c r="AK183" i="63"/>
  <c r="AK692" i="63"/>
  <c r="AK759" i="63"/>
  <c r="AK839" i="63"/>
  <c r="AK8" i="63"/>
  <c r="AK359" i="63"/>
  <c r="AK605" i="63"/>
  <c r="AK598" i="63"/>
  <c r="AK769" i="63"/>
  <c r="AK849" i="63"/>
  <c r="AK18" i="63"/>
  <c r="AK117" i="63"/>
  <c r="AK157" i="63"/>
  <c r="AK652" i="63"/>
  <c r="AK350" i="63"/>
  <c r="AK430" i="63"/>
  <c r="AK490" i="63"/>
  <c r="AK663" i="63"/>
  <c r="AK379" i="63"/>
  <c r="AK625" i="63"/>
  <c r="AK702" i="63"/>
  <c r="AK779" i="63"/>
  <c r="AK859" i="63"/>
  <c r="AK719" i="63"/>
  <c r="AK184" i="63"/>
  <c r="AK200" i="63"/>
  <c r="AK280" i="63"/>
  <c r="AK360" i="63"/>
  <c r="AK440" i="63"/>
  <c r="AK500" i="63"/>
  <c r="AK185" i="63"/>
  <c r="AK240" i="63"/>
  <c r="AK380" i="63"/>
  <c r="AK616" i="63"/>
  <c r="AK693" i="63"/>
  <c r="AK770" i="63"/>
  <c r="AK850" i="63"/>
  <c r="AK29" i="63"/>
  <c r="AK635" i="63"/>
  <c r="AK260" i="63"/>
  <c r="AK400" i="63"/>
  <c r="AK703" i="63"/>
  <c r="AK780" i="63"/>
  <c r="AK860" i="63"/>
  <c r="AK39" i="63"/>
  <c r="AK128" i="63"/>
  <c r="AK251" i="63"/>
  <c r="AK321" i="63"/>
  <c r="AK401" i="63"/>
  <c r="AK471" i="63"/>
  <c r="AK637" i="63"/>
  <c r="AK88" i="63"/>
  <c r="AK270" i="63"/>
  <c r="AK420" i="63"/>
  <c r="AK653" i="63"/>
  <c r="AK91" i="63"/>
  <c r="AK790" i="63"/>
  <c r="AK224" i="63"/>
  <c r="AK389" i="63"/>
  <c r="AK789" i="63"/>
  <c r="AK290" i="63"/>
  <c r="AK450" i="63"/>
  <c r="AK187" i="63"/>
  <c r="AK606" i="63"/>
  <c r="AK720" i="63"/>
  <c r="AK800" i="63"/>
  <c r="AK870" i="63"/>
  <c r="AK59" i="63"/>
  <c r="AK148" i="63"/>
  <c r="AK93" i="63"/>
  <c r="AK341" i="63"/>
  <c r="AK421" i="63"/>
  <c r="AK491" i="63"/>
  <c r="AK599" i="63"/>
  <c r="AK222" i="63"/>
  <c r="AK300" i="63"/>
  <c r="AK460" i="63"/>
  <c r="AK730" i="63"/>
  <c r="AK810" i="63"/>
  <c r="AK28" i="63"/>
  <c r="AK320" i="63"/>
  <c r="AK470" i="63"/>
  <c r="AK626" i="63"/>
  <c r="AK740" i="63"/>
  <c r="AK820" i="63"/>
  <c r="AK890" i="63"/>
  <c r="AK108" i="63"/>
  <c r="AK158" i="63"/>
  <c r="AK281" i="63"/>
  <c r="AK361" i="63"/>
  <c r="AK441" i="63"/>
  <c r="AK511" i="63"/>
  <c r="AK89" i="63"/>
  <c r="AK340" i="63"/>
  <c r="AK510" i="63"/>
  <c r="AK750" i="63"/>
  <c r="AK830" i="63"/>
  <c r="AK9" i="63"/>
  <c r="AK118" i="63"/>
  <c r="AK201" i="63"/>
  <c r="AK291" i="63"/>
  <c r="AK371" i="63"/>
  <c r="AK451" i="63"/>
  <c r="AK607" i="63"/>
  <c r="AK138" i="63"/>
  <c r="AK331" i="63"/>
  <c r="AK481" i="63"/>
  <c r="AK684" i="63"/>
  <c r="AK761" i="63"/>
  <c r="AK841" i="63"/>
  <c r="AK683" i="63"/>
  <c r="AK880" i="63"/>
  <c r="AK92" i="63"/>
  <c r="AK351" i="63"/>
  <c r="AK501" i="63"/>
  <c r="AK664" i="63"/>
  <c r="AK694" i="63"/>
  <c r="AK771" i="63"/>
  <c r="AK851" i="63"/>
  <c r="AK30" i="63"/>
  <c r="AK228" i="63"/>
  <c r="AK242" i="63"/>
  <c r="AK312" i="63"/>
  <c r="AK392" i="63"/>
  <c r="AK191" i="63"/>
  <c r="AK760" i="63"/>
  <c r="AK226" i="63"/>
  <c r="AK381" i="63"/>
  <c r="AK617" i="63"/>
  <c r="AK704" i="63"/>
  <c r="AK781" i="63"/>
  <c r="AK861" i="63"/>
  <c r="AK40" i="63"/>
  <c r="AK129" i="63"/>
  <c r="AK252" i="63"/>
  <c r="AK322" i="63"/>
  <c r="AK402" i="63"/>
  <c r="AK472" i="63"/>
  <c r="AK107" i="63"/>
  <c r="AK673" i="63"/>
  <c r="AK840" i="63"/>
  <c r="AK241" i="63"/>
  <c r="AK391" i="63"/>
  <c r="AK627" i="63"/>
  <c r="AK94" i="63"/>
  <c r="AK791" i="63"/>
  <c r="AK227" i="63"/>
  <c r="AK50" i="63"/>
  <c r="AK139" i="63"/>
  <c r="AK262" i="63"/>
  <c r="AK332" i="63"/>
  <c r="AK412" i="63"/>
  <c r="AK482" i="63"/>
  <c r="AK223" i="63"/>
  <c r="AK49" i="63"/>
  <c r="AK261" i="63"/>
  <c r="AK411" i="63"/>
  <c r="AK674" i="63"/>
  <c r="AK721" i="63"/>
  <c r="AK801" i="63"/>
  <c r="AK871" i="63"/>
  <c r="AK370" i="63"/>
  <c r="AK69" i="63"/>
  <c r="AK271" i="63"/>
  <c r="AK431" i="63"/>
  <c r="AK654" i="63"/>
  <c r="AK731" i="63"/>
  <c r="AK811" i="63"/>
  <c r="AK881" i="63"/>
  <c r="AK70" i="63"/>
  <c r="AK95" i="63"/>
  <c r="AK272" i="63"/>
  <c r="AK352" i="63"/>
  <c r="AK432" i="63"/>
  <c r="AK502" i="63"/>
  <c r="AK19" i="63"/>
  <c r="AK188" i="63"/>
  <c r="AK301" i="63"/>
  <c r="AK225" i="63"/>
  <c r="AK311" i="63"/>
  <c r="AK189" i="63"/>
  <c r="AK751" i="63"/>
  <c r="AK831" i="63"/>
  <c r="AK149" i="63"/>
  <c r="AK342" i="63"/>
  <c r="AK638" i="63"/>
  <c r="AK722" i="63"/>
  <c r="AK802" i="63"/>
  <c r="AK872" i="63"/>
  <c r="AK61" i="63"/>
  <c r="AK159" i="63"/>
  <c r="AK362" i="63"/>
  <c r="AK655" i="63"/>
  <c r="AK732" i="63"/>
  <c r="AK812" i="63"/>
  <c r="AK882" i="63"/>
  <c r="AK71" i="63"/>
  <c r="AK160" i="63"/>
  <c r="AK283" i="63"/>
  <c r="AK363" i="63"/>
  <c r="AK443" i="63"/>
  <c r="AK513" i="63"/>
  <c r="AK10" i="63"/>
  <c r="AK202" i="63"/>
  <c r="AK372" i="63"/>
  <c r="AK665" i="63"/>
  <c r="AK742" i="63"/>
  <c r="AK822" i="63"/>
  <c r="AK892" i="63"/>
  <c r="AK891" i="63"/>
  <c r="AK20" i="63"/>
  <c r="AK229" i="63"/>
  <c r="AK382" i="63"/>
  <c r="AK675" i="63"/>
  <c r="AK752" i="63"/>
  <c r="AK832" i="63"/>
  <c r="AK11" i="63"/>
  <c r="AK120" i="63"/>
  <c r="AK232" i="63"/>
  <c r="AK303" i="63"/>
  <c r="AK383" i="63"/>
  <c r="AK463" i="63"/>
  <c r="AK619" i="63"/>
  <c r="AK60" i="63"/>
  <c r="AK96" i="63"/>
  <c r="AK422" i="63"/>
  <c r="AK492" i="63"/>
  <c r="AK512" i="63"/>
  <c r="AK685" i="63"/>
  <c r="AK762" i="63"/>
  <c r="AK842" i="63"/>
  <c r="AK741" i="63"/>
  <c r="AK109" i="63"/>
  <c r="AK282" i="63"/>
  <c r="AK442" i="63"/>
  <c r="AK695" i="63"/>
  <c r="AK772" i="63"/>
  <c r="AK852" i="63"/>
  <c r="AK31" i="63"/>
  <c r="AK130" i="63"/>
  <c r="AK253" i="63"/>
  <c r="AK323" i="63"/>
  <c r="AK403" i="63"/>
  <c r="AK473" i="63"/>
  <c r="AK639" i="63"/>
  <c r="AK461" i="63"/>
  <c r="AK821" i="63"/>
  <c r="AK119" i="63"/>
  <c r="AK292" i="63"/>
  <c r="AK452" i="63"/>
  <c r="AK618" i="63"/>
  <c r="AK705" i="63"/>
  <c r="AK782" i="63"/>
  <c r="AK862" i="63"/>
  <c r="AK41" i="63"/>
  <c r="AK140" i="63"/>
  <c r="AK263" i="63"/>
  <c r="AK333" i="63"/>
  <c r="AK413" i="63"/>
  <c r="AK483" i="63"/>
  <c r="AK656" i="63"/>
  <c r="AK230" i="63"/>
  <c r="AK150" i="63"/>
  <c r="AK343" i="63"/>
  <c r="AK493" i="63"/>
  <c r="AK100" i="63"/>
  <c r="AK793" i="63"/>
  <c r="AK873" i="63"/>
  <c r="AK608" i="63"/>
  <c r="AK98" i="63"/>
  <c r="AK353" i="63"/>
  <c r="AK503" i="63"/>
  <c r="AK676" i="63"/>
  <c r="AK723" i="63"/>
  <c r="AK803" i="63"/>
  <c r="AK883" i="63"/>
  <c r="AK203" i="63"/>
  <c r="AK373" i="63"/>
  <c r="AK609" i="63"/>
  <c r="AK733" i="63"/>
  <c r="AK813" i="63"/>
  <c r="AK893" i="63"/>
  <c r="AK243" i="63"/>
  <c r="AK393" i="63"/>
  <c r="AK629" i="63"/>
  <c r="AK743" i="63"/>
  <c r="AK823" i="63"/>
  <c r="AK190" i="63"/>
  <c r="AK51" i="63"/>
  <c r="AK99" i="63"/>
  <c r="AK423" i="63"/>
  <c r="AK686" i="63"/>
  <c r="AK753" i="63"/>
  <c r="AK833" i="63"/>
  <c r="AK302" i="63"/>
  <c r="AK628" i="63"/>
  <c r="AK273" i="63"/>
  <c r="AK433" i="63"/>
  <c r="AK763" i="63"/>
  <c r="AK843" i="63"/>
  <c r="AK21" i="63"/>
  <c r="AK192" i="63"/>
  <c r="AK313" i="63"/>
  <c r="AK193" i="63"/>
  <c r="AK696" i="63"/>
  <c r="AK706" i="63"/>
  <c r="AK863" i="63"/>
  <c r="AK462" i="63"/>
  <c r="AK97" i="63"/>
  <c r="AK293" i="63"/>
  <c r="AK453" i="63"/>
  <c r="AK666" i="63"/>
  <c r="AK773" i="63"/>
  <c r="AK853" i="63"/>
  <c r="AK792" i="63"/>
  <c r="AK110" i="63"/>
  <c r="AK783" i="63"/>
  <c r="AM900" i="63" l="1"/>
  <c r="AL515" i="63"/>
  <c r="AL707" i="63"/>
  <c r="AL32" i="63"/>
  <c r="AL2" i="63"/>
  <c r="AL52" i="63"/>
  <c r="AL514" i="63"/>
  <c r="AL62" i="63"/>
  <c r="AL12" i="63"/>
  <c r="AL111" i="63"/>
  <c r="AL121" i="63"/>
  <c r="AL101" i="63"/>
  <c r="AL162" i="63"/>
  <c r="AL22" i="63"/>
  <c r="AL42" i="63"/>
  <c r="AL161" i="63"/>
  <c r="AL151" i="63"/>
  <c r="AL141" i="63"/>
  <c r="AL194" i="63"/>
  <c r="AL244" i="63"/>
  <c r="AL204" i="63"/>
  <c r="AL234" i="63"/>
  <c r="AL254" i="63"/>
  <c r="AL264" i="63"/>
  <c r="AL205" i="63"/>
  <c r="AL640" i="63"/>
  <c r="AL131" i="63"/>
  <c r="AL516" i="63"/>
  <c r="AL72" i="63"/>
  <c r="AL284" i="63"/>
  <c r="AL324" i="63"/>
  <c r="AL274" i="63"/>
  <c r="AL518" i="63"/>
  <c r="AL304" i="63"/>
  <c r="AL314" i="63"/>
  <c r="AL334" i="63"/>
  <c r="AL404" i="63"/>
  <c r="AL294" i="63"/>
  <c r="AL414" i="63"/>
  <c r="AL474" i="63"/>
  <c r="AL354" i="63"/>
  <c r="AL424" i="63"/>
  <c r="AL519" i="63"/>
  <c r="AL521" i="63"/>
  <c r="AL344" i="63"/>
  <c r="AL520" i="63"/>
  <c r="AL444" i="63"/>
  <c r="AL384" i="63"/>
  <c r="AL517" i="63"/>
  <c r="AL394" i="63"/>
  <c r="AL163" i="63"/>
  <c r="AL374" i="63"/>
  <c r="AL494" i="63"/>
  <c r="AL667" i="63"/>
  <c r="AL454" i="63"/>
  <c r="AL523" i="63"/>
  <c r="AL504" i="63"/>
  <c r="AL364" i="63"/>
  <c r="AL522" i="63"/>
  <c r="AL600" i="63"/>
  <c r="AL620" i="63"/>
  <c r="AL525" i="63"/>
  <c r="AL434" i="63"/>
  <c r="AL630" i="63"/>
  <c r="AL464" i="63"/>
  <c r="AL641" i="63"/>
  <c r="AL73" i="63"/>
  <c r="AL527" i="63"/>
  <c r="AL524" i="63"/>
  <c r="AL754" i="63"/>
  <c r="AL804" i="63"/>
  <c r="AL687" i="63"/>
  <c r="AL677" i="63"/>
  <c r="AL764" i="63"/>
  <c r="AL526" i="63"/>
  <c r="AL610" i="63"/>
  <c r="AL708" i="63"/>
  <c r="AL724" i="63"/>
  <c r="AL484" i="63"/>
  <c r="AL657" i="63"/>
  <c r="AL697" i="63"/>
  <c r="AL734" i="63"/>
  <c r="AL774" i="63"/>
  <c r="AL744" i="63"/>
  <c r="AL784" i="63"/>
  <c r="AL528" i="63"/>
  <c r="AL824" i="63"/>
  <c r="AL529" i="63"/>
  <c r="AL530" i="63"/>
  <c r="AL814" i="63"/>
  <c r="AL532" i="63"/>
  <c r="AL794" i="63"/>
  <c r="AL844" i="63"/>
  <c r="AL534" i="63"/>
  <c r="AL63" i="63"/>
  <c r="AL531" i="63"/>
  <c r="AL854" i="63"/>
  <c r="AL533" i="63"/>
  <c r="AL535" i="63"/>
  <c r="AL206" i="63"/>
  <c r="AL864" i="63"/>
  <c r="AL23" i="63"/>
  <c r="AL834" i="63"/>
  <c r="AL13" i="63"/>
  <c r="AL53" i="63"/>
  <c r="AL43" i="63"/>
  <c r="AL165" i="63"/>
  <c r="AL33" i="63"/>
  <c r="AL3" i="63"/>
  <c r="AL884" i="63"/>
  <c r="AL874" i="63"/>
  <c r="AL709" i="63"/>
  <c r="AL102" i="63"/>
  <c r="AL164" i="63"/>
  <c r="AL132" i="63"/>
  <c r="AL142" i="63"/>
  <c r="AL75" i="63"/>
  <c r="AL265" i="63"/>
  <c r="AL305" i="63"/>
  <c r="AL112" i="63"/>
  <c r="AL642" i="63"/>
  <c r="AL74" i="63"/>
  <c r="AL195" i="63"/>
  <c r="AL536" i="63"/>
  <c r="AL539" i="63"/>
  <c r="AL208" i="63"/>
  <c r="AL275" i="63"/>
  <c r="AL235" i="63"/>
  <c r="AL537" i="63"/>
  <c r="AL207" i="63"/>
  <c r="AL152" i="63"/>
  <c r="AL245" i="63"/>
  <c r="AL285" i="63"/>
  <c r="AL122" i="63"/>
  <c r="AL255" i="63"/>
  <c r="AL295" i="63"/>
  <c r="AL355" i="63"/>
  <c r="AL315" i="63"/>
  <c r="AL425" i="63"/>
  <c r="AL541" i="63"/>
  <c r="AL485" i="63"/>
  <c r="AL538" i="63"/>
  <c r="AL540" i="63"/>
  <c r="AL445" i="63"/>
  <c r="AL543" i="63"/>
  <c r="AL335" i="63"/>
  <c r="AL345" i="63"/>
  <c r="AL385" i="63"/>
  <c r="AL325" i="63"/>
  <c r="AL395" i="63"/>
  <c r="AL166" i="63"/>
  <c r="AL505" i="63"/>
  <c r="AL405" i="63"/>
  <c r="AL465" i="63"/>
  <c r="AL415" i="63"/>
  <c r="AL435" i="63"/>
  <c r="AL601" i="63"/>
  <c r="AL688" i="63"/>
  <c r="AL365" i="63"/>
  <c r="AL475" i="63"/>
  <c r="AL611" i="63"/>
  <c r="AL544" i="63"/>
  <c r="AL167" i="63"/>
  <c r="AL621" i="63"/>
  <c r="AL545" i="63"/>
  <c r="AL547" i="63"/>
  <c r="AL542" i="63"/>
  <c r="AL631" i="63"/>
  <c r="AL698" i="63"/>
  <c r="AL495" i="63"/>
  <c r="AL658" i="63"/>
  <c r="AL710" i="63"/>
  <c r="AL668" i="63"/>
  <c r="AL546" i="63"/>
  <c r="AL375" i="63"/>
  <c r="AL455" i="63"/>
  <c r="AL678" i="63"/>
  <c r="AL725" i="63"/>
  <c r="AL745" i="63"/>
  <c r="AL549" i="63"/>
  <c r="AL550" i="63"/>
  <c r="AL835" i="63"/>
  <c r="AL885" i="63"/>
  <c r="AL548" i="63"/>
  <c r="AL775" i="63"/>
  <c r="AL552" i="63"/>
  <c r="AL4" i="63"/>
  <c r="AL785" i="63"/>
  <c r="AL795" i="63"/>
  <c r="AL805" i="63"/>
  <c r="AL553" i="63"/>
  <c r="AL76" i="63"/>
  <c r="AL551" i="63"/>
  <c r="AL209" i="63"/>
  <c r="AL643" i="63"/>
  <c r="AL735" i="63"/>
  <c r="AL755" i="63"/>
  <c r="AL765" i="63"/>
  <c r="AL815" i="63"/>
  <c r="AL44" i="63"/>
  <c r="AL133" i="63"/>
  <c r="AL246" i="63"/>
  <c r="AL54" i="63"/>
  <c r="AL845" i="63"/>
  <c r="AL64" i="63"/>
  <c r="AL143" i="63"/>
  <c r="AL855" i="63"/>
  <c r="AL14" i="63"/>
  <c r="AL103" i="63"/>
  <c r="AL865" i="63"/>
  <c r="AL555" i="63"/>
  <c r="AL113" i="63"/>
  <c r="AL153" i="63"/>
  <c r="AL825" i="63"/>
  <c r="AL875" i="63"/>
  <c r="AL554" i="63"/>
  <c r="AL711" i="63"/>
  <c r="AL24" i="63"/>
  <c r="AL210" i="63"/>
  <c r="AL211" i="63"/>
  <c r="AL34" i="63"/>
  <c r="AL296" i="63"/>
  <c r="AL356" i="63"/>
  <c r="AL168" i="63"/>
  <c r="AL78" i="63"/>
  <c r="AL558" i="63"/>
  <c r="AL123" i="63"/>
  <c r="AL266" i="63"/>
  <c r="AL306" i="63"/>
  <c r="AL376" i="63"/>
  <c r="AL169" i="63"/>
  <c r="AL236" i="63"/>
  <c r="AL644" i="63"/>
  <c r="AL316" i="63"/>
  <c r="AL77" i="63"/>
  <c r="AL256" i="63"/>
  <c r="AL556" i="63"/>
  <c r="AL559" i="63"/>
  <c r="AL386" i="63"/>
  <c r="AL196" i="63"/>
  <c r="AL276" i="63"/>
  <c r="AL557" i="63"/>
  <c r="AL336" i="63"/>
  <c r="AL406" i="63"/>
  <c r="AL286" i="63"/>
  <c r="AL366" i="63"/>
  <c r="AL170" i="63"/>
  <c r="AL506" i="63"/>
  <c r="AL560" i="63"/>
  <c r="AL396" i="63"/>
  <c r="AL466" i="63"/>
  <c r="AL416" i="63"/>
  <c r="AL476" i="63"/>
  <c r="AL612" i="63"/>
  <c r="AL426" i="63"/>
  <c r="AL171" i="63"/>
  <c r="AL561" i="63"/>
  <c r="AL486" i="63"/>
  <c r="AL632" i="63"/>
  <c r="AL436" i="63"/>
  <c r="AL562" i="63"/>
  <c r="AL326" i="63"/>
  <c r="AL446" i="63"/>
  <c r="AL563" i="63"/>
  <c r="AL659" i="63"/>
  <c r="AL346" i="63"/>
  <c r="AL456" i="63"/>
  <c r="AL79" i="63"/>
  <c r="AL568" i="63"/>
  <c r="AL571" i="63"/>
  <c r="AL212" i="63"/>
  <c r="AL25" i="63"/>
  <c r="AL213" i="63"/>
  <c r="AL712" i="63"/>
  <c r="AL766" i="63"/>
  <c r="AL816" i="63"/>
  <c r="AL496" i="63"/>
  <c r="AL669" i="63"/>
  <c r="AL566" i="63"/>
  <c r="AL569" i="63"/>
  <c r="AL826" i="63"/>
  <c r="AL876" i="63"/>
  <c r="AL45" i="63"/>
  <c r="AL134" i="63"/>
  <c r="AL602" i="63"/>
  <c r="AL679" i="63"/>
  <c r="AL726" i="63"/>
  <c r="AL570" i="63"/>
  <c r="AL622" i="63"/>
  <c r="AL689" i="63"/>
  <c r="AL736" i="63"/>
  <c r="AL776" i="63"/>
  <c r="AL645" i="63"/>
  <c r="AL564" i="63"/>
  <c r="AL746" i="63"/>
  <c r="AL786" i="63"/>
  <c r="AL846" i="63"/>
  <c r="AL15" i="63"/>
  <c r="AL104" i="63"/>
  <c r="AL565" i="63"/>
  <c r="AL567" i="63"/>
  <c r="AL796" i="63"/>
  <c r="AL856" i="63"/>
  <c r="AL574" i="63"/>
  <c r="AL699" i="63"/>
  <c r="AL756" i="63"/>
  <c r="AL806" i="63"/>
  <c r="AL257" i="63"/>
  <c r="AL297" i="63"/>
  <c r="AL367" i="63"/>
  <c r="AL437" i="63"/>
  <c r="AL579" i="63"/>
  <c r="AL836" i="63"/>
  <c r="AL35" i="63"/>
  <c r="AL172" i="63"/>
  <c r="AL81" i="63"/>
  <c r="AL577" i="63"/>
  <c r="AL377" i="63"/>
  <c r="AL447" i="63"/>
  <c r="AL572" i="63"/>
  <c r="AL114" i="63"/>
  <c r="AL144" i="63"/>
  <c r="AL267" i="63"/>
  <c r="AL307" i="63"/>
  <c r="AL573" i="63"/>
  <c r="AL173" i="63"/>
  <c r="AL154" i="63"/>
  <c r="AL646" i="63"/>
  <c r="AL317" i="63"/>
  <c r="AL387" i="63"/>
  <c r="AL174" i="63"/>
  <c r="AL866" i="63"/>
  <c r="AL713" i="63"/>
  <c r="AL197" i="63"/>
  <c r="AL575" i="63"/>
  <c r="AL327" i="63"/>
  <c r="AL886" i="63"/>
  <c r="AL65" i="63"/>
  <c r="AL80" i="63"/>
  <c r="AL214" i="63"/>
  <c r="AL277" i="63"/>
  <c r="AL337" i="63"/>
  <c r="AL5" i="63"/>
  <c r="AL55" i="63"/>
  <c r="AL124" i="63"/>
  <c r="AL237" i="63"/>
  <c r="AL576" i="63"/>
  <c r="AL347" i="63"/>
  <c r="AL417" i="63"/>
  <c r="AL175" i="63"/>
  <c r="AL247" i="63"/>
  <c r="AL287" i="63"/>
  <c r="AL407" i="63"/>
  <c r="AL647" i="63"/>
  <c r="AL714" i="63"/>
  <c r="AL584" i="63"/>
  <c r="AL427" i="63"/>
  <c r="AL580" i="63"/>
  <c r="AL660" i="63"/>
  <c r="AL582" i="63"/>
  <c r="AL777" i="63"/>
  <c r="AL586" i="63"/>
  <c r="AL6" i="63"/>
  <c r="AL457" i="63"/>
  <c r="AL497" i="63"/>
  <c r="AL670" i="63"/>
  <c r="AL727" i="63"/>
  <c r="AL467" i="63"/>
  <c r="AL507" i="63"/>
  <c r="AL680" i="63"/>
  <c r="AL737" i="63"/>
  <c r="AL797" i="63"/>
  <c r="AL857" i="63"/>
  <c r="AL715" i="63"/>
  <c r="AL477" i="63"/>
  <c r="AL603" i="63"/>
  <c r="AL690" i="63"/>
  <c r="AL747" i="63"/>
  <c r="AL487" i="63"/>
  <c r="AL613" i="63"/>
  <c r="AL581" i="63"/>
  <c r="AL757" i="63"/>
  <c r="AL585" i="63"/>
  <c r="AL215" i="63"/>
  <c r="AL36" i="63"/>
  <c r="AL357" i="63"/>
  <c r="AL578" i="63"/>
  <c r="AL623" i="63"/>
  <c r="AL700" i="63"/>
  <c r="AL767" i="63"/>
  <c r="AL817" i="63"/>
  <c r="AL867" i="63"/>
  <c r="AL46" i="63"/>
  <c r="AL397" i="63"/>
  <c r="AL633" i="63"/>
  <c r="AL82" i="63"/>
  <c r="AL583" i="63"/>
  <c r="AL807" i="63"/>
  <c r="AL26" i="63"/>
  <c r="AL216" i="63"/>
  <c r="AL217" i="63"/>
  <c r="AL588" i="63"/>
  <c r="AL827" i="63"/>
  <c r="AL56" i="63"/>
  <c r="AL125" i="63"/>
  <c r="AL238" i="63"/>
  <c r="AL288" i="63"/>
  <c r="AL368" i="63"/>
  <c r="AL438" i="63"/>
  <c r="AL837" i="63"/>
  <c r="AL135" i="63"/>
  <c r="AL248" i="63"/>
  <c r="AL298" i="63"/>
  <c r="AL378" i="63"/>
  <c r="AL448" i="63"/>
  <c r="AL847" i="63"/>
  <c r="AL177" i="63"/>
  <c r="AL258" i="63"/>
  <c r="AL308" i="63"/>
  <c r="AL589" i="63"/>
  <c r="AL458" i="63"/>
  <c r="AL587" i="63"/>
  <c r="AL145" i="63"/>
  <c r="AL84" i="63"/>
  <c r="AL318" i="63"/>
  <c r="AL877" i="63"/>
  <c r="AL105" i="63"/>
  <c r="AL83" i="63"/>
  <c r="AL268" i="63"/>
  <c r="AL887" i="63"/>
  <c r="AL115" i="63"/>
  <c r="AL155" i="63"/>
  <c r="AL648" i="63"/>
  <c r="AL787" i="63"/>
  <c r="AL16" i="63"/>
  <c r="AL66" i="63"/>
  <c r="AL176" i="63"/>
  <c r="AL198" i="63"/>
  <c r="AL278" i="63"/>
  <c r="AL328" i="63"/>
  <c r="AL428" i="63"/>
  <c r="AL468" i="63"/>
  <c r="AL614" i="63"/>
  <c r="AL592" i="63"/>
  <c r="AL768" i="63"/>
  <c r="AL418" i="63"/>
  <c r="AL178" i="63"/>
  <c r="AL624" i="63"/>
  <c r="AL701" i="63"/>
  <c r="AL593" i="63"/>
  <c r="AL838" i="63"/>
  <c r="AL7" i="63"/>
  <c r="AL338" i="63"/>
  <c r="AL408" i="63"/>
  <c r="AL488" i="63"/>
  <c r="AL634" i="63"/>
  <c r="AL85" i="63"/>
  <c r="AL358" i="63"/>
  <c r="AL398" i="63"/>
  <c r="AL590" i="63"/>
  <c r="AL649" i="63"/>
  <c r="AL716" i="63"/>
  <c r="AL778" i="63"/>
  <c r="AL858" i="63"/>
  <c r="AL717" i="63"/>
  <c r="AL348" i="63"/>
  <c r="AL388" i="63"/>
  <c r="AL591" i="63"/>
  <c r="AL661" i="63"/>
  <c r="AL728" i="63"/>
  <c r="AL498" i="63"/>
  <c r="AL671" i="63"/>
  <c r="AL738" i="63"/>
  <c r="AL508" i="63"/>
  <c r="AL681" i="63"/>
  <c r="AL748" i="63"/>
  <c r="AL808" i="63"/>
  <c r="AL868" i="63"/>
  <c r="AL47" i="63"/>
  <c r="AL478" i="63"/>
  <c r="AL179" i="63"/>
  <c r="AL604" i="63"/>
  <c r="AL691" i="63"/>
  <c r="AL758" i="63"/>
  <c r="AL818" i="63"/>
  <c r="AL878" i="63"/>
  <c r="AL595" i="63"/>
  <c r="AL67" i="63"/>
  <c r="AL86" i="63"/>
  <c r="AL269" i="63"/>
  <c r="AL329" i="63"/>
  <c r="AL218" i="63"/>
  <c r="AL116" i="63"/>
  <c r="AL156" i="63"/>
  <c r="AL650" i="63"/>
  <c r="AL339" i="63"/>
  <c r="AL419" i="63"/>
  <c r="AL183" i="63"/>
  <c r="AL888" i="63"/>
  <c r="AL180" i="63"/>
  <c r="AL199" i="63"/>
  <c r="AL279" i="63"/>
  <c r="AL594" i="63"/>
  <c r="AL17" i="63"/>
  <c r="AL106" i="63"/>
  <c r="AL219" i="63"/>
  <c r="AL220" i="63"/>
  <c r="AL596" i="63"/>
  <c r="AL359" i="63"/>
  <c r="AL439" i="63"/>
  <c r="AL597" i="63"/>
  <c r="AL788" i="63"/>
  <c r="AL27" i="63"/>
  <c r="AL126" i="63"/>
  <c r="AL239" i="63"/>
  <c r="AL289" i="63"/>
  <c r="AL798" i="63"/>
  <c r="AL37" i="63"/>
  <c r="AL57" i="63"/>
  <c r="AL136" i="63"/>
  <c r="AL249" i="63"/>
  <c r="AL299" i="63"/>
  <c r="AL828" i="63"/>
  <c r="AL181" i="63"/>
  <c r="AL259" i="63"/>
  <c r="AL309" i="63"/>
  <c r="AL389" i="63"/>
  <c r="AL182" i="63"/>
  <c r="AL605" i="63"/>
  <c r="AL848" i="63"/>
  <c r="AL146" i="63"/>
  <c r="AL87" i="63"/>
  <c r="AL319" i="63"/>
  <c r="AL399" i="63"/>
  <c r="AL469" i="63"/>
  <c r="AL615" i="63"/>
  <c r="AL409" i="63"/>
  <c r="AL635" i="63"/>
  <c r="AL88" i="63"/>
  <c r="AL789" i="63"/>
  <c r="AL599" i="63"/>
  <c r="AL28" i="63"/>
  <c r="AL222" i="63"/>
  <c r="AL349" i="63"/>
  <c r="AL429" i="63"/>
  <c r="AL509" i="63"/>
  <c r="AL651" i="63"/>
  <c r="AL718" i="63"/>
  <c r="AL799" i="63"/>
  <c r="AL221" i="63"/>
  <c r="AL38" i="63"/>
  <c r="AL127" i="63"/>
  <c r="AL240" i="63"/>
  <c r="AL300" i="63"/>
  <c r="AL380" i="63"/>
  <c r="AL460" i="63"/>
  <c r="AL449" i="63"/>
  <c r="AL662" i="63"/>
  <c r="AL729" i="63"/>
  <c r="AL809" i="63"/>
  <c r="AL869" i="63"/>
  <c r="AL48" i="63"/>
  <c r="AL459" i="63"/>
  <c r="AL672" i="63"/>
  <c r="AL739" i="63"/>
  <c r="AL819" i="63"/>
  <c r="AL879" i="63"/>
  <c r="AL58" i="63"/>
  <c r="AL185" i="63"/>
  <c r="AL260" i="63"/>
  <c r="AL320" i="63"/>
  <c r="AL400" i="63"/>
  <c r="AL470" i="63"/>
  <c r="AL626" i="63"/>
  <c r="AL479" i="63"/>
  <c r="AL499" i="63"/>
  <c r="AL682" i="63"/>
  <c r="AL749" i="63"/>
  <c r="AL829" i="63"/>
  <c r="AL889" i="63"/>
  <c r="AL68" i="63"/>
  <c r="AL489" i="63"/>
  <c r="AL692" i="63"/>
  <c r="AL759" i="63"/>
  <c r="AL839" i="63"/>
  <c r="AL8" i="63"/>
  <c r="AL107" i="63"/>
  <c r="AL89" i="63"/>
  <c r="AL270" i="63"/>
  <c r="AL340" i="63"/>
  <c r="AL420" i="63"/>
  <c r="AL187" i="63"/>
  <c r="AL653" i="63"/>
  <c r="AL598" i="63"/>
  <c r="AL769" i="63"/>
  <c r="AL849" i="63"/>
  <c r="AL18" i="63"/>
  <c r="AL117" i="63"/>
  <c r="AL157" i="63"/>
  <c r="AL652" i="63"/>
  <c r="AL350" i="63"/>
  <c r="AL430" i="63"/>
  <c r="AL490" i="63"/>
  <c r="AL379" i="63"/>
  <c r="AL184" i="63"/>
  <c r="AL223" i="63"/>
  <c r="AL370" i="63"/>
  <c r="AL500" i="63"/>
  <c r="AL673" i="63"/>
  <c r="AL683" i="63"/>
  <c r="AL760" i="63"/>
  <c r="AL840" i="63"/>
  <c r="AL19" i="63"/>
  <c r="AL250" i="63"/>
  <c r="AL390" i="63"/>
  <c r="AL616" i="63"/>
  <c r="AL693" i="63"/>
  <c r="AL770" i="63"/>
  <c r="AL850" i="63"/>
  <c r="AL29" i="63"/>
  <c r="AL225" i="63"/>
  <c r="AL241" i="63"/>
  <c r="AL311" i="63"/>
  <c r="AL391" i="63"/>
  <c r="AL189" i="63"/>
  <c r="AL627" i="63"/>
  <c r="AL90" i="63"/>
  <c r="AL410" i="63"/>
  <c r="AL636" i="63"/>
  <c r="AL703" i="63"/>
  <c r="AL780" i="63"/>
  <c r="AL860" i="63"/>
  <c r="AL625" i="63"/>
  <c r="AL280" i="63"/>
  <c r="AL440" i="63"/>
  <c r="AL91" i="63"/>
  <c r="AL790" i="63"/>
  <c r="AL224" i="63"/>
  <c r="AL49" i="63"/>
  <c r="AL138" i="63"/>
  <c r="AL261" i="63"/>
  <c r="AL331" i="63"/>
  <c r="AL411" i="63"/>
  <c r="AL481" i="63"/>
  <c r="AL702" i="63"/>
  <c r="AL290" i="63"/>
  <c r="AL450" i="63"/>
  <c r="AL606" i="63"/>
  <c r="AL720" i="63"/>
  <c r="AL800" i="63"/>
  <c r="AL369" i="63"/>
  <c r="AL779" i="63"/>
  <c r="AL310" i="63"/>
  <c r="AL186" i="63"/>
  <c r="AL663" i="63"/>
  <c r="AL730" i="63"/>
  <c r="AL810" i="63"/>
  <c r="AL880" i="63"/>
  <c r="AL69" i="63"/>
  <c r="AL92" i="63"/>
  <c r="AL271" i="63"/>
  <c r="AL351" i="63"/>
  <c r="AL431" i="63"/>
  <c r="AL501" i="63"/>
  <c r="AL859" i="63"/>
  <c r="AL137" i="63"/>
  <c r="AL147" i="63"/>
  <c r="AL330" i="63"/>
  <c r="AL480" i="63"/>
  <c r="AL740" i="63"/>
  <c r="AL820" i="63"/>
  <c r="AL890" i="63"/>
  <c r="AL108" i="63"/>
  <c r="AL158" i="63"/>
  <c r="AL281" i="63"/>
  <c r="AL361" i="63"/>
  <c r="AL441" i="63"/>
  <c r="AL511" i="63"/>
  <c r="AL128" i="63"/>
  <c r="AL321" i="63"/>
  <c r="AL471" i="63"/>
  <c r="AL751" i="63"/>
  <c r="AL831" i="63"/>
  <c r="AL200" i="63"/>
  <c r="AL510" i="63"/>
  <c r="AL148" i="63"/>
  <c r="AL341" i="63"/>
  <c r="AL491" i="63"/>
  <c r="AL684" i="63"/>
  <c r="AL761" i="63"/>
  <c r="AL841" i="63"/>
  <c r="AL20" i="63"/>
  <c r="AL190" i="63"/>
  <c r="AL229" i="63"/>
  <c r="AL302" i="63"/>
  <c r="AL382" i="63"/>
  <c r="AL462" i="63"/>
  <c r="AL360" i="63"/>
  <c r="AL9" i="63"/>
  <c r="AL39" i="63"/>
  <c r="AL201" i="63"/>
  <c r="AL371" i="63"/>
  <c r="AL607" i="63"/>
  <c r="AL664" i="63"/>
  <c r="AL694" i="63"/>
  <c r="AL771" i="63"/>
  <c r="AL851" i="63"/>
  <c r="AL30" i="63"/>
  <c r="AL228" i="63"/>
  <c r="AL242" i="63"/>
  <c r="AL312" i="63"/>
  <c r="AL392" i="63"/>
  <c r="AL191" i="63"/>
  <c r="AL226" i="63"/>
  <c r="AL381" i="63"/>
  <c r="AL617" i="63"/>
  <c r="AL704" i="63"/>
  <c r="AL781" i="63"/>
  <c r="AL861" i="63"/>
  <c r="AL40" i="63"/>
  <c r="AL129" i="63"/>
  <c r="AL252" i="63"/>
  <c r="AL322" i="63"/>
  <c r="AL402" i="63"/>
  <c r="AL472" i="63"/>
  <c r="AL750" i="63"/>
  <c r="AL251" i="63"/>
  <c r="AL401" i="63"/>
  <c r="AL94" i="63"/>
  <c r="AL791" i="63"/>
  <c r="AL227" i="63"/>
  <c r="AL830" i="63"/>
  <c r="AL870" i="63"/>
  <c r="AL59" i="63"/>
  <c r="AL93" i="63"/>
  <c r="AL421" i="63"/>
  <c r="AL674" i="63"/>
  <c r="AL721" i="63"/>
  <c r="AL801" i="63"/>
  <c r="AL871" i="63"/>
  <c r="AL60" i="63"/>
  <c r="AL149" i="63"/>
  <c r="AL96" i="63"/>
  <c r="AL342" i="63"/>
  <c r="AL422" i="63"/>
  <c r="AL492" i="63"/>
  <c r="AL719" i="63"/>
  <c r="AL118" i="63"/>
  <c r="AL291" i="63"/>
  <c r="AL188" i="63"/>
  <c r="AL301" i="63"/>
  <c r="AL461" i="63"/>
  <c r="AL637" i="63"/>
  <c r="AL741" i="63"/>
  <c r="AL821" i="63"/>
  <c r="AL891" i="63"/>
  <c r="AL811" i="63"/>
  <c r="AL139" i="63"/>
  <c r="AL332" i="63"/>
  <c r="AL482" i="63"/>
  <c r="AL608" i="63"/>
  <c r="AL628" i="63"/>
  <c r="AL97" i="63"/>
  <c r="AL792" i="63"/>
  <c r="AL230" i="63"/>
  <c r="AL51" i="63"/>
  <c r="AL654" i="63"/>
  <c r="AL95" i="63"/>
  <c r="AL352" i="63"/>
  <c r="AL638" i="63"/>
  <c r="AL722" i="63"/>
  <c r="AL802" i="63"/>
  <c r="AL872" i="63"/>
  <c r="AL61" i="63"/>
  <c r="AL98" i="63"/>
  <c r="AL273" i="63"/>
  <c r="AL353" i="63"/>
  <c r="AL433" i="63"/>
  <c r="AL503" i="63"/>
  <c r="AL159" i="63"/>
  <c r="AL362" i="63"/>
  <c r="AL655" i="63"/>
  <c r="AL732" i="63"/>
  <c r="AL812" i="63"/>
  <c r="AL882" i="63"/>
  <c r="AL451" i="63"/>
  <c r="AL10" i="63"/>
  <c r="AL202" i="63"/>
  <c r="AL372" i="63"/>
  <c r="AL665" i="63"/>
  <c r="AL742" i="63"/>
  <c r="AL822" i="63"/>
  <c r="AL892" i="63"/>
  <c r="AL110" i="63"/>
  <c r="AL203" i="63"/>
  <c r="AL293" i="63"/>
  <c r="AL373" i="63"/>
  <c r="AL453" i="63"/>
  <c r="AL609" i="63"/>
  <c r="AL50" i="63"/>
  <c r="AL262" i="63"/>
  <c r="AL412" i="63"/>
  <c r="AL675" i="63"/>
  <c r="AL752" i="63"/>
  <c r="AL832" i="63"/>
  <c r="AL70" i="63"/>
  <c r="AL272" i="63"/>
  <c r="AL432" i="63"/>
  <c r="AL512" i="63"/>
  <c r="AL685" i="63"/>
  <c r="AL762" i="63"/>
  <c r="AL842" i="63"/>
  <c r="AL21" i="63"/>
  <c r="AL192" i="63"/>
  <c r="AL243" i="63"/>
  <c r="AL313" i="63"/>
  <c r="AL393" i="63"/>
  <c r="AL193" i="63"/>
  <c r="AL629" i="63"/>
  <c r="AL109" i="63"/>
  <c r="AL282" i="63"/>
  <c r="AL442" i="63"/>
  <c r="AL695" i="63"/>
  <c r="AL772" i="63"/>
  <c r="AL852" i="63"/>
  <c r="AL31" i="63"/>
  <c r="AL130" i="63"/>
  <c r="AL253" i="63"/>
  <c r="AL323" i="63"/>
  <c r="AL403" i="63"/>
  <c r="AL473" i="63"/>
  <c r="AL639" i="63"/>
  <c r="AL731" i="63"/>
  <c r="AL705" i="63"/>
  <c r="AL41" i="63"/>
  <c r="AL140" i="63"/>
  <c r="AL333" i="63"/>
  <c r="AL483" i="63"/>
  <c r="AL696" i="63"/>
  <c r="AL706" i="63"/>
  <c r="AL783" i="63"/>
  <c r="AL863" i="63"/>
  <c r="AL119" i="63"/>
  <c r="AL782" i="63"/>
  <c r="AL150" i="63"/>
  <c r="AL343" i="63"/>
  <c r="AL493" i="63"/>
  <c r="AL100" i="63"/>
  <c r="AL793" i="63"/>
  <c r="AL873" i="63"/>
  <c r="AL292" i="63"/>
  <c r="AL862" i="63"/>
  <c r="AL160" i="63"/>
  <c r="AL363" i="63"/>
  <c r="AL513" i="63"/>
  <c r="AL676" i="63"/>
  <c r="AL723" i="63"/>
  <c r="AL803" i="63"/>
  <c r="AL883" i="63"/>
  <c r="AL452" i="63"/>
  <c r="AL11" i="63"/>
  <c r="AL232" i="63"/>
  <c r="AL383" i="63"/>
  <c r="AL619" i="63"/>
  <c r="AL733" i="63"/>
  <c r="AL813" i="63"/>
  <c r="AL893" i="63"/>
  <c r="AL263" i="63"/>
  <c r="AL413" i="63"/>
  <c r="AL743" i="63"/>
  <c r="AL823" i="63"/>
  <c r="AL881" i="63"/>
  <c r="AL71" i="63"/>
  <c r="AL99" i="63"/>
  <c r="AL423" i="63"/>
  <c r="AL656" i="63"/>
  <c r="AL686" i="63"/>
  <c r="AL753" i="63"/>
  <c r="AL833" i="63"/>
  <c r="AL502" i="63"/>
  <c r="AL618" i="63"/>
  <c r="AL773" i="63"/>
  <c r="AL283" i="63"/>
  <c r="AL443" i="63"/>
  <c r="AL763" i="63"/>
  <c r="AL843" i="63"/>
  <c r="AL120" i="63"/>
  <c r="AL303" i="63"/>
  <c r="AL463" i="63"/>
  <c r="AL666" i="63"/>
  <c r="AL853" i="63"/>
  <c r="AN900" i="63" l="1"/>
  <c r="AM12" i="63"/>
  <c r="AM515" i="63"/>
  <c r="AM22" i="63"/>
  <c r="AM42" i="63"/>
  <c r="AM2" i="63"/>
  <c r="AM52" i="63"/>
  <c r="AM514" i="63"/>
  <c r="AM161" i="63"/>
  <c r="AM707" i="63"/>
  <c r="AM32" i="63"/>
  <c r="AM111" i="63"/>
  <c r="AM204" i="63"/>
  <c r="AM131" i="63"/>
  <c r="AM101" i="63"/>
  <c r="AM162" i="63"/>
  <c r="AM141" i="63"/>
  <c r="AM62" i="63"/>
  <c r="AM121" i="63"/>
  <c r="AM274" i="63"/>
  <c r="AM194" i="63"/>
  <c r="AM244" i="63"/>
  <c r="AM151" i="63"/>
  <c r="AM72" i="63"/>
  <c r="AM264" i="63"/>
  <c r="AM205" i="63"/>
  <c r="AM640" i="63"/>
  <c r="AM234" i="63"/>
  <c r="AM314" i="63"/>
  <c r="AM519" i="63"/>
  <c r="AM284" i="63"/>
  <c r="AM254" i="63"/>
  <c r="AM517" i="63"/>
  <c r="AM294" i="63"/>
  <c r="AM518" i="63"/>
  <c r="AM516" i="63"/>
  <c r="AM304" i="63"/>
  <c r="AM394" i="63"/>
  <c r="AM334" i="63"/>
  <c r="AM404" i="63"/>
  <c r="AM464" i="63"/>
  <c r="AM324" i="63"/>
  <c r="AM414" i="63"/>
  <c r="AM354" i="63"/>
  <c r="AM424" i="63"/>
  <c r="AM364" i="63"/>
  <c r="AM374" i="63"/>
  <c r="AM434" i="63"/>
  <c r="AM523" i="63"/>
  <c r="AM344" i="63"/>
  <c r="AM520" i="63"/>
  <c r="AM384" i="63"/>
  <c r="AM454" i="63"/>
  <c r="AM641" i="63"/>
  <c r="AM163" i="63"/>
  <c r="AM657" i="63"/>
  <c r="AM708" i="63"/>
  <c r="AM494" i="63"/>
  <c r="AM504" i="63"/>
  <c r="AM484" i="63"/>
  <c r="AM610" i="63"/>
  <c r="AM524" i="63"/>
  <c r="AM474" i="63"/>
  <c r="AM620" i="63"/>
  <c r="AM630" i="63"/>
  <c r="AM697" i="63"/>
  <c r="AM525" i="63"/>
  <c r="AM744" i="63"/>
  <c r="AM527" i="63"/>
  <c r="AM794" i="63"/>
  <c r="AM522" i="63"/>
  <c r="AM754" i="63"/>
  <c r="AM444" i="63"/>
  <c r="AM687" i="63"/>
  <c r="AM528" i="63"/>
  <c r="AM531" i="63"/>
  <c r="AM677" i="63"/>
  <c r="AM667" i="63"/>
  <c r="AM73" i="63"/>
  <c r="AM526" i="63"/>
  <c r="AM521" i="63"/>
  <c r="AM724" i="63"/>
  <c r="AM530" i="63"/>
  <c r="AM600" i="63"/>
  <c r="AM734" i="63"/>
  <c r="AM774" i="63"/>
  <c r="AM864" i="63"/>
  <c r="AM764" i="63"/>
  <c r="AM824" i="63"/>
  <c r="AM529" i="63"/>
  <c r="AM834" i="63"/>
  <c r="AM784" i="63"/>
  <c r="AM814" i="63"/>
  <c r="AM532" i="63"/>
  <c r="AM3" i="63"/>
  <c r="AM53" i="63"/>
  <c r="AM804" i="63"/>
  <c r="AM844" i="63"/>
  <c r="AM854" i="63"/>
  <c r="AM13" i="63"/>
  <c r="AM102" i="63"/>
  <c r="AM533" i="63"/>
  <c r="AM206" i="63"/>
  <c r="AM709" i="63"/>
  <c r="AM874" i="63"/>
  <c r="AM535" i="63"/>
  <c r="AM132" i="63"/>
  <c r="AM534" i="63"/>
  <c r="AM43" i="63"/>
  <c r="AM23" i="63"/>
  <c r="AM884" i="63"/>
  <c r="AM152" i="63"/>
  <c r="AM33" i="63"/>
  <c r="AM122" i="63"/>
  <c r="AM165" i="63"/>
  <c r="AM255" i="63"/>
  <c r="AM142" i="63"/>
  <c r="AM75" i="63"/>
  <c r="AM538" i="63"/>
  <c r="AM265" i="63"/>
  <c r="AM112" i="63"/>
  <c r="AM642" i="63"/>
  <c r="AM315" i="63"/>
  <c r="AM74" i="63"/>
  <c r="AM195" i="63"/>
  <c r="AM536" i="63"/>
  <c r="AM208" i="63"/>
  <c r="AM275" i="63"/>
  <c r="AM164" i="63"/>
  <c r="AM235" i="63"/>
  <c r="AM537" i="63"/>
  <c r="AM63" i="63"/>
  <c r="AM207" i="63"/>
  <c r="AM245" i="63"/>
  <c r="AM285" i="63"/>
  <c r="AM345" i="63"/>
  <c r="AM415" i="63"/>
  <c r="AM355" i="63"/>
  <c r="AM425" i="63"/>
  <c r="AM167" i="63"/>
  <c r="AM365" i="63"/>
  <c r="AM375" i="63"/>
  <c r="AM435" i="63"/>
  <c r="AM542" i="63"/>
  <c r="AM540" i="63"/>
  <c r="AM445" i="63"/>
  <c r="AM335" i="63"/>
  <c r="AM385" i="63"/>
  <c r="AM455" i="63"/>
  <c r="AM495" i="63"/>
  <c r="AM295" i="63"/>
  <c r="AM325" i="63"/>
  <c r="AM395" i="63"/>
  <c r="AM166" i="63"/>
  <c r="AM505" i="63"/>
  <c r="AM539" i="63"/>
  <c r="AM405" i="63"/>
  <c r="AM678" i="63"/>
  <c r="AM465" i="63"/>
  <c r="AM601" i="63"/>
  <c r="AM688" i="63"/>
  <c r="AM541" i="63"/>
  <c r="AM475" i="63"/>
  <c r="AM611" i="63"/>
  <c r="AM544" i="63"/>
  <c r="AM745" i="63"/>
  <c r="AM485" i="63"/>
  <c r="AM621" i="63"/>
  <c r="AM545" i="63"/>
  <c r="AM305" i="63"/>
  <c r="AM543" i="63"/>
  <c r="AM643" i="63"/>
  <c r="AM76" i="63"/>
  <c r="AM548" i="63"/>
  <c r="AM658" i="63"/>
  <c r="AM710" i="63"/>
  <c r="AM668" i="63"/>
  <c r="AM546" i="63"/>
  <c r="AM735" i="63"/>
  <c r="AM755" i="63"/>
  <c r="AM765" i="63"/>
  <c r="AM815" i="63"/>
  <c r="AM631" i="63"/>
  <c r="AM549" i="63"/>
  <c r="AM825" i="63"/>
  <c r="AM875" i="63"/>
  <c r="AM550" i="63"/>
  <c r="AM835" i="63"/>
  <c r="AM885" i="63"/>
  <c r="AM547" i="63"/>
  <c r="AM775" i="63"/>
  <c r="AM698" i="63"/>
  <c r="AM785" i="63"/>
  <c r="AM795" i="63"/>
  <c r="AM855" i="63"/>
  <c r="AM805" i="63"/>
  <c r="AM553" i="63"/>
  <c r="AM725" i="63"/>
  <c r="AM551" i="63"/>
  <c r="AM34" i="63"/>
  <c r="AM123" i="63"/>
  <c r="AM236" i="63"/>
  <c r="AM44" i="63"/>
  <c r="AM552" i="63"/>
  <c r="AM54" i="63"/>
  <c r="AM169" i="63"/>
  <c r="AM845" i="63"/>
  <c r="AM64" i="63"/>
  <c r="AM209" i="63"/>
  <c r="AM14" i="63"/>
  <c r="AM103" i="63"/>
  <c r="AM77" i="63"/>
  <c r="AM865" i="63"/>
  <c r="AM555" i="63"/>
  <c r="AM4" i="63"/>
  <c r="AM554" i="63"/>
  <c r="AM711" i="63"/>
  <c r="AM168" i="63"/>
  <c r="AM196" i="63"/>
  <c r="AM24" i="63"/>
  <c r="AM286" i="63"/>
  <c r="AM346" i="63"/>
  <c r="AM296" i="63"/>
  <c r="AM113" i="63"/>
  <c r="AM210" i="63"/>
  <c r="AM78" i="63"/>
  <c r="AM558" i="63"/>
  <c r="AM366" i="63"/>
  <c r="AM133" i="63"/>
  <c r="AM266" i="63"/>
  <c r="AM306" i="63"/>
  <c r="AM143" i="63"/>
  <c r="AM246" i="63"/>
  <c r="AM644" i="63"/>
  <c r="AM316" i="63"/>
  <c r="AM560" i="63"/>
  <c r="AM153" i="63"/>
  <c r="AM256" i="63"/>
  <c r="AM556" i="63"/>
  <c r="AM559" i="63"/>
  <c r="AM211" i="63"/>
  <c r="AM276" i="63"/>
  <c r="AM326" i="63"/>
  <c r="AM396" i="63"/>
  <c r="AM557" i="63"/>
  <c r="AM356" i="63"/>
  <c r="AM456" i="63"/>
  <c r="AM496" i="63"/>
  <c r="AM669" i="63"/>
  <c r="AM376" i="63"/>
  <c r="AM170" i="63"/>
  <c r="AM386" i="63"/>
  <c r="AM406" i="63"/>
  <c r="AM466" i="63"/>
  <c r="AM602" i="63"/>
  <c r="AM416" i="63"/>
  <c r="AM476" i="63"/>
  <c r="AM426" i="63"/>
  <c r="AM171" i="63"/>
  <c r="AM622" i="63"/>
  <c r="AM561" i="63"/>
  <c r="AM486" i="63"/>
  <c r="AM436" i="63"/>
  <c r="AM562" i="63"/>
  <c r="AM645" i="63"/>
  <c r="AM336" i="63"/>
  <c r="AM446" i="63"/>
  <c r="AM563" i="63"/>
  <c r="AM699" i="63"/>
  <c r="AM756" i="63"/>
  <c r="AM806" i="63"/>
  <c r="AM573" i="63"/>
  <c r="AM713" i="63"/>
  <c r="AM172" i="63"/>
  <c r="AM79" i="63"/>
  <c r="AM568" i="63"/>
  <c r="AM571" i="63"/>
  <c r="AM712" i="63"/>
  <c r="AM766" i="63"/>
  <c r="AM816" i="63"/>
  <c r="AM866" i="63"/>
  <c r="AM35" i="63"/>
  <c r="AM124" i="63"/>
  <c r="AM506" i="63"/>
  <c r="AM566" i="63"/>
  <c r="AM569" i="63"/>
  <c r="AM826" i="63"/>
  <c r="AM612" i="63"/>
  <c r="AM679" i="63"/>
  <c r="AM726" i="63"/>
  <c r="AM570" i="63"/>
  <c r="AM632" i="63"/>
  <c r="AM689" i="63"/>
  <c r="AM736" i="63"/>
  <c r="AM776" i="63"/>
  <c r="AM572" i="63"/>
  <c r="AM5" i="63"/>
  <c r="AM65" i="63"/>
  <c r="AM659" i="63"/>
  <c r="AM564" i="63"/>
  <c r="AM746" i="63"/>
  <c r="AM786" i="63"/>
  <c r="AM846" i="63"/>
  <c r="AM15" i="63"/>
  <c r="AM565" i="63"/>
  <c r="AM567" i="63"/>
  <c r="AM796" i="63"/>
  <c r="AM45" i="63"/>
  <c r="AM213" i="63"/>
  <c r="AM247" i="63"/>
  <c r="AM287" i="63"/>
  <c r="AM357" i="63"/>
  <c r="AM427" i="63"/>
  <c r="AM487" i="63"/>
  <c r="AM257" i="63"/>
  <c r="AM297" i="63"/>
  <c r="AM367" i="63"/>
  <c r="AM437" i="63"/>
  <c r="AM579" i="63"/>
  <c r="AM836" i="63"/>
  <c r="AM81" i="63"/>
  <c r="AM577" i="63"/>
  <c r="AM856" i="63"/>
  <c r="AM25" i="63"/>
  <c r="AM114" i="63"/>
  <c r="AM144" i="63"/>
  <c r="AM267" i="63"/>
  <c r="AM307" i="63"/>
  <c r="AM578" i="63"/>
  <c r="AM457" i="63"/>
  <c r="AM212" i="63"/>
  <c r="AM104" i="63"/>
  <c r="AM173" i="63"/>
  <c r="AM154" i="63"/>
  <c r="AM646" i="63"/>
  <c r="AM317" i="63"/>
  <c r="AM876" i="63"/>
  <c r="AM134" i="63"/>
  <c r="AM197" i="63"/>
  <c r="AM575" i="63"/>
  <c r="AM327" i="63"/>
  <c r="AM886" i="63"/>
  <c r="AM80" i="63"/>
  <c r="AM214" i="63"/>
  <c r="AM277" i="63"/>
  <c r="AM337" i="63"/>
  <c r="AM407" i="63"/>
  <c r="AM477" i="63"/>
  <c r="AM574" i="63"/>
  <c r="AM55" i="63"/>
  <c r="AM237" i="63"/>
  <c r="AM576" i="63"/>
  <c r="AM347" i="63"/>
  <c r="AM397" i="63"/>
  <c r="AM633" i="63"/>
  <c r="AM82" i="63"/>
  <c r="AM583" i="63"/>
  <c r="AM417" i="63"/>
  <c r="AM647" i="63"/>
  <c r="AM714" i="63"/>
  <c r="AM584" i="63"/>
  <c r="AM837" i="63"/>
  <c r="AM887" i="63"/>
  <c r="AM447" i="63"/>
  <c r="AM580" i="63"/>
  <c r="AM660" i="63"/>
  <c r="AM582" i="63"/>
  <c r="AM777" i="63"/>
  <c r="AM174" i="63"/>
  <c r="AM497" i="63"/>
  <c r="AM670" i="63"/>
  <c r="AM727" i="63"/>
  <c r="AM787" i="63"/>
  <c r="AM847" i="63"/>
  <c r="AM16" i="63"/>
  <c r="AM467" i="63"/>
  <c r="AM507" i="63"/>
  <c r="AM680" i="63"/>
  <c r="AM737" i="63"/>
  <c r="AM175" i="63"/>
  <c r="AM603" i="63"/>
  <c r="AM690" i="63"/>
  <c r="AM747" i="63"/>
  <c r="AM807" i="63"/>
  <c r="AM587" i="63"/>
  <c r="AM26" i="63"/>
  <c r="AM377" i="63"/>
  <c r="AM613" i="63"/>
  <c r="AM581" i="63"/>
  <c r="AM757" i="63"/>
  <c r="AM585" i="63"/>
  <c r="AM215" i="63"/>
  <c r="AM36" i="63"/>
  <c r="AM387" i="63"/>
  <c r="AM623" i="63"/>
  <c r="AM700" i="63"/>
  <c r="AM767" i="63"/>
  <c r="AM797" i="63"/>
  <c r="AM715" i="63"/>
  <c r="AM66" i="63"/>
  <c r="AM176" i="63"/>
  <c r="AM198" i="63"/>
  <c r="AM278" i="63"/>
  <c r="AM817" i="63"/>
  <c r="AM46" i="63"/>
  <c r="AM216" i="63"/>
  <c r="AM217" i="63"/>
  <c r="AM588" i="63"/>
  <c r="AM358" i="63"/>
  <c r="AM428" i="63"/>
  <c r="AM827" i="63"/>
  <c r="AM56" i="63"/>
  <c r="AM125" i="63"/>
  <c r="AM238" i="63"/>
  <c r="AM288" i="63"/>
  <c r="AM368" i="63"/>
  <c r="AM438" i="63"/>
  <c r="AM586" i="63"/>
  <c r="AM135" i="63"/>
  <c r="AM248" i="63"/>
  <c r="AM298" i="63"/>
  <c r="AM378" i="63"/>
  <c r="AM448" i="63"/>
  <c r="AM857" i="63"/>
  <c r="AM177" i="63"/>
  <c r="AM258" i="63"/>
  <c r="AM308" i="63"/>
  <c r="AM867" i="63"/>
  <c r="AM145" i="63"/>
  <c r="AM84" i="63"/>
  <c r="AM877" i="63"/>
  <c r="AM105" i="63"/>
  <c r="AM83" i="63"/>
  <c r="AM268" i="63"/>
  <c r="AM328" i="63"/>
  <c r="AM6" i="63"/>
  <c r="AM115" i="63"/>
  <c r="AM155" i="63"/>
  <c r="AM648" i="63"/>
  <c r="AM338" i="63"/>
  <c r="AM478" i="63"/>
  <c r="AM179" i="63"/>
  <c r="AM604" i="63"/>
  <c r="AM691" i="63"/>
  <c r="AM758" i="63"/>
  <c r="AM468" i="63"/>
  <c r="AM614" i="63"/>
  <c r="AM592" i="63"/>
  <c r="AM768" i="63"/>
  <c r="AM828" i="63"/>
  <c r="AM888" i="63"/>
  <c r="AM418" i="63"/>
  <c r="AM178" i="63"/>
  <c r="AM624" i="63"/>
  <c r="AM701" i="63"/>
  <c r="AM408" i="63"/>
  <c r="AM458" i="63"/>
  <c r="AM488" i="63"/>
  <c r="AM634" i="63"/>
  <c r="AM85" i="63"/>
  <c r="AM594" i="63"/>
  <c r="AM848" i="63"/>
  <c r="AM17" i="63"/>
  <c r="AM398" i="63"/>
  <c r="AM590" i="63"/>
  <c r="AM649" i="63"/>
  <c r="AM716" i="63"/>
  <c r="AM318" i="63"/>
  <c r="AM348" i="63"/>
  <c r="AM388" i="63"/>
  <c r="AM591" i="63"/>
  <c r="AM661" i="63"/>
  <c r="AM728" i="63"/>
  <c r="AM589" i="63"/>
  <c r="AM498" i="63"/>
  <c r="AM671" i="63"/>
  <c r="AM738" i="63"/>
  <c r="AM798" i="63"/>
  <c r="AM218" i="63"/>
  <c r="AM37" i="63"/>
  <c r="AM508" i="63"/>
  <c r="AM681" i="63"/>
  <c r="AM748" i="63"/>
  <c r="AM808" i="63"/>
  <c r="AM868" i="63"/>
  <c r="AM858" i="63"/>
  <c r="AM146" i="63"/>
  <c r="AM87" i="63"/>
  <c r="AM319" i="63"/>
  <c r="AM595" i="63"/>
  <c r="AM67" i="63"/>
  <c r="AM86" i="63"/>
  <c r="AM269" i="63"/>
  <c r="AM329" i="63"/>
  <c r="AM409" i="63"/>
  <c r="AM479" i="63"/>
  <c r="AM878" i="63"/>
  <c r="AM116" i="63"/>
  <c r="AM156" i="63"/>
  <c r="AM650" i="63"/>
  <c r="AM7" i="63"/>
  <c r="AM47" i="63"/>
  <c r="AM180" i="63"/>
  <c r="AM199" i="63"/>
  <c r="AM279" i="63"/>
  <c r="AM349" i="63"/>
  <c r="AM429" i="63"/>
  <c r="AM489" i="63"/>
  <c r="AM593" i="63"/>
  <c r="AM778" i="63"/>
  <c r="AM717" i="63"/>
  <c r="AM106" i="63"/>
  <c r="AM219" i="63"/>
  <c r="AM220" i="63"/>
  <c r="AM596" i="63"/>
  <c r="AM788" i="63"/>
  <c r="AM27" i="63"/>
  <c r="AM126" i="63"/>
  <c r="AM239" i="63"/>
  <c r="AM289" i="63"/>
  <c r="AM818" i="63"/>
  <c r="AM57" i="63"/>
  <c r="AM136" i="63"/>
  <c r="AM249" i="63"/>
  <c r="AM299" i="63"/>
  <c r="AM379" i="63"/>
  <c r="AM459" i="63"/>
  <c r="AM509" i="63"/>
  <c r="AM838" i="63"/>
  <c r="AM181" i="63"/>
  <c r="AM259" i="63"/>
  <c r="AM309" i="63"/>
  <c r="AM389" i="63"/>
  <c r="AM182" i="63"/>
  <c r="AM605" i="63"/>
  <c r="AM369" i="63"/>
  <c r="AM399" i="63"/>
  <c r="AM625" i="63"/>
  <c r="AM702" i="63"/>
  <c r="AM779" i="63"/>
  <c r="AM859" i="63"/>
  <c r="AM719" i="63"/>
  <c r="AM184" i="63"/>
  <c r="AM419" i="63"/>
  <c r="AM635" i="63"/>
  <c r="AM88" i="63"/>
  <c r="AM789" i="63"/>
  <c r="AM599" i="63"/>
  <c r="AM28" i="63"/>
  <c r="AM222" i="63"/>
  <c r="AM223" i="63"/>
  <c r="AM290" i="63"/>
  <c r="AM370" i="63"/>
  <c r="AM450" i="63"/>
  <c r="AM439" i="63"/>
  <c r="AM651" i="63"/>
  <c r="AM718" i="63"/>
  <c r="AM799" i="63"/>
  <c r="AM221" i="63"/>
  <c r="AM38" i="63"/>
  <c r="AM127" i="63"/>
  <c r="AM449" i="63"/>
  <c r="AM662" i="63"/>
  <c r="AM729" i="63"/>
  <c r="AM809" i="63"/>
  <c r="AM869" i="63"/>
  <c r="AM48" i="63"/>
  <c r="AM137" i="63"/>
  <c r="AM250" i="63"/>
  <c r="AM310" i="63"/>
  <c r="AM390" i="63"/>
  <c r="AM186" i="63"/>
  <c r="AM616" i="63"/>
  <c r="AM469" i="63"/>
  <c r="AM597" i="63"/>
  <c r="AM615" i="63"/>
  <c r="AM672" i="63"/>
  <c r="AM739" i="63"/>
  <c r="AM819" i="63"/>
  <c r="AM879" i="63"/>
  <c r="AM58" i="63"/>
  <c r="AM339" i="63"/>
  <c r="AM183" i="63"/>
  <c r="AM499" i="63"/>
  <c r="AM682" i="63"/>
  <c r="AM749" i="63"/>
  <c r="AM829" i="63"/>
  <c r="AM889" i="63"/>
  <c r="AM68" i="63"/>
  <c r="AM147" i="63"/>
  <c r="AM90" i="63"/>
  <c r="AM330" i="63"/>
  <c r="AM410" i="63"/>
  <c r="AM480" i="63"/>
  <c r="AM636" i="63"/>
  <c r="AM359" i="63"/>
  <c r="AM692" i="63"/>
  <c r="AM759" i="63"/>
  <c r="AM839" i="63"/>
  <c r="AM8" i="63"/>
  <c r="AM107" i="63"/>
  <c r="AM89" i="63"/>
  <c r="AM270" i="63"/>
  <c r="AM340" i="63"/>
  <c r="AM420" i="63"/>
  <c r="AM187" i="63"/>
  <c r="AM849" i="63"/>
  <c r="AM200" i="63"/>
  <c r="AM360" i="63"/>
  <c r="AM510" i="63"/>
  <c r="AM750" i="63"/>
  <c r="AM830" i="63"/>
  <c r="AM9" i="63"/>
  <c r="AM18" i="63"/>
  <c r="AM185" i="63"/>
  <c r="AM240" i="63"/>
  <c r="AM380" i="63"/>
  <c r="AM500" i="63"/>
  <c r="AM673" i="63"/>
  <c r="AM683" i="63"/>
  <c r="AM760" i="63"/>
  <c r="AM840" i="63"/>
  <c r="AM19" i="63"/>
  <c r="AM188" i="63"/>
  <c r="AM226" i="63"/>
  <c r="AM301" i="63"/>
  <c r="AM381" i="63"/>
  <c r="AM461" i="63"/>
  <c r="AM617" i="63"/>
  <c r="AM260" i="63"/>
  <c r="AM400" i="63"/>
  <c r="AM490" i="63"/>
  <c r="AM693" i="63"/>
  <c r="AM770" i="63"/>
  <c r="AM850" i="63"/>
  <c r="AM652" i="63"/>
  <c r="AM430" i="63"/>
  <c r="AM653" i="63"/>
  <c r="AM703" i="63"/>
  <c r="AM780" i="63"/>
  <c r="AM860" i="63"/>
  <c r="AM39" i="63"/>
  <c r="AM128" i="63"/>
  <c r="AM251" i="63"/>
  <c r="AM321" i="63"/>
  <c r="AM401" i="63"/>
  <c r="AM471" i="63"/>
  <c r="AM117" i="63"/>
  <c r="AM280" i="63"/>
  <c r="AM440" i="63"/>
  <c r="AM91" i="63"/>
  <c r="AM790" i="63"/>
  <c r="AM224" i="63"/>
  <c r="AM300" i="63"/>
  <c r="AM460" i="63"/>
  <c r="AM606" i="63"/>
  <c r="AM720" i="63"/>
  <c r="AM800" i="63"/>
  <c r="AM870" i="63"/>
  <c r="AM59" i="63"/>
  <c r="AM148" i="63"/>
  <c r="AM93" i="63"/>
  <c r="AM341" i="63"/>
  <c r="AM421" i="63"/>
  <c r="AM491" i="63"/>
  <c r="AM598" i="63"/>
  <c r="AM320" i="63"/>
  <c r="AM470" i="63"/>
  <c r="AM626" i="63"/>
  <c r="AM663" i="63"/>
  <c r="AM730" i="63"/>
  <c r="AM810" i="63"/>
  <c r="AM880" i="63"/>
  <c r="AM69" i="63"/>
  <c r="AM92" i="63"/>
  <c r="AM271" i="63"/>
  <c r="AM351" i="63"/>
  <c r="AM431" i="63"/>
  <c r="AM501" i="63"/>
  <c r="AM674" i="63"/>
  <c r="AM29" i="63"/>
  <c r="AM225" i="63"/>
  <c r="AM311" i="63"/>
  <c r="AM189" i="63"/>
  <c r="AM637" i="63"/>
  <c r="AM741" i="63"/>
  <c r="AM821" i="63"/>
  <c r="AM891" i="63"/>
  <c r="AM769" i="63"/>
  <c r="AM138" i="63"/>
  <c r="AM331" i="63"/>
  <c r="AM481" i="63"/>
  <c r="AM751" i="63"/>
  <c r="AM831" i="63"/>
  <c r="AM10" i="63"/>
  <c r="AM119" i="63"/>
  <c r="AM202" i="63"/>
  <c r="AM292" i="63"/>
  <c r="AM372" i="63"/>
  <c r="AM452" i="63"/>
  <c r="AM608" i="63"/>
  <c r="AM158" i="63"/>
  <c r="AM361" i="63"/>
  <c r="AM511" i="63"/>
  <c r="AM684" i="63"/>
  <c r="AM761" i="63"/>
  <c r="AM841" i="63"/>
  <c r="AM20" i="63"/>
  <c r="AM190" i="63"/>
  <c r="AM229" i="63"/>
  <c r="AM302" i="63"/>
  <c r="AM382" i="63"/>
  <c r="AM462" i="63"/>
  <c r="AM201" i="63"/>
  <c r="AM371" i="63"/>
  <c r="AM607" i="63"/>
  <c r="AM664" i="63"/>
  <c r="AM694" i="63"/>
  <c r="AM771" i="63"/>
  <c r="AM851" i="63"/>
  <c r="AM30" i="63"/>
  <c r="AM228" i="63"/>
  <c r="AM242" i="63"/>
  <c r="AM312" i="63"/>
  <c r="AM392" i="63"/>
  <c r="AM191" i="63"/>
  <c r="AM241" i="63"/>
  <c r="AM391" i="63"/>
  <c r="AM627" i="63"/>
  <c r="AM704" i="63"/>
  <c r="AM781" i="63"/>
  <c r="AM861" i="63"/>
  <c r="AM49" i="63"/>
  <c r="AM261" i="63"/>
  <c r="AM411" i="63"/>
  <c r="AM94" i="63"/>
  <c r="AM791" i="63"/>
  <c r="AM227" i="63"/>
  <c r="AM50" i="63"/>
  <c r="AM139" i="63"/>
  <c r="AM262" i="63"/>
  <c r="AM332" i="63"/>
  <c r="AM412" i="63"/>
  <c r="AM482" i="63"/>
  <c r="AM157" i="63"/>
  <c r="AM740" i="63"/>
  <c r="AM890" i="63"/>
  <c r="AM108" i="63"/>
  <c r="AM281" i="63"/>
  <c r="AM350" i="63"/>
  <c r="AM820" i="63"/>
  <c r="AM118" i="63"/>
  <c r="AM291" i="63"/>
  <c r="AM451" i="63"/>
  <c r="AM654" i="63"/>
  <c r="AM731" i="63"/>
  <c r="AM811" i="63"/>
  <c r="AM881" i="63"/>
  <c r="AM441" i="63"/>
  <c r="AM129" i="63"/>
  <c r="AM322" i="63"/>
  <c r="AM472" i="63"/>
  <c r="AM502" i="63"/>
  <c r="AM618" i="63"/>
  <c r="AM705" i="63"/>
  <c r="AM782" i="63"/>
  <c r="AM862" i="63"/>
  <c r="AM41" i="63"/>
  <c r="AM721" i="63"/>
  <c r="AM149" i="63"/>
  <c r="AM342" i="63"/>
  <c r="AM628" i="63"/>
  <c r="AM97" i="63"/>
  <c r="AM792" i="63"/>
  <c r="AM230" i="63"/>
  <c r="AM51" i="63"/>
  <c r="AM150" i="63"/>
  <c r="AM99" i="63"/>
  <c r="AM343" i="63"/>
  <c r="AM423" i="63"/>
  <c r="AM493" i="63"/>
  <c r="AM801" i="63"/>
  <c r="AM95" i="63"/>
  <c r="AM352" i="63"/>
  <c r="AM638" i="63"/>
  <c r="AM722" i="63"/>
  <c r="AM802" i="63"/>
  <c r="AM872" i="63"/>
  <c r="AM871" i="63"/>
  <c r="AM159" i="63"/>
  <c r="AM362" i="63"/>
  <c r="AM655" i="63"/>
  <c r="AM732" i="63"/>
  <c r="AM812" i="63"/>
  <c r="AM882" i="63"/>
  <c r="AM71" i="63"/>
  <c r="AM160" i="63"/>
  <c r="AM283" i="63"/>
  <c r="AM363" i="63"/>
  <c r="AM443" i="63"/>
  <c r="AM513" i="63"/>
  <c r="AM40" i="63"/>
  <c r="AM252" i="63"/>
  <c r="AM402" i="63"/>
  <c r="AM665" i="63"/>
  <c r="AM742" i="63"/>
  <c r="AM822" i="63"/>
  <c r="AM60" i="63"/>
  <c r="AM96" i="63"/>
  <c r="AM422" i="63"/>
  <c r="AM492" i="63"/>
  <c r="AM675" i="63"/>
  <c r="AM752" i="63"/>
  <c r="AM832" i="63"/>
  <c r="AM11" i="63"/>
  <c r="AM120" i="63"/>
  <c r="AM232" i="63"/>
  <c r="AM303" i="63"/>
  <c r="AM383" i="63"/>
  <c r="AM463" i="63"/>
  <c r="AM619" i="63"/>
  <c r="AM70" i="63"/>
  <c r="AM272" i="63"/>
  <c r="AM432" i="63"/>
  <c r="AM512" i="63"/>
  <c r="AM685" i="63"/>
  <c r="AM762" i="63"/>
  <c r="AM842" i="63"/>
  <c r="AM21" i="63"/>
  <c r="AM192" i="63"/>
  <c r="AM243" i="63"/>
  <c r="AM313" i="63"/>
  <c r="AM393" i="63"/>
  <c r="AM193" i="63"/>
  <c r="AM629" i="63"/>
  <c r="AM442" i="63"/>
  <c r="AM110" i="63"/>
  <c r="AM130" i="63"/>
  <c r="AM323" i="63"/>
  <c r="AM473" i="63"/>
  <c r="AM666" i="63"/>
  <c r="AM773" i="63"/>
  <c r="AM853" i="63"/>
  <c r="AM140" i="63"/>
  <c r="AM333" i="63"/>
  <c r="AM483" i="63"/>
  <c r="AM696" i="63"/>
  <c r="AM706" i="63"/>
  <c r="AM783" i="63"/>
  <c r="AM863" i="63"/>
  <c r="AM695" i="63"/>
  <c r="AM98" i="63"/>
  <c r="AM353" i="63"/>
  <c r="AM503" i="63"/>
  <c r="AM100" i="63"/>
  <c r="AM793" i="63"/>
  <c r="AM873" i="63"/>
  <c r="AM772" i="63"/>
  <c r="AM61" i="63"/>
  <c r="AM203" i="63"/>
  <c r="AM373" i="63"/>
  <c r="AM609" i="63"/>
  <c r="AM676" i="63"/>
  <c r="AM723" i="63"/>
  <c r="AM803" i="63"/>
  <c r="AM883" i="63"/>
  <c r="AM852" i="63"/>
  <c r="AM31" i="63"/>
  <c r="AM253" i="63"/>
  <c r="AM403" i="63"/>
  <c r="AM639" i="63"/>
  <c r="AM733" i="63"/>
  <c r="AM813" i="63"/>
  <c r="AM893" i="63"/>
  <c r="AM263" i="63"/>
  <c r="AM413" i="63"/>
  <c r="AM743" i="63"/>
  <c r="AM823" i="63"/>
  <c r="AM892" i="63"/>
  <c r="AM293" i="63"/>
  <c r="AM453" i="63"/>
  <c r="AM109" i="63"/>
  <c r="AM273" i="63"/>
  <c r="AM433" i="63"/>
  <c r="AM656" i="63"/>
  <c r="AM686" i="63"/>
  <c r="AM753" i="63"/>
  <c r="AM833" i="63"/>
  <c r="AM282" i="63"/>
  <c r="AM763" i="63"/>
  <c r="AM843" i="63"/>
  <c r="AO900" i="63" l="1"/>
  <c r="AN514" i="63"/>
  <c r="AN62" i="63"/>
  <c r="AN12" i="63"/>
  <c r="AN707" i="63"/>
  <c r="AN32" i="63"/>
  <c r="AN42" i="63"/>
  <c r="AN2" i="63"/>
  <c r="AN52" i="63"/>
  <c r="AN161" i="63"/>
  <c r="AN121" i="63"/>
  <c r="AN515" i="63"/>
  <c r="AN204" i="63"/>
  <c r="AN131" i="63"/>
  <c r="AN22" i="63"/>
  <c r="AN101" i="63"/>
  <c r="AN162" i="63"/>
  <c r="AN205" i="63"/>
  <c r="AN141" i="63"/>
  <c r="AN516" i="63"/>
  <c r="AN111" i="63"/>
  <c r="AN194" i="63"/>
  <c r="AN234" i="63"/>
  <c r="AN254" i="63"/>
  <c r="AN151" i="63"/>
  <c r="AN72" i="63"/>
  <c r="AN264" i="63"/>
  <c r="AN304" i="63"/>
  <c r="AN314" i="63"/>
  <c r="AN640" i="63"/>
  <c r="AN284" i="63"/>
  <c r="AN244" i="63"/>
  <c r="AN274" i="63"/>
  <c r="AN517" i="63"/>
  <c r="AN294" i="63"/>
  <c r="AN518" i="63"/>
  <c r="AN384" i="63"/>
  <c r="AN394" i="63"/>
  <c r="AN163" i="63"/>
  <c r="AN334" i="63"/>
  <c r="AN404" i="63"/>
  <c r="AN324" i="63"/>
  <c r="AN414" i="63"/>
  <c r="AN521" i="63"/>
  <c r="AN522" i="63"/>
  <c r="AN364" i="63"/>
  <c r="AN374" i="63"/>
  <c r="AN434" i="63"/>
  <c r="AN344" i="63"/>
  <c r="AN520" i="63"/>
  <c r="AN444" i="63"/>
  <c r="AN464" i="63"/>
  <c r="AN630" i="63"/>
  <c r="AN641" i="63"/>
  <c r="AN73" i="63"/>
  <c r="AN454" i="63"/>
  <c r="AN523" i="63"/>
  <c r="AN494" i="63"/>
  <c r="AN519" i="63"/>
  <c r="AN600" i="63"/>
  <c r="AN687" i="63"/>
  <c r="AN354" i="63"/>
  <c r="AN424" i="63"/>
  <c r="AN484" i="63"/>
  <c r="AN610" i="63"/>
  <c r="AN474" i="63"/>
  <c r="AN620" i="63"/>
  <c r="AN525" i="63"/>
  <c r="AN734" i="63"/>
  <c r="AN504" i="63"/>
  <c r="AN744" i="63"/>
  <c r="AN784" i="63"/>
  <c r="AN524" i="63"/>
  <c r="AN527" i="63"/>
  <c r="AN754" i="63"/>
  <c r="AN804" i="63"/>
  <c r="AN677" i="63"/>
  <c r="AN667" i="63"/>
  <c r="AN708" i="63"/>
  <c r="AN526" i="63"/>
  <c r="AN529" i="63"/>
  <c r="AN657" i="63"/>
  <c r="AN697" i="63"/>
  <c r="AN724" i="63"/>
  <c r="AN530" i="63"/>
  <c r="AN206" i="63"/>
  <c r="AN528" i="63"/>
  <c r="AN764" i="63"/>
  <c r="AN824" i="63"/>
  <c r="AN774" i="63"/>
  <c r="AN834" i="63"/>
  <c r="AN884" i="63"/>
  <c r="AN43" i="63"/>
  <c r="AN794" i="63"/>
  <c r="AN814" i="63"/>
  <c r="AN532" i="63"/>
  <c r="AN531" i="63"/>
  <c r="AN844" i="63"/>
  <c r="AN534" i="63"/>
  <c r="AN63" i="63"/>
  <c r="AN854" i="63"/>
  <c r="AN533" i="63"/>
  <c r="AN535" i="63"/>
  <c r="AN112" i="63"/>
  <c r="AN709" i="63"/>
  <c r="AN102" i="63"/>
  <c r="AN874" i="63"/>
  <c r="AN864" i="63"/>
  <c r="AN13" i="63"/>
  <c r="AN53" i="63"/>
  <c r="AN122" i="63"/>
  <c r="AN132" i="63"/>
  <c r="AN3" i="63"/>
  <c r="AN33" i="63"/>
  <c r="AN23" i="63"/>
  <c r="AN74" i="63"/>
  <c r="AN207" i="63"/>
  <c r="AN245" i="63"/>
  <c r="AN285" i="63"/>
  <c r="AN165" i="63"/>
  <c r="AN255" i="63"/>
  <c r="AN295" i="63"/>
  <c r="AN355" i="63"/>
  <c r="AN142" i="63"/>
  <c r="AN75" i="63"/>
  <c r="AN265" i="63"/>
  <c r="AN305" i="63"/>
  <c r="AN642" i="63"/>
  <c r="AN195" i="63"/>
  <c r="AN536" i="63"/>
  <c r="AN208" i="63"/>
  <c r="AN275" i="63"/>
  <c r="AN164" i="63"/>
  <c r="AN152" i="63"/>
  <c r="AN235" i="63"/>
  <c r="AN537" i="63"/>
  <c r="AN335" i="63"/>
  <c r="AN539" i="63"/>
  <c r="AN405" i="63"/>
  <c r="AN315" i="63"/>
  <c r="AN415" i="63"/>
  <c r="AN475" i="63"/>
  <c r="AN541" i="63"/>
  <c r="AN485" i="63"/>
  <c r="AN538" i="63"/>
  <c r="AN365" i="63"/>
  <c r="AN375" i="63"/>
  <c r="AN435" i="63"/>
  <c r="AN345" i="63"/>
  <c r="AN540" i="63"/>
  <c r="AN445" i="63"/>
  <c r="AN543" i="63"/>
  <c r="AN385" i="63"/>
  <c r="AN455" i="63"/>
  <c r="AN495" i="63"/>
  <c r="AN325" i="63"/>
  <c r="AN395" i="63"/>
  <c r="AN668" i="63"/>
  <c r="AN166" i="63"/>
  <c r="AN678" i="63"/>
  <c r="AN465" i="63"/>
  <c r="AN601" i="63"/>
  <c r="AN688" i="63"/>
  <c r="AN735" i="63"/>
  <c r="AN167" i="63"/>
  <c r="AN611" i="63"/>
  <c r="AN544" i="63"/>
  <c r="AN425" i="63"/>
  <c r="AN542" i="63"/>
  <c r="AN505" i="63"/>
  <c r="AN631" i="63"/>
  <c r="AN698" i="63"/>
  <c r="AN755" i="63"/>
  <c r="AN643" i="63"/>
  <c r="AN76" i="63"/>
  <c r="AN658" i="63"/>
  <c r="AN710" i="63"/>
  <c r="AN725" i="63"/>
  <c r="AN551" i="63"/>
  <c r="AN745" i="63"/>
  <c r="AN765" i="63"/>
  <c r="AN815" i="63"/>
  <c r="AN865" i="63"/>
  <c r="AN549" i="63"/>
  <c r="AN825" i="63"/>
  <c r="AN875" i="63"/>
  <c r="AN621" i="63"/>
  <c r="AN548" i="63"/>
  <c r="AN550" i="63"/>
  <c r="AN545" i="63"/>
  <c r="AN547" i="63"/>
  <c r="AN775" i="63"/>
  <c r="AN785" i="63"/>
  <c r="AN845" i="63"/>
  <c r="AN795" i="63"/>
  <c r="AN855" i="63"/>
  <c r="AN546" i="63"/>
  <c r="AN805" i="63"/>
  <c r="AN24" i="63"/>
  <c r="AN210" i="63"/>
  <c r="AN211" i="63"/>
  <c r="AN34" i="63"/>
  <c r="AN835" i="63"/>
  <c r="AN44" i="63"/>
  <c r="AN133" i="63"/>
  <c r="AN552" i="63"/>
  <c r="AN54" i="63"/>
  <c r="AN553" i="63"/>
  <c r="AN64" i="63"/>
  <c r="AN143" i="63"/>
  <c r="AN209" i="63"/>
  <c r="AN14" i="63"/>
  <c r="AN103" i="63"/>
  <c r="AN885" i="63"/>
  <c r="AN555" i="63"/>
  <c r="AN113" i="63"/>
  <c r="AN153" i="63"/>
  <c r="AN4" i="63"/>
  <c r="AN554" i="63"/>
  <c r="AN711" i="63"/>
  <c r="AN557" i="63"/>
  <c r="AN336" i="63"/>
  <c r="AN286" i="63"/>
  <c r="AN168" i="63"/>
  <c r="AN296" i="63"/>
  <c r="AN356" i="63"/>
  <c r="AN123" i="63"/>
  <c r="AN78" i="63"/>
  <c r="AN558" i="63"/>
  <c r="AN169" i="63"/>
  <c r="AN236" i="63"/>
  <c r="AN266" i="63"/>
  <c r="AN306" i="63"/>
  <c r="AN376" i="63"/>
  <c r="AN77" i="63"/>
  <c r="AN246" i="63"/>
  <c r="AN644" i="63"/>
  <c r="AN316" i="63"/>
  <c r="AN196" i="63"/>
  <c r="AN256" i="63"/>
  <c r="AN556" i="63"/>
  <c r="AN559" i="63"/>
  <c r="AN386" i="63"/>
  <c r="AN276" i="63"/>
  <c r="AN346" i="63"/>
  <c r="AN446" i="63"/>
  <c r="AN563" i="63"/>
  <c r="AN659" i="63"/>
  <c r="AN366" i="63"/>
  <c r="AN456" i="63"/>
  <c r="AN560" i="63"/>
  <c r="AN396" i="63"/>
  <c r="AN170" i="63"/>
  <c r="AN506" i="63"/>
  <c r="AN406" i="63"/>
  <c r="AN466" i="63"/>
  <c r="AN416" i="63"/>
  <c r="AN476" i="63"/>
  <c r="AN612" i="63"/>
  <c r="AN426" i="63"/>
  <c r="AN171" i="63"/>
  <c r="AN561" i="63"/>
  <c r="AN486" i="63"/>
  <c r="AN632" i="63"/>
  <c r="AN326" i="63"/>
  <c r="AN436" i="63"/>
  <c r="AN562" i="63"/>
  <c r="AN565" i="63"/>
  <c r="AN567" i="63"/>
  <c r="AN796" i="63"/>
  <c r="AN856" i="63"/>
  <c r="AN574" i="63"/>
  <c r="AN114" i="63"/>
  <c r="AN699" i="63"/>
  <c r="AN756" i="63"/>
  <c r="AN806" i="63"/>
  <c r="AN79" i="63"/>
  <c r="AN568" i="63"/>
  <c r="AN571" i="63"/>
  <c r="AN212" i="63"/>
  <c r="AN25" i="63"/>
  <c r="AN213" i="63"/>
  <c r="AN496" i="63"/>
  <c r="AN669" i="63"/>
  <c r="AN712" i="63"/>
  <c r="AN766" i="63"/>
  <c r="AN816" i="63"/>
  <c r="AN602" i="63"/>
  <c r="AN566" i="63"/>
  <c r="AN569" i="63"/>
  <c r="AN826" i="63"/>
  <c r="AN622" i="63"/>
  <c r="AN679" i="63"/>
  <c r="AN726" i="63"/>
  <c r="AN570" i="63"/>
  <c r="AN836" i="63"/>
  <c r="AN886" i="63"/>
  <c r="AN55" i="63"/>
  <c r="AN173" i="63"/>
  <c r="AN645" i="63"/>
  <c r="AN689" i="63"/>
  <c r="AN736" i="63"/>
  <c r="AN776" i="63"/>
  <c r="AN572" i="63"/>
  <c r="AN5" i="63"/>
  <c r="AN564" i="63"/>
  <c r="AN746" i="63"/>
  <c r="AN786" i="63"/>
  <c r="AN237" i="63"/>
  <c r="AN576" i="63"/>
  <c r="AN347" i="63"/>
  <c r="AN417" i="63"/>
  <c r="AN175" i="63"/>
  <c r="AN45" i="63"/>
  <c r="AN247" i="63"/>
  <c r="AN287" i="63"/>
  <c r="AN357" i="63"/>
  <c r="AN427" i="63"/>
  <c r="AN487" i="63"/>
  <c r="AN35" i="63"/>
  <c r="AN172" i="63"/>
  <c r="AN257" i="63"/>
  <c r="AN297" i="63"/>
  <c r="AN846" i="63"/>
  <c r="AN81" i="63"/>
  <c r="AN577" i="63"/>
  <c r="AN377" i="63"/>
  <c r="AN447" i="63"/>
  <c r="AN580" i="63"/>
  <c r="AN573" i="63"/>
  <c r="AN144" i="63"/>
  <c r="AN267" i="63"/>
  <c r="AN307" i="63"/>
  <c r="AN866" i="63"/>
  <c r="AN713" i="63"/>
  <c r="AN104" i="63"/>
  <c r="AN154" i="63"/>
  <c r="AN646" i="63"/>
  <c r="AN317" i="63"/>
  <c r="AN876" i="63"/>
  <c r="AN65" i="63"/>
  <c r="AN134" i="63"/>
  <c r="AN197" i="63"/>
  <c r="AN575" i="63"/>
  <c r="AN327" i="63"/>
  <c r="AN397" i="63"/>
  <c r="AN467" i="63"/>
  <c r="AN15" i="63"/>
  <c r="AN124" i="63"/>
  <c r="AN80" i="63"/>
  <c r="AN214" i="63"/>
  <c r="AN277" i="63"/>
  <c r="AN337" i="63"/>
  <c r="AN387" i="63"/>
  <c r="AN623" i="63"/>
  <c r="AN700" i="63"/>
  <c r="AN767" i="63"/>
  <c r="AN407" i="63"/>
  <c r="AN633" i="63"/>
  <c r="AN82" i="63"/>
  <c r="AN583" i="63"/>
  <c r="AN827" i="63"/>
  <c r="AN877" i="63"/>
  <c r="AN437" i="63"/>
  <c r="AN647" i="63"/>
  <c r="AN714" i="63"/>
  <c r="AN584" i="63"/>
  <c r="AN457" i="63"/>
  <c r="AN660" i="63"/>
  <c r="AN582" i="63"/>
  <c r="AN777" i="63"/>
  <c r="AN586" i="63"/>
  <c r="AN6" i="63"/>
  <c r="AN174" i="63"/>
  <c r="AN497" i="63"/>
  <c r="AN670" i="63"/>
  <c r="AN727" i="63"/>
  <c r="AN477" i="63"/>
  <c r="AN507" i="63"/>
  <c r="AN680" i="63"/>
  <c r="AN737" i="63"/>
  <c r="AN797" i="63"/>
  <c r="AN857" i="63"/>
  <c r="AN715" i="63"/>
  <c r="AN367" i="63"/>
  <c r="AN579" i="63"/>
  <c r="AN603" i="63"/>
  <c r="AN690" i="63"/>
  <c r="AN747" i="63"/>
  <c r="AN807" i="63"/>
  <c r="AN587" i="63"/>
  <c r="AN26" i="63"/>
  <c r="AN578" i="63"/>
  <c r="AN613" i="63"/>
  <c r="AN581" i="63"/>
  <c r="AN757" i="63"/>
  <c r="AN787" i="63"/>
  <c r="AN16" i="63"/>
  <c r="AN115" i="63"/>
  <c r="AN155" i="63"/>
  <c r="AN648" i="63"/>
  <c r="AN338" i="63"/>
  <c r="AN585" i="63"/>
  <c r="AN36" i="63"/>
  <c r="AN66" i="63"/>
  <c r="AN176" i="63"/>
  <c r="AN198" i="63"/>
  <c r="AN278" i="63"/>
  <c r="AN348" i="63"/>
  <c r="AN418" i="63"/>
  <c r="AN817" i="63"/>
  <c r="AN46" i="63"/>
  <c r="AN216" i="63"/>
  <c r="AN217" i="63"/>
  <c r="AN588" i="63"/>
  <c r="AN358" i="63"/>
  <c r="AN428" i="63"/>
  <c r="AN837" i="63"/>
  <c r="AN56" i="63"/>
  <c r="AN125" i="63"/>
  <c r="AN238" i="63"/>
  <c r="AN288" i="63"/>
  <c r="AN368" i="63"/>
  <c r="AN438" i="63"/>
  <c r="AN847" i="63"/>
  <c r="AN135" i="63"/>
  <c r="AN248" i="63"/>
  <c r="AN298" i="63"/>
  <c r="AN215" i="63"/>
  <c r="AN177" i="63"/>
  <c r="AN258" i="63"/>
  <c r="AN867" i="63"/>
  <c r="AN145" i="63"/>
  <c r="AN84" i="63"/>
  <c r="AN318" i="63"/>
  <c r="AN887" i="63"/>
  <c r="AN105" i="63"/>
  <c r="AN83" i="63"/>
  <c r="AN268" i="63"/>
  <c r="AN328" i="63"/>
  <c r="AN378" i="63"/>
  <c r="AN508" i="63"/>
  <c r="AN681" i="63"/>
  <c r="AN748" i="63"/>
  <c r="AN478" i="63"/>
  <c r="AN179" i="63"/>
  <c r="AN604" i="63"/>
  <c r="AN691" i="63"/>
  <c r="AN758" i="63"/>
  <c r="AN818" i="63"/>
  <c r="AN878" i="63"/>
  <c r="AN468" i="63"/>
  <c r="AN614" i="63"/>
  <c r="AN592" i="63"/>
  <c r="AN178" i="63"/>
  <c r="AN624" i="63"/>
  <c r="AN701" i="63"/>
  <c r="AN593" i="63"/>
  <c r="AN838" i="63"/>
  <c r="AN7" i="63"/>
  <c r="AN408" i="63"/>
  <c r="AN458" i="63"/>
  <c r="AN488" i="63"/>
  <c r="AN634" i="63"/>
  <c r="AN85" i="63"/>
  <c r="AN398" i="63"/>
  <c r="AN448" i="63"/>
  <c r="AN590" i="63"/>
  <c r="AN649" i="63"/>
  <c r="AN716" i="63"/>
  <c r="AN388" i="63"/>
  <c r="AN591" i="63"/>
  <c r="AN661" i="63"/>
  <c r="AN728" i="63"/>
  <c r="AN788" i="63"/>
  <c r="AN595" i="63"/>
  <c r="AN27" i="63"/>
  <c r="AN308" i="63"/>
  <c r="AN589" i="63"/>
  <c r="AN498" i="63"/>
  <c r="AN671" i="63"/>
  <c r="AN738" i="63"/>
  <c r="AN798" i="63"/>
  <c r="AN218" i="63"/>
  <c r="AN37" i="63"/>
  <c r="AN848" i="63"/>
  <c r="AN181" i="63"/>
  <c r="AN259" i="63"/>
  <c r="AN309" i="63"/>
  <c r="AN768" i="63"/>
  <c r="AN858" i="63"/>
  <c r="AN146" i="63"/>
  <c r="AN87" i="63"/>
  <c r="AN319" i="63"/>
  <c r="AN399" i="63"/>
  <c r="AN469" i="63"/>
  <c r="AN868" i="63"/>
  <c r="AN67" i="63"/>
  <c r="AN86" i="63"/>
  <c r="AN269" i="63"/>
  <c r="AN888" i="63"/>
  <c r="AN116" i="63"/>
  <c r="AN156" i="63"/>
  <c r="AN650" i="63"/>
  <c r="AN339" i="63"/>
  <c r="AN419" i="63"/>
  <c r="AN183" i="63"/>
  <c r="AN594" i="63"/>
  <c r="AN17" i="63"/>
  <c r="AN47" i="63"/>
  <c r="AN180" i="63"/>
  <c r="AN199" i="63"/>
  <c r="AN279" i="63"/>
  <c r="AN778" i="63"/>
  <c r="AN717" i="63"/>
  <c r="AN106" i="63"/>
  <c r="AN219" i="63"/>
  <c r="AN220" i="63"/>
  <c r="AN596" i="63"/>
  <c r="AN359" i="63"/>
  <c r="AN808" i="63"/>
  <c r="AN126" i="63"/>
  <c r="AN239" i="63"/>
  <c r="AN289" i="63"/>
  <c r="AN369" i="63"/>
  <c r="AN449" i="63"/>
  <c r="AN499" i="63"/>
  <c r="AN828" i="63"/>
  <c r="AN57" i="63"/>
  <c r="AN136" i="63"/>
  <c r="AN249" i="63"/>
  <c r="AN299" i="63"/>
  <c r="AN379" i="63"/>
  <c r="AN459" i="63"/>
  <c r="AN509" i="63"/>
  <c r="AN389" i="63"/>
  <c r="AN598" i="63"/>
  <c r="AN769" i="63"/>
  <c r="AN849" i="63"/>
  <c r="AN18" i="63"/>
  <c r="AN117" i="63"/>
  <c r="AN409" i="63"/>
  <c r="AN625" i="63"/>
  <c r="AN702" i="63"/>
  <c r="AN779" i="63"/>
  <c r="AN859" i="63"/>
  <c r="AN719" i="63"/>
  <c r="AN184" i="63"/>
  <c r="AN200" i="63"/>
  <c r="AN280" i="63"/>
  <c r="AN360" i="63"/>
  <c r="AN440" i="63"/>
  <c r="AN329" i="63"/>
  <c r="AN349" i="63"/>
  <c r="AN429" i="63"/>
  <c r="AN635" i="63"/>
  <c r="AN88" i="63"/>
  <c r="AN789" i="63"/>
  <c r="AN599" i="63"/>
  <c r="AN28" i="63"/>
  <c r="AN222" i="63"/>
  <c r="AN439" i="63"/>
  <c r="AN651" i="63"/>
  <c r="AN718" i="63"/>
  <c r="AN799" i="63"/>
  <c r="AN221" i="63"/>
  <c r="AN38" i="63"/>
  <c r="AN127" i="63"/>
  <c r="AN240" i="63"/>
  <c r="AN300" i="63"/>
  <c r="AN380" i="63"/>
  <c r="AN460" i="63"/>
  <c r="AN606" i="63"/>
  <c r="AN182" i="63"/>
  <c r="AN662" i="63"/>
  <c r="AN729" i="63"/>
  <c r="AN809" i="63"/>
  <c r="AN869" i="63"/>
  <c r="AN48" i="63"/>
  <c r="AN479" i="63"/>
  <c r="AN597" i="63"/>
  <c r="AN615" i="63"/>
  <c r="AN672" i="63"/>
  <c r="AN739" i="63"/>
  <c r="AN819" i="63"/>
  <c r="AN879" i="63"/>
  <c r="AN58" i="63"/>
  <c r="AN185" i="63"/>
  <c r="AN260" i="63"/>
  <c r="AN320" i="63"/>
  <c r="AN400" i="63"/>
  <c r="AN470" i="63"/>
  <c r="AN626" i="63"/>
  <c r="AN489" i="63"/>
  <c r="AN605" i="63"/>
  <c r="AN682" i="63"/>
  <c r="AN749" i="63"/>
  <c r="AN829" i="63"/>
  <c r="AN889" i="63"/>
  <c r="AN68" i="63"/>
  <c r="AN147" i="63"/>
  <c r="AN90" i="63"/>
  <c r="AN330" i="63"/>
  <c r="AN410" i="63"/>
  <c r="AN480" i="63"/>
  <c r="AN692" i="63"/>
  <c r="AN107" i="63"/>
  <c r="AN157" i="63"/>
  <c r="AN350" i="63"/>
  <c r="AN740" i="63"/>
  <c r="AN820" i="63"/>
  <c r="AN890" i="63"/>
  <c r="AN759" i="63"/>
  <c r="AN223" i="63"/>
  <c r="AN370" i="63"/>
  <c r="AN510" i="63"/>
  <c r="AN750" i="63"/>
  <c r="AN830" i="63"/>
  <c r="AN9" i="63"/>
  <c r="AN118" i="63"/>
  <c r="AN201" i="63"/>
  <c r="AN291" i="63"/>
  <c r="AN371" i="63"/>
  <c r="AN451" i="63"/>
  <c r="AN607" i="63"/>
  <c r="AN839" i="63"/>
  <c r="AN250" i="63"/>
  <c r="AN390" i="63"/>
  <c r="AN500" i="63"/>
  <c r="AN616" i="63"/>
  <c r="AN673" i="63"/>
  <c r="AN683" i="63"/>
  <c r="AN760" i="63"/>
  <c r="AN840" i="63"/>
  <c r="AN19" i="63"/>
  <c r="AN8" i="63"/>
  <c r="AN270" i="63"/>
  <c r="AN420" i="63"/>
  <c r="AN490" i="63"/>
  <c r="AN636" i="63"/>
  <c r="AN693" i="63"/>
  <c r="AN770" i="63"/>
  <c r="AN850" i="63"/>
  <c r="AN29" i="63"/>
  <c r="AN225" i="63"/>
  <c r="AN241" i="63"/>
  <c r="AN311" i="63"/>
  <c r="AN391" i="63"/>
  <c r="AN189" i="63"/>
  <c r="AN627" i="63"/>
  <c r="AN652" i="63"/>
  <c r="AN430" i="63"/>
  <c r="AN187" i="63"/>
  <c r="AN653" i="63"/>
  <c r="AN703" i="63"/>
  <c r="AN780" i="63"/>
  <c r="AN860" i="63"/>
  <c r="AN290" i="63"/>
  <c r="AN450" i="63"/>
  <c r="AN91" i="63"/>
  <c r="AN790" i="63"/>
  <c r="AN224" i="63"/>
  <c r="AN49" i="63"/>
  <c r="AN138" i="63"/>
  <c r="AN261" i="63"/>
  <c r="AN331" i="63"/>
  <c r="AN411" i="63"/>
  <c r="AN481" i="63"/>
  <c r="AN654" i="63"/>
  <c r="AN310" i="63"/>
  <c r="AN186" i="63"/>
  <c r="AN720" i="63"/>
  <c r="AN800" i="63"/>
  <c r="AN870" i="63"/>
  <c r="AN59" i="63"/>
  <c r="AN148" i="63"/>
  <c r="AN93" i="63"/>
  <c r="AN341" i="63"/>
  <c r="AN421" i="63"/>
  <c r="AN491" i="63"/>
  <c r="AN664" i="63"/>
  <c r="AN730" i="63"/>
  <c r="AN188" i="63"/>
  <c r="AN301" i="63"/>
  <c r="AN461" i="63"/>
  <c r="AN731" i="63"/>
  <c r="AN811" i="63"/>
  <c r="AN881" i="63"/>
  <c r="AN810" i="63"/>
  <c r="AN128" i="63"/>
  <c r="AN321" i="63"/>
  <c r="AN471" i="63"/>
  <c r="AN637" i="63"/>
  <c r="AN741" i="63"/>
  <c r="AN821" i="63"/>
  <c r="AN891" i="63"/>
  <c r="AN109" i="63"/>
  <c r="AN159" i="63"/>
  <c r="AN282" i="63"/>
  <c r="AN362" i="63"/>
  <c r="AN442" i="63"/>
  <c r="AN512" i="63"/>
  <c r="AN880" i="63"/>
  <c r="AN92" i="63"/>
  <c r="AN351" i="63"/>
  <c r="AN501" i="63"/>
  <c r="AN751" i="63"/>
  <c r="AN831" i="63"/>
  <c r="AN10" i="63"/>
  <c r="AN119" i="63"/>
  <c r="AN202" i="63"/>
  <c r="AN292" i="63"/>
  <c r="AN372" i="63"/>
  <c r="AN452" i="63"/>
  <c r="AN137" i="63"/>
  <c r="AN89" i="63"/>
  <c r="AN39" i="63"/>
  <c r="AN158" i="63"/>
  <c r="AN361" i="63"/>
  <c r="AN511" i="63"/>
  <c r="AN684" i="63"/>
  <c r="AN761" i="63"/>
  <c r="AN841" i="63"/>
  <c r="AN20" i="63"/>
  <c r="AN190" i="63"/>
  <c r="AN229" i="63"/>
  <c r="AN302" i="63"/>
  <c r="AN382" i="63"/>
  <c r="AN462" i="63"/>
  <c r="AN340" i="63"/>
  <c r="AN226" i="63"/>
  <c r="AN381" i="63"/>
  <c r="AN617" i="63"/>
  <c r="AN694" i="63"/>
  <c r="AN771" i="63"/>
  <c r="AN851" i="63"/>
  <c r="AN251" i="63"/>
  <c r="AN401" i="63"/>
  <c r="AN704" i="63"/>
  <c r="AN781" i="63"/>
  <c r="AN861" i="63"/>
  <c r="AN40" i="63"/>
  <c r="AN129" i="63"/>
  <c r="AN252" i="63"/>
  <c r="AN322" i="63"/>
  <c r="AN402" i="63"/>
  <c r="AN472" i="63"/>
  <c r="AN663" i="63"/>
  <c r="AN69" i="63"/>
  <c r="AN271" i="63"/>
  <c r="AN108" i="63"/>
  <c r="AN281" i="63"/>
  <c r="AN441" i="63"/>
  <c r="AN721" i="63"/>
  <c r="AN801" i="63"/>
  <c r="AN871" i="63"/>
  <c r="AN228" i="63"/>
  <c r="AN312" i="63"/>
  <c r="AN191" i="63"/>
  <c r="AN695" i="63"/>
  <c r="AN772" i="63"/>
  <c r="AN852" i="63"/>
  <c r="AN31" i="63"/>
  <c r="AN139" i="63"/>
  <c r="AN332" i="63"/>
  <c r="AN482" i="63"/>
  <c r="AN502" i="63"/>
  <c r="AN608" i="63"/>
  <c r="AN618" i="63"/>
  <c r="AN705" i="63"/>
  <c r="AN782" i="63"/>
  <c r="AN862" i="63"/>
  <c r="AN41" i="63"/>
  <c r="AN140" i="63"/>
  <c r="AN263" i="63"/>
  <c r="AN333" i="63"/>
  <c r="AN413" i="63"/>
  <c r="AN483" i="63"/>
  <c r="AN656" i="63"/>
  <c r="AN149" i="63"/>
  <c r="AN342" i="63"/>
  <c r="AN628" i="63"/>
  <c r="AN97" i="63"/>
  <c r="AN792" i="63"/>
  <c r="AN230" i="63"/>
  <c r="AN51" i="63"/>
  <c r="AN674" i="63"/>
  <c r="AN94" i="63"/>
  <c r="AN95" i="63"/>
  <c r="AN352" i="63"/>
  <c r="AN638" i="63"/>
  <c r="AN722" i="63"/>
  <c r="AN802" i="63"/>
  <c r="AN872" i="63"/>
  <c r="AN61" i="63"/>
  <c r="AN98" i="63"/>
  <c r="AN273" i="63"/>
  <c r="AN353" i="63"/>
  <c r="AN433" i="63"/>
  <c r="AN503" i="63"/>
  <c r="AN791" i="63"/>
  <c r="AN30" i="63"/>
  <c r="AN242" i="63"/>
  <c r="AN392" i="63"/>
  <c r="AN655" i="63"/>
  <c r="AN732" i="63"/>
  <c r="AN812" i="63"/>
  <c r="AN882" i="63"/>
  <c r="AN431" i="63"/>
  <c r="AN227" i="63"/>
  <c r="AN50" i="63"/>
  <c r="AN262" i="63"/>
  <c r="AN412" i="63"/>
  <c r="AN665" i="63"/>
  <c r="AN742" i="63"/>
  <c r="AN822" i="63"/>
  <c r="AN892" i="63"/>
  <c r="AN110" i="63"/>
  <c r="AN203" i="63"/>
  <c r="AN293" i="63"/>
  <c r="AN373" i="63"/>
  <c r="AN453" i="63"/>
  <c r="AN609" i="63"/>
  <c r="AN60" i="63"/>
  <c r="AN96" i="63"/>
  <c r="AN422" i="63"/>
  <c r="AN492" i="63"/>
  <c r="AN675" i="63"/>
  <c r="AN752" i="63"/>
  <c r="AN832" i="63"/>
  <c r="AN11" i="63"/>
  <c r="AN120" i="63"/>
  <c r="AN232" i="63"/>
  <c r="AN303" i="63"/>
  <c r="AN383" i="63"/>
  <c r="AN463" i="63"/>
  <c r="AN619" i="63"/>
  <c r="AN21" i="63"/>
  <c r="AN192" i="63"/>
  <c r="AN313" i="63"/>
  <c r="AN193" i="63"/>
  <c r="AN763" i="63"/>
  <c r="AN843" i="63"/>
  <c r="AN130" i="63"/>
  <c r="AN323" i="63"/>
  <c r="AN473" i="63"/>
  <c r="AN666" i="63"/>
  <c r="AN773" i="63"/>
  <c r="AN853" i="63"/>
  <c r="AN150" i="63"/>
  <c r="AN343" i="63"/>
  <c r="AN493" i="63"/>
  <c r="AN696" i="63"/>
  <c r="AN706" i="63"/>
  <c r="AN783" i="63"/>
  <c r="AN863" i="63"/>
  <c r="AN70" i="63"/>
  <c r="AN160" i="63"/>
  <c r="AN363" i="63"/>
  <c r="AN513" i="63"/>
  <c r="AN100" i="63"/>
  <c r="AN793" i="63"/>
  <c r="AN873" i="63"/>
  <c r="AN272" i="63"/>
  <c r="AN685" i="63"/>
  <c r="AN243" i="63"/>
  <c r="AN393" i="63"/>
  <c r="AN629" i="63"/>
  <c r="AN676" i="63"/>
  <c r="AN723" i="63"/>
  <c r="AN803" i="63"/>
  <c r="AN883" i="63"/>
  <c r="AN432" i="63"/>
  <c r="AN762" i="63"/>
  <c r="AN253" i="63"/>
  <c r="AN403" i="63"/>
  <c r="AN639" i="63"/>
  <c r="AN733" i="63"/>
  <c r="AN813" i="63"/>
  <c r="AN893" i="63"/>
  <c r="AN753" i="63"/>
  <c r="AN833" i="63"/>
  <c r="AN842" i="63"/>
  <c r="AN71" i="63"/>
  <c r="AN99" i="63"/>
  <c r="AN423" i="63"/>
  <c r="AN743" i="63"/>
  <c r="AN823" i="63"/>
  <c r="AN283" i="63"/>
  <c r="AN443" i="63"/>
  <c r="AN686" i="63"/>
  <c r="AP900" i="63" l="1"/>
  <c r="AO2" i="63"/>
  <c r="AO52" i="63"/>
  <c r="AO514" i="63"/>
  <c r="AO12" i="63"/>
  <c r="AO515" i="63"/>
  <c r="AO22" i="63"/>
  <c r="AO204" i="63"/>
  <c r="AO32" i="63"/>
  <c r="AO42" i="63"/>
  <c r="AO101" i="63"/>
  <c r="AO162" i="63"/>
  <c r="AO161" i="63"/>
  <c r="AO707" i="63"/>
  <c r="AO62" i="63"/>
  <c r="AO111" i="63"/>
  <c r="AO234" i="63"/>
  <c r="AO121" i="63"/>
  <c r="AO131" i="63"/>
  <c r="AO264" i="63"/>
  <c r="AO205" i="63"/>
  <c r="AO640" i="63"/>
  <c r="AO141" i="63"/>
  <c r="AO244" i="63"/>
  <c r="AO284" i="63"/>
  <c r="AO254" i="63"/>
  <c r="AO151" i="63"/>
  <c r="AO72" i="63"/>
  <c r="AO516" i="63"/>
  <c r="AO518" i="63"/>
  <c r="AO304" i="63"/>
  <c r="AO194" i="63"/>
  <c r="AO274" i="63"/>
  <c r="AO517" i="63"/>
  <c r="AO294" i="63"/>
  <c r="AO354" i="63"/>
  <c r="AO344" i="63"/>
  <c r="AO520" i="63"/>
  <c r="AO384" i="63"/>
  <c r="AO454" i="63"/>
  <c r="AO394" i="63"/>
  <c r="AO334" i="63"/>
  <c r="AO404" i="63"/>
  <c r="AO519" i="63"/>
  <c r="AO424" i="63"/>
  <c r="AO484" i="63"/>
  <c r="AO521" i="63"/>
  <c r="AO364" i="63"/>
  <c r="AO374" i="63"/>
  <c r="AO434" i="63"/>
  <c r="AO523" i="63"/>
  <c r="AO414" i="63"/>
  <c r="AO474" i="63"/>
  <c r="AO620" i="63"/>
  <c r="AO324" i="63"/>
  <c r="AO464" i="63"/>
  <c r="AO630" i="63"/>
  <c r="AO697" i="63"/>
  <c r="AO314" i="63"/>
  <c r="AO163" i="63"/>
  <c r="AO444" i="63"/>
  <c r="AO522" i="63"/>
  <c r="AO504" i="63"/>
  <c r="AO677" i="63"/>
  <c r="AO600" i="63"/>
  <c r="AO610" i="63"/>
  <c r="AO524" i="63"/>
  <c r="AO641" i="63"/>
  <c r="AO657" i="63"/>
  <c r="AO724" i="63"/>
  <c r="AO525" i="63"/>
  <c r="AO734" i="63"/>
  <c r="AO774" i="63"/>
  <c r="AO744" i="63"/>
  <c r="AO494" i="63"/>
  <c r="AO527" i="63"/>
  <c r="AO794" i="63"/>
  <c r="AO687" i="63"/>
  <c r="AO754" i="63"/>
  <c r="AO73" i="63"/>
  <c r="AO764" i="63"/>
  <c r="AO814" i="63"/>
  <c r="AO667" i="63"/>
  <c r="AO708" i="63"/>
  <c r="AO526" i="63"/>
  <c r="AO529" i="63"/>
  <c r="AO533" i="63"/>
  <c r="AO528" i="63"/>
  <c r="AO530" i="63"/>
  <c r="AO824" i="63"/>
  <c r="AO874" i="63"/>
  <c r="AO33" i="63"/>
  <c r="AO784" i="63"/>
  <c r="AO834" i="63"/>
  <c r="AO804" i="63"/>
  <c r="AO532" i="63"/>
  <c r="AO3" i="63"/>
  <c r="AO53" i="63"/>
  <c r="AO531" i="63"/>
  <c r="AO844" i="63"/>
  <c r="AO854" i="63"/>
  <c r="AO13" i="63"/>
  <c r="AO102" i="63"/>
  <c r="AO206" i="63"/>
  <c r="AO884" i="63"/>
  <c r="AO23" i="63"/>
  <c r="AO535" i="63"/>
  <c r="AO864" i="63"/>
  <c r="AO207" i="63"/>
  <c r="AO122" i="63"/>
  <c r="AO534" i="63"/>
  <c r="AO142" i="63"/>
  <c r="AO43" i="63"/>
  <c r="AO63" i="63"/>
  <c r="AO164" i="63"/>
  <c r="AO152" i="63"/>
  <c r="AO235" i="63"/>
  <c r="AO537" i="63"/>
  <c r="AO709" i="63"/>
  <c r="AO132" i="63"/>
  <c r="AO245" i="63"/>
  <c r="AO285" i="63"/>
  <c r="AO345" i="63"/>
  <c r="AO165" i="63"/>
  <c r="AO255" i="63"/>
  <c r="AO75" i="63"/>
  <c r="AO538" i="63"/>
  <c r="AO112" i="63"/>
  <c r="AO265" i="63"/>
  <c r="AO74" i="63"/>
  <c r="AO642" i="63"/>
  <c r="AO195" i="63"/>
  <c r="AO536" i="63"/>
  <c r="AO208" i="63"/>
  <c r="AO275" i="63"/>
  <c r="AO325" i="63"/>
  <c r="AO395" i="63"/>
  <c r="AO539" i="63"/>
  <c r="AO405" i="63"/>
  <c r="AO465" i="63"/>
  <c r="AO305" i="63"/>
  <c r="AO425" i="63"/>
  <c r="AO167" i="63"/>
  <c r="AO541" i="63"/>
  <c r="AO365" i="63"/>
  <c r="AO375" i="63"/>
  <c r="AO435" i="63"/>
  <c r="AO542" i="63"/>
  <c r="AO335" i="63"/>
  <c r="AO540" i="63"/>
  <c r="AO445" i="63"/>
  <c r="AO543" i="63"/>
  <c r="AO295" i="63"/>
  <c r="AO385" i="63"/>
  <c r="AO455" i="63"/>
  <c r="AO315" i="63"/>
  <c r="AO658" i="63"/>
  <c r="AO668" i="63"/>
  <c r="AO166" i="63"/>
  <c r="AO678" i="63"/>
  <c r="AO725" i="63"/>
  <c r="AO475" i="63"/>
  <c r="AO601" i="63"/>
  <c r="AO688" i="63"/>
  <c r="AO355" i="63"/>
  <c r="AO485" i="63"/>
  <c r="AO495" i="63"/>
  <c r="AO621" i="63"/>
  <c r="AO545" i="63"/>
  <c r="AO547" i="63"/>
  <c r="AO415" i="63"/>
  <c r="AO505" i="63"/>
  <c r="AO631" i="63"/>
  <c r="AO698" i="63"/>
  <c r="AO643" i="63"/>
  <c r="AO76" i="63"/>
  <c r="AO546" i="63"/>
  <c r="AO805" i="63"/>
  <c r="AO735" i="63"/>
  <c r="AO755" i="63"/>
  <c r="AO551" i="63"/>
  <c r="AO209" i="63"/>
  <c r="AO745" i="63"/>
  <c r="AO765" i="63"/>
  <c r="AO815" i="63"/>
  <c r="AO865" i="63"/>
  <c r="AO549" i="63"/>
  <c r="AO825" i="63"/>
  <c r="AO548" i="63"/>
  <c r="AO550" i="63"/>
  <c r="AO611" i="63"/>
  <c r="AO775" i="63"/>
  <c r="AO552" i="63"/>
  <c r="AO4" i="63"/>
  <c r="AO544" i="63"/>
  <c r="AO785" i="63"/>
  <c r="AO845" i="63"/>
  <c r="AO554" i="63"/>
  <c r="AO710" i="63"/>
  <c r="AO795" i="63"/>
  <c r="AO711" i="63"/>
  <c r="AO168" i="63"/>
  <c r="AO196" i="63"/>
  <c r="AO24" i="63"/>
  <c r="AO34" i="63"/>
  <c r="AO123" i="63"/>
  <c r="AO835" i="63"/>
  <c r="AO44" i="63"/>
  <c r="AO855" i="63"/>
  <c r="AO54" i="63"/>
  <c r="AO169" i="63"/>
  <c r="AO553" i="63"/>
  <c r="AO64" i="63"/>
  <c r="AO875" i="63"/>
  <c r="AO14" i="63"/>
  <c r="AO103" i="63"/>
  <c r="AO77" i="63"/>
  <c r="AO885" i="63"/>
  <c r="AO555" i="63"/>
  <c r="AO113" i="63"/>
  <c r="AO276" i="63"/>
  <c r="AO326" i="63"/>
  <c r="AO396" i="63"/>
  <c r="AO557" i="63"/>
  <c r="AO286" i="63"/>
  <c r="AO346" i="63"/>
  <c r="AO210" i="63"/>
  <c r="AO296" i="63"/>
  <c r="AO133" i="63"/>
  <c r="AO78" i="63"/>
  <c r="AO558" i="63"/>
  <c r="AO366" i="63"/>
  <c r="AO143" i="63"/>
  <c r="AO236" i="63"/>
  <c r="AO266" i="63"/>
  <c r="AO306" i="63"/>
  <c r="AO153" i="63"/>
  <c r="AO246" i="63"/>
  <c r="AO644" i="63"/>
  <c r="AO316" i="63"/>
  <c r="AO560" i="63"/>
  <c r="AO211" i="63"/>
  <c r="AO256" i="63"/>
  <c r="AO556" i="63"/>
  <c r="AO559" i="63"/>
  <c r="AO336" i="63"/>
  <c r="AO436" i="63"/>
  <c r="AO562" i="63"/>
  <c r="AO645" i="63"/>
  <c r="AO356" i="63"/>
  <c r="AO446" i="63"/>
  <c r="AO563" i="63"/>
  <c r="AO376" i="63"/>
  <c r="AO456" i="63"/>
  <c r="AO496" i="63"/>
  <c r="AO669" i="63"/>
  <c r="AO386" i="63"/>
  <c r="AO170" i="63"/>
  <c r="AO406" i="63"/>
  <c r="AO466" i="63"/>
  <c r="AO602" i="63"/>
  <c r="AO416" i="63"/>
  <c r="AO476" i="63"/>
  <c r="AO426" i="63"/>
  <c r="AO171" i="63"/>
  <c r="AO622" i="63"/>
  <c r="AO561" i="63"/>
  <c r="AO486" i="63"/>
  <c r="AO564" i="63"/>
  <c r="AO746" i="63"/>
  <c r="AO786" i="63"/>
  <c r="AO846" i="63"/>
  <c r="AO15" i="63"/>
  <c r="AO104" i="63"/>
  <c r="AO80" i="63"/>
  <c r="AO565" i="63"/>
  <c r="AO567" i="63"/>
  <c r="AO796" i="63"/>
  <c r="AO699" i="63"/>
  <c r="AO756" i="63"/>
  <c r="AO806" i="63"/>
  <c r="AO573" i="63"/>
  <c r="AO713" i="63"/>
  <c r="AO172" i="63"/>
  <c r="AO79" i="63"/>
  <c r="AO568" i="63"/>
  <c r="AO571" i="63"/>
  <c r="AO506" i="63"/>
  <c r="AO712" i="63"/>
  <c r="AO766" i="63"/>
  <c r="AO816" i="63"/>
  <c r="AO612" i="63"/>
  <c r="AO566" i="63"/>
  <c r="AO569" i="63"/>
  <c r="AO826" i="63"/>
  <c r="AO876" i="63"/>
  <c r="AO45" i="63"/>
  <c r="AO134" i="63"/>
  <c r="AO632" i="63"/>
  <c r="AO679" i="63"/>
  <c r="AO726" i="63"/>
  <c r="AO570" i="63"/>
  <c r="AO836" i="63"/>
  <c r="AO886" i="63"/>
  <c r="AO659" i="63"/>
  <c r="AO689" i="63"/>
  <c r="AO736" i="63"/>
  <c r="AO776" i="63"/>
  <c r="AO574" i="63"/>
  <c r="AO55" i="63"/>
  <c r="AO124" i="63"/>
  <c r="AO214" i="63"/>
  <c r="AO277" i="63"/>
  <c r="AO337" i="63"/>
  <c r="AO407" i="63"/>
  <c r="AO477" i="63"/>
  <c r="AO213" i="63"/>
  <c r="AO237" i="63"/>
  <c r="AO576" i="63"/>
  <c r="AO347" i="63"/>
  <c r="AO417" i="63"/>
  <c r="AO175" i="63"/>
  <c r="AO247" i="63"/>
  <c r="AO287" i="63"/>
  <c r="AO357" i="63"/>
  <c r="AO572" i="63"/>
  <c r="AO35" i="63"/>
  <c r="AO257" i="63"/>
  <c r="AO297" i="63"/>
  <c r="AO367" i="63"/>
  <c r="AO437" i="63"/>
  <c r="AO579" i="63"/>
  <c r="AO856" i="63"/>
  <c r="AO25" i="63"/>
  <c r="AO114" i="63"/>
  <c r="AO81" i="63"/>
  <c r="AO577" i="63"/>
  <c r="AO212" i="63"/>
  <c r="AO173" i="63"/>
  <c r="AO144" i="63"/>
  <c r="AO267" i="63"/>
  <c r="AO307" i="63"/>
  <c r="AO866" i="63"/>
  <c r="AO154" i="63"/>
  <c r="AO646" i="63"/>
  <c r="AO317" i="63"/>
  <c r="AO387" i="63"/>
  <c r="AO174" i="63"/>
  <c r="AO5" i="63"/>
  <c r="AO65" i="63"/>
  <c r="AO197" i="63"/>
  <c r="AO575" i="63"/>
  <c r="AO327" i="63"/>
  <c r="AO578" i="63"/>
  <c r="AO613" i="63"/>
  <c r="AO581" i="63"/>
  <c r="AO757" i="63"/>
  <c r="AO397" i="63"/>
  <c r="AO623" i="63"/>
  <c r="AO700" i="63"/>
  <c r="AO767" i="63"/>
  <c r="AO817" i="63"/>
  <c r="AO867" i="63"/>
  <c r="AO46" i="63"/>
  <c r="AO427" i="63"/>
  <c r="AO633" i="63"/>
  <c r="AO82" i="63"/>
  <c r="AO583" i="63"/>
  <c r="AO447" i="63"/>
  <c r="AO580" i="63"/>
  <c r="AO647" i="63"/>
  <c r="AO714" i="63"/>
  <c r="AO584" i="63"/>
  <c r="AO837" i="63"/>
  <c r="AO887" i="63"/>
  <c r="AO457" i="63"/>
  <c r="AO660" i="63"/>
  <c r="AO582" i="63"/>
  <c r="AO467" i="63"/>
  <c r="AO497" i="63"/>
  <c r="AO670" i="63"/>
  <c r="AO727" i="63"/>
  <c r="AO787" i="63"/>
  <c r="AO847" i="63"/>
  <c r="AO16" i="63"/>
  <c r="AO487" i="63"/>
  <c r="AO507" i="63"/>
  <c r="AO680" i="63"/>
  <c r="AO737" i="63"/>
  <c r="AO797" i="63"/>
  <c r="AO857" i="63"/>
  <c r="AO715" i="63"/>
  <c r="AO377" i="63"/>
  <c r="AO603" i="63"/>
  <c r="AO690" i="63"/>
  <c r="AO747" i="63"/>
  <c r="AO6" i="63"/>
  <c r="AO105" i="63"/>
  <c r="AO83" i="63"/>
  <c r="AO268" i="63"/>
  <c r="AO328" i="63"/>
  <c r="AO777" i="63"/>
  <c r="AO807" i="63"/>
  <c r="AO26" i="63"/>
  <c r="AO115" i="63"/>
  <c r="AO155" i="63"/>
  <c r="AO648" i="63"/>
  <c r="AO338" i="63"/>
  <c r="AO408" i="63"/>
  <c r="AO478" i="63"/>
  <c r="AO585" i="63"/>
  <c r="AO36" i="63"/>
  <c r="AO66" i="63"/>
  <c r="AO176" i="63"/>
  <c r="AO198" i="63"/>
  <c r="AO278" i="63"/>
  <c r="AO348" i="63"/>
  <c r="AO418" i="63"/>
  <c r="AO179" i="63"/>
  <c r="AO827" i="63"/>
  <c r="AO216" i="63"/>
  <c r="AO217" i="63"/>
  <c r="AO588" i="63"/>
  <c r="AO358" i="63"/>
  <c r="AO428" i="63"/>
  <c r="AO586" i="63"/>
  <c r="AO56" i="63"/>
  <c r="AO125" i="63"/>
  <c r="AO238" i="63"/>
  <c r="AO288" i="63"/>
  <c r="AO587" i="63"/>
  <c r="AO135" i="63"/>
  <c r="AO248" i="63"/>
  <c r="AO298" i="63"/>
  <c r="AO215" i="63"/>
  <c r="AO177" i="63"/>
  <c r="AO258" i="63"/>
  <c r="AO308" i="63"/>
  <c r="AO877" i="63"/>
  <c r="AO145" i="63"/>
  <c r="AO84" i="63"/>
  <c r="AO318" i="63"/>
  <c r="AO589" i="63"/>
  <c r="AO498" i="63"/>
  <c r="AO671" i="63"/>
  <c r="AO738" i="63"/>
  <c r="AO378" i="63"/>
  <c r="AO508" i="63"/>
  <c r="AO681" i="63"/>
  <c r="AO748" i="63"/>
  <c r="AO808" i="63"/>
  <c r="AO868" i="63"/>
  <c r="AO368" i="63"/>
  <c r="AO604" i="63"/>
  <c r="AO691" i="63"/>
  <c r="AO758" i="63"/>
  <c r="AO468" i="63"/>
  <c r="AO614" i="63"/>
  <c r="AO592" i="63"/>
  <c r="AO768" i="63"/>
  <c r="AO828" i="63"/>
  <c r="AO888" i="63"/>
  <c r="AO178" i="63"/>
  <c r="AO624" i="63"/>
  <c r="AO701" i="63"/>
  <c r="AO458" i="63"/>
  <c r="AO488" i="63"/>
  <c r="AO634" i="63"/>
  <c r="AO85" i="63"/>
  <c r="AO398" i="63"/>
  <c r="AO448" i="63"/>
  <c r="AO590" i="63"/>
  <c r="AO649" i="63"/>
  <c r="AO716" i="63"/>
  <c r="AO778" i="63"/>
  <c r="AO858" i="63"/>
  <c r="AO717" i="63"/>
  <c r="AO388" i="63"/>
  <c r="AO438" i="63"/>
  <c r="AO591" i="63"/>
  <c r="AO661" i="63"/>
  <c r="AO728" i="63"/>
  <c r="AO788" i="63"/>
  <c r="AO595" i="63"/>
  <c r="AO27" i="63"/>
  <c r="AO838" i="63"/>
  <c r="AO57" i="63"/>
  <c r="AO136" i="63"/>
  <c r="AO249" i="63"/>
  <c r="AO299" i="63"/>
  <c r="AO848" i="63"/>
  <c r="AO181" i="63"/>
  <c r="AO259" i="63"/>
  <c r="AO309" i="63"/>
  <c r="AO389" i="63"/>
  <c r="AO182" i="63"/>
  <c r="AO218" i="63"/>
  <c r="AO146" i="63"/>
  <c r="AO87" i="63"/>
  <c r="AO878" i="63"/>
  <c r="AO67" i="63"/>
  <c r="AO86" i="63"/>
  <c r="AO269" i="63"/>
  <c r="AO329" i="63"/>
  <c r="AO409" i="63"/>
  <c r="AO479" i="63"/>
  <c r="AO7" i="63"/>
  <c r="AO116" i="63"/>
  <c r="AO156" i="63"/>
  <c r="AO650" i="63"/>
  <c r="AO593" i="63"/>
  <c r="AO594" i="63"/>
  <c r="AO17" i="63"/>
  <c r="AO47" i="63"/>
  <c r="AO180" i="63"/>
  <c r="AO199" i="63"/>
  <c r="AO279" i="63"/>
  <c r="AO349" i="63"/>
  <c r="AO798" i="63"/>
  <c r="AO37" i="63"/>
  <c r="AO106" i="63"/>
  <c r="AO219" i="63"/>
  <c r="AO220" i="63"/>
  <c r="AO596" i="63"/>
  <c r="AO359" i="63"/>
  <c r="AO439" i="63"/>
  <c r="AO597" i="63"/>
  <c r="AO818" i="63"/>
  <c r="AO126" i="63"/>
  <c r="AO239" i="63"/>
  <c r="AO289" i="63"/>
  <c r="AO369" i="63"/>
  <c r="AO449" i="63"/>
  <c r="AO499" i="63"/>
  <c r="AO379" i="63"/>
  <c r="AO692" i="63"/>
  <c r="AO759" i="63"/>
  <c r="AO839" i="63"/>
  <c r="AO8" i="63"/>
  <c r="AO107" i="63"/>
  <c r="AO399" i="63"/>
  <c r="AO598" i="63"/>
  <c r="AO769" i="63"/>
  <c r="AO849" i="63"/>
  <c r="AO18" i="63"/>
  <c r="AO117" i="63"/>
  <c r="AO157" i="63"/>
  <c r="AO652" i="63"/>
  <c r="AO350" i="63"/>
  <c r="AO430" i="63"/>
  <c r="AO419" i="63"/>
  <c r="AO509" i="63"/>
  <c r="AO625" i="63"/>
  <c r="AO702" i="63"/>
  <c r="AO779" i="63"/>
  <c r="AO859" i="63"/>
  <c r="AO719" i="63"/>
  <c r="AO184" i="63"/>
  <c r="AO429" i="63"/>
  <c r="AO635" i="63"/>
  <c r="AO88" i="63"/>
  <c r="AO789" i="63"/>
  <c r="AO599" i="63"/>
  <c r="AO28" i="63"/>
  <c r="AO222" i="63"/>
  <c r="AO223" i="63"/>
  <c r="AO290" i="63"/>
  <c r="AO370" i="63"/>
  <c r="AO450" i="63"/>
  <c r="AO510" i="63"/>
  <c r="AO319" i="63"/>
  <c r="AO459" i="63"/>
  <c r="AO651" i="63"/>
  <c r="AO718" i="63"/>
  <c r="AO799" i="63"/>
  <c r="AO221" i="63"/>
  <c r="AO38" i="63"/>
  <c r="AO469" i="63"/>
  <c r="AO662" i="63"/>
  <c r="AO729" i="63"/>
  <c r="AO809" i="63"/>
  <c r="AO869" i="63"/>
  <c r="AO48" i="63"/>
  <c r="AO137" i="63"/>
  <c r="AO250" i="63"/>
  <c r="AO310" i="63"/>
  <c r="AO390" i="63"/>
  <c r="AO186" i="63"/>
  <c r="AO616" i="63"/>
  <c r="AO339" i="63"/>
  <c r="AO183" i="63"/>
  <c r="AO615" i="63"/>
  <c r="AO672" i="63"/>
  <c r="AO739" i="63"/>
  <c r="AO819" i="63"/>
  <c r="AO879" i="63"/>
  <c r="AO58" i="63"/>
  <c r="AO185" i="63"/>
  <c r="AO260" i="63"/>
  <c r="AO320" i="63"/>
  <c r="AO400" i="63"/>
  <c r="AO470" i="63"/>
  <c r="AO489" i="63"/>
  <c r="AO89" i="63"/>
  <c r="AO340" i="63"/>
  <c r="AO663" i="63"/>
  <c r="AO730" i="63"/>
  <c r="AO810" i="63"/>
  <c r="AO880" i="63"/>
  <c r="AO605" i="63"/>
  <c r="AO127" i="63"/>
  <c r="AO200" i="63"/>
  <c r="AO360" i="63"/>
  <c r="AO740" i="63"/>
  <c r="AO820" i="63"/>
  <c r="AO890" i="63"/>
  <c r="AO108" i="63"/>
  <c r="AO158" i="63"/>
  <c r="AO281" i="63"/>
  <c r="AO361" i="63"/>
  <c r="AO441" i="63"/>
  <c r="AO511" i="63"/>
  <c r="AO682" i="63"/>
  <c r="AO240" i="63"/>
  <c r="AO380" i="63"/>
  <c r="AO750" i="63"/>
  <c r="AO830" i="63"/>
  <c r="AO9" i="63"/>
  <c r="AO749" i="63"/>
  <c r="AO90" i="63"/>
  <c r="AO410" i="63"/>
  <c r="AO500" i="63"/>
  <c r="AO673" i="63"/>
  <c r="AO683" i="63"/>
  <c r="AO760" i="63"/>
  <c r="AO840" i="63"/>
  <c r="AO19" i="63"/>
  <c r="AO188" i="63"/>
  <c r="AO226" i="63"/>
  <c r="AO301" i="63"/>
  <c r="AO381" i="63"/>
  <c r="AO461" i="63"/>
  <c r="AO617" i="63"/>
  <c r="AO829" i="63"/>
  <c r="AO270" i="63"/>
  <c r="AO420" i="63"/>
  <c r="AO490" i="63"/>
  <c r="AO636" i="63"/>
  <c r="AO693" i="63"/>
  <c r="AO770" i="63"/>
  <c r="AO850" i="63"/>
  <c r="AO889" i="63"/>
  <c r="AO280" i="63"/>
  <c r="AO440" i="63"/>
  <c r="AO187" i="63"/>
  <c r="AO653" i="63"/>
  <c r="AO703" i="63"/>
  <c r="AO780" i="63"/>
  <c r="AO860" i="63"/>
  <c r="AO39" i="63"/>
  <c r="AO128" i="63"/>
  <c r="AO251" i="63"/>
  <c r="AO321" i="63"/>
  <c r="AO401" i="63"/>
  <c r="AO471" i="63"/>
  <c r="AO637" i="63"/>
  <c r="AO68" i="63"/>
  <c r="AO300" i="63"/>
  <c r="AO460" i="63"/>
  <c r="AO606" i="63"/>
  <c r="AO91" i="63"/>
  <c r="AO790" i="63"/>
  <c r="AO224" i="63"/>
  <c r="AO49" i="63"/>
  <c r="AO138" i="63"/>
  <c r="AO261" i="63"/>
  <c r="AO331" i="63"/>
  <c r="AO411" i="63"/>
  <c r="AO481" i="63"/>
  <c r="AO654" i="63"/>
  <c r="AO147" i="63"/>
  <c r="AO118" i="63"/>
  <c r="AO291" i="63"/>
  <c r="AO451" i="63"/>
  <c r="AO721" i="63"/>
  <c r="AO801" i="63"/>
  <c r="AO871" i="63"/>
  <c r="AO330" i="63"/>
  <c r="AO29" i="63"/>
  <c r="AO225" i="63"/>
  <c r="AO311" i="63"/>
  <c r="AO189" i="63"/>
  <c r="AO731" i="63"/>
  <c r="AO811" i="63"/>
  <c r="AO881" i="63"/>
  <c r="AO70" i="63"/>
  <c r="AO95" i="63"/>
  <c r="AO272" i="63"/>
  <c r="AO352" i="63"/>
  <c r="AO432" i="63"/>
  <c r="AO502" i="63"/>
  <c r="AO480" i="63"/>
  <c r="AO720" i="63"/>
  <c r="AO148" i="63"/>
  <c r="AO341" i="63"/>
  <c r="AO491" i="63"/>
  <c r="AO741" i="63"/>
  <c r="AO821" i="63"/>
  <c r="AO891" i="63"/>
  <c r="AO109" i="63"/>
  <c r="AO159" i="63"/>
  <c r="AO282" i="63"/>
  <c r="AO362" i="63"/>
  <c r="AO442" i="63"/>
  <c r="AO800" i="63"/>
  <c r="AO92" i="63"/>
  <c r="AO351" i="63"/>
  <c r="AO501" i="63"/>
  <c r="AO751" i="63"/>
  <c r="AO831" i="63"/>
  <c r="AO10" i="63"/>
  <c r="AO119" i="63"/>
  <c r="AO202" i="63"/>
  <c r="AO292" i="63"/>
  <c r="AO372" i="63"/>
  <c r="AO452" i="63"/>
  <c r="AO201" i="63"/>
  <c r="AO371" i="63"/>
  <c r="AO607" i="63"/>
  <c r="AO664" i="63"/>
  <c r="AO684" i="63"/>
  <c r="AO761" i="63"/>
  <c r="AO841" i="63"/>
  <c r="AO241" i="63"/>
  <c r="AO391" i="63"/>
  <c r="AO627" i="63"/>
  <c r="AO694" i="63"/>
  <c r="AO771" i="63"/>
  <c r="AO851" i="63"/>
  <c r="AO30" i="63"/>
  <c r="AO228" i="63"/>
  <c r="AO242" i="63"/>
  <c r="AO312" i="63"/>
  <c r="AO392" i="63"/>
  <c r="AO191" i="63"/>
  <c r="AO870" i="63"/>
  <c r="AO59" i="63"/>
  <c r="AO93" i="63"/>
  <c r="AO626" i="63"/>
  <c r="AO69" i="63"/>
  <c r="AO271" i="63"/>
  <c r="AO431" i="63"/>
  <c r="AO674" i="63"/>
  <c r="AO94" i="63"/>
  <c r="AO791" i="63"/>
  <c r="AO227" i="63"/>
  <c r="AO190" i="63"/>
  <c r="AO302" i="63"/>
  <c r="AO462" i="63"/>
  <c r="AO685" i="63"/>
  <c r="AO762" i="63"/>
  <c r="AO842" i="63"/>
  <c r="AO21" i="63"/>
  <c r="AO129" i="63"/>
  <c r="AO322" i="63"/>
  <c r="AO472" i="63"/>
  <c r="AO695" i="63"/>
  <c r="AO772" i="63"/>
  <c r="AO852" i="63"/>
  <c r="AO31" i="63"/>
  <c r="AO130" i="63"/>
  <c r="AO253" i="63"/>
  <c r="AO323" i="63"/>
  <c r="AO403" i="63"/>
  <c r="AO473" i="63"/>
  <c r="AO639" i="63"/>
  <c r="AO421" i="63"/>
  <c r="AO139" i="63"/>
  <c r="AO332" i="63"/>
  <c r="AO482" i="63"/>
  <c r="AO608" i="63"/>
  <c r="AO618" i="63"/>
  <c r="AO705" i="63"/>
  <c r="AO782" i="63"/>
  <c r="AO862" i="63"/>
  <c r="AO41" i="63"/>
  <c r="AO149" i="63"/>
  <c r="AO342" i="63"/>
  <c r="AO628" i="63"/>
  <c r="AO97" i="63"/>
  <c r="AO792" i="63"/>
  <c r="AO230" i="63"/>
  <c r="AO51" i="63"/>
  <c r="AO150" i="63"/>
  <c r="AO99" i="63"/>
  <c r="AO343" i="63"/>
  <c r="AO423" i="63"/>
  <c r="AO493" i="63"/>
  <c r="AO20" i="63"/>
  <c r="AO229" i="63"/>
  <c r="AO382" i="63"/>
  <c r="AO638" i="63"/>
  <c r="AO722" i="63"/>
  <c r="AO802" i="63"/>
  <c r="AO872" i="63"/>
  <c r="AO704" i="63"/>
  <c r="AO40" i="63"/>
  <c r="AO252" i="63"/>
  <c r="AO402" i="63"/>
  <c r="AO655" i="63"/>
  <c r="AO732" i="63"/>
  <c r="AO812" i="63"/>
  <c r="AO882" i="63"/>
  <c r="AO71" i="63"/>
  <c r="AO160" i="63"/>
  <c r="AO283" i="63"/>
  <c r="AO363" i="63"/>
  <c r="AO443" i="63"/>
  <c r="AO513" i="63"/>
  <c r="AO781" i="63"/>
  <c r="AO50" i="63"/>
  <c r="AO262" i="63"/>
  <c r="AO412" i="63"/>
  <c r="AO665" i="63"/>
  <c r="AO742" i="63"/>
  <c r="AO822" i="63"/>
  <c r="AO892" i="63"/>
  <c r="AO110" i="63"/>
  <c r="AO203" i="63"/>
  <c r="AO293" i="63"/>
  <c r="AO373" i="63"/>
  <c r="AO453" i="63"/>
  <c r="AO609" i="63"/>
  <c r="AO696" i="63"/>
  <c r="AO60" i="63"/>
  <c r="AO832" i="63"/>
  <c r="AO120" i="63"/>
  <c r="AO303" i="63"/>
  <c r="AO463" i="63"/>
  <c r="AO686" i="63"/>
  <c r="AO753" i="63"/>
  <c r="AO833" i="63"/>
  <c r="AO96" i="63"/>
  <c r="AO192" i="63"/>
  <c r="AO313" i="63"/>
  <c r="AO193" i="63"/>
  <c r="AO763" i="63"/>
  <c r="AO843" i="63"/>
  <c r="AO861" i="63"/>
  <c r="AO422" i="63"/>
  <c r="AO140" i="63"/>
  <c r="AO333" i="63"/>
  <c r="AO483" i="63"/>
  <c r="AO666" i="63"/>
  <c r="AO773" i="63"/>
  <c r="AO853" i="63"/>
  <c r="AO492" i="63"/>
  <c r="AO98" i="63"/>
  <c r="AO353" i="63"/>
  <c r="AO503" i="63"/>
  <c r="AO706" i="63"/>
  <c r="AO783" i="63"/>
  <c r="AO863" i="63"/>
  <c r="AO512" i="63"/>
  <c r="AO11" i="63"/>
  <c r="AO61" i="63"/>
  <c r="AO232" i="63"/>
  <c r="AO383" i="63"/>
  <c r="AO619" i="63"/>
  <c r="AO100" i="63"/>
  <c r="AO793" i="63"/>
  <c r="AO873" i="63"/>
  <c r="AO243" i="63"/>
  <c r="AO393" i="63"/>
  <c r="AO629" i="63"/>
  <c r="AO676" i="63"/>
  <c r="AO723" i="63"/>
  <c r="AO803" i="63"/>
  <c r="AO883" i="63"/>
  <c r="AO752" i="63"/>
  <c r="AO273" i="63"/>
  <c r="AO433" i="63"/>
  <c r="AO743" i="63"/>
  <c r="AO675" i="63"/>
  <c r="AO263" i="63"/>
  <c r="AO413" i="63"/>
  <c r="AO733" i="63"/>
  <c r="AO813" i="63"/>
  <c r="AO893" i="63"/>
  <c r="AO656" i="63"/>
  <c r="AO823" i="63"/>
  <c r="AQ900" i="63" l="1"/>
  <c r="AP42" i="63"/>
  <c r="AP2" i="63"/>
  <c r="AP52" i="63"/>
  <c r="AP514" i="63"/>
  <c r="AP12" i="63"/>
  <c r="AP707" i="63"/>
  <c r="AP161" i="63"/>
  <c r="AP22" i="63"/>
  <c r="AP204" i="63"/>
  <c r="AP32" i="63"/>
  <c r="AP131" i="63"/>
  <c r="AP101" i="63"/>
  <c r="AP162" i="63"/>
  <c r="AP205" i="63"/>
  <c r="AP62" i="63"/>
  <c r="AP111" i="63"/>
  <c r="AP515" i="63"/>
  <c r="AP121" i="63"/>
  <c r="AP151" i="63"/>
  <c r="AP72" i="63"/>
  <c r="AP264" i="63"/>
  <c r="AP141" i="63"/>
  <c r="AP194" i="63"/>
  <c r="AP517" i="63"/>
  <c r="AP234" i="63"/>
  <c r="AP244" i="63"/>
  <c r="AP254" i="63"/>
  <c r="AP274" i="63"/>
  <c r="AP294" i="63"/>
  <c r="AP516" i="63"/>
  <c r="AP518" i="63"/>
  <c r="AP364" i="63"/>
  <c r="AP304" i="63"/>
  <c r="AP640" i="63"/>
  <c r="AP314" i="63"/>
  <c r="AP324" i="63"/>
  <c r="AP344" i="63"/>
  <c r="AP374" i="63"/>
  <c r="AP520" i="63"/>
  <c r="AP444" i="63"/>
  <c r="AP384" i="63"/>
  <c r="AP394" i="63"/>
  <c r="AP354" i="63"/>
  <c r="AP414" i="63"/>
  <c r="AP474" i="63"/>
  <c r="AP519" i="63"/>
  <c r="AP424" i="63"/>
  <c r="AP521" i="63"/>
  <c r="AP522" i="63"/>
  <c r="AP610" i="63"/>
  <c r="AP620" i="63"/>
  <c r="AP525" i="63"/>
  <c r="AP404" i="63"/>
  <c r="AP464" i="63"/>
  <c r="AP163" i="63"/>
  <c r="AP641" i="63"/>
  <c r="AP334" i="63"/>
  <c r="AP494" i="63"/>
  <c r="AP667" i="63"/>
  <c r="AP504" i="63"/>
  <c r="AP284" i="63"/>
  <c r="AP434" i="63"/>
  <c r="AP484" i="63"/>
  <c r="AP600" i="63"/>
  <c r="AP687" i="63"/>
  <c r="AP697" i="63"/>
  <c r="AP708" i="63"/>
  <c r="AP526" i="63"/>
  <c r="AP657" i="63"/>
  <c r="AP724" i="63"/>
  <c r="AP530" i="63"/>
  <c r="AP734" i="63"/>
  <c r="AP524" i="63"/>
  <c r="AP744" i="63"/>
  <c r="AP784" i="63"/>
  <c r="AP630" i="63"/>
  <c r="AP527" i="63"/>
  <c r="AP754" i="63"/>
  <c r="AP523" i="63"/>
  <c r="AP677" i="63"/>
  <c r="AP528" i="63"/>
  <c r="AP531" i="63"/>
  <c r="AP454" i="63"/>
  <c r="AP73" i="63"/>
  <c r="AP764" i="63"/>
  <c r="AP854" i="63"/>
  <c r="AP206" i="63"/>
  <c r="AP529" i="63"/>
  <c r="AP864" i="63"/>
  <c r="AP23" i="63"/>
  <c r="AP774" i="63"/>
  <c r="AP824" i="63"/>
  <c r="AP794" i="63"/>
  <c r="AP814" i="63"/>
  <c r="AP834" i="63"/>
  <c r="AP884" i="63"/>
  <c r="AP43" i="63"/>
  <c r="AP804" i="63"/>
  <c r="AP532" i="63"/>
  <c r="AP844" i="63"/>
  <c r="AP534" i="63"/>
  <c r="AP63" i="63"/>
  <c r="AP533" i="63"/>
  <c r="AP874" i="63"/>
  <c r="AP709" i="63"/>
  <c r="AP535" i="63"/>
  <c r="AP112" i="63"/>
  <c r="AP164" i="63"/>
  <c r="AP13" i="63"/>
  <c r="AP53" i="63"/>
  <c r="AP207" i="63"/>
  <c r="AP132" i="63"/>
  <c r="AP3" i="63"/>
  <c r="AP33" i="63"/>
  <c r="AP165" i="63"/>
  <c r="AP208" i="63"/>
  <c r="AP275" i="63"/>
  <c r="AP122" i="63"/>
  <c r="AP152" i="63"/>
  <c r="AP235" i="63"/>
  <c r="AP537" i="63"/>
  <c r="AP335" i="63"/>
  <c r="AP245" i="63"/>
  <c r="AP102" i="63"/>
  <c r="AP142" i="63"/>
  <c r="AP255" i="63"/>
  <c r="AP295" i="63"/>
  <c r="AP75" i="63"/>
  <c r="AP265" i="63"/>
  <c r="AP74" i="63"/>
  <c r="AP642" i="63"/>
  <c r="AP195" i="63"/>
  <c r="AP536" i="63"/>
  <c r="AP539" i="63"/>
  <c r="AP325" i="63"/>
  <c r="AP385" i="63"/>
  <c r="AP455" i="63"/>
  <c r="AP395" i="63"/>
  <c r="AP166" i="63"/>
  <c r="AP505" i="63"/>
  <c r="AP315" i="63"/>
  <c r="AP355" i="63"/>
  <c r="AP415" i="63"/>
  <c r="AP475" i="63"/>
  <c r="AP305" i="63"/>
  <c r="AP425" i="63"/>
  <c r="AP285" i="63"/>
  <c r="AP538" i="63"/>
  <c r="AP541" i="63"/>
  <c r="AP485" i="63"/>
  <c r="AP345" i="63"/>
  <c r="AP365" i="63"/>
  <c r="AP375" i="63"/>
  <c r="AP435" i="63"/>
  <c r="AP542" i="63"/>
  <c r="AP540" i="63"/>
  <c r="AP445" i="63"/>
  <c r="AP405" i="63"/>
  <c r="AP643" i="63"/>
  <c r="AP658" i="63"/>
  <c r="AP668" i="63"/>
  <c r="AP546" i="63"/>
  <c r="AP465" i="63"/>
  <c r="AP678" i="63"/>
  <c r="AP167" i="63"/>
  <c r="AP543" i="63"/>
  <c r="AP611" i="63"/>
  <c r="AP544" i="63"/>
  <c r="AP745" i="63"/>
  <c r="AP495" i="63"/>
  <c r="AP621" i="63"/>
  <c r="AP545" i="63"/>
  <c r="AP547" i="63"/>
  <c r="AP631" i="63"/>
  <c r="AP698" i="63"/>
  <c r="AP688" i="63"/>
  <c r="AP710" i="63"/>
  <c r="AP795" i="63"/>
  <c r="AP725" i="63"/>
  <c r="AP805" i="63"/>
  <c r="AP553" i="63"/>
  <c r="AP735" i="63"/>
  <c r="AP755" i="63"/>
  <c r="AP551" i="63"/>
  <c r="AP209" i="63"/>
  <c r="AP765" i="63"/>
  <c r="AP815" i="63"/>
  <c r="AP549" i="63"/>
  <c r="AP825" i="63"/>
  <c r="AP548" i="63"/>
  <c r="AP550" i="63"/>
  <c r="AP835" i="63"/>
  <c r="AP885" i="63"/>
  <c r="AP775" i="63"/>
  <c r="AP552" i="63"/>
  <c r="AP4" i="63"/>
  <c r="AP601" i="63"/>
  <c r="AP76" i="63"/>
  <c r="AP785" i="63"/>
  <c r="AP554" i="63"/>
  <c r="AP555" i="63"/>
  <c r="AP113" i="63"/>
  <c r="AP153" i="63"/>
  <c r="AP711" i="63"/>
  <c r="AP24" i="63"/>
  <c r="AP210" i="63"/>
  <c r="AP211" i="63"/>
  <c r="AP34" i="63"/>
  <c r="AP845" i="63"/>
  <c r="AP44" i="63"/>
  <c r="AP133" i="63"/>
  <c r="AP855" i="63"/>
  <c r="AP54" i="63"/>
  <c r="AP865" i="63"/>
  <c r="AP64" i="63"/>
  <c r="AP143" i="63"/>
  <c r="AP875" i="63"/>
  <c r="AP14" i="63"/>
  <c r="AP103" i="63"/>
  <c r="AP256" i="63"/>
  <c r="AP556" i="63"/>
  <c r="AP559" i="63"/>
  <c r="AP386" i="63"/>
  <c r="AP276" i="63"/>
  <c r="AP557" i="63"/>
  <c r="AP336" i="63"/>
  <c r="AP168" i="63"/>
  <c r="AP286" i="63"/>
  <c r="AP123" i="63"/>
  <c r="AP296" i="63"/>
  <c r="AP356" i="63"/>
  <c r="AP169" i="63"/>
  <c r="AP78" i="63"/>
  <c r="AP558" i="63"/>
  <c r="AP77" i="63"/>
  <c r="AP236" i="63"/>
  <c r="AP266" i="63"/>
  <c r="AP306" i="63"/>
  <c r="AP376" i="63"/>
  <c r="AP196" i="63"/>
  <c r="AP246" i="63"/>
  <c r="AP644" i="63"/>
  <c r="AP316" i="63"/>
  <c r="AP326" i="63"/>
  <c r="AP561" i="63"/>
  <c r="AP486" i="63"/>
  <c r="AP632" i="63"/>
  <c r="AP346" i="63"/>
  <c r="AP436" i="63"/>
  <c r="AP562" i="63"/>
  <c r="AP366" i="63"/>
  <c r="AP446" i="63"/>
  <c r="AP563" i="63"/>
  <c r="AP659" i="63"/>
  <c r="AP560" i="63"/>
  <c r="AP396" i="63"/>
  <c r="AP456" i="63"/>
  <c r="AP170" i="63"/>
  <c r="AP506" i="63"/>
  <c r="AP406" i="63"/>
  <c r="AP466" i="63"/>
  <c r="AP416" i="63"/>
  <c r="AP476" i="63"/>
  <c r="AP612" i="63"/>
  <c r="AP426" i="63"/>
  <c r="AP171" i="63"/>
  <c r="AP689" i="63"/>
  <c r="AP736" i="63"/>
  <c r="AP776" i="63"/>
  <c r="AP572" i="63"/>
  <c r="AP5" i="63"/>
  <c r="AP65" i="63"/>
  <c r="AP144" i="63"/>
  <c r="AP564" i="63"/>
  <c r="AP746" i="63"/>
  <c r="AP786" i="63"/>
  <c r="AP565" i="63"/>
  <c r="AP567" i="63"/>
  <c r="AP796" i="63"/>
  <c r="AP856" i="63"/>
  <c r="AP574" i="63"/>
  <c r="AP114" i="63"/>
  <c r="AP699" i="63"/>
  <c r="AP756" i="63"/>
  <c r="AP806" i="63"/>
  <c r="AP496" i="63"/>
  <c r="AP669" i="63"/>
  <c r="AP79" i="63"/>
  <c r="AP568" i="63"/>
  <c r="AP571" i="63"/>
  <c r="AP602" i="63"/>
  <c r="AP712" i="63"/>
  <c r="AP766" i="63"/>
  <c r="AP816" i="63"/>
  <c r="AP866" i="63"/>
  <c r="AP35" i="63"/>
  <c r="AP124" i="63"/>
  <c r="AP622" i="63"/>
  <c r="AP566" i="63"/>
  <c r="AP569" i="63"/>
  <c r="AP826" i="63"/>
  <c r="AP876" i="63"/>
  <c r="AP645" i="63"/>
  <c r="AP679" i="63"/>
  <c r="AP726" i="63"/>
  <c r="AP570" i="63"/>
  <c r="AP15" i="63"/>
  <c r="AP80" i="63"/>
  <c r="AP197" i="63"/>
  <c r="AP575" i="63"/>
  <c r="AP327" i="63"/>
  <c r="AP397" i="63"/>
  <c r="AP467" i="63"/>
  <c r="AP55" i="63"/>
  <c r="AP214" i="63"/>
  <c r="AP277" i="63"/>
  <c r="AP337" i="63"/>
  <c r="AP407" i="63"/>
  <c r="AP477" i="63"/>
  <c r="AP45" i="63"/>
  <c r="AP213" i="63"/>
  <c r="AP237" i="63"/>
  <c r="AP576" i="63"/>
  <c r="AP347" i="63"/>
  <c r="AP836" i="63"/>
  <c r="AP172" i="63"/>
  <c r="AP247" i="63"/>
  <c r="AP287" i="63"/>
  <c r="AP357" i="63"/>
  <c r="AP427" i="63"/>
  <c r="AP487" i="63"/>
  <c r="AP846" i="63"/>
  <c r="AP257" i="63"/>
  <c r="AP297" i="63"/>
  <c r="AP573" i="63"/>
  <c r="AP25" i="63"/>
  <c r="AP81" i="63"/>
  <c r="AP577" i="63"/>
  <c r="AP212" i="63"/>
  <c r="AP713" i="63"/>
  <c r="AP104" i="63"/>
  <c r="AP173" i="63"/>
  <c r="AP267" i="63"/>
  <c r="AP307" i="63"/>
  <c r="AP578" i="63"/>
  <c r="AP457" i="63"/>
  <c r="AP886" i="63"/>
  <c r="AP134" i="63"/>
  <c r="AP154" i="63"/>
  <c r="AP646" i="63"/>
  <c r="AP317" i="63"/>
  <c r="AP377" i="63"/>
  <c r="AP603" i="63"/>
  <c r="AP690" i="63"/>
  <c r="AP747" i="63"/>
  <c r="AP387" i="63"/>
  <c r="AP613" i="63"/>
  <c r="AP581" i="63"/>
  <c r="AP757" i="63"/>
  <c r="AP585" i="63"/>
  <c r="AP215" i="63"/>
  <c r="AP36" i="63"/>
  <c r="AP417" i="63"/>
  <c r="AP623" i="63"/>
  <c r="AP700" i="63"/>
  <c r="AP767" i="63"/>
  <c r="AP437" i="63"/>
  <c r="AP633" i="63"/>
  <c r="AP82" i="63"/>
  <c r="AP583" i="63"/>
  <c r="AP827" i="63"/>
  <c r="AP877" i="63"/>
  <c r="AP447" i="63"/>
  <c r="AP580" i="63"/>
  <c r="AP647" i="63"/>
  <c r="AP714" i="63"/>
  <c r="AP584" i="63"/>
  <c r="AP174" i="63"/>
  <c r="AP660" i="63"/>
  <c r="AP582" i="63"/>
  <c r="AP777" i="63"/>
  <c r="AP586" i="63"/>
  <c r="AP6" i="63"/>
  <c r="AP175" i="63"/>
  <c r="AP497" i="63"/>
  <c r="AP670" i="63"/>
  <c r="AP727" i="63"/>
  <c r="AP787" i="63"/>
  <c r="AP847" i="63"/>
  <c r="AP16" i="63"/>
  <c r="AP367" i="63"/>
  <c r="AP579" i="63"/>
  <c r="AP507" i="63"/>
  <c r="AP680" i="63"/>
  <c r="AP737" i="63"/>
  <c r="AP887" i="63"/>
  <c r="AP145" i="63"/>
  <c r="AP84" i="63"/>
  <c r="AP318" i="63"/>
  <c r="AP797" i="63"/>
  <c r="AP715" i="63"/>
  <c r="AP105" i="63"/>
  <c r="AP83" i="63"/>
  <c r="AP268" i="63"/>
  <c r="AP328" i="63"/>
  <c r="AP398" i="63"/>
  <c r="AP468" i="63"/>
  <c r="AP807" i="63"/>
  <c r="AP26" i="63"/>
  <c r="AP115" i="63"/>
  <c r="AP155" i="63"/>
  <c r="AP648" i="63"/>
  <c r="AP338" i="63"/>
  <c r="AP408" i="63"/>
  <c r="AP478" i="63"/>
  <c r="AP817" i="63"/>
  <c r="AP46" i="63"/>
  <c r="AP66" i="63"/>
  <c r="AP176" i="63"/>
  <c r="AP198" i="63"/>
  <c r="AP278" i="63"/>
  <c r="AP348" i="63"/>
  <c r="AP418" i="63"/>
  <c r="AP179" i="63"/>
  <c r="AP837" i="63"/>
  <c r="AP216" i="63"/>
  <c r="AP217" i="63"/>
  <c r="AP588" i="63"/>
  <c r="AP857" i="63"/>
  <c r="AP56" i="63"/>
  <c r="AP125" i="63"/>
  <c r="AP238" i="63"/>
  <c r="AP288" i="63"/>
  <c r="AP587" i="63"/>
  <c r="AP135" i="63"/>
  <c r="AP248" i="63"/>
  <c r="AP298" i="63"/>
  <c r="AP867" i="63"/>
  <c r="AP177" i="63"/>
  <c r="AP258" i="63"/>
  <c r="AP308" i="63"/>
  <c r="AP388" i="63"/>
  <c r="AP438" i="63"/>
  <c r="AP591" i="63"/>
  <c r="AP661" i="63"/>
  <c r="AP728" i="63"/>
  <c r="AP589" i="63"/>
  <c r="AP428" i="63"/>
  <c r="AP498" i="63"/>
  <c r="AP671" i="63"/>
  <c r="AP738" i="63"/>
  <c r="AP798" i="63"/>
  <c r="AP218" i="63"/>
  <c r="AP37" i="63"/>
  <c r="AP378" i="63"/>
  <c r="AP508" i="63"/>
  <c r="AP681" i="63"/>
  <c r="AP748" i="63"/>
  <c r="AP368" i="63"/>
  <c r="AP604" i="63"/>
  <c r="AP691" i="63"/>
  <c r="AP758" i="63"/>
  <c r="AP818" i="63"/>
  <c r="AP878" i="63"/>
  <c r="AP358" i="63"/>
  <c r="AP614" i="63"/>
  <c r="AP592" i="63"/>
  <c r="AP768" i="63"/>
  <c r="AP178" i="63"/>
  <c r="AP624" i="63"/>
  <c r="AP701" i="63"/>
  <c r="AP458" i="63"/>
  <c r="AP488" i="63"/>
  <c r="AP634" i="63"/>
  <c r="AP85" i="63"/>
  <c r="AP594" i="63"/>
  <c r="AP848" i="63"/>
  <c r="AP17" i="63"/>
  <c r="AP448" i="63"/>
  <c r="AP590" i="63"/>
  <c r="AP649" i="63"/>
  <c r="AP716" i="63"/>
  <c r="AP778" i="63"/>
  <c r="AP858" i="63"/>
  <c r="AP717" i="63"/>
  <c r="AP828" i="63"/>
  <c r="AP126" i="63"/>
  <c r="AP239" i="63"/>
  <c r="AP289" i="63"/>
  <c r="AP369" i="63"/>
  <c r="AP838" i="63"/>
  <c r="AP57" i="63"/>
  <c r="AP136" i="63"/>
  <c r="AP249" i="63"/>
  <c r="AP299" i="63"/>
  <c r="AP379" i="63"/>
  <c r="AP459" i="63"/>
  <c r="AP595" i="63"/>
  <c r="AP181" i="63"/>
  <c r="AP259" i="63"/>
  <c r="AP868" i="63"/>
  <c r="AP146" i="63"/>
  <c r="AP87" i="63"/>
  <c r="AP319" i="63"/>
  <c r="AP399" i="63"/>
  <c r="AP469" i="63"/>
  <c r="AP888" i="63"/>
  <c r="AP67" i="63"/>
  <c r="AP86" i="63"/>
  <c r="AP269" i="63"/>
  <c r="AP329" i="63"/>
  <c r="AP7" i="63"/>
  <c r="AP116" i="63"/>
  <c r="AP156" i="63"/>
  <c r="AP650" i="63"/>
  <c r="AP339" i="63"/>
  <c r="AP593" i="63"/>
  <c r="AP788" i="63"/>
  <c r="AP27" i="63"/>
  <c r="AP47" i="63"/>
  <c r="AP180" i="63"/>
  <c r="AP199" i="63"/>
  <c r="AP279" i="63"/>
  <c r="AP349" i="63"/>
  <c r="AP429" i="63"/>
  <c r="AP489" i="63"/>
  <c r="AP808" i="63"/>
  <c r="AP106" i="63"/>
  <c r="AP219" i="63"/>
  <c r="AP220" i="63"/>
  <c r="AP596" i="63"/>
  <c r="AP359" i="63"/>
  <c r="AP439" i="63"/>
  <c r="AP597" i="63"/>
  <c r="AP605" i="63"/>
  <c r="AP682" i="63"/>
  <c r="AP749" i="63"/>
  <c r="AP829" i="63"/>
  <c r="AP889" i="63"/>
  <c r="AP68" i="63"/>
  <c r="AP389" i="63"/>
  <c r="AP692" i="63"/>
  <c r="AP759" i="63"/>
  <c r="AP839" i="63"/>
  <c r="AP8" i="63"/>
  <c r="AP107" i="63"/>
  <c r="AP89" i="63"/>
  <c r="AP270" i="63"/>
  <c r="AP340" i="63"/>
  <c r="AP420" i="63"/>
  <c r="AP409" i="63"/>
  <c r="AP598" i="63"/>
  <c r="AP769" i="63"/>
  <c r="AP849" i="63"/>
  <c r="AP18" i="63"/>
  <c r="AP117" i="63"/>
  <c r="AP419" i="63"/>
  <c r="AP509" i="63"/>
  <c r="AP625" i="63"/>
  <c r="AP702" i="63"/>
  <c r="AP779" i="63"/>
  <c r="AP859" i="63"/>
  <c r="AP719" i="63"/>
  <c r="AP184" i="63"/>
  <c r="AP200" i="63"/>
  <c r="AP280" i="63"/>
  <c r="AP360" i="63"/>
  <c r="AP440" i="63"/>
  <c r="AP500" i="63"/>
  <c r="AP449" i="63"/>
  <c r="AP635" i="63"/>
  <c r="AP88" i="63"/>
  <c r="AP789" i="63"/>
  <c r="AP599" i="63"/>
  <c r="AP28" i="63"/>
  <c r="AP182" i="63"/>
  <c r="AP651" i="63"/>
  <c r="AP718" i="63"/>
  <c r="AP799" i="63"/>
  <c r="AP221" i="63"/>
  <c r="AP38" i="63"/>
  <c r="AP127" i="63"/>
  <c r="AP240" i="63"/>
  <c r="AP300" i="63"/>
  <c r="AP380" i="63"/>
  <c r="AP460" i="63"/>
  <c r="AP606" i="63"/>
  <c r="AP309" i="63"/>
  <c r="AP479" i="63"/>
  <c r="AP499" i="63"/>
  <c r="AP662" i="63"/>
  <c r="AP729" i="63"/>
  <c r="AP809" i="63"/>
  <c r="AP869" i="63"/>
  <c r="AP48" i="63"/>
  <c r="AP137" i="63"/>
  <c r="AP250" i="63"/>
  <c r="AP310" i="63"/>
  <c r="AP390" i="63"/>
  <c r="AP186" i="63"/>
  <c r="AP58" i="63"/>
  <c r="AP147" i="63"/>
  <c r="AP330" i="63"/>
  <c r="AP480" i="63"/>
  <c r="AP626" i="63"/>
  <c r="AP720" i="63"/>
  <c r="AP800" i="63"/>
  <c r="AP870" i="63"/>
  <c r="AP157" i="63"/>
  <c r="AP350" i="63"/>
  <c r="AP663" i="63"/>
  <c r="AP730" i="63"/>
  <c r="AP810" i="63"/>
  <c r="AP880" i="63"/>
  <c r="AP69" i="63"/>
  <c r="AP92" i="63"/>
  <c r="AP271" i="63"/>
  <c r="AP351" i="63"/>
  <c r="AP431" i="63"/>
  <c r="AP501" i="63"/>
  <c r="AP185" i="63"/>
  <c r="AP223" i="63"/>
  <c r="AP370" i="63"/>
  <c r="AP510" i="63"/>
  <c r="AP740" i="63"/>
  <c r="AP820" i="63"/>
  <c r="AP890" i="63"/>
  <c r="AP260" i="63"/>
  <c r="AP400" i="63"/>
  <c r="AP616" i="63"/>
  <c r="AP750" i="63"/>
  <c r="AP830" i="63"/>
  <c r="AP9" i="63"/>
  <c r="AP118" i="63"/>
  <c r="AP201" i="63"/>
  <c r="AP291" i="63"/>
  <c r="AP371" i="63"/>
  <c r="AP451" i="63"/>
  <c r="AP607" i="63"/>
  <c r="AP672" i="63"/>
  <c r="AP90" i="63"/>
  <c r="AP410" i="63"/>
  <c r="AP673" i="63"/>
  <c r="AP683" i="63"/>
  <c r="AP760" i="63"/>
  <c r="AP840" i="63"/>
  <c r="AP183" i="63"/>
  <c r="AP739" i="63"/>
  <c r="AP222" i="63"/>
  <c r="AP652" i="63"/>
  <c r="AP430" i="63"/>
  <c r="AP490" i="63"/>
  <c r="AP636" i="63"/>
  <c r="AP693" i="63"/>
  <c r="AP770" i="63"/>
  <c r="AP850" i="63"/>
  <c r="AP29" i="63"/>
  <c r="AP225" i="63"/>
  <c r="AP241" i="63"/>
  <c r="AP311" i="63"/>
  <c r="AP391" i="63"/>
  <c r="AP189" i="63"/>
  <c r="AP627" i="63"/>
  <c r="AP615" i="63"/>
  <c r="AP819" i="63"/>
  <c r="AP290" i="63"/>
  <c r="AP450" i="63"/>
  <c r="AP187" i="63"/>
  <c r="AP653" i="63"/>
  <c r="AP703" i="63"/>
  <c r="AP780" i="63"/>
  <c r="AP860" i="63"/>
  <c r="AP39" i="63"/>
  <c r="AP128" i="63"/>
  <c r="AP251" i="63"/>
  <c r="AP321" i="63"/>
  <c r="AP401" i="63"/>
  <c r="AP471" i="63"/>
  <c r="AP637" i="63"/>
  <c r="AP108" i="63"/>
  <c r="AP281" i="63"/>
  <c r="AP441" i="63"/>
  <c r="AP654" i="63"/>
  <c r="AP674" i="63"/>
  <c r="AP94" i="63"/>
  <c r="AP791" i="63"/>
  <c r="AP227" i="63"/>
  <c r="AP188" i="63"/>
  <c r="AP301" i="63"/>
  <c r="AP461" i="63"/>
  <c r="AP721" i="63"/>
  <c r="AP801" i="63"/>
  <c r="AP871" i="63"/>
  <c r="AP60" i="63"/>
  <c r="AP149" i="63"/>
  <c r="AP96" i="63"/>
  <c r="AP342" i="63"/>
  <c r="AP422" i="63"/>
  <c r="AP492" i="63"/>
  <c r="AP138" i="63"/>
  <c r="AP331" i="63"/>
  <c r="AP481" i="63"/>
  <c r="AP731" i="63"/>
  <c r="AP811" i="63"/>
  <c r="AP881" i="63"/>
  <c r="AP70" i="63"/>
  <c r="AP95" i="63"/>
  <c r="AP272" i="63"/>
  <c r="AP352" i="63"/>
  <c r="AP432" i="63"/>
  <c r="AP879" i="63"/>
  <c r="AP148" i="63"/>
  <c r="AP341" i="63"/>
  <c r="AP491" i="63"/>
  <c r="AP741" i="63"/>
  <c r="AP821" i="63"/>
  <c r="AP891" i="63"/>
  <c r="AP109" i="63"/>
  <c r="AP159" i="63"/>
  <c r="AP282" i="63"/>
  <c r="AP362" i="63"/>
  <c r="AP442" i="63"/>
  <c r="AP91" i="63"/>
  <c r="AP158" i="63"/>
  <c r="AP361" i="63"/>
  <c r="AP511" i="63"/>
  <c r="AP751" i="63"/>
  <c r="AP831" i="63"/>
  <c r="AP790" i="63"/>
  <c r="AP226" i="63"/>
  <c r="AP381" i="63"/>
  <c r="AP617" i="63"/>
  <c r="AP664" i="63"/>
  <c r="AP684" i="63"/>
  <c r="AP761" i="63"/>
  <c r="AP841" i="63"/>
  <c r="AP20" i="63"/>
  <c r="AP190" i="63"/>
  <c r="AP229" i="63"/>
  <c r="AP302" i="63"/>
  <c r="AP382" i="63"/>
  <c r="AP462" i="63"/>
  <c r="AP320" i="63"/>
  <c r="AP224" i="63"/>
  <c r="AP49" i="63"/>
  <c r="AP261" i="63"/>
  <c r="AP470" i="63"/>
  <c r="AP19" i="63"/>
  <c r="AP59" i="63"/>
  <c r="AP93" i="63"/>
  <c r="AP421" i="63"/>
  <c r="AP704" i="63"/>
  <c r="AP781" i="63"/>
  <c r="AP861" i="63"/>
  <c r="AP771" i="63"/>
  <c r="AP119" i="63"/>
  <c r="AP292" i="63"/>
  <c r="AP452" i="63"/>
  <c r="AP512" i="63"/>
  <c r="AP675" i="63"/>
  <c r="AP752" i="63"/>
  <c r="AP832" i="63"/>
  <c r="AP11" i="63"/>
  <c r="AP851" i="63"/>
  <c r="AP228" i="63"/>
  <c r="AP312" i="63"/>
  <c r="AP191" i="63"/>
  <c r="AP685" i="63"/>
  <c r="AP762" i="63"/>
  <c r="AP842" i="63"/>
  <c r="AP21" i="63"/>
  <c r="AP192" i="63"/>
  <c r="AP243" i="63"/>
  <c r="AP313" i="63"/>
  <c r="AP393" i="63"/>
  <c r="AP193" i="63"/>
  <c r="AP629" i="63"/>
  <c r="AP129" i="63"/>
  <c r="AP322" i="63"/>
  <c r="AP472" i="63"/>
  <c r="AP502" i="63"/>
  <c r="AP695" i="63"/>
  <c r="AP772" i="63"/>
  <c r="AP852" i="63"/>
  <c r="AP31" i="63"/>
  <c r="AP139" i="63"/>
  <c r="AP332" i="63"/>
  <c r="AP482" i="63"/>
  <c r="AP608" i="63"/>
  <c r="AP618" i="63"/>
  <c r="AP705" i="63"/>
  <c r="AP782" i="63"/>
  <c r="AP862" i="63"/>
  <c r="AP41" i="63"/>
  <c r="AP140" i="63"/>
  <c r="AP263" i="63"/>
  <c r="AP333" i="63"/>
  <c r="AP413" i="63"/>
  <c r="AP483" i="63"/>
  <c r="AP10" i="63"/>
  <c r="AP202" i="63"/>
  <c r="AP372" i="63"/>
  <c r="AP628" i="63"/>
  <c r="AP97" i="63"/>
  <c r="AP792" i="63"/>
  <c r="AP230" i="63"/>
  <c r="AP30" i="63"/>
  <c r="AP242" i="63"/>
  <c r="AP392" i="63"/>
  <c r="AP638" i="63"/>
  <c r="AP722" i="63"/>
  <c r="AP802" i="63"/>
  <c r="AP872" i="63"/>
  <c r="AP61" i="63"/>
  <c r="AP98" i="63"/>
  <c r="AP273" i="63"/>
  <c r="AP353" i="63"/>
  <c r="AP433" i="63"/>
  <c r="AP503" i="63"/>
  <c r="AP40" i="63"/>
  <c r="AP252" i="63"/>
  <c r="AP402" i="63"/>
  <c r="AP655" i="63"/>
  <c r="AP732" i="63"/>
  <c r="AP812" i="63"/>
  <c r="AP882" i="63"/>
  <c r="AP71" i="63"/>
  <c r="AP160" i="63"/>
  <c r="AP283" i="63"/>
  <c r="AP363" i="63"/>
  <c r="AP443" i="63"/>
  <c r="AP513" i="63"/>
  <c r="AP686" i="63"/>
  <c r="AP665" i="63"/>
  <c r="AP892" i="63"/>
  <c r="AP293" i="63"/>
  <c r="AP453" i="63"/>
  <c r="AP656" i="63"/>
  <c r="AP743" i="63"/>
  <c r="AP823" i="63"/>
  <c r="AP742" i="63"/>
  <c r="AP110" i="63"/>
  <c r="AP120" i="63"/>
  <c r="AP303" i="63"/>
  <c r="AP463" i="63"/>
  <c r="AP753" i="63"/>
  <c r="AP833" i="63"/>
  <c r="AP822" i="63"/>
  <c r="AP130" i="63"/>
  <c r="AP323" i="63"/>
  <c r="AP473" i="63"/>
  <c r="AP763" i="63"/>
  <c r="AP843" i="63"/>
  <c r="AP150" i="63"/>
  <c r="AP343" i="63"/>
  <c r="AP493" i="63"/>
  <c r="AP666" i="63"/>
  <c r="AP696" i="63"/>
  <c r="AP773" i="63"/>
  <c r="AP853" i="63"/>
  <c r="AP411" i="63"/>
  <c r="AP203" i="63"/>
  <c r="AP373" i="63"/>
  <c r="AP609" i="63"/>
  <c r="AP706" i="63"/>
  <c r="AP783" i="63"/>
  <c r="AP863" i="63"/>
  <c r="AP694" i="63"/>
  <c r="AP50" i="63"/>
  <c r="AP51" i="63"/>
  <c r="AP232" i="63"/>
  <c r="AP383" i="63"/>
  <c r="AP619" i="63"/>
  <c r="AP100" i="63"/>
  <c r="AP793" i="63"/>
  <c r="AP873" i="63"/>
  <c r="AP412" i="63"/>
  <c r="AP813" i="63"/>
  <c r="AP262" i="63"/>
  <c r="AP253" i="63"/>
  <c r="AP403" i="63"/>
  <c r="AP639" i="63"/>
  <c r="AP676" i="63"/>
  <c r="AP723" i="63"/>
  <c r="AP803" i="63"/>
  <c r="AP883" i="63"/>
  <c r="AP99" i="63"/>
  <c r="AP423" i="63"/>
  <c r="AP733" i="63"/>
  <c r="AP893" i="63"/>
  <c r="AR900" i="63" l="1"/>
  <c r="AQ32" i="63"/>
  <c r="AQ42" i="63"/>
  <c r="AQ2" i="63"/>
  <c r="AQ514" i="63"/>
  <c r="AQ515" i="63"/>
  <c r="AQ111" i="63"/>
  <c r="AQ707" i="63"/>
  <c r="AQ161" i="63"/>
  <c r="AQ22" i="63"/>
  <c r="AQ121" i="63"/>
  <c r="AQ131" i="63"/>
  <c r="AQ101" i="63"/>
  <c r="AQ12" i="63"/>
  <c r="AQ194" i="63"/>
  <c r="AQ62" i="63"/>
  <c r="AQ204" i="63"/>
  <c r="AQ234" i="63"/>
  <c r="AQ254" i="63"/>
  <c r="AQ151" i="63"/>
  <c r="AQ72" i="63"/>
  <c r="AQ205" i="63"/>
  <c r="AQ264" i="63"/>
  <c r="AQ274" i="63"/>
  <c r="AQ162" i="63"/>
  <c r="AQ52" i="63"/>
  <c r="AQ244" i="63"/>
  <c r="AQ284" i="63"/>
  <c r="AQ517" i="63"/>
  <c r="AQ294" i="63"/>
  <c r="AQ354" i="63"/>
  <c r="AQ516" i="63"/>
  <c r="AQ518" i="63"/>
  <c r="AQ304" i="63"/>
  <c r="AQ519" i="63"/>
  <c r="AQ141" i="63"/>
  <c r="AQ334" i="63"/>
  <c r="AQ364" i="63"/>
  <c r="AQ521" i="63"/>
  <c r="AQ344" i="63"/>
  <c r="AQ374" i="63"/>
  <c r="AQ434" i="63"/>
  <c r="AQ523" i="63"/>
  <c r="AQ520" i="63"/>
  <c r="AQ384" i="63"/>
  <c r="AQ314" i="63"/>
  <c r="AQ324" i="63"/>
  <c r="AQ404" i="63"/>
  <c r="AQ464" i="63"/>
  <c r="AQ414" i="63"/>
  <c r="AQ424" i="63"/>
  <c r="AQ484" i="63"/>
  <c r="AQ600" i="63"/>
  <c r="AQ474" i="63"/>
  <c r="AQ610" i="63"/>
  <c r="AQ524" i="63"/>
  <c r="AQ620" i="63"/>
  <c r="AQ630" i="63"/>
  <c r="AQ640" i="63"/>
  <c r="AQ454" i="63"/>
  <c r="AQ657" i="63"/>
  <c r="AQ444" i="63"/>
  <c r="AQ522" i="63"/>
  <c r="AQ494" i="63"/>
  <c r="AQ504" i="63"/>
  <c r="AQ677" i="63"/>
  <c r="AQ667" i="63"/>
  <c r="AQ73" i="63"/>
  <c r="AQ641" i="63"/>
  <c r="AQ697" i="63"/>
  <c r="AQ708" i="63"/>
  <c r="AQ526" i="63"/>
  <c r="AQ529" i="63"/>
  <c r="AQ525" i="63"/>
  <c r="AQ724" i="63"/>
  <c r="AQ394" i="63"/>
  <c r="AQ163" i="63"/>
  <c r="AQ734" i="63"/>
  <c r="AQ774" i="63"/>
  <c r="AQ744" i="63"/>
  <c r="AQ687" i="63"/>
  <c r="AQ527" i="63"/>
  <c r="AQ754" i="63"/>
  <c r="AQ804" i="63"/>
  <c r="AQ528" i="63"/>
  <c r="AQ531" i="63"/>
  <c r="AQ844" i="63"/>
  <c r="AQ533" i="63"/>
  <c r="AQ764" i="63"/>
  <c r="AQ206" i="63"/>
  <c r="AQ709" i="63"/>
  <c r="AQ530" i="63"/>
  <c r="AQ784" i="63"/>
  <c r="AQ824" i="63"/>
  <c r="AQ874" i="63"/>
  <c r="AQ33" i="63"/>
  <c r="AQ794" i="63"/>
  <c r="AQ814" i="63"/>
  <c r="AQ834" i="63"/>
  <c r="AQ532" i="63"/>
  <c r="AQ3" i="63"/>
  <c r="AQ53" i="63"/>
  <c r="AQ884" i="63"/>
  <c r="AQ63" i="63"/>
  <c r="AQ854" i="63"/>
  <c r="AQ864" i="63"/>
  <c r="AQ535" i="63"/>
  <c r="AQ112" i="63"/>
  <c r="AQ164" i="63"/>
  <c r="AQ534" i="63"/>
  <c r="AQ43" i="63"/>
  <c r="AQ122" i="63"/>
  <c r="AQ132" i="63"/>
  <c r="AQ195" i="63"/>
  <c r="AQ536" i="63"/>
  <c r="AQ23" i="63"/>
  <c r="AQ207" i="63"/>
  <c r="AQ208" i="63"/>
  <c r="AQ275" i="63"/>
  <c r="AQ325" i="63"/>
  <c r="AQ152" i="63"/>
  <c r="AQ235" i="63"/>
  <c r="AQ165" i="63"/>
  <c r="AQ245" i="63"/>
  <c r="AQ285" i="63"/>
  <c r="AQ102" i="63"/>
  <c r="AQ142" i="63"/>
  <c r="AQ255" i="63"/>
  <c r="AQ75" i="63"/>
  <c r="AQ13" i="63"/>
  <c r="AQ265" i="63"/>
  <c r="AQ74" i="63"/>
  <c r="AQ642" i="63"/>
  <c r="AQ315" i="63"/>
  <c r="AQ295" i="63"/>
  <c r="AQ540" i="63"/>
  <c r="AQ445" i="63"/>
  <c r="AQ537" i="63"/>
  <c r="AQ385" i="63"/>
  <c r="AQ455" i="63"/>
  <c r="AQ495" i="63"/>
  <c r="AQ405" i="63"/>
  <c r="AQ465" i="63"/>
  <c r="AQ355" i="63"/>
  <c r="AQ415" i="63"/>
  <c r="AQ305" i="63"/>
  <c r="AQ425" i="63"/>
  <c r="AQ167" i="63"/>
  <c r="AQ538" i="63"/>
  <c r="AQ541" i="63"/>
  <c r="AQ485" i="63"/>
  <c r="AQ335" i="63"/>
  <c r="AQ345" i="63"/>
  <c r="AQ365" i="63"/>
  <c r="AQ375" i="63"/>
  <c r="AQ435" i="63"/>
  <c r="AQ631" i="63"/>
  <c r="AQ698" i="63"/>
  <c r="AQ643" i="63"/>
  <c r="AQ395" i="63"/>
  <c r="AQ658" i="63"/>
  <c r="AQ710" i="63"/>
  <c r="AQ166" i="63"/>
  <c r="AQ668" i="63"/>
  <c r="AQ539" i="63"/>
  <c r="AQ475" i="63"/>
  <c r="AQ542" i="63"/>
  <c r="AQ601" i="63"/>
  <c r="AQ688" i="63"/>
  <c r="AQ735" i="63"/>
  <c r="AQ543" i="63"/>
  <c r="AQ611" i="63"/>
  <c r="AQ544" i="63"/>
  <c r="AQ745" i="63"/>
  <c r="AQ505" i="63"/>
  <c r="AQ621" i="63"/>
  <c r="AQ545" i="63"/>
  <c r="AQ76" i="63"/>
  <c r="AQ785" i="63"/>
  <c r="AQ546" i="63"/>
  <c r="AQ795" i="63"/>
  <c r="AQ855" i="63"/>
  <c r="AQ678" i="63"/>
  <c r="AQ725" i="63"/>
  <c r="AQ805" i="63"/>
  <c r="AQ553" i="63"/>
  <c r="AQ755" i="63"/>
  <c r="AQ551" i="63"/>
  <c r="AQ765" i="63"/>
  <c r="AQ815" i="63"/>
  <c r="AQ547" i="63"/>
  <c r="AQ549" i="63"/>
  <c r="AQ825" i="63"/>
  <c r="AQ875" i="63"/>
  <c r="AQ548" i="63"/>
  <c r="AQ550" i="63"/>
  <c r="AQ835" i="63"/>
  <c r="AQ885" i="63"/>
  <c r="AQ775" i="63"/>
  <c r="AQ4" i="63"/>
  <c r="AQ14" i="63"/>
  <c r="AQ103" i="63"/>
  <c r="AQ77" i="63"/>
  <c r="AQ554" i="63"/>
  <c r="AQ555" i="63"/>
  <c r="AQ711" i="63"/>
  <c r="AQ168" i="63"/>
  <c r="AQ196" i="63"/>
  <c r="AQ24" i="63"/>
  <c r="AQ552" i="63"/>
  <c r="AQ34" i="63"/>
  <c r="AQ123" i="63"/>
  <c r="AQ236" i="63"/>
  <c r="AQ845" i="63"/>
  <c r="AQ44" i="63"/>
  <c r="AQ209" i="63"/>
  <c r="AQ54" i="63"/>
  <c r="AQ169" i="63"/>
  <c r="AQ256" i="63"/>
  <c r="AQ865" i="63"/>
  <c r="AQ64" i="63"/>
  <c r="AQ211" i="63"/>
  <c r="AQ246" i="63"/>
  <c r="AQ644" i="63"/>
  <c r="AQ316" i="63"/>
  <c r="AQ560" i="63"/>
  <c r="AQ556" i="63"/>
  <c r="AQ276" i="63"/>
  <c r="AQ326" i="63"/>
  <c r="AQ113" i="63"/>
  <c r="AQ557" i="63"/>
  <c r="AQ210" i="63"/>
  <c r="AQ286" i="63"/>
  <c r="AQ346" i="63"/>
  <c r="AQ133" i="63"/>
  <c r="AQ296" i="63"/>
  <c r="AQ143" i="63"/>
  <c r="AQ78" i="63"/>
  <c r="AQ558" i="63"/>
  <c r="AQ366" i="63"/>
  <c r="AQ153" i="63"/>
  <c r="AQ266" i="63"/>
  <c r="AQ306" i="63"/>
  <c r="AQ426" i="63"/>
  <c r="AQ171" i="63"/>
  <c r="AQ622" i="63"/>
  <c r="AQ559" i="63"/>
  <c r="AQ336" i="63"/>
  <c r="AQ561" i="63"/>
  <c r="AQ486" i="63"/>
  <c r="AQ356" i="63"/>
  <c r="AQ436" i="63"/>
  <c r="AQ562" i="63"/>
  <c r="AQ645" i="63"/>
  <c r="AQ376" i="63"/>
  <c r="AQ446" i="63"/>
  <c r="AQ563" i="63"/>
  <c r="AQ386" i="63"/>
  <c r="AQ396" i="63"/>
  <c r="AQ456" i="63"/>
  <c r="AQ496" i="63"/>
  <c r="AQ669" i="63"/>
  <c r="AQ170" i="63"/>
  <c r="AQ406" i="63"/>
  <c r="AQ466" i="63"/>
  <c r="AQ602" i="63"/>
  <c r="AQ416" i="63"/>
  <c r="AQ476" i="63"/>
  <c r="AQ659" i="63"/>
  <c r="AQ679" i="63"/>
  <c r="AQ726" i="63"/>
  <c r="AQ570" i="63"/>
  <c r="AQ836" i="63"/>
  <c r="AQ886" i="63"/>
  <c r="AQ55" i="63"/>
  <c r="AQ173" i="63"/>
  <c r="AQ689" i="63"/>
  <c r="AQ736" i="63"/>
  <c r="AQ776" i="63"/>
  <c r="AQ564" i="63"/>
  <c r="AQ746" i="63"/>
  <c r="AQ786" i="63"/>
  <c r="AQ846" i="63"/>
  <c r="AQ15" i="63"/>
  <c r="AQ104" i="63"/>
  <c r="AQ565" i="63"/>
  <c r="AQ567" i="63"/>
  <c r="AQ796" i="63"/>
  <c r="AQ699" i="63"/>
  <c r="AQ756" i="63"/>
  <c r="AQ806" i="63"/>
  <c r="AQ506" i="63"/>
  <c r="AQ79" i="63"/>
  <c r="AQ568" i="63"/>
  <c r="AQ571" i="63"/>
  <c r="AQ212" i="63"/>
  <c r="AQ25" i="63"/>
  <c r="AQ213" i="63"/>
  <c r="AQ612" i="63"/>
  <c r="AQ712" i="63"/>
  <c r="AQ766" i="63"/>
  <c r="AQ816" i="63"/>
  <c r="AQ866" i="63"/>
  <c r="AQ632" i="63"/>
  <c r="AQ566" i="63"/>
  <c r="AQ569" i="63"/>
  <c r="AQ826" i="63"/>
  <c r="AQ5" i="63"/>
  <c r="AQ65" i="63"/>
  <c r="AQ134" i="63"/>
  <c r="AQ154" i="63"/>
  <c r="AQ646" i="63"/>
  <c r="AQ317" i="63"/>
  <c r="AQ387" i="63"/>
  <c r="AQ174" i="63"/>
  <c r="AQ574" i="63"/>
  <c r="AQ124" i="63"/>
  <c r="AQ80" i="63"/>
  <c r="AQ197" i="63"/>
  <c r="AQ575" i="63"/>
  <c r="AQ327" i="63"/>
  <c r="AQ397" i="63"/>
  <c r="AQ467" i="63"/>
  <c r="AQ214" i="63"/>
  <c r="AQ277" i="63"/>
  <c r="AQ337" i="63"/>
  <c r="AQ45" i="63"/>
  <c r="AQ237" i="63"/>
  <c r="AQ576" i="63"/>
  <c r="AQ347" i="63"/>
  <c r="AQ417" i="63"/>
  <c r="AQ175" i="63"/>
  <c r="AQ572" i="63"/>
  <c r="AQ35" i="63"/>
  <c r="AQ172" i="63"/>
  <c r="AQ247" i="63"/>
  <c r="AQ287" i="63"/>
  <c r="AQ357" i="63"/>
  <c r="AQ856" i="63"/>
  <c r="AQ114" i="63"/>
  <c r="AQ257" i="63"/>
  <c r="AQ297" i="63"/>
  <c r="AQ573" i="63"/>
  <c r="AQ144" i="63"/>
  <c r="AQ81" i="63"/>
  <c r="AQ577" i="63"/>
  <c r="AQ377" i="63"/>
  <c r="AQ447" i="63"/>
  <c r="AQ580" i="63"/>
  <c r="AQ876" i="63"/>
  <c r="AQ713" i="63"/>
  <c r="AQ267" i="63"/>
  <c r="AQ307" i="63"/>
  <c r="AQ367" i="63"/>
  <c r="AQ579" i="63"/>
  <c r="AQ507" i="63"/>
  <c r="AQ680" i="63"/>
  <c r="AQ737" i="63"/>
  <c r="AQ578" i="63"/>
  <c r="AQ603" i="63"/>
  <c r="AQ690" i="63"/>
  <c r="AQ747" i="63"/>
  <c r="AQ807" i="63"/>
  <c r="AQ587" i="63"/>
  <c r="AQ26" i="63"/>
  <c r="AQ407" i="63"/>
  <c r="AQ613" i="63"/>
  <c r="AQ581" i="63"/>
  <c r="AQ757" i="63"/>
  <c r="AQ427" i="63"/>
  <c r="AQ623" i="63"/>
  <c r="AQ700" i="63"/>
  <c r="AQ767" i="63"/>
  <c r="AQ817" i="63"/>
  <c r="AQ867" i="63"/>
  <c r="AQ46" i="63"/>
  <c r="AQ437" i="63"/>
  <c r="AQ633" i="63"/>
  <c r="AQ82" i="63"/>
  <c r="AQ583" i="63"/>
  <c r="AQ457" i="63"/>
  <c r="AQ647" i="63"/>
  <c r="AQ714" i="63"/>
  <c r="AQ584" i="63"/>
  <c r="AQ837" i="63"/>
  <c r="AQ887" i="63"/>
  <c r="AQ477" i="63"/>
  <c r="AQ660" i="63"/>
  <c r="AQ582" i="63"/>
  <c r="AQ777" i="63"/>
  <c r="AQ586" i="63"/>
  <c r="AQ6" i="63"/>
  <c r="AQ487" i="63"/>
  <c r="AQ497" i="63"/>
  <c r="AQ670" i="63"/>
  <c r="AQ727" i="63"/>
  <c r="AQ877" i="63"/>
  <c r="AQ177" i="63"/>
  <c r="AQ258" i="63"/>
  <c r="AQ308" i="63"/>
  <c r="AQ787" i="63"/>
  <c r="AQ16" i="63"/>
  <c r="AQ145" i="63"/>
  <c r="AQ84" i="63"/>
  <c r="AQ318" i="63"/>
  <c r="AQ388" i="63"/>
  <c r="AQ178" i="63"/>
  <c r="AQ797" i="63"/>
  <c r="AQ715" i="63"/>
  <c r="AQ105" i="63"/>
  <c r="AQ83" i="63"/>
  <c r="AQ268" i="63"/>
  <c r="AQ328" i="63"/>
  <c r="AQ398" i="63"/>
  <c r="AQ468" i="63"/>
  <c r="AQ585" i="63"/>
  <c r="AQ36" i="63"/>
  <c r="AQ115" i="63"/>
  <c r="AQ155" i="63"/>
  <c r="AQ648" i="63"/>
  <c r="AQ338" i="63"/>
  <c r="AQ408" i="63"/>
  <c r="AQ478" i="63"/>
  <c r="AQ827" i="63"/>
  <c r="AQ66" i="63"/>
  <c r="AQ176" i="63"/>
  <c r="AQ198" i="63"/>
  <c r="AQ278" i="63"/>
  <c r="AQ847" i="63"/>
  <c r="AQ216" i="63"/>
  <c r="AQ217" i="63"/>
  <c r="AQ588" i="63"/>
  <c r="AQ857" i="63"/>
  <c r="AQ56" i="63"/>
  <c r="AQ125" i="63"/>
  <c r="AQ238" i="63"/>
  <c r="AQ288" i="63"/>
  <c r="AQ215" i="63"/>
  <c r="AQ135" i="63"/>
  <c r="AQ248" i="63"/>
  <c r="AQ298" i="63"/>
  <c r="AQ448" i="63"/>
  <c r="AQ590" i="63"/>
  <c r="AQ649" i="63"/>
  <c r="AQ716" i="63"/>
  <c r="AQ438" i="63"/>
  <c r="AQ591" i="63"/>
  <c r="AQ661" i="63"/>
  <c r="AQ728" i="63"/>
  <c r="AQ788" i="63"/>
  <c r="AQ595" i="63"/>
  <c r="AQ27" i="63"/>
  <c r="AQ589" i="63"/>
  <c r="AQ428" i="63"/>
  <c r="AQ179" i="63"/>
  <c r="AQ498" i="63"/>
  <c r="AQ671" i="63"/>
  <c r="AQ738" i="63"/>
  <c r="AQ378" i="63"/>
  <c r="AQ418" i="63"/>
  <c r="AQ508" i="63"/>
  <c r="AQ681" i="63"/>
  <c r="AQ748" i="63"/>
  <c r="AQ808" i="63"/>
  <c r="AQ868" i="63"/>
  <c r="AQ368" i="63"/>
  <c r="AQ604" i="63"/>
  <c r="AQ691" i="63"/>
  <c r="AQ758" i="63"/>
  <c r="AQ358" i="63"/>
  <c r="AQ614" i="63"/>
  <c r="AQ592" i="63"/>
  <c r="AQ768" i="63"/>
  <c r="AQ348" i="63"/>
  <c r="AQ624" i="63"/>
  <c r="AQ701" i="63"/>
  <c r="AQ593" i="63"/>
  <c r="AQ838" i="63"/>
  <c r="AQ7" i="63"/>
  <c r="AQ106" i="63"/>
  <c r="AQ458" i="63"/>
  <c r="AQ488" i="63"/>
  <c r="AQ634" i="63"/>
  <c r="AQ85" i="63"/>
  <c r="AQ594" i="63"/>
  <c r="AQ848" i="63"/>
  <c r="AQ17" i="63"/>
  <c r="AQ818" i="63"/>
  <c r="AQ219" i="63"/>
  <c r="AQ220" i="63"/>
  <c r="AQ596" i="63"/>
  <c r="AQ359" i="63"/>
  <c r="AQ828" i="63"/>
  <c r="AQ126" i="63"/>
  <c r="AQ239" i="63"/>
  <c r="AQ289" i="63"/>
  <c r="AQ369" i="63"/>
  <c r="AQ449" i="63"/>
  <c r="AQ858" i="63"/>
  <c r="AQ57" i="63"/>
  <c r="AQ136" i="63"/>
  <c r="AQ249" i="63"/>
  <c r="AQ218" i="63"/>
  <c r="AQ181" i="63"/>
  <c r="AQ259" i="63"/>
  <c r="AQ309" i="63"/>
  <c r="AQ389" i="63"/>
  <c r="AQ182" i="63"/>
  <c r="AQ878" i="63"/>
  <c r="AQ146" i="63"/>
  <c r="AQ87" i="63"/>
  <c r="AQ319" i="63"/>
  <c r="AQ888" i="63"/>
  <c r="AQ67" i="63"/>
  <c r="AQ86" i="63"/>
  <c r="AQ269" i="63"/>
  <c r="AQ329" i="63"/>
  <c r="AQ778" i="63"/>
  <c r="AQ717" i="63"/>
  <c r="AQ116" i="63"/>
  <c r="AQ156" i="63"/>
  <c r="AQ650" i="63"/>
  <c r="AQ339" i="63"/>
  <c r="AQ419" i="63"/>
  <c r="AQ183" i="63"/>
  <c r="AQ798" i="63"/>
  <c r="AQ37" i="63"/>
  <c r="AQ47" i="63"/>
  <c r="AQ180" i="63"/>
  <c r="AQ199" i="63"/>
  <c r="AQ279" i="63"/>
  <c r="AQ349" i="63"/>
  <c r="AQ429" i="63"/>
  <c r="AQ489" i="63"/>
  <c r="AQ299" i="63"/>
  <c r="AQ615" i="63"/>
  <c r="AQ672" i="63"/>
  <c r="AQ739" i="63"/>
  <c r="AQ819" i="63"/>
  <c r="AQ879" i="63"/>
  <c r="AQ58" i="63"/>
  <c r="AQ185" i="63"/>
  <c r="AQ379" i="63"/>
  <c r="AQ605" i="63"/>
  <c r="AQ682" i="63"/>
  <c r="AQ749" i="63"/>
  <c r="AQ829" i="63"/>
  <c r="AQ889" i="63"/>
  <c r="AQ68" i="63"/>
  <c r="AQ147" i="63"/>
  <c r="AQ90" i="63"/>
  <c r="AQ330" i="63"/>
  <c r="AQ410" i="63"/>
  <c r="AQ480" i="63"/>
  <c r="AQ399" i="63"/>
  <c r="AQ692" i="63"/>
  <c r="AQ759" i="63"/>
  <c r="AQ839" i="63"/>
  <c r="AQ8" i="63"/>
  <c r="AQ107" i="63"/>
  <c r="AQ409" i="63"/>
  <c r="AQ598" i="63"/>
  <c r="AQ769" i="63"/>
  <c r="AQ849" i="63"/>
  <c r="AQ18" i="63"/>
  <c r="AQ117" i="63"/>
  <c r="AQ157" i="63"/>
  <c r="AQ652" i="63"/>
  <c r="AQ350" i="63"/>
  <c r="AQ430" i="63"/>
  <c r="AQ490" i="63"/>
  <c r="AQ439" i="63"/>
  <c r="AQ509" i="63"/>
  <c r="AQ625" i="63"/>
  <c r="AQ702" i="63"/>
  <c r="AQ779" i="63"/>
  <c r="AQ859" i="63"/>
  <c r="AQ719" i="63"/>
  <c r="AQ459" i="63"/>
  <c r="AQ635" i="63"/>
  <c r="AQ88" i="63"/>
  <c r="AQ789" i="63"/>
  <c r="AQ599" i="63"/>
  <c r="AQ28" i="63"/>
  <c r="AQ222" i="63"/>
  <c r="AQ223" i="63"/>
  <c r="AQ290" i="63"/>
  <c r="AQ370" i="63"/>
  <c r="AQ450" i="63"/>
  <c r="AQ510" i="63"/>
  <c r="AQ469" i="63"/>
  <c r="AQ597" i="63"/>
  <c r="AQ651" i="63"/>
  <c r="AQ718" i="63"/>
  <c r="AQ799" i="63"/>
  <c r="AQ221" i="63"/>
  <c r="AQ38" i="63"/>
  <c r="AQ127" i="63"/>
  <c r="AQ240" i="63"/>
  <c r="AQ300" i="63"/>
  <c r="AQ380" i="63"/>
  <c r="AQ460" i="63"/>
  <c r="AQ499" i="63"/>
  <c r="AQ809" i="63"/>
  <c r="AQ137" i="63"/>
  <c r="AQ320" i="63"/>
  <c r="AQ470" i="63"/>
  <c r="AQ91" i="63"/>
  <c r="AQ790" i="63"/>
  <c r="AQ224" i="63"/>
  <c r="AQ869" i="63"/>
  <c r="AQ184" i="63"/>
  <c r="AQ89" i="63"/>
  <c r="AQ340" i="63"/>
  <c r="AQ626" i="63"/>
  <c r="AQ720" i="63"/>
  <c r="AQ800" i="63"/>
  <c r="AQ870" i="63"/>
  <c r="AQ59" i="63"/>
  <c r="AQ148" i="63"/>
  <c r="AQ93" i="63"/>
  <c r="AQ341" i="63"/>
  <c r="AQ421" i="63"/>
  <c r="AQ491" i="63"/>
  <c r="AQ479" i="63"/>
  <c r="AQ48" i="63"/>
  <c r="AQ200" i="63"/>
  <c r="AQ360" i="63"/>
  <c r="AQ663" i="63"/>
  <c r="AQ730" i="63"/>
  <c r="AQ810" i="63"/>
  <c r="AQ880" i="63"/>
  <c r="AQ250" i="63"/>
  <c r="AQ390" i="63"/>
  <c r="AQ740" i="63"/>
  <c r="AQ820" i="63"/>
  <c r="AQ890" i="63"/>
  <c r="AQ108" i="63"/>
  <c r="AQ158" i="63"/>
  <c r="AQ281" i="63"/>
  <c r="AQ361" i="63"/>
  <c r="AQ441" i="63"/>
  <c r="AQ511" i="63"/>
  <c r="AQ260" i="63"/>
  <c r="AQ400" i="63"/>
  <c r="AQ500" i="63"/>
  <c r="AQ616" i="63"/>
  <c r="AQ750" i="63"/>
  <c r="AQ830" i="63"/>
  <c r="AQ270" i="63"/>
  <c r="AQ420" i="63"/>
  <c r="AQ673" i="63"/>
  <c r="AQ683" i="63"/>
  <c r="AQ760" i="63"/>
  <c r="AQ840" i="63"/>
  <c r="AQ19" i="63"/>
  <c r="AQ188" i="63"/>
  <c r="AQ226" i="63"/>
  <c r="AQ301" i="63"/>
  <c r="AQ381" i="63"/>
  <c r="AQ461" i="63"/>
  <c r="AQ617" i="63"/>
  <c r="AQ662" i="63"/>
  <c r="AQ280" i="63"/>
  <c r="AQ440" i="63"/>
  <c r="AQ636" i="63"/>
  <c r="AQ693" i="63"/>
  <c r="AQ770" i="63"/>
  <c r="AQ850" i="63"/>
  <c r="AQ29" i="63"/>
  <c r="AQ225" i="63"/>
  <c r="AQ241" i="63"/>
  <c r="AQ311" i="63"/>
  <c r="AQ391" i="63"/>
  <c r="AQ189" i="63"/>
  <c r="AQ627" i="63"/>
  <c r="AQ860" i="63"/>
  <c r="AQ69" i="63"/>
  <c r="AQ271" i="63"/>
  <c r="AQ431" i="63"/>
  <c r="AQ704" i="63"/>
  <c r="AQ781" i="63"/>
  <c r="AQ861" i="63"/>
  <c r="AQ653" i="63"/>
  <c r="AQ118" i="63"/>
  <c r="AQ291" i="63"/>
  <c r="AQ451" i="63"/>
  <c r="AQ654" i="63"/>
  <c r="AQ674" i="63"/>
  <c r="AQ94" i="63"/>
  <c r="AQ791" i="63"/>
  <c r="AQ227" i="63"/>
  <c r="AQ50" i="63"/>
  <c r="AQ139" i="63"/>
  <c r="AQ262" i="63"/>
  <c r="AQ332" i="63"/>
  <c r="AQ412" i="63"/>
  <c r="AQ482" i="63"/>
  <c r="AQ128" i="63"/>
  <c r="AQ321" i="63"/>
  <c r="AQ471" i="63"/>
  <c r="AQ637" i="63"/>
  <c r="AQ721" i="63"/>
  <c r="AQ801" i="63"/>
  <c r="AQ871" i="63"/>
  <c r="AQ60" i="63"/>
  <c r="AQ149" i="63"/>
  <c r="AQ96" i="63"/>
  <c r="AQ342" i="63"/>
  <c r="AQ422" i="63"/>
  <c r="AQ492" i="63"/>
  <c r="AQ310" i="63"/>
  <c r="AQ9" i="63"/>
  <c r="AQ138" i="63"/>
  <c r="AQ331" i="63"/>
  <c r="AQ481" i="63"/>
  <c r="AQ731" i="63"/>
  <c r="AQ811" i="63"/>
  <c r="AQ881" i="63"/>
  <c r="AQ70" i="63"/>
  <c r="AQ95" i="63"/>
  <c r="AQ272" i="63"/>
  <c r="AQ352" i="63"/>
  <c r="AQ432" i="63"/>
  <c r="AQ186" i="63"/>
  <c r="AQ39" i="63"/>
  <c r="AQ92" i="63"/>
  <c r="AQ351" i="63"/>
  <c r="AQ501" i="63"/>
  <c r="AQ741" i="63"/>
  <c r="AQ821" i="63"/>
  <c r="AQ201" i="63"/>
  <c r="AQ371" i="63"/>
  <c r="AQ607" i="63"/>
  <c r="AQ751" i="63"/>
  <c r="AQ831" i="63"/>
  <c r="AQ10" i="63"/>
  <c r="AQ119" i="63"/>
  <c r="AQ202" i="63"/>
  <c r="AQ292" i="63"/>
  <c r="AQ372" i="63"/>
  <c r="AQ452" i="63"/>
  <c r="AQ729" i="63"/>
  <c r="AQ187" i="63"/>
  <c r="AQ606" i="63"/>
  <c r="AQ703" i="63"/>
  <c r="AQ251" i="63"/>
  <c r="AQ780" i="63"/>
  <c r="AQ49" i="63"/>
  <c r="AQ261" i="63"/>
  <c r="AQ411" i="63"/>
  <c r="AQ694" i="63"/>
  <c r="AQ771" i="63"/>
  <c r="AQ851" i="63"/>
  <c r="AQ109" i="63"/>
  <c r="AQ282" i="63"/>
  <c r="AQ442" i="63"/>
  <c r="AQ665" i="63"/>
  <c r="AQ742" i="63"/>
  <c r="AQ822" i="63"/>
  <c r="AQ892" i="63"/>
  <c r="AQ110" i="63"/>
  <c r="AQ684" i="63"/>
  <c r="AQ190" i="63"/>
  <c r="AQ302" i="63"/>
  <c r="AQ462" i="63"/>
  <c r="AQ512" i="63"/>
  <c r="AQ675" i="63"/>
  <c r="AQ752" i="63"/>
  <c r="AQ832" i="63"/>
  <c r="AQ11" i="63"/>
  <c r="AQ120" i="63"/>
  <c r="AQ232" i="63"/>
  <c r="AQ303" i="63"/>
  <c r="AQ383" i="63"/>
  <c r="AQ463" i="63"/>
  <c r="AQ619" i="63"/>
  <c r="AQ761" i="63"/>
  <c r="AQ228" i="63"/>
  <c r="AQ312" i="63"/>
  <c r="AQ191" i="63"/>
  <c r="AQ685" i="63"/>
  <c r="AQ762" i="63"/>
  <c r="AQ842" i="63"/>
  <c r="AQ21" i="63"/>
  <c r="AQ841" i="63"/>
  <c r="AQ129" i="63"/>
  <c r="AQ322" i="63"/>
  <c r="AQ472" i="63"/>
  <c r="AQ502" i="63"/>
  <c r="AQ695" i="63"/>
  <c r="AQ772" i="63"/>
  <c r="AQ852" i="63"/>
  <c r="AQ31" i="63"/>
  <c r="AQ130" i="63"/>
  <c r="AQ253" i="63"/>
  <c r="AQ323" i="63"/>
  <c r="AQ403" i="63"/>
  <c r="AQ473" i="63"/>
  <c r="AQ639" i="63"/>
  <c r="AQ401" i="63"/>
  <c r="AQ891" i="63"/>
  <c r="AQ159" i="63"/>
  <c r="AQ362" i="63"/>
  <c r="AQ608" i="63"/>
  <c r="AQ618" i="63"/>
  <c r="AQ705" i="63"/>
  <c r="AQ782" i="63"/>
  <c r="AQ862" i="63"/>
  <c r="AQ20" i="63"/>
  <c r="AQ229" i="63"/>
  <c r="AQ382" i="63"/>
  <c r="AQ628" i="63"/>
  <c r="AQ97" i="63"/>
  <c r="AQ792" i="63"/>
  <c r="AQ230" i="63"/>
  <c r="AQ51" i="63"/>
  <c r="AQ150" i="63"/>
  <c r="AQ99" i="63"/>
  <c r="AQ343" i="63"/>
  <c r="AQ423" i="63"/>
  <c r="AQ493" i="63"/>
  <c r="AQ664" i="63"/>
  <c r="AQ30" i="63"/>
  <c r="AQ242" i="63"/>
  <c r="AQ392" i="63"/>
  <c r="AQ638" i="63"/>
  <c r="AQ722" i="63"/>
  <c r="AQ802" i="63"/>
  <c r="AQ872" i="63"/>
  <c r="AQ61" i="63"/>
  <c r="AQ98" i="63"/>
  <c r="AQ273" i="63"/>
  <c r="AQ353" i="63"/>
  <c r="AQ433" i="63"/>
  <c r="AQ503" i="63"/>
  <c r="AQ676" i="63"/>
  <c r="AQ283" i="63"/>
  <c r="AQ443" i="63"/>
  <c r="AQ733" i="63"/>
  <c r="AQ813" i="63"/>
  <c r="AQ893" i="63"/>
  <c r="AQ41" i="63"/>
  <c r="AQ293" i="63"/>
  <c r="AQ453" i="63"/>
  <c r="AQ656" i="63"/>
  <c r="AQ686" i="63"/>
  <c r="AQ743" i="63"/>
  <c r="AQ823" i="63"/>
  <c r="AQ40" i="63"/>
  <c r="AQ655" i="63"/>
  <c r="AQ192" i="63"/>
  <c r="AQ313" i="63"/>
  <c r="AQ193" i="63"/>
  <c r="AQ753" i="63"/>
  <c r="AQ833" i="63"/>
  <c r="AQ252" i="63"/>
  <c r="AQ732" i="63"/>
  <c r="AQ140" i="63"/>
  <c r="AQ333" i="63"/>
  <c r="AQ483" i="63"/>
  <c r="AQ763" i="63"/>
  <c r="AQ843" i="63"/>
  <c r="AQ402" i="63"/>
  <c r="AQ812" i="63"/>
  <c r="AQ160" i="63"/>
  <c r="AQ363" i="63"/>
  <c r="AQ513" i="63"/>
  <c r="AQ666" i="63"/>
  <c r="AQ696" i="63"/>
  <c r="AQ773" i="63"/>
  <c r="AQ853" i="63"/>
  <c r="AQ882" i="63"/>
  <c r="AQ203" i="63"/>
  <c r="AQ373" i="63"/>
  <c r="AQ609" i="63"/>
  <c r="AQ706" i="63"/>
  <c r="AQ783" i="63"/>
  <c r="AQ863" i="63"/>
  <c r="AQ263" i="63"/>
  <c r="AQ413" i="63"/>
  <c r="AQ723" i="63"/>
  <c r="AQ243" i="63"/>
  <c r="AQ393" i="63"/>
  <c r="AQ629" i="63"/>
  <c r="AQ100" i="63"/>
  <c r="AQ793" i="63"/>
  <c r="AQ873" i="63"/>
  <c r="AQ71" i="63"/>
  <c r="AQ803" i="63"/>
  <c r="AQ883" i="63"/>
  <c r="AS900" i="63" l="1"/>
  <c r="AR22" i="63"/>
  <c r="AR32" i="63"/>
  <c r="AR2" i="63"/>
  <c r="AR52" i="63"/>
  <c r="AR12" i="63"/>
  <c r="AR101" i="63"/>
  <c r="AR515" i="63"/>
  <c r="AR111" i="63"/>
  <c r="AR707" i="63"/>
  <c r="AR42" i="63"/>
  <c r="AR62" i="63"/>
  <c r="AR204" i="63"/>
  <c r="AR121" i="63"/>
  <c r="AR131" i="63"/>
  <c r="AR161" i="63"/>
  <c r="AR162" i="63"/>
  <c r="AR151" i="63"/>
  <c r="AR514" i="63"/>
  <c r="AR205" i="63"/>
  <c r="AR244" i="63"/>
  <c r="AR254" i="63"/>
  <c r="AR72" i="63"/>
  <c r="AR264" i="63"/>
  <c r="AR141" i="63"/>
  <c r="AR516" i="63"/>
  <c r="AR194" i="63"/>
  <c r="AR234" i="63"/>
  <c r="AR517" i="63"/>
  <c r="AR274" i="63"/>
  <c r="AR344" i="63"/>
  <c r="AR294" i="63"/>
  <c r="AR518" i="63"/>
  <c r="AR640" i="63"/>
  <c r="AR284" i="63"/>
  <c r="AR314" i="63"/>
  <c r="AR324" i="63"/>
  <c r="AR424" i="63"/>
  <c r="AR364" i="63"/>
  <c r="AR521" i="63"/>
  <c r="AR522" i="63"/>
  <c r="AR374" i="63"/>
  <c r="AR520" i="63"/>
  <c r="AR334" i="63"/>
  <c r="AR394" i="63"/>
  <c r="AR163" i="63"/>
  <c r="AR304" i="63"/>
  <c r="AR354" i="63"/>
  <c r="AR404" i="63"/>
  <c r="AR519" i="63"/>
  <c r="AR414" i="63"/>
  <c r="AR474" i="63"/>
  <c r="AR434" i="63"/>
  <c r="AR484" i="63"/>
  <c r="AR504" i="63"/>
  <c r="AR600" i="63"/>
  <c r="AR687" i="63"/>
  <c r="AR610" i="63"/>
  <c r="AR464" i="63"/>
  <c r="AR620" i="63"/>
  <c r="AR523" i="63"/>
  <c r="AR641" i="63"/>
  <c r="AR73" i="63"/>
  <c r="AR384" i="63"/>
  <c r="AR454" i="63"/>
  <c r="AR444" i="63"/>
  <c r="AR494" i="63"/>
  <c r="AR667" i="63"/>
  <c r="AR764" i="63"/>
  <c r="AR657" i="63"/>
  <c r="AR697" i="63"/>
  <c r="AR708" i="63"/>
  <c r="AR526" i="63"/>
  <c r="AR525" i="63"/>
  <c r="AR724" i="63"/>
  <c r="AR530" i="63"/>
  <c r="AR524" i="63"/>
  <c r="AR734" i="63"/>
  <c r="AR630" i="63"/>
  <c r="AR744" i="63"/>
  <c r="AR527" i="63"/>
  <c r="AR794" i="63"/>
  <c r="AR677" i="63"/>
  <c r="AR754" i="63"/>
  <c r="AR804" i="63"/>
  <c r="AR532" i="63"/>
  <c r="AR854" i="63"/>
  <c r="AR528" i="63"/>
  <c r="AR533" i="63"/>
  <c r="AR535" i="63"/>
  <c r="AR112" i="63"/>
  <c r="AR529" i="63"/>
  <c r="AR206" i="63"/>
  <c r="AR774" i="63"/>
  <c r="AR864" i="63"/>
  <c r="AR23" i="63"/>
  <c r="AR784" i="63"/>
  <c r="AR824" i="63"/>
  <c r="AR531" i="63"/>
  <c r="AR814" i="63"/>
  <c r="AR834" i="63"/>
  <c r="AR884" i="63"/>
  <c r="AR43" i="63"/>
  <c r="AR3" i="63"/>
  <c r="AR33" i="63"/>
  <c r="AR874" i="63"/>
  <c r="AR709" i="63"/>
  <c r="AR102" i="63"/>
  <c r="AR63" i="63"/>
  <c r="AR844" i="63"/>
  <c r="AR13" i="63"/>
  <c r="AR207" i="63"/>
  <c r="AR534" i="63"/>
  <c r="AR122" i="63"/>
  <c r="AR53" i="63"/>
  <c r="AR74" i="63"/>
  <c r="AR642" i="63"/>
  <c r="AR164" i="63"/>
  <c r="AR195" i="63"/>
  <c r="AR536" i="63"/>
  <c r="AR539" i="63"/>
  <c r="AR132" i="63"/>
  <c r="AR208" i="63"/>
  <c r="AR152" i="63"/>
  <c r="AR235" i="63"/>
  <c r="AR537" i="63"/>
  <c r="AR335" i="63"/>
  <c r="AR165" i="63"/>
  <c r="AR245" i="63"/>
  <c r="AR142" i="63"/>
  <c r="AR255" i="63"/>
  <c r="AR295" i="63"/>
  <c r="AR75" i="63"/>
  <c r="AR265" i="63"/>
  <c r="AR305" i="63"/>
  <c r="AR345" i="63"/>
  <c r="AR365" i="63"/>
  <c r="AR375" i="63"/>
  <c r="AR435" i="63"/>
  <c r="AR325" i="63"/>
  <c r="AR540" i="63"/>
  <c r="AR445" i="63"/>
  <c r="AR543" i="63"/>
  <c r="AR275" i="63"/>
  <c r="AR395" i="63"/>
  <c r="AR166" i="63"/>
  <c r="AR505" i="63"/>
  <c r="AR315" i="63"/>
  <c r="AR405" i="63"/>
  <c r="AR355" i="63"/>
  <c r="AR415" i="63"/>
  <c r="AR475" i="63"/>
  <c r="AR285" i="63"/>
  <c r="AR425" i="63"/>
  <c r="AR167" i="63"/>
  <c r="AR538" i="63"/>
  <c r="AR541" i="63"/>
  <c r="AR455" i="63"/>
  <c r="AR621" i="63"/>
  <c r="AR545" i="63"/>
  <c r="AR631" i="63"/>
  <c r="AR643" i="63"/>
  <c r="AR76" i="63"/>
  <c r="AR658" i="63"/>
  <c r="AR385" i="63"/>
  <c r="AR465" i="63"/>
  <c r="AR485" i="63"/>
  <c r="AR678" i="63"/>
  <c r="AR725" i="63"/>
  <c r="AR542" i="63"/>
  <c r="AR601" i="63"/>
  <c r="AR688" i="63"/>
  <c r="AR735" i="63"/>
  <c r="AR495" i="63"/>
  <c r="AR611" i="63"/>
  <c r="AR544" i="63"/>
  <c r="AR745" i="63"/>
  <c r="AR775" i="63"/>
  <c r="AR710" i="63"/>
  <c r="AR785" i="63"/>
  <c r="AR845" i="63"/>
  <c r="AR554" i="63"/>
  <c r="AR546" i="63"/>
  <c r="AR795" i="63"/>
  <c r="AR855" i="63"/>
  <c r="AR805" i="63"/>
  <c r="AR668" i="63"/>
  <c r="AR755" i="63"/>
  <c r="AR551" i="63"/>
  <c r="AR698" i="63"/>
  <c r="AR765" i="63"/>
  <c r="AR815" i="63"/>
  <c r="AR865" i="63"/>
  <c r="AR547" i="63"/>
  <c r="AR549" i="63"/>
  <c r="AR825" i="63"/>
  <c r="AR875" i="63"/>
  <c r="AR548" i="63"/>
  <c r="AR550" i="63"/>
  <c r="AR885" i="63"/>
  <c r="AR64" i="63"/>
  <c r="AR143" i="63"/>
  <c r="AR4" i="63"/>
  <c r="AR14" i="63"/>
  <c r="AR103" i="63"/>
  <c r="AR555" i="63"/>
  <c r="AR113" i="63"/>
  <c r="AR153" i="63"/>
  <c r="AR711" i="63"/>
  <c r="AR835" i="63"/>
  <c r="AR24" i="63"/>
  <c r="AR210" i="63"/>
  <c r="AR211" i="63"/>
  <c r="AR552" i="63"/>
  <c r="AR34" i="63"/>
  <c r="AR553" i="63"/>
  <c r="AR44" i="63"/>
  <c r="AR133" i="63"/>
  <c r="AR246" i="63"/>
  <c r="AR209" i="63"/>
  <c r="AR54" i="63"/>
  <c r="AR196" i="63"/>
  <c r="AR266" i="63"/>
  <c r="AR306" i="63"/>
  <c r="AR376" i="63"/>
  <c r="AR256" i="63"/>
  <c r="AR644" i="63"/>
  <c r="AR316" i="63"/>
  <c r="AR556" i="63"/>
  <c r="AR559" i="63"/>
  <c r="AR386" i="63"/>
  <c r="AR276" i="63"/>
  <c r="AR168" i="63"/>
  <c r="AR557" i="63"/>
  <c r="AR336" i="63"/>
  <c r="AR123" i="63"/>
  <c r="AR286" i="63"/>
  <c r="AR169" i="63"/>
  <c r="AR296" i="63"/>
  <c r="AR356" i="63"/>
  <c r="AR77" i="63"/>
  <c r="AR236" i="63"/>
  <c r="AR78" i="63"/>
  <c r="AR558" i="63"/>
  <c r="AR416" i="63"/>
  <c r="AR476" i="63"/>
  <c r="AR612" i="63"/>
  <c r="AR326" i="63"/>
  <c r="AR426" i="63"/>
  <c r="AR171" i="63"/>
  <c r="AR346" i="63"/>
  <c r="AR561" i="63"/>
  <c r="AR486" i="63"/>
  <c r="AR632" i="63"/>
  <c r="AR366" i="63"/>
  <c r="AR436" i="63"/>
  <c r="AR562" i="63"/>
  <c r="AR560" i="63"/>
  <c r="AR446" i="63"/>
  <c r="AR563" i="63"/>
  <c r="AR659" i="63"/>
  <c r="AR396" i="63"/>
  <c r="AR456" i="63"/>
  <c r="AR170" i="63"/>
  <c r="AR506" i="63"/>
  <c r="AR406" i="63"/>
  <c r="AR466" i="63"/>
  <c r="AR645" i="63"/>
  <c r="AR566" i="63"/>
  <c r="AR569" i="63"/>
  <c r="AR826" i="63"/>
  <c r="AR876" i="63"/>
  <c r="AR45" i="63"/>
  <c r="AR134" i="63"/>
  <c r="AR679" i="63"/>
  <c r="AR726" i="63"/>
  <c r="AR570" i="63"/>
  <c r="AR689" i="63"/>
  <c r="AR736" i="63"/>
  <c r="AR776" i="63"/>
  <c r="AR572" i="63"/>
  <c r="AR5" i="63"/>
  <c r="AR65" i="63"/>
  <c r="AR564" i="63"/>
  <c r="AR746" i="63"/>
  <c r="AR786" i="63"/>
  <c r="AR565" i="63"/>
  <c r="AR567" i="63"/>
  <c r="AR796" i="63"/>
  <c r="AR496" i="63"/>
  <c r="AR669" i="63"/>
  <c r="AR699" i="63"/>
  <c r="AR756" i="63"/>
  <c r="AR806" i="63"/>
  <c r="AR573" i="63"/>
  <c r="AR713" i="63"/>
  <c r="AR172" i="63"/>
  <c r="AR602" i="63"/>
  <c r="AR79" i="63"/>
  <c r="AR568" i="63"/>
  <c r="AR571" i="63"/>
  <c r="AR212" i="63"/>
  <c r="AR622" i="63"/>
  <c r="AR712" i="63"/>
  <c r="AR766" i="63"/>
  <c r="AR816" i="63"/>
  <c r="AR886" i="63"/>
  <c r="AR267" i="63"/>
  <c r="AR307" i="63"/>
  <c r="AR578" i="63"/>
  <c r="AR457" i="63"/>
  <c r="AR15" i="63"/>
  <c r="AR154" i="63"/>
  <c r="AR646" i="63"/>
  <c r="AR317" i="63"/>
  <c r="AR387" i="63"/>
  <c r="AR174" i="63"/>
  <c r="AR574" i="63"/>
  <c r="AR55" i="63"/>
  <c r="AR124" i="63"/>
  <c r="AR80" i="63"/>
  <c r="AR197" i="63"/>
  <c r="AR575" i="63"/>
  <c r="AR327" i="63"/>
  <c r="AR213" i="63"/>
  <c r="AR214" i="63"/>
  <c r="AR277" i="63"/>
  <c r="AR337" i="63"/>
  <c r="AR407" i="63"/>
  <c r="AR477" i="63"/>
  <c r="AR836" i="63"/>
  <c r="AR237" i="63"/>
  <c r="AR576" i="63"/>
  <c r="AR347" i="63"/>
  <c r="AR846" i="63"/>
  <c r="AR35" i="63"/>
  <c r="AR247" i="63"/>
  <c r="AR287" i="63"/>
  <c r="AR856" i="63"/>
  <c r="AR25" i="63"/>
  <c r="AR114" i="63"/>
  <c r="AR257" i="63"/>
  <c r="AR297" i="63"/>
  <c r="AR367" i="63"/>
  <c r="AR437" i="63"/>
  <c r="AR579" i="63"/>
  <c r="AR866" i="63"/>
  <c r="AR104" i="63"/>
  <c r="AR173" i="63"/>
  <c r="AR144" i="63"/>
  <c r="AR81" i="63"/>
  <c r="AR577" i="63"/>
  <c r="AR487" i="63"/>
  <c r="AR497" i="63"/>
  <c r="AR670" i="63"/>
  <c r="AR727" i="63"/>
  <c r="AR377" i="63"/>
  <c r="AR507" i="63"/>
  <c r="AR680" i="63"/>
  <c r="AR737" i="63"/>
  <c r="AR797" i="63"/>
  <c r="AR857" i="63"/>
  <c r="AR715" i="63"/>
  <c r="AR397" i="63"/>
  <c r="AR603" i="63"/>
  <c r="AR690" i="63"/>
  <c r="AR747" i="63"/>
  <c r="AR417" i="63"/>
  <c r="AR613" i="63"/>
  <c r="AR581" i="63"/>
  <c r="AR757" i="63"/>
  <c r="AR585" i="63"/>
  <c r="AR215" i="63"/>
  <c r="AR36" i="63"/>
  <c r="AR427" i="63"/>
  <c r="AR623" i="63"/>
  <c r="AR700" i="63"/>
  <c r="AR767" i="63"/>
  <c r="AR447" i="63"/>
  <c r="AR580" i="63"/>
  <c r="AR633" i="63"/>
  <c r="AR82" i="63"/>
  <c r="AR583" i="63"/>
  <c r="AR827" i="63"/>
  <c r="AR877" i="63"/>
  <c r="AR56" i="63"/>
  <c r="AR467" i="63"/>
  <c r="AR647" i="63"/>
  <c r="AR714" i="63"/>
  <c r="AR584" i="63"/>
  <c r="AR837" i="63"/>
  <c r="AR887" i="63"/>
  <c r="AR66" i="63"/>
  <c r="AR357" i="63"/>
  <c r="AR175" i="63"/>
  <c r="AR660" i="63"/>
  <c r="AR582" i="63"/>
  <c r="AR867" i="63"/>
  <c r="AR135" i="63"/>
  <c r="AR248" i="63"/>
  <c r="AR298" i="63"/>
  <c r="AR6" i="63"/>
  <c r="AR177" i="63"/>
  <c r="AR258" i="63"/>
  <c r="AR308" i="63"/>
  <c r="AR589" i="63"/>
  <c r="AR458" i="63"/>
  <c r="AR777" i="63"/>
  <c r="AR787" i="63"/>
  <c r="AR16" i="63"/>
  <c r="AR145" i="63"/>
  <c r="AR84" i="63"/>
  <c r="AR318" i="63"/>
  <c r="AR388" i="63"/>
  <c r="AR178" i="63"/>
  <c r="AR807" i="63"/>
  <c r="AR26" i="63"/>
  <c r="AR105" i="63"/>
  <c r="AR83" i="63"/>
  <c r="AR268" i="63"/>
  <c r="AR328" i="63"/>
  <c r="AR398" i="63"/>
  <c r="AR468" i="63"/>
  <c r="AR817" i="63"/>
  <c r="AR46" i="63"/>
  <c r="AR115" i="63"/>
  <c r="AR155" i="63"/>
  <c r="AR648" i="63"/>
  <c r="AR586" i="63"/>
  <c r="AR176" i="63"/>
  <c r="AR198" i="63"/>
  <c r="AR278" i="63"/>
  <c r="AR847" i="63"/>
  <c r="AR216" i="63"/>
  <c r="AR217" i="63"/>
  <c r="AR588" i="63"/>
  <c r="AR587" i="63"/>
  <c r="AR125" i="63"/>
  <c r="AR238" i="63"/>
  <c r="AR288" i="63"/>
  <c r="AR488" i="63"/>
  <c r="AR634" i="63"/>
  <c r="AR85" i="63"/>
  <c r="AR448" i="63"/>
  <c r="AR590" i="63"/>
  <c r="AR649" i="63"/>
  <c r="AR716" i="63"/>
  <c r="AR778" i="63"/>
  <c r="AR858" i="63"/>
  <c r="AR717" i="63"/>
  <c r="AR438" i="63"/>
  <c r="AR478" i="63"/>
  <c r="AR591" i="63"/>
  <c r="AR661" i="63"/>
  <c r="AR728" i="63"/>
  <c r="AR338" i="63"/>
  <c r="AR428" i="63"/>
  <c r="AR179" i="63"/>
  <c r="AR498" i="63"/>
  <c r="AR671" i="63"/>
  <c r="AR738" i="63"/>
  <c r="AR798" i="63"/>
  <c r="AR218" i="63"/>
  <c r="AR37" i="63"/>
  <c r="AR378" i="63"/>
  <c r="AR418" i="63"/>
  <c r="AR508" i="63"/>
  <c r="AR681" i="63"/>
  <c r="AR748" i="63"/>
  <c r="AR368" i="63"/>
  <c r="AR408" i="63"/>
  <c r="AR604" i="63"/>
  <c r="AR691" i="63"/>
  <c r="AR758" i="63"/>
  <c r="AR358" i="63"/>
  <c r="AR614" i="63"/>
  <c r="AR592" i="63"/>
  <c r="AR768" i="63"/>
  <c r="AR828" i="63"/>
  <c r="AR888" i="63"/>
  <c r="AR67" i="63"/>
  <c r="AR348" i="63"/>
  <c r="AR624" i="63"/>
  <c r="AR701" i="63"/>
  <c r="AR593" i="63"/>
  <c r="AR838" i="63"/>
  <c r="AR7" i="63"/>
  <c r="AR808" i="63"/>
  <c r="AR47" i="63"/>
  <c r="AR106" i="63"/>
  <c r="AR180" i="63"/>
  <c r="AR199" i="63"/>
  <c r="AR279" i="63"/>
  <c r="AR349" i="63"/>
  <c r="AR818" i="63"/>
  <c r="AR219" i="63"/>
  <c r="AR220" i="63"/>
  <c r="AR596" i="63"/>
  <c r="AR359" i="63"/>
  <c r="AR439" i="63"/>
  <c r="AR848" i="63"/>
  <c r="AR126" i="63"/>
  <c r="AR239" i="63"/>
  <c r="AR289" i="63"/>
  <c r="AR595" i="63"/>
  <c r="AR57" i="63"/>
  <c r="AR136" i="63"/>
  <c r="AR249" i="63"/>
  <c r="AR299" i="63"/>
  <c r="AR379" i="63"/>
  <c r="AR459" i="63"/>
  <c r="AR868" i="63"/>
  <c r="AR181" i="63"/>
  <c r="AR259" i="63"/>
  <c r="AR309" i="63"/>
  <c r="AR878" i="63"/>
  <c r="AR146" i="63"/>
  <c r="AR87" i="63"/>
  <c r="AR319" i="63"/>
  <c r="AR594" i="63"/>
  <c r="AR17" i="63"/>
  <c r="AR86" i="63"/>
  <c r="AR269" i="63"/>
  <c r="AR329" i="63"/>
  <c r="AR409" i="63"/>
  <c r="AR479" i="63"/>
  <c r="AR788" i="63"/>
  <c r="AR27" i="63"/>
  <c r="AR116" i="63"/>
  <c r="AR156" i="63"/>
  <c r="AR650" i="63"/>
  <c r="AR339" i="63"/>
  <c r="AR419" i="63"/>
  <c r="AR183" i="63"/>
  <c r="AR489" i="63"/>
  <c r="AR499" i="63"/>
  <c r="AR662" i="63"/>
  <c r="AR729" i="63"/>
  <c r="AR809" i="63"/>
  <c r="AR869" i="63"/>
  <c r="AR48" i="63"/>
  <c r="AR137" i="63"/>
  <c r="AR369" i="63"/>
  <c r="AR615" i="63"/>
  <c r="AR672" i="63"/>
  <c r="AR739" i="63"/>
  <c r="AR819" i="63"/>
  <c r="AR879" i="63"/>
  <c r="AR58" i="63"/>
  <c r="AR185" i="63"/>
  <c r="AR260" i="63"/>
  <c r="AR320" i="63"/>
  <c r="AR400" i="63"/>
  <c r="AR470" i="63"/>
  <c r="AR389" i="63"/>
  <c r="AR605" i="63"/>
  <c r="AR682" i="63"/>
  <c r="AR749" i="63"/>
  <c r="AR829" i="63"/>
  <c r="AR889" i="63"/>
  <c r="AR68" i="63"/>
  <c r="AR399" i="63"/>
  <c r="AR692" i="63"/>
  <c r="AR759" i="63"/>
  <c r="AR839" i="63"/>
  <c r="AR8" i="63"/>
  <c r="AR107" i="63"/>
  <c r="AR89" i="63"/>
  <c r="AR270" i="63"/>
  <c r="AR340" i="63"/>
  <c r="AR420" i="63"/>
  <c r="AR187" i="63"/>
  <c r="AR429" i="63"/>
  <c r="AR598" i="63"/>
  <c r="AR769" i="63"/>
  <c r="AR849" i="63"/>
  <c r="AR18" i="63"/>
  <c r="AR449" i="63"/>
  <c r="AR509" i="63"/>
  <c r="AR625" i="63"/>
  <c r="AR702" i="63"/>
  <c r="AR779" i="63"/>
  <c r="AR859" i="63"/>
  <c r="AR719" i="63"/>
  <c r="AR184" i="63"/>
  <c r="AR200" i="63"/>
  <c r="AR280" i="63"/>
  <c r="AR360" i="63"/>
  <c r="AR440" i="63"/>
  <c r="AR500" i="63"/>
  <c r="AR673" i="63"/>
  <c r="AR182" i="63"/>
  <c r="AR635" i="63"/>
  <c r="AR88" i="63"/>
  <c r="AR789" i="63"/>
  <c r="AR599" i="63"/>
  <c r="AR28" i="63"/>
  <c r="AR222" i="63"/>
  <c r="AR223" i="63"/>
  <c r="AR290" i="63"/>
  <c r="AR370" i="63"/>
  <c r="AR450" i="63"/>
  <c r="AR651" i="63"/>
  <c r="AR310" i="63"/>
  <c r="AR186" i="63"/>
  <c r="AR606" i="63"/>
  <c r="AR653" i="63"/>
  <c r="AR703" i="63"/>
  <c r="AR780" i="63"/>
  <c r="AR860" i="63"/>
  <c r="AR39" i="63"/>
  <c r="AR718" i="63"/>
  <c r="AR147" i="63"/>
  <c r="AR330" i="63"/>
  <c r="AR480" i="63"/>
  <c r="AR91" i="63"/>
  <c r="AR790" i="63"/>
  <c r="AR224" i="63"/>
  <c r="AR49" i="63"/>
  <c r="AR138" i="63"/>
  <c r="AR261" i="63"/>
  <c r="AR331" i="63"/>
  <c r="AR411" i="63"/>
  <c r="AR481" i="63"/>
  <c r="AR654" i="63"/>
  <c r="AR799" i="63"/>
  <c r="AR127" i="63"/>
  <c r="AR157" i="63"/>
  <c r="AR350" i="63"/>
  <c r="AR626" i="63"/>
  <c r="AR720" i="63"/>
  <c r="AR800" i="63"/>
  <c r="AR870" i="63"/>
  <c r="AR221" i="63"/>
  <c r="AR240" i="63"/>
  <c r="AR380" i="63"/>
  <c r="AR510" i="63"/>
  <c r="AR663" i="63"/>
  <c r="AR730" i="63"/>
  <c r="AR810" i="63"/>
  <c r="AR880" i="63"/>
  <c r="AR69" i="63"/>
  <c r="AR92" i="63"/>
  <c r="AR271" i="63"/>
  <c r="AR351" i="63"/>
  <c r="AR431" i="63"/>
  <c r="AR501" i="63"/>
  <c r="AR597" i="63"/>
  <c r="AR38" i="63"/>
  <c r="AR250" i="63"/>
  <c r="AR390" i="63"/>
  <c r="AR740" i="63"/>
  <c r="AR820" i="63"/>
  <c r="AR117" i="63"/>
  <c r="AR90" i="63"/>
  <c r="AR410" i="63"/>
  <c r="AR616" i="63"/>
  <c r="AR750" i="63"/>
  <c r="AR830" i="63"/>
  <c r="AR9" i="63"/>
  <c r="AR118" i="63"/>
  <c r="AR201" i="63"/>
  <c r="AR291" i="63"/>
  <c r="AR371" i="63"/>
  <c r="AR451" i="63"/>
  <c r="AR607" i="63"/>
  <c r="AR652" i="63"/>
  <c r="AR430" i="63"/>
  <c r="AR490" i="63"/>
  <c r="AR683" i="63"/>
  <c r="AR760" i="63"/>
  <c r="AR840" i="63"/>
  <c r="AR19" i="63"/>
  <c r="AR188" i="63"/>
  <c r="AR226" i="63"/>
  <c r="AR301" i="63"/>
  <c r="AR381" i="63"/>
  <c r="AR461" i="63"/>
  <c r="AR617" i="63"/>
  <c r="AR300" i="63"/>
  <c r="AR693" i="63"/>
  <c r="AR59" i="63"/>
  <c r="AR93" i="63"/>
  <c r="AR421" i="63"/>
  <c r="AR694" i="63"/>
  <c r="AR771" i="63"/>
  <c r="AR851" i="63"/>
  <c r="AR469" i="63"/>
  <c r="AR460" i="63"/>
  <c r="AR770" i="63"/>
  <c r="AR108" i="63"/>
  <c r="AR281" i="63"/>
  <c r="AR441" i="63"/>
  <c r="AR704" i="63"/>
  <c r="AR781" i="63"/>
  <c r="AR861" i="63"/>
  <c r="AR40" i="63"/>
  <c r="AR129" i="63"/>
  <c r="AR252" i="63"/>
  <c r="AR322" i="63"/>
  <c r="AR402" i="63"/>
  <c r="AR472" i="63"/>
  <c r="AR850" i="63"/>
  <c r="AR29" i="63"/>
  <c r="AR225" i="63"/>
  <c r="AR311" i="63"/>
  <c r="AR189" i="63"/>
  <c r="AR674" i="63"/>
  <c r="AR94" i="63"/>
  <c r="AR791" i="63"/>
  <c r="AR227" i="63"/>
  <c r="AR50" i="63"/>
  <c r="AR139" i="63"/>
  <c r="AR262" i="63"/>
  <c r="AR332" i="63"/>
  <c r="AR412" i="63"/>
  <c r="AR482" i="63"/>
  <c r="AR128" i="63"/>
  <c r="AR321" i="63"/>
  <c r="AR471" i="63"/>
  <c r="AR637" i="63"/>
  <c r="AR721" i="63"/>
  <c r="AR801" i="63"/>
  <c r="AR871" i="63"/>
  <c r="AR60" i="63"/>
  <c r="AR149" i="63"/>
  <c r="AR96" i="63"/>
  <c r="AR342" i="63"/>
  <c r="AR422" i="63"/>
  <c r="AR636" i="63"/>
  <c r="AR148" i="63"/>
  <c r="AR341" i="63"/>
  <c r="AR491" i="63"/>
  <c r="AR731" i="63"/>
  <c r="AR811" i="63"/>
  <c r="AR158" i="63"/>
  <c r="AR361" i="63"/>
  <c r="AR511" i="63"/>
  <c r="AR741" i="63"/>
  <c r="AR821" i="63"/>
  <c r="AR891" i="63"/>
  <c r="AR109" i="63"/>
  <c r="AR159" i="63"/>
  <c r="AR282" i="63"/>
  <c r="AR362" i="63"/>
  <c r="AR442" i="63"/>
  <c r="AR241" i="63"/>
  <c r="AR391" i="63"/>
  <c r="AR890" i="63"/>
  <c r="AR251" i="63"/>
  <c r="AR401" i="63"/>
  <c r="AR664" i="63"/>
  <c r="AR684" i="63"/>
  <c r="AR761" i="63"/>
  <c r="AR841" i="63"/>
  <c r="AR881" i="63"/>
  <c r="AR70" i="63"/>
  <c r="AR272" i="63"/>
  <c r="AR432" i="63"/>
  <c r="AR492" i="63"/>
  <c r="AR655" i="63"/>
  <c r="AR732" i="63"/>
  <c r="AR812" i="63"/>
  <c r="AR882" i="63"/>
  <c r="AR71" i="63"/>
  <c r="AR119" i="63"/>
  <c r="AR292" i="63"/>
  <c r="AR452" i="63"/>
  <c r="AR665" i="63"/>
  <c r="AR742" i="63"/>
  <c r="AR822" i="63"/>
  <c r="AR892" i="63"/>
  <c r="AR110" i="63"/>
  <c r="AR203" i="63"/>
  <c r="AR293" i="63"/>
  <c r="AR373" i="63"/>
  <c r="AR453" i="63"/>
  <c r="AR609" i="63"/>
  <c r="AR627" i="63"/>
  <c r="AR190" i="63"/>
  <c r="AR302" i="63"/>
  <c r="AR462" i="63"/>
  <c r="AR512" i="63"/>
  <c r="AR675" i="63"/>
  <c r="AR752" i="63"/>
  <c r="AR832" i="63"/>
  <c r="AR11" i="63"/>
  <c r="AR228" i="63"/>
  <c r="AR312" i="63"/>
  <c r="AR191" i="63"/>
  <c r="AR685" i="63"/>
  <c r="AR762" i="63"/>
  <c r="AR842" i="63"/>
  <c r="AR21" i="63"/>
  <c r="AR192" i="63"/>
  <c r="AR243" i="63"/>
  <c r="AR313" i="63"/>
  <c r="AR393" i="63"/>
  <c r="AR193" i="63"/>
  <c r="AR629" i="63"/>
  <c r="AR751" i="63"/>
  <c r="AR95" i="63"/>
  <c r="AR352" i="63"/>
  <c r="AR502" i="63"/>
  <c r="AR695" i="63"/>
  <c r="AR772" i="63"/>
  <c r="AR852" i="63"/>
  <c r="AR831" i="63"/>
  <c r="AR10" i="63"/>
  <c r="AR202" i="63"/>
  <c r="AR372" i="63"/>
  <c r="AR608" i="63"/>
  <c r="AR618" i="63"/>
  <c r="AR705" i="63"/>
  <c r="AR782" i="63"/>
  <c r="AR862" i="63"/>
  <c r="AR41" i="63"/>
  <c r="AR140" i="63"/>
  <c r="AR263" i="63"/>
  <c r="AR333" i="63"/>
  <c r="AR413" i="63"/>
  <c r="AR483" i="63"/>
  <c r="AR656" i="63"/>
  <c r="AR20" i="63"/>
  <c r="AR229" i="63"/>
  <c r="AR382" i="63"/>
  <c r="AR628" i="63"/>
  <c r="AR97" i="63"/>
  <c r="AR792" i="63"/>
  <c r="AR230" i="63"/>
  <c r="AR51" i="63"/>
  <c r="AR150" i="63"/>
  <c r="AR99" i="63"/>
  <c r="AR343" i="63"/>
  <c r="AR423" i="63"/>
  <c r="AR493" i="63"/>
  <c r="AR666" i="63"/>
  <c r="AR242" i="63"/>
  <c r="AR273" i="63"/>
  <c r="AR433" i="63"/>
  <c r="AR723" i="63"/>
  <c r="AR803" i="63"/>
  <c r="AR883" i="63"/>
  <c r="AR392" i="63"/>
  <c r="AR283" i="63"/>
  <c r="AR443" i="63"/>
  <c r="AR733" i="63"/>
  <c r="AR813" i="63"/>
  <c r="AR893" i="63"/>
  <c r="AR120" i="63"/>
  <c r="AR303" i="63"/>
  <c r="AR463" i="63"/>
  <c r="AR686" i="63"/>
  <c r="AR743" i="63"/>
  <c r="AR823" i="63"/>
  <c r="AR130" i="63"/>
  <c r="AR323" i="63"/>
  <c r="AR473" i="63"/>
  <c r="AR753" i="63"/>
  <c r="AR833" i="63"/>
  <c r="AR638" i="63"/>
  <c r="AR98" i="63"/>
  <c r="AR353" i="63"/>
  <c r="AR503" i="63"/>
  <c r="AR763" i="63"/>
  <c r="AR843" i="63"/>
  <c r="AR722" i="63"/>
  <c r="AR31" i="63"/>
  <c r="AR61" i="63"/>
  <c r="AR160" i="63"/>
  <c r="AR363" i="63"/>
  <c r="AR513" i="63"/>
  <c r="AR696" i="63"/>
  <c r="AR773" i="63"/>
  <c r="AR853" i="63"/>
  <c r="AR872" i="63"/>
  <c r="AR639" i="63"/>
  <c r="AR873" i="63"/>
  <c r="AR802" i="63"/>
  <c r="AR232" i="63"/>
  <c r="AR383" i="63"/>
  <c r="AR619" i="63"/>
  <c r="AR706" i="63"/>
  <c r="AR783" i="63"/>
  <c r="AR863" i="63"/>
  <c r="AR30" i="63"/>
  <c r="AR253" i="63"/>
  <c r="AR403" i="63"/>
  <c r="AR100" i="63"/>
  <c r="AR676" i="63"/>
  <c r="AR793" i="63"/>
  <c r="AT900" i="63" l="1"/>
  <c r="AS707" i="63"/>
  <c r="AS22" i="63"/>
  <c r="AS42" i="63"/>
  <c r="AS514" i="63"/>
  <c r="AS62" i="63"/>
  <c r="AS12" i="63"/>
  <c r="AS101" i="63"/>
  <c r="AS515" i="63"/>
  <c r="AS2" i="63"/>
  <c r="AS204" i="63"/>
  <c r="AS121" i="63"/>
  <c r="AS131" i="63"/>
  <c r="AS52" i="63"/>
  <c r="AS141" i="63"/>
  <c r="AS111" i="63"/>
  <c r="AS194" i="63"/>
  <c r="AS234" i="63"/>
  <c r="AS244" i="63"/>
  <c r="AS151" i="63"/>
  <c r="AS254" i="63"/>
  <c r="AS205" i="63"/>
  <c r="AS72" i="63"/>
  <c r="AS640" i="63"/>
  <c r="AS161" i="63"/>
  <c r="AS162" i="63"/>
  <c r="AS274" i="63"/>
  <c r="AS264" i="63"/>
  <c r="AS517" i="63"/>
  <c r="AS334" i="63"/>
  <c r="AS516" i="63"/>
  <c r="AS294" i="63"/>
  <c r="AS32" i="63"/>
  <c r="AS304" i="63"/>
  <c r="AS284" i="63"/>
  <c r="AS314" i="63"/>
  <c r="AS519" i="63"/>
  <c r="AS518" i="63"/>
  <c r="AS414" i="63"/>
  <c r="AS424" i="63"/>
  <c r="AS484" i="63"/>
  <c r="AS344" i="63"/>
  <c r="AS364" i="63"/>
  <c r="AS521" i="63"/>
  <c r="AS374" i="63"/>
  <c r="AS384" i="63"/>
  <c r="AS454" i="63"/>
  <c r="AS324" i="63"/>
  <c r="AS394" i="63"/>
  <c r="AS354" i="63"/>
  <c r="AS404" i="63"/>
  <c r="AS464" i="63"/>
  <c r="AS520" i="63"/>
  <c r="AS444" i="63"/>
  <c r="AS494" i="63"/>
  <c r="AS434" i="63"/>
  <c r="AS504" i="63"/>
  <c r="AS677" i="63"/>
  <c r="AS474" i="63"/>
  <c r="AS600" i="63"/>
  <c r="AS610" i="63"/>
  <c r="AS163" i="63"/>
  <c r="AS630" i="63"/>
  <c r="AS697" i="63"/>
  <c r="AS523" i="63"/>
  <c r="AS641" i="63"/>
  <c r="AS522" i="63"/>
  <c r="AS657" i="63"/>
  <c r="AS754" i="63"/>
  <c r="AS667" i="63"/>
  <c r="AS73" i="63"/>
  <c r="AS528" i="63"/>
  <c r="AS531" i="63"/>
  <c r="AS708" i="63"/>
  <c r="AS526" i="63"/>
  <c r="AS529" i="63"/>
  <c r="AS620" i="63"/>
  <c r="AS525" i="63"/>
  <c r="AS724" i="63"/>
  <c r="AS524" i="63"/>
  <c r="AS734" i="63"/>
  <c r="AS687" i="63"/>
  <c r="AS744" i="63"/>
  <c r="AS784" i="63"/>
  <c r="AS527" i="63"/>
  <c r="AS794" i="63"/>
  <c r="AS814" i="63"/>
  <c r="AS834" i="63"/>
  <c r="AS844" i="63"/>
  <c r="AS854" i="63"/>
  <c r="AS13" i="63"/>
  <c r="AS102" i="63"/>
  <c r="AS764" i="63"/>
  <c r="AS533" i="63"/>
  <c r="AS530" i="63"/>
  <c r="AS206" i="63"/>
  <c r="AS709" i="63"/>
  <c r="AS774" i="63"/>
  <c r="AS804" i="63"/>
  <c r="AS824" i="63"/>
  <c r="AS874" i="63"/>
  <c r="AS33" i="63"/>
  <c r="AS532" i="63"/>
  <c r="AS534" i="63"/>
  <c r="AS3" i="63"/>
  <c r="AS884" i="63"/>
  <c r="AS23" i="63"/>
  <c r="AS864" i="63"/>
  <c r="AS53" i="63"/>
  <c r="AS164" i="63"/>
  <c r="AS43" i="63"/>
  <c r="AS207" i="63"/>
  <c r="AS265" i="63"/>
  <c r="AS63" i="63"/>
  <c r="AS74" i="63"/>
  <c r="AS642" i="63"/>
  <c r="AS315" i="63"/>
  <c r="AS535" i="63"/>
  <c r="AS122" i="63"/>
  <c r="AS195" i="63"/>
  <c r="AS132" i="63"/>
  <c r="AS208" i="63"/>
  <c r="AS275" i="63"/>
  <c r="AS325" i="63"/>
  <c r="AS152" i="63"/>
  <c r="AS235" i="63"/>
  <c r="AS112" i="63"/>
  <c r="AS165" i="63"/>
  <c r="AS245" i="63"/>
  <c r="AS285" i="63"/>
  <c r="AS142" i="63"/>
  <c r="AS255" i="63"/>
  <c r="AS75" i="63"/>
  <c r="AS538" i="63"/>
  <c r="AS365" i="63"/>
  <c r="AS335" i="63"/>
  <c r="AS541" i="63"/>
  <c r="AS295" i="63"/>
  <c r="AS345" i="63"/>
  <c r="AS375" i="63"/>
  <c r="AS435" i="63"/>
  <c r="AS542" i="63"/>
  <c r="AS537" i="63"/>
  <c r="AS539" i="63"/>
  <c r="AS385" i="63"/>
  <c r="AS455" i="63"/>
  <c r="AS495" i="63"/>
  <c r="AS395" i="63"/>
  <c r="AS536" i="63"/>
  <c r="AS405" i="63"/>
  <c r="AS465" i="63"/>
  <c r="AS305" i="63"/>
  <c r="AS355" i="63"/>
  <c r="AS415" i="63"/>
  <c r="AS475" i="63"/>
  <c r="AS425" i="63"/>
  <c r="AS505" i="63"/>
  <c r="AS611" i="63"/>
  <c r="AS544" i="63"/>
  <c r="AS621" i="63"/>
  <c r="AS545" i="63"/>
  <c r="AS631" i="63"/>
  <c r="AS698" i="63"/>
  <c r="AS643" i="63"/>
  <c r="AS166" i="63"/>
  <c r="AS167" i="63"/>
  <c r="AS668" i="63"/>
  <c r="AS546" i="63"/>
  <c r="AS540" i="63"/>
  <c r="AS485" i="63"/>
  <c r="AS678" i="63"/>
  <c r="AS725" i="63"/>
  <c r="AS445" i="63"/>
  <c r="AS543" i="63"/>
  <c r="AS601" i="63"/>
  <c r="AS688" i="63"/>
  <c r="AS735" i="63"/>
  <c r="AS548" i="63"/>
  <c r="AS550" i="63"/>
  <c r="AS76" i="63"/>
  <c r="AS775" i="63"/>
  <c r="AS552" i="63"/>
  <c r="AS4" i="63"/>
  <c r="AS710" i="63"/>
  <c r="AS785" i="63"/>
  <c r="AS845" i="63"/>
  <c r="AS745" i="63"/>
  <c r="AS795" i="63"/>
  <c r="AS805" i="63"/>
  <c r="AS755" i="63"/>
  <c r="AS551" i="63"/>
  <c r="AS209" i="63"/>
  <c r="AS658" i="63"/>
  <c r="AS765" i="63"/>
  <c r="AS815" i="63"/>
  <c r="AS865" i="63"/>
  <c r="AS547" i="63"/>
  <c r="AS549" i="63"/>
  <c r="AS825" i="63"/>
  <c r="AS875" i="63"/>
  <c r="AS54" i="63"/>
  <c r="AS169" i="63"/>
  <c r="AS885" i="63"/>
  <c r="AS64" i="63"/>
  <c r="AS554" i="63"/>
  <c r="AS14" i="63"/>
  <c r="AS103" i="63"/>
  <c r="AS77" i="63"/>
  <c r="AS555" i="63"/>
  <c r="AS711" i="63"/>
  <c r="AS168" i="63"/>
  <c r="AS196" i="63"/>
  <c r="AS835" i="63"/>
  <c r="AS24" i="63"/>
  <c r="AS855" i="63"/>
  <c r="AS34" i="63"/>
  <c r="AS123" i="63"/>
  <c r="AS236" i="63"/>
  <c r="AS553" i="63"/>
  <c r="AS44" i="63"/>
  <c r="AS153" i="63"/>
  <c r="AS78" i="63"/>
  <c r="AS558" i="63"/>
  <c r="AS366" i="63"/>
  <c r="AS211" i="63"/>
  <c r="AS246" i="63"/>
  <c r="AS266" i="63"/>
  <c r="AS306" i="63"/>
  <c r="AS256" i="63"/>
  <c r="AS644" i="63"/>
  <c r="AS316" i="63"/>
  <c r="AS560" i="63"/>
  <c r="AS556" i="63"/>
  <c r="AS113" i="63"/>
  <c r="AS276" i="63"/>
  <c r="AS326" i="63"/>
  <c r="AS210" i="63"/>
  <c r="AS557" i="63"/>
  <c r="AS133" i="63"/>
  <c r="AS286" i="63"/>
  <c r="AS346" i="63"/>
  <c r="AS143" i="63"/>
  <c r="AS296" i="63"/>
  <c r="AS406" i="63"/>
  <c r="AS466" i="63"/>
  <c r="AS602" i="63"/>
  <c r="AS416" i="63"/>
  <c r="AS476" i="63"/>
  <c r="AS559" i="63"/>
  <c r="AS336" i="63"/>
  <c r="AS426" i="63"/>
  <c r="AS171" i="63"/>
  <c r="AS622" i="63"/>
  <c r="AS356" i="63"/>
  <c r="AS561" i="63"/>
  <c r="AS486" i="63"/>
  <c r="AS376" i="63"/>
  <c r="AS436" i="63"/>
  <c r="AS562" i="63"/>
  <c r="AS645" i="63"/>
  <c r="AS386" i="63"/>
  <c r="AS446" i="63"/>
  <c r="AS396" i="63"/>
  <c r="AS456" i="63"/>
  <c r="AS496" i="63"/>
  <c r="AS170" i="63"/>
  <c r="AS632" i="63"/>
  <c r="AS712" i="63"/>
  <c r="AS766" i="63"/>
  <c r="AS816" i="63"/>
  <c r="AS866" i="63"/>
  <c r="AS35" i="63"/>
  <c r="AS124" i="63"/>
  <c r="AS659" i="63"/>
  <c r="AS566" i="63"/>
  <c r="AS569" i="63"/>
  <c r="AS679" i="63"/>
  <c r="AS726" i="63"/>
  <c r="AS570" i="63"/>
  <c r="AS836" i="63"/>
  <c r="AS886" i="63"/>
  <c r="AS55" i="63"/>
  <c r="AS689" i="63"/>
  <c r="AS736" i="63"/>
  <c r="AS776" i="63"/>
  <c r="AS564" i="63"/>
  <c r="AS746" i="63"/>
  <c r="AS786" i="63"/>
  <c r="AS563" i="63"/>
  <c r="AS565" i="63"/>
  <c r="AS567" i="63"/>
  <c r="AS796" i="63"/>
  <c r="AS856" i="63"/>
  <c r="AS574" i="63"/>
  <c r="AS114" i="63"/>
  <c r="AS506" i="63"/>
  <c r="AS669" i="63"/>
  <c r="AS699" i="63"/>
  <c r="AS756" i="63"/>
  <c r="AS806" i="63"/>
  <c r="AS573" i="63"/>
  <c r="AS612" i="63"/>
  <c r="AS79" i="63"/>
  <c r="AS568" i="63"/>
  <c r="AS571" i="63"/>
  <c r="AS826" i="63"/>
  <c r="AS876" i="63"/>
  <c r="AS713" i="63"/>
  <c r="AS104" i="63"/>
  <c r="AS173" i="63"/>
  <c r="AS144" i="63"/>
  <c r="AS81" i="63"/>
  <c r="AS577" i="63"/>
  <c r="AS377" i="63"/>
  <c r="AS447" i="63"/>
  <c r="AS5" i="63"/>
  <c r="AS65" i="63"/>
  <c r="AS134" i="63"/>
  <c r="AS267" i="63"/>
  <c r="AS307" i="63"/>
  <c r="AS578" i="63"/>
  <c r="AS457" i="63"/>
  <c r="AS15" i="63"/>
  <c r="AS154" i="63"/>
  <c r="AS646" i="63"/>
  <c r="AS317" i="63"/>
  <c r="AS80" i="63"/>
  <c r="AS197" i="63"/>
  <c r="AS575" i="63"/>
  <c r="AS327" i="63"/>
  <c r="AS397" i="63"/>
  <c r="AS467" i="63"/>
  <c r="AS45" i="63"/>
  <c r="AS213" i="63"/>
  <c r="AS214" i="63"/>
  <c r="AS277" i="63"/>
  <c r="AS337" i="63"/>
  <c r="AS572" i="63"/>
  <c r="AS172" i="63"/>
  <c r="AS237" i="63"/>
  <c r="AS576" i="63"/>
  <c r="AS347" i="63"/>
  <c r="AS846" i="63"/>
  <c r="AS247" i="63"/>
  <c r="AS287" i="63"/>
  <c r="AS357" i="63"/>
  <c r="AS427" i="63"/>
  <c r="AS487" i="63"/>
  <c r="AS212" i="63"/>
  <c r="AS25" i="63"/>
  <c r="AS257" i="63"/>
  <c r="AS297" i="63"/>
  <c r="AS175" i="63"/>
  <c r="AS660" i="63"/>
  <c r="AS582" i="63"/>
  <c r="AS777" i="63"/>
  <c r="AS367" i="63"/>
  <c r="AS579" i="63"/>
  <c r="AS497" i="63"/>
  <c r="AS670" i="63"/>
  <c r="AS727" i="63"/>
  <c r="AS787" i="63"/>
  <c r="AS847" i="63"/>
  <c r="AS16" i="63"/>
  <c r="AS387" i="63"/>
  <c r="AS507" i="63"/>
  <c r="AS680" i="63"/>
  <c r="AS737" i="63"/>
  <c r="AS407" i="63"/>
  <c r="AS603" i="63"/>
  <c r="AS690" i="63"/>
  <c r="AS747" i="63"/>
  <c r="AS807" i="63"/>
  <c r="AS587" i="63"/>
  <c r="AS26" i="63"/>
  <c r="AS417" i="63"/>
  <c r="AS613" i="63"/>
  <c r="AS581" i="63"/>
  <c r="AS757" i="63"/>
  <c r="AS437" i="63"/>
  <c r="AS623" i="63"/>
  <c r="AS700" i="63"/>
  <c r="AS767" i="63"/>
  <c r="AS817" i="63"/>
  <c r="AS867" i="63"/>
  <c r="AS46" i="63"/>
  <c r="AS174" i="63"/>
  <c r="AS580" i="63"/>
  <c r="AS633" i="63"/>
  <c r="AS82" i="63"/>
  <c r="AS583" i="63"/>
  <c r="AS827" i="63"/>
  <c r="AS877" i="63"/>
  <c r="AS56" i="63"/>
  <c r="AS477" i="63"/>
  <c r="AS647" i="63"/>
  <c r="AS714" i="63"/>
  <c r="AS215" i="63"/>
  <c r="AS125" i="63"/>
  <c r="AS238" i="63"/>
  <c r="AS288" i="63"/>
  <c r="AS584" i="63"/>
  <c r="AS887" i="63"/>
  <c r="AS135" i="63"/>
  <c r="AS248" i="63"/>
  <c r="AS298" i="63"/>
  <c r="AS378" i="63"/>
  <c r="AS448" i="63"/>
  <c r="AS6" i="63"/>
  <c r="AS177" i="63"/>
  <c r="AS258" i="63"/>
  <c r="AS308" i="63"/>
  <c r="AS589" i="63"/>
  <c r="AS458" i="63"/>
  <c r="AS797" i="63"/>
  <c r="AS715" i="63"/>
  <c r="AS145" i="63"/>
  <c r="AS84" i="63"/>
  <c r="AS318" i="63"/>
  <c r="AS388" i="63"/>
  <c r="AS178" i="63"/>
  <c r="AS585" i="63"/>
  <c r="AS36" i="63"/>
  <c r="AS105" i="63"/>
  <c r="AS83" i="63"/>
  <c r="AS268" i="63"/>
  <c r="AS837" i="63"/>
  <c r="AS66" i="63"/>
  <c r="AS115" i="63"/>
  <c r="AS155" i="63"/>
  <c r="AS648" i="63"/>
  <c r="AS586" i="63"/>
  <c r="AS176" i="63"/>
  <c r="AS198" i="63"/>
  <c r="AS278" i="63"/>
  <c r="AS857" i="63"/>
  <c r="AS216" i="63"/>
  <c r="AS217" i="63"/>
  <c r="AS588" i="63"/>
  <c r="AS348" i="63"/>
  <c r="AS624" i="63"/>
  <c r="AS701" i="63"/>
  <c r="AS593" i="63"/>
  <c r="AS328" i="63"/>
  <c r="AS488" i="63"/>
  <c r="AS634" i="63"/>
  <c r="AS85" i="63"/>
  <c r="AS594" i="63"/>
  <c r="AS848" i="63"/>
  <c r="AS17" i="63"/>
  <c r="AS590" i="63"/>
  <c r="AS649" i="63"/>
  <c r="AS716" i="63"/>
  <c r="AS438" i="63"/>
  <c r="AS478" i="63"/>
  <c r="AS591" i="63"/>
  <c r="AS661" i="63"/>
  <c r="AS728" i="63"/>
  <c r="AS788" i="63"/>
  <c r="AS595" i="63"/>
  <c r="AS27" i="63"/>
  <c r="AS338" i="63"/>
  <c r="AS428" i="63"/>
  <c r="AS468" i="63"/>
  <c r="AS179" i="63"/>
  <c r="AS498" i="63"/>
  <c r="AS671" i="63"/>
  <c r="AS738" i="63"/>
  <c r="AS418" i="63"/>
  <c r="AS508" i="63"/>
  <c r="AS681" i="63"/>
  <c r="AS748" i="63"/>
  <c r="AS368" i="63"/>
  <c r="AS408" i="63"/>
  <c r="AS604" i="63"/>
  <c r="AS691" i="63"/>
  <c r="AS758" i="63"/>
  <c r="AS818" i="63"/>
  <c r="AS878" i="63"/>
  <c r="AS57" i="63"/>
  <c r="AS358" i="63"/>
  <c r="AS398" i="63"/>
  <c r="AS614" i="63"/>
  <c r="AS592" i="63"/>
  <c r="AS768" i="63"/>
  <c r="AS828" i="63"/>
  <c r="AS888" i="63"/>
  <c r="AS798" i="63"/>
  <c r="AS37" i="63"/>
  <c r="AS116" i="63"/>
  <c r="AS156" i="63"/>
  <c r="AS650" i="63"/>
  <c r="AS339" i="63"/>
  <c r="AS808" i="63"/>
  <c r="AS47" i="63"/>
  <c r="AS106" i="63"/>
  <c r="AS180" i="63"/>
  <c r="AS199" i="63"/>
  <c r="AS279" i="63"/>
  <c r="AS349" i="63"/>
  <c r="AS429" i="63"/>
  <c r="AS838" i="63"/>
  <c r="AS219" i="63"/>
  <c r="AS220" i="63"/>
  <c r="AS596" i="63"/>
  <c r="AS858" i="63"/>
  <c r="AS126" i="63"/>
  <c r="AS239" i="63"/>
  <c r="AS289" i="63"/>
  <c r="AS369" i="63"/>
  <c r="AS449" i="63"/>
  <c r="AS218" i="63"/>
  <c r="AS136" i="63"/>
  <c r="AS249" i="63"/>
  <c r="AS299" i="63"/>
  <c r="AS868" i="63"/>
  <c r="AS181" i="63"/>
  <c r="AS259" i="63"/>
  <c r="AS309" i="63"/>
  <c r="AS7" i="63"/>
  <c r="AS67" i="63"/>
  <c r="AS146" i="63"/>
  <c r="AS87" i="63"/>
  <c r="AS319" i="63"/>
  <c r="AS399" i="63"/>
  <c r="AS469" i="63"/>
  <c r="AS778" i="63"/>
  <c r="AS717" i="63"/>
  <c r="AS86" i="63"/>
  <c r="AS269" i="63"/>
  <c r="AS329" i="63"/>
  <c r="AS409" i="63"/>
  <c r="AS479" i="63"/>
  <c r="AS183" i="63"/>
  <c r="AS597" i="63"/>
  <c r="AS651" i="63"/>
  <c r="AS718" i="63"/>
  <c r="AS799" i="63"/>
  <c r="AS221" i="63"/>
  <c r="AS38" i="63"/>
  <c r="AS127" i="63"/>
  <c r="AS489" i="63"/>
  <c r="AS499" i="63"/>
  <c r="AS662" i="63"/>
  <c r="AS729" i="63"/>
  <c r="AS809" i="63"/>
  <c r="AS869" i="63"/>
  <c r="AS48" i="63"/>
  <c r="AS137" i="63"/>
  <c r="AS250" i="63"/>
  <c r="AS310" i="63"/>
  <c r="AS390" i="63"/>
  <c r="AS186" i="63"/>
  <c r="AS379" i="63"/>
  <c r="AS615" i="63"/>
  <c r="AS672" i="63"/>
  <c r="AS739" i="63"/>
  <c r="AS819" i="63"/>
  <c r="AS879" i="63"/>
  <c r="AS58" i="63"/>
  <c r="AS389" i="63"/>
  <c r="AS605" i="63"/>
  <c r="AS682" i="63"/>
  <c r="AS749" i="63"/>
  <c r="AS829" i="63"/>
  <c r="AS889" i="63"/>
  <c r="AS68" i="63"/>
  <c r="AS147" i="63"/>
  <c r="AS90" i="63"/>
  <c r="AS330" i="63"/>
  <c r="AS410" i="63"/>
  <c r="AS480" i="63"/>
  <c r="AS636" i="63"/>
  <c r="AS419" i="63"/>
  <c r="AS692" i="63"/>
  <c r="AS759" i="63"/>
  <c r="AS839" i="63"/>
  <c r="AS8" i="63"/>
  <c r="AS439" i="63"/>
  <c r="AS598" i="63"/>
  <c r="AS769" i="63"/>
  <c r="AS849" i="63"/>
  <c r="AS18" i="63"/>
  <c r="AS117" i="63"/>
  <c r="AS157" i="63"/>
  <c r="AS652" i="63"/>
  <c r="AS350" i="63"/>
  <c r="AS430" i="63"/>
  <c r="AS490" i="63"/>
  <c r="AS663" i="63"/>
  <c r="AS459" i="63"/>
  <c r="AS509" i="63"/>
  <c r="AS625" i="63"/>
  <c r="AS702" i="63"/>
  <c r="AS779" i="63"/>
  <c r="AS859" i="63"/>
  <c r="AS719" i="63"/>
  <c r="AS184" i="63"/>
  <c r="AS200" i="63"/>
  <c r="AS280" i="63"/>
  <c r="AS360" i="63"/>
  <c r="AS440" i="63"/>
  <c r="AS500" i="63"/>
  <c r="AS300" i="63"/>
  <c r="AS460" i="63"/>
  <c r="AS187" i="63"/>
  <c r="AS693" i="63"/>
  <c r="AS770" i="63"/>
  <c r="AS850" i="63"/>
  <c r="AS29" i="63"/>
  <c r="AS107" i="63"/>
  <c r="AS320" i="63"/>
  <c r="AS470" i="63"/>
  <c r="AS606" i="63"/>
  <c r="AS653" i="63"/>
  <c r="AS703" i="63"/>
  <c r="AS780" i="63"/>
  <c r="AS860" i="63"/>
  <c r="AS39" i="63"/>
  <c r="AS128" i="63"/>
  <c r="AS251" i="63"/>
  <c r="AS321" i="63"/>
  <c r="AS401" i="63"/>
  <c r="AS471" i="63"/>
  <c r="AS637" i="63"/>
  <c r="AS635" i="63"/>
  <c r="AS89" i="63"/>
  <c r="AS340" i="63"/>
  <c r="AS91" i="63"/>
  <c r="AS790" i="63"/>
  <c r="AS224" i="63"/>
  <c r="AS359" i="63"/>
  <c r="AS88" i="63"/>
  <c r="AS185" i="63"/>
  <c r="AS223" i="63"/>
  <c r="AS370" i="63"/>
  <c r="AS626" i="63"/>
  <c r="AS720" i="63"/>
  <c r="AS800" i="63"/>
  <c r="AS870" i="63"/>
  <c r="AS59" i="63"/>
  <c r="AS148" i="63"/>
  <c r="AS93" i="63"/>
  <c r="AS341" i="63"/>
  <c r="AS421" i="63"/>
  <c r="AS491" i="63"/>
  <c r="AS182" i="63"/>
  <c r="AS789" i="63"/>
  <c r="AS240" i="63"/>
  <c r="AS380" i="63"/>
  <c r="AS510" i="63"/>
  <c r="AS730" i="63"/>
  <c r="AS810" i="63"/>
  <c r="AS599" i="63"/>
  <c r="AS260" i="63"/>
  <c r="AS400" i="63"/>
  <c r="AS740" i="63"/>
  <c r="AS820" i="63"/>
  <c r="AS890" i="63"/>
  <c r="AS108" i="63"/>
  <c r="AS158" i="63"/>
  <c r="AS281" i="63"/>
  <c r="AS361" i="63"/>
  <c r="AS441" i="63"/>
  <c r="AS511" i="63"/>
  <c r="AS28" i="63"/>
  <c r="AS222" i="63"/>
  <c r="AS270" i="63"/>
  <c r="AS420" i="63"/>
  <c r="AS616" i="63"/>
  <c r="AS673" i="63"/>
  <c r="AS750" i="63"/>
  <c r="AS830" i="63"/>
  <c r="AS9" i="63"/>
  <c r="AS118" i="63"/>
  <c r="AS201" i="63"/>
  <c r="AS291" i="63"/>
  <c r="AS371" i="63"/>
  <c r="AS451" i="63"/>
  <c r="AS607" i="63"/>
  <c r="AS19" i="63"/>
  <c r="AS49" i="63"/>
  <c r="AS261" i="63"/>
  <c r="AS411" i="63"/>
  <c r="AS664" i="63"/>
  <c r="AS684" i="63"/>
  <c r="AS761" i="63"/>
  <c r="AS841" i="63"/>
  <c r="AS69" i="63"/>
  <c r="AS271" i="63"/>
  <c r="AS431" i="63"/>
  <c r="AS694" i="63"/>
  <c r="AS771" i="63"/>
  <c r="AS851" i="63"/>
  <c r="AS30" i="63"/>
  <c r="AS228" i="63"/>
  <c r="AS242" i="63"/>
  <c r="AS312" i="63"/>
  <c r="AS392" i="63"/>
  <c r="AS191" i="63"/>
  <c r="AS683" i="63"/>
  <c r="AS188" i="63"/>
  <c r="AS301" i="63"/>
  <c r="AS461" i="63"/>
  <c r="AS654" i="63"/>
  <c r="AS704" i="63"/>
  <c r="AS781" i="63"/>
  <c r="AS861" i="63"/>
  <c r="AS40" i="63"/>
  <c r="AS129" i="63"/>
  <c r="AS252" i="63"/>
  <c r="AS322" i="63"/>
  <c r="AS402" i="63"/>
  <c r="AS472" i="63"/>
  <c r="AS760" i="63"/>
  <c r="AS880" i="63"/>
  <c r="AS225" i="63"/>
  <c r="AS311" i="63"/>
  <c r="AS189" i="63"/>
  <c r="AS674" i="63"/>
  <c r="AS94" i="63"/>
  <c r="AS791" i="63"/>
  <c r="AS227" i="63"/>
  <c r="AS50" i="63"/>
  <c r="AS139" i="63"/>
  <c r="AS262" i="63"/>
  <c r="AS332" i="63"/>
  <c r="AS412" i="63"/>
  <c r="AS482" i="63"/>
  <c r="AS840" i="63"/>
  <c r="AS138" i="63"/>
  <c r="AS331" i="63"/>
  <c r="AS481" i="63"/>
  <c r="AS721" i="63"/>
  <c r="AS801" i="63"/>
  <c r="AS290" i="63"/>
  <c r="AS92" i="63"/>
  <c r="AS351" i="63"/>
  <c r="AS501" i="63"/>
  <c r="AS731" i="63"/>
  <c r="AS811" i="63"/>
  <c r="AS881" i="63"/>
  <c r="AS70" i="63"/>
  <c r="AS95" i="63"/>
  <c r="AS272" i="63"/>
  <c r="AS352" i="63"/>
  <c r="AS432" i="63"/>
  <c r="AS502" i="63"/>
  <c r="AS450" i="63"/>
  <c r="AS226" i="63"/>
  <c r="AS381" i="63"/>
  <c r="AS241" i="63"/>
  <c r="AS391" i="63"/>
  <c r="AS627" i="63"/>
  <c r="AS751" i="63"/>
  <c r="AS831" i="63"/>
  <c r="AS60" i="63"/>
  <c r="AS96" i="63"/>
  <c r="AS422" i="63"/>
  <c r="AS638" i="63"/>
  <c r="AS722" i="63"/>
  <c r="AS802" i="63"/>
  <c r="AS872" i="63"/>
  <c r="AS61" i="63"/>
  <c r="AS109" i="63"/>
  <c r="AS282" i="63"/>
  <c r="AS442" i="63"/>
  <c r="AS492" i="63"/>
  <c r="AS655" i="63"/>
  <c r="AS732" i="63"/>
  <c r="AS812" i="63"/>
  <c r="AS882" i="63"/>
  <c r="AS71" i="63"/>
  <c r="AS160" i="63"/>
  <c r="AS283" i="63"/>
  <c r="AS363" i="63"/>
  <c r="AS443" i="63"/>
  <c r="AS513" i="63"/>
  <c r="AS119" i="63"/>
  <c r="AS292" i="63"/>
  <c r="AS452" i="63"/>
  <c r="AS665" i="63"/>
  <c r="AS742" i="63"/>
  <c r="AS822" i="63"/>
  <c r="AS892" i="63"/>
  <c r="AS190" i="63"/>
  <c r="AS302" i="63"/>
  <c r="AS462" i="63"/>
  <c r="AS512" i="63"/>
  <c r="AS675" i="63"/>
  <c r="AS752" i="63"/>
  <c r="AS832" i="63"/>
  <c r="AS11" i="63"/>
  <c r="AS120" i="63"/>
  <c r="AS232" i="63"/>
  <c r="AS303" i="63"/>
  <c r="AS383" i="63"/>
  <c r="AS463" i="63"/>
  <c r="AS619" i="63"/>
  <c r="AS871" i="63"/>
  <c r="AS149" i="63"/>
  <c r="AS342" i="63"/>
  <c r="AS685" i="63"/>
  <c r="AS762" i="63"/>
  <c r="AS842" i="63"/>
  <c r="AS891" i="63"/>
  <c r="AS159" i="63"/>
  <c r="AS362" i="63"/>
  <c r="AS695" i="63"/>
  <c r="AS772" i="63"/>
  <c r="AS852" i="63"/>
  <c r="AS31" i="63"/>
  <c r="AS130" i="63"/>
  <c r="AS253" i="63"/>
  <c r="AS323" i="63"/>
  <c r="AS403" i="63"/>
  <c r="AS473" i="63"/>
  <c r="AS639" i="63"/>
  <c r="AS741" i="63"/>
  <c r="AS10" i="63"/>
  <c r="AS202" i="63"/>
  <c r="AS372" i="63"/>
  <c r="AS608" i="63"/>
  <c r="AS618" i="63"/>
  <c r="AS705" i="63"/>
  <c r="AS782" i="63"/>
  <c r="AS862" i="63"/>
  <c r="AS41" i="63"/>
  <c r="AS140" i="63"/>
  <c r="AS263" i="63"/>
  <c r="AS333" i="63"/>
  <c r="AS413" i="63"/>
  <c r="AS483" i="63"/>
  <c r="AS656" i="63"/>
  <c r="AS792" i="63"/>
  <c r="AS99" i="63"/>
  <c r="AS423" i="63"/>
  <c r="AS676" i="63"/>
  <c r="AS100" i="63"/>
  <c r="AS793" i="63"/>
  <c r="AS873" i="63"/>
  <c r="AS617" i="63"/>
  <c r="AS230" i="63"/>
  <c r="AS21" i="63"/>
  <c r="AS273" i="63"/>
  <c r="AS433" i="63"/>
  <c r="AS723" i="63"/>
  <c r="AS803" i="63"/>
  <c r="AS883" i="63"/>
  <c r="AS110" i="63"/>
  <c r="AS293" i="63"/>
  <c r="AS453" i="63"/>
  <c r="AS733" i="63"/>
  <c r="AS813" i="63"/>
  <c r="AS893" i="63"/>
  <c r="AS192" i="63"/>
  <c r="AS313" i="63"/>
  <c r="AS193" i="63"/>
  <c r="AS686" i="63"/>
  <c r="AS743" i="63"/>
  <c r="AS823" i="63"/>
  <c r="AS20" i="63"/>
  <c r="AS150" i="63"/>
  <c r="AS343" i="63"/>
  <c r="AS493" i="63"/>
  <c r="AS753" i="63"/>
  <c r="AS833" i="63"/>
  <c r="AS229" i="63"/>
  <c r="AS98" i="63"/>
  <c r="AS353" i="63"/>
  <c r="AS503" i="63"/>
  <c r="AS666" i="63"/>
  <c r="AS763" i="63"/>
  <c r="AS843" i="63"/>
  <c r="AS243" i="63"/>
  <c r="AS393" i="63"/>
  <c r="AS783" i="63"/>
  <c r="AS382" i="63"/>
  <c r="AS628" i="63"/>
  <c r="AS51" i="63"/>
  <c r="AS203" i="63"/>
  <c r="AS373" i="63"/>
  <c r="AS609" i="63"/>
  <c r="AS696" i="63"/>
  <c r="AS773" i="63"/>
  <c r="AS853" i="63"/>
  <c r="AS821" i="63"/>
  <c r="AS97" i="63"/>
  <c r="AS629" i="63"/>
  <c r="AS706" i="63"/>
  <c r="AS863" i="63"/>
  <c r="AU900" i="63" l="1"/>
  <c r="AT515" i="63"/>
  <c r="AT707" i="63"/>
  <c r="AT32" i="63"/>
  <c r="AT2" i="63"/>
  <c r="AT52" i="63"/>
  <c r="AT514" i="63"/>
  <c r="AT62" i="63"/>
  <c r="AT12" i="63"/>
  <c r="AT22" i="63"/>
  <c r="AT111" i="63"/>
  <c r="AT42" i="63"/>
  <c r="AT204" i="63"/>
  <c r="AT101" i="63"/>
  <c r="AT121" i="63"/>
  <c r="AT161" i="63"/>
  <c r="AT162" i="63"/>
  <c r="AT151" i="63"/>
  <c r="AT131" i="63"/>
  <c r="AT234" i="63"/>
  <c r="AT244" i="63"/>
  <c r="AT254" i="63"/>
  <c r="AT264" i="63"/>
  <c r="AT141" i="63"/>
  <c r="AT640" i="63"/>
  <c r="AT194" i="63"/>
  <c r="AT516" i="63"/>
  <c r="AT324" i="63"/>
  <c r="AT72" i="63"/>
  <c r="AT274" i="63"/>
  <c r="AT517" i="63"/>
  <c r="AT518" i="63"/>
  <c r="AT304" i="63"/>
  <c r="AT284" i="63"/>
  <c r="AT314" i="63"/>
  <c r="AT519" i="63"/>
  <c r="AT354" i="63"/>
  <c r="AT404" i="63"/>
  <c r="AT414" i="63"/>
  <c r="AT474" i="63"/>
  <c r="AT294" i="63"/>
  <c r="AT424" i="63"/>
  <c r="AT344" i="63"/>
  <c r="AT364" i="63"/>
  <c r="AT521" i="63"/>
  <c r="AT520" i="63"/>
  <c r="AT444" i="63"/>
  <c r="AT334" i="63"/>
  <c r="AT384" i="63"/>
  <c r="AT205" i="63"/>
  <c r="AT394" i="63"/>
  <c r="AT163" i="63"/>
  <c r="AT522" i="63"/>
  <c r="AT484" i="63"/>
  <c r="AT494" i="63"/>
  <c r="AT667" i="63"/>
  <c r="AT374" i="63"/>
  <c r="AT434" i="63"/>
  <c r="AT504" i="63"/>
  <c r="AT600" i="63"/>
  <c r="AT620" i="63"/>
  <c r="AT525" i="63"/>
  <c r="AT630" i="63"/>
  <c r="AT454" i="63"/>
  <c r="AT523" i="63"/>
  <c r="AT641" i="63"/>
  <c r="AT73" i="63"/>
  <c r="AT677" i="63"/>
  <c r="AT527" i="63"/>
  <c r="AT754" i="63"/>
  <c r="AT804" i="63"/>
  <c r="AT657" i="63"/>
  <c r="AT697" i="63"/>
  <c r="AT764" i="63"/>
  <c r="AT708" i="63"/>
  <c r="AT526" i="63"/>
  <c r="AT724" i="63"/>
  <c r="AT610" i="63"/>
  <c r="AT524" i="63"/>
  <c r="AT734" i="63"/>
  <c r="AT774" i="63"/>
  <c r="AT464" i="63"/>
  <c r="AT687" i="63"/>
  <c r="AT744" i="63"/>
  <c r="AT784" i="63"/>
  <c r="AT531" i="63"/>
  <c r="AT824" i="63"/>
  <c r="AT814" i="63"/>
  <c r="AT532" i="63"/>
  <c r="AT844" i="63"/>
  <c r="AT534" i="63"/>
  <c r="AT63" i="63"/>
  <c r="AT528" i="63"/>
  <c r="AT854" i="63"/>
  <c r="AT529" i="63"/>
  <c r="AT533" i="63"/>
  <c r="AT535" i="63"/>
  <c r="AT530" i="63"/>
  <c r="AT206" i="63"/>
  <c r="AT794" i="63"/>
  <c r="AT864" i="63"/>
  <c r="AT23" i="63"/>
  <c r="AT43" i="63"/>
  <c r="AT834" i="63"/>
  <c r="AT3" i="63"/>
  <c r="AT884" i="63"/>
  <c r="AT165" i="63"/>
  <c r="AT874" i="63"/>
  <c r="AT709" i="63"/>
  <c r="AT102" i="63"/>
  <c r="AT112" i="63"/>
  <c r="AT13" i="63"/>
  <c r="AT53" i="63"/>
  <c r="AT164" i="63"/>
  <c r="AT75" i="63"/>
  <c r="AT33" i="63"/>
  <c r="AT265" i="63"/>
  <c r="AT305" i="63"/>
  <c r="AT207" i="63"/>
  <c r="AT74" i="63"/>
  <c r="AT642" i="63"/>
  <c r="AT122" i="63"/>
  <c r="AT195" i="63"/>
  <c r="AT536" i="63"/>
  <c r="AT539" i="63"/>
  <c r="AT132" i="63"/>
  <c r="AT208" i="63"/>
  <c r="AT275" i="63"/>
  <c r="AT152" i="63"/>
  <c r="AT235" i="63"/>
  <c r="AT537" i="63"/>
  <c r="AT245" i="63"/>
  <c r="AT285" i="63"/>
  <c r="AT142" i="63"/>
  <c r="AT255" i="63"/>
  <c r="AT295" i="63"/>
  <c r="AT355" i="63"/>
  <c r="AT538" i="63"/>
  <c r="AT425" i="63"/>
  <c r="AT335" i="63"/>
  <c r="AT365" i="63"/>
  <c r="AT541" i="63"/>
  <c r="AT485" i="63"/>
  <c r="AT540" i="63"/>
  <c r="AT445" i="63"/>
  <c r="AT543" i="63"/>
  <c r="AT385" i="63"/>
  <c r="AT315" i="63"/>
  <c r="AT395" i="63"/>
  <c r="AT166" i="63"/>
  <c r="AT505" i="63"/>
  <c r="AT405" i="63"/>
  <c r="AT465" i="63"/>
  <c r="AT415" i="63"/>
  <c r="AT325" i="63"/>
  <c r="AT345" i="63"/>
  <c r="AT375" i="63"/>
  <c r="AT495" i="63"/>
  <c r="AT601" i="63"/>
  <c r="AT688" i="63"/>
  <c r="AT435" i="63"/>
  <c r="AT455" i="63"/>
  <c r="AT611" i="63"/>
  <c r="AT544" i="63"/>
  <c r="AT621" i="63"/>
  <c r="AT545" i="63"/>
  <c r="AT547" i="63"/>
  <c r="AT631" i="63"/>
  <c r="AT698" i="63"/>
  <c r="AT475" i="63"/>
  <c r="AT658" i="63"/>
  <c r="AT710" i="63"/>
  <c r="AT167" i="63"/>
  <c r="AT668" i="63"/>
  <c r="AT546" i="63"/>
  <c r="AT542" i="63"/>
  <c r="AT678" i="63"/>
  <c r="AT725" i="63"/>
  <c r="AT643" i="63"/>
  <c r="AT549" i="63"/>
  <c r="AT548" i="63"/>
  <c r="AT550" i="63"/>
  <c r="AT835" i="63"/>
  <c r="AT885" i="63"/>
  <c r="AT76" i="63"/>
  <c r="AT775" i="63"/>
  <c r="AT552" i="63"/>
  <c r="AT4" i="63"/>
  <c r="AT735" i="63"/>
  <c r="AT785" i="63"/>
  <c r="AT745" i="63"/>
  <c r="AT795" i="63"/>
  <c r="AT805" i="63"/>
  <c r="AT553" i="63"/>
  <c r="AT755" i="63"/>
  <c r="AT551" i="63"/>
  <c r="AT209" i="63"/>
  <c r="AT765" i="63"/>
  <c r="AT815" i="63"/>
  <c r="AT865" i="63"/>
  <c r="AT44" i="63"/>
  <c r="AT133" i="63"/>
  <c r="AT246" i="63"/>
  <c r="AT875" i="63"/>
  <c r="AT54" i="63"/>
  <c r="AT64" i="63"/>
  <c r="AT143" i="63"/>
  <c r="AT554" i="63"/>
  <c r="AT14" i="63"/>
  <c r="AT103" i="63"/>
  <c r="AT555" i="63"/>
  <c r="AT113" i="63"/>
  <c r="AT153" i="63"/>
  <c r="AT711" i="63"/>
  <c r="AT825" i="63"/>
  <c r="AT845" i="63"/>
  <c r="AT24" i="63"/>
  <c r="AT210" i="63"/>
  <c r="AT211" i="63"/>
  <c r="AT855" i="63"/>
  <c r="AT34" i="63"/>
  <c r="AT77" i="63"/>
  <c r="AT236" i="63"/>
  <c r="AT296" i="63"/>
  <c r="AT356" i="63"/>
  <c r="AT196" i="63"/>
  <c r="AT78" i="63"/>
  <c r="AT558" i="63"/>
  <c r="AT266" i="63"/>
  <c r="AT306" i="63"/>
  <c r="AT376" i="63"/>
  <c r="AT256" i="63"/>
  <c r="AT644" i="63"/>
  <c r="AT316" i="63"/>
  <c r="AT556" i="63"/>
  <c r="AT559" i="63"/>
  <c r="AT386" i="63"/>
  <c r="AT168" i="63"/>
  <c r="AT276" i="63"/>
  <c r="AT123" i="63"/>
  <c r="AT557" i="63"/>
  <c r="AT336" i="63"/>
  <c r="AT169" i="63"/>
  <c r="AT286" i="63"/>
  <c r="AT170" i="63"/>
  <c r="AT506" i="63"/>
  <c r="AT406" i="63"/>
  <c r="AT466" i="63"/>
  <c r="AT326" i="63"/>
  <c r="AT416" i="63"/>
  <c r="AT476" i="63"/>
  <c r="AT612" i="63"/>
  <c r="AT346" i="63"/>
  <c r="AT426" i="63"/>
  <c r="AT171" i="63"/>
  <c r="AT366" i="63"/>
  <c r="AT561" i="63"/>
  <c r="AT486" i="63"/>
  <c r="AT632" i="63"/>
  <c r="AT560" i="63"/>
  <c r="AT436" i="63"/>
  <c r="AT562" i="63"/>
  <c r="AT446" i="63"/>
  <c r="AT563" i="63"/>
  <c r="AT659" i="63"/>
  <c r="AT396" i="63"/>
  <c r="AT456" i="63"/>
  <c r="AT622" i="63"/>
  <c r="AT79" i="63"/>
  <c r="AT568" i="63"/>
  <c r="AT571" i="63"/>
  <c r="AT212" i="63"/>
  <c r="AT25" i="63"/>
  <c r="AT213" i="63"/>
  <c r="AT645" i="63"/>
  <c r="AT712" i="63"/>
  <c r="AT766" i="63"/>
  <c r="AT816" i="63"/>
  <c r="AT566" i="63"/>
  <c r="AT569" i="63"/>
  <c r="AT826" i="63"/>
  <c r="AT876" i="63"/>
  <c r="AT45" i="63"/>
  <c r="AT134" i="63"/>
  <c r="AT679" i="63"/>
  <c r="AT726" i="63"/>
  <c r="AT570" i="63"/>
  <c r="AT689" i="63"/>
  <c r="AT736" i="63"/>
  <c r="AT776" i="63"/>
  <c r="AT564" i="63"/>
  <c r="AT746" i="63"/>
  <c r="AT786" i="63"/>
  <c r="AT846" i="63"/>
  <c r="AT15" i="63"/>
  <c r="AT104" i="63"/>
  <c r="AT496" i="63"/>
  <c r="AT565" i="63"/>
  <c r="AT567" i="63"/>
  <c r="AT796" i="63"/>
  <c r="AT856" i="63"/>
  <c r="AT574" i="63"/>
  <c r="AT602" i="63"/>
  <c r="AT669" i="63"/>
  <c r="AT699" i="63"/>
  <c r="AT756" i="63"/>
  <c r="AT806" i="63"/>
  <c r="AT866" i="63"/>
  <c r="AT257" i="63"/>
  <c r="AT297" i="63"/>
  <c r="AT367" i="63"/>
  <c r="AT437" i="63"/>
  <c r="AT579" i="63"/>
  <c r="AT886" i="63"/>
  <c r="AT713" i="63"/>
  <c r="AT173" i="63"/>
  <c r="AT144" i="63"/>
  <c r="AT81" i="63"/>
  <c r="AT577" i="63"/>
  <c r="AT377" i="63"/>
  <c r="AT447" i="63"/>
  <c r="AT5" i="63"/>
  <c r="AT65" i="63"/>
  <c r="AT267" i="63"/>
  <c r="AT307" i="63"/>
  <c r="AT55" i="63"/>
  <c r="AT124" i="63"/>
  <c r="AT154" i="63"/>
  <c r="AT646" i="63"/>
  <c r="AT317" i="63"/>
  <c r="AT387" i="63"/>
  <c r="AT174" i="63"/>
  <c r="AT80" i="63"/>
  <c r="AT197" i="63"/>
  <c r="AT575" i="63"/>
  <c r="AT327" i="63"/>
  <c r="AT836" i="63"/>
  <c r="AT214" i="63"/>
  <c r="AT277" i="63"/>
  <c r="AT337" i="63"/>
  <c r="AT572" i="63"/>
  <c r="AT35" i="63"/>
  <c r="AT172" i="63"/>
  <c r="AT237" i="63"/>
  <c r="AT576" i="63"/>
  <c r="AT347" i="63"/>
  <c r="AT417" i="63"/>
  <c r="AT175" i="63"/>
  <c r="AT573" i="63"/>
  <c r="AT114" i="63"/>
  <c r="AT247" i="63"/>
  <c r="AT287" i="63"/>
  <c r="AT357" i="63"/>
  <c r="AT477" i="63"/>
  <c r="AT647" i="63"/>
  <c r="AT714" i="63"/>
  <c r="AT584" i="63"/>
  <c r="AT487" i="63"/>
  <c r="AT660" i="63"/>
  <c r="AT582" i="63"/>
  <c r="AT777" i="63"/>
  <c r="AT586" i="63"/>
  <c r="AT6" i="63"/>
  <c r="AT578" i="63"/>
  <c r="AT497" i="63"/>
  <c r="AT670" i="63"/>
  <c r="AT727" i="63"/>
  <c r="AT397" i="63"/>
  <c r="AT507" i="63"/>
  <c r="AT680" i="63"/>
  <c r="AT737" i="63"/>
  <c r="AT797" i="63"/>
  <c r="AT857" i="63"/>
  <c r="AT715" i="63"/>
  <c r="AT407" i="63"/>
  <c r="AT603" i="63"/>
  <c r="AT690" i="63"/>
  <c r="AT747" i="63"/>
  <c r="AT427" i="63"/>
  <c r="AT613" i="63"/>
  <c r="AT581" i="63"/>
  <c r="AT757" i="63"/>
  <c r="AT585" i="63"/>
  <c r="AT215" i="63"/>
  <c r="AT36" i="63"/>
  <c r="AT457" i="63"/>
  <c r="AT623" i="63"/>
  <c r="AT700" i="63"/>
  <c r="AT767" i="63"/>
  <c r="AT817" i="63"/>
  <c r="AT867" i="63"/>
  <c r="AT46" i="63"/>
  <c r="AT467" i="63"/>
  <c r="AT580" i="63"/>
  <c r="AT633" i="63"/>
  <c r="AT82" i="63"/>
  <c r="AT583" i="63"/>
  <c r="AT587" i="63"/>
  <c r="AT216" i="63"/>
  <c r="AT217" i="63"/>
  <c r="AT588" i="63"/>
  <c r="AT877" i="63"/>
  <c r="AT125" i="63"/>
  <c r="AT238" i="63"/>
  <c r="AT288" i="63"/>
  <c r="AT368" i="63"/>
  <c r="AT438" i="63"/>
  <c r="AT887" i="63"/>
  <c r="AT135" i="63"/>
  <c r="AT248" i="63"/>
  <c r="AT298" i="63"/>
  <c r="AT378" i="63"/>
  <c r="AT448" i="63"/>
  <c r="AT787" i="63"/>
  <c r="AT16" i="63"/>
  <c r="AT177" i="63"/>
  <c r="AT258" i="63"/>
  <c r="AT308" i="63"/>
  <c r="AT589" i="63"/>
  <c r="AT458" i="63"/>
  <c r="AT807" i="63"/>
  <c r="AT26" i="63"/>
  <c r="AT145" i="63"/>
  <c r="AT84" i="63"/>
  <c r="AT318" i="63"/>
  <c r="AT827" i="63"/>
  <c r="AT105" i="63"/>
  <c r="AT83" i="63"/>
  <c r="AT268" i="63"/>
  <c r="AT837" i="63"/>
  <c r="AT66" i="63"/>
  <c r="AT115" i="63"/>
  <c r="AT155" i="63"/>
  <c r="AT648" i="63"/>
  <c r="AT847" i="63"/>
  <c r="AT56" i="63"/>
  <c r="AT176" i="63"/>
  <c r="AT198" i="63"/>
  <c r="AT278" i="63"/>
  <c r="AT358" i="63"/>
  <c r="AT398" i="63"/>
  <c r="AT614" i="63"/>
  <c r="AT592" i="63"/>
  <c r="AT768" i="63"/>
  <c r="AT348" i="63"/>
  <c r="AT388" i="63"/>
  <c r="AT624" i="63"/>
  <c r="AT701" i="63"/>
  <c r="AT593" i="63"/>
  <c r="AT838" i="63"/>
  <c r="AT7" i="63"/>
  <c r="AT328" i="63"/>
  <c r="AT488" i="63"/>
  <c r="AT634" i="63"/>
  <c r="AT85" i="63"/>
  <c r="AT590" i="63"/>
  <c r="AT649" i="63"/>
  <c r="AT716" i="63"/>
  <c r="AT778" i="63"/>
  <c r="AT858" i="63"/>
  <c r="AT717" i="63"/>
  <c r="AT478" i="63"/>
  <c r="AT591" i="63"/>
  <c r="AT661" i="63"/>
  <c r="AT728" i="63"/>
  <c r="AT338" i="63"/>
  <c r="AT428" i="63"/>
  <c r="AT468" i="63"/>
  <c r="AT179" i="63"/>
  <c r="AT498" i="63"/>
  <c r="AT671" i="63"/>
  <c r="AT738" i="63"/>
  <c r="AT418" i="63"/>
  <c r="AT178" i="63"/>
  <c r="AT508" i="63"/>
  <c r="AT681" i="63"/>
  <c r="AT748" i="63"/>
  <c r="AT808" i="63"/>
  <c r="AT868" i="63"/>
  <c r="AT47" i="63"/>
  <c r="AT408" i="63"/>
  <c r="AT604" i="63"/>
  <c r="AT691" i="63"/>
  <c r="AT758" i="63"/>
  <c r="AT818" i="63"/>
  <c r="AT878" i="63"/>
  <c r="AT788" i="63"/>
  <c r="AT27" i="63"/>
  <c r="AT86" i="63"/>
  <c r="AT269" i="63"/>
  <c r="AT329" i="63"/>
  <c r="AT798" i="63"/>
  <c r="AT37" i="63"/>
  <c r="AT116" i="63"/>
  <c r="AT156" i="63"/>
  <c r="AT650" i="63"/>
  <c r="AT339" i="63"/>
  <c r="AT419" i="63"/>
  <c r="AT183" i="63"/>
  <c r="AT828" i="63"/>
  <c r="AT106" i="63"/>
  <c r="AT180" i="63"/>
  <c r="AT199" i="63"/>
  <c r="AT279" i="63"/>
  <c r="AT848" i="63"/>
  <c r="AT219" i="63"/>
  <c r="AT220" i="63"/>
  <c r="AT596" i="63"/>
  <c r="AT359" i="63"/>
  <c r="AT439" i="63"/>
  <c r="AT597" i="63"/>
  <c r="AT595" i="63"/>
  <c r="AT57" i="63"/>
  <c r="AT126" i="63"/>
  <c r="AT239" i="63"/>
  <c r="AT289" i="63"/>
  <c r="AT218" i="63"/>
  <c r="AT136" i="63"/>
  <c r="AT249" i="63"/>
  <c r="AT299" i="63"/>
  <c r="AT888" i="63"/>
  <c r="AT181" i="63"/>
  <c r="AT259" i="63"/>
  <c r="AT309" i="63"/>
  <c r="AT389" i="63"/>
  <c r="AT182" i="63"/>
  <c r="AT605" i="63"/>
  <c r="AT594" i="63"/>
  <c r="AT17" i="63"/>
  <c r="AT67" i="63"/>
  <c r="AT146" i="63"/>
  <c r="AT87" i="63"/>
  <c r="AT319" i="63"/>
  <c r="AT399" i="63"/>
  <c r="AT469" i="63"/>
  <c r="AT615" i="63"/>
  <c r="AT479" i="63"/>
  <c r="AT635" i="63"/>
  <c r="AT88" i="63"/>
  <c r="AT789" i="63"/>
  <c r="AT599" i="63"/>
  <c r="AT28" i="63"/>
  <c r="AT222" i="63"/>
  <c r="AT651" i="63"/>
  <c r="AT718" i="63"/>
  <c r="AT799" i="63"/>
  <c r="AT221" i="63"/>
  <c r="AT38" i="63"/>
  <c r="AT127" i="63"/>
  <c r="AT240" i="63"/>
  <c r="AT300" i="63"/>
  <c r="AT380" i="63"/>
  <c r="AT460" i="63"/>
  <c r="AT369" i="63"/>
  <c r="AT489" i="63"/>
  <c r="AT499" i="63"/>
  <c r="AT662" i="63"/>
  <c r="AT729" i="63"/>
  <c r="AT809" i="63"/>
  <c r="AT869" i="63"/>
  <c r="AT48" i="63"/>
  <c r="AT349" i="63"/>
  <c r="AT379" i="63"/>
  <c r="AT672" i="63"/>
  <c r="AT739" i="63"/>
  <c r="AT819" i="63"/>
  <c r="AT879" i="63"/>
  <c r="AT58" i="63"/>
  <c r="AT185" i="63"/>
  <c r="AT260" i="63"/>
  <c r="AT320" i="63"/>
  <c r="AT400" i="63"/>
  <c r="AT470" i="63"/>
  <c r="AT626" i="63"/>
  <c r="AT409" i="63"/>
  <c r="AT682" i="63"/>
  <c r="AT749" i="63"/>
  <c r="AT829" i="63"/>
  <c r="AT889" i="63"/>
  <c r="AT68" i="63"/>
  <c r="AT429" i="63"/>
  <c r="AT692" i="63"/>
  <c r="AT759" i="63"/>
  <c r="AT839" i="63"/>
  <c r="AT8" i="63"/>
  <c r="AT107" i="63"/>
  <c r="AT89" i="63"/>
  <c r="AT270" i="63"/>
  <c r="AT340" i="63"/>
  <c r="AT420" i="63"/>
  <c r="AT187" i="63"/>
  <c r="AT653" i="63"/>
  <c r="AT449" i="63"/>
  <c r="AT598" i="63"/>
  <c r="AT769" i="63"/>
  <c r="AT849" i="63"/>
  <c r="AT18" i="63"/>
  <c r="AT117" i="63"/>
  <c r="AT157" i="63"/>
  <c r="AT652" i="63"/>
  <c r="AT350" i="63"/>
  <c r="AT430" i="63"/>
  <c r="AT490" i="63"/>
  <c r="AT719" i="63"/>
  <c r="AT290" i="63"/>
  <c r="AT450" i="63"/>
  <c r="AT636" i="63"/>
  <c r="AT683" i="63"/>
  <c r="AT760" i="63"/>
  <c r="AT840" i="63"/>
  <c r="AT19" i="63"/>
  <c r="AT459" i="63"/>
  <c r="AT137" i="63"/>
  <c r="AT310" i="63"/>
  <c r="AT186" i="63"/>
  <c r="AT693" i="63"/>
  <c r="AT770" i="63"/>
  <c r="AT850" i="63"/>
  <c r="AT29" i="63"/>
  <c r="AT225" i="63"/>
  <c r="AT241" i="63"/>
  <c r="AT311" i="63"/>
  <c r="AT391" i="63"/>
  <c r="AT189" i="63"/>
  <c r="AT627" i="63"/>
  <c r="AT184" i="63"/>
  <c r="AT147" i="63"/>
  <c r="AT330" i="63"/>
  <c r="AT480" i="63"/>
  <c r="AT606" i="63"/>
  <c r="AT703" i="63"/>
  <c r="AT780" i="63"/>
  <c r="AT860" i="63"/>
  <c r="AT200" i="63"/>
  <c r="AT360" i="63"/>
  <c r="AT91" i="63"/>
  <c r="AT790" i="63"/>
  <c r="AT224" i="63"/>
  <c r="AT49" i="63"/>
  <c r="AT138" i="63"/>
  <c r="AT261" i="63"/>
  <c r="AT331" i="63"/>
  <c r="AT411" i="63"/>
  <c r="AT481" i="63"/>
  <c r="AT625" i="63"/>
  <c r="AT223" i="63"/>
  <c r="AT370" i="63"/>
  <c r="AT663" i="63"/>
  <c r="AT720" i="63"/>
  <c r="AT800" i="63"/>
  <c r="AT509" i="63"/>
  <c r="AT702" i="63"/>
  <c r="AT250" i="63"/>
  <c r="AT390" i="63"/>
  <c r="AT500" i="63"/>
  <c r="AT510" i="63"/>
  <c r="AT730" i="63"/>
  <c r="AT810" i="63"/>
  <c r="AT880" i="63"/>
  <c r="AT69" i="63"/>
  <c r="AT92" i="63"/>
  <c r="AT271" i="63"/>
  <c r="AT351" i="63"/>
  <c r="AT431" i="63"/>
  <c r="AT501" i="63"/>
  <c r="AT779" i="63"/>
  <c r="AT90" i="63"/>
  <c r="AT410" i="63"/>
  <c r="AT740" i="63"/>
  <c r="AT820" i="63"/>
  <c r="AT890" i="63"/>
  <c r="AT108" i="63"/>
  <c r="AT158" i="63"/>
  <c r="AT281" i="63"/>
  <c r="AT361" i="63"/>
  <c r="AT441" i="63"/>
  <c r="AT511" i="63"/>
  <c r="AT859" i="63"/>
  <c r="AT251" i="63"/>
  <c r="AT401" i="63"/>
  <c r="AT751" i="63"/>
  <c r="AT831" i="63"/>
  <c r="AT59" i="63"/>
  <c r="AT93" i="63"/>
  <c r="AT421" i="63"/>
  <c r="AT664" i="63"/>
  <c r="AT684" i="63"/>
  <c r="AT761" i="63"/>
  <c r="AT841" i="63"/>
  <c r="AT20" i="63"/>
  <c r="AT190" i="63"/>
  <c r="AT229" i="63"/>
  <c r="AT302" i="63"/>
  <c r="AT382" i="63"/>
  <c r="AT462" i="63"/>
  <c r="AT280" i="63"/>
  <c r="AT118" i="63"/>
  <c r="AT291" i="63"/>
  <c r="AT451" i="63"/>
  <c r="AT694" i="63"/>
  <c r="AT771" i="63"/>
  <c r="AT851" i="63"/>
  <c r="AT30" i="63"/>
  <c r="AT228" i="63"/>
  <c r="AT242" i="63"/>
  <c r="AT312" i="63"/>
  <c r="AT392" i="63"/>
  <c r="AT191" i="63"/>
  <c r="AT440" i="63"/>
  <c r="AT616" i="63"/>
  <c r="AT188" i="63"/>
  <c r="AT301" i="63"/>
  <c r="AT461" i="63"/>
  <c r="AT654" i="63"/>
  <c r="AT704" i="63"/>
  <c r="AT781" i="63"/>
  <c r="AT861" i="63"/>
  <c r="AT40" i="63"/>
  <c r="AT129" i="63"/>
  <c r="AT252" i="63"/>
  <c r="AT322" i="63"/>
  <c r="AT402" i="63"/>
  <c r="AT472" i="63"/>
  <c r="AT673" i="63"/>
  <c r="AT9" i="63"/>
  <c r="AT128" i="63"/>
  <c r="AT321" i="63"/>
  <c r="AT471" i="63"/>
  <c r="AT637" i="63"/>
  <c r="AT674" i="63"/>
  <c r="AT94" i="63"/>
  <c r="AT791" i="63"/>
  <c r="AT227" i="63"/>
  <c r="AT750" i="63"/>
  <c r="AT39" i="63"/>
  <c r="AT148" i="63"/>
  <c r="AT341" i="63"/>
  <c r="AT491" i="63"/>
  <c r="AT721" i="63"/>
  <c r="AT801" i="63"/>
  <c r="AT871" i="63"/>
  <c r="AT60" i="63"/>
  <c r="AT149" i="63"/>
  <c r="AT96" i="63"/>
  <c r="AT342" i="63"/>
  <c r="AT422" i="63"/>
  <c r="AT492" i="63"/>
  <c r="AT830" i="63"/>
  <c r="AT201" i="63"/>
  <c r="AT371" i="63"/>
  <c r="AT870" i="63"/>
  <c r="AT226" i="63"/>
  <c r="AT381" i="63"/>
  <c r="AT617" i="63"/>
  <c r="AT741" i="63"/>
  <c r="AT821" i="63"/>
  <c r="AT891" i="63"/>
  <c r="AT731" i="63"/>
  <c r="AT50" i="63"/>
  <c r="AT262" i="63"/>
  <c r="AT412" i="63"/>
  <c r="AT628" i="63"/>
  <c r="AT97" i="63"/>
  <c r="AT792" i="63"/>
  <c r="AT230" i="63"/>
  <c r="AT51" i="63"/>
  <c r="AT811" i="63"/>
  <c r="AT881" i="63"/>
  <c r="AT70" i="63"/>
  <c r="AT272" i="63"/>
  <c r="AT432" i="63"/>
  <c r="AT638" i="63"/>
  <c r="AT722" i="63"/>
  <c r="AT802" i="63"/>
  <c r="AT872" i="63"/>
  <c r="AT61" i="63"/>
  <c r="AT98" i="63"/>
  <c r="AT273" i="63"/>
  <c r="AT353" i="63"/>
  <c r="AT433" i="63"/>
  <c r="AT503" i="63"/>
  <c r="AT109" i="63"/>
  <c r="AT282" i="63"/>
  <c r="AT442" i="63"/>
  <c r="AT655" i="63"/>
  <c r="AT732" i="63"/>
  <c r="AT812" i="63"/>
  <c r="AT882" i="63"/>
  <c r="AT119" i="63"/>
  <c r="AT292" i="63"/>
  <c r="AT452" i="63"/>
  <c r="AT665" i="63"/>
  <c r="AT742" i="63"/>
  <c r="AT822" i="63"/>
  <c r="AT892" i="63"/>
  <c r="AT110" i="63"/>
  <c r="AT203" i="63"/>
  <c r="AT293" i="63"/>
  <c r="AT373" i="63"/>
  <c r="AT453" i="63"/>
  <c r="AT609" i="63"/>
  <c r="AT607" i="63"/>
  <c r="AT139" i="63"/>
  <c r="AT332" i="63"/>
  <c r="AT482" i="63"/>
  <c r="AT512" i="63"/>
  <c r="AT675" i="63"/>
  <c r="AT752" i="63"/>
  <c r="AT832" i="63"/>
  <c r="AT95" i="63"/>
  <c r="AT352" i="63"/>
  <c r="AT502" i="63"/>
  <c r="AT685" i="63"/>
  <c r="AT762" i="63"/>
  <c r="AT842" i="63"/>
  <c r="AT21" i="63"/>
  <c r="AT192" i="63"/>
  <c r="AT243" i="63"/>
  <c r="AT313" i="63"/>
  <c r="AT393" i="63"/>
  <c r="AT193" i="63"/>
  <c r="AT629" i="63"/>
  <c r="AT159" i="63"/>
  <c r="AT362" i="63"/>
  <c r="AT695" i="63"/>
  <c r="AT772" i="63"/>
  <c r="AT852" i="63"/>
  <c r="AT31" i="63"/>
  <c r="AT130" i="63"/>
  <c r="AT253" i="63"/>
  <c r="AT323" i="63"/>
  <c r="AT403" i="63"/>
  <c r="AT473" i="63"/>
  <c r="AT639" i="63"/>
  <c r="AT618" i="63"/>
  <c r="AT71" i="63"/>
  <c r="AT263" i="63"/>
  <c r="AT413" i="63"/>
  <c r="AT706" i="63"/>
  <c r="AT783" i="63"/>
  <c r="AT863" i="63"/>
  <c r="AT10" i="63"/>
  <c r="AT705" i="63"/>
  <c r="AT99" i="63"/>
  <c r="AT423" i="63"/>
  <c r="AT676" i="63"/>
  <c r="AT100" i="63"/>
  <c r="AT793" i="63"/>
  <c r="AT873" i="63"/>
  <c r="AT202" i="63"/>
  <c r="AT608" i="63"/>
  <c r="AT782" i="63"/>
  <c r="AT41" i="63"/>
  <c r="AT283" i="63"/>
  <c r="AT443" i="63"/>
  <c r="AT656" i="63"/>
  <c r="AT723" i="63"/>
  <c r="AT803" i="63"/>
  <c r="AT883" i="63"/>
  <c r="AT372" i="63"/>
  <c r="AT862" i="63"/>
  <c r="AT120" i="63"/>
  <c r="AT303" i="63"/>
  <c r="AT463" i="63"/>
  <c r="AT733" i="63"/>
  <c r="AT813" i="63"/>
  <c r="AT893" i="63"/>
  <c r="AT140" i="63"/>
  <c r="AT333" i="63"/>
  <c r="AT483" i="63"/>
  <c r="AT686" i="63"/>
  <c r="AT743" i="63"/>
  <c r="AT823" i="63"/>
  <c r="AT11" i="63"/>
  <c r="AT150" i="63"/>
  <c r="AT343" i="63"/>
  <c r="AT493" i="63"/>
  <c r="AT753" i="63"/>
  <c r="AT833" i="63"/>
  <c r="AT619" i="63"/>
  <c r="AT853" i="63"/>
  <c r="AT160" i="63"/>
  <c r="AT363" i="63"/>
  <c r="AT513" i="63"/>
  <c r="AT666" i="63"/>
  <c r="AT763" i="63"/>
  <c r="AT843" i="63"/>
  <c r="AT232" i="63"/>
  <c r="AT383" i="63"/>
  <c r="AT696" i="63"/>
  <c r="AT773" i="63"/>
  <c r="AV900" i="63" l="1"/>
  <c r="AU12" i="63"/>
  <c r="AU515" i="63"/>
  <c r="AU22" i="63"/>
  <c r="AU42" i="63"/>
  <c r="AU2" i="63"/>
  <c r="AU52" i="63"/>
  <c r="AU514" i="63"/>
  <c r="AU62" i="63"/>
  <c r="AU111" i="63"/>
  <c r="AU204" i="63"/>
  <c r="AU32" i="63"/>
  <c r="AU131" i="63"/>
  <c r="AU161" i="63"/>
  <c r="AU162" i="63"/>
  <c r="AU141" i="63"/>
  <c r="AU194" i="63"/>
  <c r="AU707" i="63"/>
  <c r="AU274" i="63"/>
  <c r="AU121" i="63"/>
  <c r="AU234" i="63"/>
  <c r="AU151" i="63"/>
  <c r="AU244" i="63"/>
  <c r="AU205" i="63"/>
  <c r="AU72" i="63"/>
  <c r="AU101" i="63"/>
  <c r="AU264" i="63"/>
  <c r="AU640" i="63"/>
  <c r="AU284" i="63"/>
  <c r="AU519" i="63"/>
  <c r="AU517" i="63"/>
  <c r="AU294" i="63"/>
  <c r="AU518" i="63"/>
  <c r="AU304" i="63"/>
  <c r="AU516" i="63"/>
  <c r="AU394" i="63"/>
  <c r="AU254" i="63"/>
  <c r="AU354" i="63"/>
  <c r="AU404" i="63"/>
  <c r="AU464" i="63"/>
  <c r="AU414" i="63"/>
  <c r="AU424" i="63"/>
  <c r="AU374" i="63"/>
  <c r="AU434" i="63"/>
  <c r="AU523" i="63"/>
  <c r="AU314" i="63"/>
  <c r="AU520" i="63"/>
  <c r="AU324" i="63"/>
  <c r="AU334" i="63"/>
  <c r="AU384" i="63"/>
  <c r="AU454" i="63"/>
  <c r="AU641" i="63"/>
  <c r="AU444" i="63"/>
  <c r="AU522" i="63"/>
  <c r="AU657" i="63"/>
  <c r="AU708" i="63"/>
  <c r="AU344" i="63"/>
  <c r="AU484" i="63"/>
  <c r="AU494" i="63"/>
  <c r="AU474" i="63"/>
  <c r="AU504" i="63"/>
  <c r="AU521" i="63"/>
  <c r="AU610" i="63"/>
  <c r="AU524" i="63"/>
  <c r="AU163" i="63"/>
  <c r="AU620" i="63"/>
  <c r="AU630" i="63"/>
  <c r="AU697" i="63"/>
  <c r="AU364" i="63"/>
  <c r="AU600" i="63"/>
  <c r="AU687" i="63"/>
  <c r="AU744" i="63"/>
  <c r="AU677" i="63"/>
  <c r="AU527" i="63"/>
  <c r="AU794" i="63"/>
  <c r="AU667" i="63"/>
  <c r="AU73" i="63"/>
  <c r="AU754" i="63"/>
  <c r="AU528" i="63"/>
  <c r="AU531" i="63"/>
  <c r="AU525" i="63"/>
  <c r="AU526" i="63"/>
  <c r="AU724" i="63"/>
  <c r="AU530" i="63"/>
  <c r="AU734" i="63"/>
  <c r="AU774" i="63"/>
  <c r="AU804" i="63"/>
  <c r="AU814" i="63"/>
  <c r="AU834" i="63"/>
  <c r="AU532" i="63"/>
  <c r="AU3" i="63"/>
  <c r="AU53" i="63"/>
  <c r="AU844" i="63"/>
  <c r="AU764" i="63"/>
  <c r="AU854" i="63"/>
  <c r="AU13" i="63"/>
  <c r="AU102" i="63"/>
  <c r="AU529" i="63"/>
  <c r="AU533" i="63"/>
  <c r="AU784" i="63"/>
  <c r="AU206" i="63"/>
  <c r="AU709" i="63"/>
  <c r="AU534" i="63"/>
  <c r="AU33" i="63"/>
  <c r="AU23" i="63"/>
  <c r="AU132" i="63"/>
  <c r="AU824" i="63"/>
  <c r="AU884" i="63"/>
  <c r="AU874" i="63"/>
  <c r="AU864" i="63"/>
  <c r="AU535" i="63"/>
  <c r="AU63" i="63"/>
  <c r="AU112" i="63"/>
  <c r="AU152" i="63"/>
  <c r="AU142" i="63"/>
  <c r="AU255" i="63"/>
  <c r="AU43" i="63"/>
  <c r="AU75" i="63"/>
  <c r="AU538" i="63"/>
  <c r="AU164" i="63"/>
  <c r="AU265" i="63"/>
  <c r="AU207" i="63"/>
  <c r="AU74" i="63"/>
  <c r="AU642" i="63"/>
  <c r="AU315" i="63"/>
  <c r="AU122" i="63"/>
  <c r="AU195" i="63"/>
  <c r="AU536" i="63"/>
  <c r="AU208" i="63"/>
  <c r="AU275" i="63"/>
  <c r="AU165" i="63"/>
  <c r="AU235" i="63"/>
  <c r="AU537" i="63"/>
  <c r="AU245" i="63"/>
  <c r="AU285" i="63"/>
  <c r="AU345" i="63"/>
  <c r="AU415" i="63"/>
  <c r="AU425" i="63"/>
  <c r="AU167" i="63"/>
  <c r="AU325" i="63"/>
  <c r="AU375" i="63"/>
  <c r="AU435" i="63"/>
  <c r="AU542" i="63"/>
  <c r="AU539" i="63"/>
  <c r="AU540" i="63"/>
  <c r="AU445" i="63"/>
  <c r="AU385" i="63"/>
  <c r="AU455" i="63"/>
  <c r="AU495" i="63"/>
  <c r="AU395" i="63"/>
  <c r="AU166" i="63"/>
  <c r="AU505" i="63"/>
  <c r="AU305" i="63"/>
  <c r="AU355" i="63"/>
  <c r="AU405" i="63"/>
  <c r="AU543" i="63"/>
  <c r="AU678" i="63"/>
  <c r="AU601" i="63"/>
  <c r="AU688" i="63"/>
  <c r="AU365" i="63"/>
  <c r="AU611" i="63"/>
  <c r="AU544" i="63"/>
  <c r="AU745" i="63"/>
  <c r="AU541" i="63"/>
  <c r="AU621" i="63"/>
  <c r="AU545" i="63"/>
  <c r="AU335" i="63"/>
  <c r="AU295" i="63"/>
  <c r="AU465" i="63"/>
  <c r="AU643" i="63"/>
  <c r="AU76" i="63"/>
  <c r="AU548" i="63"/>
  <c r="AU475" i="63"/>
  <c r="AU658" i="63"/>
  <c r="AU710" i="63"/>
  <c r="AU485" i="63"/>
  <c r="AU668" i="63"/>
  <c r="AU546" i="63"/>
  <c r="AU547" i="63"/>
  <c r="AU765" i="63"/>
  <c r="AU815" i="63"/>
  <c r="AU549" i="63"/>
  <c r="AU825" i="63"/>
  <c r="AU875" i="63"/>
  <c r="AU631" i="63"/>
  <c r="AU550" i="63"/>
  <c r="AU835" i="63"/>
  <c r="AU885" i="63"/>
  <c r="AU725" i="63"/>
  <c r="AU775" i="63"/>
  <c r="AU735" i="63"/>
  <c r="AU785" i="63"/>
  <c r="AU795" i="63"/>
  <c r="AU855" i="63"/>
  <c r="AU698" i="63"/>
  <c r="AU805" i="63"/>
  <c r="AU553" i="63"/>
  <c r="AU755" i="63"/>
  <c r="AU551" i="63"/>
  <c r="AU209" i="63"/>
  <c r="AU34" i="63"/>
  <c r="AU123" i="63"/>
  <c r="AU236" i="63"/>
  <c r="AU865" i="63"/>
  <c r="AU44" i="63"/>
  <c r="AU4" i="63"/>
  <c r="AU54" i="63"/>
  <c r="AU169" i="63"/>
  <c r="AU64" i="63"/>
  <c r="AU554" i="63"/>
  <c r="AU14" i="63"/>
  <c r="AU103" i="63"/>
  <c r="AU77" i="63"/>
  <c r="AU555" i="63"/>
  <c r="AU552" i="63"/>
  <c r="AU711" i="63"/>
  <c r="AU168" i="63"/>
  <c r="AU196" i="63"/>
  <c r="AU845" i="63"/>
  <c r="AU24" i="63"/>
  <c r="AU143" i="63"/>
  <c r="AU286" i="63"/>
  <c r="AU346" i="63"/>
  <c r="AU153" i="63"/>
  <c r="AU296" i="63"/>
  <c r="AU211" i="63"/>
  <c r="AU246" i="63"/>
  <c r="AU78" i="63"/>
  <c r="AU558" i="63"/>
  <c r="AU366" i="63"/>
  <c r="AU266" i="63"/>
  <c r="AU306" i="63"/>
  <c r="AU256" i="63"/>
  <c r="AU644" i="63"/>
  <c r="AU316" i="63"/>
  <c r="AU560" i="63"/>
  <c r="AU113" i="63"/>
  <c r="AU556" i="63"/>
  <c r="AU210" i="63"/>
  <c r="AU276" i="63"/>
  <c r="AU326" i="63"/>
  <c r="AU396" i="63"/>
  <c r="AU133" i="63"/>
  <c r="AU557" i="63"/>
  <c r="AU456" i="63"/>
  <c r="AU496" i="63"/>
  <c r="AU170" i="63"/>
  <c r="AU406" i="63"/>
  <c r="AU466" i="63"/>
  <c r="AU602" i="63"/>
  <c r="AU559" i="63"/>
  <c r="AU336" i="63"/>
  <c r="AU416" i="63"/>
  <c r="AU476" i="63"/>
  <c r="AU356" i="63"/>
  <c r="AU426" i="63"/>
  <c r="AU171" i="63"/>
  <c r="AU622" i="63"/>
  <c r="AU376" i="63"/>
  <c r="AU561" i="63"/>
  <c r="AU486" i="63"/>
  <c r="AU386" i="63"/>
  <c r="AU436" i="63"/>
  <c r="AU562" i="63"/>
  <c r="AU645" i="63"/>
  <c r="AU446" i="63"/>
  <c r="AU563" i="63"/>
  <c r="AU612" i="63"/>
  <c r="AU669" i="63"/>
  <c r="AU699" i="63"/>
  <c r="AU756" i="63"/>
  <c r="AU806" i="63"/>
  <c r="AU573" i="63"/>
  <c r="AU713" i="63"/>
  <c r="AU172" i="63"/>
  <c r="AU632" i="63"/>
  <c r="AU79" i="63"/>
  <c r="AU568" i="63"/>
  <c r="AU571" i="63"/>
  <c r="AU659" i="63"/>
  <c r="AU712" i="63"/>
  <c r="AU766" i="63"/>
  <c r="AU816" i="63"/>
  <c r="AU866" i="63"/>
  <c r="AU35" i="63"/>
  <c r="AU124" i="63"/>
  <c r="AU566" i="63"/>
  <c r="AU569" i="63"/>
  <c r="AU826" i="63"/>
  <c r="AU679" i="63"/>
  <c r="AU726" i="63"/>
  <c r="AU570" i="63"/>
  <c r="AU689" i="63"/>
  <c r="AU736" i="63"/>
  <c r="AU776" i="63"/>
  <c r="AU572" i="63"/>
  <c r="AU5" i="63"/>
  <c r="AU65" i="63"/>
  <c r="AU564" i="63"/>
  <c r="AU746" i="63"/>
  <c r="AU786" i="63"/>
  <c r="AU846" i="63"/>
  <c r="AU15" i="63"/>
  <c r="AU506" i="63"/>
  <c r="AU565" i="63"/>
  <c r="AU567" i="63"/>
  <c r="AU796" i="63"/>
  <c r="AU212" i="63"/>
  <c r="AU25" i="63"/>
  <c r="AU114" i="63"/>
  <c r="AU247" i="63"/>
  <c r="AU287" i="63"/>
  <c r="AU357" i="63"/>
  <c r="AU427" i="63"/>
  <c r="AU487" i="63"/>
  <c r="AU876" i="63"/>
  <c r="AU104" i="63"/>
  <c r="AU257" i="63"/>
  <c r="AU297" i="63"/>
  <c r="AU367" i="63"/>
  <c r="AU437" i="63"/>
  <c r="AU579" i="63"/>
  <c r="AU886" i="63"/>
  <c r="AU134" i="63"/>
  <c r="AU173" i="63"/>
  <c r="AU144" i="63"/>
  <c r="AU81" i="63"/>
  <c r="AU577" i="63"/>
  <c r="AU574" i="63"/>
  <c r="AU267" i="63"/>
  <c r="AU307" i="63"/>
  <c r="AU578" i="63"/>
  <c r="AU457" i="63"/>
  <c r="AU55" i="63"/>
  <c r="AU154" i="63"/>
  <c r="AU646" i="63"/>
  <c r="AU317" i="63"/>
  <c r="AU45" i="63"/>
  <c r="AU213" i="63"/>
  <c r="AU80" i="63"/>
  <c r="AU197" i="63"/>
  <c r="AU575" i="63"/>
  <c r="AU327" i="63"/>
  <c r="AU836" i="63"/>
  <c r="AU214" i="63"/>
  <c r="AU277" i="63"/>
  <c r="AU337" i="63"/>
  <c r="AU407" i="63"/>
  <c r="AU477" i="63"/>
  <c r="AU856" i="63"/>
  <c r="AU237" i="63"/>
  <c r="AU576" i="63"/>
  <c r="AU347" i="63"/>
  <c r="AU467" i="63"/>
  <c r="AU580" i="63"/>
  <c r="AU633" i="63"/>
  <c r="AU82" i="63"/>
  <c r="AU583" i="63"/>
  <c r="AU175" i="63"/>
  <c r="AU647" i="63"/>
  <c r="AU714" i="63"/>
  <c r="AU584" i="63"/>
  <c r="AU837" i="63"/>
  <c r="AU887" i="63"/>
  <c r="AU377" i="63"/>
  <c r="AU660" i="63"/>
  <c r="AU582" i="63"/>
  <c r="AU777" i="63"/>
  <c r="AU387" i="63"/>
  <c r="AU497" i="63"/>
  <c r="AU670" i="63"/>
  <c r="AU727" i="63"/>
  <c r="AU787" i="63"/>
  <c r="AU847" i="63"/>
  <c r="AU16" i="63"/>
  <c r="AU397" i="63"/>
  <c r="AU507" i="63"/>
  <c r="AU680" i="63"/>
  <c r="AU737" i="63"/>
  <c r="AU417" i="63"/>
  <c r="AU603" i="63"/>
  <c r="AU690" i="63"/>
  <c r="AU747" i="63"/>
  <c r="AU807" i="63"/>
  <c r="AU587" i="63"/>
  <c r="AU26" i="63"/>
  <c r="AU447" i="63"/>
  <c r="AU613" i="63"/>
  <c r="AU581" i="63"/>
  <c r="AU757" i="63"/>
  <c r="AU585" i="63"/>
  <c r="AU215" i="63"/>
  <c r="AU36" i="63"/>
  <c r="AU174" i="63"/>
  <c r="AU623" i="63"/>
  <c r="AU700" i="63"/>
  <c r="AU767" i="63"/>
  <c r="AU857" i="63"/>
  <c r="AU56" i="63"/>
  <c r="AU176" i="63"/>
  <c r="AU198" i="63"/>
  <c r="AU278" i="63"/>
  <c r="AU867" i="63"/>
  <c r="AU216" i="63"/>
  <c r="AU217" i="63"/>
  <c r="AU588" i="63"/>
  <c r="AU358" i="63"/>
  <c r="AU428" i="63"/>
  <c r="AU877" i="63"/>
  <c r="AU125" i="63"/>
  <c r="AU238" i="63"/>
  <c r="AU288" i="63"/>
  <c r="AU368" i="63"/>
  <c r="AU438" i="63"/>
  <c r="AU6" i="63"/>
  <c r="AU135" i="63"/>
  <c r="AU248" i="63"/>
  <c r="AU298" i="63"/>
  <c r="AU378" i="63"/>
  <c r="AU448" i="63"/>
  <c r="AU797" i="63"/>
  <c r="AU715" i="63"/>
  <c r="AU177" i="63"/>
  <c r="AU258" i="63"/>
  <c r="AU308" i="63"/>
  <c r="AU817" i="63"/>
  <c r="AU46" i="63"/>
  <c r="AU145" i="63"/>
  <c r="AU84" i="63"/>
  <c r="AU827" i="63"/>
  <c r="AU105" i="63"/>
  <c r="AU83" i="63"/>
  <c r="AU268" i="63"/>
  <c r="AU586" i="63"/>
  <c r="AU66" i="63"/>
  <c r="AU115" i="63"/>
  <c r="AU155" i="63"/>
  <c r="AU648" i="63"/>
  <c r="AU408" i="63"/>
  <c r="AU458" i="63"/>
  <c r="AU604" i="63"/>
  <c r="AU691" i="63"/>
  <c r="AU758" i="63"/>
  <c r="AU398" i="63"/>
  <c r="AU614" i="63"/>
  <c r="AU592" i="63"/>
  <c r="AU768" i="63"/>
  <c r="AU828" i="63"/>
  <c r="AU888" i="63"/>
  <c r="AU348" i="63"/>
  <c r="AU388" i="63"/>
  <c r="AU624" i="63"/>
  <c r="AU701" i="63"/>
  <c r="AU328" i="63"/>
  <c r="AU589" i="63"/>
  <c r="AU488" i="63"/>
  <c r="AU634" i="63"/>
  <c r="AU85" i="63"/>
  <c r="AU594" i="63"/>
  <c r="AU848" i="63"/>
  <c r="AU17" i="63"/>
  <c r="AU590" i="63"/>
  <c r="AU649" i="63"/>
  <c r="AU716" i="63"/>
  <c r="AU478" i="63"/>
  <c r="AU591" i="63"/>
  <c r="AU661" i="63"/>
  <c r="AU728" i="63"/>
  <c r="AU318" i="63"/>
  <c r="AU338" i="63"/>
  <c r="AU468" i="63"/>
  <c r="AU179" i="63"/>
  <c r="AU498" i="63"/>
  <c r="AU671" i="63"/>
  <c r="AU738" i="63"/>
  <c r="AU798" i="63"/>
  <c r="AU218" i="63"/>
  <c r="AU37" i="63"/>
  <c r="AU418" i="63"/>
  <c r="AU178" i="63"/>
  <c r="AU508" i="63"/>
  <c r="AU681" i="63"/>
  <c r="AU748" i="63"/>
  <c r="AU808" i="63"/>
  <c r="AU868" i="63"/>
  <c r="AU778" i="63"/>
  <c r="AU717" i="63"/>
  <c r="AU67" i="63"/>
  <c r="AU146" i="63"/>
  <c r="AU87" i="63"/>
  <c r="AU319" i="63"/>
  <c r="AU788" i="63"/>
  <c r="AU27" i="63"/>
  <c r="AU86" i="63"/>
  <c r="AU269" i="63"/>
  <c r="AU329" i="63"/>
  <c r="AU409" i="63"/>
  <c r="AU479" i="63"/>
  <c r="AU818" i="63"/>
  <c r="AU47" i="63"/>
  <c r="AU116" i="63"/>
  <c r="AU156" i="63"/>
  <c r="AU650" i="63"/>
  <c r="AU838" i="63"/>
  <c r="AU106" i="63"/>
  <c r="AU180" i="63"/>
  <c r="AU199" i="63"/>
  <c r="AU279" i="63"/>
  <c r="AU349" i="63"/>
  <c r="AU429" i="63"/>
  <c r="AU489" i="63"/>
  <c r="AU858" i="63"/>
  <c r="AU219" i="63"/>
  <c r="AU220" i="63"/>
  <c r="AU596" i="63"/>
  <c r="AU595" i="63"/>
  <c r="AU57" i="63"/>
  <c r="AU126" i="63"/>
  <c r="AU239" i="63"/>
  <c r="AU289" i="63"/>
  <c r="AU878" i="63"/>
  <c r="AU136" i="63"/>
  <c r="AU249" i="63"/>
  <c r="AU299" i="63"/>
  <c r="AU379" i="63"/>
  <c r="AU459" i="63"/>
  <c r="AU509" i="63"/>
  <c r="AU593" i="63"/>
  <c r="AU7" i="63"/>
  <c r="AU181" i="63"/>
  <c r="AU259" i="63"/>
  <c r="AU309" i="63"/>
  <c r="AU389" i="63"/>
  <c r="AU182" i="63"/>
  <c r="AU605" i="63"/>
  <c r="AU359" i="63"/>
  <c r="AU469" i="63"/>
  <c r="AU625" i="63"/>
  <c r="AU702" i="63"/>
  <c r="AU779" i="63"/>
  <c r="AU859" i="63"/>
  <c r="AU719" i="63"/>
  <c r="AU184" i="63"/>
  <c r="AU183" i="63"/>
  <c r="AU597" i="63"/>
  <c r="AU635" i="63"/>
  <c r="AU88" i="63"/>
  <c r="AU789" i="63"/>
  <c r="AU599" i="63"/>
  <c r="AU28" i="63"/>
  <c r="AU222" i="63"/>
  <c r="AU223" i="63"/>
  <c r="AU290" i="63"/>
  <c r="AU370" i="63"/>
  <c r="AU450" i="63"/>
  <c r="AU651" i="63"/>
  <c r="AU718" i="63"/>
  <c r="AU799" i="63"/>
  <c r="AU221" i="63"/>
  <c r="AU38" i="63"/>
  <c r="AU127" i="63"/>
  <c r="AU369" i="63"/>
  <c r="AU499" i="63"/>
  <c r="AU615" i="63"/>
  <c r="AU662" i="63"/>
  <c r="AU729" i="63"/>
  <c r="AU809" i="63"/>
  <c r="AU869" i="63"/>
  <c r="AU48" i="63"/>
  <c r="AU137" i="63"/>
  <c r="AU250" i="63"/>
  <c r="AU310" i="63"/>
  <c r="AU390" i="63"/>
  <c r="AU186" i="63"/>
  <c r="AU616" i="63"/>
  <c r="AU399" i="63"/>
  <c r="AU672" i="63"/>
  <c r="AU739" i="63"/>
  <c r="AU819" i="63"/>
  <c r="AU879" i="63"/>
  <c r="AU58" i="63"/>
  <c r="AU419" i="63"/>
  <c r="AU682" i="63"/>
  <c r="AU749" i="63"/>
  <c r="AU829" i="63"/>
  <c r="AU889" i="63"/>
  <c r="AU68" i="63"/>
  <c r="AU147" i="63"/>
  <c r="AU90" i="63"/>
  <c r="AU330" i="63"/>
  <c r="AU410" i="63"/>
  <c r="AU480" i="63"/>
  <c r="AU636" i="63"/>
  <c r="AU439" i="63"/>
  <c r="AU692" i="63"/>
  <c r="AU759" i="63"/>
  <c r="AU839" i="63"/>
  <c r="AU8" i="63"/>
  <c r="AU107" i="63"/>
  <c r="AU89" i="63"/>
  <c r="AU270" i="63"/>
  <c r="AU340" i="63"/>
  <c r="AU420" i="63"/>
  <c r="AU187" i="63"/>
  <c r="AU339" i="63"/>
  <c r="AU769" i="63"/>
  <c r="AU280" i="63"/>
  <c r="AU440" i="63"/>
  <c r="AU673" i="63"/>
  <c r="AU750" i="63"/>
  <c r="AU830" i="63"/>
  <c r="AU9" i="63"/>
  <c r="AU849" i="63"/>
  <c r="AU300" i="63"/>
  <c r="AU460" i="63"/>
  <c r="AU683" i="63"/>
  <c r="AU760" i="63"/>
  <c r="AU840" i="63"/>
  <c r="AU19" i="63"/>
  <c r="AU188" i="63"/>
  <c r="AU226" i="63"/>
  <c r="AU301" i="63"/>
  <c r="AU381" i="63"/>
  <c r="AU461" i="63"/>
  <c r="AU617" i="63"/>
  <c r="AU18" i="63"/>
  <c r="AU320" i="63"/>
  <c r="AU470" i="63"/>
  <c r="AU653" i="63"/>
  <c r="AU693" i="63"/>
  <c r="AU770" i="63"/>
  <c r="AU850" i="63"/>
  <c r="AU157" i="63"/>
  <c r="AU350" i="63"/>
  <c r="AU606" i="63"/>
  <c r="AU703" i="63"/>
  <c r="AU780" i="63"/>
  <c r="AU860" i="63"/>
  <c r="AU39" i="63"/>
  <c r="AU128" i="63"/>
  <c r="AU251" i="63"/>
  <c r="AU321" i="63"/>
  <c r="AU401" i="63"/>
  <c r="AU471" i="63"/>
  <c r="AU185" i="63"/>
  <c r="AU200" i="63"/>
  <c r="AU360" i="63"/>
  <c r="AU626" i="63"/>
  <c r="AU91" i="63"/>
  <c r="AU790" i="63"/>
  <c r="AU224" i="63"/>
  <c r="AU240" i="63"/>
  <c r="AU380" i="63"/>
  <c r="AU663" i="63"/>
  <c r="AU720" i="63"/>
  <c r="AU800" i="63"/>
  <c r="AU870" i="63"/>
  <c r="AU59" i="63"/>
  <c r="AU148" i="63"/>
  <c r="AU93" i="63"/>
  <c r="AU341" i="63"/>
  <c r="AU421" i="63"/>
  <c r="AU491" i="63"/>
  <c r="AU449" i="63"/>
  <c r="AU117" i="63"/>
  <c r="AU260" i="63"/>
  <c r="AU400" i="63"/>
  <c r="AU500" i="63"/>
  <c r="AU510" i="63"/>
  <c r="AU730" i="63"/>
  <c r="AU810" i="63"/>
  <c r="AU880" i="63"/>
  <c r="AU69" i="63"/>
  <c r="AU92" i="63"/>
  <c r="AU271" i="63"/>
  <c r="AU351" i="63"/>
  <c r="AU431" i="63"/>
  <c r="AU501" i="63"/>
  <c r="AU674" i="63"/>
  <c r="AU430" i="63"/>
  <c r="AU820" i="63"/>
  <c r="AU890" i="63"/>
  <c r="AU241" i="63"/>
  <c r="AU391" i="63"/>
  <c r="AU627" i="63"/>
  <c r="AU741" i="63"/>
  <c r="AU821" i="63"/>
  <c r="AU891" i="63"/>
  <c r="AU49" i="63"/>
  <c r="AU261" i="63"/>
  <c r="AU411" i="63"/>
  <c r="AU751" i="63"/>
  <c r="AU831" i="63"/>
  <c r="AU10" i="63"/>
  <c r="AU119" i="63"/>
  <c r="AU202" i="63"/>
  <c r="AU292" i="63"/>
  <c r="AU372" i="63"/>
  <c r="AU452" i="63"/>
  <c r="AU608" i="63"/>
  <c r="AU490" i="63"/>
  <c r="AU108" i="63"/>
  <c r="AU281" i="63"/>
  <c r="AU441" i="63"/>
  <c r="AU664" i="63"/>
  <c r="AU684" i="63"/>
  <c r="AU761" i="63"/>
  <c r="AU841" i="63"/>
  <c r="AU20" i="63"/>
  <c r="AU190" i="63"/>
  <c r="AU229" i="63"/>
  <c r="AU302" i="63"/>
  <c r="AU382" i="63"/>
  <c r="AU462" i="63"/>
  <c r="AU598" i="63"/>
  <c r="AU29" i="63"/>
  <c r="AU118" i="63"/>
  <c r="AU291" i="63"/>
  <c r="AU451" i="63"/>
  <c r="AU694" i="63"/>
  <c r="AU771" i="63"/>
  <c r="AU851" i="63"/>
  <c r="AU30" i="63"/>
  <c r="AU228" i="63"/>
  <c r="AU242" i="63"/>
  <c r="AU312" i="63"/>
  <c r="AU392" i="63"/>
  <c r="AU191" i="63"/>
  <c r="AU225" i="63"/>
  <c r="AU311" i="63"/>
  <c r="AU189" i="63"/>
  <c r="AU654" i="63"/>
  <c r="AU704" i="63"/>
  <c r="AU781" i="63"/>
  <c r="AU861" i="63"/>
  <c r="AU138" i="63"/>
  <c r="AU331" i="63"/>
  <c r="AU481" i="63"/>
  <c r="AU637" i="63"/>
  <c r="AU94" i="63"/>
  <c r="AU791" i="63"/>
  <c r="AU227" i="63"/>
  <c r="AU50" i="63"/>
  <c r="AU139" i="63"/>
  <c r="AU262" i="63"/>
  <c r="AU332" i="63"/>
  <c r="AU412" i="63"/>
  <c r="AU482" i="63"/>
  <c r="AU158" i="63"/>
  <c r="AU361" i="63"/>
  <c r="AU652" i="63"/>
  <c r="AU740" i="63"/>
  <c r="AU201" i="63"/>
  <c r="AU371" i="63"/>
  <c r="AU607" i="63"/>
  <c r="AU731" i="63"/>
  <c r="AU811" i="63"/>
  <c r="AU881" i="63"/>
  <c r="AU40" i="63"/>
  <c r="AU252" i="63"/>
  <c r="AU402" i="63"/>
  <c r="AU618" i="63"/>
  <c r="AU705" i="63"/>
  <c r="AU782" i="63"/>
  <c r="AU862" i="63"/>
  <c r="AU41" i="63"/>
  <c r="AU511" i="63"/>
  <c r="AU60" i="63"/>
  <c r="AU96" i="63"/>
  <c r="AU422" i="63"/>
  <c r="AU628" i="63"/>
  <c r="AU97" i="63"/>
  <c r="AU792" i="63"/>
  <c r="AU230" i="63"/>
  <c r="AU51" i="63"/>
  <c r="AU150" i="63"/>
  <c r="AU99" i="63"/>
  <c r="AU343" i="63"/>
  <c r="AU423" i="63"/>
  <c r="AU493" i="63"/>
  <c r="AU721" i="63"/>
  <c r="AU70" i="63"/>
  <c r="AU272" i="63"/>
  <c r="AU432" i="63"/>
  <c r="AU492" i="63"/>
  <c r="AU638" i="63"/>
  <c r="AU722" i="63"/>
  <c r="AU802" i="63"/>
  <c r="AU872" i="63"/>
  <c r="AU801" i="63"/>
  <c r="AU109" i="63"/>
  <c r="AU282" i="63"/>
  <c r="AU442" i="63"/>
  <c r="AU655" i="63"/>
  <c r="AU732" i="63"/>
  <c r="AU812" i="63"/>
  <c r="AU882" i="63"/>
  <c r="AU71" i="63"/>
  <c r="AU160" i="63"/>
  <c r="AU283" i="63"/>
  <c r="AU363" i="63"/>
  <c r="AU443" i="63"/>
  <c r="AU513" i="63"/>
  <c r="AU129" i="63"/>
  <c r="AU322" i="63"/>
  <c r="AU472" i="63"/>
  <c r="AU665" i="63"/>
  <c r="AU742" i="63"/>
  <c r="AU822" i="63"/>
  <c r="AU871" i="63"/>
  <c r="AU149" i="63"/>
  <c r="AU342" i="63"/>
  <c r="AU512" i="63"/>
  <c r="AU675" i="63"/>
  <c r="AU752" i="63"/>
  <c r="AU832" i="63"/>
  <c r="AU11" i="63"/>
  <c r="AU120" i="63"/>
  <c r="AU232" i="63"/>
  <c r="AU303" i="63"/>
  <c r="AU383" i="63"/>
  <c r="AU463" i="63"/>
  <c r="AU619" i="63"/>
  <c r="AU95" i="63"/>
  <c r="AU352" i="63"/>
  <c r="AU502" i="63"/>
  <c r="AU685" i="63"/>
  <c r="AU762" i="63"/>
  <c r="AU842" i="63"/>
  <c r="AU21" i="63"/>
  <c r="AU192" i="63"/>
  <c r="AU243" i="63"/>
  <c r="AU313" i="63"/>
  <c r="AU393" i="63"/>
  <c r="AU193" i="63"/>
  <c r="AU629" i="63"/>
  <c r="AU362" i="63"/>
  <c r="AU253" i="63"/>
  <c r="AU403" i="63"/>
  <c r="AU639" i="63"/>
  <c r="AU696" i="63"/>
  <c r="AU773" i="63"/>
  <c r="AU853" i="63"/>
  <c r="AU892" i="63"/>
  <c r="AU263" i="63"/>
  <c r="AU413" i="63"/>
  <c r="AU706" i="63"/>
  <c r="AU783" i="63"/>
  <c r="AU863" i="63"/>
  <c r="AU273" i="63"/>
  <c r="AU433" i="63"/>
  <c r="AU676" i="63"/>
  <c r="AU100" i="63"/>
  <c r="AU793" i="63"/>
  <c r="AU873" i="63"/>
  <c r="AU695" i="63"/>
  <c r="AU110" i="63"/>
  <c r="AU293" i="63"/>
  <c r="AU453" i="63"/>
  <c r="AU656" i="63"/>
  <c r="AU723" i="63"/>
  <c r="AU803" i="63"/>
  <c r="AU883" i="63"/>
  <c r="AU772" i="63"/>
  <c r="AU130" i="63"/>
  <c r="AU323" i="63"/>
  <c r="AU473" i="63"/>
  <c r="AU733" i="63"/>
  <c r="AU813" i="63"/>
  <c r="AU893" i="63"/>
  <c r="AU852" i="63"/>
  <c r="AU140" i="63"/>
  <c r="AU333" i="63"/>
  <c r="AU483" i="63"/>
  <c r="AU686" i="63"/>
  <c r="AU743" i="63"/>
  <c r="AU823" i="63"/>
  <c r="AU159" i="63"/>
  <c r="AU203" i="63"/>
  <c r="AU373" i="63"/>
  <c r="AU666" i="63"/>
  <c r="AU763" i="63"/>
  <c r="AU31" i="63"/>
  <c r="AU61" i="63"/>
  <c r="AU98" i="63"/>
  <c r="AU353" i="63"/>
  <c r="AU503" i="63"/>
  <c r="AU753" i="63"/>
  <c r="AU833" i="63"/>
  <c r="AU609" i="63"/>
  <c r="AU843" i="63"/>
  <c r="AW900" i="63" l="1"/>
  <c r="AV514" i="63"/>
  <c r="AV62" i="63"/>
  <c r="AV12" i="63"/>
  <c r="AV707" i="63"/>
  <c r="AV32" i="63"/>
  <c r="AV42" i="63"/>
  <c r="AV2" i="63"/>
  <c r="AV52" i="63"/>
  <c r="AV515" i="63"/>
  <c r="AV22" i="63"/>
  <c r="AV111" i="63"/>
  <c r="AV101" i="63"/>
  <c r="AV121" i="63"/>
  <c r="AV131" i="63"/>
  <c r="AV161" i="63"/>
  <c r="AV162" i="63"/>
  <c r="AV194" i="63"/>
  <c r="AV516" i="63"/>
  <c r="AV234" i="63"/>
  <c r="AV254" i="63"/>
  <c r="AV205" i="63"/>
  <c r="AV72" i="63"/>
  <c r="AV141" i="63"/>
  <c r="AV264" i="63"/>
  <c r="AV204" i="63"/>
  <c r="AV304" i="63"/>
  <c r="AV284" i="63"/>
  <c r="AV314" i="63"/>
  <c r="AV151" i="63"/>
  <c r="AV274" i="63"/>
  <c r="AV244" i="63"/>
  <c r="AV640" i="63"/>
  <c r="AV294" i="63"/>
  <c r="AV518" i="63"/>
  <c r="AV517" i="63"/>
  <c r="AV324" i="63"/>
  <c r="AV334" i="63"/>
  <c r="AV384" i="63"/>
  <c r="AV519" i="63"/>
  <c r="AV394" i="63"/>
  <c r="AV163" i="63"/>
  <c r="AV354" i="63"/>
  <c r="AV404" i="63"/>
  <c r="AV414" i="63"/>
  <c r="AV344" i="63"/>
  <c r="AV364" i="63"/>
  <c r="AV521" i="63"/>
  <c r="AV522" i="63"/>
  <c r="AV374" i="63"/>
  <c r="AV520" i="63"/>
  <c r="AV444" i="63"/>
  <c r="AV454" i="63"/>
  <c r="AV523" i="63"/>
  <c r="AV630" i="63"/>
  <c r="AV641" i="63"/>
  <c r="AV73" i="63"/>
  <c r="AV434" i="63"/>
  <c r="AV484" i="63"/>
  <c r="AV494" i="63"/>
  <c r="AV464" i="63"/>
  <c r="AV600" i="63"/>
  <c r="AV687" i="63"/>
  <c r="AV610" i="63"/>
  <c r="AV424" i="63"/>
  <c r="AV620" i="63"/>
  <c r="AV525" i="63"/>
  <c r="AV734" i="63"/>
  <c r="AV744" i="63"/>
  <c r="AV784" i="63"/>
  <c r="AV504" i="63"/>
  <c r="AV677" i="63"/>
  <c r="AV527" i="63"/>
  <c r="AV474" i="63"/>
  <c r="AV667" i="63"/>
  <c r="AV754" i="63"/>
  <c r="AV804" i="63"/>
  <c r="AV657" i="63"/>
  <c r="AV697" i="63"/>
  <c r="AV708" i="63"/>
  <c r="AV526" i="63"/>
  <c r="AV529" i="63"/>
  <c r="AV524" i="63"/>
  <c r="AV724" i="63"/>
  <c r="AV530" i="63"/>
  <c r="AV794" i="63"/>
  <c r="AV206" i="63"/>
  <c r="AV531" i="63"/>
  <c r="AV824" i="63"/>
  <c r="AV814" i="63"/>
  <c r="AV834" i="63"/>
  <c r="AV884" i="63"/>
  <c r="AV43" i="63"/>
  <c r="AV532" i="63"/>
  <c r="AV528" i="63"/>
  <c r="AV844" i="63"/>
  <c r="AV534" i="63"/>
  <c r="AV63" i="63"/>
  <c r="AV764" i="63"/>
  <c r="AV854" i="63"/>
  <c r="AV774" i="63"/>
  <c r="AV533" i="63"/>
  <c r="AV535" i="63"/>
  <c r="AV112" i="63"/>
  <c r="AV13" i="63"/>
  <c r="AV53" i="63"/>
  <c r="AV3" i="63"/>
  <c r="AV33" i="63"/>
  <c r="AV122" i="63"/>
  <c r="AV23" i="63"/>
  <c r="AV132" i="63"/>
  <c r="AV874" i="63"/>
  <c r="AV864" i="63"/>
  <c r="AV74" i="63"/>
  <c r="AV245" i="63"/>
  <c r="AV285" i="63"/>
  <c r="AV142" i="63"/>
  <c r="AV255" i="63"/>
  <c r="AV295" i="63"/>
  <c r="AV709" i="63"/>
  <c r="AV75" i="63"/>
  <c r="AV164" i="63"/>
  <c r="AV265" i="63"/>
  <c r="AV305" i="63"/>
  <c r="AV207" i="63"/>
  <c r="AV642" i="63"/>
  <c r="AV102" i="63"/>
  <c r="AV195" i="63"/>
  <c r="AV536" i="63"/>
  <c r="AV152" i="63"/>
  <c r="AV208" i="63"/>
  <c r="AV275" i="63"/>
  <c r="AV165" i="63"/>
  <c r="AV235" i="63"/>
  <c r="AV537" i="63"/>
  <c r="AV335" i="63"/>
  <c r="AV355" i="63"/>
  <c r="AV405" i="63"/>
  <c r="AV538" i="63"/>
  <c r="AV415" i="63"/>
  <c r="AV475" i="63"/>
  <c r="AV345" i="63"/>
  <c r="AV365" i="63"/>
  <c r="AV541" i="63"/>
  <c r="AV485" i="63"/>
  <c r="AV325" i="63"/>
  <c r="AV375" i="63"/>
  <c r="AV435" i="63"/>
  <c r="AV539" i="63"/>
  <c r="AV540" i="63"/>
  <c r="AV445" i="63"/>
  <c r="AV543" i="63"/>
  <c r="AV315" i="63"/>
  <c r="AV385" i="63"/>
  <c r="AV455" i="63"/>
  <c r="AV495" i="63"/>
  <c r="AV395" i="63"/>
  <c r="AV542" i="63"/>
  <c r="AV668" i="63"/>
  <c r="AV505" i="63"/>
  <c r="AV678" i="63"/>
  <c r="AV601" i="63"/>
  <c r="AV688" i="63"/>
  <c r="AV735" i="63"/>
  <c r="AV611" i="63"/>
  <c r="AV544" i="63"/>
  <c r="AV425" i="63"/>
  <c r="AV166" i="63"/>
  <c r="AV631" i="63"/>
  <c r="AV698" i="63"/>
  <c r="AV755" i="63"/>
  <c r="AV465" i="63"/>
  <c r="AV643" i="63"/>
  <c r="AV76" i="63"/>
  <c r="AV167" i="63"/>
  <c r="AV658" i="63"/>
  <c r="AV710" i="63"/>
  <c r="AV551" i="63"/>
  <c r="AV547" i="63"/>
  <c r="AV765" i="63"/>
  <c r="AV815" i="63"/>
  <c r="AV865" i="63"/>
  <c r="AV548" i="63"/>
  <c r="AV549" i="63"/>
  <c r="AV825" i="63"/>
  <c r="AV875" i="63"/>
  <c r="AV546" i="63"/>
  <c r="AV550" i="63"/>
  <c r="AV621" i="63"/>
  <c r="AV725" i="63"/>
  <c r="AV775" i="63"/>
  <c r="AV545" i="63"/>
  <c r="AV745" i="63"/>
  <c r="AV785" i="63"/>
  <c r="AV845" i="63"/>
  <c r="AV795" i="63"/>
  <c r="AV855" i="63"/>
  <c r="AV805" i="63"/>
  <c r="AV553" i="63"/>
  <c r="AV24" i="63"/>
  <c r="AV210" i="63"/>
  <c r="AV211" i="63"/>
  <c r="AV209" i="63"/>
  <c r="AV34" i="63"/>
  <c r="AV885" i="63"/>
  <c r="AV44" i="63"/>
  <c r="AV133" i="63"/>
  <c r="AV4" i="63"/>
  <c r="AV54" i="63"/>
  <c r="AV64" i="63"/>
  <c r="AV143" i="63"/>
  <c r="AV554" i="63"/>
  <c r="AV14" i="63"/>
  <c r="AV103" i="63"/>
  <c r="AV835" i="63"/>
  <c r="AV555" i="63"/>
  <c r="AV113" i="63"/>
  <c r="AV153" i="63"/>
  <c r="AV552" i="63"/>
  <c r="AV711" i="63"/>
  <c r="AV169" i="63"/>
  <c r="AV557" i="63"/>
  <c r="AV336" i="63"/>
  <c r="AV77" i="63"/>
  <c r="AV236" i="63"/>
  <c r="AV286" i="63"/>
  <c r="AV196" i="63"/>
  <c r="AV296" i="63"/>
  <c r="AV356" i="63"/>
  <c r="AV246" i="63"/>
  <c r="AV78" i="63"/>
  <c r="AV558" i="63"/>
  <c r="AV266" i="63"/>
  <c r="AV306" i="63"/>
  <c r="AV376" i="63"/>
  <c r="AV256" i="63"/>
  <c r="AV644" i="63"/>
  <c r="AV316" i="63"/>
  <c r="AV168" i="63"/>
  <c r="AV556" i="63"/>
  <c r="AV559" i="63"/>
  <c r="AV386" i="63"/>
  <c r="AV123" i="63"/>
  <c r="AV276" i="63"/>
  <c r="AV396" i="63"/>
  <c r="AV446" i="63"/>
  <c r="AV563" i="63"/>
  <c r="AV659" i="63"/>
  <c r="AV456" i="63"/>
  <c r="AV170" i="63"/>
  <c r="AV506" i="63"/>
  <c r="AV326" i="63"/>
  <c r="AV406" i="63"/>
  <c r="AV466" i="63"/>
  <c r="AV346" i="63"/>
  <c r="AV416" i="63"/>
  <c r="AV476" i="63"/>
  <c r="AV612" i="63"/>
  <c r="AV366" i="63"/>
  <c r="AV426" i="63"/>
  <c r="AV171" i="63"/>
  <c r="AV560" i="63"/>
  <c r="AV561" i="63"/>
  <c r="AV486" i="63"/>
  <c r="AV632" i="63"/>
  <c r="AV436" i="63"/>
  <c r="AV562" i="63"/>
  <c r="AV602" i="63"/>
  <c r="AV565" i="63"/>
  <c r="AV567" i="63"/>
  <c r="AV796" i="63"/>
  <c r="AV856" i="63"/>
  <c r="AV574" i="63"/>
  <c r="AV114" i="63"/>
  <c r="AV622" i="63"/>
  <c r="AV669" i="63"/>
  <c r="AV699" i="63"/>
  <c r="AV756" i="63"/>
  <c r="AV806" i="63"/>
  <c r="AV645" i="63"/>
  <c r="AV79" i="63"/>
  <c r="AV568" i="63"/>
  <c r="AV571" i="63"/>
  <c r="AV212" i="63"/>
  <c r="AV25" i="63"/>
  <c r="AV213" i="63"/>
  <c r="AV712" i="63"/>
  <c r="AV766" i="63"/>
  <c r="AV816" i="63"/>
  <c r="AV566" i="63"/>
  <c r="AV569" i="63"/>
  <c r="AV826" i="63"/>
  <c r="AV679" i="63"/>
  <c r="AV726" i="63"/>
  <c r="AV570" i="63"/>
  <c r="AV836" i="63"/>
  <c r="AV886" i="63"/>
  <c r="AV55" i="63"/>
  <c r="AV173" i="63"/>
  <c r="AV689" i="63"/>
  <c r="AV736" i="63"/>
  <c r="AV776" i="63"/>
  <c r="AV572" i="63"/>
  <c r="AV5" i="63"/>
  <c r="AV496" i="63"/>
  <c r="AV564" i="63"/>
  <c r="AV746" i="63"/>
  <c r="AV786" i="63"/>
  <c r="AV573" i="63"/>
  <c r="AV237" i="63"/>
  <c r="AV576" i="63"/>
  <c r="AV347" i="63"/>
  <c r="AV417" i="63"/>
  <c r="AV175" i="63"/>
  <c r="AV866" i="63"/>
  <c r="AV247" i="63"/>
  <c r="AV287" i="63"/>
  <c r="AV357" i="63"/>
  <c r="AV427" i="63"/>
  <c r="AV487" i="63"/>
  <c r="AV876" i="63"/>
  <c r="AV713" i="63"/>
  <c r="AV104" i="63"/>
  <c r="AV257" i="63"/>
  <c r="AV297" i="63"/>
  <c r="AV15" i="63"/>
  <c r="AV65" i="63"/>
  <c r="AV134" i="63"/>
  <c r="AV144" i="63"/>
  <c r="AV81" i="63"/>
  <c r="AV577" i="63"/>
  <c r="AV377" i="63"/>
  <c r="AV447" i="63"/>
  <c r="AV580" i="63"/>
  <c r="AV124" i="63"/>
  <c r="AV267" i="63"/>
  <c r="AV307" i="63"/>
  <c r="AV154" i="63"/>
  <c r="AV646" i="63"/>
  <c r="AV317" i="63"/>
  <c r="AV45" i="63"/>
  <c r="AV80" i="63"/>
  <c r="AV197" i="63"/>
  <c r="AV575" i="63"/>
  <c r="AV327" i="63"/>
  <c r="AV397" i="63"/>
  <c r="AV467" i="63"/>
  <c r="AV846" i="63"/>
  <c r="AV35" i="63"/>
  <c r="AV172" i="63"/>
  <c r="AV214" i="63"/>
  <c r="AV277" i="63"/>
  <c r="AV337" i="63"/>
  <c r="AV174" i="63"/>
  <c r="AV623" i="63"/>
  <c r="AV700" i="63"/>
  <c r="AV767" i="63"/>
  <c r="AV477" i="63"/>
  <c r="AV633" i="63"/>
  <c r="AV82" i="63"/>
  <c r="AV583" i="63"/>
  <c r="AV827" i="63"/>
  <c r="AV877" i="63"/>
  <c r="AV367" i="63"/>
  <c r="AV579" i="63"/>
  <c r="AV647" i="63"/>
  <c r="AV714" i="63"/>
  <c r="AV584" i="63"/>
  <c r="AV578" i="63"/>
  <c r="AV660" i="63"/>
  <c r="AV582" i="63"/>
  <c r="AV777" i="63"/>
  <c r="AV586" i="63"/>
  <c r="AV6" i="63"/>
  <c r="AV387" i="63"/>
  <c r="AV497" i="63"/>
  <c r="AV670" i="63"/>
  <c r="AV727" i="63"/>
  <c r="AV407" i="63"/>
  <c r="AV507" i="63"/>
  <c r="AV680" i="63"/>
  <c r="AV737" i="63"/>
  <c r="AV797" i="63"/>
  <c r="AV857" i="63"/>
  <c r="AV715" i="63"/>
  <c r="AV437" i="63"/>
  <c r="AV603" i="63"/>
  <c r="AV690" i="63"/>
  <c r="AV747" i="63"/>
  <c r="AV807" i="63"/>
  <c r="AV587" i="63"/>
  <c r="AV26" i="63"/>
  <c r="AV457" i="63"/>
  <c r="AV613" i="63"/>
  <c r="AV581" i="63"/>
  <c r="AV757" i="63"/>
  <c r="AV847" i="63"/>
  <c r="AV66" i="63"/>
  <c r="AV115" i="63"/>
  <c r="AV155" i="63"/>
  <c r="AV648" i="63"/>
  <c r="AV338" i="63"/>
  <c r="AV215" i="63"/>
  <c r="AV56" i="63"/>
  <c r="AV176" i="63"/>
  <c r="AV198" i="63"/>
  <c r="AV278" i="63"/>
  <c r="AV348" i="63"/>
  <c r="AV418" i="63"/>
  <c r="AV867" i="63"/>
  <c r="AV216" i="63"/>
  <c r="AV217" i="63"/>
  <c r="AV588" i="63"/>
  <c r="AV358" i="63"/>
  <c r="AV428" i="63"/>
  <c r="AV887" i="63"/>
  <c r="AV125" i="63"/>
  <c r="AV238" i="63"/>
  <c r="AV288" i="63"/>
  <c r="AV368" i="63"/>
  <c r="AV438" i="63"/>
  <c r="AV787" i="63"/>
  <c r="AV16" i="63"/>
  <c r="AV135" i="63"/>
  <c r="AV248" i="63"/>
  <c r="AV298" i="63"/>
  <c r="AV585" i="63"/>
  <c r="AV36" i="63"/>
  <c r="AV177" i="63"/>
  <c r="AV258" i="63"/>
  <c r="AV817" i="63"/>
  <c r="AV46" i="63"/>
  <c r="AV145" i="63"/>
  <c r="AV84" i="63"/>
  <c r="AV318" i="63"/>
  <c r="AV837" i="63"/>
  <c r="AV105" i="63"/>
  <c r="AV83" i="63"/>
  <c r="AV268" i="63"/>
  <c r="AV328" i="63"/>
  <c r="AV308" i="63"/>
  <c r="AV178" i="63"/>
  <c r="AV508" i="63"/>
  <c r="AV681" i="63"/>
  <c r="AV748" i="63"/>
  <c r="AV408" i="63"/>
  <c r="AV458" i="63"/>
  <c r="AV604" i="63"/>
  <c r="AV691" i="63"/>
  <c r="AV758" i="63"/>
  <c r="AV818" i="63"/>
  <c r="AV878" i="63"/>
  <c r="AV398" i="63"/>
  <c r="AV448" i="63"/>
  <c r="AV614" i="63"/>
  <c r="AV592" i="63"/>
  <c r="AV388" i="63"/>
  <c r="AV624" i="63"/>
  <c r="AV701" i="63"/>
  <c r="AV593" i="63"/>
  <c r="AV838" i="63"/>
  <c r="AV7" i="63"/>
  <c r="AV589" i="63"/>
  <c r="AV488" i="63"/>
  <c r="AV634" i="63"/>
  <c r="AV85" i="63"/>
  <c r="AV378" i="63"/>
  <c r="AV590" i="63"/>
  <c r="AV649" i="63"/>
  <c r="AV716" i="63"/>
  <c r="AV478" i="63"/>
  <c r="AV591" i="63"/>
  <c r="AV661" i="63"/>
  <c r="AV728" i="63"/>
  <c r="AV788" i="63"/>
  <c r="AV595" i="63"/>
  <c r="AV27" i="63"/>
  <c r="AV468" i="63"/>
  <c r="AV179" i="63"/>
  <c r="AV498" i="63"/>
  <c r="AV671" i="63"/>
  <c r="AV738" i="63"/>
  <c r="AV798" i="63"/>
  <c r="AV218" i="63"/>
  <c r="AV37" i="63"/>
  <c r="AV594" i="63"/>
  <c r="AV17" i="63"/>
  <c r="AV181" i="63"/>
  <c r="AV259" i="63"/>
  <c r="AV309" i="63"/>
  <c r="AV778" i="63"/>
  <c r="AV717" i="63"/>
  <c r="AV67" i="63"/>
  <c r="AV146" i="63"/>
  <c r="AV87" i="63"/>
  <c r="AV319" i="63"/>
  <c r="AV399" i="63"/>
  <c r="AV469" i="63"/>
  <c r="AV768" i="63"/>
  <c r="AV808" i="63"/>
  <c r="AV86" i="63"/>
  <c r="AV269" i="63"/>
  <c r="AV828" i="63"/>
  <c r="AV47" i="63"/>
  <c r="AV116" i="63"/>
  <c r="AV156" i="63"/>
  <c r="AV650" i="63"/>
  <c r="AV339" i="63"/>
  <c r="AV419" i="63"/>
  <c r="AV183" i="63"/>
  <c r="AV848" i="63"/>
  <c r="AV106" i="63"/>
  <c r="AV180" i="63"/>
  <c r="AV199" i="63"/>
  <c r="AV279" i="63"/>
  <c r="AV858" i="63"/>
  <c r="AV219" i="63"/>
  <c r="AV220" i="63"/>
  <c r="AV596" i="63"/>
  <c r="AV868" i="63"/>
  <c r="AV57" i="63"/>
  <c r="AV126" i="63"/>
  <c r="AV239" i="63"/>
  <c r="AV289" i="63"/>
  <c r="AV369" i="63"/>
  <c r="AV449" i="63"/>
  <c r="AV499" i="63"/>
  <c r="AV888" i="63"/>
  <c r="AV136" i="63"/>
  <c r="AV249" i="63"/>
  <c r="AV299" i="63"/>
  <c r="AV379" i="63"/>
  <c r="AV459" i="63"/>
  <c r="AV509" i="63"/>
  <c r="AV182" i="63"/>
  <c r="AV598" i="63"/>
  <c r="AV769" i="63"/>
  <c r="AV849" i="63"/>
  <c r="AV18" i="63"/>
  <c r="AV117" i="63"/>
  <c r="AV359" i="63"/>
  <c r="AV479" i="63"/>
  <c r="AV625" i="63"/>
  <c r="AV702" i="63"/>
  <c r="AV779" i="63"/>
  <c r="AV859" i="63"/>
  <c r="AV719" i="63"/>
  <c r="AV184" i="63"/>
  <c r="AV200" i="63"/>
  <c r="AV280" i="63"/>
  <c r="AV360" i="63"/>
  <c r="AV440" i="63"/>
  <c r="AV597" i="63"/>
  <c r="AV635" i="63"/>
  <c r="AV88" i="63"/>
  <c r="AV789" i="63"/>
  <c r="AV599" i="63"/>
  <c r="AV28" i="63"/>
  <c r="AV222" i="63"/>
  <c r="AV329" i="63"/>
  <c r="AV489" i="63"/>
  <c r="AV651" i="63"/>
  <c r="AV718" i="63"/>
  <c r="AV799" i="63"/>
  <c r="AV221" i="63"/>
  <c r="AV38" i="63"/>
  <c r="AV127" i="63"/>
  <c r="AV240" i="63"/>
  <c r="AV300" i="63"/>
  <c r="AV380" i="63"/>
  <c r="AV460" i="63"/>
  <c r="AV606" i="63"/>
  <c r="AV349" i="63"/>
  <c r="AV389" i="63"/>
  <c r="AV605" i="63"/>
  <c r="AV615" i="63"/>
  <c r="AV662" i="63"/>
  <c r="AV729" i="63"/>
  <c r="AV809" i="63"/>
  <c r="AV869" i="63"/>
  <c r="AV48" i="63"/>
  <c r="AV409" i="63"/>
  <c r="AV672" i="63"/>
  <c r="AV739" i="63"/>
  <c r="AV819" i="63"/>
  <c r="AV879" i="63"/>
  <c r="AV58" i="63"/>
  <c r="AV185" i="63"/>
  <c r="AV260" i="63"/>
  <c r="AV320" i="63"/>
  <c r="AV400" i="63"/>
  <c r="AV470" i="63"/>
  <c r="AV626" i="63"/>
  <c r="AV429" i="63"/>
  <c r="AV682" i="63"/>
  <c r="AV749" i="63"/>
  <c r="AV829" i="63"/>
  <c r="AV889" i="63"/>
  <c r="AV68" i="63"/>
  <c r="AV147" i="63"/>
  <c r="AV90" i="63"/>
  <c r="AV330" i="63"/>
  <c r="AV410" i="63"/>
  <c r="AV480" i="63"/>
  <c r="AV652" i="63"/>
  <c r="AV430" i="63"/>
  <c r="AV490" i="63"/>
  <c r="AV616" i="63"/>
  <c r="AV740" i="63"/>
  <c r="AV820" i="63"/>
  <c r="AV890" i="63"/>
  <c r="AV692" i="63"/>
  <c r="AV290" i="63"/>
  <c r="AV450" i="63"/>
  <c r="AV187" i="63"/>
  <c r="AV636" i="63"/>
  <c r="AV673" i="63"/>
  <c r="AV750" i="63"/>
  <c r="AV830" i="63"/>
  <c r="AV9" i="63"/>
  <c r="AV118" i="63"/>
  <c r="AV201" i="63"/>
  <c r="AV291" i="63"/>
  <c r="AV371" i="63"/>
  <c r="AV451" i="63"/>
  <c r="AV607" i="63"/>
  <c r="AV759" i="63"/>
  <c r="AV107" i="63"/>
  <c r="AV137" i="63"/>
  <c r="AV310" i="63"/>
  <c r="AV186" i="63"/>
  <c r="AV683" i="63"/>
  <c r="AV760" i="63"/>
  <c r="AV840" i="63"/>
  <c r="AV439" i="63"/>
  <c r="AV839" i="63"/>
  <c r="AV89" i="63"/>
  <c r="AV340" i="63"/>
  <c r="AV653" i="63"/>
  <c r="AV693" i="63"/>
  <c r="AV770" i="63"/>
  <c r="AV850" i="63"/>
  <c r="AV29" i="63"/>
  <c r="AV225" i="63"/>
  <c r="AV241" i="63"/>
  <c r="AV311" i="63"/>
  <c r="AV391" i="63"/>
  <c r="AV189" i="63"/>
  <c r="AV627" i="63"/>
  <c r="AV8" i="63"/>
  <c r="AV157" i="63"/>
  <c r="AV350" i="63"/>
  <c r="AV703" i="63"/>
  <c r="AV780" i="63"/>
  <c r="AV860" i="63"/>
  <c r="AV223" i="63"/>
  <c r="AV370" i="63"/>
  <c r="AV91" i="63"/>
  <c r="AV790" i="63"/>
  <c r="AV224" i="63"/>
  <c r="AV49" i="63"/>
  <c r="AV138" i="63"/>
  <c r="AV261" i="63"/>
  <c r="AV331" i="63"/>
  <c r="AV411" i="63"/>
  <c r="AV481" i="63"/>
  <c r="AV250" i="63"/>
  <c r="AV390" i="63"/>
  <c r="AV663" i="63"/>
  <c r="AV720" i="63"/>
  <c r="AV800" i="63"/>
  <c r="AV870" i="63"/>
  <c r="AV59" i="63"/>
  <c r="AV148" i="63"/>
  <c r="AV93" i="63"/>
  <c r="AV341" i="63"/>
  <c r="AV421" i="63"/>
  <c r="AV491" i="63"/>
  <c r="AV664" i="63"/>
  <c r="AV226" i="63"/>
  <c r="AV381" i="63"/>
  <c r="AV617" i="63"/>
  <c r="AV731" i="63"/>
  <c r="AV811" i="63"/>
  <c r="AV881" i="63"/>
  <c r="AV730" i="63"/>
  <c r="AV19" i="63"/>
  <c r="AV251" i="63"/>
  <c r="AV401" i="63"/>
  <c r="AV741" i="63"/>
  <c r="AV821" i="63"/>
  <c r="AV891" i="63"/>
  <c r="AV109" i="63"/>
  <c r="AV159" i="63"/>
  <c r="AV282" i="63"/>
  <c r="AV362" i="63"/>
  <c r="AV442" i="63"/>
  <c r="AV512" i="63"/>
  <c r="AV510" i="63"/>
  <c r="AV810" i="63"/>
  <c r="AV69" i="63"/>
  <c r="AV271" i="63"/>
  <c r="AV431" i="63"/>
  <c r="AV751" i="63"/>
  <c r="AV831" i="63"/>
  <c r="AV10" i="63"/>
  <c r="AV119" i="63"/>
  <c r="AV202" i="63"/>
  <c r="AV292" i="63"/>
  <c r="AV372" i="63"/>
  <c r="AV452" i="63"/>
  <c r="AV108" i="63"/>
  <c r="AV281" i="63"/>
  <c r="AV441" i="63"/>
  <c r="AV684" i="63"/>
  <c r="AV761" i="63"/>
  <c r="AV841" i="63"/>
  <c r="AV20" i="63"/>
  <c r="AV190" i="63"/>
  <c r="AV229" i="63"/>
  <c r="AV302" i="63"/>
  <c r="AV382" i="63"/>
  <c r="AV462" i="63"/>
  <c r="AV270" i="63"/>
  <c r="AV880" i="63"/>
  <c r="AV188" i="63"/>
  <c r="AV301" i="63"/>
  <c r="AV461" i="63"/>
  <c r="AV694" i="63"/>
  <c r="AV771" i="63"/>
  <c r="AV851" i="63"/>
  <c r="AV420" i="63"/>
  <c r="AV128" i="63"/>
  <c r="AV321" i="63"/>
  <c r="AV471" i="63"/>
  <c r="AV654" i="63"/>
  <c r="AV674" i="63"/>
  <c r="AV704" i="63"/>
  <c r="AV781" i="63"/>
  <c r="AV861" i="63"/>
  <c r="AV40" i="63"/>
  <c r="AV129" i="63"/>
  <c r="AV252" i="63"/>
  <c r="AV322" i="63"/>
  <c r="AV402" i="63"/>
  <c r="AV472" i="63"/>
  <c r="AV500" i="63"/>
  <c r="AV39" i="63"/>
  <c r="AV92" i="63"/>
  <c r="AV351" i="63"/>
  <c r="AV158" i="63"/>
  <c r="AV361" i="63"/>
  <c r="AV511" i="63"/>
  <c r="AV721" i="63"/>
  <c r="AV801" i="63"/>
  <c r="AV871" i="63"/>
  <c r="AV30" i="63"/>
  <c r="AV242" i="63"/>
  <c r="AV392" i="63"/>
  <c r="AV608" i="63"/>
  <c r="AV695" i="63"/>
  <c r="AV772" i="63"/>
  <c r="AV852" i="63"/>
  <c r="AV31" i="63"/>
  <c r="AV50" i="63"/>
  <c r="AV262" i="63"/>
  <c r="AV412" i="63"/>
  <c r="AV618" i="63"/>
  <c r="AV705" i="63"/>
  <c r="AV782" i="63"/>
  <c r="AV862" i="63"/>
  <c r="AV41" i="63"/>
  <c r="AV140" i="63"/>
  <c r="AV263" i="63"/>
  <c r="AV333" i="63"/>
  <c r="AV413" i="63"/>
  <c r="AV483" i="63"/>
  <c r="AV656" i="63"/>
  <c r="AV60" i="63"/>
  <c r="AV96" i="63"/>
  <c r="AV422" i="63"/>
  <c r="AV628" i="63"/>
  <c r="AV97" i="63"/>
  <c r="AV792" i="63"/>
  <c r="AV230" i="63"/>
  <c r="AV51" i="63"/>
  <c r="AV70" i="63"/>
  <c r="AV272" i="63"/>
  <c r="AV432" i="63"/>
  <c r="AV492" i="63"/>
  <c r="AV638" i="63"/>
  <c r="AV722" i="63"/>
  <c r="AV802" i="63"/>
  <c r="AV872" i="63"/>
  <c r="AV61" i="63"/>
  <c r="AV98" i="63"/>
  <c r="AV273" i="63"/>
  <c r="AV353" i="63"/>
  <c r="AV433" i="63"/>
  <c r="AV503" i="63"/>
  <c r="AV94" i="63"/>
  <c r="AV228" i="63"/>
  <c r="AV312" i="63"/>
  <c r="AV191" i="63"/>
  <c r="AV655" i="63"/>
  <c r="AV732" i="63"/>
  <c r="AV812" i="63"/>
  <c r="AV882" i="63"/>
  <c r="AV791" i="63"/>
  <c r="AV139" i="63"/>
  <c r="AV332" i="63"/>
  <c r="AV482" i="63"/>
  <c r="AV665" i="63"/>
  <c r="AV742" i="63"/>
  <c r="AV822" i="63"/>
  <c r="AV892" i="63"/>
  <c r="AV110" i="63"/>
  <c r="AV203" i="63"/>
  <c r="AV293" i="63"/>
  <c r="AV373" i="63"/>
  <c r="AV453" i="63"/>
  <c r="AV609" i="63"/>
  <c r="AV501" i="63"/>
  <c r="AV637" i="63"/>
  <c r="AV227" i="63"/>
  <c r="AV149" i="63"/>
  <c r="AV342" i="63"/>
  <c r="AV675" i="63"/>
  <c r="AV752" i="63"/>
  <c r="AV832" i="63"/>
  <c r="AV11" i="63"/>
  <c r="AV120" i="63"/>
  <c r="AV232" i="63"/>
  <c r="AV303" i="63"/>
  <c r="AV383" i="63"/>
  <c r="AV463" i="63"/>
  <c r="AV619" i="63"/>
  <c r="AV502" i="63"/>
  <c r="AV243" i="63"/>
  <c r="AV393" i="63"/>
  <c r="AV629" i="63"/>
  <c r="AV666" i="63"/>
  <c r="AV763" i="63"/>
  <c r="AV843" i="63"/>
  <c r="AV71" i="63"/>
  <c r="AV253" i="63"/>
  <c r="AV403" i="63"/>
  <c r="AV639" i="63"/>
  <c r="AV696" i="63"/>
  <c r="AV773" i="63"/>
  <c r="AV853" i="63"/>
  <c r="AV21" i="63"/>
  <c r="AV99" i="63"/>
  <c r="AV423" i="63"/>
  <c r="AV706" i="63"/>
  <c r="AV783" i="63"/>
  <c r="AV863" i="63"/>
  <c r="AV283" i="63"/>
  <c r="AV443" i="63"/>
  <c r="AV676" i="63"/>
  <c r="AV100" i="63"/>
  <c r="AV793" i="63"/>
  <c r="AV873" i="63"/>
  <c r="AV95" i="63"/>
  <c r="AV192" i="63"/>
  <c r="AV313" i="63"/>
  <c r="AV193" i="63"/>
  <c r="AV723" i="63"/>
  <c r="AV803" i="63"/>
  <c r="AV883" i="63"/>
  <c r="AV352" i="63"/>
  <c r="AV685" i="63"/>
  <c r="AV130" i="63"/>
  <c r="AV323" i="63"/>
  <c r="AV473" i="63"/>
  <c r="AV733" i="63"/>
  <c r="AV813" i="63"/>
  <c r="AV893" i="63"/>
  <c r="AV842" i="63"/>
  <c r="AV513" i="63"/>
  <c r="AV762" i="63"/>
  <c r="AV150" i="63"/>
  <c r="AV343" i="63"/>
  <c r="AV493" i="63"/>
  <c r="AV686" i="63"/>
  <c r="AV743" i="63"/>
  <c r="AV823" i="63"/>
  <c r="AV160" i="63"/>
  <c r="AV363" i="63"/>
  <c r="AV753" i="63"/>
  <c r="AV833" i="63"/>
  <c r="AX900" i="63" l="1"/>
  <c r="AW2" i="63"/>
  <c r="AW52" i="63"/>
  <c r="AW514" i="63"/>
  <c r="AW12" i="63"/>
  <c r="AW515" i="63"/>
  <c r="AW22" i="63"/>
  <c r="AW32" i="63"/>
  <c r="AW42" i="63"/>
  <c r="AW161" i="63"/>
  <c r="AW62" i="63"/>
  <c r="AW111" i="63"/>
  <c r="AW707" i="63"/>
  <c r="AW204" i="63"/>
  <c r="AW234" i="63"/>
  <c r="AW101" i="63"/>
  <c r="AW121" i="63"/>
  <c r="AW131" i="63"/>
  <c r="AW162" i="63"/>
  <c r="AW141" i="63"/>
  <c r="AW264" i="63"/>
  <c r="AW640" i="63"/>
  <c r="AW194" i="63"/>
  <c r="AW151" i="63"/>
  <c r="AW244" i="63"/>
  <c r="AW284" i="63"/>
  <c r="AW254" i="63"/>
  <c r="AW205" i="63"/>
  <c r="AW72" i="63"/>
  <c r="AW518" i="63"/>
  <c r="AW304" i="63"/>
  <c r="AW516" i="63"/>
  <c r="AW517" i="63"/>
  <c r="AW294" i="63"/>
  <c r="AW520" i="63"/>
  <c r="AW324" i="63"/>
  <c r="AW334" i="63"/>
  <c r="AW384" i="63"/>
  <c r="AW454" i="63"/>
  <c r="AW519" i="63"/>
  <c r="AW394" i="63"/>
  <c r="AW354" i="63"/>
  <c r="AW404" i="63"/>
  <c r="AW424" i="63"/>
  <c r="AW484" i="63"/>
  <c r="AW344" i="63"/>
  <c r="AW364" i="63"/>
  <c r="AW521" i="63"/>
  <c r="AW314" i="63"/>
  <c r="AW374" i="63"/>
  <c r="AW434" i="63"/>
  <c r="AW523" i="63"/>
  <c r="AW620" i="63"/>
  <c r="AW414" i="63"/>
  <c r="AW630" i="63"/>
  <c r="AW697" i="63"/>
  <c r="AW444" i="63"/>
  <c r="AW522" i="63"/>
  <c r="AW474" i="63"/>
  <c r="AW504" i="63"/>
  <c r="AW677" i="63"/>
  <c r="AW274" i="63"/>
  <c r="AW464" i="63"/>
  <c r="AW600" i="63"/>
  <c r="AW163" i="63"/>
  <c r="AW610" i="63"/>
  <c r="AW524" i="63"/>
  <c r="AW724" i="63"/>
  <c r="AW687" i="63"/>
  <c r="AW734" i="63"/>
  <c r="AW774" i="63"/>
  <c r="AW641" i="63"/>
  <c r="AW744" i="63"/>
  <c r="AW73" i="63"/>
  <c r="AW527" i="63"/>
  <c r="AW794" i="63"/>
  <c r="AW494" i="63"/>
  <c r="AW667" i="63"/>
  <c r="AW754" i="63"/>
  <c r="AW657" i="63"/>
  <c r="AW525" i="63"/>
  <c r="AW708" i="63"/>
  <c r="AW764" i="63"/>
  <c r="AW814" i="63"/>
  <c r="AW526" i="63"/>
  <c r="AW529" i="63"/>
  <c r="AW784" i="63"/>
  <c r="AW533" i="63"/>
  <c r="AW804" i="63"/>
  <c r="AW531" i="63"/>
  <c r="AW824" i="63"/>
  <c r="AW874" i="63"/>
  <c r="AW33" i="63"/>
  <c r="AW834" i="63"/>
  <c r="AW532" i="63"/>
  <c r="AW3" i="63"/>
  <c r="AW53" i="63"/>
  <c r="AW528" i="63"/>
  <c r="AW844" i="63"/>
  <c r="AW530" i="63"/>
  <c r="AW854" i="63"/>
  <c r="AW13" i="63"/>
  <c r="AW102" i="63"/>
  <c r="AW864" i="63"/>
  <c r="AW206" i="63"/>
  <c r="AW534" i="63"/>
  <c r="AW43" i="63"/>
  <c r="AW207" i="63"/>
  <c r="AW122" i="63"/>
  <c r="AW884" i="63"/>
  <c r="AW709" i="63"/>
  <c r="AW535" i="63"/>
  <c r="AW63" i="63"/>
  <c r="AW142" i="63"/>
  <c r="AW165" i="63"/>
  <c r="AW235" i="63"/>
  <c r="AW537" i="63"/>
  <c r="AW245" i="63"/>
  <c r="AW285" i="63"/>
  <c r="AW345" i="63"/>
  <c r="AW23" i="63"/>
  <c r="AW255" i="63"/>
  <c r="AW75" i="63"/>
  <c r="AW538" i="63"/>
  <c r="AW164" i="63"/>
  <c r="AW74" i="63"/>
  <c r="AW265" i="63"/>
  <c r="AW132" i="63"/>
  <c r="AW642" i="63"/>
  <c r="AW112" i="63"/>
  <c r="AW195" i="63"/>
  <c r="AW536" i="63"/>
  <c r="AW152" i="63"/>
  <c r="AW208" i="63"/>
  <c r="AW275" i="63"/>
  <c r="AW325" i="63"/>
  <c r="AW305" i="63"/>
  <c r="AW395" i="63"/>
  <c r="AW355" i="63"/>
  <c r="AW405" i="63"/>
  <c r="AW465" i="63"/>
  <c r="AW295" i="63"/>
  <c r="AW335" i="63"/>
  <c r="AW425" i="63"/>
  <c r="AW167" i="63"/>
  <c r="AW365" i="63"/>
  <c r="AW541" i="63"/>
  <c r="AW375" i="63"/>
  <c r="AW435" i="63"/>
  <c r="AW542" i="63"/>
  <c r="AW539" i="63"/>
  <c r="AW540" i="63"/>
  <c r="AW445" i="63"/>
  <c r="AW543" i="63"/>
  <c r="AW315" i="63"/>
  <c r="AW385" i="63"/>
  <c r="AW455" i="63"/>
  <c r="AW485" i="63"/>
  <c r="AW658" i="63"/>
  <c r="AW495" i="63"/>
  <c r="AW668" i="63"/>
  <c r="AW505" i="63"/>
  <c r="AW678" i="63"/>
  <c r="AW725" i="63"/>
  <c r="AW601" i="63"/>
  <c r="AW688" i="63"/>
  <c r="AW621" i="63"/>
  <c r="AW545" i="63"/>
  <c r="AW547" i="63"/>
  <c r="AW166" i="63"/>
  <c r="AW631" i="63"/>
  <c r="AW698" i="63"/>
  <c r="AW415" i="63"/>
  <c r="AW475" i="63"/>
  <c r="AW643" i="63"/>
  <c r="AW76" i="63"/>
  <c r="AW755" i="63"/>
  <c r="AW805" i="63"/>
  <c r="AW551" i="63"/>
  <c r="AW209" i="63"/>
  <c r="AW765" i="63"/>
  <c r="AW815" i="63"/>
  <c r="AW865" i="63"/>
  <c r="AW710" i="63"/>
  <c r="AW548" i="63"/>
  <c r="AW549" i="63"/>
  <c r="AW825" i="63"/>
  <c r="AW546" i="63"/>
  <c r="AW550" i="63"/>
  <c r="AW735" i="63"/>
  <c r="AW775" i="63"/>
  <c r="AW552" i="63"/>
  <c r="AW4" i="63"/>
  <c r="AW611" i="63"/>
  <c r="AW745" i="63"/>
  <c r="AW785" i="63"/>
  <c r="AW845" i="63"/>
  <c r="AW554" i="63"/>
  <c r="AW544" i="63"/>
  <c r="AW795" i="63"/>
  <c r="AW855" i="63"/>
  <c r="AW711" i="63"/>
  <c r="AW168" i="63"/>
  <c r="AW196" i="63"/>
  <c r="AW553" i="63"/>
  <c r="AW24" i="63"/>
  <c r="AW875" i="63"/>
  <c r="AW34" i="63"/>
  <c r="AW123" i="63"/>
  <c r="AW885" i="63"/>
  <c r="AW44" i="63"/>
  <c r="AW54" i="63"/>
  <c r="AW169" i="63"/>
  <c r="AW64" i="63"/>
  <c r="AW14" i="63"/>
  <c r="AW103" i="63"/>
  <c r="AW77" i="63"/>
  <c r="AW835" i="63"/>
  <c r="AW555" i="63"/>
  <c r="AW133" i="63"/>
  <c r="AW276" i="63"/>
  <c r="AW326" i="63"/>
  <c r="AW396" i="63"/>
  <c r="AW143" i="63"/>
  <c r="AW557" i="63"/>
  <c r="AW153" i="63"/>
  <c r="AW236" i="63"/>
  <c r="AW286" i="63"/>
  <c r="AW346" i="63"/>
  <c r="AW211" i="63"/>
  <c r="AW296" i="63"/>
  <c r="AW246" i="63"/>
  <c r="AW78" i="63"/>
  <c r="AW558" i="63"/>
  <c r="AW366" i="63"/>
  <c r="AW266" i="63"/>
  <c r="AW306" i="63"/>
  <c r="AW113" i="63"/>
  <c r="AW256" i="63"/>
  <c r="AW644" i="63"/>
  <c r="AW316" i="63"/>
  <c r="AW560" i="63"/>
  <c r="AW210" i="63"/>
  <c r="AW556" i="63"/>
  <c r="AW559" i="63"/>
  <c r="AW436" i="63"/>
  <c r="AW562" i="63"/>
  <c r="AW645" i="63"/>
  <c r="AW446" i="63"/>
  <c r="AW563" i="63"/>
  <c r="AW456" i="63"/>
  <c r="AW496" i="63"/>
  <c r="AW669" i="63"/>
  <c r="AW170" i="63"/>
  <c r="AW336" i="63"/>
  <c r="AW406" i="63"/>
  <c r="AW466" i="63"/>
  <c r="AW602" i="63"/>
  <c r="AW356" i="63"/>
  <c r="AW416" i="63"/>
  <c r="AW476" i="63"/>
  <c r="AW376" i="63"/>
  <c r="AW426" i="63"/>
  <c r="AW171" i="63"/>
  <c r="AW622" i="63"/>
  <c r="AW386" i="63"/>
  <c r="AW561" i="63"/>
  <c r="AW486" i="63"/>
  <c r="AW506" i="63"/>
  <c r="AW564" i="63"/>
  <c r="AW746" i="63"/>
  <c r="AW786" i="63"/>
  <c r="AW846" i="63"/>
  <c r="AW15" i="63"/>
  <c r="AW104" i="63"/>
  <c r="AW80" i="63"/>
  <c r="AW612" i="63"/>
  <c r="AW565" i="63"/>
  <c r="AW567" i="63"/>
  <c r="AW796" i="63"/>
  <c r="AW632" i="63"/>
  <c r="AW699" i="63"/>
  <c r="AW756" i="63"/>
  <c r="AW806" i="63"/>
  <c r="AW573" i="63"/>
  <c r="AW713" i="63"/>
  <c r="AW172" i="63"/>
  <c r="AW659" i="63"/>
  <c r="AW79" i="63"/>
  <c r="AW568" i="63"/>
  <c r="AW571" i="63"/>
  <c r="AW712" i="63"/>
  <c r="AW766" i="63"/>
  <c r="AW816" i="63"/>
  <c r="AW566" i="63"/>
  <c r="AW569" i="63"/>
  <c r="AW826" i="63"/>
  <c r="AW876" i="63"/>
  <c r="AW45" i="63"/>
  <c r="AW134" i="63"/>
  <c r="AW679" i="63"/>
  <c r="AW726" i="63"/>
  <c r="AW570" i="63"/>
  <c r="AW836" i="63"/>
  <c r="AW886" i="63"/>
  <c r="AW689" i="63"/>
  <c r="AW736" i="63"/>
  <c r="AW776" i="63"/>
  <c r="AW856" i="63"/>
  <c r="AW35" i="63"/>
  <c r="AW214" i="63"/>
  <c r="AW277" i="63"/>
  <c r="AW337" i="63"/>
  <c r="AW407" i="63"/>
  <c r="AW477" i="63"/>
  <c r="AW212" i="63"/>
  <c r="AW25" i="63"/>
  <c r="AW114" i="63"/>
  <c r="AW237" i="63"/>
  <c r="AW576" i="63"/>
  <c r="AW347" i="63"/>
  <c r="AW417" i="63"/>
  <c r="AW175" i="63"/>
  <c r="AW866" i="63"/>
  <c r="AW247" i="63"/>
  <c r="AW287" i="63"/>
  <c r="AW357" i="63"/>
  <c r="AW5" i="63"/>
  <c r="AW173" i="63"/>
  <c r="AW257" i="63"/>
  <c r="AW297" i="63"/>
  <c r="AW367" i="63"/>
  <c r="AW437" i="63"/>
  <c r="AW579" i="63"/>
  <c r="AW574" i="63"/>
  <c r="AW65" i="63"/>
  <c r="AW144" i="63"/>
  <c r="AW81" i="63"/>
  <c r="AW577" i="63"/>
  <c r="AW55" i="63"/>
  <c r="AW124" i="63"/>
  <c r="AW267" i="63"/>
  <c r="AW307" i="63"/>
  <c r="AW213" i="63"/>
  <c r="AW154" i="63"/>
  <c r="AW646" i="63"/>
  <c r="AW317" i="63"/>
  <c r="AW387" i="63"/>
  <c r="AW174" i="63"/>
  <c r="AW572" i="63"/>
  <c r="AW197" i="63"/>
  <c r="AW575" i="63"/>
  <c r="AW327" i="63"/>
  <c r="AW457" i="63"/>
  <c r="AW613" i="63"/>
  <c r="AW581" i="63"/>
  <c r="AW757" i="63"/>
  <c r="AW467" i="63"/>
  <c r="AW580" i="63"/>
  <c r="AW623" i="63"/>
  <c r="AW700" i="63"/>
  <c r="AW767" i="63"/>
  <c r="AW817" i="63"/>
  <c r="AW867" i="63"/>
  <c r="AW46" i="63"/>
  <c r="AW487" i="63"/>
  <c r="AW633" i="63"/>
  <c r="AW82" i="63"/>
  <c r="AW583" i="63"/>
  <c r="AW377" i="63"/>
  <c r="AW647" i="63"/>
  <c r="AW714" i="63"/>
  <c r="AW584" i="63"/>
  <c r="AW837" i="63"/>
  <c r="AW887" i="63"/>
  <c r="AW578" i="63"/>
  <c r="AW660" i="63"/>
  <c r="AW582" i="63"/>
  <c r="AW397" i="63"/>
  <c r="AW497" i="63"/>
  <c r="AW670" i="63"/>
  <c r="AW727" i="63"/>
  <c r="AW787" i="63"/>
  <c r="AW847" i="63"/>
  <c r="AW16" i="63"/>
  <c r="AW427" i="63"/>
  <c r="AW507" i="63"/>
  <c r="AW680" i="63"/>
  <c r="AW737" i="63"/>
  <c r="AW797" i="63"/>
  <c r="AW857" i="63"/>
  <c r="AW715" i="63"/>
  <c r="AW447" i="63"/>
  <c r="AW603" i="63"/>
  <c r="AW690" i="63"/>
  <c r="AW747" i="63"/>
  <c r="AW586" i="63"/>
  <c r="AW105" i="63"/>
  <c r="AW83" i="63"/>
  <c r="AW268" i="63"/>
  <c r="AW328" i="63"/>
  <c r="AW587" i="63"/>
  <c r="AW66" i="63"/>
  <c r="AW115" i="63"/>
  <c r="AW155" i="63"/>
  <c r="AW648" i="63"/>
  <c r="AW338" i="63"/>
  <c r="AW408" i="63"/>
  <c r="AW478" i="63"/>
  <c r="AW215" i="63"/>
  <c r="AW56" i="63"/>
  <c r="AW176" i="63"/>
  <c r="AW198" i="63"/>
  <c r="AW278" i="63"/>
  <c r="AW348" i="63"/>
  <c r="AW418" i="63"/>
  <c r="AW777" i="63"/>
  <c r="AW877" i="63"/>
  <c r="AW216" i="63"/>
  <c r="AW217" i="63"/>
  <c r="AW588" i="63"/>
  <c r="AW358" i="63"/>
  <c r="AW428" i="63"/>
  <c r="AW6" i="63"/>
  <c r="AW125" i="63"/>
  <c r="AW238" i="63"/>
  <c r="AW288" i="63"/>
  <c r="AW807" i="63"/>
  <c r="AW26" i="63"/>
  <c r="AW135" i="63"/>
  <c r="AW248" i="63"/>
  <c r="AW298" i="63"/>
  <c r="AW585" i="63"/>
  <c r="AW36" i="63"/>
  <c r="AW177" i="63"/>
  <c r="AW258" i="63"/>
  <c r="AW308" i="63"/>
  <c r="AW827" i="63"/>
  <c r="AW145" i="63"/>
  <c r="AW84" i="63"/>
  <c r="AW318" i="63"/>
  <c r="AW468" i="63"/>
  <c r="AW179" i="63"/>
  <c r="AW498" i="63"/>
  <c r="AW671" i="63"/>
  <c r="AW738" i="63"/>
  <c r="AW178" i="63"/>
  <c r="AW508" i="63"/>
  <c r="AW681" i="63"/>
  <c r="AW748" i="63"/>
  <c r="AW808" i="63"/>
  <c r="AW868" i="63"/>
  <c r="AW458" i="63"/>
  <c r="AW604" i="63"/>
  <c r="AW691" i="63"/>
  <c r="AW398" i="63"/>
  <c r="AW448" i="63"/>
  <c r="AW614" i="63"/>
  <c r="AW592" i="63"/>
  <c r="AW768" i="63"/>
  <c r="AW828" i="63"/>
  <c r="AW888" i="63"/>
  <c r="AW388" i="63"/>
  <c r="AW438" i="63"/>
  <c r="AW624" i="63"/>
  <c r="AW701" i="63"/>
  <c r="AW589" i="63"/>
  <c r="AW488" i="63"/>
  <c r="AW634" i="63"/>
  <c r="AW85" i="63"/>
  <c r="AW378" i="63"/>
  <c r="AW590" i="63"/>
  <c r="AW649" i="63"/>
  <c r="AW716" i="63"/>
  <c r="AW778" i="63"/>
  <c r="AW858" i="63"/>
  <c r="AW717" i="63"/>
  <c r="AW368" i="63"/>
  <c r="AW591" i="63"/>
  <c r="AW661" i="63"/>
  <c r="AW728" i="63"/>
  <c r="AW788" i="63"/>
  <c r="AW595" i="63"/>
  <c r="AW27" i="63"/>
  <c r="AW593" i="63"/>
  <c r="AW7" i="63"/>
  <c r="AW136" i="63"/>
  <c r="AW249" i="63"/>
  <c r="AW299" i="63"/>
  <c r="AW594" i="63"/>
  <c r="AW17" i="63"/>
  <c r="AW181" i="63"/>
  <c r="AW259" i="63"/>
  <c r="AW309" i="63"/>
  <c r="AW389" i="63"/>
  <c r="AW182" i="63"/>
  <c r="AW798" i="63"/>
  <c r="AW37" i="63"/>
  <c r="AW67" i="63"/>
  <c r="AW146" i="63"/>
  <c r="AW87" i="63"/>
  <c r="AW818" i="63"/>
  <c r="AW86" i="63"/>
  <c r="AW269" i="63"/>
  <c r="AW329" i="63"/>
  <c r="AW409" i="63"/>
  <c r="AW479" i="63"/>
  <c r="AW758" i="63"/>
  <c r="AW838" i="63"/>
  <c r="AW47" i="63"/>
  <c r="AW116" i="63"/>
  <c r="AW156" i="63"/>
  <c r="AW650" i="63"/>
  <c r="AW848" i="63"/>
  <c r="AW106" i="63"/>
  <c r="AW180" i="63"/>
  <c r="AW199" i="63"/>
  <c r="AW279" i="63"/>
  <c r="AW349" i="63"/>
  <c r="AW218" i="63"/>
  <c r="AW219" i="63"/>
  <c r="AW220" i="63"/>
  <c r="AW596" i="63"/>
  <c r="AW359" i="63"/>
  <c r="AW439" i="63"/>
  <c r="AW597" i="63"/>
  <c r="AW878" i="63"/>
  <c r="AW57" i="63"/>
  <c r="AW126" i="63"/>
  <c r="AW239" i="63"/>
  <c r="AW289" i="63"/>
  <c r="AW369" i="63"/>
  <c r="AW449" i="63"/>
  <c r="AW499" i="63"/>
  <c r="AW339" i="63"/>
  <c r="AW459" i="63"/>
  <c r="AW509" i="63"/>
  <c r="AW692" i="63"/>
  <c r="AW759" i="63"/>
  <c r="AW839" i="63"/>
  <c r="AW8" i="63"/>
  <c r="AW107" i="63"/>
  <c r="AW469" i="63"/>
  <c r="AW598" i="63"/>
  <c r="AW769" i="63"/>
  <c r="AW849" i="63"/>
  <c r="AW18" i="63"/>
  <c r="AW117" i="63"/>
  <c r="AW157" i="63"/>
  <c r="AW652" i="63"/>
  <c r="AW350" i="63"/>
  <c r="AW430" i="63"/>
  <c r="AW183" i="63"/>
  <c r="AW625" i="63"/>
  <c r="AW702" i="63"/>
  <c r="AW779" i="63"/>
  <c r="AW859" i="63"/>
  <c r="AW719" i="63"/>
  <c r="AW184" i="63"/>
  <c r="AW635" i="63"/>
  <c r="AW88" i="63"/>
  <c r="AW789" i="63"/>
  <c r="AW599" i="63"/>
  <c r="AW28" i="63"/>
  <c r="AW222" i="63"/>
  <c r="AW223" i="63"/>
  <c r="AW290" i="63"/>
  <c r="AW370" i="63"/>
  <c r="AW450" i="63"/>
  <c r="AW510" i="63"/>
  <c r="AW379" i="63"/>
  <c r="AW489" i="63"/>
  <c r="AW651" i="63"/>
  <c r="AW718" i="63"/>
  <c r="AW799" i="63"/>
  <c r="AW221" i="63"/>
  <c r="AW38" i="63"/>
  <c r="AW319" i="63"/>
  <c r="AW399" i="63"/>
  <c r="AW605" i="63"/>
  <c r="AW615" i="63"/>
  <c r="AW662" i="63"/>
  <c r="AW729" i="63"/>
  <c r="AW809" i="63"/>
  <c r="AW869" i="63"/>
  <c r="AW48" i="63"/>
  <c r="AW137" i="63"/>
  <c r="AW250" i="63"/>
  <c r="AW310" i="63"/>
  <c r="AW390" i="63"/>
  <c r="AW186" i="63"/>
  <c r="AW616" i="63"/>
  <c r="AW419" i="63"/>
  <c r="AW672" i="63"/>
  <c r="AW739" i="63"/>
  <c r="AW819" i="63"/>
  <c r="AW879" i="63"/>
  <c r="AW58" i="63"/>
  <c r="AW185" i="63"/>
  <c r="AW260" i="63"/>
  <c r="AW320" i="63"/>
  <c r="AW400" i="63"/>
  <c r="AW470" i="63"/>
  <c r="AW429" i="63"/>
  <c r="AW270" i="63"/>
  <c r="AW420" i="63"/>
  <c r="AW500" i="63"/>
  <c r="AW730" i="63"/>
  <c r="AW810" i="63"/>
  <c r="AW880" i="63"/>
  <c r="AW280" i="63"/>
  <c r="AW440" i="63"/>
  <c r="AW490" i="63"/>
  <c r="AW740" i="63"/>
  <c r="AW820" i="63"/>
  <c r="AW890" i="63"/>
  <c r="AW108" i="63"/>
  <c r="AW158" i="63"/>
  <c r="AW281" i="63"/>
  <c r="AW361" i="63"/>
  <c r="AW441" i="63"/>
  <c r="AW511" i="63"/>
  <c r="AW300" i="63"/>
  <c r="AW460" i="63"/>
  <c r="AW187" i="63"/>
  <c r="AW636" i="63"/>
  <c r="AW673" i="63"/>
  <c r="AW750" i="63"/>
  <c r="AW830" i="63"/>
  <c r="AW9" i="63"/>
  <c r="AW682" i="63"/>
  <c r="AW127" i="63"/>
  <c r="AW147" i="63"/>
  <c r="AW330" i="63"/>
  <c r="AW480" i="63"/>
  <c r="AW683" i="63"/>
  <c r="AW760" i="63"/>
  <c r="AW840" i="63"/>
  <c r="AW19" i="63"/>
  <c r="AW188" i="63"/>
  <c r="AW226" i="63"/>
  <c r="AW301" i="63"/>
  <c r="AW381" i="63"/>
  <c r="AW461" i="63"/>
  <c r="AW617" i="63"/>
  <c r="AW749" i="63"/>
  <c r="AW89" i="63"/>
  <c r="AW340" i="63"/>
  <c r="AW606" i="63"/>
  <c r="AW653" i="63"/>
  <c r="AW693" i="63"/>
  <c r="AW770" i="63"/>
  <c r="AW850" i="63"/>
  <c r="AW829" i="63"/>
  <c r="AW200" i="63"/>
  <c r="AW360" i="63"/>
  <c r="AW626" i="63"/>
  <c r="AW703" i="63"/>
  <c r="AW780" i="63"/>
  <c r="AW860" i="63"/>
  <c r="AW39" i="63"/>
  <c r="AW128" i="63"/>
  <c r="AW251" i="63"/>
  <c r="AW321" i="63"/>
  <c r="AW401" i="63"/>
  <c r="AW471" i="63"/>
  <c r="AW637" i="63"/>
  <c r="AW889" i="63"/>
  <c r="AW240" i="63"/>
  <c r="AW380" i="63"/>
  <c r="AW91" i="63"/>
  <c r="AW790" i="63"/>
  <c r="AW224" i="63"/>
  <c r="AW49" i="63"/>
  <c r="AW138" i="63"/>
  <c r="AW261" i="63"/>
  <c r="AW331" i="63"/>
  <c r="AW411" i="63"/>
  <c r="AW481" i="63"/>
  <c r="AW654" i="63"/>
  <c r="AW870" i="63"/>
  <c r="AW201" i="63"/>
  <c r="AW371" i="63"/>
  <c r="AW607" i="63"/>
  <c r="AW721" i="63"/>
  <c r="AW801" i="63"/>
  <c r="AW871" i="63"/>
  <c r="AW90" i="63"/>
  <c r="AW241" i="63"/>
  <c r="AW391" i="63"/>
  <c r="AW627" i="63"/>
  <c r="AW731" i="63"/>
  <c r="AW811" i="63"/>
  <c r="AW881" i="63"/>
  <c r="AW70" i="63"/>
  <c r="AW95" i="63"/>
  <c r="AW272" i="63"/>
  <c r="AW352" i="63"/>
  <c r="AW432" i="63"/>
  <c r="AW502" i="63"/>
  <c r="AW68" i="63"/>
  <c r="AW410" i="63"/>
  <c r="AW59" i="63"/>
  <c r="AW93" i="63"/>
  <c r="AW421" i="63"/>
  <c r="AW741" i="63"/>
  <c r="AW821" i="63"/>
  <c r="AW891" i="63"/>
  <c r="AW109" i="63"/>
  <c r="AW159" i="63"/>
  <c r="AW282" i="63"/>
  <c r="AW362" i="63"/>
  <c r="AW442" i="63"/>
  <c r="AW720" i="63"/>
  <c r="AW69" i="63"/>
  <c r="AW271" i="63"/>
  <c r="AW431" i="63"/>
  <c r="AW664" i="63"/>
  <c r="AW751" i="63"/>
  <c r="AW831" i="63"/>
  <c r="AW10" i="63"/>
  <c r="AW119" i="63"/>
  <c r="AW202" i="63"/>
  <c r="AW292" i="63"/>
  <c r="AW372" i="63"/>
  <c r="AW452" i="63"/>
  <c r="AW800" i="63"/>
  <c r="AW29" i="63"/>
  <c r="AW118" i="63"/>
  <c r="AW291" i="63"/>
  <c r="AW451" i="63"/>
  <c r="AW684" i="63"/>
  <c r="AW761" i="63"/>
  <c r="AW841" i="63"/>
  <c r="AW225" i="63"/>
  <c r="AW311" i="63"/>
  <c r="AW189" i="63"/>
  <c r="AW694" i="63"/>
  <c r="AW771" i="63"/>
  <c r="AW851" i="63"/>
  <c r="AW30" i="63"/>
  <c r="AW228" i="63"/>
  <c r="AW242" i="63"/>
  <c r="AW312" i="63"/>
  <c r="AW392" i="63"/>
  <c r="AW191" i="63"/>
  <c r="AW148" i="63"/>
  <c r="AW341" i="63"/>
  <c r="AW663" i="63"/>
  <c r="AW92" i="63"/>
  <c r="AW351" i="63"/>
  <c r="AW501" i="63"/>
  <c r="AW94" i="63"/>
  <c r="AW791" i="63"/>
  <c r="AW227" i="63"/>
  <c r="AW861" i="63"/>
  <c r="AW20" i="63"/>
  <c r="AW229" i="63"/>
  <c r="AW382" i="63"/>
  <c r="AW685" i="63"/>
  <c r="AW762" i="63"/>
  <c r="AW842" i="63"/>
  <c r="AW21" i="63"/>
  <c r="AW40" i="63"/>
  <c r="AW252" i="63"/>
  <c r="AW402" i="63"/>
  <c r="AW608" i="63"/>
  <c r="AW695" i="63"/>
  <c r="AW772" i="63"/>
  <c r="AW852" i="63"/>
  <c r="AW31" i="63"/>
  <c r="AW130" i="63"/>
  <c r="AW253" i="63"/>
  <c r="AW323" i="63"/>
  <c r="AW403" i="63"/>
  <c r="AW473" i="63"/>
  <c r="AW639" i="63"/>
  <c r="AW50" i="63"/>
  <c r="AW262" i="63"/>
  <c r="AW412" i="63"/>
  <c r="AW618" i="63"/>
  <c r="AW705" i="63"/>
  <c r="AW782" i="63"/>
  <c r="AW862" i="63"/>
  <c r="AW41" i="63"/>
  <c r="AW491" i="63"/>
  <c r="AW60" i="63"/>
  <c r="AW96" i="63"/>
  <c r="AW422" i="63"/>
  <c r="AW628" i="63"/>
  <c r="AW97" i="63"/>
  <c r="AW792" i="63"/>
  <c r="AW230" i="63"/>
  <c r="AW51" i="63"/>
  <c r="AW150" i="63"/>
  <c r="AW99" i="63"/>
  <c r="AW343" i="63"/>
  <c r="AW423" i="63"/>
  <c r="AW493" i="63"/>
  <c r="AW674" i="63"/>
  <c r="AW190" i="63"/>
  <c r="AW302" i="63"/>
  <c r="AW462" i="63"/>
  <c r="AW492" i="63"/>
  <c r="AW638" i="63"/>
  <c r="AW722" i="63"/>
  <c r="AW802" i="63"/>
  <c r="AW872" i="63"/>
  <c r="AW129" i="63"/>
  <c r="AW322" i="63"/>
  <c r="AW472" i="63"/>
  <c r="AW655" i="63"/>
  <c r="AW732" i="63"/>
  <c r="AW812" i="63"/>
  <c r="AW882" i="63"/>
  <c r="AW71" i="63"/>
  <c r="AW160" i="63"/>
  <c r="AW283" i="63"/>
  <c r="AW363" i="63"/>
  <c r="AW443" i="63"/>
  <c r="AW513" i="63"/>
  <c r="AW704" i="63"/>
  <c r="AW139" i="63"/>
  <c r="AW332" i="63"/>
  <c r="AW482" i="63"/>
  <c r="AW512" i="63"/>
  <c r="AW665" i="63"/>
  <c r="AW742" i="63"/>
  <c r="AW822" i="63"/>
  <c r="AW892" i="63"/>
  <c r="AW110" i="63"/>
  <c r="AW203" i="63"/>
  <c r="AW293" i="63"/>
  <c r="AW373" i="63"/>
  <c r="AW453" i="63"/>
  <c r="AW609" i="63"/>
  <c r="AW752" i="63"/>
  <c r="AW232" i="63"/>
  <c r="AW383" i="63"/>
  <c r="AW619" i="63"/>
  <c r="AW753" i="63"/>
  <c r="AW833" i="63"/>
  <c r="AW149" i="63"/>
  <c r="AW832" i="63"/>
  <c r="AW243" i="63"/>
  <c r="AW393" i="63"/>
  <c r="AW629" i="63"/>
  <c r="AW666" i="63"/>
  <c r="AW763" i="63"/>
  <c r="AW843" i="63"/>
  <c r="AW342" i="63"/>
  <c r="AW263" i="63"/>
  <c r="AW413" i="63"/>
  <c r="AW696" i="63"/>
  <c r="AW773" i="63"/>
  <c r="AW853" i="63"/>
  <c r="AW273" i="63"/>
  <c r="AW433" i="63"/>
  <c r="AW706" i="63"/>
  <c r="AW783" i="63"/>
  <c r="AW863" i="63"/>
  <c r="AW781" i="63"/>
  <c r="AW120" i="63"/>
  <c r="AW303" i="63"/>
  <c r="AW463" i="63"/>
  <c r="AW656" i="63"/>
  <c r="AW676" i="63"/>
  <c r="AW100" i="63"/>
  <c r="AW793" i="63"/>
  <c r="AW873" i="63"/>
  <c r="AW192" i="63"/>
  <c r="AW313" i="63"/>
  <c r="AW193" i="63"/>
  <c r="AW723" i="63"/>
  <c r="AW803" i="63"/>
  <c r="AW883" i="63"/>
  <c r="AW675" i="63"/>
  <c r="AW61" i="63"/>
  <c r="AW353" i="63"/>
  <c r="AW686" i="63"/>
  <c r="AW823" i="63"/>
  <c r="AW11" i="63"/>
  <c r="AW140" i="63"/>
  <c r="AW333" i="63"/>
  <c r="AW483" i="63"/>
  <c r="AW733" i="63"/>
  <c r="AW813" i="63"/>
  <c r="AW893" i="63"/>
  <c r="AW98" i="63"/>
  <c r="AW503" i="63"/>
  <c r="AW743" i="63"/>
  <c r="AY900" i="63" l="1"/>
  <c r="AX42" i="63"/>
  <c r="AX2" i="63"/>
  <c r="AX52" i="63"/>
  <c r="AX514" i="63"/>
  <c r="AX12" i="63"/>
  <c r="AX707" i="63"/>
  <c r="AX161" i="63"/>
  <c r="AX22" i="63"/>
  <c r="AX32" i="63"/>
  <c r="AX131" i="63"/>
  <c r="AX515" i="63"/>
  <c r="AX162" i="63"/>
  <c r="AX62" i="63"/>
  <c r="AX205" i="63"/>
  <c r="AX204" i="63"/>
  <c r="AX101" i="63"/>
  <c r="AX121" i="63"/>
  <c r="AX72" i="63"/>
  <c r="AX141" i="63"/>
  <c r="AX264" i="63"/>
  <c r="AX111" i="63"/>
  <c r="AX194" i="63"/>
  <c r="AX517" i="63"/>
  <c r="AX151" i="63"/>
  <c r="AX244" i="63"/>
  <c r="AX254" i="63"/>
  <c r="AX294" i="63"/>
  <c r="AX234" i="63"/>
  <c r="AX518" i="63"/>
  <c r="AX284" i="63"/>
  <c r="AX304" i="63"/>
  <c r="AX314" i="63"/>
  <c r="AX274" i="63"/>
  <c r="AX324" i="63"/>
  <c r="AX516" i="63"/>
  <c r="AX640" i="63"/>
  <c r="AX344" i="63"/>
  <c r="AX374" i="63"/>
  <c r="AX520" i="63"/>
  <c r="AX444" i="63"/>
  <c r="AX334" i="63"/>
  <c r="AX384" i="63"/>
  <c r="AX519" i="63"/>
  <c r="AX394" i="63"/>
  <c r="AX414" i="63"/>
  <c r="AX474" i="63"/>
  <c r="AX424" i="63"/>
  <c r="AX364" i="63"/>
  <c r="AX521" i="63"/>
  <c r="AX522" i="63"/>
  <c r="AX163" i="63"/>
  <c r="AX610" i="63"/>
  <c r="AX454" i="63"/>
  <c r="AX523" i="63"/>
  <c r="AX620" i="63"/>
  <c r="AX525" i="63"/>
  <c r="AX404" i="63"/>
  <c r="AX641" i="63"/>
  <c r="AX494" i="63"/>
  <c r="AX667" i="63"/>
  <c r="AX504" i="63"/>
  <c r="AX354" i="63"/>
  <c r="AX464" i="63"/>
  <c r="AX600" i="63"/>
  <c r="AX687" i="63"/>
  <c r="AX434" i="63"/>
  <c r="AX524" i="63"/>
  <c r="AX526" i="63"/>
  <c r="AX724" i="63"/>
  <c r="AX530" i="63"/>
  <c r="AX734" i="63"/>
  <c r="AX677" i="63"/>
  <c r="AX744" i="63"/>
  <c r="AX784" i="63"/>
  <c r="AX73" i="63"/>
  <c r="AX527" i="63"/>
  <c r="AX697" i="63"/>
  <c r="AX754" i="63"/>
  <c r="AX630" i="63"/>
  <c r="AX657" i="63"/>
  <c r="AX528" i="63"/>
  <c r="AX531" i="63"/>
  <c r="AX484" i="63"/>
  <c r="AX708" i="63"/>
  <c r="AX764" i="63"/>
  <c r="AX774" i="63"/>
  <c r="AX854" i="63"/>
  <c r="AX794" i="63"/>
  <c r="AX804" i="63"/>
  <c r="AX206" i="63"/>
  <c r="AX864" i="63"/>
  <c r="AX23" i="63"/>
  <c r="AX814" i="63"/>
  <c r="AX824" i="63"/>
  <c r="AX834" i="63"/>
  <c r="AX884" i="63"/>
  <c r="AX43" i="63"/>
  <c r="AX532" i="63"/>
  <c r="AX529" i="63"/>
  <c r="AX844" i="63"/>
  <c r="AX534" i="63"/>
  <c r="AX63" i="63"/>
  <c r="AX535" i="63"/>
  <c r="AX13" i="63"/>
  <c r="AX533" i="63"/>
  <c r="AX164" i="63"/>
  <c r="AX3" i="63"/>
  <c r="AX33" i="63"/>
  <c r="AX207" i="63"/>
  <c r="AX102" i="63"/>
  <c r="AX132" i="63"/>
  <c r="AX874" i="63"/>
  <c r="AX709" i="63"/>
  <c r="AX165" i="63"/>
  <c r="AX152" i="63"/>
  <c r="AX208" i="63"/>
  <c r="AX275" i="63"/>
  <c r="AX53" i="63"/>
  <c r="AX235" i="63"/>
  <c r="AX537" i="63"/>
  <c r="AX335" i="63"/>
  <c r="AX142" i="63"/>
  <c r="AX245" i="63"/>
  <c r="AX255" i="63"/>
  <c r="AX295" i="63"/>
  <c r="AX75" i="63"/>
  <c r="AX122" i="63"/>
  <c r="AX74" i="63"/>
  <c r="AX265" i="63"/>
  <c r="AX642" i="63"/>
  <c r="AX112" i="63"/>
  <c r="AX195" i="63"/>
  <c r="AX536" i="63"/>
  <c r="AX539" i="63"/>
  <c r="AX315" i="63"/>
  <c r="AX385" i="63"/>
  <c r="AX455" i="63"/>
  <c r="AX305" i="63"/>
  <c r="AX395" i="63"/>
  <c r="AX166" i="63"/>
  <c r="AX505" i="63"/>
  <c r="AX415" i="63"/>
  <c r="AX475" i="63"/>
  <c r="AX345" i="63"/>
  <c r="AX425" i="63"/>
  <c r="AX325" i="63"/>
  <c r="AX365" i="63"/>
  <c r="AX541" i="63"/>
  <c r="AX485" i="63"/>
  <c r="AX375" i="63"/>
  <c r="AX435" i="63"/>
  <c r="AX542" i="63"/>
  <c r="AX285" i="63"/>
  <c r="AX540" i="63"/>
  <c r="AX445" i="63"/>
  <c r="AX167" i="63"/>
  <c r="AX643" i="63"/>
  <c r="AX538" i="63"/>
  <c r="AX405" i="63"/>
  <c r="AX543" i="63"/>
  <c r="AX658" i="63"/>
  <c r="AX495" i="63"/>
  <c r="AX668" i="63"/>
  <c r="AX546" i="63"/>
  <c r="AX678" i="63"/>
  <c r="AX355" i="63"/>
  <c r="AX611" i="63"/>
  <c r="AX544" i="63"/>
  <c r="AX745" i="63"/>
  <c r="AX621" i="63"/>
  <c r="AX545" i="63"/>
  <c r="AX547" i="63"/>
  <c r="AX465" i="63"/>
  <c r="AX631" i="63"/>
  <c r="AX698" i="63"/>
  <c r="AX601" i="63"/>
  <c r="AX795" i="63"/>
  <c r="AX688" i="63"/>
  <c r="AX755" i="63"/>
  <c r="AX805" i="63"/>
  <c r="AX553" i="63"/>
  <c r="AX551" i="63"/>
  <c r="AX209" i="63"/>
  <c r="AX76" i="63"/>
  <c r="AX765" i="63"/>
  <c r="AX815" i="63"/>
  <c r="AX710" i="63"/>
  <c r="AX548" i="63"/>
  <c r="AX549" i="63"/>
  <c r="AX825" i="63"/>
  <c r="AX725" i="63"/>
  <c r="AX550" i="63"/>
  <c r="AX835" i="63"/>
  <c r="AX885" i="63"/>
  <c r="AX735" i="63"/>
  <c r="AX775" i="63"/>
  <c r="AX552" i="63"/>
  <c r="AX4" i="63"/>
  <c r="AX785" i="63"/>
  <c r="AX845" i="63"/>
  <c r="AX555" i="63"/>
  <c r="AX113" i="63"/>
  <c r="AX153" i="63"/>
  <c r="AX855" i="63"/>
  <c r="AX711" i="63"/>
  <c r="AX865" i="63"/>
  <c r="AX24" i="63"/>
  <c r="AX210" i="63"/>
  <c r="AX875" i="63"/>
  <c r="AX34" i="63"/>
  <c r="AX44" i="63"/>
  <c r="AX133" i="63"/>
  <c r="AX54" i="63"/>
  <c r="AX554" i="63"/>
  <c r="AX64" i="63"/>
  <c r="AX143" i="63"/>
  <c r="AX14" i="63"/>
  <c r="AX103" i="63"/>
  <c r="AX123" i="63"/>
  <c r="AX556" i="63"/>
  <c r="AX559" i="63"/>
  <c r="AX386" i="63"/>
  <c r="AX169" i="63"/>
  <c r="AX276" i="63"/>
  <c r="AX77" i="63"/>
  <c r="AX557" i="63"/>
  <c r="AX336" i="63"/>
  <c r="AX196" i="63"/>
  <c r="AX236" i="63"/>
  <c r="AX286" i="63"/>
  <c r="AX211" i="63"/>
  <c r="AX296" i="63"/>
  <c r="AX356" i="63"/>
  <c r="AX246" i="63"/>
  <c r="AX78" i="63"/>
  <c r="AX558" i="63"/>
  <c r="AX266" i="63"/>
  <c r="AX306" i="63"/>
  <c r="AX376" i="63"/>
  <c r="AX168" i="63"/>
  <c r="AX256" i="63"/>
  <c r="AX644" i="63"/>
  <c r="AX316" i="63"/>
  <c r="AX561" i="63"/>
  <c r="AX486" i="63"/>
  <c r="AX632" i="63"/>
  <c r="AX396" i="63"/>
  <c r="AX436" i="63"/>
  <c r="AX562" i="63"/>
  <c r="AX446" i="63"/>
  <c r="AX563" i="63"/>
  <c r="AX659" i="63"/>
  <c r="AX456" i="63"/>
  <c r="AX326" i="63"/>
  <c r="AX170" i="63"/>
  <c r="AX506" i="63"/>
  <c r="AX346" i="63"/>
  <c r="AX406" i="63"/>
  <c r="AX466" i="63"/>
  <c r="AX366" i="63"/>
  <c r="AX416" i="63"/>
  <c r="AX476" i="63"/>
  <c r="AX612" i="63"/>
  <c r="AX560" i="63"/>
  <c r="AX426" i="63"/>
  <c r="AX171" i="63"/>
  <c r="AX496" i="63"/>
  <c r="AX689" i="63"/>
  <c r="AX736" i="63"/>
  <c r="AX776" i="63"/>
  <c r="AX572" i="63"/>
  <c r="AX5" i="63"/>
  <c r="AX65" i="63"/>
  <c r="AX144" i="63"/>
  <c r="AX602" i="63"/>
  <c r="AX564" i="63"/>
  <c r="AX746" i="63"/>
  <c r="AX786" i="63"/>
  <c r="AX622" i="63"/>
  <c r="AX669" i="63"/>
  <c r="AX565" i="63"/>
  <c r="AX567" i="63"/>
  <c r="AX796" i="63"/>
  <c r="AX856" i="63"/>
  <c r="AX574" i="63"/>
  <c r="AX114" i="63"/>
  <c r="AX645" i="63"/>
  <c r="AX699" i="63"/>
  <c r="AX756" i="63"/>
  <c r="AX806" i="63"/>
  <c r="AX79" i="63"/>
  <c r="AX568" i="63"/>
  <c r="AX571" i="63"/>
  <c r="AX712" i="63"/>
  <c r="AX766" i="63"/>
  <c r="AX816" i="63"/>
  <c r="AX866" i="63"/>
  <c r="AX35" i="63"/>
  <c r="AX124" i="63"/>
  <c r="AX566" i="63"/>
  <c r="AX569" i="63"/>
  <c r="AX826" i="63"/>
  <c r="AX876" i="63"/>
  <c r="AX679" i="63"/>
  <c r="AX726" i="63"/>
  <c r="AX570" i="63"/>
  <c r="AX846" i="63"/>
  <c r="AX172" i="63"/>
  <c r="AX197" i="63"/>
  <c r="AX575" i="63"/>
  <c r="AX327" i="63"/>
  <c r="AX397" i="63"/>
  <c r="AX467" i="63"/>
  <c r="AX573" i="63"/>
  <c r="AX214" i="63"/>
  <c r="AX277" i="63"/>
  <c r="AX337" i="63"/>
  <c r="AX407" i="63"/>
  <c r="AX477" i="63"/>
  <c r="AX212" i="63"/>
  <c r="AX25" i="63"/>
  <c r="AX237" i="63"/>
  <c r="AX576" i="63"/>
  <c r="AX347" i="63"/>
  <c r="AX886" i="63"/>
  <c r="AX713" i="63"/>
  <c r="AX104" i="63"/>
  <c r="AX247" i="63"/>
  <c r="AX287" i="63"/>
  <c r="AX357" i="63"/>
  <c r="AX427" i="63"/>
  <c r="AX487" i="63"/>
  <c r="AX15" i="63"/>
  <c r="AX134" i="63"/>
  <c r="AX173" i="63"/>
  <c r="AX257" i="63"/>
  <c r="AX297" i="63"/>
  <c r="AX81" i="63"/>
  <c r="AX577" i="63"/>
  <c r="AX55" i="63"/>
  <c r="AX267" i="63"/>
  <c r="AX307" i="63"/>
  <c r="AX578" i="63"/>
  <c r="AX457" i="63"/>
  <c r="AX836" i="63"/>
  <c r="AX45" i="63"/>
  <c r="AX213" i="63"/>
  <c r="AX80" i="63"/>
  <c r="AX154" i="63"/>
  <c r="AX646" i="63"/>
  <c r="AX317" i="63"/>
  <c r="AX447" i="63"/>
  <c r="AX603" i="63"/>
  <c r="AX690" i="63"/>
  <c r="AX747" i="63"/>
  <c r="AX174" i="63"/>
  <c r="AX613" i="63"/>
  <c r="AX581" i="63"/>
  <c r="AX757" i="63"/>
  <c r="AX585" i="63"/>
  <c r="AX215" i="63"/>
  <c r="AX36" i="63"/>
  <c r="AX175" i="63"/>
  <c r="AX580" i="63"/>
  <c r="AX623" i="63"/>
  <c r="AX700" i="63"/>
  <c r="AX767" i="63"/>
  <c r="AX367" i="63"/>
  <c r="AX579" i="63"/>
  <c r="AX633" i="63"/>
  <c r="AX82" i="63"/>
  <c r="AX583" i="63"/>
  <c r="AX827" i="63"/>
  <c r="AX877" i="63"/>
  <c r="AX377" i="63"/>
  <c r="AX647" i="63"/>
  <c r="AX714" i="63"/>
  <c r="AX584" i="63"/>
  <c r="AX387" i="63"/>
  <c r="AX660" i="63"/>
  <c r="AX582" i="63"/>
  <c r="AX777" i="63"/>
  <c r="AX586" i="63"/>
  <c r="AX6" i="63"/>
  <c r="AX417" i="63"/>
  <c r="AX497" i="63"/>
  <c r="AX670" i="63"/>
  <c r="AX727" i="63"/>
  <c r="AX787" i="63"/>
  <c r="AX847" i="63"/>
  <c r="AX16" i="63"/>
  <c r="AX437" i="63"/>
  <c r="AX507" i="63"/>
  <c r="AX680" i="63"/>
  <c r="AX737" i="63"/>
  <c r="AX837" i="63"/>
  <c r="AX145" i="63"/>
  <c r="AX84" i="63"/>
  <c r="AX318" i="63"/>
  <c r="AX857" i="63"/>
  <c r="AX105" i="63"/>
  <c r="AX83" i="63"/>
  <c r="AX268" i="63"/>
  <c r="AX328" i="63"/>
  <c r="AX398" i="63"/>
  <c r="AX468" i="63"/>
  <c r="AX587" i="63"/>
  <c r="AX66" i="63"/>
  <c r="AX115" i="63"/>
  <c r="AX155" i="63"/>
  <c r="AX648" i="63"/>
  <c r="AX338" i="63"/>
  <c r="AX408" i="63"/>
  <c r="AX478" i="63"/>
  <c r="AX867" i="63"/>
  <c r="AX56" i="63"/>
  <c r="AX176" i="63"/>
  <c r="AX198" i="63"/>
  <c r="AX278" i="63"/>
  <c r="AX348" i="63"/>
  <c r="AX418" i="63"/>
  <c r="AX179" i="63"/>
  <c r="AX887" i="63"/>
  <c r="AX216" i="63"/>
  <c r="AX217" i="63"/>
  <c r="AX588" i="63"/>
  <c r="AX797" i="63"/>
  <c r="AX715" i="63"/>
  <c r="AX125" i="63"/>
  <c r="AX238" i="63"/>
  <c r="AX288" i="63"/>
  <c r="AX807" i="63"/>
  <c r="AX26" i="63"/>
  <c r="AX135" i="63"/>
  <c r="AX248" i="63"/>
  <c r="AX298" i="63"/>
  <c r="AX817" i="63"/>
  <c r="AX46" i="63"/>
  <c r="AX177" i="63"/>
  <c r="AX258" i="63"/>
  <c r="AX308" i="63"/>
  <c r="AX368" i="63"/>
  <c r="AX591" i="63"/>
  <c r="AX661" i="63"/>
  <c r="AX728" i="63"/>
  <c r="AX358" i="63"/>
  <c r="AX498" i="63"/>
  <c r="AX671" i="63"/>
  <c r="AX738" i="63"/>
  <c r="AX798" i="63"/>
  <c r="AX218" i="63"/>
  <c r="AX178" i="63"/>
  <c r="AX508" i="63"/>
  <c r="AX681" i="63"/>
  <c r="AX748" i="63"/>
  <c r="AX458" i="63"/>
  <c r="AX604" i="63"/>
  <c r="AX691" i="63"/>
  <c r="AX758" i="63"/>
  <c r="AX818" i="63"/>
  <c r="AX878" i="63"/>
  <c r="AX448" i="63"/>
  <c r="AX614" i="63"/>
  <c r="AX592" i="63"/>
  <c r="AX388" i="63"/>
  <c r="AX438" i="63"/>
  <c r="AX624" i="63"/>
  <c r="AX701" i="63"/>
  <c r="AX589" i="63"/>
  <c r="AX428" i="63"/>
  <c r="AX488" i="63"/>
  <c r="AX634" i="63"/>
  <c r="AX85" i="63"/>
  <c r="AX594" i="63"/>
  <c r="AX848" i="63"/>
  <c r="AX17" i="63"/>
  <c r="AX378" i="63"/>
  <c r="AX590" i="63"/>
  <c r="AX649" i="63"/>
  <c r="AX716" i="63"/>
  <c r="AX778" i="63"/>
  <c r="AX858" i="63"/>
  <c r="AX717" i="63"/>
  <c r="AX888" i="63"/>
  <c r="AX57" i="63"/>
  <c r="AX126" i="63"/>
  <c r="AX239" i="63"/>
  <c r="AX289" i="63"/>
  <c r="AX593" i="63"/>
  <c r="AX7" i="63"/>
  <c r="AX136" i="63"/>
  <c r="AX249" i="63"/>
  <c r="AX299" i="63"/>
  <c r="AX379" i="63"/>
  <c r="AX459" i="63"/>
  <c r="AX788" i="63"/>
  <c r="AX27" i="63"/>
  <c r="AX181" i="63"/>
  <c r="AX259" i="63"/>
  <c r="AX768" i="63"/>
  <c r="AX808" i="63"/>
  <c r="AX37" i="63"/>
  <c r="AX67" i="63"/>
  <c r="AX146" i="63"/>
  <c r="AX87" i="63"/>
  <c r="AX319" i="63"/>
  <c r="AX399" i="63"/>
  <c r="AX469" i="63"/>
  <c r="AX828" i="63"/>
  <c r="AX86" i="63"/>
  <c r="AX269" i="63"/>
  <c r="AX838" i="63"/>
  <c r="AX47" i="63"/>
  <c r="AX116" i="63"/>
  <c r="AX156" i="63"/>
  <c r="AX650" i="63"/>
  <c r="AX339" i="63"/>
  <c r="AX595" i="63"/>
  <c r="AX106" i="63"/>
  <c r="AX180" i="63"/>
  <c r="AX199" i="63"/>
  <c r="AX279" i="63"/>
  <c r="AX349" i="63"/>
  <c r="AX429" i="63"/>
  <c r="AX489" i="63"/>
  <c r="AX868" i="63"/>
  <c r="AX219" i="63"/>
  <c r="AX220" i="63"/>
  <c r="AX596" i="63"/>
  <c r="AX359" i="63"/>
  <c r="AX439" i="63"/>
  <c r="AX597" i="63"/>
  <c r="AX449" i="63"/>
  <c r="AX682" i="63"/>
  <c r="AX749" i="63"/>
  <c r="AX829" i="63"/>
  <c r="AX889" i="63"/>
  <c r="AX68" i="63"/>
  <c r="AX182" i="63"/>
  <c r="AX509" i="63"/>
  <c r="AX692" i="63"/>
  <c r="AX759" i="63"/>
  <c r="AX839" i="63"/>
  <c r="AX8" i="63"/>
  <c r="AX107" i="63"/>
  <c r="AX89" i="63"/>
  <c r="AX270" i="63"/>
  <c r="AX340" i="63"/>
  <c r="AX420" i="63"/>
  <c r="AX479" i="63"/>
  <c r="AX598" i="63"/>
  <c r="AX769" i="63"/>
  <c r="AX849" i="63"/>
  <c r="AX18" i="63"/>
  <c r="AX117" i="63"/>
  <c r="AX183" i="63"/>
  <c r="AX625" i="63"/>
  <c r="AX702" i="63"/>
  <c r="AX779" i="63"/>
  <c r="AX859" i="63"/>
  <c r="AX719" i="63"/>
  <c r="AX184" i="63"/>
  <c r="AX200" i="63"/>
  <c r="AX280" i="63"/>
  <c r="AX360" i="63"/>
  <c r="AX440" i="63"/>
  <c r="AX500" i="63"/>
  <c r="AX329" i="63"/>
  <c r="AX369" i="63"/>
  <c r="AX499" i="63"/>
  <c r="AX635" i="63"/>
  <c r="AX88" i="63"/>
  <c r="AX789" i="63"/>
  <c r="AX599" i="63"/>
  <c r="AX28" i="63"/>
  <c r="AX389" i="63"/>
  <c r="AX651" i="63"/>
  <c r="AX718" i="63"/>
  <c r="AX799" i="63"/>
  <c r="AX221" i="63"/>
  <c r="AX38" i="63"/>
  <c r="AX127" i="63"/>
  <c r="AX240" i="63"/>
  <c r="AX300" i="63"/>
  <c r="AX380" i="63"/>
  <c r="AX460" i="63"/>
  <c r="AX606" i="63"/>
  <c r="AX409" i="63"/>
  <c r="AX605" i="63"/>
  <c r="AX615" i="63"/>
  <c r="AX662" i="63"/>
  <c r="AX729" i="63"/>
  <c r="AX809" i="63"/>
  <c r="AX869" i="63"/>
  <c r="AX48" i="63"/>
  <c r="AX137" i="63"/>
  <c r="AX250" i="63"/>
  <c r="AX310" i="63"/>
  <c r="AX390" i="63"/>
  <c r="AX186" i="63"/>
  <c r="AX879" i="63"/>
  <c r="AX90" i="63"/>
  <c r="AX410" i="63"/>
  <c r="AX510" i="63"/>
  <c r="AX663" i="63"/>
  <c r="AX720" i="63"/>
  <c r="AX800" i="63"/>
  <c r="AX870" i="63"/>
  <c r="AX58" i="63"/>
  <c r="AX652" i="63"/>
  <c r="AX430" i="63"/>
  <c r="AX616" i="63"/>
  <c r="AX730" i="63"/>
  <c r="AX810" i="63"/>
  <c r="AX880" i="63"/>
  <c r="AX69" i="63"/>
  <c r="AX92" i="63"/>
  <c r="AX271" i="63"/>
  <c r="AX351" i="63"/>
  <c r="AX431" i="63"/>
  <c r="AX501" i="63"/>
  <c r="AX290" i="63"/>
  <c r="AX450" i="63"/>
  <c r="AX490" i="63"/>
  <c r="AX740" i="63"/>
  <c r="AX820" i="63"/>
  <c r="AX890" i="63"/>
  <c r="AX320" i="63"/>
  <c r="AX470" i="63"/>
  <c r="AX187" i="63"/>
  <c r="AX636" i="63"/>
  <c r="AX673" i="63"/>
  <c r="AX750" i="63"/>
  <c r="AX830" i="63"/>
  <c r="AX9" i="63"/>
  <c r="AX118" i="63"/>
  <c r="AX201" i="63"/>
  <c r="AX291" i="63"/>
  <c r="AX371" i="63"/>
  <c r="AX451" i="63"/>
  <c r="AX607" i="63"/>
  <c r="AX147" i="63"/>
  <c r="AX330" i="63"/>
  <c r="AX480" i="63"/>
  <c r="AX683" i="63"/>
  <c r="AX760" i="63"/>
  <c r="AX840" i="63"/>
  <c r="AX309" i="63"/>
  <c r="AX419" i="63"/>
  <c r="AX672" i="63"/>
  <c r="AX185" i="63"/>
  <c r="AX157" i="63"/>
  <c r="AX350" i="63"/>
  <c r="AX653" i="63"/>
  <c r="AX693" i="63"/>
  <c r="AX770" i="63"/>
  <c r="AX850" i="63"/>
  <c r="AX29" i="63"/>
  <c r="AX225" i="63"/>
  <c r="AX241" i="63"/>
  <c r="AX311" i="63"/>
  <c r="AX391" i="63"/>
  <c r="AX189" i="63"/>
  <c r="AX627" i="63"/>
  <c r="AX739" i="63"/>
  <c r="AX223" i="63"/>
  <c r="AX370" i="63"/>
  <c r="AX626" i="63"/>
  <c r="AX703" i="63"/>
  <c r="AX780" i="63"/>
  <c r="AX860" i="63"/>
  <c r="AX39" i="63"/>
  <c r="AX128" i="63"/>
  <c r="AX251" i="63"/>
  <c r="AX321" i="63"/>
  <c r="AX401" i="63"/>
  <c r="AX471" i="63"/>
  <c r="AX637" i="63"/>
  <c r="AX222" i="63"/>
  <c r="AX158" i="63"/>
  <c r="AX361" i="63"/>
  <c r="AX511" i="63"/>
  <c r="AX94" i="63"/>
  <c r="AX791" i="63"/>
  <c r="AX227" i="63"/>
  <c r="AX226" i="63"/>
  <c r="AX381" i="63"/>
  <c r="AX617" i="63"/>
  <c r="AX721" i="63"/>
  <c r="AX801" i="63"/>
  <c r="AX871" i="63"/>
  <c r="AX60" i="63"/>
  <c r="AX149" i="63"/>
  <c r="AX96" i="63"/>
  <c r="AX342" i="63"/>
  <c r="AX422" i="63"/>
  <c r="AX492" i="63"/>
  <c r="AX19" i="63"/>
  <c r="AX49" i="63"/>
  <c r="AX261" i="63"/>
  <c r="AX411" i="63"/>
  <c r="AX731" i="63"/>
  <c r="AX811" i="63"/>
  <c r="AX881" i="63"/>
  <c r="AX70" i="63"/>
  <c r="AX95" i="63"/>
  <c r="AX272" i="63"/>
  <c r="AX352" i="63"/>
  <c r="AX432" i="63"/>
  <c r="AX59" i="63"/>
  <c r="AX93" i="63"/>
  <c r="AX421" i="63"/>
  <c r="AX741" i="63"/>
  <c r="AX821" i="63"/>
  <c r="AX891" i="63"/>
  <c r="AX109" i="63"/>
  <c r="AX159" i="63"/>
  <c r="AX282" i="63"/>
  <c r="AX362" i="63"/>
  <c r="AX442" i="63"/>
  <c r="AX108" i="63"/>
  <c r="AX281" i="63"/>
  <c r="AX441" i="63"/>
  <c r="AX664" i="63"/>
  <c r="AX751" i="63"/>
  <c r="AX831" i="63"/>
  <c r="AX819" i="63"/>
  <c r="AX91" i="63"/>
  <c r="AX188" i="63"/>
  <c r="AX301" i="63"/>
  <c r="AX461" i="63"/>
  <c r="AX684" i="63"/>
  <c r="AX761" i="63"/>
  <c r="AX841" i="63"/>
  <c r="AX20" i="63"/>
  <c r="AX190" i="63"/>
  <c r="AX229" i="63"/>
  <c r="AX302" i="63"/>
  <c r="AX382" i="63"/>
  <c r="AX462" i="63"/>
  <c r="AX260" i="63"/>
  <c r="AX790" i="63"/>
  <c r="AX138" i="63"/>
  <c r="AX331" i="63"/>
  <c r="AX400" i="63"/>
  <c r="AX224" i="63"/>
  <c r="AX148" i="63"/>
  <c r="AX341" i="63"/>
  <c r="AX491" i="63"/>
  <c r="AX674" i="63"/>
  <c r="AX704" i="63"/>
  <c r="AX781" i="63"/>
  <c r="AX861" i="63"/>
  <c r="AX481" i="63"/>
  <c r="AX694" i="63"/>
  <c r="AX10" i="63"/>
  <c r="AX202" i="63"/>
  <c r="AX372" i="63"/>
  <c r="AX502" i="63"/>
  <c r="AX675" i="63"/>
  <c r="AX752" i="63"/>
  <c r="AX832" i="63"/>
  <c r="AX11" i="63"/>
  <c r="AX771" i="63"/>
  <c r="AX30" i="63"/>
  <c r="AX242" i="63"/>
  <c r="AX392" i="63"/>
  <c r="AX685" i="63"/>
  <c r="AX762" i="63"/>
  <c r="AX842" i="63"/>
  <c r="AX21" i="63"/>
  <c r="AX192" i="63"/>
  <c r="AX243" i="63"/>
  <c r="AX313" i="63"/>
  <c r="AX393" i="63"/>
  <c r="AX193" i="63"/>
  <c r="AX629" i="63"/>
  <c r="AX654" i="63"/>
  <c r="AX851" i="63"/>
  <c r="AX40" i="63"/>
  <c r="AX252" i="63"/>
  <c r="AX402" i="63"/>
  <c r="AX608" i="63"/>
  <c r="AX695" i="63"/>
  <c r="AX772" i="63"/>
  <c r="AX852" i="63"/>
  <c r="AX31" i="63"/>
  <c r="AX50" i="63"/>
  <c r="AX262" i="63"/>
  <c r="AX412" i="63"/>
  <c r="AX618" i="63"/>
  <c r="AX705" i="63"/>
  <c r="AX782" i="63"/>
  <c r="AX862" i="63"/>
  <c r="AX41" i="63"/>
  <c r="AX140" i="63"/>
  <c r="AX263" i="63"/>
  <c r="AX333" i="63"/>
  <c r="AX413" i="63"/>
  <c r="AX483" i="63"/>
  <c r="AX119" i="63"/>
  <c r="AX292" i="63"/>
  <c r="AX452" i="63"/>
  <c r="AX628" i="63"/>
  <c r="AX97" i="63"/>
  <c r="AX792" i="63"/>
  <c r="AX230" i="63"/>
  <c r="AX228" i="63"/>
  <c r="AX312" i="63"/>
  <c r="AX191" i="63"/>
  <c r="AX638" i="63"/>
  <c r="AX722" i="63"/>
  <c r="AX802" i="63"/>
  <c r="AX872" i="63"/>
  <c r="AX61" i="63"/>
  <c r="AX98" i="63"/>
  <c r="AX273" i="63"/>
  <c r="AX353" i="63"/>
  <c r="AX433" i="63"/>
  <c r="AX503" i="63"/>
  <c r="AX129" i="63"/>
  <c r="AX322" i="63"/>
  <c r="AX472" i="63"/>
  <c r="AX655" i="63"/>
  <c r="AX732" i="63"/>
  <c r="AX812" i="63"/>
  <c r="AX882" i="63"/>
  <c r="AX71" i="63"/>
  <c r="AX160" i="63"/>
  <c r="AX283" i="63"/>
  <c r="AX363" i="63"/>
  <c r="AX443" i="63"/>
  <c r="AX513" i="63"/>
  <c r="AX686" i="63"/>
  <c r="AX482" i="63"/>
  <c r="AX203" i="63"/>
  <c r="AX373" i="63"/>
  <c r="AX609" i="63"/>
  <c r="AX743" i="63"/>
  <c r="AX823" i="63"/>
  <c r="AX665" i="63"/>
  <c r="AX232" i="63"/>
  <c r="AX383" i="63"/>
  <c r="AX619" i="63"/>
  <c r="AX753" i="63"/>
  <c r="AX833" i="63"/>
  <c r="AX742" i="63"/>
  <c r="AX892" i="63"/>
  <c r="AX253" i="63"/>
  <c r="AX403" i="63"/>
  <c r="AX639" i="63"/>
  <c r="AX666" i="63"/>
  <c r="AX763" i="63"/>
  <c r="AX843" i="63"/>
  <c r="AX822" i="63"/>
  <c r="AX99" i="63"/>
  <c r="AX423" i="63"/>
  <c r="AX696" i="63"/>
  <c r="AX773" i="63"/>
  <c r="AX853" i="63"/>
  <c r="AX893" i="63"/>
  <c r="AX110" i="63"/>
  <c r="AX293" i="63"/>
  <c r="AX453" i="63"/>
  <c r="AX706" i="63"/>
  <c r="AX783" i="63"/>
  <c r="AX863" i="63"/>
  <c r="AX512" i="63"/>
  <c r="AX120" i="63"/>
  <c r="AX303" i="63"/>
  <c r="AX463" i="63"/>
  <c r="AX656" i="63"/>
  <c r="AX676" i="63"/>
  <c r="AX100" i="63"/>
  <c r="AX793" i="63"/>
  <c r="AX873" i="63"/>
  <c r="AX51" i="63"/>
  <c r="AX150" i="63"/>
  <c r="AX493" i="63"/>
  <c r="AX733" i="63"/>
  <c r="AX139" i="63"/>
  <c r="AX130" i="63"/>
  <c r="AX323" i="63"/>
  <c r="AX473" i="63"/>
  <c r="AX723" i="63"/>
  <c r="AX803" i="63"/>
  <c r="AX883" i="63"/>
  <c r="AX332" i="63"/>
  <c r="AX343" i="63"/>
  <c r="AX813" i="63"/>
  <c r="AZ900" i="63" l="1"/>
  <c r="AY32" i="63"/>
  <c r="AY42" i="63"/>
  <c r="AY2" i="63"/>
  <c r="AY514" i="63"/>
  <c r="AY515" i="63"/>
  <c r="AY111" i="63"/>
  <c r="AY707" i="63"/>
  <c r="AY161" i="63"/>
  <c r="AY22" i="63"/>
  <c r="AY101" i="63"/>
  <c r="AY121" i="63"/>
  <c r="AY131" i="63"/>
  <c r="AY194" i="63"/>
  <c r="AY12" i="63"/>
  <c r="AY52" i="63"/>
  <c r="AY204" i="63"/>
  <c r="AY234" i="63"/>
  <c r="AY205" i="63"/>
  <c r="AY254" i="63"/>
  <c r="AY162" i="63"/>
  <c r="AY72" i="63"/>
  <c r="AY62" i="63"/>
  <c r="AY141" i="63"/>
  <c r="AY264" i="63"/>
  <c r="AY274" i="63"/>
  <c r="AY151" i="63"/>
  <c r="AY244" i="63"/>
  <c r="AY284" i="63"/>
  <c r="AY640" i="63"/>
  <c r="AY294" i="63"/>
  <c r="AY354" i="63"/>
  <c r="AY518" i="63"/>
  <c r="AY304" i="63"/>
  <c r="AY519" i="63"/>
  <c r="AY517" i="63"/>
  <c r="AY516" i="63"/>
  <c r="AY334" i="63"/>
  <c r="AY314" i="63"/>
  <c r="AY364" i="63"/>
  <c r="AY521" i="63"/>
  <c r="AY374" i="63"/>
  <c r="AY434" i="63"/>
  <c r="AY523" i="63"/>
  <c r="AY324" i="63"/>
  <c r="AY520" i="63"/>
  <c r="AY384" i="63"/>
  <c r="AY404" i="63"/>
  <c r="AY464" i="63"/>
  <c r="AY414" i="63"/>
  <c r="AY344" i="63"/>
  <c r="AY424" i="63"/>
  <c r="AY484" i="63"/>
  <c r="AY600" i="63"/>
  <c r="AY163" i="63"/>
  <c r="AY610" i="63"/>
  <c r="AY524" i="63"/>
  <c r="AY454" i="63"/>
  <c r="AY620" i="63"/>
  <c r="AY444" i="63"/>
  <c r="AY522" i="63"/>
  <c r="AY630" i="63"/>
  <c r="AY394" i="63"/>
  <c r="AY657" i="63"/>
  <c r="AY474" i="63"/>
  <c r="AY494" i="63"/>
  <c r="AY504" i="63"/>
  <c r="AY677" i="63"/>
  <c r="AY708" i="63"/>
  <c r="AY526" i="63"/>
  <c r="AY529" i="63"/>
  <c r="AY687" i="63"/>
  <c r="AY724" i="63"/>
  <c r="AY641" i="63"/>
  <c r="AY734" i="63"/>
  <c r="AY774" i="63"/>
  <c r="AY744" i="63"/>
  <c r="AY667" i="63"/>
  <c r="AY73" i="63"/>
  <c r="AY527" i="63"/>
  <c r="AY697" i="63"/>
  <c r="AY754" i="63"/>
  <c r="AY804" i="63"/>
  <c r="AY525" i="63"/>
  <c r="AY528" i="63"/>
  <c r="AY531" i="63"/>
  <c r="AY530" i="63"/>
  <c r="AY844" i="63"/>
  <c r="AY784" i="63"/>
  <c r="AY794" i="63"/>
  <c r="AY533" i="63"/>
  <c r="AY206" i="63"/>
  <c r="AY709" i="63"/>
  <c r="AY814" i="63"/>
  <c r="AY824" i="63"/>
  <c r="AY874" i="63"/>
  <c r="AY33" i="63"/>
  <c r="AY834" i="63"/>
  <c r="AY764" i="63"/>
  <c r="AY532" i="63"/>
  <c r="AY3" i="63"/>
  <c r="AY53" i="63"/>
  <c r="AY63" i="63"/>
  <c r="AY864" i="63"/>
  <c r="AY13" i="63"/>
  <c r="AY534" i="63"/>
  <c r="AY43" i="63"/>
  <c r="AY164" i="63"/>
  <c r="AY854" i="63"/>
  <c r="AY884" i="63"/>
  <c r="AY23" i="63"/>
  <c r="AY122" i="63"/>
  <c r="AY102" i="63"/>
  <c r="AY132" i="63"/>
  <c r="AY112" i="63"/>
  <c r="AY195" i="63"/>
  <c r="AY536" i="63"/>
  <c r="AY165" i="63"/>
  <c r="AY152" i="63"/>
  <c r="AY208" i="63"/>
  <c r="AY275" i="63"/>
  <c r="AY325" i="63"/>
  <c r="AY235" i="63"/>
  <c r="AY535" i="63"/>
  <c r="AY142" i="63"/>
  <c r="AY245" i="63"/>
  <c r="AY285" i="63"/>
  <c r="AY255" i="63"/>
  <c r="AY207" i="63"/>
  <c r="AY75" i="63"/>
  <c r="AY74" i="63"/>
  <c r="AY265" i="63"/>
  <c r="AY642" i="63"/>
  <c r="AY315" i="63"/>
  <c r="AY540" i="63"/>
  <c r="AY445" i="63"/>
  <c r="AY385" i="63"/>
  <c r="AY455" i="63"/>
  <c r="AY495" i="63"/>
  <c r="AY537" i="63"/>
  <c r="AY538" i="63"/>
  <c r="AY355" i="63"/>
  <c r="AY405" i="63"/>
  <c r="AY465" i="63"/>
  <c r="AY295" i="63"/>
  <c r="AY335" i="63"/>
  <c r="AY415" i="63"/>
  <c r="AY345" i="63"/>
  <c r="AY425" i="63"/>
  <c r="AY167" i="63"/>
  <c r="AY365" i="63"/>
  <c r="AY541" i="63"/>
  <c r="AY485" i="63"/>
  <c r="AY539" i="63"/>
  <c r="AY375" i="63"/>
  <c r="AY435" i="63"/>
  <c r="AY475" i="63"/>
  <c r="AY631" i="63"/>
  <c r="AY698" i="63"/>
  <c r="AY542" i="63"/>
  <c r="AY643" i="63"/>
  <c r="AY543" i="63"/>
  <c r="AY658" i="63"/>
  <c r="AY710" i="63"/>
  <c r="AY395" i="63"/>
  <c r="AY505" i="63"/>
  <c r="AY668" i="63"/>
  <c r="AY305" i="63"/>
  <c r="AY601" i="63"/>
  <c r="AY688" i="63"/>
  <c r="AY735" i="63"/>
  <c r="AY611" i="63"/>
  <c r="AY544" i="63"/>
  <c r="AY745" i="63"/>
  <c r="AY166" i="63"/>
  <c r="AY621" i="63"/>
  <c r="AY545" i="63"/>
  <c r="AY785" i="63"/>
  <c r="AY795" i="63"/>
  <c r="AY855" i="63"/>
  <c r="AY547" i="63"/>
  <c r="AY755" i="63"/>
  <c r="AY805" i="63"/>
  <c r="AY553" i="63"/>
  <c r="AY678" i="63"/>
  <c r="AY551" i="63"/>
  <c r="AY76" i="63"/>
  <c r="AY765" i="63"/>
  <c r="AY815" i="63"/>
  <c r="AY546" i="63"/>
  <c r="AY548" i="63"/>
  <c r="AY549" i="63"/>
  <c r="AY825" i="63"/>
  <c r="AY875" i="63"/>
  <c r="AY725" i="63"/>
  <c r="AY550" i="63"/>
  <c r="AY835" i="63"/>
  <c r="AY885" i="63"/>
  <c r="AY775" i="63"/>
  <c r="AY552" i="63"/>
  <c r="AY14" i="63"/>
  <c r="AY103" i="63"/>
  <c r="AY77" i="63"/>
  <c r="AY845" i="63"/>
  <c r="AY555" i="63"/>
  <c r="AY209" i="63"/>
  <c r="AY711" i="63"/>
  <c r="AY168" i="63"/>
  <c r="AY196" i="63"/>
  <c r="AY865" i="63"/>
  <c r="AY24" i="63"/>
  <c r="AY4" i="63"/>
  <c r="AY34" i="63"/>
  <c r="AY123" i="63"/>
  <c r="AY236" i="63"/>
  <c r="AY44" i="63"/>
  <c r="AY54" i="63"/>
  <c r="AY169" i="63"/>
  <c r="AY256" i="63"/>
  <c r="AY554" i="63"/>
  <c r="AY64" i="63"/>
  <c r="AY210" i="63"/>
  <c r="AY644" i="63"/>
  <c r="AY316" i="63"/>
  <c r="AY560" i="63"/>
  <c r="AY133" i="63"/>
  <c r="AY556" i="63"/>
  <c r="AY143" i="63"/>
  <c r="AY276" i="63"/>
  <c r="AY326" i="63"/>
  <c r="AY153" i="63"/>
  <c r="AY557" i="63"/>
  <c r="AY286" i="63"/>
  <c r="AY346" i="63"/>
  <c r="AY211" i="63"/>
  <c r="AY296" i="63"/>
  <c r="AY246" i="63"/>
  <c r="AY78" i="63"/>
  <c r="AY558" i="63"/>
  <c r="AY366" i="63"/>
  <c r="AY113" i="63"/>
  <c r="AY266" i="63"/>
  <c r="AY306" i="63"/>
  <c r="AY386" i="63"/>
  <c r="AY426" i="63"/>
  <c r="AY171" i="63"/>
  <c r="AY622" i="63"/>
  <c r="AY561" i="63"/>
  <c r="AY486" i="63"/>
  <c r="AY396" i="63"/>
  <c r="AY436" i="63"/>
  <c r="AY562" i="63"/>
  <c r="AY645" i="63"/>
  <c r="AY446" i="63"/>
  <c r="AY563" i="63"/>
  <c r="AY559" i="63"/>
  <c r="AY456" i="63"/>
  <c r="AY496" i="63"/>
  <c r="AY336" i="63"/>
  <c r="AY170" i="63"/>
  <c r="AY356" i="63"/>
  <c r="AY406" i="63"/>
  <c r="AY466" i="63"/>
  <c r="AY602" i="63"/>
  <c r="AY376" i="63"/>
  <c r="AY416" i="63"/>
  <c r="AY476" i="63"/>
  <c r="AY679" i="63"/>
  <c r="AY726" i="63"/>
  <c r="AY570" i="63"/>
  <c r="AY836" i="63"/>
  <c r="AY886" i="63"/>
  <c r="AY55" i="63"/>
  <c r="AY173" i="63"/>
  <c r="AY506" i="63"/>
  <c r="AY689" i="63"/>
  <c r="AY736" i="63"/>
  <c r="AY776" i="63"/>
  <c r="AY612" i="63"/>
  <c r="AY564" i="63"/>
  <c r="AY746" i="63"/>
  <c r="AY786" i="63"/>
  <c r="AY846" i="63"/>
  <c r="AY15" i="63"/>
  <c r="AY104" i="63"/>
  <c r="AY632" i="63"/>
  <c r="AY669" i="63"/>
  <c r="AY565" i="63"/>
  <c r="AY567" i="63"/>
  <c r="AY796" i="63"/>
  <c r="AY659" i="63"/>
  <c r="AY699" i="63"/>
  <c r="AY756" i="63"/>
  <c r="AY806" i="63"/>
  <c r="AY79" i="63"/>
  <c r="AY568" i="63"/>
  <c r="AY571" i="63"/>
  <c r="AY212" i="63"/>
  <c r="AY25" i="63"/>
  <c r="AY213" i="63"/>
  <c r="AY712" i="63"/>
  <c r="AY766" i="63"/>
  <c r="AY816" i="63"/>
  <c r="AY866" i="63"/>
  <c r="AY566" i="63"/>
  <c r="AY569" i="63"/>
  <c r="AY826" i="63"/>
  <c r="AY572" i="63"/>
  <c r="AY45" i="63"/>
  <c r="AY80" i="63"/>
  <c r="AY154" i="63"/>
  <c r="AY646" i="63"/>
  <c r="AY317" i="63"/>
  <c r="AY387" i="63"/>
  <c r="AY174" i="63"/>
  <c r="AY856" i="63"/>
  <c r="AY35" i="63"/>
  <c r="AY172" i="63"/>
  <c r="AY197" i="63"/>
  <c r="AY575" i="63"/>
  <c r="AY327" i="63"/>
  <c r="AY397" i="63"/>
  <c r="AY467" i="63"/>
  <c r="AY573" i="63"/>
  <c r="AY114" i="63"/>
  <c r="AY214" i="63"/>
  <c r="AY277" i="63"/>
  <c r="AY337" i="63"/>
  <c r="AY876" i="63"/>
  <c r="AY237" i="63"/>
  <c r="AY576" i="63"/>
  <c r="AY347" i="63"/>
  <c r="AY417" i="63"/>
  <c r="AY175" i="63"/>
  <c r="AY5" i="63"/>
  <c r="AY713" i="63"/>
  <c r="AY247" i="63"/>
  <c r="AY287" i="63"/>
  <c r="AY357" i="63"/>
  <c r="AY574" i="63"/>
  <c r="AY65" i="63"/>
  <c r="AY134" i="63"/>
  <c r="AY144" i="63"/>
  <c r="AY257" i="63"/>
  <c r="AY297" i="63"/>
  <c r="AY124" i="63"/>
  <c r="AY81" i="63"/>
  <c r="AY577" i="63"/>
  <c r="AY377" i="63"/>
  <c r="AY447" i="63"/>
  <c r="AY580" i="63"/>
  <c r="AY267" i="63"/>
  <c r="AY307" i="63"/>
  <c r="AY437" i="63"/>
  <c r="AY507" i="63"/>
  <c r="AY680" i="63"/>
  <c r="AY737" i="63"/>
  <c r="AY457" i="63"/>
  <c r="AY603" i="63"/>
  <c r="AY690" i="63"/>
  <c r="AY747" i="63"/>
  <c r="AY807" i="63"/>
  <c r="AY587" i="63"/>
  <c r="AY26" i="63"/>
  <c r="AY477" i="63"/>
  <c r="AY613" i="63"/>
  <c r="AY581" i="63"/>
  <c r="AY757" i="63"/>
  <c r="AY487" i="63"/>
  <c r="AY623" i="63"/>
  <c r="AY700" i="63"/>
  <c r="AY767" i="63"/>
  <c r="AY817" i="63"/>
  <c r="AY867" i="63"/>
  <c r="AY46" i="63"/>
  <c r="AY367" i="63"/>
  <c r="AY579" i="63"/>
  <c r="AY633" i="63"/>
  <c r="AY82" i="63"/>
  <c r="AY583" i="63"/>
  <c r="AY578" i="63"/>
  <c r="AY647" i="63"/>
  <c r="AY714" i="63"/>
  <c r="AY584" i="63"/>
  <c r="AY837" i="63"/>
  <c r="AY887" i="63"/>
  <c r="AY407" i="63"/>
  <c r="AY660" i="63"/>
  <c r="AY582" i="63"/>
  <c r="AY777" i="63"/>
  <c r="AY586" i="63"/>
  <c r="AY6" i="63"/>
  <c r="AY427" i="63"/>
  <c r="AY497" i="63"/>
  <c r="AY670" i="63"/>
  <c r="AY727" i="63"/>
  <c r="AY827" i="63"/>
  <c r="AY177" i="63"/>
  <c r="AY258" i="63"/>
  <c r="AY308" i="63"/>
  <c r="AY847" i="63"/>
  <c r="AY145" i="63"/>
  <c r="AY84" i="63"/>
  <c r="AY318" i="63"/>
  <c r="AY388" i="63"/>
  <c r="AY178" i="63"/>
  <c r="AY857" i="63"/>
  <c r="AY105" i="63"/>
  <c r="AY83" i="63"/>
  <c r="AY268" i="63"/>
  <c r="AY328" i="63"/>
  <c r="AY398" i="63"/>
  <c r="AY468" i="63"/>
  <c r="AY215" i="63"/>
  <c r="AY66" i="63"/>
  <c r="AY115" i="63"/>
  <c r="AY155" i="63"/>
  <c r="AY648" i="63"/>
  <c r="AY338" i="63"/>
  <c r="AY408" i="63"/>
  <c r="AY478" i="63"/>
  <c r="AY877" i="63"/>
  <c r="AY56" i="63"/>
  <c r="AY176" i="63"/>
  <c r="AY198" i="63"/>
  <c r="AY278" i="63"/>
  <c r="AY787" i="63"/>
  <c r="AY16" i="63"/>
  <c r="AY216" i="63"/>
  <c r="AY217" i="63"/>
  <c r="AY588" i="63"/>
  <c r="AY797" i="63"/>
  <c r="AY715" i="63"/>
  <c r="AY125" i="63"/>
  <c r="AY238" i="63"/>
  <c r="AY288" i="63"/>
  <c r="AY585" i="63"/>
  <c r="AY36" i="63"/>
  <c r="AY135" i="63"/>
  <c r="AY248" i="63"/>
  <c r="AY298" i="63"/>
  <c r="AY378" i="63"/>
  <c r="AY418" i="63"/>
  <c r="AY590" i="63"/>
  <c r="AY649" i="63"/>
  <c r="AY716" i="63"/>
  <c r="AY368" i="63"/>
  <c r="AY179" i="63"/>
  <c r="AY591" i="63"/>
  <c r="AY661" i="63"/>
  <c r="AY728" i="63"/>
  <c r="AY788" i="63"/>
  <c r="AY595" i="63"/>
  <c r="AY27" i="63"/>
  <c r="AY358" i="63"/>
  <c r="AY498" i="63"/>
  <c r="AY671" i="63"/>
  <c r="AY738" i="63"/>
  <c r="AY348" i="63"/>
  <c r="AY508" i="63"/>
  <c r="AY681" i="63"/>
  <c r="AY748" i="63"/>
  <c r="AY808" i="63"/>
  <c r="AY868" i="63"/>
  <c r="AY458" i="63"/>
  <c r="AY604" i="63"/>
  <c r="AY691" i="63"/>
  <c r="AY758" i="63"/>
  <c r="AY448" i="63"/>
  <c r="AY614" i="63"/>
  <c r="AY592" i="63"/>
  <c r="AY768" i="63"/>
  <c r="AY438" i="63"/>
  <c r="AY624" i="63"/>
  <c r="AY701" i="63"/>
  <c r="AY593" i="63"/>
  <c r="AY838" i="63"/>
  <c r="AY7" i="63"/>
  <c r="AY106" i="63"/>
  <c r="AY589" i="63"/>
  <c r="AY428" i="63"/>
  <c r="AY488" i="63"/>
  <c r="AY634" i="63"/>
  <c r="AY85" i="63"/>
  <c r="AY594" i="63"/>
  <c r="AY848" i="63"/>
  <c r="AY17" i="63"/>
  <c r="AY878" i="63"/>
  <c r="AY219" i="63"/>
  <c r="AY220" i="63"/>
  <c r="AY596" i="63"/>
  <c r="AY359" i="63"/>
  <c r="AY888" i="63"/>
  <c r="AY57" i="63"/>
  <c r="AY126" i="63"/>
  <c r="AY239" i="63"/>
  <c r="AY289" i="63"/>
  <c r="AY369" i="63"/>
  <c r="AY449" i="63"/>
  <c r="AY778" i="63"/>
  <c r="AY717" i="63"/>
  <c r="AY136" i="63"/>
  <c r="AY249" i="63"/>
  <c r="AY798" i="63"/>
  <c r="AY181" i="63"/>
  <c r="AY259" i="63"/>
  <c r="AY309" i="63"/>
  <c r="AY389" i="63"/>
  <c r="AY182" i="63"/>
  <c r="AY818" i="63"/>
  <c r="AY37" i="63"/>
  <c r="AY67" i="63"/>
  <c r="AY146" i="63"/>
  <c r="AY87" i="63"/>
  <c r="AY319" i="63"/>
  <c r="AY828" i="63"/>
  <c r="AY86" i="63"/>
  <c r="AY269" i="63"/>
  <c r="AY329" i="63"/>
  <c r="AY858" i="63"/>
  <c r="AY47" i="63"/>
  <c r="AY116" i="63"/>
  <c r="AY156" i="63"/>
  <c r="AY650" i="63"/>
  <c r="AY339" i="63"/>
  <c r="AY419" i="63"/>
  <c r="AY183" i="63"/>
  <c r="AY218" i="63"/>
  <c r="AY180" i="63"/>
  <c r="AY199" i="63"/>
  <c r="AY279" i="63"/>
  <c r="AY349" i="63"/>
  <c r="AY429" i="63"/>
  <c r="AY489" i="63"/>
  <c r="AY439" i="63"/>
  <c r="AY672" i="63"/>
  <c r="AY739" i="63"/>
  <c r="AY819" i="63"/>
  <c r="AY879" i="63"/>
  <c r="AY58" i="63"/>
  <c r="AY185" i="63"/>
  <c r="AY299" i="63"/>
  <c r="AY459" i="63"/>
  <c r="AY682" i="63"/>
  <c r="AY749" i="63"/>
  <c r="AY829" i="63"/>
  <c r="AY889" i="63"/>
  <c r="AY68" i="63"/>
  <c r="AY147" i="63"/>
  <c r="AY90" i="63"/>
  <c r="AY330" i="63"/>
  <c r="AY410" i="63"/>
  <c r="AY469" i="63"/>
  <c r="AY509" i="63"/>
  <c r="AY692" i="63"/>
  <c r="AY759" i="63"/>
  <c r="AY839" i="63"/>
  <c r="AY8" i="63"/>
  <c r="AY107" i="63"/>
  <c r="AY479" i="63"/>
  <c r="AY597" i="63"/>
  <c r="AY598" i="63"/>
  <c r="AY769" i="63"/>
  <c r="AY849" i="63"/>
  <c r="AY18" i="63"/>
  <c r="AY117" i="63"/>
  <c r="AY157" i="63"/>
  <c r="AY652" i="63"/>
  <c r="AY350" i="63"/>
  <c r="AY430" i="63"/>
  <c r="AY490" i="63"/>
  <c r="AY625" i="63"/>
  <c r="AY702" i="63"/>
  <c r="AY779" i="63"/>
  <c r="AY859" i="63"/>
  <c r="AY719" i="63"/>
  <c r="AY379" i="63"/>
  <c r="AY499" i="63"/>
  <c r="AY635" i="63"/>
  <c r="AY88" i="63"/>
  <c r="AY789" i="63"/>
  <c r="AY599" i="63"/>
  <c r="AY28" i="63"/>
  <c r="AY222" i="63"/>
  <c r="AY223" i="63"/>
  <c r="AY290" i="63"/>
  <c r="AY370" i="63"/>
  <c r="AY450" i="63"/>
  <c r="AY510" i="63"/>
  <c r="AY399" i="63"/>
  <c r="AY651" i="63"/>
  <c r="AY718" i="63"/>
  <c r="AY799" i="63"/>
  <c r="AY221" i="63"/>
  <c r="AY38" i="63"/>
  <c r="AY127" i="63"/>
  <c r="AY240" i="63"/>
  <c r="AY300" i="63"/>
  <c r="AY380" i="63"/>
  <c r="AY460" i="63"/>
  <c r="AY729" i="63"/>
  <c r="AY260" i="63"/>
  <c r="AY400" i="63"/>
  <c r="AY91" i="63"/>
  <c r="AY790" i="63"/>
  <c r="AY224" i="63"/>
  <c r="AY809" i="63"/>
  <c r="AY270" i="63"/>
  <c r="AY420" i="63"/>
  <c r="AY500" i="63"/>
  <c r="AY663" i="63"/>
  <c r="AY720" i="63"/>
  <c r="AY800" i="63"/>
  <c r="AY870" i="63"/>
  <c r="AY59" i="63"/>
  <c r="AY148" i="63"/>
  <c r="AY93" i="63"/>
  <c r="AY341" i="63"/>
  <c r="AY421" i="63"/>
  <c r="AY491" i="63"/>
  <c r="AY409" i="63"/>
  <c r="AY605" i="63"/>
  <c r="AY869" i="63"/>
  <c r="AY280" i="63"/>
  <c r="AY440" i="63"/>
  <c r="AY616" i="63"/>
  <c r="AY730" i="63"/>
  <c r="AY810" i="63"/>
  <c r="AY880" i="63"/>
  <c r="AY48" i="63"/>
  <c r="AY184" i="63"/>
  <c r="AY137" i="63"/>
  <c r="AY310" i="63"/>
  <c r="AY186" i="63"/>
  <c r="AY740" i="63"/>
  <c r="AY820" i="63"/>
  <c r="AY890" i="63"/>
  <c r="AY108" i="63"/>
  <c r="AY158" i="63"/>
  <c r="AY281" i="63"/>
  <c r="AY361" i="63"/>
  <c r="AY441" i="63"/>
  <c r="AY511" i="63"/>
  <c r="AY320" i="63"/>
  <c r="AY470" i="63"/>
  <c r="AY187" i="63"/>
  <c r="AY636" i="63"/>
  <c r="AY673" i="63"/>
  <c r="AY750" i="63"/>
  <c r="AY830" i="63"/>
  <c r="AY89" i="63"/>
  <c r="AY340" i="63"/>
  <c r="AY480" i="63"/>
  <c r="AY606" i="63"/>
  <c r="AY683" i="63"/>
  <c r="AY760" i="63"/>
  <c r="AY840" i="63"/>
  <c r="AY19" i="63"/>
  <c r="AY188" i="63"/>
  <c r="AY226" i="63"/>
  <c r="AY301" i="63"/>
  <c r="AY381" i="63"/>
  <c r="AY461" i="63"/>
  <c r="AY617" i="63"/>
  <c r="AY200" i="63"/>
  <c r="AY360" i="63"/>
  <c r="AY653" i="63"/>
  <c r="AY693" i="63"/>
  <c r="AY770" i="63"/>
  <c r="AY850" i="63"/>
  <c r="AY29" i="63"/>
  <c r="AY225" i="63"/>
  <c r="AY241" i="63"/>
  <c r="AY311" i="63"/>
  <c r="AY391" i="63"/>
  <c r="AY189" i="63"/>
  <c r="AY627" i="63"/>
  <c r="AY662" i="63"/>
  <c r="AY626" i="63"/>
  <c r="AY780" i="63"/>
  <c r="AY92" i="63"/>
  <c r="AY351" i="63"/>
  <c r="AY501" i="63"/>
  <c r="AY674" i="63"/>
  <c r="AY704" i="63"/>
  <c r="AY781" i="63"/>
  <c r="AY861" i="63"/>
  <c r="AY860" i="63"/>
  <c r="AY201" i="63"/>
  <c r="AY371" i="63"/>
  <c r="AY607" i="63"/>
  <c r="AY94" i="63"/>
  <c r="AY791" i="63"/>
  <c r="AY227" i="63"/>
  <c r="AY50" i="63"/>
  <c r="AY139" i="63"/>
  <c r="AY262" i="63"/>
  <c r="AY332" i="63"/>
  <c r="AY412" i="63"/>
  <c r="AY482" i="63"/>
  <c r="AY251" i="63"/>
  <c r="AY401" i="63"/>
  <c r="AY721" i="63"/>
  <c r="AY801" i="63"/>
  <c r="AY871" i="63"/>
  <c r="AY60" i="63"/>
  <c r="AY149" i="63"/>
  <c r="AY96" i="63"/>
  <c r="AY342" i="63"/>
  <c r="AY422" i="63"/>
  <c r="AY492" i="63"/>
  <c r="AY250" i="63"/>
  <c r="AY49" i="63"/>
  <c r="AY261" i="63"/>
  <c r="AY411" i="63"/>
  <c r="AY731" i="63"/>
  <c r="AY811" i="63"/>
  <c r="AY881" i="63"/>
  <c r="AY70" i="63"/>
  <c r="AY95" i="63"/>
  <c r="AY272" i="63"/>
  <c r="AY352" i="63"/>
  <c r="AY432" i="63"/>
  <c r="AY390" i="63"/>
  <c r="AY69" i="63"/>
  <c r="AY271" i="63"/>
  <c r="AY431" i="63"/>
  <c r="AY741" i="63"/>
  <c r="AY821" i="63"/>
  <c r="AY615" i="63"/>
  <c r="AY9" i="63"/>
  <c r="AY118" i="63"/>
  <c r="AY291" i="63"/>
  <c r="AY451" i="63"/>
  <c r="AY664" i="63"/>
  <c r="AY751" i="63"/>
  <c r="AY831" i="63"/>
  <c r="AY10" i="63"/>
  <c r="AY119" i="63"/>
  <c r="AY202" i="63"/>
  <c r="AY292" i="63"/>
  <c r="AY372" i="63"/>
  <c r="AY452" i="63"/>
  <c r="AY128" i="63"/>
  <c r="AY321" i="63"/>
  <c r="AY703" i="63"/>
  <c r="AY39" i="63"/>
  <c r="AY138" i="63"/>
  <c r="AY331" i="63"/>
  <c r="AY481" i="63"/>
  <c r="AY637" i="63"/>
  <c r="AY654" i="63"/>
  <c r="AY694" i="63"/>
  <c r="AY771" i="63"/>
  <c r="AY851" i="63"/>
  <c r="AY159" i="63"/>
  <c r="AY362" i="63"/>
  <c r="AY512" i="63"/>
  <c r="AY665" i="63"/>
  <c r="AY742" i="63"/>
  <c r="AY822" i="63"/>
  <c r="AY892" i="63"/>
  <c r="AY20" i="63"/>
  <c r="AY229" i="63"/>
  <c r="AY382" i="63"/>
  <c r="AY502" i="63"/>
  <c r="AY675" i="63"/>
  <c r="AY752" i="63"/>
  <c r="AY832" i="63"/>
  <c r="AY11" i="63"/>
  <c r="AY120" i="63"/>
  <c r="AY232" i="63"/>
  <c r="AY303" i="63"/>
  <c r="AY383" i="63"/>
  <c r="AY463" i="63"/>
  <c r="AY619" i="63"/>
  <c r="AY684" i="63"/>
  <c r="AY30" i="63"/>
  <c r="AY242" i="63"/>
  <c r="AY392" i="63"/>
  <c r="AY685" i="63"/>
  <c r="AY762" i="63"/>
  <c r="AY842" i="63"/>
  <c r="AY21" i="63"/>
  <c r="AY761" i="63"/>
  <c r="AY40" i="63"/>
  <c r="AY252" i="63"/>
  <c r="AY402" i="63"/>
  <c r="AY608" i="63"/>
  <c r="AY695" i="63"/>
  <c r="AY772" i="63"/>
  <c r="AY852" i="63"/>
  <c r="AY31" i="63"/>
  <c r="AY130" i="63"/>
  <c r="AY253" i="63"/>
  <c r="AY323" i="63"/>
  <c r="AY403" i="63"/>
  <c r="AY473" i="63"/>
  <c r="AY639" i="63"/>
  <c r="AY841" i="63"/>
  <c r="AY109" i="63"/>
  <c r="AY282" i="63"/>
  <c r="AY442" i="63"/>
  <c r="AY618" i="63"/>
  <c r="AY705" i="63"/>
  <c r="AY782" i="63"/>
  <c r="AY862" i="63"/>
  <c r="AY471" i="63"/>
  <c r="AY190" i="63"/>
  <c r="AY302" i="63"/>
  <c r="AY462" i="63"/>
  <c r="AY628" i="63"/>
  <c r="AY97" i="63"/>
  <c r="AY792" i="63"/>
  <c r="AY230" i="63"/>
  <c r="AY51" i="63"/>
  <c r="AY150" i="63"/>
  <c r="AY99" i="63"/>
  <c r="AY343" i="63"/>
  <c r="AY423" i="63"/>
  <c r="AY493" i="63"/>
  <c r="AY891" i="63"/>
  <c r="AY228" i="63"/>
  <c r="AY312" i="63"/>
  <c r="AY191" i="63"/>
  <c r="AY638" i="63"/>
  <c r="AY722" i="63"/>
  <c r="AY802" i="63"/>
  <c r="AY872" i="63"/>
  <c r="AY61" i="63"/>
  <c r="AY98" i="63"/>
  <c r="AY273" i="63"/>
  <c r="AY353" i="63"/>
  <c r="AY433" i="63"/>
  <c r="AY503" i="63"/>
  <c r="AY676" i="63"/>
  <c r="AY160" i="63"/>
  <c r="AY363" i="63"/>
  <c r="AY513" i="63"/>
  <c r="AY686" i="63"/>
  <c r="AY733" i="63"/>
  <c r="AY813" i="63"/>
  <c r="AY893" i="63"/>
  <c r="AY203" i="63"/>
  <c r="AY373" i="63"/>
  <c r="AY609" i="63"/>
  <c r="AY743" i="63"/>
  <c r="AY823" i="63"/>
  <c r="AY71" i="63"/>
  <c r="AY243" i="63"/>
  <c r="AY393" i="63"/>
  <c r="AY629" i="63"/>
  <c r="AY753" i="63"/>
  <c r="AY833" i="63"/>
  <c r="AY129" i="63"/>
  <c r="AY655" i="63"/>
  <c r="AY41" i="63"/>
  <c r="AY263" i="63"/>
  <c r="AY413" i="63"/>
  <c r="AY666" i="63"/>
  <c r="AY763" i="63"/>
  <c r="AY843" i="63"/>
  <c r="AY322" i="63"/>
  <c r="AY732" i="63"/>
  <c r="AY283" i="63"/>
  <c r="AY443" i="63"/>
  <c r="AY696" i="63"/>
  <c r="AY773" i="63"/>
  <c r="AY853" i="63"/>
  <c r="AY472" i="63"/>
  <c r="AY812" i="63"/>
  <c r="AY110" i="63"/>
  <c r="AY293" i="63"/>
  <c r="AY453" i="63"/>
  <c r="AY706" i="63"/>
  <c r="AY783" i="63"/>
  <c r="AY863" i="63"/>
  <c r="AY803" i="63"/>
  <c r="AY882" i="63"/>
  <c r="AY192" i="63"/>
  <c r="AY313" i="63"/>
  <c r="AY193" i="63"/>
  <c r="AY656" i="63"/>
  <c r="AY100" i="63"/>
  <c r="AY793" i="63"/>
  <c r="AY873" i="63"/>
  <c r="AY140" i="63"/>
  <c r="AY333" i="63"/>
  <c r="AY483" i="63"/>
  <c r="AY723" i="63"/>
  <c r="AY883" i="63"/>
  <c r="BA900" i="63" l="1"/>
  <c r="AZ22" i="63"/>
  <c r="AZ32" i="63"/>
  <c r="AZ2" i="63"/>
  <c r="AZ52" i="63"/>
  <c r="AZ12" i="63"/>
  <c r="AZ101" i="63"/>
  <c r="AZ515" i="63"/>
  <c r="AZ111" i="63"/>
  <c r="AZ707" i="63"/>
  <c r="AZ514" i="63"/>
  <c r="AZ204" i="63"/>
  <c r="AZ161" i="63"/>
  <c r="AZ121" i="63"/>
  <c r="AZ42" i="63"/>
  <c r="AZ131" i="63"/>
  <c r="AZ162" i="63"/>
  <c r="AZ62" i="63"/>
  <c r="AZ151" i="63"/>
  <c r="AZ205" i="63"/>
  <c r="AZ244" i="63"/>
  <c r="AZ254" i="63"/>
  <c r="AZ72" i="63"/>
  <c r="AZ141" i="63"/>
  <c r="AZ264" i="63"/>
  <c r="AZ234" i="63"/>
  <c r="AZ516" i="63"/>
  <c r="AZ517" i="63"/>
  <c r="AZ194" i="63"/>
  <c r="AZ640" i="63"/>
  <c r="AZ344" i="63"/>
  <c r="AZ294" i="63"/>
  <c r="AZ284" i="63"/>
  <c r="AZ518" i="63"/>
  <c r="AZ314" i="63"/>
  <c r="AZ274" i="63"/>
  <c r="AZ324" i="63"/>
  <c r="AZ424" i="63"/>
  <c r="AZ364" i="63"/>
  <c r="AZ521" i="63"/>
  <c r="AZ522" i="63"/>
  <c r="AZ374" i="63"/>
  <c r="AZ334" i="63"/>
  <c r="AZ520" i="63"/>
  <c r="AZ354" i="63"/>
  <c r="AZ394" i="63"/>
  <c r="AZ163" i="63"/>
  <c r="AZ404" i="63"/>
  <c r="AZ304" i="63"/>
  <c r="AZ414" i="63"/>
  <c r="AZ474" i="63"/>
  <c r="AZ464" i="63"/>
  <c r="AZ504" i="63"/>
  <c r="AZ600" i="63"/>
  <c r="AZ687" i="63"/>
  <c r="AZ523" i="63"/>
  <c r="AZ610" i="63"/>
  <c r="AZ454" i="63"/>
  <c r="AZ620" i="63"/>
  <c r="AZ434" i="63"/>
  <c r="AZ484" i="63"/>
  <c r="AZ641" i="63"/>
  <c r="AZ73" i="63"/>
  <c r="AZ519" i="63"/>
  <c r="AZ384" i="63"/>
  <c r="AZ494" i="63"/>
  <c r="AZ667" i="63"/>
  <c r="AZ525" i="63"/>
  <c r="AZ524" i="63"/>
  <c r="AZ708" i="63"/>
  <c r="AZ764" i="63"/>
  <c r="AZ526" i="63"/>
  <c r="AZ724" i="63"/>
  <c r="AZ530" i="63"/>
  <c r="AZ444" i="63"/>
  <c r="AZ677" i="63"/>
  <c r="AZ734" i="63"/>
  <c r="AZ744" i="63"/>
  <c r="AZ527" i="63"/>
  <c r="AZ794" i="63"/>
  <c r="AZ630" i="63"/>
  <c r="AZ657" i="63"/>
  <c r="AZ697" i="63"/>
  <c r="AZ754" i="63"/>
  <c r="AZ804" i="63"/>
  <c r="AZ529" i="63"/>
  <c r="AZ532" i="63"/>
  <c r="AZ774" i="63"/>
  <c r="AZ784" i="63"/>
  <c r="AZ854" i="63"/>
  <c r="AZ531" i="63"/>
  <c r="AZ533" i="63"/>
  <c r="AZ535" i="63"/>
  <c r="AZ112" i="63"/>
  <c r="AZ206" i="63"/>
  <c r="AZ864" i="63"/>
  <c r="AZ23" i="63"/>
  <c r="AZ814" i="63"/>
  <c r="AZ824" i="63"/>
  <c r="AZ528" i="63"/>
  <c r="AZ834" i="63"/>
  <c r="AZ884" i="63"/>
  <c r="AZ43" i="63"/>
  <c r="AZ874" i="63"/>
  <c r="AZ709" i="63"/>
  <c r="AZ53" i="63"/>
  <c r="AZ13" i="63"/>
  <c r="AZ534" i="63"/>
  <c r="AZ3" i="63"/>
  <c r="AZ207" i="63"/>
  <c r="AZ844" i="63"/>
  <c r="AZ122" i="63"/>
  <c r="AZ642" i="63"/>
  <c r="AZ195" i="63"/>
  <c r="AZ536" i="63"/>
  <c r="AZ539" i="63"/>
  <c r="AZ33" i="63"/>
  <c r="AZ63" i="63"/>
  <c r="AZ165" i="63"/>
  <c r="AZ152" i="63"/>
  <c r="AZ208" i="63"/>
  <c r="AZ235" i="63"/>
  <c r="AZ537" i="63"/>
  <c r="AZ335" i="63"/>
  <c r="AZ142" i="63"/>
  <c r="AZ245" i="63"/>
  <c r="AZ164" i="63"/>
  <c r="AZ255" i="63"/>
  <c r="AZ102" i="63"/>
  <c r="AZ132" i="63"/>
  <c r="AZ75" i="63"/>
  <c r="AZ74" i="63"/>
  <c r="AZ265" i="63"/>
  <c r="AZ305" i="63"/>
  <c r="AZ285" i="63"/>
  <c r="AZ375" i="63"/>
  <c r="AZ435" i="63"/>
  <c r="AZ315" i="63"/>
  <c r="AZ540" i="63"/>
  <c r="AZ445" i="63"/>
  <c r="AZ543" i="63"/>
  <c r="AZ395" i="63"/>
  <c r="AZ166" i="63"/>
  <c r="AZ505" i="63"/>
  <c r="AZ275" i="63"/>
  <c r="AZ538" i="63"/>
  <c r="AZ355" i="63"/>
  <c r="AZ405" i="63"/>
  <c r="AZ295" i="63"/>
  <c r="AZ415" i="63"/>
  <c r="AZ475" i="63"/>
  <c r="AZ325" i="63"/>
  <c r="AZ345" i="63"/>
  <c r="AZ425" i="63"/>
  <c r="AZ167" i="63"/>
  <c r="AZ365" i="63"/>
  <c r="AZ541" i="63"/>
  <c r="AZ465" i="63"/>
  <c r="AZ621" i="63"/>
  <c r="AZ545" i="63"/>
  <c r="AZ485" i="63"/>
  <c r="AZ631" i="63"/>
  <c r="AZ455" i="63"/>
  <c r="AZ542" i="63"/>
  <c r="AZ643" i="63"/>
  <c r="AZ76" i="63"/>
  <c r="AZ495" i="63"/>
  <c r="AZ658" i="63"/>
  <c r="AZ385" i="63"/>
  <c r="AZ678" i="63"/>
  <c r="AZ725" i="63"/>
  <c r="AZ601" i="63"/>
  <c r="AZ688" i="63"/>
  <c r="AZ735" i="63"/>
  <c r="AZ611" i="63"/>
  <c r="AZ544" i="63"/>
  <c r="AZ745" i="63"/>
  <c r="AZ775" i="63"/>
  <c r="AZ785" i="63"/>
  <c r="AZ845" i="63"/>
  <c r="AZ795" i="63"/>
  <c r="AZ855" i="63"/>
  <c r="AZ547" i="63"/>
  <c r="AZ755" i="63"/>
  <c r="AZ805" i="63"/>
  <c r="AZ551" i="63"/>
  <c r="AZ668" i="63"/>
  <c r="AZ710" i="63"/>
  <c r="AZ765" i="63"/>
  <c r="AZ815" i="63"/>
  <c r="AZ865" i="63"/>
  <c r="AZ546" i="63"/>
  <c r="AZ548" i="63"/>
  <c r="AZ549" i="63"/>
  <c r="AZ825" i="63"/>
  <c r="AZ875" i="63"/>
  <c r="AZ698" i="63"/>
  <c r="AZ550" i="63"/>
  <c r="AZ835" i="63"/>
  <c r="AZ554" i="63"/>
  <c r="AZ64" i="63"/>
  <c r="AZ143" i="63"/>
  <c r="AZ552" i="63"/>
  <c r="AZ14" i="63"/>
  <c r="AZ103" i="63"/>
  <c r="AZ553" i="63"/>
  <c r="AZ555" i="63"/>
  <c r="AZ113" i="63"/>
  <c r="AZ153" i="63"/>
  <c r="AZ209" i="63"/>
  <c r="AZ711" i="63"/>
  <c r="AZ885" i="63"/>
  <c r="AZ24" i="63"/>
  <c r="AZ210" i="63"/>
  <c r="AZ211" i="63"/>
  <c r="AZ4" i="63"/>
  <c r="AZ34" i="63"/>
  <c r="AZ44" i="63"/>
  <c r="AZ133" i="63"/>
  <c r="AZ246" i="63"/>
  <c r="AZ54" i="63"/>
  <c r="AZ168" i="63"/>
  <c r="AZ256" i="63"/>
  <c r="AZ266" i="63"/>
  <c r="AZ306" i="63"/>
  <c r="AZ376" i="63"/>
  <c r="AZ123" i="63"/>
  <c r="AZ644" i="63"/>
  <c r="AZ316" i="63"/>
  <c r="AZ169" i="63"/>
  <c r="AZ556" i="63"/>
  <c r="AZ559" i="63"/>
  <c r="AZ386" i="63"/>
  <c r="AZ77" i="63"/>
  <c r="AZ276" i="63"/>
  <c r="AZ196" i="63"/>
  <c r="AZ236" i="63"/>
  <c r="AZ557" i="63"/>
  <c r="AZ336" i="63"/>
  <c r="AZ286" i="63"/>
  <c r="AZ296" i="63"/>
  <c r="AZ356" i="63"/>
  <c r="AZ78" i="63"/>
  <c r="AZ558" i="63"/>
  <c r="AZ560" i="63"/>
  <c r="AZ416" i="63"/>
  <c r="AZ476" i="63"/>
  <c r="AZ612" i="63"/>
  <c r="AZ426" i="63"/>
  <c r="AZ171" i="63"/>
  <c r="AZ561" i="63"/>
  <c r="AZ486" i="63"/>
  <c r="AZ632" i="63"/>
  <c r="AZ396" i="63"/>
  <c r="AZ436" i="63"/>
  <c r="AZ562" i="63"/>
  <c r="AZ446" i="63"/>
  <c r="AZ563" i="63"/>
  <c r="AZ659" i="63"/>
  <c r="AZ326" i="63"/>
  <c r="AZ456" i="63"/>
  <c r="AZ346" i="63"/>
  <c r="AZ170" i="63"/>
  <c r="AZ506" i="63"/>
  <c r="AZ366" i="63"/>
  <c r="AZ406" i="63"/>
  <c r="AZ466" i="63"/>
  <c r="AZ566" i="63"/>
  <c r="AZ569" i="63"/>
  <c r="AZ826" i="63"/>
  <c r="AZ876" i="63"/>
  <c r="AZ45" i="63"/>
  <c r="AZ134" i="63"/>
  <c r="AZ496" i="63"/>
  <c r="AZ679" i="63"/>
  <c r="AZ726" i="63"/>
  <c r="AZ570" i="63"/>
  <c r="AZ602" i="63"/>
  <c r="AZ689" i="63"/>
  <c r="AZ736" i="63"/>
  <c r="AZ776" i="63"/>
  <c r="AZ572" i="63"/>
  <c r="AZ5" i="63"/>
  <c r="AZ65" i="63"/>
  <c r="AZ622" i="63"/>
  <c r="AZ564" i="63"/>
  <c r="AZ746" i="63"/>
  <c r="AZ786" i="63"/>
  <c r="AZ645" i="63"/>
  <c r="AZ669" i="63"/>
  <c r="AZ565" i="63"/>
  <c r="AZ567" i="63"/>
  <c r="AZ796" i="63"/>
  <c r="AZ699" i="63"/>
  <c r="AZ756" i="63"/>
  <c r="AZ806" i="63"/>
  <c r="AZ573" i="63"/>
  <c r="AZ713" i="63"/>
  <c r="AZ172" i="63"/>
  <c r="AZ79" i="63"/>
  <c r="AZ568" i="63"/>
  <c r="AZ571" i="63"/>
  <c r="AZ212" i="63"/>
  <c r="AZ712" i="63"/>
  <c r="AZ766" i="63"/>
  <c r="AZ816" i="63"/>
  <c r="AZ836" i="63"/>
  <c r="AZ213" i="63"/>
  <c r="AZ267" i="63"/>
  <c r="AZ307" i="63"/>
  <c r="AZ578" i="63"/>
  <c r="AZ457" i="63"/>
  <c r="AZ846" i="63"/>
  <c r="AZ80" i="63"/>
  <c r="AZ154" i="63"/>
  <c r="AZ646" i="63"/>
  <c r="AZ317" i="63"/>
  <c r="AZ387" i="63"/>
  <c r="AZ174" i="63"/>
  <c r="AZ856" i="63"/>
  <c r="AZ35" i="63"/>
  <c r="AZ197" i="63"/>
  <c r="AZ575" i="63"/>
  <c r="AZ327" i="63"/>
  <c r="AZ866" i="63"/>
  <c r="AZ25" i="63"/>
  <c r="AZ114" i="63"/>
  <c r="AZ214" i="63"/>
  <c r="AZ277" i="63"/>
  <c r="AZ337" i="63"/>
  <c r="AZ407" i="63"/>
  <c r="AZ477" i="63"/>
  <c r="AZ886" i="63"/>
  <c r="AZ104" i="63"/>
  <c r="AZ237" i="63"/>
  <c r="AZ576" i="63"/>
  <c r="AZ347" i="63"/>
  <c r="AZ15" i="63"/>
  <c r="AZ173" i="63"/>
  <c r="AZ247" i="63"/>
  <c r="AZ287" i="63"/>
  <c r="AZ574" i="63"/>
  <c r="AZ144" i="63"/>
  <c r="AZ257" i="63"/>
  <c r="AZ297" i="63"/>
  <c r="AZ367" i="63"/>
  <c r="AZ437" i="63"/>
  <c r="AZ579" i="63"/>
  <c r="AZ55" i="63"/>
  <c r="AZ124" i="63"/>
  <c r="AZ81" i="63"/>
  <c r="AZ577" i="63"/>
  <c r="AZ427" i="63"/>
  <c r="AZ497" i="63"/>
  <c r="AZ670" i="63"/>
  <c r="AZ727" i="63"/>
  <c r="AZ357" i="63"/>
  <c r="AZ447" i="63"/>
  <c r="AZ507" i="63"/>
  <c r="AZ680" i="63"/>
  <c r="AZ737" i="63"/>
  <c r="AZ797" i="63"/>
  <c r="AZ857" i="63"/>
  <c r="AZ715" i="63"/>
  <c r="AZ467" i="63"/>
  <c r="AZ603" i="63"/>
  <c r="AZ690" i="63"/>
  <c r="AZ747" i="63"/>
  <c r="AZ175" i="63"/>
  <c r="AZ580" i="63"/>
  <c r="AZ613" i="63"/>
  <c r="AZ581" i="63"/>
  <c r="AZ757" i="63"/>
  <c r="AZ585" i="63"/>
  <c r="AZ215" i="63"/>
  <c r="AZ36" i="63"/>
  <c r="AZ487" i="63"/>
  <c r="AZ623" i="63"/>
  <c r="AZ700" i="63"/>
  <c r="AZ767" i="63"/>
  <c r="AZ377" i="63"/>
  <c r="AZ633" i="63"/>
  <c r="AZ82" i="63"/>
  <c r="AZ583" i="63"/>
  <c r="AZ827" i="63"/>
  <c r="AZ877" i="63"/>
  <c r="AZ56" i="63"/>
  <c r="AZ397" i="63"/>
  <c r="AZ647" i="63"/>
  <c r="AZ714" i="63"/>
  <c r="AZ584" i="63"/>
  <c r="AZ837" i="63"/>
  <c r="AZ887" i="63"/>
  <c r="AZ66" i="63"/>
  <c r="AZ417" i="63"/>
  <c r="AZ660" i="63"/>
  <c r="AZ582" i="63"/>
  <c r="AZ817" i="63"/>
  <c r="AZ46" i="63"/>
  <c r="AZ135" i="63"/>
  <c r="AZ248" i="63"/>
  <c r="AZ298" i="63"/>
  <c r="AZ586" i="63"/>
  <c r="AZ177" i="63"/>
  <c r="AZ258" i="63"/>
  <c r="AZ308" i="63"/>
  <c r="AZ589" i="63"/>
  <c r="AZ458" i="63"/>
  <c r="AZ847" i="63"/>
  <c r="AZ145" i="63"/>
  <c r="AZ84" i="63"/>
  <c r="AZ318" i="63"/>
  <c r="AZ388" i="63"/>
  <c r="AZ178" i="63"/>
  <c r="AZ587" i="63"/>
  <c r="AZ105" i="63"/>
  <c r="AZ83" i="63"/>
  <c r="AZ268" i="63"/>
  <c r="AZ328" i="63"/>
  <c r="AZ398" i="63"/>
  <c r="AZ468" i="63"/>
  <c r="AZ777" i="63"/>
  <c r="AZ867" i="63"/>
  <c r="AZ115" i="63"/>
  <c r="AZ155" i="63"/>
  <c r="AZ648" i="63"/>
  <c r="AZ6" i="63"/>
  <c r="AZ176" i="63"/>
  <c r="AZ198" i="63"/>
  <c r="AZ278" i="63"/>
  <c r="AZ787" i="63"/>
  <c r="AZ16" i="63"/>
  <c r="AZ216" i="63"/>
  <c r="AZ217" i="63"/>
  <c r="AZ588" i="63"/>
  <c r="AZ807" i="63"/>
  <c r="AZ26" i="63"/>
  <c r="AZ125" i="63"/>
  <c r="AZ238" i="63"/>
  <c r="AZ288" i="63"/>
  <c r="AZ428" i="63"/>
  <c r="AZ488" i="63"/>
  <c r="AZ634" i="63"/>
  <c r="AZ85" i="63"/>
  <c r="AZ378" i="63"/>
  <c r="AZ418" i="63"/>
  <c r="AZ590" i="63"/>
  <c r="AZ649" i="63"/>
  <c r="AZ716" i="63"/>
  <c r="AZ778" i="63"/>
  <c r="AZ858" i="63"/>
  <c r="AZ717" i="63"/>
  <c r="AZ368" i="63"/>
  <c r="AZ408" i="63"/>
  <c r="AZ179" i="63"/>
  <c r="AZ591" i="63"/>
  <c r="AZ661" i="63"/>
  <c r="AZ728" i="63"/>
  <c r="AZ358" i="63"/>
  <c r="AZ498" i="63"/>
  <c r="AZ671" i="63"/>
  <c r="AZ738" i="63"/>
  <c r="AZ798" i="63"/>
  <c r="AZ218" i="63"/>
  <c r="AZ348" i="63"/>
  <c r="AZ508" i="63"/>
  <c r="AZ681" i="63"/>
  <c r="AZ748" i="63"/>
  <c r="AZ604" i="63"/>
  <c r="AZ691" i="63"/>
  <c r="AZ758" i="63"/>
  <c r="AZ448" i="63"/>
  <c r="AZ614" i="63"/>
  <c r="AZ592" i="63"/>
  <c r="AZ768" i="63"/>
  <c r="AZ828" i="63"/>
  <c r="AZ888" i="63"/>
  <c r="AZ67" i="63"/>
  <c r="AZ338" i="63"/>
  <c r="AZ438" i="63"/>
  <c r="AZ478" i="63"/>
  <c r="AZ624" i="63"/>
  <c r="AZ701" i="63"/>
  <c r="AZ593" i="63"/>
  <c r="AZ838" i="63"/>
  <c r="AZ7" i="63"/>
  <c r="AZ868" i="63"/>
  <c r="AZ180" i="63"/>
  <c r="AZ199" i="63"/>
  <c r="AZ279" i="63"/>
  <c r="AZ349" i="63"/>
  <c r="AZ878" i="63"/>
  <c r="AZ219" i="63"/>
  <c r="AZ220" i="63"/>
  <c r="AZ596" i="63"/>
  <c r="AZ359" i="63"/>
  <c r="AZ439" i="63"/>
  <c r="AZ594" i="63"/>
  <c r="AZ17" i="63"/>
  <c r="AZ57" i="63"/>
  <c r="AZ126" i="63"/>
  <c r="AZ239" i="63"/>
  <c r="AZ289" i="63"/>
  <c r="AZ788" i="63"/>
  <c r="AZ27" i="63"/>
  <c r="AZ136" i="63"/>
  <c r="AZ249" i="63"/>
  <c r="AZ299" i="63"/>
  <c r="AZ379" i="63"/>
  <c r="AZ459" i="63"/>
  <c r="AZ808" i="63"/>
  <c r="AZ181" i="63"/>
  <c r="AZ259" i="63"/>
  <c r="AZ309" i="63"/>
  <c r="AZ818" i="63"/>
  <c r="AZ37" i="63"/>
  <c r="AZ146" i="63"/>
  <c r="AZ87" i="63"/>
  <c r="AZ319" i="63"/>
  <c r="AZ848" i="63"/>
  <c r="AZ86" i="63"/>
  <c r="AZ269" i="63"/>
  <c r="AZ329" i="63"/>
  <c r="AZ409" i="63"/>
  <c r="AZ479" i="63"/>
  <c r="AZ595" i="63"/>
  <c r="AZ47" i="63"/>
  <c r="AZ106" i="63"/>
  <c r="AZ116" i="63"/>
  <c r="AZ156" i="63"/>
  <c r="AZ650" i="63"/>
  <c r="AZ339" i="63"/>
  <c r="AZ419" i="63"/>
  <c r="AZ183" i="63"/>
  <c r="AZ429" i="63"/>
  <c r="AZ605" i="63"/>
  <c r="AZ615" i="63"/>
  <c r="AZ662" i="63"/>
  <c r="AZ729" i="63"/>
  <c r="AZ809" i="63"/>
  <c r="AZ869" i="63"/>
  <c r="AZ48" i="63"/>
  <c r="AZ137" i="63"/>
  <c r="AZ449" i="63"/>
  <c r="AZ672" i="63"/>
  <c r="AZ739" i="63"/>
  <c r="AZ819" i="63"/>
  <c r="AZ879" i="63"/>
  <c r="AZ58" i="63"/>
  <c r="AZ185" i="63"/>
  <c r="AZ260" i="63"/>
  <c r="AZ320" i="63"/>
  <c r="AZ400" i="63"/>
  <c r="AZ470" i="63"/>
  <c r="AZ182" i="63"/>
  <c r="AZ682" i="63"/>
  <c r="AZ749" i="63"/>
  <c r="AZ829" i="63"/>
  <c r="AZ889" i="63"/>
  <c r="AZ68" i="63"/>
  <c r="AZ469" i="63"/>
  <c r="AZ509" i="63"/>
  <c r="AZ692" i="63"/>
  <c r="AZ759" i="63"/>
  <c r="AZ839" i="63"/>
  <c r="AZ8" i="63"/>
  <c r="AZ107" i="63"/>
  <c r="AZ89" i="63"/>
  <c r="AZ270" i="63"/>
  <c r="AZ340" i="63"/>
  <c r="AZ420" i="63"/>
  <c r="AZ187" i="63"/>
  <c r="AZ597" i="63"/>
  <c r="AZ598" i="63"/>
  <c r="AZ769" i="63"/>
  <c r="AZ849" i="63"/>
  <c r="AZ18" i="63"/>
  <c r="AZ369" i="63"/>
  <c r="AZ489" i="63"/>
  <c r="AZ625" i="63"/>
  <c r="AZ702" i="63"/>
  <c r="AZ779" i="63"/>
  <c r="AZ859" i="63"/>
  <c r="AZ719" i="63"/>
  <c r="AZ184" i="63"/>
  <c r="AZ200" i="63"/>
  <c r="AZ280" i="63"/>
  <c r="AZ360" i="63"/>
  <c r="AZ440" i="63"/>
  <c r="AZ500" i="63"/>
  <c r="AZ389" i="63"/>
  <c r="AZ499" i="63"/>
  <c r="AZ635" i="63"/>
  <c r="AZ88" i="63"/>
  <c r="AZ789" i="63"/>
  <c r="AZ599" i="63"/>
  <c r="AZ28" i="63"/>
  <c r="AZ222" i="63"/>
  <c r="AZ223" i="63"/>
  <c r="AZ290" i="63"/>
  <c r="AZ370" i="63"/>
  <c r="AZ450" i="63"/>
  <c r="AZ250" i="63"/>
  <c r="AZ390" i="63"/>
  <c r="AZ626" i="63"/>
  <c r="AZ703" i="63"/>
  <c r="AZ780" i="63"/>
  <c r="AZ860" i="63"/>
  <c r="AZ39" i="63"/>
  <c r="AZ651" i="63"/>
  <c r="AZ90" i="63"/>
  <c r="AZ410" i="63"/>
  <c r="AZ510" i="63"/>
  <c r="AZ91" i="63"/>
  <c r="AZ790" i="63"/>
  <c r="AZ224" i="63"/>
  <c r="AZ49" i="63"/>
  <c r="AZ138" i="63"/>
  <c r="AZ261" i="63"/>
  <c r="AZ331" i="63"/>
  <c r="AZ411" i="63"/>
  <c r="AZ481" i="63"/>
  <c r="AZ654" i="63"/>
  <c r="AZ718" i="63"/>
  <c r="AZ652" i="63"/>
  <c r="AZ430" i="63"/>
  <c r="AZ663" i="63"/>
  <c r="AZ720" i="63"/>
  <c r="AZ800" i="63"/>
  <c r="AZ870" i="63"/>
  <c r="AZ799" i="63"/>
  <c r="AZ300" i="63"/>
  <c r="AZ460" i="63"/>
  <c r="AZ490" i="63"/>
  <c r="AZ616" i="63"/>
  <c r="AZ730" i="63"/>
  <c r="AZ810" i="63"/>
  <c r="AZ880" i="63"/>
  <c r="AZ69" i="63"/>
  <c r="AZ92" i="63"/>
  <c r="AZ271" i="63"/>
  <c r="AZ351" i="63"/>
  <c r="AZ431" i="63"/>
  <c r="AZ501" i="63"/>
  <c r="AZ221" i="63"/>
  <c r="AZ127" i="63"/>
  <c r="AZ310" i="63"/>
  <c r="AZ186" i="63"/>
  <c r="AZ740" i="63"/>
  <c r="AZ820" i="63"/>
  <c r="AZ38" i="63"/>
  <c r="AZ147" i="63"/>
  <c r="AZ330" i="63"/>
  <c r="AZ636" i="63"/>
  <c r="AZ673" i="63"/>
  <c r="AZ750" i="63"/>
  <c r="AZ830" i="63"/>
  <c r="AZ9" i="63"/>
  <c r="AZ118" i="63"/>
  <c r="AZ201" i="63"/>
  <c r="AZ291" i="63"/>
  <c r="AZ371" i="63"/>
  <c r="AZ451" i="63"/>
  <c r="AZ607" i="63"/>
  <c r="AZ157" i="63"/>
  <c r="AZ350" i="63"/>
  <c r="AZ480" i="63"/>
  <c r="AZ606" i="63"/>
  <c r="AZ683" i="63"/>
  <c r="AZ760" i="63"/>
  <c r="AZ840" i="63"/>
  <c r="AZ19" i="63"/>
  <c r="AZ188" i="63"/>
  <c r="AZ226" i="63"/>
  <c r="AZ301" i="63"/>
  <c r="AZ381" i="63"/>
  <c r="AZ461" i="63"/>
  <c r="AZ617" i="63"/>
  <c r="AZ240" i="63"/>
  <c r="AZ148" i="63"/>
  <c r="AZ341" i="63"/>
  <c r="AZ491" i="63"/>
  <c r="AZ637" i="63"/>
  <c r="AZ694" i="63"/>
  <c r="AZ771" i="63"/>
  <c r="AZ851" i="63"/>
  <c r="AZ380" i="63"/>
  <c r="AZ693" i="63"/>
  <c r="AZ890" i="63"/>
  <c r="AZ158" i="63"/>
  <c r="AZ361" i="63"/>
  <c r="AZ511" i="63"/>
  <c r="AZ674" i="63"/>
  <c r="AZ704" i="63"/>
  <c r="AZ781" i="63"/>
  <c r="AZ861" i="63"/>
  <c r="AZ40" i="63"/>
  <c r="AZ129" i="63"/>
  <c r="AZ252" i="63"/>
  <c r="AZ322" i="63"/>
  <c r="AZ402" i="63"/>
  <c r="AZ472" i="63"/>
  <c r="AZ653" i="63"/>
  <c r="AZ770" i="63"/>
  <c r="AZ241" i="63"/>
  <c r="AZ391" i="63"/>
  <c r="AZ627" i="63"/>
  <c r="AZ94" i="63"/>
  <c r="AZ791" i="63"/>
  <c r="AZ227" i="63"/>
  <c r="AZ50" i="63"/>
  <c r="AZ139" i="63"/>
  <c r="AZ262" i="63"/>
  <c r="AZ332" i="63"/>
  <c r="AZ412" i="63"/>
  <c r="AZ482" i="63"/>
  <c r="AZ850" i="63"/>
  <c r="AZ251" i="63"/>
  <c r="AZ401" i="63"/>
  <c r="AZ721" i="63"/>
  <c r="AZ801" i="63"/>
  <c r="AZ871" i="63"/>
  <c r="AZ60" i="63"/>
  <c r="AZ149" i="63"/>
  <c r="AZ96" i="63"/>
  <c r="AZ342" i="63"/>
  <c r="AZ422" i="63"/>
  <c r="AZ59" i="63"/>
  <c r="AZ93" i="63"/>
  <c r="AZ421" i="63"/>
  <c r="AZ731" i="63"/>
  <c r="AZ811" i="63"/>
  <c r="AZ117" i="63"/>
  <c r="AZ29" i="63"/>
  <c r="AZ108" i="63"/>
  <c r="AZ281" i="63"/>
  <c r="AZ441" i="63"/>
  <c r="AZ741" i="63"/>
  <c r="AZ821" i="63"/>
  <c r="AZ891" i="63"/>
  <c r="AZ109" i="63"/>
  <c r="AZ159" i="63"/>
  <c r="AZ282" i="63"/>
  <c r="AZ362" i="63"/>
  <c r="AZ442" i="63"/>
  <c r="AZ399" i="63"/>
  <c r="AZ225" i="63"/>
  <c r="AZ311" i="63"/>
  <c r="AZ128" i="63"/>
  <c r="AZ321" i="63"/>
  <c r="AZ471" i="63"/>
  <c r="AZ684" i="63"/>
  <c r="AZ761" i="63"/>
  <c r="AZ841" i="63"/>
  <c r="AZ95" i="63"/>
  <c r="AZ352" i="63"/>
  <c r="AZ655" i="63"/>
  <c r="AZ732" i="63"/>
  <c r="AZ812" i="63"/>
  <c r="AZ882" i="63"/>
  <c r="AZ71" i="63"/>
  <c r="AZ10" i="63"/>
  <c r="AZ202" i="63"/>
  <c r="AZ372" i="63"/>
  <c r="AZ512" i="63"/>
  <c r="AZ665" i="63"/>
  <c r="AZ742" i="63"/>
  <c r="AZ822" i="63"/>
  <c r="AZ892" i="63"/>
  <c r="AZ110" i="63"/>
  <c r="AZ203" i="63"/>
  <c r="AZ293" i="63"/>
  <c r="AZ373" i="63"/>
  <c r="AZ453" i="63"/>
  <c r="AZ609" i="63"/>
  <c r="AZ189" i="63"/>
  <c r="AZ881" i="63"/>
  <c r="AZ20" i="63"/>
  <c r="AZ229" i="63"/>
  <c r="AZ382" i="63"/>
  <c r="AZ502" i="63"/>
  <c r="AZ675" i="63"/>
  <c r="AZ752" i="63"/>
  <c r="AZ832" i="63"/>
  <c r="AZ11" i="63"/>
  <c r="AZ30" i="63"/>
  <c r="AZ242" i="63"/>
  <c r="AZ392" i="63"/>
  <c r="AZ685" i="63"/>
  <c r="AZ762" i="63"/>
  <c r="AZ842" i="63"/>
  <c r="AZ21" i="63"/>
  <c r="AZ192" i="63"/>
  <c r="AZ243" i="63"/>
  <c r="AZ313" i="63"/>
  <c r="AZ393" i="63"/>
  <c r="AZ193" i="63"/>
  <c r="AZ629" i="63"/>
  <c r="AZ70" i="63"/>
  <c r="AZ272" i="63"/>
  <c r="AZ432" i="63"/>
  <c r="AZ608" i="63"/>
  <c r="AZ695" i="63"/>
  <c r="AZ772" i="63"/>
  <c r="AZ852" i="63"/>
  <c r="AZ751" i="63"/>
  <c r="AZ119" i="63"/>
  <c r="AZ292" i="63"/>
  <c r="AZ452" i="63"/>
  <c r="AZ492" i="63"/>
  <c r="AZ618" i="63"/>
  <c r="AZ705" i="63"/>
  <c r="AZ782" i="63"/>
  <c r="AZ862" i="63"/>
  <c r="AZ41" i="63"/>
  <c r="AZ140" i="63"/>
  <c r="AZ263" i="63"/>
  <c r="AZ333" i="63"/>
  <c r="AZ413" i="63"/>
  <c r="AZ483" i="63"/>
  <c r="AZ656" i="63"/>
  <c r="AZ831" i="63"/>
  <c r="AZ190" i="63"/>
  <c r="AZ302" i="63"/>
  <c r="AZ462" i="63"/>
  <c r="AZ628" i="63"/>
  <c r="AZ97" i="63"/>
  <c r="AZ792" i="63"/>
  <c r="AZ230" i="63"/>
  <c r="AZ51" i="63"/>
  <c r="AZ150" i="63"/>
  <c r="AZ99" i="63"/>
  <c r="AZ343" i="63"/>
  <c r="AZ423" i="63"/>
  <c r="AZ493" i="63"/>
  <c r="AZ666" i="63"/>
  <c r="AZ228" i="63"/>
  <c r="AZ872" i="63"/>
  <c r="AZ61" i="63"/>
  <c r="AZ98" i="63"/>
  <c r="AZ353" i="63"/>
  <c r="AZ503" i="63"/>
  <c r="AZ723" i="63"/>
  <c r="AZ803" i="63"/>
  <c r="AZ883" i="63"/>
  <c r="AZ312" i="63"/>
  <c r="AZ160" i="63"/>
  <c r="AZ363" i="63"/>
  <c r="AZ513" i="63"/>
  <c r="AZ686" i="63"/>
  <c r="AZ733" i="63"/>
  <c r="AZ813" i="63"/>
  <c r="AZ893" i="63"/>
  <c r="AZ191" i="63"/>
  <c r="AZ232" i="63"/>
  <c r="AZ383" i="63"/>
  <c r="AZ619" i="63"/>
  <c r="AZ743" i="63"/>
  <c r="AZ823" i="63"/>
  <c r="AZ664" i="63"/>
  <c r="AZ253" i="63"/>
  <c r="AZ403" i="63"/>
  <c r="AZ639" i="63"/>
  <c r="AZ753" i="63"/>
  <c r="AZ833" i="63"/>
  <c r="AZ273" i="63"/>
  <c r="AZ433" i="63"/>
  <c r="AZ763" i="63"/>
  <c r="AZ843" i="63"/>
  <c r="AZ638" i="63"/>
  <c r="AZ283" i="63"/>
  <c r="AZ443" i="63"/>
  <c r="AZ696" i="63"/>
  <c r="AZ773" i="63"/>
  <c r="AZ853" i="63"/>
  <c r="AZ802" i="63"/>
  <c r="AZ323" i="63"/>
  <c r="AZ473" i="63"/>
  <c r="AZ100" i="63"/>
  <c r="AZ722" i="63"/>
  <c r="AZ120" i="63"/>
  <c r="AZ303" i="63"/>
  <c r="AZ463" i="63"/>
  <c r="AZ676" i="63"/>
  <c r="AZ706" i="63"/>
  <c r="AZ783" i="63"/>
  <c r="AZ863" i="63"/>
  <c r="AZ31" i="63"/>
  <c r="AZ130" i="63"/>
  <c r="AZ793" i="63"/>
  <c r="AZ873" i="63"/>
  <c r="BA707" i="63" l="1"/>
  <c r="BA22" i="63"/>
  <c r="BA42" i="63"/>
  <c r="BA514" i="63"/>
  <c r="BA62" i="63"/>
  <c r="BA12" i="63"/>
  <c r="BA101" i="63"/>
  <c r="BA515" i="63"/>
  <c r="BA204" i="63"/>
  <c r="BA2" i="63"/>
  <c r="BA161" i="63"/>
  <c r="BA121" i="63"/>
  <c r="BA131" i="63"/>
  <c r="BA111" i="63"/>
  <c r="BA141" i="63"/>
  <c r="BA32" i="63"/>
  <c r="BA52" i="63"/>
  <c r="BA194" i="63"/>
  <c r="BA151" i="63"/>
  <c r="BA205" i="63"/>
  <c r="BA244" i="63"/>
  <c r="BA162" i="63"/>
  <c r="BA254" i="63"/>
  <c r="BA72" i="63"/>
  <c r="BA640" i="63"/>
  <c r="BA234" i="63"/>
  <c r="BA274" i="63"/>
  <c r="BA516" i="63"/>
  <c r="BA264" i="63"/>
  <c r="BA334" i="63"/>
  <c r="BA294" i="63"/>
  <c r="BA304" i="63"/>
  <c r="BA314" i="63"/>
  <c r="BA517" i="63"/>
  <c r="BA519" i="63"/>
  <c r="BA344" i="63"/>
  <c r="BA414" i="63"/>
  <c r="BA518" i="63"/>
  <c r="BA424" i="63"/>
  <c r="BA484" i="63"/>
  <c r="BA364" i="63"/>
  <c r="BA521" i="63"/>
  <c r="BA324" i="63"/>
  <c r="BA374" i="63"/>
  <c r="BA284" i="63"/>
  <c r="BA384" i="63"/>
  <c r="BA454" i="63"/>
  <c r="BA354" i="63"/>
  <c r="BA394" i="63"/>
  <c r="BA404" i="63"/>
  <c r="BA464" i="63"/>
  <c r="BA494" i="63"/>
  <c r="BA520" i="63"/>
  <c r="BA504" i="63"/>
  <c r="BA677" i="63"/>
  <c r="BA163" i="63"/>
  <c r="BA600" i="63"/>
  <c r="BA523" i="63"/>
  <c r="BA610" i="63"/>
  <c r="BA444" i="63"/>
  <c r="BA630" i="63"/>
  <c r="BA697" i="63"/>
  <c r="BA434" i="63"/>
  <c r="BA641" i="63"/>
  <c r="BA474" i="63"/>
  <c r="BA657" i="63"/>
  <c r="BA754" i="63"/>
  <c r="BA525" i="63"/>
  <c r="BA528" i="63"/>
  <c r="BA531" i="63"/>
  <c r="BA524" i="63"/>
  <c r="BA708" i="63"/>
  <c r="BA522" i="63"/>
  <c r="BA687" i="63"/>
  <c r="BA526" i="63"/>
  <c r="BA529" i="63"/>
  <c r="BA724" i="63"/>
  <c r="BA620" i="63"/>
  <c r="BA734" i="63"/>
  <c r="BA667" i="63"/>
  <c r="BA73" i="63"/>
  <c r="BA744" i="63"/>
  <c r="BA784" i="63"/>
  <c r="BA527" i="63"/>
  <c r="BA794" i="63"/>
  <c r="BA764" i="63"/>
  <c r="BA834" i="63"/>
  <c r="BA530" i="63"/>
  <c r="BA774" i="63"/>
  <c r="BA844" i="63"/>
  <c r="BA804" i="63"/>
  <c r="BA854" i="63"/>
  <c r="BA13" i="63"/>
  <c r="BA102" i="63"/>
  <c r="BA533" i="63"/>
  <c r="BA206" i="63"/>
  <c r="BA709" i="63"/>
  <c r="BA814" i="63"/>
  <c r="BA824" i="63"/>
  <c r="BA874" i="63"/>
  <c r="BA33" i="63"/>
  <c r="BA532" i="63"/>
  <c r="BA864" i="63"/>
  <c r="BA535" i="63"/>
  <c r="BA53" i="63"/>
  <c r="BA112" i="63"/>
  <c r="BA43" i="63"/>
  <c r="BA534" i="63"/>
  <c r="BA3" i="63"/>
  <c r="BA164" i="63"/>
  <c r="BA884" i="63"/>
  <c r="BA23" i="63"/>
  <c r="BA207" i="63"/>
  <c r="BA74" i="63"/>
  <c r="BA265" i="63"/>
  <c r="BA642" i="63"/>
  <c r="BA315" i="63"/>
  <c r="BA195" i="63"/>
  <c r="BA63" i="63"/>
  <c r="BA165" i="63"/>
  <c r="BA152" i="63"/>
  <c r="BA208" i="63"/>
  <c r="BA275" i="63"/>
  <c r="BA325" i="63"/>
  <c r="BA235" i="63"/>
  <c r="BA142" i="63"/>
  <c r="BA245" i="63"/>
  <c r="BA285" i="63"/>
  <c r="BA122" i="63"/>
  <c r="BA255" i="63"/>
  <c r="BA132" i="63"/>
  <c r="BA75" i="63"/>
  <c r="BA538" i="63"/>
  <c r="BA539" i="63"/>
  <c r="BA365" i="63"/>
  <c r="BA541" i="63"/>
  <c r="BA375" i="63"/>
  <c r="BA435" i="63"/>
  <c r="BA542" i="63"/>
  <c r="BA305" i="63"/>
  <c r="BA385" i="63"/>
  <c r="BA455" i="63"/>
  <c r="BA495" i="63"/>
  <c r="BA537" i="63"/>
  <c r="BA395" i="63"/>
  <c r="BA335" i="63"/>
  <c r="BA355" i="63"/>
  <c r="BA405" i="63"/>
  <c r="BA465" i="63"/>
  <c r="BA536" i="63"/>
  <c r="BA295" i="63"/>
  <c r="BA415" i="63"/>
  <c r="BA475" i="63"/>
  <c r="BA345" i="63"/>
  <c r="BA425" i="63"/>
  <c r="BA445" i="63"/>
  <c r="BA166" i="63"/>
  <c r="BA611" i="63"/>
  <c r="BA544" i="63"/>
  <c r="BA167" i="63"/>
  <c r="BA621" i="63"/>
  <c r="BA545" i="63"/>
  <c r="BA485" i="63"/>
  <c r="BA631" i="63"/>
  <c r="BA698" i="63"/>
  <c r="BA543" i="63"/>
  <c r="BA643" i="63"/>
  <c r="BA668" i="63"/>
  <c r="BA546" i="63"/>
  <c r="BA678" i="63"/>
  <c r="BA725" i="63"/>
  <c r="BA540" i="63"/>
  <c r="BA601" i="63"/>
  <c r="BA688" i="63"/>
  <c r="BA735" i="63"/>
  <c r="BA550" i="63"/>
  <c r="BA775" i="63"/>
  <c r="BA552" i="63"/>
  <c r="BA4" i="63"/>
  <c r="BA785" i="63"/>
  <c r="BA845" i="63"/>
  <c r="BA795" i="63"/>
  <c r="BA505" i="63"/>
  <c r="BA547" i="63"/>
  <c r="BA755" i="63"/>
  <c r="BA805" i="63"/>
  <c r="BA76" i="63"/>
  <c r="BA551" i="63"/>
  <c r="BA209" i="63"/>
  <c r="BA710" i="63"/>
  <c r="BA765" i="63"/>
  <c r="BA815" i="63"/>
  <c r="BA865" i="63"/>
  <c r="BA658" i="63"/>
  <c r="BA745" i="63"/>
  <c r="BA548" i="63"/>
  <c r="BA549" i="63"/>
  <c r="BA825" i="63"/>
  <c r="BA54" i="63"/>
  <c r="BA169" i="63"/>
  <c r="BA835" i="63"/>
  <c r="BA554" i="63"/>
  <c r="BA64" i="63"/>
  <c r="BA855" i="63"/>
  <c r="BA14" i="63"/>
  <c r="BA103" i="63"/>
  <c r="BA77" i="63"/>
  <c r="BA553" i="63"/>
  <c r="BA555" i="63"/>
  <c r="BA875" i="63"/>
  <c r="BA711" i="63"/>
  <c r="BA168" i="63"/>
  <c r="BA196" i="63"/>
  <c r="BA885" i="63"/>
  <c r="BA24" i="63"/>
  <c r="BA34" i="63"/>
  <c r="BA123" i="63"/>
  <c r="BA236" i="63"/>
  <c r="BA44" i="63"/>
  <c r="BA113" i="63"/>
  <c r="BA78" i="63"/>
  <c r="BA558" i="63"/>
  <c r="BA366" i="63"/>
  <c r="BA210" i="63"/>
  <c r="BA256" i="63"/>
  <c r="BA266" i="63"/>
  <c r="BA306" i="63"/>
  <c r="BA133" i="63"/>
  <c r="BA644" i="63"/>
  <c r="BA316" i="63"/>
  <c r="BA560" i="63"/>
  <c r="BA143" i="63"/>
  <c r="BA556" i="63"/>
  <c r="BA153" i="63"/>
  <c r="BA276" i="63"/>
  <c r="BA326" i="63"/>
  <c r="BA557" i="63"/>
  <c r="BA211" i="63"/>
  <c r="BA286" i="63"/>
  <c r="BA346" i="63"/>
  <c r="BA246" i="63"/>
  <c r="BA296" i="63"/>
  <c r="BA376" i="63"/>
  <c r="BA406" i="63"/>
  <c r="BA466" i="63"/>
  <c r="BA602" i="63"/>
  <c r="BA386" i="63"/>
  <c r="BA416" i="63"/>
  <c r="BA476" i="63"/>
  <c r="BA426" i="63"/>
  <c r="BA171" i="63"/>
  <c r="BA622" i="63"/>
  <c r="BA561" i="63"/>
  <c r="BA486" i="63"/>
  <c r="BA396" i="63"/>
  <c r="BA436" i="63"/>
  <c r="BA562" i="63"/>
  <c r="BA645" i="63"/>
  <c r="BA559" i="63"/>
  <c r="BA446" i="63"/>
  <c r="BA336" i="63"/>
  <c r="BA456" i="63"/>
  <c r="BA496" i="63"/>
  <c r="BA356" i="63"/>
  <c r="BA170" i="63"/>
  <c r="BA712" i="63"/>
  <c r="BA766" i="63"/>
  <c r="BA816" i="63"/>
  <c r="BA866" i="63"/>
  <c r="BA35" i="63"/>
  <c r="BA124" i="63"/>
  <c r="BA566" i="63"/>
  <c r="BA569" i="63"/>
  <c r="BA506" i="63"/>
  <c r="BA679" i="63"/>
  <c r="BA726" i="63"/>
  <c r="BA570" i="63"/>
  <c r="BA836" i="63"/>
  <c r="BA886" i="63"/>
  <c r="BA55" i="63"/>
  <c r="BA612" i="63"/>
  <c r="BA689" i="63"/>
  <c r="BA736" i="63"/>
  <c r="BA776" i="63"/>
  <c r="BA632" i="63"/>
  <c r="BA564" i="63"/>
  <c r="BA746" i="63"/>
  <c r="BA786" i="63"/>
  <c r="BA659" i="63"/>
  <c r="BA669" i="63"/>
  <c r="BA565" i="63"/>
  <c r="BA567" i="63"/>
  <c r="BA796" i="63"/>
  <c r="BA856" i="63"/>
  <c r="BA574" i="63"/>
  <c r="BA114" i="63"/>
  <c r="BA563" i="63"/>
  <c r="BA699" i="63"/>
  <c r="BA756" i="63"/>
  <c r="BA806" i="63"/>
  <c r="BA573" i="63"/>
  <c r="BA79" i="63"/>
  <c r="BA568" i="63"/>
  <c r="BA571" i="63"/>
  <c r="BA81" i="63"/>
  <c r="BA577" i="63"/>
  <c r="BA377" i="63"/>
  <c r="BA447" i="63"/>
  <c r="BA826" i="63"/>
  <c r="BA572" i="63"/>
  <c r="BA45" i="63"/>
  <c r="BA213" i="63"/>
  <c r="BA267" i="63"/>
  <c r="BA307" i="63"/>
  <c r="BA578" i="63"/>
  <c r="BA457" i="63"/>
  <c r="BA846" i="63"/>
  <c r="BA172" i="63"/>
  <c r="BA80" i="63"/>
  <c r="BA154" i="63"/>
  <c r="BA646" i="63"/>
  <c r="BA317" i="63"/>
  <c r="BA212" i="63"/>
  <c r="BA197" i="63"/>
  <c r="BA575" i="63"/>
  <c r="BA327" i="63"/>
  <c r="BA397" i="63"/>
  <c r="BA467" i="63"/>
  <c r="BA876" i="63"/>
  <c r="BA25" i="63"/>
  <c r="BA214" i="63"/>
  <c r="BA277" i="63"/>
  <c r="BA337" i="63"/>
  <c r="BA5" i="63"/>
  <c r="BA713" i="63"/>
  <c r="BA104" i="63"/>
  <c r="BA237" i="63"/>
  <c r="BA576" i="63"/>
  <c r="BA347" i="63"/>
  <c r="BA15" i="63"/>
  <c r="BA65" i="63"/>
  <c r="BA134" i="63"/>
  <c r="BA173" i="63"/>
  <c r="BA247" i="63"/>
  <c r="BA287" i="63"/>
  <c r="BA357" i="63"/>
  <c r="BA427" i="63"/>
  <c r="BA487" i="63"/>
  <c r="BA144" i="63"/>
  <c r="BA257" i="63"/>
  <c r="BA297" i="63"/>
  <c r="BA417" i="63"/>
  <c r="BA660" i="63"/>
  <c r="BA582" i="63"/>
  <c r="BA777" i="63"/>
  <c r="BA437" i="63"/>
  <c r="BA497" i="63"/>
  <c r="BA670" i="63"/>
  <c r="BA727" i="63"/>
  <c r="BA787" i="63"/>
  <c r="BA847" i="63"/>
  <c r="BA16" i="63"/>
  <c r="BA174" i="63"/>
  <c r="BA507" i="63"/>
  <c r="BA680" i="63"/>
  <c r="BA737" i="63"/>
  <c r="BA477" i="63"/>
  <c r="BA603" i="63"/>
  <c r="BA690" i="63"/>
  <c r="BA747" i="63"/>
  <c r="BA807" i="63"/>
  <c r="BA587" i="63"/>
  <c r="BA26" i="63"/>
  <c r="BA175" i="63"/>
  <c r="BA580" i="63"/>
  <c r="BA613" i="63"/>
  <c r="BA581" i="63"/>
  <c r="BA757" i="63"/>
  <c r="BA367" i="63"/>
  <c r="BA579" i="63"/>
  <c r="BA623" i="63"/>
  <c r="BA700" i="63"/>
  <c r="BA767" i="63"/>
  <c r="BA817" i="63"/>
  <c r="BA867" i="63"/>
  <c r="BA46" i="63"/>
  <c r="BA387" i="63"/>
  <c r="BA633" i="63"/>
  <c r="BA82" i="63"/>
  <c r="BA583" i="63"/>
  <c r="BA827" i="63"/>
  <c r="BA877" i="63"/>
  <c r="BA56" i="63"/>
  <c r="BA407" i="63"/>
  <c r="BA647" i="63"/>
  <c r="BA714" i="63"/>
  <c r="BA585" i="63"/>
  <c r="BA36" i="63"/>
  <c r="BA125" i="63"/>
  <c r="BA238" i="63"/>
  <c r="BA288" i="63"/>
  <c r="BA837" i="63"/>
  <c r="BA135" i="63"/>
  <c r="BA248" i="63"/>
  <c r="BA298" i="63"/>
  <c r="BA378" i="63"/>
  <c r="BA448" i="63"/>
  <c r="BA584" i="63"/>
  <c r="BA586" i="63"/>
  <c r="BA177" i="63"/>
  <c r="BA258" i="63"/>
  <c r="BA308" i="63"/>
  <c r="BA589" i="63"/>
  <c r="BA458" i="63"/>
  <c r="BA857" i="63"/>
  <c r="BA145" i="63"/>
  <c r="BA84" i="63"/>
  <c r="BA318" i="63"/>
  <c r="BA388" i="63"/>
  <c r="BA178" i="63"/>
  <c r="BA215" i="63"/>
  <c r="BA66" i="63"/>
  <c r="BA105" i="63"/>
  <c r="BA83" i="63"/>
  <c r="BA268" i="63"/>
  <c r="BA887" i="63"/>
  <c r="BA115" i="63"/>
  <c r="BA155" i="63"/>
  <c r="BA648" i="63"/>
  <c r="BA6" i="63"/>
  <c r="BA176" i="63"/>
  <c r="BA198" i="63"/>
  <c r="BA278" i="63"/>
  <c r="BA797" i="63"/>
  <c r="BA715" i="63"/>
  <c r="BA216" i="63"/>
  <c r="BA217" i="63"/>
  <c r="BA588" i="63"/>
  <c r="BA338" i="63"/>
  <c r="BA438" i="63"/>
  <c r="BA478" i="63"/>
  <c r="BA624" i="63"/>
  <c r="BA701" i="63"/>
  <c r="BA428" i="63"/>
  <c r="BA468" i="63"/>
  <c r="BA488" i="63"/>
  <c r="BA634" i="63"/>
  <c r="BA85" i="63"/>
  <c r="BA594" i="63"/>
  <c r="BA848" i="63"/>
  <c r="BA17" i="63"/>
  <c r="BA418" i="63"/>
  <c r="BA590" i="63"/>
  <c r="BA649" i="63"/>
  <c r="BA716" i="63"/>
  <c r="BA368" i="63"/>
  <c r="BA408" i="63"/>
  <c r="BA179" i="63"/>
  <c r="BA591" i="63"/>
  <c r="BA661" i="63"/>
  <c r="BA728" i="63"/>
  <c r="BA788" i="63"/>
  <c r="BA595" i="63"/>
  <c r="BA27" i="63"/>
  <c r="BA328" i="63"/>
  <c r="BA358" i="63"/>
  <c r="BA398" i="63"/>
  <c r="BA498" i="63"/>
  <c r="BA671" i="63"/>
  <c r="BA738" i="63"/>
  <c r="BA348" i="63"/>
  <c r="BA508" i="63"/>
  <c r="BA681" i="63"/>
  <c r="BA748" i="63"/>
  <c r="BA604" i="63"/>
  <c r="BA691" i="63"/>
  <c r="BA758" i="63"/>
  <c r="BA818" i="63"/>
  <c r="BA878" i="63"/>
  <c r="BA57" i="63"/>
  <c r="BA614" i="63"/>
  <c r="BA592" i="63"/>
  <c r="BA768" i="63"/>
  <c r="BA828" i="63"/>
  <c r="BA888" i="63"/>
  <c r="BA218" i="63"/>
  <c r="BA47" i="63"/>
  <c r="BA106" i="63"/>
  <c r="BA116" i="63"/>
  <c r="BA156" i="63"/>
  <c r="BA650" i="63"/>
  <c r="BA339" i="63"/>
  <c r="BA868" i="63"/>
  <c r="BA180" i="63"/>
  <c r="BA199" i="63"/>
  <c r="BA279" i="63"/>
  <c r="BA349" i="63"/>
  <c r="BA429" i="63"/>
  <c r="BA593" i="63"/>
  <c r="BA7" i="63"/>
  <c r="BA219" i="63"/>
  <c r="BA220" i="63"/>
  <c r="BA596" i="63"/>
  <c r="BA778" i="63"/>
  <c r="BA717" i="63"/>
  <c r="BA126" i="63"/>
  <c r="BA239" i="63"/>
  <c r="BA289" i="63"/>
  <c r="BA369" i="63"/>
  <c r="BA449" i="63"/>
  <c r="BA798" i="63"/>
  <c r="BA136" i="63"/>
  <c r="BA249" i="63"/>
  <c r="BA299" i="63"/>
  <c r="BA808" i="63"/>
  <c r="BA67" i="63"/>
  <c r="BA181" i="63"/>
  <c r="BA259" i="63"/>
  <c r="BA309" i="63"/>
  <c r="BA838" i="63"/>
  <c r="BA37" i="63"/>
  <c r="BA146" i="63"/>
  <c r="BA87" i="63"/>
  <c r="BA319" i="63"/>
  <c r="BA399" i="63"/>
  <c r="BA469" i="63"/>
  <c r="BA858" i="63"/>
  <c r="BA86" i="63"/>
  <c r="BA269" i="63"/>
  <c r="BA329" i="63"/>
  <c r="BA409" i="63"/>
  <c r="BA479" i="63"/>
  <c r="BA419" i="63"/>
  <c r="BA651" i="63"/>
  <c r="BA718" i="63"/>
  <c r="BA799" i="63"/>
  <c r="BA221" i="63"/>
  <c r="BA38" i="63"/>
  <c r="BA127" i="63"/>
  <c r="BA439" i="63"/>
  <c r="BA605" i="63"/>
  <c r="BA615" i="63"/>
  <c r="BA662" i="63"/>
  <c r="BA729" i="63"/>
  <c r="BA809" i="63"/>
  <c r="BA869" i="63"/>
  <c r="BA48" i="63"/>
  <c r="BA137" i="63"/>
  <c r="BA250" i="63"/>
  <c r="BA310" i="63"/>
  <c r="BA390" i="63"/>
  <c r="BA186" i="63"/>
  <c r="BA359" i="63"/>
  <c r="BA459" i="63"/>
  <c r="BA672" i="63"/>
  <c r="BA739" i="63"/>
  <c r="BA819" i="63"/>
  <c r="BA879" i="63"/>
  <c r="BA58" i="63"/>
  <c r="BA182" i="63"/>
  <c r="BA682" i="63"/>
  <c r="BA749" i="63"/>
  <c r="BA829" i="63"/>
  <c r="BA889" i="63"/>
  <c r="BA68" i="63"/>
  <c r="BA147" i="63"/>
  <c r="BA90" i="63"/>
  <c r="BA330" i="63"/>
  <c r="BA410" i="63"/>
  <c r="BA480" i="63"/>
  <c r="BA636" i="63"/>
  <c r="BA183" i="63"/>
  <c r="BA509" i="63"/>
  <c r="BA692" i="63"/>
  <c r="BA759" i="63"/>
  <c r="BA839" i="63"/>
  <c r="BA8" i="63"/>
  <c r="BA597" i="63"/>
  <c r="BA598" i="63"/>
  <c r="BA769" i="63"/>
  <c r="BA849" i="63"/>
  <c r="BA18" i="63"/>
  <c r="BA117" i="63"/>
  <c r="BA157" i="63"/>
  <c r="BA652" i="63"/>
  <c r="BA350" i="63"/>
  <c r="BA430" i="63"/>
  <c r="BA490" i="63"/>
  <c r="BA663" i="63"/>
  <c r="BA379" i="63"/>
  <c r="BA489" i="63"/>
  <c r="BA625" i="63"/>
  <c r="BA702" i="63"/>
  <c r="BA779" i="63"/>
  <c r="BA859" i="63"/>
  <c r="BA719" i="63"/>
  <c r="BA184" i="63"/>
  <c r="BA200" i="63"/>
  <c r="BA280" i="63"/>
  <c r="BA360" i="63"/>
  <c r="BA440" i="63"/>
  <c r="BA500" i="63"/>
  <c r="BA222" i="63"/>
  <c r="BA240" i="63"/>
  <c r="BA380" i="63"/>
  <c r="BA653" i="63"/>
  <c r="BA693" i="63"/>
  <c r="BA770" i="63"/>
  <c r="BA850" i="63"/>
  <c r="BA29" i="63"/>
  <c r="BA499" i="63"/>
  <c r="BA260" i="63"/>
  <c r="BA400" i="63"/>
  <c r="BA626" i="63"/>
  <c r="BA703" i="63"/>
  <c r="BA780" i="63"/>
  <c r="BA860" i="63"/>
  <c r="BA39" i="63"/>
  <c r="BA128" i="63"/>
  <c r="BA251" i="63"/>
  <c r="BA321" i="63"/>
  <c r="BA401" i="63"/>
  <c r="BA471" i="63"/>
  <c r="BA637" i="63"/>
  <c r="BA270" i="63"/>
  <c r="BA420" i="63"/>
  <c r="BA510" i="63"/>
  <c r="BA91" i="63"/>
  <c r="BA790" i="63"/>
  <c r="BA224" i="63"/>
  <c r="BA635" i="63"/>
  <c r="BA107" i="63"/>
  <c r="BA290" i="63"/>
  <c r="BA450" i="63"/>
  <c r="BA720" i="63"/>
  <c r="BA800" i="63"/>
  <c r="BA870" i="63"/>
  <c r="BA59" i="63"/>
  <c r="BA148" i="63"/>
  <c r="BA93" i="63"/>
  <c r="BA341" i="63"/>
  <c r="BA421" i="63"/>
  <c r="BA491" i="63"/>
  <c r="BA389" i="63"/>
  <c r="BA88" i="63"/>
  <c r="BA300" i="63"/>
  <c r="BA460" i="63"/>
  <c r="BA616" i="63"/>
  <c r="BA730" i="63"/>
  <c r="BA810" i="63"/>
  <c r="BA789" i="63"/>
  <c r="BA320" i="63"/>
  <c r="BA470" i="63"/>
  <c r="BA187" i="63"/>
  <c r="BA740" i="63"/>
  <c r="BA820" i="63"/>
  <c r="BA890" i="63"/>
  <c r="BA108" i="63"/>
  <c r="BA158" i="63"/>
  <c r="BA281" i="63"/>
  <c r="BA361" i="63"/>
  <c r="BA441" i="63"/>
  <c r="BA511" i="63"/>
  <c r="BA599" i="63"/>
  <c r="BA185" i="63"/>
  <c r="BA89" i="63"/>
  <c r="BA340" i="63"/>
  <c r="BA673" i="63"/>
  <c r="BA750" i="63"/>
  <c r="BA830" i="63"/>
  <c r="BA9" i="63"/>
  <c r="BA118" i="63"/>
  <c r="BA201" i="63"/>
  <c r="BA291" i="63"/>
  <c r="BA371" i="63"/>
  <c r="BA451" i="63"/>
  <c r="BA607" i="63"/>
  <c r="BA138" i="63"/>
  <c r="BA331" i="63"/>
  <c r="BA481" i="63"/>
  <c r="BA654" i="63"/>
  <c r="BA684" i="63"/>
  <c r="BA761" i="63"/>
  <c r="BA841" i="63"/>
  <c r="BA92" i="63"/>
  <c r="BA351" i="63"/>
  <c r="BA501" i="63"/>
  <c r="BA694" i="63"/>
  <c r="BA771" i="63"/>
  <c r="BA851" i="63"/>
  <c r="BA30" i="63"/>
  <c r="BA228" i="63"/>
  <c r="BA242" i="63"/>
  <c r="BA312" i="63"/>
  <c r="BA392" i="63"/>
  <c r="BA191" i="63"/>
  <c r="BA226" i="63"/>
  <c r="BA381" i="63"/>
  <c r="BA617" i="63"/>
  <c r="BA674" i="63"/>
  <c r="BA704" i="63"/>
  <c r="BA781" i="63"/>
  <c r="BA861" i="63"/>
  <c r="BA40" i="63"/>
  <c r="BA129" i="63"/>
  <c r="BA252" i="63"/>
  <c r="BA322" i="63"/>
  <c r="BA402" i="63"/>
  <c r="BA472" i="63"/>
  <c r="BA683" i="63"/>
  <c r="BA19" i="63"/>
  <c r="BA241" i="63"/>
  <c r="BA391" i="63"/>
  <c r="BA627" i="63"/>
  <c r="BA94" i="63"/>
  <c r="BA791" i="63"/>
  <c r="BA227" i="63"/>
  <c r="BA50" i="63"/>
  <c r="BA139" i="63"/>
  <c r="BA262" i="63"/>
  <c r="BA332" i="63"/>
  <c r="BA412" i="63"/>
  <c r="BA482" i="63"/>
  <c r="BA760" i="63"/>
  <c r="BA49" i="63"/>
  <c r="BA261" i="63"/>
  <c r="BA411" i="63"/>
  <c r="BA721" i="63"/>
  <c r="BA801" i="63"/>
  <c r="BA223" i="63"/>
  <c r="BA840" i="63"/>
  <c r="BA880" i="63"/>
  <c r="BA69" i="63"/>
  <c r="BA271" i="63"/>
  <c r="BA431" i="63"/>
  <c r="BA731" i="63"/>
  <c r="BA811" i="63"/>
  <c r="BA881" i="63"/>
  <c r="BA70" i="63"/>
  <c r="BA95" i="63"/>
  <c r="BA272" i="63"/>
  <c r="BA352" i="63"/>
  <c r="BA432" i="63"/>
  <c r="BA502" i="63"/>
  <c r="BA370" i="63"/>
  <c r="BA188" i="63"/>
  <c r="BA301" i="63"/>
  <c r="BA28" i="63"/>
  <c r="BA606" i="63"/>
  <c r="BA225" i="63"/>
  <c r="BA311" i="63"/>
  <c r="BA189" i="63"/>
  <c r="BA664" i="63"/>
  <c r="BA751" i="63"/>
  <c r="BA831" i="63"/>
  <c r="BA821" i="63"/>
  <c r="BA149" i="63"/>
  <c r="BA342" i="63"/>
  <c r="BA638" i="63"/>
  <c r="BA722" i="63"/>
  <c r="BA802" i="63"/>
  <c r="BA872" i="63"/>
  <c r="BA61" i="63"/>
  <c r="BA159" i="63"/>
  <c r="BA362" i="63"/>
  <c r="BA655" i="63"/>
  <c r="BA732" i="63"/>
  <c r="BA812" i="63"/>
  <c r="BA882" i="63"/>
  <c r="BA71" i="63"/>
  <c r="BA160" i="63"/>
  <c r="BA283" i="63"/>
  <c r="BA363" i="63"/>
  <c r="BA443" i="63"/>
  <c r="BA513" i="63"/>
  <c r="BA10" i="63"/>
  <c r="BA202" i="63"/>
  <c r="BA372" i="63"/>
  <c r="BA512" i="63"/>
  <c r="BA665" i="63"/>
  <c r="BA742" i="63"/>
  <c r="BA822" i="63"/>
  <c r="BA892" i="63"/>
  <c r="BA20" i="63"/>
  <c r="BA229" i="63"/>
  <c r="BA382" i="63"/>
  <c r="BA675" i="63"/>
  <c r="BA752" i="63"/>
  <c r="BA832" i="63"/>
  <c r="BA11" i="63"/>
  <c r="BA120" i="63"/>
  <c r="BA232" i="63"/>
  <c r="BA303" i="63"/>
  <c r="BA383" i="63"/>
  <c r="BA463" i="63"/>
  <c r="BA619" i="63"/>
  <c r="BA60" i="63"/>
  <c r="BA96" i="63"/>
  <c r="BA422" i="63"/>
  <c r="BA685" i="63"/>
  <c r="BA762" i="63"/>
  <c r="BA842" i="63"/>
  <c r="BA109" i="63"/>
  <c r="BA282" i="63"/>
  <c r="BA442" i="63"/>
  <c r="BA608" i="63"/>
  <c r="BA695" i="63"/>
  <c r="BA772" i="63"/>
  <c r="BA852" i="63"/>
  <c r="BA31" i="63"/>
  <c r="BA130" i="63"/>
  <c r="BA253" i="63"/>
  <c r="BA323" i="63"/>
  <c r="BA403" i="63"/>
  <c r="BA473" i="63"/>
  <c r="BA639" i="63"/>
  <c r="BA871" i="63"/>
  <c r="BA119" i="63"/>
  <c r="BA292" i="63"/>
  <c r="BA452" i="63"/>
  <c r="BA492" i="63"/>
  <c r="BA618" i="63"/>
  <c r="BA705" i="63"/>
  <c r="BA782" i="63"/>
  <c r="BA862" i="63"/>
  <c r="BA41" i="63"/>
  <c r="BA140" i="63"/>
  <c r="BA263" i="63"/>
  <c r="BA333" i="63"/>
  <c r="BA413" i="63"/>
  <c r="BA483" i="63"/>
  <c r="BA656" i="63"/>
  <c r="BA97" i="63"/>
  <c r="BA51" i="63"/>
  <c r="BA150" i="63"/>
  <c r="BA343" i="63"/>
  <c r="BA493" i="63"/>
  <c r="BA100" i="63"/>
  <c r="BA793" i="63"/>
  <c r="BA873" i="63"/>
  <c r="BA741" i="63"/>
  <c r="BA792" i="63"/>
  <c r="BA98" i="63"/>
  <c r="BA353" i="63"/>
  <c r="BA503" i="63"/>
  <c r="BA723" i="63"/>
  <c r="BA803" i="63"/>
  <c r="BA883" i="63"/>
  <c r="BA230" i="63"/>
  <c r="BA203" i="63"/>
  <c r="BA373" i="63"/>
  <c r="BA609" i="63"/>
  <c r="BA686" i="63"/>
  <c r="BA733" i="63"/>
  <c r="BA813" i="63"/>
  <c r="BA893" i="63"/>
  <c r="BA21" i="63"/>
  <c r="BA243" i="63"/>
  <c r="BA393" i="63"/>
  <c r="BA629" i="63"/>
  <c r="BA743" i="63"/>
  <c r="BA823" i="63"/>
  <c r="BA99" i="63"/>
  <c r="BA423" i="63"/>
  <c r="BA666" i="63"/>
  <c r="BA753" i="63"/>
  <c r="BA833" i="63"/>
  <c r="BA190" i="63"/>
  <c r="BA273" i="63"/>
  <c r="BA433" i="63"/>
  <c r="BA763" i="63"/>
  <c r="BA843" i="63"/>
  <c r="BA462" i="63"/>
  <c r="BA706" i="63"/>
  <c r="BA863" i="63"/>
  <c r="BA461" i="63"/>
  <c r="BA302" i="63"/>
  <c r="BA110" i="63"/>
  <c r="BA293" i="63"/>
  <c r="BA453" i="63"/>
  <c r="BA696" i="63"/>
  <c r="BA773" i="63"/>
  <c r="BA853" i="63"/>
  <c r="BA891" i="63"/>
  <c r="BA628" i="63"/>
  <c r="BA192" i="63"/>
  <c r="BA313" i="63"/>
  <c r="BA193" i="63"/>
  <c r="BA676" i="63"/>
  <c r="BA783" i="63"/>
</calcChain>
</file>

<file path=xl/sharedStrings.xml><?xml version="1.0" encoding="utf-8"?>
<sst xmlns="http://schemas.openxmlformats.org/spreadsheetml/2006/main" count="7964" uniqueCount="690">
  <si>
    <t>2.764.168.32</t>
  </si>
  <si>
    <t>4.16KV</t>
  </si>
  <si>
    <t>N/A</t>
  </si>
  <si>
    <t>PowerStream Inc.</t>
  </si>
  <si>
    <t>4.8KV</t>
  </si>
  <si>
    <t>Eastern Ontario Power Inc.</t>
  </si>
  <si>
    <t>ENWIN Utilities Ltd.</t>
  </si>
  <si>
    <t>Newmarket - Tay Power Distribution Ltd.</t>
  </si>
  <si>
    <t>Hydro One Networks Inc. without Terrace Bay Superior Wires Inc.</t>
  </si>
  <si>
    <t>NULL</t>
  </si>
  <si>
    <t>44kv4.16kv600v120/240</t>
  </si>
  <si>
    <t>Capital additions</t>
  </si>
  <si>
    <t>Greater Sudbury Hydro Inc.</t>
  </si>
  <si>
    <t>Grimsby Power Incorporated</t>
  </si>
  <si>
    <t>Haldimand County Hydro Inc.</t>
  </si>
  <si>
    <t>Halton Hills Hydro Inc.</t>
  </si>
  <si>
    <t>Hamilton Hydro Inc.</t>
  </si>
  <si>
    <t>Hearst Power Distribution Company Limited</t>
  </si>
  <si>
    <t>Hydro 2000 Inc.</t>
  </si>
  <si>
    <t>Hydro Hawkesbury Inc.</t>
  </si>
  <si>
    <t>Hydro One Brampton Networks Inc.</t>
  </si>
  <si>
    <t>Hydro One Networks Inc.</t>
  </si>
  <si>
    <t>Hydro Ottawa Limited</t>
  </si>
  <si>
    <t>Innisfil Hydro Distribution Systems Limited</t>
  </si>
  <si>
    <t>Kitchener-Wilmot Hydro Inc.</t>
  </si>
  <si>
    <t>Lakefield Distribution Inc.</t>
  </si>
  <si>
    <t>Lakefront Utilities Inc.</t>
  </si>
  <si>
    <t>London Hydro Inc.</t>
  </si>
  <si>
    <t>Middlesex Power Distribution Corporation</t>
  </si>
  <si>
    <t>Midland Power Utility Corporation</t>
  </si>
  <si>
    <t>Milton Hydro Distribution Inc.</t>
  </si>
  <si>
    <t>Niagara Falls Hydro Inc.</t>
  </si>
  <si>
    <t>Niagara-on-the-Lake Hydro Inc.</t>
  </si>
  <si>
    <t>Norfolk Power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</si>
  <si>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</si>
  <si>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</si>
  <si>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</si>
  <si>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</si>
  <si>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</si>
  <si>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Peninsula West Utilities Limited</t>
  </si>
  <si>
    <t>PUC Distribution Inc.</t>
  </si>
  <si>
    <t>Renfrew Hydro Inc.</t>
  </si>
  <si>
    <t>Rideau St. Lawrence Distribution Inc.</t>
  </si>
  <si>
    <t>Scugog Hydro Energy Corporation</t>
  </si>
  <si>
    <t>Sioux Lookout Hydro Inc.</t>
  </si>
  <si>
    <t>Thunder Bay Hydro Electricity Distribution Inc.</t>
  </si>
  <si>
    <t>Tillsonburg Hydro Inc.</t>
  </si>
  <si>
    <t>Toronto Hydro-Electric System Limited</t>
  </si>
  <si>
    <t>Wasaga Distribution Inc.</t>
  </si>
  <si>
    <t>Waterloo North Hydro Inc.</t>
  </si>
  <si>
    <t>Welland Hydro-Electric System Corp.</t>
  </si>
  <si>
    <t>Wellington Electric Distribution Company Inc.</t>
  </si>
  <si>
    <t>Wellington North Power Inc.</t>
  </si>
  <si>
    <t>West Nipissing Energy Services Ltd.</t>
  </si>
  <si>
    <t>West Perth Power Inc.</t>
  </si>
  <si>
    <t>Westario Power Inc.</t>
  </si>
  <si>
    <t>Whitby Hydro Electric Corporation</t>
  </si>
  <si>
    <t>Woodstock Hydro Services Inc.</t>
  </si>
  <si>
    <t>Drivers</t>
  </si>
  <si>
    <t>Total Number of Customers</t>
  </si>
  <si>
    <t>Total Service Area (km)</t>
  </si>
  <si>
    <t>Administration</t>
  </si>
  <si>
    <t>Peterborough Distribution Incorporated</t>
  </si>
  <si>
    <t>Total service area</t>
  </si>
  <si>
    <t>Urban service area</t>
  </si>
  <si>
    <t>Rural service area</t>
  </si>
  <si>
    <t>Service area population</t>
  </si>
  <si>
    <t>Municipal population</t>
  </si>
  <si>
    <t>No seasonal occupacy customers</t>
  </si>
  <si>
    <t>Utility winter max peak load</t>
  </si>
  <si>
    <t>Utility summer max peak load</t>
  </si>
  <si>
    <t>Utility average peak load</t>
  </si>
  <si>
    <t>Total circuit kms of line</t>
  </si>
  <si>
    <t>Overhead circuit kms of line</t>
  </si>
  <si>
    <t>Underground circuit kms ofline</t>
  </si>
  <si>
    <t>Circuit kilometers 3 phase</t>
  </si>
  <si>
    <t>Circuit kilometers 2 phase</t>
  </si>
  <si>
    <t>Circuit kms single phase</t>
  </si>
  <si>
    <t>No transmission transformers</t>
  </si>
  <si>
    <t>No subtransmission transformer</t>
  </si>
  <si>
    <t>No distribution transformers</t>
  </si>
  <si>
    <t>Utility average load factor</t>
  </si>
  <si>
    <t>Capital additions for the year SUM</t>
  </si>
  <si>
    <t>Unclassified Asset (excluding account 1605)</t>
  </si>
  <si>
    <t>Winter Maximum Peak Load kW</t>
  </si>
  <si>
    <t>Summer Maximum Peak Load kW</t>
  </si>
  <si>
    <t>Average Peak Load kW</t>
  </si>
  <si>
    <t>Total Customers (not including Street &amp; Sentinel Lighting Connections)</t>
  </si>
  <si>
    <t>Averageloadfactor</t>
  </si>
  <si>
    <t>0.25</t>
  </si>
  <si>
    <t>0.74</t>
  </si>
  <si>
    <t>0.72</t>
  </si>
  <si>
    <t>0.70</t>
  </si>
  <si>
    <t>Billed Residential Distribution Revenue</t>
  </si>
  <si>
    <t>Billed General Service &lt; 50 kW Customers Distribution Revenue</t>
  </si>
  <si>
    <t>Billed General Service &gt;= 50 kW Customers Distribution Revenue</t>
  </si>
  <si>
    <t>Billed Large Use Distribution Revenue</t>
  </si>
  <si>
    <t>Billed Street lighting Distribution Revenue</t>
  </si>
  <si>
    <t>Billed Sentinel Lighting Distribution Revenue</t>
  </si>
  <si>
    <t>Billed General Service Customers Distribution Revenue</t>
  </si>
  <si>
    <t>Peterborough Distribution Inc without Asphodel Norwood and Lakefield</t>
  </si>
  <si>
    <t>Power Supply Expenses</t>
  </si>
  <si>
    <t>Operation</t>
  </si>
  <si>
    <t>Maintenance</t>
  </si>
  <si>
    <t>Community Relations</t>
  </si>
  <si>
    <t>Unadjusted 2006 EDR Groupings</t>
  </si>
  <si>
    <t>Annual Low Voltage Connections Percentage Met</t>
  </si>
  <si>
    <t>Annual High Voltage Connections Percentage Met</t>
  </si>
  <si>
    <t>Annual Cable Locates Percentage Met</t>
  </si>
  <si>
    <t>Annual Phone Calls Percentage Met</t>
  </si>
  <si>
    <t>Annual Appointments Percentage Met</t>
  </si>
  <si>
    <t>Annual Written Response Percentage Met</t>
  </si>
  <si>
    <t>Annual Emergency Urban Response Percentage Met</t>
  </si>
  <si>
    <t>Annual Emergency Rural Response Percentage Met</t>
  </si>
  <si>
    <t>Veridian Connections Inc. without Gravenhurst</t>
  </si>
  <si>
    <t>Saidi-Jan</t>
  </si>
  <si>
    <t>Saidi-Feb</t>
  </si>
  <si>
    <t>Saidi-Mar</t>
  </si>
  <si>
    <t>Saidi-Apr</t>
  </si>
  <si>
    <t>Saidi-May</t>
  </si>
  <si>
    <t>Saidi-Jun</t>
  </si>
  <si>
    <t>Saidi-Jul</t>
  </si>
  <si>
    <t>Saidi-Aug</t>
  </si>
  <si>
    <t>Saidi-Sep</t>
  </si>
  <si>
    <t>Saidi-Oct</t>
  </si>
  <si>
    <t>Saidi-Nov</t>
  </si>
  <si>
    <t>Saidi-Dec</t>
  </si>
  <si>
    <t>Saidi-Annual</t>
  </si>
  <si>
    <t>Saifi-Jan</t>
  </si>
  <si>
    <t>Saifi-Feb</t>
  </si>
  <si>
    <t>Saifi-Mar</t>
  </si>
  <si>
    <t>Saifi-Apr</t>
  </si>
  <si>
    <t>Saifi-May</t>
  </si>
  <si>
    <t>Saifi-Jun</t>
  </si>
  <si>
    <t>Saifi-Jul</t>
  </si>
  <si>
    <t>Saifi-Aug</t>
  </si>
  <si>
    <t>Saifi-Sep</t>
  </si>
  <si>
    <t>Saifi-Oct</t>
  </si>
  <si>
    <t>Saifi-Nov</t>
  </si>
  <si>
    <t>Saifi-Dec</t>
  </si>
  <si>
    <t>Saifi-Annual</t>
  </si>
  <si>
    <t>Caidi-Jan</t>
  </si>
  <si>
    <t>Caidi-Feb</t>
  </si>
  <si>
    <t>Caidi-Mar</t>
  </si>
  <si>
    <t>Caidi-Apr</t>
  </si>
  <si>
    <t>Caidi-May</t>
  </si>
  <si>
    <t>Caidi-Jun</t>
  </si>
  <si>
    <t>Caidi-Jul</t>
  </si>
  <si>
    <t>Caidi-Aug</t>
  </si>
  <si>
    <t>Caidi-Sep</t>
  </si>
  <si>
    <t>Caidi-Oct</t>
  </si>
  <si>
    <t>Caidi-Nov</t>
  </si>
  <si>
    <t>Caidi-Dec</t>
  </si>
  <si>
    <t>Caidi-Annual</t>
  </si>
  <si>
    <t>Cooperative Hydro Embrun Inc.</t>
  </si>
  <si>
    <t>Eastern Ontario Power (CNP)</t>
  </si>
  <si>
    <t>Fort Erie (CNP)</t>
  </si>
  <si>
    <t>Wholesale kWh</t>
  </si>
  <si>
    <t>Retail kWh</t>
  </si>
  <si>
    <t>Distribution losses kWh</t>
  </si>
  <si>
    <t>Residential Customers</t>
  </si>
  <si>
    <t>Large Use Customer</t>
  </si>
  <si>
    <t>Billed Total kWh</t>
  </si>
  <si>
    <t>Billed Residential kWh</t>
  </si>
  <si>
    <t>Billed General Service &lt; 50 kW Customers kWh</t>
  </si>
  <si>
    <t>Billed General Service &gt;= 50 kW Customers kWh</t>
  </si>
  <si>
    <t>Billed Large Use kWh</t>
  </si>
  <si>
    <t>Billed Street lighting kWh</t>
  </si>
  <si>
    <t>Billed Sentinel Lighting kWh</t>
  </si>
  <si>
    <t>Billed Total kW</t>
  </si>
  <si>
    <t>Billed Residential kW</t>
  </si>
  <si>
    <t>Billed General Service &lt; 50 kW Customers kW</t>
  </si>
  <si>
    <t>Billed General Service &gt;= 50 kW Customers kW</t>
  </si>
  <si>
    <t>Billed Large Use kW</t>
  </si>
  <si>
    <t>Billed Street lighting kW</t>
  </si>
  <si>
    <t>Billed Sentinel Lighting kW</t>
  </si>
  <si>
    <t>Billed Total Distribution Revenues</t>
  </si>
  <si>
    <t>Total Service Area (sq. km.)</t>
  </si>
  <si>
    <t>Rural Service Area (sq. km.)</t>
  </si>
  <si>
    <t>Urban Service Area (sq. km.)</t>
  </si>
  <si>
    <t>Total km of Line</t>
  </si>
  <si>
    <t>Aerial km of Line</t>
  </si>
  <si>
    <t>Underground km of Line</t>
  </si>
  <si>
    <t>3-phase km of Line</t>
  </si>
  <si>
    <t>2-phase km of Line</t>
  </si>
  <si>
    <t>Single phase km of Line</t>
  </si>
  <si>
    <t>Transmission Transformers</t>
  </si>
  <si>
    <t>Sub transmission Transformers</t>
  </si>
  <si>
    <t>Distribution Transformers</t>
  </si>
  <si>
    <t>General Service Customers</t>
  </si>
  <si>
    <t>Billed General Service Customers kWh</t>
  </si>
  <si>
    <t>Billed General Service Customers kW</t>
  </si>
  <si>
    <t>Sq. km of Service Area</t>
  </si>
  <si>
    <t>Billed Revenues</t>
  </si>
  <si>
    <t>Billed kWh</t>
  </si>
  <si>
    <t>kWh Consumption</t>
  </si>
  <si>
    <t>Billed kW</t>
  </si>
  <si>
    <t>PowerStream Inc. without Aurora</t>
  </si>
  <si>
    <t>Powerstream Inc.</t>
  </si>
  <si>
    <t>Veridian Connections Inc. without Gravenhurst and Scugog</t>
  </si>
  <si>
    <t>Guelph Hydro Electric Systems Inc. without Wellington Electric Distribution</t>
  </si>
  <si>
    <t>Greater Sudbury Hydro Inc. excluding West Nipissing Energy Services Ltd.</t>
  </si>
  <si>
    <t xml:space="preserve">Greater Sudbury Hydro Inc. excluding West Nipissing Energy Services Ltd. </t>
  </si>
  <si>
    <t>Greater Sudbury Hydro Inc. excluding West Nipissing Energy Services Ltd</t>
  </si>
  <si>
    <t>Port Colborne (CNP)</t>
  </si>
  <si>
    <t>Kingston Hydro Corporation</t>
  </si>
  <si>
    <t>Niagara Peninsula Energy Inc.</t>
  </si>
  <si>
    <t>Distributor Data for Year ended Dec 31st, 2008</t>
  </si>
  <si>
    <t>SQI Information</t>
  </si>
  <si>
    <t xml:space="preserve">Billing and Collection </t>
  </si>
  <si>
    <t xml:space="preserve">Community Relations - CDM </t>
  </si>
  <si>
    <t>Administrative and General Expenses</t>
  </si>
  <si>
    <t>Insurance Expense</t>
  </si>
  <si>
    <t>Potential Cost Drivers</t>
  </si>
  <si>
    <t>Staff Proposed Cost Centre Groupings</t>
  </si>
  <si>
    <t/>
  </si>
  <si>
    <t>St. Catherines Hydro Utility Services Inc.</t>
  </si>
  <si>
    <t>St. Thomas Energy Inc.</t>
  </si>
  <si>
    <t>Tay Hydro Electric Distribution Company Inc.</t>
  </si>
  <si>
    <t>Terrace Bay Superior Wires Inc.</t>
  </si>
  <si>
    <t>Street lighting (connections)</t>
  </si>
  <si>
    <t>Sentinel Lighting (connections)</t>
  </si>
  <si>
    <t>Service Area Population</t>
  </si>
  <si>
    <t>Municipal Population</t>
  </si>
  <si>
    <t>Seasonal Population</t>
  </si>
  <si>
    <t># of Customers</t>
  </si>
  <si>
    <t>Population</t>
  </si>
  <si>
    <t>Peak Load</t>
  </si>
  <si>
    <t>km of Line</t>
  </si>
  <si>
    <t>Transformers</t>
  </si>
  <si>
    <t>km of line by type</t>
  </si>
  <si>
    <t>Advertising Expenses</t>
  </si>
  <si>
    <t>Charitable Contributions</t>
  </si>
  <si>
    <t>Amortization of Assets</t>
  </si>
  <si>
    <t>Other Amortization - Unclassified</t>
  </si>
  <si>
    <t>Interest Expense - Unclassifed</t>
  </si>
  <si>
    <t>Income Tax Expense - Unclassified</t>
  </si>
  <si>
    <t>Other Distribution Expenses</t>
  </si>
  <si>
    <t>Non-Distribution Expenses</t>
  </si>
  <si>
    <t>Unclassified Expenses</t>
  </si>
  <si>
    <t>Bad Debt Expense</t>
  </si>
  <si>
    <t>Amortization Expense</t>
  </si>
  <si>
    <t>Line Transformers</t>
  </si>
  <si>
    <t>Distribution Services Revenue</t>
  </si>
  <si>
    <t>Late Payment Charges</t>
  </si>
  <si>
    <t>Asphodel Norwood Distribution Inc.</t>
  </si>
  <si>
    <t>Atikokan Hydro Inc.</t>
  </si>
  <si>
    <t>Barrie Hydro Distribution Inc.</t>
  </si>
  <si>
    <t>Brant County Power Inc.</t>
  </si>
  <si>
    <t>Brantford Power Inc.</t>
  </si>
  <si>
    <t>Burlington Hydro Inc.</t>
  </si>
  <si>
    <t>Cambridge and North Dumfries Hydro Inc.</t>
  </si>
  <si>
    <t>Centre Wellington Hydro Ltd.</t>
  </si>
  <si>
    <t>Clinton Power Corporation</t>
  </si>
  <si>
    <t>Dutton Hydro Limited</t>
  </si>
  <si>
    <t>Espanola Regional Hydro Distribution Corporation</t>
  </si>
  <si>
    <t>Essex Powerlines Corporation</t>
  </si>
  <si>
    <t>Wholesale MWh</t>
  </si>
  <si>
    <t>Horizon Utilities Corporation</t>
  </si>
  <si>
    <t>Telephone Abandoned Percentage Rate</t>
  </si>
  <si>
    <t>Appt Scheduled Percentage Rate</t>
  </si>
  <si>
    <t>Appt Rescheduled Percentage Rate</t>
  </si>
  <si>
    <t>E.L.K. Energy Inc.</t>
  </si>
  <si>
    <t>Great Lakes Power Limited</t>
  </si>
  <si>
    <t>Guelph Hydro Electric Systems Inc.</t>
  </si>
  <si>
    <t>Kenora Hydro Electric Corporation Ltd.</t>
  </si>
  <si>
    <t>Lakeland Power Distribution Ltd.</t>
  </si>
  <si>
    <t>Newmarket Hydro Ltd.</t>
  </si>
  <si>
    <t>North Bay Hydro Distribution Limited</t>
  </si>
  <si>
    <t>Northern Ontario Wires Inc.</t>
  </si>
  <si>
    <t>Oakville Hydro Electricity Distribution Inc.</t>
  </si>
  <si>
    <t>Veridian Connections Inc.</t>
  </si>
  <si>
    <t>West Coast Huron Energy Inc.</t>
  </si>
  <si>
    <t>Smart Meter Offset Expense</t>
  </si>
  <si>
    <t>General Service &lt; 50 kW Customers</t>
  </si>
  <si>
    <t>General Service &gt;= 50 kW Customers</t>
  </si>
  <si>
    <t>Total Circuit Kms Of Line</t>
  </si>
  <si>
    <t>Festival Hydro Inc.</t>
  </si>
  <si>
    <t>Fort Frances Power Corporation</t>
  </si>
  <si>
    <t>Grand Valley Energy Inc.</t>
  </si>
  <si>
    <t>Gravenhurst Hydro Electric Inc.</t>
  </si>
  <si>
    <t>Operation and Maintenance</t>
  </si>
  <si>
    <t>Newbury Power Inc.</t>
  </si>
  <si>
    <t>Total OM&amp;A</t>
  </si>
  <si>
    <t>Aurora Hydro Connections Limited</t>
  </si>
  <si>
    <t>Bluewater Power Distribution Corporation</t>
  </si>
  <si>
    <t>COLLUS Power Corp.</t>
  </si>
  <si>
    <t>2.4/4.17.2/12.444</t>
  </si>
  <si>
    <t>7200/12470</t>
  </si>
  <si>
    <t>Chapleau Public Utilities Corporation</t>
  </si>
  <si>
    <t>Chatham-Kent Hydro Inc.</t>
  </si>
  <si>
    <t>Enersource Hydro Mississauga Inc.</t>
  </si>
  <si>
    <t>Erie Thames Powerlines Corporation</t>
  </si>
  <si>
    <t>Land and Buildings</t>
  </si>
  <si>
    <t>TS Primary Above 50</t>
  </si>
  <si>
    <t>DS</t>
  </si>
  <si>
    <t>Poles, Wires</t>
  </si>
  <si>
    <t>Services and Meters</t>
  </si>
  <si>
    <t>General Plant</t>
  </si>
  <si>
    <t>Equipment</t>
  </si>
  <si>
    <t>IT Assets</t>
  </si>
  <si>
    <t>CDM Expenditures and Recoveries</t>
  </si>
  <si>
    <t>Other Distribution Assets</t>
  </si>
  <si>
    <t>Contributions and Grants</t>
  </si>
  <si>
    <t>Accumulated Amortization</t>
  </si>
  <si>
    <t>Non-Distribution Asset</t>
  </si>
  <si>
    <t>Liability</t>
  </si>
  <si>
    <t>Equity</t>
  </si>
  <si>
    <t>Sales of Electricity</t>
  </si>
  <si>
    <t>Specific Service Charges</t>
  </si>
  <si>
    <t>Other Distribution Revenue</t>
  </si>
  <si>
    <t>Other Revenue - Unclassified</t>
  </si>
  <si>
    <t>Other Income &amp; Deductions</t>
  </si>
  <si>
    <t>Other Power Supply Expenses</t>
  </si>
  <si>
    <t>Voltagelevels</t>
  </si>
  <si>
    <t>4800/8320</t>
  </si>
  <si>
    <t>8320/27600</t>
  </si>
  <si>
    <t>Algoma Power Inc.</t>
  </si>
  <si>
    <t>EnWin Utilities Ltd.</t>
  </si>
  <si>
    <t>Wholesale kwh SUM</t>
  </si>
  <si>
    <t>Retail kwh SUM</t>
  </si>
  <si>
    <t>Distribution system losses SUM</t>
  </si>
  <si>
    <t>Large Use (&gt;5,000 kW) Customers</t>
  </si>
  <si>
    <t>Scattered Unmetered Loads</t>
  </si>
  <si>
    <t>Sub Transmission</t>
  </si>
  <si>
    <t>Sentinel Lighting Connections</t>
  </si>
  <si>
    <t>Street Lighting Connections</t>
  </si>
  <si>
    <t>Distributor Data for Year ended Dec 31st, 2009</t>
  </si>
  <si>
    <t>Distributor Data for Year ended Dec 31st, 2006</t>
  </si>
  <si>
    <t>Distributor Data for Year ended Dec 31st, 2007</t>
  </si>
  <si>
    <t>Distributor Data for Year ended Dec 31st, 2005</t>
  </si>
  <si>
    <t>Distributor Data for Year ended Dec 31st, 2004</t>
  </si>
  <si>
    <t>Distributor Data for Year ended Dec 31st, 2003</t>
  </si>
  <si>
    <t>Distributor Data for Year ended Dec 31st, 2002</t>
  </si>
  <si>
    <t>Distributor Data for Year ended Dec 31st, 2010</t>
  </si>
  <si>
    <t>Intermediate Service</t>
  </si>
  <si>
    <t>Large User (&gt;5,000 kW) Customers</t>
  </si>
  <si>
    <t>Sub Transmission Customers</t>
  </si>
  <si>
    <t>Grand Total</t>
  </si>
  <si>
    <t>Distributor Data for Year ended Dec 31st, 2011</t>
  </si>
  <si>
    <t>COLLUS Power Corporation</t>
  </si>
  <si>
    <t>Embedded Distributor(s)*</t>
  </si>
  <si>
    <t>* As of April 3, 2012, the Board created the "Embedded Distributor" rate class and discontinued the "Intermediate Service" rate class</t>
  </si>
  <si>
    <t>Year</t>
  </si>
  <si>
    <t>Company</t>
  </si>
  <si>
    <t>kWh</t>
  </si>
  <si>
    <t>kW</t>
  </si>
  <si>
    <t>PEG Variables</t>
  </si>
  <si>
    <t>Total Plant in Service</t>
  </si>
  <si>
    <t>Plant Additions</t>
  </si>
  <si>
    <t>OM&amp;A Expense</t>
  </si>
  <si>
    <t>Income Taxes</t>
  </si>
  <si>
    <t>Customers - Residential</t>
  </si>
  <si>
    <t>kWh - Residential</t>
  </si>
  <si>
    <t>kW - Residential</t>
  </si>
  <si>
    <t>Name</t>
  </si>
  <si>
    <t>PTOT</t>
  </si>
  <si>
    <t>PADD</t>
  </si>
  <si>
    <t>COMA</t>
  </si>
  <si>
    <t>CTAXINC</t>
  </si>
  <si>
    <t>YN</t>
  </si>
  <si>
    <t>YNR</t>
  </si>
  <si>
    <t>YNO</t>
  </si>
  <si>
    <t>YV</t>
  </si>
  <si>
    <t>YVR</t>
  </si>
  <si>
    <t>YVO</t>
  </si>
  <si>
    <t>YD</t>
  </si>
  <si>
    <t>YDR</t>
  </si>
  <si>
    <t>YDO</t>
  </si>
  <si>
    <t>Row Number</t>
  </si>
  <si>
    <t>LF</t>
  </si>
  <si>
    <t>NTRFD</t>
  </si>
  <si>
    <t>NTRFST</t>
  </si>
  <si>
    <t>NTRST</t>
  </si>
  <si>
    <t>KMC1</t>
  </si>
  <si>
    <t>KMC2</t>
  </si>
  <si>
    <t>KMC3</t>
  </si>
  <si>
    <t>KMCU</t>
  </si>
  <si>
    <t>KMCO</t>
  </si>
  <si>
    <t>KMC</t>
  </si>
  <si>
    <t>PEAKA</t>
  </si>
  <si>
    <t>PEAKS</t>
  </si>
  <si>
    <t>PEAKW</t>
  </si>
  <si>
    <t>YNSUM</t>
  </si>
  <si>
    <t>POP</t>
  </si>
  <si>
    <t>POPCITY</t>
  </si>
  <si>
    <t>AREAURB</t>
  </si>
  <si>
    <t>AREARUR</t>
  </si>
  <si>
    <t>AREA</t>
  </si>
  <si>
    <t>Residential0Customers</t>
  </si>
  <si>
    <t>Algoma0Power0Inc.</t>
  </si>
  <si>
    <t>Atikokan0Hydro0Inc.</t>
  </si>
  <si>
    <t>Bluewater0Power0Distribution0Corporation</t>
  </si>
  <si>
    <t>Brant0County0Power0Inc.</t>
  </si>
  <si>
    <t>Brantford0Power0Inc.</t>
  </si>
  <si>
    <t>Burlington0Hydro0Inc.</t>
  </si>
  <si>
    <t>Cambridge0and0North0Dumfries0Hydro0Inc.</t>
  </si>
  <si>
    <t>Fort0Erie0(CNP)</t>
  </si>
  <si>
    <t>Centre0Wellington0Hydro0Ltd.</t>
  </si>
  <si>
    <t>Chapleau0Public0Utilities0Corporation</t>
  </si>
  <si>
    <t>Chatham-Kent0Hydro0Inc.</t>
  </si>
  <si>
    <t>Clinton0Power0Corporation</t>
  </si>
  <si>
    <t>COLLUS0Power0Corporation</t>
  </si>
  <si>
    <t>Cooperative0Hydro0Embrun0Inc.</t>
  </si>
  <si>
    <t>E.L.K.0Energy0Inc.</t>
  </si>
  <si>
    <t>Enersource0Hydro0Mississauga0Inc.</t>
  </si>
  <si>
    <t>EnWin0Utilities0Ltd.</t>
  </si>
  <si>
    <t>Erie0Thames0Powerlines0Corporation</t>
  </si>
  <si>
    <t>Espanola0Regional0Hydro0Distribution0Corporation</t>
  </si>
  <si>
    <t>Essex0Powerlines0Corporation</t>
  </si>
  <si>
    <t>Festival0Hydro0Inc.</t>
  </si>
  <si>
    <t>Fort0Frances0Power0Corporation</t>
  </si>
  <si>
    <t>Greater0Sudbury0Hydro0Inc.</t>
  </si>
  <si>
    <t>Grimsby0Power0Incorporated</t>
  </si>
  <si>
    <t>Guelph0Hydro0Electric0Systems0Inc.</t>
  </si>
  <si>
    <t>Haldimand0County0Hydro0Inc.</t>
  </si>
  <si>
    <t>Halton0Hills0Hydro0Inc.</t>
  </si>
  <si>
    <t>Hearst0Power0Distribution0Company0Limited</t>
  </si>
  <si>
    <t>Horizon0Utilities0Corporation</t>
  </si>
  <si>
    <t>Hydro020000Inc.</t>
  </si>
  <si>
    <t>Hydro0Hawkesbury0Inc.</t>
  </si>
  <si>
    <t>Hydro0One0Brampton0Networks0Inc.</t>
  </si>
  <si>
    <t>Hydro0One0Networks0Inc.</t>
  </si>
  <si>
    <t>Hydro0Ottawa0Limited</t>
  </si>
  <si>
    <t>Innisfil0Hydro0Distribution0Systems0Limited</t>
  </si>
  <si>
    <t>Kenora0Hydro0Electric0Corporation0Ltd.</t>
  </si>
  <si>
    <t>Kingston0Hydro0Corporation</t>
  </si>
  <si>
    <t>Kitchener-Wilmot0Hydro0Inc.</t>
  </si>
  <si>
    <t>Lakefront0Utilities0Inc.</t>
  </si>
  <si>
    <t>Lakeland0Power0Distribution0Ltd.</t>
  </si>
  <si>
    <t>London0Hydro0Inc.</t>
  </si>
  <si>
    <t>Middlesex0Power0Distribution0Corporation</t>
  </si>
  <si>
    <t>Midland0Power0Utility0Corporation</t>
  </si>
  <si>
    <t>Milton0Hydro0Distribution0Inc.</t>
  </si>
  <si>
    <t>Newmarket0-0Tay0Power0Distribution0Ltd.</t>
  </si>
  <si>
    <t>Niagara0Peninsula0Energy0Inc.</t>
  </si>
  <si>
    <t>Niagara-on-the-Lake0Hydro0Inc.</t>
  </si>
  <si>
    <t>Norfolk0Power0Distribution0Inc.</t>
  </si>
  <si>
    <t>North0Bay0Hydro0Distribution0Limited</t>
  </si>
  <si>
    <t>Northern0Ontario0Wires0Inc.</t>
  </si>
  <si>
    <t>Oakville0Hydro0Electricity0Distribution0Inc.</t>
  </si>
  <si>
    <t>Orangeville0Hydro0Limited</t>
  </si>
  <si>
    <t>Orillia0Power0Distribution0Corporation</t>
  </si>
  <si>
    <t>Oshawa0PUC0Networks0Inc.</t>
  </si>
  <si>
    <t>Ottawa0River0Power0Corporation</t>
  </si>
  <si>
    <t>Parry0Sound0Power0Corporation</t>
  </si>
  <si>
    <t>Peterborough0Distribution0Incorporated</t>
  </si>
  <si>
    <t>Port0Colborne0(CNP)</t>
  </si>
  <si>
    <t>PowerStream0Inc.</t>
  </si>
  <si>
    <t>PUC0Distribution0Inc.</t>
  </si>
  <si>
    <t>Renfrew0Hydro0Inc.</t>
  </si>
  <si>
    <t>Rideau0St.0Lawrence0Distribution0Inc.</t>
  </si>
  <si>
    <t>Sioux0Lookout0Hydro0Inc.</t>
  </si>
  <si>
    <t>St.0Thomas0Energy0Inc.</t>
  </si>
  <si>
    <t>Thunder0Bay0Hydro0Electricity0Distribution0Inc.</t>
  </si>
  <si>
    <t>Tillsonburg0Hydro0Inc.</t>
  </si>
  <si>
    <t>Toronto0Hydro-Electric0System0Limited</t>
  </si>
  <si>
    <t>Veridian0Connections0Inc.</t>
  </si>
  <si>
    <t>Wasaga0Distribution0Inc.</t>
  </si>
  <si>
    <t>Waterloo0North0Hydro0Inc.</t>
  </si>
  <si>
    <t>Welland0Hydro-Electric0System0Corp.</t>
  </si>
  <si>
    <t>Wellington0North0Power0Inc.</t>
  </si>
  <si>
    <t>West0Coast0Huron0Energy0Inc.</t>
  </si>
  <si>
    <t>West0Perth0Power0Inc.</t>
  </si>
  <si>
    <t>Westario0Power0Inc.</t>
  </si>
  <si>
    <t>Whitby0Hydro0Electric0Corporation</t>
  </si>
  <si>
    <t>Woodstock0Hydro0Services0Inc.</t>
  </si>
  <si>
    <t>Eastern0Ontario0Power0Inc.</t>
  </si>
  <si>
    <t>COLLUS0Power0Corp.</t>
  </si>
  <si>
    <t>Canadian0Niagara0Power0Inc.</t>
  </si>
  <si>
    <t>Barrie0Hydro0Distribution0Inc.</t>
  </si>
  <si>
    <t>ENWIN0Utilities0Ltd.</t>
  </si>
  <si>
    <t>Eastern0Ontario0Power0(CNP)</t>
  </si>
  <si>
    <t>Grand0Valley0Energy0Inc.</t>
  </si>
  <si>
    <t>4.16kv013.8kv044kv08.32kv027.6kv</t>
  </si>
  <si>
    <t>27.6/160kW08.3/14.80kW041.6/2.40kW</t>
  </si>
  <si>
    <t>27.6/16kV08.3/4.8kV4.16/2.4kV</t>
  </si>
  <si>
    <t>27.60kV04.160kV08.30kV</t>
  </si>
  <si>
    <t>27.6013.804.16</t>
  </si>
  <si>
    <t>27.60/06.KV;08.320/04.8KV;04.160/02.4KV</t>
  </si>
  <si>
    <t>Voltage0levels0in0system0are044kV0and05kV</t>
  </si>
  <si>
    <t>2500kv/1400kv0and04160/2400kv</t>
  </si>
  <si>
    <t>4.1608027.6</t>
  </si>
  <si>
    <t>4.160/02.40KV</t>
  </si>
  <si>
    <t>44kV0and04.16kV</t>
  </si>
  <si>
    <t>4.80KV</t>
  </si>
  <si>
    <t>26.40kV04.160kV</t>
  </si>
  <si>
    <t>276000160000V0416002400V0832004800V</t>
  </si>
  <si>
    <t>44027.6013.804.16027.6/16</t>
  </si>
  <si>
    <t>2.404.16013.8016027.60115</t>
  </si>
  <si>
    <t>27.6/4.60KV</t>
  </si>
  <si>
    <t>12.5/7.2kV04.16/2.4kV</t>
  </si>
  <si>
    <t>27.60KV0/0160KV04.160KV0/02.40KV04.80KV</t>
  </si>
  <si>
    <t>27.6kv;04160/2400v;013.8kV;08.3kV</t>
  </si>
  <si>
    <t>1150kV034.50kV08.320kV04.80kV</t>
  </si>
  <si>
    <t>12.47kV0wye</t>
  </si>
  <si>
    <t>2.4/7.20kv06000v02080120v0120/2400v</t>
  </si>
  <si>
    <t>4KV012KV0AND044KV</t>
  </si>
  <si>
    <t>4402.202.4</t>
  </si>
  <si>
    <t>13.80kV</t>
  </si>
  <si>
    <t>8.30kV</t>
  </si>
  <si>
    <t>2.40/04.160kV;04.80/08.320kV;016.00/027.60kV</t>
  </si>
  <si>
    <t>44kV027.6kV08.32KV04.16kV0600/347v0208/120v240/120v</t>
  </si>
  <si>
    <t>14.40kV0single0phase0amp;024.940kV0three0phase</t>
  </si>
  <si>
    <t>4.16/2.408.32/4.8013.8/8.0027.6/16.0</t>
  </si>
  <si>
    <t>a)013.8/8.00KV0b)04.16/2.140KV</t>
  </si>
  <si>
    <t>4.80kv0wye</t>
  </si>
  <si>
    <t>7.240KV0-0Phase0to0ground</t>
  </si>
  <si>
    <t>44kV027.60kV024.9kV022kV013.8kV016.0/27.6kV014.4/24.9kV08.0/13.8kV07.2/12.48kV04.8/8.32kV02.4/4.16kV</t>
  </si>
  <si>
    <t>72000KV0and0125000KV</t>
  </si>
  <si>
    <t>Sub0transmission0Levels:04400000volts0Distribution0Levels:027600013200012000086200and041600volts</t>
  </si>
  <si>
    <t>4.8/8.320KV016/27.60KV0440KV</t>
  </si>
  <si>
    <t>72000/012470</t>
  </si>
  <si>
    <t>44KV0/04KV</t>
  </si>
  <si>
    <t>27.60KV013.8/8.00KV08.32/4.80KV</t>
  </si>
  <si>
    <t>44KV027.6KV04.16KV</t>
  </si>
  <si>
    <t>440000Volts0Delta0276000Grd-Y/159350Volts0124700Grd-Y/72000Volts041600Grd-Y/24000Volts</t>
  </si>
  <si>
    <t>-40(1ph)02.80(1ph)04.160(3ph)08.320(3ph)08.00(1ph)013.80(3ph)016.00(1ph)027.60(3ph</t>
  </si>
  <si>
    <t>27600/16.1kv08.32/4.80kv</t>
  </si>
  <si>
    <t>4.16/2.40kV08.32/4.4kV0440kV</t>
  </si>
  <si>
    <t>44kV027.6kV013.8kV08.32kV04.16kV</t>
  </si>
  <si>
    <t>13.80KV;04.160KV</t>
  </si>
  <si>
    <t>2760001380004160V</t>
  </si>
  <si>
    <t>2.40/04.1604.80/08.320160/027.6</t>
  </si>
  <si>
    <t>4.160KVY012.470KVY022KV0Delta044KV0Delta</t>
  </si>
  <si>
    <t>25kv012kv05kv</t>
  </si>
  <si>
    <t>27.6/16KV013.1/8KV04.16/2.4KV</t>
  </si>
  <si>
    <t>44kV027.6kV016000/27600V04kV02400/4160V044000V</t>
  </si>
  <si>
    <t>440KV013.80KV04.160KV</t>
  </si>
  <si>
    <t>440KV0600024001380KV02080120</t>
  </si>
  <si>
    <t>44KV012-4KV04.16KV</t>
  </si>
  <si>
    <t>44kv0-12.40kv044kv0-04.16kv</t>
  </si>
  <si>
    <t>8.320kV</t>
  </si>
  <si>
    <t>44027.604.160kV</t>
  </si>
  <si>
    <t>4.160kV</t>
  </si>
  <si>
    <t>27.60kV04.160kV</t>
  </si>
  <si>
    <t>27.6013.808.320kV</t>
  </si>
  <si>
    <t>440kV0and013.80kV</t>
  </si>
  <si>
    <t>115kV0transmission034.5kV0subtransmission012.47kV0distribution0and04.16kV0distribution</t>
  </si>
  <si>
    <t>24000V048000V</t>
  </si>
  <si>
    <t>250KV</t>
  </si>
  <si>
    <t>27.6/160kV013.80kV08.3/4.80kV02.40kV</t>
  </si>
  <si>
    <t>4.160kV0250kV012.50kV</t>
  </si>
  <si>
    <t>27.60KV04.16KV</t>
  </si>
  <si>
    <t>27.60kV013.80kV04.160kV0347/6000V06000V0120/2080V0120/2400V</t>
  </si>
  <si>
    <t>440-4)0(27.6)0(13.8)0(8.32)0(4.16044</t>
  </si>
  <si>
    <t>44KV08.320KV</t>
  </si>
  <si>
    <t>440kV016/27.60kV08/13.80kV04.8/8.320kV02.4/4.160kV</t>
  </si>
  <si>
    <t>27.60and04.16</t>
  </si>
  <si>
    <t>44KV08KV04.1KV</t>
  </si>
  <si>
    <t>27.6/16KV04160/24000120/2080347/6000120/240</t>
  </si>
  <si>
    <t>27600-1600004160-240004800-7200</t>
  </si>
  <si>
    <t>2.4/4.1608/13.804.8/8.32</t>
  </si>
  <si>
    <t>44KV013.8KV04.16KV</t>
  </si>
  <si>
    <t>230Km0of0440KV0line(subtransmission)0to0serve040utility0substations0amp;010customer0substation04.8/8.30Kv0distribution0for0most0of0the0utility.02.4/4.160Kv0transmission0for0one0isolated0area</t>
  </si>
  <si>
    <t>27.6/160KW08.3/14.80KW041.6/2.40KW</t>
  </si>
  <si>
    <t>27.6/16kv08.3/4.8kv.4016/2.4kv</t>
  </si>
  <si>
    <t>27.60KV013.80KV04.160KV</t>
  </si>
  <si>
    <t>27.60/016.KV;08.320/04.8KV;04.160/02.4KV</t>
  </si>
  <si>
    <t>Voltage0levels0in0system0are0440kV0and050kV</t>
  </si>
  <si>
    <t>27600016000V0416002400V0832004800V</t>
  </si>
  <si>
    <t>12.5/7.2kV0416/2.4kV</t>
  </si>
  <si>
    <t>27.60KV0/016.00KV04.160KV0/02.40KV080KV0/04.80FV</t>
  </si>
  <si>
    <t>27.60kv;04160/2400kv;013.80kv;08.3kv</t>
  </si>
  <si>
    <t>12.470KV0wye</t>
  </si>
  <si>
    <t>12.4/7.20kv0600v02080120v0120/240v</t>
  </si>
  <si>
    <t>4402.702.4</t>
  </si>
  <si>
    <t>4.16kV08.32kV27.6kV44kV</t>
  </si>
  <si>
    <t>14.40KV0SINGLE0PHASE0amp;024.940KV0THREE0PHASE</t>
  </si>
  <si>
    <t>(a)013.80/08.00KV0(b)04.160/02.140KV</t>
  </si>
  <si>
    <t>4.160kV044kV027.6kV08.32kV013.8kV</t>
  </si>
  <si>
    <t>440kV027.60kV024.90kV0220kV013.80kV016.0/27.60kV014.4/24.90kV08.0/13.80kV07.2/12.480kV04.8/8.320kV02.4/4.160kV</t>
  </si>
  <si>
    <t>72000kv0and0125000kv</t>
  </si>
  <si>
    <t>Sub0transmission0levels:440000volts0distribution0levels02760001320001200008620041600volts</t>
  </si>
  <si>
    <t>4.80/08.320KV0160/027.60KV0440KV</t>
  </si>
  <si>
    <t>THE0SUBSTATION0IS0FED0AT01150KV.0OUR0DISTRIBUTION0VOLTAGE0IS07.20KV.0WE0STEP0DOWN0TO0CUSTOMERS0AT0120/240V0120/208V0240V0347/600V.</t>
  </si>
  <si>
    <t>44kV/04kV</t>
  </si>
  <si>
    <t>44KV027.60KV040KV</t>
  </si>
  <si>
    <t>44KV-Delta;027.60Grd-Y/16KV;012.50Grd-Y/7.2KV;04.160Grd-Y/2.40KV</t>
  </si>
  <si>
    <t>-040(10ph)04.80(10ph)04.160(30ph)08.320(30ph)08.00(10ph)013.80(30ph)016.00(10ph)027.60(30ph</t>
  </si>
  <si>
    <t>27600/16.1KV08.32/4.80KV04.S/S.40KV</t>
  </si>
  <si>
    <t>2.4/4.160KV04.4/8.30KV0440KV</t>
  </si>
  <si>
    <t>27.604.1608.32</t>
  </si>
  <si>
    <t>4160V08320V027600V</t>
  </si>
  <si>
    <t>4.16KVY012.47KVY022KV0DELTA044KV0DELTA</t>
  </si>
  <si>
    <t>250Kv0120Kv0&amp;050Kv</t>
  </si>
  <si>
    <t>27.6/160KV013.8/80KV04.16/2.40KV</t>
  </si>
  <si>
    <t>44KV027.6KV04KV</t>
  </si>
  <si>
    <t>440kW013.80kW04.160kW</t>
  </si>
  <si>
    <t>44kv0-012.4kv044kv0-04.16kv</t>
  </si>
  <si>
    <t>44kv013.8kv</t>
  </si>
  <si>
    <t>115kV0transmission034.5kV0subtransmission012.47kV0distribution0and04.16kV0distribution.</t>
  </si>
  <si>
    <t>4.160kv0250kv012.50kv</t>
  </si>
  <si>
    <t>27.60KV04.160KV</t>
  </si>
  <si>
    <t>27.60kV013.80kV04.160kV0347/6000V0550V0120/2080V0120/2400V</t>
  </si>
  <si>
    <t>4427.6013.808.3204.16</t>
  </si>
  <si>
    <t>2.4/4.107.2/12.4044</t>
  </si>
  <si>
    <t>440kv08.320kv</t>
  </si>
  <si>
    <t>4160/240008320/4800013800/8000027600/160000270000Delta0440000Delta01500000230000</t>
  </si>
  <si>
    <t>4.160KV0and027.60KV.</t>
  </si>
  <si>
    <t>440KV080KV04.10KV</t>
  </si>
  <si>
    <t>27.6/160KV04160/24000120/2400120/2080347/6000V0600</t>
  </si>
  <si>
    <t>13.80kV0adn040kV0and027.60kV</t>
  </si>
  <si>
    <t>2.4/4.1608/13.804.8/8.32022</t>
  </si>
  <si>
    <t>4.160KV027.60KV</t>
  </si>
  <si>
    <t>230Km0of0440KV0line(subtransmission)0to0serve040utility0substations0amp;010customer0substation04.8/8.30Kv0distribution0for0most0of0the0Utility.02.4/4.160Kv0transmission0for0one0isolated0area</t>
  </si>
  <si>
    <t>Please0see0information0sent0with019990filing</t>
  </si>
  <si>
    <t>27.6/160kV08.3/14.80kV04.16/2.40kV08.30kV</t>
  </si>
  <si>
    <t>27.6/16kV08.3/4.80kV.4.16/2.40kV</t>
  </si>
  <si>
    <t>27.30KV013.80KV04.160KV</t>
  </si>
  <si>
    <t>27.6/16KV08.32/4.8KV04.16/2.4KV</t>
  </si>
  <si>
    <t>27.60kw08.04.16</t>
  </si>
  <si>
    <t>44kv04.16kv</t>
  </si>
  <si>
    <t>440KV027.60KV013.80KV04.160KV</t>
  </si>
  <si>
    <t>2.404.16016027.60115</t>
  </si>
  <si>
    <t>27.60KV0/016.00KV04.160KV0/02.40KV</t>
  </si>
  <si>
    <t>27.60kv;04160/2400v;013.80kv;08.30kv</t>
  </si>
  <si>
    <t>2.4/7.2kv0600v02080120v0120/240v010distribution0voltage0-012.4/7.20kv</t>
  </si>
  <si>
    <t>4KV0120KV0AND044KV</t>
  </si>
  <si>
    <t>83200v0amp;0276000v</t>
  </si>
  <si>
    <t>2.40/04.160kV04.80/08.30kV016.00/027.60kV</t>
  </si>
  <si>
    <t>440kV027.6/16kV8.32/4.80kV04.16/2.40kV</t>
  </si>
  <si>
    <t>(a)013.80/08.00KV0and0(b)04.160/02.140KV.</t>
  </si>
  <si>
    <t>7.24KV0-0Phase0to0ground</t>
  </si>
  <si>
    <t>44kV027.6kV08.32kV04.16kV013.8kv</t>
  </si>
  <si>
    <t>Sub0transmission0levels:440000volts0Distribution0levels02760001320001200008320041600volts</t>
  </si>
  <si>
    <t>440KV0/04KV</t>
  </si>
  <si>
    <t>27.60KV013.80/08.00KV08.320/04.80KV</t>
  </si>
  <si>
    <t>440KV027.60KV04KV</t>
  </si>
  <si>
    <t>44kV-Delta;027.6Grd-Y/16kV;012.50Grd-Y/7.2kV;04.160Grd-Y/2.4kV</t>
  </si>
  <si>
    <t>-40(10ph)04.80(10ph)04.160(30ph)08.320(30ph)08.00(10ph)013.80(30ph)016.00(010ph)027.60(30ph</t>
  </si>
  <si>
    <t>27600/16.1KV08.32/4.80KV0;04.2/2.40KV</t>
  </si>
  <si>
    <t>2.4/4.16kv04.4/8.5kv04.4kv</t>
  </si>
  <si>
    <t>13.8044.0</t>
  </si>
  <si>
    <t>13.80kv04.160kv</t>
  </si>
  <si>
    <t>27.60KV0and04.160KV</t>
  </si>
  <si>
    <t>4080and027</t>
  </si>
  <si>
    <t>4.16KVY012.47KVY022KV0Delta044KVDelta</t>
  </si>
  <si>
    <t>250KV0120KV050KV</t>
  </si>
  <si>
    <t>26.6/160KV013.8/80KV04.16/20KV</t>
  </si>
  <si>
    <t>2400/4160V016000/27600V044000V</t>
  </si>
  <si>
    <t>440kv0600024001380kv02080120</t>
  </si>
  <si>
    <t>44kv0-012.4kv044kv0-4.16kv</t>
  </si>
  <si>
    <t>440kV027.60kV06.160kV</t>
  </si>
  <si>
    <t>4.160KV</t>
  </si>
  <si>
    <t>440kv0and013.80kv</t>
  </si>
  <si>
    <t>114kV0transmission034.5kV0subtransmission012.47kV0distribution0and04.16kV0distribution.</t>
  </si>
  <si>
    <t>440kv04.16kv600v120/240</t>
  </si>
  <si>
    <t>250kV</t>
  </si>
  <si>
    <t>44027.6013.808.32</t>
  </si>
  <si>
    <t>41600/02400083200/048000138000/080000276000/0160000270000Delta0440000Delta01500000230000</t>
  </si>
  <si>
    <t>27.6/160KV0;04160/24000;0120/2400;0120-2080;0347/600</t>
  </si>
  <si>
    <t>27.60kV080kV04.160kV</t>
  </si>
  <si>
    <t>27600/168000and04160/2400</t>
  </si>
  <si>
    <t>ACCDEP</t>
  </si>
  <si>
    <t xml:space="preserve">Customers- General Service </t>
  </si>
  <si>
    <t xml:space="preserve">kWh- General Service </t>
  </si>
  <si>
    <t>Utility Annual Peak load</t>
  </si>
  <si>
    <t>Current Company</t>
  </si>
  <si>
    <t>CANADIAN NIAGARA POWER INC.</t>
  </si>
  <si>
    <t>2011 Company</t>
  </si>
  <si>
    <t>none</t>
  </si>
  <si>
    <t>Entegrus Powerlines</t>
  </si>
  <si>
    <t>None</t>
  </si>
  <si>
    <t>YNGS</t>
  </si>
  <si>
    <t>YNLG</t>
  </si>
  <si>
    <t>YVGS</t>
  </si>
  <si>
    <t>YVLG</t>
  </si>
  <si>
    <t>YNSL</t>
  </si>
  <si>
    <t>YNST</t>
  </si>
  <si>
    <t>YVST</t>
  </si>
  <si>
    <t>YVSL</t>
  </si>
  <si>
    <t>RR</t>
  </si>
  <si>
    <t>RGS</t>
  </si>
  <si>
    <t>RLG</t>
  </si>
  <si>
    <t>RTOT</t>
  </si>
  <si>
    <t>RST</t>
  </si>
  <si>
    <t>RSL</t>
  </si>
  <si>
    <t>Customers- Large User, Sub- Transmission, Intermediate/ Embedded Distributor</t>
  </si>
  <si>
    <t>kWh- Large User, Sub- Transmission, Intermediate/ Embedded Distributor</t>
  </si>
  <si>
    <t>Customers- Street Lighting</t>
  </si>
  <si>
    <t>Customers- Sentinel Lighting</t>
  </si>
  <si>
    <t>kWh- Street Lighting</t>
  </si>
  <si>
    <t>kWh- Sentinel Lighting</t>
  </si>
  <si>
    <t>kW- General Service</t>
  </si>
  <si>
    <t>kW- Large User, Sub- Transmission, Intermediate/ Embedded Distributor</t>
  </si>
  <si>
    <t>kW- Street Lighting</t>
  </si>
  <si>
    <t>kW- Sentinel Lighting</t>
  </si>
  <si>
    <t>Billed Large User, Sub- Transmission, Intermediate/ Embedded Distributor Distribution Revenue</t>
  </si>
  <si>
    <t>Newmarket-Tay Power Distribution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</si>
</sst>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"/>
    <numFmt numFmtId="167" formatCode="#,##0_ ;\-#,##0\ "/>
    <numFmt numFmtId="168" formatCode="_(&quot;$&quot;* #,##0_);_(&quot;$&quot;* \(#,##0\);_(&quot;$&quot;* &quot;-&quot;??_);_(@_)"/>
    <numFmt numFmtId="169" formatCode="_-&quot;$&quot;* #,##0_-;\-&quot;$&quot;* #,##0_-;_-&quot;$&quot;* &quot;-&quot;??_-;_-@_-"/>
    <numFmt numFmtId="170" formatCode="_(* #,##0_);_(* \(#,##0\);_(* &quot;-&quot;??_);_(@_)"/>
    <numFmt numFmtId="171" formatCode="_-* #,##0_-;\-* #,##0_-;_-* &quot;-&quot;??_-;_-@_-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</borders>
  <cellStyleXfs count="15">
    <xf numFmtId="0" fontId="0" fillId="0" borderId="0"/>
    <xf numFmtId="0" fontId="15" fillId="3" borderId="0" applyNumberFormat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6" fillId="4" borderId="0" applyNumberFormat="0" applyBorder="0" applyAlignment="0" applyProtection="0"/>
    <xf numFmtId="0" fontId="7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266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0" xfId="0" applyFill="1" applyAlignment="1">
      <alignment horizontal="center" wrapText="1"/>
    </xf>
    <xf numFmtId="0" fontId="10" fillId="2" borderId="0" xfId="0" applyFont="1" applyFill="1"/>
    <xf numFmtId="0" fontId="9" fillId="2" borderId="0" xfId="0" applyFont="1" applyFill="1" applyAlignment="1" applyProtection="1">
      <alignment horizontal="left" vertical="top"/>
      <protection locked="0"/>
    </xf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0" fillId="2" borderId="0" xfId="0" applyFill="1" applyAlignment="1">
      <alignment horizontal="right"/>
    </xf>
    <xf numFmtId="10" fontId="0" fillId="2" borderId="0" xfId="0" applyNumberFormat="1" applyFill="1" applyAlignment="1">
      <alignment horizontal="right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left" wrapText="1"/>
    </xf>
    <xf numFmtId="0" fontId="0" fillId="2" borderId="1" xfId="0" applyFill="1" applyBorder="1"/>
    <xf numFmtId="164" fontId="0" fillId="2" borderId="1" xfId="0" applyNumberFormat="1" applyFill="1" applyBorder="1"/>
    <xf numFmtId="0" fontId="9" fillId="2" borderId="1" xfId="0" applyFont="1" applyFill="1" applyBorder="1" applyAlignment="1">
      <alignment horizontal="right"/>
    </xf>
    <xf numFmtId="166" fontId="9" fillId="2" borderId="1" xfId="0" applyNumberFormat="1" applyFont="1" applyFill="1" applyBorder="1" applyAlignment="1">
      <alignment horizontal="right"/>
    </xf>
    <xf numFmtId="0" fontId="11" fillId="2" borderId="1" xfId="7" applyFont="1" applyFill="1" applyBorder="1" applyAlignment="1">
      <alignment horizontal="left" vertical="center"/>
    </xf>
    <xf numFmtId="0" fontId="10" fillId="2" borderId="1" xfId="0" applyFont="1" applyFill="1" applyBorder="1"/>
    <xf numFmtId="0" fontId="9" fillId="2" borderId="1" xfId="0" applyFont="1" applyFill="1" applyBorder="1"/>
    <xf numFmtId="10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3" fontId="0" fillId="2" borderId="1" xfId="0" applyNumberFormat="1" applyFill="1" applyBorder="1"/>
    <xf numFmtId="10" fontId="9" fillId="2" borderId="0" xfId="0" applyNumberFormat="1" applyFont="1" applyFill="1"/>
    <xf numFmtId="0" fontId="9" fillId="2" borderId="1" xfId="0" applyFont="1" applyFill="1" applyBorder="1" applyAlignment="1">
      <alignment horizontal="center" wrapText="1"/>
    </xf>
    <xf numFmtId="166" fontId="9" fillId="2" borderId="1" xfId="0" applyNumberFormat="1" applyFont="1" applyFill="1" applyBorder="1"/>
    <xf numFmtId="1" fontId="0" fillId="2" borderId="0" xfId="0" applyNumberFormat="1" applyFill="1"/>
    <xf numFmtId="0" fontId="0" fillId="2" borderId="1" xfId="0" applyFill="1" applyBorder="1" applyAlignment="1">
      <alignment horizontal="center"/>
    </xf>
    <xf numFmtId="3" fontId="0" fillId="2" borderId="0" xfId="0" applyNumberFormat="1" applyFill="1"/>
    <xf numFmtId="3" fontId="10" fillId="2" borderId="0" xfId="0" applyNumberFormat="1" applyFont="1" applyFill="1"/>
    <xf numFmtId="2" fontId="0" fillId="2" borderId="1" xfId="0" applyNumberFormat="1" applyFill="1" applyBorder="1"/>
    <xf numFmtId="1" fontId="0" fillId="2" borderId="1" xfId="0" applyNumberFormat="1" applyFill="1" applyBorder="1"/>
    <xf numFmtId="1" fontId="0" fillId="2" borderId="0" xfId="0" applyNumberFormat="1" applyFill="1" applyAlignment="1">
      <alignment horizontal="left"/>
    </xf>
    <xf numFmtId="0" fontId="12" fillId="2" borderId="0" xfId="0" applyFont="1" applyFill="1" applyAlignment="1">
      <alignment wrapText="1"/>
    </xf>
    <xf numFmtId="0" fontId="9" fillId="2" borderId="0" xfId="0" applyFont="1" applyFill="1" applyAlignment="1" applyProtection="1">
      <alignment horizontal="center" vertical="top" wrapText="1"/>
      <protection locked="0"/>
    </xf>
    <xf numFmtId="0" fontId="0" fillId="2" borderId="2" xfId="0" applyFill="1" applyBorder="1" applyAlignment="1">
      <alignment horizontal="center" wrapText="1"/>
    </xf>
    <xf numFmtId="166" fontId="9" fillId="2" borderId="1" xfId="0" applyNumberFormat="1" applyFont="1" applyFill="1" applyBorder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13" fillId="2" borderId="0" xfId="0" applyFont="1" applyFill="1" applyAlignment="1" applyProtection="1">
      <alignment horizontal="left" vertical="top" wrapText="1"/>
      <protection locked="0"/>
    </xf>
    <xf numFmtId="0" fontId="0" fillId="2" borderId="2" xfId="0" applyFill="1" applyBorder="1" applyAlignment="1">
      <alignment horizontal="center"/>
    </xf>
    <xf numFmtId="0" fontId="10" fillId="2" borderId="0" xfId="0" applyFont="1" applyFill="1" applyBorder="1"/>
    <xf numFmtId="0" fontId="0" fillId="2" borderId="0" xfId="0" applyFill="1" applyAlignment="1"/>
    <xf numFmtId="41" fontId="10" fillId="2" borderId="0" xfId="0" applyNumberFormat="1" applyFont="1" applyFill="1" applyAlignment="1">
      <alignment horizontal="left"/>
    </xf>
    <xf numFmtId="41" fontId="0" fillId="2" borderId="0" xfId="0" applyNumberFormat="1" applyFill="1"/>
    <xf numFmtId="41" fontId="0" fillId="2" borderId="1" xfId="0" applyNumberFormat="1" applyFill="1" applyBorder="1"/>
    <xf numFmtId="41" fontId="0" fillId="2" borderId="0" xfId="0" applyNumberFormat="1" applyFill="1" applyAlignment="1">
      <alignment horizontal="left"/>
    </xf>
    <xf numFmtId="0" fontId="10" fillId="2" borderId="0" xfId="0" applyFont="1" applyFill="1" applyAlignment="1" applyProtection="1">
      <alignment vertical="top"/>
      <protection locked="0"/>
    </xf>
    <xf numFmtId="0" fontId="10" fillId="2" borderId="0" xfId="0" applyFont="1" applyFill="1" applyAlignment="1" applyProtection="1">
      <alignment vertical="top" wrapText="1"/>
      <protection locked="0"/>
    </xf>
    <xf numFmtId="0" fontId="0" fillId="2" borderId="0" xfId="0" applyFill="1" applyAlignment="1">
      <alignment vertical="top" wrapText="1"/>
    </xf>
    <xf numFmtId="3" fontId="0" fillId="2" borderId="1" xfId="0" applyNumberFormat="1" applyFill="1" applyBorder="1" applyAlignment="1">
      <alignment vertical="top" wrapText="1"/>
    </xf>
    <xf numFmtId="0" fontId="10" fillId="2" borderId="0" xfId="0" applyFont="1" applyFill="1" applyAlignment="1"/>
    <xf numFmtId="3" fontId="0" fillId="2" borderId="0" xfId="0" applyNumberFormat="1" applyFill="1" applyAlignment="1"/>
    <xf numFmtId="3" fontId="10" fillId="2" borderId="0" xfId="0" applyNumberFormat="1" applyFont="1" applyFill="1" applyAlignment="1"/>
    <xf numFmtId="1" fontId="12" fillId="2" borderId="0" xfId="0" applyNumberFormat="1" applyFont="1" applyFill="1" applyAlignment="1"/>
    <xf numFmtId="1" fontId="0" fillId="2" borderId="0" xfId="0" applyNumberFormat="1" applyFill="1" applyAlignment="1"/>
    <xf numFmtId="168" fontId="0" fillId="2" borderId="1" xfId="0" applyNumberFormat="1" applyFill="1" applyBorder="1"/>
    <xf numFmtId="0" fontId="0" fillId="2" borderId="0" xfId="0" applyFill="1" applyBorder="1" applyAlignment="1">
      <alignment horizontal="center" wrapText="1"/>
    </xf>
    <xf numFmtId="169" fontId="0" fillId="2" borderId="0" xfId="4" applyNumberFormat="1" applyFont="1" applyFill="1"/>
    <xf numFmtId="0" fontId="13" fillId="2" borderId="0" xfId="0" applyFont="1" applyFill="1" applyBorder="1" applyAlignment="1" applyProtection="1">
      <alignment horizontal="left" vertical="top" wrapText="1"/>
      <protection locked="0"/>
    </xf>
    <xf numFmtId="0" fontId="13" fillId="2" borderId="3" xfId="0" applyFont="1" applyFill="1" applyBorder="1" applyAlignment="1" applyProtection="1">
      <alignment horizontal="left" vertical="top" wrapText="1"/>
      <protection locked="0"/>
    </xf>
    <xf numFmtId="0" fontId="10" fillId="2" borderId="3" xfId="0" applyFont="1" applyFill="1" applyBorder="1"/>
    <xf numFmtId="0" fontId="10" fillId="2" borderId="3" xfId="0" applyFont="1" applyFill="1" applyBorder="1" applyAlignment="1" applyProtection="1">
      <alignment vertical="top"/>
      <protection locked="0"/>
    </xf>
    <xf numFmtId="0" fontId="12" fillId="2" borderId="0" xfId="0" applyFont="1" applyFill="1" applyBorder="1" applyAlignment="1">
      <alignment wrapText="1"/>
    </xf>
    <xf numFmtId="167" fontId="6" fillId="2" borderId="1" xfId="4" applyNumberFormat="1" applyFill="1" applyBorder="1"/>
    <xf numFmtId="169" fontId="6" fillId="2" borderId="1" xfId="4" applyNumberFormat="1" applyFill="1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12" fillId="0" borderId="0" xfId="0" applyFont="1" applyFill="1" applyBorder="1" applyAlignment="1"/>
    <xf numFmtId="0" fontId="0" fillId="0" borderId="0" xfId="0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0" fillId="0" borderId="6" xfId="0" applyBorder="1"/>
    <xf numFmtId="164" fontId="0" fillId="2" borderId="0" xfId="0" applyNumberFormat="1" applyFill="1" applyBorder="1"/>
    <xf numFmtId="170" fontId="0" fillId="2" borderId="0" xfId="0" applyNumberFormat="1" applyFill="1" applyBorder="1"/>
    <xf numFmtId="1" fontId="0" fillId="2" borderId="0" xfId="0" applyNumberFormat="1" applyFill="1" applyBorder="1"/>
    <xf numFmtId="2" fontId="0" fillId="2" borderId="0" xfId="0" applyNumberFormat="1" applyFill="1" applyBorder="1"/>
    <xf numFmtId="168" fontId="0" fillId="2" borderId="0" xfId="0" applyNumberFormat="1" applyFill="1" applyBorder="1"/>
    <xf numFmtId="0" fontId="10" fillId="2" borderId="7" xfId="0" applyFont="1" applyFill="1" applyBorder="1"/>
    <xf numFmtId="0" fontId="0" fillId="2" borderId="7" xfId="0" applyFill="1" applyBorder="1"/>
    <xf numFmtId="0" fontId="13" fillId="2" borderId="5" xfId="0" applyFont="1" applyFill="1" applyBorder="1" applyAlignment="1" applyProtection="1">
      <alignment horizontal="left" vertical="top" wrapText="1"/>
      <protection locked="0"/>
    </xf>
    <xf numFmtId="0" fontId="10" fillId="2" borderId="5" xfId="0" applyFont="1" applyFill="1" applyBorder="1"/>
    <xf numFmtId="0" fontId="0" fillId="2" borderId="5" xfId="0" applyFill="1" applyBorder="1"/>
    <xf numFmtId="0" fontId="0" fillId="2" borderId="5" xfId="0" applyFill="1" applyBorder="1" applyAlignment="1">
      <alignment horizontal="left"/>
    </xf>
    <xf numFmtId="0" fontId="10" fillId="2" borderId="5" xfId="0" applyFont="1" applyFill="1" applyBorder="1" applyAlignment="1"/>
    <xf numFmtId="0" fontId="13" fillId="2" borderId="5" xfId="0" applyFont="1" applyFill="1" applyBorder="1"/>
    <xf numFmtId="1" fontId="0" fillId="2" borderId="5" xfId="0" applyNumberFormat="1" applyFill="1" applyBorder="1" applyAlignment="1"/>
    <xf numFmtId="3" fontId="0" fillId="2" borderId="5" xfId="0" applyNumberFormat="1" applyFill="1" applyBorder="1" applyAlignment="1"/>
    <xf numFmtId="3" fontId="10" fillId="2" borderId="5" xfId="0" applyNumberFormat="1" applyFont="1" applyFill="1" applyBorder="1" applyAlignment="1"/>
    <xf numFmtId="0" fontId="0" fillId="2" borderId="5" xfId="0" applyFill="1" applyBorder="1" applyAlignment="1"/>
    <xf numFmtId="0" fontId="10" fillId="2" borderId="5" xfId="0" applyFont="1" applyFill="1" applyBorder="1" applyAlignment="1" applyProtection="1">
      <alignment vertical="top"/>
      <protection locked="0"/>
    </xf>
    <xf numFmtId="168" fontId="0" fillId="2" borderId="7" xfId="0" applyNumberFormat="1" applyFill="1" applyBorder="1"/>
    <xf numFmtId="164" fontId="0" fillId="2" borderId="7" xfId="0" applyNumberFormat="1" applyFill="1" applyBorder="1"/>
    <xf numFmtId="170" fontId="0" fillId="2" borderId="7" xfId="2" applyNumberFormat="1" applyFont="1" applyFill="1" applyBorder="1"/>
    <xf numFmtId="0" fontId="0" fillId="2" borderId="7" xfId="0" applyNumberFormat="1" applyFill="1" applyBorder="1"/>
    <xf numFmtId="171" fontId="0" fillId="2" borderId="7" xfId="2" applyNumberFormat="1" applyFont="1" applyFill="1" applyBorder="1"/>
    <xf numFmtId="1" fontId="0" fillId="2" borderId="7" xfId="0" applyNumberFormat="1" applyFill="1" applyBorder="1"/>
    <xf numFmtId="43" fontId="0" fillId="2" borderId="7" xfId="2" applyFont="1" applyFill="1" applyBorder="1"/>
    <xf numFmtId="169" fontId="0" fillId="2" borderId="7" xfId="4" applyNumberFormat="1" applyFont="1" applyFill="1" applyBorder="1"/>
    <xf numFmtId="0" fontId="12" fillId="2" borderId="5" xfId="0" applyFont="1" applyFill="1" applyBorder="1"/>
    <xf numFmtId="43" fontId="0" fillId="2" borderId="5" xfId="2" applyFont="1" applyFill="1" applyBorder="1" applyAlignment="1"/>
    <xf numFmtId="43" fontId="0" fillId="2" borderId="0" xfId="2" applyFont="1" applyFill="1" applyBorder="1"/>
    <xf numFmtId="0" fontId="0" fillId="0" borderId="8" xfId="0" applyBorder="1"/>
    <xf numFmtId="43" fontId="6" fillId="2" borderId="5" xfId="2" applyFill="1" applyBorder="1" applyAlignment="1"/>
    <xf numFmtId="43" fontId="6" fillId="2" borderId="0" xfId="2" applyFill="1" applyBorder="1"/>
    <xf numFmtId="164" fontId="0" fillId="2" borderId="5" xfId="0" applyNumberFormat="1" applyFill="1" applyBorder="1"/>
    <xf numFmtId="0" fontId="15" fillId="3" borderId="7" xfId="1" applyBorder="1"/>
    <xf numFmtId="168" fontId="15" fillId="3" borderId="7" xfId="1" applyNumberFormat="1" applyBorder="1"/>
    <xf numFmtId="164" fontId="15" fillId="3" borderId="7" xfId="1" applyNumberFormat="1" applyBorder="1"/>
    <xf numFmtId="0" fontId="12" fillId="0" borderId="0" xfId="0" applyFont="1"/>
    <xf numFmtId="43" fontId="14" fillId="2" borderId="5" xfId="3" applyFill="1" applyBorder="1" applyAlignment="1"/>
    <xf numFmtId="43" fontId="14" fillId="2" borderId="0" xfId="3" applyFill="1" applyBorder="1"/>
    <xf numFmtId="1" fontId="15" fillId="3" borderId="7" xfId="1" applyNumberFormat="1" applyBorder="1"/>
    <xf numFmtId="0" fontId="12" fillId="0" borderId="8" xfId="0" applyFont="1" applyBorder="1"/>
    <xf numFmtId="0" fontId="16" fillId="4" borderId="9" xfId="6" applyBorder="1" applyAlignment="1">
      <alignment wrapText="1"/>
    </xf>
    <xf numFmtId="0" fontId="12" fillId="0" borderId="0" xfId="0" applyFont="1" applyFill="1" applyBorder="1" applyAlignment="1">
      <alignment horizontal="left" wrapText="1"/>
    </xf>
    <xf numFmtId="164" fontId="12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wrapText="1"/>
    </xf>
    <xf numFmtId="164" fontId="12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wrapText="1"/>
    </xf>
    <xf numFmtId="166" fontId="9" fillId="0" borderId="0" xfId="0" applyNumberFormat="1" applyFont="1" applyFill="1" applyBorder="1" applyAlignment="1">
      <alignment wrapText="1"/>
    </xf>
    <xf numFmtId="0" fontId="12" fillId="0" borderId="0" xfId="0" applyFont="1" applyBorder="1"/>
    <xf numFmtId="0" fontId="0" fillId="6" borderId="0" xfId="0" applyFill="1"/>
    <xf numFmtId="0" fontId="0" fillId="5" borderId="0" xfId="0" applyFill="1" applyBorder="1"/>
    <xf numFmtId="0" fontId="0" fillId="5" borderId="7" xfId="0" applyFill="1" applyBorder="1"/>
    <xf numFmtId="0" fontId="15" fillId="5" borderId="7" xfId="1" applyFill="1" applyBorder="1"/>
    <xf numFmtId="168" fontId="0" fillId="5" borderId="7" xfId="0" applyNumberFormat="1" applyFill="1" applyBorder="1"/>
    <xf numFmtId="169" fontId="0" fillId="5" borderId="7" xfId="4" applyNumberFormat="1" applyFont="1" applyFill="1" applyBorder="1"/>
    <xf numFmtId="171" fontId="0" fillId="5" borderId="7" xfId="2" applyNumberFormat="1" applyFont="1" applyFill="1" applyBorder="1"/>
    <xf numFmtId="0" fontId="0" fillId="5" borderId="10" xfId="0" applyFill="1" applyBorder="1"/>
    <xf numFmtId="0" fontId="0" fillId="5" borderId="11" xfId="0" applyFill="1" applyBorder="1"/>
    <xf numFmtId="0" fontId="15" fillId="5" borderId="11" xfId="1" applyFill="1" applyBorder="1"/>
    <xf numFmtId="0" fontId="16" fillId="4" borderId="0" xfId="6" applyBorder="1" applyAlignment="1">
      <alignment wrapText="1"/>
    </xf>
    <xf numFmtId="0" fontId="12" fillId="6" borderId="5" xfId="0" applyFont="1" applyFill="1" applyBorder="1"/>
    <xf numFmtId="0" fontId="10" fillId="6" borderId="5" xfId="0" applyFont="1" applyFill="1" applyBorder="1"/>
    <xf numFmtId="0" fontId="12" fillId="5" borderId="5" xfId="0" applyFont="1" applyFill="1" applyBorder="1"/>
    <xf numFmtId="0" fontId="10" fillId="5" borderId="5" xfId="0" applyFont="1" applyFill="1" applyBorder="1"/>
    <xf numFmtId="171" fontId="0" fillId="5" borderId="0" xfId="2" applyNumberFormat="1" applyFont="1" applyFill="1" applyBorder="1"/>
    <xf numFmtId="168" fontId="0" fillId="5" borderId="0" xfId="0" applyNumberFormat="1" applyFill="1" applyBorder="1"/>
    <xf numFmtId="1" fontId="0" fillId="5" borderId="0" xfId="0" applyNumberFormat="1" applyFill="1" applyBorder="1"/>
    <xf numFmtId="3" fontId="0" fillId="5" borderId="7" xfId="2" applyNumberFormat="1" applyFont="1" applyFill="1" applyBorder="1"/>
    <xf numFmtId="0" fontId="0" fillId="5" borderId="7" xfId="2" applyNumberFormat="1" applyFont="1" applyFill="1" applyBorder="1"/>
    <xf numFmtId="0" fontId="0" fillId="5" borderId="7" xfId="0" applyNumberFormat="1" applyFill="1" applyBorder="1"/>
    <xf numFmtId="3" fontId="0" fillId="5" borderId="7" xfId="0" applyNumberFormat="1" applyFill="1" applyBorder="1"/>
    <xf numFmtId="1" fontId="14" fillId="0" borderId="7" xfId="3" applyNumberFormat="1" applyBorder="1"/>
    <xf numFmtId="1" fontId="14" fillId="2" borderId="7" xfId="3" applyNumberFormat="1" applyFill="1" applyBorder="1"/>
    <xf numFmtId="1" fontId="0" fillId="2" borderId="4" xfId="0" applyNumberFormat="1" applyFill="1" applyBorder="1"/>
    <xf numFmtId="1" fontId="10" fillId="2" borderId="7" xfId="0" applyNumberFormat="1" applyFont="1" applyFill="1" applyBorder="1"/>
    <xf numFmtId="1" fontId="14" fillId="0" borderId="7" xfId="5" applyNumberFormat="1" applyBorder="1"/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15" fillId="3" borderId="7" xfId="1" applyNumberFormat="1" applyBorder="1" applyAlignment="1">
      <alignment horizontal="right"/>
    </xf>
    <xf numFmtId="1" fontId="0" fillId="2" borderId="7" xfId="0" applyNumberFormat="1" applyFill="1" applyBorder="1" applyAlignment="1">
      <alignment horizontal="center" wrapText="1"/>
    </xf>
    <xf numFmtId="1" fontId="15" fillId="3" borderId="7" xfId="1" applyNumberFormat="1" applyBorder="1" applyAlignment="1">
      <alignment horizontal="center" wrapText="1"/>
    </xf>
    <xf numFmtId="1" fontId="6" fillId="0" borderId="7" xfId="2" applyNumberFormat="1" applyBorder="1"/>
    <xf numFmtId="1" fontId="6" fillId="0" borderId="5" xfId="2" applyNumberFormat="1" applyBorder="1"/>
    <xf numFmtId="1" fontId="6" fillId="2" borderId="7" xfId="2" applyNumberFormat="1" applyFill="1" applyBorder="1"/>
    <xf numFmtId="1" fontId="6" fillId="2" borderId="5" xfId="2" applyNumberFormat="1" applyFill="1" applyBorder="1"/>
    <xf numFmtId="1" fontId="6" fillId="2" borderId="0" xfId="2" applyNumberFormat="1" applyFill="1" applyBorder="1"/>
    <xf numFmtId="1" fontId="6" fillId="0" borderId="0" xfId="2" applyNumberFormat="1" applyBorder="1"/>
    <xf numFmtId="1" fontId="0" fillId="0" borderId="0" xfId="0" applyNumberFormat="1" applyBorder="1"/>
    <xf numFmtId="1" fontId="10" fillId="2" borderId="0" xfId="0" applyNumberFormat="1" applyFont="1" applyFill="1" applyBorder="1"/>
    <xf numFmtId="1" fontId="6" fillId="0" borderId="7" xfId="4" applyNumberFormat="1" applyBorder="1"/>
    <xf numFmtId="1" fontId="6" fillId="0" borderId="0" xfId="4" applyNumberFormat="1" applyBorder="1"/>
    <xf numFmtId="1" fontId="0" fillId="2" borderId="0" xfId="0" applyNumberFormat="1" applyFill="1" applyBorder="1" applyAlignment="1">
      <alignment horizontal="center" wrapText="1"/>
    </xf>
    <xf numFmtId="1" fontId="0" fillId="2" borderId="7" xfId="2" applyNumberFormat="1" applyFont="1" applyFill="1" applyBorder="1"/>
    <xf numFmtId="1" fontId="6" fillId="2" borderId="1" xfId="4" applyNumberFormat="1" applyFill="1" applyBorder="1"/>
    <xf numFmtId="1" fontId="0" fillId="2" borderId="1" xfId="0" applyNumberFormat="1" applyFill="1" applyBorder="1" applyAlignment="1">
      <alignment horizontal="center" wrapText="1"/>
    </xf>
    <xf numFmtId="2" fontId="6" fillId="2" borderId="1" xfId="4" applyNumberFormat="1" applyFill="1" applyBorder="1"/>
    <xf numFmtId="2" fontId="12" fillId="0" borderId="1" xfId="4" applyNumberFormat="1" applyFont="1" applyFill="1" applyBorder="1"/>
    <xf numFmtId="2" fontId="0" fillId="0" borderId="1" xfId="2" applyNumberFormat="1" applyFont="1" applyFill="1" applyBorder="1"/>
    <xf numFmtId="2" fontId="0" fillId="2" borderId="1" xfId="0" applyNumberFormat="1" applyFill="1" applyBorder="1" applyAlignment="1">
      <alignment horizontal="center" wrapText="1"/>
    </xf>
    <xf numFmtId="2" fontId="0" fillId="2" borderId="1" xfId="4" applyNumberFormat="1" applyFont="1" applyFill="1" applyBorder="1"/>
    <xf numFmtId="2" fontId="0" fillId="2" borderId="0" xfId="0" applyNumberFormat="1" applyFill="1"/>
    <xf numFmtId="2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right" vertical="top" wrapText="1"/>
    </xf>
    <xf numFmtId="2" fontId="0" fillId="2" borderId="0" xfId="0" applyNumberFormat="1" applyFill="1" applyAlignment="1">
      <alignment vertical="top" wrapText="1"/>
    </xf>
    <xf numFmtId="2" fontId="0" fillId="2" borderId="1" xfId="0" applyNumberFormat="1" applyFill="1" applyBorder="1" applyAlignment="1">
      <alignment vertical="top" wrapText="1"/>
    </xf>
    <xf numFmtId="2" fontId="9" fillId="2" borderId="1" xfId="0" applyNumberFormat="1" applyFont="1" applyFill="1" applyBorder="1" applyAlignment="1">
      <alignment horizontal="center" wrapText="1"/>
    </xf>
    <xf numFmtId="2" fontId="0" fillId="2" borderId="1" xfId="4" applyNumberFormat="1" applyFont="1" applyFill="1" applyBorder="1" applyAlignment="1" applyProtection="1">
      <alignment horizontal="right" vertical="top"/>
      <protection locked="0"/>
    </xf>
    <xf numFmtId="2" fontId="0" fillId="2" borderId="1" xfId="4" applyNumberFormat="1" applyFont="1" applyFill="1" applyBorder="1" applyAlignment="1">
      <alignment horizontal="right"/>
    </xf>
    <xf numFmtId="2" fontId="9" fillId="2" borderId="1" xfId="0" applyNumberFormat="1" applyFont="1" applyFill="1" applyBorder="1"/>
    <xf numFmtId="2" fontId="9" fillId="2" borderId="1" xfId="0" applyNumberFormat="1" applyFont="1" applyFill="1" applyBorder="1" applyAlignment="1">
      <alignment horizontal="right"/>
    </xf>
    <xf numFmtId="2" fontId="0" fillId="2" borderId="3" xfId="4" applyNumberFormat="1" applyFont="1" applyFill="1" applyBorder="1" applyAlignment="1" applyProtection="1">
      <alignment horizontal="right" vertical="top"/>
      <protection locked="0"/>
    </xf>
    <xf numFmtId="2" fontId="12" fillId="2" borderId="1" xfId="0" applyNumberFormat="1" applyFont="1" applyFill="1" applyBorder="1"/>
    <xf numFmtId="2" fontId="12" fillId="0" borderId="0" xfId="0" applyNumberFormat="1" applyFont="1" applyFill="1" applyBorder="1"/>
    <xf numFmtId="0" fontId="0" fillId="6" borderId="0" xfId="0" applyFill="1" applyAlignment="1">
      <alignment horizontal="left"/>
    </xf>
    <xf numFmtId="164" fontId="0" fillId="6" borderId="1" xfId="0" applyNumberFormat="1" applyFill="1" applyBorder="1"/>
    <xf numFmtId="0" fontId="0" fillId="6" borderId="0" xfId="0" applyFill="1" applyBorder="1"/>
    <xf numFmtId="0" fontId="6" fillId="5" borderId="0" xfId="0" applyFont="1" applyFill="1" applyBorder="1"/>
    <xf numFmtId="0" fontId="15" fillId="5" borderId="0" xfId="1" applyFill="1" applyBorder="1"/>
    <xf numFmtId="0" fontId="0" fillId="5" borderId="1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5" xfId="0" applyFill="1" applyBorder="1"/>
    <xf numFmtId="1" fontId="0" fillId="5" borderId="7" xfId="0" applyNumberFormat="1" applyFill="1" applyBorder="1"/>
    <xf numFmtId="0" fontId="0" fillId="5" borderId="0" xfId="0" applyFill="1"/>
    <xf numFmtId="0" fontId="6" fillId="6" borderId="5" xfId="0" applyFont="1" applyFill="1" applyBorder="1"/>
    <xf numFmtId="0" fontId="6" fillId="0" borderId="0" xfId="0" applyFont="1" applyFill="1" applyBorder="1"/>
    <xf numFmtId="0" fontId="6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9" fillId="2" borderId="0" xfId="0" applyFont="1" applyFill="1" applyAlignment="1" applyProtection="1">
      <alignment horizontal="center" vertical="top"/>
      <protection locked="0"/>
    </xf>
    <xf numFmtId="0" fontId="0" fillId="6" borderId="0" xfId="0" applyFill="1" applyAlignment="1">
      <alignment horizontal="center"/>
    </xf>
    <xf numFmtId="4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 vertical="top" wrapText="1"/>
    </xf>
    <xf numFmtId="0" fontId="0" fillId="2" borderId="0" xfId="0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10" fontId="9" fillId="2" borderId="0" xfId="0" applyNumberFormat="1" applyFont="1" applyFill="1" applyAlignment="1">
      <alignment horizontal="center"/>
    </xf>
    <xf numFmtId="0" fontId="6" fillId="0" borderId="0" xfId="0" applyFont="1" applyFill="1" applyBorder="1" applyAlignment="1"/>
    <xf numFmtId="0" fontId="12" fillId="7" borderId="0" xfId="0" applyFont="1" applyFill="1" applyBorder="1"/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center"/>
    </xf>
    <xf numFmtId="2" fontId="12" fillId="0" borderId="0" xfId="0" applyNumberFormat="1" applyFont="1" applyFill="1" applyBorder="1" applyAlignment="1">
      <alignment wrapText="1"/>
    </xf>
    <xf numFmtId="2" fontId="6" fillId="0" borderId="0" xfId="2" applyNumberFormat="1" applyFont="1" applyFill="1" applyBorder="1"/>
    <xf numFmtId="2" fontId="12" fillId="0" borderId="0" xfId="2" applyNumberFormat="1" applyFont="1" applyFill="1" applyBorder="1" applyAlignment="1">
      <alignment horizontal="center" wrapText="1"/>
    </xf>
    <xf numFmtId="2" fontId="0" fillId="0" borderId="0" xfId="0" applyNumberFormat="1" applyFill="1" applyBorder="1" applyAlignment="1">
      <alignment horizontal="center" wrapText="1"/>
    </xf>
    <xf numFmtId="2" fontId="12" fillId="0" borderId="0" xfId="0" applyNumberFormat="1" applyFont="1" applyFill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2" fontId="6" fillId="0" borderId="0" xfId="0" applyNumberFormat="1" applyFont="1" applyFill="1" applyBorder="1" applyAlignment="1">
      <alignment wrapText="1"/>
    </xf>
    <xf numFmtId="2" fontId="12" fillId="0" borderId="0" xfId="2" applyNumberFormat="1" applyFont="1" applyFill="1" applyBorder="1"/>
    <xf numFmtId="2" fontId="12" fillId="0" borderId="0" xfId="2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0" fontId="0" fillId="2" borderId="1" xfId="0" applyNumberFormat="1" applyFill="1" applyBorder="1" applyAlignment="1">
      <alignment horizontal="right"/>
    </xf>
    <xf numFmtId="0" fontId="0" fillId="6" borderId="7" xfId="2" applyNumberFormat="1" applyFont="1" applyFill="1" applyBorder="1"/>
    <xf numFmtId="0" fontId="14" fillId="6" borderId="7" xfId="3" applyNumberFormat="1" applyFill="1" applyBorder="1"/>
    <xf numFmtId="1" fontId="0" fillId="6" borderId="7" xfId="2" applyNumberFormat="1" applyFont="1" applyFill="1" applyBorder="1"/>
    <xf numFmtId="0" fontId="0" fillId="0" borderId="7" xfId="0" applyNumberFormat="1" applyBorder="1"/>
    <xf numFmtId="0" fontId="14" fillId="2" borderId="7" xfId="3" applyNumberFormat="1" applyFill="1" applyBorder="1"/>
    <xf numFmtId="0" fontId="6" fillId="2" borderId="7" xfId="0" applyFont="1" applyFill="1" applyBorder="1"/>
    <xf numFmtId="0" fontId="14" fillId="0" borderId="7" xfId="3" applyNumberFormat="1" applyBorder="1"/>
    <xf numFmtId="0" fontId="0" fillId="6" borderId="7" xfId="0" applyNumberFormat="1" applyFill="1" applyBorder="1"/>
    <xf numFmtId="0" fontId="0" fillId="6" borderId="7" xfId="0" applyNumberFormat="1" applyFill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2" borderId="1" xfId="0" applyNumberFormat="1" applyFill="1" applyBorder="1"/>
    <xf numFmtId="1" fontId="0" fillId="2" borderId="1" xfId="0" applyNumberFormat="1" applyFill="1" applyBorder="1" applyAlignment="1">
      <alignment horizontal="right" wrapText="1"/>
    </xf>
    <xf numFmtId="0" fontId="9" fillId="2" borderId="1" xfId="0" applyNumberFormat="1" applyFont="1" applyFill="1" applyBorder="1" applyAlignment="1">
      <alignment horizontal="right"/>
    </xf>
    <xf numFmtId="0" fontId="9" fillId="2" borderId="1" xfId="0" applyNumberFormat="1" applyFont="1" applyFill="1" applyBorder="1" applyAlignment="1">
      <alignment horizontal="right" wrapText="1"/>
    </xf>
    <xf numFmtId="0" fontId="0" fillId="2" borderId="1" xfId="4" applyNumberFormat="1" applyFont="1" applyFill="1" applyBorder="1" applyAlignment="1" applyProtection="1">
      <alignment horizontal="right" vertical="top"/>
      <protection locked="0"/>
    </xf>
    <xf numFmtId="0" fontId="6" fillId="2" borderId="1" xfId="4" applyNumberFormat="1" applyFill="1" applyBorder="1" applyAlignment="1" applyProtection="1">
      <alignment horizontal="right" vertical="top"/>
      <protection locked="0"/>
    </xf>
    <xf numFmtId="0" fontId="0" fillId="2" borderId="1" xfId="4" applyNumberFormat="1" applyFont="1" applyFill="1" applyBorder="1"/>
    <xf numFmtId="0" fontId="0" fillId="8" borderId="0" xfId="0" applyFill="1" applyBorder="1"/>
    <xf numFmtId="41" fontId="0" fillId="8" borderId="0" xfId="0" applyNumberFormat="1" applyFill="1" applyBorder="1"/>
    <xf numFmtId="41" fontId="0" fillId="5" borderId="0" xfId="0" applyNumberFormat="1" applyFill="1" applyBorder="1"/>
    <xf numFmtId="1" fontId="0" fillId="5" borderId="7" xfId="2" applyNumberFormat="1" applyFont="1" applyFill="1" applyBorder="1"/>
    <xf numFmtId="0" fontId="13" fillId="2" borderId="0" xfId="0" applyFont="1" applyFill="1" applyAlignment="1" applyProtection="1">
      <alignment vertical="top" wrapText="1"/>
      <protection locked="0"/>
    </xf>
    <xf numFmtId="0" fontId="0" fillId="5" borderId="10" xfId="0" applyFill="1" applyBorder="1" applyAlignment="1"/>
    <xf numFmtId="0" fontId="0" fillId="5" borderId="0" xfId="0" applyFill="1" applyBorder="1" applyAlignment="1"/>
    <xf numFmtId="0" fontId="13" fillId="2" borderId="3" xfId="0" applyFont="1" applyFill="1" applyBorder="1" applyAlignment="1" applyProtection="1">
      <alignment vertical="top" wrapText="1"/>
      <protection locked="0"/>
    </xf>
    <xf numFmtId="0" fontId="10" fillId="2" borderId="3" xfId="0" applyFont="1" applyFill="1" applyBorder="1" applyAlignment="1"/>
    <xf numFmtId="168" fontId="0" fillId="8" borderId="0" xfId="0" applyNumberFormat="1" applyFill="1" applyBorder="1"/>
    <xf numFmtId="169" fontId="0" fillId="8" borderId="0" xfId="0" applyNumberFormat="1" applyFill="1" applyBorder="1"/>
    <xf numFmtId="1" fontId="0" fillId="8" borderId="0" xfId="0" applyNumberFormat="1" applyFill="1" applyBorder="1"/>
    <xf numFmtId="3" fontId="0" fillId="5" borderId="0" xfId="2" applyNumberFormat="1" applyFont="1" applyFill="1" applyBorder="1"/>
    <xf numFmtId="41" fontId="0" fillId="8" borderId="0" xfId="0" applyNumberFormat="1" applyFill="1" applyBorder="1" applyAlignment="1">
      <alignment horizontal="left"/>
    </xf>
    <xf numFmtId="0" fontId="0" fillId="5" borderId="0" xfId="2" applyNumberFormat="1" applyFont="1" applyFill="1" applyBorder="1"/>
    <xf numFmtId="1" fontId="0" fillId="5" borderId="0" xfId="2" applyNumberFormat="1" applyFont="1" applyFill="1" applyBorder="1"/>
    <xf numFmtId="171" fontId="12" fillId="0" borderId="0" xfId="2" applyNumberFormat="1" applyFont="1" applyFill="1" applyBorder="1" applyAlignment="1">
      <alignment horizontal="center" wrapText="1"/>
    </xf>
    <xf numFmtId="171" fontId="6" fillId="0" borderId="0" xfId="2" applyNumberFormat="1" applyFont="1" applyFill="1" applyBorder="1"/>
    <xf numFmtId="171" fontId="12" fillId="0" borderId="0" xfId="2" applyNumberFormat="1" applyFont="1" applyFill="1" applyBorder="1"/>
    <xf numFmtId="171" fontId="12" fillId="0" borderId="0" xfId="2" applyNumberFormat="1" applyFont="1" applyFill="1" applyBorder="1" applyAlignment="1">
      <alignment horizontal="center"/>
    </xf>
    <xf numFmtId="171" fontId="6" fillId="0" borderId="0" xfId="2" applyNumberFormat="1" applyFont="1" applyFill="1" applyBorder="1" applyAlignment="1">
      <alignment horizontal="center" wrapText="1"/>
    </xf>
  </cellXfs>
  <cellStyles count="15">
    <cellStyle name="Bad" xfId="1" builtinId="27"/>
    <cellStyle name="Comma" xfId="2" builtinId="3"/>
    <cellStyle name="Comma 2" xfId="3"/>
    <cellStyle name="Comma 3" xfId="10"/>
    <cellStyle name="Currency" xfId="4" builtinId="4"/>
    <cellStyle name="Currency 2" xfId="5"/>
    <cellStyle name="Good" xfId="6" builtinId="26"/>
    <cellStyle name="Normal" xfId="0" builtinId="0"/>
    <cellStyle name="Normal 2" xfId="8"/>
    <cellStyle name="Normal 3" xfId="9"/>
    <cellStyle name="Normal 4" xfId="12"/>
    <cellStyle name="Normal 5" xfId="13"/>
    <cellStyle name="Normal 6" xfId="14"/>
    <cellStyle name="Normal_Workbook1" xfId="7"/>
    <cellStyle name="Percent 2" xfId="1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F7F7E7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e%20Hovde\AppData\Roaming\Microsoft\Excel\IRM4dat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A7"/>
  <sheetViews>
    <sheetView workbookViewId="0">
      <selection activeCell="A6" sqref="A6:D6"/>
    </sheetView>
  </sheetViews>
  <sheetFormatPr defaultRowHeight="12.75" x14ac:dyDescent="0.2"/>
  <cols>
    <col min="1" max="1" width="10.5703125" customWidth="1"/>
  </cols>
  <sheetData>
    <row r="3" spans="1:1" x14ac:dyDescent="0.2">
      <c r="A3" t="s">
        <v>58</v>
      </c>
    </row>
    <row r="4" spans="1:1" x14ac:dyDescent="0.2">
      <c r="A4" t="s">
        <v>257</v>
      </c>
    </row>
    <row r="5" spans="1:1" x14ac:dyDescent="0.2">
      <c r="A5" t="s">
        <v>276</v>
      </c>
    </row>
    <row r="6" spans="1:1" x14ac:dyDescent="0.2">
      <c r="A6" t="s">
        <v>59</v>
      </c>
    </row>
    <row r="7" spans="1:1" x14ac:dyDescent="0.2">
      <c r="A7" t="s">
        <v>60</v>
      </c>
    </row>
  </sheetData>
  <customSheetViews>
    <customSheetView guid="{9150291E-A5B9-486C-A21A-AEA47D3C02DB}" showRuler="0">
      <selection activeCell="A4" sqref="A4"/>
      <pageMargins left="0.75" right="0.75" top="1" bottom="1" header="0.5" footer="0.5"/>
      <headerFooter alignWithMargins="0"/>
    </customSheetView>
    <customSheetView guid="{34D1CF11-6AE5-456B-9206-EB2DB20D312F}" showRuler="0">
      <selection activeCell="A4" sqref="A4"/>
      <pageMargins left="0.75" right="0.75" top="1" bottom="1" header="0.5" footer="0.5"/>
      <headerFooter alignWithMargins="0"/>
    </customSheetView>
  </customSheetViews>
  <phoneticPr fontId="8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A224"/>
  <sheetViews>
    <sheetView topLeftCell="A19" zoomScale="85" workbookViewId="0">
      <pane ySplit="4425" topLeftCell="A119"/>
      <selection activeCell="A10" sqref="A10:A33"/>
      <selection pane="bottomLeft" activeCell="DA135" sqref="DA135"/>
    </sheetView>
  </sheetViews>
  <sheetFormatPr defaultColWidth="25.7109375" defaultRowHeight="12.75" x14ac:dyDescent="0.2"/>
  <cols>
    <col min="1" max="1" width="81.85546875" style="9" bestFit="1" customWidth="1"/>
    <col min="2" max="3" width="22.140625" style="9" customWidth="1"/>
    <col min="4" max="91" width="25.7109375" style="20" customWidth="1"/>
    <col min="92" max="92" width="25.7109375" style="27" customWidth="1"/>
    <col min="93" max="105" width="25.7109375" style="20" customWidth="1"/>
    <col min="106" max="16384" width="25.7109375" style="9"/>
  </cols>
  <sheetData>
    <row r="1" spans="1:105" s="39" customFormat="1" ht="50.25" customHeight="1" x14ac:dyDescent="0.2">
      <c r="A1" s="40" t="s">
        <v>331</v>
      </c>
      <c r="B1" s="36"/>
      <c r="C1" s="36"/>
      <c r="D1" s="26" t="s">
        <v>246</v>
      </c>
      <c r="E1" s="26" t="s">
        <v>247</v>
      </c>
      <c r="F1" s="12" t="s">
        <v>285</v>
      </c>
      <c r="G1" s="26" t="s">
        <v>248</v>
      </c>
      <c r="H1" s="26" t="s">
        <v>249</v>
      </c>
      <c r="I1" s="26" t="s">
        <v>250</v>
      </c>
      <c r="J1" s="26" t="s">
        <v>251</v>
      </c>
      <c r="K1" s="26" t="s">
        <v>252</v>
      </c>
      <c r="L1" s="12" t="s">
        <v>289</v>
      </c>
      <c r="M1" s="12" t="s">
        <v>290</v>
      </c>
      <c r="N1" s="26" t="s">
        <v>253</v>
      </c>
      <c r="O1" s="12" t="s">
        <v>286</v>
      </c>
      <c r="P1" s="26" t="s">
        <v>154</v>
      </c>
      <c r="Q1" s="26" t="s">
        <v>254</v>
      </c>
      <c r="R1" s="26" t="s">
        <v>155</v>
      </c>
      <c r="S1" s="26" t="s">
        <v>262</v>
      </c>
      <c r="T1" s="12" t="s">
        <v>291</v>
      </c>
      <c r="U1" s="68" t="s">
        <v>6</v>
      </c>
      <c r="V1" s="12" t="s">
        <v>292</v>
      </c>
      <c r="W1" s="26" t="s">
        <v>255</v>
      </c>
      <c r="X1" s="26" t="s">
        <v>256</v>
      </c>
      <c r="Y1" s="26" t="s">
        <v>277</v>
      </c>
      <c r="Z1" s="26" t="s">
        <v>156</v>
      </c>
      <c r="AA1" s="26" t="s">
        <v>278</v>
      </c>
      <c r="AB1" s="26" t="s">
        <v>279</v>
      </c>
      <c r="AC1" s="73" t="s">
        <v>317</v>
      </c>
      <c r="AD1" s="12" t="s">
        <v>12</v>
      </c>
      <c r="AE1" s="26" t="s">
        <v>201</v>
      </c>
      <c r="AF1" s="26" t="s">
        <v>53</v>
      </c>
      <c r="AG1" s="26" t="s">
        <v>13</v>
      </c>
      <c r="AH1" s="12" t="s">
        <v>264</v>
      </c>
      <c r="AI1" s="12" t="s">
        <v>200</v>
      </c>
      <c r="AJ1" s="26" t="s">
        <v>51</v>
      </c>
      <c r="AK1" s="26" t="s">
        <v>14</v>
      </c>
      <c r="AL1" s="26" t="s">
        <v>15</v>
      </c>
      <c r="AM1" s="26" t="s">
        <v>17</v>
      </c>
      <c r="AN1" s="12" t="s">
        <v>258</v>
      </c>
      <c r="AO1" s="26" t="s">
        <v>16</v>
      </c>
      <c r="AP1" s="26" t="s">
        <v>216</v>
      </c>
      <c r="AQ1" s="26" t="s">
        <v>18</v>
      </c>
      <c r="AR1" s="26" t="s">
        <v>19</v>
      </c>
      <c r="AS1" s="26" t="s">
        <v>20</v>
      </c>
      <c r="AT1" s="26" t="s">
        <v>21</v>
      </c>
      <c r="AU1" s="12" t="s">
        <v>8</v>
      </c>
      <c r="AV1" s="26" t="s">
        <v>219</v>
      </c>
      <c r="AW1" s="26" t="s">
        <v>22</v>
      </c>
      <c r="AX1" s="26" t="s">
        <v>23</v>
      </c>
      <c r="AY1" s="12" t="s">
        <v>265</v>
      </c>
      <c r="AZ1" s="67" t="s">
        <v>205</v>
      </c>
      <c r="BA1" s="26" t="s">
        <v>24</v>
      </c>
      <c r="BB1" s="26" t="s">
        <v>26</v>
      </c>
      <c r="BC1" s="12" t="s">
        <v>266</v>
      </c>
      <c r="BD1" s="26" t="s">
        <v>27</v>
      </c>
      <c r="BE1" s="26" t="s">
        <v>28</v>
      </c>
      <c r="BF1" s="26" t="s">
        <v>29</v>
      </c>
      <c r="BG1" s="26" t="s">
        <v>30</v>
      </c>
      <c r="BH1" s="12" t="s">
        <v>282</v>
      </c>
      <c r="BI1" s="15" t="s">
        <v>7</v>
      </c>
      <c r="BJ1" s="12" t="s">
        <v>267</v>
      </c>
      <c r="BK1" s="26" t="s">
        <v>218</v>
      </c>
      <c r="BL1" s="26" t="s">
        <v>206</v>
      </c>
      <c r="BM1" s="26" t="s">
        <v>31</v>
      </c>
      <c r="BN1" s="26" t="s">
        <v>39</v>
      </c>
      <c r="BO1" s="26" t="s">
        <v>32</v>
      </c>
      <c r="BP1" s="26" t="s">
        <v>33</v>
      </c>
      <c r="BQ1" s="12" t="s">
        <v>268</v>
      </c>
      <c r="BR1" s="12" t="s">
        <v>269</v>
      </c>
      <c r="BS1" s="12" t="s">
        <v>270</v>
      </c>
      <c r="BT1" s="26" t="s">
        <v>34</v>
      </c>
      <c r="BU1" s="26" t="s">
        <v>35</v>
      </c>
      <c r="BV1" s="26" t="s">
        <v>36</v>
      </c>
      <c r="BW1" s="26" t="s">
        <v>37</v>
      </c>
      <c r="BX1" s="26" t="s">
        <v>38</v>
      </c>
      <c r="BY1" s="37" t="s">
        <v>62</v>
      </c>
      <c r="BZ1" s="26" t="s">
        <v>245</v>
      </c>
      <c r="CA1" s="12" t="s">
        <v>100</v>
      </c>
      <c r="CB1" s="26" t="s">
        <v>25</v>
      </c>
      <c r="CC1" s="26" t="s">
        <v>204</v>
      </c>
      <c r="CD1" s="12" t="s">
        <v>198</v>
      </c>
      <c r="CE1" s="12" t="s">
        <v>197</v>
      </c>
      <c r="CF1" s="12" t="s">
        <v>284</v>
      </c>
      <c r="CG1" s="26" t="s">
        <v>40</v>
      </c>
      <c r="CH1" s="26" t="s">
        <v>41</v>
      </c>
      <c r="CI1" s="26" t="s">
        <v>42</v>
      </c>
      <c r="CJ1" s="26" t="s">
        <v>44</v>
      </c>
      <c r="CK1" s="12" t="s">
        <v>217</v>
      </c>
      <c r="CL1" s="26" t="s">
        <v>45</v>
      </c>
      <c r="CM1" s="26" t="s">
        <v>46</v>
      </c>
      <c r="CN1" s="38" t="s">
        <v>47</v>
      </c>
      <c r="CO1" s="12" t="s">
        <v>271</v>
      </c>
      <c r="CP1" s="12" t="s">
        <v>199</v>
      </c>
      <c r="CQ1" s="26" t="s">
        <v>43</v>
      </c>
      <c r="CR1" s="26" t="s">
        <v>280</v>
      </c>
      <c r="CS1" s="26" t="s">
        <v>48</v>
      </c>
      <c r="CT1" s="26" t="s">
        <v>49</v>
      </c>
      <c r="CU1" s="26" t="s">
        <v>50</v>
      </c>
      <c r="CV1" s="26" t="s">
        <v>52</v>
      </c>
      <c r="CW1" s="12" t="s">
        <v>272</v>
      </c>
      <c r="CX1" s="26" t="s">
        <v>54</v>
      </c>
      <c r="CY1" s="26" t="s">
        <v>55</v>
      </c>
      <c r="CZ1" s="26" t="s">
        <v>56</v>
      </c>
      <c r="DA1" s="26" t="s">
        <v>57</v>
      </c>
    </row>
    <row r="2" spans="1:105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105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7"/>
      <c r="BZ3" s="126"/>
      <c r="CA3" s="126"/>
      <c r="CB3" s="126"/>
      <c r="CC3" s="126"/>
    </row>
    <row r="4" spans="1:105" s="125" customFormat="1" x14ac:dyDescent="0.2">
      <c r="A4" s="125" t="s">
        <v>348</v>
      </c>
      <c r="B4" s="125" t="s">
        <v>356</v>
      </c>
      <c r="C4" s="125">
        <v>2004</v>
      </c>
      <c r="D4" s="128">
        <f>D64+D65+D66+D67+D68+D69+D70+D71+D72+D74</f>
        <v>3262171.2100000004</v>
      </c>
      <c r="E4" s="128">
        <f t="shared" ref="E4:BP4" si="0">E64+E65+E66+E67+E68+E69+E70+E71+E72+E74</f>
        <v>180784519</v>
      </c>
      <c r="F4" s="128">
        <f t="shared" si="0"/>
        <v>75925331</v>
      </c>
      <c r="G4" s="128">
        <f t="shared" si="0"/>
        <v>15307448.959999999</v>
      </c>
      <c r="H4" s="128">
        <f t="shared" si="0"/>
        <v>50371255.5</v>
      </c>
      <c r="I4" s="128">
        <f t="shared" si="0"/>
        <v>168531704.53999999</v>
      </c>
      <c r="J4" s="128">
        <f t="shared" si="0"/>
        <v>139683240</v>
      </c>
      <c r="K4" s="128">
        <f t="shared" si="0"/>
        <v>13969628.869999999</v>
      </c>
      <c r="L4" s="128">
        <f t="shared" si="0"/>
        <v>2118566.2600000002</v>
      </c>
      <c r="M4" s="128">
        <f t="shared" si="0"/>
        <v>54809595</v>
      </c>
      <c r="N4" s="128">
        <f t="shared" si="0"/>
        <v>1218677.2500000002</v>
      </c>
      <c r="O4" s="128">
        <f t="shared" si="0"/>
        <v>23068766.029999997</v>
      </c>
      <c r="P4" s="128">
        <f t="shared" si="0"/>
        <v>2473105.4900000002</v>
      </c>
      <c r="Q4" s="128">
        <f t="shared" si="0"/>
        <v>600694.25000000012</v>
      </c>
      <c r="R4" s="128">
        <f t="shared" si="0"/>
        <v>7284044.7699999996</v>
      </c>
      <c r="S4" s="128">
        <f t="shared" si="0"/>
        <v>19996768.32</v>
      </c>
      <c r="T4" s="128">
        <f t="shared" si="0"/>
        <v>723550785</v>
      </c>
      <c r="U4" s="128">
        <f t="shared" si="0"/>
        <v>188602942</v>
      </c>
      <c r="V4" s="128">
        <f t="shared" si="0"/>
        <v>17426193.010000002</v>
      </c>
      <c r="W4" s="128">
        <f t="shared" si="0"/>
        <v>4839725.66</v>
      </c>
      <c r="X4" s="128">
        <f t="shared" si="0"/>
        <v>32400575.830000002</v>
      </c>
      <c r="Y4" s="128">
        <f t="shared" si="0"/>
        <v>59636461.879999995</v>
      </c>
      <c r="Z4" s="128">
        <f t="shared" si="0"/>
        <v>50063658.870000005</v>
      </c>
      <c r="AA4" s="128">
        <f t="shared" si="0"/>
        <v>9038036.6400000006</v>
      </c>
      <c r="AB4" s="128">
        <f t="shared" si="0"/>
        <v>1027285.4299999999</v>
      </c>
      <c r="AC4" s="128">
        <f t="shared" si="0"/>
        <v>82929308.569999993</v>
      </c>
      <c r="AD4" s="128">
        <f t="shared" si="0"/>
        <v>141586907.12</v>
      </c>
      <c r="AE4" s="128">
        <f t="shared" si="0"/>
        <v>136280002.96000001</v>
      </c>
      <c r="AF4" s="128">
        <f t="shared" si="0"/>
        <v>5306904.16</v>
      </c>
      <c r="AG4" s="128">
        <f t="shared" si="0"/>
        <v>21632857.550000004</v>
      </c>
      <c r="AH4" s="128">
        <f t="shared" si="0"/>
        <v>106692478.96000001</v>
      </c>
      <c r="AI4" s="128">
        <f t="shared" si="0"/>
        <v>105068833.00000001</v>
      </c>
      <c r="AJ4" s="128">
        <f t="shared" si="0"/>
        <v>1623645.9600000002</v>
      </c>
      <c r="AK4" s="128">
        <f t="shared" si="0"/>
        <v>39214952.329999991</v>
      </c>
      <c r="AL4" s="128">
        <f t="shared" si="0"/>
        <v>31052680</v>
      </c>
      <c r="AM4" s="128">
        <f t="shared" si="0"/>
        <v>3712747.1400000006</v>
      </c>
      <c r="AN4" s="128">
        <f t="shared" si="0"/>
        <v>496973610.75999999</v>
      </c>
      <c r="AO4" s="128">
        <f t="shared" si="0"/>
        <v>394938639.11000007</v>
      </c>
      <c r="AP4" s="128">
        <f t="shared" si="0"/>
        <v>102034971.64999999</v>
      </c>
      <c r="AQ4" s="128">
        <f t="shared" si="0"/>
        <v>495747.10000000003</v>
      </c>
      <c r="AR4" s="128">
        <f t="shared" si="0"/>
        <v>2707581.5600000005</v>
      </c>
      <c r="AS4" s="128">
        <f t="shared" si="0"/>
        <v>404677451.27000004</v>
      </c>
      <c r="AT4" s="128">
        <f t="shared" si="0"/>
        <v>5210710147.04</v>
      </c>
      <c r="AU4" s="128">
        <f t="shared" si="0"/>
        <v>5208242300</v>
      </c>
      <c r="AV4" s="128">
        <f t="shared" si="0"/>
        <v>2467847.04</v>
      </c>
      <c r="AW4" s="128">
        <f t="shared" si="0"/>
        <v>787613977.40999997</v>
      </c>
      <c r="AX4" s="128">
        <f t="shared" si="0"/>
        <v>37925220.580000006</v>
      </c>
      <c r="AY4" s="128">
        <f t="shared" si="0"/>
        <v>10617615.590000002</v>
      </c>
      <c r="AZ4" s="128">
        <f t="shared" si="0"/>
        <v>26646410.350000001</v>
      </c>
      <c r="BA4" s="128">
        <f t="shared" si="0"/>
        <v>245420382.83999997</v>
      </c>
      <c r="BB4" s="128">
        <f t="shared" si="0"/>
        <v>18592708.190000001</v>
      </c>
      <c r="BC4" s="128">
        <f t="shared" si="0"/>
        <v>17921806.73</v>
      </c>
      <c r="BD4" s="128">
        <f t="shared" si="0"/>
        <v>307035647.50999993</v>
      </c>
      <c r="BE4" s="128">
        <f t="shared" si="0"/>
        <v>15832942.279999999</v>
      </c>
      <c r="BF4" s="128">
        <f t="shared" si="0"/>
        <v>13061439.360000001</v>
      </c>
      <c r="BG4" s="128">
        <f t="shared" si="0"/>
        <v>73518606.709999993</v>
      </c>
      <c r="BH4" s="128">
        <f t="shared" si="0"/>
        <v>163826</v>
      </c>
      <c r="BI4" s="128">
        <f t="shared" si="0"/>
        <v>87032266.10999997</v>
      </c>
      <c r="BJ4" s="128">
        <f t="shared" si="0"/>
        <v>80219182.700000003</v>
      </c>
      <c r="BK4" s="128">
        <f t="shared" si="0"/>
        <v>6813083.4099999992</v>
      </c>
      <c r="BL4" s="128">
        <f t="shared" si="0"/>
        <v>142928030.59999999</v>
      </c>
      <c r="BM4" s="128">
        <f t="shared" si="0"/>
        <v>102761654.81000002</v>
      </c>
      <c r="BN4" s="128">
        <f t="shared" si="0"/>
        <v>40166375.790000007</v>
      </c>
      <c r="BO4" s="128">
        <f t="shared" si="0"/>
        <v>32339189.599999994</v>
      </c>
      <c r="BP4" s="128">
        <f t="shared" si="0"/>
        <v>63844345.32</v>
      </c>
      <c r="BQ4" s="128">
        <f t="shared" ref="BQ4:DA4" si="1">BQ64+BQ65+BQ66+BQ67+BQ68+BQ69+BQ70+BQ71+BQ72+BQ74</f>
        <v>65170659</v>
      </c>
      <c r="BR4" s="128">
        <f t="shared" si="1"/>
        <v>5327060.71</v>
      </c>
      <c r="BS4" s="128">
        <f t="shared" si="1"/>
        <v>164549588.72999999</v>
      </c>
      <c r="BT4" s="128">
        <f t="shared" si="1"/>
        <v>26113521.890000001</v>
      </c>
      <c r="BU4" s="128">
        <f t="shared" si="1"/>
        <v>33061168.41</v>
      </c>
      <c r="BV4" s="128">
        <f t="shared" si="1"/>
        <v>105766010.55</v>
      </c>
      <c r="BW4" s="128">
        <f t="shared" si="1"/>
        <v>20980365.439999998</v>
      </c>
      <c r="BX4" s="128">
        <f t="shared" si="1"/>
        <v>10205891.089999998</v>
      </c>
      <c r="BY4" s="128">
        <f t="shared" si="1"/>
        <v>54369813.899999999</v>
      </c>
      <c r="BZ4" s="128">
        <f t="shared" si="1"/>
        <v>489298.23</v>
      </c>
      <c r="CA4" s="128">
        <f t="shared" si="1"/>
        <v>52142313.879999995</v>
      </c>
      <c r="CB4" s="128">
        <f t="shared" si="1"/>
        <v>1738201.79</v>
      </c>
      <c r="CC4" s="128">
        <f t="shared" si="1"/>
        <v>5040913.919999999</v>
      </c>
      <c r="CD4" s="128">
        <f t="shared" si="1"/>
        <v>825757511.03000009</v>
      </c>
      <c r="CE4" s="128">
        <f t="shared" si="1"/>
        <v>781594964.46999991</v>
      </c>
      <c r="CF4" s="128">
        <f t="shared" si="1"/>
        <v>44162546.560000002</v>
      </c>
      <c r="CG4" s="128">
        <f t="shared" si="1"/>
        <v>67265120</v>
      </c>
      <c r="CH4" s="128">
        <f t="shared" si="1"/>
        <v>9972704.6500000004</v>
      </c>
      <c r="CI4" s="128">
        <f t="shared" si="1"/>
        <v>4121464.7700000005</v>
      </c>
      <c r="CJ4" s="128">
        <f t="shared" si="1"/>
        <v>6332895.2800000003</v>
      </c>
      <c r="CK4" s="128">
        <f t="shared" si="1"/>
        <v>33671295.880000003</v>
      </c>
      <c r="CL4" s="128">
        <f t="shared" si="1"/>
        <v>123017416</v>
      </c>
      <c r="CM4" s="128">
        <f t="shared" si="1"/>
        <v>7821210.3800000008</v>
      </c>
      <c r="CN4" s="128">
        <f t="shared" si="1"/>
        <v>3158756918.5399995</v>
      </c>
      <c r="CO4" s="128">
        <f t="shared" si="1"/>
        <v>232785088.41000003</v>
      </c>
      <c r="CP4" s="128">
        <f t="shared" si="1"/>
        <v>214817547</v>
      </c>
      <c r="CQ4" s="128">
        <f t="shared" si="1"/>
        <v>4060863.26</v>
      </c>
      <c r="CR4" s="128">
        <f t="shared" si="1"/>
        <v>13906678.149999999</v>
      </c>
      <c r="CS4" s="128">
        <f t="shared" si="1"/>
        <v>16566904.940000001</v>
      </c>
      <c r="CT4" s="128">
        <f t="shared" si="1"/>
        <v>160476243.21000001</v>
      </c>
      <c r="CU4" s="128">
        <f t="shared" si="1"/>
        <v>36652097.650000006</v>
      </c>
      <c r="CV4" s="128">
        <f t="shared" si="1"/>
        <v>6723746.1200000001</v>
      </c>
      <c r="CW4" s="128">
        <f t="shared" si="1"/>
        <v>4574654.8899999997</v>
      </c>
      <c r="CX4" s="128">
        <f t="shared" si="1"/>
        <v>4047992.9400000004</v>
      </c>
      <c r="CY4" s="128">
        <f t="shared" si="1"/>
        <v>26428055</v>
      </c>
      <c r="CZ4" s="128">
        <f t="shared" si="1"/>
        <v>106434292.64999999</v>
      </c>
      <c r="DA4" s="128">
        <f t="shared" si="1"/>
        <v>24439713.5</v>
      </c>
    </row>
    <row r="5" spans="1:105" s="125" customFormat="1" x14ac:dyDescent="0.2">
      <c r="A5" s="125" t="str">
        <f>A76</f>
        <v>Accumulated Amortization</v>
      </c>
      <c r="B5" s="192" t="s">
        <v>654</v>
      </c>
      <c r="C5" s="125">
        <v>2004</v>
      </c>
      <c r="D5" s="128">
        <f>D76</f>
        <v>-2172254.61</v>
      </c>
      <c r="E5" s="128">
        <f t="shared" ref="E5:BP5" si="2">E76</f>
        <v>-72124925</v>
      </c>
      <c r="F5" s="128">
        <f t="shared" si="2"/>
        <v>-31043038</v>
      </c>
      <c r="G5" s="128">
        <f t="shared" si="2"/>
        <v>-3199241.25</v>
      </c>
      <c r="H5" s="128">
        <f t="shared" si="2"/>
        <v>-8831694.4600000009</v>
      </c>
      <c r="I5" s="128">
        <f t="shared" si="2"/>
        <v>-85981794.209999993</v>
      </c>
      <c r="J5" s="128">
        <f t="shared" si="2"/>
        <v>-58860590</v>
      </c>
      <c r="K5" s="128">
        <f t="shared" si="2"/>
        <v>-6172932.5499999998</v>
      </c>
      <c r="L5" s="128">
        <f t="shared" si="2"/>
        <v>-1191676.76</v>
      </c>
      <c r="M5" s="128">
        <f t="shared" si="2"/>
        <v>-12017776</v>
      </c>
      <c r="N5" s="128">
        <f t="shared" si="2"/>
        <v>-146550.04</v>
      </c>
      <c r="O5" s="128">
        <f t="shared" si="2"/>
        <v>-9399526.25</v>
      </c>
      <c r="P5" s="128">
        <f t="shared" si="2"/>
        <v>-414158.27</v>
      </c>
      <c r="Q5" s="128">
        <f t="shared" si="2"/>
        <v>-313922.51</v>
      </c>
      <c r="R5" s="128">
        <f t="shared" si="2"/>
        <v>-2585299.02</v>
      </c>
      <c r="S5" s="128">
        <f t="shared" si="2"/>
        <v>-10388863.119999999</v>
      </c>
      <c r="T5" s="128">
        <f t="shared" si="2"/>
        <v>-290730873</v>
      </c>
      <c r="U5" s="128">
        <f t="shared" si="2"/>
        <v>-39550942</v>
      </c>
      <c r="V5" s="128">
        <f t="shared" si="2"/>
        <v>0</v>
      </c>
      <c r="W5" s="128">
        <f t="shared" si="2"/>
        <v>-2798963.34</v>
      </c>
      <c r="X5" s="128">
        <f t="shared" si="2"/>
        <v>-5647923.3799999999</v>
      </c>
      <c r="Y5" s="128">
        <f t="shared" si="2"/>
        <v>-29830897.449999999</v>
      </c>
      <c r="Z5" s="128">
        <f t="shared" si="2"/>
        <v>-12079563.48</v>
      </c>
      <c r="AA5" s="128">
        <f t="shared" si="2"/>
        <v>-5648116.1900000004</v>
      </c>
      <c r="AB5" s="128">
        <f t="shared" si="2"/>
        <v>-663388.43000000005</v>
      </c>
      <c r="AC5" s="128">
        <f t="shared" si="2"/>
        <v>-36668839.439999998</v>
      </c>
      <c r="AD5" s="128">
        <f t="shared" si="2"/>
        <v>-75677328.379999995</v>
      </c>
      <c r="AE5" s="128">
        <f t="shared" si="2"/>
        <v>-72209987.530000001</v>
      </c>
      <c r="AF5" s="128">
        <f t="shared" si="2"/>
        <v>-3467340.85</v>
      </c>
      <c r="AG5" s="128">
        <f t="shared" si="2"/>
        <v>-8579981.2699999996</v>
      </c>
      <c r="AH5" s="128">
        <f t="shared" si="2"/>
        <v>-21155962.990000002</v>
      </c>
      <c r="AI5" s="128">
        <f t="shared" si="2"/>
        <v>-20796959.07</v>
      </c>
      <c r="AJ5" s="128">
        <f t="shared" si="2"/>
        <v>-359003.92</v>
      </c>
      <c r="AK5" s="128">
        <f t="shared" si="2"/>
        <v>-8775449.7299999986</v>
      </c>
      <c r="AL5" s="128">
        <f t="shared" si="2"/>
        <v>-6938421</v>
      </c>
      <c r="AM5" s="128">
        <f t="shared" si="2"/>
        <v>-2628127.0699999998</v>
      </c>
      <c r="AN5" s="128">
        <f t="shared" si="2"/>
        <v>-227042506.44999999</v>
      </c>
      <c r="AO5" s="128">
        <f t="shared" si="2"/>
        <v>-182968556.16</v>
      </c>
      <c r="AP5" s="128">
        <f t="shared" si="2"/>
        <v>-44073950.289999999</v>
      </c>
      <c r="AQ5" s="128">
        <f t="shared" si="2"/>
        <v>-145531.25</v>
      </c>
      <c r="AR5" s="128">
        <f t="shared" si="2"/>
        <v>-689048.87</v>
      </c>
      <c r="AS5" s="128">
        <f t="shared" si="2"/>
        <v>-155544565.87</v>
      </c>
      <c r="AT5" s="128">
        <f t="shared" si="2"/>
        <v>-2037549057.6400001</v>
      </c>
      <c r="AU5" s="128">
        <f t="shared" si="2"/>
        <v>-2036354100</v>
      </c>
      <c r="AV5" s="128">
        <f t="shared" si="2"/>
        <v>-1194957.6399999999</v>
      </c>
      <c r="AW5" s="128">
        <f t="shared" si="2"/>
        <v>-376580627.13</v>
      </c>
      <c r="AX5" s="128">
        <f t="shared" si="2"/>
        <v>-18798190.18</v>
      </c>
      <c r="AY5" s="128">
        <f t="shared" si="2"/>
        <v>-5739170.1200000001</v>
      </c>
      <c r="AZ5" s="128">
        <f t="shared" si="2"/>
        <v>-6831755.5200000005</v>
      </c>
      <c r="BA5" s="128">
        <f t="shared" si="2"/>
        <v>-100404278.39</v>
      </c>
      <c r="BB5" s="128">
        <f t="shared" si="2"/>
        <v>-8605805.3900000006</v>
      </c>
      <c r="BC5" s="128">
        <f t="shared" si="2"/>
        <v>-3766711.75</v>
      </c>
      <c r="BD5" s="128">
        <f t="shared" si="2"/>
        <v>-133096813.42</v>
      </c>
      <c r="BE5" s="128">
        <f t="shared" si="2"/>
        <v>-7343492.9800000004</v>
      </c>
      <c r="BF5" s="128">
        <f t="shared" si="2"/>
        <v>-8122564.9699999997</v>
      </c>
      <c r="BG5" s="128">
        <f t="shared" si="2"/>
        <v>-31312494.390000001</v>
      </c>
      <c r="BH5" s="128">
        <f t="shared" si="2"/>
        <v>0</v>
      </c>
      <c r="BI5" s="128">
        <f t="shared" si="2"/>
        <v>-37282404.089999996</v>
      </c>
      <c r="BJ5" s="128">
        <f t="shared" si="2"/>
        <v>-33359286</v>
      </c>
      <c r="BK5" s="128">
        <f t="shared" si="2"/>
        <v>-3923118.09</v>
      </c>
      <c r="BL5" s="128">
        <f t="shared" si="2"/>
        <v>-59702575.960000001</v>
      </c>
      <c r="BM5" s="128">
        <f t="shared" si="2"/>
        <v>-41332418.280000001</v>
      </c>
      <c r="BN5" s="128">
        <f t="shared" si="2"/>
        <v>-18370157.68</v>
      </c>
      <c r="BO5" s="128">
        <f t="shared" si="2"/>
        <v>-12700807.130000001</v>
      </c>
      <c r="BP5" s="128">
        <f t="shared" si="2"/>
        <v>-26680683.939999998</v>
      </c>
      <c r="BQ5" s="128">
        <f t="shared" ref="BQ5:DA5" si="3">BQ76</f>
        <v>-35500461</v>
      </c>
      <c r="BR5" s="128">
        <f t="shared" si="3"/>
        <v>-1587488.35</v>
      </c>
      <c r="BS5" s="128">
        <f t="shared" si="3"/>
        <v>-47215451.079999998</v>
      </c>
      <c r="BT5" s="128">
        <f t="shared" si="3"/>
        <v>-11408019.77</v>
      </c>
      <c r="BU5" s="128">
        <f t="shared" si="3"/>
        <v>-18389465.650000002</v>
      </c>
      <c r="BV5" s="128">
        <f t="shared" si="3"/>
        <v>-60424206.710000001</v>
      </c>
      <c r="BW5" s="128">
        <f t="shared" si="3"/>
        <v>-11604351.640000001</v>
      </c>
      <c r="BX5" s="128">
        <f t="shared" si="3"/>
        <v>-5345335.76</v>
      </c>
      <c r="BY5" s="128">
        <f t="shared" si="3"/>
        <v>-12069251.380000001</v>
      </c>
      <c r="BZ5" s="128">
        <f t="shared" si="3"/>
        <v>-74512.61</v>
      </c>
      <c r="CA5" s="128">
        <f t="shared" si="3"/>
        <v>-11769972.07</v>
      </c>
      <c r="CB5" s="128">
        <f t="shared" si="3"/>
        <v>-224766.7</v>
      </c>
      <c r="CC5" s="128">
        <f t="shared" si="3"/>
        <v>-130224.26</v>
      </c>
      <c r="CD5" s="128">
        <f t="shared" si="3"/>
        <v>-351640479.13</v>
      </c>
      <c r="CE5" s="128">
        <f t="shared" si="3"/>
        <v>-328234962.88999999</v>
      </c>
      <c r="CF5" s="128">
        <f t="shared" si="3"/>
        <v>-23405516.239999998</v>
      </c>
      <c r="CG5" s="128">
        <f t="shared" si="3"/>
        <v>-37121648</v>
      </c>
      <c r="CH5" s="128">
        <f t="shared" si="3"/>
        <v>-5944878.5300000003</v>
      </c>
      <c r="CI5" s="128">
        <f t="shared" si="3"/>
        <v>-602140.61</v>
      </c>
      <c r="CJ5" s="128">
        <f t="shared" si="3"/>
        <v>-1078042.98</v>
      </c>
      <c r="CK5" s="128">
        <f t="shared" si="3"/>
        <v>-13125892.789999999</v>
      </c>
      <c r="CL5" s="128">
        <f t="shared" si="3"/>
        <v>-60248325</v>
      </c>
      <c r="CM5" s="128">
        <f t="shared" si="3"/>
        <v>-1444516.25</v>
      </c>
      <c r="CN5" s="128">
        <f t="shared" si="3"/>
        <v>-1492463698.97</v>
      </c>
      <c r="CO5" s="128">
        <f t="shared" si="3"/>
        <v>-107761177.64000002</v>
      </c>
      <c r="CP5" s="128">
        <f t="shared" si="3"/>
        <v>-100541332</v>
      </c>
      <c r="CQ5" s="128">
        <f t="shared" si="3"/>
        <v>-2218406.48</v>
      </c>
      <c r="CR5" s="128">
        <f t="shared" si="3"/>
        <v>-5001439.16</v>
      </c>
      <c r="CS5" s="128">
        <f t="shared" si="3"/>
        <v>-7496947.7599999998</v>
      </c>
      <c r="CT5" s="128">
        <f t="shared" si="3"/>
        <v>-65162757.619999997</v>
      </c>
      <c r="CU5" s="128">
        <f t="shared" si="3"/>
        <v>-17770323.68</v>
      </c>
      <c r="CV5" s="128">
        <f t="shared" si="3"/>
        <v>-3980018.34</v>
      </c>
      <c r="CW5" s="128">
        <f t="shared" si="3"/>
        <v>-862533.67</v>
      </c>
      <c r="CX5" s="128">
        <f t="shared" si="3"/>
        <v>-2078346.01</v>
      </c>
      <c r="CY5" s="128">
        <f t="shared" si="3"/>
        <v>-4578613</v>
      </c>
      <c r="CZ5" s="128">
        <f t="shared" si="3"/>
        <v>-43581386.009999998</v>
      </c>
      <c r="DA5" s="128">
        <f t="shared" si="3"/>
        <v>-6306191.5199999996</v>
      </c>
    </row>
    <row r="6" spans="1:105" s="125" customFormat="1" x14ac:dyDescent="0.2">
      <c r="A6" s="199" t="s">
        <v>241</v>
      </c>
      <c r="B6" s="192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</row>
    <row r="7" spans="1:105" s="125" customFormat="1" x14ac:dyDescent="0.2">
      <c r="A7" s="125" t="s">
        <v>349</v>
      </c>
      <c r="B7" s="125" t="s">
        <v>357</v>
      </c>
      <c r="C7" s="125">
        <v>2004</v>
      </c>
      <c r="D7" s="129">
        <f>D169</f>
        <v>162007</v>
      </c>
      <c r="E7" s="129">
        <f t="shared" ref="E7:BP7" si="4">E169</f>
        <v>17687211</v>
      </c>
      <c r="F7" s="129">
        <f t="shared" si="4"/>
        <v>4391837</v>
      </c>
      <c r="G7" s="129">
        <f t="shared" si="4"/>
        <v>2028044</v>
      </c>
      <c r="H7" s="129">
        <f t="shared" si="4"/>
        <v>2929226</v>
      </c>
      <c r="I7" s="129">
        <f t="shared" si="4"/>
        <v>8361061.0300000003</v>
      </c>
      <c r="J7" s="129">
        <f t="shared" si="4"/>
        <v>5993983</v>
      </c>
      <c r="K7" s="129">
        <f t="shared" si="4"/>
        <v>580681.01</v>
      </c>
      <c r="L7" s="129">
        <f t="shared" si="4"/>
        <v>34785.72</v>
      </c>
      <c r="M7" s="129">
        <f t="shared" si="4"/>
        <v>4157245</v>
      </c>
      <c r="N7" s="129">
        <f t="shared" si="4"/>
        <v>59556.1</v>
      </c>
      <c r="O7" s="129">
        <f t="shared" si="4"/>
        <v>4406457.51</v>
      </c>
      <c r="P7" s="129">
        <f t="shared" si="4"/>
        <v>57357</v>
      </c>
      <c r="Q7" s="129">
        <f t="shared" si="4"/>
        <v>4</v>
      </c>
      <c r="R7" s="129">
        <f t="shared" si="4"/>
        <v>1902889</v>
      </c>
      <c r="S7" s="129">
        <f t="shared" si="4"/>
        <v>1115077.3500000001</v>
      </c>
      <c r="T7" s="129">
        <f t="shared" si="4"/>
        <v>34917020</v>
      </c>
      <c r="U7" s="129">
        <f t="shared" si="4"/>
        <v>8133430</v>
      </c>
      <c r="V7" s="129">
        <f t="shared" si="4"/>
        <v>1301874.6000000001</v>
      </c>
      <c r="W7" s="129">
        <f t="shared" si="4"/>
        <v>220869</v>
      </c>
      <c r="X7" s="129">
        <f t="shared" si="4"/>
        <v>1195394</v>
      </c>
      <c r="Y7" s="129">
        <f t="shared" si="4"/>
        <v>3049295.07</v>
      </c>
      <c r="Z7" s="129">
        <f t="shared" si="4"/>
        <v>4532706.05</v>
      </c>
      <c r="AA7" s="129">
        <f t="shared" si="4"/>
        <v>87334.399999999994</v>
      </c>
      <c r="AB7" s="129">
        <f t="shared" si="4"/>
        <v>0</v>
      </c>
      <c r="AC7" s="129">
        <f t="shared" si="4"/>
        <v>0</v>
      </c>
      <c r="AD7" s="129">
        <f t="shared" si="4"/>
        <v>3533585.46</v>
      </c>
      <c r="AE7" s="129">
        <f t="shared" si="4"/>
        <v>3533585.46</v>
      </c>
      <c r="AF7" s="129">
        <f t="shared" si="4"/>
        <v>0</v>
      </c>
      <c r="AG7" s="129">
        <f t="shared" si="4"/>
        <v>1632846.85</v>
      </c>
      <c r="AH7" s="129">
        <f t="shared" si="4"/>
        <v>8010280</v>
      </c>
      <c r="AI7" s="129">
        <f t="shared" si="4"/>
        <v>7900148</v>
      </c>
      <c r="AJ7" s="129">
        <f t="shared" si="4"/>
        <v>110132</v>
      </c>
      <c r="AK7" s="129">
        <f t="shared" si="4"/>
        <v>2326260.02</v>
      </c>
      <c r="AL7" s="129">
        <f t="shared" si="4"/>
        <v>2343561</v>
      </c>
      <c r="AM7" s="129">
        <f t="shared" si="4"/>
        <v>46287</v>
      </c>
      <c r="AN7" s="129">
        <f t="shared" si="4"/>
        <v>21241418.550000001</v>
      </c>
      <c r="AO7" s="129">
        <f t="shared" si="4"/>
        <v>16095010.550000001</v>
      </c>
      <c r="AP7" s="129">
        <f t="shared" si="4"/>
        <v>5146408</v>
      </c>
      <c r="AQ7" s="129">
        <f t="shared" si="4"/>
        <v>34049.4</v>
      </c>
      <c r="AR7" s="129">
        <f t="shared" si="4"/>
        <v>97267.22</v>
      </c>
      <c r="AS7" s="129">
        <f t="shared" si="4"/>
        <v>15526000</v>
      </c>
      <c r="AT7" s="129">
        <f t="shared" si="4"/>
        <v>269310397.38</v>
      </c>
      <c r="AU7" s="129">
        <f t="shared" si="4"/>
        <v>269300000</v>
      </c>
      <c r="AV7" s="129">
        <f t="shared" si="4"/>
        <v>10397.379999999999</v>
      </c>
      <c r="AW7" s="129">
        <f t="shared" si="4"/>
        <v>51772658</v>
      </c>
      <c r="AX7" s="129">
        <f t="shared" si="4"/>
        <v>1372891</v>
      </c>
      <c r="AY7" s="129">
        <f t="shared" si="4"/>
        <v>444569</v>
      </c>
      <c r="AZ7" s="129">
        <f t="shared" si="4"/>
        <v>1999873.35</v>
      </c>
      <c r="BA7" s="129">
        <f t="shared" si="4"/>
        <v>16504371.15</v>
      </c>
      <c r="BB7" s="129">
        <f t="shared" si="4"/>
        <v>572818</v>
      </c>
      <c r="BC7" s="129">
        <f t="shared" si="4"/>
        <v>1214937.76</v>
      </c>
      <c r="BD7" s="129">
        <f t="shared" si="4"/>
        <v>16633636</v>
      </c>
      <c r="BE7" s="129">
        <f t="shared" si="4"/>
        <v>507893</v>
      </c>
      <c r="BF7" s="129">
        <f t="shared" si="4"/>
        <v>485284</v>
      </c>
      <c r="BG7" s="129">
        <f t="shared" si="4"/>
        <v>7714070</v>
      </c>
      <c r="BH7" s="129">
        <f t="shared" si="4"/>
        <v>0</v>
      </c>
      <c r="BI7" s="129">
        <f t="shared" si="4"/>
        <v>6503173.6600000001</v>
      </c>
      <c r="BJ7" s="129">
        <f t="shared" si="4"/>
        <v>6346507.8799999999</v>
      </c>
      <c r="BK7" s="129">
        <f t="shared" si="4"/>
        <v>156665.78</v>
      </c>
      <c r="BL7" s="129">
        <f t="shared" si="4"/>
        <v>13706034</v>
      </c>
      <c r="BM7" s="129">
        <f t="shared" si="4"/>
        <v>10132494</v>
      </c>
      <c r="BN7" s="129">
        <f t="shared" si="4"/>
        <v>3573540</v>
      </c>
      <c r="BO7" s="129">
        <f t="shared" si="4"/>
        <v>1795074.67</v>
      </c>
      <c r="BP7" s="129">
        <f t="shared" si="4"/>
        <v>7982452</v>
      </c>
      <c r="BQ7" s="129">
        <f t="shared" ref="BQ7:DA7" si="5">BQ169</f>
        <v>1839271</v>
      </c>
      <c r="BR7" s="129">
        <f t="shared" si="5"/>
        <v>113179</v>
      </c>
      <c r="BS7" s="129">
        <f t="shared" si="5"/>
        <v>7974442</v>
      </c>
      <c r="BT7" s="129">
        <f t="shared" si="5"/>
        <v>925693</v>
      </c>
      <c r="BU7" s="129">
        <f t="shared" si="5"/>
        <v>1822249</v>
      </c>
      <c r="BV7" s="129">
        <f t="shared" si="5"/>
        <v>8104180</v>
      </c>
      <c r="BW7" s="129">
        <f t="shared" si="5"/>
        <v>1126916.24</v>
      </c>
      <c r="BX7" s="129">
        <f t="shared" si="5"/>
        <v>357344.19</v>
      </c>
      <c r="BY7" s="129">
        <f t="shared" si="5"/>
        <v>4995123</v>
      </c>
      <c r="BZ7" s="129">
        <f t="shared" si="5"/>
        <v>112131</v>
      </c>
      <c r="CA7" s="129">
        <f t="shared" si="5"/>
        <v>4612605</v>
      </c>
      <c r="CB7" s="129">
        <f t="shared" si="5"/>
        <v>270387</v>
      </c>
      <c r="CC7" s="129">
        <f t="shared" si="5"/>
        <v>2319621.9900000002</v>
      </c>
      <c r="CD7" s="129">
        <f t="shared" si="5"/>
        <v>51184449</v>
      </c>
      <c r="CE7" s="129">
        <f t="shared" si="5"/>
        <v>48921995</v>
      </c>
      <c r="CF7" s="129">
        <f t="shared" si="5"/>
        <v>2262454</v>
      </c>
      <c r="CG7" s="129">
        <f t="shared" si="5"/>
        <v>2759696</v>
      </c>
      <c r="CH7" s="129">
        <f t="shared" si="5"/>
        <v>386114</v>
      </c>
      <c r="CI7" s="129">
        <f t="shared" si="5"/>
        <v>296720</v>
      </c>
      <c r="CJ7" s="129">
        <f t="shared" si="5"/>
        <v>384135.94</v>
      </c>
      <c r="CK7" s="129">
        <f t="shared" si="5"/>
        <v>2054807.66</v>
      </c>
      <c r="CL7" s="129">
        <f t="shared" si="5"/>
        <v>5651742</v>
      </c>
      <c r="CM7" s="129">
        <f t="shared" si="5"/>
        <v>924694</v>
      </c>
      <c r="CN7" s="129">
        <f t="shared" si="5"/>
        <v>130014363</v>
      </c>
      <c r="CO7" s="129">
        <f t="shared" si="5"/>
        <v>10253923.119999999</v>
      </c>
      <c r="CP7" s="129">
        <f t="shared" si="5"/>
        <v>9357941</v>
      </c>
      <c r="CQ7" s="129">
        <f t="shared" si="5"/>
        <v>55853</v>
      </c>
      <c r="CR7" s="129">
        <f t="shared" si="5"/>
        <v>840129.12</v>
      </c>
      <c r="CS7" s="129">
        <f t="shared" si="5"/>
        <v>1117618.94</v>
      </c>
      <c r="CT7" s="129">
        <f t="shared" si="5"/>
        <v>10791993</v>
      </c>
      <c r="CU7" s="129">
        <f t="shared" si="5"/>
        <v>1601220</v>
      </c>
      <c r="CV7" s="129">
        <f t="shared" si="5"/>
        <v>487848.27</v>
      </c>
      <c r="CW7" s="129">
        <f t="shared" si="5"/>
        <v>0</v>
      </c>
      <c r="CX7" s="129">
        <f t="shared" si="5"/>
        <v>77520.27</v>
      </c>
      <c r="CY7" s="129">
        <f t="shared" si="5"/>
        <v>2630024</v>
      </c>
      <c r="CZ7" s="129">
        <f t="shared" si="5"/>
        <v>6622832</v>
      </c>
      <c r="DA7" s="129">
        <f t="shared" si="5"/>
        <v>1820410.05</v>
      </c>
    </row>
    <row r="8" spans="1:105" s="125" customFormat="1" x14ac:dyDescent="0.2">
      <c r="A8" s="125" t="s">
        <v>350</v>
      </c>
      <c r="B8" s="125" t="s">
        <v>358</v>
      </c>
      <c r="C8" s="125">
        <v>2004</v>
      </c>
      <c r="D8" s="128">
        <f>D90+D91+D92+D93+D95+D96+D98</f>
        <v>654855.23</v>
      </c>
      <c r="E8" s="128">
        <f t="shared" ref="E8:BP8" si="6">E90+E91+E92+E93+E95+E96+E98</f>
        <v>8204178</v>
      </c>
      <c r="F8" s="128">
        <f t="shared" si="6"/>
        <v>8511732</v>
      </c>
      <c r="G8" s="128">
        <f t="shared" si="6"/>
        <v>2894173.0300000007</v>
      </c>
      <c r="H8" s="128">
        <f t="shared" si="6"/>
        <v>6869061.8199999994</v>
      </c>
      <c r="I8" s="128">
        <f t="shared" si="6"/>
        <v>10182464.400000002</v>
      </c>
      <c r="J8" s="128">
        <f t="shared" si="6"/>
        <v>7665050</v>
      </c>
      <c r="K8" s="128">
        <f t="shared" si="6"/>
        <v>1393229.45</v>
      </c>
      <c r="L8" s="128">
        <f t="shared" si="6"/>
        <v>472042.92000000004</v>
      </c>
      <c r="M8" s="128">
        <f t="shared" si="6"/>
        <v>4977199</v>
      </c>
      <c r="N8" s="128">
        <f t="shared" si="6"/>
        <v>333558.49000000005</v>
      </c>
      <c r="O8" s="128">
        <f t="shared" si="6"/>
        <v>2543664.9900000002</v>
      </c>
      <c r="P8" s="128">
        <f t="shared" si="6"/>
        <v>289734.19</v>
      </c>
      <c r="Q8" s="128">
        <f t="shared" si="6"/>
        <v>217102.94</v>
      </c>
      <c r="R8" s="128">
        <f t="shared" si="6"/>
        <v>958101.64</v>
      </c>
      <c r="S8" s="128">
        <f t="shared" si="6"/>
        <v>1602289.93</v>
      </c>
      <c r="T8" s="128">
        <f t="shared" si="6"/>
        <v>35789687</v>
      </c>
      <c r="U8" s="128">
        <f t="shared" si="6"/>
        <v>22296906</v>
      </c>
      <c r="V8" s="128">
        <f t="shared" si="6"/>
        <v>4105011.1100000003</v>
      </c>
      <c r="W8" s="128">
        <f t="shared" si="6"/>
        <v>727117.47000000009</v>
      </c>
      <c r="X8" s="128">
        <f t="shared" si="6"/>
        <v>5555232.7800000003</v>
      </c>
      <c r="Y8" s="128">
        <f t="shared" si="6"/>
        <v>3118785.8899999997</v>
      </c>
      <c r="Z8" s="128">
        <f t="shared" si="6"/>
        <v>3717728.76</v>
      </c>
      <c r="AA8" s="128">
        <f t="shared" si="6"/>
        <v>980166.29</v>
      </c>
      <c r="AB8" s="128">
        <f t="shared" si="6"/>
        <v>169475.7</v>
      </c>
      <c r="AC8" s="128">
        <f t="shared" si="6"/>
        <v>6637107.5300000003</v>
      </c>
      <c r="AD8" s="128">
        <f t="shared" si="6"/>
        <v>9957041.9499999993</v>
      </c>
      <c r="AE8" s="128">
        <f t="shared" si="6"/>
        <v>9174685.5700000003</v>
      </c>
      <c r="AF8" s="128">
        <f t="shared" si="6"/>
        <v>782356.38</v>
      </c>
      <c r="AG8" s="128">
        <f t="shared" si="6"/>
        <v>1381046.4</v>
      </c>
      <c r="AH8" s="128">
        <f t="shared" si="6"/>
        <v>8437271.7699999996</v>
      </c>
      <c r="AI8" s="128">
        <f t="shared" si="6"/>
        <v>8075926.1799999997</v>
      </c>
      <c r="AJ8" s="128">
        <f t="shared" si="6"/>
        <v>361345.58999999997</v>
      </c>
      <c r="AK8" s="128">
        <f t="shared" si="6"/>
        <v>5070479.92</v>
      </c>
      <c r="AL8" s="128">
        <f t="shared" si="6"/>
        <v>3823105</v>
      </c>
      <c r="AM8" s="128">
        <f t="shared" si="6"/>
        <v>596582.73</v>
      </c>
      <c r="AN8" s="128">
        <f t="shared" si="6"/>
        <v>32418082.030000001</v>
      </c>
      <c r="AO8" s="128">
        <f t="shared" si="6"/>
        <v>24696466.629999999</v>
      </c>
      <c r="AP8" s="128">
        <f t="shared" si="6"/>
        <v>7721615.4000000013</v>
      </c>
      <c r="AQ8" s="128">
        <f t="shared" si="6"/>
        <v>154817.92000000001</v>
      </c>
      <c r="AR8" s="128">
        <f t="shared" si="6"/>
        <v>608753.30000000005</v>
      </c>
      <c r="AS8" s="128">
        <f t="shared" si="6"/>
        <v>12602345.309999999</v>
      </c>
      <c r="AT8" s="128">
        <f t="shared" si="6"/>
        <v>302317018.30000001</v>
      </c>
      <c r="AU8" s="128">
        <f t="shared" si="6"/>
        <v>302052900</v>
      </c>
      <c r="AV8" s="128">
        <f t="shared" si="6"/>
        <v>264118.3</v>
      </c>
      <c r="AW8" s="128">
        <f t="shared" si="6"/>
        <v>33999838.969999999</v>
      </c>
      <c r="AX8" s="128">
        <f t="shared" si="6"/>
        <v>2628204.58</v>
      </c>
      <c r="AY8" s="128">
        <f t="shared" si="6"/>
        <v>1233342.5200000003</v>
      </c>
      <c r="AZ8" s="128">
        <f t="shared" si="6"/>
        <v>5113846.7699999996</v>
      </c>
      <c r="BA8" s="128">
        <f t="shared" si="6"/>
        <v>9825409.3600000013</v>
      </c>
      <c r="BB8" s="128">
        <f t="shared" si="6"/>
        <v>1340110.21</v>
      </c>
      <c r="BC8" s="128">
        <f t="shared" si="6"/>
        <v>1902962.18</v>
      </c>
      <c r="BD8" s="128">
        <f t="shared" si="6"/>
        <v>20879399.979999997</v>
      </c>
      <c r="BE8" s="128">
        <f t="shared" si="6"/>
        <v>1159949.3800000001</v>
      </c>
      <c r="BF8" s="128">
        <f t="shared" si="6"/>
        <v>1636670.8299999998</v>
      </c>
      <c r="BG8" s="128">
        <f t="shared" si="6"/>
        <v>3521538.38</v>
      </c>
      <c r="BH8" s="128">
        <f t="shared" si="6"/>
        <v>49045</v>
      </c>
      <c r="BI8" s="128">
        <f t="shared" si="6"/>
        <v>5588598.04</v>
      </c>
      <c r="BJ8" s="128">
        <f t="shared" si="6"/>
        <v>4824220</v>
      </c>
      <c r="BK8" s="128">
        <f t="shared" si="6"/>
        <v>764378.04</v>
      </c>
      <c r="BL8" s="128">
        <f t="shared" si="6"/>
        <v>11425430.459999999</v>
      </c>
      <c r="BM8" s="128">
        <f t="shared" si="6"/>
        <v>7261518.9800000004</v>
      </c>
      <c r="BN8" s="128">
        <f t="shared" si="6"/>
        <v>4163911.4800000004</v>
      </c>
      <c r="BO8" s="128">
        <f t="shared" si="6"/>
        <v>1382828.8199999998</v>
      </c>
      <c r="BP8" s="128">
        <f t="shared" si="6"/>
        <v>3721042.0599999996</v>
      </c>
      <c r="BQ8" s="128">
        <f t="shared" ref="BQ8:DA8" si="7">BQ90+BQ91+BQ92+BQ93+BQ95+BQ96+BQ98</f>
        <v>4973047</v>
      </c>
      <c r="BR8" s="128">
        <f t="shared" si="7"/>
        <v>1742688.93</v>
      </c>
      <c r="BS8" s="128">
        <f t="shared" si="7"/>
        <v>10348591.390000001</v>
      </c>
      <c r="BT8" s="128">
        <f t="shared" si="7"/>
        <v>1647185.4900000002</v>
      </c>
      <c r="BU8" s="128">
        <f t="shared" si="7"/>
        <v>2729048.64</v>
      </c>
      <c r="BV8" s="128">
        <f t="shared" si="7"/>
        <v>7593543.1900000004</v>
      </c>
      <c r="BW8" s="128">
        <f t="shared" si="7"/>
        <v>1919475.83</v>
      </c>
      <c r="BX8" s="128">
        <f t="shared" si="7"/>
        <v>921928.54</v>
      </c>
      <c r="BY8" s="128">
        <f t="shared" si="7"/>
        <v>5103360.25</v>
      </c>
      <c r="BZ8" s="128">
        <f t="shared" si="7"/>
        <v>149512.60999999999</v>
      </c>
      <c r="CA8" s="128">
        <f t="shared" si="7"/>
        <v>4669143.5200000005</v>
      </c>
      <c r="CB8" s="128">
        <f t="shared" si="7"/>
        <v>284704.12</v>
      </c>
      <c r="CC8" s="128">
        <f t="shared" si="7"/>
        <v>1554292.2799999998</v>
      </c>
      <c r="CD8" s="128">
        <f t="shared" si="7"/>
        <v>36862986.859999999</v>
      </c>
      <c r="CE8" s="128">
        <f t="shared" si="7"/>
        <v>33985015.25</v>
      </c>
      <c r="CF8" s="128">
        <f t="shared" si="7"/>
        <v>2877971.6100000003</v>
      </c>
      <c r="CG8" s="128">
        <f t="shared" si="7"/>
        <v>6830817</v>
      </c>
      <c r="CH8" s="128">
        <f t="shared" si="7"/>
        <v>745252.56</v>
      </c>
      <c r="CI8" s="128">
        <f t="shared" si="7"/>
        <v>1186238.1100000001</v>
      </c>
      <c r="CJ8" s="128">
        <f t="shared" si="7"/>
        <v>913441.41999999993</v>
      </c>
      <c r="CK8" s="128">
        <f t="shared" si="7"/>
        <v>2651351.9099999997</v>
      </c>
      <c r="CL8" s="128">
        <f t="shared" si="7"/>
        <v>10258976</v>
      </c>
      <c r="CM8" s="128">
        <f t="shared" si="7"/>
        <v>1300196.1200000001</v>
      </c>
      <c r="CN8" s="128">
        <f t="shared" si="7"/>
        <v>142837889.91999999</v>
      </c>
      <c r="CO8" s="128">
        <f t="shared" si="7"/>
        <v>19383374.739999998</v>
      </c>
      <c r="CP8" s="128">
        <f t="shared" si="7"/>
        <v>17523314</v>
      </c>
      <c r="CQ8" s="128">
        <f t="shared" si="7"/>
        <v>452357.21</v>
      </c>
      <c r="CR8" s="128">
        <f t="shared" si="7"/>
        <v>1407703.53</v>
      </c>
      <c r="CS8" s="128">
        <f t="shared" si="7"/>
        <v>1346985.5800000003</v>
      </c>
      <c r="CT8" s="128">
        <f t="shared" si="7"/>
        <v>8328678.3399999999</v>
      </c>
      <c r="CU8" s="128">
        <f t="shared" si="7"/>
        <v>4028788.14</v>
      </c>
      <c r="CV8" s="128">
        <f t="shared" si="7"/>
        <v>866232.99</v>
      </c>
      <c r="CW8" s="128">
        <f t="shared" si="7"/>
        <v>1111449.5400000003</v>
      </c>
      <c r="CX8" s="128">
        <f t="shared" si="7"/>
        <v>491452.87</v>
      </c>
      <c r="CY8" s="128">
        <f t="shared" si="7"/>
        <v>4365613</v>
      </c>
      <c r="CZ8" s="128">
        <f t="shared" si="7"/>
        <v>6631739</v>
      </c>
      <c r="DA8" s="128">
        <f t="shared" si="7"/>
        <v>2843775.92</v>
      </c>
    </row>
    <row r="9" spans="1:105" s="125" customFormat="1" x14ac:dyDescent="0.2">
      <c r="A9" s="125" t="s">
        <v>351</v>
      </c>
      <c r="B9" s="125" t="s">
        <v>359</v>
      </c>
      <c r="C9" s="125">
        <v>2004</v>
      </c>
      <c r="D9" s="128">
        <f>D103</f>
        <v>0</v>
      </c>
      <c r="E9" s="128">
        <f t="shared" ref="E9:BP9" si="8">E103</f>
        <v>4727355</v>
      </c>
      <c r="F9" s="128">
        <f t="shared" si="8"/>
        <v>249000</v>
      </c>
      <c r="G9" s="128">
        <f t="shared" si="8"/>
        <v>-32580</v>
      </c>
      <c r="H9" s="128">
        <f t="shared" si="8"/>
        <v>32000</v>
      </c>
      <c r="I9" s="128">
        <f t="shared" si="8"/>
        <v>1709950</v>
      </c>
      <c r="J9" s="128">
        <f t="shared" si="8"/>
        <v>1595908</v>
      </c>
      <c r="K9" s="128">
        <f t="shared" si="8"/>
        <v>138384.79999999999</v>
      </c>
      <c r="L9" s="128">
        <f t="shared" si="8"/>
        <v>0</v>
      </c>
      <c r="M9" s="128">
        <f t="shared" si="8"/>
        <v>906497</v>
      </c>
      <c r="N9" s="128">
        <f t="shared" si="8"/>
        <v>0</v>
      </c>
      <c r="O9" s="128">
        <f t="shared" si="8"/>
        <v>104947</v>
      </c>
      <c r="P9" s="128">
        <f t="shared" si="8"/>
        <v>1609</v>
      </c>
      <c r="Q9" s="128">
        <f t="shared" si="8"/>
        <v>0</v>
      </c>
      <c r="R9" s="128">
        <f t="shared" si="8"/>
        <v>132921.35999999999</v>
      </c>
      <c r="S9" s="128">
        <f t="shared" si="8"/>
        <v>390000</v>
      </c>
      <c r="T9" s="128">
        <f t="shared" si="8"/>
        <v>4826841</v>
      </c>
      <c r="U9" s="128">
        <f t="shared" si="8"/>
        <v>277500</v>
      </c>
      <c r="V9" s="128">
        <f t="shared" si="8"/>
        <v>172694.26</v>
      </c>
      <c r="W9" s="128">
        <f t="shared" si="8"/>
        <v>0</v>
      </c>
      <c r="X9" s="128">
        <f t="shared" si="8"/>
        <v>301216</v>
      </c>
      <c r="Y9" s="128">
        <f t="shared" si="8"/>
        <v>657000</v>
      </c>
      <c r="Z9" s="128">
        <f t="shared" si="8"/>
        <v>88717.42</v>
      </c>
      <c r="AA9" s="128">
        <f t="shared" si="8"/>
        <v>3396</v>
      </c>
      <c r="AB9" s="128">
        <f t="shared" si="8"/>
        <v>-3324</v>
      </c>
      <c r="AC9" s="128">
        <f t="shared" si="8"/>
        <v>902193.07</v>
      </c>
      <c r="AD9" s="128">
        <f t="shared" si="8"/>
        <v>-327670.38</v>
      </c>
      <c r="AE9" s="128">
        <f t="shared" si="8"/>
        <v>-309870.38</v>
      </c>
      <c r="AF9" s="128">
        <f t="shared" si="8"/>
        <v>-17800</v>
      </c>
      <c r="AG9" s="128">
        <f t="shared" si="8"/>
        <v>128601.32</v>
      </c>
      <c r="AH9" s="128">
        <f t="shared" si="8"/>
        <v>2271440.56</v>
      </c>
      <c r="AI9" s="128">
        <f t="shared" si="8"/>
        <v>2271409.56</v>
      </c>
      <c r="AJ9" s="128">
        <f t="shared" si="8"/>
        <v>31</v>
      </c>
      <c r="AK9" s="128">
        <f t="shared" si="8"/>
        <v>1433349.81</v>
      </c>
      <c r="AL9" s="128">
        <f t="shared" si="8"/>
        <v>412562</v>
      </c>
      <c r="AM9" s="128">
        <f t="shared" si="8"/>
        <v>10025</v>
      </c>
      <c r="AN9" s="128">
        <f t="shared" si="8"/>
        <v>6456730.2300000004</v>
      </c>
      <c r="AO9" s="128">
        <f t="shared" si="8"/>
        <v>4506411.78</v>
      </c>
      <c r="AP9" s="128">
        <f t="shared" si="8"/>
        <v>1950318.45</v>
      </c>
      <c r="AQ9" s="128">
        <f t="shared" si="8"/>
        <v>24668</v>
      </c>
      <c r="AR9" s="128">
        <f t="shared" si="8"/>
        <v>122644</v>
      </c>
      <c r="AS9" s="128">
        <f t="shared" si="8"/>
        <v>6893496.04</v>
      </c>
      <c r="AT9" s="128">
        <f t="shared" si="8"/>
        <v>39288400</v>
      </c>
      <c r="AU9" s="128">
        <f t="shared" si="8"/>
        <v>39288400</v>
      </c>
      <c r="AV9" s="128">
        <f t="shared" si="8"/>
        <v>0</v>
      </c>
      <c r="AW9" s="128">
        <f t="shared" si="8"/>
        <v>0</v>
      </c>
      <c r="AX9" s="128">
        <f t="shared" si="8"/>
        <v>0</v>
      </c>
      <c r="AY9" s="128">
        <f t="shared" si="8"/>
        <v>17162.21</v>
      </c>
      <c r="AZ9" s="128">
        <f t="shared" si="8"/>
        <v>0</v>
      </c>
      <c r="BA9" s="128">
        <f t="shared" si="8"/>
        <v>3510545</v>
      </c>
      <c r="BB9" s="128">
        <f t="shared" si="8"/>
        <v>660000</v>
      </c>
      <c r="BC9" s="128">
        <f t="shared" si="8"/>
        <v>642442</v>
      </c>
      <c r="BD9" s="128">
        <f t="shared" si="8"/>
        <v>2383100</v>
      </c>
      <c r="BE9" s="128">
        <f t="shared" si="8"/>
        <v>0</v>
      </c>
      <c r="BF9" s="128">
        <f t="shared" si="8"/>
        <v>0</v>
      </c>
      <c r="BG9" s="128">
        <f t="shared" si="8"/>
        <v>680300.23</v>
      </c>
      <c r="BH9" s="128">
        <f t="shared" si="8"/>
        <v>0</v>
      </c>
      <c r="BI9" s="128">
        <f t="shared" si="8"/>
        <v>574240.30000000005</v>
      </c>
      <c r="BJ9" s="128">
        <f t="shared" si="8"/>
        <v>561042</v>
      </c>
      <c r="BK9" s="128">
        <f t="shared" si="8"/>
        <v>13198.3</v>
      </c>
      <c r="BL9" s="128">
        <f t="shared" si="8"/>
        <v>1442898.19</v>
      </c>
      <c r="BM9" s="128">
        <f t="shared" si="8"/>
        <v>1068898.19</v>
      </c>
      <c r="BN9" s="128">
        <f t="shared" si="8"/>
        <v>374000</v>
      </c>
      <c r="BO9" s="128">
        <f t="shared" si="8"/>
        <v>179500</v>
      </c>
      <c r="BP9" s="128">
        <f t="shared" si="8"/>
        <v>96735.89</v>
      </c>
      <c r="BQ9" s="128">
        <f t="shared" ref="BQ9:DA9" si="9">BQ103</f>
        <v>1011000</v>
      </c>
      <c r="BR9" s="128">
        <f t="shared" si="9"/>
        <v>0</v>
      </c>
      <c r="BS9" s="128">
        <f t="shared" si="9"/>
        <v>822703.06</v>
      </c>
      <c r="BT9" s="128">
        <f t="shared" si="9"/>
        <v>540276</v>
      </c>
      <c r="BU9" s="128">
        <f t="shared" si="9"/>
        <v>678950</v>
      </c>
      <c r="BV9" s="128">
        <f t="shared" si="9"/>
        <v>0</v>
      </c>
      <c r="BW9" s="128">
        <f t="shared" si="9"/>
        <v>170833.77</v>
      </c>
      <c r="BX9" s="128">
        <f t="shared" si="9"/>
        <v>23612</v>
      </c>
      <c r="BY9" s="128">
        <f t="shared" si="9"/>
        <v>1692853</v>
      </c>
      <c r="BZ9" s="128">
        <f t="shared" si="9"/>
        <v>6020</v>
      </c>
      <c r="CA9" s="128">
        <f t="shared" si="9"/>
        <v>1602278</v>
      </c>
      <c r="CB9" s="128">
        <f t="shared" si="9"/>
        <v>84555</v>
      </c>
      <c r="CC9" s="128">
        <f t="shared" si="9"/>
        <v>-45015.73</v>
      </c>
      <c r="CD9" s="128">
        <f t="shared" si="9"/>
        <v>11322409.449999999</v>
      </c>
      <c r="CE9" s="128">
        <f t="shared" si="9"/>
        <v>10885402.449999999</v>
      </c>
      <c r="CF9" s="128">
        <f t="shared" si="9"/>
        <v>437007</v>
      </c>
      <c r="CG9" s="128">
        <f t="shared" si="9"/>
        <v>21810</v>
      </c>
      <c r="CH9" s="128">
        <f t="shared" si="9"/>
        <v>39746</v>
      </c>
      <c r="CI9" s="128">
        <f t="shared" si="9"/>
        <v>39438</v>
      </c>
      <c r="CJ9" s="128">
        <f t="shared" si="9"/>
        <v>33964</v>
      </c>
      <c r="CK9" s="128">
        <f t="shared" si="9"/>
        <v>745505</v>
      </c>
      <c r="CL9" s="128">
        <f t="shared" si="9"/>
        <v>0</v>
      </c>
      <c r="CM9" s="128">
        <f t="shared" si="9"/>
        <v>0</v>
      </c>
      <c r="CN9" s="128">
        <f t="shared" si="9"/>
        <v>43824981.450000003</v>
      </c>
      <c r="CO9" s="128">
        <f t="shared" si="9"/>
        <v>2351749</v>
      </c>
      <c r="CP9" s="128">
        <f t="shared" si="9"/>
        <v>2220657</v>
      </c>
      <c r="CQ9" s="128">
        <f t="shared" si="9"/>
        <v>0</v>
      </c>
      <c r="CR9" s="128">
        <f t="shared" si="9"/>
        <v>131092</v>
      </c>
      <c r="CS9" s="128">
        <f t="shared" si="9"/>
        <v>258885.11</v>
      </c>
      <c r="CT9" s="128">
        <f t="shared" si="9"/>
        <v>1957384.23</v>
      </c>
      <c r="CU9" s="128">
        <f t="shared" si="9"/>
        <v>0</v>
      </c>
      <c r="CV9" s="128">
        <f t="shared" si="9"/>
        <v>31868</v>
      </c>
      <c r="CW9" s="128">
        <f t="shared" si="9"/>
        <v>10287.39</v>
      </c>
      <c r="CX9" s="128">
        <f t="shared" si="9"/>
        <v>0</v>
      </c>
      <c r="CY9" s="128">
        <f t="shared" si="9"/>
        <v>448000</v>
      </c>
      <c r="CZ9" s="128">
        <f t="shared" si="9"/>
        <v>656967</v>
      </c>
      <c r="DA9" s="128">
        <f t="shared" si="9"/>
        <v>81595</v>
      </c>
    </row>
    <row r="10" spans="1:105" s="125" customFormat="1" x14ac:dyDescent="0.2">
      <c r="A10" s="125" t="s">
        <v>87</v>
      </c>
      <c r="B10" s="125" t="s">
        <v>360</v>
      </c>
      <c r="C10" s="125">
        <v>2004</v>
      </c>
      <c r="D10" s="142">
        <f t="shared" ref="D10:D15" si="10">D115</f>
        <v>1745</v>
      </c>
      <c r="E10" s="142">
        <f t="shared" ref="E10:BP11" si="11">E115</f>
        <v>63973</v>
      </c>
      <c r="F10" s="142">
        <f t="shared" si="11"/>
        <v>34984</v>
      </c>
      <c r="G10" s="142">
        <f t="shared" si="11"/>
        <v>8878</v>
      </c>
      <c r="H10" s="142">
        <f t="shared" si="11"/>
        <v>35483</v>
      </c>
      <c r="I10" s="142">
        <f t="shared" si="11"/>
        <v>58256</v>
      </c>
      <c r="J10" s="142">
        <f t="shared" si="11"/>
        <v>46459</v>
      </c>
      <c r="K10" s="142">
        <f t="shared" si="11"/>
        <v>6002</v>
      </c>
      <c r="L10" s="142">
        <f t="shared" si="11"/>
        <v>1348</v>
      </c>
      <c r="M10" s="142">
        <f t="shared" si="11"/>
        <v>31872</v>
      </c>
      <c r="N10" s="142">
        <f t="shared" si="11"/>
        <v>1605</v>
      </c>
      <c r="O10" s="142">
        <f t="shared" si="11"/>
        <v>13459</v>
      </c>
      <c r="P10" s="142">
        <f t="shared" si="11"/>
        <v>1707</v>
      </c>
      <c r="Q10" s="142">
        <f t="shared" si="11"/>
        <v>572</v>
      </c>
      <c r="R10" s="142">
        <f t="shared" si="11"/>
        <v>3724</v>
      </c>
      <c r="S10" s="142">
        <f t="shared" si="11"/>
        <v>10524</v>
      </c>
      <c r="T10" s="142">
        <f t="shared" si="11"/>
        <v>176871</v>
      </c>
      <c r="U10" s="142">
        <f t="shared" si="11"/>
        <v>83426</v>
      </c>
      <c r="V10" s="142">
        <f t="shared" si="11"/>
        <v>13649</v>
      </c>
      <c r="W10" s="142">
        <f t="shared" si="11"/>
        <v>3298</v>
      </c>
      <c r="X10" s="142">
        <f t="shared" si="11"/>
        <v>27067</v>
      </c>
      <c r="Y10" s="142">
        <f t="shared" si="11"/>
        <v>18684</v>
      </c>
      <c r="Z10" s="142">
        <f t="shared" si="11"/>
        <v>15711</v>
      </c>
      <c r="AA10" s="142">
        <f t="shared" si="11"/>
        <v>4057</v>
      </c>
      <c r="AB10" s="142">
        <f t="shared" si="11"/>
        <v>680</v>
      </c>
      <c r="AC10" s="142">
        <f t="shared" si="11"/>
        <v>11457</v>
      </c>
      <c r="AD10" s="142">
        <f t="shared" si="11"/>
        <v>46296</v>
      </c>
      <c r="AE10" s="142">
        <f t="shared" si="11"/>
        <v>43253</v>
      </c>
      <c r="AF10" s="142">
        <f t="shared" si="11"/>
        <v>3043</v>
      </c>
      <c r="AG10" s="142">
        <f t="shared" si="11"/>
        <v>9356</v>
      </c>
      <c r="AH10" s="142">
        <f t="shared" si="11"/>
        <v>44556</v>
      </c>
      <c r="AI10" s="142">
        <f t="shared" si="11"/>
        <v>42997</v>
      </c>
      <c r="AJ10" s="142">
        <f t="shared" si="11"/>
        <v>1559</v>
      </c>
      <c r="AK10" s="142">
        <f t="shared" si="11"/>
        <v>20312</v>
      </c>
      <c r="AL10" s="142">
        <f t="shared" si="11"/>
        <v>18719</v>
      </c>
      <c r="AM10" s="142">
        <f t="shared" si="11"/>
        <v>2797</v>
      </c>
      <c r="AN10" s="142">
        <f t="shared" si="11"/>
        <v>229474</v>
      </c>
      <c r="AO10" s="142">
        <f t="shared" si="11"/>
        <v>177495</v>
      </c>
      <c r="AP10" s="142">
        <f t="shared" si="11"/>
        <v>51979</v>
      </c>
      <c r="AQ10" s="142">
        <f t="shared" si="11"/>
        <v>1133</v>
      </c>
      <c r="AR10" s="142">
        <f t="shared" si="11"/>
        <v>5227</v>
      </c>
      <c r="AS10" s="142">
        <f t="shared" si="11"/>
        <v>110437</v>
      </c>
      <c r="AT10" s="142">
        <f t="shared" si="11"/>
        <v>1140552</v>
      </c>
      <c r="AU10" s="142">
        <f t="shared" si="11"/>
        <v>1139602</v>
      </c>
      <c r="AV10" s="142">
        <f t="shared" si="11"/>
        <v>950</v>
      </c>
      <c r="AW10" s="142">
        <f t="shared" si="11"/>
        <v>274025</v>
      </c>
      <c r="AX10" s="142">
        <f t="shared" si="11"/>
        <v>13632</v>
      </c>
      <c r="AY10" s="142">
        <f t="shared" si="11"/>
        <v>5834</v>
      </c>
      <c r="AZ10" s="142">
        <f t="shared" si="11"/>
        <v>26477</v>
      </c>
      <c r="BA10" s="142">
        <f t="shared" si="11"/>
        <v>77283</v>
      </c>
      <c r="BB10" s="142">
        <f t="shared" si="11"/>
        <v>8634</v>
      </c>
      <c r="BC10" s="142">
        <f t="shared" si="11"/>
        <v>8936</v>
      </c>
      <c r="BD10" s="142">
        <f t="shared" si="11"/>
        <v>136487</v>
      </c>
      <c r="BE10" s="142">
        <f t="shared" si="11"/>
        <v>6764</v>
      </c>
      <c r="BF10" s="142">
        <f t="shared" si="11"/>
        <v>6423</v>
      </c>
      <c r="BG10" s="142">
        <f t="shared" si="11"/>
        <v>17199</v>
      </c>
      <c r="BH10" s="142">
        <f t="shared" si="11"/>
        <v>189</v>
      </c>
      <c r="BI10" s="142">
        <f t="shared" si="11"/>
        <v>29594</v>
      </c>
      <c r="BJ10" s="142">
        <f t="shared" si="11"/>
        <v>25657</v>
      </c>
      <c r="BK10" s="142">
        <f t="shared" si="11"/>
        <v>3937</v>
      </c>
      <c r="BL10" s="142">
        <f t="shared" si="11"/>
        <v>49729</v>
      </c>
      <c r="BM10" s="142">
        <f t="shared" si="11"/>
        <v>35378</v>
      </c>
      <c r="BN10" s="142">
        <f t="shared" si="11"/>
        <v>14351</v>
      </c>
      <c r="BO10" s="142">
        <f t="shared" si="11"/>
        <v>7257</v>
      </c>
      <c r="BP10" s="142">
        <f t="shared" si="11"/>
        <v>17967</v>
      </c>
      <c r="BQ10" s="142">
        <f t="shared" ref="BQ10:DA14" si="12">BQ115</f>
        <v>23514</v>
      </c>
      <c r="BR10" s="142">
        <f t="shared" si="12"/>
        <v>6232</v>
      </c>
      <c r="BS10" s="142">
        <f t="shared" si="12"/>
        <v>53230</v>
      </c>
      <c r="BT10" s="142">
        <f t="shared" si="12"/>
        <v>9844</v>
      </c>
      <c r="BU10" s="142">
        <f t="shared" si="12"/>
        <v>12248</v>
      </c>
      <c r="BV10" s="142">
        <f t="shared" si="12"/>
        <v>48675</v>
      </c>
      <c r="BW10" s="142">
        <f t="shared" si="12"/>
        <v>10108</v>
      </c>
      <c r="BX10" s="142">
        <f t="shared" si="12"/>
        <v>3230</v>
      </c>
      <c r="BY10" s="142">
        <f t="shared" si="12"/>
        <v>33438</v>
      </c>
      <c r="BZ10" s="142">
        <f t="shared" si="12"/>
        <v>682</v>
      </c>
      <c r="CA10" s="142">
        <f t="shared" si="12"/>
        <v>31378</v>
      </c>
      <c r="CB10" s="142">
        <f t="shared" si="12"/>
        <v>1378</v>
      </c>
      <c r="CC10" s="142">
        <f t="shared" si="12"/>
        <v>9333</v>
      </c>
      <c r="CD10" s="142">
        <f t="shared" si="12"/>
        <v>212981</v>
      </c>
      <c r="CE10" s="142">
        <f t="shared" si="12"/>
        <v>197141</v>
      </c>
      <c r="CF10" s="142">
        <f t="shared" si="12"/>
        <v>15840</v>
      </c>
      <c r="CG10" s="142">
        <f t="shared" si="12"/>
        <v>32365</v>
      </c>
      <c r="CH10" s="142">
        <f t="shared" si="12"/>
        <v>4050</v>
      </c>
      <c r="CI10" s="142">
        <f t="shared" si="12"/>
        <v>5749</v>
      </c>
      <c r="CJ10" s="142">
        <f t="shared" si="12"/>
        <v>2749</v>
      </c>
      <c r="CK10" s="142">
        <f t="shared" si="12"/>
        <v>14931</v>
      </c>
      <c r="CL10" s="142">
        <f t="shared" si="12"/>
        <v>49323</v>
      </c>
      <c r="CM10" s="142">
        <f t="shared" si="12"/>
        <v>6263</v>
      </c>
      <c r="CN10" s="142">
        <f t="shared" si="12"/>
        <v>673172</v>
      </c>
      <c r="CO10" s="142">
        <f t="shared" si="12"/>
        <v>101867</v>
      </c>
      <c r="CP10" s="142">
        <f t="shared" si="12"/>
        <v>93634</v>
      </c>
      <c r="CQ10" s="142">
        <f t="shared" si="12"/>
        <v>2340</v>
      </c>
      <c r="CR10" s="142">
        <f t="shared" si="12"/>
        <v>5893</v>
      </c>
      <c r="CS10" s="142">
        <f t="shared" si="12"/>
        <v>10108</v>
      </c>
      <c r="CT10" s="142">
        <f t="shared" si="12"/>
        <v>46881</v>
      </c>
      <c r="CU10" s="142">
        <f t="shared" si="12"/>
        <v>21239</v>
      </c>
      <c r="CV10" s="142">
        <f t="shared" si="12"/>
        <v>3349</v>
      </c>
      <c r="CW10" s="142">
        <f t="shared" si="12"/>
        <v>3767</v>
      </c>
      <c r="CX10" s="142">
        <f t="shared" si="12"/>
        <v>1953</v>
      </c>
      <c r="CY10" s="142">
        <f t="shared" si="12"/>
        <v>20528</v>
      </c>
      <c r="CZ10" s="142">
        <f t="shared" si="12"/>
        <v>34936</v>
      </c>
      <c r="DA10" s="142">
        <f t="shared" si="12"/>
        <v>13999</v>
      </c>
    </row>
    <row r="11" spans="1:105" s="125" customFormat="1" x14ac:dyDescent="0.2">
      <c r="A11" s="125" t="s">
        <v>352</v>
      </c>
      <c r="B11" s="125" t="s">
        <v>361</v>
      </c>
      <c r="C11" s="125">
        <v>2004</v>
      </c>
      <c r="D11" s="142">
        <f t="shared" si="10"/>
        <v>1475</v>
      </c>
      <c r="E11" s="142">
        <f t="shared" ref="E11:S11" si="13">E116</f>
        <v>57473</v>
      </c>
      <c r="F11" s="142">
        <f t="shared" si="13"/>
        <v>30648</v>
      </c>
      <c r="G11" s="142">
        <f t="shared" si="13"/>
        <v>7471</v>
      </c>
      <c r="H11" s="142">
        <f t="shared" si="13"/>
        <v>32108</v>
      </c>
      <c r="I11" s="142">
        <f t="shared" si="13"/>
        <v>52787</v>
      </c>
      <c r="J11" s="142">
        <f t="shared" si="13"/>
        <v>41372</v>
      </c>
      <c r="K11" s="142">
        <f t="shared" si="13"/>
        <v>5319</v>
      </c>
      <c r="L11" s="142">
        <f t="shared" si="13"/>
        <v>1166</v>
      </c>
      <c r="M11" s="142">
        <f t="shared" si="13"/>
        <v>28200</v>
      </c>
      <c r="N11" s="142">
        <f t="shared" si="13"/>
        <v>1354</v>
      </c>
      <c r="O11" s="142">
        <f t="shared" si="13"/>
        <v>11800</v>
      </c>
      <c r="P11" s="142">
        <f t="shared" si="13"/>
        <v>1522</v>
      </c>
      <c r="Q11" s="142">
        <f t="shared" si="13"/>
        <v>486</v>
      </c>
      <c r="R11" s="142">
        <f t="shared" si="13"/>
        <v>3261</v>
      </c>
      <c r="S11" s="142">
        <f t="shared" si="13"/>
        <v>9488</v>
      </c>
      <c r="T11" s="142">
        <f t="shared" si="11"/>
        <v>156410</v>
      </c>
      <c r="U11" s="142">
        <f t="shared" si="11"/>
        <v>75107</v>
      </c>
      <c r="V11" s="142">
        <f t="shared" si="11"/>
        <v>12075</v>
      </c>
      <c r="W11" s="142">
        <f t="shared" si="11"/>
        <v>2843</v>
      </c>
      <c r="X11" s="142">
        <f t="shared" si="11"/>
        <v>24909</v>
      </c>
      <c r="Y11" s="142">
        <f t="shared" si="11"/>
        <v>16463</v>
      </c>
      <c r="Z11" s="142">
        <f t="shared" si="11"/>
        <v>14280</v>
      </c>
      <c r="AA11" s="142">
        <f t="shared" si="11"/>
        <v>3583</v>
      </c>
      <c r="AB11" s="142">
        <f t="shared" si="11"/>
        <v>591</v>
      </c>
      <c r="AC11" s="142">
        <f t="shared" si="11"/>
        <v>10453</v>
      </c>
      <c r="AD11" s="142">
        <f t="shared" si="11"/>
        <v>42244</v>
      </c>
      <c r="AE11" s="142">
        <f t="shared" si="11"/>
        <v>39492</v>
      </c>
      <c r="AF11" s="142">
        <f t="shared" si="11"/>
        <v>2752</v>
      </c>
      <c r="AG11" s="142">
        <f t="shared" si="11"/>
        <v>8535</v>
      </c>
      <c r="AH11" s="142">
        <f t="shared" si="11"/>
        <v>40556</v>
      </c>
      <c r="AI11" s="142">
        <f t="shared" si="11"/>
        <v>39145</v>
      </c>
      <c r="AJ11" s="142">
        <f t="shared" si="11"/>
        <v>1411</v>
      </c>
      <c r="AK11" s="142">
        <f t="shared" si="11"/>
        <v>17776</v>
      </c>
      <c r="AL11" s="142">
        <f t="shared" si="11"/>
        <v>17004</v>
      </c>
      <c r="AM11" s="142">
        <f t="shared" si="11"/>
        <v>2338</v>
      </c>
      <c r="AN11" s="142">
        <f t="shared" si="11"/>
        <v>207188</v>
      </c>
      <c r="AO11" s="142">
        <f t="shared" si="11"/>
        <v>160464</v>
      </c>
      <c r="AP11" s="142">
        <f t="shared" si="11"/>
        <v>46724</v>
      </c>
      <c r="AQ11" s="142">
        <f t="shared" si="11"/>
        <v>969</v>
      </c>
      <c r="AR11" s="142">
        <f t="shared" si="11"/>
        <v>4580</v>
      </c>
      <c r="AS11" s="142">
        <f t="shared" si="11"/>
        <v>102070</v>
      </c>
      <c r="AT11" s="142">
        <f t="shared" si="11"/>
        <v>1032596</v>
      </c>
      <c r="AU11" s="142">
        <f t="shared" si="11"/>
        <v>1031758</v>
      </c>
      <c r="AV11" s="142">
        <f t="shared" si="11"/>
        <v>838</v>
      </c>
      <c r="AW11" s="142">
        <f t="shared" si="11"/>
        <v>247790</v>
      </c>
      <c r="AX11" s="142">
        <f t="shared" si="11"/>
        <v>12670</v>
      </c>
      <c r="AY11" s="142">
        <f t="shared" si="11"/>
        <v>4980</v>
      </c>
      <c r="AZ11" s="142">
        <f t="shared" si="11"/>
        <v>22712</v>
      </c>
      <c r="BA11" s="142">
        <f t="shared" si="11"/>
        <v>69405</v>
      </c>
      <c r="BB11" s="142">
        <f t="shared" si="11"/>
        <v>7494</v>
      </c>
      <c r="BC11" s="142">
        <f t="shared" si="11"/>
        <v>7300</v>
      </c>
      <c r="BD11" s="142">
        <f t="shared" si="11"/>
        <v>123095</v>
      </c>
      <c r="BE11" s="142">
        <f t="shared" si="11"/>
        <v>5985</v>
      </c>
      <c r="BF11" s="142">
        <f t="shared" si="11"/>
        <v>5568</v>
      </c>
      <c r="BG11" s="142">
        <f t="shared" si="11"/>
        <v>15060</v>
      </c>
      <c r="BH11" s="142">
        <f t="shared" si="11"/>
        <v>160</v>
      </c>
      <c r="BI11" s="142">
        <f t="shared" si="11"/>
        <v>26339</v>
      </c>
      <c r="BJ11" s="142">
        <f t="shared" si="11"/>
        <v>22691</v>
      </c>
      <c r="BK11" s="142">
        <f t="shared" si="11"/>
        <v>3648</v>
      </c>
      <c r="BL11" s="142">
        <f t="shared" si="11"/>
        <v>43868</v>
      </c>
      <c r="BM11" s="142">
        <f t="shared" si="11"/>
        <v>31250</v>
      </c>
      <c r="BN11" s="142">
        <f t="shared" si="11"/>
        <v>12618</v>
      </c>
      <c r="BO11" s="142">
        <f t="shared" si="11"/>
        <v>5902</v>
      </c>
      <c r="BP11" s="142">
        <f t="shared" si="11"/>
        <v>15686</v>
      </c>
      <c r="BQ11" s="142">
        <f t="shared" si="12"/>
        <v>20364</v>
      </c>
      <c r="BR11" s="142">
        <f t="shared" si="12"/>
        <v>5268</v>
      </c>
      <c r="BS11" s="142">
        <f t="shared" si="12"/>
        <v>47496</v>
      </c>
      <c r="BT11" s="142">
        <f t="shared" si="12"/>
        <v>8801</v>
      </c>
      <c r="BU11" s="142">
        <f t="shared" si="12"/>
        <v>10743</v>
      </c>
      <c r="BV11" s="142">
        <f t="shared" si="12"/>
        <v>44280</v>
      </c>
      <c r="BW11" s="142">
        <f t="shared" si="12"/>
        <v>8501</v>
      </c>
      <c r="BX11" s="142">
        <f t="shared" si="12"/>
        <v>2594</v>
      </c>
      <c r="BY11" s="142">
        <f t="shared" si="12"/>
        <v>29240</v>
      </c>
      <c r="BZ11" s="142">
        <f t="shared" si="12"/>
        <v>580</v>
      </c>
      <c r="CA11" s="142">
        <f t="shared" si="12"/>
        <v>27496</v>
      </c>
      <c r="CB11" s="142">
        <f t="shared" si="12"/>
        <v>1164</v>
      </c>
      <c r="CC11" s="142">
        <f t="shared" si="12"/>
        <v>8128</v>
      </c>
      <c r="CD11" s="142">
        <f t="shared" si="12"/>
        <v>187044</v>
      </c>
      <c r="CE11" s="142">
        <f t="shared" si="12"/>
        <v>172636</v>
      </c>
      <c r="CF11" s="142">
        <f t="shared" si="12"/>
        <v>14408</v>
      </c>
      <c r="CG11" s="142">
        <f t="shared" si="12"/>
        <v>28569</v>
      </c>
      <c r="CH11" s="142">
        <f t="shared" si="12"/>
        <v>3472</v>
      </c>
      <c r="CI11" s="142">
        <f t="shared" si="12"/>
        <v>4869</v>
      </c>
      <c r="CJ11" s="142">
        <f t="shared" si="12"/>
        <v>2287</v>
      </c>
      <c r="CK11" s="142">
        <f t="shared" si="12"/>
        <v>13182</v>
      </c>
      <c r="CL11" s="142">
        <f t="shared" si="12"/>
        <v>44167</v>
      </c>
      <c r="CM11" s="142">
        <f t="shared" si="12"/>
        <v>5523</v>
      </c>
      <c r="CN11" s="142">
        <f t="shared" si="12"/>
        <v>594976</v>
      </c>
      <c r="CO11" s="142">
        <f t="shared" si="12"/>
        <v>91825</v>
      </c>
      <c r="CP11" s="142">
        <f t="shared" si="12"/>
        <v>84662</v>
      </c>
      <c r="CQ11" s="142">
        <f t="shared" si="12"/>
        <v>1974</v>
      </c>
      <c r="CR11" s="142">
        <f t="shared" si="12"/>
        <v>5189</v>
      </c>
      <c r="CS11" s="142">
        <f t="shared" si="12"/>
        <v>9329</v>
      </c>
      <c r="CT11" s="142">
        <f t="shared" si="12"/>
        <v>41215</v>
      </c>
      <c r="CU11" s="142">
        <f t="shared" si="12"/>
        <v>19142</v>
      </c>
      <c r="CV11" s="142">
        <f t="shared" si="12"/>
        <v>2841</v>
      </c>
      <c r="CW11" s="142">
        <f t="shared" si="12"/>
        <v>3214</v>
      </c>
      <c r="CX11" s="142">
        <f t="shared" si="12"/>
        <v>1705</v>
      </c>
      <c r="CY11" s="142">
        <f t="shared" si="12"/>
        <v>17877</v>
      </c>
      <c r="CZ11" s="142">
        <f t="shared" si="12"/>
        <v>32611</v>
      </c>
      <c r="DA11" s="142">
        <f t="shared" si="12"/>
        <v>12633</v>
      </c>
    </row>
    <row r="12" spans="1:105" s="125" customFormat="1" x14ac:dyDescent="0.2">
      <c r="A12" s="191" t="s">
        <v>655</v>
      </c>
      <c r="C12" s="125">
        <f>C11</f>
        <v>2004</v>
      </c>
      <c r="D12" s="142">
        <f t="shared" si="10"/>
        <v>270</v>
      </c>
      <c r="E12" s="142">
        <f t="shared" ref="E12:BP15" si="14">E117</f>
        <v>6500</v>
      </c>
      <c r="F12" s="142">
        <f t="shared" si="14"/>
        <v>4331</v>
      </c>
      <c r="G12" s="142">
        <f t="shared" si="14"/>
        <v>1406</v>
      </c>
      <c r="H12" s="142">
        <f t="shared" si="14"/>
        <v>3375</v>
      </c>
      <c r="I12" s="142">
        <f t="shared" si="14"/>
        <v>5469</v>
      </c>
      <c r="J12" s="142">
        <f t="shared" si="14"/>
        <v>5084</v>
      </c>
      <c r="K12" s="142">
        <f t="shared" si="14"/>
        <v>683</v>
      </c>
      <c r="L12" s="142">
        <f t="shared" si="14"/>
        <v>182</v>
      </c>
      <c r="M12" s="142">
        <f t="shared" si="14"/>
        <v>3670</v>
      </c>
      <c r="N12" s="142">
        <f t="shared" si="14"/>
        <v>251</v>
      </c>
      <c r="O12" s="142">
        <f t="shared" si="14"/>
        <v>1657</v>
      </c>
      <c r="P12" s="142">
        <f t="shared" si="14"/>
        <v>185</v>
      </c>
      <c r="Q12" s="142">
        <f t="shared" si="14"/>
        <v>86</v>
      </c>
      <c r="R12" s="142">
        <f t="shared" si="14"/>
        <v>463</v>
      </c>
      <c r="S12" s="142">
        <f t="shared" si="14"/>
        <v>1036</v>
      </c>
      <c r="T12" s="142">
        <f t="shared" si="14"/>
        <v>20453</v>
      </c>
      <c r="U12" s="142">
        <f t="shared" si="14"/>
        <v>8310</v>
      </c>
      <c r="V12" s="142">
        <f t="shared" si="14"/>
        <v>1573</v>
      </c>
      <c r="W12" s="142">
        <f t="shared" si="14"/>
        <v>455</v>
      </c>
      <c r="X12" s="142">
        <f t="shared" si="14"/>
        <v>2158</v>
      </c>
      <c r="Y12" s="142">
        <f t="shared" si="14"/>
        <v>2220</v>
      </c>
      <c r="Z12" s="142">
        <f t="shared" si="14"/>
        <v>1431</v>
      </c>
      <c r="AA12" s="142">
        <f t="shared" si="14"/>
        <v>474</v>
      </c>
      <c r="AB12" s="142">
        <f t="shared" si="14"/>
        <v>89</v>
      </c>
      <c r="AC12" s="142">
        <f t="shared" si="14"/>
        <v>1002</v>
      </c>
      <c r="AD12" s="142">
        <f t="shared" si="14"/>
        <v>4052</v>
      </c>
      <c r="AE12" s="142">
        <f t="shared" si="14"/>
        <v>3761</v>
      </c>
      <c r="AF12" s="142">
        <f t="shared" si="14"/>
        <v>291</v>
      </c>
      <c r="AG12" s="142">
        <f t="shared" si="14"/>
        <v>821</v>
      </c>
      <c r="AH12" s="142">
        <f t="shared" si="14"/>
        <v>3996</v>
      </c>
      <c r="AI12" s="142">
        <f t="shared" si="14"/>
        <v>3848</v>
      </c>
      <c r="AJ12" s="142">
        <f t="shared" si="14"/>
        <v>148</v>
      </c>
      <c r="AK12" s="142">
        <f t="shared" si="14"/>
        <v>2536</v>
      </c>
      <c r="AL12" s="142">
        <f t="shared" si="14"/>
        <v>1715</v>
      </c>
      <c r="AM12" s="142">
        <f t="shared" si="14"/>
        <v>459</v>
      </c>
      <c r="AN12" s="142">
        <f t="shared" si="14"/>
        <v>22272</v>
      </c>
      <c r="AO12" s="142">
        <f t="shared" si="14"/>
        <v>17021</v>
      </c>
      <c r="AP12" s="142">
        <f t="shared" si="14"/>
        <v>5251</v>
      </c>
      <c r="AQ12" s="142">
        <f t="shared" si="14"/>
        <v>164</v>
      </c>
      <c r="AR12" s="142">
        <f t="shared" si="14"/>
        <v>646</v>
      </c>
      <c r="AS12" s="142">
        <f t="shared" si="14"/>
        <v>8364</v>
      </c>
      <c r="AT12" s="142">
        <f t="shared" si="14"/>
        <v>107931</v>
      </c>
      <c r="AU12" s="142">
        <f t="shared" si="14"/>
        <v>107819</v>
      </c>
      <c r="AV12" s="142">
        <f t="shared" si="14"/>
        <v>112</v>
      </c>
      <c r="AW12" s="142">
        <f t="shared" si="14"/>
        <v>26225</v>
      </c>
      <c r="AX12" s="142">
        <f t="shared" si="14"/>
        <v>962</v>
      </c>
      <c r="AY12" s="142">
        <f t="shared" si="14"/>
        <v>854</v>
      </c>
      <c r="AZ12" s="142">
        <f t="shared" si="14"/>
        <v>3762</v>
      </c>
      <c r="BA12" s="142">
        <f t="shared" si="14"/>
        <v>7874</v>
      </c>
      <c r="BB12" s="142">
        <f t="shared" si="14"/>
        <v>1140</v>
      </c>
      <c r="BC12" s="142">
        <f t="shared" si="14"/>
        <v>1636</v>
      </c>
      <c r="BD12" s="142">
        <f t="shared" si="14"/>
        <v>13389</v>
      </c>
      <c r="BE12" s="142">
        <f t="shared" si="14"/>
        <v>778</v>
      </c>
      <c r="BF12" s="142">
        <f t="shared" si="14"/>
        <v>855</v>
      </c>
      <c r="BG12" s="142">
        <f t="shared" si="14"/>
        <v>2137</v>
      </c>
      <c r="BH12" s="142">
        <f t="shared" si="14"/>
        <v>29</v>
      </c>
      <c r="BI12" s="142">
        <f t="shared" si="14"/>
        <v>3255</v>
      </c>
      <c r="BJ12" s="142">
        <f t="shared" si="14"/>
        <v>2966</v>
      </c>
      <c r="BK12" s="142">
        <f t="shared" si="14"/>
        <v>289</v>
      </c>
      <c r="BL12" s="142">
        <f t="shared" si="14"/>
        <v>5861</v>
      </c>
      <c r="BM12" s="142">
        <f t="shared" si="14"/>
        <v>4128</v>
      </c>
      <c r="BN12" s="142">
        <f t="shared" si="14"/>
        <v>1733</v>
      </c>
      <c r="BO12" s="142">
        <f t="shared" si="14"/>
        <v>1355</v>
      </c>
      <c r="BP12" s="142">
        <f t="shared" si="14"/>
        <v>2281</v>
      </c>
      <c r="BQ12" s="142">
        <f t="shared" si="12"/>
        <v>3150</v>
      </c>
      <c r="BR12" s="142">
        <f t="shared" si="12"/>
        <v>964</v>
      </c>
      <c r="BS12" s="142">
        <f t="shared" si="12"/>
        <v>5732</v>
      </c>
      <c r="BT12" s="142">
        <f t="shared" si="12"/>
        <v>1043</v>
      </c>
      <c r="BU12" s="142">
        <f t="shared" si="12"/>
        <v>1505</v>
      </c>
      <c r="BV12" s="142">
        <f t="shared" si="12"/>
        <v>4393</v>
      </c>
      <c r="BW12" s="142">
        <f t="shared" si="12"/>
        <v>1607</v>
      </c>
      <c r="BX12" s="142">
        <f t="shared" si="12"/>
        <v>636</v>
      </c>
      <c r="BY12" s="142">
        <f t="shared" si="12"/>
        <v>4196</v>
      </c>
      <c r="BZ12" s="142">
        <f t="shared" si="12"/>
        <v>102</v>
      </c>
      <c r="CA12" s="142">
        <f t="shared" si="12"/>
        <v>3880</v>
      </c>
      <c r="CB12" s="142">
        <f t="shared" si="12"/>
        <v>214</v>
      </c>
      <c r="CC12" s="142">
        <f t="shared" si="12"/>
        <v>1205</v>
      </c>
      <c r="CD12" s="142">
        <f t="shared" si="12"/>
        <v>25932</v>
      </c>
      <c r="CE12" s="142">
        <f t="shared" si="12"/>
        <v>24500</v>
      </c>
      <c r="CF12" s="142">
        <f t="shared" si="12"/>
        <v>1432</v>
      </c>
      <c r="CG12" s="142">
        <f t="shared" si="12"/>
        <v>3796</v>
      </c>
      <c r="CH12" s="142">
        <f t="shared" si="12"/>
        <v>578</v>
      </c>
      <c r="CI12" s="142">
        <f t="shared" si="12"/>
        <v>880</v>
      </c>
      <c r="CJ12" s="142">
        <f t="shared" si="12"/>
        <v>462</v>
      </c>
      <c r="CK12" s="142">
        <f t="shared" si="12"/>
        <v>1748</v>
      </c>
      <c r="CL12" s="142">
        <f t="shared" si="12"/>
        <v>5153</v>
      </c>
      <c r="CM12" s="142">
        <f t="shared" si="12"/>
        <v>740</v>
      </c>
      <c r="CN12" s="142">
        <f t="shared" si="12"/>
        <v>78149</v>
      </c>
      <c r="CO12" s="142">
        <f t="shared" si="12"/>
        <v>10038</v>
      </c>
      <c r="CP12" s="142">
        <f t="shared" si="12"/>
        <v>8968</v>
      </c>
      <c r="CQ12" s="142">
        <f t="shared" si="12"/>
        <v>366</v>
      </c>
      <c r="CR12" s="142">
        <f t="shared" si="12"/>
        <v>704</v>
      </c>
      <c r="CS12" s="142">
        <f t="shared" si="12"/>
        <v>779</v>
      </c>
      <c r="CT12" s="142">
        <f t="shared" si="12"/>
        <v>5664</v>
      </c>
      <c r="CU12" s="142">
        <f t="shared" si="12"/>
        <v>2094</v>
      </c>
      <c r="CV12" s="142">
        <f t="shared" si="12"/>
        <v>508</v>
      </c>
      <c r="CW12" s="142">
        <f t="shared" si="12"/>
        <v>552</v>
      </c>
      <c r="CX12" s="142">
        <f t="shared" si="12"/>
        <v>248</v>
      </c>
      <c r="CY12" s="142">
        <f t="shared" si="12"/>
        <v>2651</v>
      </c>
      <c r="CZ12" s="142">
        <f t="shared" si="12"/>
        <v>2325</v>
      </c>
      <c r="DA12" s="142">
        <f t="shared" si="12"/>
        <v>1365</v>
      </c>
    </row>
    <row r="13" spans="1:105" s="125" customFormat="1" x14ac:dyDescent="0.2">
      <c r="A13" s="191" t="s">
        <v>678</v>
      </c>
      <c r="C13" s="125">
        <f>C12</f>
        <v>2004</v>
      </c>
      <c r="D13" s="142">
        <f t="shared" si="10"/>
        <v>0</v>
      </c>
      <c r="E13" s="142">
        <f t="shared" si="14"/>
        <v>0</v>
      </c>
      <c r="F13" s="142">
        <f t="shared" si="14"/>
        <v>5</v>
      </c>
      <c r="G13" s="142">
        <f t="shared" si="14"/>
        <v>1</v>
      </c>
      <c r="H13" s="142">
        <f t="shared" si="14"/>
        <v>0</v>
      </c>
      <c r="I13" s="142">
        <f t="shared" si="14"/>
        <v>0</v>
      </c>
      <c r="J13" s="142">
        <f t="shared" si="14"/>
        <v>3</v>
      </c>
      <c r="K13" s="142">
        <f t="shared" si="14"/>
        <v>0</v>
      </c>
      <c r="L13" s="142">
        <f t="shared" si="14"/>
        <v>0</v>
      </c>
      <c r="M13" s="142">
        <f t="shared" si="14"/>
        <v>2</v>
      </c>
      <c r="N13" s="142">
        <f t="shared" si="14"/>
        <v>0</v>
      </c>
      <c r="O13" s="142">
        <f t="shared" si="14"/>
        <v>2</v>
      </c>
      <c r="P13" s="142">
        <f t="shared" si="14"/>
        <v>0</v>
      </c>
      <c r="Q13" s="142">
        <f t="shared" si="14"/>
        <v>0</v>
      </c>
      <c r="R13" s="142">
        <f t="shared" si="14"/>
        <v>0</v>
      </c>
      <c r="S13" s="142">
        <f t="shared" si="14"/>
        <v>0</v>
      </c>
      <c r="T13" s="142">
        <f t="shared" si="14"/>
        <v>8</v>
      </c>
      <c r="U13" s="142">
        <f t="shared" si="14"/>
        <v>9</v>
      </c>
      <c r="V13" s="142">
        <f t="shared" si="14"/>
        <v>1</v>
      </c>
      <c r="W13" s="142">
        <f t="shared" si="14"/>
        <v>0</v>
      </c>
      <c r="X13" s="142">
        <f t="shared" si="14"/>
        <v>0</v>
      </c>
      <c r="Y13" s="142">
        <f t="shared" si="14"/>
        <v>1</v>
      </c>
      <c r="Z13" s="142">
        <f t="shared" si="14"/>
        <v>0</v>
      </c>
      <c r="AA13" s="142">
        <f t="shared" si="14"/>
        <v>0</v>
      </c>
      <c r="AB13" s="142">
        <f t="shared" si="14"/>
        <v>0</v>
      </c>
      <c r="AC13" s="142">
        <f t="shared" si="14"/>
        <v>2</v>
      </c>
      <c r="AD13" s="142">
        <f t="shared" si="14"/>
        <v>0</v>
      </c>
      <c r="AE13" s="142">
        <f t="shared" si="14"/>
        <v>0</v>
      </c>
      <c r="AF13" s="142">
        <f t="shared" si="14"/>
        <v>0</v>
      </c>
      <c r="AG13" s="142">
        <f t="shared" si="14"/>
        <v>0</v>
      </c>
      <c r="AH13" s="142">
        <f t="shared" si="14"/>
        <v>4</v>
      </c>
      <c r="AI13" s="142">
        <f t="shared" si="14"/>
        <v>4</v>
      </c>
      <c r="AJ13" s="142">
        <f t="shared" si="14"/>
        <v>0</v>
      </c>
      <c r="AK13" s="142">
        <f t="shared" si="14"/>
        <v>0</v>
      </c>
      <c r="AL13" s="142">
        <f t="shared" si="14"/>
        <v>0</v>
      </c>
      <c r="AM13" s="142">
        <f t="shared" si="14"/>
        <v>0</v>
      </c>
      <c r="AN13" s="142">
        <f t="shared" si="14"/>
        <v>14</v>
      </c>
      <c r="AO13" s="142">
        <f t="shared" si="14"/>
        <v>10</v>
      </c>
      <c r="AP13" s="142">
        <f t="shared" si="14"/>
        <v>4</v>
      </c>
      <c r="AQ13" s="142">
        <f t="shared" si="14"/>
        <v>0</v>
      </c>
      <c r="AR13" s="142">
        <f t="shared" si="14"/>
        <v>1</v>
      </c>
      <c r="AS13" s="142">
        <f t="shared" si="14"/>
        <v>3</v>
      </c>
      <c r="AT13" s="142">
        <f t="shared" si="14"/>
        <v>25</v>
      </c>
      <c r="AU13" s="142">
        <f t="shared" si="14"/>
        <v>25</v>
      </c>
      <c r="AV13" s="142">
        <f t="shared" si="14"/>
        <v>0</v>
      </c>
      <c r="AW13" s="142">
        <f t="shared" si="14"/>
        <v>10</v>
      </c>
      <c r="AX13" s="142">
        <f t="shared" si="14"/>
        <v>0</v>
      </c>
      <c r="AY13" s="142">
        <f t="shared" si="14"/>
        <v>0</v>
      </c>
      <c r="AZ13" s="142">
        <f t="shared" si="14"/>
        <v>3</v>
      </c>
      <c r="BA13" s="142">
        <f t="shared" si="14"/>
        <v>4</v>
      </c>
      <c r="BB13" s="142">
        <f t="shared" si="14"/>
        <v>0</v>
      </c>
      <c r="BC13" s="142">
        <f t="shared" si="14"/>
        <v>0</v>
      </c>
      <c r="BD13" s="142">
        <f t="shared" si="14"/>
        <v>3</v>
      </c>
      <c r="BE13" s="142">
        <f t="shared" si="14"/>
        <v>1</v>
      </c>
      <c r="BF13" s="142">
        <f t="shared" si="14"/>
        <v>0</v>
      </c>
      <c r="BG13" s="142">
        <f t="shared" si="14"/>
        <v>2</v>
      </c>
      <c r="BH13" s="142">
        <f t="shared" si="14"/>
        <v>0</v>
      </c>
      <c r="BI13" s="142">
        <f t="shared" si="14"/>
        <v>0</v>
      </c>
      <c r="BJ13" s="142">
        <f t="shared" si="14"/>
        <v>0</v>
      </c>
      <c r="BK13" s="142">
        <f t="shared" si="14"/>
        <v>0</v>
      </c>
      <c r="BL13" s="142">
        <f t="shared" si="14"/>
        <v>0</v>
      </c>
      <c r="BM13" s="142">
        <f t="shared" si="14"/>
        <v>0</v>
      </c>
      <c r="BN13" s="142">
        <f t="shared" si="14"/>
        <v>0</v>
      </c>
      <c r="BO13" s="142">
        <f t="shared" si="14"/>
        <v>0</v>
      </c>
      <c r="BP13" s="142">
        <f t="shared" si="14"/>
        <v>0</v>
      </c>
      <c r="BQ13" s="142">
        <f t="shared" si="12"/>
        <v>0</v>
      </c>
      <c r="BR13" s="142">
        <f t="shared" si="12"/>
        <v>0</v>
      </c>
      <c r="BS13" s="142">
        <f t="shared" si="12"/>
        <v>2</v>
      </c>
      <c r="BT13" s="142">
        <f t="shared" si="12"/>
        <v>0</v>
      </c>
      <c r="BU13" s="142">
        <f t="shared" si="12"/>
        <v>0</v>
      </c>
      <c r="BV13" s="142">
        <f t="shared" si="12"/>
        <v>2</v>
      </c>
      <c r="BW13" s="142">
        <f t="shared" si="12"/>
        <v>0</v>
      </c>
      <c r="BX13" s="142">
        <f t="shared" si="12"/>
        <v>0</v>
      </c>
      <c r="BY13" s="142">
        <f t="shared" si="12"/>
        <v>2</v>
      </c>
      <c r="BZ13" s="142">
        <f t="shared" si="12"/>
        <v>0</v>
      </c>
      <c r="CA13" s="142">
        <f t="shared" si="12"/>
        <v>2</v>
      </c>
      <c r="CB13" s="142">
        <f t="shared" si="12"/>
        <v>0</v>
      </c>
      <c r="CC13" s="142">
        <f t="shared" si="12"/>
        <v>0</v>
      </c>
      <c r="CD13" s="142">
        <f t="shared" si="12"/>
        <v>5</v>
      </c>
      <c r="CE13" s="142">
        <f t="shared" si="12"/>
        <v>5</v>
      </c>
      <c r="CF13" s="142">
        <f t="shared" si="12"/>
        <v>0</v>
      </c>
      <c r="CG13" s="142">
        <f t="shared" si="12"/>
        <v>0</v>
      </c>
      <c r="CH13" s="142">
        <f t="shared" si="12"/>
        <v>0</v>
      </c>
      <c r="CI13" s="142">
        <f t="shared" si="12"/>
        <v>0</v>
      </c>
      <c r="CJ13" s="142">
        <f t="shared" si="12"/>
        <v>0</v>
      </c>
      <c r="CK13" s="142">
        <f t="shared" si="12"/>
        <v>1</v>
      </c>
      <c r="CL13" s="142">
        <f t="shared" si="12"/>
        <v>3</v>
      </c>
      <c r="CM13" s="142">
        <f t="shared" si="12"/>
        <v>0</v>
      </c>
      <c r="CN13" s="142">
        <f t="shared" si="12"/>
        <v>47</v>
      </c>
      <c r="CO13" s="142">
        <f t="shared" si="12"/>
        <v>4</v>
      </c>
      <c r="CP13" s="142">
        <f t="shared" si="12"/>
        <v>4</v>
      </c>
      <c r="CQ13" s="142">
        <f t="shared" si="12"/>
        <v>0</v>
      </c>
      <c r="CR13" s="142">
        <f t="shared" si="12"/>
        <v>0</v>
      </c>
      <c r="CS13" s="142">
        <f t="shared" si="12"/>
        <v>0</v>
      </c>
      <c r="CT13" s="142">
        <f t="shared" si="12"/>
        <v>2</v>
      </c>
      <c r="CU13" s="142">
        <f t="shared" si="12"/>
        <v>3</v>
      </c>
      <c r="CV13" s="142">
        <f t="shared" si="12"/>
        <v>0</v>
      </c>
      <c r="CW13" s="142">
        <f t="shared" si="12"/>
        <v>1</v>
      </c>
      <c r="CX13" s="142">
        <f t="shared" si="12"/>
        <v>0</v>
      </c>
      <c r="CY13" s="142">
        <f t="shared" si="12"/>
        <v>0</v>
      </c>
      <c r="CZ13" s="142">
        <f t="shared" si="12"/>
        <v>0</v>
      </c>
      <c r="DA13" s="142">
        <f t="shared" si="12"/>
        <v>1</v>
      </c>
    </row>
    <row r="14" spans="1:105" s="125" customFormat="1" x14ac:dyDescent="0.2">
      <c r="A14" s="246" t="s">
        <v>680</v>
      </c>
      <c r="B14" s="246" t="s">
        <v>669</v>
      </c>
      <c r="C14" s="125">
        <f t="shared" ref="C14:C33" si="15">C13</f>
        <v>2004</v>
      </c>
      <c r="D14" s="142">
        <f t="shared" si="10"/>
        <v>618</v>
      </c>
      <c r="E14" s="142">
        <f t="shared" si="14"/>
        <v>13252</v>
      </c>
      <c r="F14" s="142">
        <f t="shared" si="14"/>
        <v>9345</v>
      </c>
      <c r="G14" s="142">
        <f t="shared" si="14"/>
        <v>2576</v>
      </c>
      <c r="H14" s="142">
        <f t="shared" si="14"/>
        <v>8762</v>
      </c>
      <c r="I14" s="142">
        <f t="shared" si="14"/>
        <v>13907</v>
      </c>
      <c r="J14" s="142">
        <f t="shared" si="14"/>
        <v>11889</v>
      </c>
      <c r="K14" s="142">
        <f t="shared" si="14"/>
        <v>1568</v>
      </c>
      <c r="L14" s="142">
        <f t="shared" si="14"/>
        <v>341</v>
      </c>
      <c r="M14" s="142">
        <f t="shared" si="14"/>
        <v>10465</v>
      </c>
      <c r="N14" s="142">
        <f t="shared" si="14"/>
        <v>716</v>
      </c>
      <c r="O14" s="142">
        <f t="shared" si="14"/>
        <v>2715</v>
      </c>
      <c r="P14" s="142">
        <f t="shared" si="14"/>
        <v>1</v>
      </c>
      <c r="Q14" s="142">
        <f t="shared" si="14"/>
        <v>1</v>
      </c>
      <c r="R14" s="142">
        <f t="shared" si="14"/>
        <v>563</v>
      </c>
      <c r="S14" s="142">
        <f t="shared" si="14"/>
        <v>0</v>
      </c>
      <c r="T14" s="142">
        <f t="shared" si="14"/>
        <v>47182</v>
      </c>
      <c r="U14" s="142">
        <f t="shared" si="14"/>
        <v>23042</v>
      </c>
      <c r="V14" s="142">
        <f t="shared" si="14"/>
        <v>2870</v>
      </c>
      <c r="W14" s="142">
        <f t="shared" si="14"/>
        <v>0</v>
      </c>
      <c r="X14" s="142">
        <f t="shared" si="14"/>
        <v>7149</v>
      </c>
      <c r="Y14" s="142">
        <f t="shared" si="14"/>
        <v>5731</v>
      </c>
      <c r="Z14" s="142">
        <f t="shared" si="14"/>
        <v>3020</v>
      </c>
      <c r="AA14" s="142">
        <f t="shared" si="14"/>
        <v>1006</v>
      </c>
      <c r="AB14" s="142">
        <f t="shared" si="14"/>
        <v>152</v>
      </c>
      <c r="AC14" s="142">
        <f t="shared" si="14"/>
        <v>8</v>
      </c>
      <c r="AD14" s="142">
        <f t="shared" si="14"/>
        <v>9339</v>
      </c>
      <c r="AE14" s="142">
        <f t="shared" si="14"/>
        <v>8516</v>
      </c>
      <c r="AF14" s="142">
        <f t="shared" si="14"/>
        <v>823</v>
      </c>
      <c r="AG14" s="142">
        <f t="shared" si="14"/>
        <v>2447</v>
      </c>
      <c r="AH14" s="142">
        <f t="shared" si="14"/>
        <v>2</v>
      </c>
      <c r="AI14" s="142">
        <f t="shared" si="14"/>
        <v>1</v>
      </c>
      <c r="AJ14" s="142">
        <f t="shared" si="14"/>
        <v>1</v>
      </c>
      <c r="AK14" s="142">
        <f t="shared" si="14"/>
        <v>2770</v>
      </c>
      <c r="AL14" s="142">
        <f t="shared" si="14"/>
        <v>4032</v>
      </c>
      <c r="AM14" s="142">
        <f t="shared" si="14"/>
        <v>900</v>
      </c>
      <c r="AN14" s="142">
        <f t="shared" si="14"/>
        <v>51957</v>
      </c>
      <c r="AO14" s="142">
        <f t="shared" si="14"/>
        <v>36806</v>
      </c>
      <c r="AP14" s="142">
        <f t="shared" si="14"/>
        <v>15151</v>
      </c>
      <c r="AQ14" s="142">
        <f t="shared" si="14"/>
        <v>351</v>
      </c>
      <c r="AR14" s="142">
        <f t="shared" si="14"/>
        <v>1</v>
      </c>
      <c r="AS14" s="142">
        <f t="shared" si="14"/>
        <v>31555</v>
      </c>
      <c r="AT14" s="142">
        <f t="shared" si="14"/>
        <v>366</v>
      </c>
      <c r="AU14" s="142">
        <f t="shared" si="14"/>
        <v>0</v>
      </c>
      <c r="AV14" s="142">
        <f t="shared" si="14"/>
        <v>366</v>
      </c>
      <c r="AW14" s="142">
        <f t="shared" si="14"/>
        <v>45156</v>
      </c>
      <c r="AX14" s="142">
        <f t="shared" si="14"/>
        <v>2309</v>
      </c>
      <c r="AY14" s="142">
        <f t="shared" si="14"/>
        <v>550</v>
      </c>
      <c r="AZ14" s="142">
        <f t="shared" si="14"/>
        <v>5019</v>
      </c>
      <c r="BA14" s="142">
        <f t="shared" si="14"/>
        <v>21173</v>
      </c>
      <c r="BB14" s="142">
        <f t="shared" si="14"/>
        <v>2</v>
      </c>
      <c r="BC14" s="142">
        <f t="shared" si="14"/>
        <v>7</v>
      </c>
      <c r="BD14" s="142">
        <f t="shared" si="14"/>
        <v>31450</v>
      </c>
      <c r="BE14" s="142">
        <f t="shared" si="14"/>
        <v>1958</v>
      </c>
      <c r="BF14" s="142">
        <f t="shared" si="14"/>
        <v>1386</v>
      </c>
      <c r="BG14" s="142">
        <f t="shared" si="14"/>
        <v>4632</v>
      </c>
      <c r="BH14" s="142">
        <f t="shared" si="14"/>
        <v>0</v>
      </c>
      <c r="BI14" s="142">
        <f t="shared" si="14"/>
        <v>712</v>
      </c>
      <c r="BJ14" s="142">
        <f t="shared" si="14"/>
        <v>1</v>
      </c>
      <c r="BK14" s="142">
        <f t="shared" si="14"/>
        <v>711</v>
      </c>
      <c r="BL14" s="142">
        <f t="shared" si="14"/>
        <v>11646</v>
      </c>
      <c r="BM14" s="142">
        <f t="shared" si="14"/>
        <v>9313</v>
      </c>
      <c r="BN14" s="142">
        <f t="shared" si="14"/>
        <v>2333</v>
      </c>
      <c r="BO14" s="142">
        <f t="shared" si="14"/>
        <v>1611</v>
      </c>
      <c r="BP14" s="142">
        <f t="shared" si="14"/>
        <v>1</v>
      </c>
      <c r="BQ14" s="142">
        <f t="shared" si="12"/>
        <v>5459</v>
      </c>
      <c r="BR14" s="142">
        <f t="shared" si="12"/>
        <v>3</v>
      </c>
      <c r="BS14" s="142">
        <f t="shared" si="12"/>
        <v>15062</v>
      </c>
      <c r="BT14" s="142">
        <f t="shared" si="12"/>
        <v>2487</v>
      </c>
      <c r="BU14" s="142">
        <f t="shared" si="12"/>
        <v>3487</v>
      </c>
      <c r="BV14" s="142">
        <f t="shared" si="12"/>
        <v>10076</v>
      </c>
      <c r="BW14" s="142">
        <f t="shared" si="12"/>
        <v>2584</v>
      </c>
      <c r="BX14" s="142">
        <f t="shared" si="12"/>
        <v>1004</v>
      </c>
      <c r="BY14" s="142">
        <f t="shared" si="12"/>
        <v>8078</v>
      </c>
      <c r="BZ14" s="142">
        <f t="shared" si="12"/>
        <v>233</v>
      </c>
      <c r="CA14" s="142">
        <f t="shared" si="12"/>
        <v>7431</v>
      </c>
      <c r="CB14" s="142">
        <f t="shared" si="12"/>
        <v>414</v>
      </c>
      <c r="CC14" s="142">
        <f t="shared" si="12"/>
        <v>1980</v>
      </c>
      <c r="CD14" s="142">
        <f t="shared" si="12"/>
        <v>51845</v>
      </c>
      <c r="CE14" s="142">
        <f t="shared" si="12"/>
        <v>48007</v>
      </c>
      <c r="CF14" s="142">
        <f t="shared" si="12"/>
        <v>3838</v>
      </c>
      <c r="CG14" s="142">
        <f t="shared" si="12"/>
        <v>8650</v>
      </c>
      <c r="CH14" s="142">
        <f t="shared" si="12"/>
        <v>1067</v>
      </c>
      <c r="CI14" s="142">
        <f t="shared" si="12"/>
        <v>1635</v>
      </c>
      <c r="CJ14" s="142">
        <f t="shared" si="12"/>
        <v>537</v>
      </c>
      <c r="CK14" s="142">
        <f t="shared" si="12"/>
        <v>2</v>
      </c>
      <c r="CL14" s="142">
        <f t="shared" si="12"/>
        <v>2</v>
      </c>
      <c r="CM14" s="142">
        <f t="shared" si="12"/>
        <v>1</v>
      </c>
      <c r="CN14" s="142">
        <f t="shared" si="12"/>
        <v>159821</v>
      </c>
      <c r="CO14" s="142">
        <f t="shared" si="12"/>
        <v>25229</v>
      </c>
      <c r="CP14" s="142">
        <f t="shared" si="12"/>
        <v>23701</v>
      </c>
      <c r="CQ14" s="142">
        <f t="shared" si="12"/>
        <v>617</v>
      </c>
      <c r="CR14" s="142">
        <f t="shared" si="12"/>
        <v>911</v>
      </c>
      <c r="CS14" s="142">
        <f t="shared" si="12"/>
        <v>2134</v>
      </c>
      <c r="CT14" s="142">
        <f t="shared" si="12"/>
        <v>12091</v>
      </c>
      <c r="CU14" s="142">
        <f t="shared" si="12"/>
        <v>6495</v>
      </c>
      <c r="CV14" s="142">
        <f t="shared" si="12"/>
        <v>944</v>
      </c>
      <c r="CW14" s="142">
        <f t="shared" si="12"/>
        <v>1334</v>
      </c>
      <c r="CX14" s="142">
        <f t="shared" si="12"/>
        <v>1</v>
      </c>
      <c r="CY14" s="142">
        <f t="shared" si="12"/>
        <v>11</v>
      </c>
      <c r="CZ14" s="142">
        <f t="shared" si="12"/>
        <v>10226</v>
      </c>
      <c r="DA14" s="142">
        <f t="shared" si="12"/>
        <v>3806</v>
      </c>
    </row>
    <row r="15" spans="1:105" s="125" customFormat="1" x14ac:dyDescent="0.2">
      <c r="A15" s="246" t="s">
        <v>681</v>
      </c>
      <c r="B15" s="246" t="s">
        <v>668</v>
      </c>
      <c r="C15" s="125">
        <f t="shared" si="15"/>
        <v>2004</v>
      </c>
      <c r="D15" s="142">
        <f t="shared" si="10"/>
        <v>16</v>
      </c>
      <c r="E15" s="142">
        <f t="shared" si="14"/>
        <v>0</v>
      </c>
      <c r="F15" s="142">
        <f t="shared" si="14"/>
        <v>320</v>
      </c>
      <c r="G15" s="142">
        <f t="shared" si="14"/>
        <v>238</v>
      </c>
      <c r="H15" s="142">
        <f t="shared" si="14"/>
        <v>307</v>
      </c>
      <c r="I15" s="142">
        <f t="shared" si="14"/>
        <v>0</v>
      </c>
      <c r="J15" s="142">
        <f t="shared" si="14"/>
        <v>0</v>
      </c>
      <c r="K15" s="142">
        <f t="shared" si="14"/>
        <v>33</v>
      </c>
      <c r="L15" s="142">
        <f t="shared" si="14"/>
        <v>24</v>
      </c>
      <c r="M15" s="142">
        <f t="shared" si="14"/>
        <v>361</v>
      </c>
      <c r="N15" s="142">
        <f t="shared" si="14"/>
        <v>22</v>
      </c>
      <c r="O15" s="142">
        <f t="shared" si="14"/>
        <v>0</v>
      </c>
      <c r="P15" s="142">
        <f t="shared" si="14"/>
        <v>0</v>
      </c>
      <c r="Q15" s="142">
        <f t="shared" si="14"/>
        <v>1</v>
      </c>
      <c r="R15" s="142">
        <f t="shared" si="14"/>
        <v>45</v>
      </c>
      <c r="S15" s="142">
        <f t="shared" si="14"/>
        <v>0</v>
      </c>
      <c r="T15" s="142">
        <f t="shared" si="14"/>
        <v>0</v>
      </c>
      <c r="U15" s="142">
        <f t="shared" si="14"/>
        <v>1517</v>
      </c>
      <c r="V15" s="142">
        <f t="shared" si="14"/>
        <v>211</v>
      </c>
      <c r="W15" s="142">
        <f t="shared" si="14"/>
        <v>0</v>
      </c>
      <c r="X15" s="142">
        <f t="shared" si="14"/>
        <v>365</v>
      </c>
      <c r="Y15" s="142">
        <f t="shared" si="14"/>
        <v>67</v>
      </c>
      <c r="Z15" s="142">
        <f t="shared" si="14"/>
        <v>65</v>
      </c>
      <c r="AA15" s="142">
        <f t="shared" si="14"/>
        <v>0</v>
      </c>
      <c r="AB15" s="142">
        <f t="shared" si="14"/>
        <v>0</v>
      </c>
      <c r="AC15" s="142">
        <f t="shared" si="14"/>
        <v>0</v>
      </c>
      <c r="AD15" s="142">
        <f t="shared" si="14"/>
        <v>463</v>
      </c>
      <c r="AE15" s="142">
        <f t="shared" si="14"/>
        <v>438</v>
      </c>
      <c r="AF15" s="142">
        <f t="shared" si="14"/>
        <v>25</v>
      </c>
      <c r="AG15" s="142">
        <f t="shared" si="14"/>
        <v>0</v>
      </c>
      <c r="AH15" s="142">
        <f t="shared" si="14"/>
        <v>33</v>
      </c>
      <c r="AI15" s="142">
        <f t="shared" si="14"/>
        <v>33</v>
      </c>
      <c r="AJ15" s="142">
        <f t="shared" si="14"/>
        <v>0</v>
      </c>
      <c r="AK15" s="142">
        <f t="shared" si="14"/>
        <v>729</v>
      </c>
      <c r="AL15" s="142">
        <f t="shared" si="14"/>
        <v>188</v>
      </c>
      <c r="AM15" s="142">
        <f t="shared" si="14"/>
        <v>21</v>
      </c>
      <c r="AN15" s="142">
        <f t="shared" si="14"/>
        <v>484</v>
      </c>
      <c r="AO15" s="142">
        <f t="shared" si="14"/>
        <v>235</v>
      </c>
      <c r="AP15" s="142">
        <f t="shared" si="14"/>
        <v>249</v>
      </c>
      <c r="AQ15" s="142">
        <f t="shared" si="14"/>
        <v>0</v>
      </c>
      <c r="AR15" s="142">
        <f t="shared" si="14"/>
        <v>23</v>
      </c>
      <c r="AS15" s="142">
        <f t="shared" si="14"/>
        <v>110</v>
      </c>
      <c r="AT15" s="142">
        <f t="shared" si="14"/>
        <v>36067</v>
      </c>
      <c r="AU15" s="142">
        <f t="shared" si="14"/>
        <v>36067</v>
      </c>
      <c r="AV15" s="142">
        <f t="shared" si="14"/>
        <v>0</v>
      </c>
      <c r="AW15" s="142">
        <f t="shared" si="14"/>
        <v>0</v>
      </c>
      <c r="AX15" s="142">
        <f t="shared" si="14"/>
        <v>183</v>
      </c>
      <c r="AY15" s="142">
        <f t="shared" si="14"/>
        <v>0</v>
      </c>
      <c r="AZ15" s="142">
        <f t="shared" si="14"/>
        <v>0</v>
      </c>
      <c r="BA15" s="142">
        <f t="shared" si="14"/>
        <v>0</v>
      </c>
      <c r="BB15" s="142">
        <f t="shared" si="14"/>
        <v>48</v>
      </c>
      <c r="BC15" s="142">
        <f t="shared" si="14"/>
        <v>44</v>
      </c>
      <c r="BD15" s="142">
        <f t="shared" si="14"/>
        <v>752</v>
      </c>
      <c r="BE15" s="142">
        <f t="shared" si="14"/>
        <v>46</v>
      </c>
      <c r="BF15" s="142">
        <f t="shared" si="14"/>
        <v>112</v>
      </c>
      <c r="BG15" s="142">
        <f t="shared" si="14"/>
        <v>309</v>
      </c>
      <c r="BH15" s="142">
        <f t="shared" si="14"/>
        <v>0</v>
      </c>
      <c r="BI15" s="142">
        <f t="shared" si="14"/>
        <v>0</v>
      </c>
      <c r="BJ15" s="142">
        <f t="shared" si="14"/>
        <v>0</v>
      </c>
      <c r="BK15" s="142">
        <f t="shared" si="14"/>
        <v>23</v>
      </c>
      <c r="BL15" s="142">
        <f t="shared" si="14"/>
        <v>463</v>
      </c>
      <c r="BM15" s="142">
        <f t="shared" si="14"/>
        <v>52</v>
      </c>
      <c r="BN15" s="142">
        <f t="shared" si="14"/>
        <v>411</v>
      </c>
      <c r="BO15" s="142">
        <f t="shared" si="14"/>
        <v>105</v>
      </c>
      <c r="BP15" s="142">
        <f t="shared" ref="BP15:DA15" si="16">BP120</f>
        <v>0</v>
      </c>
      <c r="BQ15" s="142">
        <f t="shared" si="16"/>
        <v>1000</v>
      </c>
      <c r="BR15" s="142">
        <f t="shared" si="16"/>
        <v>1</v>
      </c>
      <c r="BS15" s="142">
        <f t="shared" si="16"/>
        <v>237</v>
      </c>
      <c r="BT15" s="142">
        <f t="shared" si="16"/>
        <v>172</v>
      </c>
      <c r="BU15" s="142">
        <f t="shared" si="16"/>
        <v>270</v>
      </c>
      <c r="BV15" s="142">
        <f t="shared" si="16"/>
        <v>77</v>
      </c>
      <c r="BW15" s="142">
        <f t="shared" si="16"/>
        <v>236</v>
      </c>
      <c r="BX15" s="142">
        <f t="shared" si="16"/>
        <v>16</v>
      </c>
      <c r="BY15" s="142">
        <f t="shared" si="16"/>
        <v>660</v>
      </c>
      <c r="BZ15" s="142">
        <f t="shared" si="16"/>
        <v>0</v>
      </c>
      <c r="CA15" s="142">
        <f t="shared" si="16"/>
        <v>626</v>
      </c>
      <c r="CB15" s="142">
        <f t="shared" si="16"/>
        <v>34</v>
      </c>
      <c r="CC15" s="142">
        <f t="shared" si="16"/>
        <v>1</v>
      </c>
      <c r="CD15" s="142">
        <f t="shared" si="16"/>
        <v>253</v>
      </c>
      <c r="CE15" s="142">
        <f t="shared" si="16"/>
        <v>228</v>
      </c>
      <c r="CF15" s="142">
        <f t="shared" si="16"/>
        <v>25</v>
      </c>
      <c r="CG15" s="142">
        <f t="shared" si="16"/>
        <v>466</v>
      </c>
      <c r="CH15" s="142">
        <f t="shared" si="16"/>
        <v>0</v>
      </c>
      <c r="CI15" s="142">
        <f t="shared" si="16"/>
        <v>56</v>
      </c>
      <c r="CJ15" s="142">
        <f t="shared" si="16"/>
        <v>0</v>
      </c>
      <c r="CK15" s="142">
        <f t="shared" si="16"/>
        <v>32</v>
      </c>
      <c r="CL15" s="142">
        <f t="shared" si="16"/>
        <v>140</v>
      </c>
      <c r="CM15" s="142">
        <f t="shared" si="16"/>
        <v>18</v>
      </c>
      <c r="CN15" s="142">
        <f t="shared" si="16"/>
        <v>0</v>
      </c>
      <c r="CO15" s="142">
        <f t="shared" si="16"/>
        <v>862</v>
      </c>
      <c r="CP15" s="142">
        <f t="shared" si="16"/>
        <v>762</v>
      </c>
      <c r="CQ15" s="142">
        <f t="shared" si="16"/>
        <v>22</v>
      </c>
      <c r="CR15" s="142">
        <f t="shared" si="16"/>
        <v>78</v>
      </c>
      <c r="CS15" s="142">
        <f t="shared" si="16"/>
        <v>12</v>
      </c>
      <c r="CT15" s="142">
        <f t="shared" si="16"/>
        <v>0</v>
      </c>
      <c r="CU15" s="142">
        <f t="shared" si="16"/>
        <v>728</v>
      </c>
      <c r="CV15" s="142">
        <f t="shared" si="16"/>
        <v>41</v>
      </c>
      <c r="CW15" s="142">
        <f t="shared" si="16"/>
        <v>13</v>
      </c>
      <c r="CX15" s="142">
        <f t="shared" si="16"/>
        <v>7</v>
      </c>
      <c r="CY15" s="142">
        <f t="shared" si="16"/>
        <v>6</v>
      </c>
      <c r="CZ15" s="142">
        <f t="shared" si="16"/>
        <v>79</v>
      </c>
      <c r="DA15" s="142">
        <f t="shared" si="16"/>
        <v>7</v>
      </c>
    </row>
    <row r="16" spans="1:105" s="125" customFormat="1" x14ac:dyDescent="0.2">
      <c r="A16" s="125" t="s">
        <v>345</v>
      </c>
      <c r="B16" s="125" t="s">
        <v>363</v>
      </c>
      <c r="C16" s="125">
        <f t="shared" si="15"/>
        <v>2004</v>
      </c>
      <c r="D16" s="145">
        <f t="shared" ref="D16:D21" si="17">D122</f>
        <v>37609928</v>
      </c>
      <c r="E16" s="145">
        <f t="shared" ref="E16:BP17" si="18">E122</f>
        <v>1425084299</v>
      </c>
      <c r="F16" s="145">
        <f t="shared" si="18"/>
        <v>1149895557</v>
      </c>
      <c r="G16" s="145">
        <f t="shared" si="18"/>
        <v>211134602</v>
      </c>
      <c r="H16" s="145">
        <f t="shared" si="18"/>
        <v>954965318</v>
      </c>
      <c r="I16" s="145">
        <f t="shared" si="18"/>
        <v>1638103136</v>
      </c>
      <c r="J16" s="145">
        <f t="shared" si="18"/>
        <v>1566869038</v>
      </c>
      <c r="K16" s="145">
        <f t="shared" si="18"/>
        <v>68574646</v>
      </c>
      <c r="L16" s="145">
        <f t="shared" si="18"/>
        <v>30980687</v>
      </c>
      <c r="M16" s="145">
        <f t="shared" si="18"/>
        <v>904153126</v>
      </c>
      <c r="N16" s="145">
        <f t="shared" si="18"/>
        <v>31297146</v>
      </c>
      <c r="O16" s="145">
        <f t="shared" si="18"/>
        <v>367636690</v>
      </c>
      <c r="P16" s="145">
        <f t="shared" si="18"/>
        <v>29167075</v>
      </c>
      <c r="Q16" s="145">
        <f t="shared" si="18"/>
        <v>8528751</v>
      </c>
      <c r="R16" s="145">
        <f t="shared" si="18"/>
        <v>85370758</v>
      </c>
      <c r="S16" s="145">
        <f t="shared" si="18"/>
        <v>199496976</v>
      </c>
      <c r="T16" s="145">
        <f t="shared" si="18"/>
        <v>7960522460</v>
      </c>
      <c r="U16" s="145">
        <f t="shared" si="18"/>
        <v>892419399</v>
      </c>
      <c r="V16" s="145">
        <f t="shared" si="18"/>
        <v>408997605</v>
      </c>
      <c r="W16" s="145">
        <f t="shared" si="18"/>
        <v>64638104</v>
      </c>
      <c r="X16" s="145">
        <f t="shared" si="18"/>
        <v>572734438</v>
      </c>
      <c r="Y16" s="145">
        <f t="shared" si="18"/>
        <v>632340069</v>
      </c>
      <c r="Z16" s="145">
        <f t="shared" si="18"/>
        <v>286529693</v>
      </c>
      <c r="AA16" s="145">
        <f t="shared" si="18"/>
        <v>81252177</v>
      </c>
      <c r="AB16" s="145">
        <f t="shared" si="18"/>
        <v>9789935.3000000007</v>
      </c>
      <c r="AC16" s="145">
        <f t="shared" si="18"/>
        <v>191906813.59999999</v>
      </c>
      <c r="AD16" s="145">
        <f t="shared" si="18"/>
        <v>987376976.5</v>
      </c>
      <c r="AE16" s="145">
        <f t="shared" si="18"/>
        <v>924891203</v>
      </c>
      <c r="AF16" s="145">
        <f t="shared" si="18"/>
        <v>62485773.5</v>
      </c>
      <c r="AG16" s="145">
        <f t="shared" si="18"/>
        <v>98472447</v>
      </c>
      <c r="AH16" s="145">
        <f t="shared" si="18"/>
        <v>1570349840</v>
      </c>
      <c r="AI16" s="145">
        <f t="shared" si="18"/>
        <v>1554235644</v>
      </c>
      <c r="AJ16" s="145">
        <f t="shared" si="18"/>
        <v>16114196</v>
      </c>
      <c r="AK16" s="145">
        <f t="shared" si="18"/>
        <v>362422451</v>
      </c>
      <c r="AL16" s="145">
        <f t="shared" si="18"/>
        <v>454683669</v>
      </c>
      <c r="AM16" s="145">
        <f t="shared" si="18"/>
        <v>123183299</v>
      </c>
      <c r="AN16" s="145">
        <f t="shared" si="18"/>
        <v>3048589478</v>
      </c>
      <c r="AO16" s="145">
        <f t="shared" si="18"/>
        <v>1720550376</v>
      </c>
      <c r="AP16" s="145">
        <f t="shared" si="18"/>
        <v>1328039102</v>
      </c>
      <c r="AQ16" s="145">
        <f t="shared" si="18"/>
        <v>27530421.5</v>
      </c>
      <c r="AR16" s="145">
        <f t="shared" si="18"/>
        <v>208673361</v>
      </c>
      <c r="AS16" s="145">
        <f t="shared" si="18"/>
        <v>3599518806</v>
      </c>
      <c r="AT16" s="145">
        <f t="shared" si="18"/>
        <v>22598933403.400002</v>
      </c>
      <c r="AU16" s="145">
        <f t="shared" si="18"/>
        <v>22579430000</v>
      </c>
      <c r="AV16" s="145">
        <f t="shared" si="18"/>
        <v>19503403.399999999</v>
      </c>
      <c r="AW16" s="145">
        <f t="shared" si="18"/>
        <v>7514934346</v>
      </c>
      <c r="AX16" s="145">
        <f t="shared" si="18"/>
        <v>185208558</v>
      </c>
      <c r="AY16" s="145">
        <f t="shared" si="18"/>
        <v>110808802</v>
      </c>
      <c r="AZ16" s="145">
        <f t="shared" si="18"/>
        <v>718541335</v>
      </c>
      <c r="BA16" s="145">
        <f t="shared" si="18"/>
        <v>1949677336</v>
      </c>
      <c r="BB16" s="145">
        <f t="shared" si="18"/>
        <v>276130945</v>
      </c>
      <c r="BC16" s="145">
        <f t="shared" si="18"/>
        <v>127469051.5</v>
      </c>
      <c r="BD16" s="145">
        <f t="shared" si="18"/>
        <v>3383633950</v>
      </c>
      <c r="BE16" s="145">
        <f t="shared" si="18"/>
        <v>170225789</v>
      </c>
      <c r="BF16" s="145">
        <f t="shared" si="18"/>
        <v>229646100.59999999</v>
      </c>
      <c r="BG16" s="145">
        <f t="shared" si="18"/>
        <v>590836869</v>
      </c>
      <c r="BH16" s="145">
        <f t="shared" si="18"/>
        <v>3984290</v>
      </c>
      <c r="BI16" s="145">
        <f t="shared" si="18"/>
        <v>691078575</v>
      </c>
      <c r="BJ16" s="145">
        <f t="shared" si="18"/>
        <v>657766177</v>
      </c>
      <c r="BK16" s="145">
        <f t="shared" si="18"/>
        <v>33312398</v>
      </c>
      <c r="BL16" s="145">
        <f t="shared" si="18"/>
        <v>1200380634</v>
      </c>
      <c r="BM16" s="145">
        <f t="shared" si="18"/>
        <v>861232370</v>
      </c>
      <c r="BN16" s="145">
        <f t="shared" si="18"/>
        <v>339148264</v>
      </c>
      <c r="BO16" s="145">
        <f t="shared" si="18"/>
        <v>168165203</v>
      </c>
      <c r="BP16" s="145">
        <f t="shared" si="18"/>
        <v>372962643</v>
      </c>
      <c r="BQ16" s="145">
        <f t="shared" ref="BQ16:DA20" si="19">BQ122</f>
        <v>590330329</v>
      </c>
      <c r="BR16" s="145">
        <f t="shared" si="19"/>
        <v>124118006</v>
      </c>
      <c r="BS16" s="145">
        <f t="shared" si="19"/>
        <v>1728259010</v>
      </c>
      <c r="BT16" s="145">
        <f t="shared" si="19"/>
        <v>230980179</v>
      </c>
      <c r="BU16" s="145">
        <f t="shared" si="19"/>
        <v>313903113</v>
      </c>
      <c r="BV16" s="145">
        <f t="shared" si="19"/>
        <v>1175439752</v>
      </c>
      <c r="BW16" s="145">
        <f t="shared" si="19"/>
        <v>204676301</v>
      </c>
      <c r="BX16" s="145">
        <f t="shared" si="19"/>
        <v>89026826.799999997</v>
      </c>
      <c r="BY16" s="145">
        <f t="shared" si="19"/>
        <v>790191455</v>
      </c>
      <c r="BZ16" s="145">
        <f t="shared" si="19"/>
        <v>12535309</v>
      </c>
      <c r="CA16" s="145">
        <f t="shared" si="19"/>
        <v>745571055</v>
      </c>
      <c r="CB16" s="145">
        <f t="shared" si="19"/>
        <v>32085091</v>
      </c>
      <c r="CC16" s="145">
        <f t="shared" si="19"/>
        <v>180920537</v>
      </c>
      <c r="CD16" s="145">
        <f t="shared" si="19"/>
        <v>6430695270</v>
      </c>
      <c r="CE16" s="145">
        <f t="shared" si="19"/>
        <v>6019556899</v>
      </c>
      <c r="CF16" s="145">
        <f t="shared" si="19"/>
        <v>411138371</v>
      </c>
      <c r="CG16" s="145">
        <f t="shared" si="19"/>
        <v>723592739</v>
      </c>
      <c r="CH16" s="145">
        <f t="shared" si="19"/>
        <v>92881382</v>
      </c>
      <c r="CI16" s="145">
        <f t="shared" si="19"/>
        <v>128527347</v>
      </c>
      <c r="CJ16" s="145">
        <f t="shared" si="19"/>
        <v>89665584</v>
      </c>
      <c r="CK16" s="145">
        <f t="shared" si="19"/>
        <v>356758413</v>
      </c>
      <c r="CL16" s="145">
        <f t="shared" si="19"/>
        <v>1033807068</v>
      </c>
      <c r="CM16" s="145">
        <f t="shared" si="19"/>
        <v>237490418</v>
      </c>
      <c r="CN16" s="145">
        <f t="shared" si="19"/>
        <v>25508050686</v>
      </c>
      <c r="CO16" s="145">
        <f t="shared" si="19"/>
        <v>2400607118</v>
      </c>
      <c r="CP16" s="145">
        <f t="shared" si="19"/>
        <v>2277933600</v>
      </c>
      <c r="CQ16" s="145">
        <f t="shared" si="19"/>
        <v>30882234</v>
      </c>
      <c r="CR16" s="145">
        <f t="shared" si="19"/>
        <v>91791284</v>
      </c>
      <c r="CS16" s="145">
        <f t="shared" si="19"/>
        <v>99506595.700000003</v>
      </c>
      <c r="CT16" s="145">
        <f t="shared" si="19"/>
        <v>1243491867</v>
      </c>
      <c r="CU16" s="145">
        <f t="shared" si="19"/>
        <v>489398304</v>
      </c>
      <c r="CV16" s="145">
        <f t="shared" si="19"/>
        <v>94234305</v>
      </c>
      <c r="CW16" s="145">
        <f t="shared" si="19"/>
        <v>150385613.59999999</v>
      </c>
      <c r="CX16" s="145">
        <f t="shared" si="19"/>
        <v>467597700</v>
      </c>
      <c r="CY16" s="145">
        <f t="shared" si="19"/>
        <v>336593577</v>
      </c>
      <c r="CZ16" s="145">
        <f t="shared" si="19"/>
        <v>386398550</v>
      </c>
      <c r="DA16" s="145">
        <f t="shared" si="19"/>
        <v>415036402</v>
      </c>
    </row>
    <row r="17" spans="1:105" s="125" customFormat="1" x14ac:dyDescent="0.2">
      <c r="A17" s="125" t="s">
        <v>353</v>
      </c>
      <c r="B17" s="125" t="s">
        <v>364</v>
      </c>
      <c r="C17" s="125">
        <f t="shared" si="15"/>
        <v>2004</v>
      </c>
      <c r="D17" s="145">
        <f t="shared" si="17"/>
        <v>11274364</v>
      </c>
      <c r="E17" s="145">
        <f t="shared" ref="E17:S17" si="20">E123</f>
        <v>497770378</v>
      </c>
      <c r="F17" s="145">
        <f t="shared" si="20"/>
        <v>260765322</v>
      </c>
      <c r="G17" s="145">
        <f t="shared" si="20"/>
        <v>82022862</v>
      </c>
      <c r="H17" s="145">
        <f t="shared" si="20"/>
        <v>272046217</v>
      </c>
      <c r="I17" s="145">
        <f t="shared" si="20"/>
        <v>503259913</v>
      </c>
      <c r="J17" s="145">
        <f t="shared" si="20"/>
        <v>392317140</v>
      </c>
      <c r="K17" s="145">
        <f t="shared" si="20"/>
        <v>46307549</v>
      </c>
      <c r="L17" s="145">
        <f t="shared" si="20"/>
        <v>15978327</v>
      </c>
      <c r="M17" s="145">
        <f t="shared" si="20"/>
        <v>246887434</v>
      </c>
      <c r="N17" s="145">
        <f t="shared" si="20"/>
        <v>12250721</v>
      </c>
      <c r="O17" s="145">
        <f t="shared" si="20"/>
        <v>120918643</v>
      </c>
      <c r="P17" s="145">
        <f t="shared" si="20"/>
        <v>18802591</v>
      </c>
      <c r="Q17" s="145">
        <f t="shared" si="20"/>
        <v>5473426</v>
      </c>
      <c r="R17" s="145">
        <f t="shared" si="20"/>
        <v>30135637</v>
      </c>
      <c r="S17" s="145">
        <f t="shared" si="20"/>
        <v>96637316</v>
      </c>
      <c r="T17" s="145">
        <f t="shared" si="18"/>
        <v>1542805550</v>
      </c>
      <c r="U17" s="145">
        <f t="shared" si="18"/>
        <v>646622517</v>
      </c>
      <c r="V17" s="145">
        <f t="shared" si="18"/>
        <v>129873121</v>
      </c>
      <c r="W17" s="145">
        <f t="shared" si="18"/>
        <v>37133425</v>
      </c>
      <c r="X17" s="145">
        <f t="shared" si="18"/>
        <v>274259546</v>
      </c>
      <c r="Y17" s="145">
        <f t="shared" si="18"/>
        <v>140968240</v>
      </c>
      <c r="Z17" s="145">
        <f t="shared" si="18"/>
        <v>123000551</v>
      </c>
      <c r="AA17" s="145">
        <f t="shared" si="18"/>
        <v>38013472</v>
      </c>
      <c r="AB17" s="145">
        <f t="shared" si="18"/>
        <v>6129549</v>
      </c>
      <c r="AC17" s="145">
        <f t="shared" si="18"/>
        <v>96302388.5</v>
      </c>
      <c r="AD17" s="145">
        <f t="shared" si="18"/>
        <v>418913298</v>
      </c>
      <c r="AE17" s="145">
        <f t="shared" si="18"/>
        <v>388929025</v>
      </c>
      <c r="AF17" s="145">
        <f t="shared" si="18"/>
        <v>29984273</v>
      </c>
      <c r="AG17" s="145">
        <f t="shared" si="18"/>
        <v>80278912</v>
      </c>
      <c r="AH17" s="145">
        <f t="shared" si="18"/>
        <v>332021153</v>
      </c>
      <c r="AI17" s="145">
        <f t="shared" si="18"/>
        <v>319467005</v>
      </c>
      <c r="AJ17" s="145">
        <f t="shared" si="18"/>
        <v>12554148</v>
      </c>
      <c r="AK17" s="145">
        <f t="shared" si="18"/>
        <v>172248238</v>
      </c>
      <c r="AL17" s="145">
        <f t="shared" si="18"/>
        <v>188074010</v>
      </c>
      <c r="AM17" s="145">
        <f t="shared" si="18"/>
        <v>28812287</v>
      </c>
      <c r="AN17" s="145">
        <f t="shared" si="18"/>
        <v>1626211541</v>
      </c>
      <c r="AO17" s="145">
        <f t="shared" si="18"/>
        <v>1240883023</v>
      </c>
      <c r="AP17" s="145">
        <f t="shared" si="18"/>
        <v>385328518</v>
      </c>
      <c r="AQ17" s="145">
        <f t="shared" si="18"/>
        <v>15988104</v>
      </c>
      <c r="AR17" s="145">
        <f t="shared" si="18"/>
        <v>52414724</v>
      </c>
      <c r="AS17" s="145">
        <f t="shared" si="18"/>
        <v>966448805</v>
      </c>
      <c r="AT17" s="145">
        <f t="shared" si="18"/>
        <v>12577018339</v>
      </c>
      <c r="AU17" s="145">
        <f t="shared" si="18"/>
        <v>12566080000</v>
      </c>
      <c r="AV17" s="145">
        <f t="shared" si="18"/>
        <v>10938339</v>
      </c>
      <c r="AW17" s="145">
        <f t="shared" si="18"/>
        <v>2266750286</v>
      </c>
      <c r="AX17" s="145">
        <f t="shared" si="18"/>
        <v>156824661</v>
      </c>
      <c r="AY17" s="145">
        <f t="shared" si="18"/>
        <v>42066428</v>
      </c>
      <c r="AZ17" s="145">
        <f t="shared" si="18"/>
        <v>198312550</v>
      </c>
      <c r="BA17" s="145">
        <f t="shared" si="18"/>
        <v>592055944</v>
      </c>
      <c r="BB17" s="145">
        <f t="shared" si="18"/>
        <v>69554949</v>
      </c>
      <c r="BC17" s="145">
        <f t="shared" si="18"/>
        <v>80665379</v>
      </c>
      <c r="BD17" s="145">
        <f t="shared" si="18"/>
        <v>1112109365</v>
      </c>
      <c r="BE17" s="145">
        <f t="shared" si="18"/>
        <v>59150220</v>
      </c>
      <c r="BF17" s="145">
        <f t="shared" si="18"/>
        <v>46191627.299999997</v>
      </c>
      <c r="BG17" s="145">
        <f t="shared" si="18"/>
        <v>170357087</v>
      </c>
      <c r="BH17" s="145">
        <f t="shared" si="18"/>
        <v>1522966</v>
      </c>
      <c r="BI17" s="145">
        <f t="shared" si="18"/>
        <v>253091369</v>
      </c>
      <c r="BJ17" s="145">
        <f t="shared" si="18"/>
        <v>220448036</v>
      </c>
      <c r="BK17" s="145">
        <f t="shared" si="18"/>
        <v>32643333</v>
      </c>
      <c r="BL17" s="145">
        <f t="shared" si="18"/>
        <v>413729440</v>
      </c>
      <c r="BM17" s="145">
        <f t="shared" si="18"/>
        <v>262252207</v>
      </c>
      <c r="BN17" s="145">
        <f t="shared" si="18"/>
        <v>151477233</v>
      </c>
      <c r="BO17" s="145">
        <f t="shared" si="18"/>
        <v>59183003</v>
      </c>
      <c r="BP17" s="145">
        <f t="shared" si="18"/>
        <v>144181978</v>
      </c>
      <c r="BQ17" s="145">
        <f t="shared" si="19"/>
        <v>213743834</v>
      </c>
      <c r="BR17" s="145">
        <f t="shared" si="19"/>
        <v>39972935</v>
      </c>
      <c r="BS17" s="145">
        <f t="shared" si="19"/>
        <v>526841876</v>
      </c>
      <c r="BT17" s="145">
        <f t="shared" si="19"/>
        <v>76313591</v>
      </c>
      <c r="BU17" s="145">
        <f t="shared" si="19"/>
        <v>107069794</v>
      </c>
      <c r="BV17" s="145">
        <f t="shared" si="19"/>
        <v>474309661</v>
      </c>
      <c r="BW17" s="145">
        <f t="shared" si="19"/>
        <v>80414342</v>
      </c>
      <c r="BX17" s="145">
        <f t="shared" si="19"/>
        <v>37450474.5</v>
      </c>
      <c r="BY17" s="145">
        <f t="shared" si="19"/>
        <v>285057855</v>
      </c>
      <c r="BZ17" s="145">
        <f t="shared" si="19"/>
        <v>6864409</v>
      </c>
      <c r="CA17" s="145">
        <f t="shared" si="19"/>
        <v>266212890</v>
      </c>
      <c r="CB17" s="145">
        <f t="shared" si="19"/>
        <v>11980556</v>
      </c>
      <c r="CC17" s="145">
        <f t="shared" si="19"/>
        <v>61221620</v>
      </c>
      <c r="CD17" s="145">
        <f t="shared" si="19"/>
        <v>1889604391</v>
      </c>
      <c r="CE17" s="145">
        <f t="shared" si="19"/>
        <v>1743713761</v>
      </c>
      <c r="CF17" s="145">
        <f t="shared" si="19"/>
        <v>145890630</v>
      </c>
      <c r="CG17" s="145">
        <f t="shared" si="19"/>
        <v>352871458</v>
      </c>
      <c r="CH17" s="145">
        <f t="shared" si="19"/>
        <v>31096168</v>
      </c>
      <c r="CI17" s="145">
        <f t="shared" si="19"/>
        <v>47583355</v>
      </c>
      <c r="CJ17" s="145">
        <f t="shared" si="19"/>
        <v>33256852</v>
      </c>
      <c r="CK17" s="145">
        <f t="shared" si="19"/>
        <v>107351758</v>
      </c>
      <c r="CL17" s="145">
        <f t="shared" si="19"/>
        <v>354174194</v>
      </c>
      <c r="CM17" s="145">
        <f t="shared" si="19"/>
        <v>51089457</v>
      </c>
      <c r="CN17" s="145">
        <f t="shared" si="19"/>
        <v>5428344270</v>
      </c>
      <c r="CO17" s="145">
        <f t="shared" si="19"/>
        <v>899643945</v>
      </c>
      <c r="CP17" s="145">
        <f t="shared" si="19"/>
        <v>831049290</v>
      </c>
      <c r="CQ17" s="145">
        <f t="shared" si="19"/>
        <v>20831597</v>
      </c>
      <c r="CR17" s="145">
        <f t="shared" si="19"/>
        <v>47763058</v>
      </c>
      <c r="CS17" s="145">
        <f t="shared" si="19"/>
        <v>70392797.900000006</v>
      </c>
      <c r="CT17" s="145">
        <f t="shared" si="19"/>
        <v>384340263</v>
      </c>
      <c r="CU17" s="145">
        <f t="shared" si="19"/>
        <v>158515644</v>
      </c>
      <c r="CV17" s="145">
        <f t="shared" si="19"/>
        <v>25762158.699999999</v>
      </c>
      <c r="CW17" s="145">
        <f t="shared" si="19"/>
        <v>27244635</v>
      </c>
      <c r="CX17" s="145">
        <f t="shared" si="19"/>
        <v>16477650</v>
      </c>
      <c r="CY17" s="145">
        <f t="shared" si="19"/>
        <v>264678630</v>
      </c>
      <c r="CZ17" s="145">
        <f t="shared" si="19"/>
        <v>311725936</v>
      </c>
      <c r="DA17" s="145">
        <f t="shared" si="19"/>
        <v>106267960</v>
      </c>
    </row>
    <row r="18" spans="1:105" s="125" customFormat="1" x14ac:dyDescent="0.2">
      <c r="A18" s="125" t="s">
        <v>656</v>
      </c>
      <c r="C18" s="125">
        <f t="shared" si="15"/>
        <v>2004</v>
      </c>
      <c r="D18" s="145">
        <f t="shared" si="17"/>
        <v>5851568</v>
      </c>
      <c r="E18" s="145">
        <f t="shared" ref="E18:BP21" si="21">E124</f>
        <v>916195637</v>
      </c>
      <c r="F18" s="145">
        <f t="shared" si="21"/>
        <v>514725218</v>
      </c>
      <c r="G18" s="145">
        <f t="shared" si="21"/>
        <v>127387069</v>
      </c>
      <c r="H18" s="145">
        <f t="shared" si="21"/>
        <v>676075048</v>
      </c>
      <c r="I18" s="145">
        <f t="shared" si="21"/>
        <v>1125932307</v>
      </c>
      <c r="J18" s="145">
        <f t="shared" si="21"/>
        <v>920593066</v>
      </c>
      <c r="K18" s="145">
        <f t="shared" si="21"/>
        <v>22267097</v>
      </c>
      <c r="L18" s="145">
        <f t="shared" si="21"/>
        <v>14757626</v>
      </c>
      <c r="M18" s="145">
        <f t="shared" si="21"/>
        <v>589189744</v>
      </c>
      <c r="N18" s="145">
        <f t="shared" si="21"/>
        <v>18635363</v>
      </c>
      <c r="O18" s="145">
        <f t="shared" si="21"/>
        <v>148204045</v>
      </c>
      <c r="P18" s="145">
        <f t="shared" si="21"/>
        <v>10005041</v>
      </c>
      <c r="Q18" s="145">
        <f t="shared" si="21"/>
        <v>3040782</v>
      </c>
      <c r="R18" s="145">
        <f t="shared" si="21"/>
        <v>55155426</v>
      </c>
      <c r="S18" s="145">
        <f t="shared" si="21"/>
        <v>100461615</v>
      </c>
      <c r="T18" s="145">
        <f t="shared" si="21"/>
        <v>5373624510</v>
      </c>
      <c r="U18" s="145">
        <f t="shared" si="21"/>
        <v>245796882</v>
      </c>
      <c r="V18" s="145">
        <f t="shared" si="21"/>
        <v>200708243</v>
      </c>
      <c r="W18" s="145">
        <f t="shared" si="21"/>
        <v>27504679</v>
      </c>
      <c r="X18" s="145">
        <f t="shared" si="21"/>
        <v>292146460</v>
      </c>
      <c r="Y18" s="145">
        <f t="shared" si="21"/>
        <v>444007379</v>
      </c>
      <c r="Z18" s="145">
        <f t="shared" si="21"/>
        <v>160005351</v>
      </c>
      <c r="AA18" s="145">
        <f t="shared" si="21"/>
        <v>42017331</v>
      </c>
      <c r="AB18" s="145">
        <f t="shared" si="21"/>
        <v>3549431</v>
      </c>
      <c r="AC18" s="145">
        <f t="shared" si="21"/>
        <v>62544135.799999997</v>
      </c>
      <c r="AD18" s="145">
        <f t="shared" si="21"/>
        <v>562238152.5</v>
      </c>
      <c r="AE18" s="145">
        <f t="shared" si="21"/>
        <v>530480956</v>
      </c>
      <c r="AF18" s="145">
        <f t="shared" si="21"/>
        <v>31757196.5</v>
      </c>
      <c r="AG18" s="145">
        <f t="shared" si="21"/>
        <v>18193535</v>
      </c>
      <c r="AH18" s="145">
        <f t="shared" si="21"/>
        <v>967366365</v>
      </c>
      <c r="AI18" s="145">
        <f t="shared" si="21"/>
        <v>963996100</v>
      </c>
      <c r="AJ18" s="145">
        <f t="shared" si="21"/>
        <v>3370265</v>
      </c>
      <c r="AK18" s="145">
        <f t="shared" si="21"/>
        <v>187321835</v>
      </c>
      <c r="AL18" s="145">
        <f t="shared" si="21"/>
        <v>263770204</v>
      </c>
      <c r="AM18" s="145">
        <f t="shared" si="21"/>
        <v>92479859</v>
      </c>
      <c r="AN18" s="145">
        <f t="shared" si="21"/>
        <v>1077438647</v>
      </c>
      <c r="AO18" s="145">
        <f t="shared" si="21"/>
        <v>479667353</v>
      </c>
      <c r="AP18" s="145">
        <f t="shared" si="21"/>
        <v>597771294</v>
      </c>
      <c r="AQ18" s="145">
        <f t="shared" si="21"/>
        <v>11194391.699999999</v>
      </c>
      <c r="AR18" s="145">
        <f t="shared" si="21"/>
        <v>110541799</v>
      </c>
      <c r="AS18" s="145">
        <f t="shared" si="21"/>
        <v>2317026840</v>
      </c>
      <c r="AT18" s="145">
        <f t="shared" si="21"/>
        <v>8139378720.8000002</v>
      </c>
      <c r="AU18" s="145">
        <f t="shared" si="21"/>
        <v>8131120000</v>
      </c>
      <c r="AV18" s="145">
        <f t="shared" si="21"/>
        <v>8258720.7999999998</v>
      </c>
      <c r="AW18" s="145">
        <f t="shared" si="21"/>
        <v>4589510549</v>
      </c>
      <c r="AX18" s="145">
        <f t="shared" si="21"/>
        <v>28383897</v>
      </c>
      <c r="AY18" s="145">
        <f t="shared" si="21"/>
        <v>67009539</v>
      </c>
      <c r="AZ18" s="145">
        <f t="shared" si="21"/>
        <v>373724321</v>
      </c>
      <c r="BA18" s="145">
        <f t="shared" si="21"/>
        <v>1106627248</v>
      </c>
      <c r="BB18" s="145">
        <f t="shared" si="21"/>
        <v>204628460</v>
      </c>
      <c r="BC18" s="145">
        <f t="shared" si="21"/>
        <v>46760773</v>
      </c>
      <c r="BD18" s="145">
        <f t="shared" si="21"/>
        <v>2020607188</v>
      </c>
      <c r="BE18" s="145">
        <f t="shared" si="21"/>
        <v>109480670</v>
      </c>
      <c r="BF18" s="145">
        <f t="shared" si="21"/>
        <v>182266080.5</v>
      </c>
      <c r="BG18" s="145">
        <f t="shared" si="21"/>
        <v>333180161</v>
      </c>
      <c r="BH18" s="145">
        <f t="shared" si="21"/>
        <v>2406853</v>
      </c>
      <c r="BI18" s="145">
        <f t="shared" si="21"/>
        <v>432873993</v>
      </c>
      <c r="BJ18" s="145">
        <f t="shared" si="21"/>
        <v>432680766</v>
      </c>
      <c r="BK18" s="145">
        <f t="shared" si="21"/>
        <v>193227</v>
      </c>
      <c r="BL18" s="145">
        <f t="shared" si="21"/>
        <v>779052740</v>
      </c>
      <c r="BM18" s="145">
        <f t="shared" si="21"/>
        <v>593200382</v>
      </c>
      <c r="BN18" s="145">
        <f t="shared" si="21"/>
        <v>185852358</v>
      </c>
      <c r="BO18" s="145">
        <f t="shared" si="21"/>
        <v>107890712</v>
      </c>
      <c r="BP18" s="145">
        <f t="shared" si="21"/>
        <v>224757899</v>
      </c>
      <c r="BQ18" s="145">
        <f t="shared" si="19"/>
        <v>372493595</v>
      </c>
      <c r="BR18" s="145">
        <f t="shared" si="19"/>
        <v>84145071</v>
      </c>
      <c r="BS18" s="145">
        <f t="shared" si="19"/>
        <v>958302564</v>
      </c>
      <c r="BT18" s="145">
        <f t="shared" si="19"/>
        <v>152954047</v>
      </c>
      <c r="BU18" s="145">
        <f t="shared" si="19"/>
        <v>203857017</v>
      </c>
      <c r="BV18" s="145">
        <f t="shared" si="19"/>
        <v>580242799</v>
      </c>
      <c r="BW18" s="145">
        <f t="shared" si="19"/>
        <v>121349821</v>
      </c>
      <c r="BX18" s="145">
        <f t="shared" si="19"/>
        <v>50637675.5</v>
      </c>
      <c r="BY18" s="145">
        <f t="shared" si="19"/>
        <v>433386010</v>
      </c>
      <c r="BZ18" s="145">
        <f t="shared" si="19"/>
        <v>5548361</v>
      </c>
      <c r="CA18" s="145">
        <f t="shared" si="19"/>
        <v>408042618</v>
      </c>
      <c r="CB18" s="145">
        <f t="shared" si="19"/>
        <v>19795031</v>
      </c>
      <c r="CC18" s="145">
        <f t="shared" si="19"/>
        <v>119535239</v>
      </c>
      <c r="CD18" s="145">
        <f t="shared" si="19"/>
        <v>4100860575</v>
      </c>
      <c r="CE18" s="145">
        <f t="shared" si="19"/>
        <v>3837997767</v>
      </c>
      <c r="CF18" s="145">
        <f t="shared" si="19"/>
        <v>262862808</v>
      </c>
      <c r="CG18" s="145">
        <f t="shared" si="19"/>
        <v>363462340</v>
      </c>
      <c r="CH18" s="145">
        <f t="shared" si="19"/>
        <v>60695754</v>
      </c>
      <c r="CI18" s="145">
        <f t="shared" si="19"/>
        <v>79453892</v>
      </c>
      <c r="CJ18" s="145">
        <f t="shared" si="19"/>
        <v>55938540</v>
      </c>
      <c r="CK18" s="145">
        <f t="shared" si="19"/>
        <v>211700743</v>
      </c>
      <c r="CL18" s="145">
        <f t="shared" si="19"/>
        <v>620754157</v>
      </c>
      <c r="CM18" s="145">
        <f t="shared" si="19"/>
        <v>184863682</v>
      </c>
      <c r="CN18" s="145">
        <f t="shared" si="19"/>
        <v>17377227059</v>
      </c>
      <c r="CO18" s="145">
        <f t="shared" si="19"/>
        <v>1301229371</v>
      </c>
      <c r="CP18" s="145">
        <f t="shared" si="19"/>
        <v>1247763332</v>
      </c>
      <c r="CQ18" s="145">
        <f t="shared" si="19"/>
        <v>10050637</v>
      </c>
      <c r="CR18" s="145">
        <f t="shared" si="19"/>
        <v>43415402</v>
      </c>
      <c r="CS18" s="145">
        <f t="shared" si="19"/>
        <v>27624552.5</v>
      </c>
      <c r="CT18" s="145">
        <f t="shared" si="19"/>
        <v>755367504</v>
      </c>
      <c r="CU18" s="145">
        <f t="shared" si="19"/>
        <v>202306852</v>
      </c>
      <c r="CV18" s="145">
        <f t="shared" si="19"/>
        <v>67662212.299999997</v>
      </c>
      <c r="CW18" s="145">
        <f t="shared" si="19"/>
        <v>52956449</v>
      </c>
      <c r="CX18" s="145">
        <f t="shared" si="19"/>
        <v>450663160</v>
      </c>
      <c r="CY18" s="145">
        <f t="shared" si="19"/>
        <v>71914947</v>
      </c>
      <c r="CZ18" s="145">
        <f t="shared" si="19"/>
        <v>74672614</v>
      </c>
      <c r="DA18" s="145">
        <f t="shared" si="19"/>
        <v>279179834</v>
      </c>
    </row>
    <row r="19" spans="1:105" s="125" customFormat="1" x14ac:dyDescent="0.2">
      <c r="A19" s="125" t="s">
        <v>679</v>
      </c>
      <c r="C19" s="125">
        <f t="shared" si="15"/>
        <v>2004</v>
      </c>
      <c r="D19" s="145">
        <f t="shared" si="17"/>
        <v>19941497</v>
      </c>
      <c r="E19" s="145">
        <f t="shared" si="21"/>
        <v>0</v>
      </c>
      <c r="F19" s="145">
        <f t="shared" si="21"/>
        <v>365463747</v>
      </c>
      <c r="G19" s="145">
        <f t="shared" si="21"/>
        <v>0</v>
      </c>
      <c r="H19" s="145">
        <f t="shared" si="21"/>
        <v>0</v>
      </c>
      <c r="I19" s="145">
        <f t="shared" si="21"/>
        <v>0</v>
      </c>
      <c r="J19" s="145">
        <f t="shared" si="21"/>
        <v>244471838</v>
      </c>
      <c r="K19" s="145">
        <f t="shared" si="21"/>
        <v>0</v>
      </c>
      <c r="L19" s="145">
        <f t="shared" si="21"/>
        <v>0</v>
      </c>
      <c r="M19" s="145">
        <f t="shared" si="21"/>
        <v>59750392</v>
      </c>
      <c r="N19" s="145">
        <f t="shared" si="21"/>
        <v>0</v>
      </c>
      <c r="O19" s="145">
        <f t="shared" si="21"/>
        <v>96595889</v>
      </c>
      <c r="P19" s="145">
        <f t="shared" si="21"/>
        <v>0</v>
      </c>
      <c r="Q19" s="145">
        <f t="shared" si="21"/>
        <v>0</v>
      </c>
      <c r="R19" s="145">
        <f t="shared" si="21"/>
        <v>0</v>
      </c>
      <c r="S19" s="145">
        <f t="shared" si="21"/>
        <v>0</v>
      </c>
      <c r="T19" s="145">
        <f t="shared" si="21"/>
        <v>1004757724</v>
      </c>
      <c r="U19" s="145">
        <f t="shared" si="21"/>
        <v>0</v>
      </c>
      <c r="V19" s="145">
        <f t="shared" si="21"/>
        <v>74643139</v>
      </c>
      <c r="W19" s="145">
        <f t="shared" si="21"/>
        <v>0</v>
      </c>
      <c r="X19" s="145">
        <f t="shared" si="21"/>
        <v>0</v>
      </c>
      <c r="Y19" s="145">
        <f t="shared" si="21"/>
        <v>43466758</v>
      </c>
      <c r="Z19" s="145">
        <f t="shared" si="21"/>
        <v>0</v>
      </c>
      <c r="AA19" s="145">
        <f t="shared" si="21"/>
        <v>0</v>
      </c>
      <c r="AB19" s="145">
        <f t="shared" si="21"/>
        <v>0</v>
      </c>
      <c r="AC19" s="145">
        <f t="shared" si="21"/>
        <v>32491658.300000001</v>
      </c>
      <c r="AD19" s="145">
        <f t="shared" si="21"/>
        <v>0</v>
      </c>
      <c r="AE19" s="145">
        <f t="shared" si="21"/>
        <v>0</v>
      </c>
      <c r="AF19" s="145">
        <f t="shared" si="21"/>
        <v>0</v>
      </c>
      <c r="AG19" s="145">
        <f t="shared" si="21"/>
        <v>0</v>
      </c>
      <c r="AH19" s="145">
        <f t="shared" si="21"/>
        <v>262462104</v>
      </c>
      <c r="AI19" s="145">
        <f t="shared" si="21"/>
        <v>262462104</v>
      </c>
      <c r="AJ19" s="145">
        <f t="shared" si="21"/>
        <v>0</v>
      </c>
      <c r="AK19" s="145">
        <f t="shared" si="21"/>
        <v>0</v>
      </c>
      <c r="AL19" s="145">
        <f t="shared" si="21"/>
        <v>0</v>
      </c>
      <c r="AM19" s="145">
        <f t="shared" si="21"/>
        <v>0</v>
      </c>
      <c r="AN19" s="145">
        <f t="shared" si="21"/>
        <v>334113768</v>
      </c>
      <c r="AO19" s="145">
        <f t="shared" si="21"/>
        <v>0</v>
      </c>
      <c r="AP19" s="145">
        <f t="shared" si="21"/>
        <v>334113768</v>
      </c>
      <c r="AQ19" s="145">
        <f t="shared" si="21"/>
        <v>0</v>
      </c>
      <c r="AR19" s="145">
        <f t="shared" si="21"/>
        <v>44692716</v>
      </c>
      <c r="AS19" s="145">
        <f t="shared" si="21"/>
        <v>294248777</v>
      </c>
      <c r="AT19" s="145">
        <f t="shared" si="21"/>
        <v>1749000000</v>
      </c>
      <c r="AU19" s="145">
        <f t="shared" si="21"/>
        <v>1749000000</v>
      </c>
      <c r="AV19" s="145">
        <f t="shared" si="21"/>
        <v>0</v>
      </c>
      <c r="AW19" s="145">
        <f t="shared" si="21"/>
        <v>621338901</v>
      </c>
      <c r="AX19" s="145">
        <f t="shared" si="21"/>
        <v>0</v>
      </c>
      <c r="AY19" s="145">
        <f t="shared" si="21"/>
        <v>0</v>
      </c>
      <c r="AZ19" s="145">
        <f t="shared" si="21"/>
        <v>142814760</v>
      </c>
      <c r="BA19" s="145">
        <f t="shared" si="21"/>
        <v>235977980</v>
      </c>
      <c r="BB19" s="145">
        <f t="shared" si="21"/>
        <v>0</v>
      </c>
      <c r="BC19" s="145">
        <f t="shared" si="21"/>
        <v>0</v>
      </c>
      <c r="BD19" s="145">
        <f t="shared" si="21"/>
        <v>226759260</v>
      </c>
      <c r="BE19" s="145">
        <f t="shared" si="21"/>
        <v>0</v>
      </c>
      <c r="BF19" s="145">
        <f t="shared" si="21"/>
        <v>0</v>
      </c>
      <c r="BG19" s="145">
        <f t="shared" si="21"/>
        <v>83457792</v>
      </c>
      <c r="BH19" s="145">
        <f t="shared" si="21"/>
        <v>0</v>
      </c>
      <c r="BI19" s="145">
        <f t="shared" si="21"/>
        <v>0</v>
      </c>
      <c r="BJ19" s="145">
        <f t="shared" si="21"/>
        <v>0</v>
      </c>
      <c r="BK19" s="145">
        <f t="shared" si="21"/>
        <v>0</v>
      </c>
      <c r="BL19" s="145">
        <f t="shared" si="21"/>
        <v>0</v>
      </c>
      <c r="BM19" s="145">
        <f t="shared" si="21"/>
        <v>0</v>
      </c>
      <c r="BN19" s="145">
        <f t="shared" si="21"/>
        <v>0</v>
      </c>
      <c r="BO19" s="145">
        <f t="shared" si="21"/>
        <v>0</v>
      </c>
      <c r="BP19" s="145">
        <f t="shared" si="21"/>
        <v>0</v>
      </c>
      <c r="BQ19" s="145">
        <f t="shared" si="19"/>
        <v>0</v>
      </c>
      <c r="BR19" s="145">
        <f t="shared" si="19"/>
        <v>0</v>
      </c>
      <c r="BS19" s="145">
        <f t="shared" si="19"/>
        <v>231154045</v>
      </c>
      <c r="BT19" s="145">
        <f t="shared" si="19"/>
        <v>0</v>
      </c>
      <c r="BU19" s="145">
        <f t="shared" si="19"/>
        <v>0</v>
      </c>
      <c r="BV19" s="145">
        <f t="shared" si="19"/>
        <v>112144197</v>
      </c>
      <c r="BW19" s="145">
        <f t="shared" si="19"/>
        <v>0</v>
      </c>
      <c r="BX19" s="145">
        <f t="shared" si="19"/>
        <v>0</v>
      </c>
      <c r="BY19" s="145">
        <f t="shared" si="19"/>
        <v>64756589</v>
      </c>
      <c r="BZ19" s="145">
        <f t="shared" si="19"/>
        <v>0</v>
      </c>
      <c r="CA19" s="145">
        <f t="shared" si="19"/>
        <v>64756589</v>
      </c>
      <c r="CB19" s="145">
        <f t="shared" si="19"/>
        <v>0</v>
      </c>
      <c r="CC19" s="145">
        <f t="shared" si="19"/>
        <v>0</v>
      </c>
      <c r="CD19" s="145">
        <f t="shared" si="19"/>
        <v>402727206</v>
      </c>
      <c r="CE19" s="145">
        <f t="shared" si="19"/>
        <v>402727206</v>
      </c>
      <c r="CF19" s="145">
        <f t="shared" si="19"/>
        <v>0</v>
      </c>
      <c r="CG19" s="145">
        <f t="shared" si="19"/>
        <v>0</v>
      </c>
      <c r="CH19" s="145">
        <f t="shared" si="19"/>
        <v>0</v>
      </c>
      <c r="CI19" s="145">
        <f t="shared" si="19"/>
        <v>0</v>
      </c>
      <c r="CJ19" s="145">
        <f t="shared" si="19"/>
        <v>0</v>
      </c>
      <c r="CK19" s="145">
        <f t="shared" si="19"/>
        <v>34831328</v>
      </c>
      <c r="CL19" s="145">
        <f t="shared" si="19"/>
        <v>48081084</v>
      </c>
      <c r="CM19" s="145">
        <f t="shared" si="19"/>
        <v>0</v>
      </c>
      <c r="CN19" s="145">
        <f t="shared" si="19"/>
        <v>2593568077</v>
      </c>
      <c r="CO19" s="145">
        <f t="shared" si="19"/>
        <v>184659451</v>
      </c>
      <c r="CP19" s="145">
        <f t="shared" si="19"/>
        <v>184659451</v>
      </c>
      <c r="CQ19" s="145">
        <f t="shared" si="19"/>
        <v>0</v>
      </c>
      <c r="CR19" s="145">
        <f t="shared" si="19"/>
        <v>0</v>
      </c>
      <c r="CS19" s="145">
        <f t="shared" si="19"/>
        <v>0</v>
      </c>
      <c r="CT19" s="145">
        <f t="shared" si="19"/>
        <v>97056943</v>
      </c>
      <c r="CU19" s="145">
        <f t="shared" si="19"/>
        <v>122885824</v>
      </c>
      <c r="CV19" s="145">
        <f t="shared" si="19"/>
        <v>0</v>
      </c>
      <c r="CW19" s="145">
        <f t="shared" si="19"/>
        <v>69093770.599999994</v>
      </c>
      <c r="CX19" s="145">
        <f t="shared" si="19"/>
        <v>0</v>
      </c>
      <c r="CY19" s="145">
        <f t="shared" si="19"/>
        <v>0</v>
      </c>
      <c r="CZ19" s="145">
        <f t="shared" si="19"/>
        <v>0</v>
      </c>
      <c r="DA19" s="145">
        <f t="shared" si="19"/>
        <v>27034727</v>
      </c>
    </row>
    <row r="20" spans="1:105" s="125" customFormat="1" x14ac:dyDescent="0.2">
      <c r="A20" s="246" t="s">
        <v>682</v>
      </c>
      <c r="B20" s="246" t="s">
        <v>670</v>
      </c>
      <c r="C20" s="125">
        <f t="shared" si="15"/>
        <v>2004</v>
      </c>
      <c r="D20" s="145">
        <f t="shared" si="17"/>
        <v>540437</v>
      </c>
      <c r="E20" s="145">
        <f t="shared" si="21"/>
        <v>11118284</v>
      </c>
      <c r="F20" s="145">
        <f t="shared" si="21"/>
        <v>8219873</v>
      </c>
      <c r="G20" s="145">
        <f t="shared" si="21"/>
        <v>1504641</v>
      </c>
      <c r="H20" s="145">
        <f t="shared" si="21"/>
        <v>6269378</v>
      </c>
      <c r="I20" s="145">
        <f t="shared" si="21"/>
        <v>8910916</v>
      </c>
      <c r="J20" s="145">
        <f t="shared" si="21"/>
        <v>9486994</v>
      </c>
      <c r="K20" s="145">
        <f t="shared" si="21"/>
        <v>0</v>
      </c>
      <c r="L20" s="145">
        <f t="shared" si="21"/>
        <v>221064</v>
      </c>
      <c r="M20" s="145">
        <f t="shared" si="21"/>
        <v>7885370</v>
      </c>
      <c r="N20" s="145">
        <f t="shared" si="21"/>
        <v>363169</v>
      </c>
      <c r="O20" s="145">
        <f t="shared" si="21"/>
        <v>1918113</v>
      </c>
      <c r="P20" s="145">
        <f t="shared" si="21"/>
        <v>359443</v>
      </c>
      <c r="Q20" s="145">
        <f t="shared" si="21"/>
        <v>7271</v>
      </c>
      <c r="R20" s="145">
        <f t="shared" si="21"/>
        <v>38612</v>
      </c>
      <c r="S20" s="145">
        <f t="shared" si="21"/>
        <v>2398045</v>
      </c>
      <c r="T20" s="145">
        <f t="shared" si="21"/>
        <v>39334676</v>
      </c>
      <c r="U20" s="145">
        <f t="shared" si="21"/>
        <v>0</v>
      </c>
      <c r="V20" s="145">
        <f t="shared" si="21"/>
        <v>3529828</v>
      </c>
      <c r="W20" s="145">
        <f t="shared" si="21"/>
        <v>0</v>
      </c>
      <c r="X20" s="145">
        <f t="shared" si="21"/>
        <v>5902291</v>
      </c>
      <c r="Y20" s="145">
        <f t="shared" si="21"/>
        <v>3753742</v>
      </c>
      <c r="Z20" s="145">
        <f t="shared" si="21"/>
        <v>2682876</v>
      </c>
      <c r="AA20" s="145">
        <f t="shared" si="21"/>
        <v>1221374</v>
      </c>
      <c r="AB20" s="145">
        <f t="shared" si="21"/>
        <v>110955.3</v>
      </c>
      <c r="AC20" s="145">
        <f t="shared" si="21"/>
        <v>568631</v>
      </c>
      <c r="AD20" s="145">
        <f t="shared" si="21"/>
        <v>5818353.7000000002</v>
      </c>
      <c r="AE20" s="145">
        <f t="shared" si="21"/>
        <v>5119876</v>
      </c>
      <c r="AF20" s="145">
        <f t="shared" si="21"/>
        <v>698477.7</v>
      </c>
      <c r="AG20" s="145">
        <f t="shared" si="21"/>
        <v>0</v>
      </c>
      <c r="AH20" s="145">
        <f t="shared" si="21"/>
        <v>8371711</v>
      </c>
      <c r="AI20" s="145">
        <f t="shared" si="21"/>
        <v>8181928</v>
      </c>
      <c r="AJ20" s="145">
        <f t="shared" si="21"/>
        <v>189783</v>
      </c>
      <c r="AK20" s="145">
        <f t="shared" si="21"/>
        <v>2280012</v>
      </c>
      <c r="AL20" s="145">
        <f t="shared" si="21"/>
        <v>2495616</v>
      </c>
      <c r="AM20" s="145">
        <f t="shared" si="21"/>
        <v>1210749</v>
      </c>
      <c r="AN20" s="145">
        <f t="shared" si="21"/>
        <v>10470633</v>
      </c>
      <c r="AO20" s="145">
        <f t="shared" si="21"/>
        <v>0</v>
      </c>
      <c r="AP20" s="145">
        <f t="shared" si="21"/>
        <v>10470633</v>
      </c>
      <c r="AQ20" s="145">
        <f t="shared" si="21"/>
        <v>347925.8</v>
      </c>
      <c r="AR20" s="145">
        <f t="shared" si="21"/>
        <v>922378</v>
      </c>
      <c r="AS20" s="145">
        <f t="shared" si="21"/>
        <v>21710597</v>
      </c>
      <c r="AT20" s="145">
        <f t="shared" si="21"/>
        <v>109773499.59999999</v>
      </c>
      <c r="AU20" s="145">
        <f t="shared" si="21"/>
        <v>109467156</v>
      </c>
      <c r="AV20" s="145">
        <f t="shared" si="21"/>
        <v>306343.59999999998</v>
      </c>
      <c r="AW20" s="145">
        <f t="shared" si="21"/>
        <v>37334610</v>
      </c>
      <c r="AX20" s="145">
        <f t="shared" si="21"/>
        <v>0</v>
      </c>
      <c r="AY20" s="145">
        <f t="shared" si="21"/>
        <v>1732835</v>
      </c>
      <c r="AZ20" s="145">
        <f t="shared" si="21"/>
        <v>3689704</v>
      </c>
      <c r="BA20" s="145">
        <f t="shared" si="21"/>
        <v>15016164</v>
      </c>
      <c r="BB20" s="145">
        <f t="shared" si="21"/>
        <v>1906002</v>
      </c>
      <c r="BC20" s="145">
        <f t="shared" si="21"/>
        <v>0</v>
      </c>
      <c r="BD20" s="145">
        <f t="shared" si="21"/>
        <v>23212004</v>
      </c>
      <c r="BE20" s="145">
        <f t="shared" si="21"/>
        <v>1548580</v>
      </c>
      <c r="BF20" s="145">
        <f t="shared" si="21"/>
        <v>1141118</v>
      </c>
      <c r="BG20" s="145">
        <f t="shared" si="21"/>
        <v>3650549</v>
      </c>
      <c r="BH20" s="145">
        <f t="shared" si="21"/>
        <v>54471</v>
      </c>
      <c r="BI20" s="145">
        <f t="shared" si="21"/>
        <v>4794254</v>
      </c>
      <c r="BJ20" s="145">
        <f t="shared" si="21"/>
        <v>4319316</v>
      </c>
      <c r="BK20" s="145">
        <f t="shared" si="21"/>
        <v>474938</v>
      </c>
      <c r="BL20" s="145">
        <f t="shared" si="21"/>
        <v>7250460</v>
      </c>
      <c r="BM20" s="145">
        <f t="shared" si="21"/>
        <v>5718166</v>
      </c>
      <c r="BN20" s="145">
        <f t="shared" si="21"/>
        <v>1532294</v>
      </c>
      <c r="BO20" s="145">
        <f t="shared" si="21"/>
        <v>931847</v>
      </c>
      <c r="BP20" s="145">
        <f t="shared" si="21"/>
        <v>3699808</v>
      </c>
      <c r="BQ20" s="145">
        <f t="shared" si="19"/>
        <v>3441056</v>
      </c>
      <c r="BR20" s="145">
        <f t="shared" si="19"/>
        <v>0</v>
      </c>
      <c r="BS20" s="145">
        <f t="shared" si="19"/>
        <v>11795987</v>
      </c>
      <c r="BT20" s="145">
        <f t="shared" si="19"/>
        <v>1578693</v>
      </c>
      <c r="BU20" s="145">
        <f t="shared" si="19"/>
        <v>2516661</v>
      </c>
      <c r="BV20" s="145">
        <f t="shared" si="19"/>
        <v>8702376</v>
      </c>
      <c r="BW20" s="145">
        <f t="shared" si="19"/>
        <v>2630856</v>
      </c>
      <c r="BX20" s="145">
        <f t="shared" si="19"/>
        <v>921748.7</v>
      </c>
      <c r="BY20" s="145">
        <f t="shared" si="19"/>
        <v>5980324</v>
      </c>
      <c r="BZ20" s="145">
        <f t="shared" si="19"/>
        <v>122539</v>
      </c>
      <c r="CA20" s="145">
        <f t="shared" si="19"/>
        <v>5588950</v>
      </c>
      <c r="CB20" s="145">
        <f t="shared" si="19"/>
        <v>268835</v>
      </c>
      <c r="CC20" s="145">
        <f t="shared" si="19"/>
        <v>159099</v>
      </c>
      <c r="CD20" s="145">
        <f t="shared" si="19"/>
        <v>36912318</v>
      </c>
      <c r="CE20" s="145">
        <f t="shared" si="19"/>
        <v>34573880</v>
      </c>
      <c r="CF20" s="145">
        <f t="shared" si="19"/>
        <v>2338438</v>
      </c>
      <c r="CG20" s="145">
        <f t="shared" si="19"/>
        <v>6973456</v>
      </c>
      <c r="CH20" s="145">
        <f t="shared" si="19"/>
        <v>1089460</v>
      </c>
      <c r="CI20" s="145">
        <f t="shared" si="19"/>
        <v>1431216</v>
      </c>
      <c r="CJ20" s="145">
        <f t="shared" si="19"/>
        <v>470192</v>
      </c>
      <c r="CK20" s="145">
        <f t="shared" si="19"/>
        <v>2874584</v>
      </c>
      <c r="CL20" s="145">
        <f t="shared" si="19"/>
        <v>10732983</v>
      </c>
      <c r="CM20" s="145">
        <f t="shared" si="19"/>
        <v>1411531</v>
      </c>
      <c r="CN20" s="145">
        <f t="shared" si="19"/>
        <v>108911280</v>
      </c>
      <c r="CO20" s="145">
        <f t="shared" si="19"/>
        <v>14198346</v>
      </c>
      <c r="CP20" s="145">
        <f t="shared" si="19"/>
        <v>13636431</v>
      </c>
      <c r="CQ20" s="145">
        <f t="shared" si="19"/>
        <v>0</v>
      </c>
      <c r="CR20" s="145">
        <f t="shared" si="19"/>
        <v>561915</v>
      </c>
      <c r="CS20" s="145">
        <f t="shared" si="19"/>
        <v>1481841.3</v>
      </c>
      <c r="CT20" s="145">
        <f t="shared" si="19"/>
        <v>6727157</v>
      </c>
      <c r="CU20" s="145">
        <f t="shared" si="19"/>
        <v>4669826</v>
      </c>
      <c r="CV20" s="145">
        <f t="shared" si="19"/>
        <v>768830</v>
      </c>
      <c r="CW20" s="145">
        <f t="shared" si="19"/>
        <v>1067640</v>
      </c>
      <c r="CX20" s="145">
        <f t="shared" si="19"/>
        <v>441449</v>
      </c>
      <c r="CY20" s="145">
        <f t="shared" si="19"/>
        <v>0</v>
      </c>
      <c r="CZ20" s="145">
        <f t="shared" si="19"/>
        <v>0</v>
      </c>
      <c r="DA20" s="145">
        <f t="shared" si="19"/>
        <v>2515721</v>
      </c>
    </row>
    <row r="21" spans="1:105" s="125" customFormat="1" x14ac:dyDescent="0.2">
      <c r="A21" s="246" t="s">
        <v>683</v>
      </c>
      <c r="B21" s="246" t="s">
        <v>671</v>
      </c>
      <c r="C21" s="125">
        <f t="shared" si="15"/>
        <v>2004</v>
      </c>
      <c r="D21" s="145">
        <f t="shared" si="17"/>
        <v>2062</v>
      </c>
      <c r="E21" s="145">
        <f t="shared" si="21"/>
        <v>0</v>
      </c>
      <c r="F21" s="145">
        <f t="shared" si="21"/>
        <v>721397</v>
      </c>
      <c r="G21" s="145">
        <f t="shared" si="21"/>
        <v>220030</v>
      </c>
      <c r="H21" s="145">
        <f t="shared" si="21"/>
        <v>574675</v>
      </c>
      <c r="I21" s="145">
        <f t="shared" si="21"/>
        <v>0</v>
      </c>
      <c r="J21" s="145">
        <f t="shared" si="21"/>
        <v>0</v>
      </c>
      <c r="K21" s="145">
        <f t="shared" si="21"/>
        <v>0</v>
      </c>
      <c r="L21" s="145">
        <f t="shared" si="21"/>
        <v>23670</v>
      </c>
      <c r="M21" s="145">
        <f t="shared" si="21"/>
        <v>440186</v>
      </c>
      <c r="N21" s="145">
        <f t="shared" si="21"/>
        <v>47893</v>
      </c>
      <c r="O21" s="145">
        <f t="shared" si="21"/>
        <v>0</v>
      </c>
      <c r="P21" s="145">
        <f t="shared" si="21"/>
        <v>0</v>
      </c>
      <c r="Q21" s="145">
        <f t="shared" si="21"/>
        <v>7272</v>
      </c>
      <c r="R21" s="145">
        <f t="shared" si="21"/>
        <v>41083</v>
      </c>
      <c r="S21" s="145">
        <f t="shared" si="21"/>
        <v>0</v>
      </c>
      <c r="T21" s="145">
        <f t="shared" si="21"/>
        <v>0</v>
      </c>
      <c r="U21" s="145">
        <f t="shared" si="21"/>
        <v>0</v>
      </c>
      <c r="V21" s="145">
        <f t="shared" si="21"/>
        <v>243274</v>
      </c>
      <c r="W21" s="145">
        <f t="shared" si="21"/>
        <v>0</v>
      </c>
      <c r="X21" s="145">
        <f t="shared" si="21"/>
        <v>426141</v>
      </c>
      <c r="Y21" s="145">
        <f t="shared" si="21"/>
        <v>143950</v>
      </c>
      <c r="Z21" s="145">
        <f t="shared" si="21"/>
        <v>840915</v>
      </c>
      <c r="AA21" s="145">
        <f t="shared" si="21"/>
        <v>0</v>
      </c>
      <c r="AB21" s="145">
        <f t="shared" si="21"/>
        <v>0</v>
      </c>
      <c r="AC21" s="145">
        <f t="shared" si="21"/>
        <v>0</v>
      </c>
      <c r="AD21" s="145">
        <f t="shared" si="21"/>
        <v>407172.3</v>
      </c>
      <c r="AE21" s="145">
        <f t="shared" si="21"/>
        <v>361346</v>
      </c>
      <c r="AF21" s="145">
        <f t="shared" si="21"/>
        <v>45826.3</v>
      </c>
      <c r="AG21" s="145">
        <f t="shared" si="21"/>
        <v>0</v>
      </c>
      <c r="AH21" s="145">
        <f t="shared" si="21"/>
        <v>128507</v>
      </c>
      <c r="AI21" s="145">
        <f t="shared" si="21"/>
        <v>128507</v>
      </c>
      <c r="AJ21" s="145">
        <f t="shared" si="21"/>
        <v>0</v>
      </c>
      <c r="AK21" s="145">
        <f t="shared" si="21"/>
        <v>572366</v>
      </c>
      <c r="AL21" s="145">
        <f t="shared" si="21"/>
        <v>343839</v>
      </c>
      <c r="AM21" s="145">
        <f t="shared" si="21"/>
        <v>680404</v>
      </c>
      <c r="AN21" s="145">
        <f t="shared" si="21"/>
        <v>354889</v>
      </c>
      <c r="AO21" s="145">
        <f t="shared" si="21"/>
        <v>0</v>
      </c>
      <c r="AP21" s="145">
        <f t="shared" si="21"/>
        <v>354889</v>
      </c>
      <c r="AQ21" s="145">
        <f t="shared" si="21"/>
        <v>0</v>
      </c>
      <c r="AR21" s="145">
        <f t="shared" si="21"/>
        <v>101744</v>
      </c>
      <c r="AS21" s="145">
        <f t="shared" si="21"/>
        <v>83787</v>
      </c>
      <c r="AT21" s="145">
        <f t="shared" si="21"/>
        <v>23762844</v>
      </c>
      <c r="AU21" s="145">
        <f t="shared" si="21"/>
        <v>23762844</v>
      </c>
      <c r="AV21" s="145">
        <f t="shared" si="21"/>
        <v>0</v>
      </c>
      <c r="AW21" s="145">
        <f t="shared" si="21"/>
        <v>0</v>
      </c>
      <c r="AX21" s="145">
        <f t="shared" si="21"/>
        <v>0</v>
      </c>
      <c r="AY21" s="145">
        <f t="shared" si="21"/>
        <v>0</v>
      </c>
      <c r="AZ21" s="145">
        <f t="shared" si="21"/>
        <v>0</v>
      </c>
      <c r="BA21" s="145">
        <f t="shared" si="21"/>
        <v>0</v>
      </c>
      <c r="BB21" s="145">
        <f t="shared" si="21"/>
        <v>41534</v>
      </c>
      <c r="BC21" s="145">
        <f t="shared" si="21"/>
        <v>42899.5</v>
      </c>
      <c r="BD21" s="145">
        <f t="shared" si="21"/>
        <v>946133</v>
      </c>
      <c r="BE21" s="145">
        <f t="shared" si="21"/>
        <v>46319</v>
      </c>
      <c r="BF21" s="145">
        <f t="shared" si="21"/>
        <v>47274.8</v>
      </c>
      <c r="BG21" s="145">
        <f t="shared" si="21"/>
        <v>191280</v>
      </c>
      <c r="BH21" s="145">
        <f t="shared" si="21"/>
        <v>0</v>
      </c>
      <c r="BI21" s="145">
        <f t="shared" si="21"/>
        <v>318959</v>
      </c>
      <c r="BJ21" s="145">
        <f t="shared" si="21"/>
        <v>318059</v>
      </c>
      <c r="BK21" s="145">
        <f t="shared" si="21"/>
        <v>900</v>
      </c>
      <c r="BL21" s="145">
        <f t="shared" si="21"/>
        <v>347994</v>
      </c>
      <c r="BM21" s="145">
        <f t="shared" si="21"/>
        <v>61615</v>
      </c>
      <c r="BN21" s="145">
        <f t="shared" si="21"/>
        <v>286379</v>
      </c>
      <c r="BO21" s="145">
        <f t="shared" si="21"/>
        <v>159641</v>
      </c>
      <c r="BP21" s="145">
        <f t="shared" ref="BP21:DA21" si="22">BP127</f>
        <v>322958</v>
      </c>
      <c r="BQ21" s="145">
        <f t="shared" si="22"/>
        <v>651844</v>
      </c>
      <c r="BR21" s="145">
        <f t="shared" si="22"/>
        <v>0</v>
      </c>
      <c r="BS21" s="145">
        <f t="shared" si="22"/>
        <v>164538</v>
      </c>
      <c r="BT21" s="145">
        <f t="shared" si="22"/>
        <v>133848</v>
      </c>
      <c r="BU21" s="145">
        <f t="shared" si="22"/>
        <v>459641</v>
      </c>
      <c r="BV21" s="145">
        <f t="shared" si="22"/>
        <v>40719</v>
      </c>
      <c r="BW21" s="145">
        <f t="shared" si="22"/>
        <v>281282</v>
      </c>
      <c r="BX21" s="145">
        <f t="shared" si="22"/>
        <v>16928.099999999999</v>
      </c>
      <c r="BY21" s="145">
        <f t="shared" si="22"/>
        <v>1010677</v>
      </c>
      <c r="BZ21" s="145">
        <f t="shared" si="22"/>
        <v>0</v>
      </c>
      <c r="CA21" s="145">
        <f t="shared" si="22"/>
        <v>970008</v>
      </c>
      <c r="CB21" s="145">
        <f t="shared" si="22"/>
        <v>40669</v>
      </c>
      <c r="CC21" s="145">
        <f t="shared" si="22"/>
        <v>4579</v>
      </c>
      <c r="CD21" s="145">
        <f t="shared" si="22"/>
        <v>590780</v>
      </c>
      <c r="CE21" s="145">
        <f t="shared" si="22"/>
        <v>544285</v>
      </c>
      <c r="CF21" s="145">
        <f t="shared" si="22"/>
        <v>46495</v>
      </c>
      <c r="CG21" s="145">
        <f t="shared" si="22"/>
        <v>285485</v>
      </c>
      <c r="CH21" s="145">
        <f t="shared" si="22"/>
        <v>0</v>
      </c>
      <c r="CI21" s="145">
        <f t="shared" si="22"/>
        <v>58884</v>
      </c>
      <c r="CJ21" s="145">
        <f t="shared" si="22"/>
        <v>0</v>
      </c>
      <c r="CK21" s="145">
        <f t="shared" si="22"/>
        <v>0</v>
      </c>
      <c r="CL21" s="145">
        <f t="shared" si="22"/>
        <v>64650</v>
      </c>
      <c r="CM21" s="145">
        <f t="shared" si="22"/>
        <v>125748</v>
      </c>
      <c r="CN21" s="145">
        <f t="shared" si="22"/>
        <v>0</v>
      </c>
      <c r="CO21" s="145">
        <f t="shared" si="22"/>
        <v>876005</v>
      </c>
      <c r="CP21" s="145">
        <f t="shared" si="22"/>
        <v>825096</v>
      </c>
      <c r="CQ21" s="145">
        <f t="shared" si="22"/>
        <v>0</v>
      </c>
      <c r="CR21" s="145">
        <f t="shared" si="22"/>
        <v>50909</v>
      </c>
      <c r="CS21" s="145">
        <f t="shared" si="22"/>
        <v>7404</v>
      </c>
      <c r="CT21" s="145">
        <f t="shared" si="22"/>
        <v>0</v>
      </c>
      <c r="CU21" s="145">
        <f t="shared" si="22"/>
        <v>1020158</v>
      </c>
      <c r="CV21" s="145">
        <f t="shared" si="22"/>
        <v>41104</v>
      </c>
      <c r="CW21" s="145">
        <f t="shared" si="22"/>
        <v>23119</v>
      </c>
      <c r="CX21" s="145">
        <f t="shared" si="22"/>
        <v>15441</v>
      </c>
      <c r="CY21" s="145">
        <f t="shared" si="22"/>
        <v>0</v>
      </c>
      <c r="CZ21" s="145">
        <f t="shared" si="22"/>
        <v>0</v>
      </c>
      <c r="DA21" s="145">
        <f t="shared" si="22"/>
        <v>38160</v>
      </c>
    </row>
    <row r="22" spans="1:105" s="125" customFormat="1" x14ac:dyDescent="0.2">
      <c r="A22" s="125" t="s">
        <v>346</v>
      </c>
      <c r="B22" s="125" t="s">
        <v>366</v>
      </c>
      <c r="C22" s="125">
        <f t="shared" si="15"/>
        <v>2004</v>
      </c>
      <c r="D22" s="142">
        <f t="shared" ref="D22:D27" si="23">D129</f>
        <v>45593.4</v>
      </c>
      <c r="E22" s="142">
        <f t="shared" ref="E22:BP23" si="24">E129</f>
        <v>1873486</v>
      </c>
      <c r="F22" s="142">
        <f t="shared" si="24"/>
        <v>1501581</v>
      </c>
      <c r="G22" s="142">
        <f t="shared" si="24"/>
        <v>493322</v>
      </c>
      <c r="H22" s="142">
        <f t="shared" si="24"/>
        <v>1463693</v>
      </c>
      <c r="I22" s="142">
        <f t="shared" si="24"/>
        <v>2459547.2000000002</v>
      </c>
      <c r="J22" s="142">
        <f t="shared" si="24"/>
        <v>2491204</v>
      </c>
      <c r="K22" s="142">
        <f t="shared" si="24"/>
        <v>212814.4</v>
      </c>
      <c r="L22" s="142">
        <f t="shared" si="24"/>
        <v>24947.9</v>
      </c>
      <c r="M22" s="142">
        <f t="shared" si="24"/>
        <v>1410271</v>
      </c>
      <c r="N22" s="142">
        <f t="shared" si="24"/>
        <v>81902</v>
      </c>
      <c r="O22" s="142">
        <f t="shared" si="24"/>
        <v>680283</v>
      </c>
      <c r="P22" s="142">
        <f t="shared" si="24"/>
        <v>19699</v>
      </c>
      <c r="Q22" s="142">
        <f t="shared" si="24"/>
        <v>17057</v>
      </c>
      <c r="R22" s="142">
        <f t="shared" si="24"/>
        <v>47998</v>
      </c>
      <c r="S22" s="142">
        <f t="shared" si="24"/>
        <v>0</v>
      </c>
      <c r="T22" s="142">
        <f t="shared" si="24"/>
        <v>13005242</v>
      </c>
      <c r="U22" s="142">
        <f t="shared" si="24"/>
        <v>4919783</v>
      </c>
      <c r="V22" s="142">
        <f t="shared" si="24"/>
        <v>549315</v>
      </c>
      <c r="W22" s="142">
        <f t="shared" si="24"/>
        <v>0</v>
      </c>
      <c r="X22" s="142">
        <f t="shared" si="24"/>
        <v>533079.69999999995</v>
      </c>
      <c r="Y22" s="142">
        <f t="shared" si="24"/>
        <v>1152800</v>
      </c>
      <c r="Z22" s="142">
        <f t="shared" si="24"/>
        <v>339954</v>
      </c>
      <c r="AA22" s="142">
        <f t="shared" si="24"/>
        <v>63397</v>
      </c>
      <c r="AB22" s="142">
        <f t="shared" si="24"/>
        <v>7845</v>
      </c>
      <c r="AC22" s="142">
        <f t="shared" si="24"/>
        <v>157922.4</v>
      </c>
      <c r="AD22" s="142">
        <f t="shared" si="24"/>
        <v>957859.7</v>
      </c>
      <c r="AE22" s="142">
        <f t="shared" si="24"/>
        <v>906024</v>
      </c>
      <c r="AF22" s="142">
        <f t="shared" si="24"/>
        <v>51835.7</v>
      </c>
      <c r="AG22" s="142">
        <f t="shared" si="24"/>
        <v>183044</v>
      </c>
      <c r="AH22" s="142">
        <f t="shared" si="24"/>
        <v>2443494</v>
      </c>
      <c r="AI22" s="142">
        <f t="shared" si="24"/>
        <v>2442155</v>
      </c>
      <c r="AJ22" s="142">
        <f t="shared" si="24"/>
        <v>1339</v>
      </c>
      <c r="AK22" s="142">
        <f t="shared" si="24"/>
        <v>389565</v>
      </c>
      <c r="AL22" s="142">
        <f t="shared" si="24"/>
        <v>806758</v>
      </c>
      <c r="AM22" s="142">
        <f t="shared" si="24"/>
        <v>176186</v>
      </c>
      <c r="AN22" s="142">
        <f t="shared" si="24"/>
        <v>9834326</v>
      </c>
      <c r="AO22" s="142">
        <f t="shared" si="24"/>
        <v>7950640</v>
      </c>
      <c r="AP22" s="142">
        <f t="shared" si="24"/>
        <v>1883686</v>
      </c>
      <c r="AQ22" s="142">
        <f t="shared" si="24"/>
        <v>13516</v>
      </c>
      <c r="AR22" s="142">
        <f t="shared" si="24"/>
        <v>284112</v>
      </c>
      <c r="AS22" s="142">
        <f t="shared" si="24"/>
        <v>5486766</v>
      </c>
      <c r="AT22" s="142">
        <f t="shared" si="24"/>
        <v>23445617.199999999</v>
      </c>
      <c r="AU22" s="142">
        <f t="shared" si="24"/>
        <v>23429600</v>
      </c>
      <c r="AV22" s="142">
        <f t="shared" si="24"/>
        <v>16017.2</v>
      </c>
      <c r="AW22" s="142">
        <f t="shared" si="24"/>
        <v>9824794</v>
      </c>
      <c r="AX22" s="142">
        <f t="shared" si="24"/>
        <v>123264</v>
      </c>
      <c r="AY22" s="142">
        <f t="shared" si="24"/>
        <v>142985</v>
      </c>
      <c r="AZ22" s="142">
        <f t="shared" si="24"/>
        <v>1064164</v>
      </c>
      <c r="BA22" s="142">
        <f t="shared" si="24"/>
        <v>2775977</v>
      </c>
      <c r="BB22" s="142">
        <f t="shared" si="24"/>
        <v>437521</v>
      </c>
      <c r="BC22" s="142">
        <f t="shared" si="24"/>
        <v>228040.6</v>
      </c>
      <c r="BD22" s="142">
        <f t="shared" si="24"/>
        <v>4371558</v>
      </c>
      <c r="BE22" s="142">
        <f t="shared" si="24"/>
        <v>303130</v>
      </c>
      <c r="BF22" s="142">
        <f t="shared" si="24"/>
        <v>382327.5</v>
      </c>
      <c r="BG22" s="142">
        <f t="shared" si="24"/>
        <v>841710</v>
      </c>
      <c r="BH22" s="142">
        <f t="shared" si="24"/>
        <v>0</v>
      </c>
      <c r="BI22" s="142">
        <f t="shared" si="24"/>
        <v>811556.3</v>
      </c>
      <c r="BJ22" s="142">
        <f t="shared" si="24"/>
        <v>798285</v>
      </c>
      <c r="BK22" s="142">
        <f t="shared" si="24"/>
        <v>13271.3</v>
      </c>
      <c r="BL22" s="142">
        <f t="shared" si="24"/>
        <v>1680083</v>
      </c>
      <c r="BM22" s="142">
        <f t="shared" si="24"/>
        <v>1245299</v>
      </c>
      <c r="BN22" s="142">
        <f t="shared" si="24"/>
        <v>434784</v>
      </c>
      <c r="BO22" s="142">
        <f t="shared" si="24"/>
        <v>199394</v>
      </c>
      <c r="BP22" s="142">
        <f t="shared" si="24"/>
        <v>526388</v>
      </c>
      <c r="BQ22" s="142">
        <f t="shared" ref="BQ22:DA26" si="25">BQ129</f>
        <v>660698</v>
      </c>
      <c r="BR22" s="142">
        <f t="shared" si="25"/>
        <v>0</v>
      </c>
      <c r="BS22" s="142">
        <f t="shared" si="25"/>
        <v>2724011</v>
      </c>
      <c r="BT22" s="142">
        <f t="shared" si="25"/>
        <v>298747</v>
      </c>
      <c r="BU22" s="142">
        <f t="shared" si="25"/>
        <v>400120</v>
      </c>
      <c r="BV22" s="142">
        <f t="shared" si="25"/>
        <v>1359377</v>
      </c>
      <c r="BW22" s="142">
        <f t="shared" si="25"/>
        <v>199324</v>
      </c>
      <c r="BX22" s="142">
        <f t="shared" si="25"/>
        <v>0</v>
      </c>
      <c r="BY22" s="142">
        <f t="shared" si="25"/>
        <v>939354</v>
      </c>
      <c r="BZ22" s="142">
        <f t="shared" si="25"/>
        <v>8242</v>
      </c>
      <c r="CA22" s="142">
        <f t="shared" si="25"/>
        <v>895573</v>
      </c>
      <c r="CB22" s="142">
        <f t="shared" si="25"/>
        <v>35539</v>
      </c>
      <c r="CC22" s="142">
        <f t="shared" si="25"/>
        <v>342128</v>
      </c>
      <c r="CD22" s="142">
        <f t="shared" si="25"/>
        <v>9849687</v>
      </c>
      <c r="CE22" s="142">
        <f t="shared" si="25"/>
        <v>9287131</v>
      </c>
      <c r="CF22" s="142">
        <f t="shared" si="25"/>
        <v>562556</v>
      </c>
      <c r="CG22" s="142">
        <f t="shared" si="25"/>
        <v>704175</v>
      </c>
      <c r="CH22" s="142">
        <f t="shared" si="25"/>
        <v>136614</v>
      </c>
      <c r="CI22" s="142">
        <f t="shared" si="25"/>
        <v>146561.70000000001</v>
      </c>
      <c r="CJ22" s="142">
        <f t="shared" si="25"/>
        <v>52245</v>
      </c>
      <c r="CK22" s="142">
        <f t="shared" si="25"/>
        <v>481814</v>
      </c>
      <c r="CL22" s="142">
        <f t="shared" si="25"/>
        <v>1437110</v>
      </c>
      <c r="CM22" s="142">
        <f t="shared" si="25"/>
        <v>364383</v>
      </c>
      <c r="CN22" s="142">
        <f t="shared" si="25"/>
        <v>42779756</v>
      </c>
      <c r="CO22" s="142">
        <f t="shared" si="25"/>
        <v>3167007</v>
      </c>
      <c r="CP22" s="142">
        <f t="shared" si="25"/>
        <v>3040077</v>
      </c>
      <c r="CQ22" s="142">
        <f t="shared" si="25"/>
        <v>42890</v>
      </c>
      <c r="CR22" s="142">
        <f t="shared" si="25"/>
        <v>84040</v>
      </c>
      <c r="CS22" s="142">
        <f t="shared" si="25"/>
        <v>43861.8</v>
      </c>
      <c r="CT22" s="142">
        <f t="shared" si="25"/>
        <v>1732211</v>
      </c>
      <c r="CU22" s="142">
        <f t="shared" si="25"/>
        <v>721231</v>
      </c>
      <c r="CV22" s="142">
        <f t="shared" si="25"/>
        <v>126291</v>
      </c>
      <c r="CW22" s="142">
        <f t="shared" si="25"/>
        <v>243596.79999999999</v>
      </c>
      <c r="CX22" s="142">
        <f t="shared" si="25"/>
        <v>83090</v>
      </c>
      <c r="CY22" s="142">
        <f t="shared" si="25"/>
        <v>468693</v>
      </c>
      <c r="CZ22" s="142">
        <f t="shared" si="25"/>
        <v>1854764</v>
      </c>
      <c r="DA22" s="142">
        <f t="shared" si="25"/>
        <v>545628</v>
      </c>
    </row>
    <row r="23" spans="1:105" s="125" customFormat="1" x14ac:dyDescent="0.2">
      <c r="A23" s="125" t="s">
        <v>354</v>
      </c>
      <c r="B23" s="125" t="s">
        <v>367</v>
      </c>
      <c r="C23" s="125">
        <f t="shared" si="15"/>
        <v>2004</v>
      </c>
      <c r="D23" s="142">
        <f t="shared" si="23"/>
        <v>0</v>
      </c>
      <c r="E23" s="142">
        <f t="shared" ref="E23:S23" si="26">E130</f>
        <v>0</v>
      </c>
      <c r="F23" s="142">
        <f t="shared" si="26"/>
        <v>0</v>
      </c>
      <c r="G23" s="142">
        <f t="shared" si="26"/>
        <v>0</v>
      </c>
      <c r="H23" s="142">
        <f t="shared" si="26"/>
        <v>0</v>
      </c>
      <c r="I23" s="142">
        <f t="shared" si="26"/>
        <v>0</v>
      </c>
      <c r="J23" s="142">
        <f t="shared" si="26"/>
        <v>0</v>
      </c>
      <c r="K23" s="142">
        <f t="shared" si="26"/>
        <v>0</v>
      </c>
      <c r="L23" s="142">
        <f t="shared" si="26"/>
        <v>0</v>
      </c>
      <c r="M23" s="142">
        <f t="shared" si="26"/>
        <v>0</v>
      </c>
      <c r="N23" s="142">
        <f t="shared" si="26"/>
        <v>0</v>
      </c>
      <c r="O23" s="142">
        <f t="shared" si="26"/>
        <v>226991</v>
      </c>
      <c r="P23" s="142">
        <f t="shared" si="26"/>
        <v>0</v>
      </c>
      <c r="Q23" s="142">
        <f t="shared" si="26"/>
        <v>10746</v>
      </c>
      <c r="R23" s="142">
        <f t="shared" si="26"/>
        <v>0</v>
      </c>
      <c r="S23" s="142">
        <f t="shared" si="26"/>
        <v>0</v>
      </c>
      <c r="T23" s="142">
        <f t="shared" si="24"/>
        <v>0</v>
      </c>
      <c r="U23" s="142">
        <f t="shared" si="24"/>
        <v>0</v>
      </c>
      <c r="V23" s="142">
        <f t="shared" si="24"/>
        <v>0</v>
      </c>
      <c r="W23" s="142">
        <f t="shared" si="24"/>
        <v>0</v>
      </c>
      <c r="X23" s="142">
        <f t="shared" si="24"/>
        <v>0</v>
      </c>
      <c r="Y23" s="142">
        <f t="shared" si="24"/>
        <v>0</v>
      </c>
      <c r="Z23" s="142">
        <f t="shared" si="24"/>
        <v>0</v>
      </c>
      <c r="AA23" s="142">
        <f t="shared" si="24"/>
        <v>0</v>
      </c>
      <c r="AB23" s="142">
        <f t="shared" si="24"/>
        <v>0</v>
      </c>
      <c r="AC23" s="142">
        <f t="shared" si="24"/>
        <v>0</v>
      </c>
      <c r="AD23" s="142">
        <f t="shared" si="24"/>
        <v>0</v>
      </c>
      <c r="AE23" s="142">
        <f t="shared" si="24"/>
        <v>0</v>
      </c>
      <c r="AF23" s="142">
        <f t="shared" si="24"/>
        <v>0</v>
      </c>
      <c r="AG23" s="142">
        <f t="shared" si="24"/>
        <v>0</v>
      </c>
      <c r="AH23" s="142">
        <f t="shared" si="24"/>
        <v>0</v>
      </c>
      <c r="AI23" s="142">
        <f t="shared" si="24"/>
        <v>0</v>
      </c>
      <c r="AJ23" s="142">
        <f t="shared" si="24"/>
        <v>0</v>
      </c>
      <c r="AK23" s="142">
        <f t="shared" si="24"/>
        <v>0</v>
      </c>
      <c r="AL23" s="142">
        <f t="shared" si="24"/>
        <v>0</v>
      </c>
      <c r="AM23" s="142">
        <f t="shared" si="24"/>
        <v>0</v>
      </c>
      <c r="AN23" s="142">
        <f t="shared" si="24"/>
        <v>0</v>
      </c>
      <c r="AO23" s="142">
        <f t="shared" si="24"/>
        <v>0</v>
      </c>
      <c r="AP23" s="142">
        <f t="shared" si="24"/>
        <v>0</v>
      </c>
      <c r="AQ23" s="142">
        <f t="shared" si="24"/>
        <v>0</v>
      </c>
      <c r="AR23" s="142">
        <f t="shared" si="24"/>
        <v>0</v>
      </c>
      <c r="AS23" s="142">
        <f t="shared" si="24"/>
        <v>0</v>
      </c>
      <c r="AT23" s="142">
        <f t="shared" si="24"/>
        <v>303800</v>
      </c>
      <c r="AU23" s="142">
        <f t="shared" si="24"/>
        <v>303800</v>
      </c>
      <c r="AV23" s="142">
        <f t="shared" si="24"/>
        <v>0</v>
      </c>
      <c r="AW23" s="142">
        <f t="shared" si="24"/>
        <v>0</v>
      </c>
      <c r="AX23" s="142">
        <f t="shared" si="24"/>
        <v>0</v>
      </c>
      <c r="AY23" s="142">
        <f t="shared" si="24"/>
        <v>0</v>
      </c>
      <c r="AZ23" s="142">
        <f t="shared" si="24"/>
        <v>0</v>
      </c>
      <c r="BA23" s="142">
        <f t="shared" si="24"/>
        <v>0</v>
      </c>
      <c r="BB23" s="142">
        <f t="shared" si="24"/>
        <v>0</v>
      </c>
      <c r="BC23" s="142">
        <f t="shared" si="24"/>
        <v>0</v>
      </c>
      <c r="BD23" s="142">
        <f t="shared" si="24"/>
        <v>0</v>
      </c>
      <c r="BE23" s="142">
        <f t="shared" si="24"/>
        <v>0</v>
      </c>
      <c r="BF23" s="142">
        <f t="shared" si="24"/>
        <v>0</v>
      </c>
      <c r="BG23" s="142">
        <f t="shared" si="24"/>
        <v>0</v>
      </c>
      <c r="BH23" s="142">
        <f t="shared" si="24"/>
        <v>0</v>
      </c>
      <c r="BI23" s="142">
        <f t="shared" si="24"/>
        <v>0</v>
      </c>
      <c r="BJ23" s="142">
        <f t="shared" si="24"/>
        <v>0</v>
      </c>
      <c r="BK23" s="142">
        <f t="shared" si="24"/>
        <v>0</v>
      </c>
      <c r="BL23" s="142">
        <f t="shared" si="24"/>
        <v>0</v>
      </c>
      <c r="BM23" s="142">
        <f t="shared" si="24"/>
        <v>0</v>
      </c>
      <c r="BN23" s="142">
        <f t="shared" si="24"/>
        <v>0</v>
      </c>
      <c r="BO23" s="142">
        <f t="shared" si="24"/>
        <v>0</v>
      </c>
      <c r="BP23" s="142">
        <f t="shared" si="24"/>
        <v>0</v>
      </c>
      <c r="BQ23" s="142">
        <f t="shared" si="25"/>
        <v>0</v>
      </c>
      <c r="BR23" s="142">
        <f t="shared" si="25"/>
        <v>0</v>
      </c>
      <c r="BS23" s="142">
        <f t="shared" si="25"/>
        <v>0</v>
      </c>
      <c r="BT23" s="142">
        <f t="shared" si="25"/>
        <v>0</v>
      </c>
      <c r="BU23" s="142">
        <f t="shared" si="25"/>
        <v>0</v>
      </c>
      <c r="BV23" s="142">
        <f t="shared" si="25"/>
        <v>0</v>
      </c>
      <c r="BW23" s="142">
        <f t="shared" si="25"/>
        <v>0</v>
      </c>
      <c r="BX23" s="142">
        <f t="shared" si="25"/>
        <v>0</v>
      </c>
      <c r="BY23" s="142">
        <f t="shared" si="25"/>
        <v>0</v>
      </c>
      <c r="BZ23" s="142">
        <f t="shared" si="25"/>
        <v>0</v>
      </c>
      <c r="CA23" s="142">
        <f t="shared" si="25"/>
        <v>0</v>
      </c>
      <c r="CB23" s="142">
        <f t="shared" si="25"/>
        <v>0</v>
      </c>
      <c r="CC23" s="142">
        <f t="shared" si="25"/>
        <v>0</v>
      </c>
      <c r="CD23" s="142">
        <f t="shared" si="25"/>
        <v>0</v>
      </c>
      <c r="CE23" s="142">
        <f t="shared" si="25"/>
        <v>0</v>
      </c>
      <c r="CF23" s="142">
        <f t="shared" si="25"/>
        <v>0</v>
      </c>
      <c r="CG23" s="142">
        <f t="shared" si="25"/>
        <v>0</v>
      </c>
      <c r="CH23" s="142">
        <f t="shared" si="25"/>
        <v>0</v>
      </c>
      <c r="CI23" s="142">
        <f t="shared" si="25"/>
        <v>0</v>
      </c>
      <c r="CJ23" s="142">
        <f t="shared" si="25"/>
        <v>0</v>
      </c>
      <c r="CK23" s="142">
        <f t="shared" si="25"/>
        <v>0</v>
      </c>
      <c r="CL23" s="142">
        <f t="shared" si="25"/>
        <v>0</v>
      </c>
      <c r="CM23" s="142">
        <f t="shared" si="25"/>
        <v>0</v>
      </c>
      <c r="CN23" s="142">
        <f t="shared" si="25"/>
        <v>0</v>
      </c>
      <c r="CO23" s="142">
        <f t="shared" si="25"/>
        <v>0</v>
      </c>
      <c r="CP23" s="142">
        <f t="shared" si="25"/>
        <v>0</v>
      </c>
      <c r="CQ23" s="142">
        <f t="shared" si="25"/>
        <v>0</v>
      </c>
      <c r="CR23" s="142">
        <f t="shared" si="25"/>
        <v>0</v>
      </c>
      <c r="CS23" s="142">
        <f t="shared" si="25"/>
        <v>0</v>
      </c>
      <c r="CT23" s="142">
        <f t="shared" si="25"/>
        <v>0</v>
      </c>
      <c r="CU23" s="142">
        <f t="shared" si="25"/>
        <v>0</v>
      </c>
      <c r="CV23" s="142">
        <f t="shared" si="25"/>
        <v>0</v>
      </c>
      <c r="CW23" s="142">
        <f t="shared" si="25"/>
        <v>0</v>
      </c>
      <c r="CX23" s="142">
        <f t="shared" si="25"/>
        <v>0</v>
      </c>
      <c r="CY23" s="142">
        <f t="shared" si="25"/>
        <v>0</v>
      </c>
      <c r="CZ23" s="142">
        <f t="shared" si="25"/>
        <v>927425</v>
      </c>
      <c r="DA23" s="142">
        <f t="shared" si="25"/>
        <v>0</v>
      </c>
    </row>
    <row r="24" spans="1:105" s="125" customFormat="1" x14ac:dyDescent="0.2">
      <c r="A24" s="125" t="s">
        <v>684</v>
      </c>
      <c r="C24" s="125">
        <f t="shared" si="15"/>
        <v>2004</v>
      </c>
      <c r="D24" s="142">
        <f t="shared" si="23"/>
        <v>0</v>
      </c>
      <c r="E24" s="142">
        <f t="shared" ref="E24:BP27" si="27">E131</f>
        <v>1841391</v>
      </c>
      <c r="F24" s="142">
        <f t="shared" si="27"/>
        <v>922809</v>
      </c>
      <c r="G24" s="142">
        <f t="shared" si="27"/>
        <v>299165</v>
      </c>
      <c r="H24" s="142">
        <f t="shared" si="27"/>
        <v>1442700</v>
      </c>
      <c r="I24" s="142">
        <f t="shared" si="27"/>
        <v>2434720.7999999998</v>
      </c>
      <c r="J24" s="142">
        <f t="shared" si="27"/>
        <v>1954179</v>
      </c>
      <c r="K24" s="142">
        <f t="shared" si="27"/>
        <v>209664.6</v>
      </c>
      <c r="L24" s="142">
        <f t="shared" si="27"/>
        <v>24093.599999999999</v>
      </c>
      <c r="M24" s="142">
        <f t="shared" si="27"/>
        <v>1230719</v>
      </c>
      <c r="N24" s="142">
        <f t="shared" si="27"/>
        <v>40402</v>
      </c>
      <c r="O24" s="142">
        <f t="shared" si="27"/>
        <v>247781</v>
      </c>
      <c r="P24" s="142">
        <f t="shared" si="27"/>
        <v>18518</v>
      </c>
      <c r="Q24" s="142">
        <f t="shared" si="27"/>
        <v>5970</v>
      </c>
      <c r="R24" s="142">
        <f t="shared" si="27"/>
        <v>47998</v>
      </c>
      <c r="S24" s="142">
        <f t="shared" si="27"/>
        <v>0</v>
      </c>
      <c r="T24" s="142">
        <f t="shared" si="27"/>
        <v>11266703</v>
      </c>
      <c r="U24" s="142">
        <f t="shared" si="27"/>
        <v>2978454</v>
      </c>
      <c r="V24" s="142">
        <f t="shared" si="27"/>
        <v>388680</v>
      </c>
      <c r="W24" s="142">
        <f t="shared" si="27"/>
        <v>0</v>
      </c>
      <c r="X24" s="142">
        <f t="shared" si="27"/>
        <v>515075.7</v>
      </c>
      <c r="Y24" s="142">
        <f t="shared" si="27"/>
        <v>1044689</v>
      </c>
      <c r="Z24" s="142">
        <f t="shared" si="27"/>
        <v>339954</v>
      </c>
      <c r="AA24" s="142">
        <f t="shared" si="27"/>
        <v>60087</v>
      </c>
      <c r="AB24" s="142">
        <f t="shared" si="27"/>
        <v>7559</v>
      </c>
      <c r="AC24" s="142">
        <f t="shared" si="27"/>
        <v>81801.7</v>
      </c>
      <c r="AD24" s="142">
        <f t="shared" si="27"/>
        <v>932790</v>
      </c>
      <c r="AE24" s="142">
        <f t="shared" si="27"/>
        <v>882941</v>
      </c>
      <c r="AF24" s="142">
        <f t="shared" si="27"/>
        <v>49849</v>
      </c>
      <c r="AG24" s="142">
        <f t="shared" si="27"/>
        <v>178664</v>
      </c>
      <c r="AH24" s="142">
        <f t="shared" si="27"/>
        <v>1951838</v>
      </c>
      <c r="AI24" s="142">
        <f t="shared" si="27"/>
        <v>1950996</v>
      </c>
      <c r="AJ24" s="142">
        <f t="shared" si="27"/>
        <v>842</v>
      </c>
      <c r="AK24" s="142">
        <f t="shared" si="27"/>
        <v>381655</v>
      </c>
      <c r="AL24" s="142">
        <f t="shared" si="27"/>
        <v>806758</v>
      </c>
      <c r="AM24" s="142">
        <f t="shared" si="27"/>
        <v>172926</v>
      </c>
      <c r="AN24" s="142">
        <f t="shared" si="27"/>
        <v>5237415</v>
      </c>
      <c r="AO24" s="142">
        <f t="shared" si="27"/>
        <v>4050343</v>
      </c>
      <c r="AP24" s="142">
        <f t="shared" si="27"/>
        <v>1187072</v>
      </c>
      <c r="AQ24" s="142">
        <f t="shared" si="27"/>
        <v>12609</v>
      </c>
      <c r="AR24" s="142">
        <f t="shared" si="27"/>
        <v>197611</v>
      </c>
      <c r="AS24" s="142">
        <f t="shared" si="27"/>
        <v>4921052</v>
      </c>
      <c r="AT24" s="142">
        <f t="shared" si="27"/>
        <v>16205289.6</v>
      </c>
      <c r="AU24" s="142">
        <f t="shared" si="27"/>
        <v>16190100</v>
      </c>
      <c r="AV24" s="142">
        <f t="shared" si="27"/>
        <v>15189.6</v>
      </c>
      <c r="AW24" s="142">
        <f t="shared" si="27"/>
        <v>8603220</v>
      </c>
      <c r="AX24" s="142">
        <f t="shared" si="27"/>
        <v>118921</v>
      </c>
      <c r="AY24" s="142">
        <f t="shared" si="27"/>
        <v>138166</v>
      </c>
      <c r="AZ24" s="142">
        <f t="shared" si="27"/>
        <v>739023</v>
      </c>
      <c r="BA24" s="142">
        <f t="shared" si="27"/>
        <v>2273819</v>
      </c>
      <c r="BB24" s="142">
        <f t="shared" si="27"/>
        <v>431947</v>
      </c>
      <c r="BC24" s="142">
        <f t="shared" si="27"/>
        <v>222888.5</v>
      </c>
      <c r="BD24" s="142">
        <f t="shared" si="27"/>
        <v>3886849</v>
      </c>
      <c r="BE24" s="142">
        <f t="shared" si="27"/>
        <v>221788</v>
      </c>
      <c r="BF24" s="142">
        <f t="shared" si="27"/>
        <v>379019.1</v>
      </c>
      <c r="BG24" s="142">
        <f t="shared" si="27"/>
        <v>644452</v>
      </c>
      <c r="BH24" s="142">
        <f t="shared" si="27"/>
        <v>0</v>
      </c>
      <c r="BI24" s="142">
        <f t="shared" si="27"/>
        <v>810271.3</v>
      </c>
      <c r="BJ24" s="142">
        <f t="shared" si="27"/>
        <v>798285</v>
      </c>
      <c r="BK24" s="142">
        <f t="shared" si="27"/>
        <v>11986.3</v>
      </c>
      <c r="BL24" s="142">
        <f t="shared" si="27"/>
        <v>1658558</v>
      </c>
      <c r="BM24" s="142">
        <f t="shared" si="27"/>
        <v>1230112</v>
      </c>
      <c r="BN24" s="142">
        <f t="shared" si="27"/>
        <v>428446</v>
      </c>
      <c r="BO24" s="142">
        <f t="shared" si="27"/>
        <v>196428</v>
      </c>
      <c r="BP24" s="142">
        <f t="shared" si="27"/>
        <v>526388</v>
      </c>
      <c r="BQ24" s="142">
        <f t="shared" si="25"/>
        <v>649335</v>
      </c>
      <c r="BR24" s="142">
        <f t="shared" si="25"/>
        <v>0</v>
      </c>
      <c r="BS24" s="142">
        <f t="shared" si="25"/>
        <v>2238290</v>
      </c>
      <c r="BT24" s="142">
        <f t="shared" si="25"/>
        <v>293990</v>
      </c>
      <c r="BU24" s="142">
        <f t="shared" si="25"/>
        <v>391841</v>
      </c>
      <c r="BV24" s="142">
        <f t="shared" si="25"/>
        <v>1092663</v>
      </c>
      <c r="BW24" s="142">
        <f t="shared" si="25"/>
        <v>191624</v>
      </c>
      <c r="BX24" s="142">
        <f t="shared" si="25"/>
        <v>0</v>
      </c>
      <c r="BY24" s="142">
        <f t="shared" si="25"/>
        <v>786950</v>
      </c>
      <c r="BZ24" s="142">
        <f t="shared" si="25"/>
        <v>7898</v>
      </c>
      <c r="CA24" s="142">
        <f t="shared" si="25"/>
        <v>744375</v>
      </c>
      <c r="CB24" s="142">
        <f t="shared" si="25"/>
        <v>34677</v>
      </c>
      <c r="CC24" s="142">
        <f t="shared" si="25"/>
        <v>342128</v>
      </c>
      <c r="CD24" s="142">
        <f t="shared" si="25"/>
        <v>9017451</v>
      </c>
      <c r="CE24" s="142">
        <f t="shared" si="25"/>
        <v>8461799</v>
      </c>
      <c r="CF24" s="142">
        <f t="shared" si="25"/>
        <v>555652</v>
      </c>
      <c r="CG24" s="142">
        <f t="shared" si="25"/>
        <v>682008</v>
      </c>
      <c r="CH24" s="142">
        <f t="shared" si="25"/>
        <v>133582</v>
      </c>
      <c r="CI24" s="142">
        <f t="shared" si="25"/>
        <v>142556.29999999999</v>
      </c>
      <c r="CJ24" s="142">
        <f t="shared" si="25"/>
        <v>50784</v>
      </c>
      <c r="CK24" s="142">
        <f t="shared" si="25"/>
        <v>408475</v>
      </c>
      <c r="CL24" s="142">
        <f t="shared" si="25"/>
        <v>1266944</v>
      </c>
      <c r="CM24" s="142">
        <f t="shared" si="25"/>
        <v>353302</v>
      </c>
      <c r="CN24" s="142">
        <f t="shared" si="25"/>
        <v>37061999</v>
      </c>
      <c r="CO24" s="142">
        <f t="shared" si="25"/>
        <v>2792060</v>
      </c>
      <c r="CP24" s="142">
        <f t="shared" si="25"/>
        <v>2668013</v>
      </c>
      <c r="CQ24" s="142">
        <f t="shared" si="25"/>
        <v>41720</v>
      </c>
      <c r="CR24" s="142">
        <f t="shared" si="25"/>
        <v>82327</v>
      </c>
      <c r="CS24" s="142">
        <f t="shared" si="25"/>
        <v>39720.300000000003</v>
      </c>
      <c r="CT24" s="142">
        <f t="shared" si="25"/>
        <v>1526184</v>
      </c>
      <c r="CU24" s="142">
        <f t="shared" si="25"/>
        <v>419308</v>
      </c>
      <c r="CV24" s="142">
        <f t="shared" si="25"/>
        <v>124300.4</v>
      </c>
      <c r="CW24" s="142">
        <f t="shared" si="25"/>
        <v>107998.2</v>
      </c>
      <c r="CX24" s="142">
        <f t="shared" si="25"/>
        <v>83090</v>
      </c>
      <c r="CY24" s="142">
        <f t="shared" si="25"/>
        <v>454969</v>
      </c>
      <c r="CZ24" s="142">
        <f t="shared" si="25"/>
        <v>905521</v>
      </c>
      <c r="DA24" s="142">
        <f t="shared" si="25"/>
        <v>472851</v>
      </c>
    </row>
    <row r="25" spans="1:105" s="125" customFormat="1" x14ac:dyDescent="0.2">
      <c r="A25" s="125" t="s">
        <v>685</v>
      </c>
      <c r="C25" s="125">
        <f t="shared" si="15"/>
        <v>2004</v>
      </c>
      <c r="D25" s="142">
        <f t="shared" si="23"/>
        <v>44042.2</v>
      </c>
      <c r="E25" s="142">
        <f t="shared" si="27"/>
        <v>0</v>
      </c>
      <c r="F25" s="142">
        <f t="shared" si="27"/>
        <v>552979</v>
      </c>
      <c r="G25" s="142">
        <f t="shared" si="27"/>
        <v>189344</v>
      </c>
      <c r="H25" s="142">
        <f t="shared" si="27"/>
        <v>0</v>
      </c>
      <c r="I25" s="142">
        <f t="shared" si="27"/>
        <v>0</v>
      </c>
      <c r="J25" s="142">
        <f t="shared" si="27"/>
        <v>510294</v>
      </c>
      <c r="K25" s="142">
        <f t="shared" si="27"/>
        <v>0</v>
      </c>
      <c r="L25" s="142">
        <f t="shared" si="27"/>
        <v>0</v>
      </c>
      <c r="M25" s="142">
        <f t="shared" si="27"/>
        <v>155766</v>
      </c>
      <c r="N25" s="142">
        <f t="shared" si="27"/>
        <v>0</v>
      </c>
      <c r="O25" s="142">
        <f t="shared" si="27"/>
        <v>200182</v>
      </c>
      <c r="P25" s="142">
        <f t="shared" si="27"/>
        <v>0</v>
      </c>
      <c r="Q25" s="142">
        <f t="shared" si="27"/>
        <v>0</v>
      </c>
      <c r="R25" s="142">
        <f t="shared" si="27"/>
        <v>0</v>
      </c>
      <c r="S25" s="142">
        <f t="shared" si="27"/>
        <v>0</v>
      </c>
      <c r="T25" s="142">
        <f t="shared" si="27"/>
        <v>1633244</v>
      </c>
      <c r="U25" s="142">
        <f t="shared" si="27"/>
        <v>1941329</v>
      </c>
      <c r="V25" s="142">
        <f t="shared" si="27"/>
        <v>151478</v>
      </c>
      <c r="W25" s="142">
        <f t="shared" si="27"/>
        <v>0</v>
      </c>
      <c r="X25" s="142">
        <f t="shared" si="27"/>
        <v>0</v>
      </c>
      <c r="Y25" s="142">
        <f t="shared" si="27"/>
        <v>96308</v>
      </c>
      <c r="Z25" s="142">
        <f t="shared" si="27"/>
        <v>0</v>
      </c>
      <c r="AA25" s="142">
        <f t="shared" si="27"/>
        <v>0</v>
      </c>
      <c r="AB25" s="142">
        <f t="shared" si="27"/>
        <v>0</v>
      </c>
      <c r="AC25" s="142">
        <f t="shared" si="27"/>
        <v>74580.3</v>
      </c>
      <c r="AD25" s="142">
        <f t="shared" si="27"/>
        <v>0</v>
      </c>
      <c r="AE25" s="142">
        <f t="shared" si="27"/>
        <v>0</v>
      </c>
      <c r="AF25" s="142">
        <f t="shared" si="27"/>
        <v>0</v>
      </c>
      <c r="AG25" s="142">
        <f t="shared" si="27"/>
        <v>0</v>
      </c>
      <c r="AH25" s="142">
        <f t="shared" si="27"/>
        <v>467895</v>
      </c>
      <c r="AI25" s="142">
        <f t="shared" si="27"/>
        <v>467895</v>
      </c>
      <c r="AJ25" s="142">
        <f t="shared" si="27"/>
        <v>0</v>
      </c>
      <c r="AK25" s="142">
        <f t="shared" si="27"/>
        <v>0</v>
      </c>
      <c r="AL25" s="142">
        <f t="shared" si="27"/>
        <v>0</v>
      </c>
      <c r="AM25" s="142">
        <f t="shared" si="27"/>
        <v>0</v>
      </c>
      <c r="AN25" s="142">
        <f t="shared" si="27"/>
        <v>4485487</v>
      </c>
      <c r="AO25" s="142">
        <f t="shared" si="27"/>
        <v>3818962</v>
      </c>
      <c r="AP25" s="142">
        <f t="shared" si="27"/>
        <v>666525</v>
      </c>
      <c r="AQ25" s="142">
        <f t="shared" si="27"/>
        <v>0</v>
      </c>
      <c r="AR25" s="142">
        <f t="shared" si="27"/>
        <v>83420</v>
      </c>
      <c r="AS25" s="142">
        <f t="shared" si="27"/>
        <v>505001</v>
      </c>
      <c r="AT25" s="142">
        <f t="shared" si="27"/>
        <v>6935700</v>
      </c>
      <c r="AU25" s="142">
        <f t="shared" si="27"/>
        <v>6935700</v>
      </c>
      <c r="AV25" s="142">
        <f t="shared" si="27"/>
        <v>0</v>
      </c>
      <c r="AW25" s="142">
        <f t="shared" si="27"/>
        <v>1117842</v>
      </c>
      <c r="AX25" s="142">
        <f t="shared" si="27"/>
        <v>0</v>
      </c>
      <c r="AY25" s="142">
        <f t="shared" si="27"/>
        <v>0</v>
      </c>
      <c r="AZ25" s="142">
        <f t="shared" si="27"/>
        <v>314742</v>
      </c>
      <c r="BA25" s="142">
        <f t="shared" si="27"/>
        <v>460426</v>
      </c>
      <c r="BB25" s="142">
        <f t="shared" si="27"/>
        <v>0</v>
      </c>
      <c r="BC25" s="142">
        <f t="shared" si="27"/>
        <v>0</v>
      </c>
      <c r="BD25" s="142">
        <f t="shared" si="27"/>
        <v>420543</v>
      </c>
      <c r="BE25" s="142">
        <f t="shared" si="27"/>
        <v>76961</v>
      </c>
      <c r="BF25" s="142">
        <f t="shared" si="27"/>
        <v>0</v>
      </c>
      <c r="BG25" s="142">
        <f t="shared" si="27"/>
        <v>186557</v>
      </c>
      <c r="BH25" s="142">
        <f t="shared" si="27"/>
        <v>0</v>
      </c>
      <c r="BI25" s="142">
        <f t="shared" si="27"/>
        <v>0</v>
      </c>
      <c r="BJ25" s="142">
        <f t="shared" si="27"/>
        <v>0</v>
      </c>
      <c r="BK25" s="142">
        <f t="shared" si="27"/>
        <v>0</v>
      </c>
      <c r="BL25" s="142">
        <f t="shared" si="27"/>
        <v>0</v>
      </c>
      <c r="BM25" s="142">
        <f t="shared" si="27"/>
        <v>0</v>
      </c>
      <c r="BN25" s="142">
        <f t="shared" si="27"/>
        <v>0</v>
      </c>
      <c r="BO25" s="142">
        <f t="shared" si="27"/>
        <v>0</v>
      </c>
      <c r="BP25" s="142">
        <f t="shared" si="27"/>
        <v>0</v>
      </c>
      <c r="BQ25" s="142">
        <f t="shared" si="25"/>
        <v>0</v>
      </c>
      <c r="BR25" s="142">
        <f t="shared" si="25"/>
        <v>0</v>
      </c>
      <c r="BS25" s="142">
        <f t="shared" si="25"/>
        <v>454618</v>
      </c>
      <c r="BT25" s="142">
        <f t="shared" si="25"/>
        <v>0</v>
      </c>
      <c r="BU25" s="142">
        <f t="shared" si="25"/>
        <v>0</v>
      </c>
      <c r="BV25" s="142">
        <f t="shared" si="25"/>
        <v>243129</v>
      </c>
      <c r="BW25" s="142">
        <f t="shared" si="25"/>
        <v>0</v>
      </c>
      <c r="BX25" s="142">
        <f t="shared" si="25"/>
        <v>0</v>
      </c>
      <c r="BY25" s="142">
        <f t="shared" si="25"/>
        <v>133227</v>
      </c>
      <c r="BZ25" s="142">
        <f t="shared" si="25"/>
        <v>0</v>
      </c>
      <c r="CA25" s="142">
        <f t="shared" si="25"/>
        <v>133227</v>
      </c>
      <c r="CB25" s="142">
        <f t="shared" si="25"/>
        <v>0</v>
      </c>
      <c r="CC25" s="142">
        <f t="shared" si="25"/>
        <v>0</v>
      </c>
      <c r="CD25" s="142">
        <f t="shared" si="25"/>
        <v>724021</v>
      </c>
      <c r="CE25" s="142">
        <f t="shared" si="25"/>
        <v>724021</v>
      </c>
      <c r="CF25" s="142">
        <f t="shared" si="25"/>
        <v>0</v>
      </c>
      <c r="CG25" s="142">
        <f t="shared" si="25"/>
        <v>0</v>
      </c>
      <c r="CH25" s="142">
        <f t="shared" si="25"/>
        <v>0</v>
      </c>
      <c r="CI25" s="142">
        <f t="shared" si="25"/>
        <v>0</v>
      </c>
      <c r="CJ25" s="142">
        <f t="shared" si="25"/>
        <v>0</v>
      </c>
      <c r="CK25" s="142">
        <f t="shared" si="25"/>
        <v>65360</v>
      </c>
      <c r="CL25" s="142">
        <f t="shared" si="25"/>
        <v>139820</v>
      </c>
      <c r="CM25" s="142">
        <f t="shared" si="25"/>
        <v>0</v>
      </c>
      <c r="CN25" s="142">
        <f t="shared" si="25"/>
        <v>5409480</v>
      </c>
      <c r="CO25" s="142">
        <f t="shared" si="25"/>
        <v>323766</v>
      </c>
      <c r="CP25" s="142">
        <f t="shared" si="25"/>
        <v>323766</v>
      </c>
      <c r="CQ25" s="142">
        <f t="shared" si="25"/>
        <v>0</v>
      </c>
      <c r="CR25" s="142">
        <f t="shared" si="25"/>
        <v>0</v>
      </c>
      <c r="CS25" s="142">
        <f t="shared" si="25"/>
        <v>0</v>
      </c>
      <c r="CT25" s="142">
        <f t="shared" si="25"/>
        <v>196379</v>
      </c>
      <c r="CU25" s="142">
        <f t="shared" si="25"/>
        <v>286901</v>
      </c>
      <c r="CV25" s="142">
        <f t="shared" si="25"/>
        <v>0</v>
      </c>
      <c r="CW25" s="142">
        <f t="shared" si="25"/>
        <v>132603.79999999999</v>
      </c>
      <c r="CX25" s="142">
        <f t="shared" si="25"/>
        <v>0</v>
      </c>
      <c r="CY25" s="142">
        <f t="shared" si="25"/>
        <v>0</v>
      </c>
      <c r="CZ25" s="142">
        <f t="shared" si="25"/>
        <v>0</v>
      </c>
      <c r="DA25" s="142">
        <f t="shared" si="25"/>
        <v>66021</v>
      </c>
    </row>
    <row r="26" spans="1:105" s="125" customFormat="1" x14ac:dyDescent="0.2">
      <c r="A26" s="125" t="s">
        <v>686</v>
      </c>
      <c r="C26" s="125">
        <f t="shared" si="15"/>
        <v>2004</v>
      </c>
      <c r="D26" s="142">
        <f t="shared" si="23"/>
        <v>1551.2</v>
      </c>
      <c r="E26" s="142">
        <f t="shared" si="27"/>
        <v>32095</v>
      </c>
      <c r="F26" s="142">
        <f t="shared" si="27"/>
        <v>24138</v>
      </c>
      <c r="G26" s="142">
        <f t="shared" si="27"/>
        <v>4202</v>
      </c>
      <c r="H26" s="142">
        <f t="shared" si="27"/>
        <v>19077</v>
      </c>
      <c r="I26" s="142">
        <f t="shared" si="27"/>
        <v>24826.400000000001</v>
      </c>
      <c r="J26" s="142">
        <f t="shared" si="27"/>
        <v>26731</v>
      </c>
      <c r="K26" s="142">
        <f t="shared" si="27"/>
        <v>3015.6</v>
      </c>
      <c r="L26" s="142">
        <f t="shared" si="27"/>
        <v>788.7</v>
      </c>
      <c r="M26" s="142">
        <f t="shared" si="27"/>
        <v>22715</v>
      </c>
      <c r="N26" s="142">
        <f t="shared" si="27"/>
        <v>41500</v>
      </c>
      <c r="O26" s="142">
        <f t="shared" si="27"/>
        <v>5329</v>
      </c>
      <c r="P26" s="142">
        <f t="shared" si="27"/>
        <v>1181</v>
      </c>
      <c r="Q26" s="142">
        <f t="shared" si="27"/>
        <v>170</v>
      </c>
      <c r="R26" s="142">
        <f t="shared" si="27"/>
        <v>0</v>
      </c>
      <c r="S26" s="142">
        <f t="shared" si="27"/>
        <v>0</v>
      </c>
      <c r="T26" s="142">
        <f t="shared" si="27"/>
        <v>105295</v>
      </c>
      <c r="U26" s="142">
        <f t="shared" si="27"/>
        <v>0</v>
      </c>
      <c r="V26" s="142">
        <f t="shared" si="27"/>
        <v>9157</v>
      </c>
      <c r="W26" s="142">
        <f t="shared" si="27"/>
        <v>0</v>
      </c>
      <c r="X26" s="142">
        <f t="shared" si="27"/>
        <v>16820</v>
      </c>
      <c r="Y26" s="142">
        <f t="shared" si="27"/>
        <v>11403</v>
      </c>
      <c r="Z26" s="142">
        <f t="shared" si="27"/>
        <v>0</v>
      </c>
      <c r="AA26" s="142">
        <f t="shared" si="27"/>
        <v>3310</v>
      </c>
      <c r="AB26" s="142">
        <f t="shared" si="27"/>
        <v>286</v>
      </c>
      <c r="AC26" s="142">
        <f t="shared" si="27"/>
        <v>1540.4</v>
      </c>
      <c r="AD26" s="142">
        <f t="shared" si="27"/>
        <v>23390.2</v>
      </c>
      <c r="AE26" s="142">
        <f t="shared" si="27"/>
        <v>21593</v>
      </c>
      <c r="AF26" s="142">
        <f t="shared" si="27"/>
        <v>1797.2</v>
      </c>
      <c r="AG26" s="142">
        <f t="shared" si="27"/>
        <v>4380</v>
      </c>
      <c r="AH26" s="142">
        <f t="shared" si="27"/>
        <v>23322</v>
      </c>
      <c r="AI26" s="142">
        <f t="shared" si="27"/>
        <v>22825</v>
      </c>
      <c r="AJ26" s="142">
        <f t="shared" si="27"/>
        <v>497</v>
      </c>
      <c r="AK26" s="142">
        <f t="shared" si="27"/>
        <v>6333</v>
      </c>
      <c r="AL26" s="142">
        <f t="shared" si="27"/>
        <v>0</v>
      </c>
      <c r="AM26" s="142">
        <f t="shared" si="27"/>
        <v>3084</v>
      </c>
      <c r="AN26" s="142">
        <f t="shared" si="27"/>
        <v>109850</v>
      </c>
      <c r="AO26" s="142">
        <f t="shared" si="27"/>
        <v>80748</v>
      </c>
      <c r="AP26" s="142">
        <f t="shared" si="27"/>
        <v>29102</v>
      </c>
      <c r="AQ26" s="142">
        <f t="shared" si="27"/>
        <v>907</v>
      </c>
      <c r="AR26" s="142">
        <f t="shared" si="27"/>
        <v>2776</v>
      </c>
      <c r="AS26" s="142">
        <f t="shared" si="27"/>
        <v>60474</v>
      </c>
      <c r="AT26" s="142">
        <f t="shared" si="27"/>
        <v>827.6</v>
      </c>
      <c r="AU26" s="142">
        <f t="shared" si="27"/>
        <v>0</v>
      </c>
      <c r="AV26" s="142">
        <f t="shared" si="27"/>
        <v>827.6</v>
      </c>
      <c r="AW26" s="142">
        <f t="shared" si="27"/>
        <v>103732</v>
      </c>
      <c r="AX26" s="142">
        <f t="shared" si="27"/>
        <v>3947</v>
      </c>
      <c r="AY26" s="142">
        <f t="shared" si="27"/>
        <v>4819</v>
      </c>
      <c r="AZ26" s="142">
        <f t="shared" si="27"/>
        <v>10399</v>
      </c>
      <c r="BA26" s="142">
        <f t="shared" si="27"/>
        <v>41732</v>
      </c>
      <c r="BB26" s="142">
        <f t="shared" si="27"/>
        <v>5574</v>
      </c>
      <c r="BC26" s="142">
        <f t="shared" si="27"/>
        <v>5152.1000000000004</v>
      </c>
      <c r="BD26" s="142">
        <f t="shared" si="27"/>
        <v>61695</v>
      </c>
      <c r="BE26" s="142">
        <f t="shared" si="27"/>
        <v>4263</v>
      </c>
      <c r="BF26" s="142">
        <f t="shared" si="27"/>
        <v>3214.9</v>
      </c>
      <c r="BG26" s="142">
        <f t="shared" si="27"/>
        <v>10170</v>
      </c>
      <c r="BH26" s="142">
        <f t="shared" si="27"/>
        <v>0</v>
      </c>
      <c r="BI26" s="142">
        <f t="shared" si="27"/>
        <v>1246</v>
      </c>
      <c r="BJ26" s="142">
        <f t="shared" si="27"/>
        <v>0</v>
      </c>
      <c r="BK26" s="142">
        <f t="shared" si="27"/>
        <v>1246</v>
      </c>
      <c r="BL26" s="142">
        <f t="shared" si="27"/>
        <v>968</v>
      </c>
      <c r="BM26" s="142">
        <f t="shared" si="27"/>
        <v>121</v>
      </c>
      <c r="BN26" s="142">
        <f t="shared" si="27"/>
        <v>847</v>
      </c>
      <c r="BO26" s="142">
        <f t="shared" si="27"/>
        <v>2568</v>
      </c>
      <c r="BP26" s="142">
        <f t="shared" si="27"/>
        <v>0</v>
      </c>
      <c r="BQ26" s="142">
        <f t="shared" si="25"/>
        <v>9600</v>
      </c>
      <c r="BR26" s="142">
        <f t="shared" si="25"/>
        <v>0</v>
      </c>
      <c r="BS26" s="142">
        <f t="shared" si="25"/>
        <v>31103</v>
      </c>
      <c r="BT26" s="142">
        <f t="shared" si="25"/>
        <v>4390</v>
      </c>
      <c r="BU26" s="142">
        <f t="shared" si="25"/>
        <v>7006</v>
      </c>
      <c r="BV26" s="142">
        <f t="shared" si="25"/>
        <v>23450</v>
      </c>
      <c r="BW26" s="142">
        <f t="shared" si="25"/>
        <v>6982</v>
      </c>
      <c r="BX26" s="142">
        <f t="shared" si="25"/>
        <v>0</v>
      </c>
      <c r="BY26" s="142">
        <f t="shared" si="25"/>
        <v>16548</v>
      </c>
      <c r="BZ26" s="142">
        <f t="shared" si="25"/>
        <v>344</v>
      </c>
      <c r="CA26" s="142">
        <f t="shared" si="25"/>
        <v>15462</v>
      </c>
      <c r="CB26" s="142">
        <f t="shared" si="25"/>
        <v>742</v>
      </c>
      <c r="CC26" s="142">
        <f t="shared" si="25"/>
        <v>0</v>
      </c>
      <c r="CD26" s="142">
        <f t="shared" si="25"/>
        <v>106676</v>
      </c>
      <c r="CE26" s="142">
        <f t="shared" si="25"/>
        <v>100002</v>
      </c>
      <c r="CF26" s="142">
        <f t="shared" si="25"/>
        <v>6674</v>
      </c>
      <c r="CG26" s="142">
        <f t="shared" si="25"/>
        <v>21340</v>
      </c>
      <c r="CH26" s="142">
        <f t="shared" si="25"/>
        <v>3032</v>
      </c>
      <c r="CI26" s="142">
        <f t="shared" si="25"/>
        <v>3751.9</v>
      </c>
      <c r="CJ26" s="142">
        <f t="shared" si="25"/>
        <v>1461</v>
      </c>
      <c r="CK26" s="142">
        <f t="shared" si="25"/>
        <v>7979</v>
      </c>
      <c r="CL26" s="142">
        <f t="shared" si="25"/>
        <v>30346</v>
      </c>
      <c r="CM26" s="142">
        <f t="shared" si="25"/>
        <v>3710</v>
      </c>
      <c r="CN26" s="142">
        <f t="shared" si="25"/>
        <v>308277</v>
      </c>
      <c r="CO26" s="142">
        <f t="shared" si="25"/>
        <v>48733</v>
      </c>
      <c r="CP26" s="142">
        <f t="shared" si="25"/>
        <v>46009</v>
      </c>
      <c r="CQ26" s="142">
        <f t="shared" si="25"/>
        <v>1152</v>
      </c>
      <c r="CR26" s="142">
        <f t="shared" si="25"/>
        <v>1572</v>
      </c>
      <c r="CS26" s="142">
        <f t="shared" si="25"/>
        <v>4119.8999999999996</v>
      </c>
      <c r="CT26" s="142">
        <f t="shared" si="25"/>
        <v>9648</v>
      </c>
      <c r="CU26" s="142">
        <f t="shared" si="25"/>
        <v>12988</v>
      </c>
      <c r="CV26" s="142">
        <f t="shared" si="25"/>
        <v>1990.6</v>
      </c>
      <c r="CW26" s="142">
        <f t="shared" si="25"/>
        <v>2930.6</v>
      </c>
      <c r="CX26" s="142">
        <f t="shared" si="25"/>
        <v>0</v>
      </c>
      <c r="CY26" s="142">
        <f t="shared" si="25"/>
        <v>13688</v>
      </c>
      <c r="CZ26" s="142">
        <f t="shared" si="25"/>
        <v>21818</v>
      </c>
      <c r="DA26" s="142">
        <f t="shared" si="25"/>
        <v>6650</v>
      </c>
    </row>
    <row r="27" spans="1:105" s="125" customFormat="1" x14ac:dyDescent="0.2">
      <c r="A27" s="125" t="s">
        <v>687</v>
      </c>
      <c r="C27" s="125">
        <f t="shared" si="15"/>
        <v>2004</v>
      </c>
      <c r="D27" s="142">
        <f t="shared" si="23"/>
        <v>0</v>
      </c>
      <c r="E27" s="142">
        <f t="shared" si="27"/>
        <v>0</v>
      </c>
      <c r="F27" s="142">
        <f t="shared" si="27"/>
        <v>1655</v>
      </c>
      <c r="G27" s="142">
        <f t="shared" si="27"/>
        <v>611</v>
      </c>
      <c r="H27" s="142">
        <f t="shared" si="27"/>
        <v>1916</v>
      </c>
      <c r="I27" s="142">
        <f t="shared" si="27"/>
        <v>0</v>
      </c>
      <c r="J27" s="142">
        <f t="shared" si="27"/>
        <v>0</v>
      </c>
      <c r="K27" s="142">
        <f t="shared" si="27"/>
        <v>134.19999999999999</v>
      </c>
      <c r="L27" s="142">
        <f t="shared" si="27"/>
        <v>65.599999999999994</v>
      </c>
      <c r="M27" s="142">
        <f t="shared" si="27"/>
        <v>1071</v>
      </c>
      <c r="N27" s="142">
        <f t="shared" si="27"/>
        <v>0</v>
      </c>
      <c r="O27" s="142">
        <f t="shared" si="27"/>
        <v>0</v>
      </c>
      <c r="P27" s="142">
        <f t="shared" si="27"/>
        <v>0</v>
      </c>
      <c r="Q27" s="142">
        <f t="shared" si="27"/>
        <v>171</v>
      </c>
      <c r="R27" s="142">
        <f t="shared" si="27"/>
        <v>0</v>
      </c>
      <c r="S27" s="142">
        <f t="shared" si="27"/>
        <v>0</v>
      </c>
      <c r="T27" s="142">
        <f t="shared" si="27"/>
        <v>0</v>
      </c>
      <c r="U27" s="142">
        <f t="shared" si="27"/>
        <v>0</v>
      </c>
      <c r="V27" s="142">
        <f t="shared" si="27"/>
        <v>0</v>
      </c>
      <c r="W27" s="142">
        <f t="shared" si="27"/>
        <v>0</v>
      </c>
      <c r="X27" s="142">
        <f t="shared" si="27"/>
        <v>1184</v>
      </c>
      <c r="Y27" s="142">
        <f t="shared" si="27"/>
        <v>400</v>
      </c>
      <c r="Z27" s="142">
        <f t="shared" si="27"/>
        <v>0</v>
      </c>
      <c r="AA27" s="142">
        <f t="shared" si="27"/>
        <v>0</v>
      </c>
      <c r="AB27" s="142">
        <f t="shared" si="27"/>
        <v>0</v>
      </c>
      <c r="AC27" s="142">
        <f t="shared" si="27"/>
        <v>0</v>
      </c>
      <c r="AD27" s="142">
        <f t="shared" si="27"/>
        <v>1679.5</v>
      </c>
      <c r="AE27" s="142">
        <f t="shared" si="27"/>
        <v>1490</v>
      </c>
      <c r="AF27" s="142">
        <f t="shared" si="27"/>
        <v>189.5</v>
      </c>
      <c r="AG27" s="142">
        <f t="shared" si="27"/>
        <v>0</v>
      </c>
      <c r="AH27" s="142">
        <f t="shared" si="27"/>
        <v>439</v>
      </c>
      <c r="AI27" s="142">
        <f t="shared" si="27"/>
        <v>439</v>
      </c>
      <c r="AJ27" s="142">
        <f t="shared" si="27"/>
        <v>0</v>
      </c>
      <c r="AK27" s="142">
        <f t="shared" si="27"/>
        <v>1577</v>
      </c>
      <c r="AL27" s="142">
        <f t="shared" si="27"/>
        <v>0</v>
      </c>
      <c r="AM27" s="142">
        <f t="shared" si="27"/>
        <v>176</v>
      </c>
      <c r="AN27" s="142">
        <f t="shared" si="27"/>
        <v>1574</v>
      </c>
      <c r="AO27" s="142">
        <f t="shared" si="27"/>
        <v>587</v>
      </c>
      <c r="AP27" s="142">
        <f t="shared" si="27"/>
        <v>987</v>
      </c>
      <c r="AQ27" s="142">
        <f t="shared" si="27"/>
        <v>0</v>
      </c>
      <c r="AR27" s="142">
        <f t="shared" si="27"/>
        <v>305</v>
      </c>
      <c r="AS27" s="142">
        <f t="shared" si="27"/>
        <v>239</v>
      </c>
      <c r="AT27" s="142">
        <f t="shared" si="27"/>
        <v>0</v>
      </c>
      <c r="AU27" s="142">
        <f t="shared" si="27"/>
        <v>0</v>
      </c>
      <c r="AV27" s="142">
        <f t="shared" si="27"/>
        <v>0</v>
      </c>
      <c r="AW27" s="142">
        <f t="shared" si="27"/>
        <v>0</v>
      </c>
      <c r="AX27" s="142">
        <f t="shared" si="27"/>
        <v>396</v>
      </c>
      <c r="AY27" s="142">
        <f t="shared" si="27"/>
        <v>0</v>
      </c>
      <c r="AZ27" s="142">
        <f t="shared" si="27"/>
        <v>0</v>
      </c>
      <c r="BA27" s="142">
        <f t="shared" si="27"/>
        <v>0</v>
      </c>
      <c r="BB27" s="142">
        <f t="shared" si="27"/>
        <v>0</v>
      </c>
      <c r="BC27" s="142">
        <f t="shared" si="27"/>
        <v>0</v>
      </c>
      <c r="BD27" s="142">
        <f t="shared" si="27"/>
        <v>2471</v>
      </c>
      <c r="BE27" s="142">
        <f t="shared" si="27"/>
        <v>118</v>
      </c>
      <c r="BF27" s="142">
        <f t="shared" si="27"/>
        <v>93.5</v>
      </c>
      <c r="BG27" s="142">
        <f t="shared" si="27"/>
        <v>531</v>
      </c>
      <c r="BH27" s="142">
        <f t="shared" si="27"/>
        <v>0</v>
      </c>
      <c r="BI27" s="142">
        <f t="shared" si="27"/>
        <v>39</v>
      </c>
      <c r="BJ27" s="142">
        <f t="shared" si="27"/>
        <v>0</v>
      </c>
      <c r="BK27" s="142">
        <f t="shared" si="27"/>
        <v>39</v>
      </c>
      <c r="BL27" s="142">
        <f t="shared" si="27"/>
        <v>20557</v>
      </c>
      <c r="BM27" s="142">
        <f t="shared" si="27"/>
        <v>15066</v>
      </c>
      <c r="BN27" s="142">
        <f t="shared" si="27"/>
        <v>5491</v>
      </c>
      <c r="BO27" s="142">
        <f t="shared" si="27"/>
        <v>398</v>
      </c>
      <c r="BP27" s="142">
        <f t="shared" ref="BP27:DA27" si="28">BP134</f>
        <v>0</v>
      </c>
      <c r="BQ27" s="142">
        <f t="shared" si="28"/>
        <v>1763</v>
      </c>
      <c r="BR27" s="142">
        <f t="shared" si="28"/>
        <v>0</v>
      </c>
      <c r="BS27" s="142">
        <f t="shared" si="28"/>
        <v>0</v>
      </c>
      <c r="BT27" s="142">
        <f t="shared" si="28"/>
        <v>367</v>
      </c>
      <c r="BU27" s="142">
        <f t="shared" si="28"/>
        <v>1273</v>
      </c>
      <c r="BV27" s="142">
        <f t="shared" si="28"/>
        <v>135</v>
      </c>
      <c r="BW27" s="142">
        <f t="shared" si="28"/>
        <v>718</v>
      </c>
      <c r="BX27" s="142">
        <f t="shared" si="28"/>
        <v>0</v>
      </c>
      <c r="BY27" s="142">
        <f t="shared" si="28"/>
        <v>2629</v>
      </c>
      <c r="BZ27" s="142">
        <f t="shared" si="28"/>
        <v>0</v>
      </c>
      <c r="CA27" s="142">
        <f t="shared" si="28"/>
        <v>2509</v>
      </c>
      <c r="CB27" s="142">
        <f t="shared" si="28"/>
        <v>120</v>
      </c>
      <c r="CC27" s="142">
        <f t="shared" si="28"/>
        <v>0</v>
      </c>
      <c r="CD27" s="142">
        <f t="shared" si="28"/>
        <v>1539</v>
      </c>
      <c r="CE27" s="142">
        <f t="shared" si="28"/>
        <v>1309</v>
      </c>
      <c r="CF27" s="142">
        <f t="shared" si="28"/>
        <v>230</v>
      </c>
      <c r="CG27" s="142">
        <f t="shared" si="28"/>
        <v>767</v>
      </c>
      <c r="CH27" s="142">
        <f t="shared" si="28"/>
        <v>0</v>
      </c>
      <c r="CI27" s="142">
        <f t="shared" si="28"/>
        <v>253.5</v>
      </c>
      <c r="CJ27" s="142">
        <f t="shared" si="28"/>
        <v>0</v>
      </c>
      <c r="CK27" s="142">
        <f t="shared" si="28"/>
        <v>0</v>
      </c>
      <c r="CL27" s="142">
        <f t="shared" si="28"/>
        <v>0</v>
      </c>
      <c r="CM27" s="142">
        <f t="shared" si="28"/>
        <v>7371</v>
      </c>
      <c r="CN27" s="142">
        <f t="shared" si="28"/>
        <v>0</v>
      </c>
      <c r="CO27" s="142">
        <f t="shared" si="28"/>
        <v>2448</v>
      </c>
      <c r="CP27" s="142">
        <f t="shared" si="28"/>
        <v>2289</v>
      </c>
      <c r="CQ27" s="142">
        <f t="shared" si="28"/>
        <v>18</v>
      </c>
      <c r="CR27" s="142">
        <f t="shared" si="28"/>
        <v>141</v>
      </c>
      <c r="CS27" s="142">
        <f t="shared" si="28"/>
        <v>21.6</v>
      </c>
      <c r="CT27" s="142">
        <f t="shared" si="28"/>
        <v>0</v>
      </c>
      <c r="CU27" s="142">
        <f t="shared" si="28"/>
        <v>2034</v>
      </c>
      <c r="CV27" s="142">
        <f t="shared" si="28"/>
        <v>0</v>
      </c>
      <c r="CW27" s="142">
        <f t="shared" si="28"/>
        <v>64.2</v>
      </c>
      <c r="CX27" s="142">
        <f t="shared" si="28"/>
        <v>0</v>
      </c>
      <c r="CY27" s="142">
        <f t="shared" si="28"/>
        <v>36</v>
      </c>
      <c r="CZ27" s="142">
        <f t="shared" si="28"/>
        <v>0</v>
      </c>
      <c r="DA27" s="142">
        <f t="shared" si="28"/>
        <v>106</v>
      </c>
    </row>
    <row r="28" spans="1:105" s="125" customFormat="1" x14ac:dyDescent="0.2">
      <c r="A28" s="245" t="s">
        <v>176</v>
      </c>
      <c r="B28" s="245" t="s">
        <v>675</v>
      </c>
      <c r="C28" s="125">
        <f t="shared" si="15"/>
        <v>2004</v>
      </c>
      <c r="D28" s="142">
        <f t="shared" ref="D28:D33" si="29">D136</f>
        <v>767272.49</v>
      </c>
      <c r="E28" s="142">
        <f t="shared" ref="E28:BP29" si="30">E136</f>
        <v>25722618</v>
      </c>
      <c r="F28" s="142">
        <f t="shared" si="30"/>
        <v>13139021</v>
      </c>
      <c r="G28" s="142">
        <f t="shared" si="30"/>
        <v>4267794</v>
      </c>
      <c r="H28" s="142">
        <f t="shared" si="30"/>
        <v>13469638</v>
      </c>
      <c r="I28" s="142">
        <f t="shared" si="30"/>
        <v>24135033.350000001</v>
      </c>
      <c r="J28" s="142">
        <f t="shared" si="30"/>
        <v>17798415</v>
      </c>
      <c r="K28" s="142">
        <f t="shared" si="30"/>
        <v>2413408.7999999998</v>
      </c>
      <c r="L28" s="142">
        <f t="shared" si="30"/>
        <v>531718.36</v>
      </c>
      <c r="M28" s="142">
        <f t="shared" si="30"/>
        <v>71207125.209999993</v>
      </c>
      <c r="N28" s="142">
        <f t="shared" si="30"/>
        <v>1509392.98</v>
      </c>
      <c r="O28" s="142">
        <f t="shared" si="30"/>
        <v>3498150</v>
      </c>
      <c r="P28" s="142">
        <f t="shared" si="30"/>
        <v>434301.28</v>
      </c>
      <c r="Q28" s="142">
        <f t="shared" si="30"/>
        <v>727113</v>
      </c>
      <c r="R28" s="142">
        <f t="shared" si="30"/>
        <v>7729699</v>
      </c>
      <c r="S28" s="142">
        <f t="shared" si="30"/>
        <v>3921844.6</v>
      </c>
      <c r="T28" s="142">
        <f t="shared" si="30"/>
        <v>90819143</v>
      </c>
      <c r="U28" s="142">
        <f t="shared" si="30"/>
        <v>36325019</v>
      </c>
      <c r="V28" s="142">
        <f t="shared" si="30"/>
        <v>5896543.9299999997</v>
      </c>
      <c r="W28" s="142">
        <f t="shared" si="30"/>
        <v>930219.83</v>
      </c>
      <c r="X28" s="142">
        <f t="shared" si="30"/>
        <v>7797700.3200000003</v>
      </c>
      <c r="Y28" s="142">
        <f t="shared" si="30"/>
        <v>7798379.6399999997</v>
      </c>
      <c r="Z28" s="142">
        <f t="shared" si="30"/>
        <v>26147709.010000002</v>
      </c>
      <c r="AA28" s="142">
        <f t="shared" si="30"/>
        <v>4007044.83</v>
      </c>
      <c r="AB28" s="142">
        <f t="shared" si="30"/>
        <v>456209</v>
      </c>
      <c r="AC28" s="142">
        <f t="shared" si="30"/>
        <v>19937656.370000001</v>
      </c>
      <c r="AD28" s="142">
        <f t="shared" si="30"/>
        <v>16630675.73</v>
      </c>
      <c r="AE28" s="142">
        <f t="shared" si="30"/>
        <v>15703837.33</v>
      </c>
      <c r="AF28" s="142">
        <f t="shared" si="30"/>
        <v>926838.4</v>
      </c>
      <c r="AG28" s="142">
        <f t="shared" si="30"/>
        <v>2817306</v>
      </c>
      <c r="AH28" s="142">
        <f t="shared" si="30"/>
        <v>19359326.190000001</v>
      </c>
      <c r="AI28" s="142">
        <f t="shared" si="30"/>
        <v>18944265.370000001</v>
      </c>
      <c r="AJ28" s="142">
        <f t="shared" si="30"/>
        <v>415060.82</v>
      </c>
      <c r="AK28" s="142">
        <f t="shared" si="30"/>
        <v>9378419.1400000006</v>
      </c>
      <c r="AL28" s="142">
        <f t="shared" si="30"/>
        <v>7442104</v>
      </c>
      <c r="AM28" s="142">
        <f t="shared" si="30"/>
        <v>641277</v>
      </c>
      <c r="AN28" s="142">
        <f t="shared" si="30"/>
        <v>73540556.769999996</v>
      </c>
      <c r="AO28" s="142">
        <f t="shared" si="30"/>
        <v>57036203</v>
      </c>
      <c r="AP28" s="142">
        <f t="shared" si="30"/>
        <v>16504353.77</v>
      </c>
      <c r="AQ28" s="142">
        <f t="shared" si="30"/>
        <v>306757.63</v>
      </c>
      <c r="AR28" s="142">
        <f t="shared" si="30"/>
        <v>684443.2</v>
      </c>
      <c r="AS28" s="142">
        <f t="shared" si="30"/>
        <v>49695591</v>
      </c>
      <c r="AT28" s="142">
        <f t="shared" si="30"/>
        <v>616767942.82000005</v>
      </c>
      <c r="AU28" s="142">
        <f t="shared" si="30"/>
        <v>616370000</v>
      </c>
      <c r="AV28" s="142">
        <f t="shared" si="30"/>
        <v>397942.82</v>
      </c>
      <c r="AW28" s="142">
        <f t="shared" si="30"/>
        <v>91114782.269999996</v>
      </c>
      <c r="AX28" s="142">
        <f t="shared" si="30"/>
        <v>5424461.6100000003</v>
      </c>
      <c r="AY28" s="142">
        <f t="shared" si="30"/>
        <v>1504204.16</v>
      </c>
      <c r="AZ28" s="142">
        <f t="shared" si="30"/>
        <v>8265339.2199999997</v>
      </c>
      <c r="BA28" s="142">
        <f t="shared" si="30"/>
        <v>29021825.949999999</v>
      </c>
      <c r="BB28" s="142">
        <f t="shared" si="30"/>
        <v>3739925</v>
      </c>
      <c r="BC28" s="142">
        <f t="shared" si="30"/>
        <v>4168753.55</v>
      </c>
      <c r="BD28" s="142">
        <f t="shared" si="30"/>
        <v>41236841</v>
      </c>
      <c r="BE28" s="142">
        <f t="shared" si="30"/>
        <v>13655546.109999999</v>
      </c>
      <c r="BF28" s="142">
        <f t="shared" si="30"/>
        <v>2932992.61</v>
      </c>
      <c r="BG28" s="142">
        <f t="shared" si="30"/>
        <v>8120020.6100000003</v>
      </c>
      <c r="BH28" s="142">
        <f t="shared" si="30"/>
        <v>298259</v>
      </c>
      <c r="BI28" s="142">
        <f t="shared" si="30"/>
        <v>13104898.529999999</v>
      </c>
      <c r="BJ28" s="142">
        <f t="shared" si="30"/>
        <v>11910644.01</v>
      </c>
      <c r="BK28" s="142">
        <f t="shared" si="30"/>
        <v>1194254.52</v>
      </c>
      <c r="BL28" s="142">
        <f t="shared" si="30"/>
        <v>46819094</v>
      </c>
      <c r="BM28" s="142">
        <f t="shared" si="30"/>
        <v>40401819</v>
      </c>
      <c r="BN28" s="142">
        <f t="shared" si="30"/>
        <v>6417275</v>
      </c>
      <c r="BO28" s="142">
        <f t="shared" si="30"/>
        <v>3072589.17</v>
      </c>
      <c r="BP28" s="142">
        <f t="shared" si="30"/>
        <v>7350255</v>
      </c>
      <c r="BQ28" s="142">
        <f t="shared" ref="BQ28:DA32" si="31">BQ136</f>
        <v>8447080</v>
      </c>
      <c r="BR28" s="142">
        <f t="shared" si="31"/>
        <v>2088902</v>
      </c>
      <c r="BS28" s="142">
        <f t="shared" si="31"/>
        <v>25134838</v>
      </c>
      <c r="BT28" s="142">
        <f t="shared" si="31"/>
        <v>3768003</v>
      </c>
      <c r="BU28" s="142">
        <f t="shared" si="31"/>
        <v>6762107</v>
      </c>
      <c r="BV28" s="142">
        <f t="shared" si="31"/>
        <v>16321459</v>
      </c>
      <c r="BW28" s="142">
        <f t="shared" si="31"/>
        <v>3611301.46</v>
      </c>
      <c r="BX28" s="142">
        <f t="shared" si="31"/>
        <v>1520937.71</v>
      </c>
      <c r="BY28" s="142">
        <f t="shared" si="31"/>
        <v>12922230.470000001</v>
      </c>
      <c r="BZ28" s="142">
        <f t="shared" si="31"/>
        <v>159897.16</v>
      </c>
      <c r="CA28" s="142">
        <f t="shared" si="31"/>
        <v>12230247.17</v>
      </c>
      <c r="CB28" s="142">
        <f t="shared" si="31"/>
        <v>532086.14</v>
      </c>
      <c r="CC28" s="142">
        <f t="shared" si="31"/>
        <v>16004429.99</v>
      </c>
      <c r="CD28" s="142">
        <f t="shared" si="31"/>
        <v>98169940</v>
      </c>
      <c r="CE28" s="142">
        <f t="shared" si="31"/>
        <v>91876380</v>
      </c>
      <c r="CF28" s="142">
        <f t="shared" si="31"/>
        <v>6293560</v>
      </c>
      <c r="CG28" s="142">
        <f t="shared" si="31"/>
        <v>10426082</v>
      </c>
      <c r="CH28" s="142">
        <f t="shared" si="31"/>
        <v>1218114</v>
      </c>
      <c r="CI28" s="142">
        <f t="shared" si="31"/>
        <v>1559012</v>
      </c>
      <c r="CJ28" s="142">
        <f t="shared" si="31"/>
        <v>1255049.53</v>
      </c>
      <c r="CK28" s="142">
        <f t="shared" si="31"/>
        <v>5520006.4199999999</v>
      </c>
      <c r="CL28" s="142">
        <f t="shared" si="31"/>
        <v>14748208</v>
      </c>
      <c r="CM28" s="142">
        <f t="shared" si="31"/>
        <v>1534108</v>
      </c>
      <c r="CN28" s="142">
        <f t="shared" si="31"/>
        <v>437076537</v>
      </c>
      <c r="CO28" s="142">
        <f t="shared" si="31"/>
        <v>183597033.27000001</v>
      </c>
      <c r="CP28" s="142">
        <f t="shared" si="31"/>
        <v>180210703</v>
      </c>
      <c r="CQ28" s="142">
        <f t="shared" si="31"/>
        <v>603609</v>
      </c>
      <c r="CR28" s="142">
        <f t="shared" si="31"/>
        <v>2782721.27</v>
      </c>
      <c r="CS28" s="142">
        <f t="shared" si="31"/>
        <v>2763182.47</v>
      </c>
      <c r="CT28" s="142">
        <f t="shared" si="31"/>
        <v>20238916</v>
      </c>
      <c r="CU28" s="142">
        <f t="shared" si="31"/>
        <v>5217261.79</v>
      </c>
      <c r="CV28" s="142">
        <f t="shared" si="31"/>
        <v>1144540.78</v>
      </c>
      <c r="CW28" s="142">
        <f t="shared" si="31"/>
        <v>1563441.55</v>
      </c>
      <c r="CX28" s="142">
        <f t="shared" si="31"/>
        <v>177329.62</v>
      </c>
      <c r="CY28" s="142">
        <f t="shared" si="31"/>
        <v>6827947</v>
      </c>
      <c r="CZ28" s="142">
        <f t="shared" si="31"/>
        <v>15498340</v>
      </c>
      <c r="DA28" s="142">
        <f t="shared" si="31"/>
        <v>4991238.1100000003</v>
      </c>
    </row>
    <row r="29" spans="1:105" s="125" customFormat="1" x14ac:dyDescent="0.2">
      <c r="A29" s="245" t="s">
        <v>93</v>
      </c>
      <c r="B29" s="245" t="s">
        <v>672</v>
      </c>
      <c r="C29" s="125">
        <f t="shared" si="15"/>
        <v>2004</v>
      </c>
      <c r="D29" s="142">
        <f t="shared" si="29"/>
        <v>523640.27</v>
      </c>
      <c r="E29" s="142">
        <f t="shared" ref="E29:S29" si="32">E137</f>
        <v>16125307</v>
      </c>
      <c r="F29" s="142">
        <f t="shared" si="32"/>
        <v>6780705</v>
      </c>
      <c r="G29" s="142">
        <f t="shared" si="32"/>
        <v>2079923</v>
      </c>
      <c r="H29" s="142">
        <f t="shared" si="32"/>
        <v>7178097</v>
      </c>
      <c r="I29" s="142">
        <f t="shared" si="32"/>
        <v>14296423.08</v>
      </c>
      <c r="J29" s="142">
        <f t="shared" si="32"/>
        <v>8491510</v>
      </c>
      <c r="K29" s="142">
        <f t="shared" si="32"/>
        <v>1505257.59</v>
      </c>
      <c r="L29" s="142">
        <f t="shared" si="32"/>
        <v>377394.43</v>
      </c>
      <c r="M29" s="142">
        <f t="shared" si="32"/>
        <v>22111536.640000001</v>
      </c>
      <c r="N29" s="142">
        <f t="shared" si="32"/>
        <v>585935.38</v>
      </c>
      <c r="O29" s="142">
        <f t="shared" si="32"/>
        <v>2281419</v>
      </c>
      <c r="P29" s="142">
        <f t="shared" si="32"/>
        <v>298761.28000000003</v>
      </c>
      <c r="Q29" s="142">
        <f t="shared" si="32"/>
        <v>460787.33</v>
      </c>
      <c r="R29" s="142">
        <f t="shared" si="32"/>
        <v>2771379.22</v>
      </c>
      <c r="S29" s="142">
        <f t="shared" si="32"/>
        <v>2336320.7000000002</v>
      </c>
      <c r="T29" s="142">
        <f t="shared" si="30"/>
        <v>32714918</v>
      </c>
      <c r="U29" s="142">
        <f t="shared" si="30"/>
        <v>15791938</v>
      </c>
      <c r="V29" s="142">
        <f t="shared" si="30"/>
        <v>3398438.17</v>
      </c>
      <c r="W29" s="142">
        <f t="shared" si="30"/>
        <v>604244.92000000004</v>
      </c>
      <c r="X29" s="142">
        <f t="shared" si="30"/>
        <v>5626797.6900000004</v>
      </c>
      <c r="Y29" s="142">
        <f t="shared" si="30"/>
        <v>4380915.08</v>
      </c>
      <c r="Z29" s="142">
        <f t="shared" si="30"/>
        <v>10856850.109999999</v>
      </c>
      <c r="AA29" s="142">
        <f t="shared" si="30"/>
        <v>1834177.5</v>
      </c>
      <c r="AB29" s="142">
        <f t="shared" si="30"/>
        <v>280044</v>
      </c>
      <c r="AC29" s="142">
        <f t="shared" si="30"/>
        <v>11136251.939999999</v>
      </c>
      <c r="AD29" s="142">
        <f t="shared" si="30"/>
        <v>9517900.7699999996</v>
      </c>
      <c r="AE29" s="142">
        <f t="shared" si="30"/>
        <v>8822111.75</v>
      </c>
      <c r="AF29" s="142">
        <f t="shared" si="30"/>
        <v>695789.02</v>
      </c>
      <c r="AG29" s="142">
        <f t="shared" si="30"/>
        <v>1985611</v>
      </c>
      <c r="AH29" s="142">
        <f t="shared" si="30"/>
        <v>11825135.530000001</v>
      </c>
      <c r="AI29" s="142">
        <f t="shared" si="30"/>
        <v>11505417.710000001</v>
      </c>
      <c r="AJ29" s="142">
        <f t="shared" si="30"/>
        <v>319717.82</v>
      </c>
      <c r="AK29" s="142">
        <f t="shared" si="30"/>
        <v>6011270.8600000003</v>
      </c>
      <c r="AL29" s="142">
        <f t="shared" si="30"/>
        <v>4118706</v>
      </c>
      <c r="AM29" s="142">
        <f t="shared" si="30"/>
        <v>338443</v>
      </c>
      <c r="AN29" s="142">
        <f t="shared" si="30"/>
        <v>51185647.340000004</v>
      </c>
      <c r="AO29" s="142">
        <f t="shared" si="30"/>
        <v>39812898</v>
      </c>
      <c r="AP29" s="142">
        <f t="shared" si="30"/>
        <v>11372749.34</v>
      </c>
      <c r="AQ29" s="142">
        <f t="shared" si="30"/>
        <v>214006.22</v>
      </c>
      <c r="AR29" s="142">
        <f t="shared" si="30"/>
        <v>410652.72</v>
      </c>
      <c r="AS29" s="142">
        <f t="shared" si="30"/>
        <v>25451865</v>
      </c>
      <c r="AT29" s="142">
        <f t="shared" si="30"/>
        <v>424747314.44999999</v>
      </c>
      <c r="AU29" s="142">
        <f t="shared" si="30"/>
        <v>424480000</v>
      </c>
      <c r="AV29" s="142">
        <f t="shared" si="30"/>
        <v>267314.45</v>
      </c>
      <c r="AW29" s="142">
        <f t="shared" si="30"/>
        <v>48876541.590000004</v>
      </c>
      <c r="AX29" s="142">
        <f t="shared" si="30"/>
        <v>4282515.09</v>
      </c>
      <c r="AY29" s="142">
        <f t="shared" si="30"/>
        <v>928495.5</v>
      </c>
      <c r="AZ29" s="142">
        <f t="shared" si="30"/>
        <v>4350415.41</v>
      </c>
      <c r="BA29" s="142">
        <f t="shared" si="30"/>
        <v>14181572.359999999</v>
      </c>
      <c r="BB29" s="142">
        <f t="shared" si="30"/>
        <v>1849554</v>
      </c>
      <c r="BC29" s="142">
        <f t="shared" si="30"/>
        <v>2285631.98</v>
      </c>
      <c r="BD29" s="142">
        <f t="shared" si="30"/>
        <v>23876549</v>
      </c>
      <c r="BE29" s="142">
        <f t="shared" si="30"/>
        <v>5473877.3499999996</v>
      </c>
      <c r="BF29" s="142">
        <f t="shared" si="30"/>
        <v>1523996.39</v>
      </c>
      <c r="BG29" s="142">
        <f t="shared" si="30"/>
        <v>4625230.88</v>
      </c>
      <c r="BH29" s="142">
        <f t="shared" si="30"/>
        <v>117773</v>
      </c>
      <c r="BI29" s="142">
        <f t="shared" si="30"/>
        <v>7118313.6899999995</v>
      </c>
      <c r="BJ29" s="142">
        <f t="shared" si="30"/>
        <v>6135433.5999999996</v>
      </c>
      <c r="BK29" s="142">
        <f t="shared" si="30"/>
        <v>982880.09</v>
      </c>
      <c r="BL29" s="142">
        <f t="shared" si="30"/>
        <v>14507559</v>
      </c>
      <c r="BM29" s="142">
        <f t="shared" si="30"/>
        <v>11225402</v>
      </c>
      <c r="BN29" s="142">
        <f t="shared" si="30"/>
        <v>3282157</v>
      </c>
      <c r="BO29" s="142">
        <f t="shared" si="30"/>
        <v>1445034.87</v>
      </c>
      <c r="BP29" s="142">
        <f t="shared" si="30"/>
        <v>4507602</v>
      </c>
      <c r="BQ29" s="142">
        <f t="shared" si="31"/>
        <v>4669785</v>
      </c>
      <c r="BR29" s="142">
        <f t="shared" si="31"/>
        <v>1324475</v>
      </c>
      <c r="BS29" s="142">
        <f t="shared" si="31"/>
        <v>13875878</v>
      </c>
      <c r="BT29" s="142">
        <f t="shared" si="31"/>
        <v>2539629</v>
      </c>
      <c r="BU29" s="142">
        <f t="shared" si="31"/>
        <v>3287271</v>
      </c>
      <c r="BV29" s="142">
        <f t="shared" si="31"/>
        <v>8209347</v>
      </c>
      <c r="BW29" s="142">
        <f t="shared" si="31"/>
        <v>2067562.21</v>
      </c>
      <c r="BX29" s="142">
        <f t="shared" si="31"/>
        <v>871068.35</v>
      </c>
      <c r="BY29" s="142">
        <f t="shared" si="31"/>
        <v>7962064.3100000005</v>
      </c>
      <c r="BZ29" s="142">
        <f t="shared" si="31"/>
        <v>102370.99</v>
      </c>
      <c r="CA29" s="142">
        <f t="shared" si="31"/>
        <v>7553387.4500000002</v>
      </c>
      <c r="CB29" s="142">
        <f t="shared" si="31"/>
        <v>306305.87</v>
      </c>
      <c r="CC29" s="142">
        <f t="shared" si="31"/>
        <v>5553619.0899999999</v>
      </c>
      <c r="CD29" s="142">
        <f t="shared" si="31"/>
        <v>49099218</v>
      </c>
      <c r="CE29" s="142">
        <f t="shared" si="31"/>
        <v>45042920</v>
      </c>
      <c r="CF29" s="142">
        <f t="shared" si="31"/>
        <v>4056298</v>
      </c>
      <c r="CG29" s="142">
        <f t="shared" si="31"/>
        <v>5566573</v>
      </c>
      <c r="CH29" s="142">
        <f t="shared" si="31"/>
        <v>729050</v>
      </c>
      <c r="CI29" s="142">
        <f t="shared" si="31"/>
        <v>929276</v>
      </c>
      <c r="CJ29" s="142">
        <f t="shared" si="31"/>
        <v>745993.84</v>
      </c>
      <c r="CK29" s="142">
        <f t="shared" si="31"/>
        <v>3435118.7</v>
      </c>
      <c r="CL29" s="142">
        <f t="shared" si="31"/>
        <v>9546652</v>
      </c>
      <c r="CM29" s="142">
        <f t="shared" si="31"/>
        <v>1102083</v>
      </c>
      <c r="CN29" s="142">
        <f t="shared" si="31"/>
        <v>174346550</v>
      </c>
      <c r="CO29" s="142">
        <f t="shared" si="31"/>
        <v>76247176.140000001</v>
      </c>
      <c r="CP29" s="142">
        <f t="shared" si="31"/>
        <v>73877187</v>
      </c>
      <c r="CQ29" s="142">
        <f t="shared" si="31"/>
        <v>352195</v>
      </c>
      <c r="CR29" s="142">
        <f t="shared" si="31"/>
        <v>2017794.14</v>
      </c>
      <c r="CS29" s="142">
        <f t="shared" si="31"/>
        <v>2295391.36</v>
      </c>
      <c r="CT29" s="142">
        <f t="shared" si="31"/>
        <v>10730964</v>
      </c>
      <c r="CU29" s="142">
        <f t="shared" si="31"/>
        <v>3788669.75</v>
      </c>
      <c r="CV29" s="142">
        <f t="shared" si="31"/>
        <v>602701.49</v>
      </c>
      <c r="CW29" s="142">
        <f t="shared" si="31"/>
        <v>623017.01</v>
      </c>
      <c r="CX29" s="142">
        <f t="shared" si="31"/>
        <v>76126.259999999995</v>
      </c>
      <c r="CY29" s="142">
        <f t="shared" si="31"/>
        <v>4656358</v>
      </c>
      <c r="CZ29" s="142">
        <f t="shared" si="31"/>
        <v>10220773</v>
      </c>
      <c r="DA29" s="142">
        <f t="shared" si="31"/>
        <v>2912436.5</v>
      </c>
    </row>
    <row r="30" spans="1:105" s="125" customFormat="1" x14ac:dyDescent="0.2">
      <c r="A30" s="245" t="s">
        <v>99</v>
      </c>
      <c r="B30" s="245" t="s">
        <v>673</v>
      </c>
      <c r="C30" s="125">
        <f t="shared" si="15"/>
        <v>2004</v>
      </c>
      <c r="D30" s="142">
        <f t="shared" si="29"/>
        <v>179330.69</v>
      </c>
      <c r="E30" s="142">
        <f t="shared" ref="E30:BP33" si="33">E138</f>
        <v>9508265</v>
      </c>
      <c r="F30" s="142">
        <f t="shared" si="33"/>
        <v>5024257</v>
      </c>
      <c r="G30" s="142">
        <f t="shared" si="33"/>
        <v>2060676</v>
      </c>
      <c r="H30" s="142">
        <f t="shared" si="33"/>
        <v>6225475</v>
      </c>
      <c r="I30" s="142">
        <f t="shared" si="33"/>
        <v>9794542.2300000004</v>
      </c>
      <c r="J30" s="142">
        <f t="shared" si="33"/>
        <v>8607817</v>
      </c>
      <c r="K30" s="142">
        <f t="shared" si="33"/>
        <v>897235.94</v>
      </c>
      <c r="L30" s="142">
        <f t="shared" si="33"/>
        <v>148136.32000000001</v>
      </c>
      <c r="M30" s="142">
        <f t="shared" si="33"/>
        <v>43538124.969999999</v>
      </c>
      <c r="N30" s="142">
        <f t="shared" si="33"/>
        <v>900509.85</v>
      </c>
      <c r="O30" s="142">
        <f t="shared" si="33"/>
        <v>884190</v>
      </c>
      <c r="P30" s="142">
        <f t="shared" si="33"/>
        <v>130034</v>
      </c>
      <c r="Q30" s="142">
        <f t="shared" si="33"/>
        <v>261396.44</v>
      </c>
      <c r="R30" s="142">
        <f t="shared" si="33"/>
        <v>4871558.09</v>
      </c>
      <c r="S30" s="142">
        <f t="shared" si="33"/>
        <v>1585523.9</v>
      </c>
      <c r="T30" s="142">
        <f t="shared" si="33"/>
        <v>52877840</v>
      </c>
      <c r="U30" s="142">
        <f t="shared" si="33"/>
        <v>14041954</v>
      </c>
      <c r="V30" s="142">
        <f t="shared" si="33"/>
        <v>2231467.35</v>
      </c>
      <c r="W30" s="142">
        <f t="shared" si="33"/>
        <v>317934.49</v>
      </c>
      <c r="X30" s="142">
        <f t="shared" si="33"/>
        <v>2095374.56</v>
      </c>
      <c r="Y30" s="142">
        <f t="shared" si="33"/>
        <v>3204721.77</v>
      </c>
      <c r="Z30" s="142">
        <f t="shared" si="33"/>
        <v>15001330.609999999</v>
      </c>
      <c r="AA30" s="142">
        <f t="shared" si="33"/>
        <v>2104308.81</v>
      </c>
      <c r="AB30" s="142">
        <f t="shared" si="33"/>
        <v>170513</v>
      </c>
      <c r="AC30" s="142">
        <f t="shared" si="33"/>
        <v>6117922.96</v>
      </c>
      <c r="AD30" s="142">
        <f t="shared" si="33"/>
        <v>7052673.5899999999</v>
      </c>
      <c r="AE30" s="142">
        <f t="shared" si="33"/>
        <v>6841862.2400000002</v>
      </c>
      <c r="AF30" s="142">
        <f t="shared" si="33"/>
        <v>210811.35</v>
      </c>
      <c r="AG30" s="142">
        <f t="shared" si="33"/>
        <v>796340</v>
      </c>
      <c r="AH30" s="142">
        <f t="shared" si="33"/>
        <v>7173492.3999999994</v>
      </c>
      <c r="AI30" s="142">
        <f t="shared" si="33"/>
        <v>7082282.1799999997</v>
      </c>
      <c r="AJ30" s="142">
        <f t="shared" si="33"/>
        <v>91210.22</v>
      </c>
      <c r="AK30" s="142">
        <f t="shared" si="33"/>
        <v>3276563.88</v>
      </c>
      <c r="AL30" s="142">
        <f t="shared" si="33"/>
        <v>3274880</v>
      </c>
      <c r="AM30" s="142">
        <f t="shared" si="33"/>
        <v>292231</v>
      </c>
      <c r="AN30" s="142">
        <f t="shared" si="33"/>
        <v>19503359.93</v>
      </c>
      <c r="AO30" s="142">
        <f t="shared" si="33"/>
        <v>14982198</v>
      </c>
      <c r="AP30" s="142">
        <f t="shared" si="33"/>
        <v>4521161.93</v>
      </c>
      <c r="AQ30" s="142">
        <f t="shared" si="33"/>
        <v>90118.26</v>
      </c>
      <c r="AR30" s="142">
        <f t="shared" si="33"/>
        <v>146710.95000000001</v>
      </c>
      <c r="AS30" s="142">
        <f t="shared" si="33"/>
        <v>22981270</v>
      </c>
      <c r="AT30" s="142">
        <f t="shared" si="33"/>
        <v>186083347.47</v>
      </c>
      <c r="AU30" s="142">
        <f t="shared" si="33"/>
        <v>185960000</v>
      </c>
      <c r="AV30" s="142">
        <f t="shared" si="33"/>
        <v>123347.47</v>
      </c>
      <c r="AW30" s="142">
        <f t="shared" si="33"/>
        <v>38526965.719999999</v>
      </c>
      <c r="AX30" s="142">
        <f t="shared" si="33"/>
        <v>1108143.0900000001</v>
      </c>
      <c r="AY30" s="142">
        <f t="shared" si="33"/>
        <v>548669.06999999995</v>
      </c>
      <c r="AZ30" s="142">
        <f t="shared" si="33"/>
        <v>3475427.17</v>
      </c>
      <c r="BA30" s="142">
        <f t="shared" si="33"/>
        <v>13540167.550000001</v>
      </c>
      <c r="BB30" s="142">
        <f t="shared" si="33"/>
        <v>1879435</v>
      </c>
      <c r="BC30" s="142">
        <f t="shared" si="33"/>
        <v>1838335.94</v>
      </c>
      <c r="BD30" s="142">
        <f t="shared" si="33"/>
        <v>16104965</v>
      </c>
      <c r="BE30" s="142">
        <f t="shared" si="33"/>
        <v>7676400.7699999996</v>
      </c>
      <c r="BF30" s="142">
        <f t="shared" si="33"/>
        <v>1386720.33</v>
      </c>
      <c r="BG30" s="142">
        <f t="shared" si="33"/>
        <v>3048216.6</v>
      </c>
      <c r="BH30" s="142">
        <f t="shared" si="33"/>
        <v>171991</v>
      </c>
      <c r="BI30" s="142">
        <f t="shared" si="33"/>
        <v>5927094.8799999999</v>
      </c>
      <c r="BJ30" s="142">
        <f t="shared" si="33"/>
        <v>5726172.2000000002</v>
      </c>
      <c r="BK30" s="142">
        <f t="shared" si="33"/>
        <v>200922.68</v>
      </c>
      <c r="BL30" s="142">
        <f t="shared" si="33"/>
        <v>31982154</v>
      </c>
      <c r="BM30" s="142">
        <f t="shared" si="33"/>
        <v>28867153</v>
      </c>
      <c r="BN30" s="142">
        <f t="shared" si="33"/>
        <v>3115001</v>
      </c>
      <c r="BO30" s="142">
        <f t="shared" si="33"/>
        <v>1597992.4</v>
      </c>
      <c r="BP30" s="142">
        <f t="shared" si="33"/>
        <v>2792135</v>
      </c>
      <c r="BQ30" s="142">
        <f t="shared" si="31"/>
        <v>3691656</v>
      </c>
      <c r="BR30" s="142">
        <f t="shared" si="31"/>
        <v>764427</v>
      </c>
      <c r="BS30" s="142">
        <f t="shared" si="31"/>
        <v>9145079</v>
      </c>
      <c r="BT30" s="142">
        <f t="shared" si="31"/>
        <v>1224571</v>
      </c>
      <c r="BU30" s="142">
        <f t="shared" si="31"/>
        <v>3367930</v>
      </c>
      <c r="BV30" s="142">
        <f t="shared" si="31"/>
        <v>6857887</v>
      </c>
      <c r="BW30" s="142">
        <f t="shared" si="31"/>
        <v>1488952.09</v>
      </c>
      <c r="BX30" s="142">
        <f t="shared" si="31"/>
        <v>636090.31000000006</v>
      </c>
      <c r="BY30" s="142">
        <f t="shared" si="31"/>
        <v>4698794.59</v>
      </c>
      <c r="BZ30" s="142">
        <f t="shared" si="31"/>
        <v>55545.54</v>
      </c>
      <c r="CA30" s="142">
        <f t="shared" si="31"/>
        <v>4423298.57</v>
      </c>
      <c r="CB30" s="142">
        <f t="shared" si="31"/>
        <v>219950.48</v>
      </c>
      <c r="CC30" s="142">
        <f t="shared" si="31"/>
        <v>10353390.42</v>
      </c>
      <c r="CD30" s="142">
        <f t="shared" si="31"/>
        <v>47616370</v>
      </c>
      <c r="CE30" s="142">
        <f t="shared" si="31"/>
        <v>45445297</v>
      </c>
      <c r="CF30" s="142">
        <f t="shared" si="31"/>
        <v>2171073</v>
      </c>
      <c r="CG30" s="142">
        <f t="shared" si="31"/>
        <v>4739330</v>
      </c>
      <c r="CH30" s="142">
        <f t="shared" si="31"/>
        <v>473530</v>
      </c>
      <c r="CI30" s="142">
        <f t="shared" si="31"/>
        <v>583550</v>
      </c>
      <c r="CJ30" s="142">
        <f t="shared" si="31"/>
        <v>500900.18</v>
      </c>
      <c r="CK30" s="142">
        <f t="shared" si="31"/>
        <v>2044412.91</v>
      </c>
      <c r="CL30" s="142">
        <f t="shared" si="31"/>
        <v>4640593</v>
      </c>
      <c r="CM30" s="142">
        <f t="shared" si="31"/>
        <v>404840</v>
      </c>
      <c r="CN30" s="142">
        <f t="shared" si="31"/>
        <v>242881277</v>
      </c>
      <c r="CO30" s="142">
        <f t="shared" si="31"/>
        <v>93560517.799999997</v>
      </c>
      <c r="CP30" s="142">
        <f t="shared" si="31"/>
        <v>92557631</v>
      </c>
      <c r="CQ30" s="142">
        <f t="shared" si="31"/>
        <v>243420</v>
      </c>
      <c r="CR30" s="142">
        <f t="shared" si="31"/>
        <v>759466.8</v>
      </c>
      <c r="CS30" s="142">
        <f t="shared" si="31"/>
        <v>459475.92</v>
      </c>
      <c r="CT30" s="142">
        <f t="shared" si="31"/>
        <v>8872078</v>
      </c>
      <c r="CU30" s="142">
        <f t="shared" si="31"/>
        <v>939595.33</v>
      </c>
      <c r="CV30" s="142">
        <f t="shared" si="31"/>
        <v>532983.32999999996</v>
      </c>
      <c r="CW30" s="142">
        <f t="shared" si="31"/>
        <v>606733.86</v>
      </c>
      <c r="CX30" s="142">
        <f t="shared" si="31"/>
        <v>91623.679999999993</v>
      </c>
      <c r="CY30" s="142">
        <f t="shared" si="31"/>
        <v>2040433</v>
      </c>
      <c r="CZ30" s="142">
        <f t="shared" si="31"/>
        <v>5067950</v>
      </c>
      <c r="DA30" s="142">
        <f t="shared" si="31"/>
        <v>1796030.87</v>
      </c>
    </row>
    <row r="31" spans="1:105" s="125" customFormat="1" x14ac:dyDescent="0.2">
      <c r="A31" s="245" t="s">
        <v>688</v>
      </c>
      <c r="B31" s="245" t="s">
        <v>674</v>
      </c>
      <c r="C31" s="125">
        <f t="shared" si="15"/>
        <v>2004</v>
      </c>
      <c r="D31" s="142">
        <f t="shared" si="29"/>
        <v>47792.61</v>
      </c>
      <c r="E31" s="142">
        <f t="shared" si="33"/>
        <v>0</v>
      </c>
      <c r="F31" s="142">
        <f t="shared" si="33"/>
        <v>1113751</v>
      </c>
      <c r="G31" s="142">
        <f t="shared" si="33"/>
        <v>45267</v>
      </c>
      <c r="H31" s="142">
        <f t="shared" si="33"/>
        <v>0</v>
      </c>
      <c r="I31" s="142">
        <f t="shared" si="33"/>
        <v>0</v>
      </c>
      <c r="J31" s="142">
        <f t="shared" si="33"/>
        <v>617652</v>
      </c>
      <c r="K31" s="142">
        <f t="shared" si="33"/>
        <v>0</v>
      </c>
      <c r="L31" s="142">
        <f t="shared" si="33"/>
        <v>0</v>
      </c>
      <c r="M31" s="142">
        <f t="shared" si="33"/>
        <v>4871048.33</v>
      </c>
      <c r="N31" s="142">
        <f t="shared" si="33"/>
        <v>0</v>
      </c>
      <c r="O31" s="142">
        <f t="shared" si="33"/>
        <v>306906</v>
      </c>
      <c r="P31" s="142">
        <f t="shared" si="33"/>
        <v>0</v>
      </c>
      <c r="Q31" s="142">
        <f t="shared" si="33"/>
        <v>0</v>
      </c>
      <c r="R31" s="142">
        <f t="shared" si="33"/>
        <v>0</v>
      </c>
      <c r="S31" s="142">
        <f t="shared" si="33"/>
        <v>0</v>
      </c>
      <c r="T31" s="142">
        <f t="shared" si="33"/>
        <v>4644179</v>
      </c>
      <c r="U31" s="142">
        <f t="shared" si="33"/>
        <v>6011047</v>
      </c>
      <c r="V31" s="142">
        <f t="shared" si="33"/>
        <v>218199.54</v>
      </c>
      <c r="W31" s="142">
        <f t="shared" si="33"/>
        <v>0</v>
      </c>
      <c r="X31" s="142">
        <f t="shared" si="33"/>
        <v>0</v>
      </c>
      <c r="Y31" s="142">
        <f t="shared" si="33"/>
        <v>160027.64000000001</v>
      </c>
      <c r="Z31" s="142">
        <f t="shared" si="33"/>
        <v>0</v>
      </c>
      <c r="AA31" s="142">
        <f t="shared" si="33"/>
        <v>0</v>
      </c>
      <c r="AB31" s="142">
        <f t="shared" si="33"/>
        <v>0</v>
      </c>
      <c r="AC31" s="142">
        <f t="shared" si="33"/>
        <v>2627256.69</v>
      </c>
      <c r="AD31" s="142">
        <f t="shared" si="33"/>
        <v>0</v>
      </c>
      <c r="AE31" s="142">
        <f t="shared" si="33"/>
        <v>0</v>
      </c>
      <c r="AF31" s="142">
        <f t="shared" si="33"/>
        <v>0</v>
      </c>
      <c r="AG31" s="142">
        <f t="shared" si="33"/>
        <v>0</v>
      </c>
      <c r="AH31" s="142">
        <f t="shared" si="33"/>
        <v>308574.42</v>
      </c>
      <c r="AI31" s="142">
        <f t="shared" si="33"/>
        <v>308574.42</v>
      </c>
      <c r="AJ31" s="142">
        <f t="shared" si="33"/>
        <v>0</v>
      </c>
      <c r="AK31" s="142">
        <f t="shared" si="33"/>
        <v>0</v>
      </c>
      <c r="AL31" s="142">
        <f t="shared" si="33"/>
        <v>0</v>
      </c>
      <c r="AM31" s="142">
        <f t="shared" si="33"/>
        <v>0</v>
      </c>
      <c r="AN31" s="142">
        <f t="shared" si="33"/>
        <v>2483321.21</v>
      </c>
      <c r="AO31" s="142">
        <f t="shared" si="33"/>
        <v>2064844</v>
      </c>
      <c r="AP31" s="142">
        <f t="shared" si="33"/>
        <v>418477.21</v>
      </c>
      <c r="AQ31" s="142">
        <f t="shared" si="33"/>
        <v>0</v>
      </c>
      <c r="AR31" s="142">
        <f t="shared" si="33"/>
        <v>116864.06</v>
      </c>
      <c r="AS31" s="142">
        <f t="shared" si="33"/>
        <v>1131943</v>
      </c>
      <c r="AT31" s="142">
        <f t="shared" si="33"/>
        <v>1540000</v>
      </c>
      <c r="AU31" s="142">
        <f t="shared" si="33"/>
        <v>1540000</v>
      </c>
      <c r="AV31" s="142">
        <f t="shared" si="33"/>
        <v>0</v>
      </c>
      <c r="AW31" s="142">
        <f t="shared" si="33"/>
        <v>3372075.07</v>
      </c>
      <c r="AX31" s="142">
        <f t="shared" si="33"/>
        <v>0</v>
      </c>
      <c r="AY31" s="142">
        <f t="shared" si="33"/>
        <v>0</v>
      </c>
      <c r="AZ31" s="142">
        <f t="shared" si="33"/>
        <v>360700.68</v>
      </c>
      <c r="BA31" s="142">
        <f t="shared" si="33"/>
        <v>948596.86</v>
      </c>
      <c r="BB31" s="142">
        <f t="shared" si="33"/>
        <v>0</v>
      </c>
      <c r="BC31" s="142">
        <f t="shared" si="33"/>
        <v>0</v>
      </c>
      <c r="BD31" s="142">
        <f t="shared" si="33"/>
        <v>1079633</v>
      </c>
      <c r="BE31" s="142">
        <f t="shared" si="33"/>
        <v>374799.59</v>
      </c>
      <c r="BF31" s="142">
        <f t="shared" si="33"/>
        <v>0</v>
      </c>
      <c r="BG31" s="142">
        <f t="shared" si="33"/>
        <v>425756.37</v>
      </c>
      <c r="BH31" s="142">
        <f t="shared" si="33"/>
        <v>0</v>
      </c>
      <c r="BI31" s="142">
        <f t="shared" si="33"/>
        <v>0</v>
      </c>
      <c r="BJ31" s="142">
        <f t="shared" si="33"/>
        <v>0</v>
      </c>
      <c r="BK31" s="142">
        <f t="shared" si="33"/>
        <v>0</v>
      </c>
      <c r="BL31" s="142">
        <f t="shared" si="33"/>
        <v>0</v>
      </c>
      <c r="BM31" s="142">
        <f t="shared" si="33"/>
        <v>0</v>
      </c>
      <c r="BN31" s="142">
        <f t="shared" si="33"/>
        <v>0</v>
      </c>
      <c r="BO31" s="142">
        <f t="shared" si="33"/>
        <v>0</v>
      </c>
      <c r="BP31" s="142">
        <f t="shared" si="33"/>
        <v>0</v>
      </c>
      <c r="BQ31" s="142">
        <f t="shared" si="31"/>
        <v>0</v>
      </c>
      <c r="BR31" s="142">
        <f t="shared" si="31"/>
        <v>0</v>
      </c>
      <c r="BS31" s="142">
        <f t="shared" si="31"/>
        <v>2001191</v>
      </c>
      <c r="BT31" s="142">
        <f t="shared" si="31"/>
        <v>0</v>
      </c>
      <c r="BU31" s="142">
        <f t="shared" si="31"/>
        <v>0</v>
      </c>
      <c r="BV31" s="142">
        <f t="shared" si="31"/>
        <v>1010732</v>
      </c>
      <c r="BW31" s="142">
        <f t="shared" si="31"/>
        <v>0</v>
      </c>
      <c r="BX31" s="142">
        <f t="shared" si="31"/>
        <v>0</v>
      </c>
      <c r="BY31" s="142">
        <f t="shared" si="31"/>
        <v>104562.31</v>
      </c>
      <c r="BZ31" s="142">
        <f t="shared" si="31"/>
        <v>0</v>
      </c>
      <c r="CA31" s="142">
        <f t="shared" si="31"/>
        <v>104562.31</v>
      </c>
      <c r="CB31" s="142">
        <f t="shared" si="31"/>
        <v>0</v>
      </c>
      <c r="CC31" s="142">
        <f t="shared" si="31"/>
        <v>0</v>
      </c>
      <c r="CD31" s="142">
        <f t="shared" si="31"/>
        <v>730235</v>
      </c>
      <c r="CE31" s="142">
        <f t="shared" si="31"/>
        <v>730235</v>
      </c>
      <c r="CF31" s="142">
        <f t="shared" si="31"/>
        <v>0</v>
      </c>
      <c r="CG31" s="142">
        <f t="shared" si="31"/>
        <v>0</v>
      </c>
      <c r="CH31" s="142">
        <f t="shared" si="31"/>
        <v>0</v>
      </c>
      <c r="CI31" s="142">
        <f t="shared" si="31"/>
        <v>0</v>
      </c>
      <c r="CJ31" s="142">
        <f t="shared" si="31"/>
        <v>0</v>
      </c>
      <c r="CK31" s="142">
        <f t="shared" si="31"/>
        <v>19865.11</v>
      </c>
      <c r="CL31" s="142">
        <f t="shared" si="31"/>
        <v>515898</v>
      </c>
      <c r="CM31" s="142">
        <f t="shared" si="31"/>
        <v>0</v>
      </c>
      <c r="CN31" s="142">
        <f t="shared" si="31"/>
        <v>18200406</v>
      </c>
      <c r="CO31" s="142">
        <f t="shared" si="31"/>
        <v>12544945</v>
      </c>
      <c r="CP31" s="142">
        <f t="shared" si="31"/>
        <v>12544945</v>
      </c>
      <c r="CQ31" s="142">
        <f t="shared" si="31"/>
        <v>0</v>
      </c>
      <c r="CR31" s="142">
        <f t="shared" si="31"/>
        <v>0</v>
      </c>
      <c r="CS31" s="142">
        <f t="shared" si="31"/>
        <v>0</v>
      </c>
      <c r="CT31" s="142">
        <f t="shared" si="31"/>
        <v>480377</v>
      </c>
      <c r="CU31" s="142">
        <f t="shared" si="31"/>
        <v>467335.49</v>
      </c>
      <c r="CV31" s="142">
        <f t="shared" si="31"/>
        <v>0</v>
      </c>
      <c r="CW31" s="142">
        <f t="shared" si="31"/>
        <v>313068.40999999997</v>
      </c>
      <c r="CX31" s="142">
        <f t="shared" si="31"/>
        <v>8700.74</v>
      </c>
      <c r="CY31" s="142">
        <f t="shared" si="31"/>
        <v>0</v>
      </c>
      <c r="CZ31" s="142">
        <f t="shared" si="31"/>
        <v>0</v>
      </c>
      <c r="DA31" s="142">
        <f t="shared" si="31"/>
        <v>230248.45</v>
      </c>
    </row>
    <row r="32" spans="1:105" s="125" customFormat="1" x14ac:dyDescent="0.2">
      <c r="A32" s="245" t="s">
        <v>97</v>
      </c>
      <c r="B32" s="245" t="s">
        <v>676</v>
      </c>
      <c r="C32" s="125">
        <f t="shared" si="15"/>
        <v>2004</v>
      </c>
      <c r="D32" s="142">
        <f t="shared" si="29"/>
        <v>16307.59</v>
      </c>
      <c r="E32" s="142">
        <f t="shared" si="33"/>
        <v>89046</v>
      </c>
      <c r="F32" s="142">
        <f t="shared" si="33"/>
        <v>202397</v>
      </c>
      <c r="G32" s="142">
        <f t="shared" si="33"/>
        <v>72934</v>
      </c>
      <c r="H32" s="142">
        <f t="shared" si="33"/>
        <v>61161</v>
      </c>
      <c r="I32" s="142">
        <f t="shared" si="33"/>
        <v>44068.04</v>
      </c>
      <c r="J32" s="142">
        <f t="shared" si="33"/>
        <v>81436</v>
      </c>
      <c r="K32" s="142">
        <f t="shared" si="33"/>
        <v>10489.46</v>
      </c>
      <c r="L32" s="142">
        <f t="shared" si="33"/>
        <v>5604.43</v>
      </c>
      <c r="M32" s="142">
        <f t="shared" si="33"/>
        <v>643092.16</v>
      </c>
      <c r="N32" s="142">
        <f t="shared" si="33"/>
        <v>18719.14</v>
      </c>
      <c r="O32" s="142">
        <f t="shared" si="33"/>
        <v>25635</v>
      </c>
      <c r="P32" s="142">
        <f t="shared" si="33"/>
        <v>5506</v>
      </c>
      <c r="Q32" s="142">
        <f t="shared" si="33"/>
        <v>2428.2600000000002</v>
      </c>
      <c r="R32" s="142">
        <f t="shared" si="33"/>
        <v>81319.350000000006</v>
      </c>
      <c r="S32" s="142">
        <f t="shared" si="33"/>
        <v>0</v>
      </c>
      <c r="T32" s="142">
        <f t="shared" si="33"/>
        <v>582206</v>
      </c>
      <c r="U32" s="142">
        <f t="shared" si="33"/>
        <v>446404</v>
      </c>
      <c r="V32" s="142">
        <f t="shared" si="33"/>
        <v>39490.370000000003</v>
      </c>
      <c r="W32" s="142">
        <f t="shared" si="33"/>
        <v>7399.22</v>
      </c>
      <c r="X32" s="142">
        <f t="shared" si="33"/>
        <v>68889.789999999994</v>
      </c>
      <c r="Y32" s="142">
        <f t="shared" si="33"/>
        <v>50304.62</v>
      </c>
      <c r="Z32" s="142">
        <f t="shared" si="33"/>
        <v>183831.93</v>
      </c>
      <c r="AA32" s="142">
        <f t="shared" si="33"/>
        <v>68558.52</v>
      </c>
      <c r="AB32" s="142">
        <f t="shared" si="33"/>
        <v>5652</v>
      </c>
      <c r="AC32" s="142">
        <f t="shared" si="33"/>
        <v>56224.78</v>
      </c>
      <c r="AD32" s="142">
        <f t="shared" si="33"/>
        <v>52068</v>
      </c>
      <c r="AE32" s="142">
        <f t="shared" si="33"/>
        <v>33906.730000000003</v>
      </c>
      <c r="AF32" s="142">
        <f t="shared" si="33"/>
        <v>18161.27</v>
      </c>
      <c r="AG32" s="142">
        <f t="shared" si="33"/>
        <v>35355</v>
      </c>
      <c r="AH32" s="142">
        <f t="shared" si="33"/>
        <v>48206.75</v>
      </c>
      <c r="AI32" s="142">
        <f t="shared" si="33"/>
        <v>44082.06</v>
      </c>
      <c r="AJ32" s="142">
        <f t="shared" si="33"/>
        <v>4124.6899999999996</v>
      </c>
      <c r="AK32" s="142">
        <f t="shared" si="33"/>
        <v>67086.899999999994</v>
      </c>
      <c r="AL32" s="142">
        <f t="shared" si="33"/>
        <v>39714</v>
      </c>
      <c r="AM32" s="142">
        <f t="shared" si="33"/>
        <v>8801</v>
      </c>
      <c r="AN32" s="142">
        <f t="shared" si="33"/>
        <v>355223.78</v>
      </c>
      <c r="AO32" s="142">
        <f t="shared" si="33"/>
        <v>174594</v>
      </c>
      <c r="AP32" s="142">
        <f t="shared" si="33"/>
        <v>180629.78</v>
      </c>
      <c r="AQ32" s="142">
        <f t="shared" si="33"/>
        <v>2633.15</v>
      </c>
      <c r="AR32" s="142">
        <f t="shared" si="33"/>
        <v>8597.0400000000009</v>
      </c>
      <c r="AS32" s="142">
        <f t="shared" si="33"/>
        <v>129556</v>
      </c>
      <c r="AT32" s="142">
        <f t="shared" si="33"/>
        <v>3559023.9</v>
      </c>
      <c r="AU32" s="142">
        <f t="shared" si="33"/>
        <v>3551743</v>
      </c>
      <c r="AV32" s="142">
        <f t="shared" si="33"/>
        <v>7280.9</v>
      </c>
      <c r="AW32" s="142">
        <f t="shared" si="33"/>
        <v>339199.89</v>
      </c>
      <c r="AX32" s="142">
        <f t="shared" si="33"/>
        <v>29411.46</v>
      </c>
      <c r="AY32" s="142">
        <f t="shared" si="33"/>
        <v>27039.59</v>
      </c>
      <c r="AZ32" s="142">
        <f t="shared" si="33"/>
        <v>78795.960000000006</v>
      </c>
      <c r="BA32" s="142">
        <f t="shared" si="33"/>
        <v>351489.18</v>
      </c>
      <c r="BB32" s="142">
        <f t="shared" si="33"/>
        <v>9028</v>
      </c>
      <c r="BC32" s="142">
        <f t="shared" si="33"/>
        <v>43339.12</v>
      </c>
      <c r="BD32" s="142">
        <f t="shared" si="33"/>
        <v>168333</v>
      </c>
      <c r="BE32" s="142">
        <f t="shared" si="33"/>
        <v>127476.2</v>
      </c>
      <c r="BF32" s="142">
        <f t="shared" si="33"/>
        <v>21194.75</v>
      </c>
      <c r="BG32" s="142">
        <f t="shared" si="33"/>
        <v>16672.580000000002</v>
      </c>
      <c r="BH32" s="142">
        <f t="shared" si="33"/>
        <v>8495</v>
      </c>
      <c r="BI32" s="142">
        <f t="shared" si="33"/>
        <v>47517.7</v>
      </c>
      <c r="BJ32" s="142">
        <f t="shared" si="33"/>
        <v>37505.870000000003</v>
      </c>
      <c r="BK32" s="142">
        <f t="shared" si="33"/>
        <v>10011.83</v>
      </c>
      <c r="BL32" s="142">
        <f t="shared" si="33"/>
        <v>323225</v>
      </c>
      <c r="BM32" s="142">
        <f t="shared" si="33"/>
        <v>306396</v>
      </c>
      <c r="BN32" s="142">
        <f t="shared" si="33"/>
        <v>16829</v>
      </c>
      <c r="BO32" s="142">
        <f t="shared" si="33"/>
        <v>25627.3</v>
      </c>
      <c r="BP32" s="142">
        <f t="shared" si="33"/>
        <v>44578</v>
      </c>
      <c r="BQ32" s="142">
        <f t="shared" si="31"/>
        <v>65481</v>
      </c>
      <c r="BR32" s="142">
        <f t="shared" si="31"/>
        <v>0</v>
      </c>
      <c r="BS32" s="142">
        <f t="shared" si="31"/>
        <v>100994</v>
      </c>
      <c r="BT32" s="142">
        <f t="shared" si="31"/>
        <v>2448</v>
      </c>
      <c r="BU32" s="142">
        <f t="shared" si="31"/>
        <v>84893</v>
      </c>
      <c r="BV32" s="142">
        <f t="shared" si="31"/>
        <v>241805</v>
      </c>
      <c r="BW32" s="142">
        <f t="shared" si="31"/>
        <v>44279.97</v>
      </c>
      <c r="BX32" s="142">
        <f t="shared" si="31"/>
        <v>13466.51</v>
      </c>
      <c r="BY32" s="142">
        <f t="shared" si="31"/>
        <v>139997.54</v>
      </c>
      <c r="BZ32" s="142">
        <f t="shared" si="31"/>
        <v>1980.63</v>
      </c>
      <c r="CA32" s="142">
        <f t="shared" si="31"/>
        <v>133042.78</v>
      </c>
      <c r="CB32" s="142">
        <f t="shared" si="31"/>
        <v>4974.13</v>
      </c>
      <c r="CC32" s="142">
        <f t="shared" si="31"/>
        <v>96273.4</v>
      </c>
      <c r="CD32" s="142">
        <f t="shared" si="31"/>
        <v>708708</v>
      </c>
      <c r="CE32" s="142">
        <f t="shared" si="31"/>
        <v>645378</v>
      </c>
      <c r="CF32" s="142">
        <f t="shared" si="31"/>
        <v>63330</v>
      </c>
      <c r="CG32" s="142">
        <f t="shared" si="31"/>
        <v>108419</v>
      </c>
      <c r="CH32" s="142">
        <f t="shared" si="31"/>
        <v>15534</v>
      </c>
      <c r="CI32" s="142">
        <f t="shared" si="31"/>
        <v>44551</v>
      </c>
      <c r="CJ32" s="142">
        <f t="shared" si="31"/>
        <v>8155.51</v>
      </c>
      <c r="CK32" s="142">
        <f t="shared" si="31"/>
        <v>20609.7</v>
      </c>
      <c r="CL32" s="142">
        <f t="shared" si="31"/>
        <v>44335</v>
      </c>
      <c r="CM32" s="142">
        <f t="shared" si="31"/>
        <v>23118</v>
      </c>
      <c r="CN32" s="142">
        <f t="shared" si="31"/>
        <v>1648304</v>
      </c>
      <c r="CO32" s="142">
        <f t="shared" si="31"/>
        <v>1094604.21</v>
      </c>
      <c r="CP32" s="142">
        <f t="shared" si="31"/>
        <v>1082245</v>
      </c>
      <c r="CQ32" s="142">
        <f t="shared" si="31"/>
        <v>7673</v>
      </c>
      <c r="CR32" s="142">
        <f t="shared" si="31"/>
        <v>4686.21</v>
      </c>
      <c r="CS32" s="142">
        <f t="shared" si="31"/>
        <v>8182.29</v>
      </c>
      <c r="CT32" s="142">
        <f t="shared" si="31"/>
        <v>155497</v>
      </c>
      <c r="CU32" s="142">
        <f t="shared" si="31"/>
        <v>17612.439999999999</v>
      </c>
      <c r="CV32" s="142">
        <f t="shared" si="31"/>
        <v>8257.7199999999993</v>
      </c>
      <c r="CW32" s="142">
        <f t="shared" si="31"/>
        <v>19639.53</v>
      </c>
      <c r="CX32" s="142">
        <f t="shared" si="31"/>
        <v>856.88</v>
      </c>
      <c r="CY32" s="142">
        <f t="shared" si="31"/>
        <v>130701</v>
      </c>
      <c r="CZ32" s="142">
        <f t="shared" si="31"/>
        <v>207623</v>
      </c>
      <c r="DA32" s="142">
        <f t="shared" si="31"/>
        <v>50837.83</v>
      </c>
    </row>
    <row r="33" spans="1:105" s="125" customFormat="1" x14ac:dyDescent="0.2">
      <c r="A33" s="245" t="s">
        <v>98</v>
      </c>
      <c r="B33" s="245" t="s">
        <v>677</v>
      </c>
      <c r="C33" s="125">
        <f t="shared" si="15"/>
        <v>2004</v>
      </c>
      <c r="D33" s="142">
        <f t="shared" si="29"/>
        <v>201.33</v>
      </c>
      <c r="E33" s="142">
        <f t="shared" si="33"/>
        <v>0</v>
      </c>
      <c r="F33" s="142">
        <f t="shared" si="33"/>
        <v>17911</v>
      </c>
      <c r="G33" s="142">
        <f t="shared" si="33"/>
        <v>8994</v>
      </c>
      <c r="H33" s="142">
        <f t="shared" si="33"/>
        <v>4905</v>
      </c>
      <c r="I33" s="142">
        <f t="shared" si="33"/>
        <v>0</v>
      </c>
      <c r="J33" s="142">
        <f t="shared" si="33"/>
        <v>0</v>
      </c>
      <c r="K33" s="142">
        <f t="shared" si="33"/>
        <v>425.81</v>
      </c>
      <c r="L33" s="142">
        <f t="shared" si="33"/>
        <v>583.17999999999995</v>
      </c>
      <c r="M33" s="142">
        <f t="shared" si="33"/>
        <v>43323.11</v>
      </c>
      <c r="N33" s="142">
        <f t="shared" si="33"/>
        <v>4228.6099999999997</v>
      </c>
      <c r="O33" s="142">
        <f t="shared" si="33"/>
        <v>0</v>
      </c>
      <c r="P33" s="142">
        <f t="shared" si="33"/>
        <v>0</v>
      </c>
      <c r="Q33" s="142">
        <f t="shared" si="33"/>
        <v>2500.9699999999998</v>
      </c>
      <c r="R33" s="142">
        <f t="shared" si="33"/>
        <v>5442.34</v>
      </c>
      <c r="S33" s="142">
        <f t="shared" si="33"/>
        <v>0</v>
      </c>
      <c r="T33" s="142">
        <f t="shared" si="33"/>
        <v>0</v>
      </c>
      <c r="U33" s="142">
        <f t="shared" si="33"/>
        <v>33676</v>
      </c>
      <c r="V33" s="142">
        <f t="shared" si="33"/>
        <v>8948.5</v>
      </c>
      <c r="W33" s="142">
        <f t="shared" si="33"/>
        <v>641.20000000000005</v>
      </c>
      <c r="X33" s="142">
        <f t="shared" si="33"/>
        <v>6638.28</v>
      </c>
      <c r="Y33" s="142">
        <f t="shared" si="33"/>
        <v>2410.5300000000002</v>
      </c>
      <c r="Z33" s="142">
        <f t="shared" si="33"/>
        <v>105696.36</v>
      </c>
      <c r="AA33" s="142">
        <f t="shared" si="33"/>
        <v>0</v>
      </c>
      <c r="AB33" s="142">
        <f t="shared" si="33"/>
        <v>0</v>
      </c>
      <c r="AC33" s="142">
        <f t="shared" si="33"/>
        <v>0</v>
      </c>
      <c r="AD33" s="142">
        <f t="shared" si="33"/>
        <v>8033.37</v>
      </c>
      <c r="AE33" s="142">
        <f t="shared" si="33"/>
        <v>5956.61</v>
      </c>
      <c r="AF33" s="142">
        <f t="shared" si="33"/>
        <v>2076.7600000000002</v>
      </c>
      <c r="AG33" s="142">
        <f t="shared" si="33"/>
        <v>0</v>
      </c>
      <c r="AH33" s="142">
        <f t="shared" si="33"/>
        <v>3917.09</v>
      </c>
      <c r="AI33" s="142">
        <f t="shared" si="33"/>
        <v>3909</v>
      </c>
      <c r="AJ33" s="142">
        <f t="shared" si="33"/>
        <v>8.09</v>
      </c>
      <c r="AK33" s="142">
        <f t="shared" si="33"/>
        <v>23497.5</v>
      </c>
      <c r="AL33" s="142">
        <f t="shared" si="33"/>
        <v>8804</v>
      </c>
      <c r="AM33" s="142">
        <f t="shared" si="33"/>
        <v>1802</v>
      </c>
      <c r="AN33" s="142">
        <f t="shared" si="33"/>
        <v>13004.51</v>
      </c>
      <c r="AO33" s="142">
        <f t="shared" si="33"/>
        <v>1669</v>
      </c>
      <c r="AP33" s="142">
        <f t="shared" si="33"/>
        <v>11335.51</v>
      </c>
      <c r="AQ33" s="142">
        <f t="shared" si="33"/>
        <v>0</v>
      </c>
      <c r="AR33" s="142">
        <f t="shared" si="33"/>
        <v>1618.43</v>
      </c>
      <c r="AS33" s="142">
        <f t="shared" si="33"/>
        <v>957</v>
      </c>
      <c r="AT33" s="142">
        <f t="shared" si="33"/>
        <v>838257</v>
      </c>
      <c r="AU33" s="142">
        <f t="shared" si="33"/>
        <v>838257</v>
      </c>
      <c r="AV33" s="142">
        <f t="shared" si="33"/>
        <v>0</v>
      </c>
      <c r="AW33" s="142">
        <f t="shared" si="33"/>
        <v>0</v>
      </c>
      <c r="AX33" s="142">
        <f t="shared" si="33"/>
        <v>4391.97</v>
      </c>
      <c r="AY33" s="142">
        <f t="shared" si="33"/>
        <v>0</v>
      </c>
      <c r="AZ33" s="142">
        <f t="shared" si="33"/>
        <v>0</v>
      </c>
      <c r="BA33" s="142">
        <f t="shared" si="33"/>
        <v>0</v>
      </c>
      <c r="BB33" s="142">
        <f t="shared" si="33"/>
        <v>1908</v>
      </c>
      <c r="BC33" s="142">
        <f t="shared" si="33"/>
        <v>1446.51</v>
      </c>
      <c r="BD33" s="142">
        <f t="shared" si="33"/>
        <v>7361</v>
      </c>
      <c r="BE33" s="142">
        <f t="shared" si="33"/>
        <v>2992.2</v>
      </c>
      <c r="BF33" s="142">
        <f t="shared" si="33"/>
        <v>1081.1400000000001</v>
      </c>
      <c r="BG33" s="142">
        <f t="shared" si="33"/>
        <v>4144.18</v>
      </c>
      <c r="BH33" s="142">
        <f t="shared" si="33"/>
        <v>0</v>
      </c>
      <c r="BI33" s="142">
        <f t="shared" si="33"/>
        <v>11972.26</v>
      </c>
      <c r="BJ33" s="142">
        <f t="shared" si="33"/>
        <v>11532.34</v>
      </c>
      <c r="BK33" s="142">
        <f t="shared" si="33"/>
        <v>439.92</v>
      </c>
      <c r="BL33" s="142">
        <f t="shared" si="33"/>
        <v>6156</v>
      </c>
      <c r="BM33" s="142">
        <f t="shared" si="33"/>
        <v>2868</v>
      </c>
      <c r="BN33" s="142">
        <f t="shared" si="33"/>
        <v>3288</v>
      </c>
      <c r="BO33" s="142">
        <f t="shared" si="33"/>
        <v>3934.6</v>
      </c>
      <c r="BP33" s="142">
        <f t="shared" ref="BP33:DA33" si="34">BP141</f>
        <v>5940</v>
      </c>
      <c r="BQ33" s="142">
        <f t="shared" si="34"/>
        <v>20158</v>
      </c>
      <c r="BR33" s="142">
        <f t="shared" si="34"/>
        <v>0</v>
      </c>
      <c r="BS33" s="142">
        <f t="shared" si="34"/>
        <v>11696</v>
      </c>
      <c r="BT33" s="142">
        <f t="shared" si="34"/>
        <v>1355</v>
      </c>
      <c r="BU33" s="142">
        <f t="shared" si="34"/>
        <v>22013</v>
      </c>
      <c r="BV33" s="142">
        <f t="shared" si="34"/>
        <v>1688</v>
      </c>
      <c r="BW33" s="142">
        <f t="shared" si="34"/>
        <v>10507.19</v>
      </c>
      <c r="BX33" s="142">
        <f t="shared" si="34"/>
        <v>312.54000000000002</v>
      </c>
      <c r="BY33" s="142">
        <f t="shared" si="34"/>
        <v>16811.72</v>
      </c>
      <c r="BZ33" s="142">
        <f t="shared" si="34"/>
        <v>0</v>
      </c>
      <c r="CA33" s="142">
        <f t="shared" si="34"/>
        <v>15956.06</v>
      </c>
      <c r="CB33" s="142">
        <f t="shared" si="34"/>
        <v>855.66</v>
      </c>
      <c r="CC33" s="142">
        <f t="shared" si="34"/>
        <v>1147.08</v>
      </c>
      <c r="CD33" s="142">
        <f t="shared" si="34"/>
        <v>15409</v>
      </c>
      <c r="CE33" s="142">
        <f t="shared" si="34"/>
        <v>12550</v>
      </c>
      <c r="CF33" s="142">
        <f t="shared" si="34"/>
        <v>2859</v>
      </c>
      <c r="CG33" s="142">
        <f t="shared" si="34"/>
        <v>11760</v>
      </c>
      <c r="CH33" s="142">
        <f t="shared" si="34"/>
        <v>0</v>
      </c>
      <c r="CI33" s="142">
        <f t="shared" si="34"/>
        <v>1635</v>
      </c>
      <c r="CJ33" s="142">
        <f t="shared" si="34"/>
        <v>0</v>
      </c>
      <c r="CK33" s="142">
        <f t="shared" si="34"/>
        <v>0</v>
      </c>
      <c r="CL33" s="142">
        <f t="shared" si="34"/>
        <v>730</v>
      </c>
      <c r="CM33" s="142">
        <f t="shared" si="34"/>
        <v>4067</v>
      </c>
      <c r="CN33" s="142">
        <f t="shared" si="34"/>
        <v>0</v>
      </c>
      <c r="CO33" s="142">
        <f t="shared" si="34"/>
        <v>149790.12</v>
      </c>
      <c r="CP33" s="142">
        <f t="shared" si="34"/>
        <v>148695</v>
      </c>
      <c r="CQ33" s="142">
        <f t="shared" si="34"/>
        <v>321</v>
      </c>
      <c r="CR33" s="142">
        <f t="shared" si="34"/>
        <v>774.12</v>
      </c>
      <c r="CS33" s="142">
        <f t="shared" si="34"/>
        <v>132.9</v>
      </c>
      <c r="CT33" s="142">
        <f t="shared" si="34"/>
        <v>0</v>
      </c>
      <c r="CU33" s="142">
        <f t="shared" si="34"/>
        <v>4048.78</v>
      </c>
      <c r="CV33" s="142">
        <f t="shared" si="34"/>
        <v>598.24</v>
      </c>
      <c r="CW33" s="142">
        <f t="shared" si="34"/>
        <v>982.74</v>
      </c>
      <c r="CX33" s="142">
        <f t="shared" si="34"/>
        <v>22.06</v>
      </c>
      <c r="CY33" s="142">
        <f t="shared" si="34"/>
        <v>455</v>
      </c>
      <c r="CZ33" s="142">
        <f t="shared" si="34"/>
        <v>1994</v>
      </c>
      <c r="DA33" s="142">
        <f t="shared" si="34"/>
        <v>1684.46</v>
      </c>
    </row>
    <row r="34" spans="1:105" s="125" customFormat="1" x14ac:dyDescent="0.2">
      <c r="A34" s="137" t="s">
        <v>63</v>
      </c>
      <c r="B34" s="125" t="s">
        <v>388</v>
      </c>
      <c r="C34" s="125">
        <v>2004</v>
      </c>
      <c r="D34" s="142">
        <f>D143</f>
        <v>380.25</v>
      </c>
      <c r="E34" s="142">
        <f t="shared" ref="E34:BP35" si="35">E143</f>
        <v>374</v>
      </c>
      <c r="F34" s="142">
        <f t="shared" si="35"/>
        <v>201.3</v>
      </c>
      <c r="G34" s="142">
        <f t="shared" si="35"/>
        <v>257.5</v>
      </c>
      <c r="H34" s="142">
        <f t="shared" si="35"/>
        <v>74</v>
      </c>
      <c r="I34" s="142">
        <f t="shared" si="35"/>
        <v>188.16</v>
      </c>
      <c r="J34" s="142">
        <f t="shared" si="35"/>
        <v>303</v>
      </c>
      <c r="K34" s="142">
        <f t="shared" si="35"/>
        <v>10.77</v>
      </c>
      <c r="L34" s="142">
        <f t="shared" si="35"/>
        <v>2</v>
      </c>
      <c r="M34" s="142">
        <f t="shared" si="35"/>
        <v>70</v>
      </c>
      <c r="N34" s="142">
        <f t="shared" si="35"/>
        <v>4.78</v>
      </c>
      <c r="O34" s="142">
        <f t="shared" si="35"/>
        <v>57.8</v>
      </c>
      <c r="P34" s="142">
        <f t="shared" si="35"/>
        <v>5.4</v>
      </c>
      <c r="Q34" s="142">
        <f t="shared" si="35"/>
        <v>2</v>
      </c>
      <c r="R34" s="142">
        <f t="shared" si="35"/>
        <v>66</v>
      </c>
      <c r="S34" s="142">
        <f t="shared" si="35"/>
        <v>21.6</v>
      </c>
      <c r="T34" s="142">
        <f t="shared" si="35"/>
        <v>287</v>
      </c>
      <c r="U34" s="142">
        <f t="shared" si="35"/>
        <v>120</v>
      </c>
      <c r="V34" s="142">
        <f t="shared" si="35"/>
        <v>46.96</v>
      </c>
      <c r="W34" s="142">
        <f t="shared" si="35"/>
        <v>99</v>
      </c>
      <c r="X34" s="142">
        <f t="shared" si="35"/>
        <v>104.56</v>
      </c>
      <c r="Y34" s="142">
        <f t="shared" si="35"/>
        <v>44.66</v>
      </c>
      <c r="Z34" s="142">
        <f t="shared" si="35"/>
        <v>168</v>
      </c>
      <c r="AA34" s="142">
        <f t="shared" si="35"/>
        <v>26.5</v>
      </c>
      <c r="AB34" s="142">
        <f t="shared" si="35"/>
        <v>1.5</v>
      </c>
      <c r="AC34" s="142">
        <f t="shared" si="35"/>
        <v>14000</v>
      </c>
      <c r="AD34" s="142">
        <f t="shared" si="35"/>
        <v>411.5</v>
      </c>
      <c r="AE34" s="142">
        <f t="shared" si="35"/>
        <v>402.5</v>
      </c>
      <c r="AF34" s="142">
        <f t="shared" si="35"/>
        <v>9</v>
      </c>
      <c r="AG34" s="142">
        <f t="shared" si="35"/>
        <v>68.12</v>
      </c>
      <c r="AH34" s="142">
        <f t="shared" si="35"/>
        <v>93</v>
      </c>
      <c r="AI34" s="142">
        <f t="shared" si="35"/>
        <v>89</v>
      </c>
      <c r="AJ34" s="142">
        <f t="shared" si="35"/>
        <v>4</v>
      </c>
      <c r="AK34" s="142">
        <f t="shared" si="35"/>
        <v>1275</v>
      </c>
      <c r="AL34" s="142">
        <f t="shared" si="35"/>
        <v>280.77</v>
      </c>
      <c r="AM34" s="142">
        <f t="shared" si="35"/>
        <v>93.48</v>
      </c>
      <c r="AN34" s="142">
        <f t="shared" si="35"/>
        <v>426</v>
      </c>
      <c r="AO34" s="142">
        <f t="shared" si="35"/>
        <v>331</v>
      </c>
      <c r="AP34" s="142">
        <f t="shared" si="35"/>
        <v>95</v>
      </c>
      <c r="AQ34" s="142">
        <f t="shared" si="35"/>
        <v>9.76</v>
      </c>
      <c r="AR34" s="142">
        <f t="shared" si="35"/>
        <v>8.6</v>
      </c>
      <c r="AS34" s="142">
        <f t="shared" si="35"/>
        <v>269</v>
      </c>
      <c r="AT34" s="142">
        <f t="shared" si="35"/>
        <v>650006.19999999995</v>
      </c>
      <c r="AU34" s="142">
        <f t="shared" si="35"/>
        <v>650000</v>
      </c>
      <c r="AV34" s="142">
        <f t="shared" si="35"/>
        <v>6.2</v>
      </c>
      <c r="AW34" s="142">
        <f t="shared" si="35"/>
        <v>1104</v>
      </c>
      <c r="AX34" s="142">
        <f t="shared" si="35"/>
        <v>292</v>
      </c>
      <c r="AY34" s="142">
        <f t="shared" si="35"/>
        <v>24.8</v>
      </c>
      <c r="AZ34" s="142">
        <f t="shared" si="35"/>
        <v>31.62</v>
      </c>
      <c r="BA34" s="142">
        <f t="shared" si="35"/>
        <v>404</v>
      </c>
      <c r="BB34" s="142">
        <f t="shared" si="35"/>
        <v>27.33</v>
      </c>
      <c r="BC34" s="142">
        <f t="shared" si="35"/>
        <v>77.400000000000006</v>
      </c>
      <c r="BD34" s="142">
        <f t="shared" si="35"/>
        <v>421.5</v>
      </c>
      <c r="BE34" s="142">
        <f t="shared" si="35"/>
        <v>21.86</v>
      </c>
      <c r="BF34" s="142">
        <f t="shared" si="35"/>
        <v>20</v>
      </c>
      <c r="BG34" s="142">
        <f t="shared" si="35"/>
        <v>381</v>
      </c>
      <c r="BH34" s="142">
        <f t="shared" si="35"/>
        <v>4</v>
      </c>
      <c r="BI34" s="142">
        <f t="shared" si="35"/>
        <v>88</v>
      </c>
      <c r="BJ34" s="142">
        <f t="shared" si="35"/>
        <v>41</v>
      </c>
      <c r="BK34" s="142">
        <f t="shared" si="35"/>
        <v>47</v>
      </c>
      <c r="BL34" s="142">
        <f t="shared" si="35"/>
        <v>775.8</v>
      </c>
      <c r="BM34" s="142">
        <f t="shared" si="35"/>
        <v>208</v>
      </c>
      <c r="BN34" s="142">
        <f t="shared" si="35"/>
        <v>567.79999999999995</v>
      </c>
      <c r="BO34" s="142">
        <f t="shared" si="35"/>
        <v>125</v>
      </c>
      <c r="BP34" s="142">
        <f t="shared" si="35"/>
        <v>693</v>
      </c>
      <c r="BQ34" s="142">
        <f t="shared" ref="BQ34:DA36" si="36">BQ143</f>
        <v>330</v>
      </c>
      <c r="BR34" s="142">
        <f t="shared" si="36"/>
        <v>28</v>
      </c>
      <c r="BS34" s="142">
        <f t="shared" si="36"/>
        <v>143</v>
      </c>
      <c r="BT34" s="142">
        <f t="shared" si="36"/>
        <v>15.5</v>
      </c>
      <c r="BU34" s="142">
        <f t="shared" si="36"/>
        <v>27</v>
      </c>
      <c r="BV34" s="142">
        <f t="shared" si="36"/>
        <v>143</v>
      </c>
      <c r="BW34" s="142">
        <f t="shared" si="36"/>
        <v>35.6</v>
      </c>
      <c r="BX34" s="142">
        <f t="shared" si="36"/>
        <v>15</v>
      </c>
      <c r="BY34" s="142">
        <f t="shared" si="36"/>
        <v>63.9</v>
      </c>
      <c r="BZ34" s="142">
        <f t="shared" si="36"/>
        <v>2.3199999999999998</v>
      </c>
      <c r="CA34" s="142">
        <f t="shared" si="36"/>
        <v>58.61</v>
      </c>
      <c r="CB34" s="142">
        <f t="shared" si="36"/>
        <v>2.97</v>
      </c>
      <c r="CC34" s="142">
        <f t="shared" si="36"/>
        <v>123.37</v>
      </c>
      <c r="CD34" s="142">
        <f t="shared" si="36"/>
        <v>619</v>
      </c>
      <c r="CE34" s="142">
        <f t="shared" si="36"/>
        <v>575</v>
      </c>
      <c r="CF34" s="142">
        <f t="shared" si="36"/>
        <v>44</v>
      </c>
      <c r="CG34" s="142">
        <f t="shared" si="36"/>
        <v>342</v>
      </c>
      <c r="CH34" s="142">
        <f t="shared" si="36"/>
        <v>13</v>
      </c>
      <c r="CI34" s="142">
        <f t="shared" si="36"/>
        <v>18.7</v>
      </c>
      <c r="CJ34" s="142">
        <f t="shared" si="36"/>
        <v>536</v>
      </c>
      <c r="CK34" s="142">
        <f t="shared" si="36"/>
        <v>32</v>
      </c>
      <c r="CL34" s="142">
        <f t="shared" si="36"/>
        <v>381</v>
      </c>
      <c r="CM34" s="142">
        <f t="shared" si="36"/>
        <v>9</v>
      </c>
      <c r="CN34" s="142">
        <f t="shared" si="36"/>
        <v>650</v>
      </c>
      <c r="CO34" s="142">
        <f t="shared" si="36"/>
        <v>639.1</v>
      </c>
      <c r="CP34" s="142">
        <f t="shared" si="36"/>
        <v>414.5</v>
      </c>
      <c r="CQ34" s="142">
        <f t="shared" si="36"/>
        <v>3.6</v>
      </c>
      <c r="CR34" s="142">
        <f t="shared" si="36"/>
        <v>221</v>
      </c>
      <c r="CS34" s="142">
        <f t="shared" si="36"/>
        <v>61</v>
      </c>
      <c r="CT34" s="142">
        <f t="shared" si="36"/>
        <v>656</v>
      </c>
      <c r="CU34" s="142">
        <f t="shared" si="36"/>
        <v>86</v>
      </c>
      <c r="CV34" s="142">
        <f t="shared" si="36"/>
        <v>14</v>
      </c>
      <c r="CW34" s="142">
        <f t="shared" si="36"/>
        <v>11.5</v>
      </c>
      <c r="CX34" s="142">
        <f t="shared" si="36"/>
        <v>13.3</v>
      </c>
      <c r="CY34" s="142">
        <f t="shared" si="36"/>
        <v>49.16</v>
      </c>
      <c r="CZ34" s="142">
        <f t="shared" si="36"/>
        <v>147.24</v>
      </c>
      <c r="DA34" s="142">
        <f t="shared" si="36"/>
        <v>31.15</v>
      </c>
    </row>
    <row r="35" spans="1:105" s="125" customFormat="1" x14ac:dyDescent="0.2">
      <c r="A35" s="137" t="s">
        <v>64</v>
      </c>
      <c r="B35" s="125" t="s">
        <v>386</v>
      </c>
      <c r="C35" s="125">
        <v>2004</v>
      </c>
      <c r="D35" s="142">
        <f t="shared" ref="D35:S36" si="37">D144</f>
        <v>0</v>
      </c>
      <c r="E35" s="142">
        <f t="shared" si="37"/>
        <v>11</v>
      </c>
      <c r="F35" s="142">
        <f t="shared" si="37"/>
        <v>147.30000000000001</v>
      </c>
      <c r="G35" s="142">
        <f t="shared" si="37"/>
        <v>240</v>
      </c>
      <c r="H35" s="142">
        <f t="shared" si="37"/>
        <v>0</v>
      </c>
      <c r="I35" s="142">
        <f t="shared" si="37"/>
        <v>90.39</v>
      </c>
      <c r="J35" s="142">
        <f t="shared" si="37"/>
        <v>213</v>
      </c>
      <c r="K35" s="142">
        <f t="shared" si="37"/>
        <v>0</v>
      </c>
      <c r="L35" s="142">
        <f t="shared" si="37"/>
        <v>0</v>
      </c>
      <c r="M35" s="142">
        <f t="shared" si="37"/>
        <v>0</v>
      </c>
      <c r="N35" s="142">
        <f t="shared" si="37"/>
        <v>0</v>
      </c>
      <c r="O35" s="142">
        <f t="shared" si="37"/>
        <v>0</v>
      </c>
      <c r="P35" s="142">
        <f t="shared" si="37"/>
        <v>0</v>
      </c>
      <c r="Q35" s="142">
        <f t="shared" si="37"/>
        <v>0</v>
      </c>
      <c r="R35" s="142">
        <f t="shared" si="37"/>
        <v>48</v>
      </c>
      <c r="S35" s="142">
        <f t="shared" si="37"/>
        <v>0</v>
      </c>
      <c r="T35" s="142">
        <f t="shared" si="35"/>
        <v>0</v>
      </c>
      <c r="U35" s="142">
        <f t="shared" si="35"/>
        <v>0</v>
      </c>
      <c r="V35" s="142">
        <f t="shared" si="35"/>
        <v>0</v>
      </c>
      <c r="W35" s="142">
        <f t="shared" si="35"/>
        <v>73</v>
      </c>
      <c r="X35" s="142">
        <f t="shared" si="35"/>
        <v>38</v>
      </c>
      <c r="Y35" s="142">
        <f t="shared" si="35"/>
        <v>0</v>
      </c>
      <c r="Z35" s="142">
        <f t="shared" si="35"/>
        <v>133</v>
      </c>
      <c r="AA35" s="142">
        <f t="shared" si="35"/>
        <v>0</v>
      </c>
      <c r="AB35" s="142">
        <f t="shared" si="35"/>
        <v>0</v>
      </c>
      <c r="AC35" s="142">
        <f t="shared" si="35"/>
        <v>13997</v>
      </c>
      <c r="AD35" s="142">
        <f t="shared" si="35"/>
        <v>120.75</v>
      </c>
      <c r="AE35" s="142">
        <f t="shared" si="35"/>
        <v>120.75</v>
      </c>
      <c r="AF35" s="142">
        <f t="shared" si="35"/>
        <v>0</v>
      </c>
      <c r="AG35" s="142">
        <f t="shared" si="35"/>
        <v>45.42</v>
      </c>
      <c r="AH35" s="142">
        <f t="shared" si="35"/>
        <v>0</v>
      </c>
      <c r="AI35" s="142">
        <f t="shared" si="35"/>
        <v>0</v>
      </c>
      <c r="AJ35" s="142">
        <f t="shared" si="35"/>
        <v>0</v>
      </c>
      <c r="AK35" s="142">
        <f t="shared" si="35"/>
        <v>1225</v>
      </c>
      <c r="AL35" s="142">
        <f t="shared" si="35"/>
        <v>255.7</v>
      </c>
      <c r="AM35" s="142">
        <f t="shared" si="35"/>
        <v>5.15</v>
      </c>
      <c r="AN35" s="142">
        <f t="shared" si="35"/>
        <v>115</v>
      </c>
      <c r="AO35" s="142">
        <f t="shared" si="35"/>
        <v>88</v>
      </c>
      <c r="AP35" s="142">
        <f t="shared" si="35"/>
        <v>27</v>
      </c>
      <c r="AQ35" s="142">
        <f t="shared" si="35"/>
        <v>0</v>
      </c>
      <c r="AR35" s="142">
        <f t="shared" si="35"/>
        <v>0</v>
      </c>
      <c r="AS35" s="142">
        <f t="shared" si="35"/>
        <v>0</v>
      </c>
      <c r="AT35" s="142">
        <f t="shared" si="35"/>
        <v>650000</v>
      </c>
      <c r="AU35" s="142">
        <f t="shared" si="35"/>
        <v>650000</v>
      </c>
      <c r="AV35" s="142">
        <f t="shared" si="35"/>
        <v>0</v>
      </c>
      <c r="AW35" s="142">
        <f t="shared" si="35"/>
        <v>650</v>
      </c>
      <c r="AX35" s="142">
        <f t="shared" si="35"/>
        <v>234</v>
      </c>
      <c r="AY35" s="142">
        <f t="shared" si="35"/>
        <v>0</v>
      </c>
      <c r="AZ35" s="142">
        <f t="shared" si="35"/>
        <v>0</v>
      </c>
      <c r="BA35" s="142">
        <f t="shared" si="35"/>
        <v>280</v>
      </c>
      <c r="BB35" s="142">
        <f t="shared" si="35"/>
        <v>0</v>
      </c>
      <c r="BC35" s="142">
        <f t="shared" si="35"/>
        <v>57</v>
      </c>
      <c r="BD35" s="142">
        <f t="shared" si="35"/>
        <v>258.5</v>
      </c>
      <c r="BE35" s="142">
        <f t="shared" si="35"/>
        <v>0</v>
      </c>
      <c r="BF35" s="142">
        <f t="shared" si="35"/>
        <v>20</v>
      </c>
      <c r="BG35" s="142">
        <f t="shared" si="35"/>
        <v>372.4</v>
      </c>
      <c r="BH35" s="142">
        <f t="shared" si="35"/>
        <v>4</v>
      </c>
      <c r="BI35" s="142">
        <f t="shared" si="35"/>
        <v>22</v>
      </c>
      <c r="BJ35" s="142">
        <f t="shared" si="35"/>
        <v>0</v>
      </c>
      <c r="BK35" s="142">
        <f t="shared" si="35"/>
        <v>22</v>
      </c>
      <c r="BL35" s="142">
        <f t="shared" si="35"/>
        <v>511.02</v>
      </c>
      <c r="BM35" s="142">
        <f t="shared" si="35"/>
        <v>0</v>
      </c>
      <c r="BN35" s="142">
        <f t="shared" si="35"/>
        <v>511.02</v>
      </c>
      <c r="BO35" s="142">
        <f t="shared" si="35"/>
        <v>111</v>
      </c>
      <c r="BP35" s="142">
        <f t="shared" si="35"/>
        <v>549</v>
      </c>
      <c r="BQ35" s="142">
        <f t="shared" si="36"/>
        <v>279</v>
      </c>
      <c r="BR35" s="142">
        <f t="shared" si="36"/>
        <v>0</v>
      </c>
      <c r="BS35" s="142">
        <f t="shared" si="36"/>
        <v>41</v>
      </c>
      <c r="BT35" s="142">
        <f t="shared" si="36"/>
        <v>0</v>
      </c>
      <c r="BU35" s="142">
        <f t="shared" si="36"/>
        <v>0</v>
      </c>
      <c r="BV35" s="142">
        <f t="shared" si="36"/>
        <v>71.64</v>
      </c>
      <c r="BW35" s="142">
        <f t="shared" si="36"/>
        <v>0</v>
      </c>
      <c r="BX35" s="142">
        <f t="shared" si="36"/>
        <v>0</v>
      </c>
      <c r="BY35" s="142">
        <f t="shared" si="36"/>
        <v>0</v>
      </c>
      <c r="BZ35" s="142">
        <f t="shared" si="36"/>
        <v>0</v>
      </c>
      <c r="CA35" s="142">
        <f t="shared" si="36"/>
        <v>0</v>
      </c>
      <c r="CB35" s="142">
        <f t="shared" si="36"/>
        <v>0</v>
      </c>
      <c r="CC35" s="142">
        <f t="shared" si="36"/>
        <v>102.94</v>
      </c>
      <c r="CD35" s="142">
        <f t="shared" si="36"/>
        <v>57</v>
      </c>
      <c r="CE35" s="142">
        <f t="shared" si="36"/>
        <v>57</v>
      </c>
      <c r="CF35" s="142">
        <f t="shared" si="36"/>
        <v>0</v>
      </c>
      <c r="CG35" s="142">
        <f t="shared" si="36"/>
        <v>284</v>
      </c>
      <c r="CH35" s="142">
        <f t="shared" si="36"/>
        <v>0</v>
      </c>
      <c r="CI35" s="142">
        <f t="shared" si="36"/>
        <v>7.2</v>
      </c>
      <c r="CJ35" s="142">
        <f t="shared" si="36"/>
        <v>530</v>
      </c>
      <c r="CK35" s="142">
        <f t="shared" si="36"/>
        <v>0</v>
      </c>
      <c r="CL35" s="142">
        <f t="shared" si="36"/>
        <v>326</v>
      </c>
      <c r="CM35" s="142">
        <f t="shared" si="36"/>
        <v>8</v>
      </c>
      <c r="CN35" s="142">
        <f t="shared" si="36"/>
        <v>0</v>
      </c>
      <c r="CO35" s="142">
        <f t="shared" si="36"/>
        <v>386</v>
      </c>
      <c r="CP35" s="142">
        <f t="shared" si="36"/>
        <v>175</v>
      </c>
      <c r="CQ35" s="142">
        <f t="shared" si="36"/>
        <v>0</v>
      </c>
      <c r="CR35" s="142">
        <f t="shared" si="36"/>
        <v>211</v>
      </c>
      <c r="CS35" s="142">
        <f t="shared" si="36"/>
        <v>8</v>
      </c>
      <c r="CT35" s="142">
        <f t="shared" si="36"/>
        <v>590</v>
      </c>
      <c r="CU35" s="142">
        <f t="shared" si="36"/>
        <v>0</v>
      </c>
      <c r="CV35" s="142">
        <f t="shared" si="36"/>
        <v>0</v>
      </c>
      <c r="CW35" s="142">
        <f t="shared" si="36"/>
        <v>0</v>
      </c>
      <c r="CX35" s="142">
        <f t="shared" si="36"/>
        <v>0</v>
      </c>
      <c r="CY35" s="142">
        <f t="shared" si="36"/>
        <v>0</v>
      </c>
      <c r="CZ35" s="142">
        <f t="shared" si="36"/>
        <v>76.03</v>
      </c>
      <c r="DA35" s="142">
        <f t="shared" si="36"/>
        <v>0</v>
      </c>
    </row>
    <row r="36" spans="1:105" s="125" customFormat="1" x14ac:dyDescent="0.2">
      <c r="A36" s="137" t="s">
        <v>65</v>
      </c>
      <c r="B36" s="125" t="s">
        <v>387</v>
      </c>
      <c r="C36" s="125">
        <v>2004</v>
      </c>
      <c r="D36" s="142">
        <f t="shared" si="37"/>
        <v>380.25</v>
      </c>
      <c r="E36" s="142">
        <f t="shared" ref="E36:BP36" si="38">E145</f>
        <v>363</v>
      </c>
      <c r="F36" s="142">
        <f t="shared" si="38"/>
        <v>54</v>
      </c>
      <c r="G36" s="142">
        <f t="shared" si="38"/>
        <v>17.5</v>
      </c>
      <c r="H36" s="142">
        <f t="shared" si="38"/>
        <v>74</v>
      </c>
      <c r="I36" s="142">
        <f t="shared" si="38"/>
        <v>97.77</v>
      </c>
      <c r="J36" s="142">
        <f t="shared" si="38"/>
        <v>90</v>
      </c>
      <c r="K36" s="142">
        <f t="shared" si="38"/>
        <v>10.77</v>
      </c>
      <c r="L36" s="142">
        <f t="shared" si="38"/>
        <v>2</v>
      </c>
      <c r="M36" s="142">
        <f t="shared" si="38"/>
        <v>70</v>
      </c>
      <c r="N36" s="142">
        <f t="shared" si="38"/>
        <v>4.78</v>
      </c>
      <c r="O36" s="142">
        <f t="shared" si="38"/>
        <v>57.8</v>
      </c>
      <c r="P36" s="142">
        <f t="shared" si="38"/>
        <v>5.4</v>
      </c>
      <c r="Q36" s="142">
        <f t="shared" si="38"/>
        <v>2</v>
      </c>
      <c r="R36" s="142">
        <f t="shared" si="38"/>
        <v>18</v>
      </c>
      <c r="S36" s="142">
        <f t="shared" si="38"/>
        <v>21.6</v>
      </c>
      <c r="T36" s="142">
        <f t="shared" si="38"/>
        <v>287</v>
      </c>
      <c r="U36" s="142">
        <f t="shared" si="38"/>
        <v>120</v>
      </c>
      <c r="V36" s="142">
        <f t="shared" si="38"/>
        <v>46.96</v>
      </c>
      <c r="W36" s="142">
        <f t="shared" si="38"/>
        <v>26</v>
      </c>
      <c r="X36" s="142">
        <f t="shared" si="38"/>
        <v>66.56</v>
      </c>
      <c r="Y36" s="142">
        <f t="shared" si="38"/>
        <v>44.66</v>
      </c>
      <c r="Z36" s="142">
        <f t="shared" si="38"/>
        <v>35</v>
      </c>
      <c r="AA36" s="142">
        <f t="shared" si="38"/>
        <v>26.5</v>
      </c>
      <c r="AB36" s="142">
        <f t="shared" si="38"/>
        <v>1.5</v>
      </c>
      <c r="AC36" s="142">
        <f t="shared" si="38"/>
        <v>3</v>
      </c>
      <c r="AD36" s="142">
        <f t="shared" si="38"/>
        <v>290.75</v>
      </c>
      <c r="AE36" s="142">
        <f t="shared" si="38"/>
        <v>281.75</v>
      </c>
      <c r="AF36" s="142">
        <f t="shared" si="38"/>
        <v>9</v>
      </c>
      <c r="AG36" s="142">
        <f t="shared" si="38"/>
        <v>22.7</v>
      </c>
      <c r="AH36" s="142">
        <f t="shared" si="38"/>
        <v>93</v>
      </c>
      <c r="AI36" s="142">
        <f t="shared" si="38"/>
        <v>89</v>
      </c>
      <c r="AJ36" s="142">
        <f t="shared" si="38"/>
        <v>4</v>
      </c>
      <c r="AK36" s="142">
        <f t="shared" si="38"/>
        <v>50</v>
      </c>
      <c r="AL36" s="142">
        <f t="shared" si="38"/>
        <v>25.07</v>
      </c>
      <c r="AM36" s="142">
        <f t="shared" si="38"/>
        <v>88.33</v>
      </c>
      <c r="AN36" s="142">
        <f t="shared" si="38"/>
        <v>311</v>
      </c>
      <c r="AO36" s="142">
        <f t="shared" si="38"/>
        <v>243</v>
      </c>
      <c r="AP36" s="142">
        <f t="shared" si="38"/>
        <v>68</v>
      </c>
      <c r="AQ36" s="142">
        <f t="shared" si="38"/>
        <v>9.76</v>
      </c>
      <c r="AR36" s="142">
        <f t="shared" si="38"/>
        <v>8.6</v>
      </c>
      <c r="AS36" s="142">
        <f t="shared" si="38"/>
        <v>269</v>
      </c>
      <c r="AT36" s="142">
        <f t="shared" si="38"/>
        <v>6.2</v>
      </c>
      <c r="AU36" s="142">
        <f t="shared" si="38"/>
        <v>0</v>
      </c>
      <c r="AV36" s="142">
        <f t="shared" si="38"/>
        <v>6.2</v>
      </c>
      <c r="AW36" s="142">
        <f t="shared" si="38"/>
        <v>454</v>
      </c>
      <c r="AX36" s="142">
        <f t="shared" si="38"/>
        <v>58</v>
      </c>
      <c r="AY36" s="142">
        <f t="shared" si="38"/>
        <v>24.8</v>
      </c>
      <c r="AZ36" s="142">
        <f t="shared" si="38"/>
        <v>31.62</v>
      </c>
      <c r="BA36" s="142">
        <f t="shared" si="38"/>
        <v>124</v>
      </c>
      <c r="BB36" s="142">
        <f t="shared" si="38"/>
        <v>27.33</v>
      </c>
      <c r="BC36" s="142">
        <f t="shared" si="38"/>
        <v>20.399999999999999</v>
      </c>
      <c r="BD36" s="142">
        <f t="shared" si="38"/>
        <v>163</v>
      </c>
      <c r="BE36" s="142">
        <f t="shared" si="38"/>
        <v>21.86</v>
      </c>
      <c r="BF36" s="142">
        <f t="shared" si="38"/>
        <v>0</v>
      </c>
      <c r="BG36" s="142">
        <f t="shared" si="38"/>
        <v>8.6</v>
      </c>
      <c r="BH36" s="142">
        <f t="shared" si="38"/>
        <v>0</v>
      </c>
      <c r="BI36" s="142">
        <f t="shared" si="38"/>
        <v>66</v>
      </c>
      <c r="BJ36" s="142">
        <f t="shared" si="38"/>
        <v>41</v>
      </c>
      <c r="BK36" s="142">
        <f t="shared" si="38"/>
        <v>25</v>
      </c>
      <c r="BL36" s="142">
        <f t="shared" si="38"/>
        <v>264.77999999999997</v>
      </c>
      <c r="BM36" s="142">
        <f t="shared" si="38"/>
        <v>208</v>
      </c>
      <c r="BN36" s="142">
        <f t="shared" si="38"/>
        <v>56.78</v>
      </c>
      <c r="BO36" s="142">
        <f t="shared" si="38"/>
        <v>14</v>
      </c>
      <c r="BP36" s="142">
        <f t="shared" si="38"/>
        <v>144</v>
      </c>
      <c r="BQ36" s="142">
        <f t="shared" si="36"/>
        <v>51</v>
      </c>
      <c r="BR36" s="142">
        <f t="shared" si="36"/>
        <v>28</v>
      </c>
      <c r="BS36" s="142">
        <f t="shared" si="36"/>
        <v>102</v>
      </c>
      <c r="BT36" s="142">
        <f t="shared" si="36"/>
        <v>15.5</v>
      </c>
      <c r="BU36" s="142">
        <f t="shared" si="36"/>
        <v>27</v>
      </c>
      <c r="BV36" s="142">
        <f t="shared" si="36"/>
        <v>71.36</v>
      </c>
      <c r="BW36" s="142">
        <f t="shared" si="36"/>
        <v>35.6</v>
      </c>
      <c r="BX36" s="142">
        <f t="shared" si="36"/>
        <v>15</v>
      </c>
      <c r="BY36" s="142">
        <f t="shared" si="36"/>
        <v>63.9</v>
      </c>
      <c r="BZ36" s="142">
        <f t="shared" si="36"/>
        <v>2.3199999999999998</v>
      </c>
      <c r="CA36" s="142">
        <f t="shared" si="36"/>
        <v>58.61</v>
      </c>
      <c r="CB36" s="142">
        <f t="shared" si="36"/>
        <v>2.97</v>
      </c>
      <c r="CC36" s="142">
        <f t="shared" si="36"/>
        <v>20.43</v>
      </c>
      <c r="CD36" s="142">
        <f t="shared" si="36"/>
        <v>562</v>
      </c>
      <c r="CE36" s="142">
        <f t="shared" si="36"/>
        <v>518</v>
      </c>
      <c r="CF36" s="142">
        <f t="shared" si="36"/>
        <v>44</v>
      </c>
      <c r="CG36" s="142">
        <f t="shared" si="36"/>
        <v>58</v>
      </c>
      <c r="CH36" s="142">
        <f t="shared" si="36"/>
        <v>13</v>
      </c>
      <c r="CI36" s="142">
        <f t="shared" si="36"/>
        <v>11.5</v>
      </c>
      <c r="CJ36" s="142">
        <f t="shared" si="36"/>
        <v>6</v>
      </c>
      <c r="CK36" s="142">
        <f t="shared" si="36"/>
        <v>32</v>
      </c>
      <c r="CL36" s="142">
        <f t="shared" si="36"/>
        <v>55</v>
      </c>
      <c r="CM36" s="142">
        <f t="shared" si="36"/>
        <v>1</v>
      </c>
      <c r="CN36" s="142">
        <f t="shared" si="36"/>
        <v>650</v>
      </c>
      <c r="CO36" s="142">
        <f t="shared" si="36"/>
        <v>253.1</v>
      </c>
      <c r="CP36" s="142">
        <f t="shared" si="36"/>
        <v>239.5</v>
      </c>
      <c r="CQ36" s="142">
        <f t="shared" si="36"/>
        <v>3.6</v>
      </c>
      <c r="CR36" s="142">
        <f t="shared" si="36"/>
        <v>10</v>
      </c>
      <c r="CS36" s="142">
        <f t="shared" si="36"/>
        <v>53</v>
      </c>
      <c r="CT36" s="142">
        <f t="shared" si="36"/>
        <v>66</v>
      </c>
      <c r="CU36" s="142">
        <f t="shared" si="36"/>
        <v>86</v>
      </c>
      <c r="CV36" s="142">
        <f t="shared" si="36"/>
        <v>14</v>
      </c>
      <c r="CW36" s="142">
        <f t="shared" si="36"/>
        <v>11.5</v>
      </c>
      <c r="CX36" s="142">
        <f t="shared" si="36"/>
        <v>13.3</v>
      </c>
      <c r="CY36" s="142">
        <f t="shared" si="36"/>
        <v>49.16</v>
      </c>
      <c r="CZ36" s="142">
        <f t="shared" si="36"/>
        <v>71.209999999999994</v>
      </c>
      <c r="DA36" s="142">
        <f t="shared" si="36"/>
        <v>31.15</v>
      </c>
    </row>
    <row r="37" spans="1:105" s="125" customFormat="1" x14ac:dyDescent="0.2">
      <c r="A37" s="137" t="s">
        <v>66</v>
      </c>
      <c r="B37" s="125" t="s">
        <v>384</v>
      </c>
      <c r="C37" s="125">
        <v>2004</v>
      </c>
      <c r="D37" s="142">
        <f>D147</f>
        <v>3000</v>
      </c>
      <c r="E37" s="142">
        <f t="shared" ref="E37:BP38" si="39">E147</f>
        <v>167053</v>
      </c>
      <c r="F37" s="142">
        <f t="shared" si="39"/>
        <v>83178</v>
      </c>
      <c r="G37" s="142">
        <f t="shared" si="39"/>
        <v>25000</v>
      </c>
      <c r="H37" s="142">
        <f t="shared" si="39"/>
        <v>88300</v>
      </c>
      <c r="I37" s="142">
        <f t="shared" si="39"/>
        <v>160800</v>
      </c>
      <c r="J37" s="142">
        <f t="shared" si="39"/>
        <v>127950</v>
      </c>
      <c r="K37" s="142">
        <f t="shared" si="39"/>
        <v>17800</v>
      </c>
      <c r="L37" s="142">
        <f t="shared" si="39"/>
        <v>2600</v>
      </c>
      <c r="M37" s="142">
        <f t="shared" si="39"/>
        <v>94769</v>
      </c>
      <c r="N37" s="142">
        <f t="shared" si="39"/>
        <v>3100</v>
      </c>
      <c r="O37" s="142">
        <f t="shared" si="39"/>
        <v>22000</v>
      </c>
      <c r="P37" s="142">
        <f t="shared" si="39"/>
        <v>4000</v>
      </c>
      <c r="Q37" s="142">
        <f t="shared" si="39"/>
        <v>1450</v>
      </c>
      <c r="R37" s="142">
        <f t="shared" si="39"/>
        <v>6700</v>
      </c>
      <c r="S37" s="142">
        <f t="shared" si="39"/>
        <v>68450</v>
      </c>
      <c r="T37" s="142">
        <f t="shared" si="39"/>
        <v>690000</v>
      </c>
      <c r="U37" s="142">
        <f t="shared" si="39"/>
        <v>208402</v>
      </c>
      <c r="V37" s="142">
        <f t="shared" si="39"/>
        <v>32542</v>
      </c>
      <c r="W37" s="142">
        <f t="shared" si="39"/>
        <v>7138</v>
      </c>
      <c r="X37" s="142">
        <f t="shared" si="39"/>
        <v>68360</v>
      </c>
      <c r="Y37" s="142">
        <f t="shared" si="39"/>
        <v>42361</v>
      </c>
      <c r="Z37" s="142">
        <f t="shared" si="39"/>
        <v>27750</v>
      </c>
      <c r="AA37" s="142">
        <f t="shared" si="39"/>
        <v>8315</v>
      </c>
      <c r="AB37" s="142">
        <f t="shared" si="39"/>
        <v>1600</v>
      </c>
      <c r="AC37" s="142">
        <f t="shared" si="39"/>
        <v>18347</v>
      </c>
      <c r="AD37" s="142">
        <f t="shared" si="39"/>
        <v>103918</v>
      </c>
      <c r="AE37" s="142">
        <f t="shared" si="39"/>
        <v>97200</v>
      </c>
      <c r="AF37" s="142">
        <f t="shared" si="39"/>
        <v>6718</v>
      </c>
      <c r="AG37" s="142">
        <f t="shared" si="39"/>
        <v>21500</v>
      </c>
      <c r="AH37" s="142">
        <f t="shared" si="39"/>
        <v>121475</v>
      </c>
      <c r="AI37" s="142">
        <f t="shared" si="39"/>
        <v>117900</v>
      </c>
      <c r="AJ37" s="142">
        <f t="shared" si="39"/>
        <v>3575</v>
      </c>
      <c r="AK37" s="142">
        <f t="shared" si="39"/>
        <v>43728</v>
      </c>
      <c r="AL37" s="142">
        <f t="shared" si="39"/>
        <v>55000</v>
      </c>
      <c r="AM37" s="142">
        <f t="shared" si="39"/>
        <v>5825</v>
      </c>
      <c r="AN37" s="142">
        <f t="shared" si="39"/>
        <v>603762</v>
      </c>
      <c r="AO37" s="142">
        <f t="shared" si="39"/>
        <v>469504</v>
      </c>
      <c r="AP37" s="142">
        <f t="shared" si="39"/>
        <v>134258</v>
      </c>
      <c r="AQ37" s="142">
        <f t="shared" si="39"/>
        <v>2433</v>
      </c>
      <c r="AR37" s="142">
        <f t="shared" si="39"/>
        <v>10500</v>
      </c>
      <c r="AS37" s="142">
        <f t="shared" si="39"/>
        <v>413000</v>
      </c>
      <c r="AT37" s="142">
        <f t="shared" si="39"/>
        <v>2492200</v>
      </c>
      <c r="AU37" s="142">
        <f t="shared" si="39"/>
        <v>2490000</v>
      </c>
      <c r="AV37" s="142">
        <f t="shared" si="39"/>
        <v>2200</v>
      </c>
      <c r="AW37" s="142">
        <f t="shared" si="39"/>
        <v>766175</v>
      </c>
      <c r="AX37" s="142">
        <f t="shared" si="39"/>
        <v>30900</v>
      </c>
      <c r="AY37" s="142">
        <f t="shared" si="39"/>
        <v>12000</v>
      </c>
      <c r="AZ37" s="142">
        <f t="shared" si="39"/>
        <v>57800</v>
      </c>
      <c r="BA37" s="142">
        <f t="shared" si="39"/>
        <v>220740</v>
      </c>
      <c r="BB37" s="142">
        <f t="shared" si="39"/>
        <v>22000</v>
      </c>
      <c r="BC37" s="142">
        <f t="shared" si="39"/>
        <v>21007</v>
      </c>
      <c r="BD37" s="142">
        <f t="shared" si="39"/>
        <v>336500</v>
      </c>
      <c r="BE37" s="142">
        <f t="shared" si="39"/>
        <v>19756</v>
      </c>
      <c r="BF37" s="142">
        <f t="shared" si="39"/>
        <v>15700</v>
      </c>
      <c r="BG37" s="142">
        <f t="shared" si="39"/>
        <v>56000</v>
      </c>
      <c r="BH37" s="142">
        <f t="shared" si="39"/>
        <v>402</v>
      </c>
      <c r="BI37" s="142">
        <f t="shared" si="39"/>
        <v>78991</v>
      </c>
      <c r="BJ37" s="142">
        <f t="shared" si="39"/>
        <v>74636</v>
      </c>
      <c r="BK37" s="142">
        <f t="shared" si="39"/>
        <v>4355</v>
      </c>
      <c r="BL37" s="142">
        <f t="shared" si="39"/>
        <v>121762</v>
      </c>
      <c r="BM37" s="142">
        <f t="shared" si="39"/>
        <v>82062</v>
      </c>
      <c r="BN37" s="142">
        <f t="shared" si="39"/>
        <v>39700</v>
      </c>
      <c r="BO37" s="142">
        <f t="shared" si="39"/>
        <v>13839</v>
      </c>
      <c r="BP37" s="142">
        <f t="shared" si="39"/>
        <v>31000</v>
      </c>
      <c r="BQ37" s="142">
        <f t="shared" ref="BQ37:DA39" si="40">BQ147</f>
        <v>53000</v>
      </c>
      <c r="BR37" s="142">
        <f t="shared" si="40"/>
        <v>14000</v>
      </c>
      <c r="BS37" s="142">
        <f t="shared" si="40"/>
        <v>155700</v>
      </c>
      <c r="BT37" s="142">
        <f t="shared" si="40"/>
        <v>27576</v>
      </c>
      <c r="BU37" s="142">
        <f t="shared" si="40"/>
        <v>30000</v>
      </c>
      <c r="BV37" s="142">
        <f t="shared" si="40"/>
        <v>150000</v>
      </c>
      <c r="BW37" s="142">
        <f t="shared" si="40"/>
        <v>20200</v>
      </c>
      <c r="BX37" s="142">
        <f t="shared" si="40"/>
        <v>6500</v>
      </c>
      <c r="BY37" s="142">
        <f t="shared" si="40"/>
        <v>79265</v>
      </c>
      <c r="BZ37" s="142">
        <f t="shared" si="40"/>
        <v>1346</v>
      </c>
      <c r="CA37" s="142">
        <f t="shared" si="40"/>
        <v>75440</v>
      </c>
      <c r="CB37" s="142">
        <f t="shared" si="40"/>
        <v>2479</v>
      </c>
      <c r="CC37" s="142">
        <f t="shared" si="40"/>
        <v>18450</v>
      </c>
      <c r="CD37" s="142">
        <f t="shared" si="40"/>
        <v>683000</v>
      </c>
      <c r="CE37" s="142">
        <f t="shared" si="40"/>
        <v>638000</v>
      </c>
      <c r="CF37" s="142">
        <f t="shared" si="40"/>
        <v>45000</v>
      </c>
      <c r="CG37" s="142">
        <f t="shared" si="40"/>
        <v>78000</v>
      </c>
      <c r="CH37" s="142">
        <f t="shared" si="40"/>
        <v>8125</v>
      </c>
      <c r="CI37" s="142">
        <f t="shared" si="40"/>
        <v>9900</v>
      </c>
      <c r="CJ37" s="142">
        <f t="shared" si="40"/>
        <v>5336</v>
      </c>
      <c r="CK37" s="142">
        <f t="shared" si="40"/>
        <v>32000</v>
      </c>
      <c r="CL37" s="142">
        <f t="shared" si="40"/>
        <v>109615</v>
      </c>
      <c r="CM37" s="142">
        <f t="shared" si="40"/>
        <v>15140</v>
      </c>
      <c r="CN37" s="142">
        <f t="shared" si="40"/>
        <v>2500000</v>
      </c>
      <c r="CO37" s="142">
        <f t="shared" si="40"/>
        <v>307551</v>
      </c>
      <c r="CP37" s="142">
        <f t="shared" si="40"/>
        <v>289476</v>
      </c>
      <c r="CQ37" s="142">
        <f t="shared" si="40"/>
        <v>7550</v>
      </c>
      <c r="CR37" s="142">
        <f t="shared" si="40"/>
        <v>10525</v>
      </c>
      <c r="CS37" s="142">
        <f t="shared" si="40"/>
        <v>15000</v>
      </c>
      <c r="CT37" s="142">
        <f t="shared" si="40"/>
        <v>139800</v>
      </c>
      <c r="CU37" s="142">
        <f t="shared" si="40"/>
        <v>47161</v>
      </c>
      <c r="CV37" s="142">
        <f t="shared" si="40"/>
        <v>6400</v>
      </c>
      <c r="CW37" s="142">
        <f t="shared" si="40"/>
        <v>7411</v>
      </c>
      <c r="CX37" s="142">
        <f t="shared" si="40"/>
        <v>3800</v>
      </c>
      <c r="CY37" s="142">
        <f t="shared" si="40"/>
        <v>41200</v>
      </c>
      <c r="CZ37" s="142">
        <f t="shared" si="40"/>
        <v>110000</v>
      </c>
      <c r="DA37" s="142">
        <f t="shared" si="40"/>
        <v>33800</v>
      </c>
    </row>
    <row r="38" spans="1:105" s="125" customFormat="1" x14ac:dyDescent="0.2">
      <c r="A38" s="137" t="s">
        <v>67</v>
      </c>
      <c r="B38" s="125" t="s">
        <v>385</v>
      </c>
      <c r="C38" s="125">
        <v>2004</v>
      </c>
      <c r="D38" s="142">
        <f t="shared" ref="D38:S39" si="41">D148</f>
        <v>3000</v>
      </c>
      <c r="E38" s="142">
        <f t="shared" si="41"/>
        <v>181579</v>
      </c>
      <c r="F38" s="142">
        <f t="shared" si="41"/>
        <v>85488</v>
      </c>
      <c r="G38" s="142">
        <f t="shared" si="41"/>
        <v>30000</v>
      </c>
      <c r="H38" s="142">
        <f t="shared" si="41"/>
        <v>88300</v>
      </c>
      <c r="I38" s="142">
        <f t="shared" si="41"/>
        <v>160800</v>
      </c>
      <c r="J38" s="142">
        <f t="shared" si="41"/>
        <v>127950</v>
      </c>
      <c r="K38" s="142">
        <f t="shared" si="41"/>
        <v>26000</v>
      </c>
      <c r="L38" s="142">
        <f t="shared" si="41"/>
        <v>2600</v>
      </c>
      <c r="M38" s="142">
        <f t="shared" si="41"/>
        <v>107341</v>
      </c>
      <c r="N38" s="142">
        <f t="shared" si="41"/>
        <v>3100</v>
      </c>
      <c r="O38" s="142">
        <f t="shared" si="41"/>
        <v>22000</v>
      </c>
      <c r="P38" s="142">
        <f t="shared" si="41"/>
        <v>12500</v>
      </c>
      <c r="Q38" s="142">
        <f t="shared" si="41"/>
        <v>4500</v>
      </c>
      <c r="R38" s="142">
        <f t="shared" si="41"/>
        <v>5000</v>
      </c>
      <c r="S38" s="142">
        <f t="shared" si="41"/>
        <v>20997</v>
      </c>
      <c r="T38" s="142">
        <f t="shared" si="39"/>
        <v>690000</v>
      </c>
      <c r="U38" s="142">
        <f t="shared" si="39"/>
        <v>208402</v>
      </c>
      <c r="V38" s="142">
        <f t="shared" si="39"/>
        <v>62569</v>
      </c>
      <c r="W38" s="142">
        <f t="shared" si="39"/>
        <v>8700</v>
      </c>
      <c r="X38" s="142">
        <f t="shared" si="39"/>
        <v>98785</v>
      </c>
      <c r="Y38" s="142">
        <f t="shared" si="39"/>
        <v>42361</v>
      </c>
      <c r="Z38" s="142">
        <f t="shared" si="39"/>
        <v>27750</v>
      </c>
      <c r="AA38" s="142">
        <f t="shared" si="39"/>
        <v>8315</v>
      </c>
      <c r="AB38" s="142">
        <f t="shared" si="39"/>
        <v>1600</v>
      </c>
      <c r="AC38" s="142">
        <f t="shared" si="39"/>
        <v>4090</v>
      </c>
      <c r="AD38" s="142">
        <f t="shared" si="39"/>
        <v>177000</v>
      </c>
      <c r="AE38" s="142">
        <f t="shared" si="39"/>
        <v>162000</v>
      </c>
      <c r="AF38" s="142">
        <f t="shared" si="39"/>
        <v>15000</v>
      </c>
      <c r="AG38" s="142">
        <f t="shared" si="39"/>
        <v>21500</v>
      </c>
      <c r="AH38" s="142">
        <f t="shared" si="39"/>
        <v>121475</v>
      </c>
      <c r="AI38" s="142">
        <f t="shared" si="39"/>
        <v>117900</v>
      </c>
      <c r="AJ38" s="142">
        <f t="shared" si="39"/>
        <v>3575</v>
      </c>
      <c r="AK38" s="142">
        <f t="shared" si="39"/>
        <v>43728</v>
      </c>
      <c r="AL38" s="142">
        <f t="shared" si="39"/>
        <v>55000</v>
      </c>
      <c r="AM38" s="142">
        <f t="shared" si="39"/>
        <v>5825</v>
      </c>
      <c r="AN38" s="142">
        <f t="shared" si="39"/>
        <v>661402</v>
      </c>
      <c r="AO38" s="142">
        <f t="shared" si="39"/>
        <v>527144</v>
      </c>
      <c r="AP38" s="142">
        <f t="shared" si="39"/>
        <v>134258</v>
      </c>
      <c r="AQ38" s="142">
        <f t="shared" si="39"/>
        <v>2433</v>
      </c>
      <c r="AR38" s="142">
        <f t="shared" si="39"/>
        <v>10500</v>
      </c>
      <c r="AS38" s="142">
        <f t="shared" si="39"/>
        <v>413000</v>
      </c>
      <c r="AT38" s="142">
        <f t="shared" si="39"/>
        <v>2492200</v>
      </c>
      <c r="AU38" s="142">
        <f t="shared" si="39"/>
        <v>2490000</v>
      </c>
      <c r="AV38" s="142">
        <f t="shared" si="39"/>
        <v>2200</v>
      </c>
      <c r="AW38" s="142">
        <f t="shared" si="39"/>
        <v>848875</v>
      </c>
      <c r="AX38" s="142">
        <f t="shared" si="39"/>
        <v>30900</v>
      </c>
      <c r="AY38" s="142">
        <f t="shared" si="39"/>
        <v>16500</v>
      </c>
      <c r="AZ38" s="142">
        <f t="shared" si="39"/>
        <v>119000</v>
      </c>
      <c r="BA38" s="142">
        <f t="shared" si="39"/>
        <v>220740</v>
      </c>
      <c r="BB38" s="142">
        <f t="shared" si="39"/>
        <v>22000</v>
      </c>
      <c r="BC38" s="142">
        <f t="shared" si="39"/>
        <v>34035</v>
      </c>
      <c r="BD38" s="142">
        <f t="shared" si="39"/>
        <v>336500</v>
      </c>
      <c r="BE38" s="142">
        <f t="shared" si="39"/>
        <v>24756</v>
      </c>
      <c r="BF38" s="142">
        <f t="shared" si="39"/>
        <v>16700</v>
      </c>
      <c r="BG38" s="142">
        <f t="shared" si="39"/>
        <v>56000</v>
      </c>
      <c r="BH38" s="142">
        <f t="shared" si="39"/>
        <v>402</v>
      </c>
      <c r="BI38" s="142">
        <f t="shared" si="39"/>
        <v>83868</v>
      </c>
      <c r="BJ38" s="142">
        <f t="shared" si="39"/>
        <v>74636</v>
      </c>
      <c r="BK38" s="142">
        <f t="shared" si="39"/>
        <v>9232</v>
      </c>
      <c r="BL38" s="142">
        <f t="shared" si="39"/>
        <v>129462</v>
      </c>
      <c r="BM38" s="142">
        <f t="shared" si="39"/>
        <v>82062</v>
      </c>
      <c r="BN38" s="142">
        <f t="shared" si="39"/>
        <v>47400</v>
      </c>
      <c r="BO38" s="142">
        <f t="shared" si="39"/>
        <v>13839</v>
      </c>
      <c r="BP38" s="142">
        <f t="shared" si="39"/>
        <v>61447</v>
      </c>
      <c r="BQ38" s="142">
        <f t="shared" si="40"/>
        <v>53000</v>
      </c>
      <c r="BR38" s="142">
        <f t="shared" si="40"/>
        <v>18777</v>
      </c>
      <c r="BS38" s="142">
        <f t="shared" si="40"/>
        <v>155700</v>
      </c>
      <c r="BT38" s="142">
        <f t="shared" si="40"/>
        <v>27576</v>
      </c>
      <c r="BU38" s="142">
        <f t="shared" si="40"/>
        <v>30000</v>
      </c>
      <c r="BV38" s="142">
        <f t="shared" si="40"/>
        <v>150000</v>
      </c>
      <c r="BW38" s="142">
        <f t="shared" si="40"/>
        <v>20200</v>
      </c>
      <c r="BX38" s="142">
        <f t="shared" si="40"/>
        <v>6500</v>
      </c>
      <c r="BY38" s="142">
        <f t="shared" si="40"/>
        <v>79265</v>
      </c>
      <c r="BZ38" s="142">
        <f t="shared" si="40"/>
        <v>1346</v>
      </c>
      <c r="CA38" s="142">
        <f t="shared" si="40"/>
        <v>75440</v>
      </c>
      <c r="CB38" s="142">
        <f t="shared" si="40"/>
        <v>2479</v>
      </c>
      <c r="CC38" s="142">
        <f t="shared" si="40"/>
        <v>18450</v>
      </c>
      <c r="CD38" s="142">
        <f t="shared" si="40"/>
        <v>683000</v>
      </c>
      <c r="CE38" s="142">
        <f t="shared" si="40"/>
        <v>638000</v>
      </c>
      <c r="CF38" s="142">
        <f t="shared" si="40"/>
        <v>45000</v>
      </c>
      <c r="CG38" s="142">
        <f t="shared" si="40"/>
        <v>75000</v>
      </c>
      <c r="CH38" s="142">
        <f t="shared" si="40"/>
        <v>8125</v>
      </c>
      <c r="CI38" s="142">
        <f t="shared" si="40"/>
        <v>16700</v>
      </c>
      <c r="CJ38" s="142">
        <f t="shared" si="40"/>
        <v>5336</v>
      </c>
      <c r="CK38" s="142">
        <f t="shared" si="40"/>
        <v>32000</v>
      </c>
      <c r="CL38" s="142">
        <f t="shared" si="40"/>
        <v>109016</v>
      </c>
      <c r="CM38" s="142">
        <f t="shared" si="40"/>
        <v>15000</v>
      </c>
      <c r="CN38" s="142">
        <f t="shared" si="40"/>
        <v>2500000</v>
      </c>
      <c r="CO38" s="142">
        <f t="shared" si="40"/>
        <v>392428</v>
      </c>
      <c r="CP38" s="142">
        <f t="shared" si="40"/>
        <v>345270</v>
      </c>
      <c r="CQ38" s="142">
        <f t="shared" si="40"/>
        <v>21000</v>
      </c>
      <c r="CR38" s="142">
        <f t="shared" si="40"/>
        <v>26158</v>
      </c>
      <c r="CS38" s="142">
        <f t="shared" si="40"/>
        <v>15000</v>
      </c>
      <c r="CT38" s="142">
        <f t="shared" si="40"/>
        <v>139800</v>
      </c>
      <c r="CU38" s="142">
        <f t="shared" si="40"/>
        <v>47161</v>
      </c>
      <c r="CV38" s="142">
        <f t="shared" si="40"/>
        <v>11000</v>
      </c>
      <c r="CW38" s="142">
        <f t="shared" si="40"/>
        <v>7411</v>
      </c>
      <c r="CX38" s="142">
        <f t="shared" si="40"/>
        <v>9000</v>
      </c>
      <c r="CY38" s="142">
        <f t="shared" si="40"/>
        <v>66700</v>
      </c>
      <c r="CZ38" s="142">
        <f t="shared" si="40"/>
        <v>110000</v>
      </c>
      <c r="DA38" s="142">
        <f t="shared" si="40"/>
        <v>34000</v>
      </c>
    </row>
    <row r="39" spans="1:105" s="125" customFormat="1" x14ac:dyDescent="0.2">
      <c r="A39" s="137" t="s">
        <v>68</v>
      </c>
      <c r="B39" s="125" t="s">
        <v>383</v>
      </c>
      <c r="C39" s="125">
        <v>2004</v>
      </c>
      <c r="D39" s="142">
        <f t="shared" si="41"/>
        <v>0</v>
      </c>
      <c r="E39" s="142">
        <f t="shared" ref="E39:BP39" si="42">E149</f>
        <v>187</v>
      </c>
      <c r="F39" s="142">
        <f t="shared" si="42"/>
        <v>0</v>
      </c>
      <c r="G39" s="142">
        <f t="shared" si="42"/>
        <v>0</v>
      </c>
      <c r="H39" s="142">
        <f t="shared" si="42"/>
        <v>0</v>
      </c>
      <c r="I39" s="142">
        <f t="shared" si="42"/>
        <v>0</v>
      </c>
      <c r="J39" s="142">
        <f t="shared" si="42"/>
        <v>0</v>
      </c>
      <c r="K39" s="142">
        <f t="shared" si="42"/>
        <v>0</v>
      </c>
      <c r="L39" s="142">
        <f t="shared" si="42"/>
        <v>3</v>
      </c>
      <c r="M39" s="142">
        <f t="shared" si="42"/>
        <v>0</v>
      </c>
      <c r="N39" s="142">
        <f t="shared" si="42"/>
        <v>0</v>
      </c>
      <c r="O39" s="142">
        <f t="shared" si="42"/>
        <v>0</v>
      </c>
      <c r="P39" s="142">
        <f t="shared" si="42"/>
        <v>0</v>
      </c>
      <c r="Q39" s="142">
        <f t="shared" si="42"/>
        <v>0</v>
      </c>
      <c r="R39" s="142">
        <f t="shared" si="42"/>
        <v>200</v>
      </c>
      <c r="S39" s="142">
        <f t="shared" si="42"/>
        <v>0</v>
      </c>
      <c r="T39" s="142">
        <f t="shared" si="42"/>
        <v>0</v>
      </c>
      <c r="U39" s="142">
        <f t="shared" si="42"/>
        <v>0</v>
      </c>
      <c r="V39" s="142">
        <f t="shared" si="42"/>
        <v>235</v>
      </c>
      <c r="W39" s="142">
        <f t="shared" si="42"/>
        <v>65</v>
      </c>
      <c r="X39" s="142">
        <f t="shared" si="42"/>
        <v>0</v>
      </c>
      <c r="Y39" s="142">
        <f t="shared" si="42"/>
        <v>0</v>
      </c>
      <c r="Z39" s="142">
        <f t="shared" si="42"/>
        <v>0</v>
      </c>
      <c r="AA39" s="142">
        <f t="shared" si="42"/>
        <v>9</v>
      </c>
      <c r="AB39" s="142">
        <f t="shared" si="42"/>
        <v>0</v>
      </c>
      <c r="AC39" s="142">
        <f t="shared" si="42"/>
        <v>0</v>
      </c>
      <c r="AD39" s="142">
        <f t="shared" si="42"/>
        <v>148</v>
      </c>
      <c r="AE39" s="142">
        <f t="shared" si="42"/>
        <v>142</v>
      </c>
      <c r="AF39" s="142">
        <f t="shared" si="42"/>
        <v>6</v>
      </c>
      <c r="AG39" s="142">
        <f t="shared" si="42"/>
        <v>0</v>
      </c>
      <c r="AH39" s="142">
        <f t="shared" si="42"/>
        <v>0</v>
      </c>
      <c r="AI39" s="142">
        <f t="shared" si="42"/>
        <v>0</v>
      </c>
      <c r="AJ39" s="142">
        <f t="shared" si="42"/>
        <v>0</v>
      </c>
      <c r="AK39" s="142">
        <f t="shared" si="42"/>
        <v>5000</v>
      </c>
      <c r="AL39" s="142">
        <f t="shared" si="42"/>
        <v>0</v>
      </c>
      <c r="AM39" s="142">
        <f t="shared" si="42"/>
        <v>0</v>
      </c>
      <c r="AN39" s="142">
        <f t="shared" si="42"/>
        <v>0</v>
      </c>
      <c r="AO39" s="142">
        <f t="shared" si="42"/>
        <v>0</v>
      </c>
      <c r="AP39" s="142">
        <f t="shared" si="42"/>
        <v>0</v>
      </c>
      <c r="AQ39" s="142">
        <f t="shared" si="42"/>
        <v>0</v>
      </c>
      <c r="AR39" s="142">
        <f t="shared" si="42"/>
        <v>0</v>
      </c>
      <c r="AS39" s="142">
        <f t="shared" si="42"/>
        <v>0</v>
      </c>
      <c r="AT39" s="142">
        <f t="shared" si="42"/>
        <v>154000</v>
      </c>
      <c r="AU39" s="142">
        <f t="shared" si="42"/>
        <v>154000</v>
      </c>
      <c r="AV39" s="142">
        <f t="shared" si="42"/>
        <v>0</v>
      </c>
      <c r="AW39" s="142">
        <f t="shared" si="42"/>
        <v>0</v>
      </c>
      <c r="AX39" s="142">
        <f t="shared" si="42"/>
        <v>828</v>
      </c>
      <c r="AY39" s="142">
        <f t="shared" si="42"/>
        <v>200</v>
      </c>
      <c r="AZ39" s="142">
        <f t="shared" si="42"/>
        <v>0</v>
      </c>
      <c r="BA39" s="142">
        <f t="shared" si="42"/>
        <v>0</v>
      </c>
      <c r="BB39" s="142">
        <f t="shared" si="42"/>
        <v>0</v>
      </c>
      <c r="BC39" s="142">
        <f t="shared" si="42"/>
        <v>151</v>
      </c>
      <c r="BD39" s="142">
        <f t="shared" si="42"/>
        <v>0</v>
      </c>
      <c r="BE39" s="142">
        <f t="shared" si="42"/>
        <v>0</v>
      </c>
      <c r="BF39" s="142">
        <f t="shared" si="42"/>
        <v>0</v>
      </c>
      <c r="BG39" s="142">
        <f t="shared" si="42"/>
        <v>0</v>
      </c>
      <c r="BH39" s="142">
        <f t="shared" si="42"/>
        <v>0</v>
      </c>
      <c r="BI39" s="142">
        <f t="shared" si="42"/>
        <v>525</v>
      </c>
      <c r="BJ39" s="142">
        <f t="shared" si="42"/>
        <v>0</v>
      </c>
      <c r="BK39" s="142">
        <f t="shared" si="42"/>
        <v>525</v>
      </c>
      <c r="BL39" s="142">
        <f t="shared" si="42"/>
        <v>0</v>
      </c>
      <c r="BM39" s="142">
        <f t="shared" si="42"/>
        <v>0</v>
      </c>
      <c r="BN39" s="142">
        <f t="shared" si="42"/>
        <v>0</v>
      </c>
      <c r="BO39" s="142">
        <f t="shared" si="42"/>
        <v>215</v>
      </c>
      <c r="BP39" s="142">
        <f t="shared" si="42"/>
        <v>0</v>
      </c>
      <c r="BQ39" s="142">
        <f t="shared" si="40"/>
        <v>0</v>
      </c>
      <c r="BR39" s="142">
        <f t="shared" si="40"/>
        <v>0</v>
      </c>
      <c r="BS39" s="142">
        <f t="shared" si="40"/>
        <v>0</v>
      </c>
      <c r="BT39" s="142">
        <f t="shared" si="40"/>
        <v>0</v>
      </c>
      <c r="BU39" s="142">
        <f t="shared" si="40"/>
        <v>0</v>
      </c>
      <c r="BV39" s="142">
        <f t="shared" si="40"/>
        <v>0</v>
      </c>
      <c r="BW39" s="142">
        <f t="shared" si="40"/>
        <v>0</v>
      </c>
      <c r="BX39" s="142">
        <f t="shared" si="40"/>
        <v>14</v>
      </c>
      <c r="BY39" s="142">
        <f t="shared" si="40"/>
        <v>0</v>
      </c>
      <c r="BZ39" s="142">
        <f t="shared" si="40"/>
        <v>0</v>
      </c>
      <c r="CA39" s="142">
        <f t="shared" si="40"/>
        <v>0</v>
      </c>
      <c r="CB39" s="142">
        <f t="shared" si="40"/>
        <v>0</v>
      </c>
      <c r="CC39" s="142">
        <f t="shared" si="40"/>
        <v>0</v>
      </c>
      <c r="CD39" s="142">
        <f t="shared" si="40"/>
        <v>0</v>
      </c>
      <c r="CE39" s="142">
        <f t="shared" si="40"/>
        <v>0</v>
      </c>
      <c r="CF39" s="142">
        <f t="shared" si="40"/>
        <v>0</v>
      </c>
      <c r="CG39" s="142">
        <f t="shared" si="40"/>
        <v>100</v>
      </c>
      <c r="CH39" s="142">
        <f t="shared" si="40"/>
        <v>0</v>
      </c>
      <c r="CI39" s="142">
        <f t="shared" si="40"/>
        <v>0</v>
      </c>
      <c r="CJ39" s="142">
        <f t="shared" si="40"/>
        <v>112</v>
      </c>
      <c r="CK39" s="142">
        <f t="shared" si="40"/>
        <v>0</v>
      </c>
      <c r="CL39" s="142">
        <f t="shared" si="40"/>
        <v>0</v>
      </c>
      <c r="CM39" s="142">
        <f t="shared" si="40"/>
        <v>0</v>
      </c>
      <c r="CN39" s="142">
        <f t="shared" si="40"/>
        <v>0</v>
      </c>
      <c r="CO39" s="142">
        <f t="shared" si="40"/>
        <v>1616</v>
      </c>
      <c r="CP39" s="142">
        <f t="shared" si="40"/>
        <v>0</v>
      </c>
      <c r="CQ39" s="142">
        <f t="shared" si="40"/>
        <v>0</v>
      </c>
      <c r="CR39" s="142">
        <f t="shared" si="40"/>
        <v>1616</v>
      </c>
      <c r="CS39" s="142">
        <f t="shared" si="40"/>
        <v>2000</v>
      </c>
      <c r="CT39" s="142">
        <f t="shared" si="40"/>
        <v>0</v>
      </c>
      <c r="CU39" s="142">
        <f t="shared" si="40"/>
        <v>0</v>
      </c>
      <c r="CV39" s="142">
        <f t="shared" si="40"/>
        <v>0</v>
      </c>
      <c r="CW39" s="142">
        <f t="shared" si="40"/>
        <v>0</v>
      </c>
      <c r="CX39" s="142">
        <f t="shared" si="40"/>
        <v>0</v>
      </c>
      <c r="CY39" s="142">
        <f t="shared" si="40"/>
        <v>450</v>
      </c>
      <c r="CZ39" s="142">
        <f t="shared" si="40"/>
        <v>0</v>
      </c>
      <c r="DA39" s="142">
        <f t="shared" si="40"/>
        <v>0</v>
      </c>
    </row>
    <row r="40" spans="1:105" s="125" customFormat="1" x14ac:dyDescent="0.2">
      <c r="A40" s="137" t="s">
        <v>69</v>
      </c>
      <c r="B40" s="125" t="s">
        <v>382</v>
      </c>
      <c r="C40" s="125">
        <v>2004</v>
      </c>
      <c r="D40" s="142">
        <f>D151</f>
        <v>7906</v>
      </c>
      <c r="E40" s="142">
        <f t="shared" ref="E40:BP41" si="43">E151</f>
        <v>274862</v>
      </c>
      <c r="F40" s="142">
        <f t="shared" si="43"/>
        <v>176687</v>
      </c>
      <c r="G40" s="142">
        <f t="shared" si="43"/>
        <v>43268</v>
      </c>
      <c r="H40" s="142">
        <f t="shared" si="43"/>
        <v>159544</v>
      </c>
      <c r="I40" s="142">
        <f t="shared" si="43"/>
        <v>286076</v>
      </c>
      <c r="J40" s="142">
        <f t="shared" si="43"/>
        <v>244129</v>
      </c>
      <c r="K40" s="142">
        <f t="shared" si="43"/>
        <v>27631</v>
      </c>
      <c r="L40" s="142">
        <f t="shared" si="43"/>
        <v>7834</v>
      </c>
      <c r="M40" s="142">
        <f t="shared" si="43"/>
        <v>140468</v>
      </c>
      <c r="N40" s="142">
        <f t="shared" si="43"/>
        <v>5811</v>
      </c>
      <c r="O40" s="142">
        <f t="shared" si="43"/>
        <v>70523</v>
      </c>
      <c r="P40" s="142">
        <f t="shared" si="43"/>
        <v>7251</v>
      </c>
      <c r="Q40" s="142">
        <f t="shared" si="43"/>
        <v>1631</v>
      </c>
      <c r="R40" s="142">
        <f t="shared" si="43"/>
        <v>16258</v>
      </c>
      <c r="S40" s="142">
        <f t="shared" si="43"/>
        <v>34623</v>
      </c>
      <c r="T40" s="142">
        <f t="shared" si="43"/>
        <v>1240200</v>
      </c>
      <c r="U40" s="142">
        <f t="shared" si="43"/>
        <v>488</v>
      </c>
      <c r="V40" s="142">
        <f t="shared" si="43"/>
        <v>81291</v>
      </c>
      <c r="W40" s="142">
        <f t="shared" si="43"/>
        <v>15318</v>
      </c>
      <c r="X40" s="142">
        <f t="shared" si="43"/>
        <v>91605</v>
      </c>
      <c r="Y40" s="142">
        <f t="shared" si="43"/>
        <v>102891</v>
      </c>
      <c r="Z40" s="142">
        <f t="shared" si="43"/>
        <v>50710</v>
      </c>
      <c r="AA40" s="142">
        <f t="shared" si="43"/>
        <v>18859</v>
      </c>
      <c r="AB40" s="142">
        <f t="shared" si="43"/>
        <v>11563</v>
      </c>
      <c r="AC40" s="142">
        <f t="shared" si="43"/>
        <v>44252</v>
      </c>
      <c r="AD40" s="142">
        <f t="shared" si="43"/>
        <v>197509</v>
      </c>
      <c r="AE40" s="142">
        <f t="shared" si="43"/>
        <v>184248</v>
      </c>
      <c r="AF40" s="142">
        <f t="shared" si="43"/>
        <v>13261</v>
      </c>
      <c r="AG40" s="142">
        <f t="shared" si="43"/>
        <v>39459</v>
      </c>
      <c r="AH40" s="142">
        <f t="shared" si="43"/>
        <v>247574</v>
      </c>
      <c r="AI40" s="142">
        <f t="shared" si="43"/>
        <v>243748</v>
      </c>
      <c r="AJ40" s="142">
        <f t="shared" si="43"/>
        <v>3826</v>
      </c>
      <c r="AK40" s="142">
        <f t="shared" si="43"/>
        <v>73676</v>
      </c>
      <c r="AL40" s="142">
        <f t="shared" si="43"/>
        <v>98950</v>
      </c>
      <c r="AM40" s="142">
        <f t="shared" si="43"/>
        <v>22160</v>
      </c>
      <c r="AN40" s="142">
        <f t="shared" si="43"/>
        <v>1077296.67</v>
      </c>
      <c r="AO40" s="142">
        <f t="shared" si="43"/>
        <v>836121.67</v>
      </c>
      <c r="AP40" s="142">
        <f t="shared" si="43"/>
        <v>241175</v>
      </c>
      <c r="AQ40" s="142">
        <f t="shared" si="43"/>
        <v>7653</v>
      </c>
      <c r="AR40" s="142">
        <f t="shared" si="43"/>
        <v>40003</v>
      </c>
      <c r="AS40" s="142">
        <f t="shared" si="43"/>
        <v>578900</v>
      </c>
      <c r="AT40" s="142">
        <f t="shared" si="43"/>
        <v>9651</v>
      </c>
      <c r="AU40" s="142">
        <f t="shared" si="43"/>
        <v>4438</v>
      </c>
      <c r="AV40" s="142">
        <f t="shared" si="43"/>
        <v>5213</v>
      </c>
      <c r="AW40" s="142">
        <f t="shared" si="43"/>
        <v>1405279</v>
      </c>
      <c r="AX40" s="142">
        <f t="shared" si="43"/>
        <v>53706</v>
      </c>
      <c r="AY40" s="142">
        <f t="shared" si="43"/>
        <v>22867</v>
      </c>
      <c r="AZ40" s="142">
        <f t="shared" si="43"/>
        <v>147462</v>
      </c>
      <c r="BA40" s="142">
        <f t="shared" si="43"/>
        <v>344351</v>
      </c>
      <c r="BB40" s="142">
        <f t="shared" si="43"/>
        <v>50333</v>
      </c>
      <c r="BC40" s="142">
        <f t="shared" si="43"/>
        <v>46324</v>
      </c>
      <c r="BD40" s="142">
        <f t="shared" si="43"/>
        <v>536394</v>
      </c>
      <c r="BE40" s="142">
        <f t="shared" si="43"/>
        <v>34630</v>
      </c>
      <c r="BF40" s="142">
        <f t="shared" si="43"/>
        <v>40658</v>
      </c>
      <c r="BG40" s="142">
        <f t="shared" si="43"/>
        <v>104178</v>
      </c>
      <c r="BH40" s="142">
        <f t="shared" si="43"/>
        <v>3991</v>
      </c>
      <c r="BI40" s="142">
        <f t="shared" si="43"/>
        <v>132614</v>
      </c>
      <c r="BJ40" s="142">
        <f t="shared" si="43"/>
        <v>122374</v>
      </c>
      <c r="BK40" s="142">
        <f t="shared" si="43"/>
        <v>10240</v>
      </c>
      <c r="BL40" s="142">
        <f t="shared" si="43"/>
        <v>201345</v>
      </c>
      <c r="BM40" s="142">
        <f t="shared" si="43"/>
        <v>139345</v>
      </c>
      <c r="BN40" s="142">
        <f t="shared" si="43"/>
        <v>62000</v>
      </c>
      <c r="BO40" s="142">
        <f t="shared" si="43"/>
        <v>30163</v>
      </c>
      <c r="BP40" s="142">
        <f t="shared" si="43"/>
        <v>64706</v>
      </c>
      <c r="BQ40" s="142">
        <f t="shared" ref="BQ40:DA40" si="44">BQ151</f>
        <v>121809</v>
      </c>
      <c r="BR40" s="142">
        <f t="shared" si="44"/>
        <v>23920</v>
      </c>
      <c r="BS40" s="142">
        <f t="shared" si="44"/>
        <v>275735</v>
      </c>
      <c r="BT40" s="142">
        <f t="shared" si="44"/>
        <v>42087</v>
      </c>
      <c r="BU40" s="142">
        <f t="shared" si="44"/>
        <v>74924</v>
      </c>
      <c r="BV40" s="142">
        <f t="shared" si="44"/>
        <v>233000</v>
      </c>
      <c r="BW40" s="142">
        <f t="shared" si="44"/>
        <v>43015</v>
      </c>
      <c r="BX40" s="142">
        <f t="shared" si="44"/>
        <v>20090</v>
      </c>
      <c r="BY40" s="142">
        <f t="shared" si="44"/>
        <v>161348</v>
      </c>
      <c r="BZ40" s="142">
        <f t="shared" si="44"/>
        <v>2976</v>
      </c>
      <c r="CA40" s="142">
        <f t="shared" si="44"/>
        <v>151842</v>
      </c>
      <c r="CB40" s="142">
        <f t="shared" si="44"/>
        <v>6530</v>
      </c>
      <c r="CC40" s="142">
        <f t="shared" si="44"/>
        <v>33790</v>
      </c>
      <c r="CD40" s="142">
        <f t="shared" si="44"/>
        <v>1066070</v>
      </c>
      <c r="CE40" s="142">
        <f t="shared" si="44"/>
        <v>992497</v>
      </c>
      <c r="CF40" s="142">
        <f t="shared" si="44"/>
        <v>73573</v>
      </c>
      <c r="CG40" s="142">
        <f t="shared" si="44"/>
        <v>151</v>
      </c>
      <c r="CH40" s="142">
        <f t="shared" si="44"/>
        <v>19991</v>
      </c>
      <c r="CI40" s="142">
        <f t="shared" si="44"/>
        <v>26771</v>
      </c>
      <c r="CJ40" s="142">
        <f t="shared" si="44"/>
        <v>21279</v>
      </c>
      <c r="CK40" s="142">
        <f t="shared" si="44"/>
        <v>60964</v>
      </c>
      <c r="CL40" s="142">
        <f t="shared" si="44"/>
        <v>198752</v>
      </c>
      <c r="CM40" s="142">
        <f t="shared" si="44"/>
        <v>38752</v>
      </c>
      <c r="CN40" s="142">
        <f t="shared" si="44"/>
        <v>4420214</v>
      </c>
      <c r="CO40" s="142">
        <f t="shared" si="44"/>
        <v>458551</v>
      </c>
      <c r="CP40" s="142">
        <f t="shared" si="44"/>
        <v>426300</v>
      </c>
      <c r="CQ40" s="142">
        <f t="shared" si="44"/>
        <v>10016</v>
      </c>
      <c r="CR40" s="142">
        <f t="shared" si="44"/>
        <v>22235</v>
      </c>
      <c r="CS40" s="142">
        <f t="shared" si="44"/>
        <v>24285</v>
      </c>
      <c r="CT40" s="142">
        <f t="shared" si="44"/>
        <v>227746</v>
      </c>
      <c r="CU40" s="142">
        <f t="shared" si="44"/>
        <v>84210</v>
      </c>
      <c r="CV40" s="142">
        <f t="shared" si="44"/>
        <v>16254</v>
      </c>
      <c r="CW40" s="142">
        <f t="shared" si="44"/>
        <v>24</v>
      </c>
      <c r="CX40" s="142">
        <f t="shared" si="44"/>
        <v>11065</v>
      </c>
      <c r="CY40" s="142">
        <f t="shared" si="44"/>
        <v>94390</v>
      </c>
      <c r="CZ40" s="142">
        <f t="shared" si="44"/>
        <v>152518</v>
      </c>
      <c r="DA40" s="142">
        <f t="shared" si="44"/>
        <v>67515</v>
      </c>
    </row>
    <row r="41" spans="1:105" s="125" customFormat="1" x14ac:dyDescent="0.2">
      <c r="A41" s="137" t="s">
        <v>70</v>
      </c>
      <c r="B41" s="125" t="s">
        <v>381</v>
      </c>
      <c r="C41" s="125">
        <v>2004</v>
      </c>
      <c r="D41" s="142">
        <f>D152</f>
        <v>7482</v>
      </c>
      <c r="E41" s="142">
        <f t="shared" ref="E41:S41" si="45">E152</f>
        <v>274400</v>
      </c>
      <c r="F41" s="142">
        <f t="shared" si="45"/>
        <v>203116</v>
      </c>
      <c r="G41" s="142">
        <f t="shared" si="45"/>
        <v>45669</v>
      </c>
      <c r="H41" s="142">
        <f t="shared" si="45"/>
        <v>172536</v>
      </c>
      <c r="I41" s="142">
        <f t="shared" si="45"/>
        <v>338382</v>
      </c>
      <c r="J41" s="142">
        <f t="shared" si="45"/>
        <v>278055</v>
      </c>
      <c r="K41" s="142">
        <f t="shared" si="45"/>
        <v>24930</v>
      </c>
      <c r="L41" s="142">
        <f t="shared" si="45"/>
        <v>6092</v>
      </c>
      <c r="M41" s="142">
        <f t="shared" si="45"/>
        <v>167094</v>
      </c>
      <c r="N41" s="142">
        <f t="shared" si="45"/>
        <v>5684</v>
      </c>
      <c r="O41" s="142">
        <f t="shared" si="45"/>
        <v>54873</v>
      </c>
      <c r="P41" s="142">
        <f t="shared" si="45"/>
        <v>4509</v>
      </c>
      <c r="Q41" s="142">
        <f t="shared" si="45"/>
        <v>1572</v>
      </c>
      <c r="R41" s="142">
        <f t="shared" si="45"/>
        <v>14906</v>
      </c>
      <c r="S41" s="142">
        <f t="shared" si="45"/>
        <v>43845</v>
      </c>
      <c r="T41" s="142">
        <f t="shared" si="43"/>
        <v>1426800</v>
      </c>
      <c r="U41" s="142">
        <f t="shared" si="43"/>
        <v>602</v>
      </c>
      <c r="V41" s="142">
        <f t="shared" si="43"/>
        <v>64632</v>
      </c>
      <c r="W41" s="142">
        <f t="shared" si="43"/>
        <v>9225</v>
      </c>
      <c r="X41" s="142">
        <f t="shared" si="43"/>
        <v>124845</v>
      </c>
      <c r="Y41" s="142">
        <f t="shared" si="43"/>
        <v>99671</v>
      </c>
      <c r="Z41" s="142">
        <f t="shared" si="43"/>
        <v>49484</v>
      </c>
      <c r="AA41" s="142">
        <f t="shared" si="43"/>
        <v>13508</v>
      </c>
      <c r="AB41" s="142">
        <f t="shared" si="43"/>
        <v>8129</v>
      </c>
      <c r="AC41" s="142">
        <f t="shared" si="43"/>
        <v>23287</v>
      </c>
      <c r="AD41" s="142">
        <f t="shared" si="43"/>
        <v>149649</v>
      </c>
      <c r="AE41" s="142">
        <f t="shared" si="43"/>
        <v>140106</v>
      </c>
      <c r="AF41" s="142">
        <f t="shared" si="43"/>
        <v>9543</v>
      </c>
      <c r="AG41" s="142">
        <f t="shared" si="43"/>
        <v>53374</v>
      </c>
      <c r="AH41" s="142">
        <f t="shared" si="43"/>
        <v>258016</v>
      </c>
      <c r="AI41" s="142">
        <f t="shared" si="43"/>
        <v>254968</v>
      </c>
      <c r="AJ41" s="142">
        <f t="shared" si="43"/>
        <v>3048</v>
      </c>
      <c r="AK41" s="142">
        <f t="shared" si="43"/>
        <v>66423</v>
      </c>
      <c r="AL41" s="142">
        <f t="shared" si="43"/>
        <v>90154</v>
      </c>
      <c r="AM41" s="142">
        <f t="shared" si="43"/>
        <v>17926</v>
      </c>
      <c r="AN41" s="142">
        <f t="shared" si="43"/>
        <v>1181579.23</v>
      </c>
      <c r="AO41" s="142">
        <f t="shared" si="43"/>
        <v>916979.23</v>
      </c>
      <c r="AP41" s="142">
        <f t="shared" si="43"/>
        <v>264600</v>
      </c>
      <c r="AQ41" s="142">
        <f t="shared" si="43"/>
        <v>4896</v>
      </c>
      <c r="AR41" s="142">
        <f t="shared" si="43"/>
        <v>32076</v>
      </c>
      <c r="AS41" s="142">
        <f t="shared" si="43"/>
        <v>645900</v>
      </c>
      <c r="AT41" s="142">
        <f t="shared" si="43"/>
        <v>6247</v>
      </c>
      <c r="AU41" s="142">
        <f t="shared" si="43"/>
        <v>3043</v>
      </c>
      <c r="AV41" s="142">
        <f t="shared" si="43"/>
        <v>3204</v>
      </c>
      <c r="AW41" s="142">
        <f t="shared" si="43"/>
        <v>1256230</v>
      </c>
      <c r="AX41" s="142">
        <f t="shared" si="43"/>
        <v>38260</v>
      </c>
      <c r="AY41" s="142">
        <f t="shared" si="43"/>
        <v>17147</v>
      </c>
      <c r="AZ41" s="142">
        <f t="shared" si="43"/>
        <v>109502</v>
      </c>
      <c r="BA41" s="142">
        <f t="shared" si="43"/>
        <v>338448</v>
      </c>
      <c r="BB41" s="142">
        <f t="shared" si="43"/>
        <v>43804</v>
      </c>
      <c r="BC41" s="142">
        <f t="shared" si="43"/>
        <v>34343</v>
      </c>
      <c r="BD41" s="142">
        <f t="shared" si="43"/>
        <v>626856</v>
      </c>
      <c r="BE41" s="142">
        <f t="shared" si="43"/>
        <v>37690</v>
      </c>
      <c r="BF41" s="142">
        <f t="shared" si="43"/>
        <v>36300</v>
      </c>
      <c r="BG41" s="142">
        <f t="shared" si="43"/>
        <v>101506</v>
      </c>
      <c r="BH41" s="142">
        <f t="shared" si="43"/>
        <v>3891</v>
      </c>
      <c r="BI41" s="142">
        <f t="shared" si="43"/>
        <v>140248</v>
      </c>
      <c r="BJ41" s="142">
        <f t="shared" si="43"/>
        <v>133011</v>
      </c>
      <c r="BK41" s="142">
        <f t="shared" si="43"/>
        <v>7237</v>
      </c>
      <c r="BL41" s="142">
        <f t="shared" si="43"/>
        <v>232149</v>
      </c>
      <c r="BM41" s="142">
        <f t="shared" si="43"/>
        <v>163149</v>
      </c>
      <c r="BN41" s="142">
        <f t="shared" si="43"/>
        <v>69000</v>
      </c>
      <c r="BO41" s="142">
        <f t="shared" si="43"/>
        <v>36150</v>
      </c>
      <c r="BP41" s="142">
        <f t="shared" si="43"/>
        <v>62443</v>
      </c>
      <c r="BQ41" s="142">
        <f t="shared" ref="BQ41:DA41" si="46">BQ152</f>
        <v>83059</v>
      </c>
      <c r="BR41" s="142">
        <f t="shared" si="46"/>
        <v>19088</v>
      </c>
      <c r="BS41" s="142">
        <f t="shared" si="46"/>
        <v>330378</v>
      </c>
      <c r="BT41" s="142">
        <f t="shared" si="46"/>
        <v>42493</v>
      </c>
      <c r="BU41" s="142">
        <f t="shared" si="46"/>
        <v>73528</v>
      </c>
      <c r="BV41" s="142">
        <f t="shared" si="46"/>
        <v>200000</v>
      </c>
      <c r="BW41" s="142">
        <f t="shared" si="46"/>
        <v>26600</v>
      </c>
      <c r="BX41" s="142">
        <f t="shared" si="46"/>
        <v>10625</v>
      </c>
      <c r="BY41" s="142">
        <f t="shared" si="46"/>
        <v>136574</v>
      </c>
      <c r="BZ41" s="142">
        <f t="shared" si="46"/>
        <v>1880</v>
      </c>
      <c r="CA41" s="142">
        <f t="shared" si="46"/>
        <v>129702</v>
      </c>
      <c r="CB41" s="142">
        <f t="shared" si="46"/>
        <v>4992</v>
      </c>
      <c r="CC41" s="142">
        <f t="shared" si="46"/>
        <v>34961</v>
      </c>
      <c r="CD41" s="142">
        <f t="shared" si="46"/>
        <v>1300564</v>
      </c>
      <c r="CE41" s="142">
        <f t="shared" si="46"/>
        <v>1230769</v>
      </c>
      <c r="CF41" s="142">
        <f t="shared" si="46"/>
        <v>69795</v>
      </c>
      <c r="CG41" s="142">
        <f t="shared" si="46"/>
        <v>108</v>
      </c>
      <c r="CH41" s="142">
        <f t="shared" si="46"/>
        <v>14941</v>
      </c>
      <c r="CI41" s="142">
        <f t="shared" si="46"/>
        <v>30552</v>
      </c>
      <c r="CJ41" s="142">
        <f t="shared" si="46"/>
        <v>14564</v>
      </c>
      <c r="CK41" s="142">
        <f t="shared" si="46"/>
        <v>65409</v>
      </c>
      <c r="CL41" s="142">
        <f t="shared" si="46"/>
        <v>155397</v>
      </c>
      <c r="CM41" s="142">
        <f t="shared" si="46"/>
        <v>41171</v>
      </c>
      <c r="CN41" s="142">
        <f t="shared" si="46"/>
        <v>4520766</v>
      </c>
      <c r="CO41" s="142">
        <f t="shared" si="46"/>
        <v>421821</v>
      </c>
      <c r="CP41" s="142">
        <f t="shared" si="46"/>
        <v>398500</v>
      </c>
      <c r="CQ41" s="142">
        <f t="shared" si="46"/>
        <v>8614</v>
      </c>
      <c r="CR41" s="142">
        <f t="shared" si="46"/>
        <v>14707</v>
      </c>
      <c r="CS41" s="142">
        <f t="shared" si="46"/>
        <v>21397</v>
      </c>
      <c r="CT41" s="142">
        <f t="shared" si="46"/>
        <v>229605</v>
      </c>
      <c r="CU41" s="142">
        <f t="shared" si="46"/>
        <v>87178</v>
      </c>
      <c r="CV41" s="142">
        <f t="shared" si="46"/>
        <v>13414</v>
      </c>
      <c r="CW41" s="142">
        <f t="shared" si="46"/>
        <v>25</v>
      </c>
      <c r="CX41" s="142">
        <f t="shared" si="46"/>
        <v>10761</v>
      </c>
      <c r="CY41" s="142">
        <f t="shared" si="46"/>
        <v>61323</v>
      </c>
      <c r="CZ41" s="142">
        <f t="shared" si="46"/>
        <v>155149</v>
      </c>
      <c r="DA41" s="142">
        <f t="shared" si="46"/>
        <v>70862</v>
      </c>
    </row>
    <row r="42" spans="1:105" s="125" customFormat="1" x14ac:dyDescent="0.2">
      <c r="A42" s="200" t="s">
        <v>657</v>
      </c>
      <c r="C42" s="125">
        <f>C41</f>
        <v>2004</v>
      </c>
      <c r="D42" s="143">
        <f>MAX(D40:D41)</f>
        <v>7906</v>
      </c>
      <c r="E42" s="143">
        <f t="shared" ref="E42:BP42" si="47">MAX(E40:E41)</f>
        <v>274862</v>
      </c>
      <c r="F42" s="143">
        <f t="shared" si="47"/>
        <v>203116</v>
      </c>
      <c r="G42" s="143">
        <f t="shared" si="47"/>
        <v>45669</v>
      </c>
      <c r="H42" s="143">
        <f t="shared" si="47"/>
        <v>172536</v>
      </c>
      <c r="I42" s="143">
        <f t="shared" si="47"/>
        <v>338382</v>
      </c>
      <c r="J42" s="143">
        <f t="shared" si="47"/>
        <v>278055</v>
      </c>
      <c r="K42" s="143">
        <f t="shared" si="47"/>
        <v>27631</v>
      </c>
      <c r="L42" s="143">
        <f t="shared" si="47"/>
        <v>7834</v>
      </c>
      <c r="M42" s="143">
        <f t="shared" si="47"/>
        <v>167094</v>
      </c>
      <c r="N42" s="143">
        <f t="shared" si="47"/>
        <v>5811</v>
      </c>
      <c r="O42" s="143">
        <f t="shared" si="47"/>
        <v>70523</v>
      </c>
      <c r="P42" s="143">
        <f t="shared" si="47"/>
        <v>7251</v>
      </c>
      <c r="Q42" s="143">
        <f t="shared" si="47"/>
        <v>1631</v>
      </c>
      <c r="R42" s="143">
        <f t="shared" si="47"/>
        <v>16258</v>
      </c>
      <c r="S42" s="143">
        <f t="shared" si="47"/>
        <v>43845</v>
      </c>
      <c r="T42" s="143">
        <f t="shared" si="47"/>
        <v>1426800</v>
      </c>
      <c r="U42" s="143">
        <f t="shared" si="47"/>
        <v>602</v>
      </c>
      <c r="V42" s="143">
        <f t="shared" si="47"/>
        <v>81291</v>
      </c>
      <c r="W42" s="143">
        <f t="shared" si="47"/>
        <v>15318</v>
      </c>
      <c r="X42" s="143">
        <f t="shared" si="47"/>
        <v>124845</v>
      </c>
      <c r="Y42" s="143">
        <f t="shared" si="47"/>
        <v>102891</v>
      </c>
      <c r="Z42" s="143">
        <f t="shared" si="47"/>
        <v>50710</v>
      </c>
      <c r="AA42" s="143">
        <f t="shared" si="47"/>
        <v>18859</v>
      </c>
      <c r="AB42" s="143">
        <f t="shared" si="47"/>
        <v>11563</v>
      </c>
      <c r="AC42" s="143">
        <f t="shared" si="47"/>
        <v>44252</v>
      </c>
      <c r="AD42" s="143">
        <f t="shared" si="47"/>
        <v>197509</v>
      </c>
      <c r="AE42" s="143">
        <f t="shared" si="47"/>
        <v>184248</v>
      </c>
      <c r="AF42" s="143">
        <f t="shared" si="47"/>
        <v>13261</v>
      </c>
      <c r="AG42" s="143">
        <f t="shared" si="47"/>
        <v>53374</v>
      </c>
      <c r="AH42" s="143">
        <f t="shared" si="47"/>
        <v>258016</v>
      </c>
      <c r="AI42" s="143">
        <f t="shared" si="47"/>
        <v>254968</v>
      </c>
      <c r="AJ42" s="143">
        <f t="shared" si="47"/>
        <v>3826</v>
      </c>
      <c r="AK42" s="143">
        <f t="shared" si="47"/>
        <v>73676</v>
      </c>
      <c r="AL42" s="143">
        <f t="shared" si="47"/>
        <v>98950</v>
      </c>
      <c r="AM42" s="143">
        <f t="shared" si="47"/>
        <v>22160</v>
      </c>
      <c r="AN42" s="143">
        <f t="shared" si="47"/>
        <v>1181579.23</v>
      </c>
      <c r="AO42" s="143">
        <f t="shared" si="47"/>
        <v>916979.23</v>
      </c>
      <c r="AP42" s="143">
        <f t="shared" si="47"/>
        <v>264600</v>
      </c>
      <c r="AQ42" s="143">
        <f t="shared" si="47"/>
        <v>7653</v>
      </c>
      <c r="AR42" s="143">
        <f t="shared" si="47"/>
        <v>40003</v>
      </c>
      <c r="AS42" s="143">
        <f t="shared" si="47"/>
        <v>645900</v>
      </c>
      <c r="AT42" s="143">
        <f t="shared" si="47"/>
        <v>9651</v>
      </c>
      <c r="AU42" s="143">
        <f t="shared" si="47"/>
        <v>4438</v>
      </c>
      <c r="AV42" s="143">
        <f t="shared" si="47"/>
        <v>5213</v>
      </c>
      <c r="AW42" s="143">
        <f t="shared" si="47"/>
        <v>1405279</v>
      </c>
      <c r="AX42" s="143">
        <f t="shared" si="47"/>
        <v>53706</v>
      </c>
      <c r="AY42" s="143">
        <f t="shared" si="47"/>
        <v>22867</v>
      </c>
      <c r="AZ42" s="143">
        <f t="shared" si="47"/>
        <v>147462</v>
      </c>
      <c r="BA42" s="143">
        <f t="shared" si="47"/>
        <v>344351</v>
      </c>
      <c r="BB42" s="143">
        <f t="shared" si="47"/>
        <v>50333</v>
      </c>
      <c r="BC42" s="143">
        <f t="shared" si="47"/>
        <v>46324</v>
      </c>
      <c r="BD42" s="143">
        <f t="shared" si="47"/>
        <v>626856</v>
      </c>
      <c r="BE42" s="143">
        <f t="shared" si="47"/>
        <v>37690</v>
      </c>
      <c r="BF42" s="143">
        <f t="shared" si="47"/>
        <v>40658</v>
      </c>
      <c r="BG42" s="143">
        <f t="shared" si="47"/>
        <v>104178</v>
      </c>
      <c r="BH42" s="143">
        <f t="shared" si="47"/>
        <v>3991</v>
      </c>
      <c r="BI42" s="143">
        <f t="shared" si="47"/>
        <v>140248</v>
      </c>
      <c r="BJ42" s="143">
        <f t="shared" si="47"/>
        <v>133011</v>
      </c>
      <c r="BK42" s="143">
        <f t="shared" si="47"/>
        <v>10240</v>
      </c>
      <c r="BL42" s="143">
        <f t="shared" si="47"/>
        <v>232149</v>
      </c>
      <c r="BM42" s="143">
        <f t="shared" si="47"/>
        <v>163149</v>
      </c>
      <c r="BN42" s="143">
        <f t="shared" si="47"/>
        <v>69000</v>
      </c>
      <c r="BO42" s="143">
        <f t="shared" si="47"/>
        <v>36150</v>
      </c>
      <c r="BP42" s="143">
        <f t="shared" si="47"/>
        <v>64706</v>
      </c>
      <c r="BQ42" s="143">
        <f t="shared" ref="BQ42:CC42" si="48">MAX(BQ40:BQ41)</f>
        <v>121809</v>
      </c>
      <c r="BR42" s="143">
        <f t="shared" si="48"/>
        <v>23920</v>
      </c>
      <c r="BS42" s="143">
        <f t="shared" si="48"/>
        <v>330378</v>
      </c>
      <c r="BT42" s="143">
        <f t="shared" si="48"/>
        <v>42493</v>
      </c>
      <c r="BU42" s="143">
        <f t="shared" si="48"/>
        <v>74924</v>
      </c>
      <c r="BV42" s="143">
        <f t="shared" si="48"/>
        <v>233000</v>
      </c>
      <c r="BW42" s="143">
        <f t="shared" si="48"/>
        <v>43015</v>
      </c>
      <c r="BX42" s="143">
        <f t="shared" si="48"/>
        <v>20090</v>
      </c>
      <c r="BY42" s="143">
        <f t="shared" si="48"/>
        <v>161348</v>
      </c>
      <c r="BZ42" s="143">
        <f t="shared" si="48"/>
        <v>2976</v>
      </c>
      <c r="CA42" s="143">
        <f t="shared" si="48"/>
        <v>151842</v>
      </c>
      <c r="CB42" s="143">
        <f t="shared" si="48"/>
        <v>6530</v>
      </c>
      <c r="CC42" s="143">
        <f t="shared" si="48"/>
        <v>34961</v>
      </c>
    </row>
    <row r="43" spans="1:105" s="125" customFormat="1" x14ac:dyDescent="0.2">
      <c r="A43" s="137" t="s">
        <v>71</v>
      </c>
      <c r="B43" s="125" t="s">
        <v>380</v>
      </c>
      <c r="C43" s="125">
        <v>2004</v>
      </c>
      <c r="D43" s="142">
        <f>D153</f>
        <v>6066</v>
      </c>
      <c r="E43" s="142">
        <f t="shared" ref="E43:BP43" si="49">E153</f>
        <v>243518</v>
      </c>
      <c r="F43" s="142">
        <f t="shared" si="49"/>
        <v>173820</v>
      </c>
      <c r="G43" s="142">
        <f t="shared" si="49"/>
        <v>41600</v>
      </c>
      <c r="H43" s="142">
        <f t="shared" si="49"/>
        <v>153245</v>
      </c>
      <c r="I43" s="142">
        <f t="shared" si="49"/>
        <v>274618</v>
      </c>
      <c r="J43" s="142">
        <f t="shared" si="49"/>
        <v>276185</v>
      </c>
      <c r="K43" s="142">
        <f t="shared" si="49"/>
        <v>24429</v>
      </c>
      <c r="L43" s="142">
        <f t="shared" si="49"/>
        <v>5119</v>
      </c>
      <c r="M43" s="142">
        <f t="shared" si="49"/>
        <v>141017</v>
      </c>
      <c r="N43" s="142">
        <f t="shared" si="49"/>
        <v>5203</v>
      </c>
      <c r="O43" s="142">
        <f t="shared" si="49"/>
        <v>56690</v>
      </c>
      <c r="P43" s="142">
        <f t="shared" si="49"/>
        <v>4894</v>
      </c>
      <c r="Q43" s="142">
        <f t="shared" si="49"/>
        <v>1421</v>
      </c>
      <c r="R43" s="142">
        <f t="shared" si="49"/>
        <v>14215</v>
      </c>
      <c r="S43" s="142">
        <f t="shared" si="49"/>
        <v>34339</v>
      </c>
      <c r="T43" s="142">
        <f t="shared" si="49"/>
        <v>1221577</v>
      </c>
      <c r="U43" s="142">
        <f t="shared" si="49"/>
        <v>495</v>
      </c>
      <c r="V43" s="142">
        <f t="shared" si="49"/>
        <v>62959</v>
      </c>
      <c r="W43" s="142">
        <f t="shared" si="49"/>
        <v>10658</v>
      </c>
      <c r="X43" s="142">
        <f t="shared" si="49"/>
        <v>93036</v>
      </c>
      <c r="Y43" s="142">
        <f t="shared" si="49"/>
        <v>93103</v>
      </c>
      <c r="Z43" s="142">
        <f t="shared" si="49"/>
        <v>45586</v>
      </c>
      <c r="AA43" s="142">
        <f t="shared" si="49"/>
        <v>13637</v>
      </c>
      <c r="AB43" s="142">
        <f t="shared" si="49"/>
        <v>1641</v>
      </c>
      <c r="AC43" s="142">
        <f t="shared" si="49"/>
        <v>29385</v>
      </c>
      <c r="AD43" s="142">
        <f t="shared" si="49"/>
        <v>146894</v>
      </c>
      <c r="AE43" s="142">
        <f t="shared" si="49"/>
        <v>137521</v>
      </c>
      <c r="AF43" s="142">
        <f t="shared" si="49"/>
        <v>9373</v>
      </c>
      <c r="AG43" s="142">
        <f t="shared" si="49"/>
        <v>30897</v>
      </c>
      <c r="AH43" s="142">
        <f t="shared" si="49"/>
        <v>238438</v>
      </c>
      <c r="AI43" s="142">
        <f t="shared" si="49"/>
        <v>235516</v>
      </c>
      <c r="AJ43" s="142">
        <f t="shared" si="49"/>
        <v>2922</v>
      </c>
      <c r="AK43" s="142">
        <f t="shared" si="49"/>
        <v>61799</v>
      </c>
      <c r="AL43" s="142">
        <f t="shared" si="49"/>
        <v>81183</v>
      </c>
      <c r="AM43" s="142">
        <f t="shared" si="49"/>
        <v>18185</v>
      </c>
      <c r="AN43" s="142">
        <f t="shared" si="49"/>
        <v>1044943.5</v>
      </c>
      <c r="AO43" s="142">
        <f t="shared" si="49"/>
        <v>813298.5</v>
      </c>
      <c r="AP43" s="142">
        <f t="shared" si="49"/>
        <v>231645</v>
      </c>
      <c r="AQ43" s="142">
        <f t="shared" si="49"/>
        <v>4462</v>
      </c>
      <c r="AR43" s="142">
        <f t="shared" si="49"/>
        <v>31984</v>
      </c>
      <c r="AS43" s="142">
        <f t="shared" si="49"/>
        <v>560800</v>
      </c>
      <c r="AT43" s="142">
        <f t="shared" si="49"/>
        <v>6690</v>
      </c>
      <c r="AU43" s="142">
        <f t="shared" si="49"/>
        <v>3253</v>
      </c>
      <c r="AV43" s="142">
        <f t="shared" si="49"/>
        <v>3437</v>
      </c>
      <c r="AW43" s="142">
        <f t="shared" si="49"/>
        <v>1182432</v>
      </c>
      <c r="AX43" s="142">
        <f t="shared" si="49"/>
        <v>39995</v>
      </c>
      <c r="AY43" s="142">
        <f t="shared" si="49"/>
        <v>17544</v>
      </c>
      <c r="AZ43" s="142">
        <f t="shared" si="49"/>
        <v>112201</v>
      </c>
      <c r="BA43" s="142">
        <f t="shared" si="49"/>
        <v>309780</v>
      </c>
      <c r="BB43" s="142">
        <f t="shared" si="49"/>
        <v>43176</v>
      </c>
      <c r="BC43" s="142">
        <f t="shared" si="49"/>
        <v>34935</v>
      </c>
      <c r="BD43" s="142">
        <f t="shared" si="49"/>
        <v>525337</v>
      </c>
      <c r="BE43" s="142">
        <f t="shared" si="49"/>
        <v>33510</v>
      </c>
      <c r="BF43" s="142">
        <f t="shared" si="49"/>
        <v>33583</v>
      </c>
      <c r="BG43" s="142">
        <f t="shared" si="49"/>
        <v>93380</v>
      </c>
      <c r="BH43" s="142">
        <f t="shared" si="49"/>
        <v>656</v>
      </c>
      <c r="BI43" s="142">
        <f t="shared" si="49"/>
        <v>120976</v>
      </c>
      <c r="BJ43" s="142">
        <f t="shared" si="49"/>
        <v>113601</v>
      </c>
      <c r="BK43" s="142">
        <f t="shared" si="49"/>
        <v>7375</v>
      </c>
      <c r="BL43" s="142">
        <f t="shared" si="49"/>
        <v>194888</v>
      </c>
      <c r="BM43" s="142">
        <f t="shared" si="49"/>
        <v>134888</v>
      </c>
      <c r="BN43" s="142">
        <f t="shared" si="49"/>
        <v>60000</v>
      </c>
      <c r="BO43" s="142">
        <f t="shared" si="49"/>
        <v>29149</v>
      </c>
      <c r="BP43" s="142">
        <f t="shared" si="49"/>
        <v>58317</v>
      </c>
      <c r="BQ43" s="142">
        <f t="shared" ref="BQ43:DA43" si="50">BQ153</f>
        <v>90195</v>
      </c>
      <c r="BR43" s="142">
        <f t="shared" si="50"/>
        <v>21504</v>
      </c>
      <c r="BS43" s="142">
        <f t="shared" si="50"/>
        <v>270811</v>
      </c>
      <c r="BT43" s="142">
        <f t="shared" si="50"/>
        <v>38080</v>
      </c>
      <c r="BU43" s="142">
        <f t="shared" si="50"/>
        <v>59320</v>
      </c>
      <c r="BV43" s="142">
        <f t="shared" si="50"/>
        <v>188000</v>
      </c>
      <c r="BW43" s="142">
        <f t="shared" si="50"/>
        <v>28653</v>
      </c>
      <c r="BX43" s="142">
        <f t="shared" si="50"/>
        <v>13499</v>
      </c>
      <c r="BY43" s="142">
        <f t="shared" si="50"/>
        <v>129383</v>
      </c>
      <c r="BZ43" s="142">
        <f t="shared" si="50"/>
        <v>2157</v>
      </c>
      <c r="CA43" s="142">
        <f t="shared" si="50"/>
        <v>121862</v>
      </c>
      <c r="CB43" s="142">
        <f t="shared" si="50"/>
        <v>5364</v>
      </c>
      <c r="CC43" s="142">
        <f t="shared" si="50"/>
        <v>31882</v>
      </c>
      <c r="CD43" s="142">
        <f t="shared" si="50"/>
        <v>1076942</v>
      </c>
      <c r="CE43" s="142">
        <f t="shared" si="50"/>
        <v>1013278</v>
      </c>
      <c r="CF43" s="142">
        <f t="shared" si="50"/>
        <v>63664</v>
      </c>
      <c r="CG43" s="142">
        <f t="shared" si="50"/>
        <v>114</v>
      </c>
      <c r="CH43" s="142">
        <f t="shared" si="50"/>
        <v>15966</v>
      </c>
      <c r="CI43" s="142">
        <f t="shared" si="50"/>
        <v>21972</v>
      </c>
      <c r="CJ43" s="142">
        <f t="shared" si="50"/>
        <v>15767</v>
      </c>
      <c r="CK43" s="142">
        <f t="shared" si="50"/>
        <v>57387</v>
      </c>
      <c r="CL43" s="142">
        <f t="shared" si="50"/>
        <v>161420</v>
      </c>
      <c r="CM43" s="142">
        <f t="shared" si="50"/>
        <v>37397</v>
      </c>
      <c r="CN43" s="142">
        <f t="shared" si="50"/>
        <v>4042889</v>
      </c>
      <c r="CO43" s="142">
        <f t="shared" si="50"/>
        <v>393912</v>
      </c>
      <c r="CP43" s="142">
        <f t="shared" si="50"/>
        <v>370300</v>
      </c>
      <c r="CQ43" s="142">
        <f t="shared" si="50"/>
        <v>8206</v>
      </c>
      <c r="CR43" s="142">
        <f t="shared" si="50"/>
        <v>15406</v>
      </c>
      <c r="CS43" s="142">
        <f t="shared" si="50"/>
        <v>17643</v>
      </c>
      <c r="CT43" s="142">
        <f t="shared" si="50"/>
        <v>208987</v>
      </c>
      <c r="CU43" s="142">
        <f t="shared" si="50"/>
        <v>79728</v>
      </c>
      <c r="CV43" s="142">
        <f t="shared" si="50"/>
        <v>13916</v>
      </c>
      <c r="CW43" s="142">
        <f t="shared" si="50"/>
        <v>24</v>
      </c>
      <c r="CX43" s="142">
        <f t="shared" si="50"/>
        <v>10299</v>
      </c>
      <c r="CY43" s="142">
        <f t="shared" si="50"/>
        <v>71394</v>
      </c>
      <c r="CZ43" s="142">
        <f t="shared" si="50"/>
        <v>132481</v>
      </c>
      <c r="DA43" s="142">
        <f t="shared" si="50"/>
        <v>64500</v>
      </c>
    </row>
    <row r="44" spans="1:105" s="125" customFormat="1" x14ac:dyDescent="0.2">
      <c r="A44" s="137" t="s">
        <v>72</v>
      </c>
      <c r="B44" s="125" t="s">
        <v>379</v>
      </c>
      <c r="C44" s="125">
        <v>2004</v>
      </c>
      <c r="D44" s="142">
        <f>D155</f>
        <v>92.5</v>
      </c>
      <c r="E44" s="142">
        <f t="shared" ref="E44:BP45" si="51">E155</f>
        <v>1517</v>
      </c>
      <c r="F44" s="142">
        <f t="shared" si="51"/>
        <v>783.5</v>
      </c>
      <c r="G44" s="142">
        <f t="shared" si="51"/>
        <v>432</v>
      </c>
      <c r="H44" s="142">
        <f t="shared" si="51"/>
        <v>446</v>
      </c>
      <c r="I44" s="142">
        <f t="shared" si="51"/>
        <v>1383</v>
      </c>
      <c r="J44" s="142">
        <f t="shared" si="51"/>
        <v>1082</v>
      </c>
      <c r="K44" s="142">
        <f t="shared" si="51"/>
        <v>140.30000000000001</v>
      </c>
      <c r="L44" s="142">
        <f t="shared" si="51"/>
        <v>27.5</v>
      </c>
      <c r="M44" s="142">
        <f t="shared" si="51"/>
        <v>745</v>
      </c>
      <c r="N44" s="142">
        <f t="shared" si="51"/>
        <v>21</v>
      </c>
      <c r="O44" s="142">
        <f t="shared" si="51"/>
        <v>320</v>
      </c>
      <c r="P44" s="142">
        <f t="shared" si="51"/>
        <v>28.1</v>
      </c>
      <c r="Q44" s="142">
        <f t="shared" si="51"/>
        <v>7.6</v>
      </c>
      <c r="R44" s="142">
        <f t="shared" si="51"/>
        <v>142</v>
      </c>
      <c r="S44" s="142">
        <f t="shared" si="51"/>
        <v>136.1</v>
      </c>
      <c r="T44" s="142">
        <f t="shared" si="51"/>
        <v>4972</v>
      </c>
      <c r="U44" s="142">
        <f t="shared" si="51"/>
        <v>1184</v>
      </c>
      <c r="V44" s="142">
        <f t="shared" si="51"/>
        <v>258</v>
      </c>
      <c r="W44" s="142">
        <f t="shared" si="51"/>
        <v>136.19999999999999</v>
      </c>
      <c r="X44" s="142">
        <f t="shared" si="51"/>
        <v>462.9</v>
      </c>
      <c r="Y44" s="142">
        <f t="shared" si="51"/>
        <v>274.89999999999998</v>
      </c>
      <c r="Z44" s="142">
        <f t="shared" si="51"/>
        <v>487.6</v>
      </c>
      <c r="AA44" s="142">
        <f t="shared" si="51"/>
        <v>84.6</v>
      </c>
      <c r="AB44" s="142">
        <f t="shared" si="51"/>
        <v>8.1</v>
      </c>
      <c r="AC44" s="142">
        <f t="shared" si="51"/>
        <v>1832.5</v>
      </c>
      <c r="AD44" s="142">
        <f t="shared" si="51"/>
        <v>870.6</v>
      </c>
      <c r="AE44" s="142">
        <f t="shared" si="51"/>
        <v>833.6</v>
      </c>
      <c r="AF44" s="142">
        <f t="shared" si="51"/>
        <v>37</v>
      </c>
      <c r="AG44" s="142">
        <f t="shared" si="51"/>
        <v>233.4</v>
      </c>
      <c r="AH44" s="142">
        <f t="shared" si="51"/>
        <v>948.4</v>
      </c>
      <c r="AI44" s="142">
        <f t="shared" si="51"/>
        <v>916</v>
      </c>
      <c r="AJ44" s="142">
        <f t="shared" si="51"/>
        <v>32.4</v>
      </c>
      <c r="AK44" s="142">
        <f t="shared" si="51"/>
        <v>1649</v>
      </c>
      <c r="AL44" s="142">
        <f t="shared" si="51"/>
        <v>1301.0999999999999</v>
      </c>
      <c r="AM44" s="142">
        <f t="shared" si="51"/>
        <v>68.400000000000006</v>
      </c>
      <c r="AN44" s="142">
        <f t="shared" si="51"/>
        <v>3203</v>
      </c>
      <c r="AO44" s="142">
        <f t="shared" si="51"/>
        <v>2481</v>
      </c>
      <c r="AP44" s="142">
        <f t="shared" si="51"/>
        <v>722</v>
      </c>
      <c r="AQ44" s="142">
        <f t="shared" si="51"/>
        <v>22.8</v>
      </c>
      <c r="AR44" s="142">
        <f t="shared" si="51"/>
        <v>65.400000000000006</v>
      </c>
      <c r="AS44" s="142">
        <f t="shared" si="51"/>
        <v>2384</v>
      </c>
      <c r="AT44" s="142">
        <f t="shared" si="51"/>
        <v>119060.4</v>
      </c>
      <c r="AU44" s="142">
        <f t="shared" si="51"/>
        <v>119040</v>
      </c>
      <c r="AV44" s="142">
        <f t="shared" si="51"/>
        <v>20.399999999999999</v>
      </c>
      <c r="AW44" s="142">
        <f t="shared" si="51"/>
        <v>5040</v>
      </c>
      <c r="AX44" s="142">
        <f t="shared" si="51"/>
        <v>596</v>
      </c>
      <c r="AY44" s="142">
        <f t="shared" si="51"/>
        <v>98</v>
      </c>
      <c r="AZ44" s="142">
        <f t="shared" si="51"/>
        <v>347.9</v>
      </c>
      <c r="BA44" s="142">
        <f t="shared" si="51"/>
        <v>1758</v>
      </c>
      <c r="BB44" s="142">
        <f t="shared" si="51"/>
        <v>100</v>
      </c>
      <c r="BC44" s="142">
        <f t="shared" si="51"/>
        <v>659</v>
      </c>
      <c r="BD44" s="142">
        <f t="shared" si="51"/>
        <v>2498</v>
      </c>
      <c r="BE44" s="142">
        <f t="shared" si="51"/>
        <v>108</v>
      </c>
      <c r="BF44" s="142">
        <f t="shared" si="51"/>
        <v>112</v>
      </c>
      <c r="BG44" s="142">
        <f t="shared" si="51"/>
        <v>730</v>
      </c>
      <c r="BH44" s="142">
        <f t="shared" si="51"/>
        <v>4</v>
      </c>
      <c r="BI44" s="142">
        <f t="shared" si="51"/>
        <v>984.8</v>
      </c>
      <c r="BJ44" s="142">
        <f t="shared" si="51"/>
        <v>627.5</v>
      </c>
      <c r="BK44" s="142">
        <f t="shared" si="51"/>
        <v>357.3</v>
      </c>
      <c r="BL44" s="142">
        <f t="shared" si="51"/>
        <v>2091</v>
      </c>
      <c r="BM44" s="142">
        <f t="shared" si="51"/>
        <v>791</v>
      </c>
      <c r="BN44" s="142">
        <f t="shared" si="51"/>
        <v>1300</v>
      </c>
      <c r="BO44" s="142">
        <f t="shared" si="51"/>
        <v>327</v>
      </c>
      <c r="BP44" s="142">
        <f t="shared" si="51"/>
        <v>770</v>
      </c>
      <c r="BQ44" s="142">
        <f t="shared" ref="BQ44:DA46" si="52">BQ155</f>
        <v>560</v>
      </c>
      <c r="BR44" s="142">
        <f t="shared" si="52"/>
        <v>370</v>
      </c>
      <c r="BS44" s="142">
        <f t="shared" si="52"/>
        <v>1316</v>
      </c>
      <c r="BT44" s="142">
        <f t="shared" si="52"/>
        <v>236</v>
      </c>
      <c r="BU44" s="142">
        <f t="shared" si="52"/>
        <v>297.7</v>
      </c>
      <c r="BV44" s="142">
        <f t="shared" si="52"/>
        <v>1731</v>
      </c>
      <c r="BW44" s="142">
        <f t="shared" si="52"/>
        <v>147.4</v>
      </c>
      <c r="BX44" s="142">
        <f t="shared" si="52"/>
        <v>128</v>
      </c>
      <c r="BY44" s="142">
        <f t="shared" si="52"/>
        <v>533.79999999999995</v>
      </c>
      <c r="BZ44" s="142">
        <f t="shared" si="52"/>
        <v>11.8</v>
      </c>
      <c r="CA44" s="142">
        <f t="shared" si="52"/>
        <v>494</v>
      </c>
      <c r="CB44" s="142">
        <f t="shared" si="52"/>
        <v>28</v>
      </c>
      <c r="CC44" s="142">
        <f t="shared" si="52"/>
        <v>271</v>
      </c>
      <c r="CD44" s="142">
        <f t="shared" si="52"/>
        <v>5751.2</v>
      </c>
      <c r="CE44" s="142">
        <f t="shared" si="52"/>
        <v>5379</v>
      </c>
      <c r="CF44" s="142">
        <f t="shared" si="52"/>
        <v>372.2</v>
      </c>
      <c r="CG44" s="142">
        <f t="shared" si="52"/>
        <v>711</v>
      </c>
      <c r="CH44" s="142">
        <f t="shared" si="52"/>
        <v>70</v>
      </c>
      <c r="CI44" s="142">
        <f t="shared" si="52"/>
        <v>86</v>
      </c>
      <c r="CJ44" s="142">
        <f t="shared" si="52"/>
        <v>212</v>
      </c>
      <c r="CK44" s="142">
        <f t="shared" si="52"/>
        <v>233</v>
      </c>
      <c r="CL44" s="142">
        <f t="shared" si="52"/>
        <v>1338.1</v>
      </c>
      <c r="CM44" s="142">
        <f t="shared" si="52"/>
        <v>231</v>
      </c>
      <c r="CN44" s="142">
        <f t="shared" si="52"/>
        <v>16869</v>
      </c>
      <c r="CO44" s="142">
        <f t="shared" si="52"/>
        <v>1789</v>
      </c>
      <c r="CP44" s="142">
        <f t="shared" si="52"/>
        <v>1510</v>
      </c>
      <c r="CQ44" s="142">
        <f t="shared" si="52"/>
        <v>32.799999999999997</v>
      </c>
      <c r="CR44" s="142">
        <f t="shared" si="52"/>
        <v>246.2</v>
      </c>
      <c r="CS44" s="142">
        <f t="shared" si="52"/>
        <v>208</v>
      </c>
      <c r="CT44" s="142">
        <f t="shared" si="52"/>
        <v>1324.2</v>
      </c>
      <c r="CU44" s="142">
        <f t="shared" si="52"/>
        <v>417.7</v>
      </c>
      <c r="CV44" s="142">
        <f t="shared" si="52"/>
        <v>122</v>
      </c>
      <c r="CW44" s="142">
        <f t="shared" si="52"/>
        <v>65.2</v>
      </c>
      <c r="CX44" s="142">
        <f t="shared" si="52"/>
        <v>32.6</v>
      </c>
      <c r="CY44" s="142">
        <f t="shared" si="52"/>
        <v>443.2</v>
      </c>
      <c r="CZ44" s="142">
        <f t="shared" si="52"/>
        <v>956</v>
      </c>
      <c r="DA44" s="142">
        <f t="shared" si="52"/>
        <v>247.7</v>
      </c>
    </row>
    <row r="45" spans="1:105" s="125" customFormat="1" x14ac:dyDescent="0.2">
      <c r="A45" s="137" t="s">
        <v>73</v>
      </c>
      <c r="B45" s="125" t="s">
        <v>378</v>
      </c>
      <c r="C45" s="125">
        <v>2004</v>
      </c>
      <c r="D45" s="142">
        <f t="shared" ref="D45:S46" si="53">D156</f>
        <v>92</v>
      </c>
      <c r="E45" s="142">
        <f t="shared" si="53"/>
        <v>690</v>
      </c>
      <c r="F45" s="142">
        <f t="shared" si="53"/>
        <v>606.9</v>
      </c>
      <c r="G45" s="142">
        <f t="shared" si="53"/>
        <v>405</v>
      </c>
      <c r="H45" s="142">
        <f t="shared" si="53"/>
        <v>255</v>
      </c>
      <c r="I45" s="142">
        <f t="shared" si="53"/>
        <v>818</v>
      </c>
      <c r="J45" s="142">
        <f t="shared" si="53"/>
        <v>727</v>
      </c>
      <c r="K45" s="142">
        <f t="shared" si="53"/>
        <v>77</v>
      </c>
      <c r="L45" s="142">
        <f t="shared" si="53"/>
        <v>26</v>
      </c>
      <c r="M45" s="142">
        <f t="shared" si="53"/>
        <v>525</v>
      </c>
      <c r="N45" s="142">
        <f t="shared" si="53"/>
        <v>17</v>
      </c>
      <c r="O45" s="142">
        <f t="shared" si="53"/>
        <v>220</v>
      </c>
      <c r="P45" s="142">
        <f t="shared" si="53"/>
        <v>15.5</v>
      </c>
      <c r="Q45" s="142">
        <f t="shared" si="53"/>
        <v>6.4</v>
      </c>
      <c r="R45" s="142">
        <f t="shared" si="53"/>
        <v>137</v>
      </c>
      <c r="S45" s="142">
        <f t="shared" si="53"/>
        <v>87.8</v>
      </c>
      <c r="T45" s="142">
        <f t="shared" si="51"/>
        <v>1696</v>
      </c>
      <c r="U45" s="142">
        <f t="shared" si="51"/>
        <v>813</v>
      </c>
      <c r="V45" s="142">
        <f t="shared" si="51"/>
        <v>202.9</v>
      </c>
      <c r="W45" s="142">
        <f t="shared" si="51"/>
        <v>125.6</v>
      </c>
      <c r="X45" s="142">
        <f t="shared" si="51"/>
        <v>235.3</v>
      </c>
      <c r="Y45" s="142">
        <f t="shared" si="51"/>
        <v>184.8</v>
      </c>
      <c r="Z45" s="142">
        <f t="shared" si="51"/>
        <v>20.399999999999999</v>
      </c>
      <c r="AA45" s="142">
        <f t="shared" si="51"/>
        <v>76.599999999999994</v>
      </c>
      <c r="AB45" s="142">
        <f t="shared" si="51"/>
        <v>6.3</v>
      </c>
      <c r="AC45" s="142">
        <f t="shared" si="51"/>
        <v>1831.4</v>
      </c>
      <c r="AD45" s="142">
        <f t="shared" si="51"/>
        <v>695.6</v>
      </c>
      <c r="AE45" s="142">
        <f t="shared" si="51"/>
        <v>660.6</v>
      </c>
      <c r="AF45" s="142">
        <f t="shared" si="51"/>
        <v>35</v>
      </c>
      <c r="AG45" s="142">
        <f t="shared" si="51"/>
        <v>177.2</v>
      </c>
      <c r="AH45" s="142">
        <f t="shared" si="51"/>
        <v>411.8</v>
      </c>
      <c r="AI45" s="142">
        <f t="shared" si="51"/>
        <v>401</v>
      </c>
      <c r="AJ45" s="142">
        <f t="shared" si="51"/>
        <v>10.8</v>
      </c>
      <c r="AK45" s="142">
        <f t="shared" si="51"/>
        <v>1570</v>
      </c>
      <c r="AL45" s="142">
        <f t="shared" si="51"/>
        <v>871.7</v>
      </c>
      <c r="AM45" s="142">
        <f t="shared" si="51"/>
        <v>57.4</v>
      </c>
      <c r="AN45" s="142">
        <f t="shared" si="51"/>
        <v>1609</v>
      </c>
      <c r="AO45" s="142">
        <f t="shared" si="51"/>
        <v>1097</v>
      </c>
      <c r="AP45" s="142">
        <f t="shared" si="51"/>
        <v>512</v>
      </c>
      <c r="AQ45" s="142">
        <f t="shared" si="51"/>
        <v>20.3</v>
      </c>
      <c r="AR45" s="142">
        <f t="shared" si="51"/>
        <v>56.6</v>
      </c>
      <c r="AS45" s="142">
        <f t="shared" si="51"/>
        <v>734</v>
      </c>
      <c r="AT45" s="142">
        <f t="shared" si="51"/>
        <v>114860</v>
      </c>
      <c r="AU45" s="142">
        <f t="shared" si="51"/>
        <v>114840</v>
      </c>
      <c r="AV45" s="142">
        <f t="shared" si="51"/>
        <v>20</v>
      </c>
      <c r="AW45" s="142">
        <f t="shared" si="51"/>
        <v>3190</v>
      </c>
      <c r="AX45" s="142">
        <f t="shared" si="51"/>
        <v>493</v>
      </c>
      <c r="AY45" s="142">
        <f t="shared" si="51"/>
        <v>88</v>
      </c>
      <c r="AZ45" s="142">
        <f t="shared" si="51"/>
        <v>241.6</v>
      </c>
      <c r="BA45" s="142">
        <f t="shared" si="51"/>
        <v>981</v>
      </c>
      <c r="BB45" s="142">
        <f t="shared" si="51"/>
        <v>93</v>
      </c>
      <c r="BC45" s="142">
        <f t="shared" si="51"/>
        <v>580</v>
      </c>
      <c r="BD45" s="142">
        <f t="shared" si="51"/>
        <v>1256</v>
      </c>
      <c r="BE45" s="142">
        <f t="shared" si="51"/>
        <v>85</v>
      </c>
      <c r="BF45" s="142">
        <f t="shared" si="51"/>
        <v>78</v>
      </c>
      <c r="BG45" s="142">
        <f t="shared" si="51"/>
        <v>524</v>
      </c>
      <c r="BH45" s="142">
        <f t="shared" si="51"/>
        <v>2</v>
      </c>
      <c r="BI45" s="142">
        <f t="shared" si="51"/>
        <v>577.5</v>
      </c>
      <c r="BJ45" s="142">
        <f t="shared" si="51"/>
        <v>234.8</v>
      </c>
      <c r="BK45" s="142">
        <f t="shared" si="51"/>
        <v>342.7</v>
      </c>
      <c r="BL45" s="142">
        <f t="shared" si="51"/>
        <v>1566</v>
      </c>
      <c r="BM45" s="142">
        <f t="shared" si="51"/>
        <v>466</v>
      </c>
      <c r="BN45" s="142">
        <f t="shared" si="51"/>
        <v>1100</v>
      </c>
      <c r="BO45" s="142">
        <f t="shared" si="51"/>
        <v>252</v>
      </c>
      <c r="BP45" s="142">
        <f t="shared" si="51"/>
        <v>693</v>
      </c>
      <c r="BQ45" s="142">
        <f t="shared" si="52"/>
        <v>500</v>
      </c>
      <c r="BR45" s="142">
        <f t="shared" si="52"/>
        <v>365</v>
      </c>
      <c r="BS45" s="142">
        <f t="shared" si="52"/>
        <v>530</v>
      </c>
      <c r="BT45" s="142">
        <f t="shared" si="52"/>
        <v>149</v>
      </c>
      <c r="BU45" s="142">
        <f t="shared" si="52"/>
        <v>245</v>
      </c>
      <c r="BV45" s="142">
        <f t="shared" si="52"/>
        <v>892</v>
      </c>
      <c r="BW45" s="142">
        <f t="shared" si="52"/>
        <v>127.5</v>
      </c>
      <c r="BX45" s="142">
        <f t="shared" si="52"/>
        <v>117</v>
      </c>
      <c r="BY45" s="142">
        <f t="shared" si="52"/>
        <v>380.7</v>
      </c>
      <c r="BZ45" s="142">
        <f t="shared" si="52"/>
        <v>11.8</v>
      </c>
      <c r="CA45" s="142">
        <f t="shared" si="52"/>
        <v>348</v>
      </c>
      <c r="CB45" s="142">
        <f t="shared" si="52"/>
        <v>20.9</v>
      </c>
      <c r="CC45" s="142">
        <f t="shared" si="52"/>
        <v>262.60000000000002</v>
      </c>
      <c r="CD45" s="142">
        <f t="shared" si="52"/>
        <v>1915.2</v>
      </c>
      <c r="CE45" s="142">
        <f t="shared" si="52"/>
        <v>1775</v>
      </c>
      <c r="CF45" s="142">
        <f t="shared" si="52"/>
        <v>140.19999999999999</v>
      </c>
      <c r="CG45" s="142">
        <f t="shared" si="52"/>
        <v>605</v>
      </c>
      <c r="CH45" s="142">
        <f t="shared" si="52"/>
        <v>68</v>
      </c>
      <c r="CI45" s="142">
        <f t="shared" si="52"/>
        <v>76.5</v>
      </c>
      <c r="CJ45" s="142">
        <f t="shared" si="52"/>
        <v>205.5</v>
      </c>
      <c r="CK45" s="142">
        <f t="shared" si="52"/>
        <v>175</v>
      </c>
      <c r="CL45" s="142">
        <f t="shared" si="52"/>
        <v>886.1</v>
      </c>
      <c r="CM45" s="142">
        <f t="shared" si="52"/>
        <v>135.1</v>
      </c>
      <c r="CN45" s="142">
        <f t="shared" si="52"/>
        <v>9136</v>
      </c>
      <c r="CO45" s="142">
        <f t="shared" si="52"/>
        <v>1256.5999999999999</v>
      </c>
      <c r="CP45" s="142">
        <f t="shared" si="52"/>
        <v>1023</v>
      </c>
      <c r="CQ45" s="142">
        <f t="shared" si="52"/>
        <v>20.7</v>
      </c>
      <c r="CR45" s="142">
        <f t="shared" si="52"/>
        <v>212.9</v>
      </c>
      <c r="CS45" s="142">
        <f t="shared" si="52"/>
        <v>120.8</v>
      </c>
      <c r="CT45" s="142">
        <f t="shared" si="52"/>
        <v>934.5</v>
      </c>
      <c r="CU45" s="142">
        <f t="shared" si="52"/>
        <v>323.89999999999998</v>
      </c>
      <c r="CV45" s="142">
        <f t="shared" si="52"/>
        <v>114</v>
      </c>
      <c r="CW45" s="142">
        <f t="shared" si="52"/>
        <v>53.2</v>
      </c>
      <c r="CX45" s="142">
        <f t="shared" si="52"/>
        <v>25.6</v>
      </c>
      <c r="CY45" s="142">
        <f t="shared" si="52"/>
        <v>334.7</v>
      </c>
      <c r="CZ45" s="142">
        <f t="shared" si="52"/>
        <v>472.1</v>
      </c>
      <c r="DA45" s="142">
        <f t="shared" si="52"/>
        <v>148.6</v>
      </c>
    </row>
    <row r="46" spans="1:105" s="125" customFormat="1" x14ac:dyDescent="0.2">
      <c r="A46" s="137" t="s">
        <v>74</v>
      </c>
      <c r="B46" s="125" t="s">
        <v>377</v>
      </c>
      <c r="C46" s="125">
        <v>2004</v>
      </c>
      <c r="D46" s="142">
        <f t="shared" si="53"/>
        <v>0.5</v>
      </c>
      <c r="E46" s="142">
        <f t="shared" ref="E46:BP46" si="54">E157</f>
        <v>827</v>
      </c>
      <c r="F46" s="142">
        <f t="shared" si="54"/>
        <v>176.6</v>
      </c>
      <c r="G46" s="142">
        <f t="shared" si="54"/>
        <v>27</v>
      </c>
      <c r="H46" s="142">
        <f t="shared" si="54"/>
        <v>191</v>
      </c>
      <c r="I46" s="142">
        <f t="shared" si="54"/>
        <v>565</v>
      </c>
      <c r="J46" s="142">
        <f t="shared" si="54"/>
        <v>355</v>
      </c>
      <c r="K46" s="142">
        <f t="shared" si="54"/>
        <v>63.3</v>
      </c>
      <c r="L46" s="142">
        <f t="shared" si="54"/>
        <v>1.5</v>
      </c>
      <c r="M46" s="142">
        <f t="shared" si="54"/>
        <v>220</v>
      </c>
      <c r="N46" s="142">
        <f t="shared" si="54"/>
        <v>4</v>
      </c>
      <c r="O46" s="142">
        <f t="shared" si="54"/>
        <v>100</v>
      </c>
      <c r="P46" s="142">
        <f t="shared" si="54"/>
        <v>12.6</v>
      </c>
      <c r="Q46" s="142">
        <f t="shared" si="54"/>
        <v>1.2</v>
      </c>
      <c r="R46" s="142">
        <f t="shared" si="54"/>
        <v>5</v>
      </c>
      <c r="S46" s="142">
        <f t="shared" si="54"/>
        <v>48.3</v>
      </c>
      <c r="T46" s="142">
        <f t="shared" si="54"/>
        <v>3276</v>
      </c>
      <c r="U46" s="142">
        <f t="shared" si="54"/>
        <v>371</v>
      </c>
      <c r="V46" s="142">
        <f t="shared" si="54"/>
        <v>55.1</v>
      </c>
      <c r="W46" s="142">
        <f t="shared" si="54"/>
        <v>10.6</v>
      </c>
      <c r="X46" s="142">
        <f t="shared" si="54"/>
        <v>227.6</v>
      </c>
      <c r="Y46" s="142">
        <f t="shared" si="54"/>
        <v>90.1</v>
      </c>
      <c r="Z46" s="142">
        <f t="shared" si="54"/>
        <v>467.2</v>
      </c>
      <c r="AA46" s="142">
        <f t="shared" si="54"/>
        <v>8</v>
      </c>
      <c r="AB46" s="142">
        <f t="shared" si="54"/>
        <v>1.8</v>
      </c>
      <c r="AC46" s="142">
        <f t="shared" si="54"/>
        <v>1.1000000000000001</v>
      </c>
      <c r="AD46" s="142">
        <f t="shared" si="54"/>
        <v>175</v>
      </c>
      <c r="AE46" s="142">
        <f t="shared" si="54"/>
        <v>173</v>
      </c>
      <c r="AF46" s="142">
        <f t="shared" si="54"/>
        <v>2</v>
      </c>
      <c r="AG46" s="142">
        <f t="shared" si="54"/>
        <v>56.2</v>
      </c>
      <c r="AH46" s="142">
        <f t="shared" si="54"/>
        <v>536.6</v>
      </c>
      <c r="AI46" s="142">
        <f t="shared" si="54"/>
        <v>515</v>
      </c>
      <c r="AJ46" s="142">
        <f t="shared" si="54"/>
        <v>21.6</v>
      </c>
      <c r="AK46" s="142">
        <f t="shared" si="54"/>
        <v>79</v>
      </c>
      <c r="AL46" s="142">
        <f t="shared" si="54"/>
        <v>429.4</v>
      </c>
      <c r="AM46" s="142">
        <f t="shared" si="54"/>
        <v>11</v>
      </c>
      <c r="AN46" s="142">
        <f t="shared" si="54"/>
        <v>1594</v>
      </c>
      <c r="AO46" s="142">
        <f t="shared" si="54"/>
        <v>1384</v>
      </c>
      <c r="AP46" s="142">
        <f t="shared" si="54"/>
        <v>210</v>
      </c>
      <c r="AQ46" s="142">
        <f t="shared" si="54"/>
        <v>2.5</v>
      </c>
      <c r="AR46" s="142">
        <f t="shared" si="54"/>
        <v>8.8000000000000007</v>
      </c>
      <c r="AS46" s="142">
        <f t="shared" si="54"/>
        <v>1650</v>
      </c>
      <c r="AT46" s="142">
        <f t="shared" si="54"/>
        <v>4200.3999999999996</v>
      </c>
      <c r="AU46" s="142">
        <f t="shared" si="54"/>
        <v>4200</v>
      </c>
      <c r="AV46" s="142">
        <f t="shared" si="54"/>
        <v>0.4</v>
      </c>
      <c r="AW46" s="142">
        <f t="shared" si="54"/>
        <v>1850</v>
      </c>
      <c r="AX46" s="142">
        <f t="shared" si="54"/>
        <v>103</v>
      </c>
      <c r="AY46" s="142">
        <f t="shared" si="54"/>
        <v>10</v>
      </c>
      <c r="AZ46" s="142">
        <f t="shared" si="54"/>
        <v>106.3</v>
      </c>
      <c r="BA46" s="142">
        <f t="shared" si="54"/>
        <v>777</v>
      </c>
      <c r="BB46" s="142">
        <f t="shared" si="54"/>
        <v>7</v>
      </c>
      <c r="BC46" s="142">
        <f t="shared" si="54"/>
        <v>79</v>
      </c>
      <c r="BD46" s="142">
        <f t="shared" si="54"/>
        <v>1242</v>
      </c>
      <c r="BE46" s="142">
        <f t="shared" si="54"/>
        <v>23</v>
      </c>
      <c r="BF46" s="142">
        <f t="shared" si="54"/>
        <v>34</v>
      </c>
      <c r="BG46" s="142">
        <f t="shared" si="54"/>
        <v>206</v>
      </c>
      <c r="BH46" s="142">
        <f t="shared" si="54"/>
        <v>2</v>
      </c>
      <c r="BI46" s="142">
        <f t="shared" si="54"/>
        <v>407.3</v>
      </c>
      <c r="BJ46" s="142">
        <f t="shared" si="54"/>
        <v>392.7</v>
      </c>
      <c r="BK46" s="142">
        <f t="shared" si="54"/>
        <v>14.6</v>
      </c>
      <c r="BL46" s="142">
        <f t="shared" si="54"/>
        <v>525</v>
      </c>
      <c r="BM46" s="142">
        <f t="shared" si="54"/>
        <v>325</v>
      </c>
      <c r="BN46" s="142">
        <f t="shared" si="54"/>
        <v>200</v>
      </c>
      <c r="BO46" s="142">
        <f t="shared" si="54"/>
        <v>75</v>
      </c>
      <c r="BP46" s="142">
        <f t="shared" si="54"/>
        <v>77</v>
      </c>
      <c r="BQ46" s="142">
        <f t="shared" si="52"/>
        <v>60</v>
      </c>
      <c r="BR46" s="142">
        <f t="shared" si="52"/>
        <v>5</v>
      </c>
      <c r="BS46" s="142">
        <f t="shared" si="52"/>
        <v>786</v>
      </c>
      <c r="BT46" s="142">
        <f t="shared" si="52"/>
        <v>87</v>
      </c>
      <c r="BU46" s="142">
        <f t="shared" si="52"/>
        <v>52.7</v>
      </c>
      <c r="BV46" s="142">
        <f t="shared" si="52"/>
        <v>839</v>
      </c>
      <c r="BW46" s="142">
        <f t="shared" si="52"/>
        <v>19.899999999999999</v>
      </c>
      <c r="BX46" s="142">
        <f t="shared" si="52"/>
        <v>11</v>
      </c>
      <c r="BY46" s="142">
        <f t="shared" si="52"/>
        <v>153.1</v>
      </c>
      <c r="BZ46" s="142">
        <f t="shared" si="52"/>
        <v>0</v>
      </c>
      <c r="CA46" s="142">
        <f t="shared" si="52"/>
        <v>146</v>
      </c>
      <c r="CB46" s="142">
        <f t="shared" si="52"/>
        <v>7.1</v>
      </c>
      <c r="CC46" s="142">
        <f t="shared" si="52"/>
        <v>8.4</v>
      </c>
      <c r="CD46" s="142">
        <f t="shared" si="52"/>
        <v>3836</v>
      </c>
      <c r="CE46" s="142">
        <f t="shared" si="52"/>
        <v>3604</v>
      </c>
      <c r="CF46" s="142">
        <f t="shared" si="52"/>
        <v>232</v>
      </c>
      <c r="CG46" s="142">
        <f t="shared" si="52"/>
        <v>106</v>
      </c>
      <c r="CH46" s="142">
        <f t="shared" si="52"/>
        <v>2</v>
      </c>
      <c r="CI46" s="142">
        <f t="shared" si="52"/>
        <v>9.5</v>
      </c>
      <c r="CJ46" s="142">
        <f t="shared" si="52"/>
        <v>6.5</v>
      </c>
      <c r="CK46" s="142">
        <f t="shared" si="52"/>
        <v>58</v>
      </c>
      <c r="CL46" s="142">
        <f t="shared" si="52"/>
        <v>452</v>
      </c>
      <c r="CM46" s="142">
        <f t="shared" si="52"/>
        <v>95.9</v>
      </c>
      <c r="CN46" s="142">
        <f t="shared" si="52"/>
        <v>7733</v>
      </c>
      <c r="CO46" s="142">
        <f t="shared" si="52"/>
        <v>532.4</v>
      </c>
      <c r="CP46" s="142">
        <f t="shared" si="52"/>
        <v>487</v>
      </c>
      <c r="CQ46" s="142">
        <f t="shared" si="52"/>
        <v>12.1</v>
      </c>
      <c r="CR46" s="142">
        <f t="shared" si="52"/>
        <v>33.299999999999997</v>
      </c>
      <c r="CS46" s="142">
        <f t="shared" si="52"/>
        <v>87.2</v>
      </c>
      <c r="CT46" s="142">
        <f t="shared" si="52"/>
        <v>389.7</v>
      </c>
      <c r="CU46" s="142">
        <f t="shared" si="52"/>
        <v>93.8</v>
      </c>
      <c r="CV46" s="142">
        <f t="shared" si="52"/>
        <v>8</v>
      </c>
      <c r="CW46" s="142">
        <f t="shared" si="52"/>
        <v>12</v>
      </c>
      <c r="CX46" s="142">
        <f t="shared" si="52"/>
        <v>7</v>
      </c>
      <c r="CY46" s="142">
        <f t="shared" si="52"/>
        <v>108.5</v>
      </c>
      <c r="CZ46" s="142">
        <f t="shared" si="52"/>
        <v>483.9</v>
      </c>
      <c r="DA46" s="142">
        <f t="shared" si="52"/>
        <v>99.1</v>
      </c>
    </row>
    <row r="47" spans="1:105" s="125" customFormat="1" x14ac:dyDescent="0.2">
      <c r="A47" s="137" t="s">
        <v>75</v>
      </c>
      <c r="B47" s="125" t="s">
        <v>376</v>
      </c>
      <c r="C47" s="125">
        <v>2004</v>
      </c>
      <c r="D47" s="142">
        <f>D159</f>
        <v>47</v>
      </c>
      <c r="E47" s="142">
        <f t="shared" ref="E47:BP48" si="55">E159</f>
        <v>740</v>
      </c>
      <c r="F47" s="142">
        <f t="shared" si="55"/>
        <v>448.1</v>
      </c>
      <c r="G47" s="142">
        <f t="shared" si="55"/>
        <v>202</v>
      </c>
      <c r="H47" s="142">
        <f t="shared" si="55"/>
        <v>211</v>
      </c>
      <c r="I47" s="142">
        <f t="shared" si="55"/>
        <v>673.8</v>
      </c>
      <c r="J47" s="142">
        <f t="shared" si="55"/>
        <v>458.2</v>
      </c>
      <c r="K47" s="142">
        <f t="shared" si="55"/>
        <v>68</v>
      </c>
      <c r="L47" s="142">
        <f t="shared" si="55"/>
        <v>15.9</v>
      </c>
      <c r="M47" s="142">
        <f t="shared" si="55"/>
        <v>467</v>
      </c>
      <c r="N47" s="142">
        <f t="shared" si="55"/>
        <v>10</v>
      </c>
      <c r="O47" s="142">
        <f t="shared" si="55"/>
        <v>100</v>
      </c>
      <c r="P47" s="142">
        <f t="shared" si="55"/>
        <v>12.7</v>
      </c>
      <c r="Q47" s="142">
        <f t="shared" si="55"/>
        <v>5.2</v>
      </c>
      <c r="R47" s="142">
        <f t="shared" si="55"/>
        <v>0</v>
      </c>
      <c r="S47" s="142">
        <f t="shared" si="55"/>
        <v>65.900000000000006</v>
      </c>
      <c r="T47" s="142">
        <f t="shared" si="55"/>
        <v>3005</v>
      </c>
      <c r="U47" s="142">
        <f t="shared" si="55"/>
        <v>684</v>
      </c>
      <c r="V47" s="142">
        <f t="shared" si="55"/>
        <v>145</v>
      </c>
      <c r="W47" s="142">
        <f t="shared" si="55"/>
        <v>30.8</v>
      </c>
      <c r="X47" s="142">
        <f t="shared" si="55"/>
        <v>166</v>
      </c>
      <c r="Y47" s="142">
        <f t="shared" si="55"/>
        <v>145.9</v>
      </c>
      <c r="Z47" s="142">
        <f t="shared" si="55"/>
        <v>0</v>
      </c>
      <c r="AA47" s="142">
        <f t="shared" si="55"/>
        <v>48.5</v>
      </c>
      <c r="AB47" s="142">
        <f t="shared" si="55"/>
        <v>3.5</v>
      </c>
      <c r="AC47" s="142">
        <f t="shared" si="55"/>
        <v>0</v>
      </c>
      <c r="AD47" s="142">
        <f t="shared" si="55"/>
        <v>20.399999999999999</v>
      </c>
      <c r="AE47" s="142">
        <f t="shared" si="55"/>
        <v>0</v>
      </c>
      <c r="AF47" s="142">
        <f t="shared" si="55"/>
        <v>20.399999999999999</v>
      </c>
      <c r="AG47" s="142">
        <f t="shared" si="55"/>
        <v>107.7</v>
      </c>
      <c r="AH47" s="142">
        <f t="shared" si="55"/>
        <v>432.9</v>
      </c>
      <c r="AI47" s="142">
        <f t="shared" si="55"/>
        <v>426</v>
      </c>
      <c r="AJ47" s="142">
        <f t="shared" si="55"/>
        <v>6.9</v>
      </c>
      <c r="AK47" s="142">
        <f t="shared" si="55"/>
        <v>599</v>
      </c>
      <c r="AL47" s="142">
        <f t="shared" si="55"/>
        <v>388.3</v>
      </c>
      <c r="AM47" s="142">
        <f t="shared" si="55"/>
        <v>27.3</v>
      </c>
      <c r="AN47" s="142">
        <f t="shared" si="55"/>
        <v>1867</v>
      </c>
      <c r="AO47" s="142">
        <f t="shared" si="55"/>
        <v>1517</v>
      </c>
      <c r="AP47" s="142">
        <f t="shared" si="55"/>
        <v>350</v>
      </c>
      <c r="AQ47" s="142">
        <f t="shared" si="55"/>
        <v>8</v>
      </c>
      <c r="AR47" s="142">
        <f t="shared" si="55"/>
        <v>42.8</v>
      </c>
      <c r="AS47" s="142">
        <f t="shared" si="55"/>
        <v>1014.8</v>
      </c>
      <c r="AT47" s="142">
        <f t="shared" si="55"/>
        <v>44929</v>
      </c>
      <c r="AU47" s="142">
        <f t="shared" si="55"/>
        <v>44920</v>
      </c>
      <c r="AV47" s="142">
        <f t="shared" si="55"/>
        <v>9</v>
      </c>
      <c r="AW47" s="142">
        <f t="shared" si="55"/>
        <v>2680</v>
      </c>
      <c r="AX47" s="142">
        <f t="shared" si="55"/>
        <v>291</v>
      </c>
      <c r="AY47" s="142">
        <f t="shared" si="55"/>
        <v>61</v>
      </c>
      <c r="AZ47" s="142">
        <f t="shared" si="55"/>
        <v>251</v>
      </c>
      <c r="BA47" s="142">
        <f t="shared" si="55"/>
        <v>755</v>
      </c>
      <c r="BB47" s="142">
        <f t="shared" si="55"/>
        <v>58</v>
      </c>
      <c r="BC47" s="142">
        <f t="shared" si="55"/>
        <v>159</v>
      </c>
      <c r="BD47" s="142">
        <f t="shared" si="55"/>
        <v>1160</v>
      </c>
      <c r="BE47" s="142">
        <f t="shared" si="55"/>
        <v>64.5</v>
      </c>
      <c r="BF47" s="142">
        <f t="shared" si="55"/>
        <v>75</v>
      </c>
      <c r="BG47" s="142">
        <f t="shared" si="55"/>
        <v>380</v>
      </c>
      <c r="BH47" s="142">
        <f t="shared" si="55"/>
        <v>1</v>
      </c>
      <c r="BI47" s="142">
        <f t="shared" si="55"/>
        <v>292.10000000000002</v>
      </c>
      <c r="BJ47" s="142">
        <f t="shared" si="55"/>
        <v>260.8</v>
      </c>
      <c r="BK47" s="142">
        <f t="shared" si="55"/>
        <v>31.3</v>
      </c>
      <c r="BL47" s="142">
        <f t="shared" si="55"/>
        <v>861</v>
      </c>
      <c r="BM47" s="142">
        <f t="shared" si="55"/>
        <v>411</v>
      </c>
      <c r="BN47" s="142">
        <f t="shared" si="55"/>
        <v>450</v>
      </c>
      <c r="BO47" s="142">
        <f t="shared" si="55"/>
        <v>174</v>
      </c>
      <c r="BP47" s="142">
        <f t="shared" si="55"/>
        <v>388</v>
      </c>
      <c r="BQ47" s="142">
        <f t="shared" ref="BQ47:DA49" si="56">BQ159</f>
        <v>373</v>
      </c>
      <c r="BR47" s="142">
        <f t="shared" si="56"/>
        <v>200</v>
      </c>
      <c r="BS47" s="142">
        <f t="shared" si="56"/>
        <v>698</v>
      </c>
      <c r="BT47" s="142">
        <f t="shared" si="56"/>
        <v>62</v>
      </c>
      <c r="BU47" s="142">
        <f t="shared" si="56"/>
        <v>217.9</v>
      </c>
      <c r="BV47" s="142">
        <f t="shared" si="56"/>
        <v>359.6</v>
      </c>
      <c r="BW47" s="142">
        <f t="shared" si="56"/>
        <v>94.1</v>
      </c>
      <c r="BX47" s="142">
        <f t="shared" si="56"/>
        <v>84</v>
      </c>
      <c r="BY47" s="142">
        <f t="shared" si="56"/>
        <v>347.1</v>
      </c>
      <c r="BZ47" s="142">
        <f t="shared" si="56"/>
        <v>7.7</v>
      </c>
      <c r="CA47" s="142">
        <f t="shared" si="56"/>
        <v>320</v>
      </c>
      <c r="CB47" s="142">
        <f t="shared" si="56"/>
        <v>19.399999999999999</v>
      </c>
      <c r="CC47" s="142">
        <f t="shared" si="56"/>
        <v>177.5</v>
      </c>
      <c r="CD47" s="142">
        <f t="shared" si="56"/>
        <v>2620.6</v>
      </c>
      <c r="CE47" s="142">
        <f t="shared" si="56"/>
        <v>2473</v>
      </c>
      <c r="CF47" s="142">
        <f t="shared" si="56"/>
        <v>147.6</v>
      </c>
      <c r="CG47" s="142">
        <f t="shared" si="56"/>
        <v>446</v>
      </c>
      <c r="CH47" s="142">
        <f t="shared" si="56"/>
        <v>49</v>
      </c>
      <c r="CI47" s="142">
        <f t="shared" si="56"/>
        <v>43</v>
      </c>
      <c r="CJ47" s="142">
        <f t="shared" si="56"/>
        <v>72.099999999999994</v>
      </c>
      <c r="CK47" s="142">
        <f t="shared" si="56"/>
        <v>158</v>
      </c>
      <c r="CL47" s="142">
        <f t="shared" si="56"/>
        <v>754</v>
      </c>
      <c r="CM47" s="142">
        <f t="shared" si="56"/>
        <v>39.200000000000003</v>
      </c>
      <c r="CN47" s="142">
        <f t="shared" si="56"/>
        <v>0</v>
      </c>
      <c r="CO47" s="142">
        <f t="shared" si="56"/>
        <v>908</v>
      </c>
      <c r="CP47" s="142">
        <f t="shared" si="56"/>
        <v>819</v>
      </c>
      <c r="CQ47" s="142">
        <f t="shared" si="56"/>
        <v>17.2</v>
      </c>
      <c r="CR47" s="142">
        <f t="shared" si="56"/>
        <v>71.8</v>
      </c>
      <c r="CS47" s="142">
        <f t="shared" si="56"/>
        <v>87.8</v>
      </c>
      <c r="CT47" s="142">
        <f t="shared" si="56"/>
        <v>880.1</v>
      </c>
      <c r="CU47" s="142">
        <f t="shared" si="56"/>
        <v>268.8</v>
      </c>
      <c r="CV47" s="142">
        <f t="shared" si="56"/>
        <v>86</v>
      </c>
      <c r="CW47" s="142">
        <f t="shared" si="56"/>
        <v>45.4</v>
      </c>
      <c r="CX47" s="142">
        <f t="shared" si="56"/>
        <v>19.3</v>
      </c>
      <c r="CY47" s="142">
        <f t="shared" si="56"/>
        <v>261.39999999999998</v>
      </c>
      <c r="CZ47" s="142">
        <f t="shared" si="56"/>
        <v>431.1</v>
      </c>
      <c r="DA47" s="142">
        <f t="shared" si="56"/>
        <v>141.4</v>
      </c>
    </row>
    <row r="48" spans="1:105" s="125" customFormat="1" x14ac:dyDescent="0.2">
      <c r="A48" s="137" t="s">
        <v>76</v>
      </c>
      <c r="B48" s="125" t="s">
        <v>375</v>
      </c>
      <c r="C48" s="125">
        <v>2004</v>
      </c>
      <c r="D48" s="142">
        <f t="shared" ref="D48:S49" si="57">D160</f>
        <v>0</v>
      </c>
      <c r="E48" s="142">
        <f t="shared" si="57"/>
        <v>0</v>
      </c>
      <c r="F48" s="142">
        <f t="shared" si="57"/>
        <v>5.3</v>
      </c>
      <c r="G48" s="142">
        <f t="shared" si="57"/>
        <v>19</v>
      </c>
      <c r="H48" s="142">
        <f t="shared" si="57"/>
        <v>0</v>
      </c>
      <c r="I48" s="142">
        <f t="shared" si="57"/>
        <v>0</v>
      </c>
      <c r="J48" s="142">
        <f t="shared" si="57"/>
        <v>2</v>
      </c>
      <c r="K48" s="142">
        <f t="shared" si="57"/>
        <v>0</v>
      </c>
      <c r="L48" s="142">
        <f t="shared" si="57"/>
        <v>2.2000000000000002</v>
      </c>
      <c r="M48" s="142">
        <f t="shared" si="57"/>
        <v>2.2999999999999998</v>
      </c>
      <c r="N48" s="142">
        <f t="shared" si="57"/>
        <v>1</v>
      </c>
      <c r="O48" s="142">
        <f t="shared" si="57"/>
        <v>0</v>
      </c>
      <c r="P48" s="142">
        <f t="shared" si="57"/>
        <v>1.4</v>
      </c>
      <c r="Q48" s="142">
        <f t="shared" si="57"/>
        <v>0</v>
      </c>
      <c r="R48" s="142">
        <f t="shared" si="57"/>
        <v>0</v>
      </c>
      <c r="S48" s="142">
        <f t="shared" si="57"/>
        <v>1.4</v>
      </c>
      <c r="T48" s="142">
        <f t="shared" si="55"/>
        <v>93</v>
      </c>
      <c r="U48" s="142">
        <f t="shared" si="55"/>
        <v>28.9</v>
      </c>
      <c r="V48" s="142">
        <f t="shared" si="55"/>
        <v>5</v>
      </c>
      <c r="W48" s="142">
        <f t="shared" si="55"/>
        <v>0.7</v>
      </c>
      <c r="X48" s="142">
        <f t="shared" si="55"/>
        <v>0.1</v>
      </c>
      <c r="Y48" s="142">
        <f t="shared" si="55"/>
        <v>5.7</v>
      </c>
      <c r="Z48" s="142">
        <f t="shared" si="55"/>
        <v>0</v>
      </c>
      <c r="AA48" s="142">
        <f t="shared" si="55"/>
        <v>8.8000000000000007</v>
      </c>
      <c r="AB48" s="142">
        <f t="shared" si="55"/>
        <v>0.2</v>
      </c>
      <c r="AC48" s="142">
        <f t="shared" si="55"/>
        <v>0</v>
      </c>
      <c r="AD48" s="142">
        <f t="shared" si="55"/>
        <v>0</v>
      </c>
      <c r="AE48" s="142">
        <f t="shared" si="55"/>
        <v>0</v>
      </c>
      <c r="AF48" s="142">
        <f t="shared" si="55"/>
        <v>0</v>
      </c>
      <c r="AG48" s="142">
        <f t="shared" si="55"/>
        <v>0.4</v>
      </c>
      <c r="AH48" s="142">
        <f t="shared" si="55"/>
        <v>0</v>
      </c>
      <c r="AI48" s="142">
        <f t="shared" si="55"/>
        <v>0</v>
      </c>
      <c r="AJ48" s="142">
        <f t="shared" si="55"/>
        <v>0</v>
      </c>
      <c r="AK48" s="142">
        <f t="shared" si="55"/>
        <v>59</v>
      </c>
      <c r="AL48" s="142">
        <f t="shared" si="55"/>
        <v>0</v>
      </c>
      <c r="AM48" s="142">
        <f t="shared" si="55"/>
        <v>0</v>
      </c>
      <c r="AN48" s="142">
        <f t="shared" si="55"/>
        <v>79.5</v>
      </c>
      <c r="AO48" s="142">
        <f t="shared" si="55"/>
        <v>79</v>
      </c>
      <c r="AP48" s="142">
        <f t="shared" si="55"/>
        <v>0.5</v>
      </c>
      <c r="AQ48" s="142">
        <f t="shared" si="55"/>
        <v>4</v>
      </c>
      <c r="AR48" s="142">
        <f t="shared" si="55"/>
        <v>0</v>
      </c>
      <c r="AS48" s="142">
        <f t="shared" si="55"/>
        <v>20.5</v>
      </c>
      <c r="AT48" s="142">
        <f t="shared" si="55"/>
        <v>3560</v>
      </c>
      <c r="AU48" s="142">
        <f t="shared" si="55"/>
        <v>3560</v>
      </c>
      <c r="AV48" s="142">
        <f t="shared" si="55"/>
        <v>0</v>
      </c>
      <c r="AW48" s="142">
        <f t="shared" si="55"/>
        <v>220</v>
      </c>
      <c r="AX48" s="142">
        <f t="shared" si="55"/>
        <v>4</v>
      </c>
      <c r="AY48" s="142">
        <f t="shared" si="55"/>
        <v>0</v>
      </c>
      <c r="AZ48" s="142">
        <f t="shared" si="55"/>
        <v>0</v>
      </c>
      <c r="BA48" s="142">
        <f t="shared" si="55"/>
        <v>0</v>
      </c>
      <c r="BB48" s="142">
        <f t="shared" si="55"/>
        <v>0</v>
      </c>
      <c r="BC48" s="142">
        <f t="shared" si="55"/>
        <v>34</v>
      </c>
      <c r="BD48" s="142">
        <f t="shared" si="55"/>
        <v>0</v>
      </c>
      <c r="BE48" s="142">
        <f t="shared" si="55"/>
        <v>0</v>
      </c>
      <c r="BF48" s="142">
        <f t="shared" si="55"/>
        <v>0</v>
      </c>
      <c r="BG48" s="142">
        <f t="shared" si="55"/>
        <v>26</v>
      </c>
      <c r="BH48" s="142">
        <f t="shared" si="55"/>
        <v>0</v>
      </c>
      <c r="BI48" s="142">
        <f t="shared" si="55"/>
        <v>7.1</v>
      </c>
      <c r="BJ48" s="142">
        <f t="shared" si="55"/>
        <v>0</v>
      </c>
      <c r="BK48" s="142">
        <f t="shared" si="55"/>
        <v>7.1</v>
      </c>
      <c r="BL48" s="142">
        <f t="shared" si="55"/>
        <v>2</v>
      </c>
      <c r="BM48" s="142">
        <f t="shared" si="55"/>
        <v>2</v>
      </c>
      <c r="BN48" s="142">
        <f t="shared" si="55"/>
        <v>0</v>
      </c>
      <c r="BO48" s="142">
        <f t="shared" si="55"/>
        <v>6</v>
      </c>
      <c r="BP48" s="142">
        <f t="shared" si="55"/>
        <v>0</v>
      </c>
      <c r="BQ48" s="142">
        <f t="shared" si="56"/>
        <v>7</v>
      </c>
      <c r="BR48" s="142">
        <f t="shared" si="56"/>
        <v>0</v>
      </c>
      <c r="BS48" s="142">
        <f t="shared" si="56"/>
        <v>0</v>
      </c>
      <c r="BT48" s="142">
        <f t="shared" si="56"/>
        <v>83</v>
      </c>
      <c r="BU48" s="142">
        <f t="shared" si="56"/>
        <v>5.7</v>
      </c>
      <c r="BV48" s="142">
        <f t="shared" si="56"/>
        <v>0</v>
      </c>
      <c r="BW48" s="142">
        <f t="shared" si="56"/>
        <v>1.5</v>
      </c>
      <c r="BX48" s="142">
        <f t="shared" si="56"/>
        <v>0</v>
      </c>
      <c r="BY48" s="142">
        <f t="shared" si="56"/>
        <v>8.1</v>
      </c>
      <c r="BZ48" s="142">
        <f t="shared" si="56"/>
        <v>0</v>
      </c>
      <c r="CA48" s="142">
        <f t="shared" si="56"/>
        <v>7</v>
      </c>
      <c r="CB48" s="142">
        <f t="shared" si="56"/>
        <v>1.1000000000000001</v>
      </c>
      <c r="CC48" s="142">
        <f t="shared" si="56"/>
        <v>0</v>
      </c>
      <c r="CD48" s="142">
        <f t="shared" si="56"/>
        <v>51</v>
      </c>
      <c r="CE48" s="142">
        <f t="shared" si="56"/>
        <v>51</v>
      </c>
      <c r="CF48" s="142">
        <f t="shared" si="56"/>
        <v>0</v>
      </c>
      <c r="CG48" s="142">
        <f t="shared" si="56"/>
        <v>10</v>
      </c>
      <c r="CH48" s="142">
        <f t="shared" si="56"/>
        <v>1</v>
      </c>
      <c r="CI48" s="142">
        <f t="shared" si="56"/>
        <v>0</v>
      </c>
      <c r="CJ48" s="142">
        <f t="shared" si="56"/>
        <v>0</v>
      </c>
      <c r="CK48" s="142">
        <f t="shared" si="56"/>
        <v>16</v>
      </c>
      <c r="CL48" s="142">
        <f t="shared" si="56"/>
        <v>0</v>
      </c>
      <c r="CM48" s="142">
        <f t="shared" si="56"/>
        <v>0</v>
      </c>
      <c r="CN48" s="142">
        <f t="shared" si="56"/>
        <v>0</v>
      </c>
      <c r="CO48" s="142">
        <f t="shared" si="56"/>
        <v>21.3</v>
      </c>
      <c r="CP48" s="142">
        <f t="shared" si="56"/>
        <v>20</v>
      </c>
      <c r="CQ48" s="142">
        <f t="shared" si="56"/>
        <v>0.3</v>
      </c>
      <c r="CR48" s="142">
        <f t="shared" si="56"/>
        <v>1</v>
      </c>
      <c r="CS48" s="142">
        <f t="shared" si="56"/>
        <v>6.8</v>
      </c>
      <c r="CT48" s="142">
        <f t="shared" si="56"/>
        <v>39.6</v>
      </c>
      <c r="CU48" s="142">
        <f t="shared" si="56"/>
        <v>210</v>
      </c>
      <c r="CV48" s="142">
        <f t="shared" si="56"/>
        <v>0</v>
      </c>
      <c r="CW48" s="142">
        <f t="shared" si="56"/>
        <v>0</v>
      </c>
      <c r="CX48" s="142">
        <f t="shared" si="56"/>
        <v>0</v>
      </c>
      <c r="CY48" s="142">
        <f t="shared" si="56"/>
        <v>1.1000000000000001</v>
      </c>
      <c r="CZ48" s="142">
        <f t="shared" si="56"/>
        <v>8.1999999999999993</v>
      </c>
      <c r="DA48" s="142">
        <f t="shared" si="56"/>
        <v>0</v>
      </c>
    </row>
    <row r="49" spans="1:105" s="125" customFormat="1" x14ac:dyDescent="0.2">
      <c r="A49" s="137" t="s">
        <v>77</v>
      </c>
      <c r="B49" s="125" t="s">
        <v>374</v>
      </c>
      <c r="C49" s="125">
        <v>2004</v>
      </c>
      <c r="D49" s="142">
        <f t="shared" si="57"/>
        <v>45.5</v>
      </c>
      <c r="E49" s="142">
        <f t="shared" ref="E49:BP49" si="58">E161</f>
        <v>777</v>
      </c>
      <c r="F49" s="142">
        <f t="shared" si="58"/>
        <v>330.1</v>
      </c>
      <c r="G49" s="142">
        <f t="shared" si="58"/>
        <v>211</v>
      </c>
      <c r="H49" s="142">
        <f t="shared" si="58"/>
        <v>237</v>
      </c>
      <c r="I49" s="142">
        <f t="shared" si="58"/>
        <v>709</v>
      </c>
      <c r="J49" s="142">
        <f t="shared" si="58"/>
        <v>618.79999999999995</v>
      </c>
      <c r="K49" s="142">
        <f t="shared" si="58"/>
        <v>72.3</v>
      </c>
      <c r="L49" s="142">
        <f t="shared" si="58"/>
        <v>9.4</v>
      </c>
      <c r="M49" s="142">
        <f t="shared" si="58"/>
        <v>276</v>
      </c>
      <c r="N49" s="142">
        <f t="shared" si="58"/>
        <v>10</v>
      </c>
      <c r="O49" s="142">
        <f t="shared" si="58"/>
        <v>220</v>
      </c>
      <c r="P49" s="142">
        <f t="shared" si="58"/>
        <v>14</v>
      </c>
      <c r="Q49" s="142">
        <f t="shared" si="58"/>
        <v>2.4</v>
      </c>
      <c r="R49" s="142">
        <f t="shared" si="58"/>
        <v>0</v>
      </c>
      <c r="S49" s="142">
        <f t="shared" si="58"/>
        <v>118.4</v>
      </c>
      <c r="T49" s="142">
        <f t="shared" si="58"/>
        <v>1874</v>
      </c>
      <c r="U49" s="142">
        <f t="shared" si="58"/>
        <v>470.8</v>
      </c>
      <c r="V49" s="142">
        <f t="shared" si="58"/>
        <v>106</v>
      </c>
      <c r="W49" s="142">
        <f t="shared" si="58"/>
        <v>104.7</v>
      </c>
      <c r="X49" s="142">
        <f t="shared" si="58"/>
        <v>296.8</v>
      </c>
      <c r="Y49" s="142">
        <f t="shared" si="58"/>
        <v>123.3</v>
      </c>
      <c r="Z49" s="142">
        <f t="shared" si="58"/>
        <v>0</v>
      </c>
      <c r="AA49" s="142">
        <f t="shared" si="58"/>
        <v>27.3</v>
      </c>
      <c r="AB49" s="142">
        <f t="shared" si="58"/>
        <v>2.5</v>
      </c>
      <c r="AC49" s="142">
        <f t="shared" si="58"/>
        <v>0</v>
      </c>
      <c r="AD49" s="142">
        <f t="shared" si="58"/>
        <v>16.600000000000001</v>
      </c>
      <c r="AE49" s="142">
        <f t="shared" si="58"/>
        <v>0</v>
      </c>
      <c r="AF49" s="142">
        <f t="shared" si="58"/>
        <v>16.600000000000001</v>
      </c>
      <c r="AG49" s="142">
        <f t="shared" si="58"/>
        <v>125.3</v>
      </c>
      <c r="AH49" s="142">
        <f t="shared" si="58"/>
        <v>515.5</v>
      </c>
      <c r="AI49" s="142">
        <f t="shared" si="58"/>
        <v>490</v>
      </c>
      <c r="AJ49" s="142">
        <f t="shared" si="58"/>
        <v>25.5</v>
      </c>
      <c r="AK49" s="142">
        <f t="shared" si="58"/>
        <v>991</v>
      </c>
      <c r="AL49" s="142">
        <f t="shared" si="58"/>
        <v>912.8</v>
      </c>
      <c r="AM49" s="142">
        <f t="shared" si="58"/>
        <v>41.1</v>
      </c>
      <c r="AN49" s="142">
        <f t="shared" si="58"/>
        <v>1257</v>
      </c>
      <c r="AO49" s="142">
        <f t="shared" si="58"/>
        <v>886</v>
      </c>
      <c r="AP49" s="142">
        <f t="shared" si="58"/>
        <v>371</v>
      </c>
      <c r="AQ49" s="142">
        <f t="shared" si="58"/>
        <v>10.6</v>
      </c>
      <c r="AR49" s="142">
        <f t="shared" si="58"/>
        <v>22.6</v>
      </c>
      <c r="AS49" s="142">
        <f t="shared" si="58"/>
        <v>1349</v>
      </c>
      <c r="AT49" s="142">
        <f t="shared" si="58"/>
        <v>70571.399999999994</v>
      </c>
      <c r="AU49" s="142">
        <f t="shared" si="58"/>
        <v>70560</v>
      </c>
      <c r="AV49" s="142">
        <f t="shared" si="58"/>
        <v>11.4</v>
      </c>
      <c r="AW49" s="142">
        <f t="shared" si="58"/>
        <v>2140</v>
      </c>
      <c r="AX49" s="142">
        <f t="shared" si="58"/>
        <v>301</v>
      </c>
      <c r="AY49" s="142">
        <f t="shared" si="58"/>
        <v>37</v>
      </c>
      <c r="AZ49" s="142">
        <f t="shared" si="58"/>
        <v>203</v>
      </c>
      <c r="BA49" s="142">
        <f t="shared" si="58"/>
        <v>1003</v>
      </c>
      <c r="BB49" s="142">
        <f t="shared" si="58"/>
        <v>42</v>
      </c>
      <c r="BC49" s="142">
        <f t="shared" si="58"/>
        <v>113</v>
      </c>
      <c r="BD49" s="142">
        <f t="shared" si="58"/>
        <v>1338</v>
      </c>
      <c r="BE49" s="142">
        <f t="shared" si="58"/>
        <v>43</v>
      </c>
      <c r="BF49" s="142">
        <f t="shared" si="58"/>
        <v>25</v>
      </c>
      <c r="BG49" s="142">
        <f t="shared" si="58"/>
        <v>324</v>
      </c>
      <c r="BH49" s="142">
        <f t="shared" si="58"/>
        <v>3</v>
      </c>
      <c r="BI49" s="142">
        <f t="shared" si="58"/>
        <v>671</v>
      </c>
      <c r="BJ49" s="142">
        <f t="shared" si="58"/>
        <v>366.7</v>
      </c>
      <c r="BK49" s="142">
        <f t="shared" si="58"/>
        <v>304.3</v>
      </c>
      <c r="BL49" s="142">
        <f t="shared" si="58"/>
        <v>1228</v>
      </c>
      <c r="BM49" s="142">
        <f t="shared" si="58"/>
        <v>378</v>
      </c>
      <c r="BN49" s="142">
        <f t="shared" si="58"/>
        <v>850</v>
      </c>
      <c r="BO49" s="142">
        <f t="shared" si="58"/>
        <v>152</v>
      </c>
      <c r="BP49" s="142">
        <f t="shared" si="58"/>
        <v>382</v>
      </c>
      <c r="BQ49" s="142">
        <f t="shared" si="56"/>
        <v>180</v>
      </c>
      <c r="BR49" s="142">
        <f t="shared" si="56"/>
        <v>170</v>
      </c>
      <c r="BS49" s="142">
        <f t="shared" si="56"/>
        <v>618</v>
      </c>
      <c r="BT49" s="142">
        <f t="shared" si="56"/>
        <v>66</v>
      </c>
      <c r="BU49" s="142">
        <f t="shared" si="56"/>
        <v>74.099999999999994</v>
      </c>
      <c r="BV49" s="142">
        <f t="shared" si="56"/>
        <v>509.1</v>
      </c>
      <c r="BW49" s="142">
        <f t="shared" si="56"/>
        <v>51.8</v>
      </c>
      <c r="BX49" s="142">
        <f t="shared" si="56"/>
        <v>44</v>
      </c>
      <c r="BY49" s="142">
        <f t="shared" si="56"/>
        <v>178.6</v>
      </c>
      <c r="BZ49" s="142">
        <f t="shared" si="56"/>
        <v>4.0999999999999996</v>
      </c>
      <c r="CA49" s="142">
        <f t="shared" si="56"/>
        <v>167</v>
      </c>
      <c r="CB49" s="142">
        <f t="shared" si="56"/>
        <v>7.5</v>
      </c>
      <c r="CC49" s="142">
        <f t="shared" si="56"/>
        <v>93.5</v>
      </c>
      <c r="CD49" s="142">
        <f t="shared" si="56"/>
        <v>3079.7</v>
      </c>
      <c r="CE49" s="142">
        <f t="shared" si="56"/>
        <v>2855</v>
      </c>
      <c r="CF49" s="142">
        <f t="shared" si="56"/>
        <v>224.7</v>
      </c>
      <c r="CG49" s="142">
        <f t="shared" si="56"/>
        <v>255</v>
      </c>
      <c r="CH49" s="142">
        <f t="shared" si="56"/>
        <v>20</v>
      </c>
      <c r="CI49" s="142">
        <f t="shared" si="56"/>
        <v>43</v>
      </c>
      <c r="CJ49" s="142">
        <f t="shared" si="56"/>
        <v>139.9</v>
      </c>
      <c r="CK49" s="142">
        <f t="shared" si="56"/>
        <v>59</v>
      </c>
      <c r="CL49" s="142">
        <f t="shared" si="56"/>
        <v>583</v>
      </c>
      <c r="CM49" s="142">
        <f t="shared" si="56"/>
        <v>57.2</v>
      </c>
      <c r="CN49" s="142">
        <f t="shared" si="56"/>
        <v>0</v>
      </c>
      <c r="CO49" s="142">
        <f t="shared" si="56"/>
        <v>373.7</v>
      </c>
      <c r="CP49" s="142">
        <f t="shared" si="56"/>
        <v>185</v>
      </c>
      <c r="CQ49" s="142">
        <f t="shared" si="56"/>
        <v>15.3</v>
      </c>
      <c r="CR49" s="142">
        <f t="shared" si="56"/>
        <v>173.4</v>
      </c>
      <c r="CS49" s="142">
        <f t="shared" si="56"/>
        <v>113.4</v>
      </c>
      <c r="CT49" s="142">
        <f t="shared" si="56"/>
        <v>403.6</v>
      </c>
      <c r="CU49" s="142">
        <f t="shared" si="56"/>
        <v>148.9</v>
      </c>
      <c r="CV49" s="142">
        <f t="shared" si="56"/>
        <v>36</v>
      </c>
      <c r="CW49" s="142">
        <f t="shared" si="56"/>
        <v>19.8</v>
      </c>
      <c r="CX49" s="142">
        <f t="shared" si="56"/>
        <v>13.2</v>
      </c>
      <c r="CY49" s="142">
        <f t="shared" si="56"/>
        <v>180.7</v>
      </c>
      <c r="CZ49" s="142">
        <f t="shared" si="56"/>
        <v>516.4</v>
      </c>
      <c r="DA49" s="142">
        <f t="shared" si="56"/>
        <v>106.3</v>
      </c>
    </row>
    <row r="50" spans="1:105" s="125" customFormat="1" x14ac:dyDescent="0.2">
      <c r="A50" s="137" t="s">
        <v>78</v>
      </c>
      <c r="B50" s="125" t="s">
        <v>373</v>
      </c>
      <c r="C50" s="125">
        <v>2004</v>
      </c>
      <c r="D50" s="142">
        <f>D163</f>
        <v>0</v>
      </c>
      <c r="E50" s="142">
        <f t="shared" ref="E50:BP51" si="59">E163</f>
        <v>0</v>
      </c>
      <c r="F50" s="142">
        <f t="shared" si="59"/>
        <v>0</v>
      </c>
      <c r="G50" s="142">
        <f t="shared" si="59"/>
        <v>0</v>
      </c>
      <c r="H50" s="142">
        <f t="shared" si="59"/>
        <v>0</v>
      </c>
      <c r="I50" s="142">
        <f t="shared" si="59"/>
        <v>0</v>
      </c>
      <c r="J50" s="142">
        <f t="shared" si="59"/>
        <v>2</v>
      </c>
      <c r="K50" s="142">
        <f t="shared" si="59"/>
        <v>0</v>
      </c>
      <c r="L50" s="142">
        <f t="shared" si="59"/>
        <v>0</v>
      </c>
      <c r="M50" s="142">
        <f t="shared" si="59"/>
        <v>0</v>
      </c>
      <c r="N50" s="142">
        <f t="shared" si="59"/>
        <v>0</v>
      </c>
      <c r="O50" s="142">
        <f t="shared" si="59"/>
        <v>0</v>
      </c>
      <c r="P50" s="142">
        <f t="shared" si="59"/>
        <v>0</v>
      </c>
      <c r="Q50" s="142">
        <f t="shared" si="59"/>
        <v>0</v>
      </c>
      <c r="R50" s="142">
        <f t="shared" si="59"/>
        <v>0</v>
      </c>
      <c r="S50" s="142">
        <f t="shared" si="59"/>
        <v>0</v>
      </c>
      <c r="T50" s="142">
        <f t="shared" si="59"/>
        <v>0</v>
      </c>
      <c r="U50" s="142">
        <f t="shared" si="59"/>
        <v>10</v>
      </c>
      <c r="V50" s="142">
        <f t="shared" si="59"/>
        <v>0</v>
      </c>
      <c r="W50" s="142">
        <f t="shared" si="59"/>
        <v>0</v>
      </c>
      <c r="X50" s="142">
        <f t="shared" si="59"/>
        <v>0</v>
      </c>
      <c r="Y50" s="142">
        <f t="shared" si="59"/>
        <v>0</v>
      </c>
      <c r="Z50" s="142">
        <f t="shared" si="59"/>
        <v>2</v>
      </c>
      <c r="AA50" s="142">
        <f t="shared" si="59"/>
        <v>0</v>
      </c>
      <c r="AB50" s="142">
        <f t="shared" si="59"/>
        <v>0</v>
      </c>
      <c r="AC50" s="142">
        <f t="shared" si="59"/>
        <v>0</v>
      </c>
      <c r="AD50" s="142">
        <f t="shared" si="59"/>
        <v>0</v>
      </c>
      <c r="AE50" s="142">
        <f t="shared" si="59"/>
        <v>0</v>
      </c>
      <c r="AF50" s="142">
        <f t="shared" si="59"/>
        <v>0</v>
      </c>
      <c r="AG50" s="142">
        <f t="shared" si="59"/>
        <v>0</v>
      </c>
      <c r="AH50" s="142">
        <f t="shared" si="59"/>
        <v>0</v>
      </c>
      <c r="AI50" s="142">
        <f t="shared" si="59"/>
        <v>0</v>
      </c>
      <c r="AJ50" s="142">
        <f t="shared" si="59"/>
        <v>0</v>
      </c>
      <c r="AK50" s="142">
        <f t="shared" si="59"/>
        <v>0</v>
      </c>
      <c r="AL50" s="142">
        <f t="shared" si="59"/>
        <v>0</v>
      </c>
      <c r="AM50" s="142">
        <f t="shared" si="59"/>
        <v>0</v>
      </c>
      <c r="AN50" s="142">
        <f t="shared" si="59"/>
        <v>0</v>
      </c>
      <c r="AO50" s="142">
        <f t="shared" si="59"/>
        <v>0</v>
      </c>
      <c r="AP50" s="142">
        <f t="shared" si="59"/>
        <v>0</v>
      </c>
      <c r="AQ50" s="142">
        <f t="shared" si="59"/>
        <v>0</v>
      </c>
      <c r="AR50" s="142">
        <f t="shared" si="59"/>
        <v>1</v>
      </c>
      <c r="AS50" s="142">
        <f t="shared" si="59"/>
        <v>2</v>
      </c>
      <c r="AT50" s="142">
        <f t="shared" si="59"/>
        <v>256</v>
      </c>
      <c r="AU50" s="142">
        <f t="shared" si="59"/>
        <v>256</v>
      </c>
      <c r="AV50" s="142">
        <f t="shared" si="59"/>
        <v>0</v>
      </c>
      <c r="AW50" s="142">
        <f t="shared" si="59"/>
        <v>22</v>
      </c>
      <c r="AX50" s="142">
        <f t="shared" si="59"/>
        <v>0</v>
      </c>
      <c r="AY50" s="142">
        <f t="shared" si="59"/>
        <v>3</v>
      </c>
      <c r="AZ50" s="142">
        <f t="shared" si="59"/>
        <v>0</v>
      </c>
      <c r="BA50" s="142">
        <f t="shared" si="59"/>
        <v>16</v>
      </c>
      <c r="BB50" s="142">
        <f t="shared" si="59"/>
        <v>0</v>
      </c>
      <c r="BC50" s="142">
        <f t="shared" si="59"/>
        <v>0</v>
      </c>
      <c r="BD50" s="142">
        <f t="shared" si="59"/>
        <v>0</v>
      </c>
      <c r="BE50" s="142">
        <f t="shared" si="59"/>
        <v>0</v>
      </c>
      <c r="BF50" s="142">
        <f t="shared" si="59"/>
        <v>0</v>
      </c>
      <c r="BG50" s="142">
        <f t="shared" si="59"/>
        <v>0</v>
      </c>
      <c r="BH50" s="142">
        <f t="shared" si="59"/>
        <v>0</v>
      </c>
      <c r="BI50" s="142">
        <f t="shared" si="59"/>
        <v>0</v>
      </c>
      <c r="BJ50" s="142">
        <f t="shared" si="59"/>
        <v>0</v>
      </c>
      <c r="BK50" s="142">
        <f t="shared" si="59"/>
        <v>0</v>
      </c>
      <c r="BL50" s="142">
        <f t="shared" si="59"/>
        <v>0</v>
      </c>
      <c r="BM50" s="142">
        <f t="shared" si="59"/>
        <v>0</v>
      </c>
      <c r="BN50" s="142">
        <f t="shared" si="59"/>
        <v>0</v>
      </c>
      <c r="BO50" s="142">
        <f t="shared" si="59"/>
        <v>1</v>
      </c>
      <c r="BP50" s="142">
        <f t="shared" si="59"/>
        <v>1</v>
      </c>
      <c r="BQ50" s="142">
        <f t="shared" ref="BQ50:DA52" si="60">BQ163</f>
        <v>0</v>
      </c>
      <c r="BR50" s="142">
        <f t="shared" si="60"/>
        <v>0</v>
      </c>
      <c r="BS50" s="142">
        <f t="shared" si="60"/>
        <v>0</v>
      </c>
      <c r="BT50" s="142">
        <f t="shared" si="60"/>
        <v>0</v>
      </c>
      <c r="BU50" s="142">
        <f t="shared" si="60"/>
        <v>0</v>
      </c>
      <c r="BV50" s="142">
        <f t="shared" si="60"/>
        <v>0</v>
      </c>
      <c r="BW50" s="142">
        <f t="shared" si="60"/>
        <v>0</v>
      </c>
      <c r="BX50" s="142">
        <f t="shared" si="60"/>
        <v>0</v>
      </c>
      <c r="BY50" s="142">
        <f t="shared" si="60"/>
        <v>0</v>
      </c>
      <c r="BZ50" s="142">
        <f t="shared" si="60"/>
        <v>0</v>
      </c>
      <c r="CA50" s="142">
        <f t="shared" si="60"/>
        <v>0</v>
      </c>
      <c r="CB50" s="142">
        <f t="shared" si="60"/>
        <v>0</v>
      </c>
      <c r="CC50" s="142">
        <f t="shared" si="60"/>
        <v>0</v>
      </c>
      <c r="CD50" s="142">
        <f t="shared" si="60"/>
        <v>18</v>
      </c>
      <c r="CE50" s="142">
        <f t="shared" si="60"/>
        <v>18</v>
      </c>
      <c r="CF50" s="142">
        <f t="shared" si="60"/>
        <v>0</v>
      </c>
      <c r="CG50" s="142">
        <f t="shared" si="60"/>
        <v>8</v>
      </c>
      <c r="CH50" s="142">
        <f t="shared" si="60"/>
        <v>0</v>
      </c>
      <c r="CI50" s="142">
        <f t="shared" si="60"/>
        <v>0</v>
      </c>
      <c r="CJ50" s="142">
        <f t="shared" si="60"/>
        <v>0</v>
      </c>
      <c r="CK50" s="142">
        <f t="shared" si="60"/>
        <v>0</v>
      </c>
      <c r="CL50" s="142">
        <f t="shared" si="60"/>
        <v>0</v>
      </c>
      <c r="CM50" s="142">
        <f t="shared" si="60"/>
        <v>0</v>
      </c>
      <c r="CN50" s="142">
        <f t="shared" si="60"/>
        <v>2</v>
      </c>
      <c r="CO50" s="142">
        <f t="shared" si="60"/>
        <v>0</v>
      </c>
      <c r="CP50" s="142">
        <f t="shared" si="60"/>
        <v>0</v>
      </c>
      <c r="CQ50" s="142">
        <f t="shared" si="60"/>
        <v>0</v>
      </c>
      <c r="CR50" s="142">
        <f t="shared" si="60"/>
        <v>0</v>
      </c>
      <c r="CS50" s="142">
        <f t="shared" si="60"/>
        <v>0</v>
      </c>
      <c r="CT50" s="142">
        <f t="shared" si="60"/>
        <v>8</v>
      </c>
      <c r="CU50" s="142">
        <f t="shared" si="60"/>
        <v>0</v>
      </c>
      <c r="CV50" s="142">
        <f t="shared" si="60"/>
        <v>0</v>
      </c>
      <c r="CW50" s="142">
        <f t="shared" si="60"/>
        <v>0</v>
      </c>
      <c r="CX50" s="142">
        <f t="shared" si="60"/>
        <v>0</v>
      </c>
      <c r="CY50" s="142">
        <f t="shared" si="60"/>
        <v>0</v>
      </c>
      <c r="CZ50" s="142">
        <f t="shared" si="60"/>
        <v>0</v>
      </c>
      <c r="DA50" s="142">
        <f t="shared" si="60"/>
        <v>0</v>
      </c>
    </row>
    <row r="51" spans="1:105" s="125" customFormat="1" x14ac:dyDescent="0.2">
      <c r="A51" s="137" t="s">
        <v>79</v>
      </c>
      <c r="B51" s="125" t="s">
        <v>372</v>
      </c>
      <c r="C51" s="125">
        <v>2004</v>
      </c>
      <c r="D51" s="142">
        <f t="shared" ref="D51:S52" si="61">D164</f>
        <v>4</v>
      </c>
      <c r="E51" s="142">
        <f t="shared" si="61"/>
        <v>42</v>
      </c>
      <c r="F51" s="142">
        <f t="shared" si="61"/>
        <v>23</v>
      </c>
      <c r="G51" s="142">
        <f t="shared" si="61"/>
        <v>0</v>
      </c>
      <c r="H51" s="142">
        <f t="shared" si="61"/>
        <v>5</v>
      </c>
      <c r="I51" s="142">
        <f t="shared" si="61"/>
        <v>44</v>
      </c>
      <c r="J51" s="142">
        <f t="shared" si="61"/>
        <v>8</v>
      </c>
      <c r="K51" s="142">
        <f t="shared" si="61"/>
        <v>6</v>
      </c>
      <c r="L51" s="142">
        <f t="shared" si="61"/>
        <v>0</v>
      </c>
      <c r="M51" s="142">
        <f t="shared" si="61"/>
        <v>44</v>
      </c>
      <c r="N51" s="142">
        <f t="shared" si="61"/>
        <v>4</v>
      </c>
      <c r="O51" s="142">
        <f t="shared" si="61"/>
        <v>12</v>
      </c>
      <c r="P51" s="142">
        <f t="shared" si="61"/>
        <v>1</v>
      </c>
      <c r="Q51" s="142">
        <f t="shared" si="61"/>
        <v>0</v>
      </c>
      <c r="R51" s="142">
        <f t="shared" si="61"/>
        <v>17</v>
      </c>
      <c r="S51" s="142">
        <f t="shared" si="61"/>
        <v>0</v>
      </c>
      <c r="T51" s="142">
        <f t="shared" si="59"/>
        <v>101</v>
      </c>
      <c r="U51" s="142">
        <f t="shared" si="59"/>
        <v>25</v>
      </c>
      <c r="V51" s="142">
        <f t="shared" si="59"/>
        <v>10</v>
      </c>
      <c r="W51" s="142">
        <f t="shared" si="59"/>
        <v>0</v>
      </c>
      <c r="X51" s="142">
        <f t="shared" si="59"/>
        <v>6</v>
      </c>
      <c r="Y51" s="142">
        <f t="shared" si="59"/>
        <v>10</v>
      </c>
      <c r="Z51" s="142">
        <f t="shared" si="59"/>
        <v>7</v>
      </c>
      <c r="AA51" s="142">
        <f t="shared" si="59"/>
        <v>0</v>
      </c>
      <c r="AB51" s="142">
        <f t="shared" si="59"/>
        <v>0</v>
      </c>
      <c r="AC51" s="142">
        <f t="shared" si="59"/>
        <v>0</v>
      </c>
      <c r="AD51" s="142">
        <f t="shared" si="59"/>
        <v>37</v>
      </c>
      <c r="AE51" s="142">
        <f t="shared" si="59"/>
        <v>30</v>
      </c>
      <c r="AF51" s="142">
        <f t="shared" si="59"/>
        <v>7</v>
      </c>
      <c r="AG51" s="142">
        <f t="shared" si="59"/>
        <v>0</v>
      </c>
      <c r="AH51" s="142">
        <f t="shared" si="59"/>
        <v>1</v>
      </c>
      <c r="AI51" s="142">
        <f t="shared" si="59"/>
        <v>0</v>
      </c>
      <c r="AJ51" s="142">
        <f t="shared" si="59"/>
        <v>1</v>
      </c>
      <c r="AK51" s="142">
        <f t="shared" si="59"/>
        <v>18</v>
      </c>
      <c r="AL51" s="142">
        <f t="shared" si="59"/>
        <v>72</v>
      </c>
      <c r="AM51" s="142">
        <f t="shared" si="59"/>
        <v>0</v>
      </c>
      <c r="AN51" s="142">
        <f t="shared" si="59"/>
        <v>48</v>
      </c>
      <c r="AO51" s="142">
        <f t="shared" si="59"/>
        <v>48</v>
      </c>
      <c r="AP51" s="142">
        <f t="shared" si="59"/>
        <v>0</v>
      </c>
      <c r="AQ51" s="142">
        <f t="shared" si="59"/>
        <v>0</v>
      </c>
      <c r="AR51" s="142">
        <f t="shared" si="59"/>
        <v>3</v>
      </c>
      <c r="AS51" s="142">
        <f t="shared" si="59"/>
        <v>24</v>
      </c>
      <c r="AT51" s="142">
        <f t="shared" si="59"/>
        <v>1682</v>
      </c>
      <c r="AU51" s="142">
        <f t="shared" si="59"/>
        <v>1682</v>
      </c>
      <c r="AV51" s="142">
        <f t="shared" si="59"/>
        <v>0</v>
      </c>
      <c r="AW51" s="142">
        <f t="shared" si="59"/>
        <v>154</v>
      </c>
      <c r="AX51" s="142">
        <f t="shared" si="59"/>
        <v>15</v>
      </c>
      <c r="AY51" s="142">
        <f t="shared" si="59"/>
        <v>0</v>
      </c>
      <c r="AZ51" s="142">
        <f t="shared" si="59"/>
        <v>34</v>
      </c>
      <c r="BA51" s="142">
        <f t="shared" si="59"/>
        <v>7</v>
      </c>
      <c r="BB51" s="142">
        <f t="shared" si="59"/>
        <v>0</v>
      </c>
      <c r="BC51" s="142">
        <f t="shared" si="59"/>
        <v>7</v>
      </c>
      <c r="BD51" s="142">
        <f t="shared" si="59"/>
        <v>51</v>
      </c>
      <c r="BE51" s="142">
        <f t="shared" si="59"/>
        <v>0</v>
      </c>
      <c r="BF51" s="142">
        <f t="shared" si="59"/>
        <v>6</v>
      </c>
      <c r="BG51" s="142">
        <f t="shared" si="59"/>
        <v>8</v>
      </c>
      <c r="BH51" s="142">
        <f t="shared" si="59"/>
        <v>0</v>
      </c>
      <c r="BI51" s="142">
        <f t="shared" si="59"/>
        <v>13</v>
      </c>
      <c r="BJ51" s="142">
        <f t="shared" si="59"/>
        <v>13</v>
      </c>
      <c r="BK51" s="142">
        <f t="shared" si="59"/>
        <v>0</v>
      </c>
      <c r="BL51" s="142">
        <f t="shared" si="59"/>
        <v>9</v>
      </c>
      <c r="BM51" s="142">
        <f t="shared" si="59"/>
        <v>0</v>
      </c>
      <c r="BN51" s="142">
        <f t="shared" si="59"/>
        <v>9</v>
      </c>
      <c r="BO51" s="142">
        <f t="shared" si="59"/>
        <v>32</v>
      </c>
      <c r="BP51" s="142">
        <f t="shared" si="59"/>
        <v>14</v>
      </c>
      <c r="BQ51" s="142">
        <f t="shared" si="60"/>
        <v>20</v>
      </c>
      <c r="BR51" s="142">
        <f t="shared" si="60"/>
        <v>0</v>
      </c>
      <c r="BS51" s="142">
        <f t="shared" si="60"/>
        <v>38</v>
      </c>
      <c r="BT51" s="142">
        <f t="shared" si="60"/>
        <v>0</v>
      </c>
      <c r="BU51" s="142">
        <f t="shared" si="60"/>
        <v>0</v>
      </c>
      <c r="BV51" s="142">
        <f t="shared" si="60"/>
        <v>16</v>
      </c>
      <c r="BW51" s="142">
        <f t="shared" si="60"/>
        <v>11</v>
      </c>
      <c r="BX51" s="142">
        <f t="shared" si="60"/>
        <v>3</v>
      </c>
      <c r="BY51" s="142">
        <f t="shared" si="60"/>
        <v>39</v>
      </c>
      <c r="BZ51" s="142">
        <f t="shared" si="60"/>
        <v>0</v>
      </c>
      <c r="CA51" s="142">
        <f t="shared" si="60"/>
        <v>37</v>
      </c>
      <c r="CB51" s="142">
        <f t="shared" si="60"/>
        <v>2</v>
      </c>
      <c r="CC51" s="142">
        <f t="shared" si="60"/>
        <v>7</v>
      </c>
      <c r="CD51" s="142">
        <f t="shared" si="60"/>
        <v>24</v>
      </c>
      <c r="CE51" s="142">
        <f t="shared" si="60"/>
        <v>15</v>
      </c>
      <c r="CF51" s="142">
        <f t="shared" si="60"/>
        <v>9</v>
      </c>
      <c r="CG51" s="142">
        <f t="shared" si="60"/>
        <v>33</v>
      </c>
      <c r="CH51" s="142">
        <f t="shared" si="60"/>
        <v>5</v>
      </c>
      <c r="CI51" s="142">
        <f t="shared" si="60"/>
        <v>9</v>
      </c>
      <c r="CJ51" s="142">
        <f t="shared" si="60"/>
        <v>0</v>
      </c>
      <c r="CK51" s="142">
        <f t="shared" si="60"/>
        <v>0</v>
      </c>
      <c r="CL51" s="142">
        <f t="shared" si="60"/>
        <v>33</v>
      </c>
      <c r="CM51" s="142">
        <f t="shared" si="60"/>
        <v>5</v>
      </c>
      <c r="CN51" s="142">
        <f t="shared" si="60"/>
        <v>0</v>
      </c>
      <c r="CO51" s="142">
        <f t="shared" si="60"/>
        <v>66</v>
      </c>
      <c r="CP51" s="142">
        <f t="shared" si="60"/>
        <v>59</v>
      </c>
      <c r="CQ51" s="142">
        <f t="shared" si="60"/>
        <v>3</v>
      </c>
      <c r="CR51" s="142">
        <f t="shared" si="60"/>
        <v>4</v>
      </c>
      <c r="CS51" s="142">
        <f t="shared" si="60"/>
        <v>3</v>
      </c>
      <c r="CT51" s="142">
        <f t="shared" si="60"/>
        <v>29</v>
      </c>
      <c r="CU51" s="142">
        <f t="shared" si="60"/>
        <v>615</v>
      </c>
      <c r="CV51" s="142">
        <f t="shared" si="60"/>
        <v>6</v>
      </c>
      <c r="CW51" s="142">
        <f t="shared" si="60"/>
        <v>4</v>
      </c>
      <c r="CX51" s="142">
        <f t="shared" si="60"/>
        <v>2</v>
      </c>
      <c r="CY51" s="142">
        <f t="shared" si="60"/>
        <v>28</v>
      </c>
      <c r="CZ51" s="142">
        <f t="shared" si="60"/>
        <v>14</v>
      </c>
      <c r="DA51" s="142">
        <f t="shared" si="60"/>
        <v>0</v>
      </c>
    </row>
    <row r="52" spans="1:105" s="125" customFormat="1" x14ac:dyDescent="0.2">
      <c r="A52" s="137" t="s">
        <v>80</v>
      </c>
      <c r="B52" s="125" t="s">
        <v>371</v>
      </c>
      <c r="C52" s="125">
        <v>2004</v>
      </c>
      <c r="D52" s="142">
        <f t="shared" si="61"/>
        <v>324</v>
      </c>
      <c r="E52" s="142">
        <f t="shared" ref="E52:BP52" si="62">E165</f>
        <v>9118</v>
      </c>
      <c r="F52" s="142">
        <f t="shared" si="62"/>
        <v>4895</v>
      </c>
      <c r="G52" s="142">
        <f t="shared" si="62"/>
        <v>2631</v>
      </c>
      <c r="H52" s="142">
        <f t="shared" si="62"/>
        <v>3252</v>
      </c>
      <c r="I52" s="142">
        <f t="shared" si="62"/>
        <v>8605</v>
      </c>
      <c r="J52" s="142">
        <f t="shared" si="62"/>
        <v>6711</v>
      </c>
      <c r="K52" s="142">
        <f t="shared" si="62"/>
        <v>813</v>
      </c>
      <c r="L52" s="142">
        <f t="shared" si="62"/>
        <v>1</v>
      </c>
      <c r="M52" s="142">
        <f t="shared" si="62"/>
        <v>3496</v>
      </c>
      <c r="N52" s="142">
        <f t="shared" si="62"/>
        <v>241</v>
      </c>
      <c r="O52" s="142">
        <f t="shared" si="62"/>
        <v>2000</v>
      </c>
      <c r="P52" s="142">
        <f t="shared" si="62"/>
        <v>275</v>
      </c>
      <c r="Q52" s="142">
        <f t="shared" si="62"/>
        <v>66</v>
      </c>
      <c r="R52" s="142">
        <f t="shared" si="62"/>
        <v>600</v>
      </c>
      <c r="S52" s="142">
        <f t="shared" si="62"/>
        <v>1502</v>
      </c>
      <c r="T52" s="142">
        <f t="shared" si="62"/>
        <v>25409</v>
      </c>
      <c r="U52" s="142">
        <f t="shared" si="62"/>
        <v>8017</v>
      </c>
      <c r="V52" s="142">
        <f t="shared" si="62"/>
        <v>1563</v>
      </c>
      <c r="W52" s="142">
        <f t="shared" si="62"/>
        <v>703</v>
      </c>
      <c r="X52" s="142">
        <f t="shared" si="62"/>
        <v>3028</v>
      </c>
      <c r="Y52" s="142">
        <f t="shared" si="62"/>
        <v>2418</v>
      </c>
      <c r="Z52" s="142">
        <f t="shared" si="62"/>
        <v>2601</v>
      </c>
      <c r="AA52" s="142">
        <f t="shared" si="62"/>
        <v>788</v>
      </c>
      <c r="AB52" s="142">
        <f t="shared" si="62"/>
        <v>113</v>
      </c>
      <c r="AC52" s="142">
        <f t="shared" si="62"/>
        <v>5606</v>
      </c>
      <c r="AD52" s="142">
        <f t="shared" si="62"/>
        <v>5484</v>
      </c>
      <c r="AE52" s="142">
        <f t="shared" si="62"/>
        <v>5066</v>
      </c>
      <c r="AF52" s="142">
        <f t="shared" si="62"/>
        <v>418</v>
      </c>
      <c r="AG52" s="142">
        <f t="shared" si="62"/>
        <v>1420</v>
      </c>
      <c r="AH52" s="142">
        <f t="shared" si="62"/>
        <v>5189</v>
      </c>
      <c r="AI52" s="142">
        <f t="shared" si="62"/>
        <v>4939</v>
      </c>
      <c r="AJ52" s="142">
        <f t="shared" si="62"/>
        <v>250</v>
      </c>
      <c r="AK52" s="142">
        <f t="shared" si="62"/>
        <v>6408</v>
      </c>
      <c r="AL52" s="142">
        <f t="shared" si="62"/>
        <v>3569</v>
      </c>
      <c r="AM52" s="142">
        <f t="shared" si="62"/>
        <v>593</v>
      </c>
      <c r="AN52" s="142">
        <f t="shared" si="62"/>
        <v>23334</v>
      </c>
      <c r="AO52" s="142">
        <f t="shared" si="62"/>
        <v>17402</v>
      </c>
      <c r="AP52" s="142">
        <f t="shared" si="62"/>
        <v>5932</v>
      </c>
      <c r="AQ52" s="142">
        <f t="shared" si="62"/>
        <v>174</v>
      </c>
      <c r="AR52" s="142">
        <f t="shared" si="62"/>
        <v>734</v>
      </c>
      <c r="AS52" s="142">
        <f t="shared" si="62"/>
        <v>13574</v>
      </c>
      <c r="AT52" s="142">
        <f t="shared" si="62"/>
        <v>505790</v>
      </c>
      <c r="AU52" s="142">
        <f t="shared" si="62"/>
        <v>505619</v>
      </c>
      <c r="AV52" s="142">
        <f t="shared" si="62"/>
        <v>171</v>
      </c>
      <c r="AW52" s="142">
        <f t="shared" si="62"/>
        <v>39756</v>
      </c>
      <c r="AX52" s="142">
        <f t="shared" si="62"/>
        <v>3124</v>
      </c>
      <c r="AY52" s="142">
        <f t="shared" si="62"/>
        <v>688</v>
      </c>
      <c r="AZ52" s="142">
        <f t="shared" si="62"/>
        <v>2200</v>
      </c>
      <c r="BA52" s="142">
        <f t="shared" si="62"/>
        <v>9386</v>
      </c>
      <c r="BB52" s="142">
        <f t="shared" si="62"/>
        <v>590</v>
      </c>
      <c r="BC52" s="142">
        <f t="shared" si="62"/>
        <v>1735</v>
      </c>
      <c r="BD52" s="142">
        <f t="shared" si="62"/>
        <v>14435</v>
      </c>
      <c r="BE52" s="142">
        <f t="shared" si="62"/>
        <v>1102</v>
      </c>
      <c r="BF52" s="142">
        <f t="shared" si="62"/>
        <v>1108</v>
      </c>
      <c r="BG52" s="142">
        <f t="shared" si="62"/>
        <v>4010</v>
      </c>
      <c r="BH52" s="142">
        <f t="shared" si="62"/>
        <v>16</v>
      </c>
      <c r="BI52" s="142">
        <f t="shared" si="62"/>
        <v>3750</v>
      </c>
      <c r="BJ52" s="142">
        <f t="shared" si="62"/>
        <v>3100</v>
      </c>
      <c r="BK52" s="142">
        <f t="shared" si="62"/>
        <v>650</v>
      </c>
      <c r="BL52" s="142">
        <f t="shared" si="62"/>
        <v>8146</v>
      </c>
      <c r="BM52" s="142">
        <f t="shared" si="62"/>
        <v>4068</v>
      </c>
      <c r="BN52" s="142">
        <f t="shared" si="62"/>
        <v>4078</v>
      </c>
      <c r="BO52" s="142">
        <f t="shared" si="62"/>
        <v>1640</v>
      </c>
      <c r="BP52" s="142">
        <f t="shared" si="62"/>
        <v>4900</v>
      </c>
      <c r="BQ52" s="142">
        <f t="shared" si="60"/>
        <v>3890</v>
      </c>
      <c r="BR52" s="142">
        <f t="shared" si="60"/>
        <v>725</v>
      </c>
      <c r="BS52" s="142">
        <f t="shared" si="60"/>
        <v>7650</v>
      </c>
      <c r="BT52" s="142">
        <f t="shared" si="60"/>
        <v>1230</v>
      </c>
      <c r="BU52" s="142">
        <f t="shared" si="60"/>
        <v>1692</v>
      </c>
      <c r="BV52" s="142">
        <f t="shared" si="60"/>
        <v>6153</v>
      </c>
      <c r="BW52" s="142">
        <f t="shared" si="60"/>
        <v>1592</v>
      </c>
      <c r="BX52" s="142">
        <f t="shared" si="60"/>
        <v>687</v>
      </c>
      <c r="BY52" s="142">
        <f t="shared" si="60"/>
        <v>3489</v>
      </c>
      <c r="BZ52" s="142">
        <f t="shared" si="60"/>
        <v>134</v>
      </c>
      <c r="CA52" s="142">
        <f t="shared" si="60"/>
        <v>3149</v>
      </c>
      <c r="CB52" s="142">
        <f t="shared" si="60"/>
        <v>206</v>
      </c>
      <c r="CC52" s="142">
        <f t="shared" si="60"/>
        <v>2042</v>
      </c>
      <c r="CD52" s="142">
        <f t="shared" si="60"/>
        <v>32777</v>
      </c>
      <c r="CE52" s="142">
        <f t="shared" si="60"/>
        <v>30483</v>
      </c>
      <c r="CF52" s="142">
        <f t="shared" si="60"/>
        <v>2294</v>
      </c>
      <c r="CG52" s="142">
        <f t="shared" si="60"/>
        <v>5892</v>
      </c>
      <c r="CH52" s="142">
        <f t="shared" si="60"/>
        <v>425</v>
      </c>
      <c r="CI52" s="142">
        <f t="shared" si="60"/>
        <v>965</v>
      </c>
      <c r="CJ52" s="142">
        <f t="shared" si="60"/>
        <v>930</v>
      </c>
      <c r="CK52" s="142">
        <f t="shared" si="60"/>
        <v>1295</v>
      </c>
      <c r="CL52" s="142">
        <f t="shared" si="60"/>
        <v>6777</v>
      </c>
      <c r="CM52" s="142">
        <f t="shared" si="60"/>
        <v>865</v>
      </c>
      <c r="CN52" s="142">
        <f t="shared" si="60"/>
        <v>59405</v>
      </c>
      <c r="CO52" s="142">
        <f t="shared" si="60"/>
        <v>14701</v>
      </c>
      <c r="CP52" s="142">
        <f t="shared" si="60"/>
        <v>12700</v>
      </c>
      <c r="CQ52" s="142">
        <f t="shared" si="60"/>
        <v>274</v>
      </c>
      <c r="CR52" s="142">
        <f t="shared" si="60"/>
        <v>1727</v>
      </c>
      <c r="CS52" s="142">
        <f t="shared" si="60"/>
        <v>1232</v>
      </c>
      <c r="CT52" s="142">
        <f t="shared" si="60"/>
        <v>8817</v>
      </c>
      <c r="CU52" s="142">
        <f t="shared" si="60"/>
        <v>2027</v>
      </c>
      <c r="CV52" s="142">
        <f t="shared" si="60"/>
        <v>681</v>
      </c>
      <c r="CW52" s="142">
        <f t="shared" si="60"/>
        <v>417</v>
      </c>
      <c r="CX52" s="142">
        <f t="shared" si="60"/>
        <v>243</v>
      </c>
      <c r="CY52" s="142">
        <f t="shared" si="60"/>
        <v>2956</v>
      </c>
      <c r="CZ52" s="142">
        <f t="shared" si="60"/>
        <v>4857</v>
      </c>
      <c r="DA52" s="142">
        <f t="shared" si="60"/>
        <v>1640</v>
      </c>
    </row>
    <row r="53" spans="1:105" s="125" customFormat="1" x14ac:dyDescent="0.2">
      <c r="A53" s="138" t="s">
        <v>81</v>
      </c>
      <c r="B53" s="125" t="s">
        <v>370</v>
      </c>
      <c r="C53" s="125">
        <v>2004</v>
      </c>
      <c r="D53" s="142">
        <f>D166</f>
        <v>75.349999999999994</v>
      </c>
      <c r="E53" s="142">
        <f t="shared" ref="E53:BP53" si="63">E166</f>
        <v>0.62</v>
      </c>
      <c r="F53" s="142">
        <f t="shared" si="63"/>
        <v>78.08</v>
      </c>
      <c r="G53" s="142">
        <f t="shared" si="63"/>
        <v>65.48</v>
      </c>
      <c r="H53" s="142">
        <f t="shared" si="63"/>
        <v>65</v>
      </c>
      <c r="I53" s="142">
        <f t="shared" si="63"/>
        <v>71.599999999999994</v>
      </c>
      <c r="J53" s="142">
        <f t="shared" si="63"/>
        <v>77</v>
      </c>
      <c r="K53" s="142">
        <f t="shared" si="63"/>
        <v>72.89</v>
      </c>
      <c r="L53" s="142">
        <f t="shared" si="63"/>
        <v>74.7</v>
      </c>
      <c r="M53" s="142">
        <f t="shared" si="63"/>
        <v>73.87</v>
      </c>
      <c r="N53" s="142">
        <f t="shared" si="63"/>
        <v>69.319999999999993</v>
      </c>
      <c r="O53" s="142">
        <f t="shared" si="63"/>
        <v>77</v>
      </c>
      <c r="P53" s="142">
        <f t="shared" si="63"/>
        <v>69.53</v>
      </c>
      <c r="Q53" s="142" t="str">
        <f t="shared" si="63"/>
        <v>0.25</v>
      </c>
      <c r="R53" s="142">
        <f t="shared" si="63"/>
        <v>59.94</v>
      </c>
      <c r="S53" s="142">
        <f t="shared" si="63"/>
        <v>71</v>
      </c>
      <c r="T53" s="142">
        <f t="shared" si="63"/>
        <v>74.599999999999994</v>
      </c>
      <c r="U53" s="142">
        <f t="shared" si="63"/>
        <v>82</v>
      </c>
      <c r="V53" s="142" t="str">
        <f t="shared" si="63"/>
        <v>0.74</v>
      </c>
      <c r="W53" s="142">
        <f t="shared" si="63"/>
        <v>71</v>
      </c>
      <c r="X53" s="142">
        <f t="shared" si="63"/>
        <v>66.98</v>
      </c>
      <c r="Y53" s="142">
        <f t="shared" si="63"/>
        <v>80.7</v>
      </c>
      <c r="Z53" s="142">
        <f t="shared" si="63"/>
        <v>64.5</v>
      </c>
      <c r="AA53" s="142">
        <f t="shared" si="63"/>
        <v>72.5</v>
      </c>
      <c r="AB53" s="142">
        <f t="shared" si="63"/>
        <v>76.599999999999994</v>
      </c>
      <c r="AC53" s="142">
        <f t="shared" si="63"/>
        <v>1.51</v>
      </c>
      <c r="AD53" s="142">
        <f t="shared" si="63"/>
        <v>0</v>
      </c>
      <c r="AE53" s="142">
        <f t="shared" si="63"/>
        <v>76.47</v>
      </c>
      <c r="AF53" s="142">
        <f t="shared" si="63"/>
        <v>613</v>
      </c>
      <c r="AG53" s="142">
        <f t="shared" si="63"/>
        <v>63.53</v>
      </c>
      <c r="AH53" s="142">
        <f t="shared" si="63"/>
        <v>0</v>
      </c>
      <c r="AI53" s="142">
        <f t="shared" si="63"/>
        <v>75.5</v>
      </c>
      <c r="AJ53" s="142">
        <f t="shared" si="63"/>
        <v>62.6</v>
      </c>
      <c r="AK53" s="142">
        <f t="shared" si="63"/>
        <v>70.3</v>
      </c>
      <c r="AL53" s="142">
        <f t="shared" si="63"/>
        <v>80.33</v>
      </c>
      <c r="AM53" s="142">
        <f t="shared" si="63"/>
        <v>69</v>
      </c>
      <c r="AN53" s="142">
        <f t="shared" si="63"/>
        <v>0</v>
      </c>
      <c r="AO53" s="142">
        <f t="shared" si="63"/>
        <v>73.650000000000006</v>
      </c>
      <c r="AP53" s="142">
        <f t="shared" si="63"/>
        <v>67.7</v>
      </c>
      <c r="AQ53" s="142">
        <f t="shared" si="63"/>
        <v>71.52</v>
      </c>
      <c r="AR53" s="142">
        <f t="shared" si="63"/>
        <v>75.36</v>
      </c>
      <c r="AS53" s="142">
        <f t="shared" si="63"/>
        <v>0</v>
      </c>
      <c r="AT53" s="142">
        <f t="shared" si="63"/>
        <v>68.599999999999994</v>
      </c>
      <c r="AU53" s="142">
        <f t="shared" si="63"/>
        <v>0.8</v>
      </c>
      <c r="AV53" s="142">
        <f t="shared" si="63"/>
        <v>67.8</v>
      </c>
      <c r="AW53" s="142" t="str">
        <f t="shared" si="63"/>
        <v>0.74</v>
      </c>
      <c r="AX53" s="142">
        <f t="shared" si="63"/>
        <v>50</v>
      </c>
      <c r="AY53" s="142">
        <f t="shared" si="63"/>
        <v>73.72</v>
      </c>
      <c r="AZ53" s="142">
        <f t="shared" si="63"/>
        <v>0.75</v>
      </c>
      <c r="BA53" s="142">
        <f t="shared" si="63"/>
        <v>73.099999999999994</v>
      </c>
      <c r="BB53" s="142">
        <f t="shared" si="63"/>
        <v>0.73</v>
      </c>
      <c r="BC53" s="142">
        <f t="shared" si="63"/>
        <v>74.05</v>
      </c>
      <c r="BD53" s="142">
        <f t="shared" si="63"/>
        <v>73.099999999999994</v>
      </c>
      <c r="BE53" s="142">
        <f t="shared" si="63"/>
        <v>70.599999999999994</v>
      </c>
      <c r="BF53" s="142">
        <f t="shared" si="63"/>
        <v>73.2</v>
      </c>
      <c r="BG53" s="142">
        <f t="shared" si="63"/>
        <v>74.099999999999994</v>
      </c>
      <c r="BH53" s="142">
        <f t="shared" si="63"/>
        <v>2714</v>
      </c>
      <c r="BI53" s="142">
        <f t="shared" si="63"/>
        <v>141.49</v>
      </c>
      <c r="BJ53" s="142">
        <f t="shared" si="63"/>
        <v>70</v>
      </c>
      <c r="BK53" s="142">
        <f t="shared" si="63"/>
        <v>71.489999999999995</v>
      </c>
      <c r="BL53" s="142">
        <f t="shared" si="63"/>
        <v>0</v>
      </c>
      <c r="BM53" s="142">
        <f t="shared" si="63"/>
        <v>73.400000000000006</v>
      </c>
      <c r="BN53" s="142">
        <f t="shared" si="63"/>
        <v>88</v>
      </c>
      <c r="BO53" s="142">
        <f t="shared" si="63"/>
        <v>80.599999999999994</v>
      </c>
      <c r="BP53" s="142">
        <f t="shared" si="63"/>
        <v>0.73</v>
      </c>
      <c r="BQ53" s="142">
        <f t="shared" ref="BQ53:DA53" si="64">BQ166</f>
        <v>0.76</v>
      </c>
      <c r="BR53" s="142">
        <f t="shared" si="64"/>
        <v>74.41</v>
      </c>
      <c r="BS53" s="142">
        <f t="shared" si="64"/>
        <v>71.900000000000006</v>
      </c>
      <c r="BT53" s="142">
        <f t="shared" si="64"/>
        <v>72.64</v>
      </c>
      <c r="BU53" s="142">
        <f t="shared" si="64"/>
        <v>63.4</v>
      </c>
      <c r="BV53" s="142">
        <f t="shared" si="64"/>
        <v>71.89</v>
      </c>
      <c r="BW53" s="142">
        <f t="shared" si="64"/>
        <v>0.56000000000000005</v>
      </c>
      <c r="BX53" s="142">
        <f t="shared" si="64"/>
        <v>69.06</v>
      </c>
      <c r="BY53" s="142">
        <f t="shared" si="64"/>
        <v>0</v>
      </c>
      <c r="BZ53" s="142">
        <f t="shared" si="64"/>
        <v>71.16</v>
      </c>
      <c r="CA53" s="142">
        <f t="shared" si="64"/>
        <v>72.25</v>
      </c>
      <c r="CB53" s="142">
        <f t="shared" si="64"/>
        <v>70.239999999999995</v>
      </c>
      <c r="CC53" s="142">
        <f t="shared" si="64"/>
        <v>59</v>
      </c>
      <c r="CD53" s="142">
        <f t="shared" si="64"/>
        <v>70</v>
      </c>
      <c r="CE53" s="142">
        <f t="shared" si="64"/>
        <v>70</v>
      </c>
      <c r="CF53" s="142">
        <f t="shared" si="64"/>
        <v>0.81</v>
      </c>
      <c r="CG53" s="142">
        <f t="shared" si="64"/>
        <v>75.900000000000006</v>
      </c>
      <c r="CH53" s="142">
        <f t="shared" si="64"/>
        <v>70</v>
      </c>
      <c r="CI53" s="142">
        <f t="shared" si="64"/>
        <v>70</v>
      </c>
      <c r="CJ53" s="142">
        <f t="shared" si="64"/>
        <v>8.52</v>
      </c>
      <c r="CK53" s="142">
        <f t="shared" si="64"/>
        <v>64</v>
      </c>
      <c r="CL53" s="142">
        <f t="shared" si="64"/>
        <v>76.06</v>
      </c>
      <c r="CM53" s="142">
        <f t="shared" si="64"/>
        <v>72.099999999999994</v>
      </c>
      <c r="CN53" s="142">
        <f t="shared" si="64"/>
        <v>74.59</v>
      </c>
      <c r="CO53" s="142">
        <f t="shared" si="64"/>
        <v>0</v>
      </c>
      <c r="CP53" s="142">
        <f t="shared" si="64"/>
        <v>69.81</v>
      </c>
      <c r="CQ53" s="142">
        <f t="shared" si="64"/>
        <v>72.2</v>
      </c>
      <c r="CR53" s="142">
        <f t="shared" si="64"/>
        <v>74.44</v>
      </c>
      <c r="CS53" s="142">
        <f t="shared" si="64"/>
        <v>67.98</v>
      </c>
      <c r="CT53" s="142">
        <f t="shared" si="64"/>
        <v>71</v>
      </c>
      <c r="CU53" s="142" t="str">
        <f t="shared" si="64"/>
        <v>0.72</v>
      </c>
      <c r="CV53" s="142">
        <f t="shared" si="64"/>
        <v>74.5</v>
      </c>
      <c r="CW53" s="142">
        <f t="shared" si="64"/>
        <v>75</v>
      </c>
      <c r="CX53" s="142">
        <f t="shared" si="64"/>
        <v>73.599999999999994</v>
      </c>
      <c r="CY53" s="142">
        <f t="shared" si="64"/>
        <v>71.2</v>
      </c>
      <c r="CZ53" s="142">
        <f t="shared" si="64"/>
        <v>71</v>
      </c>
      <c r="DA53" s="142">
        <f t="shared" si="64"/>
        <v>73</v>
      </c>
    </row>
    <row r="54" spans="1:105" s="39" customFormat="1" ht="50.25" customHeight="1" x14ac:dyDescent="0.2">
      <c r="A54" s="40"/>
      <c r="B54" s="36"/>
      <c r="C54" s="36"/>
      <c r="D54" s="26"/>
      <c r="E54" s="26"/>
      <c r="F54" s="12"/>
      <c r="G54" s="26"/>
      <c r="H54" s="26"/>
      <c r="I54" s="26"/>
      <c r="J54" s="26"/>
      <c r="K54" s="26"/>
      <c r="L54" s="12"/>
      <c r="M54" s="12"/>
      <c r="N54" s="26"/>
      <c r="O54" s="12"/>
      <c r="P54" s="26"/>
      <c r="Q54" s="26"/>
      <c r="R54" s="26"/>
      <c r="S54" s="26"/>
      <c r="T54" s="12"/>
      <c r="U54" s="68"/>
      <c r="V54" s="12"/>
      <c r="W54" s="26"/>
      <c r="X54" s="26"/>
      <c r="Y54" s="26"/>
      <c r="Z54" s="26"/>
      <c r="AA54" s="26"/>
      <c r="AB54" s="26"/>
      <c r="AC54" s="73"/>
      <c r="AD54" s="12"/>
      <c r="AE54" s="26"/>
      <c r="AF54" s="26"/>
      <c r="AG54" s="26"/>
      <c r="AH54" s="12"/>
      <c r="AI54" s="12"/>
      <c r="AJ54" s="26"/>
      <c r="AK54" s="26"/>
      <c r="AL54" s="26"/>
      <c r="AM54" s="26"/>
      <c r="AN54" s="12"/>
      <c r="AO54" s="26"/>
      <c r="AP54" s="26"/>
      <c r="AQ54" s="26"/>
      <c r="AR54" s="26"/>
      <c r="AS54" s="26"/>
      <c r="AT54" s="26"/>
      <c r="AU54" s="12"/>
      <c r="AV54" s="26"/>
      <c r="AW54" s="26"/>
      <c r="AX54" s="26"/>
      <c r="AY54" s="12"/>
      <c r="AZ54" s="67"/>
      <c r="BA54" s="26"/>
      <c r="BB54" s="26"/>
      <c r="BC54" s="12"/>
      <c r="BD54" s="26"/>
      <c r="BE54" s="26"/>
      <c r="BF54" s="26"/>
      <c r="BG54" s="26"/>
      <c r="BH54" s="12"/>
      <c r="BI54" s="15"/>
      <c r="BJ54" s="12"/>
      <c r="BK54" s="26"/>
      <c r="BL54" s="26"/>
      <c r="BM54" s="26"/>
      <c r="BN54" s="26"/>
      <c r="BO54" s="26"/>
      <c r="BP54" s="26"/>
      <c r="BQ54" s="12"/>
      <c r="BR54" s="12"/>
      <c r="BS54" s="12"/>
      <c r="BT54" s="26"/>
      <c r="BU54" s="26"/>
      <c r="BV54" s="26"/>
      <c r="BW54" s="26"/>
      <c r="BX54" s="26"/>
      <c r="BY54" s="37"/>
      <c r="BZ54" s="26"/>
      <c r="CA54" s="12"/>
      <c r="CB54" s="26"/>
      <c r="CC54" s="26"/>
      <c r="CD54" s="12"/>
      <c r="CE54" s="12"/>
      <c r="CF54" s="12"/>
      <c r="CG54" s="26"/>
      <c r="CH54" s="26"/>
      <c r="CI54" s="26"/>
      <c r="CJ54" s="26"/>
      <c r="CK54" s="12"/>
      <c r="CL54" s="26"/>
      <c r="CM54" s="26"/>
      <c r="CN54" s="38"/>
      <c r="CO54" s="12"/>
      <c r="CP54" s="12"/>
      <c r="CQ54" s="26"/>
      <c r="CR54" s="26"/>
      <c r="CS54" s="26"/>
      <c r="CT54" s="26"/>
      <c r="CU54" s="26"/>
      <c r="CV54" s="26"/>
      <c r="CW54" s="12"/>
      <c r="CX54" s="26"/>
      <c r="CY54" s="26"/>
      <c r="CZ54" s="26"/>
      <c r="DA54" s="26"/>
    </row>
    <row r="55" spans="1:105" s="39" customFormat="1" ht="50.25" customHeight="1" x14ac:dyDescent="0.2">
      <c r="A55" s="40" t="s">
        <v>331</v>
      </c>
      <c r="B55" s="36"/>
      <c r="C55" s="36"/>
      <c r="D55" s="26" t="s">
        <v>246</v>
      </c>
      <c r="E55" s="26" t="s">
        <v>247</v>
      </c>
      <c r="F55" s="12" t="s">
        <v>285</v>
      </c>
      <c r="G55" s="26" t="s">
        <v>248</v>
      </c>
      <c r="H55" s="26" t="s">
        <v>249</v>
      </c>
      <c r="I55" s="26" t="s">
        <v>250</v>
      </c>
      <c r="J55" s="26" t="s">
        <v>251</v>
      </c>
      <c r="K55" s="26" t="s">
        <v>252</v>
      </c>
      <c r="L55" s="12" t="s">
        <v>289</v>
      </c>
      <c r="M55" s="12" t="s">
        <v>290</v>
      </c>
      <c r="N55" s="26" t="s">
        <v>253</v>
      </c>
      <c r="O55" s="12" t="s">
        <v>286</v>
      </c>
      <c r="P55" s="26" t="s">
        <v>154</v>
      </c>
      <c r="Q55" s="26" t="s">
        <v>254</v>
      </c>
      <c r="R55" s="26" t="s">
        <v>155</v>
      </c>
      <c r="S55" s="26" t="s">
        <v>262</v>
      </c>
      <c r="T55" s="12" t="s">
        <v>291</v>
      </c>
      <c r="U55" s="68" t="s">
        <v>6</v>
      </c>
      <c r="V55" s="12" t="s">
        <v>292</v>
      </c>
      <c r="W55" s="26" t="s">
        <v>255</v>
      </c>
      <c r="X55" s="26" t="s">
        <v>256</v>
      </c>
      <c r="Y55" s="26" t="s">
        <v>277</v>
      </c>
      <c r="Z55" s="26" t="s">
        <v>156</v>
      </c>
      <c r="AA55" s="26" t="s">
        <v>278</v>
      </c>
      <c r="AB55" s="26" t="s">
        <v>279</v>
      </c>
      <c r="AC55" s="73" t="s">
        <v>317</v>
      </c>
      <c r="AD55" s="12" t="s">
        <v>12</v>
      </c>
      <c r="AE55" s="26" t="s">
        <v>201</v>
      </c>
      <c r="AF55" s="26" t="s">
        <v>53</v>
      </c>
      <c r="AG55" s="26" t="s">
        <v>13</v>
      </c>
      <c r="AH55" s="12" t="s">
        <v>264</v>
      </c>
      <c r="AI55" s="12" t="s">
        <v>200</v>
      </c>
      <c r="AJ55" s="26" t="s">
        <v>51</v>
      </c>
      <c r="AK55" s="26" t="s">
        <v>14</v>
      </c>
      <c r="AL55" s="26" t="s">
        <v>15</v>
      </c>
      <c r="AM55" s="26" t="s">
        <v>17</v>
      </c>
      <c r="AN55" s="12" t="s">
        <v>258</v>
      </c>
      <c r="AO55" s="26" t="s">
        <v>16</v>
      </c>
      <c r="AP55" s="26" t="s">
        <v>216</v>
      </c>
      <c r="AQ55" s="26" t="s">
        <v>18</v>
      </c>
      <c r="AR55" s="26" t="s">
        <v>19</v>
      </c>
      <c r="AS55" s="26" t="s">
        <v>20</v>
      </c>
      <c r="AT55" s="26" t="s">
        <v>21</v>
      </c>
      <c r="AU55" s="12" t="s">
        <v>8</v>
      </c>
      <c r="AV55" s="26" t="s">
        <v>219</v>
      </c>
      <c r="AW55" s="26" t="s">
        <v>22</v>
      </c>
      <c r="AX55" s="26" t="s">
        <v>23</v>
      </c>
      <c r="AY55" s="12" t="s">
        <v>265</v>
      </c>
      <c r="AZ55" s="67" t="s">
        <v>205</v>
      </c>
      <c r="BA55" s="26" t="s">
        <v>24</v>
      </c>
      <c r="BB55" s="26" t="s">
        <v>26</v>
      </c>
      <c r="BC55" s="12" t="s">
        <v>266</v>
      </c>
      <c r="BD55" s="26" t="s">
        <v>27</v>
      </c>
      <c r="BE55" s="26" t="s">
        <v>28</v>
      </c>
      <c r="BF55" s="26" t="s">
        <v>29</v>
      </c>
      <c r="BG55" s="26" t="s">
        <v>30</v>
      </c>
      <c r="BH55" s="12" t="s">
        <v>282</v>
      </c>
      <c r="BI55" s="15" t="s">
        <v>7</v>
      </c>
      <c r="BJ55" s="12" t="s">
        <v>267</v>
      </c>
      <c r="BK55" s="26" t="s">
        <v>218</v>
      </c>
      <c r="BL55" s="26" t="s">
        <v>206</v>
      </c>
      <c r="BM55" s="26" t="s">
        <v>31</v>
      </c>
      <c r="BN55" s="26" t="s">
        <v>39</v>
      </c>
      <c r="BO55" s="26" t="s">
        <v>32</v>
      </c>
      <c r="BP55" s="26" t="s">
        <v>33</v>
      </c>
      <c r="BQ55" s="12" t="s">
        <v>268</v>
      </c>
      <c r="BR55" s="12" t="s">
        <v>269</v>
      </c>
      <c r="BS55" s="12" t="s">
        <v>270</v>
      </c>
      <c r="BT55" s="26" t="s">
        <v>34</v>
      </c>
      <c r="BU55" s="26" t="s">
        <v>35</v>
      </c>
      <c r="BV55" s="26" t="s">
        <v>36</v>
      </c>
      <c r="BW55" s="26" t="s">
        <v>37</v>
      </c>
      <c r="BX55" s="26" t="s">
        <v>38</v>
      </c>
      <c r="BY55" s="37" t="s">
        <v>62</v>
      </c>
      <c r="BZ55" s="26" t="s">
        <v>245</v>
      </c>
      <c r="CA55" s="12" t="s">
        <v>100</v>
      </c>
      <c r="CB55" s="26" t="s">
        <v>25</v>
      </c>
      <c r="CC55" s="26" t="s">
        <v>204</v>
      </c>
      <c r="CD55" s="12" t="s">
        <v>198</v>
      </c>
      <c r="CE55" s="12" t="s">
        <v>197</v>
      </c>
      <c r="CF55" s="12" t="s">
        <v>284</v>
      </c>
      <c r="CG55" s="26" t="s">
        <v>40</v>
      </c>
      <c r="CH55" s="26" t="s">
        <v>41</v>
      </c>
      <c r="CI55" s="26" t="s">
        <v>42</v>
      </c>
      <c r="CJ55" s="26" t="s">
        <v>44</v>
      </c>
      <c r="CK55" s="12" t="s">
        <v>217</v>
      </c>
      <c r="CL55" s="26" t="s">
        <v>45</v>
      </c>
      <c r="CM55" s="26" t="s">
        <v>46</v>
      </c>
      <c r="CN55" s="38" t="s">
        <v>47</v>
      </c>
      <c r="CO55" s="12" t="s">
        <v>271</v>
      </c>
      <c r="CP55" s="12" t="s">
        <v>199</v>
      </c>
      <c r="CQ55" s="26" t="s">
        <v>43</v>
      </c>
      <c r="CR55" s="26" t="s">
        <v>280</v>
      </c>
      <c r="CS55" s="26" t="s">
        <v>48</v>
      </c>
      <c r="CT55" s="26" t="s">
        <v>49</v>
      </c>
      <c r="CU55" s="26" t="s">
        <v>50</v>
      </c>
      <c r="CV55" s="26" t="s">
        <v>52</v>
      </c>
      <c r="CW55" s="12" t="s">
        <v>272</v>
      </c>
      <c r="CX55" s="26" t="s">
        <v>54</v>
      </c>
      <c r="CY55" s="26" t="s">
        <v>55</v>
      </c>
      <c r="CZ55" s="26" t="s">
        <v>56</v>
      </c>
      <c r="DA55" s="26" t="s">
        <v>57</v>
      </c>
    </row>
    <row r="56" spans="1:105" x14ac:dyDescent="0.2">
      <c r="A56" s="6" t="s">
        <v>214</v>
      </c>
      <c r="B56" s="6"/>
      <c r="C56" s="7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4"/>
      <c r="AI56" s="16"/>
      <c r="AJ56" s="16"/>
      <c r="AK56" s="16"/>
      <c r="AL56" s="16"/>
      <c r="AM56" s="16"/>
      <c r="AN56" s="14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4"/>
      <c r="BI56" s="14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Z56" s="16"/>
      <c r="CA56" s="16"/>
      <c r="CB56" s="16"/>
      <c r="CC56" s="16"/>
      <c r="CD56" s="19"/>
      <c r="CE56" s="16"/>
      <c r="CF56" s="16"/>
      <c r="CG56" s="16"/>
      <c r="CH56" s="16"/>
      <c r="CI56" s="16"/>
      <c r="CJ56" s="16"/>
      <c r="CK56" s="16"/>
      <c r="CL56" s="16"/>
      <c r="CM56" s="16"/>
      <c r="CN56" s="17"/>
      <c r="CO56" s="14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</row>
    <row r="57" spans="1:105" s="2" customFormat="1" x14ac:dyDescent="0.2">
      <c r="A57" s="2" t="s">
        <v>283</v>
      </c>
      <c r="B57" s="1"/>
      <c r="C57" s="7"/>
      <c r="D57" s="15">
        <v>654389.28</v>
      </c>
      <c r="E57" s="15">
        <v>8668764</v>
      </c>
      <c r="F57" s="15">
        <v>8857727</v>
      </c>
      <c r="G57" s="15">
        <v>3080321.76</v>
      </c>
      <c r="H57" s="15">
        <v>7150806.830000001</v>
      </c>
      <c r="I57" s="15">
        <v>10823517.129999997</v>
      </c>
      <c r="J57" s="15">
        <v>7869465</v>
      </c>
      <c r="K57" s="15">
        <v>1429779.96</v>
      </c>
      <c r="L57" s="15">
        <v>484004.55</v>
      </c>
      <c r="M57" s="15">
        <v>5114595</v>
      </c>
      <c r="N57" s="15">
        <v>333636.7</v>
      </c>
      <c r="O57" s="15">
        <v>2612361.96</v>
      </c>
      <c r="P57" s="15">
        <v>290068.21000000002</v>
      </c>
      <c r="Q57" s="15">
        <v>218763.39</v>
      </c>
      <c r="R57" s="15">
        <v>1056061.0900000001</v>
      </c>
      <c r="S57" s="15">
        <v>1672813.26</v>
      </c>
      <c r="T57" s="15">
        <v>38217985</v>
      </c>
      <c r="U57" s="15">
        <v>23367680</v>
      </c>
      <c r="V57" s="15">
        <v>4120558.67</v>
      </c>
      <c r="W57" s="15">
        <v>735510.23</v>
      </c>
      <c r="X57" s="15">
        <v>5564823.1099999994</v>
      </c>
      <c r="Y57" s="15">
        <v>3329927.33</v>
      </c>
      <c r="Z57" s="15">
        <v>3951923.76</v>
      </c>
      <c r="AA57" s="15">
        <v>993984.24</v>
      </c>
      <c r="AB57" s="15">
        <v>171717</v>
      </c>
      <c r="AC57" s="15">
        <v>7136278.2300000004</v>
      </c>
      <c r="AD57" s="15">
        <v>10446391.6</v>
      </c>
      <c r="AE57" s="15">
        <v>9659866.3499999996</v>
      </c>
      <c r="AF57" s="15">
        <v>786525.25</v>
      </c>
      <c r="AG57" s="15">
        <v>1411091.51</v>
      </c>
      <c r="AH57" s="15">
        <v>8840869.6699999999</v>
      </c>
      <c r="AI57" s="15">
        <v>8470223.3999999985</v>
      </c>
      <c r="AJ57" s="15">
        <v>370646.27</v>
      </c>
      <c r="AK57" s="15">
        <v>5248784.71</v>
      </c>
      <c r="AL57" s="15">
        <v>4022275</v>
      </c>
      <c r="AM57" s="15">
        <v>596582.73</v>
      </c>
      <c r="AN57" s="15">
        <v>32729945.73</v>
      </c>
      <c r="AO57" s="15">
        <v>24593867.900000002</v>
      </c>
      <c r="AP57" s="15">
        <v>8136077.8300000001</v>
      </c>
      <c r="AQ57" s="15">
        <v>157876.45000000001</v>
      </c>
      <c r="AR57" s="15">
        <v>641638.99</v>
      </c>
      <c r="AS57" s="15">
        <v>13972183.59</v>
      </c>
      <c r="AT57" s="15">
        <v>328174585.67999995</v>
      </c>
      <c r="AU57" s="15">
        <v>327908600</v>
      </c>
      <c r="AV57" s="15">
        <v>265985.68</v>
      </c>
      <c r="AW57" s="15">
        <v>39741213.369999997</v>
      </c>
      <c r="AX57" s="15">
        <v>3194990.43</v>
      </c>
      <c r="AY57" s="15">
        <v>1256406.26</v>
      </c>
      <c r="AZ57" s="15">
        <v>5791005.2699999996</v>
      </c>
      <c r="BA57" s="15">
        <v>10458931.6</v>
      </c>
      <c r="BB57" s="15">
        <v>1386065.3</v>
      </c>
      <c r="BC57" s="15">
        <v>1912534.62</v>
      </c>
      <c r="BD57" s="15">
        <v>21138760.539999999</v>
      </c>
      <c r="BE57" s="15">
        <v>1270914.6299999999</v>
      </c>
      <c r="BF57" s="15">
        <v>1713136.06</v>
      </c>
      <c r="BG57" s="15">
        <v>3648469.74</v>
      </c>
      <c r="BH57" s="15">
        <v>49045</v>
      </c>
      <c r="BI57" s="15">
        <v>6005058.3699999992</v>
      </c>
      <c r="BJ57" s="15">
        <v>5220431</v>
      </c>
      <c r="BK57" s="15">
        <v>784627.37</v>
      </c>
      <c r="BL57" s="15">
        <v>11613146.379999999</v>
      </c>
      <c r="BM57" s="15">
        <v>7616908.75</v>
      </c>
      <c r="BN57" s="15">
        <v>3996237.63</v>
      </c>
      <c r="BO57" s="15">
        <v>1475544.22</v>
      </c>
      <c r="BP57" s="15">
        <v>3898400.44</v>
      </c>
      <c r="BQ57" s="15">
        <v>5151068</v>
      </c>
      <c r="BR57" s="15">
        <v>1799284.04</v>
      </c>
      <c r="BS57" s="15">
        <v>11449921.729999999</v>
      </c>
      <c r="BT57" s="15">
        <v>1705671.15</v>
      </c>
      <c r="BU57" s="15">
        <v>2954345.24</v>
      </c>
      <c r="BV57" s="15">
        <v>10336701.85</v>
      </c>
      <c r="BW57" s="15">
        <v>1990910.74</v>
      </c>
      <c r="BX57" s="15">
        <v>913087.76</v>
      </c>
      <c r="BY57" s="15">
        <v>5604568.3099999996</v>
      </c>
      <c r="BZ57" s="15">
        <v>151801.60000000001</v>
      </c>
      <c r="CA57" s="15">
        <v>5160107.8899999997</v>
      </c>
      <c r="CB57" s="15">
        <v>292658.82</v>
      </c>
      <c r="CC57" s="15">
        <v>1736137.84</v>
      </c>
      <c r="CD57" s="15">
        <v>38920404.25</v>
      </c>
      <c r="CE57" s="15">
        <v>35990450.340000004</v>
      </c>
      <c r="CF57" s="15">
        <v>2929953.91</v>
      </c>
      <c r="CG57" s="15">
        <v>7208082</v>
      </c>
      <c r="CH57" s="15">
        <v>773307.04</v>
      </c>
      <c r="CI57" s="15">
        <v>1220484.1499999999</v>
      </c>
      <c r="CJ57" s="15">
        <v>944526.67</v>
      </c>
      <c r="CK57" s="15">
        <v>2807906.21</v>
      </c>
      <c r="CL57" s="15">
        <v>11462705</v>
      </c>
      <c r="CM57" s="15">
        <v>1347282.97</v>
      </c>
      <c r="CN57" s="15">
        <v>164790430.14000002</v>
      </c>
      <c r="CO57" s="15">
        <v>19982939.119999997</v>
      </c>
      <c r="CP57" s="15">
        <v>18084554</v>
      </c>
      <c r="CQ57" s="15">
        <v>462641.82</v>
      </c>
      <c r="CR57" s="15">
        <v>1435743.3</v>
      </c>
      <c r="CS57" s="15">
        <v>1382109</v>
      </c>
      <c r="CT57" s="15">
        <v>8751275.4800000004</v>
      </c>
      <c r="CU57" s="15">
        <v>4363945.6399999997</v>
      </c>
      <c r="CV57" s="15">
        <v>878050.41</v>
      </c>
      <c r="CW57" s="15">
        <v>1111449.54</v>
      </c>
      <c r="CX57" s="15">
        <v>491453.85</v>
      </c>
      <c r="CY57" s="15">
        <v>4798665</v>
      </c>
      <c r="CZ57" s="15">
        <v>6689328.2800000003</v>
      </c>
      <c r="DA57" s="15">
        <v>2970690.9</v>
      </c>
    </row>
    <row r="58" spans="1:105" s="2" customFormat="1" x14ac:dyDescent="0.2">
      <c r="A58" s="2" t="s">
        <v>281</v>
      </c>
      <c r="B58" s="1"/>
      <c r="C58" s="7"/>
      <c r="D58" s="15">
        <v>296274.57</v>
      </c>
      <c r="E58" s="15">
        <v>3842939</v>
      </c>
      <c r="F58" s="15">
        <v>592883</v>
      </c>
      <c r="G58" s="15">
        <v>1230940</v>
      </c>
      <c r="H58" s="15">
        <v>2587064.89</v>
      </c>
      <c r="I58" s="15">
        <v>4925311.7699999996</v>
      </c>
      <c r="J58" s="15">
        <v>3545000</v>
      </c>
      <c r="K58" s="15">
        <v>432390.51</v>
      </c>
      <c r="L58" s="15">
        <v>200798.47</v>
      </c>
      <c r="M58" s="15">
        <v>1709751</v>
      </c>
      <c r="N58" s="15">
        <v>95264.27</v>
      </c>
      <c r="O58" s="15">
        <v>1196731.67</v>
      </c>
      <c r="P58" s="15">
        <v>40891.64</v>
      </c>
      <c r="Q58" s="15">
        <v>100485.09</v>
      </c>
      <c r="R58" s="15">
        <v>405903.4</v>
      </c>
      <c r="S58" s="15">
        <v>445724.24</v>
      </c>
      <c r="T58" s="15">
        <v>13577817</v>
      </c>
      <c r="U58" s="15">
        <v>3574707</v>
      </c>
      <c r="V58" s="15">
        <v>1878184.53</v>
      </c>
      <c r="W58" s="15">
        <v>277729.53999999998</v>
      </c>
      <c r="X58" s="15">
        <v>2654836.4</v>
      </c>
      <c r="Y58" s="15">
        <v>1200543.45</v>
      </c>
      <c r="Z58" s="15">
        <v>1646909.39</v>
      </c>
      <c r="AA58" s="15">
        <v>248815.64</v>
      </c>
      <c r="AB58" s="15">
        <v>17065.3</v>
      </c>
      <c r="AC58" s="15">
        <v>2930535.02</v>
      </c>
      <c r="AD58" s="15">
        <v>3742779.83</v>
      </c>
      <c r="AE58" s="15">
        <v>3402876.6</v>
      </c>
      <c r="AF58" s="15">
        <v>339903.23</v>
      </c>
      <c r="AG58" s="15">
        <v>426635.31</v>
      </c>
      <c r="AH58" s="15">
        <v>2512368.52</v>
      </c>
      <c r="AI58" s="15">
        <v>2456317.89</v>
      </c>
      <c r="AJ58" s="15">
        <v>56050.63</v>
      </c>
      <c r="AK58" s="15">
        <v>2635027.83</v>
      </c>
      <c r="AL58" s="15">
        <v>1055677</v>
      </c>
      <c r="AM58" s="15">
        <v>279919.45</v>
      </c>
      <c r="AN58" s="15">
        <v>12869796.600000001</v>
      </c>
      <c r="AO58" s="15">
        <v>8764601.0600000005</v>
      </c>
      <c r="AP58" s="15">
        <v>4105195.54</v>
      </c>
      <c r="AQ58" s="15">
        <v>7470.43</v>
      </c>
      <c r="AR58" s="15">
        <v>175817.15</v>
      </c>
      <c r="AS58" s="15">
        <v>5420223.1200000001</v>
      </c>
      <c r="AT58" s="15">
        <v>223121649.77999997</v>
      </c>
      <c r="AU58" s="15">
        <v>223064100</v>
      </c>
      <c r="AV58" s="15">
        <v>57549.78</v>
      </c>
      <c r="AW58" s="15">
        <v>18507358.630000003</v>
      </c>
      <c r="AX58" s="15">
        <v>947387.3</v>
      </c>
      <c r="AY58" s="15">
        <v>389067.78</v>
      </c>
      <c r="AZ58" s="15">
        <v>2313334.21</v>
      </c>
      <c r="BA58" s="15">
        <v>5052878.24</v>
      </c>
      <c r="BB58" s="15">
        <v>543422.32999999996</v>
      </c>
      <c r="BC58" s="15">
        <v>715829.96</v>
      </c>
      <c r="BD58" s="15">
        <v>10899059.25</v>
      </c>
      <c r="BE58" s="15">
        <v>291213.21000000002</v>
      </c>
      <c r="BF58" s="15">
        <v>578840.02</v>
      </c>
      <c r="BG58" s="15">
        <v>1169122.23</v>
      </c>
      <c r="BH58" s="15">
        <v>8942</v>
      </c>
      <c r="BI58" s="15">
        <v>1739870.45</v>
      </c>
      <c r="BJ58" s="15">
        <v>1543445.26</v>
      </c>
      <c r="BK58" s="15">
        <v>196425.19</v>
      </c>
      <c r="BL58" s="15">
        <v>5269055.78</v>
      </c>
      <c r="BM58" s="15">
        <v>3356534.45</v>
      </c>
      <c r="BN58" s="15">
        <v>1912521.33</v>
      </c>
      <c r="BO58" s="15">
        <v>612046.87</v>
      </c>
      <c r="BP58" s="15">
        <v>1505136.45</v>
      </c>
      <c r="BQ58" s="15">
        <v>2231959</v>
      </c>
      <c r="BR58" s="15">
        <v>374640.07</v>
      </c>
      <c r="BS58" s="15">
        <v>4301234.07</v>
      </c>
      <c r="BT58" s="15">
        <v>561462.14</v>
      </c>
      <c r="BU58" s="15">
        <v>1087141.6399999999</v>
      </c>
      <c r="BV58" s="15">
        <v>1277853.21</v>
      </c>
      <c r="BW58" s="15">
        <v>742345.61</v>
      </c>
      <c r="BX58" s="15">
        <v>235661.39</v>
      </c>
      <c r="BY58" s="15">
        <v>2150528.08</v>
      </c>
      <c r="BZ58" s="15">
        <v>78559.12</v>
      </c>
      <c r="CA58" s="15">
        <v>1924896.04</v>
      </c>
      <c r="CB58" s="15">
        <v>147072.92000000001</v>
      </c>
      <c r="CC58" s="15">
        <v>697008.46</v>
      </c>
      <c r="CD58" s="15">
        <v>12325485.140000001</v>
      </c>
      <c r="CE58" s="15">
        <v>11570992.920000002</v>
      </c>
      <c r="CF58" s="15">
        <v>754492.22</v>
      </c>
      <c r="CG58" s="15">
        <v>3197720</v>
      </c>
      <c r="CH58" s="15">
        <v>257767.9</v>
      </c>
      <c r="CI58" s="15">
        <v>337246.02</v>
      </c>
      <c r="CJ58" s="15">
        <v>427528.94</v>
      </c>
      <c r="CK58" s="15">
        <v>926682.44</v>
      </c>
      <c r="CL58" s="15">
        <v>4989649</v>
      </c>
      <c r="CM58" s="15">
        <v>548808</v>
      </c>
      <c r="CN58" s="15">
        <v>64192163.340000004</v>
      </c>
      <c r="CO58" s="15">
        <v>4831284.07</v>
      </c>
      <c r="CP58" s="15">
        <v>4297423</v>
      </c>
      <c r="CQ58" s="15">
        <v>143440.28</v>
      </c>
      <c r="CR58" s="15">
        <v>390420.79</v>
      </c>
      <c r="CS58" s="15">
        <v>328022.09000000003</v>
      </c>
      <c r="CT58" s="15">
        <v>5044548.76</v>
      </c>
      <c r="CU58" s="15">
        <v>1773239.7</v>
      </c>
      <c r="CV58" s="15">
        <v>290813.42</v>
      </c>
      <c r="CW58" s="15">
        <v>355584.16</v>
      </c>
      <c r="CX58" s="15">
        <v>270712.89</v>
      </c>
      <c r="CY58" s="15">
        <v>1042802</v>
      </c>
      <c r="CZ58" s="15">
        <v>2649123</v>
      </c>
      <c r="DA58" s="15">
        <v>949929.01</v>
      </c>
    </row>
    <row r="59" spans="1:105" s="2" customFormat="1" x14ac:dyDescent="0.2">
      <c r="A59" s="2" t="s">
        <v>61</v>
      </c>
      <c r="B59" s="1"/>
      <c r="C59" s="7"/>
      <c r="D59" s="15">
        <v>358580.66</v>
      </c>
      <c r="E59" s="15">
        <v>4695962</v>
      </c>
      <c r="F59" s="15">
        <v>8177132</v>
      </c>
      <c r="G59" s="15">
        <v>1797002.77</v>
      </c>
      <c r="H59" s="15">
        <v>4444774.16</v>
      </c>
      <c r="I59" s="15">
        <v>5754993.0999999987</v>
      </c>
      <c r="J59" s="15">
        <v>4120050</v>
      </c>
      <c r="K59" s="15">
        <v>995024.5</v>
      </c>
      <c r="L59" s="15">
        <v>277790.28000000003</v>
      </c>
      <c r="M59" s="15">
        <v>3267448</v>
      </c>
      <c r="N59" s="15">
        <v>238372.43</v>
      </c>
      <c r="O59" s="15">
        <v>1347922.86</v>
      </c>
      <c r="P59" s="15">
        <v>248842.55</v>
      </c>
      <c r="Q59" s="15">
        <v>116617.85</v>
      </c>
      <c r="R59" s="15">
        <v>608413.11</v>
      </c>
      <c r="S59" s="15">
        <v>1219245.3600000001</v>
      </c>
      <c r="T59" s="15">
        <v>23681283</v>
      </c>
      <c r="U59" s="15">
        <v>19282830</v>
      </c>
      <c r="V59" s="15">
        <v>2242374.14</v>
      </c>
      <c r="W59" s="15">
        <v>454390.93</v>
      </c>
      <c r="X59" s="15">
        <v>2900396.38</v>
      </c>
      <c r="Y59" s="15">
        <v>2068568.04</v>
      </c>
      <c r="Z59" s="15">
        <v>2177008.5</v>
      </c>
      <c r="AA59" s="15">
        <v>745322.73</v>
      </c>
      <c r="AB59" s="15">
        <v>152731.56</v>
      </c>
      <c r="AC59" s="15">
        <v>4114929.78</v>
      </c>
      <c r="AD59" s="15">
        <v>6436706.6699999999</v>
      </c>
      <c r="AE59" s="15">
        <v>5991827.9699999997</v>
      </c>
      <c r="AF59" s="15">
        <v>444878.7</v>
      </c>
      <c r="AG59" s="15">
        <v>982631.89</v>
      </c>
      <c r="AH59" s="15">
        <v>6214977.9299999988</v>
      </c>
      <c r="AI59" s="15">
        <v>5909682.9699999997</v>
      </c>
      <c r="AJ59" s="15">
        <v>305294.96000000002</v>
      </c>
      <c r="AK59" s="15">
        <v>2594745.9500000002</v>
      </c>
      <c r="AL59" s="15">
        <v>2928005</v>
      </c>
      <c r="AM59" s="15">
        <v>316663.28000000003</v>
      </c>
      <c r="AN59" s="15">
        <v>20694137.539999999</v>
      </c>
      <c r="AO59" s="15">
        <v>16859717.68</v>
      </c>
      <c r="AP59" s="15">
        <v>3834419.86</v>
      </c>
      <c r="AQ59" s="15">
        <v>147347.49</v>
      </c>
      <c r="AR59" s="15">
        <v>457589.89</v>
      </c>
      <c r="AS59" s="15">
        <v>8062410.9000000004</v>
      </c>
      <c r="AT59" s="15">
        <v>93237468.519999996</v>
      </c>
      <c r="AU59" s="15">
        <v>93030900</v>
      </c>
      <c r="AV59" s="15">
        <v>206568.52</v>
      </c>
      <c r="AW59" s="15">
        <v>20123649.769999996</v>
      </c>
      <c r="AX59" s="15">
        <v>2220086.7999999998</v>
      </c>
      <c r="AY59" s="15">
        <v>857170.37</v>
      </c>
      <c r="AZ59" s="15">
        <v>3288814.42</v>
      </c>
      <c r="BA59" s="15">
        <v>5290579.54</v>
      </c>
      <c r="BB59" s="15">
        <v>841885.32</v>
      </c>
      <c r="BC59" s="15">
        <v>1196532.24</v>
      </c>
      <c r="BD59" s="15">
        <v>9980340.7300000004</v>
      </c>
      <c r="BE59" s="15">
        <v>954195.9</v>
      </c>
      <c r="BF59" s="15">
        <v>1102354.22</v>
      </c>
      <c r="BG59" s="15">
        <v>2454416.15</v>
      </c>
      <c r="BH59" s="15">
        <v>40103</v>
      </c>
      <c r="BI59" s="15">
        <v>4108211.75</v>
      </c>
      <c r="BJ59" s="15">
        <v>3526985.74</v>
      </c>
      <c r="BK59" s="15">
        <v>581226.01</v>
      </c>
      <c r="BL59" s="15">
        <v>6107251.1799999997</v>
      </c>
      <c r="BM59" s="15">
        <v>4110374.3</v>
      </c>
      <c r="BN59" s="15">
        <v>1996876.88</v>
      </c>
      <c r="BO59" s="15">
        <v>837184.54</v>
      </c>
      <c r="BP59" s="15">
        <v>2283887</v>
      </c>
      <c r="BQ59" s="15">
        <v>2876609</v>
      </c>
      <c r="BR59" s="15">
        <v>1375888.69</v>
      </c>
      <c r="BS59" s="15">
        <v>6826957.3199999994</v>
      </c>
      <c r="BT59" s="15">
        <v>1122994.3500000001</v>
      </c>
      <c r="BU59" s="15">
        <v>1756508.95</v>
      </c>
      <c r="BV59" s="15">
        <v>8700408.790000001</v>
      </c>
      <c r="BW59" s="15">
        <v>1219730.22</v>
      </c>
      <c r="BX59" s="15">
        <v>695022.15</v>
      </c>
      <c r="BY59" s="15">
        <v>3230173.22</v>
      </c>
      <c r="BZ59" s="15">
        <v>73112.490000000005</v>
      </c>
      <c r="CA59" s="15">
        <v>3009796.63</v>
      </c>
      <c r="CB59" s="15">
        <v>147264.1</v>
      </c>
      <c r="CC59" s="15">
        <v>915821.08</v>
      </c>
      <c r="CD59" s="15">
        <v>25988285.890000001</v>
      </c>
      <c r="CE59" s="15">
        <v>23796513.5</v>
      </c>
      <c r="CF59" s="15">
        <v>2191772.39</v>
      </c>
      <c r="CG59" s="15">
        <v>3832766</v>
      </c>
      <c r="CH59" s="15">
        <v>491405.66</v>
      </c>
      <c r="CI59" s="15">
        <v>870238.13</v>
      </c>
      <c r="CJ59" s="15">
        <v>493378.81</v>
      </c>
      <c r="CK59" s="15">
        <v>1881223.77</v>
      </c>
      <c r="CL59" s="15">
        <v>6068603</v>
      </c>
      <c r="CM59" s="15">
        <v>761230.12</v>
      </c>
      <c r="CN59" s="15">
        <v>92392632.180000007</v>
      </c>
      <c r="CO59" s="15">
        <v>14564527.759999998</v>
      </c>
      <c r="CP59" s="15">
        <v>13226502</v>
      </c>
      <c r="CQ59" s="15">
        <v>310969.40999999997</v>
      </c>
      <c r="CR59" s="15">
        <v>1027056.35</v>
      </c>
      <c r="CS59" s="15">
        <v>1054086.9099999999</v>
      </c>
      <c r="CT59" s="15">
        <v>3591906.58</v>
      </c>
      <c r="CU59" s="15">
        <v>2325566.46</v>
      </c>
      <c r="CV59" s="15">
        <v>587236.99</v>
      </c>
      <c r="CW59" s="15">
        <v>755865.38</v>
      </c>
      <c r="CX59" s="15">
        <v>220739.98</v>
      </c>
      <c r="CY59" s="15">
        <v>3446360</v>
      </c>
      <c r="CZ59" s="15">
        <v>3982616</v>
      </c>
      <c r="DA59" s="15">
        <v>2019102.64</v>
      </c>
    </row>
    <row r="60" spans="1:105" s="2" customFormat="1" x14ac:dyDescent="0.2">
      <c r="A60" s="2" t="s">
        <v>240</v>
      </c>
      <c r="B60" s="1"/>
      <c r="C60" s="7"/>
      <c r="D60" s="15">
        <v>-465.95</v>
      </c>
      <c r="E60" s="15">
        <v>129863</v>
      </c>
      <c r="F60" s="15">
        <v>87712</v>
      </c>
      <c r="G60" s="15">
        <v>52378.99</v>
      </c>
      <c r="H60" s="15">
        <v>118967.78</v>
      </c>
      <c r="I60" s="15">
        <v>143212.26</v>
      </c>
      <c r="J60" s="15">
        <v>204415</v>
      </c>
      <c r="K60" s="15">
        <v>2364.9499999999998</v>
      </c>
      <c r="L60" s="15">
        <v>5415.8</v>
      </c>
      <c r="M60" s="15">
        <v>137396</v>
      </c>
      <c r="N60" s="15">
        <v>0</v>
      </c>
      <c r="O60" s="15">
        <v>67707.429999999993</v>
      </c>
      <c r="P60" s="15">
        <v>334.02</v>
      </c>
      <c r="Q60" s="15">
        <v>1660.45</v>
      </c>
      <c r="R60" s="15">
        <v>41744.58</v>
      </c>
      <c r="S60" s="15">
        <v>7843.66</v>
      </c>
      <c r="T60" s="15">
        <v>958885</v>
      </c>
      <c r="U60" s="15">
        <v>510143</v>
      </c>
      <c r="V60" s="15">
        <v>0</v>
      </c>
      <c r="W60" s="15">
        <v>3389.76</v>
      </c>
      <c r="X60" s="15">
        <v>9590.33</v>
      </c>
      <c r="Y60" s="15">
        <v>60815.839999999997</v>
      </c>
      <c r="Z60" s="15">
        <v>128005.87</v>
      </c>
      <c r="AA60" s="15">
        <v>-154.13</v>
      </c>
      <c r="AB60" s="15">
        <v>1920.14</v>
      </c>
      <c r="AC60" s="15">
        <v>90813.43</v>
      </c>
      <c r="AD60" s="15">
        <v>266905.09999999998</v>
      </c>
      <c r="AE60" s="15">
        <v>265161.78000000003</v>
      </c>
      <c r="AF60" s="15">
        <v>1743.32</v>
      </c>
      <c r="AG60" s="15">
        <v>1824.31</v>
      </c>
      <c r="AH60" s="15">
        <v>113523.22</v>
      </c>
      <c r="AI60" s="15">
        <v>104222.54</v>
      </c>
      <c r="AJ60" s="15">
        <v>9300.68</v>
      </c>
      <c r="AK60" s="15">
        <v>19010.93</v>
      </c>
      <c r="AL60" s="15">
        <v>38593</v>
      </c>
      <c r="AM60" s="15">
        <v>0</v>
      </c>
      <c r="AN60" s="15">
        <v>-833988.41</v>
      </c>
      <c r="AO60" s="15">
        <v>-1030450.84</v>
      </c>
      <c r="AP60" s="15">
        <v>196462.43</v>
      </c>
      <c r="AQ60" s="15">
        <v>3058.53</v>
      </c>
      <c r="AR60" s="15">
        <v>8231.9500000000007</v>
      </c>
      <c r="AS60" s="15">
        <v>489549.57</v>
      </c>
      <c r="AT60" s="15">
        <v>11815467.380000001</v>
      </c>
      <c r="AU60" s="15">
        <v>11813600</v>
      </c>
      <c r="AV60" s="15">
        <v>1867.38</v>
      </c>
      <c r="AW60" s="15">
        <v>1110204.97</v>
      </c>
      <c r="AX60" s="15">
        <v>27516.33</v>
      </c>
      <c r="AY60" s="15">
        <v>10168.11</v>
      </c>
      <c r="AZ60" s="15">
        <v>188856.64</v>
      </c>
      <c r="BA60" s="15">
        <v>115473.82</v>
      </c>
      <c r="BB60" s="15">
        <v>757.65</v>
      </c>
      <c r="BC60" s="15">
        <v>172.42</v>
      </c>
      <c r="BD60" s="15">
        <v>259360.56</v>
      </c>
      <c r="BE60" s="15">
        <v>25505.52</v>
      </c>
      <c r="BF60" s="15">
        <v>31941.82</v>
      </c>
      <c r="BG60" s="15">
        <v>24931.360000000001</v>
      </c>
      <c r="BH60" s="15">
        <v>0</v>
      </c>
      <c r="BI60" s="15">
        <v>156976.17000000001</v>
      </c>
      <c r="BJ60" s="15">
        <v>150000</v>
      </c>
      <c r="BK60" s="15">
        <v>6976.17</v>
      </c>
      <c r="BL60" s="15">
        <v>236839.42</v>
      </c>
      <c r="BM60" s="15">
        <v>150000</v>
      </c>
      <c r="BN60" s="15">
        <v>86839.42</v>
      </c>
      <c r="BO60" s="15">
        <v>26312.81</v>
      </c>
      <c r="BP60" s="15">
        <v>109376.99</v>
      </c>
      <c r="BQ60" s="15">
        <v>42500</v>
      </c>
      <c r="BR60" s="15">
        <v>48755.28</v>
      </c>
      <c r="BS60" s="15">
        <v>321730.34000000003</v>
      </c>
      <c r="BT60" s="15">
        <v>21214.66</v>
      </c>
      <c r="BU60" s="15">
        <v>110694.65</v>
      </c>
      <c r="BV60" s="15">
        <v>358439.85</v>
      </c>
      <c r="BW60" s="15">
        <v>28834.91</v>
      </c>
      <c r="BX60" s="15">
        <v>-17595.78</v>
      </c>
      <c r="BY60" s="15">
        <v>223867.01</v>
      </c>
      <c r="BZ60" s="15">
        <v>129.99</v>
      </c>
      <c r="CA60" s="15">
        <v>225415.22</v>
      </c>
      <c r="CB60" s="15">
        <v>-1678.2</v>
      </c>
      <c r="CC60" s="15">
        <v>123308.3</v>
      </c>
      <c r="CD60" s="15">
        <v>606633.22</v>
      </c>
      <c r="CE60" s="15">
        <v>622943.92000000004</v>
      </c>
      <c r="CF60" s="15">
        <v>-16310.7</v>
      </c>
      <c r="CG60" s="15">
        <v>177596</v>
      </c>
      <c r="CH60" s="15">
        <v>24133.48</v>
      </c>
      <c r="CI60" s="15">
        <v>13000</v>
      </c>
      <c r="CJ60" s="15">
        <v>23618.92</v>
      </c>
      <c r="CK60" s="15">
        <v>0</v>
      </c>
      <c r="CL60" s="15">
        <v>404453</v>
      </c>
      <c r="CM60" s="15">
        <v>37244.85</v>
      </c>
      <c r="CN60" s="15">
        <v>8205634.6200000001</v>
      </c>
      <c r="CO60" s="15">
        <v>587127.29</v>
      </c>
      <c r="CP60" s="15">
        <v>560629</v>
      </c>
      <c r="CQ60" s="15">
        <v>8232.1299999999992</v>
      </c>
      <c r="CR60" s="15">
        <v>18266.16</v>
      </c>
      <c r="CS60" s="15">
        <v>0</v>
      </c>
      <c r="CT60" s="15">
        <v>114820.14</v>
      </c>
      <c r="CU60" s="15">
        <v>265139.48</v>
      </c>
      <c r="CV60" s="15">
        <v>0</v>
      </c>
      <c r="CW60" s="15">
        <v>0</v>
      </c>
      <c r="CX60" s="15">
        <v>0.98</v>
      </c>
      <c r="CY60" s="15">
        <v>309503</v>
      </c>
      <c r="CZ60" s="15">
        <v>57589.279999999999</v>
      </c>
      <c r="DA60" s="15">
        <v>1659.25</v>
      </c>
    </row>
    <row r="61" spans="1:105" s="2" customFormat="1" x14ac:dyDescent="0.2">
      <c r="A61" s="2" t="s">
        <v>241</v>
      </c>
      <c r="B61" s="1"/>
      <c r="C61" s="7"/>
      <c r="D61" s="15">
        <v>143082.04</v>
      </c>
      <c r="E61" s="15">
        <v>6662593</v>
      </c>
      <c r="F61" s="15">
        <v>3068607</v>
      </c>
      <c r="G61" s="15">
        <v>763664.17</v>
      </c>
      <c r="H61" s="15">
        <v>2157977.2200000002</v>
      </c>
      <c r="I61" s="15">
        <v>5671566.1600000001</v>
      </c>
      <c r="J61" s="15">
        <v>5242534</v>
      </c>
      <c r="K61" s="15">
        <v>508324.12</v>
      </c>
      <c r="L61" s="15">
        <v>37889.72</v>
      </c>
      <c r="M61" s="15">
        <v>2766963</v>
      </c>
      <c r="N61" s="15">
        <v>99000</v>
      </c>
      <c r="O61" s="15">
        <v>840792.73</v>
      </c>
      <c r="P61" s="15">
        <v>105732.07</v>
      </c>
      <c r="Q61" s="15">
        <v>24537.78</v>
      </c>
      <c r="R61" s="15">
        <v>227631.06</v>
      </c>
      <c r="S61" s="15">
        <v>607908.93000000005</v>
      </c>
      <c r="T61" s="15">
        <v>35005776</v>
      </c>
      <c r="U61" s="15">
        <v>8932722</v>
      </c>
      <c r="V61" s="15">
        <v>970610.28</v>
      </c>
      <c r="W61" s="15">
        <v>216027.5</v>
      </c>
      <c r="X61" s="15">
        <v>1352567.22</v>
      </c>
      <c r="Y61" s="15">
        <v>2021182.62</v>
      </c>
      <c r="Z61" s="15">
        <v>2063435.28</v>
      </c>
      <c r="AA61" s="15">
        <v>317616.08</v>
      </c>
      <c r="AB61" s="15">
        <v>36695.910000000003</v>
      </c>
      <c r="AC61" s="15">
        <v>3101547.33</v>
      </c>
      <c r="AD61" s="15">
        <v>4291090.03</v>
      </c>
      <c r="AE61" s="15">
        <v>4055343.26</v>
      </c>
      <c r="AF61" s="15">
        <v>235746.77</v>
      </c>
      <c r="AG61" s="15">
        <v>747907.1</v>
      </c>
      <c r="AH61" s="15">
        <v>5070074.68</v>
      </c>
      <c r="AI61" s="15">
        <v>4997620.0599999996</v>
      </c>
      <c r="AJ61" s="15">
        <v>72454.62</v>
      </c>
      <c r="AK61" s="15">
        <v>2115519.98</v>
      </c>
      <c r="AL61" s="15">
        <v>1814271</v>
      </c>
      <c r="AM61" s="15">
        <v>131058.99</v>
      </c>
      <c r="AN61" s="15">
        <v>18837554.48</v>
      </c>
      <c r="AO61" s="15">
        <v>14792377.48</v>
      </c>
      <c r="AP61" s="15">
        <v>4045177</v>
      </c>
      <c r="AQ61" s="15">
        <v>36817.9</v>
      </c>
      <c r="AR61" s="15">
        <v>158877.79999999999</v>
      </c>
      <c r="AS61" s="15">
        <v>12733457.800000001</v>
      </c>
      <c r="AT61" s="15">
        <v>216591077.85999998</v>
      </c>
      <c r="AU61" s="15">
        <v>216497300</v>
      </c>
      <c r="AV61" s="15">
        <v>93777.86</v>
      </c>
      <c r="AW61" s="15">
        <v>25890137.460000001</v>
      </c>
      <c r="AX61" s="15">
        <v>1452292.7</v>
      </c>
      <c r="AY61" s="15">
        <v>356527.66</v>
      </c>
      <c r="AZ61" s="15">
        <v>1459722.19</v>
      </c>
      <c r="BA61" s="15">
        <v>8045954.7800000003</v>
      </c>
      <c r="BB61" s="15">
        <v>724055.95</v>
      </c>
      <c r="BC61" s="15">
        <v>774233.65</v>
      </c>
      <c r="BD61" s="15">
        <v>12121156.220000001</v>
      </c>
      <c r="BE61" s="15">
        <v>494680.41</v>
      </c>
      <c r="BF61" s="15">
        <v>427255.78</v>
      </c>
      <c r="BG61" s="15">
        <v>2036980.42</v>
      </c>
      <c r="BH61" s="15">
        <v>13156</v>
      </c>
      <c r="BI61" s="15">
        <v>3530518</v>
      </c>
      <c r="BJ61" s="15">
        <v>3281831</v>
      </c>
      <c r="BK61" s="15">
        <v>248687</v>
      </c>
      <c r="BL61" s="15">
        <v>5810967.1500000004</v>
      </c>
      <c r="BM61" s="15">
        <v>3814958</v>
      </c>
      <c r="BN61" s="15">
        <v>1996009.15</v>
      </c>
      <c r="BO61" s="15">
        <v>1074163.6499999999</v>
      </c>
      <c r="BP61" s="15">
        <v>2546674.7999999998</v>
      </c>
      <c r="BQ61" s="15">
        <v>2003607</v>
      </c>
      <c r="BR61" s="15">
        <v>338547.73</v>
      </c>
      <c r="BS61" s="15">
        <v>9257882.1400000006</v>
      </c>
      <c r="BT61" s="15">
        <v>869633.36</v>
      </c>
      <c r="BU61" s="15">
        <v>1265604.67</v>
      </c>
      <c r="BV61" s="15">
        <v>3337710.84</v>
      </c>
      <c r="BW61" s="15">
        <v>597226.01</v>
      </c>
      <c r="BX61" s="15">
        <v>337069.15</v>
      </c>
      <c r="BY61" s="15">
        <v>2635328.06</v>
      </c>
      <c r="BZ61" s="15">
        <v>24153.09</v>
      </c>
      <c r="CA61" s="15">
        <v>2531592.75</v>
      </c>
      <c r="CB61" s="15">
        <v>79582.22</v>
      </c>
      <c r="CC61" s="15">
        <v>118302.15</v>
      </c>
      <c r="CD61" s="15">
        <v>26215212.599999998</v>
      </c>
      <c r="CE61" s="15">
        <v>24655487.609999999</v>
      </c>
      <c r="CF61" s="15">
        <v>1559724.99</v>
      </c>
      <c r="CG61" s="15">
        <v>2574456</v>
      </c>
      <c r="CH61" s="15">
        <v>352770.61</v>
      </c>
      <c r="CI61" s="15">
        <v>145119.16</v>
      </c>
      <c r="CJ61" s="15">
        <v>223150.61</v>
      </c>
      <c r="CK61" s="15">
        <v>1074900.45</v>
      </c>
      <c r="CL61" s="15">
        <v>4012220</v>
      </c>
      <c r="CM61" s="15">
        <v>284257.94</v>
      </c>
      <c r="CN61" s="15">
        <v>122525811.98999999</v>
      </c>
      <c r="CO61" s="15">
        <v>8688100.9399999995</v>
      </c>
      <c r="CP61" s="15">
        <v>8083475</v>
      </c>
      <c r="CQ61" s="15">
        <v>112500.63</v>
      </c>
      <c r="CR61" s="15">
        <v>492125.31</v>
      </c>
      <c r="CS61" s="15">
        <v>576655.5</v>
      </c>
      <c r="CT61" s="15">
        <v>5468550.2599999998</v>
      </c>
      <c r="CU61" s="15">
        <v>1230919.5</v>
      </c>
      <c r="CV61" s="15">
        <v>219654.16</v>
      </c>
      <c r="CW61" s="15">
        <v>200009</v>
      </c>
      <c r="CX61" s="15">
        <v>160296.13</v>
      </c>
      <c r="CY61" s="15">
        <v>1238925</v>
      </c>
      <c r="CZ61" s="15">
        <v>3483451.31</v>
      </c>
      <c r="DA61" s="15">
        <v>1478984.12</v>
      </c>
    </row>
    <row r="62" spans="1:105" s="2" customFormat="1" x14ac:dyDescent="0.2">
      <c r="B62" s="1"/>
      <c r="C62" s="7"/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</row>
    <row r="63" spans="1:105" s="2" customFormat="1" x14ac:dyDescent="0.2">
      <c r="A63" s="6" t="s">
        <v>105</v>
      </c>
      <c r="B63" s="6"/>
      <c r="C63" s="7"/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</row>
    <row r="64" spans="1:105" s="2" customFormat="1" x14ac:dyDescent="0.2">
      <c r="A64" s="1" t="s">
        <v>293</v>
      </c>
      <c r="B64" s="1"/>
      <c r="C64" s="7"/>
      <c r="D64" s="15">
        <v>15588.47</v>
      </c>
      <c r="E64" s="15">
        <v>17129515</v>
      </c>
      <c r="F64" s="15">
        <v>728977</v>
      </c>
      <c r="G64" s="15">
        <v>210209.25</v>
      </c>
      <c r="H64" s="15">
        <v>181246.11</v>
      </c>
      <c r="I64" s="15">
        <v>2135220.6800000002</v>
      </c>
      <c r="J64" s="15">
        <v>5905193</v>
      </c>
      <c r="K64" s="15">
        <v>81420.38</v>
      </c>
      <c r="L64" s="15">
        <v>140.5</v>
      </c>
      <c r="M64" s="15">
        <v>778244</v>
      </c>
      <c r="N64" s="15">
        <v>0</v>
      </c>
      <c r="O64" s="15">
        <v>171107.32</v>
      </c>
      <c r="P64" s="15">
        <v>52808</v>
      </c>
      <c r="Q64" s="15">
        <v>0</v>
      </c>
      <c r="R64" s="15">
        <v>157560.49</v>
      </c>
      <c r="S64" s="15">
        <v>159101.75</v>
      </c>
      <c r="T64" s="15">
        <v>17666950</v>
      </c>
      <c r="U64" s="15">
        <v>317292</v>
      </c>
      <c r="V64" s="15">
        <v>264641.06</v>
      </c>
      <c r="W64" s="15">
        <v>379560.76</v>
      </c>
      <c r="X64" s="15">
        <v>51825.29</v>
      </c>
      <c r="Y64" s="15">
        <v>2048830.67</v>
      </c>
      <c r="Z64" s="15">
        <v>2841476.88</v>
      </c>
      <c r="AA64" s="15">
        <v>917909.02</v>
      </c>
      <c r="AB64" s="15">
        <v>5256.47</v>
      </c>
      <c r="AC64" s="15">
        <v>10857819.059999999</v>
      </c>
      <c r="AD64" s="15">
        <v>9595343.7400000002</v>
      </c>
      <c r="AE64" s="15">
        <v>9189142.2400000002</v>
      </c>
      <c r="AF64" s="15">
        <v>406201.5</v>
      </c>
      <c r="AG64" s="15">
        <v>111898.43</v>
      </c>
      <c r="AH64" s="15">
        <v>10859722.129999999</v>
      </c>
      <c r="AI64" s="15">
        <v>10635591.899999999</v>
      </c>
      <c r="AJ64" s="15">
        <v>224130.23</v>
      </c>
      <c r="AK64" s="15">
        <v>956213.51</v>
      </c>
      <c r="AL64" s="15">
        <v>2927511</v>
      </c>
      <c r="AM64" s="15">
        <v>11832</v>
      </c>
      <c r="AN64" s="15">
        <v>3416208.42</v>
      </c>
      <c r="AO64" s="15">
        <v>2936873.3</v>
      </c>
      <c r="AP64" s="15">
        <v>479335.12</v>
      </c>
      <c r="AQ64" s="15">
        <v>0</v>
      </c>
      <c r="AR64" s="15">
        <v>46887.7</v>
      </c>
      <c r="AS64" s="15">
        <v>30696132.450000003</v>
      </c>
      <c r="AT64" s="15">
        <v>323091042.26999998</v>
      </c>
      <c r="AU64" s="15">
        <v>323079400</v>
      </c>
      <c r="AV64" s="15">
        <v>11642.27</v>
      </c>
      <c r="AW64" s="15">
        <v>11312993.609999999</v>
      </c>
      <c r="AX64" s="15">
        <v>1522207.3</v>
      </c>
      <c r="AY64" s="15">
        <v>55993.78</v>
      </c>
      <c r="AZ64" s="15">
        <v>637980.14</v>
      </c>
      <c r="BA64" s="15">
        <v>9520052.1399999987</v>
      </c>
      <c r="BB64" s="15">
        <v>104555.13</v>
      </c>
      <c r="BC64" s="15">
        <v>1319979.3799999999</v>
      </c>
      <c r="BD64" s="15">
        <v>7734710.9900000002</v>
      </c>
      <c r="BE64" s="15">
        <v>894992.3</v>
      </c>
      <c r="BF64" s="15">
        <v>1260116.8899999999</v>
      </c>
      <c r="BG64" s="15">
        <v>69883.360000000001</v>
      </c>
      <c r="BH64" s="15">
        <v>0</v>
      </c>
      <c r="BI64" s="15">
        <v>1514566.29</v>
      </c>
      <c r="BJ64" s="15">
        <v>1208722.7</v>
      </c>
      <c r="BK64" s="15">
        <v>305843.59000000003</v>
      </c>
      <c r="BL64" s="15">
        <v>2214002.5699999998</v>
      </c>
      <c r="BM64" s="15">
        <v>833336.98</v>
      </c>
      <c r="BN64" s="15">
        <v>1380665.59</v>
      </c>
      <c r="BO64" s="15">
        <v>187798.01</v>
      </c>
      <c r="BP64" s="15">
        <v>2260189.25</v>
      </c>
      <c r="BQ64" s="15">
        <v>1165676</v>
      </c>
      <c r="BR64" s="15">
        <v>85065.33</v>
      </c>
      <c r="BS64" s="15">
        <v>3625144.57</v>
      </c>
      <c r="BT64" s="15">
        <v>217415.1</v>
      </c>
      <c r="BU64" s="15">
        <v>191344.89</v>
      </c>
      <c r="BV64" s="15">
        <v>632616.43000000005</v>
      </c>
      <c r="BW64" s="15">
        <v>642815.94999999995</v>
      </c>
      <c r="BX64" s="15">
        <v>109352.52</v>
      </c>
      <c r="BY64" s="15">
        <v>342596.68</v>
      </c>
      <c r="BZ64" s="15">
        <v>445.5</v>
      </c>
      <c r="CA64" s="15">
        <v>243717.07</v>
      </c>
      <c r="CB64" s="15">
        <v>98434.11</v>
      </c>
      <c r="CC64" s="15">
        <v>1569307.05</v>
      </c>
      <c r="CD64" s="15">
        <v>4560152.59</v>
      </c>
      <c r="CE64" s="15">
        <v>4557652.59</v>
      </c>
      <c r="CF64" s="15">
        <v>2500</v>
      </c>
      <c r="CG64" s="15">
        <v>1167597</v>
      </c>
      <c r="CH64" s="15">
        <v>194398.1</v>
      </c>
      <c r="CI64" s="15">
        <v>100605.33</v>
      </c>
      <c r="CJ64" s="15">
        <v>91864.15</v>
      </c>
      <c r="CK64" s="15">
        <v>180398.16</v>
      </c>
      <c r="CL64" s="15">
        <v>4027393</v>
      </c>
      <c r="CM64" s="15">
        <v>11520.38</v>
      </c>
      <c r="CN64" s="15">
        <v>51834925.219999999</v>
      </c>
      <c r="CO64" s="15">
        <v>2168171.19</v>
      </c>
      <c r="CP64" s="15">
        <v>1046917</v>
      </c>
      <c r="CQ64" s="15">
        <v>119901.45</v>
      </c>
      <c r="CR64" s="15">
        <v>1001352.74</v>
      </c>
      <c r="CS64" s="15">
        <v>508715.71</v>
      </c>
      <c r="CT64" s="15">
        <v>9047639.5600000005</v>
      </c>
      <c r="CU64" s="15">
        <v>317911.90999999997</v>
      </c>
      <c r="CV64" s="15">
        <v>307921.28000000003</v>
      </c>
      <c r="CW64" s="15">
        <v>89638.12</v>
      </c>
      <c r="CX64" s="15">
        <v>3744.71</v>
      </c>
      <c r="CY64" s="15">
        <v>114286</v>
      </c>
      <c r="CZ64" s="15">
        <v>1545302.05</v>
      </c>
      <c r="DA64" s="15">
        <v>221302.07</v>
      </c>
    </row>
    <row r="65" spans="1:105" s="2" customFormat="1" x14ac:dyDescent="0.2">
      <c r="A65" s="1" t="s">
        <v>294</v>
      </c>
      <c r="B65" s="1"/>
      <c r="C65" s="7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9290178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21261559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119357.14</v>
      </c>
      <c r="AE65" s="15">
        <v>0</v>
      </c>
      <c r="AF65" s="15">
        <v>119357.14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3396683.12</v>
      </c>
      <c r="AO65" s="15">
        <v>3396683.12</v>
      </c>
      <c r="AP65" s="15">
        <v>0</v>
      </c>
      <c r="AQ65" s="15">
        <v>0</v>
      </c>
      <c r="AR65" s="15">
        <v>70459.94</v>
      </c>
      <c r="AS65" s="15">
        <v>13546239.43</v>
      </c>
      <c r="AT65" s="15">
        <v>72511100</v>
      </c>
      <c r="AU65" s="15">
        <v>72511100</v>
      </c>
      <c r="AV65" s="15">
        <v>0</v>
      </c>
      <c r="AW65" s="15">
        <v>26200926.449999999</v>
      </c>
      <c r="AX65" s="15">
        <v>0</v>
      </c>
      <c r="AY65" s="15">
        <v>1089102.6100000001</v>
      </c>
      <c r="AZ65" s="15">
        <v>0</v>
      </c>
      <c r="BA65" s="15">
        <v>35768198.93</v>
      </c>
      <c r="BB65" s="15">
        <v>21400.799999999999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8252.01</v>
      </c>
      <c r="BM65" s="15">
        <v>8252.01</v>
      </c>
      <c r="BN65" s="15">
        <v>0</v>
      </c>
      <c r="BO65" s="15">
        <v>2707537.94</v>
      </c>
      <c r="BP65" s="15">
        <v>2730582.72</v>
      </c>
      <c r="BQ65" s="15">
        <v>0</v>
      </c>
      <c r="BR65" s="15">
        <v>3644.42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1667384.08</v>
      </c>
      <c r="BZ65" s="15">
        <v>0</v>
      </c>
      <c r="CA65" s="15">
        <v>1589288.51</v>
      </c>
      <c r="CB65" s="15">
        <v>78095.570000000007</v>
      </c>
      <c r="CC65" s="15">
        <v>0</v>
      </c>
      <c r="CD65" s="15">
        <v>78009342.079999998</v>
      </c>
      <c r="CE65" s="15">
        <v>78002342.079999998</v>
      </c>
      <c r="CF65" s="15">
        <v>7000</v>
      </c>
      <c r="CG65" s="15">
        <v>4433887</v>
      </c>
      <c r="CH65" s="15">
        <v>0</v>
      </c>
      <c r="CI65" s="15">
        <v>6579.78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91616</v>
      </c>
      <c r="CP65" s="15">
        <v>91616</v>
      </c>
      <c r="CQ65" s="15">
        <v>0</v>
      </c>
      <c r="CR65" s="15">
        <v>0</v>
      </c>
      <c r="CS65" s="15">
        <v>0</v>
      </c>
      <c r="CT65" s="15">
        <v>18712012.16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</row>
    <row r="66" spans="1:105" s="2" customFormat="1" x14ac:dyDescent="0.2">
      <c r="A66" s="1" t="s">
        <v>295</v>
      </c>
      <c r="B66" s="1"/>
      <c r="C66" s="7"/>
      <c r="D66" s="15">
        <v>467360.39</v>
      </c>
      <c r="E66" s="15">
        <v>19190203</v>
      </c>
      <c r="F66" s="15">
        <v>4763740</v>
      </c>
      <c r="G66" s="15">
        <v>100712.39</v>
      </c>
      <c r="H66" s="15">
        <v>140682.51</v>
      </c>
      <c r="I66" s="15">
        <v>11096521.16</v>
      </c>
      <c r="J66" s="15">
        <v>628136</v>
      </c>
      <c r="K66" s="15">
        <v>1218442.99</v>
      </c>
      <c r="L66" s="15">
        <v>457507.56</v>
      </c>
      <c r="M66" s="15">
        <v>210290</v>
      </c>
      <c r="N66" s="15">
        <v>171164.75</v>
      </c>
      <c r="O66" s="15">
        <v>1941972.08</v>
      </c>
      <c r="P66" s="15">
        <v>193600</v>
      </c>
      <c r="Q66" s="15">
        <v>0</v>
      </c>
      <c r="R66" s="15">
        <v>1677681.28</v>
      </c>
      <c r="S66" s="15">
        <v>142098.48000000001</v>
      </c>
      <c r="T66" s="15">
        <v>60993571</v>
      </c>
      <c r="U66" s="15">
        <v>2246726</v>
      </c>
      <c r="V66" s="15">
        <v>161425.09</v>
      </c>
      <c r="W66" s="15">
        <v>280363.19</v>
      </c>
      <c r="X66" s="15">
        <v>19295.740000000002</v>
      </c>
      <c r="Y66" s="15">
        <v>1697625.08</v>
      </c>
      <c r="Z66" s="15">
        <v>1777534.29</v>
      </c>
      <c r="AA66" s="15">
        <v>1047561.06</v>
      </c>
      <c r="AB66" s="15">
        <v>41899.599999999999</v>
      </c>
      <c r="AC66" s="15">
        <v>8478922.5199999996</v>
      </c>
      <c r="AD66" s="15">
        <v>14598776.24</v>
      </c>
      <c r="AE66" s="15">
        <v>13470629.59</v>
      </c>
      <c r="AF66" s="15">
        <v>1128146.6499999999</v>
      </c>
      <c r="AG66" s="15">
        <v>143555.23000000001</v>
      </c>
      <c r="AH66" s="15">
        <v>0</v>
      </c>
      <c r="AI66" s="15">
        <v>0</v>
      </c>
      <c r="AJ66" s="15">
        <v>0</v>
      </c>
      <c r="AK66" s="15">
        <v>399499.35</v>
      </c>
      <c r="AL66" s="15">
        <v>1811709</v>
      </c>
      <c r="AM66" s="15">
        <v>0</v>
      </c>
      <c r="AN66" s="15">
        <v>11122376.199999999</v>
      </c>
      <c r="AO66" s="15">
        <v>8730004.6799999997</v>
      </c>
      <c r="AP66" s="15">
        <v>2392371.52</v>
      </c>
      <c r="AQ66" s="15">
        <v>0</v>
      </c>
      <c r="AR66" s="15">
        <v>151715</v>
      </c>
      <c r="AS66" s="15">
        <v>39845138.560000002</v>
      </c>
      <c r="AT66" s="15">
        <v>189007300</v>
      </c>
      <c r="AU66" s="15">
        <v>189007300</v>
      </c>
      <c r="AV66" s="15">
        <v>0</v>
      </c>
      <c r="AW66" s="15">
        <v>37040302.890000001</v>
      </c>
      <c r="AX66" s="15">
        <v>2797014.29</v>
      </c>
      <c r="AY66" s="15">
        <v>0</v>
      </c>
      <c r="AZ66" s="15">
        <v>2424874.98</v>
      </c>
      <c r="BA66" s="15">
        <v>2759055.32</v>
      </c>
      <c r="BB66" s="15">
        <v>2517601.29</v>
      </c>
      <c r="BC66" s="15">
        <v>1007240.4</v>
      </c>
      <c r="BD66" s="15">
        <v>9339670.7699999996</v>
      </c>
      <c r="BE66" s="15">
        <v>575068.16000000003</v>
      </c>
      <c r="BF66" s="15">
        <v>1077367.98</v>
      </c>
      <c r="BG66" s="15">
        <v>1516191.65</v>
      </c>
      <c r="BH66" s="15">
        <v>0</v>
      </c>
      <c r="BI66" s="15">
        <v>7421856.46</v>
      </c>
      <c r="BJ66" s="15">
        <v>6975373</v>
      </c>
      <c r="BK66" s="15">
        <v>446483.46</v>
      </c>
      <c r="BL66" s="15">
        <v>4193436.19</v>
      </c>
      <c r="BM66" s="15">
        <v>3357095.68</v>
      </c>
      <c r="BN66" s="15">
        <v>836340.51</v>
      </c>
      <c r="BO66" s="15">
        <v>242131.84</v>
      </c>
      <c r="BP66" s="15">
        <v>1874142.26</v>
      </c>
      <c r="BQ66" s="15">
        <v>6387702</v>
      </c>
      <c r="BR66" s="15">
        <v>362153.02</v>
      </c>
      <c r="BS66" s="15">
        <v>5075180.57</v>
      </c>
      <c r="BT66" s="15">
        <v>779383.96</v>
      </c>
      <c r="BU66" s="15">
        <v>2962900.86</v>
      </c>
      <c r="BV66" s="15">
        <v>9177302.0800000001</v>
      </c>
      <c r="BW66" s="15">
        <v>1900440.18</v>
      </c>
      <c r="BX66" s="15">
        <v>1553056.24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6763983.0999999996</v>
      </c>
      <c r="CE66" s="15">
        <v>2791866.61</v>
      </c>
      <c r="CF66" s="15">
        <v>3972116.49</v>
      </c>
      <c r="CG66" s="15">
        <v>7136868</v>
      </c>
      <c r="CH66" s="15">
        <v>934336.16</v>
      </c>
      <c r="CI66" s="15">
        <v>326020.56</v>
      </c>
      <c r="CJ66" s="15">
        <v>0</v>
      </c>
      <c r="CK66" s="15">
        <v>850124.96</v>
      </c>
      <c r="CL66" s="15">
        <v>7856459</v>
      </c>
      <c r="CM66" s="15">
        <v>82807.91</v>
      </c>
      <c r="CN66" s="15">
        <v>138170823.63</v>
      </c>
      <c r="CO66" s="15">
        <v>23123433.529999997</v>
      </c>
      <c r="CP66" s="15">
        <v>21880866</v>
      </c>
      <c r="CQ66" s="15">
        <v>450614.31</v>
      </c>
      <c r="CR66" s="15">
        <v>791953.22</v>
      </c>
      <c r="CS66" s="15">
        <v>1171327.8899999999</v>
      </c>
      <c r="CT66" s="15">
        <v>4239658.29</v>
      </c>
      <c r="CU66" s="15">
        <v>3738227.29</v>
      </c>
      <c r="CV66" s="15">
        <v>913018.56</v>
      </c>
      <c r="CW66" s="15">
        <v>151906.63</v>
      </c>
      <c r="CX66" s="15">
        <v>73281.78</v>
      </c>
      <c r="CY66" s="15">
        <v>3073798</v>
      </c>
      <c r="CZ66" s="15">
        <v>8978369.9199999999</v>
      </c>
      <c r="DA66" s="15">
        <v>519894.24</v>
      </c>
    </row>
    <row r="67" spans="1:105" s="2" customFormat="1" x14ac:dyDescent="0.2">
      <c r="A67" s="1" t="s">
        <v>296</v>
      </c>
      <c r="B67" s="1"/>
      <c r="C67" s="7"/>
      <c r="D67" s="15">
        <v>979535.32</v>
      </c>
      <c r="E67" s="15">
        <v>97332157</v>
      </c>
      <c r="F67" s="15">
        <v>39544338</v>
      </c>
      <c r="G67" s="15">
        <v>7070220.3300000001</v>
      </c>
      <c r="H67" s="15">
        <v>31901003.979999997</v>
      </c>
      <c r="I67" s="15">
        <v>70462165.349999994</v>
      </c>
      <c r="J67" s="15">
        <v>67413728</v>
      </c>
      <c r="K67" s="15">
        <v>4378796.47</v>
      </c>
      <c r="L67" s="15">
        <v>1183603.8600000001</v>
      </c>
      <c r="M67" s="15">
        <v>30805374</v>
      </c>
      <c r="N67" s="15">
        <v>782923.82</v>
      </c>
      <c r="O67" s="15">
        <v>13873496.460000001</v>
      </c>
      <c r="P67" s="15">
        <v>1559330.24</v>
      </c>
      <c r="Q67" s="15">
        <v>349974.59</v>
      </c>
      <c r="R67" s="15">
        <v>3515364.62</v>
      </c>
      <c r="S67" s="15">
        <v>11637757.560000001</v>
      </c>
      <c r="T67" s="15">
        <v>501664969</v>
      </c>
      <c r="U67" s="15">
        <v>115520710</v>
      </c>
      <c r="V67" s="15">
        <v>10952414.390000001</v>
      </c>
      <c r="W67" s="15">
        <v>3038459.17</v>
      </c>
      <c r="X67" s="15">
        <v>18948024.890000001</v>
      </c>
      <c r="Y67" s="15">
        <v>33163467.300000001</v>
      </c>
      <c r="Z67" s="15">
        <v>25851745.609999999</v>
      </c>
      <c r="AA67" s="15">
        <v>4648753.62</v>
      </c>
      <c r="AB67" s="15">
        <v>625209.1</v>
      </c>
      <c r="AC67" s="15">
        <v>36279771.459999993</v>
      </c>
      <c r="AD67" s="15">
        <v>71208772.299999997</v>
      </c>
      <c r="AE67" s="15">
        <v>69694373.709999993</v>
      </c>
      <c r="AF67" s="15">
        <v>1514398.59</v>
      </c>
      <c r="AG67" s="15">
        <v>11966821.560000001</v>
      </c>
      <c r="AH67" s="15">
        <v>68089543.24000001</v>
      </c>
      <c r="AI67" s="15">
        <v>67064966.910000004</v>
      </c>
      <c r="AJ67" s="15">
        <v>1024576.33</v>
      </c>
      <c r="AK67" s="15">
        <v>23606805.369999997</v>
      </c>
      <c r="AL67" s="15">
        <v>16150225</v>
      </c>
      <c r="AM67" s="15">
        <v>1957814.71</v>
      </c>
      <c r="AN67" s="15">
        <v>301747533.77999997</v>
      </c>
      <c r="AO67" s="15">
        <v>237832377.68000001</v>
      </c>
      <c r="AP67" s="15">
        <v>63915156.099999994</v>
      </c>
      <c r="AQ67" s="15">
        <v>370267.55</v>
      </c>
      <c r="AR67" s="15">
        <v>877194.5</v>
      </c>
      <c r="AS67" s="15">
        <v>199601259.79999998</v>
      </c>
      <c r="AT67" s="15">
        <v>2644117063.1099997</v>
      </c>
      <c r="AU67" s="15">
        <v>2642034900</v>
      </c>
      <c r="AV67" s="15">
        <v>2082163.11</v>
      </c>
      <c r="AW67" s="15">
        <v>386489453.17000002</v>
      </c>
      <c r="AX67" s="15">
        <v>20002804.82</v>
      </c>
      <c r="AY67" s="15">
        <v>5758447.6200000001</v>
      </c>
      <c r="AZ67" s="15">
        <v>14028443.41</v>
      </c>
      <c r="BA67" s="15">
        <v>97706616.079999998</v>
      </c>
      <c r="BB67" s="15">
        <v>10232555.370000001</v>
      </c>
      <c r="BC67" s="15">
        <v>10217193.109999999</v>
      </c>
      <c r="BD67" s="15">
        <v>188574471.58999997</v>
      </c>
      <c r="BE67" s="15">
        <v>7748526.8200000003</v>
      </c>
      <c r="BF67" s="15">
        <v>5578302.3200000003</v>
      </c>
      <c r="BG67" s="15">
        <v>40435084.210000001</v>
      </c>
      <c r="BH67" s="15">
        <v>117398</v>
      </c>
      <c r="BI67" s="15">
        <v>51404350.129999995</v>
      </c>
      <c r="BJ67" s="15">
        <v>48434279</v>
      </c>
      <c r="BK67" s="15">
        <v>2970071.13</v>
      </c>
      <c r="BL67" s="15">
        <v>90837558.030000001</v>
      </c>
      <c r="BM67" s="15">
        <v>63551389.13000001</v>
      </c>
      <c r="BN67" s="15">
        <v>27286168.899999999</v>
      </c>
      <c r="BO67" s="15">
        <v>18124287.079999998</v>
      </c>
      <c r="BP67" s="15">
        <v>38516968.049999997</v>
      </c>
      <c r="BQ67" s="15">
        <v>28992708</v>
      </c>
      <c r="BR67" s="15">
        <v>3335754.36</v>
      </c>
      <c r="BS67" s="15">
        <v>93094446.400000006</v>
      </c>
      <c r="BT67" s="15">
        <v>11901399.520000001</v>
      </c>
      <c r="BU67" s="15">
        <v>15552335.07</v>
      </c>
      <c r="BV67" s="15">
        <v>64766097.210000001</v>
      </c>
      <c r="BW67" s="15">
        <v>11767837.43</v>
      </c>
      <c r="BX67" s="15">
        <v>4862640.01</v>
      </c>
      <c r="BY67" s="15">
        <v>35829803.040000007</v>
      </c>
      <c r="BZ67" s="15">
        <v>369280.29</v>
      </c>
      <c r="CA67" s="15">
        <v>34256070.940000005</v>
      </c>
      <c r="CB67" s="15">
        <v>1204451.81</v>
      </c>
      <c r="CC67" s="15">
        <v>2348807.66</v>
      </c>
      <c r="CD67" s="15">
        <v>449912414.97000003</v>
      </c>
      <c r="CE67" s="15">
        <v>421611920.48000002</v>
      </c>
      <c r="CF67" s="15">
        <v>28300494.490000002</v>
      </c>
      <c r="CG67" s="15">
        <v>32858000</v>
      </c>
      <c r="CH67" s="15">
        <v>4708657.1399999997</v>
      </c>
      <c r="CI67" s="15">
        <v>2461432.9300000002</v>
      </c>
      <c r="CJ67" s="15">
        <v>4163804.39</v>
      </c>
      <c r="CK67" s="15">
        <v>18520357.700000003</v>
      </c>
      <c r="CL67" s="15">
        <v>57854615</v>
      </c>
      <c r="CM67" s="15">
        <v>5564956.4400000004</v>
      </c>
      <c r="CN67" s="15">
        <v>1945939014.1599998</v>
      </c>
      <c r="CO67" s="15">
        <v>121128065.08000001</v>
      </c>
      <c r="CP67" s="15">
        <v>113866330</v>
      </c>
      <c r="CQ67" s="15">
        <v>1730766.95</v>
      </c>
      <c r="CR67" s="15">
        <v>5530968.1299999999</v>
      </c>
      <c r="CS67" s="15">
        <v>10460123.82</v>
      </c>
      <c r="CT67" s="15">
        <v>68484997.200000003</v>
      </c>
      <c r="CU67" s="15">
        <v>20943218.039999999</v>
      </c>
      <c r="CV67" s="15">
        <v>2994966.05</v>
      </c>
      <c r="CW67" s="15">
        <v>2928727.52</v>
      </c>
      <c r="CX67" s="15">
        <v>2405017.98</v>
      </c>
      <c r="CY67" s="15">
        <v>14668887</v>
      </c>
      <c r="CZ67" s="15">
        <v>45461371.650000006</v>
      </c>
      <c r="DA67" s="15">
        <v>13311232.91</v>
      </c>
    </row>
    <row r="68" spans="1:105" s="2" customFormat="1" x14ac:dyDescent="0.2">
      <c r="A68" s="1" t="s">
        <v>242</v>
      </c>
      <c r="B68" s="1"/>
      <c r="C68" s="7"/>
      <c r="D68" s="15">
        <v>428437.53</v>
      </c>
      <c r="E68" s="15">
        <v>27027224</v>
      </c>
      <c r="F68" s="15">
        <v>10709474</v>
      </c>
      <c r="G68" s="15">
        <v>2941347.94</v>
      </c>
      <c r="H68" s="15">
        <v>10193266.23</v>
      </c>
      <c r="I68" s="15">
        <v>32458766.82</v>
      </c>
      <c r="J68" s="15">
        <v>29388939</v>
      </c>
      <c r="K68" s="15">
        <v>2261721.29</v>
      </c>
      <c r="L68" s="15">
        <v>339040.9</v>
      </c>
      <c r="M68" s="15">
        <v>11191031</v>
      </c>
      <c r="N68" s="15">
        <v>132185.01</v>
      </c>
      <c r="O68" s="15">
        <v>3489050.33</v>
      </c>
      <c r="P68" s="15">
        <v>490112.72</v>
      </c>
      <c r="Q68" s="15">
        <v>123329.19</v>
      </c>
      <c r="R68" s="15">
        <v>865373.5</v>
      </c>
      <c r="S68" s="15">
        <v>4129125.53</v>
      </c>
      <c r="T68" s="15">
        <v>69934541</v>
      </c>
      <c r="U68" s="15">
        <v>41676897</v>
      </c>
      <c r="V68" s="15">
        <v>2990260.89</v>
      </c>
      <c r="W68" s="15">
        <v>753024.21</v>
      </c>
      <c r="X68" s="15">
        <v>7537241.1900000004</v>
      </c>
      <c r="Y68" s="15">
        <v>11205820.58</v>
      </c>
      <c r="Z68" s="15">
        <v>6673484.4800000004</v>
      </c>
      <c r="AA68" s="15">
        <v>1050113.46</v>
      </c>
      <c r="AB68" s="15">
        <v>252506.99</v>
      </c>
      <c r="AC68" s="15">
        <v>8600901.6300000008</v>
      </c>
      <c r="AD68" s="15">
        <v>20541259.650000002</v>
      </c>
      <c r="AE68" s="15">
        <v>19726172.260000002</v>
      </c>
      <c r="AF68" s="15">
        <v>815087.39</v>
      </c>
      <c r="AG68" s="15">
        <v>5304489.2300000004</v>
      </c>
      <c r="AH68" s="15">
        <v>11743492.969999999</v>
      </c>
      <c r="AI68" s="15">
        <v>11510347.85</v>
      </c>
      <c r="AJ68" s="15">
        <v>233145.12</v>
      </c>
      <c r="AK68" s="15">
        <v>7338981.4100000001</v>
      </c>
      <c r="AL68" s="15">
        <v>5094734</v>
      </c>
      <c r="AM68" s="15">
        <v>514148.64</v>
      </c>
      <c r="AN68" s="15">
        <v>74368466.739999995</v>
      </c>
      <c r="AO68" s="15">
        <v>61032250.759999998</v>
      </c>
      <c r="AP68" s="15">
        <v>13336215.98</v>
      </c>
      <c r="AQ68" s="15">
        <v>54549.93</v>
      </c>
      <c r="AR68" s="15">
        <v>279194.7</v>
      </c>
      <c r="AS68" s="15">
        <v>66789618.170000002</v>
      </c>
      <c r="AT68" s="15">
        <v>1282011781.99</v>
      </c>
      <c r="AU68" s="15">
        <v>1281780700</v>
      </c>
      <c r="AV68" s="15">
        <v>231081.99</v>
      </c>
      <c r="AW68" s="15">
        <v>115147291.12</v>
      </c>
      <c r="AX68" s="15">
        <v>6306186.5599999996</v>
      </c>
      <c r="AY68" s="15">
        <v>1412344.73</v>
      </c>
      <c r="AZ68" s="15">
        <v>2769249.99</v>
      </c>
      <c r="BA68" s="15">
        <v>38076019.759999998</v>
      </c>
      <c r="BB68" s="15">
        <v>3362874.59</v>
      </c>
      <c r="BC68" s="15">
        <v>2944541.81</v>
      </c>
      <c r="BD68" s="15">
        <v>46153288.710000001</v>
      </c>
      <c r="BE68" s="15">
        <v>2658782</v>
      </c>
      <c r="BF68" s="15">
        <v>2203411</v>
      </c>
      <c r="BG68" s="15">
        <v>20191196.390000001</v>
      </c>
      <c r="BH68" s="15">
        <v>33265</v>
      </c>
      <c r="BI68" s="15">
        <v>12378702.189999999</v>
      </c>
      <c r="BJ68" s="15">
        <v>11484261</v>
      </c>
      <c r="BK68" s="15">
        <v>894441.19</v>
      </c>
      <c r="BL68" s="15">
        <v>24426539.41</v>
      </c>
      <c r="BM68" s="15">
        <v>17674397.460000001</v>
      </c>
      <c r="BN68" s="15">
        <v>6752141.9500000002</v>
      </c>
      <c r="BO68" s="15">
        <v>5576200.0800000001</v>
      </c>
      <c r="BP68" s="15">
        <v>8048272.5499999998</v>
      </c>
      <c r="BQ68" s="15">
        <v>11106695</v>
      </c>
      <c r="BR68" s="15">
        <v>478606.81</v>
      </c>
      <c r="BS68" s="15">
        <v>31669894.350000001</v>
      </c>
      <c r="BT68" s="15">
        <v>5640508.9000000004</v>
      </c>
      <c r="BU68" s="15">
        <v>4027754.98</v>
      </c>
      <c r="BV68" s="15">
        <v>15531506.060000001</v>
      </c>
      <c r="BW68" s="15">
        <v>2626769.69</v>
      </c>
      <c r="BX68" s="15">
        <v>2011766.38</v>
      </c>
      <c r="BY68" s="15">
        <v>10638800.799999999</v>
      </c>
      <c r="BZ68" s="15">
        <v>85481.61</v>
      </c>
      <c r="CA68" s="15">
        <v>10356931.949999999</v>
      </c>
      <c r="CB68" s="15">
        <v>196387.24</v>
      </c>
      <c r="CC68" s="15">
        <v>841094.85</v>
      </c>
      <c r="CD68" s="15">
        <v>172243251.34999999</v>
      </c>
      <c r="CE68" s="15">
        <v>166273605.47</v>
      </c>
      <c r="CF68" s="15">
        <v>5969645.8799999999</v>
      </c>
      <c r="CG68" s="15">
        <v>13009995</v>
      </c>
      <c r="CH68" s="15">
        <v>1340260.24</v>
      </c>
      <c r="CI68" s="15">
        <v>606907.87</v>
      </c>
      <c r="CJ68" s="15">
        <v>1255582.83</v>
      </c>
      <c r="CK68" s="15">
        <v>6488345.7999999998</v>
      </c>
      <c r="CL68" s="15">
        <v>20690635</v>
      </c>
      <c r="CM68" s="15">
        <v>1539210.33</v>
      </c>
      <c r="CN68" s="15">
        <v>485117455.75999999</v>
      </c>
      <c r="CO68" s="15">
        <v>49879373.940000005</v>
      </c>
      <c r="CP68" s="15">
        <v>46794854</v>
      </c>
      <c r="CQ68" s="15">
        <v>751492.06</v>
      </c>
      <c r="CR68" s="15">
        <v>2333027.88</v>
      </c>
      <c r="CS68" s="15">
        <v>2575224.02</v>
      </c>
      <c r="CT68" s="15">
        <v>25644164.190000001</v>
      </c>
      <c r="CU68" s="15">
        <v>4394374.3899999997</v>
      </c>
      <c r="CV68" s="15">
        <v>670090.53</v>
      </c>
      <c r="CW68" s="15">
        <v>681332.11</v>
      </c>
      <c r="CX68" s="15">
        <v>1042138.5</v>
      </c>
      <c r="CY68" s="15">
        <v>4036470</v>
      </c>
      <c r="CZ68" s="15">
        <v>20863704.25</v>
      </c>
      <c r="DA68" s="15">
        <v>3239562.69</v>
      </c>
    </row>
    <row r="69" spans="1:105" s="2" customFormat="1" x14ac:dyDescent="0.2">
      <c r="A69" s="1" t="s">
        <v>297</v>
      </c>
      <c r="B69" s="1"/>
      <c r="C69" s="7"/>
      <c r="D69" s="15">
        <v>308007.33</v>
      </c>
      <c r="E69" s="15">
        <v>7324831</v>
      </c>
      <c r="F69" s="15">
        <v>5756857</v>
      </c>
      <c r="G69" s="15">
        <v>3018436.88</v>
      </c>
      <c r="H69" s="15">
        <v>5113746.17</v>
      </c>
      <c r="I69" s="15">
        <v>32889965.82</v>
      </c>
      <c r="J69" s="15">
        <v>20061935</v>
      </c>
      <c r="K69" s="15">
        <v>3545360.5</v>
      </c>
      <c r="L69" s="15">
        <v>138273.44</v>
      </c>
      <c r="M69" s="15">
        <v>4647674</v>
      </c>
      <c r="N69" s="15">
        <v>100440.29</v>
      </c>
      <c r="O69" s="15">
        <v>1235160.92</v>
      </c>
      <c r="P69" s="15">
        <v>153034.73000000001</v>
      </c>
      <c r="Q69" s="15">
        <v>65631.899999999994</v>
      </c>
      <c r="R69" s="15">
        <v>578950.13</v>
      </c>
      <c r="S69" s="15">
        <v>971139.24</v>
      </c>
      <c r="T69" s="15">
        <v>31313192</v>
      </c>
      <c r="U69" s="15">
        <v>6336376</v>
      </c>
      <c r="V69" s="15">
        <v>2828751.22</v>
      </c>
      <c r="W69" s="15">
        <v>388318.33</v>
      </c>
      <c r="X69" s="15">
        <v>5757747.9299999997</v>
      </c>
      <c r="Y69" s="15">
        <v>6775399.5300000003</v>
      </c>
      <c r="Z69" s="15">
        <v>1979710.63</v>
      </c>
      <c r="AA69" s="15">
        <v>359032.5</v>
      </c>
      <c r="AB69" s="15">
        <v>66506.990000000005</v>
      </c>
      <c r="AC69" s="15">
        <v>4905429.32</v>
      </c>
      <c r="AD69" s="15">
        <v>15699648.210000001</v>
      </c>
      <c r="AE69" s="15">
        <v>15375096.82</v>
      </c>
      <c r="AF69" s="15">
        <v>324551.39</v>
      </c>
      <c r="AG69" s="15">
        <v>1957847.64</v>
      </c>
      <c r="AH69" s="15">
        <v>10139639.16</v>
      </c>
      <c r="AI69" s="15">
        <v>10002981.17</v>
      </c>
      <c r="AJ69" s="15">
        <v>136657.99</v>
      </c>
      <c r="AK69" s="15">
        <v>3501029.56</v>
      </c>
      <c r="AL69" s="15">
        <v>1604531</v>
      </c>
      <c r="AM69" s="15">
        <v>327818.75</v>
      </c>
      <c r="AN69" s="15">
        <v>43318053.840000004</v>
      </c>
      <c r="AO69" s="15">
        <v>32992215.480000004</v>
      </c>
      <c r="AP69" s="15">
        <v>10325838.359999999</v>
      </c>
      <c r="AQ69" s="15">
        <v>44838.77</v>
      </c>
      <c r="AR69" s="15">
        <v>235567.8</v>
      </c>
      <c r="AS69" s="15">
        <v>38693168.649999999</v>
      </c>
      <c r="AT69" s="15">
        <v>195303389.34999999</v>
      </c>
      <c r="AU69" s="15">
        <v>195202000</v>
      </c>
      <c r="AV69" s="15">
        <v>101389.35</v>
      </c>
      <c r="AW69" s="15">
        <v>95914041.830000013</v>
      </c>
      <c r="AX69" s="15">
        <v>4282739.17</v>
      </c>
      <c r="AY69" s="15">
        <v>1166833.3899999999</v>
      </c>
      <c r="AZ69" s="15">
        <v>4267750.2300000004</v>
      </c>
      <c r="BA69" s="15">
        <v>38532606.410000004</v>
      </c>
      <c r="BB69" s="15">
        <v>1243180.6200000001</v>
      </c>
      <c r="BC69" s="15">
        <v>1162562.68</v>
      </c>
      <c r="BD69" s="15">
        <v>19963248.870000001</v>
      </c>
      <c r="BE69" s="15">
        <v>1243950.07</v>
      </c>
      <c r="BF69" s="15">
        <v>886541.84</v>
      </c>
      <c r="BG69" s="15">
        <v>7115861.1699999999</v>
      </c>
      <c r="BH69" s="15">
        <v>10574</v>
      </c>
      <c r="BI69" s="15">
        <v>8257734.7400000002</v>
      </c>
      <c r="BJ69" s="15">
        <v>6897742</v>
      </c>
      <c r="BK69" s="15">
        <v>1359992.74</v>
      </c>
      <c r="BL69" s="15">
        <v>6835104.0899999999</v>
      </c>
      <c r="BM69" s="15">
        <v>5393123.4899999993</v>
      </c>
      <c r="BN69" s="15">
        <v>1441980.6</v>
      </c>
      <c r="BO69" s="15">
        <v>2075285.09</v>
      </c>
      <c r="BP69" s="15">
        <v>3759191.28</v>
      </c>
      <c r="BQ69" s="15">
        <v>10279342</v>
      </c>
      <c r="BR69" s="15">
        <v>666540.23</v>
      </c>
      <c r="BS69" s="15">
        <v>9836318.9400000013</v>
      </c>
      <c r="BT69" s="15">
        <v>3504398.54</v>
      </c>
      <c r="BU69" s="15">
        <v>3974691.81</v>
      </c>
      <c r="BV69" s="15">
        <v>7293930.9100000001</v>
      </c>
      <c r="BW69" s="15">
        <v>1137963.97</v>
      </c>
      <c r="BX69" s="15">
        <v>1669075.94</v>
      </c>
      <c r="BY69" s="15">
        <v>3260370.4</v>
      </c>
      <c r="BZ69" s="15">
        <v>34090.83</v>
      </c>
      <c r="CA69" s="15">
        <v>3065446.51</v>
      </c>
      <c r="CB69" s="15">
        <v>160833.06</v>
      </c>
      <c r="CC69" s="15">
        <v>130369.35</v>
      </c>
      <c r="CD69" s="15">
        <v>73062241.599999994</v>
      </c>
      <c r="CE69" s="15">
        <v>70344928.659999996</v>
      </c>
      <c r="CF69" s="15">
        <v>2717312.94</v>
      </c>
      <c r="CG69" s="15">
        <v>5153741</v>
      </c>
      <c r="CH69" s="15">
        <v>1909611.46</v>
      </c>
      <c r="CI69" s="15">
        <v>416343.89</v>
      </c>
      <c r="CJ69" s="15">
        <v>288839.28999999998</v>
      </c>
      <c r="CK69" s="15">
        <v>5203227.12</v>
      </c>
      <c r="CL69" s="15">
        <v>21661848</v>
      </c>
      <c r="CM69" s="15">
        <v>622715.31999999995</v>
      </c>
      <c r="CN69" s="15">
        <v>146869318.80000001</v>
      </c>
      <c r="CO69" s="15">
        <v>27160054.759999998</v>
      </c>
      <c r="CP69" s="15">
        <v>23574349</v>
      </c>
      <c r="CQ69" s="15">
        <v>990877.4</v>
      </c>
      <c r="CR69" s="15">
        <v>2594828.36</v>
      </c>
      <c r="CS69" s="15">
        <v>868906.79</v>
      </c>
      <c r="CT69" s="15">
        <v>22034968.240000002</v>
      </c>
      <c r="CU69" s="15">
        <v>2297967.46</v>
      </c>
      <c r="CV69" s="15">
        <v>788941.39</v>
      </c>
      <c r="CW69" s="15">
        <v>301299.96000000002</v>
      </c>
      <c r="CX69" s="15">
        <v>365600.33</v>
      </c>
      <c r="CY69" s="15">
        <v>4008465</v>
      </c>
      <c r="CZ69" s="15">
        <v>19987123.390000001</v>
      </c>
      <c r="DA69" s="15">
        <v>4096758.8</v>
      </c>
    </row>
    <row r="70" spans="1:105" s="2" customFormat="1" x14ac:dyDescent="0.2">
      <c r="A70" s="1" t="s">
        <v>298</v>
      </c>
      <c r="B70" s="1"/>
      <c r="C70" s="7"/>
      <c r="D70" s="15">
        <v>295619.03000000003</v>
      </c>
      <c r="E70" s="15">
        <v>0</v>
      </c>
      <c r="F70" s="15">
        <v>3814210</v>
      </c>
      <c r="G70" s="15">
        <v>227732.56</v>
      </c>
      <c r="H70" s="15">
        <v>0</v>
      </c>
      <c r="I70" s="15">
        <v>6945722.9000000004</v>
      </c>
      <c r="J70" s="15">
        <v>0</v>
      </c>
      <c r="K70" s="15">
        <v>1020233.9</v>
      </c>
      <c r="L70" s="15">
        <v>0</v>
      </c>
      <c r="M70" s="15">
        <v>2745607</v>
      </c>
      <c r="N70" s="15">
        <v>0</v>
      </c>
      <c r="O70" s="15">
        <v>0</v>
      </c>
      <c r="P70" s="15">
        <v>0</v>
      </c>
      <c r="Q70" s="15">
        <v>0</v>
      </c>
      <c r="R70" s="15">
        <v>5428.6</v>
      </c>
      <c r="S70" s="15">
        <v>791546.86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114115.88</v>
      </c>
      <c r="Z70" s="15">
        <v>410170.46</v>
      </c>
      <c r="AA70" s="15">
        <v>256859.61</v>
      </c>
      <c r="AB70" s="15">
        <v>0</v>
      </c>
      <c r="AC70" s="15">
        <v>567623.53</v>
      </c>
      <c r="AD70" s="15">
        <v>0</v>
      </c>
      <c r="AE70" s="15">
        <v>0</v>
      </c>
      <c r="AF70" s="15">
        <v>0</v>
      </c>
      <c r="AG70" s="15">
        <v>682811.85</v>
      </c>
      <c r="AH70" s="15">
        <v>0</v>
      </c>
      <c r="AI70" s="15">
        <v>0</v>
      </c>
      <c r="AJ70" s="15">
        <v>0</v>
      </c>
      <c r="AK70" s="15">
        <v>1138862.22</v>
      </c>
      <c r="AL70" s="15">
        <v>0</v>
      </c>
      <c r="AM70" s="15">
        <v>201569.97</v>
      </c>
      <c r="AN70" s="15">
        <v>21538039.650000002</v>
      </c>
      <c r="AO70" s="15">
        <v>17899245.010000002</v>
      </c>
      <c r="AP70" s="15">
        <v>3638794.64</v>
      </c>
      <c r="AQ70" s="15">
        <v>0</v>
      </c>
      <c r="AR70" s="15">
        <v>821303.6</v>
      </c>
      <c r="AS70" s="15">
        <v>0</v>
      </c>
      <c r="AT70" s="15">
        <v>95809300</v>
      </c>
      <c r="AU70" s="15">
        <v>95809300</v>
      </c>
      <c r="AV70" s="15">
        <v>0</v>
      </c>
      <c r="AW70" s="15">
        <v>31427280.940000001</v>
      </c>
      <c r="AX70" s="15">
        <v>506367.03</v>
      </c>
      <c r="AY70" s="15">
        <v>268125.48</v>
      </c>
      <c r="AZ70" s="15">
        <v>20602.490000000002</v>
      </c>
      <c r="BA70" s="15">
        <v>8859871.9399999995</v>
      </c>
      <c r="BB70" s="15">
        <v>507818.14</v>
      </c>
      <c r="BC70" s="15">
        <v>110778.17</v>
      </c>
      <c r="BD70" s="15">
        <v>11068491.459999999</v>
      </c>
      <c r="BE70" s="15">
        <v>1633959.29</v>
      </c>
      <c r="BF70" s="15">
        <v>0</v>
      </c>
      <c r="BG70" s="15">
        <v>0</v>
      </c>
      <c r="BH70" s="15">
        <v>0</v>
      </c>
      <c r="BI70" s="15">
        <v>598890.99</v>
      </c>
      <c r="BJ70" s="15">
        <v>330256</v>
      </c>
      <c r="BK70" s="15">
        <v>268634.99</v>
      </c>
      <c r="BL70" s="15">
        <v>5777558.0800000001</v>
      </c>
      <c r="BM70" s="15">
        <v>5347777.49</v>
      </c>
      <c r="BN70" s="15">
        <v>429780.59</v>
      </c>
      <c r="BO70" s="15">
        <v>857852.79</v>
      </c>
      <c r="BP70" s="15">
        <v>1893467.02</v>
      </c>
      <c r="BQ70" s="15">
        <v>1438061</v>
      </c>
      <c r="BR70" s="15">
        <v>0</v>
      </c>
      <c r="BS70" s="15">
        <v>0</v>
      </c>
      <c r="BT70" s="15">
        <v>2426550.4700000002</v>
      </c>
      <c r="BU70" s="15">
        <v>997552.28</v>
      </c>
      <c r="BV70" s="15">
        <v>59305.75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21827.35</v>
      </c>
      <c r="CD70" s="15">
        <v>1331653.6100000001</v>
      </c>
      <c r="CE70" s="15">
        <v>1331653.6100000001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2385249.7799999998</v>
      </c>
      <c r="CL70" s="15">
        <v>0</v>
      </c>
      <c r="CM70" s="15">
        <v>0</v>
      </c>
      <c r="CN70" s="15">
        <v>105141912.2</v>
      </c>
      <c r="CO70" s="15">
        <v>444429.08</v>
      </c>
      <c r="CP70" s="15">
        <v>203733</v>
      </c>
      <c r="CQ70" s="15">
        <v>0</v>
      </c>
      <c r="CR70" s="15">
        <v>240696.08</v>
      </c>
      <c r="CS70" s="15">
        <v>982606.71</v>
      </c>
      <c r="CT70" s="15">
        <v>0</v>
      </c>
      <c r="CU70" s="15">
        <v>1428436.11</v>
      </c>
      <c r="CV70" s="15">
        <v>4984.28</v>
      </c>
      <c r="CW70" s="15">
        <v>0</v>
      </c>
      <c r="CX70" s="15">
        <v>0</v>
      </c>
      <c r="CY70" s="15">
        <v>0</v>
      </c>
      <c r="CZ70" s="15">
        <v>5461331.71</v>
      </c>
      <c r="DA70" s="15">
        <v>427143</v>
      </c>
    </row>
    <row r="71" spans="1:105" s="2" customFormat="1" x14ac:dyDescent="0.2">
      <c r="A71" s="1" t="s">
        <v>299</v>
      </c>
      <c r="B71" s="1"/>
      <c r="C71" s="7"/>
      <c r="D71" s="15">
        <v>539192.24</v>
      </c>
      <c r="E71" s="15">
        <v>6222113</v>
      </c>
      <c r="F71" s="15">
        <v>4704816</v>
      </c>
      <c r="G71" s="15">
        <v>1145579.7</v>
      </c>
      <c r="H71" s="15">
        <v>2293338.12</v>
      </c>
      <c r="I71" s="15">
        <v>5851586.1200000001</v>
      </c>
      <c r="J71" s="15">
        <v>4831764</v>
      </c>
      <c r="K71" s="15">
        <v>1042650.65</v>
      </c>
      <c r="L71" s="15">
        <v>0</v>
      </c>
      <c r="M71" s="15">
        <v>2154004</v>
      </c>
      <c r="N71" s="15">
        <v>19803.77</v>
      </c>
      <c r="O71" s="15">
        <v>1151705.18</v>
      </c>
      <c r="P71" s="15">
        <v>10292.64</v>
      </c>
      <c r="Q71" s="15">
        <v>34516.67</v>
      </c>
      <c r="R71" s="15">
        <v>164891.29999999999</v>
      </c>
      <c r="S71" s="15">
        <v>1875406.73</v>
      </c>
      <c r="T71" s="15">
        <v>17311828</v>
      </c>
      <c r="U71" s="15">
        <v>1243382</v>
      </c>
      <c r="V71" s="15">
        <v>22958.07</v>
      </c>
      <c r="W71" s="15">
        <v>0</v>
      </c>
      <c r="X71" s="15">
        <v>0</v>
      </c>
      <c r="Y71" s="15">
        <v>3319998.04</v>
      </c>
      <c r="Z71" s="15">
        <v>4373508.83</v>
      </c>
      <c r="AA71" s="15">
        <v>703986.15</v>
      </c>
      <c r="AB71" s="15">
        <v>17900.48</v>
      </c>
      <c r="AC71" s="15">
        <v>6634754.870000001</v>
      </c>
      <c r="AD71" s="15">
        <v>6616441.9299999997</v>
      </c>
      <c r="AE71" s="15">
        <v>6106470.3700000001</v>
      </c>
      <c r="AF71" s="15">
        <v>509971.56</v>
      </c>
      <c r="AG71" s="15">
        <v>1081196.6100000001</v>
      </c>
      <c r="AH71" s="15">
        <v>4716671.1500000004</v>
      </c>
      <c r="AI71" s="15">
        <v>4713370.0599999996</v>
      </c>
      <c r="AJ71" s="15">
        <v>3301.09</v>
      </c>
      <c r="AK71" s="15">
        <v>1549091.79</v>
      </c>
      <c r="AL71" s="15">
        <v>1982072</v>
      </c>
      <c r="AM71" s="15">
        <v>567279.6</v>
      </c>
      <c r="AN71" s="15">
        <v>25132467.740000002</v>
      </c>
      <c r="AO71" s="15">
        <v>20449550.739999998</v>
      </c>
      <c r="AP71" s="15">
        <v>4682917</v>
      </c>
      <c r="AQ71" s="15">
        <v>3245.64</v>
      </c>
      <c r="AR71" s="15">
        <v>201628.72</v>
      </c>
      <c r="AS71" s="15">
        <v>9860914.9400000013</v>
      </c>
      <c r="AT71" s="15">
        <v>204616503.47999999</v>
      </c>
      <c r="AU71" s="15">
        <v>204608900</v>
      </c>
      <c r="AV71" s="15">
        <v>7603.48</v>
      </c>
      <c r="AW71" s="15">
        <v>28453689.920000002</v>
      </c>
      <c r="AX71" s="15">
        <v>558556.94999999995</v>
      </c>
      <c r="AY71" s="15">
        <v>793869.22</v>
      </c>
      <c r="AZ71" s="15">
        <v>502518.57</v>
      </c>
      <c r="BA71" s="15">
        <v>8938451.5500000007</v>
      </c>
      <c r="BB71" s="15">
        <v>236263.04000000001</v>
      </c>
      <c r="BC71" s="15">
        <v>879378.74</v>
      </c>
      <c r="BD71" s="15">
        <v>10539982.179999998</v>
      </c>
      <c r="BE71" s="15">
        <v>1038143.78</v>
      </c>
      <c r="BF71" s="15">
        <v>1300704.17</v>
      </c>
      <c r="BG71" s="15">
        <v>2721369.47</v>
      </c>
      <c r="BH71" s="15">
        <v>2589</v>
      </c>
      <c r="BI71" s="15">
        <v>3868476.46</v>
      </c>
      <c r="BJ71" s="15">
        <v>3432051</v>
      </c>
      <c r="BK71" s="15">
        <v>436425.46</v>
      </c>
      <c r="BL71" s="15">
        <v>5847481.21</v>
      </c>
      <c r="BM71" s="15">
        <v>4554394.29</v>
      </c>
      <c r="BN71" s="15">
        <v>1293086.92</v>
      </c>
      <c r="BO71" s="15">
        <v>1526505.45</v>
      </c>
      <c r="BP71" s="15">
        <v>3264259.04</v>
      </c>
      <c r="BQ71" s="15">
        <v>3158990</v>
      </c>
      <c r="BR71" s="15">
        <v>268074.67</v>
      </c>
      <c r="BS71" s="15">
        <v>1987433.13</v>
      </c>
      <c r="BT71" s="15">
        <v>1156008.07</v>
      </c>
      <c r="BU71" s="15">
        <v>2520338.02</v>
      </c>
      <c r="BV71" s="15">
        <v>5533931.4399999995</v>
      </c>
      <c r="BW71" s="15">
        <v>1846165.02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129507.66</v>
      </c>
      <c r="CD71" s="15">
        <v>19639355.009999998</v>
      </c>
      <c r="CE71" s="15">
        <v>17657254.050000001</v>
      </c>
      <c r="CF71" s="15">
        <v>1982100.96</v>
      </c>
      <c r="CG71" s="15">
        <v>0</v>
      </c>
      <c r="CH71" s="15">
        <v>820321.74</v>
      </c>
      <c r="CI71" s="15">
        <v>101892.94</v>
      </c>
      <c r="CJ71" s="15">
        <v>509935.67</v>
      </c>
      <c r="CK71" s="15">
        <v>0</v>
      </c>
      <c r="CL71" s="15">
        <v>7871143</v>
      </c>
      <c r="CM71" s="15">
        <v>0</v>
      </c>
      <c r="CN71" s="15">
        <v>109339635.14999999</v>
      </c>
      <c r="CO71" s="15">
        <v>4038104.24</v>
      </c>
      <c r="CP71" s="15">
        <v>2874067</v>
      </c>
      <c r="CQ71" s="15">
        <v>0</v>
      </c>
      <c r="CR71" s="15">
        <v>1164037.24</v>
      </c>
      <c r="CS71" s="15">
        <v>0</v>
      </c>
      <c r="CT71" s="15">
        <v>7637988.1900000004</v>
      </c>
      <c r="CU71" s="15">
        <v>2132545.5099999998</v>
      </c>
      <c r="CV71" s="15">
        <v>637476.35</v>
      </c>
      <c r="CW71" s="15">
        <v>349953.42</v>
      </c>
      <c r="CX71" s="15">
        <v>83995.98</v>
      </c>
      <c r="CY71" s="15">
        <v>0</v>
      </c>
      <c r="CZ71" s="15">
        <v>896614.7</v>
      </c>
      <c r="DA71" s="15">
        <v>1459752.28</v>
      </c>
    </row>
    <row r="72" spans="1:105" s="2" customFormat="1" x14ac:dyDescent="0.2">
      <c r="A72" s="1" t="s">
        <v>300</v>
      </c>
      <c r="B72" s="1"/>
      <c r="C72" s="7"/>
      <c r="D72" s="15">
        <v>206386.9</v>
      </c>
      <c r="E72" s="15">
        <v>4189195</v>
      </c>
      <c r="F72" s="15">
        <v>4480939</v>
      </c>
      <c r="G72" s="15">
        <v>593209.91</v>
      </c>
      <c r="H72" s="15">
        <v>0</v>
      </c>
      <c r="I72" s="15">
        <v>4038227.73</v>
      </c>
      <c r="J72" s="15">
        <v>1449153</v>
      </c>
      <c r="K72" s="15">
        <v>250132.94</v>
      </c>
      <c r="L72" s="15">
        <v>0</v>
      </c>
      <c r="M72" s="15">
        <v>328279</v>
      </c>
      <c r="N72" s="15">
        <v>12159.61</v>
      </c>
      <c r="O72" s="15">
        <v>0</v>
      </c>
      <c r="P72" s="15">
        <v>13927.16</v>
      </c>
      <c r="Q72" s="15">
        <v>2125.61</v>
      </c>
      <c r="R72" s="15">
        <v>318794.84999999998</v>
      </c>
      <c r="S72" s="15">
        <v>290592.17</v>
      </c>
      <c r="T72" s="15">
        <v>9832131</v>
      </c>
      <c r="U72" s="15">
        <v>0</v>
      </c>
      <c r="V72" s="15">
        <v>205742.29</v>
      </c>
      <c r="W72" s="15">
        <v>0</v>
      </c>
      <c r="X72" s="15">
        <v>86440.79</v>
      </c>
      <c r="Y72" s="15">
        <v>1108234.6200000001</v>
      </c>
      <c r="Z72" s="15">
        <v>6156027.6899999995</v>
      </c>
      <c r="AA72" s="15">
        <v>53821.22</v>
      </c>
      <c r="AB72" s="15">
        <v>18005.8</v>
      </c>
      <c r="AC72" s="15">
        <v>4453090.1900000004</v>
      </c>
      <c r="AD72" s="15">
        <v>1962084.44</v>
      </c>
      <c r="AE72" s="15">
        <v>1472894.5</v>
      </c>
      <c r="AF72" s="15">
        <v>489189.94</v>
      </c>
      <c r="AG72" s="15">
        <v>384237</v>
      </c>
      <c r="AH72" s="15">
        <v>831907.13</v>
      </c>
      <c r="AI72" s="15">
        <v>830071.93</v>
      </c>
      <c r="AJ72" s="15">
        <v>1835.2</v>
      </c>
      <c r="AK72" s="15">
        <v>724469.12</v>
      </c>
      <c r="AL72" s="15">
        <v>970287</v>
      </c>
      <c r="AM72" s="15">
        <v>132283.47</v>
      </c>
      <c r="AN72" s="15">
        <v>9648701.6899999995</v>
      </c>
      <c r="AO72" s="15">
        <v>6526067.2199999997</v>
      </c>
      <c r="AP72" s="15">
        <v>3122634.47</v>
      </c>
      <c r="AQ72" s="15">
        <v>22845.21</v>
      </c>
      <c r="AR72" s="15">
        <v>23629.599999999999</v>
      </c>
      <c r="AS72" s="15">
        <v>1999208.16</v>
      </c>
      <c r="AT72" s="15">
        <v>177247666.84</v>
      </c>
      <c r="AU72" s="15">
        <v>177213700</v>
      </c>
      <c r="AV72" s="15">
        <v>33966.839999999997</v>
      </c>
      <c r="AW72" s="15">
        <v>46442964.049999997</v>
      </c>
      <c r="AX72" s="15">
        <v>940484.95</v>
      </c>
      <c r="AY72" s="15">
        <v>72898.759999999995</v>
      </c>
      <c r="AZ72" s="15">
        <v>522771.07</v>
      </c>
      <c r="BA72" s="15">
        <v>3331125.14</v>
      </c>
      <c r="BB72" s="15">
        <v>337840.16</v>
      </c>
      <c r="BC72" s="15">
        <v>280132.44</v>
      </c>
      <c r="BD72" s="15">
        <v>9296633.75</v>
      </c>
      <c r="BE72" s="15">
        <v>39519.86</v>
      </c>
      <c r="BF72" s="15">
        <v>449220.88</v>
      </c>
      <c r="BG72" s="15">
        <v>1427475.46</v>
      </c>
      <c r="BH72" s="15">
        <v>0</v>
      </c>
      <c r="BI72" s="15">
        <v>879690.85</v>
      </c>
      <c r="BJ72" s="15">
        <v>748500</v>
      </c>
      <c r="BK72" s="15">
        <v>131190.85</v>
      </c>
      <c r="BL72" s="15">
        <v>2659138.37</v>
      </c>
      <c r="BM72" s="15">
        <v>1912927.64</v>
      </c>
      <c r="BN72" s="15">
        <v>746210.73</v>
      </c>
      <c r="BO72" s="15">
        <v>869565.9</v>
      </c>
      <c r="BP72" s="15">
        <v>1008416.71</v>
      </c>
      <c r="BQ72" s="15">
        <v>1130778</v>
      </c>
      <c r="BR72" s="15">
        <v>127221.87</v>
      </c>
      <c r="BS72" s="15">
        <v>3815717.6</v>
      </c>
      <c r="BT72" s="15">
        <v>487857.33</v>
      </c>
      <c r="BU72" s="15">
        <v>909066.78</v>
      </c>
      <c r="BV72" s="15">
        <v>1825122.65</v>
      </c>
      <c r="BW72" s="15">
        <v>241594.75</v>
      </c>
      <c r="BX72" s="15">
        <v>0</v>
      </c>
      <c r="BY72" s="15">
        <v>57746.6</v>
      </c>
      <c r="BZ72" s="15">
        <v>0</v>
      </c>
      <c r="CA72" s="15">
        <v>57746.6</v>
      </c>
      <c r="CB72" s="15">
        <v>0</v>
      </c>
      <c r="CC72" s="15">
        <v>0</v>
      </c>
      <c r="CD72" s="15">
        <v>7218605.2000000002</v>
      </c>
      <c r="CE72" s="15">
        <v>6451087.1600000001</v>
      </c>
      <c r="CF72" s="15">
        <v>767518.04</v>
      </c>
      <c r="CG72" s="15">
        <v>0</v>
      </c>
      <c r="CH72" s="15">
        <v>65119.81</v>
      </c>
      <c r="CI72" s="15">
        <v>101681.47</v>
      </c>
      <c r="CJ72" s="15">
        <v>22868.95</v>
      </c>
      <c r="CK72" s="15">
        <v>0</v>
      </c>
      <c r="CL72" s="15">
        <v>2678167</v>
      </c>
      <c r="CM72" s="15">
        <v>0</v>
      </c>
      <c r="CN72" s="15">
        <v>123878145.95</v>
      </c>
      <c r="CO72" s="15">
        <v>905419.78</v>
      </c>
      <c r="CP72" s="15">
        <v>650630</v>
      </c>
      <c r="CQ72" s="15">
        <v>4975.28</v>
      </c>
      <c r="CR72" s="15">
        <v>249814.5</v>
      </c>
      <c r="CS72" s="15">
        <v>0</v>
      </c>
      <c r="CT72" s="15">
        <v>2626004.0699999998</v>
      </c>
      <c r="CU72" s="15">
        <v>554439.52</v>
      </c>
      <c r="CV72" s="15">
        <v>251690.86</v>
      </c>
      <c r="CW72" s="15">
        <v>71797.13</v>
      </c>
      <c r="CX72" s="15">
        <v>74213.66</v>
      </c>
      <c r="CY72" s="15">
        <v>267519</v>
      </c>
      <c r="CZ72" s="15">
        <v>1652580.41</v>
      </c>
      <c r="DA72" s="15">
        <v>1114402.93</v>
      </c>
    </row>
    <row r="73" spans="1:105" s="2" customFormat="1" x14ac:dyDescent="0.2">
      <c r="A73" s="1" t="s">
        <v>301</v>
      </c>
      <c r="B73" s="1"/>
      <c r="C73" s="7"/>
      <c r="D73" s="15">
        <v>0</v>
      </c>
      <c r="E73" s="15">
        <v>0</v>
      </c>
      <c r="F73" s="15">
        <v>11040</v>
      </c>
      <c r="G73" s="15">
        <v>10332.35</v>
      </c>
      <c r="H73" s="15">
        <v>86494.62</v>
      </c>
      <c r="I73" s="15">
        <v>21000</v>
      </c>
      <c r="J73" s="15">
        <v>0</v>
      </c>
      <c r="K73" s="15">
        <v>0</v>
      </c>
      <c r="L73" s="15">
        <v>0</v>
      </c>
      <c r="M73" s="15">
        <v>299115.19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36304.879999999997</v>
      </c>
      <c r="Y73" s="15">
        <v>1449.02</v>
      </c>
      <c r="Z73" s="15">
        <v>0</v>
      </c>
      <c r="AA73" s="15">
        <v>0</v>
      </c>
      <c r="AB73" s="15">
        <v>0</v>
      </c>
      <c r="AC73" s="15">
        <v>0</v>
      </c>
      <c r="AD73" s="15">
        <v>9154.17</v>
      </c>
      <c r="AE73" s="15">
        <v>9154.17</v>
      </c>
      <c r="AF73" s="15">
        <v>0</v>
      </c>
      <c r="AG73" s="15">
        <v>0</v>
      </c>
      <c r="AH73" s="15">
        <v>20319.740000000002</v>
      </c>
      <c r="AI73" s="15">
        <v>20319.740000000002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745.19</v>
      </c>
      <c r="AS73" s="15">
        <v>0</v>
      </c>
      <c r="AT73" s="15">
        <v>1046700</v>
      </c>
      <c r="AU73" s="15">
        <v>1046700</v>
      </c>
      <c r="AV73" s="15">
        <v>0</v>
      </c>
      <c r="AW73" s="15">
        <v>153653.03</v>
      </c>
      <c r="AX73" s="15">
        <v>2881.48</v>
      </c>
      <c r="AY73" s="15">
        <v>0</v>
      </c>
      <c r="AZ73" s="15">
        <v>0</v>
      </c>
      <c r="BA73" s="15">
        <v>19000</v>
      </c>
      <c r="BB73" s="15">
        <v>6654.42</v>
      </c>
      <c r="BC73" s="15">
        <v>2687</v>
      </c>
      <c r="BD73" s="15">
        <v>22798.6</v>
      </c>
      <c r="BE73" s="15">
        <v>0</v>
      </c>
      <c r="BF73" s="15">
        <v>4596.13</v>
      </c>
      <c r="BG73" s="15">
        <v>245993.77</v>
      </c>
      <c r="BH73" s="15">
        <v>0</v>
      </c>
      <c r="BI73" s="15">
        <v>63348.94</v>
      </c>
      <c r="BJ73" s="15">
        <v>62327</v>
      </c>
      <c r="BK73" s="15">
        <v>1021.94</v>
      </c>
      <c r="BL73" s="15">
        <v>0</v>
      </c>
      <c r="BM73" s="15">
        <v>0</v>
      </c>
      <c r="BN73" s="15">
        <v>0</v>
      </c>
      <c r="BO73" s="15">
        <v>39974.800000000003</v>
      </c>
      <c r="BP73" s="15">
        <v>7068</v>
      </c>
      <c r="BQ73" s="15">
        <v>0</v>
      </c>
      <c r="BR73" s="15">
        <v>0</v>
      </c>
      <c r="BS73" s="15">
        <v>0</v>
      </c>
      <c r="BT73" s="15">
        <v>1037.8800000000001</v>
      </c>
      <c r="BU73" s="15">
        <v>4779</v>
      </c>
      <c r="BV73" s="15">
        <v>33008.089999999997</v>
      </c>
      <c r="BW73" s="15">
        <v>0</v>
      </c>
      <c r="BX73" s="15">
        <v>0</v>
      </c>
      <c r="BY73" s="15">
        <v>37539.56</v>
      </c>
      <c r="BZ73" s="15">
        <v>0</v>
      </c>
      <c r="CA73" s="15">
        <v>37539.56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2313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2100.14</v>
      </c>
      <c r="CN73" s="15">
        <v>2509800.14</v>
      </c>
      <c r="CO73" s="15">
        <v>5400</v>
      </c>
      <c r="CP73" s="15">
        <v>0</v>
      </c>
      <c r="CQ73" s="15">
        <v>0</v>
      </c>
      <c r="CR73" s="15">
        <v>5400</v>
      </c>
      <c r="CS73" s="15">
        <v>0</v>
      </c>
      <c r="CT73" s="15">
        <v>0</v>
      </c>
      <c r="CU73" s="15">
        <v>9026.65</v>
      </c>
      <c r="CV73" s="15">
        <v>0</v>
      </c>
      <c r="CW73" s="15">
        <v>0</v>
      </c>
      <c r="CX73" s="15">
        <v>0</v>
      </c>
      <c r="CY73" s="15">
        <v>0</v>
      </c>
      <c r="CZ73" s="15">
        <v>99376.7</v>
      </c>
      <c r="DA73" s="15">
        <v>556</v>
      </c>
    </row>
    <row r="74" spans="1:105" s="2" customFormat="1" x14ac:dyDescent="0.2">
      <c r="A74" s="1" t="s">
        <v>302</v>
      </c>
      <c r="B74" s="1"/>
      <c r="C74" s="7"/>
      <c r="D74" s="15">
        <v>22044</v>
      </c>
      <c r="E74" s="15">
        <v>2369281</v>
      </c>
      <c r="F74" s="15">
        <v>1421980</v>
      </c>
      <c r="G74" s="15">
        <v>0</v>
      </c>
      <c r="H74" s="15">
        <v>547972.38</v>
      </c>
      <c r="I74" s="15">
        <v>2653527.96</v>
      </c>
      <c r="J74" s="15">
        <v>714214</v>
      </c>
      <c r="K74" s="15">
        <v>170869.75</v>
      </c>
      <c r="L74" s="15">
        <v>0</v>
      </c>
      <c r="M74" s="15">
        <v>1949092</v>
      </c>
      <c r="N74" s="15">
        <v>0</v>
      </c>
      <c r="O74" s="15">
        <v>1206273.74</v>
      </c>
      <c r="P74" s="15">
        <v>0</v>
      </c>
      <c r="Q74" s="15">
        <v>25116.29</v>
      </c>
      <c r="R74" s="15">
        <v>0</v>
      </c>
      <c r="S74" s="15">
        <v>0</v>
      </c>
      <c r="T74" s="15">
        <v>14833603</v>
      </c>
      <c r="U74" s="15">
        <v>0</v>
      </c>
      <c r="V74" s="15">
        <v>0</v>
      </c>
      <c r="W74" s="15">
        <v>0</v>
      </c>
      <c r="X74" s="15">
        <v>0</v>
      </c>
      <c r="Y74" s="15">
        <v>202970.18</v>
      </c>
      <c r="Z74" s="15">
        <v>0</v>
      </c>
      <c r="AA74" s="15">
        <v>0</v>
      </c>
      <c r="AB74" s="15">
        <v>0</v>
      </c>
      <c r="AC74" s="15">
        <v>2150995.9900000002</v>
      </c>
      <c r="AD74" s="15">
        <v>1245223.47</v>
      </c>
      <c r="AE74" s="15">
        <v>1245223.47</v>
      </c>
      <c r="AF74" s="15">
        <v>0</v>
      </c>
      <c r="AG74" s="15">
        <v>0</v>
      </c>
      <c r="AH74" s="15">
        <v>311503.18</v>
      </c>
      <c r="AI74" s="15">
        <v>311503.18</v>
      </c>
      <c r="AJ74" s="15">
        <v>0</v>
      </c>
      <c r="AK74" s="15">
        <v>0</v>
      </c>
      <c r="AL74" s="15">
        <v>511611</v>
      </c>
      <c r="AM74" s="15">
        <v>0</v>
      </c>
      <c r="AN74" s="15">
        <v>3285079.58</v>
      </c>
      <c r="AO74" s="15">
        <v>3143371.12</v>
      </c>
      <c r="AP74" s="15">
        <v>141708.46</v>
      </c>
      <c r="AQ74" s="15">
        <v>0</v>
      </c>
      <c r="AR74" s="15">
        <v>0</v>
      </c>
      <c r="AS74" s="15">
        <v>3645771.11</v>
      </c>
      <c r="AT74" s="15">
        <v>26995000</v>
      </c>
      <c r="AU74" s="15">
        <v>26995000</v>
      </c>
      <c r="AV74" s="15">
        <v>0</v>
      </c>
      <c r="AW74" s="15">
        <v>9185033.4299999997</v>
      </c>
      <c r="AX74" s="15">
        <v>1008859.51</v>
      </c>
      <c r="AY74" s="15">
        <v>0</v>
      </c>
      <c r="AZ74" s="15">
        <v>1472219.47</v>
      </c>
      <c r="BA74" s="15">
        <v>1928385.57</v>
      </c>
      <c r="BB74" s="15">
        <v>28619.05</v>
      </c>
      <c r="BC74" s="15">
        <v>0</v>
      </c>
      <c r="BD74" s="15">
        <v>4365149.1900000004</v>
      </c>
      <c r="BE74" s="15">
        <v>0</v>
      </c>
      <c r="BF74" s="15">
        <v>305774.28000000003</v>
      </c>
      <c r="BG74" s="15">
        <v>41545</v>
      </c>
      <c r="BH74" s="15">
        <v>0</v>
      </c>
      <c r="BI74" s="15">
        <v>707998</v>
      </c>
      <c r="BJ74" s="15">
        <v>707998</v>
      </c>
      <c r="BK74" s="15">
        <v>0</v>
      </c>
      <c r="BL74" s="15">
        <v>128960.64</v>
      </c>
      <c r="BM74" s="15">
        <v>128960.64</v>
      </c>
      <c r="BN74" s="15">
        <v>0</v>
      </c>
      <c r="BO74" s="15">
        <v>172025.42</v>
      </c>
      <c r="BP74" s="15">
        <v>488856.44</v>
      </c>
      <c r="BQ74" s="15">
        <v>1510707</v>
      </c>
      <c r="BR74" s="15">
        <v>0</v>
      </c>
      <c r="BS74" s="15">
        <v>15445453.17</v>
      </c>
      <c r="BT74" s="15">
        <v>0</v>
      </c>
      <c r="BU74" s="15">
        <v>1925183.72</v>
      </c>
      <c r="BV74" s="15">
        <v>946198.02</v>
      </c>
      <c r="BW74" s="15">
        <v>816778.45</v>
      </c>
      <c r="BX74" s="15">
        <v>0</v>
      </c>
      <c r="BY74" s="15">
        <v>2573112.2999999998</v>
      </c>
      <c r="BZ74" s="15">
        <v>0</v>
      </c>
      <c r="CA74" s="15">
        <v>2573112.2999999998</v>
      </c>
      <c r="CB74" s="15">
        <v>0</v>
      </c>
      <c r="CC74" s="15">
        <v>0</v>
      </c>
      <c r="CD74" s="15">
        <v>13016511.52</v>
      </c>
      <c r="CE74" s="15">
        <v>12572653.76</v>
      </c>
      <c r="CF74" s="15">
        <v>443857.76</v>
      </c>
      <c r="CG74" s="15">
        <v>3505032</v>
      </c>
      <c r="CH74" s="15">
        <v>0</v>
      </c>
      <c r="CI74" s="15">
        <v>0</v>
      </c>
      <c r="CJ74" s="15">
        <v>0</v>
      </c>
      <c r="CK74" s="15">
        <v>43592.36</v>
      </c>
      <c r="CL74" s="15">
        <v>377156</v>
      </c>
      <c r="CM74" s="15">
        <v>0</v>
      </c>
      <c r="CN74" s="15">
        <v>52465687.670000002</v>
      </c>
      <c r="CO74" s="15">
        <v>3846420.81</v>
      </c>
      <c r="CP74" s="15">
        <v>3834185</v>
      </c>
      <c r="CQ74" s="15">
        <v>12235.81</v>
      </c>
      <c r="CR74" s="15">
        <v>0</v>
      </c>
      <c r="CS74" s="15">
        <v>0</v>
      </c>
      <c r="CT74" s="15">
        <v>2048811.31</v>
      </c>
      <c r="CU74" s="15">
        <v>844977.42</v>
      </c>
      <c r="CV74" s="15">
        <v>154656.82</v>
      </c>
      <c r="CW74" s="15">
        <v>0</v>
      </c>
      <c r="CX74" s="15">
        <v>0</v>
      </c>
      <c r="CY74" s="15">
        <v>258630</v>
      </c>
      <c r="CZ74" s="15">
        <v>1587894.57</v>
      </c>
      <c r="DA74" s="15">
        <v>49664.58</v>
      </c>
    </row>
    <row r="75" spans="1:105" s="2" customFormat="1" x14ac:dyDescent="0.2">
      <c r="A75" s="1" t="s">
        <v>303</v>
      </c>
      <c r="B75" s="1"/>
      <c r="C75" s="7"/>
      <c r="D75" s="15">
        <v>0</v>
      </c>
      <c r="E75" s="15">
        <v>-11031343</v>
      </c>
      <c r="F75" s="15">
        <v>-2210818</v>
      </c>
      <c r="G75" s="15">
        <v>-1468306.73</v>
      </c>
      <c r="H75" s="15">
        <v>0</v>
      </c>
      <c r="I75" s="15">
        <v>-4874112.45</v>
      </c>
      <c r="J75" s="15">
        <v>-8250239</v>
      </c>
      <c r="K75" s="15">
        <v>-717450.55</v>
      </c>
      <c r="L75" s="15">
        <v>0</v>
      </c>
      <c r="M75" s="15">
        <v>-2767122</v>
      </c>
      <c r="N75" s="15">
        <v>-75245.69</v>
      </c>
      <c r="O75" s="15">
        <v>-4973654.26</v>
      </c>
      <c r="P75" s="15">
        <v>0</v>
      </c>
      <c r="Q75" s="15">
        <v>0</v>
      </c>
      <c r="R75" s="15">
        <v>-703668.66</v>
      </c>
      <c r="S75" s="15">
        <v>-1894713.09</v>
      </c>
      <c r="T75" s="15">
        <v>-45014189</v>
      </c>
      <c r="U75" s="15">
        <v>-5399028</v>
      </c>
      <c r="V75" s="15">
        <v>-118836.73</v>
      </c>
      <c r="W75" s="15">
        <v>-104494.11</v>
      </c>
      <c r="X75" s="15">
        <v>-3821869.66</v>
      </c>
      <c r="Y75" s="15">
        <v>-1630550.53</v>
      </c>
      <c r="Z75" s="15">
        <v>-2524978.8199999998</v>
      </c>
      <c r="AA75" s="15">
        <v>0</v>
      </c>
      <c r="AB75" s="15">
        <v>0</v>
      </c>
      <c r="AC75" s="15">
        <v>0</v>
      </c>
      <c r="AD75" s="15">
        <v>-3593130.83</v>
      </c>
      <c r="AE75" s="15">
        <v>-3593130.83</v>
      </c>
      <c r="AF75" s="15">
        <v>0</v>
      </c>
      <c r="AG75" s="15">
        <v>-2699385.38</v>
      </c>
      <c r="AH75" s="15">
        <v>-12638922.960000001</v>
      </c>
      <c r="AI75" s="15">
        <v>-12427488.960000001</v>
      </c>
      <c r="AJ75" s="15">
        <v>-211434</v>
      </c>
      <c r="AK75" s="15">
        <v>-963560.98</v>
      </c>
      <c r="AL75" s="15">
        <v>0</v>
      </c>
      <c r="AM75" s="15">
        <v>0</v>
      </c>
      <c r="AN75" s="15">
        <v>-7288685.5899999999</v>
      </c>
      <c r="AO75" s="15">
        <v>-5467513.5800000001</v>
      </c>
      <c r="AP75" s="15">
        <v>-1821172.01</v>
      </c>
      <c r="AQ75" s="15">
        <v>0</v>
      </c>
      <c r="AR75" s="15">
        <v>0</v>
      </c>
      <c r="AS75" s="15">
        <v>-38006442.759999998</v>
      </c>
      <c r="AT75" s="15">
        <v>-34123.97</v>
      </c>
      <c r="AU75" s="15">
        <v>0</v>
      </c>
      <c r="AV75" s="15">
        <v>-34123.97</v>
      </c>
      <c r="AW75" s="15">
        <v>-53276500.329999998</v>
      </c>
      <c r="AX75" s="15">
        <v>-2404187.41</v>
      </c>
      <c r="AY75" s="15">
        <v>-188884.42</v>
      </c>
      <c r="AZ75" s="15">
        <v>-55549.21</v>
      </c>
      <c r="BA75" s="15">
        <v>-16627061.98</v>
      </c>
      <c r="BB75" s="15">
        <v>-633455.86</v>
      </c>
      <c r="BC75" s="15">
        <v>-1249561.5900000001</v>
      </c>
      <c r="BD75" s="15">
        <v>-10644043.470000001</v>
      </c>
      <c r="BE75" s="15">
        <v>-748101.64</v>
      </c>
      <c r="BF75" s="15">
        <v>-207728.88</v>
      </c>
      <c r="BG75" s="15">
        <v>-13398296.23</v>
      </c>
      <c r="BH75" s="15">
        <v>0</v>
      </c>
      <c r="BI75" s="15">
        <v>-8588161</v>
      </c>
      <c r="BJ75" s="15">
        <v>-8588161</v>
      </c>
      <c r="BK75" s="15">
        <v>0</v>
      </c>
      <c r="BL75" s="15">
        <v>-6451425.5899999999</v>
      </c>
      <c r="BM75" s="15">
        <v>-3579523.64</v>
      </c>
      <c r="BN75" s="15">
        <v>-2871901.95</v>
      </c>
      <c r="BO75" s="15">
        <v>-3044715.48</v>
      </c>
      <c r="BP75" s="15">
        <v>-3424208.4</v>
      </c>
      <c r="BQ75" s="15">
        <v>-1801621</v>
      </c>
      <c r="BR75" s="15">
        <v>0</v>
      </c>
      <c r="BS75" s="15">
        <v>-11957073.73</v>
      </c>
      <c r="BT75" s="15">
        <v>-1957867.67</v>
      </c>
      <c r="BU75" s="15">
        <v>-211433</v>
      </c>
      <c r="BV75" s="15">
        <v>-7763545.5300000003</v>
      </c>
      <c r="BW75" s="15">
        <v>-478536.07</v>
      </c>
      <c r="BX75" s="15">
        <v>-305347.42</v>
      </c>
      <c r="BY75" s="15">
        <v>0</v>
      </c>
      <c r="BZ75" s="15">
        <v>0</v>
      </c>
      <c r="CA75" s="15">
        <v>0</v>
      </c>
      <c r="CB75" s="15">
        <v>0</v>
      </c>
      <c r="CC75" s="15">
        <v>-3318.75</v>
      </c>
      <c r="CD75" s="15">
        <v>-109547983.19</v>
      </c>
      <c r="CE75" s="15">
        <v>-109547983.19</v>
      </c>
      <c r="CF75" s="15">
        <v>0</v>
      </c>
      <c r="CG75" s="15">
        <v>-1110590</v>
      </c>
      <c r="CH75" s="15">
        <v>0</v>
      </c>
      <c r="CI75" s="15">
        <v>-166974.15</v>
      </c>
      <c r="CJ75" s="15">
        <v>-351970.41</v>
      </c>
      <c r="CK75" s="15">
        <v>-3162687.15</v>
      </c>
      <c r="CL75" s="15">
        <v>-3973687</v>
      </c>
      <c r="CM75" s="15">
        <v>-1076999.7</v>
      </c>
      <c r="CN75" s="15">
        <v>-122266801.06999999</v>
      </c>
      <c r="CO75" s="15">
        <v>-18488702.850000001</v>
      </c>
      <c r="CP75" s="15">
        <v>-15972487</v>
      </c>
      <c r="CQ75" s="15">
        <v>-368257.34</v>
      </c>
      <c r="CR75" s="15">
        <v>-2147958.5099999998</v>
      </c>
      <c r="CS75" s="15">
        <v>-860432.87</v>
      </c>
      <c r="CT75" s="15">
        <v>-12415674.43</v>
      </c>
      <c r="CU75" s="15">
        <v>-267012.95</v>
      </c>
      <c r="CV75" s="15">
        <v>-199626.04</v>
      </c>
      <c r="CW75" s="15">
        <v>0</v>
      </c>
      <c r="CX75" s="15">
        <v>-62285.59</v>
      </c>
      <c r="CY75" s="15">
        <v>-1994552</v>
      </c>
      <c r="CZ75" s="15">
        <v>-10581953.98</v>
      </c>
      <c r="DA75" s="15">
        <v>-759966.2</v>
      </c>
    </row>
    <row r="76" spans="1:105" s="2" customFormat="1" x14ac:dyDescent="0.2">
      <c r="A76" s="1" t="s">
        <v>304</v>
      </c>
      <c r="B76" s="1"/>
      <c r="C76" s="7"/>
      <c r="D76" s="15">
        <v>-2172254.61</v>
      </c>
      <c r="E76" s="15">
        <v>-72124925</v>
      </c>
      <c r="F76" s="15">
        <v>-31043038</v>
      </c>
      <c r="G76" s="15">
        <v>-3199241.25</v>
      </c>
      <c r="H76" s="15">
        <v>-8831694.4600000009</v>
      </c>
      <c r="I76" s="15">
        <v>-85981794.209999993</v>
      </c>
      <c r="J76" s="15">
        <v>-58860590</v>
      </c>
      <c r="K76" s="15">
        <v>-6172932.5499999998</v>
      </c>
      <c r="L76" s="15">
        <v>-1191676.76</v>
      </c>
      <c r="M76" s="15">
        <v>-12017776</v>
      </c>
      <c r="N76" s="15">
        <v>-146550.04</v>
      </c>
      <c r="O76" s="15">
        <v>-9399526.25</v>
      </c>
      <c r="P76" s="15">
        <v>-414158.27</v>
      </c>
      <c r="Q76" s="15">
        <v>-313922.51</v>
      </c>
      <c r="R76" s="15">
        <v>-2585299.02</v>
      </c>
      <c r="S76" s="15">
        <v>-10388863.119999999</v>
      </c>
      <c r="T76" s="15">
        <v>-290730873</v>
      </c>
      <c r="U76" s="15">
        <v>-39550942</v>
      </c>
      <c r="V76" s="15">
        <v>0</v>
      </c>
      <c r="W76" s="15">
        <v>-2798963.34</v>
      </c>
      <c r="X76" s="15">
        <v>-5647923.3799999999</v>
      </c>
      <c r="Y76" s="15">
        <v>-29830897.449999999</v>
      </c>
      <c r="Z76" s="15">
        <v>-12079563.48</v>
      </c>
      <c r="AA76" s="15">
        <v>-5648116.1900000004</v>
      </c>
      <c r="AB76" s="15">
        <v>-663388.43000000005</v>
      </c>
      <c r="AC76" s="15">
        <v>-36668839.439999998</v>
      </c>
      <c r="AD76" s="15">
        <v>-75677328.379999995</v>
      </c>
      <c r="AE76" s="15">
        <v>-72209987.530000001</v>
      </c>
      <c r="AF76" s="15">
        <v>-3467340.85</v>
      </c>
      <c r="AG76" s="15">
        <v>-8579981.2699999996</v>
      </c>
      <c r="AH76" s="15">
        <v>-21155962.990000002</v>
      </c>
      <c r="AI76" s="15">
        <v>-20796959.07</v>
      </c>
      <c r="AJ76" s="15">
        <v>-359003.92</v>
      </c>
      <c r="AK76" s="15">
        <v>-8775449.7299999986</v>
      </c>
      <c r="AL76" s="15">
        <v>-6938421</v>
      </c>
      <c r="AM76" s="15">
        <v>-2628127.0699999998</v>
      </c>
      <c r="AN76" s="15">
        <v>-227042506.44999999</v>
      </c>
      <c r="AO76" s="15">
        <v>-182968556.16</v>
      </c>
      <c r="AP76" s="15">
        <v>-44073950.289999999</v>
      </c>
      <c r="AQ76" s="15">
        <v>-145531.25</v>
      </c>
      <c r="AR76" s="15">
        <v>-689048.87</v>
      </c>
      <c r="AS76" s="15">
        <v>-155544565.87</v>
      </c>
      <c r="AT76" s="15">
        <v>-2037549057.6400001</v>
      </c>
      <c r="AU76" s="15">
        <v>-2036354100</v>
      </c>
      <c r="AV76" s="15">
        <v>-1194957.6399999999</v>
      </c>
      <c r="AW76" s="15">
        <v>-376580627.13</v>
      </c>
      <c r="AX76" s="15">
        <v>-18798190.18</v>
      </c>
      <c r="AY76" s="15">
        <v>-5739170.1200000001</v>
      </c>
      <c r="AZ76" s="15">
        <v>-6831755.5200000005</v>
      </c>
      <c r="BA76" s="15">
        <v>-100404278.39</v>
      </c>
      <c r="BB76" s="15">
        <v>-8605805.3900000006</v>
      </c>
      <c r="BC76" s="15">
        <v>-3766711.75</v>
      </c>
      <c r="BD76" s="15">
        <v>-133096813.42</v>
      </c>
      <c r="BE76" s="15">
        <v>-7343492.9800000004</v>
      </c>
      <c r="BF76" s="15">
        <v>-8122564.9699999997</v>
      </c>
      <c r="BG76" s="15">
        <v>-31312494.390000001</v>
      </c>
      <c r="BH76" s="15">
        <v>0</v>
      </c>
      <c r="BI76" s="15">
        <v>-37282404.089999996</v>
      </c>
      <c r="BJ76" s="15">
        <v>-33359286</v>
      </c>
      <c r="BK76" s="15">
        <v>-3923118.09</v>
      </c>
      <c r="BL76" s="15">
        <v>-59702575.960000001</v>
      </c>
      <c r="BM76" s="15">
        <v>-41332418.280000001</v>
      </c>
      <c r="BN76" s="15">
        <v>-18370157.68</v>
      </c>
      <c r="BO76" s="15">
        <v>-12700807.130000001</v>
      </c>
      <c r="BP76" s="15">
        <v>-26680683.939999998</v>
      </c>
      <c r="BQ76" s="15">
        <v>-35500461</v>
      </c>
      <c r="BR76" s="15">
        <v>-1587488.35</v>
      </c>
      <c r="BS76" s="15">
        <v>-47215451.079999998</v>
      </c>
      <c r="BT76" s="15">
        <v>-11408019.77</v>
      </c>
      <c r="BU76" s="15">
        <v>-18389465.650000002</v>
      </c>
      <c r="BV76" s="15">
        <v>-60424206.710000001</v>
      </c>
      <c r="BW76" s="15">
        <v>-11604351.640000001</v>
      </c>
      <c r="BX76" s="15">
        <v>-5345335.76</v>
      </c>
      <c r="BY76" s="15">
        <v>-12069251.380000001</v>
      </c>
      <c r="BZ76" s="15">
        <v>-74512.61</v>
      </c>
      <c r="CA76" s="15">
        <v>-11769972.07</v>
      </c>
      <c r="CB76" s="15">
        <v>-224766.7</v>
      </c>
      <c r="CC76" s="15">
        <v>-130224.26</v>
      </c>
      <c r="CD76" s="15">
        <v>-351640479.13</v>
      </c>
      <c r="CE76" s="15">
        <v>-328234962.88999999</v>
      </c>
      <c r="CF76" s="15">
        <v>-23405516.239999998</v>
      </c>
      <c r="CG76" s="15">
        <v>-37121648</v>
      </c>
      <c r="CH76" s="15">
        <v>-5944878.5300000003</v>
      </c>
      <c r="CI76" s="15">
        <v>-602140.61</v>
      </c>
      <c r="CJ76" s="15">
        <v>-1078042.98</v>
      </c>
      <c r="CK76" s="15">
        <v>-13125892.789999999</v>
      </c>
      <c r="CL76" s="15">
        <v>-60248325</v>
      </c>
      <c r="CM76" s="15">
        <v>-1444516.25</v>
      </c>
      <c r="CN76" s="15">
        <v>-1492463698.97</v>
      </c>
      <c r="CO76" s="15">
        <v>-107761177.64000002</v>
      </c>
      <c r="CP76" s="15">
        <v>-100541332</v>
      </c>
      <c r="CQ76" s="15">
        <v>-2218406.48</v>
      </c>
      <c r="CR76" s="15">
        <v>-5001439.16</v>
      </c>
      <c r="CS76" s="15">
        <v>-7496947.7599999998</v>
      </c>
      <c r="CT76" s="15">
        <v>-65162757.619999997</v>
      </c>
      <c r="CU76" s="15">
        <v>-17770323.68</v>
      </c>
      <c r="CV76" s="15">
        <v>-3980018.34</v>
      </c>
      <c r="CW76" s="15">
        <v>-862533.67</v>
      </c>
      <c r="CX76" s="15">
        <v>-2078346.01</v>
      </c>
      <c r="CY76" s="15">
        <v>-4578613</v>
      </c>
      <c r="CZ76" s="15">
        <v>-43581386.009999998</v>
      </c>
      <c r="DA76" s="15">
        <v>-6306191.5199999996</v>
      </c>
    </row>
    <row r="77" spans="1:105" s="2" customFormat="1" x14ac:dyDescent="0.2">
      <c r="A77" s="1" t="s">
        <v>305</v>
      </c>
      <c r="B77" s="1"/>
      <c r="C77" s="7"/>
      <c r="D77" s="15">
        <v>819750.78</v>
      </c>
      <c r="E77" s="15">
        <v>28038974</v>
      </c>
      <c r="F77" s="15">
        <v>-7122046</v>
      </c>
      <c r="G77" s="15">
        <v>158015.22</v>
      </c>
      <c r="H77" s="15">
        <v>386335.62</v>
      </c>
      <c r="I77" s="15">
        <v>447625.9</v>
      </c>
      <c r="J77" s="15">
        <v>59955</v>
      </c>
      <c r="K77" s="15">
        <v>2516.21</v>
      </c>
      <c r="L77" s="15">
        <v>0</v>
      </c>
      <c r="M77" s="15">
        <v>0</v>
      </c>
      <c r="N77" s="15">
        <v>0</v>
      </c>
      <c r="O77" s="15">
        <v>214599.36</v>
      </c>
      <c r="P77" s="15">
        <v>183127.32</v>
      </c>
      <c r="Q77" s="15">
        <v>-55062.07</v>
      </c>
      <c r="R77" s="15">
        <v>3246973.85</v>
      </c>
      <c r="S77" s="15">
        <v>0</v>
      </c>
      <c r="T77" s="15">
        <v>6037824</v>
      </c>
      <c r="U77" s="15">
        <v>5065048</v>
      </c>
      <c r="V77" s="15">
        <v>227154</v>
      </c>
      <c r="W77" s="15">
        <v>41695.72</v>
      </c>
      <c r="X77" s="15">
        <v>15814.19</v>
      </c>
      <c r="Y77" s="15">
        <v>165961.99</v>
      </c>
      <c r="Z77" s="15">
        <v>-4682217.2300000004</v>
      </c>
      <c r="AA77" s="15">
        <v>0</v>
      </c>
      <c r="AB77" s="15">
        <v>0</v>
      </c>
      <c r="AC77" s="15">
        <v>642326.6</v>
      </c>
      <c r="AD77" s="15">
        <v>278113.13</v>
      </c>
      <c r="AE77" s="15">
        <v>240341.12</v>
      </c>
      <c r="AF77" s="15">
        <v>37772.01</v>
      </c>
      <c r="AG77" s="15">
        <v>0</v>
      </c>
      <c r="AH77" s="15">
        <v>6751.98</v>
      </c>
      <c r="AI77" s="15">
        <v>4511.2299999999996</v>
      </c>
      <c r="AJ77" s="15">
        <v>2240.75</v>
      </c>
      <c r="AK77" s="15">
        <v>0</v>
      </c>
      <c r="AL77" s="15">
        <v>381918</v>
      </c>
      <c r="AM77" s="15">
        <v>25471.33</v>
      </c>
      <c r="AN77" s="15">
        <v>1580241.82</v>
      </c>
      <c r="AO77" s="15">
        <v>1100140.6299999999</v>
      </c>
      <c r="AP77" s="15">
        <v>480101.19</v>
      </c>
      <c r="AQ77" s="15">
        <v>2730</v>
      </c>
      <c r="AR77" s="15">
        <v>23562</v>
      </c>
      <c r="AS77" s="15">
        <v>0</v>
      </c>
      <c r="AT77" s="15">
        <v>54687532.799999997</v>
      </c>
      <c r="AU77" s="15">
        <v>54677600</v>
      </c>
      <c r="AV77" s="15">
        <v>9932.7999999999993</v>
      </c>
      <c r="AW77" s="15">
        <v>18842125.899999999</v>
      </c>
      <c r="AX77" s="15">
        <v>6222.7</v>
      </c>
      <c r="AY77" s="15">
        <v>2250000</v>
      </c>
      <c r="AZ77" s="15">
        <v>1050050.76</v>
      </c>
      <c r="BA77" s="15">
        <v>1303769.48</v>
      </c>
      <c r="BB77" s="15">
        <v>477423.72</v>
      </c>
      <c r="BC77" s="15">
        <v>0</v>
      </c>
      <c r="BD77" s="15">
        <v>2957382.52</v>
      </c>
      <c r="BE77" s="15">
        <v>90809.2</v>
      </c>
      <c r="BF77" s="15">
        <v>441196.65</v>
      </c>
      <c r="BG77" s="15">
        <v>129043.57</v>
      </c>
      <c r="BH77" s="15">
        <v>5244</v>
      </c>
      <c r="BI77" s="15">
        <v>211896.72</v>
      </c>
      <c r="BJ77" s="15">
        <v>174319.27</v>
      </c>
      <c r="BK77" s="15">
        <v>37577.449999999997</v>
      </c>
      <c r="BL77" s="15">
        <v>2420043.61</v>
      </c>
      <c r="BM77" s="15">
        <v>2298174.9900000002</v>
      </c>
      <c r="BN77" s="15">
        <v>121868.62</v>
      </c>
      <c r="BO77" s="15">
        <v>25037.68</v>
      </c>
      <c r="BP77" s="15">
        <v>1179111.28</v>
      </c>
      <c r="BQ77" s="15">
        <v>6361</v>
      </c>
      <c r="BR77" s="15">
        <v>46700.14</v>
      </c>
      <c r="BS77" s="15">
        <v>2089177.9</v>
      </c>
      <c r="BT77" s="15">
        <v>62950.97</v>
      </c>
      <c r="BU77" s="15">
        <v>458198.7</v>
      </c>
      <c r="BV77" s="15">
        <v>4579385.12</v>
      </c>
      <c r="BW77" s="15">
        <v>0</v>
      </c>
      <c r="BX77" s="15">
        <v>87770.85</v>
      </c>
      <c r="BY77" s="15">
        <v>104248.78</v>
      </c>
      <c r="BZ77" s="15">
        <v>103827.76</v>
      </c>
      <c r="CA77" s="15">
        <v>0</v>
      </c>
      <c r="CB77" s="15">
        <v>421.02</v>
      </c>
      <c r="CC77" s="15">
        <v>98948.24</v>
      </c>
      <c r="CD77" s="15">
        <v>7499127.1799999997</v>
      </c>
      <c r="CE77" s="15">
        <v>7499127.1799999997</v>
      </c>
      <c r="CF77" s="15">
        <v>0</v>
      </c>
      <c r="CG77" s="15">
        <v>5835831</v>
      </c>
      <c r="CH77" s="15">
        <v>0</v>
      </c>
      <c r="CI77" s="15">
        <v>74766.600000000006</v>
      </c>
      <c r="CJ77" s="15">
        <v>68066.97</v>
      </c>
      <c r="CK77" s="15">
        <v>244223.38</v>
      </c>
      <c r="CL77" s="15">
        <v>930465</v>
      </c>
      <c r="CM77" s="15">
        <v>38475.9</v>
      </c>
      <c r="CN77" s="15">
        <v>18248293.829999998</v>
      </c>
      <c r="CO77" s="15">
        <v>8738699.1199999992</v>
      </c>
      <c r="CP77" s="15">
        <v>8718448</v>
      </c>
      <c r="CQ77" s="15">
        <v>11435.58</v>
      </c>
      <c r="CR77" s="15">
        <v>8815.5400000000009</v>
      </c>
      <c r="CS77" s="15">
        <v>776.77</v>
      </c>
      <c r="CT77" s="15">
        <v>0</v>
      </c>
      <c r="CU77" s="15">
        <v>88741.32</v>
      </c>
      <c r="CV77" s="15">
        <v>3934.52</v>
      </c>
      <c r="CW77" s="15">
        <v>281353.59000000003</v>
      </c>
      <c r="CX77" s="15">
        <v>4214.8100000000004</v>
      </c>
      <c r="CY77" s="15">
        <v>43935</v>
      </c>
      <c r="CZ77" s="15">
        <v>24494.66</v>
      </c>
      <c r="DA77" s="15">
        <v>18843.55</v>
      </c>
    </row>
    <row r="78" spans="1:105" s="2" customFormat="1" x14ac:dyDescent="0.2">
      <c r="A78" s="1" t="s">
        <v>83</v>
      </c>
      <c r="B78" s="1"/>
      <c r="C78" s="7"/>
      <c r="D78" s="15">
        <v>699306.5</v>
      </c>
      <c r="E78" s="15">
        <v>44905201</v>
      </c>
      <c r="F78" s="15">
        <v>24629113</v>
      </c>
      <c r="G78" s="15">
        <v>12451166.73</v>
      </c>
      <c r="H78" s="15">
        <v>22578582.879999995</v>
      </c>
      <c r="I78" s="15">
        <v>46846557.950000003</v>
      </c>
      <c r="J78" s="15">
        <v>37878354</v>
      </c>
      <c r="K78" s="15">
        <v>7084351.3400000017</v>
      </c>
      <c r="L78" s="15">
        <v>965709.56</v>
      </c>
      <c r="M78" s="15">
        <v>29228844.259999998</v>
      </c>
      <c r="N78" s="15">
        <v>1279608.6299999999</v>
      </c>
      <c r="O78" s="15">
        <v>9487403.0800000019</v>
      </c>
      <c r="P78" s="15">
        <v>2061654.96</v>
      </c>
      <c r="Q78" s="15">
        <v>153589.22</v>
      </c>
      <c r="R78" s="15">
        <v>1349580.35</v>
      </c>
      <c r="S78" s="15">
        <v>13002657.239999998</v>
      </c>
      <c r="T78" s="15">
        <v>175768388</v>
      </c>
      <c r="U78" s="15">
        <v>68706469</v>
      </c>
      <c r="V78" s="15">
        <v>5458844.5899999999</v>
      </c>
      <c r="W78" s="15">
        <v>2330307.11</v>
      </c>
      <c r="X78" s="15">
        <v>13051148.52</v>
      </c>
      <c r="Y78" s="15">
        <v>16559570.980000004</v>
      </c>
      <c r="Z78" s="15">
        <v>6506826.1499999994</v>
      </c>
      <c r="AA78" s="15">
        <v>3699717.87</v>
      </c>
      <c r="AB78" s="15">
        <v>426098.51</v>
      </c>
      <c r="AC78" s="15">
        <v>15024857.399999999</v>
      </c>
      <c r="AD78" s="15">
        <v>31712115.310000002</v>
      </c>
      <c r="AE78" s="15">
        <v>29895327.940000001</v>
      </c>
      <c r="AF78" s="15">
        <v>1816787.37</v>
      </c>
      <c r="AG78" s="15">
        <v>5230871.0199999996</v>
      </c>
      <c r="AH78" s="15">
        <v>50933167.210000001</v>
      </c>
      <c r="AI78" s="15">
        <v>49390435.979999989</v>
      </c>
      <c r="AJ78" s="15">
        <v>1542731.23</v>
      </c>
      <c r="AK78" s="15">
        <v>14095627.209999999</v>
      </c>
      <c r="AL78" s="15">
        <v>18411418</v>
      </c>
      <c r="AM78" s="15">
        <v>4589522.4400000004</v>
      </c>
      <c r="AN78" s="15">
        <v>134692441.09</v>
      </c>
      <c r="AO78" s="15">
        <v>104671098.27000003</v>
      </c>
      <c r="AP78" s="15">
        <v>30021342.82</v>
      </c>
      <c r="AQ78" s="15">
        <v>1619085.97</v>
      </c>
      <c r="AR78" s="15">
        <v>5116819.62</v>
      </c>
      <c r="AS78" s="15">
        <v>114907672.22999999</v>
      </c>
      <c r="AT78" s="15">
        <v>909214622.62</v>
      </c>
      <c r="AU78" s="15">
        <v>908505700</v>
      </c>
      <c r="AV78" s="15">
        <v>708922.62</v>
      </c>
      <c r="AW78" s="15">
        <v>172088646.65999997</v>
      </c>
      <c r="AX78" s="15">
        <v>11180759.649999999</v>
      </c>
      <c r="AY78" s="15">
        <v>3829375.86</v>
      </c>
      <c r="AZ78" s="15">
        <v>19861108.130000003</v>
      </c>
      <c r="BA78" s="15">
        <v>58858237.54999999</v>
      </c>
      <c r="BB78" s="15">
        <v>9905299.5100000016</v>
      </c>
      <c r="BC78" s="15">
        <v>8494357.4199999999</v>
      </c>
      <c r="BD78" s="15">
        <v>86923297.950000003</v>
      </c>
      <c r="BE78" s="15">
        <v>3843858.93</v>
      </c>
      <c r="BF78" s="15">
        <v>8437456.0599999987</v>
      </c>
      <c r="BG78" s="15">
        <v>16298323.889999997</v>
      </c>
      <c r="BH78" s="15">
        <v>106508</v>
      </c>
      <c r="BI78" s="15">
        <v>26790600.050000001</v>
      </c>
      <c r="BJ78" s="15">
        <v>24309919.030000001</v>
      </c>
      <c r="BK78" s="15">
        <v>2480681.02</v>
      </c>
      <c r="BL78" s="15">
        <v>35384815.729999997</v>
      </c>
      <c r="BM78" s="15">
        <v>22680182.309999995</v>
      </c>
      <c r="BN78" s="15">
        <v>12704633.420000002</v>
      </c>
      <c r="BO78" s="15">
        <v>4239848.46</v>
      </c>
      <c r="BP78" s="15">
        <v>12157891.689999998</v>
      </c>
      <c r="BQ78" s="15">
        <v>26110934</v>
      </c>
      <c r="BR78" s="15">
        <v>3475271.13</v>
      </c>
      <c r="BS78" s="15">
        <v>63692528.090000011</v>
      </c>
      <c r="BT78" s="15">
        <v>8453526.2699999996</v>
      </c>
      <c r="BU78" s="15">
        <v>12578723.070000002</v>
      </c>
      <c r="BV78" s="15">
        <v>34389539.260000005</v>
      </c>
      <c r="BW78" s="15">
        <v>8589740.3399999999</v>
      </c>
      <c r="BX78" s="15">
        <v>3690113.33</v>
      </c>
      <c r="BY78" s="15">
        <v>19426210.809999999</v>
      </c>
      <c r="BZ78" s="15">
        <v>417916.18</v>
      </c>
      <c r="CA78" s="15">
        <v>18006725.900000002</v>
      </c>
      <c r="CB78" s="15">
        <v>1001568.73</v>
      </c>
      <c r="CC78" s="15">
        <v>3054904.78</v>
      </c>
      <c r="CD78" s="15">
        <v>220023540.06999999</v>
      </c>
      <c r="CE78" s="15">
        <v>203361602.56999999</v>
      </c>
      <c r="CF78" s="15">
        <v>16661937.5</v>
      </c>
      <c r="CG78" s="15">
        <v>20673050</v>
      </c>
      <c r="CH78" s="15">
        <v>3004758.22</v>
      </c>
      <c r="CI78" s="15">
        <v>3933530.08</v>
      </c>
      <c r="CJ78" s="15">
        <v>2860591.78</v>
      </c>
      <c r="CK78" s="15">
        <v>8952159.6799999997</v>
      </c>
      <c r="CL78" s="15">
        <v>26335565</v>
      </c>
      <c r="CM78" s="15">
        <v>7450734.4900000002</v>
      </c>
      <c r="CN78" s="15">
        <v>759786388.84000003</v>
      </c>
      <c r="CO78" s="15">
        <v>60802925.539999992</v>
      </c>
      <c r="CP78" s="15">
        <v>55812849</v>
      </c>
      <c r="CQ78" s="15">
        <v>1676356.47</v>
      </c>
      <c r="CR78" s="15">
        <v>3313720.07</v>
      </c>
      <c r="CS78" s="15">
        <v>2169177.02</v>
      </c>
      <c r="CT78" s="15">
        <v>30509969.59999999</v>
      </c>
      <c r="CU78" s="15">
        <v>16800249.650000002</v>
      </c>
      <c r="CV78" s="15">
        <v>2668868.31</v>
      </c>
      <c r="CW78" s="15">
        <v>1353481.24</v>
      </c>
      <c r="CX78" s="15">
        <v>2312917.2999999998</v>
      </c>
      <c r="CY78" s="15">
        <v>17276509</v>
      </c>
      <c r="CZ78" s="15">
        <v>21326315.84</v>
      </c>
      <c r="DA78" s="15">
        <v>10221089.75</v>
      </c>
    </row>
    <row r="79" spans="1:105" s="2" customFormat="1" x14ac:dyDescent="0.2">
      <c r="A79" s="1" t="s">
        <v>306</v>
      </c>
      <c r="B79" s="1"/>
      <c r="C79" s="7"/>
      <c r="D79" s="15">
        <v>-1749318.22</v>
      </c>
      <c r="E79" s="15">
        <v>-98647191</v>
      </c>
      <c r="F79" s="15">
        <v>-33057523</v>
      </c>
      <c r="G79" s="15">
        <v>-9961054.6400000006</v>
      </c>
      <c r="H79" s="15">
        <v>-40662509.450000003</v>
      </c>
      <c r="I79" s="15">
        <v>-75327859.230000004</v>
      </c>
      <c r="J79" s="15">
        <v>-61963226</v>
      </c>
      <c r="K79" s="15">
        <v>-7241156.6499999994</v>
      </c>
      <c r="L79" s="15">
        <v>-2381281.19</v>
      </c>
      <c r="M79" s="15">
        <v>-40645157</v>
      </c>
      <c r="N79" s="15">
        <v>-1473707.7</v>
      </c>
      <c r="O79" s="15">
        <v>-10112658.890000001</v>
      </c>
      <c r="P79" s="15">
        <v>-3621974.03</v>
      </c>
      <c r="Q79" s="15">
        <v>-95456.13</v>
      </c>
      <c r="R79" s="15">
        <v>-5551201.3100000005</v>
      </c>
      <c r="S79" s="15">
        <v>-9326994.5899999999</v>
      </c>
      <c r="T79" s="15">
        <v>-397733539</v>
      </c>
      <c r="U79" s="15">
        <v>-160145524</v>
      </c>
      <c r="V79" s="15">
        <v>-14195966.620000001</v>
      </c>
      <c r="W79" s="15">
        <v>-4494656.3600000003</v>
      </c>
      <c r="X79" s="15">
        <v>-35226270.530000001</v>
      </c>
      <c r="Y79" s="15">
        <v>-22474795.890000004</v>
      </c>
      <c r="Z79" s="15">
        <v>-25144764.710000001</v>
      </c>
      <c r="AA79" s="15">
        <v>-1376141.82</v>
      </c>
      <c r="AB79" s="15">
        <v>-162252.21</v>
      </c>
      <c r="AC79" s="15">
        <v>-40039695.620000005</v>
      </c>
      <c r="AD79" s="15">
        <v>-74462257.560000002</v>
      </c>
      <c r="AE79" s="15">
        <v>-70812033.269999996</v>
      </c>
      <c r="AF79" s="15">
        <v>-3650224.29</v>
      </c>
      <c r="AG79" s="15">
        <v>-8197448.4100000001</v>
      </c>
      <c r="AH79" s="15">
        <v>-65107554.480000004</v>
      </c>
      <c r="AI79" s="15">
        <v>-63509206.079999998</v>
      </c>
      <c r="AJ79" s="15">
        <v>-1598348.4</v>
      </c>
      <c r="AK79" s="15">
        <v>-20850318.369999997</v>
      </c>
      <c r="AL79" s="15">
        <v>-24476040</v>
      </c>
      <c r="AM79" s="15">
        <v>-2912418.91</v>
      </c>
      <c r="AN79" s="15">
        <v>-228168027.44</v>
      </c>
      <c r="AO79" s="15">
        <v>-188072959.42000002</v>
      </c>
      <c r="AP79" s="15">
        <v>-40095068.019999996</v>
      </c>
      <c r="AQ79" s="15">
        <v>-1244749.32</v>
      </c>
      <c r="AR79" s="15">
        <v>-4844930.42</v>
      </c>
      <c r="AS79" s="15">
        <v>-194589046.96000001</v>
      </c>
      <c r="AT79" s="15">
        <v>-2812010837.6300001</v>
      </c>
      <c r="AU79" s="15">
        <v>-2810851500</v>
      </c>
      <c r="AV79" s="15">
        <v>-1159337.6299999999</v>
      </c>
      <c r="AW79" s="15">
        <v>-389965281.39999998</v>
      </c>
      <c r="AX79" s="15">
        <v>-15226711.630000003</v>
      </c>
      <c r="AY79" s="15">
        <v>-4141373.14</v>
      </c>
      <c r="AZ79" s="15">
        <v>-24828886.52</v>
      </c>
      <c r="BA79" s="15">
        <v>-106638275.92</v>
      </c>
      <c r="BB79" s="15">
        <v>-10705194.57</v>
      </c>
      <c r="BC79" s="15">
        <v>-9720429.8000000007</v>
      </c>
      <c r="BD79" s="15">
        <v>-133416822.81999999</v>
      </c>
      <c r="BE79" s="15">
        <v>-7582538.8300000001</v>
      </c>
      <c r="BF79" s="15">
        <v>-5965659.3000000007</v>
      </c>
      <c r="BG79" s="15">
        <v>-24236564.289999999</v>
      </c>
      <c r="BH79" s="15">
        <v>-143787</v>
      </c>
      <c r="BI79" s="15">
        <v>-38963291.090000004</v>
      </c>
      <c r="BJ79" s="15">
        <v>-35432523</v>
      </c>
      <c r="BK79" s="15">
        <v>-3530768.09</v>
      </c>
      <c r="BL79" s="15">
        <v>-66013137.68999999</v>
      </c>
      <c r="BM79" s="15">
        <v>-48332394.059999995</v>
      </c>
      <c r="BN79" s="15">
        <v>-17680743.629999995</v>
      </c>
      <c r="BO79" s="15">
        <v>-13418732.219999999</v>
      </c>
      <c r="BP79" s="15">
        <v>-23494965.699999999</v>
      </c>
      <c r="BQ79" s="15">
        <v>-33044427</v>
      </c>
      <c r="BR79" s="15">
        <v>-4320718.37</v>
      </c>
      <c r="BS79" s="15">
        <v>-107914085.67</v>
      </c>
      <c r="BT79" s="15">
        <v>-12075510.6</v>
      </c>
      <c r="BU79" s="15">
        <v>-16087022.42</v>
      </c>
      <c r="BV79" s="15">
        <v>-47461200.560000002</v>
      </c>
      <c r="BW79" s="15">
        <v>-9871920.6699999999</v>
      </c>
      <c r="BX79" s="15">
        <v>-4284018.46</v>
      </c>
      <c r="BY79" s="15">
        <v>-31332186.060000002</v>
      </c>
      <c r="BZ79" s="15">
        <v>-150260.26999999999</v>
      </c>
      <c r="CA79" s="15">
        <v>-30818262.580000002</v>
      </c>
      <c r="CB79" s="15">
        <v>-363663.21</v>
      </c>
      <c r="CC79" s="15">
        <v>-8017026.9100000001</v>
      </c>
      <c r="CD79" s="15">
        <v>-411330165.49000001</v>
      </c>
      <c r="CE79" s="15">
        <v>-388290992.31999993</v>
      </c>
      <c r="CF79" s="15">
        <v>-23039173.170000002</v>
      </c>
      <c r="CG79" s="15">
        <v>-51001477</v>
      </c>
      <c r="CH79" s="15">
        <v>-4231465.68</v>
      </c>
      <c r="CI79" s="15">
        <v>-4254460.07</v>
      </c>
      <c r="CJ79" s="15">
        <v>-3200068.69</v>
      </c>
      <c r="CK79" s="15">
        <v>-15303023.189999999</v>
      </c>
      <c r="CL79" s="15">
        <v>-48782628</v>
      </c>
      <c r="CM79" s="15">
        <v>-5403435.3200000003</v>
      </c>
      <c r="CN79" s="15">
        <v>-1617620227.5699999</v>
      </c>
      <c r="CO79" s="15">
        <v>-106635741.98999999</v>
      </c>
      <c r="CP79" s="15">
        <v>-97931512</v>
      </c>
      <c r="CQ79" s="15">
        <v>-2186006.7000000002</v>
      </c>
      <c r="CR79" s="15">
        <v>-6518223.29</v>
      </c>
      <c r="CS79" s="15">
        <v>-4136496.42</v>
      </c>
      <c r="CT79" s="15">
        <v>-75380598.069999993</v>
      </c>
      <c r="CU79" s="15">
        <v>-21385975.43</v>
      </c>
      <c r="CV79" s="15">
        <v>-3375816.95</v>
      </c>
      <c r="CW79" s="15">
        <v>-1532262.48</v>
      </c>
      <c r="CX79" s="15">
        <v>-2197234.7000000002</v>
      </c>
      <c r="CY79" s="15">
        <v>-20755594</v>
      </c>
      <c r="CZ79" s="15">
        <v>-38693081.369999997</v>
      </c>
      <c r="DA79" s="15">
        <v>-15506901.050000001</v>
      </c>
    </row>
    <row r="80" spans="1:105" s="2" customFormat="1" x14ac:dyDescent="0.2">
      <c r="A80" s="1" t="s">
        <v>307</v>
      </c>
      <c r="B80" s="1"/>
      <c r="C80" s="7"/>
      <c r="D80" s="15">
        <v>-859655.66</v>
      </c>
      <c r="E80" s="15">
        <v>-71925235</v>
      </c>
      <c r="F80" s="15">
        <v>-27132059</v>
      </c>
      <c r="G80" s="15">
        <v>-13298360.639999999</v>
      </c>
      <c r="H80" s="15">
        <v>-23928464.710000001</v>
      </c>
      <c r="I80" s="15">
        <v>-49663122.499999993</v>
      </c>
      <c r="J80" s="15">
        <v>-48547494</v>
      </c>
      <c r="K80" s="15">
        <v>-6924956.6699999999</v>
      </c>
      <c r="L80" s="15">
        <v>488682.13</v>
      </c>
      <c r="M80" s="15">
        <v>-28907499.449999999</v>
      </c>
      <c r="N80" s="15">
        <v>-802782.45</v>
      </c>
      <c r="O80" s="15">
        <v>-8284929.0700000012</v>
      </c>
      <c r="P80" s="15">
        <v>-681755.47</v>
      </c>
      <c r="Q80" s="15">
        <v>-289842.76</v>
      </c>
      <c r="R80" s="15">
        <v>-3040429.98</v>
      </c>
      <c r="S80" s="15">
        <v>-11388854.76</v>
      </c>
      <c r="T80" s="15">
        <v>-171878396</v>
      </c>
      <c r="U80" s="15">
        <v>-57278965</v>
      </c>
      <c r="V80" s="15">
        <v>-8797388.25</v>
      </c>
      <c r="W80" s="15">
        <v>186385.32</v>
      </c>
      <c r="X80" s="15">
        <v>-807779.85</v>
      </c>
      <c r="Y80" s="15">
        <v>-22427200</v>
      </c>
      <c r="Z80" s="15">
        <v>-12138960.779999999</v>
      </c>
      <c r="AA80" s="15">
        <v>-5713496.4999999991</v>
      </c>
      <c r="AB80" s="15">
        <v>-627743.30000000005</v>
      </c>
      <c r="AC80" s="15">
        <v>-21887957.510000002</v>
      </c>
      <c r="AD80" s="15">
        <v>-19853572.959999997</v>
      </c>
      <c r="AE80" s="15">
        <v>-19809674.559999999</v>
      </c>
      <c r="AF80" s="15">
        <v>-43898.400000000001</v>
      </c>
      <c r="AG80" s="15">
        <v>-7386913.5099999988</v>
      </c>
      <c r="AH80" s="15">
        <v>-58750277.459999993</v>
      </c>
      <c r="AI80" s="15">
        <v>-57750445.840000004</v>
      </c>
      <c r="AJ80" s="15">
        <v>-999831.62</v>
      </c>
      <c r="AK80" s="15">
        <v>-22721250.460000001</v>
      </c>
      <c r="AL80" s="15">
        <v>-18431555</v>
      </c>
      <c r="AM80" s="15">
        <v>-2787194.93</v>
      </c>
      <c r="AN80" s="15">
        <v>-170747074.19000003</v>
      </c>
      <c r="AO80" s="15">
        <v>-124200848.84999999</v>
      </c>
      <c r="AP80" s="15">
        <v>-46546225.340000004</v>
      </c>
      <c r="AQ80" s="15">
        <v>-727282.5</v>
      </c>
      <c r="AR80" s="15">
        <v>-2314729.08</v>
      </c>
      <c r="AS80" s="15">
        <v>-131445067.90000001</v>
      </c>
      <c r="AT80" s="15">
        <v>-1326064983.22</v>
      </c>
      <c r="AU80" s="15">
        <v>-1325266700</v>
      </c>
      <c r="AV80" s="15">
        <v>-798283.22</v>
      </c>
      <c r="AW80" s="15">
        <v>-158875994.16999999</v>
      </c>
      <c r="AX80" s="15">
        <v>-12685995.190000001</v>
      </c>
      <c r="AY80" s="15">
        <v>-6627563.7699999996</v>
      </c>
      <c r="AZ80" s="15">
        <v>-15841377.99</v>
      </c>
      <c r="BA80" s="15">
        <v>-81931773.579999998</v>
      </c>
      <c r="BB80" s="15">
        <v>-9037630.0199999996</v>
      </c>
      <c r="BC80" s="15">
        <v>-11682148.01</v>
      </c>
      <c r="BD80" s="15">
        <v>-119781446.88</v>
      </c>
      <c r="BE80" s="15">
        <v>-4093476.96</v>
      </c>
      <c r="BF80" s="15">
        <v>-7648735.0599999996</v>
      </c>
      <c r="BG80" s="15">
        <v>-21244613.030000001</v>
      </c>
      <c r="BH80" s="15">
        <v>-131791</v>
      </c>
      <c r="BI80" s="15">
        <v>-29264255.640000001</v>
      </c>
      <c r="BJ80" s="15">
        <v>-27385778</v>
      </c>
      <c r="BK80" s="15">
        <v>-1878477.64</v>
      </c>
      <c r="BL80" s="15">
        <v>-48565750.699999996</v>
      </c>
      <c r="BM80" s="15">
        <v>-34495676.129999995</v>
      </c>
      <c r="BN80" s="15">
        <v>-14070074.57</v>
      </c>
      <c r="BO80" s="15">
        <v>-7479795.709999999</v>
      </c>
      <c r="BP80" s="15">
        <v>-23588558.250000004</v>
      </c>
      <c r="BQ80" s="15">
        <v>-20941445</v>
      </c>
      <c r="BR80" s="15">
        <v>-2940825.27</v>
      </c>
      <c r="BS80" s="15">
        <v>-63244684.240000002</v>
      </c>
      <c r="BT80" s="15">
        <v>-9189638.9700000007</v>
      </c>
      <c r="BU80" s="15">
        <v>-11414948.109999999</v>
      </c>
      <c r="BV80" s="15">
        <v>-29118990.220000003</v>
      </c>
      <c r="BW80" s="15">
        <v>-7615297.4000000004</v>
      </c>
      <c r="BX80" s="15">
        <v>-4049073.63</v>
      </c>
      <c r="BY80" s="15">
        <v>-30536375.609999999</v>
      </c>
      <c r="BZ80" s="15">
        <v>-786269.29</v>
      </c>
      <c r="CA80" s="15">
        <v>-27598344.690000001</v>
      </c>
      <c r="CB80" s="15">
        <v>-2151761.63</v>
      </c>
      <c r="CC80" s="15">
        <v>-44197.02</v>
      </c>
      <c r="CD80" s="15">
        <v>-180761550.47</v>
      </c>
      <c r="CE80" s="15">
        <v>-166381755.81999999</v>
      </c>
      <c r="CF80" s="15">
        <v>-14379794.65</v>
      </c>
      <c r="CG80" s="15">
        <v>-4542599</v>
      </c>
      <c r="CH80" s="15">
        <v>-2801118.66</v>
      </c>
      <c r="CI80" s="15">
        <v>-3106186.62</v>
      </c>
      <c r="CJ80" s="15">
        <v>-4631471.95</v>
      </c>
      <c r="CK80" s="15">
        <v>-11276075.810000001</v>
      </c>
      <c r="CL80" s="15">
        <v>-37278806</v>
      </c>
      <c r="CM80" s="15">
        <v>-7387569.6499999994</v>
      </c>
      <c r="CN80" s="15">
        <v>-706950673.74000001</v>
      </c>
      <c r="CO80" s="15">
        <v>-69446490.599999994</v>
      </c>
      <c r="CP80" s="15">
        <v>-64903513</v>
      </c>
      <c r="CQ80" s="15">
        <v>-975984.79</v>
      </c>
      <c r="CR80" s="15">
        <v>-3566992.81</v>
      </c>
      <c r="CS80" s="15">
        <v>-6242981.6800000006</v>
      </c>
      <c r="CT80" s="15">
        <v>-38027182.700000003</v>
      </c>
      <c r="CU80" s="15">
        <v>-14126803.209999999</v>
      </c>
      <c r="CV80" s="15">
        <v>-1841087.62</v>
      </c>
      <c r="CW80" s="15">
        <v>-3814693.56</v>
      </c>
      <c r="CX80" s="15">
        <v>-2026708.15</v>
      </c>
      <c r="CY80" s="15">
        <v>-16419740</v>
      </c>
      <c r="CZ80" s="15">
        <v>-35028058.490000002</v>
      </c>
      <c r="DA80" s="15">
        <v>-12107144.030000001</v>
      </c>
    </row>
    <row r="81" spans="1:105" s="2" customFormat="1" x14ac:dyDescent="0.2">
      <c r="A81" s="1" t="s">
        <v>308</v>
      </c>
      <c r="B81" s="1"/>
      <c r="C81" s="7"/>
      <c r="D81" s="15">
        <v>-2305419.88</v>
      </c>
      <c r="E81" s="15">
        <v>-97782636</v>
      </c>
      <c r="F81" s="15">
        <v>-81633407</v>
      </c>
      <c r="G81" s="15">
        <v>-17611557.920000002</v>
      </c>
      <c r="H81" s="15">
        <v>-63492520.350000009</v>
      </c>
      <c r="I81" s="15">
        <v>-114193959.01000001</v>
      </c>
      <c r="J81" s="15">
        <v>-110133876</v>
      </c>
      <c r="K81" s="15">
        <v>-8887464.6699999999</v>
      </c>
      <c r="L81" s="15">
        <v>-2020259.48</v>
      </c>
      <c r="M81" s="15">
        <v>-60206287</v>
      </c>
      <c r="N81" s="15">
        <v>-1903574.6</v>
      </c>
      <c r="O81" s="15">
        <v>-26570303.84</v>
      </c>
      <c r="P81" s="15">
        <v>-1798314.21</v>
      </c>
      <c r="Q81" s="15">
        <v>-514064.98</v>
      </c>
      <c r="R81" s="15">
        <v>-6055942.1800000006</v>
      </c>
      <c r="S81" s="15">
        <v>-8462077.6799999997</v>
      </c>
      <c r="T81" s="15">
        <v>-534035955</v>
      </c>
      <c r="U81" s="15">
        <v>-182448812</v>
      </c>
      <c r="V81" s="15">
        <v>-26330682.349999994</v>
      </c>
      <c r="W81" s="15">
        <v>-4315527.3600000003</v>
      </c>
      <c r="X81" s="15">
        <v>-35027.800000000003</v>
      </c>
      <c r="Y81" s="15">
        <v>-42595265.690000005</v>
      </c>
      <c r="Z81" s="15">
        <v>-19605659.299999997</v>
      </c>
      <c r="AA81" s="15">
        <v>-5512847.4000000004</v>
      </c>
      <c r="AB81" s="15">
        <v>-819736.64</v>
      </c>
      <c r="AC81" s="15">
        <v>-12299144.500000004</v>
      </c>
      <c r="AD81" s="15">
        <v>-63473443.609999999</v>
      </c>
      <c r="AE81" s="15">
        <v>-59419958</v>
      </c>
      <c r="AF81" s="15">
        <v>-4053485.61</v>
      </c>
      <c r="AG81" s="15">
        <v>-10844251.310000002</v>
      </c>
      <c r="AH81" s="15">
        <v>-109134605.49000002</v>
      </c>
      <c r="AI81" s="15">
        <v>-108028910.05000001</v>
      </c>
      <c r="AJ81" s="15">
        <v>-1105695.44</v>
      </c>
      <c r="AK81" s="15">
        <v>-26646942.939999998</v>
      </c>
      <c r="AL81" s="15">
        <v>-30722858</v>
      </c>
      <c r="AM81" s="15">
        <v>-7808700.3199999994</v>
      </c>
      <c r="AN81" s="15">
        <v>-379756316.19999999</v>
      </c>
      <c r="AO81" s="15">
        <v>-290160964</v>
      </c>
      <c r="AP81" s="15">
        <v>-89595352.200000018</v>
      </c>
      <c r="AQ81" s="15">
        <v>-1782528.44</v>
      </c>
      <c r="AR81" s="15">
        <v>-13764207.379999999</v>
      </c>
      <c r="AS81" s="15">
        <v>-234965635.29999998</v>
      </c>
      <c r="AT81" s="15">
        <v>-1752708184.21</v>
      </c>
      <c r="AU81" s="15">
        <v>-1751436900</v>
      </c>
      <c r="AV81" s="15">
        <v>-1271284.21</v>
      </c>
      <c r="AW81" s="15">
        <v>-507837539.93000007</v>
      </c>
      <c r="AX81" s="15">
        <v>-14497445.949999999</v>
      </c>
      <c r="AY81" s="15">
        <v>-6753413.3399999989</v>
      </c>
      <c r="AZ81" s="15">
        <v>-49048057</v>
      </c>
      <c r="BA81" s="15">
        <v>-127667651.27999999</v>
      </c>
      <c r="BB81" s="15">
        <v>-18907212.080000002</v>
      </c>
      <c r="BC81" s="15">
        <v>-14418950.160000002</v>
      </c>
      <c r="BD81" s="15">
        <v>-225835567.66</v>
      </c>
      <c r="BE81" s="15">
        <v>-11643831.68</v>
      </c>
      <c r="BF81" s="15">
        <v>-15561050.470000001</v>
      </c>
      <c r="BG81" s="15">
        <v>-40481836.530000001</v>
      </c>
      <c r="BH81" s="15">
        <v>-298259</v>
      </c>
      <c r="BI81" s="15">
        <v>-14861749.120000001</v>
      </c>
      <c r="BJ81" s="15">
        <v>-11998558</v>
      </c>
      <c r="BK81" s="15">
        <v>-2863191.12</v>
      </c>
      <c r="BL81" s="15">
        <v>-13281377.060000001</v>
      </c>
      <c r="BM81" s="15">
        <v>-13281377.060000001</v>
      </c>
      <c r="BN81" s="15">
        <v>0</v>
      </c>
      <c r="BO81" s="15">
        <v>-11501167.530000001</v>
      </c>
      <c r="BP81" s="15">
        <v>-24421973.540000003</v>
      </c>
      <c r="BQ81" s="15">
        <v>-40990280</v>
      </c>
      <c r="BR81" s="15">
        <v>-9163149.2699999996</v>
      </c>
      <c r="BS81" s="15">
        <v>-114273423.56999999</v>
      </c>
      <c r="BT81" s="15">
        <v>-15254055.710000001</v>
      </c>
      <c r="BU81" s="15">
        <v>-20654575.739999998</v>
      </c>
      <c r="BV81" s="15">
        <v>-81948417.659999982</v>
      </c>
      <c r="BW81" s="15">
        <v>-13454186.109999999</v>
      </c>
      <c r="BX81" s="15">
        <v>-5826084.3499999996</v>
      </c>
      <c r="BY81" s="15">
        <v>-50474298.149999999</v>
      </c>
      <c r="BZ81" s="15">
        <v>-886172.18</v>
      </c>
      <c r="CA81" s="15">
        <v>-47443864.700000003</v>
      </c>
      <c r="CB81" s="15">
        <v>-2144261.27</v>
      </c>
      <c r="CC81" s="15">
        <v>-13054318.93</v>
      </c>
      <c r="CD81" s="15">
        <v>-439003319.40000004</v>
      </c>
      <c r="CE81" s="15">
        <v>-410520086.81999999</v>
      </c>
      <c r="CF81" s="15">
        <v>-28483232.579999994</v>
      </c>
      <c r="CG81" s="15">
        <v>-45596619</v>
      </c>
      <c r="CH81" s="15">
        <v>-6317989.4199999999</v>
      </c>
      <c r="CI81" s="15">
        <v>-8703015.2699999996</v>
      </c>
      <c r="CJ81" s="15">
        <v>-5770408.5800000001</v>
      </c>
      <c r="CK81" s="15">
        <v>-24097151.630000003</v>
      </c>
      <c r="CL81" s="15">
        <v>-69763370</v>
      </c>
      <c r="CM81" s="15">
        <v>-15661268.770000001</v>
      </c>
      <c r="CN81" s="15">
        <v>-2235154524.7399998</v>
      </c>
      <c r="CO81" s="15">
        <v>-150939240.62</v>
      </c>
      <c r="CP81" s="15">
        <v>-147352718</v>
      </c>
      <c r="CQ81" s="15">
        <v>-3586522.62</v>
      </c>
      <c r="CR81" s="15">
        <v>0</v>
      </c>
      <c r="CS81" s="15">
        <v>-7001644.120000002</v>
      </c>
      <c r="CT81" s="15">
        <v>-86255157.859999999</v>
      </c>
      <c r="CU81" s="15">
        <v>-32830828.040000003</v>
      </c>
      <c r="CV81" s="15">
        <v>-6009647.169999999</v>
      </c>
      <c r="CW81" s="15">
        <v>-5994060.1499999994</v>
      </c>
      <c r="CX81" s="15">
        <v>-4695557.28</v>
      </c>
      <c r="CY81" s="15">
        <v>-29829468</v>
      </c>
      <c r="CZ81" s="15">
        <v>-56621164.719999999</v>
      </c>
      <c r="DA81" s="15">
        <v>-27290698.010000002</v>
      </c>
    </row>
    <row r="82" spans="1:105" s="2" customFormat="1" x14ac:dyDescent="0.2">
      <c r="A82" s="1" t="s">
        <v>243</v>
      </c>
      <c r="B82" s="1"/>
      <c r="C82" s="7"/>
      <c r="D82" s="15">
        <v>-767272.49</v>
      </c>
      <c r="E82" s="15">
        <v>-21683746</v>
      </c>
      <c r="F82" s="15">
        <v>0</v>
      </c>
      <c r="G82" s="15">
        <v>-4257561.18</v>
      </c>
      <c r="H82" s="15">
        <v>-12252128.050000001</v>
      </c>
      <c r="I82" s="15">
        <v>-24135033.350000001</v>
      </c>
      <c r="J82" s="15">
        <v>-17798415</v>
      </c>
      <c r="K82" s="15">
        <v>-2413408.7999999998</v>
      </c>
      <c r="L82" s="15">
        <v>-518680.4</v>
      </c>
      <c r="M82" s="15">
        <v>-11110000</v>
      </c>
      <c r="N82" s="15">
        <v>-451181.44</v>
      </c>
      <c r="O82" s="15">
        <v>-3498149.68</v>
      </c>
      <c r="P82" s="15">
        <v>-433154.61</v>
      </c>
      <c r="Q82" s="15">
        <v>-114860.75</v>
      </c>
      <c r="R82" s="15">
        <v>-1944709.54</v>
      </c>
      <c r="S82" s="15">
        <v>-8041466.7300000004</v>
      </c>
      <c r="T82" s="15">
        <v>-90819143</v>
      </c>
      <c r="U82" s="15">
        <v>-36325019</v>
      </c>
      <c r="V82" s="15">
        <v>-5896543.9299999997</v>
      </c>
      <c r="W82" s="15">
        <v>-930219.83</v>
      </c>
      <c r="X82" s="15">
        <v>-7797700.29</v>
      </c>
      <c r="Y82" s="15">
        <v>-7764205.3499999996</v>
      </c>
      <c r="Z82" s="15">
        <v>-6911283</v>
      </c>
      <c r="AA82" s="15">
        <v>-1149433.03</v>
      </c>
      <c r="AB82" s="15">
        <v>-1487.75</v>
      </c>
      <c r="AC82" s="15">
        <v>-12717950.189999999</v>
      </c>
      <c r="AD82" s="15">
        <v>-16630675.4</v>
      </c>
      <c r="AE82" s="15">
        <v>-15703837</v>
      </c>
      <c r="AF82" s="15">
        <v>-926838.4</v>
      </c>
      <c r="AG82" s="15">
        <v>-2844897.33</v>
      </c>
      <c r="AH82" s="15">
        <v>-19355715.210000001</v>
      </c>
      <c r="AI82" s="15">
        <v>-18944265.370000001</v>
      </c>
      <c r="AJ82" s="15">
        <v>-411449.84</v>
      </c>
      <c r="AK82" s="15">
        <v>-9291443.7400000002</v>
      </c>
      <c r="AL82" s="15">
        <v>-7442100</v>
      </c>
      <c r="AM82" s="15">
        <v>-641277.03</v>
      </c>
      <c r="AN82" s="15">
        <v>-73540563.099999994</v>
      </c>
      <c r="AO82" s="15">
        <v>-57036209.329999998</v>
      </c>
      <c r="AP82" s="15">
        <v>-16504353.77</v>
      </c>
      <c r="AQ82" s="15">
        <v>-306757.63</v>
      </c>
      <c r="AR82" s="15">
        <v>-1174471.3700000001</v>
      </c>
      <c r="AS82" s="15">
        <v>-49637589.759999998</v>
      </c>
      <c r="AT82" s="15">
        <v>-621615542.82000005</v>
      </c>
      <c r="AU82" s="15">
        <v>-621217600</v>
      </c>
      <c r="AV82" s="15">
        <v>-397942.82</v>
      </c>
      <c r="AW82" s="15">
        <v>-84522959.280000001</v>
      </c>
      <c r="AX82" s="15">
        <v>-5429708.75</v>
      </c>
      <c r="AY82" s="15">
        <v>-1497883.35</v>
      </c>
      <c r="AZ82" s="15">
        <v>-8265339.2300000004</v>
      </c>
      <c r="BA82" s="15">
        <v>-29021825.949999999</v>
      </c>
      <c r="BB82" s="15">
        <v>-3771024.34</v>
      </c>
      <c r="BC82" s="15">
        <v>-4153965.17</v>
      </c>
      <c r="BD82" s="15">
        <v>-40014761.43</v>
      </c>
      <c r="BE82" s="15">
        <v>-2035173.08</v>
      </c>
      <c r="BF82" s="15">
        <v>-2773421.02</v>
      </c>
      <c r="BG82" s="15">
        <v>-8120020.6100000003</v>
      </c>
      <c r="BH82" s="15">
        <v>0</v>
      </c>
      <c r="BI82" s="15">
        <v>-1294385.8899999999</v>
      </c>
      <c r="BJ82" s="15">
        <v>-86546</v>
      </c>
      <c r="BK82" s="15">
        <v>-1207839.8899999999</v>
      </c>
      <c r="BL82" s="15">
        <v>-63319224.969999999</v>
      </c>
      <c r="BM82" s="15">
        <v>-56901950.109999999</v>
      </c>
      <c r="BN82" s="15">
        <v>-6417274.8600000003</v>
      </c>
      <c r="BO82" s="15">
        <v>-3072589.17</v>
      </c>
      <c r="BP82" s="15">
        <v>-7350254.8099999996</v>
      </c>
      <c r="BQ82" s="15">
        <v>-8447081</v>
      </c>
      <c r="BR82" s="15">
        <v>-2007341.82</v>
      </c>
      <c r="BS82" s="15">
        <v>-25134838.440000001</v>
      </c>
      <c r="BT82" s="15">
        <v>-3793139.72</v>
      </c>
      <c r="BU82" s="15">
        <v>-6762106.6500000004</v>
      </c>
      <c r="BV82" s="15">
        <v>-16362110.4</v>
      </c>
      <c r="BW82" s="15">
        <v>-3611301.46</v>
      </c>
      <c r="BX82" s="15">
        <v>-1520937.71</v>
      </c>
      <c r="BY82" s="15">
        <v>-12960630.470000001</v>
      </c>
      <c r="BZ82" s="15">
        <v>-156997.16</v>
      </c>
      <c r="CA82" s="15">
        <v>-12282247.17</v>
      </c>
      <c r="CB82" s="15">
        <v>-521386.14</v>
      </c>
      <c r="CC82" s="15">
        <v>-3025627.31</v>
      </c>
      <c r="CD82" s="15">
        <v>-85301169.670000002</v>
      </c>
      <c r="CE82" s="15">
        <v>-79423867.790000007</v>
      </c>
      <c r="CF82" s="15">
        <v>-5877301.8799999999</v>
      </c>
      <c r="CG82" s="15">
        <v>-10426082</v>
      </c>
      <c r="CH82" s="15">
        <v>-1324443.58</v>
      </c>
      <c r="CI82" s="15">
        <v>-1559011.78</v>
      </c>
      <c r="CJ82" s="15">
        <v>-1255049.53</v>
      </c>
      <c r="CK82" s="15">
        <v>-5520006.4199999999</v>
      </c>
      <c r="CL82" s="15">
        <v>-14478852</v>
      </c>
      <c r="CM82" s="15">
        <v>-1534107.11</v>
      </c>
      <c r="CN82" s="15">
        <v>-2526205.58</v>
      </c>
      <c r="CO82" s="15">
        <v>-36101360.030000001</v>
      </c>
      <c r="CP82" s="15">
        <v>-32715029</v>
      </c>
      <c r="CQ82" s="15">
        <v>-603609.76</v>
      </c>
      <c r="CR82" s="15">
        <v>-2782721.27</v>
      </c>
      <c r="CS82" s="15">
        <v>-2763182.47</v>
      </c>
      <c r="CT82" s="15">
        <v>-20238915</v>
      </c>
      <c r="CU82" s="15">
        <v>-5185857.1900000004</v>
      </c>
      <c r="CV82" s="15">
        <v>-1084587.24</v>
      </c>
      <c r="CW82" s="15">
        <v>-1563441.55</v>
      </c>
      <c r="CX82" s="15">
        <v>-226395.24</v>
      </c>
      <c r="CY82" s="15">
        <v>-6827947</v>
      </c>
      <c r="CZ82" s="15">
        <v>-15498340</v>
      </c>
      <c r="DA82" s="15">
        <v>-4834449.74</v>
      </c>
    </row>
    <row r="83" spans="1:105" s="2" customFormat="1" x14ac:dyDescent="0.2">
      <c r="A83" s="1" t="s">
        <v>244</v>
      </c>
      <c r="B83" s="1"/>
      <c r="C83" s="7"/>
      <c r="D83" s="15">
        <v>-5631.53</v>
      </c>
      <c r="E83" s="15">
        <v>-502730</v>
      </c>
      <c r="F83" s="15">
        <v>-129052</v>
      </c>
      <c r="G83" s="15">
        <v>-85605.62</v>
      </c>
      <c r="H83" s="15">
        <v>-140729.10999999999</v>
      </c>
      <c r="I83" s="15">
        <v>-252106.71</v>
      </c>
      <c r="J83" s="15">
        <v>0</v>
      </c>
      <c r="K83" s="15">
        <v>-9757.0300000000007</v>
      </c>
      <c r="L83" s="15">
        <v>-5900.01</v>
      </c>
      <c r="M83" s="15">
        <v>-195525</v>
      </c>
      <c r="N83" s="15">
        <v>-13170.54</v>
      </c>
      <c r="O83" s="15">
        <v>-60042.12</v>
      </c>
      <c r="P83" s="15">
        <v>-2755.79</v>
      </c>
      <c r="Q83" s="15">
        <v>-7134</v>
      </c>
      <c r="R83" s="15">
        <v>-16024.67</v>
      </c>
      <c r="S83" s="15">
        <v>-67219.25</v>
      </c>
      <c r="T83" s="15">
        <v>-404246</v>
      </c>
      <c r="U83" s="15">
        <v>-951622</v>
      </c>
      <c r="V83" s="15">
        <v>-43528.34</v>
      </c>
      <c r="W83" s="15">
        <v>-9185.15</v>
      </c>
      <c r="X83" s="15">
        <v>-120416.28</v>
      </c>
      <c r="Y83" s="15">
        <v>-88469.04</v>
      </c>
      <c r="Z83" s="15">
        <v>-55796.63</v>
      </c>
      <c r="AA83" s="15">
        <v>-15162.13</v>
      </c>
      <c r="AB83" s="15">
        <v>-5672.34</v>
      </c>
      <c r="AC83" s="15">
        <v>0</v>
      </c>
      <c r="AD83" s="15">
        <v>-102528.24</v>
      </c>
      <c r="AE83" s="15">
        <v>-96321.69</v>
      </c>
      <c r="AF83" s="15">
        <v>-6206.55</v>
      </c>
      <c r="AG83" s="15">
        <v>-14073.25</v>
      </c>
      <c r="AH83" s="15">
        <v>-50115.01</v>
      </c>
      <c r="AI83" s="15">
        <v>-46843.64</v>
      </c>
      <c r="AJ83" s="15">
        <v>-3271.37</v>
      </c>
      <c r="AK83" s="15">
        <v>-153624.51999999999</v>
      </c>
      <c r="AL83" s="15">
        <v>-125845</v>
      </c>
      <c r="AM83" s="15">
        <v>-6025.46</v>
      </c>
      <c r="AN83" s="15">
        <v>-728450.79</v>
      </c>
      <c r="AO83" s="15">
        <v>-513988.15</v>
      </c>
      <c r="AP83" s="15">
        <v>-214462.64</v>
      </c>
      <c r="AQ83" s="15">
        <v>-4038.58</v>
      </c>
      <c r="AR83" s="15">
        <v>-9483.09</v>
      </c>
      <c r="AS83" s="15">
        <v>-866885.74</v>
      </c>
      <c r="AT83" s="15">
        <v>-14984447.029999999</v>
      </c>
      <c r="AU83" s="15">
        <v>-14977500</v>
      </c>
      <c r="AV83" s="15">
        <v>-6947.03</v>
      </c>
      <c r="AW83" s="15">
        <v>-778987.03</v>
      </c>
      <c r="AX83" s="15">
        <v>-77098.98</v>
      </c>
      <c r="AY83" s="15">
        <v>-22142.39</v>
      </c>
      <c r="AZ83" s="15">
        <v>-34231.870000000003</v>
      </c>
      <c r="BA83" s="15">
        <v>-180039.89</v>
      </c>
      <c r="BB83" s="15">
        <v>-27246</v>
      </c>
      <c r="BC83" s="15">
        <v>-91289.96</v>
      </c>
      <c r="BD83" s="15">
        <v>-977721.03</v>
      </c>
      <c r="BE83" s="15">
        <v>-33650.050000000003</v>
      </c>
      <c r="BF83" s="15">
        <v>-24084.87</v>
      </c>
      <c r="BG83" s="15">
        <v>-107804.67</v>
      </c>
      <c r="BH83" s="15">
        <v>0</v>
      </c>
      <c r="BI83" s="15">
        <v>-203012.91</v>
      </c>
      <c r="BJ83" s="15">
        <v>-190025</v>
      </c>
      <c r="BK83" s="15">
        <v>-12987.91</v>
      </c>
      <c r="BL83" s="15">
        <v>-432381.49</v>
      </c>
      <c r="BM83" s="15">
        <v>-407268.5</v>
      </c>
      <c r="BN83" s="15">
        <v>-25112.99</v>
      </c>
      <c r="BO83" s="15">
        <v>-7129.63</v>
      </c>
      <c r="BP83" s="15">
        <v>-89838.07</v>
      </c>
      <c r="BQ83" s="15">
        <v>-130405</v>
      </c>
      <c r="BR83" s="15">
        <v>-42588.34</v>
      </c>
      <c r="BS83" s="15">
        <v>-229200.3</v>
      </c>
      <c r="BT83" s="15">
        <v>-32889.15</v>
      </c>
      <c r="BU83" s="15">
        <v>-65113.75</v>
      </c>
      <c r="BV83" s="15">
        <v>-200531.92</v>
      </c>
      <c r="BW83" s="15">
        <v>-23883.05</v>
      </c>
      <c r="BX83" s="15">
        <v>-17448.22</v>
      </c>
      <c r="BY83" s="15">
        <v>-164233.15</v>
      </c>
      <c r="BZ83" s="15">
        <v>-4827.93</v>
      </c>
      <c r="CA83" s="15">
        <v>-154459.69</v>
      </c>
      <c r="CB83" s="15">
        <v>-4945.53</v>
      </c>
      <c r="CC83" s="15">
        <v>-30843.599999999999</v>
      </c>
      <c r="CD83" s="15">
        <v>-1030529.75</v>
      </c>
      <c r="CE83" s="15">
        <v>-991657.9</v>
      </c>
      <c r="CF83" s="15">
        <v>-38871.85</v>
      </c>
      <c r="CG83" s="15">
        <v>-158171</v>
      </c>
      <c r="CH83" s="15">
        <v>-13891.28</v>
      </c>
      <c r="CI83" s="15">
        <v>-50442.83</v>
      </c>
      <c r="CJ83" s="15">
        <v>-50516.68</v>
      </c>
      <c r="CK83" s="15">
        <v>-63445.47</v>
      </c>
      <c r="CL83" s="15">
        <v>-234804</v>
      </c>
      <c r="CM83" s="15">
        <v>-7400.67</v>
      </c>
      <c r="CN83" s="15">
        <v>-4606068.04</v>
      </c>
      <c r="CO83" s="15">
        <v>-471748.22</v>
      </c>
      <c r="CP83" s="15">
        <v>-424628</v>
      </c>
      <c r="CQ83" s="15">
        <v>-11542.08</v>
      </c>
      <c r="CR83" s="15">
        <v>-35578.14</v>
      </c>
      <c r="CS83" s="15">
        <v>-24280.560000000001</v>
      </c>
      <c r="CT83" s="15">
        <v>-160296.28</v>
      </c>
      <c r="CU83" s="15">
        <v>-71300.14</v>
      </c>
      <c r="CV83" s="15">
        <v>-15576.25</v>
      </c>
      <c r="CW83" s="15">
        <v>-13205.84</v>
      </c>
      <c r="CX83" s="15">
        <v>-11685.04</v>
      </c>
      <c r="CY83" s="15">
        <v>-105816</v>
      </c>
      <c r="CZ83" s="15">
        <v>-275846.33</v>
      </c>
      <c r="DA83" s="15">
        <v>-30434.47</v>
      </c>
    </row>
    <row r="84" spans="1:105" s="2" customFormat="1" x14ac:dyDescent="0.2">
      <c r="A84" s="1" t="s">
        <v>309</v>
      </c>
      <c r="B84" s="1"/>
      <c r="C84" s="7"/>
      <c r="D84" s="15">
        <v>-6899</v>
      </c>
      <c r="E84" s="15">
        <v>-312403</v>
      </c>
      <c r="F84" s="15">
        <v>-1282763</v>
      </c>
      <c r="G84" s="15">
        <v>-31690.5</v>
      </c>
      <c r="H84" s="15">
        <v>0</v>
      </c>
      <c r="I84" s="15">
        <v>-233814.07</v>
      </c>
      <c r="J84" s="15">
        <v>-204068</v>
      </c>
      <c r="K84" s="15">
        <v>-13316</v>
      </c>
      <c r="L84" s="15">
        <v>93138.87</v>
      </c>
      <c r="M84" s="15">
        <v>-154884</v>
      </c>
      <c r="N84" s="15">
        <v>-6359</v>
      </c>
      <c r="O84" s="15">
        <v>-64127.39</v>
      </c>
      <c r="P84" s="15">
        <v>-3291.2</v>
      </c>
      <c r="Q84" s="15">
        <v>-2908.84</v>
      </c>
      <c r="R84" s="15">
        <v>-9458.43</v>
      </c>
      <c r="S84" s="15">
        <v>-21544</v>
      </c>
      <c r="T84" s="15">
        <v>-2070407</v>
      </c>
      <c r="U84" s="15">
        <v>-393240</v>
      </c>
      <c r="V84" s="15">
        <v>-68030</v>
      </c>
      <c r="W84" s="15">
        <v>-22387.68</v>
      </c>
      <c r="X84" s="15">
        <v>-83963.06</v>
      </c>
      <c r="Y84" s="15">
        <v>-25661.61</v>
      </c>
      <c r="Z84" s="15">
        <v>-70694.84</v>
      </c>
      <c r="AA84" s="15">
        <v>-18700.87</v>
      </c>
      <c r="AB84" s="15">
        <v>-249</v>
      </c>
      <c r="AC84" s="15">
        <v>0</v>
      </c>
      <c r="AD84" s="15">
        <v>-433261.95</v>
      </c>
      <c r="AE84" s="15">
        <v>-378983.89</v>
      </c>
      <c r="AF84" s="15">
        <v>-54278.06</v>
      </c>
      <c r="AG84" s="15">
        <v>-66586.14</v>
      </c>
      <c r="AH84" s="15">
        <v>-284600.21000000002</v>
      </c>
      <c r="AI84" s="15">
        <v>-278221.71000000002</v>
      </c>
      <c r="AJ84" s="15">
        <v>-6378.5</v>
      </c>
      <c r="AK84" s="15">
        <v>-43900.03</v>
      </c>
      <c r="AL84" s="15">
        <v>-165281</v>
      </c>
      <c r="AM84" s="15">
        <v>-3640.41</v>
      </c>
      <c r="AN84" s="15">
        <v>-761650.76</v>
      </c>
      <c r="AO84" s="15">
        <v>-595254.1</v>
      </c>
      <c r="AP84" s="15">
        <v>-166396.66</v>
      </c>
      <c r="AQ84" s="15">
        <v>-1783.4</v>
      </c>
      <c r="AR84" s="15">
        <v>-30617.49</v>
      </c>
      <c r="AS84" s="15">
        <v>-376723.09</v>
      </c>
      <c r="AT84" s="15">
        <v>-955</v>
      </c>
      <c r="AU84" s="15">
        <v>0</v>
      </c>
      <c r="AV84" s="15">
        <v>-955</v>
      </c>
      <c r="AW84" s="15">
        <v>-746925.52</v>
      </c>
      <c r="AX84" s="15">
        <v>-73326.070000000007</v>
      </c>
      <c r="AY84" s="15">
        <v>-40172.699999999997</v>
      </c>
      <c r="AZ84" s="15">
        <v>-184510.77</v>
      </c>
      <c r="BA84" s="15">
        <v>-174071.74</v>
      </c>
      <c r="BB84" s="15">
        <v>-90623.32</v>
      </c>
      <c r="BC84" s="15">
        <v>-30316.92</v>
      </c>
      <c r="BD84" s="15">
        <v>-780683.78</v>
      </c>
      <c r="BE84" s="15">
        <v>-23341.25</v>
      </c>
      <c r="BF84" s="15">
        <v>-18399.48</v>
      </c>
      <c r="BG84" s="15">
        <v>-185759.95</v>
      </c>
      <c r="BH84" s="15">
        <v>0</v>
      </c>
      <c r="BI84" s="15">
        <v>-407492.22</v>
      </c>
      <c r="BJ84" s="15">
        <v>-400766</v>
      </c>
      <c r="BK84" s="15">
        <v>-6726.22</v>
      </c>
      <c r="BL84" s="15">
        <v>-71278.289999999994</v>
      </c>
      <c r="BM84" s="15">
        <v>-29918.19</v>
      </c>
      <c r="BN84" s="15">
        <v>-41360.1</v>
      </c>
      <c r="BO84" s="15">
        <v>-65540.22</v>
      </c>
      <c r="BP84" s="15">
        <v>-37452.050000000003</v>
      </c>
      <c r="BQ84" s="15">
        <v>-250787</v>
      </c>
      <c r="BR84" s="15">
        <v>-33110.71</v>
      </c>
      <c r="BS84" s="15">
        <v>-53166.25</v>
      </c>
      <c r="BT84" s="15">
        <v>-21505.200000000001</v>
      </c>
      <c r="BU84" s="15">
        <v>-101538.85</v>
      </c>
      <c r="BV84" s="15">
        <v>-236179.15</v>
      </c>
      <c r="BW84" s="15">
        <v>-34409.910000000003</v>
      </c>
      <c r="BX84" s="15">
        <v>-9894.4</v>
      </c>
      <c r="BY84" s="15">
        <v>-268633.7</v>
      </c>
      <c r="BZ84" s="15">
        <v>-4943</v>
      </c>
      <c r="CA84" s="15">
        <v>-257794.7</v>
      </c>
      <c r="CB84" s="15">
        <v>-5896</v>
      </c>
      <c r="CC84" s="15">
        <v>-26449.74</v>
      </c>
      <c r="CD84" s="15">
        <v>-2526175.91</v>
      </c>
      <c r="CE84" s="15">
        <v>-2286844.59</v>
      </c>
      <c r="CF84" s="15">
        <v>-239331.32</v>
      </c>
      <c r="CG84" s="15">
        <v>-219407</v>
      </c>
      <c r="CH84" s="15">
        <v>-11002.32</v>
      </c>
      <c r="CI84" s="15">
        <v>-31500.35</v>
      </c>
      <c r="CJ84" s="15">
        <v>-13222.84</v>
      </c>
      <c r="CK84" s="15">
        <v>-124054.48</v>
      </c>
      <c r="CL84" s="15">
        <v>-199333</v>
      </c>
      <c r="CM84" s="15">
        <v>-14243</v>
      </c>
      <c r="CN84" s="15">
        <v>-2118861.62</v>
      </c>
      <c r="CO84" s="15">
        <v>-377558.6</v>
      </c>
      <c r="CP84" s="15">
        <v>-355584</v>
      </c>
      <c r="CQ84" s="15">
        <v>-5593.75</v>
      </c>
      <c r="CR84" s="15">
        <v>-16380.85</v>
      </c>
      <c r="CS84" s="15">
        <v>0</v>
      </c>
      <c r="CT84" s="15">
        <v>-89100.86</v>
      </c>
      <c r="CU84" s="15">
        <v>-45787.8</v>
      </c>
      <c r="CV84" s="15">
        <v>-33454.730000000003</v>
      </c>
      <c r="CW84" s="15">
        <v>-20488.71</v>
      </c>
      <c r="CX84" s="15">
        <v>2687.7</v>
      </c>
      <c r="CY84" s="15">
        <v>-5670</v>
      </c>
      <c r="CZ84" s="15">
        <v>-87498</v>
      </c>
      <c r="DA84" s="15">
        <v>-42060.25</v>
      </c>
    </row>
    <row r="85" spans="1:105" s="2" customFormat="1" x14ac:dyDescent="0.2">
      <c r="A85" s="1" t="s">
        <v>310</v>
      </c>
      <c r="B85" s="1"/>
      <c r="C85" s="7"/>
      <c r="D85" s="15">
        <v>-138880.5</v>
      </c>
      <c r="E85" s="15">
        <v>-313310</v>
      </c>
      <c r="F85" s="15">
        <v>-737669</v>
      </c>
      <c r="G85" s="15">
        <v>-239657.05</v>
      </c>
      <c r="H85" s="15">
        <v>-421628.12</v>
      </c>
      <c r="I85" s="15">
        <v>-320202.31</v>
      </c>
      <c r="J85" s="15">
        <v>-483103</v>
      </c>
      <c r="K85" s="15">
        <v>-51875.49</v>
      </c>
      <c r="L85" s="15">
        <v>-3613.51</v>
      </c>
      <c r="M85" s="15">
        <v>-343719</v>
      </c>
      <c r="N85" s="15">
        <v>-147.41</v>
      </c>
      <c r="O85" s="15">
        <v>-152388.95000000001</v>
      </c>
      <c r="P85" s="15">
        <v>-4840.58</v>
      </c>
      <c r="Q85" s="15">
        <v>-13361.74</v>
      </c>
      <c r="R85" s="15">
        <v>-177676.6</v>
      </c>
      <c r="S85" s="15">
        <v>-48658.14</v>
      </c>
      <c r="T85" s="15">
        <v>-783144</v>
      </c>
      <c r="U85" s="15">
        <v>-439894</v>
      </c>
      <c r="V85" s="15">
        <v>-87372.25</v>
      </c>
      <c r="W85" s="15">
        <v>-28645.48</v>
      </c>
      <c r="X85" s="15">
        <v>-115366.15</v>
      </c>
      <c r="Y85" s="15">
        <v>-159284.76</v>
      </c>
      <c r="Z85" s="15">
        <v>-165034.46</v>
      </c>
      <c r="AA85" s="15">
        <v>1609163.43</v>
      </c>
      <c r="AB85" s="15">
        <v>-2593.98</v>
      </c>
      <c r="AC85" s="15">
        <v>-226948.33</v>
      </c>
      <c r="AD85" s="15">
        <v>-165054.51</v>
      </c>
      <c r="AE85" s="15">
        <v>-141990.70000000001</v>
      </c>
      <c r="AF85" s="15">
        <v>-23063.81</v>
      </c>
      <c r="AG85" s="15">
        <v>-91878.12</v>
      </c>
      <c r="AH85" s="15">
        <v>-83307.09</v>
      </c>
      <c r="AI85" s="15">
        <v>-77727.69</v>
      </c>
      <c r="AJ85" s="15">
        <v>-5579.4</v>
      </c>
      <c r="AK85" s="15">
        <v>-95023.02</v>
      </c>
      <c r="AL85" s="15">
        <v>-192783</v>
      </c>
      <c r="AM85" s="15">
        <v>-17924.349999999999</v>
      </c>
      <c r="AN85" s="15">
        <v>-1448901.32</v>
      </c>
      <c r="AO85" s="15">
        <v>-1166987.42</v>
      </c>
      <c r="AP85" s="15">
        <v>-281913.90000000002</v>
      </c>
      <c r="AQ85" s="15">
        <v>-5600.35</v>
      </c>
      <c r="AR85" s="15">
        <v>-17573.490000000002</v>
      </c>
      <c r="AS85" s="15">
        <v>-2029322.76</v>
      </c>
      <c r="AT85" s="15">
        <v>-134564124.31999999</v>
      </c>
      <c r="AU85" s="15">
        <v>-134560500</v>
      </c>
      <c r="AV85" s="15">
        <v>-3624.32</v>
      </c>
      <c r="AW85" s="15">
        <v>-1165810.02</v>
      </c>
      <c r="AX85" s="15">
        <v>-134081.14000000001</v>
      </c>
      <c r="AY85" s="15">
        <v>-79239.570000000007</v>
      </c>
      <c r="AZ85" s="15">
        <v>-134261.13</v>
      </c>
      <c r="BA85" s="15">
        <v>-607846.62</v>
      </c>
      <c r="BB85" s="15">
        <v>-357611.35</v>
      </c>
      <c r="BC85" s="15">
        <v>-87732.94</v>
      </c>
      <c r="BD85" s="15">
        <v>-690932.65</v>
      </c>
      <c r="BE85" s="15">
        <v>-123044.89</v>
      </c>
      <c r="BF85" s="15">
        <v>-73457.429999999993</v>
      </c>
      <c r="BG85" s="15">
        <v>-133586.03</v>
      </c>
      <c r="BH85" s="15">
        <v>-19137</v>
      </c>
      <c r="BI85" s="15">
        <v>-140545.38</v>
      </c>
      <c r="BJ85" s="15">
        <v>-79467</v>
      </c>
      <c r="BK85" s="15">
        <v>-61078.38</v>
      </c>
      <c r="BL85" s="15">
        <v>-806186.92</v>
      </c>
      <c r="BM85" s="15">
        <v>-714620.77</v>
      </c>
      <c r="BN85" s="15">
        <v>-91566.15</v>
      </c>
      <c r="BO85" s="15">
        <v>-111248.31</v>
      </c>
      <c r="BP85" s="15">
        <v>-55073.09</v>
      </c>
      <c r="BQ85" s="15">
        <v>-129971</v>
      </c>
      <c r="BR85" s="15">
        <v>-71499.850000000006</v>
      </c>
      <c r="BS85" s="15">
        <v>-1854239.71</v>
      </c>
      <c r="BT85" s="15">
        <v>-57191.97</v>
      </c>
      <c r="BU85" s="15">
        <v>-229661.91</v>
      </c>
      <c r="BV85" s="15">
        <v>-42.14</v>
      </c>
      <c r="BW85" s="15">
        <v>-20792.57</v>
      </c>
      <c r="BX85" s="15">
        <v>-21943.98</v>
      </c>
      <c r="BY85" s="15">
        <v>-250125.41</v>
      </c>
      <c r="BZ85" s="15">
        <v>-6129.92</v>
      </c>
      <c r="CA85" s="15">
        <v>-221737</v>
      </c>
      <c r="CB85" s="15">
        <v>-22258.49</v>
      </c>
      <c r="CC85" s="15">
        <v>-95748.160000000003</v>
      </c>
      <c r="CD85" s="15">
        <v>-849685.7</v>
      </c>
      <c r="CE85" s="15">
        <v>-802487.6</v>
      </c>
      <c r="CF85" s="15">
        <v>-47198.1</v>
      </c>
      <c r="CG85" s="15">
        <v>-123192</v>
      </c>
      <c r="CH85" s="15">
        <v>-34288.699999999997</v>
      </c>
      <c r="CI85" s="15">
        <v>-33902.39</v>
      </c>
      <c r="CJ85" s="15">
        <v>-19750.45</v>
      </c>
      <c r="CK85" s="15">
        <v>-368782.21</v>
      </c>
      <c r="CL85" s="15">
        <v>-724994</v>
      </c>
      <c r="CM85" s="15">
        <v>-27020.2</v>
      </c>
      <c r="CN85" s="15">
        <v>-10139286.470000001</v>
      </c>
      <c r="CO85" s="15">
        <v>-616017.65</v>
      </c>
      <c r="CP85" s="15">
        <v>-544687</v>
      </c>
      <c r="CQ85" s="15">
        <v>-21725.31</v>
      </c>
      <c r="CR85" s="15">
        <v>-49605.34</v>
      </c>
      <c r="CS85" s="15">
        <v>-115834.36</v>
      </c>
      <c r="CT85" s="15">
        <v>-264819.87</v>
      </c>
      <c r="CU85" s="15">
        <v>-278757.05</v>
      </c>
      <c r="CV85" s="15">
        <v>-34500.89</v>
      </c>
      <c r="CW85" s="15">
        <v>-10258.799999999999</v>
      </c>
      <c r="CX85" s="15">
        <v>-186836.56</v>
      </c>
      <c r="CY85" s="15">
        <v>-371686</v>
      </c>
      <c r="CZ85" s="15">
        <v>-263580.62</v>
      </c>
      <c r="DA85" s="15">
        <v>-553326.65</v>
      </c>
    </row>
    <row r="86" spans="1:105" s="2" customFormat="1" x14ac:dyDescent="0.2">
      <c r="A86" s="1" t="s">
        <v>311</v>
      </c>
      <c r="B86" s="1"/>
      <c r="C86" s="7"/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-86002.46</v>
      </c>
      <c r="R86" s="15">
        <v>0</v>
      </c>
      <c r="S86" s="15">
        <v>64838.83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</row>
    <row r="87" spans="1:105" s="2" customFormat="1" x14ac:dyDescent="0.2">
      <c r="A87" s="1" t="s">
        <v>312</v>
      </c>
      <c r="B87" s="1"/>
      <c r="C87" s="7"/>
      <c r="D87" s="15">
        <v>-6083.25</v>
      </c>
      <c r="E87" s="15">
        <v>-561616</v>
      </c>
      <c r="F87" s="15">
        <v>-101070</v>
      </c>
      <c r="G87" s="15">
        <v>-246670.47</v>
      </c>
      <c r="H87" s="15">
        <v>-508667.85</v>
      </c>
      <c r="I87" s="15">
        <v>-829063.11</v>
      </c>
      <c r="J87" s="15">
        <v>-398522</v>
      </c>
      <c r="K87" s="15">
        <v>-281195.33</v>
      </c>
      <c r="L87" s="15">
        <v>-14822.07</v>
      </c>
      <c r="M87" s="15">
        <v>-439537</v>
      </c>
      <c r="N87" s="15">
        <v>-6831.8</v>
      </c>
      <c r="O87" s="15">
        <v>-315935.58</v>
      </c>
      <c r="P87" s="15">
        <v>-48316.32</v>
      </c>
      <c r="Q87" s="15">
        <v>-332.83</v>
      </c>
      <c r="R87" s="15">
        <v>104280.3</v>
      </c>
      <c r="S87" s="15">
        <v>-387530.96</v>
      </c>
      <c r="T87" s="15">
        <v>-9098812</v>
      </c>
      <c r="U87" s="15">
        <v>-1339355</v>
      </c>
      <c r="V87" s="15">
        <v>146688.35</v>
      </c>
      <c r="W87" s="15">
        <v>-17222.18</v>
      </c>
      <c r="X87" s="15">
        <v>-256263.05</v>
      </c>
      <c r="Y87" s="15">
        <v>-345141.85</v>
      </c>
      <c r="Z87" s="15">
        <v>-68097.41</v>
      </c>
      <c r="AA87" s="15">
        <v>-107286.56</v>
      </c>
      <c r="AB87" s="15">
        <v>-16006.71</v>
      </c>
      <c r="AC87" s="15">
        <v>-23134.830000000075</v>
      </c>
      <c r="AD87" s="15">
        <v>-355579.84</v>
      </c>
      <c r="AE87" s="15">
        <v>-355509.89</v>
      </c>
      <c r="AF87" s="15">
        <v>-69.95</v>
      </c>
      <c r="AG87" s="15">
        <v>-119050.59</v>
      </c>
      <c r="AH87" s="15">
        <v>-1576064.77</v>
      </c>
      <c r="AI87" s="15">
        <v>-1517917.94</v>
      </c>
      <c r="AJ87" s="15">
        <v>-58146.83</v>
      </c>
      <c r="AK87" s="15">
        <v>-436934.53</v>
      </c>
      <c r="AL87" s="15">
        <v>-669371</v>
      </c>
      <c r="AM87" s="15">
        <v>-141639.82</v>
      </c>
      <c r="AN87" s="15">
        <v>-2668043.23</v>
      </c>
      <c r="AO87" s="15">
        <v>-2043712.6</v>
      </c>
      <c r="AP87" s="15">
        <v>-624330.63</v>
      </c>
      <c r="AQ87" s="15">
        <v>-27706.2</v>
      </c>
      <c r="AR87" s="15">
        <v>-60451.7</v>
      </c>
      <c r="AS87" s="15">
        <v>-1751049.76</v>
      </c>
      <c r="AT87" s="15">
        <v>-102190939.8</v>
      </c>
      <c r="AU87" s="15">
        <v>-102181000</v>
      </c>
      <c r="AV87" s="15">
        <v>-9939.7999999999993</v>
      </c>
      <c r="AW87" s="15">
        <v>-2570161.2599999998</v>
      </c>
      <c r="AX87" s="15">
        <v>-310113.14</v>
      </c>
      <c r="AY87" s="15">
        <v>-72463.429999999993</v>
      </c>
      <c r="AZ87" s="15">
        <v>-348474</v>
      </c>
      <c r="BA87" s="15">
        <v>-810558.27</v>
      </c>
      <c r="BB87" s="15">
        <v>-39087.120000000003</v>
      </c>
      <c r="BC87" s="15">
        <v>-232432.97</v>
      </c>
      <c r="BD87" s="15">
        <v>-2172285.7200000002</v>
      </c>
      <c r="BE87" s="15">
        <v>-54548.79</v>
      </c>
      <c r="BF87" s="15">
        <v>-160102.24</v>
      </c>
      <c r="BG87" s="15">
        <v>-465600.13</v>
      </c>
      <c r="BH87" s="15">
        <v>0</v>
      </c>
      <c r="BI87" s="15">
        <v>-296673.61</v>
      </c>
      <c r="BJ87" s="15">
        <v>-234887</v>
      </c>
      <c r="BK87" s="15">
        <v>-61786.61</v>
      </c>
      <c r="BL87" s="15">
        <v>-1759074.06</v>
      </c>
      <c r="BM87" s="15">
        <v>-938890.39</v>
      </c>
      <c r="BN87" s="15">
        <v>-820183.67</v>
      </c>
      <c r="BO87" s="15">
        <v>-4480.34</v>
      </c>
      <c r="BP87" s="15">
        <v>-356601.1</v>
      </c>
      <c r="BQ87" s="15">
        <v>-647956</v>
      </c>
      <c r="BR87" s="15">
        <v>-108273.77</v>
      </c>
      <c r="BS87" s="15">
        <v>-1234192.54</v>
      </c>
      <c r="BT87" s="15">
        <v>-242529.27</v>
      </c>
      <c r="BU87" s="15">
        <v>-151924.92000000001</v>
      </c>
      <c r="BV87" s="15">
        <v>-1570742.73</v>
      </c>
      <c r="BW87" s="15">
        <v>-201336.95999999999</v>
      </c>
      <c r="BX87" s="15">
        <v>-21392.25</v>
      </c>
      <c r="BY87" s="15">
        <v>-429392.26</v>
      </c>
      <c r="BZ87" s="15">
        <v>-16905.02</v>
      </c>
      <c r="CA87" s="15">
        <v>-385194.58</v>
      </c>
      <c r="CB87" s="15">
        <v>-27292.66</v>
      </c>
      <c r="CC87" s="15">
        <v>-127156.8</v>
      </c>
      <c r="CD87" s="15">
        <v>-6960544.9299999988</v>
      </c>
      <c r="CE87" s="15">
        <v>-6873117.379999999</v>
      </c>
      <c r="CF87" s="15">
        <v>-87427.55</v>
      </c>
      <c r="CG87" s="15">
        <v>-412989</v>
      </c>
      <c r="CH87" s="15">
        <v>-58484.7</v>
      </c>
      <c r="CI87" s="15">
        <v>-148749.81</v>
      </c>
      <c r="CJ87" s="15">
        <v>-31796.76</v>
      </c>
      <c r="CK87" s="15">
        <v>-38390.870000000003</v>
      </c>
      <c r="CL87" s="15">
        <v>-465814</v>
      </c>
      <c r="CM87" s="15">
        <v>-34817.67</v>
      </c>
      <c r="CN87" s="15">
        <v>-17617155.530000001</v>
      </c>
      <c r="CO87" s="15">
        <v>-1887117.5</v>
      </c>
      <c r="CP87" s="15">
        <v>-1894490</v>
      </c>
      <c r="CQ87" s="15">
        <v>-59763.22</v>
      </c>
      <c r="CR87" s="15">
        <v>67135.72</v>
      </c>
      <c r="CS87" s="15">
        <v>-59221.16</v>
      </c>
      <c r="CT87" s="15">
        <v>-38713.230000000003</v>
      </c>
      <c r="CU87" s="15">
        <v>-484183.67</v>
      </c>
      <c r="CV87" s="15">
        <v>-214530.96</v>
      </c>
      <c r="CW87" s="15">
        <v>-81604.509999999995</v>
      </c>
      <c r="CX87" s="15">
        <v>-25440.26</v>
      </c>
      <c r="CY87" s="15">
        <v>-16</v>
      </c>
      <c r="CZ87" s="15">
        <v>-665282.04</v>
      </c>
      <c r="DA87" s="15">
        <v>-111484.62</v>
      </c>
    </row>
    <row r="88" spans="1:105" s="2" customFormat="1" x14ac:dyDescent="0.2">
      <c r="A88" s="1" t="s">
        <v>101</v>
      </c>
      <c r="B88" s="1"/>
      <c r="C88" s="7"/>
      <c r="D88" s="15">
        <v>2455233.1800000002</v>
      </c>
      <c r="E88" s="15">
        <v>97782636</v>
      </c>
      <c r="F88" s="15">
        <v>68494386</v>
      </c>
      <c r="G88" s="15">
        <v>17611557.920000002</v>
      </c>
      <c r="H88" s="15">
        <v>64566181.229999997</v>
      </c>
      <c r="I88" s="15">
        <v>114193959.01000001</v>
      </c>
      <c r="J88" s="15">
        <v>110133876</v>
      </c>
      <c r="K88" s="15">
        <v>8887464.6699999999</v>
      </c>
      <c r="L88" s="15">
        <v>2054111.41</v>
      </c>
      <c r="M88" s="15">
        <v>60246512</v>
      </c>
      <c r="N88" s="15">
        <v>1873152.62</v>
      </c>
      <c r="O88" s="15">
        <v>26570303.84</v>
      </c>
      <c r="P88" s="15">
        <v>1798314.2</v>
      </c>
      <c r="Q88" s="15">
        <v>528157.15</v>
      </c>
      <c r="R88" s="15">
        <v>6000206.5800000001</v>
      </c>
      <c r="S88" s="15">
        <v>12574921.760000002</v>
      </c>
      <c r="T88" s="15">
        <v>534045823</v>
      </c>
      <c r="U88" s="15">
        <v>182448811</v>
      </c>
      <c r="V88" s="15">
        <v>26490206.84</v>
      </c>
      <c r="W88" s="15">
        <v>4320394.5</v>
      </c>
      <c r="X88" s="15">
        <v>0</v>
      </c>
      <c r="Y88" s="15">
        <v>42595265.689999998</v>
      </c>
      <c r="Z88" s="15">
        <v>19535756.84</v>
      </c>
      <c r="AA88" s="15">
        <v>5465634.6399999997</v>
      </c>
      <c r="AB88" s="15">
        <v>661719.37</v>
      </c>
      <c r="AC88" s="15">
        <v>12295282.010000002</v>
      </c>
      <c r="AD88" s="15">
        <v>63512872.699999996</v>
      </c>
      <c r="AE88" s="15">
        <v>59419958.409999996</v>
      </c>
      <c r="AF88" s="15">
        <v>4092914.29</v>
      </c>
      <c r="AG88" s="15">
        <v>10839580.99</v>
      </c>
      <c r="AH88" s="15">
        <v>109155467.17000002</v>
      </c>
      <c r="AI88" s="15">
        <v>108050435.33000001</v>
      </c>
      <c r="AJ88" s="15">
        <v>1105031.8400000001</v>
      </c>
      <c r="AK88" s="15">
        <v>26678148.040000003</v>
      </c>
      <c r="AL88" s="15">
        <v>30683803</v>
      </c>
      <c r="AM88" s="15">
        <v>7782580.6100000013</v>
      </c>
      <c r="AN88" s="15">
        <v>379756316.19</v>
      </c>
      <c r="AO88" s="15">
        <v>290160964</v>
      </c>
      <c r="AP88" s="15">
        <v>89595352.189999998</v>
      </c>
      <c r="AQ88" s="15">
        <v>1782528.44</v>
      </c>
      <c r="AR88" s="15">
        <v>13872715.6</v>
      </c>
      <c r="AS88" s="15">
        <v>234907633.31</v>
      </c>
      <c r="AT88" s="15">
        <v>1753300284.21</v>
      </c>
      <c r="AU88" s="15">
        <v>1752029000</v>
      </c>
      <c r="AV88" s="15">
        <v>1271284.21</v>
      </c>
      <c r="AW88" s="15">
        <v>507837539.96000004</v>
      </c>
      <c r="AX88" s="15">
        <v>14504234.550000001</v>
      </c>
      <c r="AY88" s="15">
        <v>6753413.3499999996</v>
      </c>
      <c r="AZ88" s="15">
        <v>49048057.480000004</v>
      </c>
      <c r="BA88" s="15">
        <v>127326093.62</v>
      </c>
      <c r="BB88" s="15">
        <v>18917555.93</v>
      </c>
      <c r="BC88" s="15">
        <v>14419125.160000002</v>
      </c>
      <c r="BD88" s="15">
        <v>225835567.59</v>
      </c>
      <c r="BE88" s="15">
        <v>11643831.68</v>
      </c>
      <c r="BF88" s="15">
        <v>15757503.589999998</v>
      </c>
      <c r="BG88" s="15">
        <v>40481836.530000001</v>
      </c>
      <c r="BH88" s="15">
        <v>257719</v>
      </c>
      <c r="BI88" s="15">
        <v>2863191.12</v>
      </c>
      <c r="BJ88" s="15">
        <v>0</v>
      </c>
      <c r="BK88" s="15">
        <v>2863191.12</v>
      </c>
      <c r="BL88" s="15">
        <v>56423047.100000009</v>
      </c>
      <c r="BM88" s="15">
        <v>56423047.100000009</v>
      </c>
      <c r="BN88" s="15">
        <v>0</v>
      </c>
      <c r="BO88" s="15">
        <v>11451066.050000001</v>
      </c>
      <c r="BP88" s="15">
        <v>24421973.539999999</v>
      </c>
      <c r="BQ88" s="15">
        <v>40990280</v>
      </c>
      <c r="BR88" s="15">
        <v>9223726.1799999997</v>
      </c>
      <c r="BS88" s="15">
        <v>114288304.39000002</v>
      </c>
      <c r="BT88" s="15">
        <v>15254055.709999999</v>
      </c>
      <c r="BU88" s="15">
        <v>20654575.739999998</v>
      </c>
      <c r="BV88" s="15">
        <v>81987128.219999999</v>
      </c>
      <c r="BW88" s="15">
        <v>13511110.970000001</v>
      </c>
      <c r="BX88" s="15">
        <v>5826172.0700000003</v>
      </c>
      <c r="BY88" s="15">
        <v>50512698.149999999</v>
      </c>
      <c r="BZ88" s="15">
        <v>883272.18</v>
      </c>
      <c r="CA88" s="15">
        <v>47495864.700000003</v>
      </c>
      <c r="CB88" s="15">
        <v>2133561.27</v>
      </c>
      <c r="CC88" s="15">
        <v>13054318.93</v>
      </c>
      <c r="CD88" s="15">
        <v>426742279.36999995</v>
      </c>
      <c r="CE88" s="15">
        <v>398217929.21999991</v>
      </c>
      <c r="CF88" s="15">
        <v>28524350.149999999</v>
      </c>
      <c r="CG88" s="15">
        <v>45596619</v>
      </c>
      <c r="CH88" s="15">
        <v>6311548.3299999991</v>
      </c>
      <c r="CI88" s="15">
        <v>8703015.2699999996</v>
      </c>
      <c r="CJ88" s="15">
        <v>5772596.0199999996</v>
      </c>
      <c r="CK88" s="15">
        <v>24097151.629999999</v>
      </c>
      <c r="CL88" s="15">
        <v>69822645</v>
      </c>
      <c r="CM88" s="15">
        <v>15661268.770000003</v>
      </c>
      <c r="CN88" s="15">
        <v>1798008675.5699999</v>
      </c>
      <c r="CO88" s="15">
        <v>151150675.63999999</v>
      </c>
      <c r="CP88" s="15">
        <v>147564153</v>
      </c>
      <c r="CQ88" s="15">
        <v>3586522.64</v>
      </c>
      <c r="CR88" s="15">
        <v>0</v>
      </c>
      <c r="CS88" s="15">
        <v>7037756.0899999999</v>
      </c>
      <c r="CT88" s="15">
        <v>86255157.890000001</v>
      </c>
      <c r="CU88" s="15">
        <v>32769146.390000001</v>
      </c>
      <c r="CV88" s="15">
        <v>6009647.1699999999</v>
      </c>
      <c r="CW88" s="15">
        <v>6119303.7000000002</v>
      </c>
      <c r="CX88" s="15">
        <v>4383706.0999999996</v>
      </c>
      <c r="CY88" s="15">
        <v>29711746</v>
      </c>
      <c r="CZ88" s="15">
        <v>56601303.229999997</v>
      </c>
      <c r="DA88" s="15">
        <v>27315864.619999997</v>
      </c>
    </row>
    <row r="89" spans="1:105" s="2" customFormat="1" x14ac:dyDescent="0.2">
      <c r="A89" s="1" t="s">
        <v>313</v>
      </c>
      <c r="B89" s="1"/>
      <c r="C89" s="7"/>
      <c r="D89" s="15">
        <v>3656.61</v>
      </c>
      <c r="E89" s="15">
        <v>0</v>
      </c>
      <c r="F89" s="15">
        <v>0</v>
      </c>
      <c r="G89" s="15">
        <v>0</v>
      </c>
      <c r="H89" s="15">
        <v>259228.94</v>
      </c>
      <c r="I89" s="15">
        <v>0</v>
      </c>
      <c r="J89" s="15">
        <v>0</v>
      </c>
      <c r="K89" s="15">
        <v>1830</v>
      </c>
      <c r="L89" s="15">
        <v>0</v>
      </c>
      <c r="M89" s="15">
        <v>76654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2085.0500000000002</v>
      </c>
      <c r="X89" s="15">
        <v>108690</v>
      </c>
      <c r="Y89" s="15">
        <v>0</v>
      </c>
      <c r="Z89" s="15">
        <v>0</v>
      </c>
      <c r="AA89" s="15">
        <v>-1561638.69</v>
      </c>
      <c r="AB89" s="15">
        <v>148.38999999999999</v>
      </c>
      <c r="AC89" s="15">
        <v>0</v>
      </c>
      <c r="AD89" s="15">
        <v>-72915.55</v>
      </c>
      <c r="AE89" s="15">
        <v>-72915.55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417194.23</v>
      </c>
      <c r="AO89" s="15">
        <v>0</v>
      </c>
      <c r="AP89" s="15">
        <v>417194.23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258975.35999999999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61681.66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</row>
    <row r="90" spans="1:105" s="2" customFormat="1" x14ac:dyDescent="0.2">
      <c r="A90" s="1" t="s">
        <v>102</v>
      </c>
      <c r="B90" s="1"/>
      <c r="C90" s="7"/>
      <c r="D90" s="15">
        <v>258050.77</v>
      </c>
      <c r="E90" s="15">
        <v>2419050</v>
      </c>
      <c r="F90" s="15">
        <v>285083</v>
      </c>
      <c r="G90" s="15">
        <v>523299.11</v>
      </c>
      <c r="H90" s="15">
        <v>580929.06000000006</v>
      </c>
      <c r="I90" s="15">
        <v>2770567.35</v>
      </c>
      <c r="J90" s="15">
        <v>2522806</v>
      </c>
      <c r="K90" s="15">
        <v>174050.51</v>
      </c>
      <c r="L90" s="15">
        <v>200798.47</v>
      </c>
      <c r="M90" s="15">
        <v>816393</v>
      </c>
      <c r="N90" s="15">
        <v>59486.82</v>
      </c>
      <c r="O90" s="15">
        <v>233126.5</v>
      </c>
      <c r="P90" s="15">
        <v>22156.58</v>
      </c>
      <c r="Q90" s="15">
        <v>84695.81</v>
      </c>
      <c r="R90" s="15">
        <v>257501.71</v>
      </c>
      <c r="S90" s="15">
        <v>219009.31</v>
      </c>
      <c r="T90" s="15">
        <v>11529813</v>
      </c>
      <c r="U90" s="15">
        <v>1604003</v>
      </c>
      <c r="V90" s="15">
        <v>1762912.03</v>
      </c>
      <c r="W90" s="15">
        <v>188790.94</v>
      </c>
      <c r="X90" s="15">
        <v>888610.79</v>
      </c>
      <c r="Y90" s="15">
        <v>404166.18</v>
      </c>
      <c r="Z90" s="15">
        <v>714745.06</v>
      </c>
      <c r="AA90" s="15">
        <v>142164.74</v>
      </c>
      <c r="AB90" s="15">
        <v>13506.13</v>
      </c>
      <c r="AC90" s="15">
        <v>1413408.32</v>
      </c>
      <c r="AD90" s="15">
        <v>2953663.39</v>
      </c>
      <c r="AE90" s="15">
        <v>2615893.34</v>
      </c>
      <c r="AF90" s="15">
        <v>337770.05</v>
      </c>
      <c r="AG90" s="15">
        <v>207527.9</v>
      </c>
      <c r="AH90" s="15">
        <v>1101915.3600000001</v>
      </c>
      <c r="AI90" s="15">
        <v>1065685.69</v>
      </c>
      <c r="AJ90" s="15">
        <v>36229.67</v>
      </c>
      <c r="AK90" s="15">
        <v>937060.98</v>
      </c>
      <c r="AL90" s="15">
        <v>495098</v>
      </c>
      <c r="AM90" s="15">
        <v>75656.06</v>
      </c>
      <c r="AN90" s="15">
        <v>6346081.040000001</v>
      </c>
      <c r="AO90" s="15">
        <v>5016842.0599999996</v>
      </c>
      <c r="AP90" s="15">
        <v>1329238.98</v>
      </c>
      <c r="AQ90" s="15">
        <v>439.28</v>
      </c>
      <c r="AR90" s="15">
        <v>52661.96</v>
      </c>
      <c r="AS90" s="15">
        <v>2720134.17</v>
      </c>
      <c r="AT90" s="15">
        <v>62436791.849999994</v>
      </c>
      <c r="AU90" s="15">
        <v>62408500</v>
      </c>
      <c r="AV90" s="15">
        <v>28291.85</v>
      </c>
      <c r="AW90" s="15">
        <v>12897834.470000001</v>
      </c>
      <c r="AX90" s="15">
        <v>494922.5</v>
      </c>
      <c r="AY90" s="15">
        <v>117761.86</v>
      </c>
      <c r="AZ90" s="15">
        <v>988566.08</v>
      </c>
      <c r="BA90" s="15">
        <v>2315938.0299999998</v>
      </c>
      <c r="BB90" s="15">
        <v>438451.37</v>
      </c>
      <c r="BC90" s="15">
        <v>94205.51</v>
      </c>
      <c r="BD90" s="15">
        <v>5619124.54</v>
      </c>
      <c r="BE90" s="15">
        <v>81318.52</v>
      </c>
      <c r="BF90" s="15">
        <v>272722.17</v>
      </c>
      <c r="BG90" s="15">
        <v>440503.66</v>
      </c>
      <c r="BH90" s="15">
        <v>8942</v>
      </c>
      <c r="BI90" s="15">
        <v>1035515.42</v>
      </c>
      <c r="BJ90" s="15">
        <v>960693.84</v>
      </c>
      <c r="BK90" s="15">
        <v>74821.58</v>
      </c>
      <c r="BL90" s="15">
        <v>2811476.42</v>
      </c>
      <c r="BM90" s="15">
        <v>1833702.26</v>
      </c>
      <c r="BN90" s="15">
        <v>977774.16</v>
      </c>
      <c r="BO90" s="15">
        <v>302738.89</v>
      </c>
      <c r="BP90" s="15">
        <v>757523.53</v>
      </c>
      <c r="BQ90" s="15">
        <v>1052052</v>
      </c>
      <c r="BR90" s="15">
        <v>283317.62</v>
      </c>
      <c r="BS90" s="15">
        <v>2295494.19</v>
      </c>
      <c r="BT90" s="15">
        <v>186227.08</v>
      </c>
      <c r="BU90" s="15">
        <v>542871.74</v>
      </c>
      <c r="BV90" s="15">
        <v>1065132.31</v>
      </c>
      <c r="BW90" s="15">
        <v>368410.41</v>
      </c>
      <c r="BX90" s="15">
        <v>66823.02</v>
      </c>
      <c r="BY90" s="15">
        <v>554522.38</v>
      </c>
      <c r="BZ90" s="15">
        <v>24549.119999999999</v>
      </c>
      <c r="CA90" s="15">
        <v>512355.68</v>
      </c>
      <c r="CB90" s="15">
        <v>17617.580000000002</v>
      </c>
      <c r="CC90" s="15">
        <v>328347.26</v>
      </c>
      <c r="CD90" s="15">
        <v>5587039</v>
      </c>
      <c r="CE90" s="15">
        <v>5217826.99</v>
      </c>
      <c r="CF90" s="15">
        <v>369212.01</v>
      </c>
      <c r="CG90" s="15">
        <v>1404462</v>
      </c>
      <c r="CH90" s="15">
        <v>135593.45000000001</v>
      </c>
      <c r="CI90" s="15">
        <v>245294.04</v>
      </c>
      <c r="CJ90" s="15">
        <v>337710.31</v>
      </c>
      <c r="CK90" s="15">
        <v>279078.15999999997</v>
      </c>
      <c r="CL90" s="15">
        <v>2011898</v>
      </c>
      <c r="CM90" s="15">
        <v>403209</v>
      </c>
      <c r="CN90" s="15">
        <v>40610016.25</v>
      </c>
      <c r="CO90" s="15">
        <v>2565397.13</v>
      </c>
      <c r="CP90" s="15">
        <v>2338818</v>
      </c>
      <c r="CQ90" s="15">
        <v>75102.3</v>
      </c>
      <c r="CR90" s="15">
        <v>151476.82999999999</v>
      </c>
      <c r="CS90" s="15">
        <v>5490.09</v>
      </c>
      <c r="CT90" s="15">
        <v>3479236.75</v>
      </c>
      <c r="CU90" s="15">
        <v>1105256.8500000001</v>
      </c>
      <c r="CV90" s="15">
        <v>164358.09</v>
      </c>
      <c r="CW90" s="15">
        <v>355584.16</v>
      </c>
      <c r="CX90" s="15">
        <v>138384.97</v>
      </c>
      <c r="CY90" s="15">
        <v>97077</v>
      </c>
      <c r="CZ90" s="15">
        <v>1513075</v>
      </c>
      <c r="DA90" s="15">
        <v>574158.53</v>
      </c>
    </row>
    <row r="91" spans="1:105" s="2" customFormat="1" x14ac:dyDescent="0.2">
      <c r="A91" s="1" t="s">
        <v>103</v>
      </c>
      <c r="B91" s="1"/>
      <c r="C91" s="7"/>
      <c r="D91" s="15">
        <v>38223.800000000003</v>
      </c>
      <c r="E91" s="15">
        <v>1423889</v>
      </c>
      <c r="F91" s="15">
        <v>307800</v>
      </c>
      <c r="G91" s="15">
        <v>707640.89</v>
      </c>
      <c r="H91" s="15">
        <v>2006135.83</v>
      </c>
      <c r="I91" s="15">
        <v>2154744.42</v>
      </c>
      <c r="J91" s="15">
        <v>1022194</v>
      </c>
      <c r="K91" s="15">
        <v>258340</v>
      </c>
      <c r="L91" s="15">
        <v>0</v>
      </c>
      <c r="M91" s="15">
        <v>893358</v>
      </c>
      <c r="N91" s="15">
        <v>35777.449999999997</v>
      </c>
      <c r="O91" s="15">
        <v>963605.17</v>
      </c>
      <c r="P91" s="15">
        <v>18735.060000000001</v>
      </c>
      <c r="Q91" s="15">
        <v>15789.28</v>
      </c>
      <c r="R91" s="15">
        <v>148401.69</v>
      </c>
      <c r="S91" s="15">
        <v>226714.93</v>
      </c>
      <c r="T91" s="15">
        <v>2048004</v>
      </c>
      <c r="U91" s="15">
        <v>1970704</v>
      </c>
      <c r="V91" s="15">
        <v>115272.5</v>
      </c>
      <c r="W91" s="15">
        <v>88938.6</v>
      </c>
      <c r="X91" s="15">
        <v>1766225.61</v>
      </c>
      <c r="Y91" s="15">
        <v>796377.27</v>
      </c>
      <c r="Z91" s="15">
        <v>932164.33</v>
      </c>
      <c r="AA91" s="15">
        <v>106650.9</v>
      </c>
      <c r="AB91" s="15">
        <v>3559.17</v>
      </c>
      <c r="AC91" s="15">
        <v>1517126.7</v>
      </c>
      <c r="AD91" s="15">
        <v>789116.44</v>
      </c>
      <c r="AE91" s="15">
        <v>786983.26</v>
      </c>
      <c r="AF91" s="15">
        <v>2133.1799999999998</v>
      </c>
      <c r="AG91" s="15">
        <v>219107.41</v>
      </c>
      <c r="AH91" s="15">
        <v>1410453.16</v>
      </c>
      <c r="AI91" s="15">
        <v>1390632.2</v>
      </c>
      <c r="AJ91" s="15">
        <v>19820.96</v>
      </c>
      <c r="AK91" s="15">
        <v>1697966.85</v>
      </c>
      <c r="AL91" s="15">
        <v>560579</v>
      </c>
      <c r="AM91" s="15">
        <v>204263.39</v>
      </c>
      <c r="AN91" s="15">
        <v>6523715.5600000005</v>
      </c>
      <c r="AO91" s="15">
        <v>3747759</v>
      </c>
      <c r="AP91" s="15">
        <v>2775956.56</v>
      </c>
      <c r="AQ91" s="15">
        <v>7031.15</v>
      </c>
      <c r="AR91" s="15">
        <v>123155.19</v>
      </c>
      <c r="AS91" s="15">
        <v>2700088.95</v>
      </c>
      <c r="AT91" s="15">
        <v>160684857.92999998</v>
      </c>
      <c r="AU91" s="15">
        <v>160655600</v>
      </c>
      <c r="AV91" s="15">
        <v>29257.93</v>
      </c>
      <c r="AW91" s="15">
        <v>5609524.1600000001</v>
      </c>
      <c r="AX91" s="15">
        <v>452464.8</v>
      </c>
      <c r="AY91" s="15">
        <v>271305.92</v>
      </c>
      <c r="AZ91" s="15">
        <v>1324768.1299999999</v>
      </c>
      <c r="BA91" s="15">
        <v>2736940.21</v>
      </c>
      <c r="BB91" s="15">
        <v>104970.96</v>
      </c>
      <c r="BC91" s="15">
        <v>621624.44999999995</v>
      </c>
      <c r="BD91" s="15">
        <v>5279934.71</v>
      </c>
      <c r="BE91" s="15">
        <v>209894.69</v>
      </c>
      <c r="BF91" s="15">
        <v>306117.84999999998</v>
      </c>
      <c r="BG91" s="15">
        <v>728618.57</v>
      </c>
      <c r="BH91" s="15">
        <v>0</v>
      </c>
      <c r="BI91" s="15">
        <v>704355.03</v>
      </c>
      <c r="BJ91" s="15">
        <v>582751.42000000004</v>
      </c>
      <c r="BK91" s="15">
        <v>121603.61</v>
      </c>
      <c r="BL91" s="15">
        <v>2457579.36</v>
      </c>
      <c r="BM91" s="15">
        <v>1522832.19</v>
      </c>
      <c r="BN91" s="15">
        <v>934747.17</v>
      </c>
      <c r="BO91" s="15">
        <v>309307.98</v>
      </c>
      <c r="BP91" s="15">
        <v>747612.92</v>
      </c>
      <c r="BQ91" s="15">
        <v>1179907</v>
      </c>
      <c r="BR91" s="15">
        <v>91322.45</v>
      </c>
      <c r="BS91" s="15">
        <v>2005739.88</v>
      </c>
      <c r="BT91" s="15">
        <v>375235.06</v>
      </c>
      <c r="BU91" s="15">
        <v>544269.9</v>
      </c>
      <c r="BV91" s="15">
        <v>212720.9</v>
      </c>
      <c r="BW91" s="15">
        <v>373935.2</v>
      </c>
      <c r="BX91" s="15">
        <v>168838.37</v>
      </c>
      <c r="BY91" s="15">
        <v>1596005.7</v>
      </c>
      <c r="BZ91" s="15">
        <v>54010</v>
      </c>
      <c r="CA91" s="15">
        <v>1412540.36</v>
      </c>
      <c r="CB91" s="15">
        <v>129455.34</v>
      </c>
      <c r="CC91" s="15">
        <v>368661.2</v>
      </c>
      <c r="CD91" s="15">
        <v>6738446.1400000006</v>
      </c>
      <c r="CE91" s="15">
        <v>6353165.9300000006</v>
      </c>
      <c r="CF91" s="15">
        <v>385280.21</v>
      </c>
      <c r="CG91" s="15">
        <v>1793258</v>
      </c>
      <c r="CH91" s="15">
        <v>122174.45</v>
      </c>
      <c r="CI91" s="15">
        <v>91951.98</v>
      </c>
      <c r="CJ91" s="15">
        <v>89818.63</v>
      </c>
      <c r="CK91" s="15">
        <v>647604.28</v>
      </c>
      <c r="CL91" s="15">
        <v>2977751</v>
      </c>
      <c r="CM91" s="15">
        <v>145599</v>
      </c>
      <c r="CN91" s="15">
        <v>23582147.090000004</v>
      </c>
      <c r="CO91" s="15">
        <v>2265886.94</v>
      </c>
      <c r="CP91" s="15">
        <v>1958605</v>
      </c>
      <c r="CQ91" s="15">
        <v>68337.98</v>
      </c>
      <c r="CR91" s="15">
        <v>238943.96</v>
      </c>
      <c r="CS91" s="15">
        <v>322532</v>
      </c>
      <c r="CT91" s="15">
        <v>1565312.01</v>
      </c>
      <c r="CU91" s="15">
        <v>667982.85</v>
      </c>
      <c r="CV91" s="15">
        <v>126455.33</v>
      </c>
      <c r="CW91" s="15">
        <v>0</v>
      </c>
      <c r="CX91" s="15">
        <v>132327.92000000001</v>
      </c>
      <c r="CY91" s="15">
        <v>945725</v>
      </c>
      <c r="CZ91" s="15">
        <v>1136048</v>
      </c>
      <c r="DA91" s="15">
        <v>375770.48</v>
      </c>
    </row>
    <row r="92" spans="1:105" s="2" customFormat="1" x14ac:dyDescent="0.2">
      <c r="A92" s="1" t="s">
        <v>209</v>
      </c>
      <c r="B92" s="1"/>
      <c r="C92" s="7"/>
      <c r="D92" s="15">
        <v>139571.18</v>
      </c>
      <c r="E92" s="15">
        <v>997650</v>
      </c>
      <c r="F92" s="15">
        <v>179646</v>
      </c>
      <c r="G92" s="15">
        <v>836863.43</v>
      </c>
      <c r="H92" s="15">
        <v>822129.09</v>
      </c>
      <c r="I92" s="15">
        <v>1829652.23</v>
      </c>
      <c r="J92" s="15">
        <v>551375</v>
      </c>
      <c r="K92" s="15">
        <v>399845.86</v>
      </c>
      <c r="L92" s="15">
        <v>60462.720000000001</v>
      </c>
      <c r="M92" s="15">
        <v>1341249</v>
      </c>
      <c r="N92" s="15">
        <v>71604.44</v>
      </c>
      <c r="O92" s="15">
        <v>470550.1</v>
      </c>
      <c r="P92" s="15">
        <v>60477.83</v>
      </c>
      <c r="Q92" s="15">
        <v>56403.88</v>
      </c>
      <c r="R92" s="15">
        <v>293953.65999999997</v>
      </c>
      <c r="S92" s="15">
        <v>503734.98</v>
      </c>
      <c r="T92" s="15">
        <v>-151449</v>
      </c>
      <c r="U92" s="15">
        <v>0</v>
      </c>
      <c r="V92" s="15">
        <v>1083881.51</v>
      </c>
      <c r="W92" s="15">
        <v>220255.66</v>
      </c>
      <c r="X92" s="15">
        <v>672201.19</v>
      </c>
      <c r="Y92" s="15">
        <v>849102.8</v>
      </c>
      <c r="Z92" s="15">
        <v>721723.63</v>
      </c>
      <c r="AA92" s="15">
        <v>144547.28</v>
      </c>
      <c r="AB92" s="15">
        <v>44963.25</v>
      </c>
      <c r="AC92" s="15">
        <v>536571.62</v>
      </c>
      <c r="AD92" s="15">
        <v>1813672.09</v>
      </c>
      <c r="AE92" s="15">
        <v>1706476.58</v>
      </c>
      <c r="AF92" s="15">
        <v>107195.51</v>
      </c>
      <c r="AG92" s="15">
        <v>399757.02</v>
      </c>
      <c r="AH92" s="15">
        <v>1509067.69</v>
      </c>
      <c r="AI92" s="15">
        <v>1409895.26</v>
      </c>
      <c r="AJ92" s="15">
        <v>99172.43</v>
      </c>
      <c r="AK92" s="15">
        <v>1077331.69</v>
      </c>
      <c r="AL92" s="15">
        <v>835191</v>
      </c>
      <c r="AM92" s="15">
        <v>116831.41</v>
      </c>
      <c r="AN92" s="15">
        <v>7821140.5800000001</v>
      </c>
      <c r="AO92" s="15">
        <v>5467738.3099999996</v>
      </c>
      <c r="AP92" s="15">
        <v>2353402.27</v>
      </c>
      <c r="AQ92" s="15">
        <v>44381.11</v>
      </c>
      <c r="AR92" s="15">
        <v>197270.75</v>
      </c>
      <c r="AS92" s="15">
        <v>3023246.47</v>
      </c>
      <c r="AT92" s="15">
        <v>93158196.810000002</v>
      </c>
      <c r="AU92" s="15">
        <v>93059000</v>
      </c>
      <c r="AV92" s="15">
        <v>99196.81</v>
      </c>
      <c r="AW92" s="15">
        <v>8336518.5699999994</v>
      </c>
      <c r="AX92" s="15">
        <v>751367.71</v>
      </c>
      <c r="AY92" s="15">
        <v>360159.09</v>
      </c>
      <c r="AZ92" s="15">
        <v>1041716.22</v>
      </c>
      <c r="BA92" s="15">
        <v>2319017.5699999998</v>
      </c>
      <c r="BB92" s="15">
        <v>223203.08</v>
      </c>
      <c r="BC92" s="15">
        <v>600550.57999999996</v>
      </c>
      <c r="BD92" s="15">
        <v>3290054.11</v>
      </c>
      <c r="BE92" s="15">
        <v>435774.13</v>
      </c>
      <c r="BF92" s="15">
        <v>407769.85</v>
      </c>
      <c r="BG92" s="15">
        <v>910446.51</v>
      </c>
      <c r="BH92" s="15">
        <v>11300</v>
      </c>
      <c r="BI92" s="15">
        <v>1500597.09</v>
      </c>
      <c r="BJ92" s="15">
        <v>1299123.74</v>
      </c>
      <c r="BK92" s="15">
        <v>201473.35</v>
      </c>
      <c r="BL92" s="15">
        <v>2734341.35</v>
      </c>
      <c r="BM92" s="15">
        <v>1908591.37</v>
      </c>
      <c r="BN92" s="15">
        <v>825749.98</v>
      </c>
      <c r="BO92" s="15">
        <v>267844.8</v>
      </c>
      <c r="BP92" s="15">
        <v>856868.72</v>
      </c>
      <c r="BQ92" s="15">
        <v>831041</v>
      </c>
      <c r="BR92" s="15">
        <v>566139.24</v>
      </c>
      <c r="BS92" s="15">
        <v>1289964.33</v>
      </c>
      <c r="BT92" s="15">
        <v>398971.7</v>
      </c>
      <c r="BU92" s="15">
        <v>775906.68</v>
      </c>
      <c r="BV92" s="15">
        <v>917322.83</v>
      </c>
      <c r="BW92" s="15">
        <v>430571.11</v>
      </c>
      <c r="BX92" s="15">
        <v>283052.01</v>
      </c>
      <c r="BY92" s="15">
        <v>1838891.9</v>
      </c>
      <c r="BZ92" s="15">
        <v>52555</v>
      </c>
      <c r="CA92" s="15">
        <v>1693222.9</v>
      </c>
      <c r="CB92" s="15">
        <v>93114</v>
      </c>
      <c r="CC92" s="15">
        <v>541225.15</v>
      </c>
      <c r="CD92" s="15">
        <v>5599429.4099999992</v>
      </c>
      <c r="CE92" s="15">
        <v>4809253.0199999996</v>
      </c>
      <c r="CF92" s="15">
        <v>790176.39</v>
      </c>
      <c r="CG92" s="15">
        <v>781575</v>
      </c>
      <c r="CH92" s="15">
        <v>222322.85</v>
      </c>
      <c r="CI92" s="15">
        <v>344667.34</v>
      </c>
      <c r="CJ92" s="15">
        <v>242156.51</v>
      </c>
      <c r="CK92" s="15">
        <v>1032257.86</v>
      </c>
      <c r="CL92" s="15">
        <v>2286233</v>
      </c>
      <c r="CM92" s="15">
        <v>289800.12</v>
      </c>
      <c r="CN92" s="15">
        <v>24493812.600000001</v>
      </c>
      <c r="CO92" s="15">
        <v>7771369.8399999999</v>
      </c>
      <c r="CP92" s="15">
        <v>7152963</v>
      </c>
      <c r="CQ92" s="15">
        <v>53162.22</v>
      </c>
      <c r="CR92" s="15">
        <v>565244.62</v>
      </c>
      <c r="CS92" s="15">
        <v>282074</v>
      </c>
      <c r="CT92" s="15">
        <v>1496813.33</v>
      </c>
      <c r="CU92" s="15">
        <v>840161.66</v>
      </c>
      <c r="CV92" s="15">
        <v>283216.84000000003</v>
      </c>
      <c r="CW92" s="15">
        <v>300181.21000000002</v>
      </c>
      <c r="CX92" s="15">
        <v>186507.12</v>
      </c>
      <c r="CY92" s="15">
        <v>1032662</v>
      </c>
      <c r="CZ92" s="15">
        <v>1692203</v>
      </c>
      <c r="DA92" s="15">
        <v>631802.41</v>
      </c>
    </row>
    <row r="93" spans="1:105" s="2" customFormat="1" x14ac:dyDescent="0.2">
      <c r="A93" s="1" t="s">
        <v>104</v>
      </c>
      <c r="B93" s="1"/>
      <c r="C93" s="7"/>
      <c r="D93" s="15">
        <v>0</v>
      </c>
      <c r="E93" s="15">
        <v>66019</v>
      </c>
      <c r="F93" s="15">
        <v>6565</v>
      </c>
      <c r="G93" s="15">
        <v>32488.93</v>
      </c>
      <c r="H93" s="15">
        <v>133356.5</v>
      </c>
      <c r="I93" s="15">
        <v>11490.82</v>
      </c>
      <c r="J93" s="15">
        <v>35302</v>
      </c>
      <c r="K93" s="15">
        <v>21752.92</v>
      </c>
      <c r="L93" s="15">
        <v>2607</v>
      </c>
      <c r="M93" s="15">
        <v>20838</v>
      </c>
      <c r="N93" s="15">
        <v>3175</v>
      </c>
      <c r="O93" s="15">
        <v>88563.16</v>
      </c>
      <c r="P93" s="15">
        <v>2331.9499999999998</v>
      </c>
      <c r="Q93" s="15">
        <v>0</v>
      </c>
      <c r="R93" s="15">
        <v>0</v>
      </c>
      <c r="S93" s="15">
        <v>6478.75</v>
      </c>
      <c r="T93" s="15">
        <v>0</v>
      </c>
      <c r="U93" s="15">
        <v>10857</v>
      </c>
      <c r="V93" s="15">
        <v>30162.33</v>
      </c>
      <c r="W93" s="15">
        <v>0</v>
      </c>
      <c r="X93" s="15">
        <v>9482.93</v>
      </c>
      <c r="Y93" s="15">
        <v>15783.94</v>
      </c>
      <c r="Z93" s="15">
        <v>0</v>
      </c>
      <c r="AA93" s="15">
        <v>4712.05</v>
      </c>
      <c r="AB93" s="15">
        <v>0</v>
      </c>
      <c r="AC93" s="15">
        <v>0</v>
      </c>
      <c r="AD93" s="15">
        <v>2266.1999999999998</v>
      </c>
      <c r="AE93" s="15">
        <v>0</v>
      </c>
      <c r="AF93" s="15">
        <v>2266.1999999999998</v>
      </c>
      <c r="AG93" s="15">
        <v>5388.36</v>
      </c>
      <c r="AH93" s="15">
        <v>36603.31</v>
      </c>
      <c r="AI93" s="15">
        <v>36603.31</v>
      </c>
      <c r="AJ93" s="15">
        <v>0</v>
      </c>
      <c r="AK93" s="15">
        <v>27424.799999999999</v>
      </c>
      <c r="AL93" s="15">
        <v>0</v>
      </c>
      <c r="AM93" s="15">
        <v>0</v>
      </c>
      <c r="AN93" s="15">
        <v>184739.51</v>
      </c>
      <c r="AO93" s="15">
        <v>170337.88</v>
      </c>
      <c r="AP93" s="15">
        <v>14401.63</v>
      </c>
      <c r="AQ93" s="15">
        <v>0</v>
      </c>
      <c r="AR93" s="15">
        <v>95</v>
      </c>
      <c r="AS93" s="15">
        <v>252982.19</v>
      </c>
      <c r="AT93" s="15">
        <v>1325089.6000000001</v>
      </c>
      <c r="AU93" s="15">
        <v>1324600</v>
      </c>
      <c r="AV93" s="15">
        <v>489.6</v>
      </c>
      <c r="AW93" s="15">
        <v>3247063.47</v>
      </c>
      <c r="AX93" s="15">
        <v>7986.15</v>
      </c>
      <c r="AY93" s="15">
        <v>0</v>
      </c>
      <c r="AZ93" s="15">
        <v>0</v>
      </c>
      <c r="BA93" s="15">
        <v>129589.59</v>
      </c>
      <c r="BB93" s="15">
        <v>9717.99</v>
      </c>
      <c r="BC93" s="15">
        <v>15320.21</v>
      </c>
      <c r="BD93" s="15">
        <v>105685.6</v>
      </c>
      <c r="BE93" s="15">
        <v>14702.5</v>
      </c>
      <c r="BF93" s="15">
        <v>15580.97</v>
      </c>
      <c r="BG93" s="15">
        <v>12638.35</v>
      </c>
      <c r="BH93" s="15">
        <v>0</v>
      </c>
      <c r="BI93" s="15">
        <v>23002</v>
      </c>
      <c r="BJ93" s="15">
        <v>23002</v>
      </c>
      <c r="BK93" s="15">
        <v>0</v>
      </c>
      <c r="BL93" s="15">
        <v>92270.399999999994</v>
      </c>
      <c r="BM93" s="15">
        <v>78520.66</v>
      </c>
      <c r="BN93" s="15">
        <v>13749.74</v>
      </c>
      <c r="BO93" s="15">
        <v>712.95</v>
      </c>
      <c r="BP93" s="15">
        <v>24718.59</v>
      </c>
      <c r="BQ93" s="15">
        <v>0</v>
      </c>
      <c r="BR93" s="15">
        <v>0</v>
      </c>
      <c r="BS93" s="15">
        <v>59939.02</v>
      </c>
      <c r="BT93" s="15">
        <v>29736.45</v>
      </c>
      <c r="BU93" s="15">
        <v>18108.41</v>
      </c>
      <c r="BV93" s="15">
        <v>1526323.09</v>
      </c>
      <c r="BW93" s="15">
        <v>50644.51</v>
      </c>
      <c r="BX93" s="15">
        <v>13011.09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405573.84</v>
      </c>
      <c r="CE93" s="15">
        <v>405573.84</v>
      </c>
      <c r="CF93" s="15">
        <v>0</v>
      </c>
      <c r="CG93" s="15">
        <v>400269</v>
      </c>
      <c r="CH93" s="15">
        <v>675.26</v>
      </c>
      <c r="CI93" s="15">
        <v>269.64</v>
      </c>
      <c r="CJ93" s="15">
        <v>0</v>
      </c>
      <c r="CK93" s="15">
        <v>6790.97</v>
      </c>
      <c r="CL93" s="15">
        <v>16933</v>
      </c>
      <c r="CM93" s="15">
        <v>0</v>
      </c>
      <c r="CN93" s="15">
        <v>2600371.98</v>
      </c>
      <c r="CO93" s="15">
        <v>18479.64</v>
      </c>
      <c r="CP93" s="15">
        <v>13410</v>
      </c>
      <c r="CQ93" s="15">
        <v>0</v>
      </c>
      <c r="CR93" s="15">
        <v>5069.6400000000003</v>
      </c>
      <c r="CS93" s="15">
        <v>0</v>
      </c>
      <c r="CT93" s="15">
        <v>192344.85</v>
      </c>
      <c r="CU93" s="15">
        <v>102835.94</v>
      </c>
      <c r="CV93" s="15">
        <v>573.22</v>
      </c>
      <c r="CW93" s="15">
        <v>34105.42</v>
      </c>
      <c r="CX93" s="15">
        <v>0</v>
      </c>
      <c r="CY93" s="15">
        <v>6300</v>
      </c>
      <c r="CZ93" s="15">
        <v>3448</v>
      </c>
      <c r="DA93" s="15">
        <v>5996.18</v>
      </c>
    </row>
    <row r="94" spans="1:105" s="2" customFormat="1" x14ac:dyDescent="0.2">
      <c r="A94" s="1" t="s">
        <v>210</v>
      </c>
      <c r="B94" s="1"/>
      <c r="C94" s="7"/>
      <c r="D94" s="15">
        <v>0</v>
      </c>
      <c r="E94" s="15">
        <v>0</v>
      </c>
      <c r="F94" s="15">
        <v>0</v>
      </c>
      <c r="G94" s="15">
        <v>9022.59</v>
      </c>
      <c r="H94" s="15">
        <v>0</v>
      </c>
      <c r="I94" s="15">
        <v>75521.039999999994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609.57000000000005</v>
      </c>
      <c r="AL94" s="15">
        <v>0</v>
      </c>
      <c r="AM94" s="15">
        <v>0</v>
      </c>
      <c r="AN94" s="15">
        <v>18465.59</v>
      </c>
      <c r="AO94" s="15">
        <v>6104.5</v>
      </c>
      <c r="AP94" s="15">
        <v>12361.09</v>
      </c>
      <c r="AQ94" s="15">
        <v>0</v>
      </c>
      <c r="AR94" s="15">
        <v>0</v>
      </c>
      <c r="AS94" s="15">
        <v>3393.48</v>
      </c>
      <c r="AT94" s="15">
        <v>0</v>
      </c>
      <c r="AU94" s="15">
        <v>0</v>
      </c>
      <c r="AV94" s="15">
        <v>0</v>
      </c>
      <c r="AW94" s="15">
        <v>0</v>
      </c>
      <c r="AX94" s="15">
        <v>303.83999999999997</v>
      </c>
      <c r="AY94" s="15">
        <v>0</v>
      </c>
      <c r="AZ94" s="15">
        <v>0</v>
      </c>
      <c r="BA94" s="15">
        <v>20500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-2238.84</v>
      </c>
      <c r="BM94" s="15">
        <v>0</v>
      </c>
      <c r="BN94" s="15">
        <v>-2238.84</v>
      </c>
      <c r="BO94" s="15">
        <v>0</v>
      </c>
      <c r="BP94" s="15">
        <v>562.91999999999996</v>
      </c>
      <c r="BQ94" s="15">
        <v>0</v>
      </c>
      <c r="BR94" s="15">
        <v>0</v>
      </c>
      <c r="BS94" s="15">
        <v>92202.99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120644.28</v>
      </c>
      <c r="CE94" s="15">
        <v>120644.28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44343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8000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2210.6999999999998</v>
      </c>
    </row>
    <row r="95" spans="1:105" s="2" customFormat="1" x14ac:dyDescent="0.2">
      <c r="A95" s="1" t="s">
        <v>211</v>
      </c>
      <c r="B95" s="1"/>
      <c r="C95" s="7"/>
      <c r="D95" s="15">
        <v>212260.97</v>
      </c>
      <c r="E95" s="15">
        <v>3225570</v>
      </c>
      <c r="F95" s="15">
        <v>7543024</v>
      </c>
      <c r="G95" s="15">
        <v>782010.18</v>
      </c>
      <c r="H95" s="15">
        <v>3301128.05</v>
      </c>
      <c r="I95" s="15">
        <v>3383438.73</v>
      </c>
      <c r="J95" s="15">
        <v>3482776</v>
      </c>
      <c r="K95" s="15">
        <v>527715.18999999994</v>
      </c>
      <c r="L95" s="15">
        <v>192707.59</v>
      </c>
      <c r="M95" s="15">
        <v>1815118</v>
      </c>
      <c r="N95" s="15">
        <v>156345.41</v>
      </c>
      <c r="O95" s="15">
        <v>786419.06</v>
      </c>
      <c r="P95" s="15">
        <v>180148.93</v>
      </c>
      <c r="Q95" s="15">
        <v>59213.97</v>
      </c>
      <c r="R95" s="15">
        <v>235778.91</v>
      </c>
      <c r="S95" s="15">
        <v>617077.52</v>
      </c>
      <c r="T95" s="15">
        <v>22363319</v>
      </c>
      <c r="U95" s="15">
        <v>18488058</v>
      </c>
      <c r="V95" s="15">
        <v>1099594.8600000001</v>
      </c>
      <c r="W95" s="15">
        <v>216871.27</v>
      </c>
      <c r="X95" s="15">
        <v>2217712.2599999998</v>
      </c>
      <c r="Y95" s="15">
        <v>1035649.4</v>
      </c>
      <c r="Z95" s="15">
        <v>1264987.2</v>
      </c>
      <c r="AA95" s="15">
        <v>564234.18000000005</v>
      </c>
      <c r="AB95" s="15">
        <v>107347.15</v>
      </c>
      <c r="AC95" s="15">
        <v>3033538.52</v>
      </c>
      <c r="AD95" s="15">
        <v>4360055.1500000004</v>
      </c>
      <c r="AE95" s="15">
        <v>4028124.21</v>
      </c>
      <c r="AF95" s="15">
        <v>331930.94</v>
      </c>
      <c r="AG95" s="15">
        <v>538036.64</v>
      </c>
      <c r="AH95" s="15">
        <v>4172147.9</v>
      </c>
      <c r="AI95" s="15">
        <v>3970264.36</v>
      </c>
      <c r="AJ95" s="15">
        <v>201883.54</v>
      </c>
      <c r="AK95" s="15">
        <v>1315042.08</v>
      </c>
      <c r="AL95" s="15">
        <v>1887968</v>
      </c>
      <c r="AM95" s="15">
        <v>199541.71</v>
      </c>
      <c r="AN95" s="15">
        <v>11316401.779999999</v>
      </c>
      <c r="AO95" s="15">
        <v>10097992.51</v>
      </c>
      <c r="AP95" s="15">
        <v>1218409.27</v>
      </c>
      <c r="AQ95" s="15">
        <v>99159.38</v>
      </c>
      <c r="AR95" s="15">
        <v>231838.28</v>
      </c>
      <c r="AS95" s="15">
        <v>3628050.34</v>
      </c>
      <c r="AT95" s="15">
        <v>-16147005.93</v>
      </c>
      <c r="AU95" s="15">
        <v>-16253800</v>
      </c>
      <c r="AV95" s="15">
        <v>106794.07</v>
      </c>
      <c r="AW95" s="15">
        <v>3616766.51</v>
      </c>
      <c r="AX95" s="15">
        <v>908600.28</v>
      </c>
      <c r="AY95" s="15">
        <v>461482.02</v>
      </c>
      <c r="AZ95" s="15">
        <v>1607535.7</v>
      </c>
      <c r="BA95" s="15">
        <v>2265070.3199999998</v>
      </c>
      <c r="BB95" s="15">
        <v>552707.85</v>
      </c>
      <c r="BC95" s="15">
        <v>542149.14</v>
      </c>
      <c r="BD95" s="15">
        <v>5904495.0499999998</v>
      </c>
      <c r="BE95" s="15">
        <v>418259.54</v>
      </c>
      <c r="BF95" s="15">
        <v>615956.96</v>
      </c>
      <c r="BG95" s="15">
        <v>1370666.99</v>
      </c>
      <c r="BH95" s="15">
        <v>28803</v>
      </c>
      <c r="BI95" s="15">
        <v>2227566.46</v>
      </c>
      <c r="BJ95" s="15">
        <v>1869147</v>
      </c>
      <c r="BK95" s="15">
        <v>358419.46</v>
      </c>
      <c r="BL95" s="15">
        <v>3199900.76</v>
      </c>
      <c r="BM95" s="15">
        <v>1846130.46</v>
      </c>
      <c r="BN95" s="15">
        <v>1353770.3</v>
      </c>
      <c r="BO95" s="15">
        <v>477375.96</v>
      </c>
      <c r="BP95" s="15">
        <v>1305184.56</v>
      </c>
      <c r="BQ95" s="15">
        <v>1844097</v>
      </c>
      <c r="BR95" s="15">
        <v>757574.79</v>
      </c>
      <c r="BS95" s="15">
        <v>4666684.8600000003</v>
      </c>
      <c r="BT95" s="15">
        <v>650619.16</v>
      </c>
      <c r="BU95" s="15">
        <v>826513.91</v>
      </c>
      <c r="BV95" s="15">
        <v>3826473.21</v>
      </c>
      <c r="BW95" s="15">
        <v>691183.76</v>
      </c>
      <c r="BX95" s="15">
        <v>390204.05</v>
      </c>
      <c r="BY95" s="15">
        <v>967619.33</v>
      </c>
      <c r="BZ95" s="15">
        <v>15463.33</v>
      </c>
      <c r="CA95" s="15">
        <v>915745.8</v>
      </c>
      <c r="CB95" s="15">
        <v>36410.199999999997</v>
      </c>
      <c r="CC95" s="15">
        <v>296963.96999999997</v>
      </c>
      <c r="CD95" s="15">
        <v>17906896.359999999</v>
      </c>
      <c r="CE95" s="15">
        <v>16626011.799999999</v>
      </c>
      <c r="CF95" s="15">
        <v>1280884.56</v>
      </c>
      <c r="CG95" s="15">
        <v>2382267</v>
      </c>
      <c r="CH95" s="15">
        <v>261585.42</v>
      </c>
      <c r="CI95" s="15">
        <v>502669.47</v>
      </c>
      <c r="CJ95" s="15">
        <v>217503.18</v>
      </c>
      <c r="CK95" s="15">
        <v>674296.54</v>
      </c>
      <c r="CL95" s="15">
        <v>2796642</v>
      </c>
      <c r="CM95" s="15">
        <v>461588</v>
      </c>
      <c r="CN95" s="15">
        <v>48221009.580000006</v>
      </c>
      <c r="CO95" s="15">
        <v>6684740.2599999988</v>
      </c>
      <c r="CP95" s="15">
        <v>6020154</v>
      </c>
      <c r="CQ95" s="15">
        <v>249296.02</v>
      </c>
      <c r="CR95" s="15">
        <v>415290.24</v>
      </c>
      <c r="CS95" s="15">
        <v>736021.17</v>
      </c>
      <c r="CT95" s="15">
        <v>1594971.4</v>
      </c>
      <c r="CU95" s="15">
        <v>1289010.69</v>
      </c>
      <c r="CV95" s="15">
        <v>269071.87</v>
      </c>
      <c r="CW95" s="15">
        <v>417006.64</v>
      </c>
      <c r="CX95" s="15">
        <v>35145.82</v>
      </c>
      <c r="CY95" s="15">
        <v>2174758</v>
      </c>
      <c r="CZ95" s="15">
        <v>2272812</v>
      </c>
      <c r="DA95" s="15">
        <v>1223394.53</v>
      </c>
    </row>
    <row r="96" spans="1:105" s="2" customFormat="1" x14ac:dyDescent="0.2">
      <c r="A96" s="1" t="s">
        <v>212</v>
      </c>
      <c r="B96" s="1"/>
      <c r="C96" s="7"/>
      <c r="D96" s="15">
        <v>5034.93</v>
      </c>
      <c r="E96" s="15">
        <v>72000</v>
      </c>
      <c r="F96" s="15">
        <v>167174</v>
      </c>
      <c r="G96" s="15">
        <v>0</v>
      </c>
      <c r="H96" s="15">
        <v>0</v>
      </c>
      <c r="I96" s="15">
        <v>25598.39</v>
      </c>
      <c r="J96" s="15">
        <v>50597</v>
      </c>
      <c r="K96" s="15">
        <v>10473.84</v>
      </c>
      <c r="L96" s="15">
        <v>15467.14</v>
      </c>
      <c r="M96" s="15">
        <v>88070</v>
      </c>
      <c r="N96" s="15">
        <v>5684.84</v>
      </c>
      <c r="O96" s="15">
        <v>1401</v>
      </c>
      <c r="P96" s="15">
        <v>5883.84</v>
      </c>
      <c r="Q96" s="15">
        <v>1000</v>
      </c>
      <c r="R96" s="15">
        <v>20297.7</v>
      </c>
      <c r="S96" s="15">
        <v>26341.18</v>
      </c>
      <c r="T96" s="15">
        <v>0</v>
      </c>
      <c r="U96" s="15">
        <v>190222</v>
      </c>
      <c r="V96" s="15">
        <v>10132.33</v>
      </c>
      <c r="W96" s="15">
        <v>8753</v>
      </c>
      <c r="X96" s="15">
        <v>0</v>
      </c>
      <c r="Y96" s="15">
        <v>17706.3</v>
      </c>
      <c r="Z96" s="15">
        <v>79874.52</v>
      </c>
      <c r="AA96" s="15">
        <v>7745.21</v>
      </c>
      <c r="AB96" s="15">
        <v>100</v>
      </c>
      <c r="AC96" s="15">
        <v>120910.62</v>
      </c>
      <c r="AD96" s="15">
        <v>0</v>
      </c>
      <c r="AE96" s="15">
        <v>0</v>
      </c>
      <c r="AF96" s="15">
        <v>0</v>
      </c>
      <c r="AG96" s="15">
        <v>4092.39</v>
      </c>
      <c r="AH96" s="15">
        <v>179174.6</v>
      </c>
      <c r="AI96" s="15">
        <v>176642.08</v>
      </c>
      <c r="AJ96" s="15">
        <v>2532.52</v>
      </c>
      <c r="AK96" s="15">
        <v>15653.52</v>
      </c>
      <c r="AL96" s="15">
        <v>42712</v>
      </c>
      <c r="AM96" s="15">
        <v>0</v>
      </c>
      <c r="AN96" s="15">
        <v>116140.69</v>
      </c>
      <c r="AO96" s="15">
        <v>86240.69</v>
      </c>
      <c r="AP96" s="15">
        <v>29900</v>
      </c>
      <c r="AQ96" s="15">
        <v>3807</v>
      </c>
      <c r="AR96" s="15">
        <v>3732.12</v>
      </c>
      <c r="AS96" s="15">
        <v>270000</v>
      </c>
      <c r="AT96" s="15">
        <v>809500</v>
      </c>
      <c r="AU96" s="15">
        <v>809500</v>
      </c>
      <c r="AV96" s="15">
        <v>0</v>
      </c>
      <c r="AW96" s="15">
        <v>253430.85</v>
      </c>
      <c r="AX96" s="15">
        <v>10312.19</v>
      </c>
      <c r="AY96" s="15">
        <v>21263.87</v>
      </c>
      <c r="AZ96" s="15">
        <v>147738.97</v>
      </c>
      <c r="BA96" s="15">
        <v>58853.64</v>
      </c>
      <c r="BB96" s="15">
        <v>11058.96</v>
      </c>
      <c r="BC96" s="15">
        <v>15833.64</v>
      </c>
      <c r="BD96" s="15">
        <v>353792</v>
      </c>
      <c r="BE96" s="15">
        <v>0</v>
      </c>
      <c r="BF96" s="15">
        <v>18523.03</v>
      </c>
      <c r="BG96" s="15">
        <v>52559.26</v>
      </c>
      <c r="BH96" s="15">
        <v>0</v>
      </c>
      <c r="BI96" s="15">
        <v>97562.04</v>
      </c>
      <c r="BJ96" s="15">
        <v>89502</v>
      </c>
      <c r="BK96" s="15">
        <v>8060.04</v>
      </c>
      <c r="BL96" s="15">
        <v>92401.54</v>
      </c>
      <c r="BM96" s="15">
        <v>42540.639999999999</v>
      </c>
      <c r="BN96" s="15">
        <v>49860.9</v>
      </c>
      <c r="BO96" s="15">
        <v>17005.3</v>
      </c>
      <c r="BP96" s="15">
        <v>24650.36</v>
      </c>
      <c r="BQ96" s="15">
        <v>61824</v>
      </c>
      <c r="BR96" s="15">
        <v>43558.43</v>
      </c>
      <c r="BS96" s="15">
        <v>30769.11</v>
      </c>
      <c r="BT96" s="15">
        <v>6396.04</v>
      </c>
      <c r="BU96" s="15">
        <v>21378</v>
      </c>
      <c r="BV96" s="15">
        <v>31756.32</v>
      </c>
      <c r="BW96" s="15">
        <v>3928.05</v>
      </c>
      <c r="BX96" s="15">
        <v>0</v>
      </c>
      <c r="BY96" s="15">
        <v>62047.37</v>
      </c>
      <c r="BZ96" s="15">
        <v>2179.87</v>
      </c>
      <c r="CA96" s="15">
        <v>51760.5</v>
      </c>
      <c r="CB96" s="15">
        <v>8107</v>
      </c>
      <c r="CC96" s="15">
        <v>19094.7</v>
      </c>
      <c r="CD96" s="15">
        <v>617462.87</v>
      </c>
      <c r="CE96" s="15">
        <v>573183.67000000004</v>
      </c>
      <c r="CF96" s="15">
        <v>44279.199999999997</v>
      </c>
      <c r="CG96" s="15">
        <v>68986</v>
      </c>
      <c r="CH96" s="15">
        <v>2901.13</v>
      </c>
      <c r="CI96" s="15">
        <v>1385.64</v>
      </c>
      <c r="CJ96" s="15">
        <v>25467.79</v>
      </c>
      <c r="CK96" s="15">
        <v>10368.52</v>
      </c>
      <c r="CL96" s="15">
        <v>34277</v>
      </c>
      <c r="CM96" s="15">
        <v>0</v>
      </c>
      <c r="CN96" s="15">
        <v>3330532.42</v>
      </c>
      <c r="CO96" s="15">
        <v>45316.29</v>
      </c>
      <c r="CP96" s="15">
        <v>25992</v>
      </c>
      <c r="CQ96" s="15">
        <v>6458.69</v>
      </c>
      <c r="CR96" s="15">
        <v>12865.6</v>
      </c>
      <c r="CS96" s="15">
        <v>868.32</v>
      </c>
      <c r="CT96" s="15">
        <v>0</v>
      </c>
      <c r="CU96" s="15">
        <v>0</v>
      </c>
      <c r="CV96" s="15">
        <v>21803.08</v>
      </c>
      <c r="CW96" s="15">
        <v>2701.08</v>
      </c>
      <c r="CX96" s="15">
        <v>-912.96</v>
      </c>
      <c r="CY96" s="15">
        <v>89784</v>
      </c>
      <c r="CZ96" s="15">
        <v>14153</v>
      </c>
      <c r="DA96" s="15">
        <v>32653.79</v>
      </c>
    </row>
    <row r="97" spans="1:105" s="2" customFormat="1" x14ac:dyDescent="0.2">
      <c r="A97" s="1" t="s">
        <v>240</v>
      </c>
      <c r="B97" s="1"/>
      <c r="C97" s="7"/>
      <c r="D97" s="15">
        <v>-465.95</v>
      </c>
      <c r="E97" s="15">
        <v>129863</v>
      </c>
      <c r="F97" s="15">
        <v>87712</v>
      </c>
      <c r="G97" s="15">
        <v>52378.99</v>
      </c>
      <c r="H97" s="15">
        <v>118967.78</v>
      </c>
      <c r="I97" s="15">
        <v>143212.26</v>
      </c>
      <c r="J97" s="15">
        <v>204415</v>
      </c>
      <c r="K97" s="15">
        <v>2364.9499999999998</v>
      </c>
      <c r="L97" s="15">
        <v>5415.8</v>
      </c>
      <c r="M97" s="15">
        <v>137396</v>
      </c>
      <c r="N97" s="15">
        <v>0</v>
      </c>
      <c r="O97" s="15">
        <v>67707.429999999993</v>
      </c>
      <c r="P97" s="15">
        <v>334.02</v>
      </c>
      <c r="Q97" s="15">
        <v>1660.45</v>
      </c>
      <c r="R97" s="15">
        <v>41744.58</v>
      </c>
      <c r="S97" s="15">
        <v>7843.66</v>
      </c>
      <c r="T97" s="15">
        <v>958885</v>
      </c>
      <c r="U97" s="15">
        <v>510143</v>
      </c>
      <c r="V97" s="15">
        <v>0</v>
      </c>
      <c r="W97" s="15">
        <v>3389.76</v>
      </c>
      <c r="X97" s="15">
        <v>9590.33</v>
      </c>
      <c r="Y97" s="15">
        <v>60815.839999999997</v>
      </c>
      <c r="Z97" s="15">
        <v>128005.87</v>
      </c>
      <c r="AA97" s="15">
        <v>-154.13</v>
      </c>
      <c r="AB97" s="15">
        <v>1920.14</v>
      </c>
      <c r="AC97" s="15">
        <v>90813.43</v>
      </c>
      <c r="AD97" s="15">
        <v>266905.09999999998</v>
      </c>
      <c r="AE97" s="15">
        <v>265161.78000000003</v>
      </c>
      <c r="AF97" s="15">
        <v>1743.32</v>
      </c>
      <c r="AG97" s="15">
        <v>1824.31</v>
      </c>
      <c r="AH97" s="15">
        <v>113523.22</v>
      </c>
      <c r="AI97" s="15">
        <v>104222.54</v>
      </c>
      <c r="AJ97" s="15">
        <v>9300.68</v>
      </c>
      <c r="AK97" s="15">
        <v>19010.93</v>
      </c>
      <c r="AL97" s="15">
        <v>38593</v>
      </c>
      <c r="AM97" s="15">
        <v>0</v>
      </c>
      <c r="AN97" s="15">
        <v>-833988.41</v>
      </c>
      <c r="AO97" s="15">
        <v>-1030450.84</v>
      </c>
      <c r="AP97" s="15">
        <v>196462.43</v>
      </c>
      <c r="AQ97" s="15">
        <v>3058.53</v>
      </c>
      <c r="AR97" s="15">
        <v>8231.9500000000007</v>
      </c>
      <c r="AS97" s="15">
        <v>489549.57</v>
      </c>
      <c r="AT97" s="15">
        <v>11815467.380000001</v>
      </c>
      <c r="AU97" s="15">
        <v>11813600</v>
      </c>
      <c r="AV97" s="15">
        <v>1867.38</v>
      </c>
      <c r="AW97" s="15">
        <v>1110204.97</v>
      </c>
      <c r="AX97" s="15">
        <v>27516.33</v>
      </c>
      <c r="AY97" s="15">
        <v>10168.11</v>
      </c>
      <c r="AZ97" s="15">
        <v>188856.64</v>
      </c>
      <c r="BA97" s="15">
        <v>115473.82</v>
      </c>
      <c r="BB97" s="15">
        <v>757.65</v>
      </c>
      <c r="BC97" s="15">
        <v>172.42</v>
      </c>
      <c r="BD97" s="15">
        <v>259360.56</v>
      </c>
      <c r="BE97" s="15">
        <v>25505.52</v>
      </c>
      <c r="BF97" s="15">
        <v>31941.82</v>
      </c>
      <c r="BG97" s="15">
        <v>24931.360000000001</v>
      </c>
      <c r="BH97" s="15">
        <v>0</v>
      </c>
      <c r="BI97" s="15">
        <v>156976.17000000001</v>
      </c>
      <c r="BJ97" s="15">
        <v>150000</v>
      </c>
      <c r="BK97" s="15">
        <v>6976.17</v>
      </c>
      <c r="BL97" s="15">
        <v>236839.42</v>
      </c>
      <c r="BM97" s="15">
        <v>150000</v>
      </c>
      <c r="BN97" s="15">
        <v>86839.42</v>
      </c>
      <c r="BO97" s="15">
        <v>26312.81</v>
      </c>
      <c r="BP97" s="15">
        <v>109376.99</v>
      </c>
      <c r="BQ97" s="15">
        <v>42500</v>
      </c>
      <c r="BR97" s="15">
        <v>48755.28</v>
      </c>
      <c r="BS97" s="15">
        <v>321730.34000000003</v>
      </c>
      <c r="BT97" s="15">
        <v>21214.66</v>
      </c>
      <c r="BU97" s="15">
        <v>110694.65</v>
      </c>
      <c r="BV97" s="15">
        <v>358439.85</v>
      </c>
      <c r="BW97" s="15">
        <v>28834.91</v>
      </c>
      <c r="BX97" s="15">
        <v>-17595.78</v>
      </c>
      <c r="BY97" s="15">
        <v>223867.01</v>
      </c>
      <c r="BZ97" s="15">
        <v>129.99</v>
      </c>
      <c r="CA97" s="15">
        <v>225415.22</v>
      </c>
      <c r="CB97" s="15">
        <v>-1678.2</v>
      </c>
      <c r="CC97" s="15">
        <v>123308.3</v>
      </c>
      <c r="CD97" s="15">
        <v>606633.22</v>
      </c>
      <c r="CE97" s="15">
        <v>622943.92000000004</v>
      </c>
      <c r="CF97" s="15">
        <v>-16310.7</v>
      </c>
      <c r="CG97" s="15">
        <v>177596</v>
      </c>
      <c r="CH97" s="15">
        <v>24133.48</v>
      </c>
      <c r="CI97" s="15">
        <v>13000</v>
      </c>
      <c r="CJ97" s="15">
        <v>23618.92</v>
      </c>
      <c r="CK97" s="15">
        <v>0</v>
      </c>
      <c r="CL97" s="15">
        <v>404453</v>
      </c>
      <c r="CM97" s="15">
        <v>37244.85</v>
      </c>
      <c r="CN97" s="15">
        <v>8205634.6200000001</v>
      </c>
      <c r="CO97" s="15">
        <v>587127.29</v>
      </c>
      <c r="CP97" s="15">
        <v>560629</v>
      </c>
      <c r="CQ97" s="15">
        <v>8232.1299999999992</v>
      </c>
      <c r="CR97" s="15">
        <v>18266.16</v>
      </c>
      <c r="CS97" s="15">
        <v>0</v>
      </c>
      <c r="CT97" s="15">
        <v>114820.14</v>
      </c>
      <c r="CU97" s="15">
        <v>265139.48</v>
      </c>
      <c r="CV97" s="15">
        <v>0</v>
      </c>
      <c r="CW97" s="15">
        <v>0</v>
      </c>
      <c r="CX97" s="15">
        <v>0.98</v>
      </c>
      <c r="CY97" s="15">
        <v>309503</v>
      </c>
      <c r="CZ97" s="15">
        <v>57589.279999999999</v>
      </c>
      <c r="DA97" s="15">
        <v>1659.25</v>
      </c>
    </row>
    <row r="98" spans="1:105" s="2" customFormat="1" x14ac:dyDescent="0.2">
      <c r="A98" s="1" t="s">
        <v>231</v>
      </c>
      <c r="B98" s="1"/>
      <c r="C98" s="7"/>
      <c r="D98" s="15">
        <v>1713.58</v>
      </c>
      <c r="E98" s="15">
        <v>0</v>
      </c>
      <c r="F98" s="15">
        <v>22440</v>
      </c>
      <c r="G98" s="15">
        <v>11870.49</v>
      </c>
      <c r="H98" s="15">
        <v>25383.29</v>
      </c>
      <c r="I98" s="15">
        <v>6972.46</v>
      </c>
      <c r="J98" s="15">
        <v>0</v>
      </c>
      <c r="K98" s="15">
        <v>1051.1300000000001</v>
      </c>
      <c r="L98" s="15">
        <v>0</v>
      </c>
      <c r="M98" s="15">
        <v>2173</v>
      </c>
      <c r="N98" s="15">
        <v>1484.53</v>
      </c>
      <c r="O98" s="15">
        <v>0</v>
      </c>
      <c r="P98" s="15">
        <v>0</v>
      </c>
      <c r="Q98" s="15">
        <v>0</v>
      </c>
      <c r="R98" s="15">
        <v>2167.9699999999998</v>
      </c>
      <c r="S98" s="15">
        <v>2933.26</v>
      </c>
      <c r="T98" s="15">
        <v>0</v>
      </c>
      <c r="U98" s="15">
        <v>33062</v>
      </c>
      <c r="V98" s="15">
        <v>3055.55</v>
      </c>
      <c r="W98" s="15">
        <v>3508</v>
      </c>
      <c r="X98" s="15">
        <v>1000</v>
      </c>
      <c r="Y98" s="15">
        <v>0</v>
      </c>
      <c r="Z98" s="15">
        <v>4234.0200000000004</v>
      </c>
      <c r="AA98" s="15">
        <v>10111.93</v>
      </c>
      <c r="AB98" s="15">
        <v>0</v>
      </c>
      <c r="AC98" s="15">
        <v>15551.75</v>
      </c>
      <c r="AD98" s="15">
        <v>38268.68</v>
      </c>
      <c r="AE98" s="15">
        <v>37208.18</v>
      </c>
      <c r="AF98" s="15">
        <v>1060.5</v>
      </c>
      <c r="AG98" s="15">
        <v>7136.68</v>
      </c>
      <c r="AH98" s="15">
        <v>27909.75</v>
      </c>
      <c r="AI98" s="15">
        <v>26203.279999999999</v>
      </c>
      <c r="AJ98" s="15">
        <v>1706.47</v>
      </c>
      <c r="AK98" s="15">
        <v>0</v>
      </c>
      <c r="AL98" s="15">
        <v>1557</v>
      </c>
      <c r="AM98" s="15">
        <v>290.16000000000003</v>
      </c>
      <c r="AN98" s="15">
        <v>109862.87</v>
      </c>
      <c r="AO98" s="15">
        <v>109556.18</v>
      </c>
      <c r="AP98" s="15">
        <v>306.69</v>
      </c>
      <c r="AQ98" s="15">
        <v>0</v>
      </c>
      <c r="AR98" s="15">
        <v>0</v>
      </c>
      <c r="AS98" s="15">
        <v>7843.19</v>
      </c>
      <c r="AT98" s="15">
        <v>49588.04</v>
      </c>
      <c r="AU98" s="15">
        <v>49500</v>
      </c>
      <c r="AV98" s="15">
        <v>88.04</v>
      </c>
      <c r="AW98" s="15">
        <v>38700.94</v>
      </c>
      <c r="AX98" s="15">
        <v>2550.9499999999998</v>
      </c>
      <c r="AY98" s="15">
        <v>1369.76</v>
      </c>
      <c r="AZ98" s="15">
        <v>3521.67</v>
      </c>
      <c r="BA98" s="15">
        <v>0</v>
      </c>
      <c r="BB98" s="15">
        <v>0</v>
      </c>
      <c r="BC98" s="15">
        <v>13278.65</v>
      </c>
      <c r="BD98" s="15">
        <v>326313.96999999997</v>
      </c>
      <c r="BE98" s="15">
        <v>0</v>
      </c>
      <c r="BF98" s="15">
        <v>0</v>
      </c>
      <c r="BG98" s="15">
        <v>6105.04</v>
      </c>
      <c r="BH98" s="15">
        <v>0</v>
      </c>
      <c r="BI98" s="15">
        <v>0</v>
      </c>
      <c r="BJ98" s="15">
        <v>0</v>
      </c>
      <c r="BK98" s="15">
        <v>0</v>
      </c>
      <c r="BL98" s="15">
        <v>37460.629999999997</v>
      </c>
      <c r="BM98" s="15">
        <v>29201.4</v>
      </c>
      <c r="BN98" s="15">
        <v>8259.23</v>
      </c>
      <c r="BO98" s="15">
        <v>7842.94</v>
      </c>
      <c r="BP98" s="15">
        <v>4483.38</v>
      </c>
      <c r="BQ98" s="15">
        <v>4126</v>
      </c>
      <c r="BR98" s="15">
        <v>776.4</v>
      </c>
      <c r="BS98" s="15">
        <v>0</v>
      </c>
      <c r="BT98" s="15">
        <v>0</v>
      </c>
      <c r="BU98" s="15">
        <v>0</v>
      </c>
      <c r="BV98" s="15">
        <v>13814.53</v>
      </c>
      <c r="BW98" s="15">
        <v>802.79</v>
      </c>
      <c r="BX98" s="15">
        <v>0</v>
      </c>
      <c r="BY98" s="15">
        <v>84273.57</v>
      </c>
      <c r="BZ98" s="15">
        <v>755.29</v>
      </c>
      <c r="CA98" s="15">
        <v>83518.28</v>
      </c>
      <c r="CB98" s="15">
        <v>0</v>
      </c>
      <c r="CC98" s="15">
        <v>0</v>
      </c>
      <c r="CD98" s="15">
        <v>8139.24</v>
      </c>
      <c r="CE98" s="15">
        <v>0</v>
      </c>
      <c r="CF98" s="15">
        <v>8139.24</v>
      </c>
      <c r="CG98" s="15">
        <v>0</v>
      </c>
      <c r="CH98" s="15">
        <v>0</v>
      </c>
      <c r="CI98" s="15">
        <v>0</v>
      </c>
      <c r="CJ98" s="15">
        <v>785</v>
      </c>
      <c r="CK98" s="15">
        <v>955.58</v>
      </c>
      <c r="CL98" s="15">
        <v>135242</v>
      </c>
      <c r="CM98" s="15">
        <v>0</v>
      </c>
      <c r="CN98" s="15">
        <v>0</v>
      </c>
      <c r="CO98" s="15">
        <v>32184.639999999999</v>
      </c>
      <c r="CP98" s="15">
        <v>13372</v>
      </c>
      <c r="CQ98" s="15">
        <v>0</v>
      </c>
      <c r="CR98" s="15">
        <v>18812.64</v>
      </c>
      <c r="CS98" s="15">
        <v>0</v>
      </c>
      <c r="CT98" s="15">
        <v>0</v>
      </c>
      <c r="CU98" s="15">
        <v>23540.15</v>
      </c>
      <c r="CV98" s="15">
        <v>754.56</v>
      </c>
      <c r="CW98" s="15">
        <v>1871.03</v>
      </c>
      <c r="CX98" s="15">
        <v>0</v>
      </c>
      <c r="CY98" s="15">
        <v>19307</v>
      </c>
      <c r="CZ98" s="15">
        <v>0</v>
      </c>
      <c r="DA98" s="15">
        <v>0</v>
      </c>
    </row>
    <row r="99" spans="1:105" s="2" customFormat="1" x14ac:dyDescent="0.2">
      <c r="A99" s="1" t="s">
        <v>232</v>
      </c>
      <c r="B99" s="1"/>
      <c r="C99" s="7"/>
      <c r="D99" s="15">
        <v>0</v>
      </c>
      <c r="E99" s="15">
        <v>34551</v>
      </c>
      <c r="F99" s="15">
        <v>16071</v>
      </c>
      <c r="G99" s="15">
        <v>400</v>
      </c>
      <c r="H99" s="15">
        <v>0</v>
      </c>
      <c r="I99" s="15">
        <v>28891.5</v>
      </c>
      <c r="J99" s="15">
        <v>0</v>
      </c>
      <c r="K99" s="15">
        <v>250</v>
      </c>
      <c r="L99" s="15">
        <v>0</v>
      </c>
      <c r="M99" s="15">
        <v>400000</v>
      </c>
      <c r="N99" s="15">
        <v>0</v>
      </c>
      <c r="O99" s="15">
        <v>0</v>
      </c>
      <c r="P99" s="15">
        <v>1000</v>
      </c>
      <c r="Q99" s="15">
        <v>0</v>
      </c>
      <c r="R99" s="15">
        <v>0</v>
      </c>
      <c r="S99" s="15">
        <v>25</v>
      </c>
      <c r="T99" s="15">
        <v>0</v>
      </c>
      <c r="U99" s="15">
        <v>10744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11243.33</v>
      </c>
      <c r="AE99" s="15">
        <v>11243.33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325000</v>
      </c>
      <c r="AM99" s="15">
        <v>0</v>
      </c>
      <c r="AN99" s="15">
        <v>840</v>
      </c>
      <c r="AO99" s="15">
        <v>0</v>
      </c>
      <c r="AP99" s="15">
        <v>840</v>
      </c>
      <c r="AQ99" s="15">
        <v>392</v>
      </c>
      <c r="AR99" s="15">
        <v>0</v>
      </c>
      <c r="AS99" s="15">
        <v>0</v>
      </c>
      <c r="AT99" s="15">
        <v>300</v>
      </c>
      <c r="AU99" s="15">
        <v>300</v>
      </c>
      <c r="AV99" s="15">
        <v>0</v>
      </c>
      <c r="AW99" s="15">
        <v>86129.8</v>
      </c>
      <c r="AX99" s="15">
        <v>816.25</v>
      </c>
      <c r="AY99" s="15">
        <v>0</v>
      </c>
      <c r="AZ99" s="15">
        <v>408.92</v>
      </c>
      <c r="BA99" s="15">
        <v>158700</v>
      </c>
      <c r="BB99" s="15">
        <v>0</v>
      </c>
      <c r="BC99" s="15">
        <v>0</v>
      </c>
      <c r="BD99" s="15">
        <v>46058.17</v>
      </c>
      <c r="BE99" s="15">
        <v>106</v>
      </c>
      <c r="BF99" s="15">
        <v>0</v>
      </c>
      <c r="BG99" s="15">
        <v>0</v>
      </c>
      <c r="BH99" s="15">
        <v>0</v>
      </c>
      <c r="BI99" s="15">
        <v>1500000</v>
      </c>
      <c r="BJ99" s="15">
        <v>1500000</v>
      </c>
      <c r="BK99" s="15">
        <v>0</v>
      </c>
      <c r="BL99" s="15">
        <v>840</v>
      </c>
      <c r="BM99" s="15">
        <v>0</v>
      </c>
      <c r="BN99" s="15">
        <v>840</v>
      </c>
      <c r="BO99" s="15">
        <v>0</v>
      </c>
      <c r="BP99" s="15">
        <v>7083.81</v>
      </c>
      <c r="BQ99" s="15">
        <v>0</v>
      </c>
      <c r="BR99" s="15">
        <v>0</v>
      </c>
      <c r="BS99" s="15">
        <v>0</v>
      </c>
      <c r="BT99" s="15">
        <v>0</v>
      </c>
      <c r="BU99" s="15">
        <v>10275</v>
      </c>
      <c r="BV99" s="15">
        <v>0</v>
      </c>
      <c r="BW99" s="15">
        <v>0</v>
      </c>
      <c r="BX99" s="15">
        <v>100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149367.29999999999</v>
      </c>
      <c r="CE99" s="15">
        <v>149367.29999999999</v>
      </c>
      <c r="CF99" s="15">
        <v>0</v>
      </c>
      <c r="CG99" s="15">
        <v>0</v>
      </c>
      <c r="CH99" s="15">
        <v>0</v>
      </c>
      <c r="CI99" s="15">
        <v>827.38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288</v>
      </c>
      <c r="CP99" s="15">
        <v>0</v>
      </c>
      <c r="CQ99" s="15">
        <v>0</v>
      </c>
      <c r="CR99" s="15">
        <v>288</v>
      </c>
      <c r="CS99" s="15">
        <v>0</v>
      </c>
      <c r="CT99" s="15">
        <v>5715</v>
      </c>
      <c r="CU99" s="15">
        <v>1175</v>
      </c>
      <c r="CV99" s="15">
        <v>0</v>
      </c>
      <c r="CW99" s="15">
        <v>0</v>
      </c>
      <c r="CX99" s="15">
        <v>0</v>
      </c>
      <c r="CY99" s="15">
        <v>2052</v>
      </c>
      <c r="CZ99" s="15">
        <v>0</v>
      </c>
      <c r="DA99" s="15">
        <v>810</v>
      </c>
    </row>
    <row r="100" spans="1:105" s="2" customFormat="1" x14ac:dyDescent="0.2">
      <c r="A100" s="1" t="s">
        <v>233</v>
      </c>
      <c r="B100" s="1"/>
      <c r="C100" s="7"/>
      <c r="D100" s="15">
        <v>143082.04</v>
      </c>
      <c r="E100" s="15">
        <v>6662593</v>
      </c>
      <c r="F100" s="15">
        <v>3068607</v>
      </c>
      <c r="G100" s="15">
        <v>763664.17</v>
      </c>
      <c r="H100" s="15">
        <v>2157977.2200000002</v>
      </c>
      <c r="I100" s="15">
        <v>5671566.1600000001</v>
      </c>
      <c r="J100" s="15">
        <v>5242534</v>
      </c>
      <c r="K100" s="15">
        <v>508324.12</v>
      </c>
      <c r="L100" s="15">
        <v>37889.72</v>
      </c>
      <c r="M100" s="15">
        <v>2766963</v>
      </c>
      <c r="N100" s="15">
        <v>99000</v>
      </c>
      <c r="O100" s="15">
        <v>840792.73</v>
      </c>
      <c r="P100" s="15">
        <v>89897.07</v>
      </c>
      <c r="Q100" s="15">
        <v>24537.78</v>
      </c>
      <c r="R100" s="15">
        <v>227631.06</v>
      </c>
      <c r="S100" s="15">
        <v>607908.93000000005</v>
      </c>
      <c r="T100" s="15">
        <v>35005776</v>
      </c>
      <c r="U100" s="15">
        <v>8932722</v>
      </c>
      <c r="V100" s="15">
        <v>970610.28</v>
      </c>
      <c r="W100" s="15">
        <v>216027.5</v>
      </c>
      <c r="X100" s="15">
        <v>1352567.22</v>
      </c>
      <c r="Y100" s="15">
        <v>1991121.9</v>
      </c>
      <c r="Z100" s="15">
        <v>2063435.28</v>
      </c>
      <c r="AA100" s="15">
        <v>317616.08</v>
      </c>
      <c r="AB100" s="15">
        <v>0</v>
      </c>
      <c r="AC100" s="15">
        <v>3101547.33</v>
      </c>
      <c r="AD100" s="15">
        <v>4291090.03</v>
      </c>
      <c r="AE100" s="15">
        <v>4055343.26</v>
      </c>
      <c r="AF100" s="15">
        <v>235746.77</v>
      </c>
      <c r="AG100" s="15">
        <v>747907.1</v>
      </c>
      <c r="AH100" s="15">
        <v>5070074.68</v>
      </c>
      <c r="AI100" s="15">
        <v>4997620.0599999996</v>
      </c>
      <c r="AJ100" s="15">
        <v>72454.62</v>
      </c>
      <c r="AK100" s="15">
        <v>2115519.98</v>
      </c>
      <c r="AL100" s="15">
        <v>1814271</v>
      </c>
      <c r="AM100" s="15">
        <v>131058.99</v>
      </c>
      <c r="AN100" s="15">
        <v>18837554.48</v>
      </c>
      <c r="AO100" s="15">
        <v>14792377.48</v>
      </c>
      <c r="AP100" s="15">
        <v>4045177</v>
      </c>
      <c r="AQ100" s="15">
        <v>36817.9</v>
      </c>
      <c r="AR100" s="15">
        <v>158877.79999999999</v>
      </c>
      <c r="AS100" s="15">
        <v>12695377</v>
      </c>
      <c r="AT100" s="15">
        <v>216592575.41999999</v>
      </c>
      <c r="AU100" s="15">
        <v>216497300</v>
      </c>
      <c r="AV100" s="15">
        <v>95275.42</v>
      </c>
      <c r="AW100" s="15">
        <v>25890137.460000001</v>
      </c>
      <c r="AX100" s="15">
        <v>1452292.7</v>
      </c>
      <c r="AY100" s="15">
        <v>356527.66</v>
      </c>
      <c r="AZ100" s="15">
        <v>1459722.19</v>
      </c>
      <c r="BA100" s="15">
        <v>8045954.7800000003</v>
      </c>
      <c r="BB100" s="15">
        <v>724055.95</v>
      </c>
      <c r="BC100" s="15">
        <v>774233.65</v>
      </c>
      <c r="BD100" s="15">
        <v>12121156.220000001</v>
      </c>
      <c r="BE100" s="15">
        <v>524769.99</v>
      </c>
      <c r="BF100" s="15">
        <v>427255.78</v>
      </c>
      <c r="BG100" s="15">
        <v>2036980.42</v>
      </c>
      <c r="BH100" s="15">
        <v>13156</v>
      </c>
      <c r="BI100" s="15">
        <v>3532300.8</v>
      </c>
      <c r="BJ100" s="15">
        <v>3281831</v>
      </c>
      <c r="BK100" s="15">
        <v>250469.8</v>
      </c>
      <c r="BL100" s="15">
        <v>5810967.1500000004</v>
      </c>
      <c r="BM100" s="15">
        <v>3814958</v>
      </c>
      <c r="BN100" s="15">
        <v>1996009.15</v>
      </c>
      <c r="BO100" s="15">
        <v>1074163.6499999999</v>
      </c>
      <c r="BP100" s="15">
        <v>2347550.7400000002</v>
      </c>
      <c r="BQ100" s="15">
        <v>2003607</v>
      </c>
      <c r="BR100" s="15">
        <v>329211.73</v>
      </c>
      <c r="BS100" s="15">
        <v>9257882.1400000006</v>
      </c>
      <c r="BT100" s="15">
        <v>869633.36</v>
      </c>
      <c r="BU100" s="15">
        <v>1265604.67</v>
      </c>
      <c r="BV100" s="15">
        <v>3337710.84</v>
      </c>
      <c r="BW100" s="15">
        <v>597226.01</v>
      </c>
      <c r="BX100" s="15">
        <v>337069.15</v>
      </c>
      <c r="BY100" s="15">
        <v>2635328.06</v>
      </c>
      <c r="BZ100" s="15">
        <v>24153.09</v>
      </c>
      <c r="CA100" s="15">
        <v>2531592.75</v>
      </c>
      <c r="CB100" s="15">
        <v>79582.22</v>
      </c>
      <c r="CC100" s="15">
        <v>118302.15</v>
      </c>
      <c r="CD100" s="15">
        <v>26215212.599999998</v>
      </c>
      <c r="CE100" s="15">
        <v>24655487.609999999</v>
      </c>
      <c r="CF100" s="15">
        <v>1559724.99</v>
      </c>
      <c r="CG100" s="15">
        <v>2625600</v>
      </c>
      <c r="CH100" s="15">
        <v>352770.61</v>
      </c>
      <c r="CI100" s="15">
        <v>145119.16</v>
      </c>
      <c r="CJ100" s="15">
        <v>223150.61</v>
      </c>
      <c r="CK100" s="15">
        <v>1074900.45</v>
      </c>
      <c r="CL100" s="15">
        <v>4012220</v>
      </c>
      <c r="CM100" s="15">
        <v>284257.94</v>
      </c>
      <c r="CN100" s="15">
        <v>122525811.98999999</v>
      </c>
      <c r="CO100" s="15">
        <v>8688100.9399999995</v>
      </c>
      <c r="CP100" s="15">
        <v>8083475</v>
      </c>
      <c r="CQ100" s="15">
        <v>112500.63</v>
      </c>
      <c r="CR100" s="15">
        <v>492125.31</v>
      </c>
      <c r="CS100" s="15">
        <v>576655.5</v>
      </c>
      <c r="CT100" s="15">
        <v>5468550.2599999998</v>
      </c>
      <c r="CU100" s="15">
        <v>1230919.5</v>
      </c>
      <c r="CV100" s="15">
        <v>219654.16</v>
      </c>
      <c r="CW100" s="15">
        <v>200009</v>
      </c>
      <c r="CX100" s="15">
        <v>160296.13</v>
      </c>
      <c r="CY100" s="15">
        <v>1217775</v>
      </c>
      <c r="CZ100" s="15">
        <v>3483451.31</v>
      </c>
      <c r="DA100" s="15">
        <v>1478984.12</v>
      </c>
    </row>
    <row r="101" spans="1:105" s="2" customFormat="1" x14ac:dyDescent="0.2">
      <c r="A101" s="1" t="s">
        <v>234</v>
      </c>
      <c r="B101" s="1"/>
      <c r="C101" s="7"/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15835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30060.720000000001</v>
      </c>
      <c r="Z101" s="15">
        <v>0</v>
      </c>
      <c r="AA101" s="15">
        <v>0</v>
      </c>
      <c r="AB101" s="15">
        <v>36695.910000000003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38080.800000000003</v>
      </c>
      <c r="AT101" s="15">
        <v>-1497.56</v>
      </c>
      <c r="AU101" s="15">
        <v>0</v>
      </c>
      <c r="AV101" s="15">
        <v>-1497.56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-30089.58</v>
      </c>
      <c r="BF101" s="15">
        <v>0</v>
      </c>
      <c r="BG101" s="15">
        <v>0</v>
      </c>
      <c r="BH101" s="15">
        <v>0</v>
      </c>
      <c r="BI101" s="15">
        <v>-1782.8</v>
      </c>
      <c r="BJ101" s="15">
        <v>0</v>
      </c>
      <c r="BK101" s="15">
        <v>-1782.8</v>
      </c>
      <c r="BL101" s="15">
        <v>0</v>
      </c>
      <c r="BM101" s="15">
        <v>0</v>
      </c>
      <c r="BN101" s="15">
        <v>0</v>
      </c>
      <c r="BO101" s="15">
        <v>0</v>
      </c>
      <c r="BP101" s="15">
        <v>199124.06</v>
      </c>
      <c r="BQ101" s="15">
        <v>0</v>
      </c>
      <c r="BR101" s="15">
        <v>9336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-51144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21150</v>
      </c>
      <c r="CZ101" s="15">
        <v>0</v>
      </c>
      <c r="DA101" s="15">
        <v>0</v>
      </c>
    </row>
    <row r="102" spans="1:105" s="2" customFormat="1" x14ac:dyDescent="0.2">
      <c r="A102" s="1" t="s">
        <v>235</v>
      </c>
      <c r="B102" s="1"/>
      <c r="C102" s="7"/>
      <c r="D102" s="15">
        <v>66740.97</v>
      </c>
      <c r="E102" s="15">
        <v>3285422</v>
      </c>
      <c r="F102" s="15">
        <v>1574684</v>
      </c>
      <c r="G102" s="15">
        <v>324311.46999999997</v>
      </c>
      <c r="H102" s="15">
        <v>2210471.96</v>
      </c>
      <c r="I102" s="15">
        <v>3561082.24</v>
      </c>
      <c r="J102" s="15">
        <v>2330055</v>
      </c>
      <c r="K102" s="15">
        <v>374408.22</v>
      </c>
      <c r="L102" s="15">
        <v>190788.3</v>
      </c>
      <c r="M102" s="15">
        <v>1702296</v>
      </c>
      <c r="N102" s="15">
        <v>35475.47</v>
      </c>
      <c r="O102" s="15">
        <v>320792.03999999998</v>
      </c>
      <c r="P102" s="15">
        <v>545.12</v>
      </c>
      <c r="Q102" s="15">
        <v>0</v>
      </c>
      <c r="R102" s="15">
        <v>151988.82</v>
      </c>
      <c r="S102" s="15">
        <v>428046.93</v>
      </c>
      <c r="T102" s="15">
        <v>14621064</v>
      </c>
      <c r="U102" s="15">
        <v>5614029</v>
      </c>
      <c r="V102" s="15">
        <v>612483.01</v>
      </c>
      <c r="W102" s="15">
        <v>173677.32</v>
      </c>
      <c r="X102" s="15">
        <v>828466.24</v>
      </c>
      <c r="Y102" s="15">
        <v>1148186.3600000001</v>
      </c>
      <c r="Z102" s="15">
        <v>1032987.17</v>
      </c>
      <c r="AA102" s="15">
        <v>4550.75</v>
      </c>
      <c r="AB102" s="15">
        <v>1465.32</v>
      </c>
      <c r="AC102" s="15">
        <v>1379291.33</v>
      </c>
      <c r="AD102" s="15">
        <v>4026870.29</v>
      </c>
      <c r="AE102" s="15">
        <v>4025269.78</v>
      </c>
      <c r="AF102" s="15">
        <v>1600.51</v>
      </c>
      <c r="AG102" s="15">
        <v>439313.93</v>
      </c>
      <c r="AH102" s="15">
        <v>2229389.98</v>
      </c>
      <c r="AI102" s="15">
        <v>2176756.6</v>
      </c>
      <c r="AJ102" s="15">
        <v>52633.38</v>
      </c>
      <c r="AK102" s="15">
        <v>1019076.8</v>
      </c>
      <c r="AL102" s="15">
        <v>1193413</v>
      </c>
      <c r="AM102" s="15">
        <v>57985.09</v>
      </c>
      <c r="AN102" s="15">
        <v>9844057.3699999992</v>
      </c>
      <c r="AO102" s="15">
        <v>8377823.79</v>
      </c>
      <c r="AP102" s="15">
        <v>1466233.58</v>
      </c>
      <c r="AQ102" s="15">
        <v>22461.25</v>
      </c>
      <c r="AR102" s="15">
        <v>136185.54999999999</v>
      </c>
      <c r="AS102" s="15">
        <v>10060895.560000001</v>
      </c>
      <c r="AT102" s="15">
        <v>124646209.61</v>
      </c>
      <c r="AU102" s="15">
        <v>124646200</v>
      </c>
      <c r="AV102" s="15">
        <v>9.61</v>
      </c>
      <c r="AW102" s="15">
        <v>15379380.35</v>
      </c>
      <c r="AX102" s="15">
        <v>948226.26</v>
      </c>
      <c r="AY102" s="15">
        <v>163553.46</v>
      </c>
      <c r="AZ102" s="15">
        <v>939287</v>
      </c>
      <c r="BA102" s="15">
        <v>5581825.0899999999</v>
      </c>
      <c r="BB102" s="15">
        <v>555795.6</v>
      </c>
      <c r="BC102" s="15">
        <v>242353.38</v>
      </c>
      <c r="BD102" s="15">
        <v>4473484.91</v>
      </c>
      <c r="BE102" s="15">
        <v>262477.32</v>
      </c>
      <c r="BF102" s="15">
        <v>-43871.040000000001</v>
      </c>
      <c r="BG102" s="15">
        <v>1161805.98</v>
      </c>
      <c r="BH102" s="15">
        <v>6768</v>
      </c>
      <c r="BI102" s="15">
        <v>1821738.74</v>
      </c>
      <c r="BJ102" s="15">
        <v>1624881</v>
      </c>
      <c r="BK102" s="15">
        <v>196857.74</v>
      </c>
      <c r="BL102" s="15">
        <v>2880019.92</v>
      </c>
      <c r="BM102" s="15">
        <v>2165423.41</v>
      </c>
      <c r="BN102" s="15">
        <v>714596.51</v>
      </c>
      <c r="BO102" s="15">
        <v>678861.27</v>
      </c>
      <c r="BP102" s="15">
        <v>902178.26</v>
      </c>
      <c r="BQ102" s="15">
        <v>1020388</v>
      </c>
      <c r="BR102" s="15">
        <v>205891.38</v>
      </c>
      <c r="BS102" s="15">
        <v>5492811.2299999995</v>
      </c>
      <c r="BT102" s="15">
        <v>460358.41</v>
      </c>
      <c r="BU102" s="15">
        <v>874302.31</v>
      </c>
      <c r="BV102" s="15">
        <v>1587157.02</v>
      </c>
      <c r="BW102" s="15">
        <v>469245.03</v>
      </c>
      <c r="BX102" s="15">
        <v>191838.49</v>
      </c>
      <c r="BY102" s="15">
        <v>1666208.63</v>
      </c>
      <c r="BZ102" s="15">
        <v>855.94</v>
      </c>
      <c r="CA102" s="15">
        <v>1663205.86</v>
      </c>
      <c r="CB102" s="15">
        <v>2146.83</v>
      </c>
      <c r="CC102" s="15">
        <v>1611859.97</v>
      </c>
      <c r="CD102" s="15">
        <v>18975520.449999999</v>
      </c>
      <c r="CE102" s="15">
        <v>18014336.350000001</v>
      </c>
      <c r="CF102" s="15">
        <v>961184.1</v>
      </c>
      <c r="CG102" s="15">
        <v>2830510</v>
      </c>
      <c r="CH102" s="15">
        <v>226570.3</v>
      </c>
      <c r="CI102" s="15">
        <v>88583.15</v>
      </c>
      <c r="CJ102" s="15">
        <v>86540.37</v>
      </c>
      <c r="CK102" s="15">
        <v>589238.65</v>
      </c>
      <c r="CL102" s="15">
        <v>-167921</v>
      </c>
      <c r="CM102" s="15">
        <v>20328.37</v>
      </c>
      <c r="CN102" s="15">
        <v>81607658.819999993</v>
      </c>
      <c r="CO102" s="15">
        <v>5099664.22</v>
      </c>
      <c r="CP102" s="15">
        <v>4726741</v>
      </c>
      <c r="CQ102" s="15">
        <v>74850.8</v>
      </c>
      <c r="CR102" s="15">
        <v>298072.42</v>
      </c>
      <c r="CS102" s="15">
        <v>260347</v>
      </c>
      <c r="CT102" s="15">
        <v>3586569.77</v>
      </c>
      <c r="CU102" s="15">
        <v>29525.14</v>
      </c>
      <c r="CV102" s="15">
        <v>130865.35</v>
      </c>
      <c r="CW102" s="15">
        <v>87897.66</v>
      </c>
      <c r="CX102" s="15">
        <v>64783.79</v>
      </c>
      <c r="CY102" s="15">
        <v>656067</v>
      </c>
      <c r="CZ102" s="15">
        <v>2568705</v>
      </c>
      <c r="DA102" s="15">
        <v>792871.39</v>
      </c>
    </row>
    <row r="103" spans="1:105" s="2" customFormat="1" x14ac:dyDescent="0.2">
      <c r="A103" s="1" t="s">
        <v>236</v>
      </c>
      <c r="B103" s="1"/>
      <c r="C103" s="7"/>
      <c r="D103" s="15">
        <v>0</v>
      </c>
      <c r="E103" s="15">
        <v>4727355</v>
      </c>
      <c r="F103" s="15">
        <v>249000</v>
      </c>
      <c r="G103" s="15">
        <v>-32580</v>
      </c>
      <c r="H103" s="15">
        <v>32000</v>
      </c>
      <c r="I103" s="15">
        <v>1709950</v>
      </c>
      <c r="J103" s="15">
        <v>1595908</v>
      </c>
      <c r="K103" s="15">
        <v>138384.79999999999</v>
      </c>
      <c r="L103" s="15">
        <v>0</v>
      </c>
      <c r="M103" s="15">
        <v>906497</v>
      </c>
      <c r="N103" s="15">
        <v>0</v>
      </c>
      <c r="O103" s="15">
        <v>104947</v>
      </c>
      <c r="P103" s="15">
        <v>1609</v>
      </c>
      <c r="Q103" s="15">
        <v>0</v>
      </c>
      <c r="R103" s="15">
        <v>132921.35999999999</v>
      </c>
      <c r="S103" s="15">
        <v>390000</v>
      </c>
      <c r="T103" s="15">
        <v>4826841</v>
      </c>
      <c r="U103" s="15">
        <v>277500</v>
      </c>
      <c r="V103" s="15">
        <v>172694.26</v>
      </c>
      <c r="W103" s="15">
        <v>0</v>
      </c>
      <c r="X103" s="15">
        <v>301216</v>
      </c>
      <c r="Y103" s="15">
        <v>657000</v>
      </c>
      <c r="Z103" s="15">
        <v>88717.42</v>
      </c>
      <c r="AA103" s="15">
        <v>3396</v>
      </c>
      <c r="AB103" s="15">
        <v>-3324</v>
      </c>
      <c r="AC103" s="15">
        <v>902193.07</v>
      </c>
      <c r="AD103" s="15">
        <v>-327670.38</v>
      </c>
      <c r="AE103" s="15">
        <v>-309870.38</v>
      </c>
      <c r="AF103" s="15">
        <v>-17800</v>
      </c>
      <c r="AG103" s="15">
        <v>128601.32</v>
      </c>
      <c r="AH103" s="15">
        <v>2271440.56</v>
      </c>
      <c r="AI103" s="15">
        <v>2271409.56</v>
      </c>
      <c r="AJ103" s="15">
        <v>31</v>
      </c>
      <c r="AK103" s="15">
        <v>1433349.81</v>
      </c>
      <c r="AL103" s="15">
        <v>412562</v>
      </c>
      <c r="AM103" s="15">
        <v>10025</v>
      </c>
      <c r="AN103" s="15">
        <v>6456730.2300000004</v>
      </c>
      <c r="AO103" s="15">
        <v>4506411.78</v>
      </c>
      <c r="AP103" s="15">
        <v>1950318.45</v>
      </c>
      <c r="AQ103" s="15">
        <v>24668</v>
      </c>
      <c r="AR103" s="15">
        <v>122644</v>
      </c>
      <c r="AS103" s="15">
        <v>6893496.04</v>
      </c>
      <c r="AT103" s="15">
        <v>39288400</v>
      </c>
      <c r="AU103" s="15">
        <v>39288400</v>
      </c>
      <c r="AV103" s="15">
        <v>0</v>
      </c>
      <c r="AW103" s="15">
        <v>0</v>
      </c>
      <c r="AX103" s="15">
        <v>0</v>
      </c>
      <c r="AY103" s="15">
        <v>17162.21</v>
      </c>
      <c r="AZ103" s="15">
        <v>0</v>
      </c>
      <c r="BA103" s="15">
        <v>3510545</v>
      </c>
      <c r="BB103" s="15">
        <v>660000</v>
      </c>
      <c r="BC103" s="15">
        <v>642442</v>
      </c>
      <c r="BD103" s="15">
        <v>2383100</v>
      </c>
      <c r="BE103" s="15">
        <v>0</v>
      </c>
      <c r="BF103" s="15">
        <v>0</v>
      </c>
      <c r="BG103" s="15">
        <v>680300.23</v>
      </c>
      <c r="BH103" s="15">
        <v>0</v>
      </c>
      <c r="BI103" s="15">
        <v>574240.30000000005</v>
      </c>
      <c r="BJ103" s="15">
        <v>561042</v>
      </c>
      <c r="BK103" s="15">
        <v>13198.3</v>
      </c>
      <c r="BL103" s="15">
        <v>1442898.19</v>
      </c>
      <c r="BM103" s="15">
        <v>1068898.19</v>
      </c>
      <c r="BN103" s="15">
        <v>374000</v>
      </c>
      <c r="BO103" s="15">
        <v>179500</v>
      </c>
      <c r="BP103" s="15">
        <v>96735.89</v>
      </c>
      <c r="BQ103" s="15">
        <v>1011000</v>
      </c>
      <c r="BR103" s="15">
        <v>0</v>
      </c>
      <c r="BS103" s="15">
        <v>822703.06</v>
      </c>
      <c r="BT103" s="15">
        <v>540276</v>
      </c>
      <c r="BU103" s="15">
        <v>678950</v>
      </c>
      <c r="BV103" s="15">
        <v>0</v>
      </c>
      <c r="BW103" s="15">
        <v>170833.77</v>
      </c>
      <c r="BX103" s="15">
        <v>23612</v>
      </c>
      <c r="BY103" s="15">
        <v>1692853</v>
      </c>
      <c r="BZ103" s="15">
        <v>6020</v>
      </c>
      <c r="CA103" s="15">
        <v>1602278</v>
      </c>
      <c r="CB103" s="15">
        <v>84555</v>
      </c>
      <c r="CC103" s="15">
        <v>-45015.73</v>
      </c>
      <c r="CD103" s="15">
        <v>11322409.449999999</v>
      </c>
      <c r="CE103" s="15">
        <v>10885402.449999999</v>
      </c>
      <c r="CF103" s="15">
        <v>437007</v>
      </c>
      <c r="CG103" s="15">
        <v>21810</v>
      </c>
      <c r="CH103" s="15">
        <v>39746</v>
      </c>
      <c r="CI103" s="15">
        <v>39438</v>
      </c>
      <c r="CJ103" s="15">
        <v>33964</v>
      </c>
      <c r="CK103" s="15">
        <v>745505</v>
      </c>
      <c r="CL103" s="15">
        <v>0</v>
      </c>
      <c r="CM103" s="15">
        <v>0</v>
      </c>
      <c r="CN103" s="15">
        <v>43824981.450000003</v>
      </c>
      <c r="CO103" s="15">
        <v>2351749</v>
      </c>
      <c r="CP103" s="15">
        <v>2220657</v>
      </c>
      <c r="CQ103" s="15">
        <v>0</v>
      </c>
      <c r="CR103" s="15">
        <v>131092</v>
      </c>
      <c r="CS103" s="15">
        <v>258885.11</v>
      </c>
      <c r="CT103" s="15">
        <v>1957384.23</v>
      </c>
      <c r="CU103" s="15">
        <v>0</v>
      </c>
      <c r="CV103" s="15">
        <v>31868</v>
      </c>
      <c r="CW103" s="15">
        <v>10287.39</v>
      </c>
      <c r="CX103" s="15">
        <v>0</v>
      </c>
      <c r="CY103" s="15">
        <v>448000</v>
      </c>
      <c r="CZ103" s="15">
        <v>656967</v>
      </c>
      <c r="DA103" s="15">
        <v>81595</v>
      </c>
    </row>
    <row r="104" spans="1:105" s="2" customFormat="1" x14ac:dyDescent="0.2">
      <c r="A104" s="1" t="s">
        <v>237</v>
      </c>
      <c r="B104" s="1"/>
      <c r="C104" s="7"/>
      <c r="D104" s="15">
        <v>0</v>
      </c>
      <c r="E104" s="15">
        <v>334723</v>
      </c>
      <c r="F104" s="15">
        <v>258283</v>
      </c>
      <c r="G104" s="15">
        <v>133769.74</v>
      </c>
      <c r="H104" s="15">
        <v>162777.23000000001</v>
      </c>
      <c r="I104" s="15">
        <v>497840.47</v>
      </c>
      <c r="J104" s="15">
        <v>0</v>
      </c>
      <c r="K104" s="15">
        <v>34185.56</v>
      </c>
      <c r="L104" s="15">
        <v>6545.83</v>
      </c>
      <c r="M104" s="15">
        <v>0</v>
      </c>
      <c r="N104" s="15">
        <v>78.209999999999994</v>
      </c>
      <c r="O104" s="15">
        <v>989.54</v>
      </c>
      <c r="P104" s="15">
        <v>0</v>
      </c>
      <c r="Q104" s="15">
        <v>0</v>
      </c>
      <c r="R104" s="15">
        <v>56214.87</v>
      </c>
      <c r="S104" s="15">
        <v>62679.67</v>
      </c>
      <c r="T104" s="15">
        <v>1469413</v>
      </c>
      <c r="U104" s="15">
        <v>560631</v>
      </c>
      <c r="V104" s="15">
        <v>15547.56</v>
      </c>
      <c r="W104" s="15">
        <v>5003</v>
      </c>
      <c r="X104" s="15">
        <v>0</v>
      </c>
      <c r="Y104" s="15">
        <v>150325.6</v>
      </c>
      <c r="Z104" s="15">
        <v>106189.13</v>
      </c>
      <c r="AA104" s="15">
        <v>13972.08</v>
      </c>
      <c r="AB104" s="15">
        <v>321.16000000000003</v>
      </c>
      <c r="AC104" s="15">
        <v>408357.27</v>
      </c>
      <c r="AD104" s="15">
        <v>222444.55</v>
      </c>
      <c r="AE104" s="15">
        <v>220019</v>
      </c>
      <c r="AF104" s="15">
        <v>2425.5500000000002</v>
      </c>
      <c r="AG104" s="15">
        <v>28220.799999999999</v>
      </c>
      <c r="AH104" s="15">
        <v>290074.68</v>
      </c>
      <c r="AI104" s="15">
        <v>290074.68</v>
      </c>
      <c r="AJ104" s="15">
        <v>0</v>
      </c>
      <c r="AK104" s="15">
        <v>159293.85999999999</v>
      </c>
      <c r="AL104" s="15">
        <v>160577</v>
      </c>
      <c r="AM104" s="15">
        <v>0</v>
      </c>
      <c r="AN104" s="15">
        <v>1145852.1100000001</v>
      </c>
      <c r="AO104" s="15">
        <v>927852.11</v>
      </c>
      <c r="AP104" s="15">
        <v>218000</v>
      </c>
      <c r="AQ104" s="15">
        <v>0</v>
      </c>
      <c r="AR104" s="15">
        <v>24653.74</v>
      </c>
      <c r="AS104" s="15">
        <v>880288.71</v>
      </c>
      <c r="AT104" s="15">
        <v>14042100</v>
      </c>
      <c r="AU104" s="15">
        <v>14042100</v>
      </c>
      <c r="AV104" s="15">
        <v>0</v>
      </c>
      <c r="AW104" s="15">
        <v>4631169.43</v>
      </c>
      <c r="AX104" s="15">
        <v>539269.52</v>
      </c>
      <c r="AY104" s="15">
        <v>12895.63</v>
      </c>
      <c r="AZ104" s="15">
        <v>488301.86</v>
      </c>
      <c r="BA104" s="15">
        <v>518048.42</v>
      </c>
      <c r="BB104" s="15">
        <v>45197.440000000002</v>
      </c>
      <c r="BC104" s="15">
        <v>9400.02</v>
      </c>
      <c r="BD104" s="15">
        <v>0</v>
      </c>
      <c r="BE104" s="15">
        <v>85459.73</v>
      </c>
      <c r="BF104" s="15">
        <v>44523.41</v>
      </c>
      <c r="BG104" s="15">
        <v>102000</v>
      </c>
      <c r="BH104" s="15">
        <v>0</v>
      </c>
      <c r="BI104" s="15">
        <v>259484.16</v>
      </c>
      <c r="BJ104" s="15">
        <v>246211</v>
      </c>
      <c r="BK104" s="15">
        <v>13273.16</v>
      </c>
      <c r="BL104" s="15">
        <v>-49123.5</v>
      </c>
      <c r="BM104" s="15">
        <v>205389.77</v>
      </c>
      <c r="BN104" s="15">
        <v>-254513.27</v>
      </c>
      <c r="BO104" s="15">
        <v>66402.59</v>
      </c>
      <c r="BP104" s="15">
        <v>67981.39</v>
      </c>
      <c r="BQ104" s="15">
        <v>135521</v>
      </c>
      <c r="BR104" s="15">
        <v>7839.83</v>
      </c>
      <c r="BS104" s="15">
        <v>779600</v>
      </c>
      <c r="BT104" s="15">
        <v>37271</v>
      </c>
      <c r="BU104" s="15">
        <v>114601.95</v>
      </c>
      <c r="BV104" s="15">
        <v>2384718.81</v>
      </c>
      <c r="BW104" s="15">
        <v>42600</v>
      </c>
      <c r="BX104" s="15">
        <v>8755</v>
      </c>
      <c r="BY104" s="15">
        <v>277341.05</v>
      </c>
      <c r="BZ104" s="15">
        <v>2159</v>
      </c>
      <c r="CA104" s="15">
        <v>265549.15000000002</v>
      </c>
      <c r="CB104" s="15">
        <v>9632.9</v>
      </c>
      <c r="CC104" s="15">
        <v>58537.26</v>
      </c>
      <c r="CD104" s="15">
        <v>1450784.17</v>
      </c>
      <c r="CE104" s="15">
        <v>1382491.17</v>
      </c>
      <c r="CF104" s="15">
        <v>68293</v>
      </c>
      <c r="CG104" s="15">
        <v>199669</v>
      </c>
      <c r="CH104" s="15">
        <v>3921</v>
      </c>
      <c r="CI104" s="15">
        <v>21246.04</v>
      </c>
      <c r="CJ104" s="15">
        <v>7466.33</v>
      </c>
      <c r="CK104" s="15">
        <v>156554.29999999999</v>
      </c>
      <c r="CL104" s="15">
        <v>799276</v>
      </c>
      <c r="CM104" s="15">
        <v>9842</v>
      </c>
      <c r="CN104" s="15">
        <v>13746905.6</v>
      </c>
      <c r="CO104" s="15">
        <v>12437.09</v>
      </c>
      <c r="CP104" s="15">
        <v>611</v>
      </c>
      <c r="CQ104" s="15">
        <v>2052.48</v>
      </c>
      <c r="CR104" s="15">
        <v>9773.61</v>
      </c>
      <c r="CS104" s="15">
        <v>35123.42</v>
      </c>
      <c r="CT104" s="15">
        <v>307777</v>
      </c>
      <c r="CU104" s="15">
        <v>70018.02</v>
      </c>
      <c r="CV104" s="15">
        <v>11817.42</v>
      </c>
      <c r="CW104" s="15">
        <v>0</v>
      </c>
      <c r="CX104" s="15">
        <v>0</v>
      </c>
      <c r="CY104" s="15">
        <v>123549</v>
      </c>
      <c r="CZ104" s="15">
        <v>0</v>
      </c>
      <c r="DA104" s="15">
        <v>125255.73</v>
      </c>
    </row>
    <row r="105" spans="1:105" s="2" customFormat="1" x14ac:dyDescent="0.2">
      <c r="A105" s="1" t="s">
        <v>238</v>
      </c>
      <c r="B105" s="1"/>
      <c r="C105" s="7"/>
      <c r="D105" s="15">
        <v>0</v>
      </c>
      <c r="E105" s="15">
        <v>0</v>
      </c>
      <c r="F105" s="15">
        <v>81590</v>
      </c>
      <c r="G105" s="15">
        <v>0</v>
      </c>
      <c r="H105" s="15">
        <v>37455.78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2754.62</v>
      </c>
      <c r="R105" s="15">
        <v>24946.44</v>
      </c>
      <c r="S105" s="15">
        <v>1834.47</v>
      </c>
      <c r="T105" s="15">
        <v>4141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2040</v>
      </c>
      <c r="AA105" s="15">
        <v>0</v>
      </c>
      <c r="AB105" s="15">
        <v>0</v>
      </c>
      <c r="AC105" s="15">
        <v>15951.69</v>
      </c>
      <c r="AD105" s="15">
        <v>31725.99</v>
      </c>
      <c r="AE105" s="15">
        <v>0</v>
      </c>
      <c r="AF105" s="15">
        <v>31725.99</v>
      </c>
      <c r="AG105" s="15">
        <v>0</v>
      </c>
      <c r="AH105" s="15">
        <v>0</v>
      </c>
      <c r="AI105" s="15">
        <v>0</v>
      </c>
      <c r="AJ105" s="15">
        <v>0</v>
      </c>
      <c r="AK105" s="15">
        <v>4461.49</v>
      </c>
      <c r="AL105" s="15">
        <v>1864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3457.61</v>
      </c>
      <c r="AY105" s="15">
        <v>0</v>
      </c>
      <c r="AZ105" s="15">
        <v>0</v>
      </c>
      <c r="BA105" s="15">
        <v>0</v>
      </c>
      <c r="BB105" s="15">
        <v>0</v>
      </c>
      <c r="BC105" s="15">
        <v>15.62</v>
      </c>
      <c r="BD105" s="15">
        <v>0</v>
      </c>
      <c r="BE105" s="15">
        <v>393.55</v>
      </c>
      <c r="BF105" s="15">
        <v>0</v>
      </c>
      <c r="BG105" s="15">
        <v>0</v>
      </c>
      <c r="BH105" s="15">
        <v>0</v>
      </c>
      <c r="BI105" s="15">
        <v>29.08</v>
      </c>
      <c r="BJ105" s="15">
        <v>0</v>
      </c>
      <c r="BK105" s="15">
        <v>29.08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5088.3599999999997</v>
      </c>
      <c r="BS105" s="15">
        <v>0</v>
      </c>
      <c r="BT105" s="15">
        <v>0</v>
      </c>
      <c r="BU105" s="15">
        <v>9190.69</v>
      </c>
      <c r="BV105" s="15">
        <v>0</v>
      </c>
      <c r="BW105" s="15">
        <v>0</v>
      </c>
      <c r="BX105" s="15">
        <v>11361.89</v>
      </c>
      <c r="BY105" s="15">
        <v>1862.62</v>
      </c>
      <c r="BZ105" s="15">
        <v>0</v>
      </c>
      <c r="CA105" s="15">
        <v>0</v>
      </c>
      <c r="CB105" s="15">
        <v>1862.62</v>
      </c>
      <c r="CC105" s="15">
        <v>2206.08</v>
      </c>
      <c r="CD105" s="15">
        <v>164085.91</v>
      </c>
      <c r="CE105" s="15">
        <v>164085.91</v>
      </c>
      <c r="CF105" s="15">
        <v>0</v>
      </c>
      <c r="CG105" s="15">
        <v>92066</v>
      </c>
      <c r="CH105" s="15">
        <v>0</v>
      </c>
      <c r="CI105" s="15">
        <v>-73.61</v>
      </c>
      <c r="CJ105" s="15">
        <v>2979.13</v>
      </c>
      <c r="CK105" s="15">
        <v>0</v>
      </c>
      <c r="CL105" s="15">
        <v>1681</v>
      </c>
      <c r="CM105" s="15">
        <v>0</v>
      </c>
      <c r="CN105" s="15">
        <v>0</v>
      </c>
      <c r="CO105" s="15">
        <v>8041</v>
      </c>
      <c r="CP105" s="15">
        <v>8041</v>
      </c>
      <c r="CQ105" s="15">
        <v>0</v>
      </c>
      <c r="CR105" s="15">
        <v>0</v>
      </c>
      <c r="CS105" s="15">
        <v>0</v>
      </c>
      <c r="CT105" s="15">
        <v>0</v>
      </c>
      <c r="CU105" s="15">
        <v>133629.01999999999</v>
      </c>
      <c r="CV105" s="15">
        <v>0</v>
      </c>
      <c r="CW105" s="15">
        <v>0</v>
      </c>
      <c r="CX105" s="15">
        <v>6245.62</v>
      </c>
      <c r="CY105" s="15">
        <v>710</v>
      </c>
      <c r="CZ105" s="15">
        <v>1246</v>
      </c>
      <c r="DA105" s="15">
        <v>10688.3</v>
      </c>
    </row>
    <row r="106" spans="1:105" s="2" customFormat="1" x14ac:dyDescent="0.2">
      <c r="A106" s="1" t="s">
        <v>239</v>
      </c>
      <c r="B106" s="1"/>
      <c r="C106" s="7"/>
      <c r="D106" s="15">
        <v>-180558.4</v>
      </c>
      <c r="E106" s="15">
        <v>0</v>
      </c>
      <c r="F106" s="15">
        <v>221711</v>
      </c>
      <c r="G106" s="15">
        <v>0</v>
      </c>
      <c r="H106" s="15">
        <v>0</v>
      </c>
      <c r="I106" s="15">
        <v>0</v>
      </c>
      <c r="J106" s="15">
        <v>0</v>
      </c>
      <c r="K106" s="15">
        <v>-12750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6000000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13787.51</v>
      </c>
      <c r="AL106" s="15">
        <v>0</v>
      </c>
      <c r="AM106" s="15">
        <v>0</v>
      </c>
      <c r="AN106" s="15">
        <v>32477.09</v>
      </c>
      <c r="AO106" s="15">
        <v>0</v>
      </c>
      <c r="AP106" s="15">
        <v>32477.09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-7927801.0099999998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-4150695.48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-26374.57</v>
      </c>
      <c r="BM106" s="15">
        <v>51576.03</v>
      </c>
      <c r="BN106" s="15">
        <v>-77950.600000000006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</row>
    <row r="107" spans="1:105" s="2" customFormat="1" x14ac:dyDescent="0.2">
      <c r="B107" s="1"/>
      <c r="C107" s="7"/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</row>
    <row r="108" spans="1:105" s="2" customFormat="1" x14ac:dyDescent="0.2">
      <c r="A108" s="6" t="s">
        <v>213</v>
      </c>
      <c r="B108" s="6"/>
      <c r="C108" s="7"/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26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26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</row>
    <row r="109" spans="1:105" s="2" customFormat="1" x14ac:dyDescent="0.2">
      <c r="A109" s="3" t="s">
        <v>195</v>
      </c>
      <c r="B109" s="3"/>
      <c r="C109" s="7"/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</row>
    <row r="110" spans="1:105" s="2" customFormat="1" x14ac:dyDescent="0.2">
      <c r="A110" s="1" t="s">
        <v>157</v>
      </c>
      <c r="B110" s="1"/>
      <c r="C110" s="7"/>
      <c r="D110" s="32">
        <v>38782170.299999997</v>
      </c>
      <c r="E110" s="32">
        <v>1482754350</v>
      </c>
      <c r="F110" s="32">
        <v>1175637697.2916875</v>
      </c>
      <c r="G110" s="32">
        <v>229921012</v>
      </c>
      <c r="H110" s="32">
        <v>1065515925</v>
      </c>
      <c r="I110" s="32">
        <v>1707819209</v>
      </c>
      <c r="J110" s="32">
        <v>1680138869</v>
      </c>
      <c r="K110" s="32">
        <v>156211549</v>
      </c>
      <c r="L110" s="32">
        <v>32654946</v>
      </c>
      <c r="M110" s="32">
        <v>904153126</v>
      </c>
      <c r="N110" s="32">
        <v>29256498</v>
      </c>
      <c r="O110" s="32">
        <v>381935042</v>
      </c>
      <c r="P110" s="32">
        <v>29583746</v>
      </c>
      <c r="Q110" s="32">
        <v>8687949</v>
      </c>
      <c r="R110" s="32">
        <v>89863955</v>
      </c>
      <c r="S110" s="32">
        <v>213062502</v>
      </c>
      <c r="T110" s="32">
        <v>7935629620</v>
      </c>
      <c r="U110" s="32">
        <v>3240650739.7599998</v>
      </c>
      <c r="V110" s="32">
        <v>414178296</v>
      </c>
      <c r="W110" s="32">
        <v>65022480</v>
      </c>
      <c r="X110" s="32">
        <v>556963933</v>
      </c>
      <c r="Y110" s="32">
        <v>649308540</v>
      </c>
      <c r="Z110" s="32">
        <v>304818823</v>
      </c>
      <c r="AA110" s="32">
        <v>85465666</v>
      </c>
      <c r="AB110" s="32">
        <v>9742811</v>
      </c>
      <c r="AC110" s="32">
        <v>194241300</v>
      </c>
      <c r="AD110" s="32">
        <v>989002461.70000005</v>
      </c>
      <c r="AE110" s="32">
        <v>925451443.20000005</v>
      </c>
      <c r="AF110" s="32">
        <v>63551018.5</v>
      </c>
      <c r="AG110" s="32">
        <v>163729275</v>
      </c>
      <c r="AH110" s="177">
        <v>1588857373</v>
      </c>
      <c r="AI110" s="32">
        <v>1572287185</v>
      </c>
      <c r="AJ110" s="32">
        <v>16570188</v>
      </c>
      <c r="AK110" s="32">
        <v>382517581</v>
      </c>
      <c r="AL110" s="32">
        <v>471542141</v>
      </c>
      <c r="AM110" s="32">
        <v>117625717</v>
      </c>
      <c r="AN110" s="177">
        <v>6878052281.754487</v>
      </c>
      <c r="AO110" s="32">
        <v>5510349795.754487</v>
      </c>
      <c r="AP110" s="32">
        <v>1367702486</v>
      </c>
      <c r="AQ110" s="32">
        <v>27855297</v>
      </c>
      <c r="AR110" s="32">
        <v>211144360</v>
      </c>
      <c r="AS110" s="32">
        <v>3599518806</v>
      </c>
      <c r="AT110" s="32">
        <v>41150656014.599998</v>
      </c>
      <c r="AU110" s="32">
        <v>41130510000</v>
      </c>
      <c r="AV110" s="32">
        <v>20146014.600000001</v>
      </c>
      <c r="AW110" s="32">
        <v>7702017686</v>
      </c>
      <c r="AX110" s="32">
        <v>225463256</v>
      </c>
      <c r="AY110" s="32">
        <v>111988845</v>
      </c>
      <c r="AZ110" s="32">
        <v>748648480</v>
      </c>
      <c r="BA110" s="32">
        <v>2009932333</v>
      </c>
      <c r="BB110" s="32">
        <v>295392679</v>
      </c>
      <c r="BC110" s="32">
        <v>227518791</v>
      </c>
      <c r="BD110" s="32">
        <v>3384229604</v>
      </c>
      <c r="BE110" s="32">
        <v>170225789</v>
      </c>
      <c r="BF110" s="32">
        <v>233658455</v>
      </c>
      <c r="BG110" s="32">
        <v>610588140</v>
      </c>
      <c r="BH110" s="32">
        <v>3984289</v>
      </c>
      <c r="BI110" s="32">
        <v>731639485</v>
      </c>
      <c r="BJ110" s="32">
        <v>685456915</v>
      </c>
      <c r="BK110" s="32">
        <v>46182570</v>
      </c>
      <c r="BL110" s="32">
        <v>1210826299</v>
      </c>
      <c r="BM110" s="32">
        <v>858586540</v>
      </c>
      <c r="BN110" s="32">
        <v>352239759</v>
      </c>
      <c r="BO110" s="32">
        <v>178152405</v>
      </c>
      <c r="BP110" s="32">
        <v>371747403</v>
      </c>
      <c r="BQ110" s="32">
        <v>598756796</v>
      </c>
      <c r="BR110" s="32">
        <v>140627637</v>
      </c>
      <c r="BS110" s="32">
        <v>1791585660</v>
      </c>
      <c r="BT110" s="32">
        <v>239708549</v>
      </c>
      <c r="BU110" s="32">
        <v>329583057</v>
      </c>
      <c r="BV110" s="32">
        <v>1178441190</v>
      </c>
      <c r="BW110" s="32">
        <v>209522059</v>
      </c>
      <c r="BX110" s="32">
        <v>87538157.200000003</v>
      </c>
      <c r="BY110" s="32">
        <v>818498048</v>
      </c>
      <c r="BZ110" s="32">
        <v>13191165</v>
      </c>
      <c r="CA110" s="32">
        <v>772122988</v>
      </c>
      <c r="CB110" s="32">
        <v>33183895</v>
      </c>
      <c r="CC110" s="32">
        <v>190442669</v>
      </c>
      <c r="CD110" s="177">
        <v>6651729696</v>
      </c>
      <c r="CE110" s="32">
        <v>6201823395</v>
      </c>
      <c r="CF110" s="32">
        <v>449906301</v>
      </c>
      <c r="CG110" s="32">
        <v>757685852</v>
      </c>
      <c r="CH110" s="32">
        <v>98518500</v>
      </c>
      <c r="CI110" s="32">
        <v>136059613</v>
      </c>
      <c r="CJ110" s="32">
        <v>98070741</v>
      </c>
      <c r="CK110" s="32">
        <v>369864423</v>
      </c>
      <c r="CL110" s="32">
        <v>1081303890</v>
      </c>
      <c r="CM110" s="32">
        <v>155709561</v>
      </c>
      <c r="CN110" s="32">
        <v>26631085595.357506</v>
      </c>
      <c r="CO110" s="177">
        <v>2545226534</v>
      </c>
      <c r="CP110" s="32">
        <v>2391320335</v>
      </c>
      <c r="CQ110" s="32">
        <v>53164632</v>
      </c>
      <c r="CR110" s="32">
        <v>100741567</v>
      </c>
      <c r="CS110" s="32">
        <v>105068141</v>
      </c>
      <c r="CT110" s="32">
        <v>1302795438</v>
      </c>
      <c r="CU110" s="32">
        <v>501185430</v>
      </c>
      <c r="CV110" s="32">
        <v>92048528.700000003</v>
      </c>
      <c r="CW110" s="32">
        <v>154556158</v>
      </c>
      <c r="CX110" s="32">
        <v>66398960</v>
      </c>
      <c r="CY110" s="32">
        <v>461739246</v>
      </c>
      <c r="CZ110" s="32">
        <v>825196074</v>
      </c>
      <c r="DA110" s="32">
        <v>411862072</v>
      </c>
    </row>
    <row r="111" spans="1:105" s="2" customFormat="1" x14ac:dyDescent="0.2">
      <c r="A111" s="1" t="s">
        <v>257</v>
      </c>
      <c r="B111" s="1"/>
      <c r="C111" s="7"/>
      <c r="D111" s="32">
        <v>38782.170299999998</v>
      </c>
      <c r="E111" s="32">
        <v>1482754.35</v>
      </c>
      <c r="F111" s="32">
        <v>1175637.6972916876</v>
      </c>
      <c r="G111" s="32">
        <v>229921.01199999999</v>
      </c>
      <c r="H111" s="32">
        <v>1065515.925</v>
      </c>
      <c r="I111" s="32">
        <v>1707819.209</v>
      </c>
      <c r="J111" s="32">
        <v>1680138.8689999999</v>
      </c>
      <c r="K111" s="32">
        <v>156211.549</v>
      </c>
      <c r="L111" s="32">
        <v>32654.946</v>
      </c>
      <c r="M111" s="32">
        <v>904153.12600000005</v>
      </c>
      <c r="N111" s="32">
        <v>29256.498</v>
      </c>
      <c r="O111" s="32">
        <v>381935.04200000002</v>
      </c>
      <c r="P111" s="32">
        <v>29583.745999999999</v>
      </c>
      <c r="Q111" s="32">
        <v>8687.9490000000005</v>
      </c>
      <c r="R111" s="32">
        <v>89863.955000000002</v>
      </c>
      <c r="S111" s="32">
        <v>213062.50200000001</v>
      </c>
      <c r="T111" s="32">
        <v>7935629.6200000001</v>
      </c>
      <c r="U111" s="32">
        <v>3240650.7397599998</v>
      </c>
      <c r="V111" s="32">
        <v>414178.29599999997</v>
      </c>
      <c r="W111" s="32">
        <v>65022.48</v>
      </c>
      <c r="X111" s="32">
        <v>556963.93299999996</v>
      </c>
      <c r="Y111" s="32">
        <v>649308.54</v>
      </c>
      <c r="Z111" s="32">
        <v>304818.82299999997</v>
      </c>
      <c r="AA111" s="32">
        <v>85465.665999999997</v>
      </c>
      <c r="AB111" s="32">
        <v>9742.8109999999997</v>
      </c>
      <c r="AC111" s="32">
        <v>194241.3</v>
      </c>
      <c r="AD111" s="32">
        <v>989002.4617000001</v>
      </c>
      <c r="AE111" s="32">
        <v>925451.4432000001</v>
      </c>
      <c r="AF111" s="32">
        <v>63551.018499999998</v>
      </c>
      <c r="AG111" s="32">
        <v>163729.27499999999</v>
      </c>
      <c r="AH111" s="177">
        <v>1588857.3729999999</v>
      </c>
      <c r="AI111" s="32">
        <v>1572287.1850000001</v>
      </c>
      <c r="AJ111" s="32">
        <v>16570.187999999998</v>
      </c>
      <c r="AK111" s="32">
        <v>382517.58100000001</v>
      </c>
      <c r="AL111" s="32">
        <v>471542.141</v>
      </c>
      <c r="AM111" s="32">
        <v>117625.717</v>
      </c>
      <c r="AN111" s="177">
        <v>6878052.2817544872</v>
      </c>
      <c r="AO111" s="32">
        <v>5510349.7957544867</v>
      </c>
      <c r="AP111" s="32">
        <v>1367702.486</v>
      </c>
      <c r="AQ111" s="32">
        <v>27855.296999999999</v>
      </c>
      <c r="AR111" s="32">
        <v>211144.36</v>
      </c>
      <c r="AS111" s="32">
        <v>3599518.8059999999</v>
      </c>
      <c r="AT111" s="32">
        <v>41150656.014600001</v>
      </c>
      <c r="AU111" s="32">
        <v>41130510</v>
      </c>
      <c r="AV111" s="32">
        <v>20146.014600000002</v>
      </c>
      <c r="AW111" s="32">
        <v>7702017.6859999998</v>
      </c>
      <c r="AX111" s="32">
        <v>225463.25599999999</v>
      </c>
      <c r="AY111" s="32">
        <v>111988.845</v>
      </c>
      <c r="AZ111" s="32">
        <v>748648.48</v>
      </c>
      <c r="BA111" s="32">
        <v>2009932.3330000001</v>
      </c>
      <c r="BB111" s="32">
        <v>295392.679</v>
      </c>
      <c r="BC111" s="32">
        <v>227518.791</v>
      </c>
      <c r="BD111" s="32">
        <v>3384229.6039999998</v>
      </c>
      <c r="BE111" s="32">
        <v>170225.78899999999</v>
      </c>
      <c r="BF111" s="32">
        <v>233658.45499999999</v>
      </c>
      <c r="BG111" s="32">
        <v>610588.14</v>
      </c>
      <c r="BH111" s="32">
        <v>3984.2890000000002</v>
      </c>
      <c r="BI111" s="32">
        <v>731639.48499999999</v>
      </c>
      <c r="BJ111" s="32">
        <v>685456.91500000004</v>
      </c>
      <c r="BK111" s="32">
        <v>46182.57</v>
      </c>
      <c r="BL111" s="32">
        <v>1210826.2990000001</v>
      </c>
      <c r="BM111" s="32">
        <v>858586.54</v>
      </c>
      <c r="BN111" s="32">
        <v>352239.75900000002</v>
      </c>
      <c r="BO111" s="32">
        <v>178152.405</v>
      </c>
      <c r="BP111" s="32">
        <v>371747.40299999999</v>
      </c>
      <c r="BQ111" s="32">
        <v>598756.79599999997</v>
      </c>
      <c r="BR111" s="32">
        <v>140627.63699999999</v>
      </c>
      <c r="BS111" s="32">
        <v>1791585.66</v>
      </c>
      <c r="BT111" s="32">
        <v>239708.549</v>
      </c>
      <c r="BU111" s="32">
        <v>329583.05699999997</v>
      </c>
      <c r="BV111" s="32">
        <v>1178441.19</v>
      </c>
      <c r="BW111" s="32">
        <v>209522.05900000001</v>
      </c>
      <c r="BX111" s="32">
        <v>87538.157200000001</v>
      </c>
      <c r="BY111" s="32">
        <v>818498.04799999995</v>
      </c>
      <c r="BZ111" s="32">
        <v>13191.165000000001</v>
      </c>
      <c r="CA111" s="32">
        <v>772122.98800000001</v>
      </c>
      <c r="CB111" s="32">
        <v>33183.894999999997</v>
      </c>
      <c r="CC111" s="32">
        <v>190442.66899999999</v>
      </c>
      <c r="CD111" s="177">
        <v>6651729.6960000005</v>
      </c>
      <c r="CE111" s="32">
        <v>6201823.3949999996</v>
      </c>
      <c r="CF111" s="32">
        <v>449906.30099999998</v>
      </c>
      <c r="CG111" s="32">
        <v>757685.85199999996</v>
      </c>
      <c r="CH111" s="32">
        <v>98518.5</v>
      </c>
      <c r="CI111" s="32">
        <v>136059.61300000001</v>
      </c>
      <c r="CJ111" s="32">
        <v>98070.740999999995</v>
      </c>
      <c r="CK111" s="32">
        <v>369864.42300000001</v>
      </c>
      <c r="CL111" s="32">
        <v>1081303.8899999999</v>
      </c>
      <c r="CM111" s="32">
        <v>155709.56099999999</v>
      </c>
      <c r="CN111" s="32">
        <v>26631085.595357507</v>
      </c>
      <c r="CO111" s="177">
        <v>2545226.534</v>
      </c>
      <c r="CP111" s="32">
        <v>2391320.335</v>
      </c>
      <c r="CQ111" s="32">
        <v>53164.631999999998</v>
      </c>
      <c r="CR111" s="32">
        <v>100741.567</v>
      </c>
      <c r="CS111" s="32">
        <v>105068.141</v>
      </c>
      <c r="CT111" s="32">
        <v>1302795.4380000001</v>
      </c>
      <c r="CU111" s="32">
        <v>501185.43</v>
      </c>
      <c r="CV111" s="32">
        <v>92048.52870000001</v>
      </c>
      <c r="CW111" s="32">
        <v>154556.158</v>
      </c>
      <c r="CX111" s="32">
        <v>66398.960000000006</v>
      </c>
      <c r="CY111" s="32">
        <v>461739.24599999998</v>
      </c>
      <c r="CZ111" s="32">
        <v>825196.07400000002</v>
      </c>
      <c r="DA111" s="32">
        <v>411862.07199999999</v>
      </c>
    </row>
    <row r="112" spans="1:105" s="2" customFormat="1" x14ac:dyDescent="0.2">
      <c r="A112" s="1" t="s">
        <v>158</v>
      </c>
      <c r="B112" s="1"/>
      <c r="C112" s="7"/>
      <c r="D112" s="32">
        <v>36191444</v>
      </c>
      <c r="E112" s="32">
        <v>1418931519</v>
      </c>
      <c r="F112" s="32">
        <v>1147687162.3529673</v>
      </c>
      <c r="G112" s="32">
        <v>220131892</v>
      </c>
      <c r="H112" s="32">
        <v>1031277056</v>
      </c>
      <c r="I112" s="32">
        <v>1638103136</v>
      </c>
      <c r="J112" s="32">
        <v>1622260070</v>
      </c>
      <c r="K112" s="32">
        <v>149606724.80000001</v>
      </c>
      <c r="L112" s="32">
        <v>30651703</v>
      </c>
      <c r="M112" s="32">
        <v>867960111</v>
      </c>
      <c r="N112" s="32">
        <v>1629581</v>
      </c>
      <c r="O112" s="32">
        <v>367636669</v>
      </c>
      <c r="P112" s="32">
        <v>29167075</v>
      </c>
      <c r="Q112" s="32">
        <v>8340432</v>
      </c>
      <c r="R112" s="32">
        <v>85370757</v>
      </c>
      <c r="S112" s="32">
        <v>199496976</v>
      </c>
      <c r="T112" s="32">
        <v>7689582883</v>
      </c>
      <c r="U112" s="32">
        <v>3150532012.6518817</v>
      </c>
      <c r="V112" s="32">
        <v>408997604</v>
      </c>
      <c r="W112" s="32">
        <v>64638104</v>
      </c>
      <c r="X112" s="32">
        <v>531403805</v>
      </c>
      <c r="Y112" s="32">
        <v>632340069</v>
      </c>
      <c r="Z112" s="32">
        <v>286529694</v>
      </c>
      <c r="AA112" s="32">
        <v>82412827</v>
      </c>
      <c r="AB112" s="32">
        <v>9225188.6999999993</v>
      </c>
      <c r="AC112" s="32">
        <v>176523633</v>
      </c>
      <c r="AD112" s="32">
        <v>986812657.10000002</v>
      </c>
      <c r="AE112" s="32">
        <v>923635962.60000002</v>
      </c>
      <c r="AF112" s="32">
        <v>63176694.5</v>
      </c>
      <c r="AG112" s="32">
        <v>158485848</v>
      </c>
      <c r="AH112" s="177">
        <v>1570349839</v>
      </c>
      <c r="AI112" s="32">
        <v>1554235644</v>
      </c>
      <c r="AJ112" s="32">
        <v>16114195</v>
      </c>
      <c r="AK112" s="32">
        <v>362422451</v>
      </c>
      <c r="AL112" s="32">
        <v>454683669</v>
      </c>
      <c r="AM112" s="32">
        <v>114832667</v>
      </c>
      <c r="AN112" s="177">
        <v>6694637410.9414158</v>
      </c>
      <c r="AO112" s="32">
        <v>5366598308.9414158</v>
      </c>
      <c r="AP112" s="32">
        <v>1328039102</v>
      </c>
      <c r="AQ112" s="32">
        <v>27530422</v>
      </c>
      <c r="AR112" s="32">
        <v>202287578</v>
      </c>
      <c r="AS112" s="32">
        <v>3483144427</v>
      </c>
      <c r="AT112" s="32">
        <v>39431573403.5</v>
      </c>
      <c r="AU112" s="32">
        <v>39412070000</v>
      </c>
      <c r="AV112" s="32">
        <v>19503403.5</v>
      </c>
      <c r="AW112" s="32">
        <v>7514934346</v>
      </c>
      <c r="AX112" s="32">
        <v>217001539</v>
      </c>
      <c r="AY112" s="32">
        <v>107420407</v>
      </c>
      <c r="AZ112" s="32">
        <v>718541335</v>
      </c>
      <c r="BA112" s="32">
        <v>1947739693</v>
      </c>
      <c r="BB112" s="32">
        <v>276130945</v>
      </c>
      <c r="BC112" s="32">
        <v>220065576.80000001</v>
      </c>
      <c r="BD112" s="32">
        <v>3383633950</v>
      </c>
      <c r="BE112" s="32">
        <v>159788760</v>
      </c>
      <c r="BF112" s="32">
        <v>227207629</v>
      </c>
      <c r="BG112" s="32">
        <v>590836869</v>
      </c>
      <c r="BH112" s="32">
        <v>3764925</v>
      </c>
      <c r="BI112" s="32">
        <v>703205003</v>
      </c>
      <c r="BJ112" s="32">
        <v>661514842</v>
      </c>
      <c r="BK112" s="32">
        <v>41690161</v>
      </c>
      <c r="BL112" s="32">
        <v>1157654604</v>
      </c>
      <c r="BM112" s="32">
        <v>818506340</v>
      </c>
      <c r="BN112" s="32">
        <v>339148264</v>
      </c>
      <c r="BO112" s="32">
        <v>168165203</v>
      </c>
      <c r="BP112" s="32">
        <v>350785542</v>
      </c>
      <c r="BQ112" s="32">
        <v>590330329</v>
      </c>
      <c r="BR112" s="32">
        <v>124118006</v>
      </c>
      <c r="BS112" s="32">
        <v>1735039070</v>
      </c>
      <c r="BT112" s="32">
        <v>233274463</v>
      </c>
      <c r="BU112" s="32">
        <v>317099431</v>
      </c>
      <c r="BV112" s="32">
        <v>1128652522</v>
      </c>
      <c r="BW112" s="32">
        <v>204676301</v>
      </c>
      <c r="BX112" s="32">
        <v>84098646.299999997</v>
      </c>
      <c r="BY112" s="32">
        <v>790191455</v>
      </c>
      <c r="BZ112" s="32">
        <v>12535309</v>
      </c>
      <c r="CA112" s="32">
        <v>745571055</v>
      </c>
      <c r="CB112" s="32">
        <v>32085091</v>
      </c>
      <c r="CC112" s="32">
        <v>180920536</v>
      </c>
      <c r="CD112" s="177">
        <v>6431131686</v>
      </c>
      <c r="CE112" s="32">
        <v>6019556899</v>
      </c>
      <c r="CF112" s="32">
        <v>411574787</v>
      </c>
      <c r="CG112" s="32">
        <v>723592739</v>
      </c>
      <c r="CH112" s="32">
        <v>92881382</v>
      </c>
      <c r="CI112" s="32">
        <v>125748798</v>
      </c>
      <c r="CJ112" s="32">
        <v>91105525</v>
      </c>
      <c r="CK112" s="32">
        <v>368821506</v>
      </c>
      <c r="CL112" s="32">
        <v>1041945675</v>
      </c>
      <c r="CM112" s="32">
        <v>70581368</v>
      </c>
      <c r="CN112" s="32">
        <v>25770208817</v>
      </c>
      <c r="CO112" s="177">
        <v>2419475438</v>
      </c>
      <c r="CP112" s="32">
        <v>2277933600</v>
      </c>
      <c r="CQ112" s="32">
        <v>49750554</v>
      </c>
      <c r="CR112" s="32">
        <v>91791284</v>
      </c>
      <c r="CS112" s="32">
        <v>99506595.599999994</v>
      </c>
      <c r="CT112" s="32">
        <v>1243491867</v>
      </c>
      <c r="CU112" s="32">
        <v>489398304</v>
      </c>
      <c r="CV112" s="32">
        <v>89235812</v>
      </c>
      <c r="CW112" s="32">
        <v>150385613.59999999</v>
      </c>
      <c r="CX112" s="32">
        <v>62018144</v>
      </c>
      <c r="CY112" s="32">
        <v>425658443</v>
      </c>
      <c r="CZ112" s="32">
        <v>796496197</v>
      </c>
      <c r="DA112" s="32">
        <v>398910570</v>
      </c>
    </row>
    <row r="113" spans="1:105" s="2" customFormat="1" x14ac:dyDescent="0.2">
      <c r="A113" s="1" t="s">
        <v>159</v>
      </c>
      <c r="B113" s="1"/>
      <c r="C113" s="7"/>
      <c r="D113" s="32">
        <v>2590726.2999999998</v>
      </c>
      <c r="E113" s="32">
        <v>63822831</v>
      </c>
      <c r="F113" s="32">
        <v>27950534.938720226</v>
      </c>
      <c r="G113" s="32">
        <v>9789120</v>
      </c>
      <c r="H113" s="32">
        <v>38323994</v>
      </c>
      <c r="I113" s="32">
        <v>69716073</v>
      </c>
      <c r="J113" s="32">
        <v>57878799</v>
      </c>
      <c r="K113" s="32">
        <v>6604824.2000000002</v>
      </c>
      <c r="L113" s="32">
        <v>2003243</v>
      </c>
      <c r="M113" s="32">
        <v>36193015</v>
      </c>
      <c r="N113" s="32">
        <v>1627357</v>
      </c>
      <c r="O113" s="32">
        <v>14298373</v>
      </c>
      <c r="P113" s="32">
        <v>416671</v>
      </c>
      <c r="Q113" s="32">
        <v>347517</v>
      </c>
      <c r="R113" s="32">
        <v>4493198</v>
      </c>
      <c r="S113" s="32">
        <v>13565526</v>
      </c>
      <c r="T113" s="32">
        <v>246046737</v>
      </c>
      <c r="U113" s="32">
        <v>90118727.108118057</v>
      </c>
      <c r="V113" s="32">
        <v>5180691</v>
      </c>
      <c r="W113" s="32">
        <v>384376</v>
      </c>
      <c r="X113" s="32">
        <v>25560128</v>
      </c>
      <c r="Y113" s="32">
        <v>16968472</v>
      </c>
      <c r="Z113" s="32">
        <v>18289129</v>
      </c>
      <c r="AA113" s="32">
        <v>3052839</v>
      </c>
      <c r="AB113" s="32">
        <v>517623</v>
      </c>
      <c r="AC113" s="32">
        <v>17717667</v>
      </c>
      <c r="AD113" s="32">
        <v>1815481.6</v>
      </c>
      <c r="AE113" s="32">
        <v>1815480.6</v>
      </c>
      <c r="AF113" s="32">
        <v>1</v>
      </c>
      <c r="AG113" s="32">
        <v>4793427</v>
      </c>
      <c r="AH113" s="177">
        <v>18507534</v>
      </c>
      <c r="AI113" s="32">
        <v>18051541</v>
      </c>
      <c r="AJ113" s="32">
        <v>455993</v>
      </c>
      <c r="AK113" s="32">
        <v>20095130</v>
      </c>
      <c r="AL113" s="32">
        <v>16858472</v>
      </c>
      <c r="AM113" s="32">
        <v>2793050</v>
      </c>
      <c r="AN113" s="177">
        <v>183414870.81307125</v>
      </c>
      <c r="AO113" s="32">
        <v>143751486.81307125</v>
      </c>
      <c r="AP113" s="32">
        <v>39663384</v>
      </c>
      <c r="AQ113" s="32">
        <v>324875</v>
      </c>
      <c r="AR113" s="32">
        <v>8856782</v>
      </c>
      <c r="AS113" s="32">
        <v>116374379</v>
      </c>
      <c r="AT113" s="32">
        <v>1719082611.0999999</v>
      </c>
      <c r="AU113" s="32">
        <v>1718440000</v>
      </c>
      <c r="AV113" s="32">
        <v>642611.1</v>
      </c>
      <c r="AW113" s="32">
        <v>187083341</v>
      </c>
      <c r="AX113" s="32">
        <v>8461717</v>
      </c>
      <c r="AY113" s="32">
        <v>4568438</v>
      </c>
      <c r="AZ113" s="32">
        <v>30107145</v>
      </c>
      <c r="BA113" s="32">
        <v>62192640</v>
      </c>
      <c r="BB113" s="32">
        <v>19261734</v>
      </c>
      <c r="BC113" s="32">
        <v>7453214.2000000002</v>
      </c>
      <c r="BD113" s="32">
        <v>595654</v>
      </c>
      <c r="BE113" s="32">
        <v>10437029</v>
      </c>
      <c r="BF113" s="32">
        <v>6450826</v>
      </c>
      <c r="BG113" s="32">
        <v>19751271</v>
      </c>
      <c r="BH113" s="32">
        <v>219364</v>
      </c>
      <c r="BI113" s="32">
        <v>28434482</v>
      </c>
      <c r="BJ113" s="32">
        <v>23942073</v>
      </c>
      <c r="BK113" s="32">
        <v>4492409</v>
      </c>
      <c r="BL113" s="32">
        <v>55817524</v>
      </c>
      <c r="BM113" s="32">
        <v>42726030</v>
      </c>
      <c r="BN113" s="32">
        <v>13091494</v>
      </c>
      <c r="BO113" s="32">
        <v>9987202</v>
      </c>
      <c r="BP113" s="32">
        <v>20961861</v>
      </c>
      <c r="BQ113" s="32">
        <v>8482806</v>
      </c>
      <c r="BR113" s="32">
        <v>16509631</v>
      </c>
      <c r="BS113" s="32">
        <v>56546590</v>
      </c>
      <c r="BT113" s="32">
        <v>6434086</v>
      </c>
      <c r="BU113" s="32">
        <v>12483626</v>
      </c>
      <c r="BV113" s="32">
        <v>49788668</v>
      </c>
      <c r="BW113" s="32">
        <v>4845757</v>
      </c>
      <c r="BX113" s="32">
        <v>3439510.8</v>
      </c>
      <c r="BY113" s="32">
        <v>28306593</v>
      </c>
      <c r="BZ113" s="32">
        <v>655856</v>
      </c>
      <c r="CA113" s="32">
        <v>26551933</v>
      </c>
      <c r="CB113" s="32">
        <v>1098804</v>
      </c>
      <c r="CC113" s="32">
        <v>9522133</v>
      </c>
      <c r="CD113" s="177">
        <v>220598010</v>
      </c>
      <c r="CE113" s="32">
        <v>182266496</v>
      </c>
      <c r="CF113" s="32">
        <v>38331514</v>
      </c>
      <c r="CG113" s="32">
        <v>30377732</v>
      </c>
      <c r="CH113" s="32">
        <v>5637118</v>
      </c>
      <c r="CI113" s="32">
        <v>10310815</v>
      </c>
      <c r="CJ113" s="32">
        <v>6965216</v>
      </c>
      <c r="CK113" s="32">
        <v>1042917</v>
      </c>
      <c r="CL113" s="32">
        <v>39358215</v>
      </c>
      <c r="CM113" s="32">
        <v>11199490</v>
      </c>
      <c r="CN113" s="32">
        <v>860876778.3575058</v>
      </c>
      <c r="CO113" s="177">
        <v>125751096</v>
      </c>
      <c r="CP113" s="32">
        <v>113386735</v>
      </c>
      <c r="CQ113" s="32">
        <v>3414078</v>
      </c>
      <c r="CR113" s="32">
        <v>8950283</v>
      </c>
      <c r="CS113" s="32">
        <v>5561546</v>
      </c>
      <c r="CT113" s="32">
        <v>59303571</v>
      </c>
      <c r="CU113" s="32">
        <v>11787126</v>
      </c>
      <c r="CV113" s="32">
        <v>2812716.7</v>
      </c>
      <c r="CW113" s="32">
        <v>4170544.4</v>
      </c>
      <c r="CX113" s="32">
        <v>4380816</v>
      </c>
      <c r="CY113" s="32">
        <v>36080803</v>
      </c>
      <c r="CZ113" s="32">
        <v>28699877</v>
      </c>
      <c r="DA113" s="32">
        <v>15246193</v>
      </c>
    </row>
    <row r="114" spans="1:105" s="2" customFormat="1" x14ac:dyDescent="0.2">
      <c r="A114" s="3" t="s">
        <v>225</v>
      </c>
      <c r="B114" s="3"/>
      <c r="C114" s="7"/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177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2">
        <v>0</v>
      </c>
      <c r="BZ114" s="32">
        <v>0</v>
      </c>
      <c r="CA114" s="32">
        <v>0</v>
      </c>
      <c r="CB114" s="32">
        <v>0</v>
      </c>
      <c r="CC114" s="32">
        <v>0</v>
      </c>
      <c r="CD114" s="32">
        <v>0</v>
      </c>
      <c r="CE114" s="32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2">
        <v>0</v>
      </c>
      <c r="CL114" s="32">
        <v>0</v>
      </c>
      <c r="CM114" s="32">
        <v>0</v>
      </c>
      <c r="CN114" s="32">
        <v>0</v>
      </c>
      <c r="CO114" s="32">
        <v>0</v>
      </c>
      <c r="CP114" s="32">
        <v>0</v>
      </c>
      <c r="CQ114" s="32">
        <v>0</v>
      </c>
      <c r="CR114" s="32">
        <v>0</v>
      </c>
      <c r="CS114" s="32">
        <v>0</v>
      </c>
      <c r="CT114" s="32">
        <v>0</v>
      </c>
      <c r="CU114" s="32">
        <v>0</v>
      </c>
      <c r="CV114" s="32">
        <v>0</v>
      </c>
      <c r="CW114" s="32">
        <v>0</v>
      </c>
      <c r="CX114" s="32">
        <v>0</v>
      </c>
      <c r="CY114" s="32">
        <v>0</v>
      </c>
      <c r="CZ114" s="32">
        <v>0</v>
      </c>
      <c r="DA114" s="32">
        <v>0</v>
      </c>
    </row>
    <row r="115" spans="1:105" s="28" customFormat="1" x14ac:dyDescent="0.2">
      <c r="A115" s="35" t="s">
        <v>87</v>
      </c>
      <c r="B115" s="35"/>
      <c r="C115" s="7"/>
      <c r="D115" s="32">
        <v>1745</v>
      </c>
      <c r="E115" s="32">
        <v>63973</v>
      </c>
      <c r="F115" s="32">
        <v>34984</v>
      </c>
      <c r="G115" s="32">
        <v>8878</v>
      </c>
      <c r="H115" s="32">
        <v>35483</v>
      </c>
      <c r="I115" s="32">
        <v>58256</v>
      </c>
      <c r="J115" s="32">
        <v>46459</v>
      </c>
      <c r="K115" s="32">
        <v>6002</v>
      </c>
      <c r="L115" s="32">
        <v>1348</v>
      </c>
      <c r="M115" s="32">
        <v>31872</v>
      </c>
      <c r="N115" s="32">
        <v>1605</v>
      </c>
      <c r="O115" s="32">
        <v>13459</v>
      </c>
      <c r="P115" s="32">
        <v>1707</v>
      </c>
      <c r="Q115" s="32">
        <v>572</v>
      </c>
      <c r="R115" s="32">
        <v>3724</v>
      </c>
      <c r="S115" s="32">
        <v>10524</v>
      </c>
      <c r="T115" s="32">
        <v>176871</v>
      </c>
      <c r="U115" s="32">
        <v>83426</v>
      </c>
      <c r="V115" s="32">
        <v>13649</v>
      </c>
      <c r="W115" s="32">
        <v>3298</v>
      </c>
      <c r="X115" s="32">
        <v>27067</v>
      </c>
      <c r="Y115" s="32">
        <v>18684</v>
      </c>
      <c r="Z115" s="32">
        <v>15711</v>
      </c>
      <c r="AA115" s="32">
        <v>4057</v>
      </c>
      <c r="AB115" s="32">
        <v>680</v>
      </c>
      <c r="AC115" s="32">
        <v>11457</v>
      </c>
      <c r="AD115" s="32">
        <v>46296</v>
      </c>
      <c r="AE115" s="32">
        <v>43253</v>
      </c>
      <c r="AF115" s="32">
        <v>3043</v>
      </c>
      <c r="AG115" s="32">
        <v>9356</v>
      </c>
      <c r="AH115" s="32">
        <v>44556</v>
      </c>
      <c r="AI115" s="32">
        <v>42997</v>
      </c>
      <c r="AJ115" s="32">
        <v>1559</v>
      </c>
      <c r="AK115" s="32">
        <v>20312</v>
      </c>
      <c r="AL115" s="32">
        <v>18719</v>
      </c>
      <c r="AM115" s="32">
        <v>2797</v>
      </c>
      <c r="AN115" s="32">
        <v>229474</v>
      </c>
      <c r="AO115" s="32">
        <v>177495</v>
      </c>
      <c r="AP115" s="32">
        <v>51979</v>
      </c>
      <c r="AQ115" s="32">
        <v>1133</v>
      </c>
      <c r="AR115" s="32">
        <v>5227</v>
      </c>
      <c r="AS115" s="32">
        <v>110437</v>
      </c>
      <c r="AT115" s="32">
        <v>1140552</v>
      </c>
      <c r="AU115" s="32">
        <v>1139602</v>
      </c>
      <c r="AV115" s="32">
        <v>950</v>
      </c>
      <c r="AW115" s="32">
        <v>274025</v>
      </c>
      <c r="AX115" s="32">
        <v>13632</v>
      </c>
      <c r="AY115" s="32">
        <v>5834</v>
      </c>
      <c r="AZ115" s="32">
        <v>26477</v>
      </c>
      <c r="BA115" s="32">
        <v>77283</v>
      </c>
      <c r="BB115" s="32">
        <v>8634</v>
      </c>
      <c r="BC115" s="32">
        <v>8936</v>
      </c>
      <c r="BD115" s="32">
        <v>136487</v>
      </c>
      <c r="BE115" s="32">
        <v>6764</v>
      </c>
      <c r="BF115" s="32">
        <v>6423</v>
      </c>
      <c r="BG115" s="32">
        <v>17199</v>
      </c>
      <c r="BH115" s="32">
        <v>189</v>
      </c>
      <c r="BI115" s="32">
        <v>29594</v>
      </c>
      <c r="BJ115" s="32">
        <v>25657</v>
      </c>
      <c r="BK115" s="32">
        <v>3937</v>
      </c>
      <c r="BL115" s="32">
        <v>49729</v>
      </c>
      <c r="BM115" s="32">
        <v>35378</v>
      </c>
      <c r="BN115" s="32">
        <v>14351</v>
      </c>
      <c r="BO115" s="32">
        <v>7257</v>
      </c>
      <c r="BP115" s="32">
        <v>17967</v>
      </c>
      <c r="BQ115" s="32">
        <v>23514</v>
      </c>
      <c r="BR115" s="32">
        <v>6232</v>
      </c>
      <c r="BS115" s="32">
        <v>53230</v>
      </c>
      <c r="BT115" s="32">
        <v>9844</v>
      </c>
      <c r="BU115" s="32">
        <v>12248</v>
      </c>
      <c r="BV115" s="32">
        <v>48675</v>
      </c>
      <c r="BW115" s="32">
        <v>10108</v>
      </c>
      <c r="BX115" s="32">
        <v>3230</v>
      </c>
      <c r="BY115" s="32">
        <v>33438</v>
      </c>
      <c r="BZ115" s="32">
        <v>682</v>
      </c>
      <c r="CA115" s="32">
        <v>31378</v>
      </c>
      <c r="CB115" s="32">
        <v>1378</v>
      </c>
      <c r="CC115" s="32">
        <v>9333</v>
      </c>
      <c r="CD115" s="32">
        <v>212981</v>
      </c>
      <c r="CE115" s="32">
        <v>197141</v>
      </c>
      <c r="CF115" s="32">
        <v>15840</v>
      </c>
      <c r="CG115" s="32">
        <v>32365</v>
      </c>
      <c r="CH115" s="32">
        <v>4050</v>
      </c>
      <c r="CI115" s="32">
        <v>5749</v>
      </c>
      <c r="CJ115" s="32">
        <v>2749</v>
      </c>
      <c r="CK115" s="32">
        <v>14931</v>
      </c>
      <c r="CL115" s="32">
        <v>49323</v>
      </c>
      <c r="CM115" s="32">
        <v>6263</v>
      </c>
      <c r="CN115" s="32">
        <v>673172</v>
      </c>
      <c r="CO115" s="32">
        <v>101867</v>
      </c>
      <c r="CP115" s="32">
        <v>93634</v>
      </c>
      <c r="CQ115" s="32">
        <v>2340</v>
      </c>
      <c r="CR115" s="32">
        <v>5893</v>
      </c>
      <c r="CS115" s="32">
        <v>10108</v>
      </c>
      <c r="CT115" s="32">
        <v>46881</v>
      </c>
      <c r="CU115" s="32">
        <v>21239</v>
      </c>
      <c r="CV115" s="32">
        <v>3349</v>
      </c>
      <c r="CW115" s="32">
        <v>3767</v>
      </c>
      <c r="CX115" s="32">
        <v>1953</v>
      </c>
      <c r="CY115" s="32">
        <v>20528</v>
      </c>
      <c r="CZ115" s="32">
        <v>34936</v>
      </c>
      <c r="DA115" s="32">
        <v>13999</v>
      </c>
    </row>
    <row r="116" spans="1:105" s="28" customFormat="1" x14ac:dyDescent="0.2">
      <c r="A116" s="34" t="s">
        <v>160</v>
      </c>
      <c r="B116" s="34"/>
      <c r="C116" s="7"/>
      <c r="D116" s="32">
        <v>1475</v>
      </c>
      <c r="E116" s="32">
        <v>57473</v>
      </c>
      <c r="F116" s="32">
        <v>30648</v>
      </c>
      <c r="G116" s="32">
        <v>7471</v>
      </c>
      <c r="H116" s="32">
        <v>32108</v>
      </c>
      <c r="I116" s="32">
        <v>52787</v>
      </c>
      <c r="J116" s="32">
        <v>41372</v>
      </c>
      <c r="K116" s="32">
        <v>5319</v>
      </c>
      <c r="L116" s="32">
        <v>1166</v>
      </c>
      <c r="M116" s="32">
        <v>28200</v>
      </c>
      <c r="N116" s="32">
        <v>1354</v>
      </c>
      <c r="O116" s="32">
        <v>11800</v>
      </c>
      <c r="P116" s="32">
        <v>1522</v>
      </c>
      <c r="Q116" s="32">
        <v>486</v>
      </c>
      <c r="R116" s="32">
        <v>3261</v>
      </c>
      <c r="S116" s="32">
        <v>9488</v>
      </c>
      <c r="T116" s="32">
        <v>156410</v>
      </c>
      <c r="U116" s="32">
        <v>75107</v>
      </c>
      <c r="V116" s="32">
        <v>12075</v>
      </c>
      <c r="W116" s="32">
        <v>2843</v>
      </c>
      <c r="X116" s="32">
        <v>24909</v>
      </c>
      <c r="Y116" s="32">
        <v>16463</v>
      </c>
      <c r="Z116" s="32">
        <v>14280</v>
      </c>
      <c r="AA116" s="32">
        <v>3583</v>
      </c>
      <c r="AB116" s="32">
        <v>591</v>
      </c>
      <c r="AC116" s="32">
        <v>10453</v>
      </c>
      <c r="AD116" s="32">
        <v>42244</v>
      </c>
      <c r="AE116" s="32">
        <v>39492</v>
      </c>
      <c r="AF116" s="32">
        <v>2752</v>
      </c>
      <c r="AG116" s="32">
        <v>8535</v>
      </c>
      <c r="AH116" s="32">
        <v>40556</v>
      </c>
      <c r="AI116" s="32">
        <v>39145</v>
      </c>
      <c r="AJ116" s="32">
        <v>1411</v>
      </c>
      <c r="AK116" s="32">
        <v>17776</v>
      </c>
      <c r="AL116" s="32">
        <v>17004</v>
      </c>
      <c r="AM116" s="32">
        <v>2338</v>
      </c>
      <c r="AN116" s="32">
        <v>207188</v>
      </c>
      <c r="AO116" s="32">
        <v>160464</v>
      </c>
      <c r="AP116" s="32">
        <v>46724</v>
      </c>
      <c r="AQ116" s="32">
        <v>969</v>
      </c>
      <c r="AR116" s="32">
        <v>4580</v>
      </c>
      <c r="AS116" s="32">
        <v>102070</v>
      </c>
      <c r="AT116" s="32">
        <v>1032596</v>
      </c>
      <c r="AU116" s="32">
        <v>1031758</v>
      </c>
      <c r="AV116" s="32">
        <v>838</v>
      </c>
      <c r="AW116" s="32">
        <v>247790</v>
      </c>
      <c r="AX116" s="32">
        <v>12670</v>
      </c>
      <c r="AY116" s="32">
        <v>4980</v>
      </c>
      <c r="AZ116" s="32">
        <v>22712</v>
      </c>
      <c r="BA116" s="32">
        <v>69405</v>
      </c>
      <c r="BB116" s="32">
        <v>7494</v>
      </c>
      <c r="BC116" s="32">
        <v>7300</v>
      </c>
      <c r="BD116" s="32">
        <v>123095</v>
      </c>
      <c r="BE116" s="32">
        <v>5985</v>
      </c>
      <c r="BF116" s="32">
        <v>5568</v>
      </c>
      <c r="BG116" s="32">
        <v>15060</v>
      </c>
      <c r="BH116" s="32">
        <v>160</v>
      </c>
      <c r="BI116" s="32">
        <v>26339</v>
      </c>
      <c r="BJ116" s="32">
        <v>22691</v>
      </c>
      <c r="BK116" s="32">
        <v>3648</v>
      </c>
      <c r="BL116" s="32">
        <v>43868</v>
      </c>
      <c r="BM116" s="32">
        <v>31250</v>
      </c>
      <c r="BN116" s="32">
        <v>12618</v>
      </c>
      <c r="BO116" s="32">
        <v>5902</v>
      </c>
      <c r="BP116" s="32">
        <v>15686</v>
      </c>
      <c r="BQ116" s="32">
        <v>20364</v>
      </c>
      <c r="BR116" s="32">
        <v>5268</v>
      </c>
      <c r="BS116" s="32">
        <v>47496</v>
      </c>
      <c r="BT116" s="32">
        <v>8801</v>
      </c>
      <c r="BU116" s="32">
        <v>10743</v>
      </c>
      <c r="BV116" s="32">
        <v>44280</v>
      </c>
      <c r="BW116" s="32">
        <v>8501</v>
      </c>
      <c r="BX116" s="32">
        <v>2594</v>
      </c>
      <c r="BY116" s="32">
        <v>29240</v>
      </c>
      <c r="BZ116" s="32">
        <v>580</v>
      </c>
      <c r="CA116" s="32">
        <v>27496</v>
      </c>
      <c r="CB116" s="32">
        <v>1164</v>
      </c>
      <c r="CC116" s="32">
        <v>8128</v>
      </c>
      <c r="CD116" s="32">
        <v>187044</v>
      </c>
      <c r="CE116" s="32">
        <v>172636</v>
      </c>
      <c r="CF116" s="32">
        <v>14408</v>
      </c>
      <c r="CG116" s="32">
        <v>28569</v>
      </c>
      <c r="CH116" s="32">
        <v>3472</v>
      </c>
      <c r="CI116" s="32">
        <v>4869</v>
      </c>
      <c r="CJ116" s="32">
        <v>2287</v>
      </c>
      <c r="CK116" s="32">
        <v>13182</v>
      </c>
      <c r="CL116" s="32">
        <v>44167</v>
      </c>
      <c r="CM116" s="32">
        <v>5523</v>
      </c>
      <c r="CN116" s="32">
        <v>594976</v>
      </c>
      <c r="CO116" s="32">
        <v>91825</v>
      </c>
      <c r="CP116" s="32">
        <v>84662</v>
      </c>
      <c r="CQ116" s="32">
        <v>1974</v>
      </c>
      <c r="CR116" s="32">
        <v>5189</v>
      </c>
      <c r="CS116" s="32">
        <v>9329</v>
      </c>
      <c r="CT116" s="32">
        <v>41215</v>
      </c>
      <c r="CU116" s="32">
        <v>19142</v>
      </c>
      <c r="CV116" s="32">
        <v>2841</v>
      </c>
      <c r="CW116" s="32">
        <v>3214</v>
      </c>
      <c r="CX116" s="32">
        <v>1705</v>
      </c>
      <c r="CY116" s="32">
        <v>17877</v>
      </c>
      <c r="CZ116" s="32">
        <v>32611</v>
      </c>
      <c r="DA116" s="32">
        <v>12633</v>
      </c>
    </row>
    <row r="117" spans="1:105" s="28" customFormat="1" x14ac:dyDescent="0.2">
      <c r="A117" s="34" t="s">
        <v>189</v>
      </c>
      <c r="B117" s="34"/>
      <c r="C117" s="7"/>
      <c r="D117" s="32">
        <v>270</v>
      </c>
      <c r="E117" s="32">
        <v>6500</v>
      </c>
      <c r="F117" s="32">
        <v>4331</v>
      </c>
      <c r="G117" s="32">
        <v>1406</v>
      </c>
      <c r="H117" s="32">
        <v>3375</v>
      </c>
      <c r="I117" s="32">
        <v>5469</v>
      </c>
      <c r="J117" s="32">
        <v>5084</v>
      </c>
      <c r="K117" s="32">
        <v>683</v>
      </c>
      <c r="L117" s="32">
        <v>182</v>
      </c>
      <c r="M117" s="32">
        <v>3670</v>
      </c>
      <c r="N117" s="32">
        <v>251</v>
      </c>
      <c r="O117" s="32">
        <v>1657</v>
      </c>
      <c r="P117" s="32">
        <v>185</v>
      </c>
      <c r="Q117" s="32">
        <v>86</v>
      </c>
      <c r="R117" s="32">
        <v>463</v>
      </c>
      <c r="S117" s="32">
        <v>1036</v>
      </c>
      <c r="T117" s="32">
        <v>20453</v>
      </c>
      <c r="U117" s="32">
        <v>8310</v>
      </c>
      <c r="V117" s="32">
        <v>1573</v>
      </c>
      <c r="W117" s="32">
        <v>455</v>
      </c>
      <c r="X117" s="32">
        <v>2158</v>
      </c>
      <c r="Y117" s="32">
        <v>2220</v>
      </c>
      <c r="Z117" s="32">
        <v>1431</v>
      </c>
      <c r="AA117" s="32">
        <v>474</v>
      </c>
      <c r="AB117" s="32">
        <v>89</v>
      </c>
      <c r="AC117" s="32">
        <v>1002</v>
      </c>
      <c r="AD117" s="32">
        <v>4052</v>
      </c>
      <c r="AE117" s="32">
        <v>3761</v>
      </c>
      <c r="AF117" s="32">
        <v>291</v>
      </c>
      <c r="AG117" s="32">
        <v>821</v>
      </c>
      <c r="AH117" s="32">
        <v>3996</v>
      </c>
      <c r="AI117" s="32">
        <v>3848</v>
      </c>
      <c r="AJ117" s="32">
        <v>148</v>
      </c>
      <c r="AK117" s="32">
        <v>2536</v>
      </c>
      <c r="AL117" s="32">
        <v>1715</v>
      </c>
      <c r="AM117" s="32">
        <v>459</v>
      </c>
      <c r="AN117" s="32">
        <v>22272</v>
      </c>
      <c r="AO117" s="32">
        <v>17021</v>
      </c>
      <c r="AP117" s="32">
        <v>5251</v>
      </c>
      <c r="AQ117" s="32">
        <v>164</v>
      </c>
      <c r="AR117" s="32">
        <v>646</v>
      </c>
      <c r="AS117" s="32">
        <v>8364</v>
      </c>
      <c r="AT117" s="32">
        <v>107931</v>
      </c>
      <c r="AU117" s="32">
        <v>107819</v>
      </c>
      <c r="AV117" s="32">
        <v>112</v>
      </c>
      <c r="AW117" s="32">
        <v>26225</v>
      </c>
      <c r="AX117" s="32">
        <v>962</v>
      </c>
      <c r="AY117" s="32">
        <v>854</v>
      </c>
      <c r="AZ117" s="32">
        <v>3762</v>
      </c>
      <c r="BA117" s="32">
        <v>7874</v>
      </c>
      <c r="BB117" s="32">
        <v>1140</v>
      </c>
      <c r="BC117" s="32">
        <v>1636</v>
      </c>
      <c r="BD117" s="32">
        <v>13389</v>
      </c>
      <c r="BE117" s="32">
        <v>778</v>
      </c>
      <c r="BF117" s="32">
        <v>855</v>
      </c>
      <c r="BG117" s="32">
        <v>2137</v>
      </c>
      <c r="BH117" s="32">
        <v>29</v>
      </c>
      <c r="BI117" s="32">
        <v>3255</v>
      </c>
      <c r="BJ117" s="32">
        <v>2966</v>
      </c>
      <c r="BK117" s="32">
        <v>289</v>
      </c>
      <c r="BL117" s="32">
        <v>5861</v>
      </c>
      <c r="BM117" s="32">
        <v>4128</v>
      </c>
      <c r="BN117" s="32">
        <v>1733</v>
      </c>
      <c r="BO117" s="32">
        <v>1355</v>
      </c>
      <c r="BP117" s="32">
        <v>2281</v>
      </c>
      <c r="BQ117" s="32">
        <v>3150</v>
      </c>
      <c r="BR117" s="32">
        <v>964</v>
      </c>
      <c r="BS117" s="32">
        <v>5732</v>
      </c>
      <c r="BT117" s="32">
        <v>1043</v>
      </c>
      <c r="BU117" s="32">
        <v>1505</v>
      </c>
      <c r="BV117" s="32">
        <v>4393</v>
      </c>
      <c r="BW117" s="32">
        <v>1607</v>
      </c>
      <c r="BX117" s="32">
        <v>636</v>
      </c>
      <c r="BY117" s="32">
        <v>4196</v>
      </c>
      <c r="BZ117" s="32">
        <v>102</v>
      </c>
      <c r="CA117" s="32">
        <v>3880</v>
      </c>
      <c r="CB117" s="32">
        <v>214</v>
      </c>
      <c r="CC117" s="32">
        <v>1205</v>
      </c>
      <c r="CD117" s="32">
        <v>25932</v>
      </c>
      <c r="CE117" s="32">
        <v>24500</v>
      </c>
      <c r="CF117" s="32">
        <v>1432</v>
      </c>
      <c r="CG117" s="32">
        <v>3796</v>
      </c>
      <c r="CH117" s="32">
        <v>578</v>
      </c>
      <c r="CI117" s="32">
        <v>880</v>
      </c>
      <c r="CJ117" s="32">
        <v>462</v>
      </c>
      <c r="CK117" s="32">
        <v>1748</v>
      </c>
      <c r="CL117" s="32">
        <v>5153</v>
      </c>
      <c r="CM117" s="32">
        <v>740</v>
      </c>
      <c r="CN117" s="32">
        <v>78149</v>
      </c>
      <c r="CO117" s="32">
        <v>10038</v>
      </c>
      <c r="CP117" s="32">
        <v>8968</v>
      </c>
      <c r="CQ117" s="32">
        <v>366</v>
      </c>
      <c r="CR117" s="32">
        <v>704</v>
      </c>
      <c r="CS117" s="32">
        <v>779</v>
      </c>
      <c r="CT117" s="32">
        <v>5664</v>
      </c>
      <c r="CU117" s="32">
        <v>2094</v>
      </c>
      <c r="CV117" s="32">
        <v>508</v>
      </c>
      <c r="CW117" s="32">
        <v>552</v>
      </c>
      <c r="CX117" s="32">
        <v>248</v>
      </c>
      <c r="CY117" s="32">
        <v>2651</v>
      </c>
      <c r="CZ117" s="32">
        <v>2325</v>
      </c>
      <c r="DA117" s="32">
        <v>1365</v>
      </c>
    </row>
    <row r="118" spans="1:105" s="28" customFormat="1" x14ac:dyDescent="0.2">
      <c r="A118" s="34" t="s">
        <v>161</v>
      </c>
      <c r="B118" s="34"/>
      <c r="C118" s="7"/>
      <c r="D118" s="32">
        <v>0</v>
      </c>
      <c r="E118" s="32">
        <v>0</v>
      </c>
      <c r="F118" s="32">
        <v>5</v>
      </c>
      <c r="G118" s="32">
        <v>1</v>
      </c>
      <c r="H118" s="32">
        <v>0</v>
      </c>
      <c r="I118" s="32">
        <v>0</v>
      </c>
      <c r="J118" s="32">
        <v>3</v>
      </c>
      <c r="K118" s="32">
        <v>0</v>
      </c>
      <c r="L118" s="32">
        <v>0</v>
      </c>
      <c r="M118" s="32">
        <v>2</v>
      </c>
      <c r="N118" s="32">
        <v>0</v>
      </c>
      <c r="O118" s="32">
        <v>2</v>
      </c>
      <c r="P118" s="32">
        <v>0</v>
      </c>
      <c r="Q118" s="32">
        <v>0</v>
      </c>
      <c r="R118" s="32">
        <v>0</v>
      </c>
      <c r="S118" s="32">
        <v>0</v>
      </c>
      <c r="T118" s="32">
        <v>8</v>
      </c>
      <c r="U118" s="32">
        <v>9</v>
      </c>
      <c r="V118" s="32">
        <v>1</v>
      </c>
      <c r="W118" s="32">
        <v>0</v>
      </c>
      <c r="X118" s="32">
        <v>0</v>
      </c>
      <c r="Y118" s="32">
        <v>1</v>
      </c>
      <c r="Z118" s="32">
        <v>0</v>
      </c>
      <c r="AA118" s="32">
        <v>0</v>
      </c>
      <c r="AB118" s="32">
        <v>0</v>
      </c>
      <c r="AC118" s="32">
        <v>2</v>
      </c>
      <c r="AD118" s="32">
        <v>0</v>
      </c>
      <c r="AE118" s="32">
        <v>0</v>
      </c>
      <c r="AF118" s="32">
        <v>0</v>
      </c>
      <c r="AG118" s="32">
        <v>0</v>
      </c>
      <c r="AH118" s="32">
        <v>4</v>
      </c>
      <c r="AI118" s="32">
        <v>4</v>
      </c>
      <c r="AJ118" s="32">
        <v>0</v>
      </c>
      <c r="AK118" s="32">
        <v>0</v>
      </c>
      <c r="AL118" s="32">
        <v>0</v>
      </c>
      <c r="AM118" s="32">
        <v>0</v>
      </c>
      <c r="AN118" s="32">
        <v>14</v>
      </c>
      <c r="AO118" s="32">
        <v>10</v>
      </c>
      <c r="AP118" s="32">
        <v>4</v>
      </c>
      <c r="AQ118" s="32">
        <v>0</v>
      </c>
      <c r="AR118" s="32">
        <v>1</v>
      </c>
      <c r="AS118" s="32">
        <v>3</v>
      </c>
      <c r="AT118" s="32">
        <v>25</v>
      </c>
      <c r="AU118" s="32">
        <v>25</v>
      </c>
      <c r="AV118" s="32">
        <v>0</v>
      </c>
      <c r="AW118" s="32">
        <v>10</v>
      </c>
      <c r="AX118" s="32">
        <v>0</v>
      </c>
      <c r="AY118" s="32">
        <v>0</v>
      </c>
      <c r="AZ118" s="32">
        <v>3</v>
      </c>
      <c r="BA118" s="32">
        <v>4</v>
      </c>
      <c r="BB118" s="32">
        <v>0</v>
      </c>
      <c r="BC118" s="32">
        <v>0</v>
      </c>
      <c r="BD118" s="32">
        <v>3</v>
      </c>
      <c r="BE118" s="32">
        <v>1</v>
      </c>
      <c r="BF118" s="32">
        <v>0</v>
      </c>
      <c r="BG118" s="32">
        <v>2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2</v>
      </c>
      <c r="BT118" s="32">
        <v>0</v>
      </c>
      <c r="BU118" s="32">
        <v>0</v>
      </c>
      <c r="BV118" s="32">
        <v>2</v>
      </c>
      <c r="BW118" s="32">
        <v>0</v>
      </c>
      <c r="BX118" s="32">
        <v>0</v>
      </c>
      <c r="BY118" s="32">
        <v>2</v>
      </c>
      <c r="BZ118" s="32">
        <v>0</v>
      </c>
      <c r="CA118" s="32">
        <v>2</v>
      </c>
      <c r="CB118" s="32">
        <v>0</v>
      </c>
      <c r="CC118" s="32">
        <v>0</v>
      </c>
      <c r="CD118" s="32">
        <v>5</v>
      </c>
      <c r="CE118" s="32">
        <v>5</v>
      </c>
      <c r="CF118" s="32">
        <v>0</v>
      </c>
      <c r="CG118" s="32">
        <v>0</v>
      </c>
      <c r="CH118" s="32">
        <v>0</v>
      </c>
      <c r="CI118" s="32">
        <v>0</v>
      </c>
      <c r="CJ118" s="32">
        <v>0</v>
      </c>
      <c r="CK118" s="32">
        <v>1</v>
      </c>
      <c r="CL118" s="32">
        <v>3</v>
      </c>
      <c r="CM118" s="32">
        <v>0</v>
      </c>
      <c r="CN118" s="32">
        <v>47</v>
      </c>
      <c r="CO118" s="32">
        <v>4</v>
      </c>
      <c r="CP118" s="32">
        <v>4</v>
      </c>
      <c r="CQ118" s="32">
        <v>0</v>
      </c>
      <c r="CR118" s="32">
        <v>0</v>
      </c>
      <c r="CS118" s="32">
        <v>0</v>
      </c>
      <c r="CT118" s="32">
        <v>2</v>
      </c>
      <c r="CU118" s="32">
        <v>3</v>
      </c>
      <c r="CV118" s="32">
        <v>0</v>
      </c>
      <c r="CW118" s="32">
        <v>1</v>
      </c>
      <c r="CX118" s="32">
        <v>0</v>
      </c>
      <c r="CY118" s="32">
        <v>0</v>
      </c>
      <c r="CZ118" s="32">
        <v>0</v>
      </c>
      <c r="DA118" s="32">
        <v>1</v>
      </c>
    </row>
    <row r="119" spans="1:105" s="28" customFormat="1" x14ac:dyDescent="0.2">
      <c r="A119" s="34" t="s">
        <v>220</v>
      </c>
      <c r="B119" s="34"/>
      <c r="C119" s="7"/>
      <c r="D119" s="32">
        <v>618</v>
      </c>
      <c r="E119" s="32">
        <v>13252</v>
      </c>
      <c r="F119" s="32">
        <v>9345</v>
      </c>
      <c r="G119" s="32">
        <v>2576</v>
      </c>
      <c r="H119" s="32">
        <v>8762</v>
      </c>
      <c r="I119" s="32">
        <v>13907</v>
      </c>
      <c r="J119" s="32">
        <v>11889</v>
      </c>
      <c r="K119" s="32">
        <v>1568</v>
      </c>
      <c r="L119" s="32">
        <v>341</v>
      </c>
      <c r="M119" s="32">
        <v>10465</v>
      </c>
      <c r="N119" s="32">
        <v>716</v>
      </c>
      <c r="O119" s="32">
        <v>2715</v>
      </c>
      <c r="P119" s="32">
        <v>1</v>
      </c>
      <c r="Q119" s="32">
        <v>1</v>
      </c>
      <c r="R119" s="32">
        <v>563</v>
      </c>
      <c r="S119" s="32">
        <v>0</v>
      </c>
      <c r="T119" s="32">
        <v>47182</v>
      </c>
      <c r="U119" s="32">
        <v>23042</v>
      </c>
      <c r="V119" s="32">
        <v>2870</v>
      </c>
      <c r="W119" s="32">
        <v>0</v>
      </c>
      <c r="X119" s="32">
        <v>7149</v>
      </c>
      <c r="Y119" s="32">
        <v>5731</v>
      </c>
      <c r="Z119" s="32">
        <v>3020</v>
      </c>
      <c r="AA119" s="32">
        <v>1006</v>
      </c>
      <c r="AB119" s="32">
        <v>152</v>
      </c>
      <c r="AC119" s="32">
        <v>8</v>
      </c>
      <c r="AD119" s="32">
        <v>9339</v>
      </c>
      <c r="AE119" s="32">
        <v>8516</v>
      </c>
      <c r="AF119" s="32">
        <v>823</v>
      </c>
      <c r="AG119" s="32">
        <v>2447</v>
      </c>
      <c r="AH119" s="32">
        <v>2</v>
      </c>
      <c r="AI119" s="32">
        <v>1</v>
      </c>
      <c r="AJ119" s="32">
        <v>1</v>
      </c>
      <c r="AK119" s="32">
        <v>2770</v>
      </c>
      <c r="AL119" s="32">
        <v>4032</v>
      </c>
      <c r="AM119" s="32">
        <v>900</v>
      </c>
      <c r="AN119" s="32">
        <v>51957</v>
      </c>
      <c r="AO119" s="32">
        <v>36806</v>
      </c>
      <c r="AP119" s="32">
        <v>15151</v>
      </c>
      <c r="AQ119" s="32">
        <v>351</v>
      </c>
      <c r="AR119" s="32">
        <v>1</v>
      </c>
      <c r="AS119" s="32">
        <v>31555</v>
      </c>
      <c r="AT119" s="32">
        <v>366</v>
      </c>
      <c r="AU119" s="32">
        <v>0</v>
      </c>
      <c r="AV119" s="32">
        <v>366</v>
      </c>
      <c r="AW119" s="32">
        <v>45156</v>
      </c>
      <c r="AX119" s="32">
        <v>2309</v>
      </c>
      <c r="AY119" s="32">
        <v>550</v>
      </c>
      <c r="AZ119" s="32">
        <v>5019</v>
      </c>
      <c r="BA119" s="32">
        <v>21173</v>
      </c>
      <c r="BB119" s="32">
        <v>2</v>
      </c>
      <c r="BC119" s="32">
        <v>7</v>
      </c>
      <c r="BD119" s="32">
        <v>31450</v>
      </c>
      <c r="BE119" s="32">
        <v>1958</v>
      </c>
      <c r="BF119" s="32">
        <v>1386</v>
      </c>
      <c r="BG119" s="32">
        <v>4632</v>
      </c>
      <c r="BH119" s="32">
        <v>0</v>
      </c>
      <c r="BI119" s="32">
        <v>712</v>
      </c>
      <c r="BJ119" s="32">
        <v>1</v>
      </c>
      <c r="BK119" s="32">
        <v>711</v>
      </c>
      <c r="BL119" s="32">
        <v>11646</v>
      </c>
      <c r="BM119" s="32">
        <v>9313</v>
      </c>
      <c r="BN119" s="32">
        <v>2333</v>
      </c>
      <c r="BO119" s="32">
        <v>1611</v>
      </c>
      <c r="BP119" s="32">
        <v>1</v>
      </c>
      <c r="BQ119" s="32">
        <v>5459</v>
      </c>
      <c r="BR119" s="32">
        <v>3</v>
      </c>
      <c r="BS119" s="32">
        <v>15062</v>
      </c>
      <c r="BT119" s="32">
        <v>2487</v>
      </c>
      <c r="BU119" s="32">
        <v>3487</v>
      </c>
      <c r="BV119" s="32">
        <v>10076</v>
      </c>
      <c r="BW119" s="32">
        <v>2584</v>
      </c>
      <c r="BX119" s="32">
        <v>1004</v>
      </c>
      <c r="BY119" s="32">
        <v>8078</v>
      </c>
      <c r="BZ119" s="32">
        <v>233</v>
      </c>
      <c r="CA119" s="32">
        <v>7431</v>
      </c>
      <c r="CB119" s="32">
        <v>414</v>
      </c>
      <c r="CC119" s="32">
        <v>1980</v>
      </c>
      <c r="CD119" s="32">
        <v>51845</v>
      </c>
      <c r="CE119" s="32">
        <v>48007</v>
      </c>
      <c r="CF119" s="32">
        <v>3838</v>
      </c>
      <c r="CG119" s="32">
        <v>8650</v>
      </c>
      <c r="CH119" s="32">
        <v>1067</v>
      </c>
      <c r="CI119" s="32">
        <v>1635</v>
      </c>
      <c r="CJ119" s="32">
        <v>537</v>
      </c>
      <c r="CK119" s="32">
        <v>2</v>
      </c>
      <c r="CL119" s="32">
        <v>2</v>
      </c>
      <c r="CM119" s="32">
        <v>1</v>
      </c>
      <c r="CN119" s="32">
        <v>159821</v>
      </c>
      <c r="CO119" s="32">
        <v>25229</v>
      </c>
      <c r="CP119" s="32">
        <v>23701</v>
      </c>
      <c r="CQ119" s="32">
        <v>617</v>
      </c>
      <c r="CR119" s="32">
        <v>911</v>
      </c>
      <c r="CS119" s="32">
        <v>2134</v>
      </c>
      <c r="CT119" s="32">
        <v>12091</v>
      </c>
      <c r="CU119" s="32">
        <v>6495</v>
      </c>
      <c r="CV119" s="32">
        <v>944</v>
      </c>
      <c r="CW119" s="32">
        <v>1334</v>
      </c>
      <c r="CX119" s="32">
        <v>1</v>
      </c>
      <c r="CY119" s="32">
        <v>11</v>
      </c>
      <c r="CZ119" s="32">
        <v>10226</v>
      </c>
      <c r="DA119" s="32">
        <v>3806</v>
      </c>
    </row>
    <row r="120" spans="1:105" s="28" customFormat="1" x14ac:dyDescent="0.2">
      <c r="A120" s="34" t="s">
        <v>221</v>
      </c>
      <c r="B120" s="34"/>
      <c r="C120" s="7"/>
      <c r="D120" s="32">
        <v>16</v>
      </c>
      <c r="E120" s="32">
        <v>0</v>
      </c>
      <c r="F120" s="32">
        <v>320</v>
      </c>
      <c r="G120" s="32">
        <v>238</v>
      </c>
      <c r="H120" s="32">
        <v>307</v>
      </c>
      <c r="I120" s="32">
        <v>0</v>
      </c>
      <c r="J120" s="32">
        <v>0</v>
      </c>
      <c r="K120" s="32">
        <v>33</v>
      </c>
      <c r="L120" s="32">
        <v>24</v>
      </c>
      <c r="M120" s="32">
        <v>361</v>
      </c>
      <c r="N120" s="32">
        <v>22</v>
      </c>
      <c r="O120" s="32">
        <v>0</v>
      </c>
      <c r="P120" s="32">
        <v>0</v>
      </c>
      <c r="Q120" s="32">
        <v>1</v>
      </c>
      <c r="R120" s="32">
        <v>45</v>
      </c>
      <c r="S120" s="32">
        <v>0</v>
      </c>
      <c r="T120" s="32">
        <v>0</v>
      </c>
      <c r="U120" s="32">
        <v>1517</v>
      </c>
      <c r="V120" s="32">
        <v>211</v>
      </c>
      <c r="W120" s="32">
        <v>0</v>
      </c>
      <c r="X120" s="32">
        <v>365</v>
      </c>
      <c r="Y120" s="32">
        <v>67</v>
      </c>
      <c r="Z120" s="32">
        <v>65</v>
      </c>
      <c r="AA120" s="32">
        <v>0</v>
      </c>
      <c r="AB120" s="32">
        <v>0</v>
      </c>
      <c r="AC120" s="32">
        <v>0</v>
      </c>
      <c r="AD120" s="32">
        <v>463</v>
      </c>
      <c r="AE120" s="32">
        <v>438</v>
      </c>
      <c r="AF120" s="32">
        <v>25</v>
      </c>
      <c r="AG120" s="32">
        <v>0</v>
      </c>
      <c r="AH120" s="32">
        <v>33</v>
      </c>
      <c r="AI120" s="32">
        <v>33</v>
      </c>
      <c r="AJ120" s="32">
        <v>0</v>
      </c>
      <c r="AK120" s="32">
        <v>729</v>
      </c>
      <c r="AL120" s="32">
        <v>188</v>
      </c>
      <c r="AM120" s="32">
        <v>21</v>
      </c>
      <c r="AN120" s="32">
        <v>484</v>
      </c>
      <c r="AO120" s="32">
        <v>235</v>
      </c>
      <c r="AP120" s="32">
        <v>249</v>
      </c>
      <c r="AQ120" s="32">
        <v>0</v>
      </c>
      <c r="AR120" s="32">
        <v>23</v>
      </c>
      <c r="AS120" s="32">
        <v>110</v>
      </c>
      <c r="AT120" s="32">
        <v>36067</v>
      </c>
      <c r="AU120" s="32">
        <v>36067</v>
      </c>
      <c r="AV120" s="32">
        <v>0</v>
      </c>
      <c r="AW120" s="32">
        <v>0</v>
      </c>
      <c r="AX120" s="32">
        <v>183</v>
      </c>
      <c r="AY120" s="32">
        <v>0</v>
      </c>
      <c r="AZ120" s="32">
        <v>0</v>
      </c>
      <c r="BA120" s="32">
        <v>0</v>
      </c>
      <c r="BB120" s="32">
        <v>48</v>
      </c>
      <c r="BC120" s="32">
        <v>44</v>
      </c>
      <c r="BD120" s="32">
        <v>752</v>
      </c>
      <c r="BE120" s="32">
        <v>46</v>
      </c>
      <c r="BF120" s="32">
        <v>112</v>
      </c>
      <c r="BG120" s="32">
        <v>309</v>
      </c>
      <c r="BH120" s="32">
        <v>0</v>
      </c>
      <c r="BI120" s="32">
        <v>0</v>
      </c>
      <c r="BJ120" s="32">
        <v>0</v>
      </c>
      <c r="BK120" s="32">
        <v>23</v>
      </c>
      <c r="BL120" s="32">
        <v>463</v>
      </c>
      <c r="BM120" s="32">
        <v>52</v>
      </c>
      <c r="BN120" s="32">
        <v>411</v>
      </c>
      <c r="BO120" s="32">
        <v>105</v>
      </c>
      <c r="BP120" s="32">
        <v>0</v>
      </c>
      <c r="BQ120" s="32">
        <v>1000</v>
      </c>
      <c r="BR120" s="32">
        <v>1</v>
      </c>
      <c r="BS120" s="32">
        <v>237</v>
      </c>
      <c r="BT120" s="32">
        <v>172</v>
      </c>
      <c r="BU120" s="32">
        <v>270</v>
      </c>
      <c r="BV120" s="32">
        <v>77</v>
      </c>
      <c r="BW120" s="32">
        <v>236</v>
      </c>
      <c r="BX120" s="32">
        <v>16</v>
      </c>
      <c r="BY120" s="32">
        <v>660</v>
      </c>
      <c r="BZ120" s="32">
        <v>0</v>
      </c>
      <c r="CA120" s="32">
        <v>626</v>
      </c>
      <c r="CB120" s="32">
        <v>34</v>
      </c>
      <c r="CC120" s="32">
        <v>1</v>
      </c>
      <c r="CD120" s="32">
        <v>253</v>
      </c>
      <c r="CE120" s="32">
        <v>228</v>
      </c>
      <c r="CF120" s="32">
        <v>25</v>
      </c>
      <c r="CG120" s="32">
        <v>466</v>
      </c>
      <c r="CH120" s="32">
        <v>0</v>
      </c>
      <c r="CI120" s="32">
        <v>56</v>
      </c>
      <c r="CJ120" s="32">
        <v>0</v>
      </c>
      <c r="CK120" s="32">
        <v>32</v>
      </c>
      <c r="CL120" s="32">
        <v>140</v>
      </c>
      <c r="CM120" s="32">
        <v>18</v>
      </c>
      <c r="CN120" s="32">
        <v>0</v>
      </c>
      <c r="CO120" s="32">
        <v>862</v>
      </c>
      <c r="CP120" s="32">
        <v>762</v>
      </c>
      <c r="CQ120" s="32">
        <v>22</v>
      </c>
      <c r="CR120" s="32">
        <v>78</v>
      </c>
      <c r="CS120" s="32">
        <v>12</v>
      </c>
      <c r="CT120" s="32">
        <v>0</v>
      </c>
      <c r="CU120" s="32">
        <v>728</v>
      </c>
      <c r="CV120" s="32">
        <v>41</v>
      </c>
      <c r="CW120" s="32">
        <v>13</v>
      </c>
      <c r="CX120" s="32">
        <v>7</v>
      </c>
      <c r="CY120" s="32">
        <v>6</v>
      </c>
      <c r="CZ120" s="32">
        <v>79</v>
      </c>
      <c r="DA120" s="32">
        <v>7</v>
      </c>
    </row>
    <row r="121" spans="1:105" s="45" customFormat="1" x14ac:dyDescent="0.2">
      <c r="A121" s="44" t="s">
        <v>194</v>
      </c>
      <c r="B121" s="44"/>
      <c r="C121" s="7"/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</row>
    <row r="122" spans="1:105" s="45" customFormat="1" x14ac:dyDescent="0.2">
      <c r="A122" s="47" t="s">
        <v>162</v>
      </c>
      <c r="B122" s="47"/>
      <c r="C122" s="7"/>
      <c r="D122" s="32">
        <v>37609928</v>
      </c>
      <c r="E122" s="32">
        <v>1425084299</v>
      </c>
      <c r="F122" s="32">
        <v>1149895557</v>
      </c>
      <c r="G122" s="32">
        <v>211134602</v>
      </c>
      <c r="H122" s="32">
        <v>954965318</v>
      </c>
      <c r="I122" s="32">
        <v>1638103136</v>
      </c>
      <c r="J122" s="32">
        <v>1566869038</v>
      </c>
      <c r="K122" s="32">
        <v>68574646</v>
      </c>
      <c r="L122" s="32">
        <v>30980687</v>
      </c>
      <c r="M122" s="32">
        <v>904153126</v>
      </c>
      <c r="N122" s="32">
        <v>31297146</v>
      </c>
      <c r="O122" s="32">
        <v>367636690</v>
      </c>
      <c r="P122" s="32">
        <v>29167075</v>
      </c>
      <c r="Q122" s="32">
        <v>8528751</v>
      </c>
      <c r="R122" s="32">
        <v>85370758</v>
      </c>
      <c r="S122" s="32">
        <v>199496976</v>
      </c>
      <c r="T122" s="32">
        <v>7960522460</v>
      </c>
      <c r="U122" s="32">
        <v>892419399</v>
      </c>
      <c r="V122" s="32">
        <v>408997605</v>
      </c>
      <c r="W122" s="32">
        <v>64638104</v>
      </c>
      <c r="X122" s="32">
        <v>572734438</v>
      </c>
      <c r="Y122" s="32">
        <v>632340069</v>
      </c>
      <c r="Z122" s="32">
        <v>286529693</v>
      </c>
      <c r="AA122" s="32">
        <v>81252177</v>
      </c>
      <c r="AB122" s="32">
        <v>9789935.3000000007</v>
      </c>
      <c r="AC122" s="32">
        <v>191906813.59999999</v>
      </c>
      <c r="AD122" s="32">
        <v>987376976.5</v>
      </c>
      <c r="AE122" s="32">
        <v>924891203</v>
      </c>
      <c r="AF122" s="32">
        <v>62485773.5</v>
      </c>
      <c r="AG122" s="32">
        <v>98472447</v>
      </c>
      <c r="AH122" s="32">
        <v>1570349840</v>
      </c>
      <c r="AI122" s="32">
        <v>1554235644</v>
      </c>
      <c r="AJ122" s="32">
        <v>16114196</v>
      </c>
      <c r="AK122" s="32">
        <v>362422451</v>
      </c>
      <c r="AL122" s="32">
        <v>454683669</v>
      </c>
      <c r="AM122" s="32">
        <v>123183299</v>
      </c>
      <c r="AN122" s="32">
        <v>3048589478</v>
      </c>
      <c r="AO122" s="32">
        <v>1720550376</v>
      </c>
      <c r="AP122" s="32">
        <v>1328039102</v>
      </c>
      <c r="AQ122" s="32">
        <v>27530421.5</v>
      </c>
      <c r="AR122" s="32">
        <v>208673361</v>
      </c>
      <c r="AS122" s="32">
        <v>3599518806</v>
      </c>
      <c r="AT122" s="32">
        <v>22598933403.400002</v>
      </c>
      <c r="AU122" s="32">
        <v>22579430000</v>
      </c>
      <c r="AV122" s="32">
        <v>19503403.399999999</v>
      </c>
      <c r="AW122" s="32">
        <v>7514934346</v>
      </c>
      <c r="AX122" s="32">
        <v>185208558</v>
      </c>
      <c r="AY122" s="32">
        <v>110808802</v>
      </c>
      <c r="AZ122" s="32">
        <v>718541335</v>
      </c>
      <c r="BA122" s="32">
        <v>1949677336</v>
      </c>
      <c r="BB122" s="32">
        <v>276130945</v>
      </c>
      <c r="BC122" s="32">
        <v>127469051.5</v>
      </c>
      <c r="BD122" s="32">
        <v>3383633950</v>
      </c>
      <c r="BE122" s="32">
        <v>170225789</v>
      </c>
      <c r="BF122" s="32">
        <v>229646100.59999999</v>
      </c>
      <c r="BG122" s="32">
        <v>590836869</v>
      </c>
      <c r="BH122" s="32">
        <v>3984290</v>
      </c>
      <c r="BI122" s="32">
        <v>691078575</v>
      </c>
      <c r="BJ122" s="32">
        <v>657766177</v>
      </c>
      <c r="BK122" s="32">
        <v>33312398</v>
      </c>
      <c r="BL122" s="32">
        <v>1200380634</v>
      </c>
      <c r="BM122" s="32">
        <v>861232370</v>
      </c>
      <c r="BN122" s="32">
        <v>339148264</v>
      </c>
      <c r="BO122" s="32">
        <v>168165203</v>
      </c>
      <c r="BP122" s="32">
        <v>372962643</v>
      </c>
      <c r="BQ122" s="32">
        <v>590330329</v>
      </c>
      <c r="BR122" s="32">
        <v>124118006</v>
      </c>
      <c r="BS122" s="32">
        <v>1728259010</v>
      </c>
      <c r="BT122" s="32">
        <v>230980179</v>
      </c>
      <c r="BU122" s="32">
        <v>313903113</v>
      </c>
      <c r="BV122" s="32">
        <v>1175439752</v>
      </c>
      <c r="BW122" s="32">
        <v>204676301</v>
      </c>
      <c r="BX122" s="32">
        <v>89026826.799999997</v>
      </c>
      <c r="BY122" s="32">
        <v>790191455</v>
      </c>
      <c r="BZ122" s="32">
        <v>12535309</v>
      </c>
      <c r="CA122" s="32">
        <v>745571055</v>
      </c>
      <c r="CB122" s="32">
        <v>32085091</v>
      </c>
      <c r="CC122" s="32">
        <v>180920537</v>
      </c>
      <c r="CD122" s="32">
        <v>6430695270</v>
      </c>
      <c r="CE122" s="32">
        <v>6019556899</v>
      </c>
      <c r="CF122" s="32">
        <v>411138371</v>
      </c>
      <c r="CG122" s="32">
        <v>723592739</v>
      </c>
      <c r="CH122" s="32">
        <v>92881382</v>
      </c>
      <c r="CI122" s="32">
        <v>128527347</v>
      </c>
      <c r="CJ122" s="32">
        <v>89665584</v>
      </c>
      <c r="CK122" s="32">
        <v>356758413</v>
      </c>
      <c r="CL122" s="32">
        <v>1033807068</v>
      </c>
      <c r="CM122" s="32">
        <v>237490418</v>
      </c>
      <c r="CN122" s="32">
        <v>25508050686</v>
      </c>
      <c r="CO122" s="32">
        <v>2400607118</v>
      </c>
      <c r="CP122" s="32">
        <v>2277933600</v>
      </c>
      <c r="CQ122" s="32">
        <v>30882234</v>
      </c>
      <c r="CR122" s="32">
        <v>91791284</v>
      </c>
      <c r="CS122" s="32">
        <v>99506595.700000003</v>
      </c>
      <c r="CT122" s="32">
        <v>1243491867</v>
      </c>
      <c r="CU122" s="32">
        <v>489398304</v>
      </c>
      <c r="CV122" s="32">
        <v>94234305</v>
      </c>
      <c r="CW122" s="32">
        <v>150385613.59999999</v>
      </c>
      <c r="CX122" s="32">
        <v>467597700</v>
      </c>
      <c r="CY122" s="32">
        <v>336593577</v>
      </c>
      <c r="CZ122" s="32">
        <v>386398550</v>
      </c>
      <c r="DA122" s="32">
        <v>415036402</v>
      </c>
    </row>
    <row r="123" spans="1:105" s="45" customFormat="1" x14ac:dyDescent="0.2">
      <c r="A123" s="47" t="s">
        <v>163</v>
      </c>
      <c r="B123" s="47"/>
      <c r="C123" s="7"/>
      <c r="D123" s="32">
        <v>11274364</v>
      </c>
      <c r="E123" s="32">
        <v>497770378</v>
      </c>
      <c r="F123" s="32">
        <v>260765322</v>
      </c>
      <c r="G123" s="32">
        <v>82022862</v>
      </c>
      <c r="H123" s="32">
        <v>272046217</v>
      </c>
      <c r="I123" s="32">
        <v>503259913</v>
      </c>
      <c r="J123" s="32">
        <v>392317140</v>
      </c>
      <c r="K123" s="32">
        <v>46307549</v>
      </c>
      <c r="L123" s="32">
        <v>15978327</v>
      </c>
      <c r="M123" s="32">
        <v>246887434</v>
      </c>
      <c r="N123" s="32">
        <v>12250721</v>
      </c>
      <c r="O123" s="32">
        <v>120918643</v>
      </c>
      <c r="P123" s="32">
        <v>18802591</v>
      </c>
      <c r="Q123" s="32">
        <v>5473426</v>
      </c>
      <c r="R123" s="32">
        <v>30135637</v>
      </c>
      <c r="S123" s="32">
        <v>96637316</v>
      </c>
      <c r="T123" s="32">
        <v>1542805550</v>
      </c>
      <c r="U123" s="32">
        <v>646622517</v>
      </c>
      <c r="V123" s="32">
        <v>129873121</v>
      </c>
      <c r="W123" s="32">
        <v>37133425</v>
      </c>
      <c r="X123" s="32">
        <v>274259546</v>
      </c>
      <c r="Y123" s="32">
        <v>140968240</v>
      </c>
      <c r="Z123" s="32">
        <v>123000551</v>
      </c>
      <c r="AA123" s="32">
        <v>38013472</v>
      </c>
      <c r="AB123" s="32">
        <v>6129549</v>
      </c>
      <c r="AC123" s="32">
        <v>96302388.5</v>
      </c>
      <c r="AD123" s="32">
        <v>418913298</v>
      </c>
      <c r="AE123" s="32">
        <v>388929025</v>
      </c>
      <c r="AF123" s="32">
        <v>29984273</v>
      </c>
      <c r="AG123" s="32">
        <v>80278912</v>
      </c>
      <c r="AH123" s="32">
        <v>332021153</v>
      </c>
      <c r="AI123" s="32">
        <v>319467005</v>
      </c>
      <c r="AJ123" s="32">
        <v>12554148</v>
      </c>
      <c r="AK123" s="32">
        <v>172248238</v>
      </c>
      <c r="AL123" s="32">
        <v>188074010</v>
      </c>
      <c r="AM123" s="32">
        <v>28812287</v>
      </c>
      <c r="AN123" s="32">
        <v>1626211541</v>
      </c>
      <c r="AO123" s="32">
        <v>1240883023</v>
      </c>
      <c r="AP123" s="32">
        <v>385328518</v>
      </c>
      <c r="AQ123" s="32">
        <v>15988104</v>
      </c>
      <c r="AR123" s="32">
        <v>52414724</v>
      </c>
      <c r="AS123" s="32">
        <v>966448805</v>
      </c>
      <c r="AT123" s="32">
        <v>12577018339</v>
      </c>
      <c r="AU123" s="32">
        <v>12566080000</v>
      </c>
      <c r="AV123" s="32">
        <v>10938339</v>
      </c>
      <c r="AW123" s="32">
        <v>2266750286</v>
      </c>
      <c r="AX123" s="32">
        <v>156824661</v>
      </c>
      <c r="AY123" s="32">
        <v>42066428</v>
      </c>
      <c r="AZ123" s="32">
        <v>198312550</v>
      </c>
      <c r="BA123" s="32">
        <v>592055944</v>
      </c>
      <c r="BB123" s="32">
        <v>69554949</v>
      </c>
      <c r="BC123" s="32">
        <v>80665379</v>
      </c>
      <c r="BD123" s="32">
        <v>1112109365</v>
      </c>
      <c r="BE123" s="32">
        <v>59150220</v>
      </c>
      <c r="BF123" s="32">
        <v>46191627.299999997</v>
      </c>
      <c r="BG123" s="32">
        <v>170357087</v>
      </c>
      <c r="BH123" s="32">
        <v>1522966</v>
      </c>
      <c r="BI123" s="32">
        <v>253091369</v>
      </c>
      <c r="BJ123" s="32">
        <v>220448036</v>
      </c>
      <c r="BK123" s="32">
        <v>32643333</v>
      </c>
      <c r="BL123" s="32">
        <v>413729440</v>
      </c>
      <c r="BM123" s="32">
        <v>262252207</v>
      </c>
      <c r="BN123" s="32">
        <v>151477233</v>
      </c>
      <c r="BO123" s="32">
        <v>59183003</v>
      </c>
      <c r="BP123" s="32">
        <v>144181978</v>
      </c>
      <c r="BQ123" s="32">
        <v>213743834</v>
      </c>
      <c r="BR123" s="32">
        <v>39972935</v>
      </c>
      <c r="BS123" s="32">
        <v>526841876</v>
      </c>
      <c r="BT123" s="32">
        <v>76313591</v>
      </c>
      <c r="BU123" s="32">
        <v>107069794</v>
      </c>
      <c r="BV123" s="32">
        <v>474309661</v>
      </c>
      <c r="BW123" s="32">
        <v>80414342</v>
      </c>
      <c r="BX123" s="32">
        <v>37450474.5</v>
      </c>
      <c r="BY123" s="32">
        <v>285057855</v>
      </c>
      <c r="BZ123" s="32">
        <v>6864409</v>
      </c>
      <c r="CA123" s="32">
        <v>266212890</v>
      </c>
      <c r="CB123" s="32">
        <v>11980556</v>
      </c>
      <c r="CC123" s="32">
        <v>61221620</v>
      </c>
      <c r="CD123" s="32">
        <v>1889604391</v>
      </c>
      <c r="CE123" s="32">
        <v>1743713761</v>
      </c>
      <c r="CF123" s="32">
        <v>145890630</v>
      </c>
      <c r="CG123" s="32">
        <v>352871458</v>
      </c>
      <c r="CH123" s="32">
        <v>31096168</v>
      </c>
      <c r="CI123" s="32">
        <v>47583355</v>
      </c>
      <c r="CJ123" s="32">
        <v>33256852</v>
      </c>
      <c r="CK123" s="32">
        <v>107351758</v>
      </c>
      <c r="CL123" s="32">
        <v>354174194</v>
      </c>
      <c r="CM123" s="32">
        <v>51089457</v>
      </c>
      <c r="CN123" s="32">
        <v>5428344270</v>
      </c>
      <c r="CO123" s="32">
        <v>899643945</v>
      </c>
      <c r="CP123" s="32">
        <v>831049290</v>
      </c>
      <c r="CQ123" s="32">
        <v>20831597</v>
      </c>
      <c r="CR123" s="32">
        <v>47763058</v>
      </c>
      <c r="CS123" s="32">
        <v>70392797.900000006</v>
      </c>
      <c r="CT123" s="32">
        <v>384340263</v>
      </c>
      <c r="CU123" s="32">
        <v>158515644</v>
      </c>
      <c r="CV123" s="32">
        <v>25762158.699999999</v>
      </c>
      <c r="CW123" s="32">
        <v>27244635</v>
      </c>
      <c r="CX123" s="32">
        <v>16477650</v>
      </c>
      <c r="CY123" s="32">
        <v>264678630</v>
      </c>
      <c r="CZ123" s="32">
        <v>311725936</v>
      </c>
      <c r="DA123" s="32">
        <v>106267960</v>
      </c>
    </row>
    <row r="124" spans="1:105" s="45" customFormat="1" x14ac:dyDescent="0.2">
      <c r="A124" s="47" t="s">
        <v>190</v>
      </c>
      <c r="B124" s="47"/>
      <c r="C124" s="7"/>
      <c r="D124" s="32">
        <v>5851568</v>
      </c>
      <c r="E124" s="32">
        <v>916195637</v>
      </c>
      <c r="F124" s="32">
        <v>514725218</v>
      </c>
      <c r="G124" s="32">
        <v>127387069</v>
      </c>
      <c r="H124" s="32">
        <v>676075048</v>
      </c>
      <c r="I124" s="32">
        <v>1125932307</v>
      </c>
      <c r="J124" s="32">
        <v>920593066</v>
      </c>
      <c r="K124" s="32">
        <v>22267097</v>
      </c>
      <c r="L124" s="32">
        <v>14757626</v>
      </c>
      <c r="M124" s="32">
        <v>589189744</v>
      </c>
      <c r="N124" s="32">
        <v>18635363</v>
      </c>
      <c r="O124" s="32">
        <v>148204045</v>
      </c>
      <c r="P124" s="32">
        <v>10005041</v>
      </c>
      <c r="Q124" s="32">
        <v>3040782</v>
      </c>
      <c r="R124" s="32">
        <v>55155426</v>
      </c>
      <c r="S124" s="32">
        <v>100461615</v>
      </c>
      <c r="T124" s="32">
        <v>5373624510</v>
      </c>
      <c r="U124" s="32">
        <v>245796882</v>
      </c>
      <c r="V124" s="32">
        <v>200708243</v>
      </c>
      <c r="W124" s="32">
        <v>27504679</v>
      </c>
      <c r="X124" s="32">
        <v>292146460</v>
      </c>
      <c r="Y124" s="32">
        <v>444007379</v>
      </c>
      <c r="Z124" s="32">
        <v>160005351</v>
      </c>
      <c r="AA124" s="32">
        <v>42017331</v>
      </c>
      <c r="AB124" s="32">
        <v>3549431</v>
      </c>
      <c r="AC124" s="32">
        <v>62544135.799999997</v>
      </c>
      <c r="AD124" s="32">
        <v>562238152.5</v>
      </c>
      <c r="AE124" s="32">
        <v>530480956</v>
      </c>
      <c r="AF124" s="32">
        <v>31757196.5</v>
      </c>
      <c r="AG124" s="32">
        <v>18193535</v>
      </c>
      <c r="AH124" s="32">
        <v>967366365</v>
      </c>
      <c r="AI124" s="32">
        <v>963996100</v>
      </c>
      <c r="AJ124" s="32">
        <v>3370265</v>
      </c>
      <c r="AK124" s="32">
        <v>187321835</v>
      </c>
      <c r="AL124" s="32">
        <v>263770204</v>
      </c>
      <c r="AM124" s="32">
        <v>92479859</v>
      </c>
      <c r="AN124" s="32">
        <v>1077438647</v>
      </c>
      <c r="AO124" s="32">
        <v>479667353</v>
      </c>
      <c r="AP124" s="32">
        <v>597771294</v>
      </c>
      <c r="AQ124" s="32">
        <v>11194391.699999999</v>
      </c>
      <c r="AR124" s="32">
        <v>110541799</v>
      </c>
      <c r="AS124" s="32">
        <v>2317026840</v>
      </c>
      <c r="AT124" s="32">
        <v>8139378720.8000002</v>
      </c>
      <c r="AU124" s="32">
        <v>8131120000</v>
      </c>
      <c r="AV124" s="32">
        <v>8258720.7999999998</v>
      </c>
      <c r="AW124" s="32">
        <v>4589510549</v>
      </c>
      <c r="AX124" s="32">
        <v>28383897</v>
      </c>
      <c r="AY124" s="32">
        <v>67009539</v>
      </c>
      <c r="AZ124" s="32">
        <v>373724321</v>
      </c>
      <c r="BA124" s="32">
        <v>1106627248</v>
      </c>
      <c r="BB124" s="32">
        <v>204628460</v>
      </c>
      <c r="BC124" s="32">
        <v>46760773</v>
      </c>
      <c r="BD124" s="32">
        <v>2020607188</v>
      </c>
      <c r="BE124" s="32">
        <v>109480670</v>
      </c>
      <c r="BF124" s="32">
        <v>182266080.5</v>
      </c>
      <c r="BG124" s="32">
        <v>333180161</v>
      </c>
      <c r="BH124" s="32">
        <v>2406853</v>
      </c>
      <c r="BI124" s="32">
        <v>432873993</v>
      </c>
      <c r="BJ124" s="32">
        <v>432680766</v>
      </c>
      <c r="BK124" s="32">
        <v>193227</v>
      </c>
      <c r="BL124" s="32">
        <v>779052740</v>
      </c>
      <c r="BM124" s="32">
        <v>593200382</v>
      </c>
      <c r="BN124" s="32">
        <v>185852358</v>
      </c>
      <c r="BO124" s="32">
        <v>107890712</v>
      </c>
      <c r="BP124" s="32">
        <v>224757899</v>
      </c>
      <c r="BQ124" s="32">
        <v>372493595</v>
      </c>
      <c r="BR124" s="32">
        <v>84145071</v>
      </c>
      <c r="BS124" s="32">
        <v>958302564</v>
      </c>
      <c r="BT124" s="32">
        <v>152954047</v>
      </c>
      <c r="BU124" s="32">
        <v>203857017</v>
      </c>
      <c r="BV124" s="32">
        <v>580242799</v>
      </c>
      <c r="BW124" s="32">
        <v>121349821</v>
      </c>
      <c r="BX124" s="32">
        <v>50637675.5</v>
      </c>
      <c r="BY124" s="32">
        <v>433386010</v>
      </c>
      <c r="BZ124" s="32">
        <v>5548361</v>
      </c>
      <c r="CA124" s="32">
        <v>408042618</v>
      </c>
      <c r="CB124" s="32">
        <v>19795031</v>
      </c>
      <c r="CC124" s="32">
        <v>119535239</v>
      </c>
      <c r="CD124" s="32">
        <v>4100860575</v>
      </c>
      <c r="CE124" s="32">
        <v>3837997767</v>
      </c>
      <c r="CF124" s="32">
        <v>262862808</v>
      </c>
      <c r="CG124" s="32">
        <v>363462340</v>
      </c>
      <c r="CH124" s="32">
        <v>60695754</v>
      </c>
      <c r="CI124" s="32">
        <v>79453892</v>
      </c>
      <c r="CJ124" s="32">
        <v>55938540</v>
      </c>
      <c r="CK124" s="32">
        <v>211700743</v>
      </c>
      <c r="CL124" s="32">
        <v>620754157</v>
      </c>
      <c r="CM124" s="32">
        <v>184863682</v>
      </c>
      <c r="CN124" s="32">
        <v>17377227059</v>
      </c>
      <c r="CO124" s="32">
        <v>1301229371</v>
      </c>
      <c r="CP124" s="32">
        <v>1247763332</v>
      </c>
      <c r="CQ124" s="32">
        <v>10050637</v>
      </c>
      <c r="CR124" s="32">
        <v>43415402</v>
      </c>
      <c r="CS124" s="32">
        <v>27624552.5</v>
      </c>
      <c r="CT124" s="32">
        <v>755367504</v>
      </c>
      <c r="CU124" s="32">
        <v>202306852</v>
      </c>
      <c r="CV124" s="32">
        <v>67662212.299999997</v>
      </c>
      <c r="CW124" s="32">
        <v>52956449</v>
      </c>
      <c r="CX124" s="32">
        <v>450663160</v>
      </c>
      <c r="CY124" s="32">
        <v>71914947</v>
      </c>
      <c r="CZ124" s="32">
        <v>74672614</v>
      </c>
      <c r="DA124" s="32">
        <v>279179834</v>
      </c>
    </row>
    <row r="125" spans="1:105" s="45" customFormat="1" x14ac:dyDescent="0.2">
      <c r="A125" s="47" t="s">
        <v>166</v>
      </c>
      <c r="B125" s="47"/>
      <c r="C125" s="7"/>
      <c r="D125" s="32">
        <v>19941497</v>
      </c>
      <c r="E125" s="32">
        <v>0</v>
      </c>
      <c r="F125" s="32">
        <v>365463747</v>
      </c>
      <c r="G125" s="32">
        <v>0</v>
      </c>
      <c r="H125" s="32">
        <v>0</v>
      </c>
      <c r="I125" s="32">
        <v>0</v>
      </c>
      <c r="J125" s="32">
        <v>244471838</v>
      </c>
      <c r="K125" s="32">
        <v>0</v>
      </c>
      <c r="L125" s="32">
        <v>0</v>
      </c>
      <c r="M125" s="32">
        <v>59750392</v>
      </c>
      <c r="N125" s="32">
        <v>0</v>
      </c>
      <c r="O125" s="32">
        <v>96595889</v>
      </c>
      <c r="P125" s="32">
        <v>0</v>
      </c>
      <c r="Q125" s="32">
        <v>0</v>
      </c>
      <c r="R125" s="32">
        <v>0</v>
      </c>
      <c r="S125" s="32">
        <v>0</v>
      </c>
      <c r="T125" s="32">
        <v>1004757724</v>
      </c>
      <c r="U125" s="32">
        <v>0</v>
      </c>
      <c r="V125" s="32">
        <v>74643139</v>
      </c>
      <c r="W125" s="32">
        <v>0</v>
      </c>
      <c r="X125" s="32">
        <v>0</v>
      </c>
      <c r="Y125" s="32">
        <v>43466758</v>
      </c>
      <c r="Z125" s="32">
        <v>0</v>
      </c>
      <c r="AA125" s="32">
        <v>0</v>
      </c>
      <c r="AB125" s="32">
        <v>0</v>
      </c>
      <c r="AC125" s="32">
        <v>32491658.300000001</v>
      </c>
      <c r="AD125" s="32">
        <v>0</v>
      </c>
      <c r="AE125" s="32">
        <v>0</v>
      </c>
      <c r="AF125" s="32">
        <v>0</v>
      </c>
      <c r="AG125" s="32">
        <v>0</v>
      </c>
      <c r="AH125" s="32">
        <v>262462104</v>
      </c>
      <c r="AI125" s="32">
        <v>262462104</v>
      </c>
      <c r="AJ125" s="32">
        <v>0</v>
      </c>
      <c r="AK125" s="32">
        <v>0</v>
      </c>
      <c r="AL125" s="32">
        <v>0</v>
      </c>
      <c r="AM125" s="32">
        <v>0</v>
      </c>
      <c r="AN125" s="32">
        <v>334113768</v>
      </c>
      <c r="AO125" s="32">
        <v>0</v>
      </c>
      <c r="AP125" s="32">
        <v>334113768</v>
      </c>
      <c r="AQ125" s="32">
        <v>0</v>
      </c>
      <c r="AR125" s="32">
        <v>44692716</v>
      </c>
      <c r="AS125" s="32">
        <v>294248777</v>
      </c>
      <c r="AT125" s="32">
        <v>1749000000</v>
      </c>
      <c r="AU125" s="32">
        <v>1749000000</v>
      </c>
      <c r="AV125" s="32">
        <v>0</v>
      </c>
      <c r="AW125" s="32">
        <v>621338901</v>
      </c>
      <c r="AX125" s="32">
        <v>0</v>
      </c>
      <c r="AY125" s="32">
        <v>0</v>
      </c>
      <c r="AZ125" s="32">
        <v>142814760</v>
      </c>
      <c r="BA125" s="32">
        <v>235977980</v>
      </c>
      <c r="BB125" s="32">
        <v>0</v>
      </c>
      <c r="BC125" s="32">
        <v>0</v>
      </c>
      <c r="BD125" s="32">
        <v>226759260</v>
      </c>
      <c r="BE125" s="32">
        <v>0</v>
      </c>
      <c r="BF125" s="32">
        <v>0</v>
      </c>
      <c r="BG125" s="32">
        <v>83457792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0</v>
      </c>
      <c r="BS125" s="32">
        <v>231154045</v>
      </c>
      <c r="BT125" s="32">
        <v>0</v>
      </c>
      <c r="BU125" s="32">
        <v>0</v>
      </c>
      <c r="BV125" s="32">
        <v>112144197</v>
      </c>
      <c r="BW125" s="32">
        <v>0</v>
      </c>
      <c r="BX125" s="32">
        <v>0</v>
      </c>
      <c r="BY125" s="32">
        <v>64756589</v>
      </c>
      <c r="BZ125" s="32">
        <v>0</v>
      </c>
      <c r="CA125" s="32">
        <v>64756589</v>
      </c>
      <c r="CB125" s="32">
        <v>0</v>
      </c>
      <c r="CC125" s="32">
        <v>0</v>
      </c>
      <c r="CD125" s="32">
        <v>402727206</v>
      </c>
      <c r="CE125" s="32">
        <v>402727206</v>
      </c>
      <c r="CF125" s="32">
        <v>0</v>
      </c>
      <c r="CG125" s="32">
        <v>0</v>
      </c>
      <c r="CH125" s="32">
        <v>0</v>
      </c>
      <c r="CI125" s="32">
        <v>0</v>
      </c>
      <c r="CJ125" s="32">
        <v>0</v>
      </c>
      <c r="CK125" s="32">
        <v>34831328</v>
      </c>
      <c r="CL125" s="32">
        <v>48081084</v>
      </c>
      <c r="CM125" s="32">
        <v>0</v>
      </c>
      <c r="CN125" s="32">
        <v>2593568077</v>
      </c>
      <c r="CO125" s="32">
        <v>184659451</v>
      </c>
      <c r="CP125" s="32">
        <v>184659451</v>
      </c>
      <c r="CQ125" s="32">
        <v>0</v>
      </c>
      <c r="CR125" s="32">
        <v>0</v>
      </c>
      <c r="CS125" s="32">
        <v>0</v>
      </c>
      <c r="CT125" s="32">
        <v>97056943</v>
      </c>
      <c r="CU125" s="32">
        <v>122885824</v>
      </c>
      <c r="CV125" s="32">
        <v>0</v>
      </c>
      <c r="CW125" s="32">
        <v>69093770.599999994</v>
      </c>
      <c r="CX125" s="32">
        <v>0</v>
      </c>
      <c r="CY125" s="32">
        <v>0</v>
      </c>
      <c r="CZ125" s="32">
        <v>0</v>
      </c>
      <c r="DA125" s="32">
        <v>27034727</v>
      </c>
    </row>
    <row r="126" spans="1:105" s="45" customFormat="1" x14ac:dyDescent="0.2">
      <c r="A126" s="47" t="s">
        <v>167</v>
      </c>
      <c r="B126" s="47"/>
      <c r="C126" s="7"/>
      <c r="D126" s="32">
        <v>540437</v>
      </c>
      <c r="E126" s="32">
        <v>11118284</v>
      </c>
      <c r="F126" s="32">
        <v>8219873</v>
      </c>
      <c r="G126" s="32">
        <v>1504641</v>
      </c>
      <c r="H126" s="32">
        <v>6269378</v>
      </c>
      <c r="I126" s="32">
        <v>8910916</v>
      </c>
      <c r="J126" s="32">
        <v>9486994</v>
      </c>
      <c r="K126" s="32">
        <v>0</v>
      </c>
      <c r="L126" s="32">
        <v>221064</v>
      </c>
      <c r="M126" s="32">
        <v>7885370</v>
      </c>
      <c r="N126" s="32">
        <v>363169</v>
      </c>
      <c r="O126" s="32">
        <v>1918113</v>
      </c>
      <c r="P126" s="32">
        <v>359443</v>
      </c>
      <c r="Q126" s="32">
        <v>7271</v>
      </c>
      <c r="R126" s="32">
        <v>38612</v>
      </c>
      <c r="S126" s="32">
        <v>2398045</v>
      </c>
      <c r="T126" s="32">
        <v>39334676</v>
      </c>
      <c r="U126" s="32">
        <v>0</v>
      </c>
      <c r="V126" s="32">
        <v>3529828</v>
      </c>
      <c r="W126" s="32">
        <v>0</v>
      </c>
      <c r="X126" s="32">
        <v>5902291</v>
      </c>
      <c r="Y126" s="32">
        <v>3753742</v>
      </c>
      <c r="Z126" s="32">
        <v>2682876</v>
      </c>
      <c r="AA126" s="32">
        <v>1221374</v>
      </c>
      <c r="AB126" s="32">
        <v>110955.3</v>
      </c>
      <c r="AC126" s="32">
        <v>568631</v>
      </c>
      <c r="AD126" s="32">
        <v>5818353.7000000002</v>
      </c>
      <c r="AE126" s="32">
        <v>5119876</v>
      </c>
      <c r="AF126" s="32">
        <v>698477.7</v>
      </c>
      <c r="AG126" s="32">
        <v>0</v>
      </c>
      <c r="AH126" s="32">
        <v>8371711</v>
      </c>
      <c r="AI126" s="32">
        <v>8181928</v>
      </c>
      <c r="AJ126" s="32">
        <v>189783</v>
      </c>
      <c r="AK126" s="32">
        <v>2280012</v>
      </c>
      <c r="AL126" s="32">
        <v>2495616</v>
      </c>
      <c r="AM126" s="32">
        <v>1210749</v>
      </c>
      <c r="AN126" s="32">
        <v>10470633</v>
      </c>
      <c r="AO126" s="32">
        <v>0</v>
      </c>
      <c r="AP126" s="32">
        <v>10470633</v>
      </c>
      <c r="AQ126" s="32">
        <v>347925.8</v>
      </c>
      <c r="AR126" s="32">
        <v>922378</v>
      </c>
      <c r="AS126" s="32">
        <v>21710597</v>
      </c>
      <c r="AT126" s="32">
        <v>109773499.59999999</v>
      </c>
      <c r="AU126" s="32">
        <v>109467156</v>
      </c>
      <c r="AV126" s="32">
        <v>306343.59999999998</v>
      </c>
      <c r="AW126" s="32">
        <v>37334610</v>
      </c>
      <c r="AX126" s="32">
        <v>0</v>
      </c>
      <c r="AY126" s="32">
        <v>1732835</v>
      </c>
      <c r="AZ126" s="32">
        <v>3689704</v>
      </c>
      <c r="BA126" s="32">
        <v>15016164</v>
      </c>
      <c r="BB126" s="32">
        <v>1906002</v>
      </c>
      <c r="BC126" s="32">
        <v>0</v>
      </c>
      <c r="BD126" s="32">
        <v>23212004</v>
      </c>
      <c r="BE126" s="32">
        <v>1548580</v>
      </c>
      <c r="BF126" s="32">
        <v>1141118</v>
      </c>
      <c r="BG126" s="32">
        <v>3650549</v>
      </c>
      <c r="BH126" s="32">
        <v>54471</v>
      </c>
      <c r="BI126" s="32">
        <v>4794254</v>
      </c>
      <c r="BJ126" s="32">
        <v>4319316</v>
      </c>
      <c r="BK126" s="32">
        <v>474938</v>
      </c>
      <c r="BL126" s="32">
        <v>7250460</v>
      </c>
      <c r="BM126" s="32">
        <v>5718166</v>
      </c>
      <c r="BN126" s="32">
        <v>1532294</v>
      </c>
      <c r="BO126" s="32">
        <v>931847</v>
      </c>
      <c r="BP126" s="32">
        <v>3699808</v>
      </c>
      <c r="BQ126" s="32">
        <v>3441056</v>
      </c>
      <c r="BR126" s="32">
        <v>0</v>
      </c>
      <c r="BS126" s="32">
        <v>11795987</v>
      </c>
      <c r="BT126" s="32">
        <v>1578693</v>
      </c>
      <c r="BU126" s="32">
        <v>2516661</v>
      </c>
      <c r="BV126" s="32">
        <v>8702376</v>
      </c>
      <c r="BW126" s="32">
        <v>2630856</v>
      </c>
      <c r="BX126" s="32">
        <v>921748.7</v>
      </c>
      <c r="BY126" s="32">
        <v>5980324</v>
      </c>
      <c r="BZ126" s="32">
        <v>122539</v>
      </c>
      <c r="CA126" s="32">
        <v>5588950</v>
      </c>
      <c r="CB126" s="32">
        <v>268835</v>
      </c>
      <c r="CC126" s="32">
        <v>159099</v>
      </c>
      <c r="CD126" s="32">
        <v>36912318</v>
      </c>
      <c r="CE126" s="32">
        <v>34573880</v>
      </c>
      <c r="CF126" s="32">
        <v>2338438</v>
      </c>
      <c r="CG126" s="32">
        <v>6973456</v>
      </c>
      <c r="CH126" s="32">
        <v>1089460</v>
      </c>
      <c r="CI126" s="32">
        <v>1431216</v>
      </c>
      <c r="CJ126" s="32">
        <v>470192</v>
      </c>
      <c r="CK126" s="32">
        <v>2874584</v>
      </c>
      <c r="CL126" s="32">
        <v>10732983</v>
      </c>
      <c r="CM126" s="32">
        <v>1411531</v>
      </c>
      <c r="CN126" s="32">
        <v>108911280</v>
      </c>
      <c r="CO126" s="32">
        <v>14198346</v>
      </c>
      <c r="CP126" s="32">
        <v>13636431</v>
      </c>
      <c r="CQ126" s="32">
        <v>0</v>
      </c>
      <c r="CR126" s="32">
        <v>561915</v>
      </c>
      <c r="CS126" s="32">
        <v>1481841.3</v>
      </c>
      <c r="CT126" s="32">
        <v>6727157</v>
      </c>
      <c r="CU126" s="32">
        <v>4669826</v>
      </c>
      <c r="CV126" s="32">
        <v>768830</v>
      </c>
      <c r="CW126" s="32">
        <v>1067640</v>
      </c>
      <c r="CX126" s="32">
        <v>441449</v>
      </c>
      <c r="CY126" s="32">
        <v>0</v>
      </c>
      <c r="CZ126" s="32">
        <v>0</v>
      </c>
      <c r="DA126" s="32">
        <v>2515721</v>
      </c>
    </row>
    <row r="127" spans="1:105" s="45" customFormat="1" x14ac:dyDescent="0.2">
      <c r="A127" s="47" t="s">
        <v>168</v>
      </c>
      <c r="B127" s="47"/>
      <c r="C127" s="7"/>
      <c r="D127" s="32">
        <v>2062</v>
      </c>
      <c r="E127" s="32">
        <v>0</v>
      </c>
      <c r="F127" s="32">
        <v>721397</v>
      </c>
      <c r="G127" s="32">
        <v>220030</v>
      </c>
      <c r="H127" s="32">
        <v>574675</v>
      </c>
      <c r="I127" s="32">
        <v>0</v>
      </c>
      <c r="J127" s="32">
        <v>0</v>
      </c>
      <c r="K127" s="32">
        <v>0</v>
      </c>
      <c r="L127" s="32">
        <v>23670</v>
      </c>
      <c r="M127" s="32">
        <v>440186</v>
      </c>
      <c r="N127" s="32">
        <v>47893</v>
      </c>
      <c r="O127" s="32">
        <v>0</v>
      </c>
      <c r="P127" s="32">
        <v>0</v>
      </c>
      <c r="Q127" s="32">
        <v>7272</v>
      </c>
      <c r="R127" s="32">
        <v>41083</v>
      </c>
      <c r="S127" s="32">
        <v>0</v>
      </c>
      <c r="T127" s="32">
        <v>0</v>
      </c>
      <c r="U127" s="32">
        <v>0</v>
      </c>
      <c r="V127" s="32">
        <v>243274</v>
      </c>
      <c r="W127" s="32">
        <v>0</v>
      </c>
      <c r="X127" s="32">
        <v>426141</v>
      </c>
      <c r="Y127" s="32">
        <v>143950</v>
      </c>
      <c r="Z127" s="32">
        <v>840915</v>
      </c>
      <c r="AA127" s="32">
        <v>0</v>
      </c>
      <c r="AB127" s="32">
        <v>0</v>
      </c>
      <c r="AC127" s="32">
        <v>0</v>
      </c>
      <c r="AD127" s="32">
        <v>407172.3</v>
      </c>
      <c r="AE127" s="32">
        <v>361346</v>
      </c>
      <c r="AF127" s="32">
        <v>45826.3</v>
      </c>
      <c r="AG127" s="32">
        <v>0</v>
      </c>
      <c r="AH127" s="32">
        <v>128507</v>
      </c>
      <c r="AI127" s="32">
        <v>128507</v>
      </c>
      <c r="AJ127" s="32">
        <v>0</v>
      </c>
      <c r="AK127" s="32">
        <v>572366</v>
      </c>
      <c r="AL127" s="32">
        <v>343839</v>
      </c>
      <c r="AM127" s="32">
        <v>680404</v>
      </c>
      <c r="AN127" s="32">
        <v>354889</v>
      </c>
      <c r="AO127" s="32">
        <v>0</v>
      </c>
      <c r="AP127" s="32">
        <v>354889</v>
      </c>
      <c r="AQ127" s="32">
        <v>0</v>
      </c>
      <c r="AR127" s="32">
        <v>101744</v>
      </c>
      <c r="AS127" s="32">
        <v>83787</v>
      </c>
      <c r="AT127" s="32">
        <v>23762844</v>
      </c>
      <c r="AU127" s="32">
        <v>23762844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41534</v>
      </c>
      <c r="BC127" s="32">
        <v>42899.5</v>
      </c>
      <c r="BD127" s="32">
        <v>946133</v>
      </c>
      <c r="BE127" s="32">
        <v>46319</v>
      </c>
      <c r="BF127" s="32">
        <v>47274.8</v>
      </c>
      <c r="BG127" s="32">
        <v>191280</v>
      </c>
      <c r="BH127" s="32">
        <v>0</v>
      </c>
      <c r="BI127" s="32">
        <v>318959</v>
      </c>
      <c r="BJ127" s="32">
        <v>318059</v>
      </c>
      <c r="BK127" s="32">
        <v>900</v>
      </c>
      <c r="BL127" s="32">
        <v>347994</v>
      </c>
      <c r="BM127" s="32">
        <v>61615</v>
      </c>
      <c r="BN127" s="32">
        <v>286379</v>
      </c>
      <c r="BO127" s="32">
        <v>159641</v>
      </c>
      <c r="BP127" s="32">
        <v>322958</v>
      </c>
      <c r="BQ127" s="32">
        <v>651844</v>
      </c>
      <c r="BR127" s="32">
        <v>0</v>
      </c>
      <c r="BS127" s="32">
        <v>164538</v>
      </c>
      <c r="BT127" s="32">
        <v>133848</v>
      </c>
      <c r="BU127" s="32">
        <v>459641</v>
      </c>
      <c r="BV127" s="32">
        <v>40719</v>
      </c>
      <c r="BW127" s="32">
        <v>281282</v>
      </c>
      <c r="BX127" s="32">
        <v>16928.099999999999</v>
      </c>
      <c r="BY127" s="32">
        <v>1010677</v>
      </c>
      <c r="BZ127" s="32">
        <v>0</v>
      </c>
      <c r="CA127" s="32">
        <v>970008</v>
      </c>
      <c r="CB127" s="32">
        <v>40669</v>
      </c>
      <c r="CC127" s="32">
        <v>4579</v>
      </c>
      <c r="CD127" s="32">
        <v>590780</v>
      </c>
      <c r="CE127" s="32">
        <v>544285</v>
      </c>
      <c r="CF127" s="32">
        <v>46495</v>
      </c>
      <c r="CG127" s="32">
        <v>285485</v>
      </c>
      <c r="CH127" s="32">
        <v>0</v>
      </c>
      <c r="CI127" s="32">
        <v>58884</v>
      </c>
      <c r="CJ127" s="32">
        <v>0</v>
      </c>
      <c r="CK127" s="32">
        <v>0</v>
      </c>
      <c r="CL127" s="32">
        <v>64650</v>
      </c>
      <c r="CM127" s="32">
        <v>125748</v>
      </c>
      <c r="CN127" s="32">
        <v>0</v>
      </c>
      <c r="CO127" s="32">
        <v>876005</v>
      </c>
      <c r="CP127" s="32">
        <v>825096</v>
      </c>
      <c r="CQ127" s="32">
        <v>0</v>
      </c>
      <c r="CR127" s="32">
        <v>50909</v>
      </c>
      <c r="CS127" s="32">
        <v>7404</v>
      </c>
      <c r="CT127" s="32">
        <v>0</v>
      </c>
      <c r="CU127" s="32">
        <v>1020158</v>
      </c>
      <c r="CV127" s="32">
        <v>41104</v>
      </c>
      <c r="CW127" s="32">
        <v>23119</v>
      </c>
      <c r="CX127" s="32">
        <v>15441</v>
      </c>
      <c r="CY127" s="32">
        <v>0</v>
      </c>
      <c r="CZ127" s="32">
        <v>0</v>
      </c>
      <c r="DA127" s="32">
        <v>38160</v>
      </c>
    </row>
    <row r="128" spans="1:105" s="45" customFormat="1" x14ac:dyDescent="0.2">
      <c r="A128" s="44" t="s">
        <v>196</v>
      </c>
      <c r="B128" s="44"/>
      <c r="C128" s="7"/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</row>
    <row r="129" spans="1:105" s="45" customFormat="1" x14ac:dyDescent="0.2">
      <c r="A129" s="47" t="s">
        <v>169</v>
      </c>
      <c r="B129" s="47"/>
      <c r="C129" s="7"/>
      <c r="D129" s="32">
        <v>45593.4</v>
      </c>
      <c r="E129" s="32">
        <v>1873486</v>
      </c>
      <c r="F129" s="32">
        <v>1501581</v>
      </c>
      <c r="G129" s="32">
        <v>493322</v>
      </c>
      <c r="H129" s="32">
        <v>1463693</v>
      </c>
      <c r="I129" s="32">
        <v>2459547.2000000002</v>
      </c>
      <c r="J129" s="32">
        <v>2491204</v>
      </c>
      <c r="K129" s="32">
        <v>212814.4</v>
      </c>
      <c r="L129" s="32">
        <v>24947.9</v>
      </c>
      <c r="M129" s="32">
        <v>1410271</v>
      </c>
      <c r="N129" s="32">
        <v>81902</v>
      </c>
      <c r="O129" s="32">
        <v>680283</v>
      </c>
      <c r="P129" s="32">
        <v>19699</v>
      </c>
      <c r="Q129" s="32">
        <v>17057</v>
      </c>
      <c r="R129" s="32">
        <v>47998</v>
      </c>
      <c r="S129" s="32">
        <v>0</v>
      </c>
      <c r="T129" s="32">
        <v>13005242</v>
      </c>
      <c r="U129" s="32">
        <v>4919783</v>
      </c>
      <c r="V129" s="32">
        <v>549315</v>
      </c>
      <c r="W129" s="32">
        <v>0</v>
      </c>
      <c r="X129" s="32">
        <v>533079.69999999995</v>
      </c>
      <c r="Y129" s="32">
        <v>1152800</v>
      </c>
      <c r="Z129" s="32">
        <v>339954</v>
      </c>
      <c r="AA129" s="32">
        <v>63397</v>
      </c>
      <c r="AB129" s="32">
        <v>7845</v>
      </c>
      <c r="AC129" s="32">
        <v>157922.4</v>
      </c>
      <c r="AD129" s="32">
        <v>957859.7</v>
      </c>
      <c r="AE129" s="32">
        <v>906024</v>
      </c>
      <c r="AF129" s="32">
        <v>51835.7</v>
      </c>
      <c r="AG129" s="32">
        <v>183044</v>
      </c>
      <c r="AH129" s="32">
        <v>2443494</v>
      </c>
      <c r="AI129" s="32">
        <v>2442155</v>
      </c>
      <c r="AJ129" s="32">
        <v>1339</v>
      </c>
      <c r="AK129" s="32">
        <v>389565</v>
      </c>
      <c r="AL129" s="32">
        <v>806758</v>
      </c>
      <c r="AM129" s="32">
        <v>176186</v>
      </c>
      <c r="AN129" s="32">
        <v>9834326</v>
      </c>
      <c r="AO129" s="32">
        <v>7950640</v>
      </c>
      <c r="AP129" s="32">
        <v>1883686</v>
      </c>
      <c r="AQ129" s="32">
        <v>13516</v>
      </c>
      <c r="AR129" s="32">
        <v>284112</v>
      </c>
      <c r="AS129" s="32">
        <v>5486766</v>
      </c>
      <c r="AT129" s="32">
        <v>23445617.199999999</v>
      </c>
      <c r="AU129" s="32">
        <v>23429600</v>
      </c>
      <c r="AV129" s="32">
        <v>16017.2</v>
      </c>
      <c r="AW129" s="32">
        <v>9824794</v>
      </c>
      <c r="AX129" s="32">
        <v>123264</v>
      </c>
      <c r="AY129" s="32">
        <v>142985</v>
      </c>
      <c r="AZ129" s="32">
        <v>1064164</v>
      </c>
      <c r="BA129" s="32">
        <v>2775977</v>
      </c>
      <c r="BB129" s="32">
        <v>437521</v>
      </c>
      <c r="BC129" s="32">
        <v>228040.6</v>
      </c>
      <c r="BD129" s="32">
        <v>4371558</v>
      </c>
      <c r="BE129" s="32">
        <v>303130</v>
      </c>
      <c r="BF129" s="32">
        <v>382327.5</v>
      </c>
      <c r="BG129" s="32">
        <v>841710</v>
      </c>
      <c r="BH129" s="32">
        <v>0</v>
      </c>
      <c r="BI129" s="32">
        <v>811556.3</v>
      </c>
      <c r="BJ129" s="32">
        <v>798285</v>
      </c>
      <c r="BK129" s="32">
        <v>13271.3</v>
      </c>
      <c r="BL129" s="32">
        <v>1680083</v>
      </c>
      <c r="BM129" s="32">
        <v>1245299</v>
      </c>
      <c r="BN129" s="32">
        <v>434784</v>
      </c>
      <c r="BO129" s="32">
        <v>199394</v>
      </c>
      <c r="BP129" s="32">
        <v>526388</v>
      </c>
      <c r="BQ129" s="32">
        <v>660698</v>
      </c>
      <c r="BR129" s="32">
        <v>0</v>
      </c>
      <c r="BS129" s="32">
        <v>2724011</v>
      </c>
      <c r="BT129" s="32">
        <v>298747</v>
      </c>
      <c r="BU129" s="32">
        <v>400120</v>
      </c>
      <c r="BV129" s="32">
        <v>1359377</v>
      </c>
      <c r="BW129" s="32">
        <v>199324</v>
      </c>
      <c r="BX129" s="32">
        <v>0</v>
      </c>
      <c r="BY129" s="32">
        <v>939354</v>
      </c>
      <c r="BZ129" s="32">
        <v>8242</v>
      </c>
      <c r="CA129" s="32">
        <v>895573</v>
      </c>
      <c r="CB129" s="32">
        <v>35539</v>
      </c>
      <c r="CC129" s="32">
        <v>342128</v>
      </c>
      <c r="CD129" s="32">
        <v>9849687</v>
      </c>
      <c r="CE129" s="32">
        <v>9287131</v>
      </c>
      <c r="CF129" s="32">
        <v>562556</v>
      </c>
      <c r="CG129" s="32">
        <v>704175</v>
      </c>
      <c r="CH129" s="32">
        <v>136614</v>
      </c>
      <c r="CI129" s="32">
        <v>146561.70000000001</v>
      </c>
      <c r="CJ129" s="32">
        <v>52245</v>
      </c>
      <c r="CK129" s="32">
        <v>481814</v>
      </c>
      <c r="CL129" s="32">
        <v>1437110</v>
      </c>
      <c r="CM129" s="32">
        <v>364383</v>
      </c>
      <c r="CN129" s="32">
        <v>42779756</v>
      </c>
      <c r="CO129" s="32">
        <v>3167007</v>
      </c>
      <c r="CP129" s="32">
        <v>3040077</v>
      </c>
      <c r="CQ129" s="32">
        <v>42890</v>
      </c>
      <c r="CR129" s="32">
        <v>84040</v>
      </c>
      <c r="CS129" s="32">
        <v>43861.8</v>
      </c>
      <c r="CT129" s="32">
        <v>1732211</v>
      </c>
      <c r="CU129" s="32">
        <v>721231</v>
      </c>
      <c r="CV129" s="32">
        <v>126291</v>
      </c>
      <c r="CW129" s="32">
        <v>243596.79999999999</v>
      </c>
      <c r="CX129" s="32">
        <v>83090</v>
      </c>
      <c r="CY129" s="32">
        <v>468693</v>
      </c>
      <c r="CZ129" s="32">
        <v>1854764</v>
      </c>
      <c r="DA129" s="32">
        <v>545628</v>
      </c>
    </row>
    <row r="130" spans="1:105" s="45" customFormat="1" x14ac:dyDescent="0.2">
      <c r="A130" s="47" t="s">
        <v>170</v>
      </c>
      <c r="B130" s="47"/>
      <c r="C130" s="7"/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226991</v>
      </c>
      <c r="P130" s="32">
        <v>0</v>
      </c>
      <c r="Q130" s="32">
        <v>10746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303800</v>
      </c>
      <c r="AU130" s="32">
        <v>303800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927425</v>
      </c>
      <c r="DA130" s="32">
        <v>0</v>
      </c>
    </row>
    <row r="131" spans="1:105" s="45" customFormat="1" x14ac:dyDescent="0.2">
      <c r="A131" s="47" t="s">
        <v>191</v>
      </c>
      <c r="B131" s="47"/>
      <c r="C131" s="7"/>
      <c r="D131" s="32">
        <v>0</v>
      </c>
      <c r="E131" s="32">
        <v>1841391</v>
      </c>
      <c r="F131" s="32">
        <v>922809</v>
      </c>
      <c r="G131" s="32">
        <v>299165</v>
      </c>
      <c r="H131" s="32">
        <v>1442700</v>
      </c>
      <c r="I131" s="32">
        <v>2434720.7999999998</v>
      </c>
      <c r="J131" s="32">
        <v>1954179</v>
      </c>
      <c r="K131" s="32">
        <v>209664.6</v>
      </c>
      <c r="L131" s="32">
        <v>24093.599999999999</v>
      </c>
      <c r="M131" s="32">
        <v>1230719</v>
      </c>
      <c r="N131" s="32">
        <v>40402</v>
      </c>
      <c r="O131" s="32">
        <v>247781</v>
      </c>
      <c r="P131" s="32">
        <v>18518</v>
      </c>
      <c r="Q131" s="32">
        <v>5970</v>
      </c>
      <c r="R131" s="32">
        <v>47998</v>
      </c>
      <c r="S131" s="32">
        <v>0</v>
      </c>
      <c r="T131" s="32">
        <v>11266703</v>
      </c>
      <c r="U131" s="32">
        <v>2978454</v>
      </c>
      <c r="V131" s="32">
        <v>388680</v>
      </c>
      <c r="W131" s="32">
        <v>0</v>
      </c>
      <c r="X131" s="32">
        <v>515075.7</v>
      </c>
      <c r="Y131" s="32">
        <v>1044689</v>
      </c>
      <c r="Z131" s="32">
        <v>339954</v>
      </c>
      <c r="AA131" s="32">
        <v>60087</v>
      </c>
      <c r="AB131" s="32">
        <v>7559</v>
      </c>
      <c r="AC131" s="32">
        <v>81801.7</v>
      </c>
      <c r="AD131" s="32">
        <v>932790</v>
      </c>
      <c r="AE131" s="32">
        <v>882941</v>
      </c>
      <c r="AF131" s="32">
        <v>49849</v>
      </c>
      <c r="AG131" s="32">
        <v>178664</v>
      </c>
      <c r="AH131" s="32">
        <v>1951838</v>
      </c>
      <c r="AI131" s="32">
        <v>1950996</v>
      </c>
      <c r="AJ131" s="32">
        <v>842</v>
      </c>
      <c r="AK131" s="32">
        <v>381655</v>
      </c>
      <c r="AL131" s="32">
        <v>806758</v>
      </c>
      <c r="AM131" s="32">
        <v>172926</v>
      </c>
      <c r="AN131" s="32">
        <v>5237415</v>
      </c>
      <c r="AO131" s="32">
        <v>4050343</v>
      </c>
      <c r="AP131" s="32">
        <v>1187072</v>
      </c>
      <c r="AQ131" s="32">
        <v>12609</v>
      </c>
      <c r="AR131" s="32">
        <v>197611</v>
      </c>
      <c r="AS131" s="32">
        <v>4921052</v>
      </c>
      <c r="AT131" s="32">
        <v>16205289.6</v>
      </c>
      <c r="AU131" s="32">
        <v>16190100</v>
      </c>
      <c r="AV131" s="32">
        <v>15189.6</v>
      </c>
      <c r="AW131" s="32">
        <v>8603220</v>
      </c>
      <c r="AX131" s="32">
        <v>118921</v>
      </c>
      <c r="AY131" s="32">
        <v>138166</v>
      </c>
      <c r="AZ131" s="32">
        <v>739023</v>
      </c>
      <c r="BA131" s="32">
        <v>2273819</v>
      </c>
      <c r="BB131" s="32">
        <v>431947</v>
      </c>
      <c r="BC131" s="32">
        <v>222888.5</v>
      </c>
      <c r="BD131" s="32">
        <v>3886849</v>
      </c>
      <c r="BE131" s="32">
        <v>221788</v>
      </c>
      <c r="BF131" s="32">
        <v>379019.1</v>
      </c>
      <c r="BG131" s="32">
        <v>644452</v>
      </c>
      <c r="BH131" s="32">
        <v>0</v>
      </c>
      <c r="BI131" s="32">
        <v>810271.3</v>
      </c>
      <c r="BJ131" s="32">
        <v>798285</v>
      </c>
      <c r="BK131" s="32">
        <v>11986.3</v>
      </c>
      <c r="BL131" s="32">
        <v>1658558</v>
      </c>
      <c r="BM131" s="32">
        <v>1230112</v>
      </c>
      <c r="BN131" s="32">
        <v>428446</v>
      </c>
      <c r="BO131" s="32">
        <v>196428</v>
      </c>
      <c r="BP131" s="32">
        <v>526388</v>
      </c>
      <c r="BQ131" s="32">
        <v>649335</v>
      </c>
      <c r="BR131" s="32">
        <v>0</v>
      </c>
      <c r="BS131" s="32">
        <v>2238290</v>
      </c>
      <c r="BT131" s="32">
        <v>293990</v>
      </c>
      <c r="BU131" s="32">
        <v>391841</v>
      </c>
      <c r="BV131" s="32">
        <v>1092663</v>
      </c>
      <c r="BW131" s="32">
        <v>191624</v>
      </c>
      <c r="BX131" s="32">
        <v>0</v>
      </c>
      <c r="BY131" s="32">
        <v>786950</v>
      </c>
      <c r="BZ131" s="32">
        <v>7898</v>
      </c>
      <c r="CA131" s="32">
        <v>744375</v>
      </c>
      <c r="CB131" s="32">
        <v>34677</v>
      </c>
      <c r="CC131" s="32">
        <v>342128</v>
      </c>
      <c r="CD131" s="32">
        <v>9017451</v>
      </c>
      <c r="CE131" s="32">
        <v>8461799</v>
      </c>
      <c r="CF131" s="32">
        <v>555652</v>
      </c>
      <c r="CG131" s="32">
        <v>682008</v>
      </c>
      <c r="CH131" s="32">
        <v>133582</v>
      </c>
      <c r="CI131" s="32">
        <v>142556.29999999999</v>
      </c>
      <c r="CJ131" s="32">
        <v>50784</v>
      </c>
      <c r="CK131" s="32">
        <v>408475</v>
      </c>
      <c r="CL131" s="32">
        <v>1266944</v>
      </c>
      <c r="CM131" s="32">
        <v>353302</v>
      </c>
      <c r="CN131" s="32">
        <v>37061999</v>
      </c>
      <c r="CO131" s="32">
        <v>2792060</v>
      </c>
      <c r="CP131" s="32">
        <v>2668013</v>
      </c>
      <c r="CQ131" s="32">
        <v>41720</v>
      </c>
      <c r="CR131" s="32">
        <v>82327</v>
      </c>
      <c r="CS131" s="32">
        <v>39720.300000000003</v>
      </c>
      <c r="CT131" s="32">
        <v>1526184</v>
      </c>
      <c r="CU131" s="32">
        <v>419308</v>
      </c>
      <c r="CV131" s="32">
        <v>124300.4</v>
      </c>
      <c r="CW131" s="32">
        <v>107998.2</v>
      </c>
      <c r="CX131" s="32">
        <v>83090</v>
      </c>
      <c r="CY131" s="32">
        <v>454969</v>
      </c>
      <c r="CZ131" s="32">
        <v>905521</v>
      </c>
      <c r="DA131" s="32">
        <v>472851</v>
      </c>
    </row>
    <row r="132" spans="1:105" s="45" customFormat="1" x14ac:dyDescent="0.2">
      <c r="A132" s="47" t="s">
        <v>173</v>
      </c>
      <c r="B132" s="47"/>
      <c r="C132" s="7"/>
      <c r="D132" s="32">
        <v>44042.2</v>
      </c>
      <c r="E132" s="32">
        <v>0</v>
      </c>
      <c r="F132" s="32">
        <v>552979</v>
      </c>
      <c r="G132" s="32">
        <v>189344</v>
      </c>
      <c r="H132" s="32">
        <v>0</v>
      </c>
      <c r="I132" s="32">
        <v>0</v>
      </c>
      <c r="J132" s="32">
        <v>510294</v>
      </c>
      <c r="K132" s="32">
        <v>0</v>
      </c>
      <c r="L132" s="32">
        <v>0</v>
      </c>
      <c r="M132" s="32">
        <v>155766</v>
      </c>
      <c r="N132" s="32">
        <v>0</v>
      </c>
      <c r="O132" s="32">
        <v>200182</v>
      </c>
      <c r="P132" s="32">
        <v>0</v>
      </c>
      <c r="Q132" s="32">
        <v>0</v>
      </c>
      <c r="R132" s="32">
        <v>0</v>
      </c>
      <c r="S132" s="32">
        <v>0</v>
      </c>
      <c r="T132" s="32">
        <v>1633244</v>
      </c>
      <c r="U132" s="32">
        <v>1941329</v>
      </c>
      <c r="V132" s="32">
        <v>151478</v>
      </c>
      <c r="W132" s="32">
        <v>0</v>
      </c>
      <c r="X132" s="32">
        <v>0</v>
      </c>
      <c r="Y132" s="32">
        <v>96308</v>
      </c>
      <c r="Z132" s="32">
        <v>0</v>
      </c>
      <c r="AA132" s="32">
        <v>0</v>
      </c>
      <c r="AB132" s="32">
        <v>0</v>
      </c>
      <c r="AC132" s="32">
        <v>74580.3</v>
      </c>
      <c r="AD132" s="32">
        <v>0</v>
      </c>
      <c r="AE132" s="32">
        <v>0</v>
      </c>
      <c r="AF132" s="32">
        <v>0</v>
      </c>
      <c r="AG132" s="32">
        <v>0</v>
      </c>
      <c r="AH132" s="32">
        <v>467895</v>
      </c>
      <c r="AI132" s="32">
        <v>467895</v>
      </c>
      <c r="AJ132" s="32">
        <v>0</v>
      </c>
      <c r="AK132" s="32">
        <v>0</v>
      </c>
      <c r="AL132" s="32">
        <v>0</v>
      </c>
      <c r="AM132" s="32">
        <v>0</v>
      </c>
      <c r="AN132" s="32">
        <v>4485487</v>
      </c>
      <c r="AO132" s="32">
        <v>3818962</v>
      </c>
      <c r="AP132" s="32">
        <v>666525</v>
      </c>
      <c r="AQ132" s="32">
        <v>0</v>
      </c>
      <c r="AR132" s="32">
        <v>83420</v>
      </c>
      <c r="AS132" s="32">
        <v>505001</v>
      </c>
      <c r="AT132" s="32">
        <v>6935700</v>
      </c>
      <c r="AU132" s="32">
        <v>6935700</v>
      </c>
      <c r="AV132" s="32">
        <v>0</v>
      </c>
      <c r="AW132" s="32">
        <v>1117842</v>
      </c>
      <c r="AX132" s="32">
        <v>0</v>
      </c>
      <c r="AY132" s="32">
        <v>0</v>
      </c>
      <c r="AZ132" s="32">
        <v>314742</v>
      </c>
      <c r="BA132" s="32">
        <v>460426</v>
      </c>
      <c r="BB132" s="32">
        <v>0</v>
      </c>
      <c r="BC132" s="32">
        <v>0</v>
      </c>
      <c r="BD132" s="32">
        <v>420543</v>
      </c>
      <c r="BE132" s="32">
        <v>76961</v>
      </c>
      <c r="BF132" s="32">
        <v>0</v>
      </c>
      <c r="BG132" s="32">
        <v>186557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454618</v>
      </c>
      <c r="BT132" s="32">
        <v>0</v>
      </c>
      <c r="BU132" s="32">
        <v>0</v>
      </c>
      <c r="BV132" s="32">
        <v>243129</v>
      </c>
      <c r="BW132" s="32">
        <v>0</v>
      </c>
      <c r="BX132" s="32">
        <v>0</v>
      </c>
      <c r="BY132" s="32">
        <v>133227</v>
      </c>
      <c r="BZ132" s="32">
        <v>0</v>
      </c>
      <c r="CA132" s="32">
        <v>133227</v>
      </c>
      <c r="CB132" s="32">
        <v>0</v>
      </c>
      <c r="CC132" s="32">
        <v>0</v>
      </c>
      <c r="CD132" s="32">
        <v>724021</v>
      </c>
      <c r="CE132" s="32">
        <v>724021</v>
      </c>
      <c r="CF132" s="32">
        <v>0</v>
      </c>
      <c r="CG132" s="32">
        <v>0</v>
      </c>
      <c r="CH132" s="32">
        <v>0</v>
      </c>
      <c r="CI132" s="32">
        <v>0</v>
      </c>
      <c r="CJ132" s="32">
        <v>0</v>
      </c>
      <c r="CK132" s="32">
        <v>65360</v>
      </c>
      <c r="CL132" s="32">
        <v>139820</v>
      </c>
      <c r="CM132" s="32">
        <v>0</v>
      </c>
      <c r="CN132" s="32">
        <v>5409480</v>
      </c>
      <c r="CO132" s="32">
        <v>323766</v>
      </c>
      <c r="CP132" s="32">
        <v>323766</v>
      </c>
      <c r="CQ132" s="32">
        <v>0</v>
      </c>
      <c r="CR132" s="32">
        <v>0</v>
      </c>
      <c r="CS132" s="32">
        <v>0</v>
      </c>
      <c r="CT132" s="32">
        <v>196379</v>
      </c>
      <c r="CU132" s="32">
        <v>286901</v>
      </c>
      <c r="CV132" s="32">
        <v>0</v>
      </c>
      <c r="CW132" s="32">
        <v>132603.79999999999</v>
      </c>
      <c r="CX132" s="32">
        <v>0</v>
      </c>
      <c r="CY132" s="32">
        <v>0</v>
      </c>
      <c r="CZ132" s="32">
        <v>0</v>
      </c>
      <c r="DA132" s="32">
        <v>66021</v>
      </c>
    </row>
    <row r="133" spans="1:105" s="45" customFormat="1" x14ac:dyDescent="0.2">
      <c r="A133" s="47" t="s">
        <v>174</v>
      </c>
      <c r="B133" s="47"/>
      <c r="C133" s="7"/>
      <c r="D133" s="32">
        <v>1551.2</v>
      </c>
      <c r="E133" s="32">
        <v>32095</v>
      </c>
      <c r="F133" s="32">
        <v>24138</v>
      </c>
      <c r="G133" s="32">
        <v>4202</v>
      </c>
      <c r="H133" s="32">
        <v>19077</v>
      </c>
      <c r="I133" s="32">
        <v>24826.400000000001</v>
      </c>
      <c r="J133" s="32">
        <v>26731</v>
      </c>
      <c r="K133" s="32">
        <v>3015.6</v>
      </c>
      <c r="L133" s="32">
        <v>788.7</v>
      </c>
      <c r="M133" s="32">
        <v>22715</v>
      </c>
      <c r="N133" s="32">
        <v>41500</v>
      </c>
      <c r="O133" s="32">
        <v>5329</v>
      </c>
      <c r="P133" s="32">
        <v>1181</v>
      </c>
      <c r="Q133" s="32">
        <v>170</v>
      </c>
      <c r="R133" s="32">
        <v>0</v>
      </c>
      <c r="S133" s="32">
        <v>0</v>
      </c>
      <c r="T133" s="32">
        <v>105295</v>
      </c>
      <c r="U133" s="32">
        <v>0</v>
      </c>
      <c r="V133" s="32">
        <v>9157</v>
      </c>
      <c r="W133" s="32">
        <v>0</v>
      </c>
      <c r="X133" s="32">
        <v>16820</v>
      </c>
      <c r="Y133" s="32">
        <v>11403</v>
      </c>
      <c r="Z133" s="32">
        <v>0</v>
      </c>
      <c r="AA133" s="32">
        <v>3310</v>
      </c>
      <c r="AB133" s="32">
        <v>286</v>
      </c>
      <c r="AC133" s="32">
        <v>1540.4</v>
      </c>
      <c r="AD133" s="32">
        <v>23390.2</v>
      </c>
      <c r="AE133" s="32">
        <v>21593</v>
      </c>
      <c r="AF133" s="32">
        <v>1797.2</v>
      </c>
      <c r="AG133" s="32">
        <v>4380</v>
      </c>
      <c r="AH133" s="32">
        <v>23322</v>
      </c>
      <c r="AI133" s="32">
        <v>22825</v>
      </c>
      <c r="AJ133" s="32">
        <v>497</v>
      </c>
      <c r="AK133" s="32">
        <v>6333</v>
      </c>
      <c r="AL133" s="32">
        <v>0</v>
      </c>
      <c r="AM133" s="32">
        <v>3084</v>
      </c>
      <c r="AN133" s="32">
        <v>109850</v>
      </c>
      <c r="AO133" s="32">
        <v>80748</v>
      </c>
      <c r="AP133" s="32">
        <v>29102</v>
      </c>
      <c r="AQ133" s="32">
        <v>907</v>
      </c>
      <c r="AR133" s="32">
        <v>2776</v>
      </c>
      <c r="AS133" s="32">
        <v>60474</v>
      </c>
      <c r="AT133" s="32">
        <v>827.6</v>
      </c>
      <c r="AU133" s="32">
        <v>0</v>
      </c>
      <c r="AV133" s="32">
        <v>827.6</v>
      </c>
      <c r="AW133" s="32">
        <v>103732</v>
      </c>
      <c r="AX133" s="32">
        <v>3947</v>
      </c>
      <c r="AY133" s="32">
        <v>4819</v>
      </c>
      <c r="AZ133" s="32">
        <v>10399</v>
      </c>
      <c r="BA133" s="32">
        <v>41732</v>
      </c>
      <c r="BB133" s="32">
        <v>5574</v>
      </c>
      <c r="BC133" s="32">
        <v>5152.1000000000004</v>
      </c>
      <c r="BD133" s="32">
        <v>61695</v>
      </c>
      <c r="BE133" s="32">
        <v>4263</v>
      </c>
      <c r="BF133" s="32">
        <v>3214.9</v>
      </c>
      <c r="BG133" s="32">
        <v>10170</v>
      </c>
      <c r="BH133" s="32">
        <v>0</v>
      </c>
      <c r="BI133" s="32">
        <v>1246</v>
      </c>
      <c r="BJ133" s="32">
        <v>0</v>
      </c>
      <c r="BK133" s="32">
        <v>1246</v>
      </c>
      <c r="BL133" s="32">
        <v>968</v>
      </c>
      <c r="BM133" s="32">
        <v>121</v>
      </c>
      <c r="BN133" s="32">
        <v>847</v>
      </c>
      <c r="BO133" s="32">
        <v>2568</v>
      </c>
      <c r="BP133" s="32">
        <v>0</v>
      </c>
      <c r="BQ133" s="32">
        <v>9600</v>
      </c>
      <c r="BR133" s="32">
        <v>0</v>
      </c>
      <c r="BS133" s="32">
        <v>31103</v>
      </c>
      <c r="BT133" s="32">
        <v>4390</v>
      </c>
      <c r="BU133" s="32">
        <v>7006</v>
      </c>
      <c r="BV133" s="32">
        <v>23450</v>
      </c>
      <c r="BW133" s="32">
        <v>6982</v>
      </c>
      <c r="BX133" s="32">
        <v>0</v>
      </c>
      <c r="BY133" s="32">
        <v>16548</v>
      </c>
      <c r="BZ133" s="32">
        <v>344</v>
      </c>
      <c r="CA133" s="32">
        <v>15462</v>
      </c>
      <c r="CB133" s="32">
        <v>742</v>
      </c>
      <c r="CC133" s="32">
        <v>0</v>
      </c>
      <c r="CD133" s="32">
        <v>106676</v>
      </c>
      <c r="CE133" s="32">
        <v>100002</v>
      </c>
      <c r="CF133" s="32">
        <v>6674</v>
      </c>
      <c r="CG133" s="32">
        <v>21340</v>
      </c>
      <c r="CH133" s="32">
        <v>3032</v>
      </c>
      <c r="CI133" s="32">
        <v>3751.9</v>
      </c>
      <c r="CJ133" s="32">
        <v>1461</v>
      </c>
      <c r="CK133" s="32">
        <v>7979</v>
      </c>
      <c r="CL133" s="32">
        <v>30346</v>
      </c>
      <c r="CM133" s="32">
        <v>3710</v>
      </c>
      <c r="CN133" s="32">
        <v>308277</v>
      </c>
      <c r="CO133" s="32">
        <v>48733</v>
      </c>
      <c r="CP133" s="32">
        <v>46009</v>
      </c>
      <c r="CQ133" s="32">
        <v>1152</v>
      </c>
      <c r="CR133" s="32">
        <v>1572</v>
      </c>
      <c r="CS133" s="32">
        <v>4119.8999999999996</v>
      </c>
      <c r="CT133" s="32">
        <v>9648</v>
      </c>
      <c r="CU133" s="32">
        <v>12988</v>
      </c>
      <c r="CV133" s="32">
        <v>1990.6</v>
      </c>
      <c r="CW133" s="32">
        <v>2930.6</v>
      </c>
      <c r="CX133" s="32">
        <v>0</v>
      </c>
      <c r="CY133" s="32">
        <v>13688</v>
      </c>
      <c r="CZ133" s="32">
        <v>21818</v>
      </c>
      <c r="DA133" s="32">
        <v>6650</v>
      </c>
    </row>
    <row r="134" spans="1:105" s="45" customFormat="1" x14ac:dyDescent="0.2">
      <c r="A134" s="47" t="s">
        <v>175</v>
      </c>
      <c r="B134" s="47"/>
      <c r="C134" s="7"/>
      <c r="D134" s="32">
        <v>0</v>
      </c>
      <c r="E134" s="32">
        <v>0</v>
      </c>
      <c r="F134" s="32">
        <v>1655</v>
      </c>
      <c r="G134" s="32">
        <v>611</v>
      </c>
      <c r="H134" s="32">
        <v>1916</v>
      </c>
      <c r="I134" s="32">
        <v>0</v>
      </c>
      <c r="J134" s="32">
        <v>0</v>
      </c>
      <c r="K134" s="32">
        <v>134.19999999999999</v>
      </c>
      <c r="L134" s="32">
        <v>65.599999999999994</v>
      </c>
      <c r="M134" s="32">
        <v>1071</v>
      </c>
      <c r="N134" s="32">
        <v>0</v>
      </c>
      <c r="O134" s="32">
        <v>0</v>
      </c>
      <c r="P134" s="32">
        <v>0</v>
      </c>
      <c r="Q134" s="32">
        <v>171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1184</v>
      </c>
      <c r="Y134" s="32">
        <v>400</v>
      </c>
      <c r="Z134" s="32">
        <v>0</v>
      </c>
      <c r="AA134" s="32">
        <v>0</v>
      </c>
      <c r="AB134" s="32">
        <v>0</v>
      </c>
      <c r="AC134" s="32">
        <v>0</v>
      </c>
      <c r="AD134" s="32">
        <v>1679.5</v>
      </c>
      <c r="AE134" s="32">
        <v>1490</v>
      </c>
      <c r="AF134" s="32">
        <v>189.5</v>
      </c>
      <c r="AG134" s="32">
        <v>0</v>
      </c>
      <c r="AH134" s="32">
        <v>439</v>
      </c>
      <c r="AI134" s="32">
        <v>439</v>
      </c>
      <c r="AJ134" s="32">
        <v>0</v>
      </c>
      <c r="AK134" s="32">
        <v>1577</v>
      </c>
      <c r="AL134" s="32">
        <v>0</v>
      </c>
      <c r="AM134" s="32">
        <v>176</v>
      </c>
      <c r="AN134" s="32">
        <v>1574</v>
      </c>
      <c r="AO134" s="32">
        <v>587</v>
      </c>
      <c r="AP134" s="32">
        <v>987</v>
      </c>
      <c r="AQ134" s="32">
        <v>0</v>
      </c>
      <c r="AR134" s="32">
        <v>305</v>
      </c>
      <c r="AS134" s="32">
        <v>239</v>
      </c>
      <c r="AT134" s="32">
        <v>0</v>
      </c>
      <c r="AU134" s="32">
        <v>0</v>
      </c>
      <c r="AV134" s="32">
        <v>0</v>
      </c>
      <c r="AW134" s="32">
        <v>0</v>
      </c>
      <c r="AX134" s="32">
        <v>396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2471</v>
      </c>
      <c r="BE134" s="32">
        <v>118</v>
      </c>
      <c r="BF134" s="32">
        <v>93.5</v>
      </c>
      <c r="BG134" s="32">
        <v>531</v>
      </c>
      <c r="BH134" s="32">
        <v>0</v>
      </c>
      <c r="BI134" s="32">
        <v>39</v>
      </c>
      <c r="BJ134" s="32">
        <v>0</v>
      </c>
      <c r="BK134" s="32">
        <v>39</v>
      </c>
      <c r="BL134" s="32">
        <v>20557</v>
      </c>
      <c r="BM134" s="32">
        <v>15066</v>
      </c>
      <c r="BN134" s="32">
        <v>5491</v>
      </c>
      <c r="BO134" s="32">
        <v>398</v>
      </c>
      <c r="BP134" s="32">
        <v>0</v>
      </c>
      <c r="BQ134" s="32">
        <v>1763</v>
      </c>
      <c r="BR134" s="32">
        <v>0</v>
      </c>
      <c r="BS134" s="32">
        <v>0</v>
      </c>
      <c r="BT134" s="32">
        <v>367</v>
      </c>
      <c r="BU134" s="32">
        <v>1273</v>
      </c>
      <c r="BV134" s="32">
        <v>135</v>
      </c>
      <c r="BW134" s="32">
        <v>718</v>
      </c>
      <c r="BX134" s="32">
        <v>0</v>
      </c>
      <c r="BY134" s="32">
        <v>2629</v>
      </c>
      <c r="BZ134" s="32">
        <v>0</v>
      </c>
      <c r="CA134" s="32">
        <v>2509</v>
      </c>
      <c r="CB134" s="32">
        <v>120</v>
      </c>
      <c r="CC134" s="32">
        <v>0</v>
      </c>
      <c r="CD134" s="32">
        <v>1539</v>
      </c>
      <c r="CE134" s="32">
        <v>1309</v>
      </c>
      <c r="CF134" s="32">
        <v>230</v>
      </c>
      <c r="CG134" s="32">
        <v>767</v>
      </c>
      <c r="CH134" s="32">
        <v>0</v>
      </c>
      <c r="CI134" s="32">
        <v>253.5</v>
      </c>
      <c r="CJ134" s="32">
        <v>0</v>
      </c>
      <c r="CK134" s="32">
        <v>0</v>
      </c>
      <c r="CL134" s="32">
        <v>0</v>
      </c>
      <c r="CM134" s="32">
        <v>7371</v>
      </c>
      <c r="CN134" s="32">
        <v>0</v>
      </c>
      <c r="CO134" s="32">
        <v>2448</v>
      </c>
      <c r="CP134" s="32">
        <v>2289</v>
      </c>
      <c r="CQ134" s="32">
        <v>18</v>
      </c>
      <c r="CR134" s="32">
        <v>141</v>
      </c>
      <c r="CS134" s="32">
        <v>21.6</v>
      </c>
      <c r="CT134" s="32">
        <v>0</v>
      </c>
      <c r="CU134" s="32">
        <v>2034</v>
      </c>
      <c r="CV134" s="32">
        <v>0</v>
      </c>
      <c r="CW134" s="32">
        <v>64.2</v>
      </c>
      <c r="CX134" s="32">
        <v>0</v>
      </c>
      <c r="CY134" s="32">
        <v>36</v>
      </c>
      <c r="CZ134" s="32">
        <v>0</v>
      </c>
      <c r="DA134" s="32">
        <v>106</v>
      </c>
    </row>
    <row r="135" spans="1:105" s="2" customFormat="1" x14ac:dyDescent="0.2">
      <c r="A135" s="3" t="s">
        <v>193</v>
      </c>
      <c r="B135" s="3"/>
      <c r="C135" s="7"/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0</v>
      </c>
      <c r="BT135" s="32">
        <v>0</v>
      </c>
      <c r="BU135" s="32">
        <v>0</v>
      </c>
      <c r="BV135" s="32">
        <v>0</v>
      </c>
      <c r="BW135" s="32">
        <v>0</v>
      </c>
      <c r="BX135" s="32">
        <v>0</v>
      </c>
      <c r="BY135" s="32">
        <v>0</v>
      </c>
      <c r="BZ135" s="32">
        <v>0</v>
      </c>
      <c r="CA135" s="32">
        <v>0</v>
      </c>
      <c r="CB135" s="32">
        <v>0</v>
      </c>
      <c r="CC135" s="32">
        <v>0</v>
      </c>
      <c r="CD135" s="32">
        <v>0</v>
      </c>
      <c r="CE135" s="32">
        <v>0</v>
      </c>
      <c r="CF135" s="32">
        <v>0</v>
      </c>
      <c r="CG135" s="32">
        <v>0</v>
      </c>
      <c r="CH135" s="32">
        <v>0</v>
      </c>
      <c r="CI135" s="32">
        <v>0</v>
      </c>
      <c r="CJ135" s="32">
        <v>0</v>
      </c>
      <c r="CK135" s="32">
        <v>0</v>
      </c>
      <c r="CL135" s="32">
        <v>0</v>
      </c>
      <c r="CM135" s="32">
        <v>0</v>
      </c>
      <c r="CN135" s="32">
        <v>0</v>
      </c>
      <c r="CO135" s="32">
        <v>0</v>
      </c>
      <c r="CP135" s="32">
        <v>0</v>
      </c>
      <c r="CQ135" s="32">
        <v>0</v>
      </c>
      <c r="CR135" s="32">
        <v>0</v>
      </c>
      <c r="CS135" s="32">
        <v>0</v>
      </c>
      <c r="CT135" s="32">
        <v>0</v>
      </c>
      <c r="CU135" s="32">
        <v>0</v>
      </c>
      <c r="CV135" s="32">
        <v>0</v>
      </c>
      <c r="CW135" s="32">
        <v>0</v>
      </c>
      <c r="CX135" s="32">
        <v>0</v>
      </c>
      <c r="CY135" s="32">
        <v>0</v>
      </c>
      <c r="CZ135" s="32">
        <v>0</v>
      </c>
      <c r="DA135" s="32">
        <v>0</v>
      </c>
    </row>
    <row r="136" spans="1:105" s="2" customFormat="1" x14ac:dyDescent="0.2">
      <c r="A136" s="1" t="s">
        <v>176</v>
      </c>
      <c r="B136" s="1"/>
      <c r="C136" s="7"/>
      <c r="D136" s="32">
        <v>767272.49</v>
      </c>
      <c r="E136" s="32">
        <v>25722618</v>
      </c>
      <c r="F136" s="32">
        <v>13139021</v>
      </c>
      <c r="G136" s="32">
        <v>4267794</v>
      </c>
      <c r="H136" s="32">
        <v>13469638</v>
      </c>
      <c r="I136" s="32">
        <v>24135033.350000001</v>
      </c>
      <c r="J136" s="32">
        <v>17798415</v>
      </c>
      <c r="K136" s="32">
        <v>2413408.7999999998</v>
      </c>
      <c r="L136" s="32">
        <v>531718.36</v>
      </c>
      <c r="M136" s="32">
        <v>71207125.209999993</v>
      </c>
      <c r="N136" s="32">
        <v>1509392.98</v>
      </c>
      <c r="O136" s="32">
        <v>3498150</v>
      </c>
      <c r="P136" s="32">
        <v>434301.28</v>
      </c>
      <c r="Q136" s="32">
        <v>727113</v>
      </c>
      <c r="R136" s="32">
        <v>7729699</v>
      </c>
      <c r="S136" s="32">
        <v>3921844.6</v>
      </c>
      <c r="T136" s="32">
        <v>90819143</v>
      </c>
      <c r="U136" s="32">
        <v>36325019</v>
      </c>
      <c r="V136" s="32">
        <v>5896543.9299999997</v>
      </c>
      <c r="W136" s="32">
        <v>930219.83</v>
      </c>
      <c r="X136" s="32">
        <v>7797700.3200000003</v>
      </c>
      <c r="Y136" s="32">
        <v>7798379.6399999997</v>
      </c>
      <c r="Z136" s="32">
        <v>26147709.010000002</v>
      </c>
      <c r="AA136" s="32">
        <v>4007044.83</v>
      </c>
      <c r="AB136" s="32">
        <v>456209</v>
      </c>
      <c r="AC136" s="32">
        <v>19937656.370000001</v>
      </c>
      <c r="AD136" s="32">
        <v>16630675.73</v>
      </c>
      <c r="AE136" s="32">
        <v>15703837.33</v>
      </c>
      <c r="AF136" s="32">
        <v>926838.4</v>
      </c>
      <c r="AG136" s="32">
        <v>2817306</v>
      </c>
      <c r="AH136" s="32">
        <v>19359326.190000001</v>
      </c>
      <c r="AI136" s="32">
        <v>18944265.370000001</v>
      </c>
      <c r="AJ136" s="32">
        <v>415060.82</v>
      </c>
      <c r="AK136" s="32">
        <v>9378419.1400000006</v>
      </c>
      <c r="AL136" s="32">
        <v>7442104</v>
      </c>
      <c r="AM136" s="32">
        <v>641277</v>
      </c>
      <c r="AN136" s="32">
        <v>73540556.769999996</v>
      </c>
      <c r="AO136" s="32">
        <v>57036203</v>
      </c>
      <c r="AP136" s="32">
        <v>16504353.77</v>
      </c>
      <c r="AQ136" s="32">
        <v>306757.63</v>
      </c>
      <c r="AR136" s="32">
        <v>684443.2</v>
      </c>
      <c r="AS136" s="32">
        <v>49695591</v>
      </c>
      <c r="AT136" s="32">
        <v>616767942.82000005</v>
      </c>
      <c r="AU136" s="32">
        <v>616370000</v>
      </c>
      <c r="AV136" s="32">
        <v>397942.82</v>
      </c>
      <c r="AW136" s="32">
        <v>91114782.269999996</v>
      </c>
      <c r="AX136" s="32">
        <v>5424461.6100000003</v>
      </c>
      <c r="AY136" s="32">
        <v>1504204.16</v>
      </c>
      <c r="AZ136" s="32">
        <v>8265339.2199999997</v>
      </c>
      <c r="BA136" s="32">
        <v>29021825.949999999</v>
      </c>
      <c r="BB136" s="32">
        <v>3739925</v>
      </c>
      <c r="BC136" s="32">
        <v>4168753.55</v>
      </c>
      <c r="BD136" s="32">
        <v>41236841</v>
      </c>
      <c r="BE136" s="32">
        <v>13655546.109999999</v>
      </c>
      <c r="BF136" s="32">
        <v>2932992.61</v>
      </c>
      <c r="BG136" s="32">
        <v>8120020.6100000003</v>
      </c>
      <c r="BH136" s="32">
        <v>298259</v>
      </c>
      <c r="BI136" s="32">
        <v>13104898.529999999</v>
      </c>
      <c r="BJ136" s="32">
        <v>11910644.01</v>
      </c>
      <c r="BK136" s="32">
        <v>1194254.52</v>
      </c>
      <c r="BL136" s="32">
        <v>46819094</v>
      </c>
      <c r="BM136" s="32">
        <v>40401819</v>
      </c>
      <c r="BN136" s="32">
        <v>6417275</v>
      </c>
      <c r="BO136" s="32">
        <v>3072589.17</v>
      </c>
      <c r="BP136" s="32">
        <v>7350255</v>
      </c>
      <c r="BQ136" s="32">
        <v>8447080</v>
      </c>
      <c r="BR136" s="32">
        <v>2088902</v>
      </c>
      <c r="BS136" s="32">
        <v>25134838</v>
      </c>
      <c r="BT136" s="32">
        <v>3768003</v>
      </c>
      <c r="BU136" s="32">
        <v>6762107</v>
      </c>
      <c r="BV136" s="32">
        <v>16321459</v>
      </c>
      <c r="BW136" s="32">
        <v>3611301.46</v>
      </c>
      <c r="BX136" s="32">
        <v>1520937.71</v>
      </c>
      <c r="BY136" s="32">
        <v>12922230.470000001</v>
      </c>
      <c r="BZ136" s="32">
        <v>159897.16</v>
      </c>
      <c r="CA136" s="32">
        <v>12230247.17</v>
      </c>
      <c r="CB136" s="32">
        <v>532086.14</v>
      </c>
      <c r="CC136" s="32">
        <v>16004429.99</v>
      </c>
      <c r="CD136" s="32">
        <v>98169940</v>
      </c>
      <c r="CE136" s="32">
        <v>91876380</v>
      </c>
      <c r="CF136" s="32">
        <v>6293560</v>
      </c>
      <c r="CG136" s="32">
        <v>10426082</v>
      </c>
      <c r="CH136" s="32">
        <v>1218114</v>
      </c>
      <c r="CI136" s="32">
        <v>1559012</v>
      </c>
      <c r="CJ136" s="32">
        <v>1255049.53</v>
      </c>
      <c r="CK136" s="32">
        <v>5520006.4199999999</v>
      </c>
      <c r="CL136" s="32">
        <v>14748208</v>
      </c>
      <c r="CM136" s="32">
        <v>1534108</v>
      </c>
      <c r="CN136" s="32">
        <v>437076537</v>
      </c>
      <c r="CO136" s="32">
        <v>183597033.27000001</v>
      </c>
      <c r="CP136" s="32">
        <v>180210703</v>
      </c>
      <c r="CQ136" s="32">
        <v>603609</v>
      </c>
      <c r="CR136" s="32">
        <v>2782721.27</v>
      </c>
      <c r="CS136" s="32">
        <v>2763182.47</v>
      </c>
      <c r="CT136" s="32">
        <v>20238916</v>
      </c>
      <c r="CU136" s="32">
        <v>5217261.79</v>
      </c>
      <c r="CV136" s="32">
        <v>1144540.78</v>
      </c>
      <c r="CW136" s="32">
        <v>1563441.55</v>
      </c>
      <c r="CX136" s="32">
        <v>177329.62</v>
      </c>
      <c r="CY136" s="32">
        <v>6827947</v>
      </c>
      <c r="CZ136" s="32">
        <v>15498340</v>
      </c>
      <c r="DA136" s="32">
        <v>4991238.1100000003</v>
      </c>
    </row>
    <row r="137" spans="1:105" s="2" customFormat="1" x14ac:dyDescent="0.2">
      <c r="A137" s="1" t="s">
        <v>93</v>
      </c>
      <c r="B137" s="1"/>
      <c r="C137" s="7"/>
      <c r="D137" s="32">
        <v>523640.27</v>
      </c>
      <c r="E137" s="32">
        <v>16125307</v>
      </c>
      <c r="F137" s="32">
        <v>6780705</v>
      </c>
      <c r="G137" s="32">
        <v>2079923</v>
      </c>
      <c r="H137" s="32">
        <v>7178097</v>
      </c>
      <c r="I137" s="32">
        <v>14296423.08</v>
      </c>
      <c r="J137" s="32">
        <v>8491510</v>
      </c>
      <c r="K137" s="32">
        <v>1505257.59</v>
      </c>
      <c r="L137" s="32">
        <v>377394.43</v>
      </c>
      <c r="M137" s="32">
        <v>22111536.640000001</v>
      </c>
      <c r="N137" s="32">
        <v>585935.38</v>
      </c>
      <c r="O137" s="32">
        <v>2281419</v>
      </c>
      <c r="P137" s="32">
        <v>298761.28000000003</v>
      </c>
      <c r="Q137" s="32">
        <v>460787.33</v>
      </c>
      <c r="R137" s="32">
        <v>2771379.22</v>
      </c>
      <c r="S137" s="32">
        <v>2336320.7000000002</v>
      </c>
      <c r="T137" s="32">
        <v>32714918</v>
      </c>
      <c r="U137" s="32">
        <v>15791938</v>
      </c>
      <c r="V137" s="32">
        <v>3398438.17</v>
      </c>
      <c r="W137" s="32">
        <v>604244.92000000004</v>
      </c>
      <c r="X137" s="32">
        <v>5626797.6900000004</v>
      </c>
      <c r="Y137" s="32">
        <v>4380915.08</v>
      </c>
      <c r="Z137" s="32">
        <v>10856850.109999999</v>
      </c>
      <c r="AA137" s="32">
        <v>1834177.5</v>
      </c>
      <c r="AB137" s="32">
        <v>280044</v>
      </c>
      <c r="AC137" s="32">
        <v>11136251.939999999</v>
      </c>
      <c r="AD137" s="32">
        <v>9517900.7699999996</v>
      </c>
      <c r="AE137" s="32">
        <v>8822111.75</v>
      </c>
      <c r="AF137" s="32">
        <v>695789.02</v>
      </c>
      <c r="AG137" s="32">
        <v>1985611</v>
      </c>
      <c r="AH137" s="32">
        <v>11825135.530000001</v>
      </c>
      <c r="AI137" s="32">
        <v>11505417.710000001</v>
      </c>
      <c r="AJ137" s="32">
        <v>319717.82</v>
      </c>
      <c r="AK137" s="32">
        <v>6011270.8600000003</v>
      </c>
      <c r="AL137" s="32">
        <v>4118706</v>
      </c>
      <c r="AM137" s="32">
        <v>338443</v>
      </c>
      <c r="AN137" s="32">
        <v>51185647.340000004</v>
      </c>
      <c r="AO137" s="32">
        <v>39812898</v>
      </c>
      <c r="AP137" s="32">
        <v>11372749.34</v>
      </c>
      <c r="AQ137" s="32">
        <v>214006.22</v>
      </c>
      <c r="AR137" s="32">
        <v>410652.72</v>
      </c>
      <c r="AS137" s="32">
        <v>25451865</v>
      </c>
      <c r="AT137" s="32">
        <v>424747314.44999999</v>
      </c>
      <c r="AU137" s="32">
        <v>424480000</v>
      </c>
      <c r="AV137" s="32">
        <v>267314.45</v>
      </c>
      <c r="AW137" s="32">
        <v>48876541.590000004</v>
      </c>
      <c r="AX137" s="32">
        <v>4282515.09</v>
      </c>
      <c r="AY137" s="32">
        <v>928495.5</v>
      </c>
      <c r="AZ137" s="32">
        <v>4350415.41</v>
      </c>
      <c r="BA137" s="32">
        <v>14181572.359999999</v>
      </c>
      <c r="BB137" s="32">
        <v>1849554</v>
      </c>
      <c r="BC137" s="32">
        <v>2285631.98</v>
      </c>
      <c r="BD137" s="32">
        <v>23876549</v>
      </c>
      <c r="BE137" s="32">
        <v>5473877.3499999996</v>
      </c>
      <c r="BF137" s="32">
        <v>1523996.39</v>
      </c>
      <c r="BG137" s="32">
        <v>4625230.88</v>
      </c>
      <c r="BH137" s="32">
        <v>117773</v>
      </c>
      <c r="BI137" s="32">
        <v>7118313.6899999995</v>
      </c>
      <c r="BJ137" s="32">
        <v>6135433.5999999996</v>
      </c>
      <c r="BK137" s="32">
        <v>982880.09</v>
      </c>
      <c r="BL137" s="32">
        <v>14507559</v>
      </c>
      <c r="BM137" s="32">
        <v>11225402</v>
      </c>
      <c r="BN137" s="32">
        <v>3282157</v>
      </c>
      <c r="BO137" s="32">
        <v>1445034.87</v>
      </c>
      <c r="BP137" s="32">
        <v>4507602</v>
      </c>
      <c r="BQ137" s="32">
        <v>4669785</v>
      </c>
      <c r="BR137" s="32">
        <v>1324475</v>
      </c>
      <c r="BS137" s="32">
        <v>13875878</v>
      </c>
      <c r="BT137" s="32">
        <v>2539629</v>
      </c>
      <c r="BU137" s="32">
        <v>3287271</v>
      </c>
      <c r="BV137" s="32">
        <v>8209347</v>
      </c>
      <c r="BW137" s="32">
        <v>2067562.21</v>
      </c>
      <c r="BX137" s="32">
        <v>871068.35</v>
      </c>
      <c r="BY137" s="32">
        <v>7962064.3100000005</v>
      </c>
      <c r="BZ137" s="32">
        <v>102370.99</v>
      </c>
      <c r="CA137" s="32">
        <v>7553387.4500000002</v>
      </c>
      <c r="CB137" s="32">
        <v>306305.87</v>
      </c>
      <c r="CC137" s="32">
        <v>5553619.0899999999</v>
      </c>
      <c r="CD137" s="32">
        <v>49099218</v>
      </c>
      <c r="CE137" s="32">
        <v>45042920</v>
      </c>
      <c r="CF137" s="32">
        <v>4056298</v>
      </c>
      <c r="CG137" s="32">
        <v>5566573</v>
      </c>
      <c r="CH137" s="32">
        <v>729050</v>
      </c>
      <c r="CI137" s="32">
        <v>929276</v>
      </c>
      <c r="CJ137" s="32">
        <v>745993.84</v>
      </c>
      <c r="CK137" s="32">
        <v>3435118.7</v>
      </c>
      <c r="CL137" s="32">
        <v>9546652</v>
      </c>
      <c r="CM137" s="32">
        <v>1102083</v>
      </c>
      <c r="CN137" s="32">
        <v>174346550</v>
      </c>
      <c r="CO137" s="32">
        <v>76247176.140000001</v>
      </c>
      <c r="CP137" s="32">
        <v>73877187</v>
      </c>
      <c r="CQ137" s="32">
        <v>352195</v>
      </c>
      <c r="CR137" s="32">
        <v>2017794.14</v>
      </c>
      <c r="CS137" s="32">
        <v>2295391.36</v>
      </c>
      <c r="CT137" s="32">
        <v>10730964</v>
      </c>
      <c r="CU137" s="32">
        <v>3788669.75</v>
      </c>
      <c r="CV137" s="32">
        <v>602701.49</v>
      </c>
      <c r="CW137" s="32">
        <v>623017.01</v>
      </c>
      <c r="CX137" s="32">
        <v>76126.259999999995</v>
      </c>
      <c r="CY137" s="32">
        <v>4656358</v>
      </c>
      <c r="CZ137" s="32">
        <v>10220773</v>
      </c>
      <c r="DA137" s="32">
        <v>2912436.5</v>
      </c>
    </row>
    <row r="138" spans="1:105" s="2" customFormat="1" x14ac:dyDescent="0.2">
      <c r="A138" s="1" t="s">
        <v>99</v>
      </c>
      <c r="B138" s="1"/>
      <c r="C138" s="7"/>
      <c r="D138" s="32">
        <v>179330.69</v>
      </c>
      <c r="E138" s="32">
        <v>9508265</v>
      </c>
      <c r="F138" s="32">
        <v>5024257</v>
      </c>
      <c r="G138" s="32">
        <v>2060676</v>
      </c>
      <c r="H138" s="32">
        <v>6225475</v>
      </c>
      <c r="I138" s="32">
        <v>9794542.2300000004</v>
      </c>
      <c r="J138" s="32">
        <v>8607817</v>
      </c>
      <c r="K138" s="32">
        <v>897235.94</v>
      </c>
      <c r="L138" s="32">
        <v>148136.32000000001</v>
      </c>
      <c r="M138" s="32">
        <v>43538124.969999999</v>
      </c>
      <c r="N138" s="32">
        <v>900509.85</v>
      </c>
      <c r="O138" s="32">
        <v>884190</v>
      </c>
      <c r="P138" s="32">
        <v>130034</v>
      </c>
      <c r="Q138" s="32">
        <v>261396.44</v>
      </c>
      <c r="R138" s="32">
        <v>4871558.09</v>
      </c>
      <c r="S138" s="32">
        <v>1585523.9</v>
      </c>
      <c r="T138" s="32">
        <v>52877840</v>
      </c>
      <c r="U138" s="32">
        <v>14041954</v>
      </c>
      <c r="V138" s="32">
        <v>2231467.35</v>
      </c>
      <c r="W138" s="32">
        <v>317934.49</v>
      </c>
      <c r="X138" s="32">
        <v>2095374.56</v>
      </c>
      <c r="Y138" s="32">
        <v>3204721.77</v>
      </c>
      <c r="Z138" s="32">
        <v>15001330.609999999</v>
      </c>
      <c r="AA138" s="32">
        <v>2104308.81</v>
      </c>
      <c r="AB138" s="32">
        <v>170513</v>
      </c>
      <c r="AC138" s="32">
        <v>6117922.96</v>
      </c>
      <c r="AD138" s="32">
        <v>7052673.5899999999</v>
      </c>
      <c r="AE138" s="32">
        <v>6841862.2400000002</v>
      </c>
      <c r="AF138" s="32">
        <v>210811.35</v>
      </c>
      <c r="AG138" s="32">
        <v>796340</v>
      </c>
      <c r="AH138" s="32">
        <v>7173492.3999999994</v>
      </c>
      <c r="AI138" s="32">
        <v>7082282.1799999997</v>
      </c>
      <c r="AJ138" s="32">
        <v>91210.22</v>
      </c>
      <c r="AK138" s="32">
        <v>3276563.88</v>
      </c>
      <c r="AL138" s="32">
        <v>3274880</v>
      </c>
      <c r="AM138" s="32">
        <v>292231</v>
      </c>
      <c r="AN138" s="32">
        <v>19503359.93</v>
      </c>
      <c r="AO138" s="32">
        <v>14982198</v>
      </c>
      <c r="AP138" s="32">
        <v>4521161.93</v>
      </c>
      <c r="AQ138" s="32">
        <v>90118.26</v>
      </c>
      <c r="AR138" s="32">
        <v>146710.95000000001</v>
      </c>
      <c r="AS138" s="32">
        <v>22981270</v>
      </c>
      <c r="AT138" s="32">
        <v>186083347.47</v>
      </c>
      <c r="AU138" s="32">
        <v>185960000</v>
      </c>
      <c r="AV138" s="32">
        <v>123347.47</v>
      </c>
      <c r="AW138" s="32">
        <v>38526965.719999999</v>
      </c>
      <c r="AX138" s="32">
        <v>1108143.0900000001</v>
      </c>
      <c r="AY138" s="32">
        <v>548669.06999999995</v>
      </c>
      <c r="AZ138" s="32">
        <v>3475427.17</v>
      </c>
      <c r="BA138" s="32">
        <v>13540167.550000001</v>
      </c>
      <c r="BB138" s="32">
        <v>1879435</v>
      </c>
      <c r="BC138" s="32">
        <v>1838335.94</v>
      </c>
      <c r="BD138" s="32">
        <v>16104965</v>
      </c>
      <c r="BE138" s="32">
        <v>7676400.7699999996</v>
      </c>
      <c r="BF138" s="32">
        <v>1386720.33</v>
      </c>
      <c r="BG138" s="32">
        <v>3048216.6</v>
      </c>
      <c r="BH138" s="32">
        <v>171991</v>
      </c>
      <c r="BI138" s="32">
        <v>5927094.8799999999</v>
      </c>
      <c r="BJ138" s="32">
        <v>5726172.2000000002</v>
      </c>
      <c r="BK138" s="32">
        <v>200922.68</v>
      </c>
      <c r="BL138" s="32">
        <v>31982154</v>
      </c>
      <c r="BM138" s="32">
        <v>28867153</v>
      </c>
      <c r="BN138" s="32">
        <v>3115001</v>
      </c>
      <c r="BO138" s="32">
        <v>1597992.4</v>
      </c>
      <c r="BP138" s="32">
        <v>2792135</v>
      </c>
      <c r="BQ138" s="32">
        <v>3691656</v>
      </c>
      <c r="BR138" s="32">
        <v>764427</v>
      </c>
      <c r="BS138" s="32">
        <v>9145079</v>
      </c>
      <c r="BT138" s="32">
        <v>1224571</v>
      </c>
      <c r="BU138" s="32">
        <v>3367930</v>
      </c>
      <c r="BV138" s="32">
        <v>6857887</v>
      </c>
      <c r="BW138" s="32">
        <v>1488952.09</v>
      </c>
      <c r="BX138" s="32">
        <v>636090.31000000006</v>
      </c>
      <c r="BY138" s="32">
        <v>4698794.59</v>
      </c>
      <c r="BZ138" s="32">
        <v>55545.54</v>
      </c>
      <c r="CA138" s="32">
        <v>4423298.57</v>
      </c>
      <c r="CB138" s="32">
        <v>219950.48</v>
      </c>
      <c r="CC138" s="32">
        <v>10353390.42</v>
      </c>
      <c r="CD138" s="32">
        <v>47616370</v>
      </c>
      <c r="CE138" s="32">
        <v>45445297</v>
      </c>
      <c r="CF138" s="32">
        <v>2171073</v>
      </c>
      <c r="CG138" s="32">
        <v>4739330</v>
      </c>
      <c r="CH138" s="32">
        <v>473530</v>
      </c>
      <c r="CI138" s="32">
        <v>583550</v>
      </c>
      <c r="CJ138" s="32">
        <v>500900.18</v>
      </c>
      <c r="CK138" s="32">
        <v>2044412.91</v>
      </c>
      <c r="CL138" s="32">
        <v>4640593</v>
      </c>
      <c r="CM138" s="32">
        <v>404840</v>
      </c>
      <c r="CN138" s="32">
        <v>242881277</v>
      </c>
      <c r="CO138" s="32">
        <v>93560517.799999997</v>
      </c>
      <c r="CP138" s="32">
        <v>92557631</v>
      </c>
      <c r="CQ138" s="32">
        <v>243420</v>
      </c>
      <c r="CR138" s="32">
        <v>759466.8</v>
      </c>
      <c r="CS138" s="32">
        <v>459475.92</v>
      </c>
      <c r="CT138" s="32">
        <v>8872078</v>
      </c>
      <c r="CU138" s="32">
        <v>939595.33</v>
      </c>
      <c r="CV138" s="32">
        <v>532983.32999999996</v>
      </c>
      <c r="CW138" s="32">
        <v>606733.86</v>
      </c>
      <c r="CX138" s="32">
        <v>91623.679999999993</v>
      </c>
      <c r="CY138" s="32">
        <v>2040433</v>
      </c>
      <c r="CZ138" s="32">
        <v>5067950</v>
      </c>
      <c r="DA138" s="32">
        <v>1796030.87</v>
      </c>
    </row>
    <row r="139" spans="1:105" s="2" customFormat="1" x14ac:dyDescent="0.2">
      <c r="A139" s="1" t="s">
        <v>96</v>
      </c>
      <c r="B139" s="1"/>
      <c r="C139" s="7"/>
      <c r="D139" s="32">
        <v>47792.61</v>
      </c>
      <c r="E139" s="32">
        <v>0</v>
      </c>
      <c r="F139" s="32">
        <v>1113751</v>
      </c>
      <c r="G139" s="32">
        <v>45267</v>
      </c>
      <c r="H139" s="32">
        <v>0</v>
      </c>
      <c r="I139" s="32">
        <v>0</v>
      </c>
      <c r="J139" s="32">
        <v>617652</v>
      </c>
      <c r="K139" s="32">
        <v>0</v>
      </c>
      <c r="L139" s="32">
        <v>0</v>
      </c>
      <c r="M139" s="32">
        <v>4871048.33</v>
      </c>
      <c r="N139" s="32">
        <v>0</v>
      </c>
      <c r="O139" s="32">
        <v>306906</v>
      </c>
      <c r="P139" s="32">
        <v>0</v>
      </c>
      <c r="Q139" s="32">
        <v>0</v>
      </c>
      <c r="R139" s="32">
        <v>0</v>
      </c>
      <c r="S139" s="32">
        <v>0</v>
      </c>
      <c r="T139" s="32">
        <v>4644179</v>
      </c>
      <c r="U139" s="32">
        <v>6011047</v>
      </c>
      <c r="V139" s="32">
        <v>218199.54</v>
      </c>
      <c r="W139" s="32">
        <v>0</v>
      </c>
      <c r="X139" s="32">
        <v>0</v>
      </c>
      <c r="Y139" s="32">
        <v>160027.64000000001</v>
      </c>
      <c r="Z139" s="32">
        <v>0</v>
      </c>
      <c r="AA139" s="32">
        <v>0</v>
      </c>
      <c r="AB139" s="32">
        <v>0</v>
      </c>
      <c r="AC139" s="32">
        <v>2627256.69</v>
      </c>
      <c r="AD139" s="32">
        <v>0</v>
      </c>
      <c r="AE139" s="32">
        <v>0</v>
      </c>
      <c r="AF139" s="32">
        <v>0</v>
      </c>
      <c r="AG139" s="32">
        <v>0</v>
      </c>
      <c r="AH139" s="32">
        <v>308574.42</v>
      </c>
      <c r="AI139" s="32">
        <v>308574.42</v>
      </c>
      <c r="AJ139" s="32">
        <v>0</v>
      </c>
      <c r="AK139" s="32">
        <v>0</v>
      </c>
      <c r="AL139" s="32">
        <v>0</v>
      </c>
      <c r="AM139" s="32">
        <v>0</v>
      </c>
      <c r="AN139" s="32">
        <v>2483321.21</v>
      </c>
      <c r="AO139" s="32">
        <v>2064844</v>
      </c>
      <c r="AP139" s="32">
        <v>418477.21</v>
      </c>
      <c r="AQ139" s="32">
        <v>0</v>
      </c>
      <c r="AR139" s="32">
        <v>116864.06</v>
      </c>
      <c r="AS139" s="32">
        <v>1131943</v>
      </c>
      <c r="AT139" s="32">
        <v>1540000</v>
      </c>
      <c r="AU139" s="32">
        <v>1540000</v>
      </c>
      <c r="AV139" s="32">
        <v>0</v>
      </c>
      <c r="AW139" s="32">
        <v>3372075.07</v>
      </c>
      <c r="AX139" s="32">
        <v>0</v>
      </c>
      <c r="AY139" s="32">
        <v>0</v>
      </c>
      <c r="AZ139" s="32">
        <v>360700.68</v>
      </c>
      <c r="BA139" s="32">
        <v>948596.86</v>
      </c>
      <c r="BB139" s="32">
        <v>0</v>
      </c>
      <c r="BC139" s="32">
        <v>0</v>
      </c>
      <c r="BD139" s="32">
        <v>1079633</v>
      </c>
      <c r="BE139" s="32">
        <v>374799.59</v>
      </c>
      <c r="BF139" s="32">
        <v>0</v>
      </c>
      <c r="BG139" s="32">
        <v>425756.37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2001191</v>
      </c>
      <c r="BT139" s="32">
        <v>0</v>
      </c>
      <c r="BU139" s="32">
        <v>0</v>
      </c>
      <c r="BV139" s="32">
        <v>1010732</v>
      </c>
      <c r="BW139" s="32">
        <v>0</v>
      </c>
      <c r="BX139" s="32">
        <v>0</v>
      </c>
      <c r="BY139" s="32">
        <v>104562.31</v>
      </c>
      <c r="BZ139" s="32">
        <v>0</v>
      </c>
      <c r="CA139" s="32">
        <v>104562.31</v>
      </c>
      <c r="CB139" s="32">
        <v>0</v>
      </c>
      <c r="CC139" s="32">
        <v>0</v>
      </c>
      <c r="CD139" s="32">
        <v>730235</v>
      </c>
      <c r="CE139" s="32">
        <v>730235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19865.11</v>
      </c>
      <c r="CL139" s="32">
        <v>515898</v>
      </c>
      <c r="CM139" s="32">
        <v>0</v>
      </c>
      <c r="CN139" s="32">
        <v>18200406</v>
      </c>
      <c r="CO139" s="32">
        <v>12544945</v>
      </c>
      <c r="CP139" s="32">
        <v>12544945</v>
      </c>
      <c r="CQ139" s="32">
        <v>0</v>
      </c>
      <c r="CR139" s="32">
        <v>0</v>
      </c>
      <c r="CS139" s="32">
        <v>0</v>
      </c>
      <c r="CT139" s="32">
        <v>480377</v>
      </c>
      <c r="CU139" s="32">
        <v>467335.49</v>
      </c>
      <c r="CV139" s="32">
        <v>0</v>
      </c>
      <c r="CW139" s="32">
        <v>313068.40999999997</v>
      </c>
      <c r="CX139" s="32">
        <v>8700.74</v>
      </c>
      <c r="CY139" s="32">
        <v>0</v>
      </c>
      <c r="CZ139" s="32">
        <v>0</v>
      </c>
      <c r="DA139" s="32">
        <v>230248.45</v>
      </c>
    </row>
    <row r="140" spans="1:105" s="2" customFormat="1" x14ac:dyDescent="0.2">
      <c r="A140" s="1" t="s">
        <v>97</v>
      </c>
      <c r="B140" s="1"/>
      <c r="C140" s="7"/>
      <c r="D140" s="32">
        <v>16307.59</v>
      </c>
      <c r="E140" s="32">
        <v>89046</v>
      </c>
      <c r="F140" s="32">
        <v>202397</v>
      </c>
      <c r="G140" s="32">
        <v>72934</v>
      </c>
      <c r="H140" s="32">
        <v>61161</v>
      </c>
      <c r="I140" s="32">
        <v>44068.04</v>
      </c>
      <c r="J140" s="32">
        <v>81436</v>
      </c>
      <c r="K140" s="32">
        <v>10489.46</v>
      </c>
      <c r="L140" s="32">
        <v>5604.43</v>
      </c>
      <c r="M140" s="32">
        <v>643092.16</v>
      </c>
      <c r="N140" s="32">
        <v>18719.14</v>
      </c>
      <c r="O140" s="32">
        <v>25635</v>
      </c>
      <c r="P140" s="32">
        <v>5506</v>
      </c>
      <c r="Q140" s="32">
        <v>2428.2600000000002</v>
      </c>
      <c r="R140" s="32">
        <v>81319.350000000006</v>
      </c>
      <c r="S140" s="32">
        <v>0</v>
      </c>
      <c r="T140" s="32">
        <v>582206</v>
      </c>
      <c r="U140" s="32">
        <v>446404</v>
      </c>
      <c r="V140" s="32">
        <v>39490.370000000003</v>
      </c>
      <c r="W140" s="32">
        <v>7399.22</v>
      </c>
      <c r="X140" s="32">
        <v>68889.789999999994</v>
      </c>
      <c r="Y140" s="32">
        <v>50304.62</v>
      </c>
      <c r="Z140" s="32">
        <v>183831.93</v>
      </c>
      <c r="AA140" s="32">
        <v>68558.52</v>
      </c>
      <c r="AB140" s="32">
        <v>5652</v>
      </c>
      <c r="AC140" s="32">
        <v>56224.78</v>
      </c>
      <c r="AD140" s="32">
        <v>52068</v>
      </c>
      <c r="AE140" s="32">
        <v>33906.730000000003</v>
      </c>
      <c r="AF140" s="32">
        <v>18161.27</v>
      </c>
      <c r="AG140" s="32">
        <v>35355</v>
      </c>
      <c r="AH140" s="32">
        <v>48206.75</v>
      </c>
      <c r="AI140" s="32">
        <v>44082.06</v>
      </c>
      <c r="AJ140" s="32">
        <v>4124.6899999999996</v>
      </c>
      <c r="AK140" s="32">
        <v>67086.899999999994</v>
      </c>
      <c r="AL140" s="32">
        <v>39714</v>
      </c>
      <c r="AM140" s="32">
        <v>8801</v>
      </c>
      <c r="AN140" s="32">
        <v>355223.78</v>
      </c>
      <c r="AO140" s="32">
        <v>174594</v>
      </c>
      <c r="AP140" s="32">
        <v>180629.78</v>
      </c>
      <c r="AQ140" s="32">
        <v>2633.15</v>
      </c>
      <c r="AR140" s="32">
        <v>8597.0400000000009</v>
      </c>
      <c r="AS140" s="32">
        <v>129556</v>
      </c>
      <c r="AT140" s="32">
        <v>3559023.9</v>
      </c>
      <c r="AU140" s="32">
        <v>3551743</v>
      </c>
      <c r="AV140" s="32">
        <v>7280.9</v>
      </c>
      <c r="AW140" s="32">
        <v>339199.89</v>
      </c>
      <c r="AX140" s="32">
        <v>29411.46</v>
      </c>
      <c r="AY140" s="32">
        <v>27039.59</v>
      </c>
      <c r="AZ140" s="32">
        <v>78795.960000000006</v>
      </c>
      <c r="BA140" s="32">
        <v>351489.18</v>
      </c>
      <c r="BB140" s="32">
        <v>9028</v>
      </c>
      <c r="BC140" s="32">
        <v>43339.12</v>
      </c>
      <c r="BD140" s="32">
        <v>168333</v>
      </c>
      <c r="BE140" s="32">
        <v>127476.2</v>
      </c>
      <c r="BF140" s="32">
        <v>21194.75</v>
      </c>
      <c r="BG140" s="32">
        <v>16672.580000000002</v>
      </c>
      <c r="BH140" s="32">
        <v>8495</v>
      </c>
      <c r="BI140" s="32">
        <v>47517.7</v>
      </c>
      <c r="BJ140" s="32">
        <v>37505.870000000003</v>
      </c>
      <c r="BK140" s="32">
        <v>10011.83</v>
      </c>
      <c r="BL140" s="32">
        <v>323225</v>
      </c>
      <c r="BM140" s="32">
        <v>306396</v>
      </c>
      <c r="BN140" s="32">
        <v>16829</v>
      </c>
      <c r="BO140" s="32">
        <v>25627.3</v>
      </c>
      <c r="BP140" s="32">
        <v>44578</v>
      </c>
      <c r="BQ140" s="32">
        <v>65481</v>
      </c>
      <c r="BR140" s="32">
        <v>0</v>
      </c>
      <c r="BS140" s="32">
        <v>100994</v>
      </c>
      <c r="BT140" s="32">
        <v>2448</v>
      </c>
      <c r="BU140" s="32">
        <v>84893</v>
      </c>
      <c r="BV140" s="32">
        <v>241805</v>
      </c>
      <c r="BW140" s="32">
        <v>44279.97</v>
      </c>
      <c r="BX140" s="32">
        <v>13466.51</v>
      </c>
      <c r="BY140" s="32">
        <v>139997.54</v>
      </c>
      <c r="BZ140" s="32">
        <v>1980.63</v>
      </c>
      <c r="CA140" s="32">
        <v>133042.78</v>
      </c>
      <c r="CB140" s="32">
        <v>4974.13</v>
      </c>
      <c r="CC140" s="32">
        <v>96273.4</v>
      </c>
      <c r="CD140" s="32">
        <v>708708</v>
      </c>
      <c r="CE140" s="32">
        <v>645378</v>
      </c>
      <c r="CF140" s="32">
        <v>63330</v>
      </c>
      <c r="CG140" s="32">
        <v>108419</v>
      </c>
      <c r="CH140" s="32">
        <v>15534</v>
      </c>
      <c r="CI140" s="32">
        <v>44551</v>
      </c>
      <c r="CJ140" s="32">
        <v>8155.51</v>
      </c>
      <c r="CK140" s="32">
        <v>20609.7</v>
      </c>
      <c r="CL140" s="32">
        <v>44335</v>
      </c>
      <c r="CM140" s="32">
        <v>23118</v>
      </c>
      <c r="CN140" s="32">
        <v>1648304</v>
      </c>
      <c r="CO140" s="32">
        <v>1094604.21</v>
      </c>
      <c r="CP140" s="32">
        <v>1082245</v>
      </c>
      <c r="CQ140" s="32">
        <v>7673</v>
      </c>
      <c r="CR140" s="32">
        <v>4686.21</v>
      </c>
      <c r="CS140" s="32">
        <v>8182.29</v>
      </c>
      <c r="CT140" s="32">
        <v>155497</v>
      </c>
      <c r="CU140" s="32">
        <v>17612.439999999999</v>
      </c>
      <c r="CV140" s="32">
        <v>8257.7199999999993</v>
      </c>
      <c r="CW140" s="32">
        <v>19639.53</v>
      </c>
      <c r="CX140" s="32">
        <v>856.88</v>
      </c>
      <c r="CY140" s="32">
        <v>130701</v>
      </c>
      <c r="CZ140" s="32">
        <v>207623</v>
      </c>
      <c r="DA140" s="32">
        <v>50837.83</v>
      </c>
    </row>
    <row r="141" spans="1:105" s="2" customFormat="1" x14ac:dyDescent="0.2">
      <c r="A141" s="1" t="s">
        <v>98</v>
      </c>
      <c r="B141" s="1"/>
      <c r="C141" s="7"/>
      <c r="D141" s="32">
        <v>201.33</v>
      </c>
      <c r="E141" s="32">
        <v>0</v>
      </c>
      <c r="F141" s="32">
        <v>17911</v>
      </c>
      <c r="G141" s="32">
        <v>8994</v>
      </c>
      <c r="H141" s="32">
        <v>4905</v>
      </c>
      <c r="I141" s="32">
        <v>0</v>
      </c>
      <c r="J141" s="32">
        <v>0</v>
      </c>
      <c r="K141" s="32">
        <v>425.81</v>
      </c>
      <c r="L141" s="32">
        <v>583.17999999999995</v>
      </c>
      <c r="M141" s="32">
        <v>43323.11</v>
      </c>
      <c r="N141" s="32">
        <v>4228.6099999999997</v>
      </c>
      <c r="O141" s="32">
        <v>0</v>
      </c>
      <c r="P141" s="32">
        <v>0</v>
      </c>
      <c r="Q141" s="32">
        <v>2500.9699999999998</v>
      </c>
      <c r="R141" s="32">
        <v>5442.34</v>
      </c>
      <c r="S141" s="32">
        <v>0</v>
      </c>
      <c r="T141" s="32">
        <v>0</v>
      </c>
      <c r="U141" s="32">
        <v>33676</v>
      </c>
      <c r="V141" s="32">
        <v>8948.5</v>
      </c>
      <c r="W141" s="32">
        <v>641.20000000000005</v>
      </c>
      <c r="X141" s="32">
        <v>6638.28</v>
      </c>
      <c r="Y141" s="32">
        <v>2410.5300000000002</v>
      </c>
      <c r="Z141" s="32">
        <v>105696.36</v>
      </c>
      <c r="AA141" s="32">
        <v>0</v>
      </c>
      <c r="AB141" s="32">
        <v>0</v>
      </c>
      <c r="AC141" s="32">
        <v>0</v>
      </c>
      <c r="AD141" s="32">
        <v>8033.37</v>
      </c>
      <c r="AE141" s="32">
        <v>5956.61</v>
      </c>
      <c r="AF141" s="32">
        <v>2076.7600000000002</v>
      </c>
      <c r="AG141" s="32">
        <v>0</v>
      </c>
      <c r="AH141" s="32">
        <v>3917.09</v>
      </c>
      <c r="AI141" s="32">
        <v>3909</v>
      </c>
      <c r="AJ141" s="32">
        <v>8.09</v>
      </c>
      <c r="AK141" s="32">
        <v>23497.5</v>
      </c>
      <c r="AL141" s="32">
        <v>8804</v>
      </c>
      <c r="AM141" s="32">
        <v>1802</v>
      </c>
      <c r="AN141" s="32">
        <v>13004.51</v>
      </c>
      <c r="AO141" s="32">
        <v>1669</v>
      </c>
      <c r="AP141" s="32">
        <v>11335.51</v>
      </c>
      <c r="AQ141" s="32">
        <v>0</v>
      </c>
      <c r="AR141" s="32">
        <v>1618.43</v>
      </c>
      <c r="AS141" s="32">
        <v>957</v>
      </c>
      <c r="AT141" s="32">
        <v>838257</v>
      </c>
      <c r="AU141" s="32">
        <v>838257</v>
      </c>
      <c r="AV141" s="32">
        <v>0</v>
      </c>
      <c r="AW141" s="32">
        <v>0</v>
      </c>
      <c r="AX141" s="32">
        <v>4391.97</v>
      </c>
      <c r="AY141" s="32">
        <v>0</v>
      </c>
      <c r="AZ141" s="32">
        <v>0</v>
      </c>
      <c r="BA141" s="32">
        <v>0</v>
      </c>
      <c r="BB141" s="32">
        <v>1908</v>
      </c>
      <c r="BC141" s="32">
        <v>1446.51</v>
      </c>
      <c r="BD141" s="32">
        <v>7361</v>
      </c>
      <c r="BE141" s="32">
        <v>2992.2</v>
      </c>
      <c r="BF141" s="32">
        <v>1081.1400000000001</v>
      </c>
      <c r="BG141" s="32">
        <v>4144.18</v>
      </c>
      <c r="BH141" s="32">
        <v>0</v>
      </c>
      <c r="BI141" s="32">
        <v>11972.26</v>
      </c>
      <c r="BJ141" s="32">
        <v>11532.34</v>
      </c>
      <c r="BK141" s="32">
        <v>439.92</v>
      </c>
      <c r="BL141" s="32">
        <v>6156</v>
      </c>
      <c r="BM141" s="32">
        <v>2868</v>
      </c>
      <c r="BN141" s="32">
        <v>3288</v>
      </c>
      <c r="BO141" s="32">
        <v>3934.6</v>
      </c>
      <c r="BP141" s="32">
        <v>5940</v>
      </c>
      <c r="BQ141" s="32">
        <v>20158</v>
      </c>
      <c r="BR141" s="32">
        <v>0</v>
      </c>
      <c r="BS141" s="32">
        <v>11696</v>
      </c>
      <c r="BT141" s="32">
        <v>1355</v>
      </c>
      <c r="BU141" s="32">
        <v>22013</v>
      </c>
      <c r="BV141" s="32">
        <v>1688</v>
      </c>
      <c r="BW141" s="32">
        <v>10507.19</v>
      </c>
      <c r="BX141" s="32">
        <v>312.54000000000002</v>
      </c>
      <c r="BY141" s="32">
        <v>16811.72</v>
      </c>
      <c r="BZ141" s="32">
        <v>0</v>
      </c>
      <c r="CA141" s="32">
        <v>15956.06</v>
      </c>
      <c r="CB141" s="32">
        <v>855.66</v>
      </c>
      <c r="CC141" s="32">
        <v>1147.08</v>
      </c>
      <c r="CD141" s="32">
        <v>15409</v>
      </c>
      <c r="CE141" s="32">
        <v>12550</v>
      </c>
      <c r="CF141" s="32">
        <v>2859</v>
      </c>
      <c r="CG141" s="32">
        <v>11760</v>
      </c>
      <c r="CH141" s="32">
        <v>0</v>
      </c>
      <c r="CI141" s="32">
        <v>1635</v>
      </c>
      <c r="CJ141" s="32">
        <v>0</v>
      </c>
      <c r="CK141" s="32">
        <v>0</v>
      </c>
      <c r="CL141" s="32">
        <v>730</v>
      </c>
      <c r="CM141" s="32">
        <v>4067</v>
      </c>
      <c r="CN141" s="32">
        <v>0</v>
      </c>
      <c r="CO141" s="32">
        <v>149790.12</v>
      </c>
      <c r="CP141" s="32">
        <v>148695</v>
      </c>
      <c r="CQ141" s="32">
        <v>321</v>
      </c>
      <c r="CR141" s="32">
        <v>774.12</v>
      </c>
      <c r="CS141" s="32">
        <v>132.9</v>
      </c>
      <c r="CT141" s="32">
        <v>0</v>
      </c>
      <c r="CU141" s="32">
        <v>4048.78</v>
      </c>
      <c r="CV141" s="32">
        <v>598.24</v>
      </c>
      <c r="CW141" s="32">
        <v>982.74</v>
      </c>
      <c r="CX141" s="32">
        <v>22.06</v>
      </c>
      <c r="CY141" s="32">
        <v>455</v>
      </c>
      <c r="CZ141" s="32">
        <v>1994</v>
      </c>
      <c r="DA141" s="32">
        <v>1684.46</v>
      </c>
    </row>
    <row r="142" spans="1:105" s="2" customFormat="1" x14ac:dyDescent="0.2">
      <c r="A142" s="3" t="s">
        <v>192</v>
      </c>
      <c r="B142" s="3"/>
      <c r="C142" s="7"/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177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</row>
    <row r="143" spans="1:105" s="2" customFormat="1" x14ac:dyDescent="0.2">
      <c r="A143" s="1" t="s">
        <v>177</v>
      </c>
      <c r="B143" s="1"/>
      <c r="C143" s="7"/>
      <c r="D143" s="32">
        <v>380.25</v>
      </c>
      <c r="E143" s="32">
        <v>374</v>
      </c>
      <c r="F143" s="32">
        <v>201.3</v>
      </c>
      <c r="G143" s="32">
        <v>257.5</v>
      </c>
      <c r="H143" s="32">
        <v>74</v>
      </c>
      <c r="I143" s="32">
        <v>188.16</v>
      </c>
      <c r="J143" s="32">
        <v>303</v>
      </c>
      <c r="K143" s="32">
        <v>10.77</v>
      </c>
      <c r="L143" s="32">
        <v>2</v>
      </c>
      <c r="M143" s="32">
        <v>70</v>
      </c>
      <c r="N143" s="32">
        <v>4.78</v>
      </c>
      <c r="O143" s="32">
        <v>57.8</v>
      </c>
      <c r="P143" s="32">
        <v>5.4</v>
      </c>
      <c r="Q143" s="32">
        <v>2</v>
      </c>
      <c r="R143" s="32">
        <v>66</v>
      </c>
      <c r="S143" s="32">
        <v>21.6</v>
      </c>
      <c r="T143" s="32">
        <v>287</v>
      </c>
      <c r="U143" s="32">
        <v>120</v>
      </c>
      <c r="V143" s="32">
        <v>46.96</v>
      </c>
      <c r="W143" s="32">
        <v>99</v>
      </c>
      <c r="X143" s="32">
        <v>104.56</v>
      </c>
      <c r="Y143" s="32">
        <v>44.66</v>
      </c>
      <c r="Z143" s="32">
        <v>168</v>
      </c>
      <c r="AA143" s="32">
        <v>26.5</v>
      </c>
      <c r="AB143" s="32">
        <v>1.5</v>
      </c>
      <c r="AC143" s="32">
        <v>14000</v>
      </c>
      <c r="AD143" s="32">
        <v>411.5</v>
      </c>
      <c r="AE143" s="32">
        <v>402.5</v>
      </c>
      <c r="AF143" s="32">
        <v>9</v>
      </c>
      <c r="AG143" s="32">
        <v>68.12</v>
      </c>
      <c r="AH143" s="177">
        <v>93</v>
      </c>
      <c r="AI143" s="32">
        <v>89</v>
      </c>
      <c r="AJ143" s="32">
        <v>4</v>
      </c>
      <c r="AK143" s="32">
        <v>1275</v>
      </c>
      <c r="AL143" s="32">
        <v>280.77</v>
      </c>
      <c r="AM143" s="32">
        <v>93.48</v>
      </c>
      <c r="AN143" s="177">
        <v>426</v>
      </c>
      <c r="AO143" s="32">
        <v>331</v>
      </c>
      <c r="AP143" s="32">
        <v>95</v>
      </c>
      <c r="AQ143" s="32">
        <v>9.76</v>
      </c>
      <c r="AR143" s="32">
        <v>8.6</v>
      </c>
      <c r="AS143" s="32">
        <v>269</v>
      </c>
      <c r="AT143" s="32">
        <v>650006.19999999995</v>
      </c>
      <c r="AU143" s="32">
        <v>650000</v>
      </c>
      <c r="AV143" s="32">
        <v>6.2</v>
      </c>
      <c r="AW143" s="32">
        <v>1104</v>
      </c>
      <c r="AX143" s="32">
        <v>292</v>
      </c>
      <c r="AY143" s="32">
        <v>24.8</v>
      </c>
      <c r="AZ143" s="32">
        <v>31.62</v>
      </c>
      <c r="BA143" s="32">
        <v>404</v>
      </c>
      <c r="BB143" s="32">
        <v>27.33</v>
      </c>
      <c r="BC143" s="32">
        <v>77.400000000000006</v>
      </c>
      <c r="BD143" s="32">
        <v>421.5</v>
      </c>
      <c r="BE143" s="32">
        <v>21.86</v>
      </c>
      <c r="BF143" s="32">
        <v>20</v>
      </c>
      <c r="BG143" s="32">
        <v>381</v>
      </c>
      <c r="BH143" s="32">
        <v>4</v>
      </c>
      <c r="BI143" s="32">
        <v>88</v>
      </c>
      <c r="BJ143" s="32">
        <v>41</v>
      </c>
      <c r="BK143" s="32">
        <v>47</v>
      </c>
      <c r="BL143" s="32">
        <v>775.8</v>
      </c>
      <c r="BM143" s="32">
        <v>208</v>
      </c>
      <c r="BN143" s="32">
        <v>567.79999999999995</v>
      </c>
      <c r="BO143" s="32">
        <v>125</v>
      </c>
      <c r="BP143" s="32">
        <v>693</v>
      </c>
      <c r="BQ143" s="32">
        <v>330</v>
      </c>
      <c r="BR143" s="32">
        <v>28</v>
      </c>
      <c r="BS143" s="32">
        <v>143</v>
      </c>
      <c r="BT143" s="32">
        <v>15.5</v>
      </c>
      <c r="BU143" s="32">
        <v>27</v>
      </c>
      <c r="BV143" s="32">
        <v>143</v>
      </c>
      <c r="BW143" s="32">
        <v>35.6</v>
      </c>
      <c r="BX143" s="32">
        <v>15</v>
      </c>
      <c r="BY143" s="32">
        <v>63.9</v>
      </c>
      <c r="BZ143" s="32">
        <v>2.3199999999999998</v>
      </c>
      <c r="CA143" s="32">
        <v>58.61</v>
      </c>
      <c r="CB143" s="32">
        <v>2.97</v>
      </c>
      <c r="CC143" s="32">
        <v>123.37</v>
      </c>
      <c r="CD143" s="177">
        <v>619</v>
      </c>
      <c r="CE143" s="32">
        <v>575</v>
      </c>
      <c r="CF143" s="32">
        <v>44</v>
      </c>
      <c r="CG143" s="32">
        <v>342</v>
      </c>
      <c r="CH143" s="32">
        <v>13</v>
      </c>
      <c r="CI143" s="32">
        <v>18.7</v>
      </c>
      <c r="CJ143" s="32">
        <v>536</v>
      </c>
      <c r="CK143" s="32">
        <v>32</v>
      </c>
      <c r="CL143" s="32">
        <v>381</v>
      </c>
      <c r="CM143" s="32">
        <v>9</v>
      </c>
      <c r="CN143" s="32">
        <v>650</v>
      </c>
      <c r="CO143" s="177">
        <v>639.1</v>
      </c>
      <c r="CP143" s="32">
        <v>414.5</v>
      </c>
      <c r="CQ143" s="32">
        <v>3.6</v>
      </c>
      <c r="CR143" s="32">
        <v>221</v>
      </c>
      <c r="CS143" s="32">
        <v>61</v>
      </c>
      <c r="CT143" s="32">
        <v>656</v>
      </c>
      <c r="CU143" s="32">
        <v>86</v>
      </c>
      <c r="CV143" s="32">
        <v>14</v>
      </c>
      <c r="CW143" s="32">
        <v>11.5</v>
      </c>
      <c r="CX143" s="32">
        <v>13.3</v>
      </c>
      <c r="CY143" s="32">
        <v>49.16</v>
      </c>
      <c r="CZ143" s="32">
        <v>147.24</v>
      </c>
      <c r="DA143" s="32">
        <v>31.15</v>
      </c>
    </row>
    <row r="144" spans="1:105" s="2" customFormat="1" x14ac:dyDescent="0.2">
      <c r="A144" s="1" t="s">
        <v>178</v>
      </c>
      <c r="B144" s="1"/>
      <c r="C144" s="7"/>
      <c r="D144" s="32">
        <v>0</v>
      </c>
      <c r="E144" s="32">
        <v>11</v>
      </c>
      <c r="F144" s="32">
        <v>147.30000000000001</v>
      </c>
      <c r="G144" s="32">
        <v>240</v>
      </c>
      <c r="H144" s="32">
        <v>0</v>
      </c>
      <c r="I144" s="32">
        <v>90.39</v>
      </c>
      <c r="J144" s="32">
        <v>213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48</v>
      </c>
      <c r="S144" s="32">
        <v>0</v>
      </c>
      <c r="T144" s="32">
        <v>0</v>
      </c>
      <c r="U144" s="32">
        <v>0</v>
      </c>
      <c r="V144" s="32">
        <v>0</v>
      </c>
      <c r="W144" s="32">
        <v>73</v>
      </c>
      <c r="X144" s="32">
        <v>38</v>
      </c>
      <c r="Y144" s="32">
        <v>0</v>
      </c>
      <c r="Z144" s="32">
        <v>133</v>
      </c>
      <c r="AA144" s="32">
        <v>0</v>
      </c>
      <c r="AB144" s="32">
        <v>0</v>
      </c>
      <c r="AC144" s="32">
        <v>13997</v>
      </c>
      <c r="AD144" s="32">
        <v>120.75</v>
      </c>
      <c r="AE144" s="32">
        <v>120.75</v>
      </c>
      <c r="AF144" s="32">
        <v>0</v>
      </c>
      <c r="AG144" s="32">
        <v>45.42</v>
      </c>
      <c r="AH144" s="177">
        <v>0</v>
      </c>
      <c r="AI144" s="32">
        <v>0</v>
      </c>
      <c r="AJ144" s="32">
        <v>0</v>
      </c>
      <c r="AK144" s="32">
        <v>1225</v>
      </c>
      <c r="AL144" s="32">
        <v>255.7</v>
      </c>
      <c r="AM144" s="32">
        <v>5.15</v>
      </c>
      <c r="AN144" s="177">
        <v>115</v>
      </c>
      <c r="AO144" s="32">
        <v>88</v>
      </c>
      <c r="AP144" s="32">
        <v>27</v>
      </c>
      <c r="AQ144" s="32">
        <v>0</v>
      </c>
      <c r="AR144" s="32">
        <v>0</v>
      </c>
      <c r="AS144" s="32">
        <v>0</v>
      </c>
      <c r="AT144" s="32">
        <v>650000</v>
      </c>
      <c r="AU144" s="32">
        <v>650000</v>
      </c>
      <c r="AV144" s="32">
        <v>0</v>
      </c>
      <c r="AW144" s="32">
        <v>650</v>
      </c>
      <c r="AX144" s="32">
        <v>234</v>
      </c>
      <c r="AY144" s="32">
        <v>0</v>
      </c>
      <c r="AZ144" s="32">
        <v>0</v>
      </c>
      <c r="BA144" s="32">
        <v>280</v>
      </c>
      <c r="BB144" s="32">
        <v>0</v>
      </c>
      <c r="BC144" s="32">
        <v>57</v>
      </c>
      <c r="BD144" s="32">
        <v>258.5</v>
      </c>
      <c r="BE144" s="32">
        <v>0</v>
      </c>
      <c r="BF144" s="32">
        <v>20</v>
      </c>
      <c r="BG144" s="32">
        <v>372.4</v>
      </c>
      <c r="BH144" s="32">
        <v>4</v>
      </c>
      <c r="BI144" s="32">
        <v>22</v>
      </c>
      <c r="BJ144" s="32">
        <v>0</v>
      </c>
      <c r="BK144" s="32">
        <v>22</v>
      </c>
      <c r="BL144" s="32">
        <v>511.02</v>
      </c>
      <c r="BM144" s="32">
        <v>0</v>
      </c>
      <c r="BN144" s="32">
        <v>511.02</v>
      </c>
      <c r="BO144" s="32">
        <v>111</v>
      </c>
      <c r="BP144" s="32">
        <v>549</v>
      </c>
      <c r="BQ144" s="32">
        <v>279</v>
      </c>
      <c r="BR144" s="32">
        <v>0</v>
      </c>
      <c r="BS144" s="32">
        <v>41</v>
      </c>
      <c r="BT144" s="32">
        <v>0</v>
      </c>
      <c r="BU144" s="32">
        <v>0</v>
      </c>
      <c r="BV144" s="32">
        <v>71.64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102.94</v>
      </c>
      <c r="CD144" s="177">
        <v>57</v>
      </c>
      <c r="CE144" s="32">
        <v>57</v>
      </c>
      <c r="CF144" s="32">
        <v>0</v>
      </c>
      <c r="CG144" s="32">
        <v>284</v>
      </c>
      <c r="CH144" s="32">
        <v>0</v>
      </c>
      <c r="CI144" s="32">
        <v>7.2</v>
      </c>
      <c r="CJ144" s="32">
        <v>530</v>
      </c>
      <c r="CK144" s="32">
        <v>0</v>
      </c>
      <c r="CL144" s="32">
        <v>326</v>
      </c>
      <c r="CM144" s="32">
        <v>8</v>
      </c>
      <c r="CN144" s="32">
        <v>0</v>
      </c>
      <c r="CO144" s="177">
        <v>386</v>
      </c>
      <c r="CP144" s="32">
        <v>175</v>
      </c>
      <c r="CQ144" s="32">
        <v>0</v>
      </c>
      <c r="CR144" s="32">
        <v>211</v>
      </c>
      <c r="CS144" s="32">
        <v>8</v>
      </c>
      <c r="CT144" s="32">
        <v>590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76.03</v>
      </c>
      <c r="DA144" s="32">
        <v>0</v>
      </c>
    </row>
    <row r="145" spans="1:105" s="2" customFormat="1" x14ac:dyDescent="0.2">
      <c r="A145" s="1" t="s">
        <v>179</v>
      </c>
      <c r="B145" s="1"/>
      <c r="C145" s="7"/>
      <c r="D145" s="32">
        <v>380.25</v>
      </c>
      <c r="E145" s="32">
        <v>363</v>
      </c>
      <c r="F145" s="32">
        <v>54</v>
      </c>
      <c r="G145" s="32">
        <v>17.5</v>
      </c>
      <c r="H145" s="32">
        <v>74</v>
      </c>
      <c r="I145" s="32">
        <v>97.77</v>
      </c>
      <c r="J145" s="32">
        <v>90</v>
      </c>
      <c r="K145" s="32">
        <v>10.77</v>
      </c>
      <c r="L145" s="32">
        <v>2</v>
      </c>
      <c r="M145" s="32">
        <v>70</v>
      </c>
      <c r="N145" s="32">
        <v>4.78</v>
      </c>
      <c r="O145" s="32">
        <v>57.8</v>
      </c>
      <c r="P145" s="32">
        <v>5.4</v>
      </c>
      <c r="Q145" s="32">
        <v>2</v>
      </c>
      <c r="R145" s="32">
        <v>18</v>
      </c>
      <c r="S145" s="32">
        <v>21.6</v>
      </c>
      <c r="T145" s="32">
        <v>287</v>
      </c>
      <c r="U145" s="32">
        <v>120</v>
      </c>
      <c r="V145" s="32">
        <v>46.96</v>
      </c>
      <c r="W145" s="32">
        <v>26</v>
      </c>
      <c r="X145" s="32">
        <v>66.56</v>
      </c>
      <c r="Y145" s="32">
        <v>44.66</v>
      </c>
      <c r="Z145" s="32">
        <v>35</v>
      </c>
      <c r="AA145" s="32">
        <v>26.5</v>
      </c>
      <c r="AB145" s="32">
        <v>1.5</v>
      </c>
      <c r="AC145" s="32">
        <v>3</v>
      </c>
      <c r="AD145" s="32">
        <v>290.75</v>
      </c>
      <c r="AE145" s="32">
        <v>281.75</v>
      </c>
      <c r="AF145" s="32">
        <v>9</v>
      </c>
      <c r="AG145" s="32">
        <v>22.7</v>
      </c>
      <c r="AH145" s="177">
        <v>93</v>
      </c>
      <c r="AI145" s="32">
        <v>89</v>
      </c>
      <c r="AJ145" s="32">
        <v>4</v>
      </c>
      <c r="AK145" s="32">
        <v>50</v>
      </c>
      <c r="AL145" s="32">
        <v>25.07</v>
      </c>
      <c r="AM145" s="32">
        <v>88.33</v>
      </c>
      <c r="AN145" s="177">
        <v>311</v>
      </c>
      <c r="AO145" s="32">
        <v>243</v>
      </c>
      <c r="AP145" s="32">
        <v>68</v>
      </c>
      <c r="AQ145" s="32">
        <v>9.76</v>
      </c>
      <c r="AR145" s="32">
        <v>8.6</v>
      </c>
      <c r="AS145" s="32">
        <v>269</v>
      </c>
      <c r="AT145" s="32">
        <v>6.2</v>
      </c>
      <c r="AU145" s="32">
        <v>0</v>
      </c>
      <c r="AV145" s="32">
        <v>6.2</v>
      </c>
      <c r="AW145" s="32">
        <v>454</v>
      </c>
      <c r="AX145" s="32">
        <v>58</v>
      </c>
      <c r="AY145" s="32">
        <v>24.8</v>
      </c>
      <c r="AZ145" s="32">
        <v>31.62</v>
      </c>
      <c r="BA145" s="32">
        <v>124</v>
      </c>
      <c r="BB145" s="32">
        <v>27.33</v>
      </c>
      <c r="BC145" s="32">
        <v>20.399999999999999</v>
      </c>
      <c r="BD145" s="32">
        <v>163</v>
      </c>
      <c r="BE145" s="32">
        <v>21.86</v>
      </c>
      <c r="BF145" s="32">
        <v>0</v>
      </c>
      <c r="BG145" s="32">
        <v>8.6</v>
      </c>
      <c r="BH145" s="32">
        <v>0</v>
      </c>
      <c r="BI145" s="32">
        <v>66</v>
      </c>
      <c r="BJ145" s="32">
        <v>41</v>
      </c>
      <c r="BK145" s="32">
        <v>25</v>
      </c>
      <c r="BL145" s="32">
        <v>264.77999999999997</v>
      </c>
      <c r="BM145" s="32">
        <v>208</v>
      </c>
      <c r="BN145" s="32">
        <v>56.78</v>
      </c>
      <c r="BO145" s="32">
        <v>14</v>
      </c>
      <c r="BP145" s="32">
        <v>144</v>
      </c>
      <c r="BQ145" s="32">
        <v>51</v>
      </c>
      <c r="BR145" s="32">
        <v>28</v>
      </c>
      <c r="BS145" s="32">
        <v>102</v>
      </c>
      <c r="BT145" s="32">
        <v>15.5</v>
      </c>
      <c r="BU145" s="32">
        <v>27</v>
      </c>
      <c r="BV145" s="32">
        <v>71.36</v>
      </c>
      <c r="BW145" s="32">
        <v>35.6</v>
      </c>
      <c r="BX145" s="32">
        <v>15</v>
      </c>
      <c r="BY145" s="32">
        <v>63.9</v>
      </c>
      <c r="BZ145" s="32">
        <v>2.3199999999999998</v>
      </c>
      <c r="CA145" s="32">
        <v>58.61</v>
      </c>
      <c r="CB145" s="32">
        <v>2.97</v>
      </c>
      <c r="CC145" s="32">
        <v>20.43</v>
      </c>
      <c r="CD145" s="177">
        <v>562</v>
      </c>
      <c r="CE145" s="32">
        <v>518</v>
      </c>
      <c r="CF145" s="32">
        <v>44</v>
      </c>
      <c r="CG145" s="32">
        <v>58</v>
      </c>
      <c r="CH145" s="32">
        <v>13</v>
      </c>
      <c r="CI145" s="32">
        <v>11.5</v>
      </c>
      <c r="CJ145" s="32">
        <v>6</v>
      </c>
      <c r="CK145" s="32">
        <v>32</v>
      </c>
      <c r="CL145" s="32">
        <v>55</v>
      </c>
      <c r="CM145" s="32">
        <v>1</v>
      </c>
      <c r="CN145" s="32">
        <v>650</v>
      </c>
      <c r="CO145" s="177">
        <v>253.1</v>
      </c>
      <c r="CP145" s="32">
        <v>239.5</v>
      </c>
      <c r="CQ145" s="32">
        <v>3.6</v>
      </c>
      <c r="CR145" s="32">
        <v>10</v>
      </c>
      <c r="CS145" s="32">
        <v>53</v>
      </c>
      <c r="CT145" s="32">
        <v>66</v>
      </c>
      <c r="CU145" s="32">
        <v>86</v>
      </c>
      <c r="CV145" s="32">
        <v>14</v>
      </c>
      <c r="CW145" s="32">
        <v>11.5</v>
      </c>
      <c r="CX145" s="32">
        <v>13.3</v>
      </c>
      <c r="CY145" s="32">
        <v>49.16</v>
      </c>
      <c r="CZ145" s="32">
        <v>71.209999999999994</v>
      </c>
      <c r="DA145" s="32">
        <v>31.15</v>
      </c>
    </row>
    <row r="146" spans="1:105" s="2" customFormat="1" x14ac:dyDescent="0.2">
      <c r="A146" s="3" t="s">
        <v>226</v>
      </c>
      <c r="B146" s="3"/>
      <c r="C146" s="7"/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177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</v>
      </c>
      <c r="CA146" s="32">
        <v>0</v>
      </c>
      <c r="CB146" s="32">
        <v>0</v>
      </c>
      <c r="CC146" s="32">
        <v>0</v>
      </c>
      <c r="CD146" s="32">
        <v>0</v>
      </c>
      <c r="CE146" s="32">
        <v>0</v>
      </c>
      <c r="CF146" s="32">
        <v>0</v>
      </c>
      <c r="CG146" s="32">
        <v>0</v>
      </c>
      <c r="CH146" s="32">
        <v>0</v>
      </c>
      <c r="CI146" s="32">
        <v>0</v>
      </c>
      <c r="CJ146" s="32">
        <v>0</v>
      </c>
      <c r="CK146" s="32">
        <v>0</v>
      </c>
      <c r="CL146" s="32">
        <v>0</v>
      </c>
      <c r="CM146" s="32">
        <v>0</v>
      </c>
      <c r="CN146" s="32">
        <v>0</v>
      </c>
      <c r="CO146" s="32">
        <v>0</v>
      </c>
      <c r="CP146" s="32">
        <v>0</v>
      </c>
      <c r="CQ146" s="32">
        <v>0</v>
      </c>
      <c r="CR146" s="32">
        <v>0</v>
      </c>
      <c r="CS146" s="32">
        <v>0</v>
      </c>
      <c r="CT146" s="32">
        <v>0</v>
      </c>
      <c r="CU146" s="32">
        <v>0</v>
      </c>
      <c r="CV146" s="32">
        <v>0</v>
      </c>
      <c r="CW146" s="32">
        <v>0</v>
      </c>
      <c r="CX146" s="32">
        <v>0</v>
      </c>
      <c r="CY146" s="32">
        <v>0</v>
      </c>
      <c r="CZ146" s="32">
        <v>0</v>
      </c>
      <c r="DA146" s="32">
        <v>0</v>
      </c>
    </row>
    <row r="147" spans="1:105" s="2" customFormat="1" x14ac:dyDescent="0.2">
      <c r="A147" s="1" t="s">
        <v>222</v>
      </c>
      <c r="B147" s="1"/>
      <c r="C147" s="7"/>
      <c r="D147" s="32">
        <v>3000</v>
      </c>
      <c r="E147" s="32">
        <v>167053</v>
      </c>
      <c r="F147" s="32">
        <v>83178</v>
      </c>
      <c r="G147" s="32">
        <v>25000</v>
      </c>
      <c r="H147" s="32">
        <v>88300</v>
      </c>
      <c r="I147" s="32">
        <v>160800</v>
      </c>
      <c r="J147" s="32">
        <v>127950</v>
      </c>
      <c r="K147" s="32">
        <v>17800</v>
      </c>
      <c r="L147" s="32">
        <v>2600</v>
      </c>
      <c r="M147" s="32">
        <v>94769</v>
      </c>
      <c r="N147" s="32">
        <v>3100</v>
      </c>
      <c r="O147" s="32">
        <v>22000</v>
      </c>
      <c r="P147" s="32">
        <v>4000</v>
      </c>
      <c r="Q147" s="32">
        <v>1450</v>
      </c>
      <c r="R147" s="32">
        <v>6700</v>
      </c>
      <c r="S147" s="32">
        <v>68450</v>
      </c>
      <c r="T147" s="32">
        <v>690000</v>
      </c>
      <c r="U147" s="32">
        <v>208402</v>
      </c>
      <c r="V147" s="32">
        <v>32542</v>
      </c>
      <c r="W147" s="32">
        <v>7138</v>
      </c>
      <c r="X147" s="32">
        <v>68360</v>
      </c>
      <c r="Y147" s="32">
        <v>42361</v>
      </c>
      <c r="Z147" s="32">
        <v>27750</v>
      </c>
      <c r="AA147" s="32">
        <v>8315</v>
      </c>
      <c r="AB147" s="32">
        <v>1600</v>
      </c>
      <c r="AC147" s="32">
        <v>18347</v>
      </c>
      <c r="AD147" s="32">
        <v>103918</v>
      </c>
      <c r="AE147" s="32">
        <v>97200</v>
      </c>
      <c r="AF147" s="32">
        <v>6718</v>
      </c>
      <c r="AG147" s="32">
        <v>21500</v>
      </c>
      <c r="AH147" s="177">
        <v>121475</v>
      </c>
      <c r="AI147" s="32">
        <v>117900</v>
      </c>
      <c r="AJ147" s="32">
        <v>3575</v>
      </c>
      <c r="AK147" s="32">
        <v>43728</v>
      </c>
      <c r="AL147" s="32">
        <v>55000</v>
      </c>
      <c r="AM147" s="32">
        <v>5825</v>
      </c>
      <c r="AN147" s="177">
        <v>603762</v>
      </c>
      <c r="AO147" s="32">
        <v>469504</v>
      </c>
      <c r="AP147" s="32">
        <v>134258</v>
      </c>
      <c r="AQ147" s="32">
        <v>2433</v>
      </c>
      <c r="AR147" s="32">
        <v>10500</v>
      </c>
      <c r="AS147" s="32">
        <v>413000</v>
      </c>
      <c r="AT147" s="32">
        <v>2492200</v>
      </c>
      <c r="AU147" s="32">
        <v>2490000</v>
      </c>
      <c r="AV147" s="32">
        <v>2200</v>
      </c>
      <c r="AW147" s="32">
        <v>766175</v>
      </c>
      <c r="AX147" s="32">
        <v>30900</v>
      </c>
      <c r="AY147" s="32">
        <v>12000</v>
      </c>
      <c r="AZ147" s="32">
        <v>57800</v>
      </c>
      <c r="BA147" s="32">
        <v>220740</v>
      </c>
      <c r="BB147" s="32">
        <v>22000</v>
      </c>
      <c r="BC147" s="32">
        <v>21007</v>
      </c>
      <c r="BD147" s="32">
        <v>336500</v>
      </c>
      <c r="BE147" s="32">
        <v>19756</v>
      </c>
      <c r="BF147" s="32">
        <v>15700</v>
      </c>
      <c r="BG147" s="32">
        <v>56000</v>
      </c>
      <c r="BH147" s="32">
        <v>402</v>
      </c>
      <c r="BI147" s="32">
        <v>78991</v>
      </c>
      <c r="BJ147" s="32">
        <v>74636</v>
      </c>
      <c r="BK147" s="32">
        <v>4355</v>
      </c>
      <c r="BL147" s="32">
        <v>121762</v>
      </c>
      <c r="BM147" s="32">
        <v>82062</v>
      </c>
      <c r="BN147" s="32">
        <v>39700</v>
      </c>
      <c r="BO147" s="32">
        <v>13839</v>
      </c>
      <c r="BP147" s="32">
        <v>31000</v>
      </c>
      <c r="BQ147" s="32">
        <v>53000</v>
      </c>
      <c r="BR147" s="32">
        <v>14000</v>
      </c>
      <c r="BS147" s="32">
        <v>155700</v>
      </c>
      <c r="BT147" s="32">
        <v>27576</v>
      </c>
      <c r="BU147" s="32">
        <v>30000</v>
      </c>
      <c r="BV147" s="32">
        <v>150000</v>
      </c>
      <c r="BW147" s="32">
        <v>20200</v>
      </c>
      <c r="BX147" s="32">
        <v>6500</v>
      </c>
      <c r="BY147" s="32">
        <v>79265</v>
      </c>
      <c r="BZ147" s="32">
        <v>1346</v>
      </c>
      <c r="CA147" s="32">
        <v>75440</v>
      </c>
      <c r="CB147" s="32">
        <v>2479</v>
      </c>
      <c r="CC147" s="32">
        <v>18450</v>
      </c>
      <c r="CD147" s="177">
        <v>683000</v>
      </c>
      <c r="CE147" s="32">
        <v>638000</v>
      </c>
      <c r="CF147" s="32">
        <v>45000</v>
      </c>
      <c r="CG147" s="32">
        <v>78000</v>
      </c>
      <c r="CH147" s="32">
        <v>8125</v>
      </c>
      <c r="CI147" s="32">
        <v>9900</v>
      </c>
      <c r="CJ147" s="32">
        <v>5336</v>
      </c>
      <c r="CK147" s="32">
        <v>32000</v>
      </c>
      <c r="CL147" s="32">
        <v>109615</v>
      </c>
      <c r="CM147" s="32">
        <v>15140</v>
      </c>
      <c r="CN147" s="32">
        <v>2500000</v>
      </c>
      <c r="CO147" s="177">
        <v>307551</v>
      </c>
      <c r="CP147" s="32">
        <v>289476</v>
      </c>
      <c r="CQ147" s="32">
        <v>7550</v>
      </c>
      <c r="CR147" s="32">
        <v>10525</v>
      </c>
      <c r="CS147" s="32">
        <v>15000</v>
      </c>
      <c r="CT147" s="32">
        <v>139800</v>
      </c>
      <c r="CU147" s="32">
        <v>47161</v>
      </c>
      <c r="CV147" s="32">
        <v>6400</v>
      </c>
      <c r="CW147" s="32">
        <v>7411</v>
      </c>
      <c r="CX147" s="32">
        <v>3800</v>
      </c>
      <c r="CY147" s="32">
        <v>41200</v>
      </c>
      <c r="CZ147" s="32">
        <v>110000</v>
      </c>
      <c r="DA147" s="32">
        <v>33800</v>
      </c>
    </row>
    <row r="148" spans="1:105" s="2" customFormat="1" x14ac:dyDescent="0.2">
      <c r="A148" s="1" t="s">
        <v>223</v>
      </c>
      <c r="B148" s="1"/>
      <c r="C148" s="7"/>
      <c r="D148" s="32">
        <v>3000</v>
      </c>
      <c r="E148" s="32">
        <v>181579</v>
      </c>
      <c r="F148" s="32">
        <v>85488</v>
      </c>
      <c r="G148" s="32">
        <v>30000</v>
      </c>
      <c r="H148" s="32">
        <v>88300</v>
      </c>
      <c r="I148" s="32">
        <v>160800</v>
      </c>
      <c r="J148" s="32">
        <v>127950</v>
      </c>
      <c r="K148" s="32">
        <v>26000</v>
      </c>
      <c r="L148" s="32">
        <v>2600</v>
      </c>
      <c r="M148" s="32">
        <v>107341</v>
      </c>
      <c r="N148" s="32">
        <v>3100</v>
      </c>
      <c r="O148" s="32">
        <v>22000</v>
      </c>
      <c r="P148" s="32">
        <v>12500</v>
      </c>
      <c r="Q148" s="32">
        <v>4500</v>
      </c>
      <c r="R148" s="32">
        <v>5000</v>
      </c>
      <c r="S148" s="32">
        <v>20997</v>
      </c>
      <c r="T148" s="32">
        <v>690000</v>
      </c>
      <c r="U148" s="32">
        <v>208402</v>
      </c>
      <c r="V148" s="32">
        <v>62569</v>
      </c>
      <c r="W148" s="32">
        <v>8700</v>
      </c>
      <c r="X148" s="32">
        <v>98785</v>
      </c>
      <c r="Y148" s="32">
        <v>42361</v>
      </c>
      <c r="Z148" s="32">
        <v>27750</v>
      </c>
      <c r="AA148" s="32">
        <v>8315</v>
      </c>
      <c r="AB148" s="32">
        <v>1600</v>
      </c>
      <c r="AC148" s="32">
        <v>4090</v>
      </c>
      <c r="AD148" s="32">
        <v>177000</v>
      </c>
      <c r="AE148" s="32">
        <v>162000</v>
      </c>
      <c r="AF148" s="32">
        <v>15000</v>
      </c>
      <c r="AG148" s="32">
        <v>21500</v>
      </c>
      <c r="AH148" s="177">
        <v>121475</v>
      </c>
      <c r="AI148" s="32">
        <v>117900</v>
      </c>
      <c r="AJ148" s="32">
        <v>3575</v>
      </c>
      <c r="AK148" s="32">
        <v>43728</v>
      </c>
      <c r="AL148" s="32">
        <v>55000</v>
      </c>
      <c r="AM148" s="32">
        <v>5825</v>
      </c>
      <c r="AN148" s="177">
        <v>661402</v>
      </c>
      <c r="AO148" s="32">
        <v>527144</v>
      </c>
      <c r="AP148" s="32">
        <v>134258</v>
      </c>
      <c r="AQ148" s="32">
        <v>2433</v>
      </c>
      <c r="AR148" s="32">
        <v>10500</v>
      </c>
      <c r="AS148" s="32">
        <v>413000</v>
      </c>
      <c r="AT148" s="32">
        <v>2492200</v>
      </c>
      <c r="AU148" s="32">
        <v>2490000</v>
      </c>
      <c r="AV148" s="32">
        <v>2200</v>
      </c>
      <c r="AW148" s="32">
        <v>848875</v>
      </c>
      <c r="AX148" s="32">
        <v>30900</v>
      </c>
      <c r="AY148" s="32">
        <v>16500</v>
      </c>
      <c r="AZ148" s="32">
        <v>119000</v>
      </c>
      <c r="BA148" s="32">
        <v>220740</v>
      </c>
      <c r="BB148" s="32">
        <v>22000</v>
      </c>
      <c r="BC148" s="32">
        <v>34035</v>
      </c>
      <c r="BD148" s="32">
        <v>336500</v>
      </c>
      <c r="BE148" s="32">
        <v>24756</v>
      </c>
      <c r="BF148" s="32">
        <v>16700</v>
      </c>
      <c r="BG148" s="32">
        <v>56000</v>
      </c>
      <c r="BH148" s="32">
        <v>402</v>
      </c>
      <c r="BI148" s="32">
        <v>83868</v>
      </c>
      <c r="BJ148" s="32">
        <v>74636</v>
      </c>
      <c r="BK148" s="32">
        <v>9232</v>
      </c>
      <c r="BL148" s="32">
        <v>129462</v>
      </c>
      <c r="BM148" s="32">
        <v>82062</v>
      </c>
      <c r="BN148" s="32">
        <v>47400</v>
      </c>
      <c r="BO148" s="32">
        <v>13839</v>
      </c>
      <c r="BP148" s="32">
        <v>61447</v>
      </c>
      <c r="BQ148" s="32">
        <v>53000</v>
      </c>
      <c r="BR148" s="32">
        <v>18777</v>
      </c>
      <c r="BS148" s="32">
        <v>155700</v>
      </c>
      <c r="BT148" s="32">
        <v>27576</v>
      </c>
      <c r="BU148" s="32">
        <v>30000</v>
      </c>
      <c r="BV148" s="32">
        <v>150000</v>
      </c>
      <c r="BW148" s="32">
        <v>20200</v>
      </c>
      <c r="BX148" s="32">
        <v>6500</v>
      </c>
      <c r="BY148" s="32">
        <v>79265</v>
      </c>
      <c r="BZ148" s="32">
        <v>1346</v>
      </c>
      <c r="CA148" s="32">
        <v>75440</v>
      </c>
      <c r="CB148" s="32">
        <v>2479</v>
      </c>
      <c r="CC148" s="32">
        <v>18450</v>
      </c>
      <c r="CD148" s="177">
        <v>683000</v>
      </c>
      <c r="CE148" s="32">
        <v>638000</v>
      </c>
      <c r="CF148" s="32">
        <v>45000</v>
      </c>
      <c r="CG148" s="32">
        <v>75000</v>
      </c>
      <c r="CH148" s="32">
        <v>8125</v>
      </c>
      <c r="CI148" s="32">
        <v>16700</v>
      </c>
      <c r="CJ148" s="32">
        <v>5336</v>
      </c>
      <c r="CK148" s="32">
        <v>32000</v>
      </c>
      <c r="CL148" s="32">
        <v>109016</v>
      </c>
      <c r="CM148" s="32">
        <v>15000</v>
      </c>
      <c r="CN148" s="32">
        <v>2500000</v>
      </c>
      <c r="CO148" s="177">
        <v>392428</v>
      </c>
      <c r="CP148" s="32">
        <v>345270</v>
      </c>
      <c r="CQ148" s="32">
        <v>21000</v>
      </c>
      <c r="CR148" s="32">
        <v>26158</v>
      </c>
      <c r="CS148" s="32">
        <v>15000</v>
      </c>
      <c r="CT148" s="32">
        <v>139800</v>
      </c>
      <c r="CU148" s="32">
        <v>47161</v>
      </c>
      <c r="CV148" s="32">
        <v>11000</v>
      </c>
      <c r="CW148" s="32">
        <v>7411</v>
      </c>
      <c r="CX148" s="32">
        <v>9000</v>
      </c>
      <c r="CY148" s="32">
        <v>66700</v>
      </c>
      <c r="CZ148" s="32">
        <v>110000</v>
      </c>
      <c r="DA148" s="32">
        <v>34000</v>
      </c>
    </row>
    <row r="149" spans="1:105" s="2" customFormat="1" x14ac:dyDescent="0.2">
      <c r="A149" s="1" t="s">
        <v>224</v>
      </c>
      <c r="B149" s="1"/>
      <c r="C149" s="7"/>
      <c r="D149" s="32">
        <v>0</v>
      </c>
      <c r="E149" s="32">
        <v>187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3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200</v>
      </c>
      <c r="S149" s="32">
        <v>0</v>
      </c>
      <c r="T149" s="32">
        <v>0</v>
      </c>
      <c r="U149" s="32">
        <v>0</v>
      </c>
      <c r="V149" s="32">
        <v>235</v>
      </c>
      <c r="W149" s="32">
        <v>65</v>
      </c>
      <c r="X149" s="32">
        <v>0</v>
      </c>
      <c r="Y149" s="32">
        <v>0</v>
      </c>
      <c r="Z149" s="32">
        <v>0</v>
      </c>
      <c r="AA149" s="32">
        <v>9</v>
      </c>
      <c r="AB149" s="32">
        <v>0</v>
      </c>
      <c r="AC149" s="32">
        <v>0</v>
      </c>
      <c r="AD149" s="32">
        <v>148</v>
      </c>
      <c r="AE149" s="32">
        <v>142</v>
      </c>
      <c r="AF149" s="32">
        <v>6</v>
      </c>
      <c r="AG149" s="32">
        <v>0</v>
      </c>
      <c r="AH149" s="177">
        <v>0</v>
      </c>
      <c r="AI149" s="32">
        <v>0</v>
      </c>
      <c r="AJ149" s="32">
        <v>0</v>
      </c>
      <c r="AK149" s="32">
        <v>5000</v>
      </c>
      <c r="AL149" s="32">
        <v>0</v>
      </c>
      <c r="AM149" s="32">
        <v>0</v>
      </c>
      <c r="AN149" s="177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154000</v>
      </c>
      <c r="AU149" s="32">
        <v>154000</v>
      </c>
      <c r="AV149" s="32">
        <v>0</v>
      </c>
      <c r="AW149" s="32">
        <v>0</v>
      </c>
      <c r="AX149" s="32">
        <v>828</v>
      </c>
      <c r="AY149" s="32">
        <v>200</v>
      </c>
      <c r="AZ149" s="32">
        <v>0</v>
      </c>
      <c r="BA149" s="32">
        <v>0</v>
      </c>
      <c r="BB149" s="32">
        <v>0</v>
      </c>
      <c r="BC149" s="32">
        <v>151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525</v>
      </c>
      <c r="BJ149" s="32">
        <v>0</v>
      </c>
      <c r="BK149" s="32">
        <v>525</v>
      </c>
      <c r="BL149" s="32">
        <v>0</v>
      </c>
      <c r="BM149" s="32">
        <v>0</v>
      </c>
      <c r="BN149" s="32">
        <v>0</v>
      </c>
      <c r="BO149" s="32">
        <v>215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14</v>
      </c>
      <c r="BY149" s="32">
        <v>0</v>
      </c>
      <c r="BZ149" s="32">
        <v>0</v>
      </c>
      <c r="CA149" s="32">
        <v>0</v>
      </c>
      <c r="CB149" s="32">
        <v>0</v>
      </c>
      <c r="CC149" s="32">
        <v>0</v>
      </c>
      <c r="CD149" s="177">
        <v>0</v>
      </c>
      <c r="CE149" s="32">
        <v>0</v>
      </c>
      <c r="CF149" s="32">
        <v>0</v>
      </c>
      <c r="CG149" s="32">
        <v>100</v>
      </c>
      <c r="CH149" s="32">
        <v>0</v>
      </c>
      <c r="CI149" s="32">
        <v>0</v>
      </c>
      <c r="CJ149" s="32">
        <v>112</v>
      </c>
      <c r="CK149" s="32">
        <v>0</v>
      </c>
      <c r="CL149" s="32">
        <v>0</v>
      </c>
      <c r="CM149" s="32">
        <v>0</v>
      </c>
      <c r="CN149" s="32">
        <v>0</v>
      </c>
      <c r="CO149" s="177">
        <v>1616</v>
      </c>
      <c r="CP149" s="32">
        <v>0</v>
      </c>
      <c r="CQ149" s="32">
        <v>0</v>
      </c>
      <c r="CR149" s="32">
        <v>1616</v>
      </c>
      <c r="CS149" s="32">
        <v>2000</v>
      </c>
      <c r="CT149" s="32">
        <v>0</v>
      </c>
      <c r="CU149" s="32">
        <v>0</v>
      </c>
      <c r="CV149" s="32">
        <v>0</v>
      </c>
      <c r="CW149" s="32">
        <v>0</v>
      </c>
      <c r="CX149" s="32">
        <v>0</v>
      </c>
      <c r="CY149" s="32">
        <v>450</v>
      </c>
      <c r="CZ149" s="32">
        <v>0</v>
      </c>
      <c r="DA149" s="32">
        <v>0</v>
      </c>
    </row>
    <row r="150" spans="1:105" s="2" customFormat="1" x14ac:dyDescent="0.2">
      <c r="A150" s="3" t="s">
        <v>227</v>
      </c>
      <c r="B150" s="3"/>
      <c r="C150" s="7"/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177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177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  <c r="CY150" s="32">
        <v>0</v>
      </c>
      <c r="CZ150" s="32">
        <v>0</v>
      </c>
      <c r="DA150" s="32">
        <v>0</v>
      </c>
    </row>
    <row r="151" spans="1:105" s="2" customFormat="1" x14ac:dyDescent="0.2">
      <c r="A151" s="2" t="s">
        <v>84</v>
      </c>
      <c r="C151" s="7"/>
      <c r="D151" s="32">
        <v>7906</v>
      </c>
      <c r="E151" s="32">
        <v>274862</v>
      </c>
      <c r="F151" s="32">
        <v>176687</v>
      </c>
      <c r="G151" s="32">
        <v>43268</v>
      </c>
      <c r="H151" s="32">
        <v>159544</v>
      </c>
      <c r="I151" s="32">
        <v>286076</v>
      </c>
      <c r="J151" s="32">
        <v>244129</v>
      </c>
      <c r="K151" s="32">
        <v>27631</v>
      </c>
      <c r="L151" s="32">
        <v>7834</v>
      </c>
      <c r="M151" s="32">
        <v>140468</v>
      </c>
      <c r="N151" s="32">
        <v>5811</v>
      </c>
      <c r="O151" s="32">
        <v>70523</v>
      </c>
      <c r="P151" s="32">
        <v>7251</v>
      </c>
      <c r="Q151" s="32">
        <v>1631</v>
      </c>
      <c r="R151" s="32">
        <v>16258</v>
      </c>
      <c r="S151" s="32">
        <v>34623</v>
      </c>
      <c r="T151" s="32">
        <v>1240200</v>
      </c>
      <c r="U151" s="32">
        <v>488</v>
      </c>
      <c r="V151" s="32">
        <v>81291</v>
      </c>
      <c r="W151" s="32">
        <v>15318</v>
      </c>
      <c r="X151" s="32">
        <v>91605</v>
      </c>
      <c r="Y151" s="32">
        <v>102891</v>
      </c>
      <c r="Z151" s="32">
        <v>50710</v>
      </c>
      <c r="AA151" s="32">
        <v>18859</v>
      </c>
      <c r="AB151" s="32">
        <v>11563</v>
      </c>
      <c r="AC151" s="32">
        <v>44252</v>
      </c>
      <c r="AD151" s="32">
        <v>197509</v>
      </c>
      <c r="AE151" s="32">
        <v>184248</v>
      </c>
      <c r="AF151" s="32">
        <v>13261</v>
      </c>
      <c r="AG151" s="32">
        <v>39459</v>
      </c>
      <c r="AH151" s="177">
        <v>247574</v>
      </c>
      <c r="AI151" s="32">
        <v>243748</v>
      </c>
      <c r="AJ151" s="32">
        <v>3826</v>
      </c>
      <c r="AK151" s="32">
        <v>73676</v>
      </c>
      <c r="AL151" s="32">
        <v>98950</v>
      </c>
      <c r="AM151" s="32">
        <v>22160</v>
      </c>
      <c r="AN151" s="177">
        <v>1077296.67</v>
      </c>
      <c r="AO151" s="32">
        <v>836121.67</v>
      </c>
      <c r="AP151" s="32">
        <v>241175</v>
      </c>
      <c r="AQ151" s="32">
        <v>7653</v>
      </c>
      <c r="AR151" s="32">
        <v>40003</v>
      </c>
      <c r="AS151" s="32">
        <v>578900</v>
      </c>
      <c r="AT151" s="32">
        <v>9651</v>
      </c>
      <c r="AU151" s="32">
        <v>4438</v>
      </c>
      <c r="AV151" s="32">
        <v>5213</v>
      </c>
      <c r="AW151" s="32">
        <v>1405279</v>
      </c>
      <c r="AX151" s="32">
        <v>53706</v>
      </c>
      <c r="AY151" s="32">
        <v>22867</v>
      </c>
      <c r="AZ151" s="32">
        <v>147462</v>
      </c>
      <c r="BA151" s="32">
        <v>344351</v>
      </c>
      <c r="BB151" s="32">
        <v>50333</v>
      </c>
      <c r="BC151" s="32">
        <v>46324</v>
      </c>
      <c r="BD151" s="32">
        <v>536394</v>
      </c>
      <c r="BE151" s="32">
        <v>34630</v>
      </c>
      <c r="BF151" s="32">
        <v>40658</v>
      </c>
      <c r="BG151" s="32">
        <v>104178</v>
      </c>
      <c r="BH151" s="32">
        <v>3991</v>
      </c>
      <c r="BI151" s="32">
        <v>132614</v>
      </c>
      <c r="BJ151" s="32">
        <v>122374</v>
      </c>
      <c r="BK151" s="32">
        <v>10240</v>
      </c>
      <c r="BL151" s="32">
        <v>201345</v>
      </c>
      <c r="BM151" s="32">
        <v>139345</v>
      </c>
      <c r="BN151" s="32">
        <v>62000</v>
      </c>
      <c r="BO151" s="32">
        <v>30163</v>
      </c>
      <c r="BP151" s="32">
        <v>64706</v>
      </c>
      <c r="BQ151" s="32">
        <v>121809</v>
      </c>
      <c r="BR151" s="32">
        <v>23920</v>
      </c>
      <c r="BS151" s="32">
        <v>275735</v>
      </c>
      <c r="BT151" s="32">
        <v>42087</v>
      </c>
      <c r="BU151" s="32">
        <v>74924</v>
      </c>
      <c r="BV151" s="32">
        <v>233000</v>
      </c>
      <c r="BW151" s="32">
        <v>43015</v>
      </c>
      <c r="BX151" s="32">
        <v>20090</v>
      </c>
      <c r="BY151" s="32">
        <v>161348</v>
      </c>
      <c r="BZ151" s="32">
        <v>2976</v>
      </c>
      <c r="CA151" s="32">
        <v>151842</v>
      </c>
      <c r="CB151" s="32">
        <v>6530</v>
      </c>
      <c r="CC151" s="32">
        <v>33790</v>
      </c>
      <c r="CD151" s="177">
        <v>1066070</v>
      </c>
      <c r="CE151" s="32">
        <v>992497</v>
      </c>
      <c r="CF151" s="32">
        <v>73573</v>
      </c>
      <c r="CG151" s="32">
        <v>151</v>
      </c>
      <c r="CH151" s="32">
        <v>19991</v>
      </c>
      <c r="CI151" s="32">
        <v>26771</v>
      </c>
      <c r="CJ151" s="32">
        <v>21279</v>
      </c>
      <c r="CK151" s="32">
        <v>60964</v>
      </c>
      <c r="CL151" s="32">
        <v>198752</v>
      </c>
      <c r="CM151" s="32">
        <v>38752</v>
      </c>
      <c r="CN151" s="32">
        <v>4420214</v>
      </c>
      <c r="CO151" s="177">
        <v>458551</v>
      </c>
      <c r="CP151" s="32">
        <v>426300</v>
      </c>
      <c r="CQ151" s="32">
        <v>10016</v>
      </c>
      <c r="CR151" s="32">
        <v>22235</v>
      </c>
      <c r="CS151" s="32">
        <v>24285</v>
      </c>
      <c r="CT151" s="32">
        <v>227746</v>
      </c>
      <c r="CU151" s="32">
        <v>84210</v>
      </c>
      <c r="CV151" s="32">
        <v>16254</v>
      </c>
      <c r="CW151" s="32">
        <v>24</v>
      </c>
      <c r="CX151" s="32">
        <v>11065</v>
      </c>
      <c r="CY151" s="32">
        <v>94390</v>
      </c>
      <c r="CZ151" s="32">
        <v>152518</v>
      </c>
      <c r="DA151" s="32">
        <v>67515</v>
      </c>
    </row>
    <row r="152" spans="1:105" s="2" customFormat="1" x14ac:dyDescent="0.2">
      <c r="A152" s="2" t="s">
        <v>85</v>
      </c>
      <c r="C152" s="7"/>
      <c r="D152" s="32">
        <v>7482</v>
      </c>
      <c r="E152" s="32">
        <v>274400</v>
      </c>
      <c r="F152" s="32">
        <v>203116</v>
      </c>
      <c r="G152" s="32">
        <v>45669</v>
      </c>
      <c r="H152" s="32">
        <v>172536</v>
      </c>
      <c r="I152" s="32">
        <v>338382</v>
      </c>
      <c r="J152" s="32">
        <v>278055</v>
      </c>
      <c r="K152" s="32">
        <v>24930</v>
      </c>
      <c r="L152" s="32">
        <v>6092</v>
      </c>
      <c r="M152" s="32">
        <v>167094</v>
      </c>
      <c r="N152" s="32">
        <v>5684</v>
      </c>
      <c r="O152" s="32">
        <v>54873</v>
      </c>
      <c r="P152" s="32">
        <v>4509</v>
      </c>
      <c r="Q152" s="32">
        <v>1572</v>
      </c>
      <c r="R152" s="32">
        <v>14906</v>
      </c>
      <c r="S152" s="32">
        <v>43845</v>
      </c>
      <c r="T152" s="32">
        <v>1426800</v>
      </c>
      <c r="U152" s="32">
        <v>602</v>
      </c>
      <c r="V152" s="32">
        <v>64632</v>
      </c>
      <c r="W152" s="32">
        <v>9225</v>
      </c>
      <c r="X152" s="32">
        <v>124845</v>
      </c>
      <c r="Y152" s="32">
        <v>99671</v>
      </c>
      <c r="Z152" s="32">
        <v>49484</v>
      </c>
      <c r="AA152" s="32">
        <v>13508</v>
      </c>
      <c r="AB152" s="32">
        <v>8129</v>
      </c>
      <c r="AC152" s="32">
        <v>23287</v>
      </c>
      <c r="AD152" s="32">
        <v>149649</v>
      </c>
      <c r="AE152" s="32">
        <v>140106</v>
      </c>
      <c r="AF152" s="32">
        <v>9543</v>
      </c>
      <c r="AG152" s="32">
        <v>53374</v>
      </c>
      <c r="AH152" s="177">
        <v>258016</v>
      </c>
      <c r="AI152" s="32">
        <v>254968</v>
      </c>
      <c r="AJ152" s="32">
        <v>3048</v>
      </c>
      <c r="AK152" s="32">
        <v>66423</v>
      </c>
      <c r="AL152" s="32">
        <v>90154</v>
      </c>
      <c r="AM152" s="32">
        <v>17926</v>
      </c>
      <c r="AN152" s="177">
        <v>1181579.23</v>
      </c>
      <c r="AO152" s="32">
        <v>916979.23</v>
      </c>
      <c r="AP152" s="32">
        <v>264600</v>
      </c>
      <c r="AQ152" s="32">
        <v>4896</v>
      </c>
      <c r="AR152" s="32">
        <v>32076</v>
      </c>
      <c r="AS152" s="32">
        <v>645900</v>
      </c>
      <c r="AT152" s="32">
        <v>6247</v>
      </c>
      <c r="AU152" s="32">
        <v>3043</v>
      </c>
      <c r="AV152" s="32">
        <v>3204</v>
      </c>
      <c r="AW152" s="32">
        <v>1256230</v>
      </c>
      <c r="AX152" s="32">
        <v>38260</v>
      </c>
      <c r="AY152" s="32">
        <v>17147</v>
      </c>
      <c r="AZ152" s="32">
        <v>109502</v>
      </c>
      <c r="BA152" s="32">
        <v>338448</v>
      </c>
      <c r="BB152" s="32">
        <v>43804</v>
      </c>
      <c r="BC152" s="32">
        <v>34343</v>
      </c>
      <c r="BD152" s="32">
        <v>626856</v>
      </c>
      <c r="BE152" s="32">
        <v>37690</v>
      </c>
      <c r="BF152" s="32">
        <v>36300</v>
      </c>
      <c r="BG152" s="32">
        <v>101506</v>
      </c>
      <c r="BH152" s="32">
        <v>3891</v>
      </c>
      <c r="BI152" s="32">
        <v>140248</v>
      </c>
      <c r="BJ152" s="32">
        <v>133011</v>
      </c>
      <c r="BK152" s="32">
        <v>7237</v>
      </c>
      <c r="BL152" s="32">
        <v>232149</v>
      </c>
      <c r="BM152" s="32">
        <v>163149</v>
      </c>
      <c r="BN152" s="32">
        <v>69000</v>
      </c>
      <c r="BO152" s="32">
        <v>36150</v>
      </c>
      <c r="BP152" s="32">
        <v>62443</v>
      </c>
      <c r="BQ152" s="32">
        <v>83059</v>
      </c>
      <c r="BR152" s="32">
        <v>19088</v>
      </c>
      <c r="BS152" s="32">
        <v>330378</v>
      </c>
      <c r="BT152" s="32">
        <v>42493</v>
      </c>
      <c r="BU152" s="32">
        <v>73528</v>
      </c>
      <c r="BV152" s="32">
        <v>200000</v>
      </c>
      <c r="BW152" s="32">
        <v>26600</v>
      </c>
      <c r="BX152" s="32">
        <v>10625</v>
      </c>
      <c r="BY152" s="32">
        <v>136574</v>
      </c>
      <c r="BZ152" s="32">
        <v>1880</v>
      </c>
      <c r="CA152" s="32">
        <v>129702</v>
      </c>
      <c r="CB152" s="32">
        <v>4992</v>
      </c>
      <c r="CC152" s="32">
        <v>34961</v>
      </c>
      <c r="CD152" s="177">
        <v>1300564</v>
      </c>
      <c r="CE152" s="32">
        <v>1230769</v>
      </c>
      <c r="CF152" s="32">
        <v>69795</v>
      </c>
      <c r="CG152" s="32">
        <v>108</v>
      </c>
      <c r="CH152" s="32">
        <v>14941</v>
      </c>
      <c r="CI152" s="32">
        <v>30552</v>
      </c>
      <c r="CJ152" s="32">
        <v>14564</v>
      </c>
      <c r="CK152" s="32">
        <v>65409</v>
      </c>
      <c r="CL152" s="32">
        <v>155397</v>
      </c>
      <c r="CM152" s="32">
        <v>41171</v>
      </c>
      <c r="CN152" s="32">
        <v>4520766</v>
      </c>
      <c r="CO152" s="177">
        <v>421821</v>
      </c>
      <c r="CP152" s="32">
        <v>398500</v>
      </c>
      <c r="CQ152" s="32">
        <v>8614</v>
      </c>
      <c r="CR152" s="32">
        <v>14707</v>
      </c>
      <c r="CS152" s="32">
        <v>21397</v>
      </c>
      <c r="CT152" s="32">
        <v>229605</v>
      </c>
      <c r="CU152" s="32">
        <v>87178</v>
      </c>
      <c r="CV152" s="32">
        <v>13414</v>
      </c>
      <c r="CW152" s="32">
        <v>25</v>
      </c>
      <c r="CX152" s="32">
        <v>10761</v>
      </c>
      <c r="CY152" s="32">
        <v>61323</v>
      </c>
      <c r="CZ152" s="32">
        <v>155149</v>
      </c>
      <c r="DA152" s="32">
        <v>70862</v>
      </c>
    </row>
    <row r="153" spans="1:105" s="2" customFormat="1" x14ac:dyDescent="0.2">
      <c r="A153" s="2" t="s">
        <v>86</v>
      </c>
      <c r="C153" s="7"/>
      <c r="D153" s="32">
        <v>6066</v>
      </c>
      <c r="E153" s="32">
        <v>243518</v>
      </c>
      <c r="F153" s="32">
        <v>173820</v>
      </c>
      <c r="G153" s="32">
        <v>41600</v>
      </c>
      <c r="H153" s="32">
        <v>153245</v>
      </c>
      <c r="I153" s="32">
        <v>274618</v>
      </c>
      <c r="J153" s="32">
        <v>276185</v>
      </c>
      <c r="K153" s="32">
        <v>24429</v>
      </c>
      <c r="L153" s="32">
        <v>5119</v>
      </c>
      <c r="M153" s="32">
        <v>141017</v>
      </c>
      <c r="N153" s="32">
        <v>5203</v>
      </c>
      <c r="O153" s="32">
        <v>56690</v>
      </c>
      <c r="P153" s="32">
        <v>4894</v>
      </c>
      <c r="Q153" s="32">
        <v>1421</v>
      </c>
      <c r="R153" s="32">
        <v>14215</v>
      </c>
      <c r="S153" s="32">
        <v>34339</v>
      </c>
      <c r="T153" s="32">
        <v>1221577</v>
      </c>
      <c r="U153" s="32">
        <v>495</v>
      </c>
      <c r="V153" s="32">
        <v>62959</v>
      </c>
      <c r="W153" s="32">
        <v>10658</v>
      </c>
      <c r="X153" s="32">
        <v>93036</v>
      </c>
      <c r="Y153" s="32">
        <v>93103</v>
      </c>
      <c r="Z153" s="32">
        <v>45586</v>
      </c>
      <c r="AA153" s="32">
        <v>13637</v>
      </c>
      <c r="AB153" s="32">
        <v>1641</v>
      </c>
      <c r="AC153" s="32">
        <v>29385</v>
      </c>
      <c r="AD153" s="32">
        <v>146894</v>
      </c>
      <c r="AE153" s="32">
        <v>137521</v>
      </c>
      <c r="AF153" s="32">
        <v>9373</v>
      </c>
      <c r="AG153" s="32">
        <v>30897</v>
      </c>
      <c r="AH153" s="177">
        <v>238438</v>
      </c>
      <c r="AI153" s="32">
        <v>235516</v>
      </c>
      <c r="AJ153" s="32">
        <v>2922</v>
      </c>
      <c r="AK153" s="32">
        <v>61799</v>
      </c>
      <c r="AL153" s="32">
        <v>81183</v>
      </c>
      <c r="AM153" s="32">
        <v>18185</v>
      </c>
      <c r="AN153" s="177">
        <v>1044943.5</v>
      </c>
      <c r="AO153" s="32">
        <v>813298.5</v>
      </c>
      <c r="AP153" s="32">
        <v>231645</v>
      </c>
      <c r="AQ153" s="32">
        <v>4462</v>
      </c>
      <c r="AR153" s="32">
        <v>31984</v>
      </c>
      <c r="AS153" s="32">
        <v>560800</v>
      </c>
      <c r="AT153" s="32">
        <v>6690</v>
      </c>
      <c r="AU153" s="32">
        <v>3253</v>
      </c>
      <c r="AV153" s="32">
        <v>3437</v>
      </c>
      <c r="AW153" s="32">
        <v>1182432</v>
      </c>
      <c r="AX153" s="32">
        <v>39995</v>
      </c>
      <c r="AY153" s="32">
        <v>17544</v>
      </c>
      <c r="AZ153" s="32">
        <v>112201</v>
      </c>
      <c r="BA153" s="32">
        <v>309780</v>
      </c>
      <c r="BB153" s="32">
        <v>43176</v>
      </c>
      <c r="BC153" s="32">
        <v>34935</v>
      </c>
      <c r="BD153" s="32">
        <v>525337</v>
      </c>
      <c r="BE153" s="32">
        <v>33510</v>
      </c>
      <c r="BF153" s="32">
        <v>33583</v>
      </c>
      <c r="BG153" s="32">
        <v>93380</v>
      </c>
      <c r="BH153" s="32">
        <v>656</v>
      </c>
      <c r="BI153" s="32">
        <v>120976</v>
      </c>
      <c r="BJ153" s="32">
        <v>113601</v>
      </c>
      <c r="BK153" s="32">
        <v>7375</v>
      </c>
      <c r="BL153" s="32">
        <v>194888</v>
      </c>
      <c r="BM153" s="32">
        <v>134888</v>
      </c>
      <c r="BN153" s="32">
        <v>60000</v>
      </c>
      <c r="BO153" s="32">
        <v>29149</v>
      </c>
      <c r="BP153" s="32">
        <v>58317</v>
      </c>
      <c r="BQ153" s="32">
        <v>90195</v>
      </c>
      <c r="BR153" s="32">
        <v>21504</v>
      </c>
      <c r="BS153" s="32">
        <v>270811</v>
      </c>
      <c r="BT153" s="32">
        <v>38080</v>
      </c>
      <c r="BU153" s="32">
        <v>59320</v>
      </c>
      <c r="BV153" s="32">
        <v>188000</v>
      </c>
      <c r="BW153" s="32">
        <v>28653</v>
      </c>
      <c r="BX153" s="32">
        <v>13499</v>
      </c>
      <c r="BY153" s="32">
        <v>129383</v>
      </c>
      <c r="BZ153" s="32">
        <v>2157</v>
      </c>
      <c r="CA153" s="32">
        <v>121862</v>
      </c>
      <c r="CB153" s="32">
        <v>5364</v>
      </c>
      <c r="CC153" s="32">
        <v>31882</v>
      </c>
      <c r="CD153" s="177">
        <v>1076942</v>
      </c>
      <c r="CE153" s="32">
        <v>1013278</v>
      </c>
      <c r="CF153" s="32">
        <v>63664</v>
      </c>
      <c r="CG153" s="32">
        <v>114</v>
      </c>
      <c r="CH153" s="32">
        <v>15966</v>
      </c>
      <c r="CI153" s="32">
        <v>21972</v>
      </c>
      <c r="CJ153" s="32">
        <v>15767</v>
      </c>
      <c r="CK153" s="32">
        <v>57387</v>
      </c>
      <c r="CL153" s="32">
        <v>161420</v>
      </c>
      <c r="CM153" s="32">
        <v>37397</v>
      </c>
      <c r="CN153" s="32">
        <v>4042889</v>
      </c>
      <c r="CO153" s="177">
        <v>393912</v>
      </c>
      <c r="CP153" s="32">
        <v>370300</v>
      </c>
      <c r="CQ153" s="32">
        <v>8206</v>
      </c>
      <c r="CR153" s="32">
        <v>15406</v>
      </c>
      <c r="CS153" s="32">
        <v>17643</v>
      </c>
      <c r="CT153" s="32">
        <v>208987</v>
      </c>
      <c r="CU153" s="32">
        <v>79728</v>
      </c>
      <c r="CV153" s="32">
        <v>13916</v>
      </c>
      <c r="CW153" s="32">
        <v>24</v>
      </c>
      <c r="CX153" s="32">
        <v>10299</v>
      </c>
      <c r="CY153" s="32">
        <v>71394</v>
      </c>
      <c r="CZ153" s="32">
        <v>132481</v>
      </c>
      <c r="DA153" s="32">
        <v>64500</v>
      </c>
    </row>
    <row r="154" spans="1:105" s="2" customFormat="1" x14ac:dyDescent="0.2">
      <c r="A154" s="3" t="s">
        <v>228</v>
      </c>
      <c r="B154" s="3"/>
      <c r="C154" s="7"/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177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v>0</v>
      </c>
      <c r="CB154" s="32">
        <v>0</v>
      </c>
      <c r="CC154" s="32">
        <v>0</v>
      </c>
      <c r="CD154" s="32">
        <v>0</v>
      </c>
      <c r="CE154" s="32">
        <v>0</v>
      </c>
      <c r="CF154" s="32">
        <v>0</v>
      </c>
      <c r="CG154" s="32">
        <v>0</v>
      </c>
      <c r="CH154" s="32">
        <v>0</v>
      </c>
      <c r="CI154" s="32">
        <v>0</v>
      </c>
      <c r="CJ154" s="32">
        <v>0</v>
      </c>
      <c r="CK154" s="32">
        <v>0</v>
      </c>
      <c r="CL154" s="32">
        <v>0</v>
      </c>
      <c r="CM154" s="32">
        <v>0</v>
      </c>
      <c r="CN154" s="32">
        <v>0</v>
      </c>
      <c r="CO154" s="32">
        <v>0</v>
      </c>
      <c r="CP154" s="32">
        <v>0</v>
      </c>
      <c r="CQ154" s="32">
        <v>0</v>
      </c>
      <c r="CR154" s="32">
        <v>0</v>
      </c>
      <c r="CS154" s="32">
        <v>0</v>
      </c>
      <c r="CT154" s="32">
        <v>0</v>
      </c>
      <c r="CU154" s="32">
        <v>0</v>
      </c>
      <c r="CV154" s="32">
        <v>0</v>
      </c>
      <c r="CW154" s="32">
        <v>0</v>
      </c>
      <c r="CX154" s="32">
        <v>0</v>
      </c>
      <c r="CY154" s="32">
        <v>0</v>
      </c>
      <c r="CZ154" s="32">
        <v>0</v>
      </c>
      <c r="DA154" s="32">
        <v>0</v>
      </c>
    </row>
    <row r="155" spans="1:105" s="2" customFormat="1" x14ac:dyDescent="0.2">
      <c r="A155" s="1" t="s">
        <v>180</v>
      </c>
      <c r="B155" s="1"/>
      <c r="C155" s="7"/>
      <c r="D155" s="32">
        <v>92.5</v>
      </c>
      <c r="E155" s="32">
        <v>1517</v>
      </c>
      <c r="F155" s="32">
        <v>783.5</v>
      </c>
      <c r="G155" s="32">
        <v>432</v>
      </c>
      <c r="H155" s="32">
        <v>446</v>
      </c>
      <c r="I155" s="32">
        <v>1383</v>
      </c>
      <c r="J155" s="32">
        <v>1082</v>
      </c>
      <c r="K155" s="32">
        <v>140.30000000000001</v>
      </c>
      <c r="L155" s="32">
        <v>27.5</v>
      </c>
      <c r="M155" s="32">
        <v>745</v>
      </c>
      <c r="N155" s="32">
        <v>21</v>
      </c>
      <c r="O155" s="32">
        <v>320</v>
      </c>
      <c r="P155" s="32">
        <v>28.1</v>
      </c>
      <c r="Q155" s="32">
        <v>7.6</v>
      </c>
      <c r="R155" s="32">
        <v>142</v>
      </c>
      <c r="S155" s="32">
        <v>136.1</v>
      </c>
      <c r="T155" s="32">
        <v>4972</v>
      </c>
      <c r="U155" s="32">
        <v>1184</v>
      </c>
      <c r="V155" s="32">
        <v>258</v>
      </c>
      <c r="W155" s="32">
        <v>136.19999999999999</v>
      </c>
      <c r="X155" s="32">
        <v>462.9</v>
      </c>
      <c r="Y155" s="32">
        <v>274.89999999999998</v>
      </c>
      <c r="Z155" s="32">
        <v>487.6</v>
      </c>
      <c r="AA155" s="32">
        <v>84.6</v>
      </c>
      <c r="AB155" s="32">
        <v>8.1</v>
      </c>
      <c r="AC155" s="32">
        <v>1832.5</v>
      </c>
      <c r="AD155" s="32">
        <v>870.6</v>
      </c>
      <c r="AE155" s="32">
        <v>833.6</v>
      </c>
      <c r="AF155" s="32">
        <v>37</v>
      </c>
      <c r="AG155" s="32">
        <v>233.4</v>
      </c>
      <c r="AH155" s="177">
        <v>948.4</v>
      </c>
      <c r="AI155" s="32">
        <v>916</v>
      </c>
      <c r="AJ155" s="32">
        <v>32.4</v>
      </c>
      <c r="AK155" s="32">
        <v>1649</v>
      </c>
      <c r="AL155" s="32">
        <v>1301.0999999999999</v>
      </c>
      <c r="AM155" s="32">
        <v>68.400000000000006</v>
      </c>
      <c r="AN155" s="177">
        <v>3203</v>
      </c>
      <c r="AO155" s="32">
        <v>2481</v>
      </c>
      <c r="AP155" s="32">
        <v>722</v>
      </c>
      <c r="AQ155" s="32">
        <v>22.8</v>
      </c>
      <c r="AR155" s="32">
        <v>65.400000000000006</v>
      </c>
      <c r="AS155" s="32">
        <v>2384</v>
      </c>
      <c r="AT155" s="32">
        <v>119060.4</v>
      </c>
      <c r="AU155" s="32">
        <v>119040</v>
      </c>
      <c r="AV155" s="32">
        <v>20.399999999999999</v>
      </c>
      <c r="AW155" s="32">
        <v>5040</v>
      </c>
      <c r="AX155" s="32">
        <v>596</v>
      </c>
      <c r="AY155" s="32">
        <v>98</v>
      </c>
      <c r="AZ155" s="32">
        <v>347.9</v>
      </c>
      <c r="BA155" s="32">
        <v>1758</v>
      </c>
      <c r="BB155" s="32">
        <v>100</v>
      </c>
      <c r="BC155" s="32">
        <v>659</v>
      </c>
      <c r="BD155" s="32">
        <v>2498</v>
      </c>
      <c r="BE155" s="32">
        <v>108</v>
      </c>
      <c r="BF155" s="32">
        <v>112</v>
      </c>
      <c r="BG155" s="32">
        <v>730</v>
      </c>
      <c r="BH155" s="32">
        <v>4</v>
      </c>
      <c r="BI155" s="32">
        <v>984.8</v>
      </c>
      <c r="BJ155" s="32">
        <v>627.5</v>
      </c>
      <c r="BK155" s="32">
        <v>357.3</v>
      </c>
      <c r="BL155" s="32">
        <v>2091</v>
      </c>
      <c r="BM155" s="32">
        <v>791</v>
      </c>
      <c r="BN155" s="32">
        <v>1300</v>
      </c>
      <c r="BO155" s="32">
        <v>327</v>
      </c>
      <c r="BP155" s="32">
        <v>770</v>
      </c>
      <c r="BQ155" s="32">
        <v>560</v>
      </c>
      <c r="BR155" s="32">
        <v>370</v>
      </c>
      <c r="BS155" s="32">
        <v>1316</v>
      </c>
      <c r="BT155" s="32">
        <v>236</v>
      </c>
      <c r="BU155" s="32">
        <v>297.7</v>
      </c>
      <c r="BV155" s="32">
        <v>1731</v>
      </c>
      <c r="BW155" s="32">
        <v>147.4</v>
      </c>
      <c r="BX155" s="32">
        <v>128</v>
      </c>
      <c r="BY155" s="32">
        <v>533.79999999999995</v>
      </c>
      <c r="BZ155" s="32">
        <v>11.8</v>
      </c>
      <c r="CA155" s="32">
        <v>494</v>
      </c>
      <c r="CB155" s="32">
        <v>28</v>
      </c>
      <c r="CC155" s="32">
        <v>271</v>
      </c>
      <c r="CD155" s="177">
        <v>5751.2</v>
      </c>
      <c r="CE155" s="32">
        <v>5379</v>
      </c>
      <c r="CF155" s="32">
        <v>372.2</v>
      </c>
      <c r="CG155" s="32">
        <v>711</v>
      </c>
      <c r="CH155" s="32">
        <v>70</v>
      </c>
      <c r="CI155" s="32">
        <v>86</v>
      </c>
      <c r="CJ155" s="32">
        <v>212</v>
      </c>
      <c r="CK155" s="32">
        <v>233</v>
      </c>
      <c r="CL155" s="32">
        <v>1338.1</v>
      </c>
      <c r="CM155" s="32">
        <v>231</v>
      </c>
      <c r="CN155" s="32">
        <v>16869</v>
      </c>
      <c r="CO155" s="177">
        <v>1789</v>
      </c>
      <c r="CP155" s="32">
        <v>1510</v>
      </c>
      <c r="CQ155" s="32">
        <v>32.799999999999997</v>
      </c>
      <c r="CR155" s="32">
        <v>246.2</v>
      </c>
      <c r="CS155" s="32">
        <v>208</v>
      </c>
      <c r="CT155" s="32">
        <v>1324.2</v>
      </c>
      <c r="CU155" s="32">
        <v>417.7</v>
      </c>
      <c r="CV155" s="32">
        <v>122</v>
      </c>
      <c r="CW155" s="32">
        <v>65.2</v>
      </c>
      <c r="CX155" s="32">
        <v>32.6</v>
      </c>
      <c r="CY155" s="32">
        <v>443.2</v>
      </c>
      <c r="CZ155" s="32">
        <v>956</v>
      </c>
      <c r="DA155" s="32">
        <v>247.7</v>
      </c>
    </row>
    <row r="156" spans="1:105" s="2" customFormat="1" x14ac:dyDescent="0.2">
      <c r="A156" s="1" t="s">
        <v>181</v>
      </c>
      <c r="B156" s="1"/>
      <c r="C156" s="7"/>
      <c r="D156" s="32">
        <v>92</v>
      </c>
      <c r="E156" s="32">
        <v>690</v>
      </c>
      <c r="F156" s="32">
        <v>606.9</v>
      </c>
      <c r="G156" s="32">
        <v>405</v>
      </c>
      <c r="H156" s="32">
        <v>255</v>
      </c>
      <c r="I156" s="32">
        <v>818</v>
      </c>
      <c r="J156" s="32">
        <v>727</v>
      </c>
      <c r="K156" s="32">
        <v>77</v>
      </c>
      <c r="L156" s="32">
        <v>26</v>
      </c>
      <c r="M156" s="32">
        <v>525</v>
      </c>
      <c r="N156" s="32">
        <v>17</v>
      </c>
      <c r="O156" s="32">
        <v>220</v>
      </c>
      <c r="P156" s="32">
        <v>15.5</v>
      </c>
      <c r="Q156" s="32">
        <v>6.4</v>
      </c>
      <c r="R156" s="32">
        <v>137</v>
      </c>
      <c r="S156" s="32">
        <v>87.8</v>
      </c>
      <c r="T156" s="32">
        <v>1696</v>
      </c>
      <c r="U156" s="32">
        <v>813</v>
      </c>
      <c r="V156" s="32">
        <v>202.9</v>
      </c>
      <c r="W156" s="32">
        <v>125.6</v>
      </c>
      <c r="X156" s="32">
        <v>235.3</v>
      </c>
      <c r="Y156" s="32">
        <v>184.8</v>
      </c>
      <c r="Z156" s="32">
        <v>20.399999999999999</v>
      </c>
      <c r="AA156" s="32">
        <v>76.599999999999994</v>
      </c>
      <c r="AB156" s="32">
        <v>6.3</v>
      </c>
      <c r="AC156" s="32">
        <v>1831.4</v>
      </c>
      <c r="AD156" s="32">
        <v>695.6</v>
      </c>
      <c r="AE156" s="32">
        <v>660.6</v>
      </c>
      <c r="AF156" s="32">
        <v>35</v>
      </c>
      <c r="AG156" s="32">
        <v>177.2</v>
      </c>
      <c r="AH156" s="177">
        <v>411.8</v>
      </c>
      <c r="AI156" s="32">
        <v>401</v>
      </c>
      <c r="AJ156" s="32">
        <v>10.8</v>
      </c>
      <c r="AK156" s="32">
        <v>1570</v>
      </c>
      <c r="AL156" s="32">
        <v>871.7</v>
      </c>
      <c r="AM156" s="32">
        <v>57.4</v>
      </c>
      <c r="AN156" s="177">
        <v>1609</v>
      </c>
      <c r="AO156" s="32">
        <v>1097</v>
      </c>
      <c r="AP156" s="32">
        <v>512</v>
      </c>
      <c r="AQ156" s="32">
        <v>20.3</v>
      </c>
      <c r="AR156" s="32">
        <v>56.6</v>
      </c>
      <c r="AS156" s="32">
        <v>734</v>
      </c>
      <c r="AT156" s="32">
        <v>114860</v>
      </c>
      <c r="AU156" s="32">
        <v>114840</v>
      </c>
      <c r="AV156" s="32">
        <v>20</v>
      </c>
      <c r="AW156" s="32">
        <v>3190</v>
      </c>
      <c r="AX156" s="32">
        <v>493</v>
      </c>
      <c r="AY156" s="32">
        <v>88</v>
      </c>
      <c r="AZ156" s="32">
        <v>241.6</v>
      </c>
      <c r="BA156" s="32">
        <v>981</v>
      </c>
      <c r="BB156" s="32">
        <v>93</v>
      </c>
      <c r="BC156" s="32">
        <v>580</v>
      </c>
      <c r="BD156" s="32">
        <v>1256</v>
      </c>
      <c r="BE156" s="32">
        <v>85</v>
      </c>
      <c r="BF156" s="32">
        <v>78</v>
      </c>
      <c r="BG156" s="32">
        <v>524</v>
      </c>
      <c r="BH156" s="32">
        <v>2</v>
      </c>
      <c r="BI156" s="32">
        <v>577.5</v>
      </c>
      <c r="BJ156" s="32">
        <v>234.8</v>
      </c>
      <c r="BK156" s="32">
        <v>342.7</v>
      </c>
      <c r="BL156" s="32">
        <v>1566</v>
      </c>
      <c r="BM156" s="32">
        <v>466</v>
      </c>
      <c r="BN156" s="32">
        <v>1100</v>
      </c>
      <c r="BO156" s="32">
        <v>252</v>
      </c>
      <c r="BP156" s="32">
        <v>693</v>
      </c>
      <c r="BQ156" s="32">
        <v>500</v>
      </c>
      <c r="BR156" s="32">
        <v>365</v>
      </c>
      <c r="BS156" s="32">
        <v>530</v>
      </c>
      <c r="BT156" s="32">
        <v>149</v>
      </c>
      <c r="BU156" s="32">
        <v>245</v>
      </c>
      <c r="BV156" s="32">
        <v>892</v>
      </c>
      <c r="BW156" s="32">
        <v>127.5</v>
      </c>
      <c r="BX156" s="32">
        <v>117</v>
      </c>
      <c r="BY156" s="32">
        <v>380.7</v>
      </c>
      <c r="BZ156" s="32">
        <v>11.8</v>
      </c>
      <c r="CA156" s="32">
        <v>348</v>
      </c>
      <c r="CB156" s="32">
        <v>20.9</v>
      </c>
      <c r="CC156" s="32">
        <v>262.60000000000002</v>
      </c>
      <c r="CD156" s="177">
        <v>1915.2</v>
      </c>
      <c r="CE156" s="32">
        <v>1775</v>
      </c>
      <c r="CF156" s="32">
        <v>140.19999999999999</v>
      </c>
      <c r="CG156" s="32">
        <v>605</v>
      </c>
      <c r="CH156" s="32">
        <v>68</v>
      </c>
      <c r="CI156" s="32">
        <v>76.5</v>
      </c>
      <c r="CJ156" s="32">
        <v>205.5</v>
      </c>
      <c r="CK156" s="32">
        <v>175</v>
      </c>
      <c r="CL156" s="32">
        <v>886.1</v>
      </c>
      <c r="CM156" s="32">
        <v>135.1</v>
      </c>
      <c r="CN156" s="32">
        <v>9136</v>
      </c>
      <c r="CO156" s="177">
        <v>1256.5999999999999</v>
      </c>
      <c r="CP156" s="32">
        <v>1023</v>
      </c>
      <c r="CQ156" s="32">
        <v>20.7</v>
      </c>
      <c r="CR156" s="32">
        <v>212.9</v>
      </c>
      <c r="CS156" s="32">
        <v>120.8</v>
      </c>
      <c r="CT156" s="32">
        <v>934.5</v>
      </c>
      <c r="CU156" s="32">
        <v>323.89999999999998</v>
      </c>
      <c r="CV156" s="32">
        <v>114</v>
      </c>
      <c r="CW156" s="32">
        <v>53.2</v>
      </c>
      <c r="CX156" s="32">
        <v>25.6</v>
      </c>
      <c r="CY156" s="32">
        <v>334.7</v>
      </c>
      <c r="CZ156" s="32">
        <v>472.1</v>
      </c>
      <c r="DA156" s="32">
        <v>148.6</v>
      </c>
    </row>
    <row r="157" spans="1:105" s="2" customFormat="1" x14ac:dyDescent="0.2">
      <c r="A157" s="1" t="s">
        <v>182</v>
      </c>
      <c r="B157" s="1"/>
      <c r="C157" s="7"/>
      <c r="D157" s="32">
        <v>0.5</v>
      </c>
      <c r="E157" s="32">
        <v>827</v>
      </c>
      <c r="F157" s="32">
        <v>176.6</v>
      </c>
      <c r="G157" s="32">
        <v>27</v>
      </c>
      <c r="H157" s="32">
        <v>191</v>
      </c>
      <c r="I157" s="32">
        <v>565</v>
      </c>
      <c r="J157" s="32">
        <v>355</v>
      </c>
      <c r="K157" s="32">
        <v>63.3</v>
      </c>
      <c r="L157" s="32">
        <v>1.5</v>
      </c>
      <c r="M157" s="32">
        <v>220</v>
      </c>
      <c r="N157" s="32">
        <v>4</v>
      </c>
      <c r="O157" s="32">
        <v>100</v>
      </c>
      <c r="P157" s="32">
        <v>12.6</v>
      </c>
      <c r="Q157" s="32">
        <v>1.2</v>
      </c>
      <c r="R157" s="32">
        <v>5</v>
      </c>
      <c r="S157" s="32">
        <v>48.3</v>
      </c>
      <c r="T157" s="32">
        <v>3276</v>
      </c>
      <c r="U157" s="32">
        <v>371</v>
      </c>
      <c r="V157" s="32">
        <v>55.1</v>
      </c>
      <c r="W157" s="32">
        <v>10.6</v>
      </c>
      <c r="X157" s="32">
        <v>227.6</v>
      </c>
      <c r="Y157" s="32">
        <v>90.1</v>
      </c>
      <c r="Z157" s="32">
        <v>467.2</v>
      </c>
      <c r="AA157" s="32">
        <v>8</v>
      </c>
      <c r="AB157" s="32">
        <v>1.8</v>
      </c>
      <c r="AC157" s="32">
        <v>1.1000000000000001</v>
      </c>
      <c r="AD157" s="32">
        <v>175</v>
      </c>
      <c r="AE157" s="32">
        <v>173</v>
      </c>
      <c r="AF157" s="32">
        <v>2</v>
      </c>
      <c r="AG157" s="32">
        <v>56.2</v>
      </c>
      <c r="AH157" s="177">
        <v>536.6</v>
      </c>
      <c r="AI157" s="32">
        <v>515</v>
      </c>
      <c r="AJ157" s="32">
        <v>21.6</v>
      </c>
      <c r="AK157" s="32">
        <v>79</v>
      </c>
      <c r="AL157" s="32">
        <v>429.4</v>
      </c>
      <c r="AM157" s="32">
        <v>11</v>
      </c>
      <c r="AN157" s="177">
        <v>1594</v>
      </c>
      <c r="AO157" s="32">
        <v>1384</v>
      </c>
      <c r="AP157" s="32">
        <v>210</v>
      </c>
      <c r="AQ157" s="32">
        <v>2.5</v>
      </c>
      <c r="AR157" s="32">
        <v>8.8000000000000007</v>
      </c>
      <c r="AS157" s="32">
        <v>1650</v>
      </c>
      <c r="AT157" s="32">
        <v>4200.3999999999996</v>
      </c>
      <c r="AU157" s="32">
        <v>4200</v>
      </c>
      <c r="AV157" s="32">
        <v>0.4</v>
      </c>
      <c r="AW157" s="32">
        <v>1850</v>
      </c>
      <c r="AX157" s="32">
        <v>103</v>
      </c>
      <c r="AY157" s="32">
        <v>10</v>
      </c>
      <c r="AZ157" s="32">
        <v>106.3</v>
      </c>
      <c r="BA157" s="32">
        <v>777</v>
      </c>
      <c r="BB157" s="32">
        <v>7</v>
      </c>
      <c r="BC157" s="32">
        <v>79</v>
      </c>
      <c r="BD157" s="32">
        <v>1242</v>
      </c>
      <c r="BE157" s="32">
        <v>23</v>
      </c>
      <c r="BF157" s="32">
        <v>34</v>
      </c>
      <c r="BG157" s="32">
        <v>206</v>
      </c>
      <c r="BH157" s="32">
        <v>2</v>
      </c>
      <c r="BI157" s="32">
        <v>407.3</v>
      </c>
      <c r="BJ157" s="32">
        <v>392.7</v>
      </c>
      <c r="BK157" s="32">
        <v>14.6</v>
      </c>
      <c r="BL157" s="32">
        <v>525</v>
      </c>
      <c r="BM157" s="32">
        <v>325</v>
      </c>
      <c r="BN157" s="32">
        <v>200</v>
      </c>
      <c r="BO157" s="32">
        <v>75</v>
      </c>
      <c r="BP157" s="32">
        <v>77</v>
      </c>
      <c r="BQ157" s="32">
        <v>60</v>
      </c>
      <c r="BR157" s="32">
        <v>5</v>
      </c>
      <c r="BS157" s="32">
        <v>786</v>
      </c>
      <c r="BT157" s="32">
        <v>87</v>
      </c>
      <c r="BU157" s="32">
        <v>52.7</v>
      </c>
      <c r="BV157" s="32">
        <v>839</v>
      </c>
      <c r="BW157" s="32">
        <v>19.899999999999999</v>
      </c>
      <c r="BX157" s="32">
        <v>11</v>
      </c>
      <c r="BY157" s="32">
        <v>153.1</v>
      </c>
      <c r="BZ157" s="32">
        <v>0</v>
      </c>
      <c r="CA157" s="32">
        <v>146</v>
      </c>
      <c r="CB157" s="32">
        <v>7.1</v>
      </c>
      <c r="CC157" s="32">
        <v>8.4</v>
      </c>
      <c r="CD157" s="177">
        <v>3836</v>
      </c>
      <c r="CE157" s="32">
        <v>3604</v>
      </c>
      <c r="CF157" s="32">
        <v>232</v>
      </c>
      <c r="CG157" s="32">
        <v>106</v>
      </c>
      <c r="CH157" s="32">
        <v>2</v>
      </c>
      <c r="CI157" s="32">
        <v>9.5</v>
      </c>
      <c r="CJ157" s="32">
        <v>6.5</v>
      </c>
      <c r="CK157" s="32">
        <v>58</v>
      </c>
      <c r="CL157" s="32">
        <v>452</v>
      </c>
      <c r="CM157" s="32">
        <v>95.9</v>
      </c>
      <c r="CN157" s="32">
        <v>7733</v>
      </c>
      <c r="CO157" s="177">
        <v>532.4</v>
      </c>
      <c r="CP157" s="32">
        <v>487</v>
      </c>
      <c r="CQ157" s="32">
        <v>12.1</v>
      </c>
      <c r="CR157" s="32">
        <v>33.299999999999997</v>
      </c>
      <c r="CS157" s="32">
        <v>87.2</v>
      </c>
      <c r="CT157" s="32">
        <v>389.7</v>
      </c>
      <c r="CU157" s="32">
        <v>93.8</v>
      </c>
      <c r="CV157" s="32">
        <v>8</v>
      </c>
      <c r="CW157" s="32">
        <v>12</v>
      </c>
      <c r="CX157" s="32">
        <v>7</v>
      </c>
      <c r="CY157" s="32">
        <v>108.5</v>
      </c>
      <c r="CZ157" s="32">
        <v>483.9</v>
      </c>
      <c r="DA157" s="32">
        <v>99.1</v>
      </c>
    </row>
    <row r="158" spans="1:105" s="2" customFormat="1" x14ac:dyDescent="0.2">
      <c r="A158" s="3" t="s">
        <v>230</v>
      </c>
      <c r="B158" s="3"/>
      <c r="C158" s="7"/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177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2">
        <v>0</v>
      </c>
      <c r="BZ158" s="32">
        <v>0</v>
      </c>
      <c r="CA158" s="32">
        <v>0</v>
      </c>
      <c r="CB158" s="32">
        <v>0</v>
      </c>
      <c r="CC158" s="32">
        <v>0</v>
      </c>
      <c r="CD158" s="32">
        <v>0</v>
      </c>
      <c r="CE158" s="32">
        <v>0</v>
      </c>
      <c r="CF158" s="32">
        <v>0</v>
      </c>
      <c r="CG158" s="32">
        <v>0</v>
      </c>
      <c r="CH158" s="32">
        <v>0</v>
      </c>
      <c r="CI158" s="32">
        <v>0</v>
      </c>
      <c r="CJ158" s="32">
        <v>0</v>
      </c>
      <c r="CK158" s="32">
        <v>0</v>
      </c>
      <c r="CL158" s="32">
        <v>0</v>
      </c>
      <c r="CM158" s="32">
        <v>0</v>
      </c>
      <c r="CN158" s="32">
        <v>0</v>
      </c>
      <c r="CO158" s="32">
        <v>0</v>
      </c>
      <c r="CP158" s="32">
        <v>0</v>
      </c>
      <c r="CQ158" s="32">
        <v>0</v>
      </c>
      <c r="CR158" s="32">
        <v>0</v>
      </c>
      <c r="CS158" s="32">
        <v>0</v>
      </c>
      <c r="CT158" s="32">
        <v>0</v>
      </c>
      <c r="CU158" s="32">
        <v>0</v>
      </c>
      <c r="CV158" s="32">
        <v>0</v>
      </c>
      <c r="CW158" s="32">
        <v>0</v>
      </c>
      <c r="CX158" s="32">
        <v>0</v>
      </c>
      <c r="CY158" s="32">
        <v>0</v>
      </c>
      <c r="CZ158" s="32">
        <v>0</v>
      </c>
      <c r="DA158" s="32">
        <v>0</v>
      </c>
    </row>
    <row r="159" spans="1:105" s="2" customFormat="1" x14ac:dyDescent="0.2">
      <c r="A159" s="1" t="s">
        <v>183</v>
      </c>
      <c r="B159" s="1"/>
      <c r="C159" s="7"/>
      <c r="D159" s="32">
        <v>47</v>
      </c>
      <c r="E159" s="32">
        <v>740</v>
      </c>
      <c r="F159" s="32">
        <v>448.1</v>
      </c>
      <c r="G159" s="32">
        <v>202</v>
      </c>
      <c r="H159" s="32">
        <v>211</v>
      </c>
      <c r="I159" s="32">
        <v>673.8</v>
      </c>
      <c r="J159" s="32">
        <v>458.2</v>
      </c>
      <c r="K159" s="32">
        <v>68</v>
      </c>
      <c r="L159" s="32">
        <v>15.9</v>
      </c>
      <c r="M159" s="32">
        <v>467</v>
      </c>
      <c r="N159" s="32">
        <v>10</v>
      </c>
      <c r="O159" s="32">
        <v>100</v>
      </c>
      <c r="P159" s="32">
        <v>12.7</v>
      </c>
      <c r="Q159" s="32">
        <v>5.2</v>
      </c>
      <c r="R159" s="32">
        <v>0</v>
      </c>
      <c r="S159" s="32">
        <v>65.900000000000006</v>
      </c>
      <c r="T159" s="32">
        <v>3005</v>
      </c>
      <c r="U159" s="32">
        <v>684</v>
      </c>
      <c r="V159" s="32">
        <v>145</v>
      </c>
      <c r="W159" s="32">
        <v>30.8</v>
      </c>
      <c r="X159" s="32">
        <v>166</v>
      </c>
      <c r="Y159" s="32">
        <v>145.9</v>
      </c>
      <c r="Z159" s="32">
        <v>0</v>
      </c>
      <c r="AA159" s="32">
        <v>48.5</v>
      </c>
      <c r="AB159" s="32">
        <v>3.5</v>
      </c>
      <c r="AC159" s="32">
        <v>0</v>
      </c>
      <c r="AD159" s="32">
        <v>20.399999999999999</v>
      </c>
      <c r="AE159" s="32">
        <v>0</v>
      </c>
      <c r="AF159" s="32">
        <v>20.399999999999999</v>
      </c>
      <c r="AG159" s="32">
        <v>107.7</v>
      </c>
      <c r="AH159" s="177">
        <v>432.9</v>
      </c>
      <c r="AI159" s="32">
        <v>426</v>
      </c>
      <c r="AJ159" s="32">
        <v>6.9</v>
      </c>
      <c r="AK159" s="32">
        <v>599</v>
      </c>
      <c r="AL159" s="32">
        <v>388.3</v>
      </c>
      <c r="AM159" s="32">
        <v>27.3</v>
      </c>
      <c r="AN159" s="177">
        <v>1867</v>
      </c>
      <c r="AO159" s="32">
        <v>1517</v>
      </c>
      <c r="AP159" s="32">
        <v>350</v>
      </c>
      <c r="AQ159" s="32">
        <v>8</v>
      </c>
      <c r="AR159" s="32">
        <v>42.8</v>
      </c>
      <c r="AS159" s="32">
        <v>1014.8</v>
      </c>
      <c r="AT159" s="32">
        <v>44929</v>
      </c>
      <c r="AU159" s="32">
        <v>44920</v>
      </c>
      <c r="AV159" s="32">
        <v>9</v>
      </c>
      <c r="AW159" s="32">
        <v>2680</v>
      </c>
      <c r="AX159" s="32">
        <v>291</v>
      </c>
      <c r="AY159" s="32">
        <v>61</v>
      </c>
      <c r="AZ159" s="32">
        <v>251</v>
      </c>
      <c r="BA159" s="32">
        <v>755</v>
      </c>
      <c r="BB159" s="32">
        <v>58</v>
      </c>
      <c r="BC159" s="32">
        <v>159</v>
      </c>
      <c r="BD159" s="32">
        <v>1160</v>
      </c>
      <c r="BE159" s="32">
        <v>64.5</v>
      </c>
      <c r="BF159" s="32">
        <v>75</v>
      </c>
      <c r="BG159" s="32">
        <v>380</v>
      </c>
      <c r="BH159" s="32">
        <v>1</v>
      </c>
      <c r="BI159" s="32">
        <v>292.10000000000002</v>
      </c>
      <c r="BJ159" s="32">
        <v>260.8</v>
      </c>
      <c r="BK159" s="32">
        <v>31.3</v>
      </c>
      <c r="BL159" s="32">
        <v>861</v>
      </c>
      <c r="BM159" s="32">
        <v>411</v>
      </c>
      <c r="BN159" s="32">
        <v>450</v>
      </c>
      <c r="BO159" s="32">
        <v>174</v>
      </c>
      <c r="BP159" s="32">
        <v>388</v>
      </c>
      <c r="BQ159" s="32">
        <v>373</v>
      </c>
      <c r="BR159" s="32">
        <v>200</v>
      </c>
      <c r="BS159" s="32">
        <v>698</v>
      </c>
      <c r="BT159" s="32">
        <v>62</v>
      </c>
      <c r="BU159" s="32">
        <v>217.9</v>
      </c>
      <c r="BV159" s="32">
        <v>359.6</v>
      </c>
      <c r="BW159" s="32">
        <v>94.1</v>
      </c>
      <c r="BX159" s="32">
        <v>84</v>
      </c>
      <c r="BY159" s="32">
        <v>347.1</v>
      </c>
      <c r="BZ159" s="32">
        <v>7.7</v>
      </c>
      <c r="CA159" s="32">
        <v>320</v>
      </c>
      <c r="CB159" s="32">
        <v>19.399999999999999</v>
      </c>
      <c r="CC159" s="32">
        <v>177.5</v>
      </c>
      <c r="CD159" s="177">
        <v>2620.6</v>
      </c>
      <c r="CE159" s="32">
        <v>2473</v>
      </c>
      <c r="CF159" s="32">
        <v>147.6</v>
      </c>
      <c r="CG159" s="32">
        <v>446</v>
      </c>
      <c r="CH159" s="32">
        <v>49</v>
      </c>
      <c r="CI159" s="32">
        <v>43</v>
      </c>
      <c r="CJ159" s="32">
        <v>72.099999999999994</v>
      </c>
      <c r="CK159" s="32">
        <v>158</v>
      </c>
      <c r="CL159" s="32">
        <v>754</v>
      </c>
      <c r="CM159" s="32">
        <v>39.200000000000003</v>
      </c>
      <c r="CN159" s="32">
        <v>0</v>
      </c>
      <c r="CO159" s="177">
        <v>908</v>
      </c>
      <c r="CP159" s="32">
        <v>819</v>
      </c>
      <c r="CQ159" s="32">
        <v>17.2</v>
      </c>
      <c r="CR159" s="32">
        <v>71.8</v>
      </c>
      <c r="CS159" s="32">
        <v>87.8</v>
      </c>
      <c r="CT159" s="32">
        <v>880.1</v>
      </c>
      <c r="CU159" s="32">
        <v>268.8</v>
      </c>
      <c r="CV159" s="32">
        <v>86</v>
      </c>
      <c r="CW159" s="32">
        <v>45.4</v>
      </c>
      <c r="CX159" s="32">
        <v>19.3</v>
      </c>
      <c r="CY159" s="32">
        <v>261.39999999999998</v>
      </c>
      <c r="CZ159" s="32">
        <v>431.1</v>
      </c>
      <c r="DA159" s="32">
        <v>141.4</v>
      </c>
    </row>
    <row r="160" spans="1:105" s="2" customFormat="1" x14ac:dyDescent="0.2">
      <c r="A160" s="1" t="s">
        <v>184</v>
      </c>
      <c r="B160" s="1"/>
      <c r="C160" s="7"/>
      <c r="D160" s="32">
        <v>0</v>
      </c>
      <c r="E160" s="32">
        <v>0</v>
      </c>
      <c r="F160" s="32">
        <v>5.3</v>
      </c>
      <c r="G160" s="32">
        <v>19</v>
      </c>
      <c r="H160" s="32">
        <v>0</v>
      </c>
      <c r="I160" s="32">
        <v>0</v>
      </c>
      <c r="J160" s="32">
        <v>2</v>
      </c>
      <c r="K160" s="32">
        <v>0</v>
      </c>
      <c r="L160" s="32">
        <v>2.2000000000000002</v>
      </c>
      <c r="M160" s="32">
        <v>2.2999999999999998</v>
      </c>
      <c r="N160" s="32">
        <v>1</v>
      </c>
      <c r="O160" s="32">
        <v>0</v>
      </c>
      <c r="P160" s="32">
        <v>1.4</v>
      </c>
      <c r="Q160" s="32">
        <v>0</v>
      </c>
      <c r="R160" s="32">
        <v>0</v>
      </c>
      <c r="S160" s="32">
        <v>1.4</v>
      </c>
      <c r="T160" s="32">
        <v>93</v>
      </c>
      <c r="U160" s="32">
        <v>28.9</v>
      </c>
      <c r="V160" s="32">
        <v>5</v>
      </c>
      <c r="W160" s="32">
        <v>0.7</v>
      </c>
      <c r="X160" s="32">
        <v>0.1</v>
      </c>
      <c r="Y160" s="32">
        <v>5.7</v>
      </c>
      <c r="Z160" s="32">
        <v>0</v>
      </c>
      <c r="AA160" s="32">
        <v>8.8000000000000007</v>
      </c>
      <c r="AB160" s="32">
        <v>0.2</v>
      </c>
      <c r="AC160" s="32">
        <v>0</v>
      </c>
      <c r="AD160" s="32">
        <v>0</v>
      </c>
      <c r="AE160" s="32">
        <v>0</v>
      </c>
      <c r="AF160" s="32">
        <v>0</v>
      </c>
      <c r="AG160" s="32">
        <v>0.4</v>
      </c>
      <c r="AH160" s="177">
        <v>0</v>
      </c>
      <c r="AI160" s="32">
        <v>0</v>
      </c>
      <c r="AJ160" s="32">
        <v>0</v>
      </c>
      <c r="AK160" s="32">
        <v>59</v>
      </c>
      <c r="AL160" s="32">
        <v>0</v>
      </c>
      <c r="AM160" s="32">
        <v>0</v>
      </c>
      <c r="AN160" s="177">
        <v>79.5</v>
      </c>
      <c r="AO160" s="32">
        <v>79</v>
      </c>
      <c r="AP160" s="32">
        <v>0.5</v>
      </c>
      <c r="AQ160" s="32">
        <v>4</v>
      </c>
      <c r="AR160" s="32">
        <v>0</v>
      </c>
      <c r="AS160" s="32">
        <v>20.5</v>
      </c>
      <c r="AT160" s="32">
        <v>3560</v>
      </c>
      <c r="AU160" s="32">
        <v>3560</v>
      </c>
      <c r="AV160" s="32">
        <v>0</v>
      </c>
      <c r="AW160" s="32">
        <v>220</v>
      </c>
      <c r="AX160" s="32">
        <v>4</v>
      </c>
      <c r="AY160" s="32">
        <v>0</v>
      </c>
      <c r="AZ160" s="32">
        <v>0</v>
      </c>
      <c r="BA160" s="32">
        <v>0</v>
      </c>
      <c r="BB160" s="32">
        <v>0</v>
      </c>
      <c r="BC160" s="32">
        <v>34</v>
      </c>
      <c r="BD160" s="32">
        <v>0</v>
      </c>
      <c r="BE160" s="32">
        <v>0</v>
      </c>
      <c r="BF160" s="32">
        <v>0</v>
      </c>
      <c r="BG160" s="32">
        <v>26</v>
      </c>
      <c r="BH160" s="32">
        <v>0</v>
      </c>
      <c r="BI160" s="32">
        <v>7.1</v>
      </c>
      <c r="BJ160" s="32">
        <v>0</v>
      </c>
      <c r="BK160" s="32">
        <v>7.1</v>
      </c>
      <c r="BL160" s="32">
        <v>2</v>
      </c>
      <c r="BM160" s="32">
        <v>2</v>
      </c>
      <c r="BN160" s="32">
        <v>0</v>
      </c>
      <c r="BO160" s="32">
        <v>6</v>
      </c>
      <c r="BP160" s="32">
        <v>0</v>
      </c>
      <c r="BQ160" s="32">
        <v>7</v>
      </c>
      <c r="BR160" s="32">
        <v>0</v>
      </c>
      <c r="BS160" s="32">
        <v>0</v>
      </c>
      <c r="BT160" s="32">
        <v>83</v>
      </c>
      <c r="BU160" s="32">
        <v>5.7</v>
      </c>
      <c r="BV160" s="32">
        <v>0</v>
      </c>
      <c r="BW160" s="32">
        <v>1.5</v>
      </c>
      <c r="BX160" s="32">
        <v>0</v>
      </c>
      <c r="BY160" s="32">
        <v>8.1</v>
      </c>
      <c r="BZ160" s="32">
        <v>0</v>
      </c>
      <c r="CA160" s="32">
        <v>7</v>
      </c>
      <c r="CB160" s="32">
        <v>1.1000000000000001</v>
      </c>
      <c r="CC160" s="32">
        <v>0</v>
      </c>
      <c r="CD160" s="177">
        <v>51</v>
      </c>
      <c r="CE160" s="32">
        <v>51</v>
      </c>
      <c r="CF160" s="32">
        <v>0</v>
      </c>
      <c r="CG160" s="32">
        <v>10</v>
      </c>
      <c r="CH160" s="32">
        <v>1</v>
      </c>
      <c r="CI160" s="32">
        <v>0</v>
      </c>
      <c r="CJ160" s="32">
        <v>0</v>
      </c>
      <c r="CK160" s="32">
        <v>16</v>
      </c>
      <c r="CL160" s="32">
        <v>0</v>
      </c>
      <c r="CM160" s="32">
        <v>0</v>
      </c>
      <c r="CN160" s="32">
        <v>0</v>
      </c>
      <c r="CO160" s="177">
        <v>21.3</v>
      </c>
      <c r="CP160" s="32">
        <v>20</v>
      </c>
      <c r="CQ160" s="32">
        <v>0.3</v>
      </c>
      <c r="CR160" s="32">
        <v>1</v>
      </c>
      <c r="CS160" s="32">
        <v>6.8</v>
      </c>
      <c r="CT160" s="32">
        <v>39.6</v>
      </c>
      <c r="CU160" s="32">
        <v>210</v>
      </c>
      <c r="CV160" s="32">
        <v>0</v>
      </c>
      <c r="CW160" s="32">
        <v>0</v>
      </c>
      <c r="CX160" s="32">
        <v>0</v>
      </c>
      <c r="CY160" s="32">
        <v>1.1000000000000001</v>
      </c>
      <c r="CZ160" s="32">
        <v>8.1999999999999993</v>
      </c>
      <c r="DA160" s="32">
        <v>0</v>
      </c>
    </row>
    <row r="161" spans="1:105" s="2" customFormat="1" x14ac:dyDescent="0.2">
      <c r="A161" s="1" t="s">
        <v>185</v>
      </c>
      <c r="B161" s="1"/>
      <c r="C161" s="7"/>
      <c r="D161" s="32">
        <v>45.5</v>
      </c>
      <c r="E161" s="32">
        <v>777</v>
      </c>
      <c r="F161" s="32">
        <v>330.1</v>
      </c>
      <c r="G161" s="32">
        <v>211</v>
      </c>
      <c r="H161" s="32">
        <v>237</v>
      </c>
      <c r="I161" s="32">
        <v>709</v>
      </c>
      <c r="J161" s="32">
        <v>618.79999999999995</v>
      </c>
      <c r="K161" s="32">
        <v>72.3</v>
      </c>
      <c r="L161" s="32">
        <v>9.4</v>
      </c>
      <c r="M161" s="32">
        <v>276</v>
      </c>
      <c r="N161" s="32">
        <v>10</v>
      </c>
      <c r="O161" s="32">
        <v>220</v>
      </c>
      <c r="P161" s="32">
        <v>14</v>
      </c>
      <c r="Q161" s="32">
        <v>2.4</v>
      </c>
      <c r="R161" s="32">
        <v>0</v>
      </c>
      <c r="S161" s="32">
        <v>118.4</v>
      </c>
      <c r="T161" s="32">
        <v>1874</v>
      </c>
      <c r="U161" s="32">
        <v>470.8</v>
      </c>
      <c r="V161" s="32">
        <v>106</v>
      </c>
      <c r="W161" s="32">
        <v>104.7</v>
      </c>
      <c r="X161" s="32">
        <v>296.8</v>
      </c>
      <c r="Y161" s="32">
        <v>123.3</v>
      </c>
      <c r="Z161" s="32">
        <v>0</v>
      </c>
      <c r="AA161" s="32">
        <v>27.3</v>
      </c>
      <c r="AB161" s="32">
        <v>2.5</v>
      </c>
      <c r="AC161" s="32">
        <v>0</v>
      </c>
      <c r="AD161" s="32">
        <v>16.600000000000001</v>
      </c>
      <c r="AE161" s="32">
        <v>0</v>
      </c>
      <c r="AF161" s="32">
        <v>16.600000000000001</v>
      </c>
      <c r="AG161" s="32">
        <v>125.3</v>
      </c>
      <c r="AH161" s="177">
        <v>515.5</v>
      </c>
      <c r="AI161" s="32">
        <v>490</v>
      </c>
      <c r="AJ161" s="32">
        <v>25.5</v>
      </c>
      <c r="AK161" s="32">
        <v>991</v>
      </c>
      <c r="AL161" s="32">
        <v>912.8</v>
      </c>
      <c r="AM161" s="32">
        <v>41.1</v>
      </c>
      <c r="AN161" s="177">
        <v>1257</v>
      </c>
      <c r="AO161" s="32">
        <v>886</v>
      </c>
      <c r="AP161" s="32">
        <v>371</v>
      </c>
      <c r="AQ161" s="32">
        <v>10.6</v>
      </c>
      <c r="AR161" s="32">
        <v>22.6</v>
      </c>
      <c r="AS161" s="32">
        <v>1349</v>
      </c>
      <c r="AT161" s="32">
        <v>70571.399999999994</v>
      </c>
      <c r="AU161" s="32">
        <v>70560</v>
      </c>
      <c r="AV161" s="32">
        <v>11.4</v>
      </c>
      <c r="AW161" s="32">
        <v>2140</v>
      </c>
      <c r="AX161" s="32">
        <v>301</v>
      </c>
      <c r="AY161" s="32">
        <v>37</v>
      </c>
      <c r="AZ161" s="32">
        <v>203</v>
      </c>
      <c r="BA161" s="32">
        <v>1003</v>
      </c>
      <c r="BB161" s="32">
        <v>42</v>
      </c>
      <c r="BC161" s="32">
        <v>113</v>
      </c>
      <c r="BD161" s="32">
        <v>1338</v>
      </c>
      <c r="BE161" s="32">
        <v>43</v>
      </c>
      <c r="BF161" s="32">
        <v>25</v>
      </c>
      <c r="BG161" s="32">
        <v>324</v>
      </c>
      <c r="BH161" s="32">
        <v>3</v>
      </c>
      <c r="BI161" s="32">
        <v>671</v>
      </c>
      <c r="BJ161" s="32">
        <v>366.7</v>
      </c>
      <c r="BK161" s="32">
        <v>304.3</v>
      </c>
      <c r="BL161" s="32">
        <v>1228</v>
      </c>
      <c r="BM161" s="32">
        <v>378</v>
      </c>
      <c r="BN161" s="32">
        <v>850</v>
      </c>
      <c r="BO161" s="32">
        <v>152</v>
      </c>
      <c r="BP161" s="32">
        <v>382</v>
      </c>
      <c r="BQ161" s="32">
        <v>180</v>
      </c>
      <c r="BR161" s="32">
        <v>170</v>
      </c>
      <c r="BS161" s="32">
        <v>618</v>
      </c>
      <c r="BT161" s="32">
        <v>66</v>
      </c>
      <c r="BU161" s="32">
        <v>74.099999999999994</v>
      </c>
      <c r="BV161" s="32">
        <v>509.1</v>
      </c>
      <c r="BW161" s="32">
        <v>51.8</v>
      </c>
      <c r="BX161" s="32">
        <v>44</v>
      </c>
      <c r="BY161" s="32">
        <v>178.6</v>
      </c>
      <c r="BZ161" s="32">
        <v>4.0999999999999996</v>
      </c>
      <c r="CA161" s="32">
        <v>167</v>
      </c>
      <c r="CB161" s="32">
        <v>7.5</v>
      </c>
      <c r="CC161" s="32">
        <v>93.5</v>
      </c>
      <c r="CD161" s="177">
        <v>3079.7</v>
      </c>
      <c r="CE161" s="32">
        <v>2855</v>
      </c>
      <c r="CF161" s="32">
        <v>224.7</v>
      </c>
      <c r="CG161" s="32">
        <v>255</v>
      </c>
      <c r="CH161" s="32">
        <v>20</v>
      </c>
      <c r="CI161" s="32">
        <v>43</v>
      </c>
      <c r="CJ161" s="32">
        <v>139.9</v>
      </c>
      <c r="CK161" s="32">
        <v>59</v>
      </c>
      <c r="CL161" s="32">
        <v>583</v>
      </c>
      <c r="CM161" s="32">
        <v>57.2</v>
      </c>
      <c r="CN161" s="32">
        <v>0</v>
      </c>
      <c r="CO161" s="177">
        <v>373.7</v>
      </c>
      <c r="CP161" s="32">
        <v>185</v>
      </c>
      <c r="CQ161" s="32">
        <v>15.3</v>
      </c>
      <c r="CR161" s="32">
        <v>173.4</v>
      </c>
      <c r="CS161" s="32">
        <v>113.4</v>
      </c>
      <c r="CT161" s="32">
        <v>403.6</v>
      </c>
      <c r="CU161" s="32">
        <v>148.9</v>
      </c>
      <c r="CV161" s="32">
        <v>36</v>
      </c>
      <c r="CW161" s="32">
        <v>19.8</v>
      </c>
      <c r="CX161" s="32">
        <v>13.2</v>
      </c>
      <c r="CY161" s="32">
        <v>180.7</v>
      </c>
      <c r="CZ161" s="32">
        <v>516.4</v>
      </c>
      <c r="DA161" s="32">
        <v>106.3</v>
      </c>
    </row>
    <row r="162" spans="1:105" s="2" customFormat="1" x14ac:dyDescent="0.2">
      <c r="A162" s="3" t="s">
        <v>229</v>
      </c>
      <c r="B162" s="3"/>
      <c r="C162" s="7"/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177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2">
        <v>0</v>
      </c>
      <c r="BV162" s="32">
        <v>0</v>
      </c>
      <c r="BW162" s="32">
        <v>0</v>
      </c>
      <c r="BX162" s="32">
        <v>0</v>
      </c>
      <c r="BY162" s="32">
        <v>0</v>
      </c>
      <c r="BZ162" s="32">
        <v>0</v>
      </c>
      <c r="CA162" s="32">
        <v>0</v>
      </c>
      <c r="CB162" s="32">
        <v>0</v>
      </c>
      <c r="CC162" s="32">
        <v>0</v>
      </c>
      <c r="CD162" s="32">
        <v>0</v>
      </c>
      <c r="CE162" s="32">
        <v>0</v>
      </c>
      <c r="CF162" s="32">
        <v>0</v>
      </c>
      <c r="CG162" s="32">
        <v>0</v>
      </c>
      <c r="CH162" s="32">
        <v>0</v>
      </c>
      <c r="CI162" s="32">
        <v>0</v>
      </c>
      <c r="CJ162" s="32">
        <v>0</v>
      </c>
      <c r="CK162" s="32">
        <v>0</v>
      </c>
      <c r="CL162" s="32">
        <v>0</v>
      </c>
      <c r="CM162" s="32">
        <v>0</v>
      </c>
      <c r="CN162" s="32">
        <v>0</v>
      </c>
      <c r="CO162" s="32">
        <v>0</v>
      </c>
      <c r="CP162" s="32">
        <v>0</v>
      </c>
      <c r="CQ162" s="32">
        <v>0</v>
      </c>
      <c r="CR162" s="32">
        <v>0</v>
      </c>
      <c r="CS162" s="32">
        <v>0</v>
      </c>
      <c r="CT162" s="32">
        <v>0</v>
      </c>
      <c r="CU162" s="32">
        <v>0</v>
      </c>
      <c r="CV162" s="32">
        <v>0</v>
      </c>
      <c r="CW162" s="32">
        <v>0</v>
      </c>
      <c r="CX162" s="32">
        <v>0</v>
      </c>
      <c r="CY162" s="32">
        <v>0</v>
      </c>
      <c r="CZ162" s="32">
        <v>0</v>
      </c>
      <c r="DA162" s="32">
        <v>0</v>
      </c>
    </row>
    <row r="163" spans="1:105" s="2" customFormat="1" x14ac:dyDescent="0.2">
      <c r="A163" s="1" t="s">
        <v>186</v>
      </c>
      <c r="B163" s="1"/>
      <c r="C163" s="7"/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2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10</v>
      </c>
      <c r="V163" s="32">
        <v>0</v>
      </c>
      <c r="W163" s="32">
        <v>0</v>
      </c>
      <c r="X163" s="32">
        <v>0</v>
      </c>
      <c r="Y163" s="32">
        <v>0</v>
      </c>
      <c r="Z163" s="32">
        <v>2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177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177">
        <v>0</v>
      </c>
      <c r="AO163" s="32">
        <v>0</v>
      </c>
      <c r="AP163" s="32">
        <v>0</v>
      </c>
      <c r="AQ163" s="32">
        <v>0</v>
      </c>
      <c r="AR163" s="32">
        <v>1</v>
      </c>
      <c r="AS163" s="32">
        <v>2</v>
      </c>
      <c r="AT163" s="32">
        <v>256</v>
      </c>
      <c r="AU163" s="32">
        <v>256</v>
      </c>
      <c r="AV163" s="32">
        <v>0</v>
      </c>
      <c r="AW163" s="32">
        <v>22</v>
      </c>
      <c r="AX163" s="32">
        <v>0</v>
      </c>
      <c r="AY163" s="32">
        <v>3</v>
      </c>
      <c r="AZ163" s="32">
        <v>0</v>
      </c>
      <c r="BA163" s="32">
        <v>16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1</v>
      </c>
      <c r="BP163" s="32">
        <v>1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0</v>
      </c>
      <c r="CC163" s="32">
        <v>0</v>
      </c>
      <c r="CD163" s="177">
        <v>18</v>
      </c>
      <c r="CE163" s="32">
        <v>18</v>
      </c>
      <c r="CF163" s="32">
        <v>0</v>
      </c>
      <c r="CG163" s="32">
        <v>8</v>
      </c>
      <c r="CH163" s="32">
        <v>0</v>
      </c>
      <c r="CI163" s="32">
        <v>0</v>
      </c>
      <c r="CJ163" s="32">
        <v>0</v>
      </c>
      <c r="CK163" s="32">
        <v>0</v>
      </c>
      <c r="CL163" s="32">
        <v>0</v>
      </c>
      <c r="CM163" s="32">
        <v>0</v>
      </c>
      <c r="CN163" s="32">
        <v>2</v>
      </c>
      <c r="CO163" s="177">
        <v>0</v>
      </c>
      <c r="CP163" s="32">
        <v>0</v>
      </c>
      <c r="CQ163" s="32">
        <v>0</v>
      </c>
      <c r="CR163" s="32">
        <v>0</v>
      </c>
      <c r="CS163" s="32">
        <v>0</v>
      </c>
      <c r="CT163" s="32">
        <v>8</v>
      </c>
      <c r="CU163" s="32">
        <v>0</v>
      </c>
      <c r="CV163" s="32">
        <v>0</v>
      </c>
      <c r="CW163" s="32">
        <v>0</v>
      </c>
      <c r="CX163" s="32">
        <v>0</v>
      </c>
      <c r="CY163" s="32">
        <v>0</v>
      </c>
      <c r="CZ163" s="32">
        <v>0</v>
      </c>
      <c r="DA163" s="32">
        <v>0</v>
      </c>
    </row>
    <row r="164" spans="1:105" s="2" customFormat="1" x14ac:dyDescent="0.2">
      <c r="A164" s="1" t="s">
        <v>187</v>
      </c>
      <c r="B164" s="1"/>
      <c r="C164" s="7"/>
      <c r="D164" s="32">
        <v>4</v>
      </c>
      <c r="E164" s="32">
        <v>42</v>
      </c>
      <c r="F164" s="32">
        <v>23</v>
      </c>
      <c r="G164" s="32">
        <v>0</v>
      </c>
      <c r="H164" s="32">
        <v>5</v>
      </c>
      <c r="I164" s="32">
        <v>44</v>
      </c>
      <c r="J164" s="32">
        <v>8</v>
      </c>
      <c r="K164" s="32">
        <v>6</v>
      </c>
      <c r="L164" s="32">
        <v>0</v>
      </c>
      <c r="M164" s="32">
        <v>44</v>
      </c>
      <c r="N164" s="32">
        <v>4</v>
      </c>
      <c r="O164" s="32">
        <v>12</v>
      </c>
      <c r="P164" s="32">
        <v>1</v>
      </c>
      <c r="Q164" s="32">
        <v>0</v>
      </c>
      <c r="R164" s="32">
        <v>17</v>
      </c>
      <c r="S164" s="32">
        <v>0</v>
      </c>
      <c r="T164" s="32">
        <v>101</v>
      </c>
      <c r="U164" s="32">
        <v>25</v>
      </c>
      <c r="V164" s="32">
        <v>10</v>
      </c>
      <c r="W164" s="32">
        <v>0</v>
      </c>
      <c r="X164" s="32">
        <v>6</v>
      </c>
      <c r="Y164" s="32">
        <v>10</v>
      </c>
      <c r="Z164" s="32">
        <v>7</v>
      </c>
      <c r="AA164" s="32">
        <v>0</v>
      </c>
      <c r="AB164" s="32">
        <v>0</v>
      </c>
      <c r="AC164" s="32">
        <v>0</v>
      </c>
      <c r="AD164" s="32">
        <v>37</v>
      </c>
      <c r="AE164" s="32">
        <v>30</v>
      </c>
      <c r="AF164" s="32">
        <v>7</v>
      </c>
      <c r="AG164" s="32">
        <v>0</v>
      </c>
      <c r="AH164" s="177">
        <v>1</v>
      </c>
      <c r="AI164" s="32">
        <v>0</v>
      </c>
      <c r="AJ164" s="32">
        <v>1</v>
      </c>
      <c r="AK164" s="32">
        <v>18</v>
      </c>
      <c r="AL164" s="32">
        <v>72</v>
      </c>
      <c r="AM164" s="32">
        <v>0</v>
      </c>
      <c r="AN164" s="177">
        <v>48</v>
      </c>
      <c r="AO164" s="32">
        <v>48</v>
      </c>
      <c r="AP164" s="32">
        <v>0</v>
      </c>
      <c r="AQ164" s="32">
        <v>0</v>
      </c>
      <c r="AR164" s="32">
        <v>3</v>
      </c>
      <c r="AS164" s="32">
        <v>24</v>
      </c>
      <c r="AT164" s="32">
        <v>1682</v>
      </c>
      <c r="AU164" s="32">
        <v>1682</v>
      </c>
      <c r="AV164" s="32">
        <v>0</v>
      </c>
      <c r="AW164" s="32">
        <v>154</v>
      </c>
      <c r="AX164" s="32">
        <v>15</v>
      </c>
      <c r="AY164" s="32">
        <v>0</v>
      </c>
      <c r="AZ164" s="32">
        <v>34</v>
      </c>
      <c r="BA164" s="32">
        <v>7</v>
      </c>
      <c r="BB164" s="32">
        <v>0</v>
      </c>
      <c r="BC164" s="32">
        <v>7</v>
      </c>
      <c r="BD164" s="32">
        <v>51</v>
      </c>
      <c r="BE164" s="32">
        <v>0</v>
      </c>
      <c r="BF164" s="32">
        <v>6</v>
      </c>
      <c r="BG164" s="32">
        <v>8</v>
      </c>
      <c r="BH164" s="32">
        <v>0</v>
      </c>
      <c r="BI164" s="32">
        <v>13</v>
      </c>
      <c r="BJ164" s="32">
        <v>13</v>
      </c>
      <c r="BK164" s="32">
        <v>0</v>
      </c>
      <c r="BL164" s="32">
        <v>9</v>
      </c>
      <c r="BM164" s="32">
        <v>0</v>
      </c>
      <c r="BN164" s="32">
        <v>9</v>
      </c>
      <c r="BO164" s="32">
        <v>32</v>
      </c>
      <c r="BP164" s="32">
        <v>14</v>
      </c>
      <c r="BQ164" s="32">
        <v>20</v>
      </c>
      <c r="BR164" s="32">
        <v>0</v>
      </c>
      <c r="BS164" s="32">
        <v>38</v>
      </c>
      <c r="BT164" s="32">
        <v>0</v>
      </c>
      <c r="BU164" s="32">
        <v>0</v>
      </c>
      <c r="BV164" s="32">
        <v>16</v>
      </c>
      <c r="BW164" s="32">
        <v>11</v>
      </c>
      <c r="BX164" s="32">
        <v>3</v>
      </c>
      <c r="BY164" s="32">
        <v>39</v>
      </c>
      <c r="BZ164" s="32">
        <v>0</v>
      </c>
      <c r="CA164" s="32">
        <v>37</v>
      </c>
      <c r="CB164" s="32">
        <v>2</v>
      </c>
      <c r="CC164" s="32">
        <v>7</v>
      </c>
      <c r="CD164" s="177">
        <v>24</v>
      </c>
      <c r="CE164" s="32">
        <v>15</v>
      </c>
      <c r="CF164" s="32">
        <v>9</v>
      </c>
      <c r="CG164" s="32">
        <v>33</v>
      </c>
      <c r="CH164" s="32">
        <v>5</v>
      </c>
      <c r="CI164" s="32">
        <v>9</v>
      </c>
      <c r="CJ164" s="32">
        <v>0</v>
      </c>
      <c r="CK164" s="32">
        <v>0</v>
      </c>
      <c r="CL164" s="32">
        <v>33</v>
      </c>
      <c r="CM164" s="32">
        <v>5</v>
      </c>
      <c r="CN164" s="32">
        <v>0</v>
      </c>
      <c r="CO164" s="177">
        <v>66</v>
      </c>
      <c r="CP164" s="32">
        <v>59</v>
      </c>
      <c r="CQ164" s="32">
        <v>3</v>
      </c>
      <c r="CR164" s="32">
        <v>4</v>
      </c>
      <c r="CS164" s="32">
        <v>3</v>
      </c>
      <c r="CT164" s="32">
        <v>29</v>
      </c>
      <c r="CU164" s="32">
        <v>615</v>
      </c>
      <c r="CV164" s="32">
        <v>6</v>
      </c>
      <c r="CW164" s="32">
        <v>4</v>
      </c>
      <c r="CX164" s="32">
        <v>2</v>
      </c>
      <c r="CY164" s="32">
        <v>28</v>
      </c>
      <c r="CZ164" s="32">
        <v>14</v>
      </c>
      <c r="DA164" s="32">
        <v>0</v>
      </c>
    </row>
    <row r="165" spans="1:105" s="2" customFormat="1" x14ac:dyDescent="0.2">
      <c r="A165" s="1" t="s">
        <v>188</v>
      </c>
      <c r="B165" s="1"/>
      <c r="C165" s="7"/>
      <c r="D165" s="32">
        <v>324</v>
      </c>
      <c r="E165" s="32">
        <v>9118</v>
      </c>
      <c r="F165" s="32">
        <v>4895</v>
      </c>
      <c r="G165" s="32">
        <v>2631</v>
      </c>
      <c r="H165" s="32">
        <v>3252</v>
      </c>
      <c r="I165" s="32">
        <v>8605</v>
      </c>
      <c r="J165" s="32">
        <v>6711</v>
      </c>
      <c r="K165" s="32">
        <v>813</v>
      </c>
      <c r="L165" s="32">
        <v>1</v>
      </c>
      <c r="M165" s="32">
        <v>3496</v>
      </c>
      <c r="N165" s="32">
        <v>241</v>
      </c>
      <c r="O165" s="32">
        <v>2000</v>
      </c>
      <c r="P165" s="32">
        <v>275</v>
      </c>
      <c r="Q165" s="32">
        <v>66</v>
      </c>
      <c r="R165" s="32">
        <v>600</v>
      </c>
      <c r="S165" s="32">
        <v>1502</v>
      </c>
      <c r="T165" s="32">
        <v>25409</v>
      </c>
      <c r="U165" s="32">
        <v>8017</v>
      </c>
      <c r="V165" s="32">
        <v>1563</v>
      </c>
      <c r="W165" s="32">
        <v>703</v>
      </c>
      <c r="X165" s="32">
        <v>3028</v>
      </c>
      <c r="Y165" s="32">
        <v>2418</v>
      </c>
      <c r="Z165" s="32">
        <v>2601</v>
      </c>
      <c r="AA165" s="32">
        <v>788</v>
      </c>
      <c r="AB165" s="32">
        <v>113</v>
      </c>
      <c r="AC165" s="32">
        <v>5606</v>
      </c>
      <c r="AD165" s="32">
        <v>5484</v>
      </c>
      <c r="AE165" s="32">
        <v>5066</v>
      </c>
      <c r="AF165" s="32">
        <v>418</v>
      </c>
      <c r="AG165" s="32">
        <v>1420</v>
      </c>
      <c r="AH165" s="177">
        <v>5189</v>
      </c>
      <c r="AI165" s="32">
        <v>4939</v>
      </c>
      <c r="AJ165" s="32">
        <v>250</v>
      </c>
      <c r="AK165" s="32">
        <v>6408</v>
      </c>
      <c r="AL165" s="32">
        <v>3569</v>
      </c>
      <c r="AM165" s="32">
        <v>593</v>
      </c>
      <c r="AN165" s="177">
        <v>23334</v>
      </c>
      <c r="AO165" s="32">
        <v>17402</v>
      </c>
      <c r="AP165" s="32">
        <v>5932</v>
      </c>
      <c r="AQ165" s="32">
        <v>174</v>
      </c>
      <c r="AR165" s="32">
        <v>734</v>
      </c>
      <c r="AS165" s="32">
        <v>13574</v>
      </c>
      <c r="AT165" s="32">
        <v>505790</v>
      </c>
      <c r="AU165" s="32">
        <v>505619</v>
      </c>
      <c r="AV165" s="32">
        <v>171</v>
      </c>
      <c r="AW165" s="32">
        <v>39756</v>
      </c>
      <c r="AX165" s="32">
        <v>3124</v>
      </c>
      <c r="AY165" s="32">
        <v>688</v>
      </c>
      <c r="AZ165" s="32">
        <v>2200</v>
      </c>
      <c r="BA165" s="32">
        <v>9386</v>
      </c>
      <c r="BB165" s="32">
        <v>590</v>
      </c>
      <c r="BC165" s="32">
        <v>1735</v>
      </c>
      <c r="BD165" s="32">
        <v>14435</v>
      </c>
      <c r="BE165" s="32">
        <v>1102</v>
      </c>
      <c r="BF165" s="32">
        <v>1108</v>
      </c>
      <c r="BG165" s="32">
        <v>4010</v>
      </c>
      <c r="BH165" s="32">
        <v>16</v>
      </c>
      <c r="BI165" s="32">
        <v>3750</v>
      </c>
      <c r="BJ165" s="32">
        <v>3100</v>
      </c>
      <c r="BK165" s="32">
        <v>650</v>
      </c>
      <c r="BL165" s="32">
        <v>8146</v>
      </c>
      <c r="BM165" s="32">
        <v>4068</v>
      </c>
      <c r="BN165" s="32">
        <v>4078</v>
      </c>
      <c r="BO165" s="32">
        <v>1640</v>
      </c>
      <c r="BP165" s="32">
        <v>4900</v>
      </c>
      <c r="BQ165" s="32">
        <v>3890</v>
      </c>
      <c r="BR165" s="32">
        <v>725</v>
      </c>
      <c r="BS165" s="32">
        <v>7650</v>
      </c>
      <c r="BT165" s="32">
        <v>1230</v>
      </c>
      <c r="BU165" s="32">
        <v>1692</v>
      </c>
      <c r="BV165" s="32">
        <v>6153</v>
      </c>
      <c r="BW165" s="32">
        <v>1592</v>
      </c>
      <c r="BX165" s="32">
        <v>687</v>
      </c>
      <c r="BY165" s="32">
        <v>3489</v>
      </c>
      <c r="BZ165" s="32">
        <v>134</v>
      </c>
      <c r="CA165" s="32">
        <v>3149</v>
      </c>
      <c r="CB165" s="32">
        <v>206</v>
      </c>
      <c r="CC165" s="32">
        <v>2042</v>
      </c>
      <c r="CD165" s="177">
        <v>32777</v>
      </c>
      <c r="CE165" s="32">
        <v>30483</v>
      </c>
      <c r="CF165" s="32">
        <v>2294</v>
      </c>
      <c r="CG165" s="32">
        <v>5892</v>
      </c>
      <c r="CH165" s="32">
        <v>425</v>
      </c>
      <c r="CI165" s="32">
        <v>965</v>
      </c>
      <c r="CJ165" s="32">
        <v>930</v>
      </c>
      <c r="CK165" s="32">
        <v>1295</v>
      </c>
      <c r="CL165" s="32">
        <v>6777</v>
      </c>
      <c r="CM165" s="32">
        <v>865</v>
      </c>
      <c r="CN165" s="32">
        <v>59405</v>
      </c>
      <c r="CO165" s="177">
        <v>14701</v>
      </c>
      <c r="CP165" s="32">
        <v>12700</v>
      </c>
      <c r="CQ165" s="32">
        <v>274</v>
      </c>
      <c r="CR165" s="32">
        <v>1727</v>
      </c>
      <c r="CS165" s="32">
        <v>1232</v>
      </c>
      <c r="CT165" s="32">
        <v>8817</v>
      </c>
      <c r="CU165" s="32">
        <v>2027</v>
      </c>
      <c r="CV165" s="32">
        <v>681</v>
      </c>
      <c r="CW165" s="32">
        <v>417</v>
      </c>
      <c r="CX165" s="32">
        <v>243</v>
      </c>
      <c r="CY165" s="32">
        <v>2956</v>
      </c>
      <c r="CZ165" s="32">
        <v>4857</v>
      </c>
      <c r="DA165" s="32">
        <v>1640</v>
      </c>
    </row>
    <row r="166" spans="1:105" s="2" customFormat="1" x14ac:dyDescent="0.2">
      <c r="A166" s="48" t="s">
        <v>88</v>
      </c>
      <c r="B166" s="48"/>
      <c r="C166" s="7"/>
      <c r="D166" s="177">
        <v>75.349999999999994</v>
      </c>
      <c r="E166" s="227">
        <v>0.62</v>
      </c>
      <c r="F166" s="177">
        <v>78.08</v>
      </c>
      <c r="G166" s="177">
        <v>65.48</v>
      </c>
      <c r="H166" s="177">
        <v>65</v>
      </c>
      <c r="I166" s="177">
        <v>71.599999999999994</v>
      </c>
      <c r="J166" s="177">
        <v>77</v>
      </c>
      <c r="K166" s="177">
        <v>72.89</v>
      </c>
      <c r="L166" s="177">
        <v>74.7</v>
      </c>
      <c r="M166" s="177">
        <v>73.87</v>
      </c>
      <c r="N166" s="177">
        <v>69.319999999999993</v>
      </c>
      <c r="O166" s="177">
        <v>77</v>
      </c>
      <c r="P166" s="177">
        <v>69.53</v>
      </c>
      <c r="Q166" s="177" t="s">
        <v>89</v>
      </c>
      <c r="R166" s="177">
        <v>59.94</v>
      </c>
      <c r="S166" s="177">
        <v>71</v>
      </c>
      <c r="T166" s="177">
        <v>74.599999999999994</v>
      </c>
      <c r="U166" s="177">
        <v>82</v>
      </c>
      <c r="V166" s="177" t="s">
        <v>90</v>
      </c>
      <c r="W166" s="177">
        <v>71</v>
      </c>
      <c r="X166" s="177">
        <v>66.98</v>
      </c>
      <c r="Y166" s="177">
        <v>80.7</v>
      </c>
      <c r="Z166" s="177">
        <v>64.5</v>
      </c>
      <c r="AA166" s="177">
        <v>72.5</v>
      </c>
      <c r="AB166" s="177">
        <v>76.599999999999994</v>
      </c>
      <c r="AC166" s="177">
        <v>1.51</v>
      </c>
      <c r="AD166" s="177">
        <v>0</v>
      </c>
      <c r="AE166" s="177">
        <v>76.47</v>
      </c>
      <c r="AF166" s="177">
        <v>613</v>
      </c>
      <c r="AG166" s="177">
        <v>63.53</v>
      </c>
      <c r="AH166" s="177">
        <v>0</v>
      </c>
      <c r="AI166" s="177">
        <v>75.5</v>
      </c>
      <c r="AJ166" s="177">
        <v>62.6</v>
      </c>
      <c r="AK166" s="177">
        <v>70.3</v>
      </c>
      <c r="AL166" s="177">
        <v>80.33</v>
      </c>
      <c r="AM166" s="177">
        <v>69</v>
      </c>
      <c r="AN166" s="177">
        <v>0</v>
      </c>
      <c r="AO166" s="177">
        <v>73.650000000000006</v>
      </c>
      <c r="AP166" s="177">
        <v>67.7</v>
      </c>
      <c r="AQ166" s="177">
        <v>71.52</v>
      </c>
      <c r="AR166" s="177">
        <v>75.36</v>
      </c>
      <c r="AS166" s="177">
        <v>0</v>
      </c>
      <c r="AT166" s="32">
        <v>68.599999999999994</v>
      </c>
      <c r="AU166" s="227">
        <v>0.8</v>
      </c>
      <c r="AV166" s="177">
        <v>67.8</v>
      </c>
      <c r="AW166" s="177" t="s">
        <v>90</v>
      </c>
      <c r="AX166" s="177">
        <v>50</v>
      </c>
      <c r="AY166" s="177">
        <v>73.72</v>
      </c>
      <c r="AZ166" s="227">
        <v>0.75</v>
      </c>
      <c r="BA166" s="177">
        <v>73.099999999999994</v>
      </c>
      <c r="BB166" s="227">
        <v>0.73</v>
      </c>
      <c r="BC166" s="177">
        <v>74.05</v>
      </c>
      <c r="BD166" s="177">
        <v>73.099999999999994</v>
      </c>
      <c r="BE166" s="177">
        <v>70.599999999999994</v>
      </c>
      <c r="BF166" s="177">
        <v>73.2</v>
      </c>
      <c r="BG166" s="177">
        <v>74.099999999999994</v>
      </c>
      <c r="BH166" s="177">
        <v>2714</v>
      </c>
      <c r="BI166" s="32">
        <v>141.49</v>
      </c>
      <c r="BJ166" s="177">
        <v>70</v>
      </c>
      <c r="BK166" s="177">
        <v>71.489999999999995</v>
      </c>
      <c r="BL166" s="177">
        <v>0</v>
      </c>
      <c r="BM166" s="177">
        <v>73.400000000000006</v>
      </c>
      <c r="BN166" s="177">
        <v>88</v>
      </c>
      <c r="BO166" s="177">
        <v>80.599999999999994</v>
      </c>
      <c r="BP166" s="227">
        <v>0.73</v>
      </c>
      <c r="BQ166" s="227">
        <v>0.76</v>
      </c>
      <c r="BR166" s="177">
        <v>74.41</v>
      </c>
      <c r="BS166" s="177">
        <v>71.900000000000006</v>
      </c>
      <c r="BT166" s="177">
        <v>72.64</v>
      </c>
      <c r="BU166" s="177">
        <v>63.4</v>
      </c>
      <c r="BV166" s="177">
        <v>71.89</v>
      </c>
      <c r="BW166" s="227">
        <v>0.56000000000000005</v>
      </c>
      <c r="BX166" s="177">
        <v>69.06</v>
      </c>
      <c r="BY166" s="177">
        <v>0</v>
      </c>
      <c r="BZ166" s="177">
        <v>71.16</v>
      </c>
      <c r="CA166" s="177">
        <v>72.25</v>
      </c>
      <c r="CB166" s="177">
        <v>70.239999999999995</v>
      </c>
      <c r="CC166" s="177">
        <v>59</v>
      </c>
      <c r="CD166" s="177">
        <v>70</v>
      </c>
      <c r="CE166" s="177">
        <v>70</v>
      </c>
      <c r="CF166" s="177">
        <v>0.81</v>
      </c>
      <c r="CG166" s="177">
        <v>75.900000000000006</v>
      </c>
      <c r="CH166" s="177">
        <v>70</v>
      </c>
      <c r="CI166" s="177">
        <v>70</v>
      </c>
      <c r="CJ166" s="177">
        <v>8.52</v>
      </c>
      <c r="CK166" s="177">
        <v>64</v>
      </c>
      <c r="CL166" s="177">
        <v>76.06</v>
      </c>
      <c r="CM166" s="177">
        <v>72.099999999999994</v>
      </c>
      <c r="CN166" s="177">
        <v>74.59</v>
      </c>
      <c r="CO166" s="177">
        <v>0</v>
      </c>
      <c r="CP166" s="177">
        <v>69.81</v>
      </c>
      <c r="CQ166" s="177">
        <v>72.2</v>
      </c>
      <c r="CR166" s="177">
        <v>74.44</v>
      </c>
      <c r="CS166" s="177">
        <v>67.98</v>
      </c>
      <c r="CT166" s="177">
        <v>71</v>
      </c>
      <c r="CU166" s="177" t="s">
        <v>91</v>
      </c>
      <c r="CV166" s="177">
        <v>74.5</v>
      </c>
      <c r="CW166" s="177">
        <v>75</v>
      </c>
      <c r="CX166" s="177">
        <v>73.599999999999994</v>
      </c>
      <c r="CY166" s="177">
        <v>71.2</v>
      </c>
      <c r="CZ166" s="177">
        <v>71</v>
      </c>
      <c r="DA166" s="177">
        <v>73</v>
      </c>
    </row>
    <row r="167" spans="1:105" s="50" customFormat="1" ht="48" customHeight="1" x14ac:dyDescent="0.2">
      <c r="A167" s="49" t="s">
        <v>314</v>
      </c>
      <c r="B167" s="49"/>
      <c r="C167" s="7"/>
      <c r="D167" s="178">
        <v>0</v>
      </c>
      <c r="E167" s="178" t="s">
        <v>474</v>
      </c>
      <c r="F167" s="179" t="s">
        <v>475</v>
      </c>
      <c r="G167" s="178" t="s">
        <v>476</v>
      </c>
      <c r="H167" s="178" t="s">
        <v>477</v>
      </c>
      <c r="I167" s="178" t="s">
        <v>478</v>
      </c>
      <c r="J167" s="178" t="s">
        <v>479</v>
      </c>
      <c r="K167" s="178" t="s">
        <v>480</v>
      </c>
      <c r="L167" s="178" t="s">
        <v>481</v>
      </c>
      <c r="M167" s="178" t="s">
        <v>482</v>
      </c>
      <c r="N167" s="178" t="s">
        <v>483</v>
      </c>
      <c r="O167" s="178" t="s">
        <v>484</v>
      </c>
      <c r="P167" s="178" t="s">
        <v>485</v>
      </c>
      <c r="Q167" s="178" t="s">
        <v>315</v>
      </c>
      <c r="R167" s="178" t="s">
        <v>486</v>
      </c>
      <c r="S167" s="178" t="s">
        <v>487</v>
      </c>
      <c r="T167" s="178" t="s">
        <v>488</v>
      </c>
      <c r="U167" s="178" t="s">
        <v>489</v>
      </c>
      <c r="V167" s="178" t="s">
        <v>490</v>
      </c>
      <c r="W167" s="178" t="s">
        <v>491</v>
      </c>
      <c r="X167" s="178" t="s">
        <v>492</v>
      </c>
      <c r="Y167" s="178" t="s">
        <v>493</v>
      </c>
      <c r="Z167" s="178" t="s">
        <v>494</v>
      </c>
      <c r="AA167" s="178" t="s">
        <v>495</v>
      </c>
      <c r="AB167" s="178" t="s">
        <v>496</v>
      </c>
      <c r="AC167" s="178">
        <v>0</v>
      </c>
      <c r="AD167" s="178">
        <v>0</v>
      </c>
      <c r="AE167" s="178" t="s">
        <v>497</v>
      </c>
      <c r="AF167" s="178" t="s">
        <v>498</v>
      </c>
      <c r="AG167" s="179" t="s">
        <v>316</v>
      </c>
      <c r="AH167" s="178">
        <v>0</v>
      </c>
      <c r="AI167" s="178" t="s">
        <v>499</v>
      </c>
      <c r="AJ167" s="178" t="s">
        <v>500</v>
      </c>
      <c r="AK167" s="178" t="s">
        <v>501</v>
      </c>
      <c r="AL167" s="178" t="s">
        <v>502</v>
      </c>
      <c r="AM167" s="178" t="s">
        <v>503</v>
      </c>
      <c r="AN167" s="178">
        <v>0</v>
      </c>
      <c r="AO167" s="178" t="s">
        <v>504</v>
      </c>
      <c r="AP167" s="178" t="s">
        <v>505</v>
      </c>
      <c r="AQ167" s="178" t="s">
        <v>506</v>
      </c>
      <c r="AR167" s="178" t="s">
        <v>507</v>
      </c>
      <c r="AS167" s="178">
        <v>0</v>
      </c>
      <c r="AT167" s="178">
        <v>0</v>
      </c>
      <c r="AU167" s="178" t="s">
        <v>508</v>
      </c>
      <c r="AV167" s="178" t="s">
        <v>509</v>
      </c>
      <c r="AW167" s="178" t="s">
        <v>510</v>
      </c>
      <c r="AX167" s="178" t="s">
        <v>511</v>
      </c>
      <c r="AY167" s="178" t="s">
        <v>512</v>
      </c>
      <c r="AZ167" s="178" t="s">
        <v>513</v>
      </c>
      <c r="BA167" s="178" t="s">
        <v>514</v>
      </c>
      <c r="BB167" s="178" t="s">
        <v>515</v>
      </c>
      <c r="BC167" s="178" t="s">
        <v>516</v>
      </c>
      <c r="BD167" s="178" t="s">
        <v>517</v>
      </c>
      <c r="BE167" s="178" t="s">
        <v>518</v>
      </c>
      <c r="BF167" s="178" t="s">
        <v>519</v>
      </c>
      <c r="BG167" s="178" t="s">
        <v>520</v>
      </c>
      <c r="BH167" s="178">
        <v>0</v>
      </c>
      <c r="BI167" s="178">
        <v>0</v>
      </c>
      <c r="BJ167" s="178" t="s">
        <v>520</v>
      </c>
      <c r="BK167" s="178">
        <v>480008320044000</v>
      </c>
      <c r="BL167" s="178">
        <v>0</v>
      </c>
      <c r="BM167" s="178" t="s">
        <v>521</v>
      </c>
      <c r="BN167" s="178" t="s">
        <v>0</v>
      </c>
      <c r="BO167" s="178" t="s">
        <v>522</v>
      </c>
      <c r="BP167" s="178" t="s">
        <v>523</v>
      </c>
      <c r="BQ167" s="178" t="s">
        <v>524</v>
      </c>
      <c r="BR167" s="178" t="s">
        <v>525</v>
      </c>
      <c r="BS167" s="178" t="s">
        <v>526</v>
      </c>
      <c r="BT167" s="178" t="s">
        <v>527</v>
      </c>
      <c r="BU167" s="178" t="s">
        <v>528</v>
      </c>
      <c r="BV167" s="178" t="s">
        <v>529</v>
      </c>
      <c r="BW167" s="178" t="s">
        <v>530</v>
      </c>
      <c r="BX167" s="179" t="s">
        <v>531</v>
      </c>
      <c r="BY167" s="178">
        <v>0</v>
      </c>
      <c r="BZ167" s="178" t="s">
        <v>532</v>
      </c>
      <c r="CA167" s="178" t="s">
        <v>533</v>
      </c>
      <c r="CB167" s="178" t="s">
        <v>534</v>
      </c>
      <c r="CC167" s="178" t="s">
        <v>535</v>
      </c>
      <c r="CD167" s="178">
        <v>0</v>
      </c>
      <c r="CE167" s="178" t="s">
        <v>536</v>
      </c>
      <c r="CF167" s="178" t="s">
        <v>537</v>
      </c>
      <c r="CG167" s="178" t="s">
        <v>538</v>
      </c>
      <c r="CH167" s="178">
        <v>0</v>
      </c>
      <c r="CI167" s="178" t="s">
        <v>539</v>
      </c>
      <c r="CJ167" s="178" t="s">
        <v>540</v>
      </c>
      <c r="CK167" s="178" t="s">
        <v>541</v>
      </c>
      <c r="CL167" s="178" t="s">
        <v>542</v>
      </c>
      <c r="CM167" s="179" t="s">
        <v>543</v>
      </c>
      <c r="CN167" s="178" t="s">
        <v>544</v>
      </c>
      <c r="CO167" s="178">
        <v>0</v>
      </c>
      <c r="CP167" s="178" t="s">
        <v>545</v>
      </c>
      <c r="CQ167" s="178" t="s">
        <v>1</v>
      </c>
      <c r="CR167" s="178">
        <v>0</v>
      </c>
      <c r="CS167" s="178" t="s">
        <v>546</v>
      </c>
      <c r="CT167" s="178" t="s">
        <v>547</v>
      </c>
      <c r="CU167" s="178" t="s">
        <v>548</v>
      </c>
      <c r="CV167" s="178" t="s">
        <v>549</v>
      </c>
      <c r="CW167" s="178" t="s">
        <v>550</v>
      </c>
      <c r="CX167" s="178" t="s">
        <v>551</v>
      </c>
      <c r="CY167" s="178" t="s">
        <v>552</v>
      </c>
      <c r="CZ167" s="180" t="s">
        <v>553</v>
      </c>
      <c r="DA167" s="180">
        <v>0</v>
      </c>
    </row>
    <row r="168" spans="1:105" s="39" customFormat="1" ht="12" customHeight="1" x14ac:dyDescent="0.2">
      <c r="A168" s="60"/>
      <c r="B168" s="48"/>
      <c r="C168" s="7"/>
      <c r="D168" s="181">
        <v>0</v>
      </c>
      <c r="E168" s="181">
        <v>0</v>
      </c>
      <c r="F168" s="173">
        <v>0</v>
      </c>
      <c r="G168" s="181">
        <v>0</v>
      </c>
      <c r="H168" s="181">
        <v>0</v>
      </c>
      <c r="I168" s="181">
        <v>0</v>
      </c>
      <c r="J168" s="181">
        <v>0</v>
      </c>
      <c r="K168" s="181">
        <v>0</v>
      </c>
      <c r="L168" s="173">
        <v>0</v>
      </c>
      <c r="M168" s="173">
        <v>0</v>
      </c>
      <c r="N168" s="181">
        <v>0</v>
      </c>
      <c r="O168" s="173">
        <v>0</v>
      </c>
      <c r="P168" s="181">
        <v>0</v>
      </c>
      <c r="Q168" s="181">
        <v>0</v>
      </c>
      <c r="R168" s="181">
        <v>0</v>
      </c>
      <c r="S168" s="181">
        <v>0</v>
      </c>
      <c r="T168" s="173">
        <v>0</v>
      </c>
      <c r="U168" s="173">
        <v>0</v>
      </c>
      <c r="V168" s="173">
        <v>0</v>
      </c>
      <c r="W168" s="181">
        <v>0</v>
      </c>
      <c r="X168" s="181">
        <v>0</v>
      </c>
      <c r="Y168" s="181">
        <v>0</v>
      </c>
      <c r="Z168" s="181">
        <v>0</v>
      </c>
      <c r="AA168" s="181">
        <v>0</v>
      </c>
      <c r="AB168" s="181">
        <v>0</v>
      </c>
      <c r="AC168" s="173">
        <v>0</v>
      </c>
      <c r="AD168" s="173">
        <v>0</v>
      </c>
      <c r="AE168" s="181">
        <v>0</v>
      </c>
      <c r="AF168" s="181">
        <v>0</v>
      </c>
      <c r="AG168" s="181">
        <v>0</v>
      </c>
      <c r="AH168" s="173">
        <v>0</v>
      </c>
      <c r="AI168" s="173">
        <v>0</v>
      </c>
      <c r="AJ168" s="181">
        <v>0</v>
      </c>
      <c r="AK168" s="181">
        <v>0</v>
      </c>
      <c r="AL168" s="181">
        <v>0</v>
      </c>
      <c r="AM168" s="181">
        <v>0</v>
      </c>
      <c r="AN168" s="173">
        <v>0</v>
      </c>
      <c r="AO168" s="181">
        <v>0</v>
      </c>
      <c r="AP168" s="181">
        <v>0</v>
      </c>
      <c r="AQ168" s="181">
        <v>0</v>
      </c>
      <c r="AR168" s="181">
        <v>0</v>
      </c>
      <c r="AS168" s="181">
        <v>0</v>
      </c>
      <c r="AT168" s="181">
        <v>0</v>
      </c>
      <c r="AU168" s="181">
        <v>0</v>
      </c>
      <c r="AV168" s="181">
        <v>0</v>
      </c>
      <c r="AW168" s="181">
        <v>0</v>
      </c>
      <c r="AX168" s="181">
        <v>0</v>
      </c>
      <c r="AY168" s="173">
        <v>0</v>
      </c>
      <c r="AZ168" s="181">
        <v>0</v>
      </c>
      <c r="BA168" s="181">
        <v>0</v>
      </c>
      <c r="BB168" s="181">
        <v>0</v>
      </c>
      <c r="BC168" s="173">
        <v>0</v>
      </c>
      <c r="BD168" s="181">
        <v>0</v>
      </c>
      <c r="BE168" s="181">
        <v>0</v>
      </c>
      <c r="BF168" s="181">
        <v>0</v>
      </c>
      <c r="BG168" s="181">
        <v>0</v>
      </c>
      <c r="BH168" s="173">
        <v>0</v>
      </c>
      <c r="BI168" s="173">
        <v>0</v>
      </c>
      <c r="BJ168" s="173">
        <v>0</v>
      </c>
      <c r="BK168" s="181">
        <v>0</v>
      </c>
      <c r="BL168" s="181">
        <v>0</v>
      </c>
      <c r="BM168" s="181">
        <v>0</v>
      </c>
      <c r="BN168" s="181">
        <v>0</v>
      </c>
      <c r="BO168" s="181">
        <v>0</v>
      </c>
      <c r="BP168" s="181">
        <v>0</v>
      </c>
      <c r="BQ168" s="173">
        <v>0</v>
      </c>
      <c r="BR168" s="173">
        <v>0</v>
      </c>
      <c r="BS168" s="173">
        <v>0</v>
      </c>
      <c r="BT168" s="181">
        <v>0</v>
      </c>
      <c r="BU168" s="181">
        <v>0</v>
      </c>
      <c r="BV168" s="181">
        <v>0</v>
      </c>
      <c r="BW168" s="181">
        <v>0</v>
      </c>
      <c r="BX168" s="181">
        <v>0</v>
      </c>
      <c r="BY168" s="173">
        <v>0</v>
      </c>
      <c r="BZ168" s="181">
        <v>0</v>
      </c>
      <c r="CA168" s="173">
        <v>0</v>
      </c>
      <c r="CB168" s="181">
        <v>0</v>
      </c>
      <c r="CC168" s="181">
        <v>0</v>
      </c>
      <c r="CD168" s="173">
        <v>0</v>
      </c>
      <c r="CE168" s="173">
        <v>0</v>
      </c>
      <c r="CF168" s="173">
        <v>0</v>
      </c>
      <c r="CG168" s="181">
        <v>0</v>
      </c>
      <c r="CH168" s="181">
        <v>0</v>
      </c>
      <c r="CI168" s="181">
        <v>0</v>
      </c>
      <c r="CJ168" s="181">
        <v>0</v>
      </c>
      <c r="CK168" s="173">
        <v>0</v>
      </c>
      <c r="CL168" s="181">
        <v>0</v>
      </c>
      <c r="CM168" s="181">
        <v>0</v>
      </c>
      <c r="CN168" s="181">
        <v>0</v>
      </c>
      <c r="CO168" s="173">
        <v>0</v>
      </c>
      <c r="CP168" s="173">
        <v>0</v>
      </c>
      <c r="CQ168" s="181">
        <v>0</v>
      </c>
      <c r="CR168" s="181">
        <v>0</v>
      </c>
      <c r="CS168" s="181">
        <v>0</v>
      </c>
      <c r="CT168" s="181">
        <v>0</v>
      </c>
      <c r="CU168" s="181">
        <v>0</v>
      </c>
      <c r="CV168" s="181">
        <v>0</v>
      </c>
      <c r="CW168" s="173">
        <v>0</v>
      </c>
      <c r="CX168" s="181">
        <v>0</v>
      </c>
      <c r="CY168" s="181">
        <v>0</v>
      </c>
      <c r="CZ168" s="181">
        <v>0</v>
      </c>
      <c r="DA168" s="181">
        <v>0</v>
      </c>
    </row>
    <row r="169" spans="1:105" s="2" customFormat="1" x14ac:dyDescent="0.2">
      <c r="A169" s="42" t="s">
        <v>11</v>
      </c>
      <c r="B169" s="42"/>
      <c r="C169" s="7"/>
      <c r="D169" s="182">
        <v>162007</v>
      </c>
      <c r="E169" s="182">
        <v>17687211</v>
      </c>
      <c r="F169" s="182">
        <v>4391837</v>
      </c>
      <c r="G169" s="182">
        <v>2028044</v>
      </c>
      <c r="H169" s="182">
        <v>2929226</v>
      </c>
      <c r="I169" s="182">
        <v>8361061.0300000003</v>
      </c>
      <c r="J169" s="182">
        <v>5993983</v>
      </c>
      <c r="K169" s="182">
        <v>580681.01</v>
      </c>
      <c r="L169" s="182">
        <v>34785.72</v>
      </c>
      <c r="M169" s="182">
        <v>4157245</v>
      </c>
      <c r="N169" s="182">
        <v>59556.1</v>
      </c>
      <c r="O169" s="182">
        <v>4406457.51</v>
      </c>
      <c r="P169" s="182">
        <v>57357</v>
      </c>
      <c r="Q169" s="182">
        <v>4</v>
      </c>
      <c r="R169" s="182">
        <v>1902889</v>
      </c>
      <c r="S169" s="182">
        <v>1115077.3500000001</v>
      </c>
      <c r="T169" s="182">
        <v>34917020</v>
      </c>
      <c r="U169" s="182">
        <v>8133430</v>
      </c>
      <c r="V169" s="182">
        <v>1301874.6000000001</v>
      </c>
      <c r="W169" s="182">
        <v>220869</v>
      </c>
      <c r="X169" s="182">
        <v>1195394</v>
      </c>
      <c r="Y169" s="182">
        <v>3049295.07</v>
      </c>
      <c r="Z169" s="182">
        <v>4532706.05</v>
      </c>
      <c r="AA169" s="182">
        <v>87334.399999999994</v>
      </c>
      <c r="AB169" s="242">
        <v>0</v>
      </c>
      <c r="AC169" s="242">
        <v>0</v>
      </c>
      <c r="AD169" s="182">
        <v>3533585.46</v>
      </c>
      <c r="AE169" s="182">
        <v>3533585.46</v>
      </c>
      <c r="AF169" s="242">
        <v>0</v>
      </c>
      <c r="AG169" s="182">
        <v>1632846.85</v>
      </c>
      <c r="AH169" s="182">
        <v>8010280</v>
      </c>
      <c r="AI169" s="182">
        <v>7900148</v>
      </c>
      <c r="AJ169" s="182">
        <v>110132</v>
      </c>
      <c r="AK169" s="182">
        <v>2326260.02</v>
      </c>
      <c r="AL169" s="182">
        <v>2343561</v>
      </c>
      <c r="AM169" s="182">
        <v>46287</v>
      </c>
      <c r="AN169" s="182">
        <v>21241418.550000001</v>
      </c>
      <c r="AO169" s="182">
        <v>16095010.550000001</v>
      </c>
      <c r="AP169" s="182">
        <v>5146408</v>
      </c>
      <c r="AQ169" s="182">
        <v>34049.4</v>
      </c>
      <c r="AR169" s="182">
        <v>97267.22</v>
      </c>
      <c r="AS169" s="182">
        <v>15526000</v>
      </c>
      <c r="AT169" s="32">
        <v>269310397.38</v>
      </c>
      <c r="AU169" s="182">
        <v>269300000</v>
      </c>
      <c r="AV169" s="182">
        <v>10397.379999999999</v>
      </c>
      <c r="AW169" s="182">
        <v>51772658</v>
      </c>
      <c r="AX169" s="182">
        <v>1372891</v>
      </c>
      <c r="AY169" s="182">
        <v>444569</v>
      </c>
      <c r="AZ169" s="182">
        <v>1999873.35</v>
      </c>
      <c r="BA169" s="182">
        <v>16504371.15</v>
      </c>
      <c r="BB169" s="182">
        <v>572818</v>
      </c>
      <c r="BC169" s="182">
        <v>1214937.76</v>
      </c>
      <c r="BD169" s="182">
        <v>16633636</v>
      </c>
      <c r="BE169" s="182">
        <v>507893</v>
      </c>
      <c r="BF169" s="182">
        <v>485284</v>
      </c>
      <c r="BG169" s="182">
        <v>7714070</v>
      </c>
      <c r="BH169" s="243">
        <v>0</v>
      </c>
      <c r="BI169" s="32">
        <v>6503173.6600000001</v>
      </c>
      <c r="BJ169" s="182">
        <v>6346507.8799999999</v>
      </c>
      <c r="BK169" s="182">
        <v>156665.78</v>
      </c>
      <c r="BL169" s="182">
        <v>13706034</v>
      </c>
      <c r="BM169" s="182">
        <v>10132494</v>
      </c>
      <c r="BN169" s="182">
        <v>3573540</v>
      </c>
      <c r="BO169" s="182">
        <v>1795074.67</v>
      </c>
      <c r="BP169" s="182">
        <v>7982452</v>
      </c>
      <c r="BQ169" s="182">
        <v>1839271</v>
      </c>
      <c r="BR169" s="183">
        <v>113179</v>
      </c>
      <c r="BS169" s="182">
        <v>7974442</v>
      </c>
      <c r="BT169" s="182">
        <v>925693</v>
      </c>
      <c r="BU169" s="182">
        <v>1822249</v>
      </c>
      <c r="BV169" s="182">
        <v>8104180</v>
      </c>
      <c r="BW169" s="182">
        <v>1126916.24</v>
      </c>
      <c r="BX169" s="182">
        <v>357344.19</v>
      </c>
      <c r="BY169" s="182">
        <v>4995123</v>
      </c>
      <c r="BZ169" s="182">
        <v>112131</v>
      </c>
      <c r="CA169" s="182">
        <v>4612605</v>
      </c>
      <c r="CB169" s="182">
        <v>270387</v>
      </c>
      <c r="CC169" s="183">
        <v>2319621.9900000002</v>
      </c>
      <c r="CD169" s="183">
        <v>51184449</v>
      </c>
      <c r="CE169" s="183">
        <v>48921995</v>
      </c>
      <c r="CF169" s="182">
        <v>2262454</v>
      </c>
      <c r="CG169" s="182">
        <v>2759696</v>
      </c>
      <c r="CH169" s="182">
        <v>386114</v>
      </c>
      <c r="CI169" s="182">
        <v>296720</v>
      </c>
      <c r="CJ169" s="182">
        <v>384135.94</v>
      </c>
      <c r="CK169" s="182">
        <v>2054807.66</v>
      </c>
      <c r="CL169" s="182">
        <v>5651742</v>
      </c>
      <c r="CM169" s="182">
        <v>924694</v>
      </c>
      <c r="CN169" s="183">
        <v>130014363</v>
      </c>
      <c r="CO169" s="183">
        <v>10253923.119999999</v>
      </c>
      <c r="CP169" s="182">
        <v>9357941</v>
      </c>
      <c r="CQ169" s="182">
        <v>55853</v>
      </c>
      <c r="CR169" s="182">
        <v>840129.12</v>
      </c>
      <c r="CS169" s="182">
        <v>1117618.94</v>
      </c>
      <c r="CT169" s="182">
        <v>10791993</v>
      </c>
      <c r="CU169" s="182">
        <v>1601220</v>
      </c>
      <c r="CV169" s="182">
        <v>487848.27</v>
      </c>
      <c r="CW169" s="242">
        <v>0</v>
      </c>
      <c r="CX169" s="182">
        <v>77520.27</v>
      </c>
      <c r="CY169" s="183">
        <v>2630024</v>
      </c>
      <c r="CZ169" s="182">
        <v>6622832</v>
      </c>
      <c r="DA169" s="182">
        <v>1820410.05</v>
      </c>
    </row>
    <row r="170" spans="1:105" s="2" customFormat="1" x14ac:dyDescent="0.2">
      <c r="A170" s="9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>
        <v>0</v>
      </c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</row>
    <row r="171" spans="1:105" x14ac:dyDescent="0.2"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</row>
    <row r="172" spans="1:105" x14ac:dyDescent="0.2"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</row>
    <row r="173" spans="1:105" x14ac:dyDescent="0.2">
      <c r="A173" s="6" t="s">
        <v>208</v>
      </c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</row>
    <row r="174" spans="1:105" s="25" customFormat="1" x14ac:dyDescent="0.2">
      <c r="A174" s="2" t="s">
        <v>106</v>
      </c>
      <c r="D174" s="184">
        <v>1</v>
      </c>
      <c r="E174" s="184">
        <v>0.98799999999999999</v>
      </c>
      <c r="F174" s="184">
        <v>1</v>
      </c>
      <c r="G174" s="184">
        <v>1</v>
      </c>
      <c r="H174" s="184">
        <v>0.93589999999999995</v>
      </c>
      <c r="I174" s="184">
        <v>0.95</v>
      </c>
      <c r="J174" s="184">
        <v>0.97870000000000001</v>
      </c>
      <c r="K174" s="184">
        <v>0.94269999999999998</v>
      </c>
      <c r="L174" s="184">
        <v>1</v>
      </c>
      <c r="M174" s="184">
        <v>0.93410000000000004</v>
      </c>
      <c r="N174" s="184">
        <v>1</v>
      </c>
      <c r="O174" s="184">
        <v>1</v>
      </c>
      <c r="P174" s="184">
        <v>0.95279999999999998</v>
      </c>
      <c r="Q174" s="184">
        <v>1</v>
      </c>
      <c r="R174" s="184">
        <v>0.94440000000000002</v>
      </c>
      <c r="S174" s="184">
        <v>0.99219999999999997</v>
      </c>
      <c r="T174" s="184">
        <v>0.99239999999999995</v>
      </c>
      <c r="U174" s="184">
        <v>0.97850000000000004</v>
      </c>
      <c r="V174" s="184">
        <v>1</v>
      </c>
      <c r="W174" s="184">
        <v>0.92310000000000003</v>
      </c>
      <c r="X174" s="184">
        <v>0.97209999999999996</v>
      </c>
      <c r="Y174" s="184">
        <v>1</v>
      </c>
      <c r="Z174" s="184">
        <v>0.8931</v>
      </c>
      <c r="AA174" s="184">
        <v>1</v>
      </c>
      <c r="AB174" s="184">
        <v>1</v>
      </c>
      <c r="AC174" s="184">
        <v>0.84550000000000003</v>
      </c>
      <c r="AD174" s="184"/>
      <c r="AE174" s="184">
        <v>1</v>
      </c>
      <c r="AF174" s="184">
        <v>1</v>
      </c>
      <c r="AG174" s="184">
        <v>1</v>
      </c>
      <c r="AH174" s="184">
        <v>1</v>
      </c>
      <c r="AI174" s="184">
        <v>1</v>
      </c>
      <c r="AJ174" s="184">
        <v>1</v>
      </c>
      <c r="AK174" s="184">
        <v>0.92200000000000004</v>
      </c>
      <c r="AL174" s="184">
        <v>1</v>
      </c>
      <c r="AM174" s="184">
        <v>1</v>
      </c>
      <c r="AN174" s="184">
        <v>0.99644389438939995</v>
      </c>
      <c r="AO174" s="184">
        <v>0.99539999999999995</v>
      </c>
      <c r="AP174" s="184">
        <v>1</v>
      </c>
      <c r="AQ174" s="184">
        <v>1</v>
      </c>
      <c r="AR174" s="184">
        <v>1</v>
      </c>
      <c r="AS174" s="184">
        <v>0.99939999999999996</v>
      </c>
      <c r="AT174" s="184"/>
      <c r="AU174" s="184">
        <v>0.93859999999999999</v>
      </c>
      <c r="AV174" s="184">
        <v>1</v>
      </c>
      <c r="AW174" s="184">
        <v>0.96799999999999997</v>
      </c>
      <c r="AX174" s="184">
        <v>0.96789999999999998</v>
      </c>
      <c r="AY174" s="184">
        <v>1</v>
      </c>
      <c r="AZ174" s="184">
        <v>1</v>
      </c>
      <c r="BA174" s="184">
        <v>0.92700000000000005</v>
      </c>
      <c r="BB174" s="184">
        <v>1</v>
      </c>
      <c r="BC174" s="184">
        <v>1</v>
      </c>
      <c r="BD174" s="184">
        <v>1</v>
      </c>
      <c r="BE174" s="184">
        <v>1</v>
      </c>
      <c r="BF174" s="184">
        <v>0.93859999999999999</v>
      </c>
      <c r="BG174" s="184">
        <v>1</v>
      </c>
      <c r="BH174" s="184"/>
      <c r="BI174" s="184"/>
      <c r="BJ174" s="184">
        <v>0.97970000000000002</v>
      </c>
      <c r="BK174" s="184">
        <v>1</v>
      </c>
      <c r="BL174" s="184"/>
      <c r="BM174" s="184">
        <v>0.87760000000000005</v>
      </c>
      <c r="BN174" s="184">
        <v>0.95609999999999995</v>
      </c>
      <c r="BO174" s="184">
        <v>0.96319999999999995</v>
      </c>
      <c r="BP174" s="184">
        <v>1</v>
      </c>
      <c r="BQ174" s="184">
        <v>1</v>
      </c>
      <c r="BR174" s="184">
        <v>1</v>
      </c>
      <c r="BS174" s="184"/>
      <c r="BT174" s="184">
        <v>1</v>
      </c>
      <c r="BU174" s="184">
        <v>1</v>
      </c>
      <c r="BV174" s="184">
        <v>1</v>
      </c>
      <c r="BW174" s="184">
        <v>1</v>
      </c>
      <c r="BX174" s="184">
        <v>1</v>
      </c>
      <c r="BY174" s="184">
        <v>1</v>
      </c>
      <c r="BZ174" s="184">
        <v>1</v>
      </c>
      <c r="CA174" s="184">
        <v>1</v>
      </c>
      <c r="CB174" s="184">
        <v>1</v>
      </c>
      <c r="CC174" s="184">
        <v>0.92400000000000004</v>
      </c>
      <c r="CD174" s="184">
        <v>0.95912178554998995</v>
      </c>
      <c r="CE174" s="184">
        <v>0.95389999999999997</v>
      </c>
      <c r="CF174" s="184">
        <v>1</v>
      </c>
      <c r="CG174" s="184">
        <v>0.95209999999999995</v>
      </c>
      <c r="CH174" s="184">
        <v>1</v>
      </c>
      <c r="CI174" s="184">
        <v>1</v>
      </c>
      <c r="CJ174" s="184">
        <v>1</v>
      </c>
      <c r="CK174" s="184">
        <v>0.99739999999999995</v>
      </c>
      <c r="CL174" s="184">
        <v>0.91549999999999998</v>
      </c>
      <c r="CM174" s="184">
        <v>1</v>
      </c>
      <c r="CN174" s="184">
        <v>0.98440000000000005</v>
      </c>
      <c r="CO174" s="184">
        <v>0.89972991222147203</v>
      </c>
      <c r="CP174" s="184">
        <v>0.8972</v>
      </c>
      <c r="CQ174" s="184">
        <v>1</v>
      </c>
      <c r="CR174" s="184">
        <v>0.98570000000000002</v>
      </c>
      <c r="CS174" s="184">
        <v>1</v>
      </c>
      <c r="CT174" s="184">
        <v>1</v>
      </c>
      <c r="CU174" s="184">
        <v>1</v>
      </c>
      <c r="CV174" s="184"/>
      <c r="CW174" s="184">
        <v>1</v>
      </c>
      <c r="CX174" s="184">
        <v>0.79249999999999998</v>
      </c>
      <c r="CY174" s="184">
        <v>0.77370000000000005</v>
      </c>
      <c r="CZ174" s="184">
        <v>1</v>
      </c>
      <c r="DA174" s="184">
        <v>0.996</v>
      </c>
    </row>
    <row r="175" spans="1:105" s="25" customFormat="1" x14ac:dyDescent="0.2">
      <c r="A175" s="2" t="s">
        <v>107</v>
      </c>
      <c r="D175" s="184"/>
      <c r="E175" s="184">
        <v>0.99250000000000005</v>
      </c>
      <c r="F175" s="184">
        <v>1</v>
      </c>
      <c r="G175" s="184"/>
      <c r="H175" s="184">
        <v>1</v>
      </c>
      <c r="I175" s="184"/>
      <c r="J175" s="184"/>
      <c r="K175" s="184"/>
      <c r="L175" s="184"/>
      <c r="M175" s="184"/>
      <c r="N175" s="184"/>
      <c r="O175" s="184">
        <v>1</v>
      </c>
      <c r="P175" s="184"/>
      <c r="Q175" s="184"/>
      <c r="R175" s="184"/>
      <c r="S175" s="184"/>
      <c r="T175" s="184"/>
      <c r="U175" s="184"/>
      <c r="V175" s="184">
        <v>1</v>
      </c>
      <c r="W175" s="184"/>
      <c r="X175" s="184"/>
      <c r="Y175" s="184"/>
      <c r="Z175" s="184"/>
      <c r="AA175" s="184">
        <v>1</v>
      </c>
      <c r="AB175" s="184"/>
      <c r="AC175" s="184">
        <v>1</v>
      </c>
      <c r="AD175" s="184"/>
      <c r="AE175" s="184">
        <v>1</v>
      </c>
      <c r="AF175" s="184"/>
      <c r="AG175" s="184"/>
      <c r="AH175" s="184">
        <v>1</v>
      </c>
      <c r="AI175" s="184">
        <v>1</v>
      </c>
      <c r="AJ175" s="184"/>
      <c r="AK175" s="184"/>
      <c r="AL175" s="184">
        <v>1</v>
      </c>
      <c r="AM175" s="184"/>
      <c r="AN175" s="184">
        <v>1</v>
      </c>
      <c r="AO175" s="184">
        <v>1</v>
      </c>
      <c r="AP175" s="184"/>
      <c r="AQ175" s="184"/>
      <c r="AR175" s="184"/>
      <c r="AS175" s="184">
        <v>1</v>
      </c>
      <c r="AT175" s="184"/>
      <c r="AU175" s="184"/>
      <c r="AV175" s="184"/>
      <c r="AW175" s="184">
        <v>1</v>
      </c>
      <c r="AX175" s="184"/>
      <c r="AY175" s="184"/>
      <c r="AZ175" s="184">
        <v>1</v>
      </c>
      <c r="BA175" s="184">
        <v>1</v>
      </c>
      <c r="BB175" s="184">
        <v>1</v>
      </c>
      <c r="BC175" s="184">
        <v>1</v>
      </c>
      <c r="BD175" s="184"/>
      <c r="BE175" s="184"/>
      <c r="BF175" s="184">
        <v>1</v>
      </c>
      <c r="BG175" s="184">
        <v>1</v>
      </c>
      <c r="BH175" s="184"/>
      <c r="BI175" s="184"/>
      <c r="BJ175" s="184">
        <v>1</v>
      </c>
      <c r="BK175" s="184">
        <v>1</v>
      </c>
      <c r="BL175" s="184"/>
      <c r="BM175" s="184">
        <v>0.7742</v>
      </c>
      <c r="BN175" s="184">
        <v>1</v>
      </c>
      <c r="BO175" s="184"/>
      <c r="BP175" s="184">
        <v>1</v>
      </c>
      <c r="BQ175" s="184">
        <v>1</v>
      </c>
      <c r="BR175" s="184">
        <v>1</v>
      </c>
      <c r="BS175" s="184"/>
      <c r="BT175" s="184">
        <v>1</v>
      </c>
      <c r="BU175" s="184"/>
      <c r="BV175" s="184">
        <v>1</v>
      </c>
      <c r="BW175" s="184">
        <v>1</v>
      </c>
      <c r="BX175" s="184">
        <v>1</v>
      </c>
      <c r="BY175" s="184">
        <v>1</v>
      </c>
      <c r="BZ175" s="184"/>
      <c r="CA175" s="184">
        <v>1</v>
      </c>
      <c r="CB175" s="184">
        <v>1</v>
      </c>
      <c r="CC175" s="184"/>
      <c r="CD175" s="184">
        <v>1</v>
      </c>
      <c r="CE175" s="184">
        <v>1</v>
      </c>
      <c r="CF175" s="184">
        <v>1</v>
      </c>
      <c r="CG175" s="184">
        <v>1</v>
      </c>
      <c r="CH175" s="184"/>
      <c r="CI175" s="184"/>
      <c r="CJ175" s="184">
        <v>1</v>
      </c>
      <c r="CK175" s="184"/>
      <c r="CL175" s="184">
        <v>0.95450000000000002</v>
      </c>
      <c r="CM175" s="184">
        <v>1</v>
      </c>
      <c r="CN175" s="184">
        <v>1</v>
      </c>
      <c r="CO175" s="184">
        <v>1</v>
      </c>
      <c r="CP175" s="184">
        <v>1</v>
      </c>
      <c r="CQ175" s="184">
        <v>1</v>
      </c>
      <c r="CR175" s="184"/>
      <c r="CS175" s="184"/>
      <c r="CT175" s="184">
        <v>1</v>
      </c>
      <c r="CU175" s="184"/>
      <c r="CV175" s="184"/>
      <c r="CW175" s="184"/>
      <c r="CX175" s="184"/>
      <c r="CY175" s="184"/>
      <c r="CZ175" s="184">
        <v>1</v>
      </c>
      <c r="DA175" s="184"/>
    </row>
    <row r="176" spans="1:105" s="25" customFormat="1" x14ac:dyDescent="0.2">
      <c r="A176" s="2" t="s">
        <v>108</v>
      </c>
      <c r="D176" s="184">
        <v>1</v>
      </c>
      <c r="E176" s="184">
        <v>0.98839999999999995</v>
      </c>
      <c r="F176" s="184">
        <v>0.98860000000000003</v>
      </c>
      <c r="G176" s="184">
        <v>1</v>
      </c>
      <c r="H176" s="184">
        <v>0.96099999999999997</v>
      </c>
      <c r="I176" s="184">
        <v>0.92379999999999995</v>
      </c>
      <c r="J176" s="184">
        <v>0.98240000000000005</v>
      </c>
      <c r="K176" s="184">
        <v>1</v>
      </c>
      <c r="L176" s="184">
        <v>1</v>
      </c>
      <c r="M176" s="184">
        <v>0.96360000000000001</v>
      </c>
      <c r="N176" s="184">
        <v>1</v>
      </c>
      <c r="O176" s="184">
        <v>1</v>
      </c>
      <c r="P176" s="184">
        <v>0.88890000000000002</v>
      </c>
      <c r="Q176" s="184">
        <v>1</v>
      </c>
      <c r="R176" s="184">
        <v>0.97519999999999996</v>
      </c>
      <c r="S176" s="184">
        <v>1</v>
      </c>
      <c r="T176" s="184">
        <v>0.93600000000000005</v>
      </c>
      <c r="U176" s="184">
        <v>0.96</v>
      </c>
      <c r="V176" s="184">
        <v>0.98299999999999998</v>
      </c>
      <c r="W176" s="184">
        <v>0.98499999999999999</v>
      </c>
      <c r="X176" s="184">
        <v>0.999</v>
      </c>
      <c r="Y176" s="184">
        <v>0.99109999999999998</v>
      </c>
      <c r="Z176" s="184">
        <v>0.99870000000000003</v>
      </c>
      <c r="AA176" s="184">
        <v>1</v>
      </c>
      <c r="AB176" s="184">
        <v>1</v>
      </c>
      <c r="AC176" s="184">
        <v>0.54290000000000005</v>
      </c>
      <c r="AD176" s="184"/>
      <c r="AE176" s="184">
        <v>0.98929999999999996</v>
      </c>
      <c r="AF176" s="184">
        <v>1</v>
      </c>
      <c r="AG176" s="184">
        <v>1</v>
      </c>
      <c r="AH176" s="184">
        <v>0.99963346168180001</v>
      </c>
      <c r="AI176" s="184">
        <v>1</v>
      </c>
      <c r="AJ176" s="184">
        <v>0.94520000000000004</v>
      </c>
      <c r="AK176" s="184">
        <v>0.96140000000000003</v>
      </c>
      <c r="AL176" s="184">
        <v>1</v>
      </c>
      <c r="AM176" s="184">
        <v>1</v>
      </c>
      <c r="AN176" s="184">
        <v>0.98869889152231005</v>
      </c>
      <c r="AO176" s="184">
        <v>0.98440000000000005</v>
      </c>
      <c r="AP176" s="184">
        <v>0.99690000000000001</v>
      </c>
      <c r="AQ176" s="184">
        <v>1</v>
      </c>
      <c r="AR176" s="184">
        <v>1</v>
      </c>
      <c r="AS176" s="184">
        <v>0.95340000000000003</v>
      </c>
      <c r="AT176" s="184"/>
      <c r="AU176" s="184">
        <v>0.93410000000000004</v>
      </c>
      <c r="AV176" s="184">
        <v>1</v>
      </c>
      <c r="AW176" s="184">
        <v>0.97299999999999998</v>
      </c>
      <c r="AX176" s="184">
        <v>0.97640000000000005</v>
      </c>
      <c r="AY176" s="184">
        <v>1</v>
      </c>
      <c r="AZ176" s="184">
        <v>1</v>
      </c>
      <c r="BA176" s="184">
        <v>0.99580000000000002</v>
      </c>
      <c r="BB176" s="184">
        <v>1</v>
      </c>
      <c r="BC176" s="184">
        <v>1</v>
      </c>
      <c r="BD176" s="184">
        <v>0.95609999999999995</v>
      </c>
      <c r="BE176" s="184">
        <v>1</v>
      </c>
      <c r="BF176" s="184">
        <v>1</v>
      </c>
      <c r="BG176" s="184">
        <v>0.99970000000000003</v>
      </c>
      <c r="BH176" s="184"/>
      <c r="BI176" s="184"/>
      <c r="BJ176" s="184">
        <v>0.87590000000000001</v>
      </c>
      <c r="BK176" s="184">
        <v>1</v>
      </c>
      <c r="BL176" s="184"/>
      <c r="BM176" s="184">
        <v>0.98960000000000004</v>
      </c>
      <c r="BN176" s="184">
        <v>0.89890000000000003</v>
      </c>
      <c r="BO176" s="184">
        <v>1</v>
      </c>
      <c r="BP176" s="184">
        <v>1</v>
      </c>
      <c r="BQ176" s="184">
        <v>0.998</v>
      </c>
      <c r="BR176" s="184">
        <v>1</v>
      </c>
      <c r="BS176" s="184"/>
      <c r="BT176" s="184">
        <v>1</v>
      </c>
      <c r="BU176" s="184">
        <v>1</v>
      </c>
      <c r="BV176" s="184">
        <v>1</v>
      </c>
      <c r="BW176" s="184">
        <v>1</v>
      </c>
      <c r="BX176" s="184">
        <v>1</v>
      </c>
      <c r="BY176" s="184">
        <v>0.99278584816219995</v>
      </c>
      <c r="BZ176" s="184">
        <v>1</v>
      </c>
      <c r="CA176" s="184">
        <v>0.99170000000000003</v>
      </c>
      <c r="CB176" s="184">
        <v>1</v>
      </c>
      <c r="CC176" s="184">
        <v>1</v>
      </c>
      <c r="CD176" s="184">
        <v>0.94771961224488999</v>
      </c>
      <c r="CE176" s="184">
        <v>0.93989999999999996</v>
      </c>
      <c r="CF176" s="184">
        <v>1</v>
      </c>
      <c r="CG176" s="184">
        <v>1</v>
      </c>
      <c r="CH176" s="184">
        <v>1</v>
      </c>
      <c r="CI176" s="184">
        <v>1</v>
      </c>
      <c r="CJ176" s="184">
        <v>1</v>
      </c>
      <c r="CK176" s="184">
        <v>0.92830000000000001</v>
      </c>
      <c r="CL176" s="184">
        <v>0.99180000000000001</v>
      </c>
      <c r="CM176" s="184">
        <v>1</v>
      </c>
      <c r="CN176" s="184">
        <v>0.93520000000000003</v>
      </c>
      <c r="CO176" s="184">
        <v>0.99578154564379995</v>
      </c>
      <c r="CP176" s="184">
        <v>0.99960000000000004</v>
      </c>
      <c r="CQ176" s="184">
        <v>0.79720000000000002</v>
      </c>
      <c r="CR176" s="184">
        <v>1</v>
      </c>
      <c r="CS176" s="184">
        <v>1</v>
      </c>
      <c r="CT176" s="184">
        <v>0.99780000000000002</v>
      </c>
      <c r="CU176" s="184">
        <v>0.99960000000000004</v>
      </c>
      <c r="CV176" s="184"/>
      <c r="CW176" s="184">
        <v>1</v>
      </c>
      <c r="CX176" s="184">
        <v>1</v>
      </c>
      <c r="CY176" s="184">
        <v>0.94689999999999996</v>
      </c>
      <c r="CZ176" s="184">
        <v>0.94840000000000002</v>
      </c>
      <c r="DA176" s="184">
        <v>1</v>
      </c>
    </row>
    <row r="177" spans="1:105" s="25" customFormat="1" x14ac:dyDescent="0.2">
      <c r="A177" s="2" t="s">
        <v>109</v>
      </c>
      <c r="D177" s="184">
        <v>1</v>
      </c>
      <c r="E177" s="184">
        <v>0.68879999999999997</v>
      </c>
      <c r="F177" s="184">
        <v>0.86699999999999999</v>
      </c>
      <c r="G177" s="184"/>
      <c r="H177" s="184">
        <v>0.7389</v>
      </c>
      <c r="I177" s="184">
        <v>0.74550000000000005</v>
      </c>
      <c r="J177" s="184">
        <v>0.7359</v>
      </c>
      <c r="K177" s="184">
        <v>1</v>
      </c>
      <c r="L177" s="184">
        <v>1</v>
      </c>
      <c r="M177" s="184">
        <v>0.85419999999999996</v>
      </c>
      <c r="N177" s="184">
        <v>1</v>
      </c>
      <c r="O177" s="184">
        <v>0.91839999999999999</v>
      </c>
      <c r="P177" s="184">
        <v>0.79520000000000002</v>
      </c>
      <c r="Q177" s="184">
        <v>1</v>
      </c>
      <c r="R177" s="184">
        <v>1</v>
      </c>
      <c r="S177" s="184">
        <v>0.95340000000000003</v>
      </c>
      <c r="T177" s="184">
        <v>0.81599999999999995</v>
      </c>
      <c r="U177" s="184">
        <v>0.81759999999999999</v>
      </c>
      <c r="V177" s="184">
        <v>0.78380000000000005</v>
      </c>
      <c r="W177" s="184">
        <v>0.56559999999999999</v>
      </c>
      <c r="X177" s="184">
        <v>0.85399999999999998</v>
      </c>
      <c r="Y177" s="184">
        <v>0.99770000000000003</v>
      </c>
      <c r="Z177" s="184">
        <v>0.85270000000000001</v>
      </c>
      <c r="AA177" s="184">
        <v>1</v>
      </c>
      <c r="AB177" s="184">
        <v>1</v>
      </c>
      <c r="AC177" s="184">
        <v>0.79400000000000004</v>
      </c>
      <c r="AD177" s="184"/>
      <c r="AE177" s="184">
        <v>0.56850000000000001</v>
      </c>
      <c r="AF177" s="184">
        <v>1</v>
      </c>
      <c r="AG177" s="184">
        <v>0.87719999999999998</v>
      </c>
      <c r="AH177" s="184">
        <v>0.77675777175468996</v>
      </c>
      <c r="AI177" s="184">
        <v>0.77149999999999996</v>
      </c>
      <c r="AJ177" s="184">
        <v>0.88959999999999995</v>
      </c>
      <c r="AK177" s="184">
        <v>0.71599999999999997</v>
      </c>
      <c r="AL177" s="184">
        <v>0.85340000000000005</v>
      </c>
      <c r="AM177" s="184">
        <v>0.96760000000000002</v>
      </c>
      <c r="AN177" s="184">
        <v>0.75245916393443002</v>
      </c>
      <c r="AO177" s="184">
        <v>0.75460000000000005</v>
      </c>
      <c r="AP177" s="184">
        <v>0.745</v>
      </c>
      <c r="AQ177" s="184">
        <v>0.98319999999999996</v>
      </c>
      <c r="AR177" s="184">
        <v>0.99890000000000001</v>
      </c>
      <c r="AS177" s="184">
        <v>0.88100000000000001</v>
      </c>
      <c r="AT177" s="184"/>
      <c r="AU177" s="184">
        <v>0.73540000000000005</v>
      </c>
      <c r="AV177" s="184"/>
      <c r="AW177" s="184">
        <v>0.72230000000000005</v>
      </c>
      <c r="AX177" s="184">
        <v>1</v>
      </c>
      <c r="AY177" s="184">
        <v>1</v>
      </c>
      <c r="AZ177" s="184">
        <v>0.82509999999999994</v>
      </c>
      <c r="BA177" s="184">
        <v>0.74129999999999996</v>
      </c>
      <c r="BB177" s="184">
        <v>1</v>
      </c>
      <c r="BC177" s="184">
        <v>0.99739999999999995</v>
      </c>
      <c r="BD177" s="184">
        <v>0.67749999999999999</v>
      </c>
      <c r="BE177" s="184"/>
      <c r="BF177" s="184">
        <v>1</v>
      </c>
      <c r="BG177" s="184">
        <v>0.77410000000000001</v>
      </c>
      <c r="BH177" s="184"/>
      <c r="BI177" s="184"/>
      <c r="BJ177" s="184">
        <v>0.92549999999999999</v>
      </c>
      <c r="BK177" s="184">
        <v>1</v>
      </c>
      <c r="BL177" s="184"/>
      <c r="BM177" s="184"/>
      <c r="BN177" s="184"/>
      <c r="BO177" s="184"/>
      <c r="BP177" s="184"/>
      <c r="BQ177" s="184">
        <v>0.71130000000000004</v>
      </c>
      <c r="BR177" s="184"/>
      <c r="BS177" s="184"/>
      <c r="BT177" s="184">
        <v>1</v>
      </c>
      <c r="BU177" s="184">
        <v>0.97240000000000004</v>
      </c>
      <c r="BV177" s="184">
        <v>0.74399999999999999</v>
      </c>
      <c r="BW177" s="184">
        <v>0.99929999999999997</v>
      </c>
      <c r="BX177" s="184">
        <v>1</v>
      </c>
      <c r="BY177" s="184">
        <v>0.82779776277534101</v>
      </c>
      <c r="BZ177" s="184">
        <v>0.82509999999999994</v>
      </c>
      <c r="CA177" s="184">
        <v>0.82789999999999997</v>
      </c>
      <c r="CB177" s="184">
        <v>0.82730000000000004</v>
      </c>
      <c r="CC177" s="184">
        <v>0.96599999999999997</v>
      </c>
      <c r="CD177" s="184">
        <v>0.95148126614746997</v>
      </c>
      <c r="CE177" s="184">
        <v>0.94610000000000005</v>
      </c>
      <c r="CF177" s="184">
        <v>1</v>
      </c>
      <c r="CG177" s="184">
        <v>0.68799999999999994</v>
      </c>
      <c r="CH177" s="184">
        <v>0.95730000000000004</v>
      </c>
      <c r="CI177" s="184">
        <v>0.99480000000000002</v>
      </c>
      <c r="CJ177" s="184">
        <v>1</v>
      </c>
      <c r="CK177" s="184">
        <v>0.79510000000000003</v>
      </c>
      <c r="CL177" s="184">
        <v>0.94599999999999995</v>
      </c>
      <c r="CM177" s="184"/>
      <c r="CN177" s="184">
        <v>0.85319999999999996</v>
      </c>
      <c r="CO177" s="184">
        <v>0.65666214236529996</v>
      </c>
      <c r="CP177" s="184">
        <v>0.5958</v>
      </c>
      <c r="CQ177" s="184">
        <v>0.88900000000000001</v>
      </c>
      <c r="CR177" s="184">
        <v>0.99929999999999997</v>
      </c>
      <c r="CS177" s="184">
        <v>1</v>
      </c>
      <c r="CT177" s="184">
        <v>0.94620000000000004</v>
      </c>
      <c r="CU177" s="184">
        <v>0.99990000000000001</v>
      </c>
      <c r="CV177" s="184"/>
      <c r="CW177" s="184">
        <v>1</v>
      </c>
      <c r="CX177" s="184"/>
      <c r="CY177" s="184">
        <v>0.95530000000000004</v>
      </c>
      <c r="CZ177" s="184">
        <v>0.95220000000000005</v>
      </c>
      <c r="DA177" s="184">
        <v>1</v>
      </c>
    </row>
    <row r="178" spans="1:105" s="25" customFormat="1" x14ac:dyDescent="0.2">
      <c r="A178" s="2" t="s">
        <v>110</v>
      </c>
      <c r="D178" s="184">
        <v>1</v>
      </c>
      <c r="E178" s="184">
        <v>1</v>
      </c>
      <c r="F178" s="184">
        <v>0.99729999999999996</v>
      </c>
      <c r="G178" s="184">
        <v>1</v>
      </c>
      <c r="H178" s="184">
        <v>0.99780000000000002</v>
      </c>
      <c r="I178" s="184">
        <v>1</v>
      </c>
      <c r="J178" s="184">
        <v>1</v>
      </c>
      <c r="K178" s="184"/>
      <c r="L178" s="184">
        <v>1</v>
      </c>
      <c r="M178" s="184">
        <v>1</v>
      </c>
      <c r="N178" s="184">
        <v>1</v>
      </c>
      <c r="O178" s="184">
        <v>1</v>
      </c>
      <c r="P178" s="184">
        <v>1</v>
      </c>
      <c r="Q178" s="184">
        <v>1</v>
      </c>
      <c r="R178" s="184">
        <v>1</v>
      </c>
      <c r="S178" s="184">
        <v>0.86909999999999998</v>
      </c>
      <c r="T178" s="184">
        <v>0.98799999999999999</v>
      </c>
      <c r="U178" s="184">
        <v>1</v>
      </c>
      <c r="V178" s="184">
        <v>0.95830000000000004</v>
      </c>
      <c r="W178" s="184">
        <v>1</v>
      </c>
      <c r="X178" s="184">
        <v>0.9415</v>
      </c>
      <c r="Y178" s="184">
        <v>0.99480000000000002</v>
      </c>
      <c r="Z178" s="184">
        <v>0.98170000000000002</v>
      </c>
      <c r="AA178" s="184">
        <v>1</v>
      </c>
      <c r="AB178" s="184"/>
      <c r="AC178" s="184">
        <v>0.99570000000000003</v>
      </c>
      <c r="AD178" s="184"/>
      <c r="AE178" s="184">
        <v>0.99880000000000002</v>
      </c>
      <c r="AF178" s="184">
        <v>1</v>
      </c>
      <c r="AG178" s="184">
        <v>1</v>
      </c>
      <c r="AH178" s="184">
        <v>0.96938775512410003</v>
      </c>
      <c r="AI178" s="184">
        <v>0.9577</v>
      </c>
      <c r="AJ178" s="184">
        <v>1</v>
      </c>
      <c r="AK178" s="184"/>
      <c r="AL178" s="184">
        <v>1</v>
      </c>
      <c r="AM178" s="184"/>
      <c r="AN178" s="184">
        <v>0.99541631973360001</v>
      </c>
      <c r="AO178" s="184">
        <v>0.99429999999999996</v>
      </c>
      <c r="AP178" s="184">
        <v>0.99639999999999995</v>
      </c>
      <c r="AQ178" s="184">
        <v>1</v>
      </c>
      <c r="AR178" s="184">
        <v>1</v>
      </c>
      <c r="AS178" s="184">
        <v>0.99570000000000003</v>
      </c>
      <c r="AT178" s="184"/>
      <c r="AU178" s="184">
        <v>0.93100000000000005</v>
      </c>
      <c r="AV178" s="184">
        <v>1</v>
      </c>
      <c r="AW178" s="184">
        <v>0.98270000000000002</v>
      </c>
      <c r="AX178" s="184">
        <v>0.98440000000000005</v>
      </c>
      <c r="AY178" s="184">
        <v>1</v>
      </c>
      <c r="AZ178" s="184">
        <v>0.97</v>
      </c>
      <c r="BA178" s="184">
        <v>0.95240000000000002</v>
      </c>
      <c r="BB178" s="184">
        <v>0.99460000000000004</v>
      </c>
      <c r="BC178" s="184">
        <v>0.99450000000000005</v>
      </c>
      <c r="BD178" s="184">
        <v>1</v>
      </c>
      <c r="BE178" s="184">
        <v>1</v>
      </c>
      <c r="BF178" s="184">
        <v>0.98780000000000001</v>
      </c>
      <c r="BG178" s="184">
        <v>1</v>
      </c>
      <c r="BH178" s="184"/>
      <c r="BI178" s="184"/>
      <c r="BJ178" s="184">
        <v>1</v>
      </c>
      <c r="BK178" s="184">
        <v>1</v>
      </c>
      <c r="BL178" s="184"/>
      <c r="BM178" s="184"/>
      <c r="BN178" s="184"/>
      <c r="BO178" s="184">
        <v>1</v>
      </c>
      <c r="BP178" s="184">
        <v>1</v>
      </c>
      <c r="BQ178" s="184">
        <v>1</v>
      </c>
      <c r="BR178" s="184">
        <v>1</v>
      </c>
      <c r="BS178" s="184"/>
      <c r="BT178" s="184">
        <v>1</v>
      </c>
      <c r="BU178" s="184">
        <v>1</v>
      </c>
      <c r="BV178" s="184">
        <v>0.99980000000000002</v>
      </c>
      <c r="BW178" s="184">
        <v>1</v>
      </c>
      <c r="BX178" s="184">
        <v>1</v>
      </c>
      <c r="BY178" s="184">
        <v>0.99748617395676198</v>
      </c>
      <c r="BZ178" s="184"/>
      <c r="CA178" s="184">
        <v>0.99750000000000005</v>
      </c>
      <c r="CB178" s="184">
        <v>1</v>
      </c>
      <c r="CC178" s="184">
        <v>0.98209999999999997</v>
      </c>
      <c r="CD178" s="184">
        <v>1</v>
      </c>
      <c r="CE178" s="184">
        <v>1</v>
      </c>
      <c r="CF178" s="184">
        <v>1</v>
      </c>
      <c r="CG178" s="184">
        <v>0.99519999999999997</v>
      </c>
      <c r="CH178" s="184">
        <v>1</v>
      </c>
      <c r="CI178" s="184">
        <v>1</v>
      </c>
      <c r="CJ178" s="184">
        <v>1</v>
      </c>
      <c r="CK178" s="184">
        <v>0.99260000000000004</v>
      </c>
      <c r="CL178" s="184">
        <v>0.95989999999999998</v>
      </c>
      <c r="CM178" s="184">
        <v>1</v>
      </c>
      <c r="CN178" s="184">
        <v>0.98670000000000002</v>
      </c>
      <c r="CO178" s="184">
        <v>0.97382715963980004</v>
      </c>
      <c r="CP178" s="184">
        <v>0.97350000000000003</v>
      </c>
      <c r="CQ178" s="184">
        <v>1</v>
      </c>
      <c r="CR178" s="184">
        <v>1</v>
      </c>
      <c r="CS178" s="184">
        <v>1</v>
      </c>
      <c r="CT178" s="184">
        <v>0.98480000000000001</v>
      </c>
      <c r="CU178" s="184">
        <v>1</v>
      </c>
      <c r="CV178" s="184"/>
      <c r="CW178" s="184">
        <v>1</v>
      </c>
      <c r="CX178" s="184">
        <v>1</v>
      </c>
      <c r="CY178" s="184"/>
      <c r="CZ178" s="184">
        <v>1</v>
      </c>
      <c r="DA178" s="184">
        <v>1</v>
      </c>
    </row>
    <row r="179" spans="1:105" s="25" customFormat="1" x14ac:dyDescent="0.2">
      <c r="A179" s="2" t="s">
        <v>111</v>
      </c>
      <c r="D179" s="184">
        <v>1</v>
      </c>
      <c r="E179" s="184">
        <v>1</v>
      </c>
      <c r="F179" s="184">
        <v>0.99839999999999995</v>
      </c>
      <c r="G179" s="184">
        <v>1</v>
      </c>
      <c r="H179" s="184">
        <v>0.97540000000000004</v>
      </c>
      <c r="I179" s="184">
        <v>1</v>
      </c>
      <c r="J179" s="184">
        <v>0.96499999999999997</v>
      </c>
      <c r="K179" s="184">
        <v>0.95450000000000002</v>
      </c>
      <c r="L179" s="184">
        <v>1</v>
      </c>
      <c r="M179" s="184">
        <v>1</v>
      </c>
      <c r="N179" s="184">
        <v>1</v>
      </c>
      <c r="O179" s="184">
        <v>1</v>
      </c>
      <c r="P179" s="184">
        <v>1</v>
      </c>
      <c r="Q179" s="184">
        <v>1</v>
      </c>
      <c r="R179" s="184">
        <v>1</v>
      </c>
      <c r="S179" s="184">
        <v>0.87890000000000001</v>
      </c>
      <c r="T179" s="184">
        <v>0.98719999999999997</v>
      </c>
      <c r="U179" s="184">
        <v>1</v>
      </c>
      <c r="V179" s="184">
        <v>0.99480000000000002</v>
      </c>
      <c r="W179" s="184">
        <v>1</v>
      </c>
      <c r="X179" s="184">
        <v>0.97799999999999998</v>
      </c>
      <c r="Y179" s="184">
        <v>0.99619999999999997</v>
      </c>
      <c r="Z179" s="184">
        <v>0.98209999999999997</v>
      </c>
      <c r="AA179" s="184"/>
      <c r="AB179" s="184">
        <v>1</v>
      </c>
      <c r="AC179" s="184">
        <v>0.99460000000000004</v>
      </c>
      <c r="AD179" s="184"/>
      <c r="AE179" s="184">
        <v>1</v>
      </c>
      <c r="AF179" s="184">
        <v>1</v>
      </c>
      <c r="AG179" s="184">
        <v>1</v>
      </c>
      <c r="AH179" s="184">
        <v>0.99665924276169304</v>
      </c>
      <c r="AI179" s="184">
        <v>0.99660000000000004</v>
      </c>
      <c r="AJ179" s="184">
        <v>1</v>
      </c>
      <c r="AK179" s="184">
        <v>0.86180000000000001</v>
      </c>
      <c r="AL179" s="184">
        <v>1</v>
      </c>
      <c r="AM179" s="184">
        <v>1</v>
      </c>
      <c r="AN179" s="184">
        <v>0.97778836117379997</v>
      </c>
      <c r="AO179" s="184">
        <v>0.96840000000000004</v>
      </c>
      <c r="AP179" s="184">
        <v>1</v>
      </c>
      <c r="AQ179" s="184">
        <v>1</v>
      </c>
      <c r="AR179" s="184">
        <v>1</v>
      </c>
      <c r="AS179" s="184">
        <v>0.99680000000000002</v>
      </c>
      <c r="AT179" s="184"/>
      <c r="AU179" s="184">
        <v>0.99880000000000002</v>
      </c>
      <c r="AV179" s="184">
        <v>1</v>
      </c>
      <c r="AW179" s="184">
        <v>0.97199999999999998</v>
      </c>
      <c r="AX179" s="184">
        <v>1</v>
      </c>
      <c r="AY179" s="184">
        <v>1</v>
      </c>
      <c r="AZ179" s="184">
        <v>1</v>
      </c>
      <c r="BA179" s="184">
        <v>0.97350000000000003</v>
      </c>
      <c r="BB179" s="184">
        <v>1</v>
      </c>
      <c r="BC179" s="184">
        <v>0.99419999999999997</v>
      </c>
      <c r="BD179" s="184">
        <v>1</v>
      </c>
      <c r="BE179" s="184"/>
      <c r="BF179" s="184">
        <v>0.95499999999999996</v>
      </c>
      <c r="BG179" s="184">
        <v>1</v>
      </c>
      <c r="BH179" s="184"/>
      <c r="BI179" s="184"/>
      <c r="BJ179" s="184">
        <v>0.99760000000000004</v>
      </c>
      <c r="BK179" s="184">
        <v>1</v>
      </c>
      <c r="BL179" s="184"/>
      <c r="BM179" s="184"/>
      <c r="BN179" s="184"/>
      <c r="BO179" s="184">
        <v>1</v>
      </c>
      <c r="BP179" s="184"/>
      <c r="BQ179" s="184">
        <v>1</v>
      </c>
      <c r="BR179" s="184">
        <v>1</v>
      </c>
      <c r="BS179" s="184"/>
      <c r="BT179" s="184">
        <v>1</v>
      </c>
      <c r="BU179" s="184"/>
      <c r="BV179" s="184">
        <v>1</v>
      </c>
      <c r="BW179" s="184">
        <v>1</v>
      </c>
      <c r="BX179" s="184">
        <v>1</v>
      </c>
      <c r="BY179" s="184">
        <v>1</v>
      </c>
      <c r="BZ179" s="184"/>
      <c r="CA179" s="184">
        <v>1</v>
      </c>
      <c r="CB179" s="184">
        <v>1</v>
      </c>
      <c r="CC179" s="184">
        <v>0.94869999999999999</v>
      </c>
      <c r="CD179" s="184">
        <v>0.99991825753522001</v>
      </c>
      <c r="CE179" s="184">
        <v>0.99990000000000001</v>
      </c>
      <c r="CF179" s="184">
        <v>1</v>
      </c>
      <c r="CG179" s="184">
        <v>1</v>
      </c>
      <c r="CH179" s="184">
        <v>1</v>
      </c>
      <c r="CI179" s="184">
        <v>1</v>
      </c>
      <c r="CJ179" s="184">
        <v>1</v>
      </c>
      <c r="CK179" s="184">
        <v>1</v>
      </c>
      <c r="CL179" s="184">
        <v>1</v>
      </c>
      <c r="CM179" s="184"/>
      <c r="CN179" s="184">
        <v>0.97140000000000004</v>
      </c>
      <c r="CO179" s="184">
        <v>1</v>
      </c>
      <c r="CP179" s="184">
        <v>1</v>
      </c>
      <c r="CQ179" s="184">
        <v>1</v>
      </c>
      <c r="CR179" s="184">
        <v>1</v>
      </c>
      <c r="CS179" s="184">
        <v>1</v>
      </c>
      <c r="CT179" s="184">
        <v>0.99580000000000002</v>
      </c>
      <c r="CU179" s="184">
        <v>1</v>
      </c>
      <c r="CV179" s="184"/>
      <c r="CW179" s="184">
        <v>0.97799999999999998</v>
      </c>
      <c r="CX179" s="184">
        <v>1</v>
      </c>
      <c r="CY179" s="184">
        <v>0.92400000000000004</v>
      </c>
      <c r="CZ179" s="184">
        <v>1</v>
      </c>
      <c r="DA179" s="184">
        <v>1</v>
      </c>
    </row>
    <row r="180" spans="1:105" s="25" customFormat="1" x14ac:dyDescent="0.2">
      <c r="A180" s="2" t="s">
        <v>112</v>
      </c>
      <c r="D180" s="184">
        <v>1</v>
      </c>
      <c r="E180" s="184">
        <v>0.91679999999999995</v>
      </c>
      <c r="F180" s="184">
        <v>1</v>
      </c>
      <c r="G180" s="184"/>
      <c r="H180" s="184">
        <v>1</v>
      </c>
      <c r="I180" s="184">
        <v>0.84660000000000002</v>
      </c>
      <c r="J180" s="184">
        <v>1</v>
      </c>
      <c r="K180" s="184">
        <v>0.95830000000000004</v>
      </c>
      <c r="L180" s="184"/>
      <c r="M180" s="184">
        <v>0.94430000000000003</v>
      </c>
      <c r="N180" s="184">
        <v>1</v>
      </c>
      <c r="O180" s="184">
        <v>1</v>
      </c>
      <c r="P180" s="184">
        <v>1</v>
      </c>
      <c r="Q180" s="184">
        <v>1</v>
      </c>
      <c r="R180" s="184">
        <v>1</v>
      </c>
      <c r="S180" s="184">
        <v>0.94210000000000005</v>
      </c>
      <c r="T180" s="184">
        <v>1</v>
      </c>
      <c r="U180" s="184">
        <v>0.85870000000000002</v>
      </c>
      <c r="V180" s="184"/>
      <c r="W180" s="184">
        <v>1</v>
      </c>
      <c r="X180" s="184">
        <v>1</v>
      </c>
      <c r="Y180" s="184">
        <v>1</v>
      </c>
      <c r="Z180" s="184">
        <v>1</v>
      </c>
      <c r="AA180" s="184">
        <v>1</v>
      </c>
      <c r="AB180" s="184">
        <v>1</v>
      </c>
      <c r="AC180" s="184">
        <v>1</v>
      </c>
      <c r="AD180" s="184"/>
      <c r="AE180" s="184">
        <v>0.91800000000000004</v>
      </c>
      <c r="AF180" s="184">
        <v>1</v>
      </c>
      <c r="AG180" s="184">
        <v>1</v>
      </c>
      <c r="AH180" s="184">
        <v>0.92847317744154101</v>
      </c>
      <c r="AI180" s="184">
        <v>0.92730000000000001</v>
      </c>
      <c r="AJ180" s="184">
        <v>1</v>
      </c>
      <c r="AK180" s="184">
        <v>1</v>
      </c>
      <c r="AL180" s="184">
        <v>1</v>
      </c>
      <c r="AM180" s="184">
        <v>1</v>
      </c>
      <c r="AN180" s="184">
        <v>0.982698961937716</v>
      </c>
      <c r="AO180" s="184">
        <v>0.97829999999999995</v>
      </c>
      <c r="AP180" s="184">
        <v>1</v>
      </c>
      <c r="AQ180" s="184">
        <v>1</v>
      </c>
      <c r="AR180" s="184">
        <v>1</v>
      </c>
      <c r="AS180" s="184">
        <v>0.95379999999999998</v>
      </c>
      <c r="AT180" s="184"/>
      <c r="AU180" s="184"/>
      <c r="AV180" s="184"/>
      <c r="AW180" s="184">
        <v>0.98599999999999999</v>
      </c>
      <c r="AX180" s="184"/>
      <c r="AY180" s="184">
        <v>1</v>
      </c>
      <c r="AZ180" s="184">
        <v>0.98780000000000001</v>
      </c>
      <c r="BA180" s="184">
        <v>0.97960000000000003</v>
      </c>
      <c r="BB180" s="184">
        <v>0.99</v>
      </c>
      <c r="BC180" s="184">
        <v>1</v>
      </c>
      <c r="BD180" s="184">
        <v>0.96250000000000002</v>
      </c>
      <c r="BE180" s="184">
        <v>0.96430000000000005</v>
      </c>
      <c r="BF180" s="184"/>
      <c r="BG180" s="184">
        <v>1</v>
      </c>
      <c r="BH180" s="184"/>
      <c r="BI180" s="184"/>
      <c r="BJ180" s="184">
        <v>1</v>
      </c>
      <c r="BK180" s="184"/>
      <c r="BL180" s="184"/>
      <c r="BM180" s="184"/>
      <c r="BN180" s="184">
        <v>0.9</v>
      </c>
      <c r="BO180" s="184">
        <v>1</v>
      </c>
      <c r="BP180" s="184">
        <v>1</v>
      </c>
      <c r="BQ180" s="184">
        <v>1</v>
      </c>
      <c r="BR180" s="184">
        <v>1</v>
      </c>
      <c r="BS180" s="184"/>
      <c r="BT180" s="184">
        <v>1</v>
      </c>
      <c r="BU180" s="184">
        <v>1</v>
      </c>
      <c r="BV180" s="184">
        <v>1</v>
      </c>
      <c r="BW180" s="184">
        <v>1</v>
      </c>
      <c r="BX180" s="184">
        <v>1</v>
      </c>
      <c r="BY180" s="184">
        <v>1</v>
      </c>
      <c r="BZ180" s="184">
        <v>1</v>
      </c>
      <c r="CA180" s="184">
        <v>1</v>
      </c>
      <c r="CB180" s="184">
        <v>1</v>
      </c>
      <c r="CC180" s="184">
        <v>1</v>
      </c>
      <c r="CD180" s="184">
        <v>0.84579711449270001</v>
      </c>
      <c r="CE180" s="184">
        <v>0.83460000000000001</v>
      </c>
      <c r="CF180" s="184">
        <v>1</v>
      </c>
      <c r="CG180" s="184">
        <v>1</v>
      </c>
      <c r="CH180" s="184">
        <v>1</v>
      </c>
      <c r="CI180" s="184">
        <v>1</v>
      </c>
      <c r="CJ180" s="184">
        <v>1</v>
      </c>
      <c r="CK180" s="184">
        <v>1</v>
      </c>
      <c r="CL180" s="184">
        <v>1</v>
      </c>
      <c r="CM180" s="184">
        <v>1</v>
      </c>
      <c r="CN180" s="184">
        <v>0.89300000000000002</v>
      </c>
      <c r="CO180" s="184">
        <v>1</v>
      </c>
      <c r="CP180" s="184">
        <v>1</v>
      </c>
      <c r="CQ180" s="184">
        <v>1</v>
      </c>
      <c r="CR180" s="184"/>
      <c r="CS180" s="184">
        <v>0.9647</v>
      </c>
      <c r="CT180" s="184">
        <v>0.83699999999999997</v>
      </c>
      <c r="CU180" s="184">
        <v>1</v>
      </c>
      <c r="CV180" s="184"/>
      <c r="CW180" s="184"/>
      <c r="CX180" s="184">
        <v>1</v>
      </c>
      <c r="CY180" s="184">
        <v>0.872</v>
      </c>
      <c r="CZ180" s="184">
        <v>1</v>
      </c>
      <c r="DA180" s="184">
        <v>0.9375</v>
      </c>
    </row>
    <row r="181" spans="1:105" s="25" customFormat="1" x14ac:dyDescent="0.2">
      <c r="A181" s="2" t="s">
        <v>113</v>
      </c>
      <c r="D181" s="184">
        <v>1</v>
      </c>
      <c r="E181" s="184"/>
      <c r="F181" s="184">
        <v>1</v>
      </c>
      <c r="G181" s="184"/>
      <c r="H181" s="184"/>
      <c r="I181" s="184"/>
      <c r="J181" s="184">
        <v>1</v>
      </c>
      <c r="K181" s="184"/>
      <c r="L181" s="184"/>
      <c r="M181" s="184"/>
      <c r="N181" s="184"/>
      <c r="O181" s="184"/>
      <c r="P181" s="184"/>
      <c r="Q181" s="184"/>
      <c r="R181" s="184">
        <v>1</v>
      </c>
      <c r="S181" s="184"/>
      <c r="T181" s="184"/>
      <c r="U181" s="184"/>
      <c r="V181" s="184"/>
      <c r="W181" s="184"/>
      <c r="X181" s="184"/>
      <c r="Y181" s="184"/>
      <c r="Z181" s="184">
        <v>1</v>
      </c>
      <c r="AA181" s="184"/>
      <c r="AB181" s="184"/>
      <c r="AC181" s="184">
        <v>1</v>
      </c>
      <c r="AD181" s="184"/>
      <c r="AE181" s="184"/>
      <c r="AF181" s="184"/>
      <c r="AG181" s="184">
        <v>1</v>
      </c>
      <c r="AH181" s="184"/>
      <c r="AI181" s="184"/>
      <c r="AJ181" s="184"/>
      <c r="AK181" s="184">
        <v>1</v>
      </c>
      <c r="AL181" s="184">
        <v>1</v>
      </c>
      <c r="AM181" s="184"/>
      <c r="AN181" s="184">
        <v>1</v>
      </c>
      <c r="AO181" s="184"/>
      <c r="AP181" s="184">
        <v>1</v>
      </c>
      <c r="AQ181" s="184">
        <v>1</v>
      </c>
      <c r="AR181" s="184"/>
      <c r="AS181" s="184"/>
      <c r="AT181" s="184"/>
      <c r="AU181" s="184">
        <v>0.91400000000000003</v>
      </c>
      <c r="AV181" s="184"/>
      <c r="AW181" s="184"/>
      <c r="AX181" s="184">
        <v>1</v>
      </c>
      <c r="AY181" s="184"/>
      <c r="AZ181" s="184"/>
      <c r="BA181" s="184">
        <v>1</v>
      </c>
      <c r="BB181" s="184"/>
      <c r="BC181" s="184"/>
      <c r="BD181" s="184"/>
      <c r="BE181" s="184"/>
      <c r="BF181" s="184"/>
      <c r="BG181" s="184">
        <v>1</v>
      </c>
      <c r="BH181" s="184"/>
      <c r="BI181" s="184"/>
      <c r="BJ181" s="184"/>
      <c r="BK181" s="184">
        <v>1</v>
      </c>
      <c r="BL181" s="184"/>
      <c r="BM181" s="184"/>
      <c r="BN181" s="184">
        <v>1</v>
      </c>
      <c r="BO181" s="184">
        <v>1</v>
      </c>
      <c r="BP181" s="184">
        <v>1</v>
      </c>
      <c r="BQ181" s="184">
        <v>1</v>
      </c>
      <c r="BR181" s="184">
        <v>1</v>
      </c>
      <c r="BS181" s="184"/>
      <c r="BT181" s="184"/>
      <c r="BU181" s="184"/>
      <c r="BV181" s="184">
        <v>1</v>
      </c>
      <c r="BW181" s="184"/>
      <c r="BX181" s="184"/>
      <c r="BY181" s="184"/>
      <c r="BZ181" s="184"/>
      <c r="CA181" s="184"/>
      <c r="CB181" s="184"/>
      <c r="CC181" s="184">
        <v>1</v>
      </c>
      <c r="CD181" s="184"/>
      <c r="CE181" s="184"/>
      <c r="CF181" s="184"/>
      <c r="CG181" s="184"/>
      <c r="CH181" s="184"/>
      <c r="CI181" s="184"/>
      <c r="CJ181" s="184">
        <v>1</v>
      </c>
      <c r="CK181" s="184"/>
      <c r="CL181" s="184">
        <v>1</v>
      </c>
      <c r="CM181" s="184"/>
      <c r="CN181" s="184"/>
      <c r="CO181" s="184"/>
      <c r="CP181" s="184"/>
      <c r="CQ181" s="184"/>
      <c r="CR181" s="184"/>
      <c r="CS181" s="184"/>
      <c r="CT181" s="184">
        <v>0.94740000000000002</v>
      </c>
      <c r="CU181" s="184"/>
      <c r="CV181" s="184"/>
      <c r="CW181" s="184"/>
      <c r="CX181" s="184"/>
      <c r="CY181" s="184"/>
      <c r="CZ181" s="184">
        <v>1</v>
      </c>
      <c r="DA181" s="184"/>
    </row>
    <row r="182" spans="1:105" x14ac:dyDescent="0.2">
      <c r="A182" s="2" t="s">
        <v>115</v>
      </c>
      <c r="D182" s="185">
        <v>1.7160000000000001E-3</v>
      </c>
      <c r="E182" s="185">
        <v>2.7499999999999998E-3</v>
      </c>
      <c r="F182" s="185">
        <v>0.14662800000000001</v>
      </c>
      <c r="G182" s="185">
        <v>2.5231E-2</v>
      </c>
      <c r="H182" s="185">
        <v>3.4923000000000003E-2</v>
      </c>
      <c r="I182" s="185">
        <v>1.2444E-2</v>
      </c>
      <c r="J182" s="185">
        <v>3.3361000000000002E-2</v>
      </c>
      <c r="K182" s="185">
        <v>1.8844829999999999</v>
      </c>
      <c r="L182" s="185">
        <v>6.2589999999999998E-3</v>
      </c>
      <c r="M182" s="185">
        <v>0.101535</v>
      </c>
      <c r="N182" s="185">
        <v>0.473333</v>
      </c>
      <c r="O182" s="185">
        <v>0.28075499999999998</v>
      </c>
      <c r="P182" s="185">
        <v>1.1720000000000001E-3</v>
      </c>
      <c r="Q182" s="185" t="s">
        <v>215</v>
      </c>
      <c r="R182" s="185">
        <v>0.36344700000000002</v>
      </c>
      <c r="S182" s="185">
        <v>1.6799999999999999E-4</v>
      </c>
      <c r="T182" s="185">
        <v>6.2023000000000002E-2</v>
      </c>
      <c r="U182" s="185">
        <v>2.5066999999999999E-2</v>
      </c>
      <c r="V182" s="185">
        <v>6.9329000000000002E-2</v>
      </c>
      <c r="W182" s="185">
        <v>1</v>
      </c>
      <c r="X182" s="185">
        <v>1.8149999999999999E-2</v>
      </c>
      <c r="Y182" s="185">
        <v>4.1736000000000002E-2</v>
      </c>
      <c r="Z182" s="185">
        <v>3.9480000000000001E-2</v>
      </c>
      <c r="AA182" s="240">
        <v>0</v>
      </c>
      <c r="AB182" s="185" t="s">
        <v>215</v>
      </c>
      <c r="AC182" s="185">
        <v>6.8664000000000003E-2</v>
      </c>
      <c r="AD182" s="185"/>
      <c r="AE182" s="185">
        <v>6.0701999999999999E-2</v>
      </c>
      <c r="AF182" s="240">
        <v>0</v>
      </c>
      <c r="AG182" s="185">
        <v>9.5350000000000001E-3</v>
      </c>
      <c r="AH182" s="185">
        <v>5.6737588652482273E-3</v>
      </c>
      <c r="AI182" s="185">
        <v>5.7999999999999996E-3</v>
      </c>
      <c r="AJ182" s="185">
        <v>1.5579999999999999E-3</v>
      </c>
      <c r="AK182" s="185">
        <v>0.34058699999999997</v>
      </c>
      <c r="AL182" s="185">
        <v>4.2172000000000001E-2</v>
      </c>
      <c r="AM182" s="185">
        <v>0.488539</v>
      </c>
      <c r="AN182" s="185">
        <v>3.1753697952308264E-2</v>
      </c>
      <c r="AO182" s="185">
        <v>3.1219E-2</v>
      </c>
      <c r="AP182" s="185">
        <v>3.3581E-2</v>
      </c>
      <c r="AQ182" s="185">
        <v>1.5</v>
      </c>
      <c r="AR182" s="240">
        <v>0</v>
      </c>
      <c r="AS182" s="185">
        <v>0.11527800000000001</v>
      </c>
      <c r="AT182" s="185"/>
      <c r="AU182" s="185">
        <v>0.47282000000000002</v>
      </c>
      <c r="AV182" s="185" t="s">
        <v>215</v>
      </c>
      <c r="AW182" s="185">
        <v>2.0570999999999999E-2</v>
      </c>
      <c r="AX182" s="185">
        <v>1.1069000000000001E-2</v>
      </c>
      <c r="AY182" s="185">
        <v>1.375</v>
      </c>
      <c r="AZ182" s="185">
        <v>5.5978E-2</v>
      </c>
      <c r="BA182" s="185">
        <v>6.1832999999999999E-2</v>
      </c>
      <c r="BB182" s="185">
        <v>2.9023180000000002</v>
      </c>
      <c r="BC182" s="185">
        <v>1.1670000000000001E-3</v>
      </c>
      <c r="BD182" s="185">
        <v>8.1374000000000002E-2</v>
      </c>
      <c r="BE182" s="185">
        <v>2.3191E-2</v>
      </c>
      <c r="BF182" s="185">
        <v>0.2</v>
      </c>
      <c r="BG182" s="185">
        <v>5.8919999999999997E-3</v>
      </c>
      <c r="BH182" s="185"/>
      <c r="BI182" s="185"/>
      <c r="BJ182" s="185">
        <v>3.5620000000000001E-3</v>
      </c>
      <c r="BK182" s="185" t="s">
        <v>215</v>
      </c>
      <c r="BL182" s="185"/>
      <c r="BM182" s="185">
        <v>5.9604999999999998E-2</v>
      </c>
      <c r="BN182" s="185">
        <v>0.12007</v>
      </c>
      <c r="BO182" s="185">
        <v>2.8400000000000002E-4</v>
      </c>
      <c r="BP182" s="185">
        <v>0.13334599999999999</v>
      </c>
      <c r="BQ182" s="185">
        <v>1.6468E-2</v>
      </c>
      <c r="BR182" s="240">
        <v>0</v>
      </c>
      <c r="BS182" s="185" t="s">
        <v>215</v>
      </c>
      <c r="BT182" s="185">
        <v>6.4209999999999996E-3</v>
      </c>
      <c r="BU182" s="185">
        <v>1.2210000000000001E-3</v>
      </c>
      <c r="BV182" s="185">
        <v>7.5600000000000005E-4</v>
      </c>
      <c r="BW182" s="240">
        <v>0</v>
      </c>
      <c r="BX182" s="185">
        <v>6.1900000000000002E-3</v>
      </c>
      <c r="BY182" s="185">
        <v>4.1188684923262114E-3</v>
      </c>
      <c r="BZ182" s="240">
        <v>0</v>
      </c>
      <c r="CA182" s="185">
        <v>3.9490000000000003E-3</v>
      </c>
      <c r="CB182" s="185">
        <v>1.0015E-2</v>
      </c>
      <c r="CC182" s="185">
        <v>3.0499999999999999E-4</v>
      </c>
      <c r="CD182" s="185">
        <v>8.57778824123335E-2</v>
      </c>
      <c r="CE182" s="185">
        <v>9.2385999999999996E-2</v>
      </c>
      <c r="CF182" s="185">
        <v>2.2469999999999999E-3</v>
      </c>
      <c r="CG182" s="185">
        <v>0.16825200000000001</v>
      </c>
      <c r="CH182" s="240">
        <v>0</v>
      </c>
      <c r="CI182" s="185" t="s">
        <v>215</v>
      </c>
      <c r="CJ182" s="240">
        <v>0</v>
      </c>
      <c r="CK182" s="185">
        <v>9.4999999999999998E-3</v>
      </c>
      <c r="CL182" s="185">
        <v>1.9900000000000001E-2</v>
      </c>
      <c r="CM182" s="185">
        <v>1.4289999999999999E-3</v>
      </c>
      <c r="CN182" s="185">
        <v>6.1574999999999998E-2</v>
      </c>
      <c r="CO182" s="185">
        <v>2.6581551421834378E-2</v>
      </c>
      <c r="CP182" s="185">
        <v>2.1898000000000001E-2</v>
      </c>
      <c r="CQ182" s="240">
        <v>0</v>
      </c>
      <c r="CR182" s="185">
        <v>0.109823</v>
      </c>
      <c r="CS182" s="185">
        <v>1.1332E-2</v>
      </c>
      <c r="CT182" s="185">
        <v>0.25222</v>
      </c>
      <c r="CU182" s="185">
        <v>0.121352</v>
      </c>
      <c r="CV182" s="185"/>
      <c r="CW182" s="185">
        <v>1.5</v>
      </c>
      <c r="CX182" s="185" t="s">
        <v>215</v>
      </c>
      <c r="CY182" s="185">
        <v>1.8876200000000001</v>
      </c>
      <c r="CZ182" s="185">
        <v>3.2434999999999999E-2</v>
      </c>
      <c r="DA182" s="185">
        <v>2.5300000000000001E-3</v>
      </c>
    </row>
    <row r="183" spans="1:105" x14ac:dyDescent="0.2">
      <c r="A183" s="2" t="s">
        <v>116</v>
      </c>
      <c r="D183" s="185">
        <v>1.1440000000000001E-3</v>
      </c>
      <c r="E183" s="185">
        <v>1.9144999999999999E-2</v>
      </c>
      <c r="F183" s="185">
        <v>0.212119</v>
      </c>
      <c r="G183" s="185">
        <v>7.3210000000000003E-3</v>
      </c>
      <c r="H183" s="185">
        <v>6.6996E-2</v>
      </c>
      <c r="I183" s="185">
        <v>8.7980000000000003E-2</v>
      </c>
      <c r="J183" s="185">
        <v>2.6596999999999999E-2</v>
      </c>
      <c r="K183" s="185">
        <v>3.9843000000000003E-2</v>
      </c>
      <c r="L183" s="185">
        <v>2.0250000000000001E-2</v>
      </c>
      <c r="M183" s="185">
        <v>2.1235E-2</v>
      </c>
      <c r="N183" s="185">
        <v>0.473333</v>
      </c>
      <c r="O183" s="185">
        <v>1.0423E-2</v>
      </c>
      <c r="P183" s="240">
        <v>0</v>
      </c>
      <c r="Q183" s="185" t="s">
        <v>215</v>
      </c>
      <c r="R183" s="185">
        <v>4.9319999999999998E-3</v>
      </c>
      <c r="S183" s="185">
        <v>1.1384999999999999E-2</v>
      </c>
      <c r="T183" s="185">
        <v>6.862E-3</v>
      </c>
      <c r="U183" s="185">
        <v>3.3383000000000003E-2</v>
      </c>
      <c r="V183" s="185">
        <v>2.7599999999999999E-3</v>
      </c>
      <c r="W183" s="185">
        <v>2</v>
      </c>
      <c r="X183" s="185">
        <v>7.6433000000000001E-2</v>
      </c>
      <c r="Y183" s="185">
        <v>9.2560000000000003E-3</v>
      </c>
      <c r="Z183" s="185">
        <v>3.2723000000000002E-2</v>
      </c>
      <c r="AA183" s="185">
        <v>3.3867000000000001E-2</v>
      </c>
      <c r="AB183" s="185" t="s">
        <v>215</v>
      </c>
      <c r="AC183" s="185">
        <v>1.8936999999999999E-2</v>
      </c>
      <c r="AD183" s="185"/>
      <c r="AE183" s="185">
        <v>1.9606999999999999E-2</v>
      </c>
      <c r="AF183" s="240">
        <v>0</v>
      </c>
      <c r="AG183" s="185">
        <v>0.130935</v>
      </c>
      <c r="AH183" s="185">
        <v>5.782802488624756E-2</v>
      </c>
      <c r="AI183" s="185">
        <v>5.9609000000000002E-2</v>
      </c>
      <c r="AJ183" s="240">
        <v>0</v>
      </c>
      <c r="AK183" s="185">
        <v>1.2062E-2</v>
      </c>
      <c r="AL183" s="185">
        <v>9.783E-3</v>
      </c>
      <c r="AM183" s="185" t="s">
        <v>215</v>
      </c>
      <c r="AN183" s="185">
        <v>2.4639168025815051E-2</v>
      </c>
      <c r="AO183" s="185">
        <v>2.954E-2</v>
      </c>
      <c r="AP183" s="185">
        <v>7.8790000000000006E-3</v>
      </c>
      <c r="AQ183" s="185" t="s">
        <v>215</v>
      </c>
      <c r="AR183" s="240">
        <v>0</v>
      </c>
      <c r="AS183" s="185">
        <v>2.0999E-2</v>
      </c>
      <c r="AT183" s="185"/>
      <c r="AU183" s="185">
        <v>0.21332899999999999</v>
      </c>
      <c r="AV183" s="185" t="s">
        <v>215</v>
      </c>
      <c r="AW183" s="185">
        <v>5.4698999999999998E-2</v>
      </c>
      <c r="AX183" s="185">
        <v>1.302E-3</v>
      </c>
      <c r="AY183" s="185">
        <v>0.56018500000000004</v>
      </c>
      <c r="AZ183" s="185">
        <v>2.2680000000000001E-3</v>
      </c>
      <c r="BA183" s="185">
        <v>3.4250000000000003E-2</v>
      </c>
      <c r="BB183" s="185">
        <v>1.9727269999999999</v>
      </c>
      <c r="BC183" s="185">
        <v>2.0630000000000002E-3</v>
      </c>
      <c r="BD183" s="185">
        <v>8.9365E-2</v>
      </c>
      <c r="BE183" s="240">
        <v>0</v>
      </c>
      <c r="BF183" s="185">
        <v>1.2585000000000001E-2</v>
      </c>
      <c r="BG183" s="185">
        <v>1.5592E-2</v>
      </c>
      <c r="BH183" s="185"/>
      <c r="BI183" s="185"/>
      <c r="BJ183" s="185">
        <v>2.7479E-2</v>
      </c>
      <c r="BK183" s="185" t="s">
        <v>215</v>
      </c>
      <c r="BL183" s="185"/>
      <c r="BM183" s="185">
        <v>7.5956999999999997E-2</v>
      </c>
      <c r="BN183" s="185">
        <v>0.40153499999999998</v>
      </c>
      <c r="BO183" s="185">
        <v>3.0439999999999998E-2</v>
      </c>
      <c r="BP183" s="185">
        <v>4.7884999999999997E-2</v>
      </c>
      <c r="BQ183" s="185">
        <v>2.1180000000000001E-3</v>
      </c>
      <c r="BR183" s="240">
        <v>0</v>
      </c>
      <c r="BS183" s="185" t="s">
        <v>215</v>
      </c>
      <c r="BT183" s="185">
        <v>7.76E-4</v>
      </c>
      <c r="BU183" s="185">
        <v>8.1300000000000003E-4</v>
      </c>
      <c r="BV183" s="185">
        <v>7.1529999999999996E-3</v>
      </c>
      <c r="BW183" s="185">
        <v>1.3424999999999999E-2</v>
      </c>
      <c r="BX183" s="185">
        <v>9.3869999999999995E-3</v>
      </c>
      <c r="BY183" s="185">
        <v>8.1264520012037322E-2</v>
      </c>
      <c r="BZ183" s="240">
        <v>0</v>
      </c>
      <c r="CA183" s="185">
        <v>8.6463999999999999E-2</v>
      </c>
      <c r="CB183" s="185">
        <v>3.6419999999999998E-3</v>
      </c>
      <c r="CC183" s="185">
        <v>4.3084999999999998E-2</v>
      </c>
      <c r="CD183" s="185">
        <v>2.2635632645750327E-2</v>
      </c>
      <c r="CE183" s="185">
        <v>2.3694E-2</v>
      </c>
      <c r="CF183" s="185">
        <v>9.3620000000000005E-3</v>
      </c>
      <c r="CG183" s="185">
        <v>0.18312400000000001</v>
      </c>
      <c r="CH183" s="240">
        <v>0</v>
      </c>
      <c r="CI183" s="185" t="s">
        <v>215</v>
      </c>
      <c r="CJ183" s="240">
        <v>0</v>
      </c>
      <c r="CK183" s="185">
        <v>1.214E-3</v>
      </c>
      <c r="CL183" s="185">
        <v>1.7998E-2</v>
      </c>
      <c r="CM183" s="185">
        <v>7.6923000000000005E-2</v>
      </c>
      <c r="CN183" s="185">
        <v>6.5851999999999994E-2</v>
      </c>
      <c r="CO183" s="185">
        <v>3.1740858505564386E-2</v>
      </c>
      <c r="CP183" s="185">
        <v>2.5558999999999998E-2</v>
      </c>
      <c r="CQ183" s="240">
        <v>0</v>
      </c>
      <c r="CR183" s="185">
        <v>0.14047599999999999</v>
      </c>
      <c r="CS183" s="185">
        <v>1.03E-4</v>
      </c>
      <c r="CT183" s="185">
        <v>0.13111700000000001</v>
      </c>
      <c r="CU183" s="185">
        <v>0.10114099999999999</v>
      </c>
      <c r="CV183" s="185"/>
      <c r="CW183" s="185">
        <v>0.75</v>
      </c>
      <c r="CX183" s="185" t="s">
        <v>215</v>
      </c>
      <c r="CY183" s="185">
        <v>0.49499900000000002</v>
      </c>
      <c r="CZ183" s="185">
        <v>1.194E-3</v>
      </c>
      <c r="DA183" s="185">
        <v>1.0777999999999999E-2</v>
      </c>
    </row>
    <row r="184" spans="1:105" x14ac:dyDescent="0.2">
      <c r="A184" s="2" t="s">
        <v>117</v>
      </c>
      <c r="D184" s="185">
        <v>1.4300000000000001E-3</v>
      </c>
      <c r="E184" s="185">
        <v>7.9673999999999995E-2</v>
      </c>
      <c r="F184" s="185">
        <v>7.4647000000000005E-2</v>
      </c>
      <c r="G184" s="185">
        <v>5.2940000000000001E-3</v>
      </c>
      <c r="H184" s="185">
        <v>7.4527999999999997E-2</v>
      </c>
      <c r="I184" s="185">
        <v>8.0213000000000007E-2</v>
      </c>
      <c r="J184" s="185">
        <v>6.0206999999999997E-2</v>
      </c>
      <c r="K184" s="185">
        <v>3.5839999999999999E-3</v>
      </c>
      <c r="L184" s="240">
        <v>0</v>
      </c>
      <c r="M184" s="185">
        <v>1.5226999999999999E-2</v>
      </c>
      <c r="N184" s="185">
        <v>2</v>
      </c>
      <c r="O184" s="185">
        <v>7.2999999999999999E-5</v>
      </c>
      <c r="P184" s="185">
        <v>6.1510000000000002E-3</v>
      </c>
      <c r="Q184" s="185" t="s">
        <v>215</v>
      </c>
      <c r="R184" s="185">
        <v>5.0035999999999997E-2</v>
      </c>
      <c r="S184" s="185">
        <v>1.0399999999999999E-4</v>
      </c>
      <c r="T184" s="185">
        <v>1.6164000000000001E-2</v>
      </c>
      <c r="U184" s="185">
        <v>2.4028999999999998E-2</v>
      </c>
      <c r="V184" s="185">
        <v>3.0231000000000001E-2</v>
      </c>
      <c r="W184" s="185">
        <v>4.5</v>
      </c>
      <c r="X184" s="185">
        <v>0.22986400000000001</v>
      </c>
      <c r="Y184" s="185">
        <v>5.2498999999999997E-2</v>
      </c>
      <c r="Z184" s="185">
        <v>0.57987100000000003</v>
      </c>
      <c r="AA184" s="240">
        <v>0</v>
      </c>
      <c r="AB184" s="185" t="s">
        <v>215</v>
      </c>
      <c r="AC184" s="185">
        <v>8.1043000000000004E-2</v>
      </c>
      <c r="AD184" s="185"/>
      <c r="AE184" s="185">
        <v>7.8725000000000003E-2</v>
      </c>
      <c r="AF184" s="240">
        <v>0</v>
      </c>
      <c r="AG184" s="185">
        <v>3.7685999999999997E-2</v>
      </c>
      <c r="AH184" s="185">
        <v>6.0662914321450906E-2</v>
      </c>
      <c r="AI184" s="185">
        <v>6.2534000000000006E-2</v>
      </c>
      <c r="AJ184" s="240">
        <v>0</v>
      </c>
      <c r="AK184" s="185">
        <v>1.0426839999999999</v>
      </c>
      <c r="AL184" s="185">
        <v>2.445E-2</v>
      </c>
      <c r="AM184" s="185">
        <v>0.71633199999999997</v>
      </c>
      <c r="AN184" s="185">
        <v>4.8238007339626535E-2</v>
      </c>
      <c r="AO184" s="185">
        <v>5.5224000000000002E-2</v>
      </c>
      <c r="AP184" s="185">
        <v>2.4372999999999999E-2</v>
      </c>
      <c r="AQ184" s="185" t="s">
        <v>215</v>
      </c>
      <c r="AR184" s="240">
        <v>0</v>
      </c>
      <c r="AS184" s="185">
        <v>8.4048999999999999E-2</v>
      </c>
      <c r="AT184" s="185"/>
      <c r="AU184" s="185">
        <v>0.357989</v>
      </c>
      <c r="AV184" s="185">
        <v>0.375</v>
      </c>
      <c r="AW184" s="185">
        <v>3.8072000000000002E-2</v>
      </c>
      <c r="AX184" s="185">
        <v>2.2460999999999998E-2</v>
      </c>
      <c r="AY184" s="185">
        <v>7.4074000000000001E-2</v>
      </c>
      <c r="AZ184" s="185">
        <v>4.7614999999999998E-2</v>
      </c>
      <c r="BA184" s="185">
        <v>2.4197E-2</v>
      </c>
      <c r="BB184" s="185">
        <v>2.99E-4</v>
      </c>
      <c r="BC184" s="185">
        <v>2.8809999999999999E-3</v>
      </c>
      <c r="BD184" s="185">
        <v>8.8836999999999999E-2</v>
      </c>
      <c r="BE184" s="185">
        <v>9.3400000000000004E-4</v>
      </c>
      <c r="BF184" s="185" t="s">
        <v>215</v>
      </c>
      <c r="BG184" s="185">
        <v>5.8269999999999997E-3</v>
      </c>
      <c r="BH184" s="185"/>
      <c r="BI184" s="185"/>
      <c r="BJ184" s="185">
        <v>4.8690000000000001E-3</v>
      </c>
      <c r="BK184" s="185" t="s">
        <v>215</v>
      </c>
      <c r="BL184" s="185"/>
      <c r="BM184" s="185">
        <v>0.140431</v>
      </c>
      <c r="BN184" s="185">
        <v>0.10814500000000001</v>
      </c>
      <c r="BO184" s="185">
        <v>6.4889000000000002E-2</v>
      </c>
      <c r="BP184" s="185">
        <v>0.32890799999999998</v>
      </c>
      <c r="BQ184" s="185">
        <v>0.42039900000000002</v>
      </c>
      <c r="BR184" s="240">
        <v>0</v>
      </c>
      <c r="BS184" s="185" t="s">
        <v>215</v>
      </c>
      <c r="BT184" s="185">
        <v>1.03E-4</v>
      </c>
      <c r="BU184" s="185">
        <v>4.9299999999999995E-4</v>
      </c>
      <c r="BV184" s="185">
        <v>0.15005099999999999</v>
      </c>
      <c r="BW184" s="185">
        <v>1.7274999999999999E-2</v>
      </c>
      <c r="BX184" s="185">
        <v>7.0566000000000004E-2</v>
      </c>
      <c r="BY184" s="185">
        <v>0.22825549202527837</v>
      </c>
      <c r="BZ184" s="240">
        <v>0</v>
      </c>
      <c r="CA184" s="185">
        <v>5.9033000000000002E-2</v>
      </c>
      <c r="CB184" s="185">
        <v>4.183999</v>
      </c>
      <c r="CC184" s="185">
        <v>1.077E-3</v>
      </c>
      <c r="CD184" s="185">
        <v>4.5373783241950683E-2</v>
      </c>
      <c r="CE184" s="185">
        <v>4.8722000000000001E-2</v>
      </c>
      <c r="CF184" s="185">
        <v>3.6779999999999998E-3</v>
      </c>
      <c r="CG184" s="185">
        <v>9.0796000000000002E-2</v>
      </c>
      <c r="CH184" s="185">
        <v>2.0802000000000001E-2</v>
      </c>
      <c r="CI184" s="185">
        <v>6.3945000000000002E-2</v>
      </c>
      <c r="CJ184" s="185">
        <v>3.297E-3</v>
      </c>
      <c r="CK184" s="185">
        <v>1.438E-3</v>
      </c>
      <c r="CL184" s="185">
        <v>5.5187E-2</v>
      </c>
      <c r="CM184" s="185">
        <v>2.1552000000000002E-2</v>
      </c>
      <c r="CN184" s="185">
        <v>7.7761999999999998E-2</v>
      </c>
      <c r="CO184" s="185">
        <v>1.9269800114564806E-2</v>
      </c>
      <c r="CP184" s="185">
        <v>2.0902E-2</v>
      </c>
      <c r="CQ184" s="240">
        <v>0</v>
      </c>
      <c r="CR184" s="185">
        <v>1.4920000000000001E-3</v>
      </c>
      <c r="CS184" s="185">
        <v>4.5189999999999996E-3</v>
      </c>
      <c r="CT184" s="185">
        <v>0.18318400000000001</v>
      </c>
      <c r="CU184" s="185">
        <v>1.9151000000000001E-2</v>
      </c>
      <c r="CV184" s="185"/>
      <c r="CW184" s="240">
        <v>0</v>
      </c>
      <c r="CX184" s="185">
        <v>1.1540000000000001E-3</v>
      </c>
      <c r="CY184" s="185">
        <v>1.7999000000000001E-2</v>
      </c>
      <c r="CZ184" s="185">
        <v>6.8916000000000005E-2</v>
      </c>
      <c r="DA184" s="185">
        <v>2.9741E-2</v>
      </c>
    </row>
    <row r="185" spans="1:105" x14ac:dyDescent="0.2">
      <c r="A185" s="2" t="s">
        <v>118</v>
      </c>
      <c r="D185" s="185">
        <v>6.8649999999999996E-3</v>
      </c>
      <c r="E185" s="185">
        <v>9.5385999999999999E-2</v>
      </c>
      <c r="F185" s="185">
        <v>3.1614999999999997E-2</v>
      </c>
      <c r="G185" s="185">
        <v>0.19531399999999999</v>
      </c>
      <c r="H185" s="185">
        <v>7.2291999999999995E-2</v>
      </c>
      <c r="I185" s="185">
        <v>4.2138000000000002E-2</v>
      </c>
      <c r="J185" s="185">
        <v>3.1489000000000003E-2</v>
      </c>
      <c r="K185" s="240">
        <v>0</v>
      </c>
      <c r="L185" s="240">
        <v>0</v>
      </c>
      <c r="M185" s="185">
        <v>0.107289</v>
      </c>
      <c r="N185" s="185" t="s">
        <v>215</v>
      </c>
      <c r="O185" s="185">
        <v>5.4683000000000002E-2</v>
      </c>
      <c r="P185" s="185">
        <v>1.7570000000000001E-3</v>
      </c>
      <c r="Q185" s="185">
        <v>5.6604000000000002E-2</v>
      </c>
      <c r="R185" s="185">
        <v>4.6420000000000003E-3</v>
      </c>
      <c r="S185" s="185">
        <v>2.3084E-2</v>
      </c>
      <c r="T185" s="185">
        <v>7.6150000000000002E-3</v>
      </c>
      <c r="U185" s="185">
        <v>4.4692999999999997E-2</v>
      </c>
      <c r="V185" s="185">
        <v>8.77E-3</v>
      </c>
      <c r="W185" s="185" t="s">
        <v>215</v>
      </c>
      <c r="X185" s="185">
        <v>7.9987000000000003E-2</v>
      </c>
      <c r="Y185" s="185">
        <v>0.65706900000000001</v>
      </c>
      <c r="Z185" s="185">
        <v>4.9199E-2</v>
      </c>
      <c r="AA185" s="185">
        <v>1.0340999999999999E-2</v>
      </c>
      <c r="AB185" s="185">
        <v>1.4710000000000001E-3</v>
      </c>
      <c r="AC185" s="185">
        <v>0.196294</v>
      </c>
      <c r="AD185" s="185"/>
      <c r="AE185" s="185">
        <v>7.6099999999999996E-3</v>
      </c>
      <c r="AF185" s="185">
        <v>0.279997</v>
      </c>
      <c r="AG185" s="185">
        <v>7.4599999999999996E-3</v>
      </c>
      <c r="AH185" s="185">
        <v>7.2696592852850073E-2</v>
      </c>
      <c r="AI185" s="185">
        <v>4.6101999999999997E-2</v>
      </c>
      <c r="AJ185" s="185">
        <v>0.93798400000000004</v>
      </c>
      <c r="AK185" s="185">
        <v>3.9139E-2</v>
      </c>
      <c r="AL185" s="185">
        <v>0.199271</v>
      </c>
      <c r="AM185" s="185" t="s">
        <v>215</v>
      </c>
      <c r="AN185" s="185">
        <v>0.17307347976675874</v>
      </c>
      <c r="AO185" s="185">
        <v>0.11814</v>
      </c>
      <c r="AP185" s="185">
        <v>0.36057899999999998</v>
      </c>
      <c r="AQ185" s="185" t="s">
        <v>215</v>
      </c>
      <c r="AR185" s="185">
        <v>3.1827169999999998</v>
      </c>
      <c r="AS185" s="185">
        <v>2.6112E-2</v>
      </c>
      <c r="AT185" s="185"/>
      <c r="AU185" s="185">
        <v>0.79530400000000001</v>
      </c>
      <c r="AV185" s="185" t="s">
        <v>215</v>
      </c>
      <c r="AW185" s="185">
        <v>3.0241000000000001E-2</v>
      </c>
      <c r="AX185" s="185">
        <v>4.326E-3</v>
      </c>
      <c r="AY185" s="185">
        <v>0.15909100000000001</v>
      </c>
      <c r="AZ185" s="185">
        <v>6.515E-3</v>
      </c>
      <c r="BA185" s="185">
        <v>6.1889E-2</v>
      </c>
      <c r="BB185" s="185">
        <v>2.4090910000000001</v>
      </c>
      <c r="BC185" s="185">
        <v>4.8209999999999998E-3</v>
      </c>
      <c r="BD185" s="185">
        <v>6.6009999999999999E-2</v>
      </c>
      <c r="BE185" s="185">
        <v>1.4009999999999999E-3</v>
      </c>
      <c r="BF185" s="185" t="s">
        <v>215</v>
      </c>
      <c r="BG185" s="185">
        <v>9.6970000000000008E-3</v>
      </c>
      <c r="BH185" s="185"/>
      <c r="BI185" s="185"/>
      <c r="BJ185" s="185">
        <v>9.5329999999999998E-3</v>
      </c>
      <c r="BK185" s="185">
        <v>3.1689000000000002E-2</v>
      </c>
      <c r="BL185" s="185"/>
      <c r="BM185" s="185">
        <v>0.30097099999999999</v>
      </c>
      <c r="BN185" s="185">
        <v>0.83395200000000003</v>
      </c>
      <c r="BO185" s="185">
        <v>2.2752999999999999E-2</v>
      </c>
      <c r="BP185" s="185">
        <v>6.4310000000000006E-2</v>
      </c>
      <c r="BQ185" s="185">
        <v>7.4390000000000003E-3</v>
      </c>
      <c r="BR185" s="240">
        <v>0</v>
      </c>
      <c r="BS185" s="185" t="s">
        <v>215</v>
      </c>
      <c r="BT185" s="185">
        <v>1.029E-3</v>
      </c>
      <c r="BU185" s="185">
        <v>9.8499999999999998E-4</v>
      </c>
      <c r="BV185" s="185">
        <v>0.23564299999999999</v>
      </c>
      <c r="BW185" s="240">
        <v>0</v>
      </c>
      <c r="BX185" s="185" t="s">
        <v>215</v>
      </c>
      <c r="BY185" s="185">
        <v>0.26768071020162498</v>
      </c>
      <c r="BZ185" s="185">
        <v>5.7099999999999998E-3</v>
      </c>
      <c r="CA185" s="185">
        <v>0.28521000000000002</v>
      </c>
      <c r="CB185" s="240">
        <v>0</v>
      </c>
      <c r="CC185" s="185">
        <v>2.1499999999999999E-4</v>
      </c>
      <c r="CD185" s="185">
        <v>4.1429493074245441E-2</v>
      </c>
      <c r="CE185" s="185">
        <v>4.0811E-2</v>
      </c>
      <c r="CF185" s="185">
        <v>4.9029000000000003E-2</v>
      </c>
      <c r="CG185" s="185">
        <v>0.34358</v>
      </c>
      <c r="CH185" s="185">
        <v>8.3330000000000001E-3</v>
      </c>
      <c r="CI185" s="185" t="s">
        <v>215</v>
      </c>
      <c r="CJ185" s="185">
        <v>0.11064400000000001</v>
      </c>
      <c r="CK185" s="185">
        <v>8.3870000000000004E-3</v>
      </c>
      <c r="CL185" s="185">
        <v>2.7335999999999999E-2</v>
      </c>
      <c r="CM185" s="185">
        <v>2.6131999999999999E-2</v>
      </c>
      <c r="CN185" s="185">
        <v>8.4217E-2</v>
      </c>
      <c r="CO185" s="185">
        <v>0.21163207367354514</v>
      </c>
      <c r="CP185" s="185">
        <v>0.20543600000000001</v>
      </c>
      <c r="CQ185" s="185">
        <v>1.4200000000000001E-2</v>
      </c>
      <c r="CR185" s="185">
        <v>0.38652999999999998</v>
      </c>
      <c r="CS185" s="185">
        <v>1.5351999999999999E-2</v>
      </c>
      <c r="CT185" s="185">
        <v>0.27474900000000002</v>
      </c>
      <c r="CU185" s="185">
        <v>0.24823000000000001</v>
      </c>
      <c r="CV185" s="185"/>
      <c r="CW185" s="185">
        <v>3.5</v>
      </c>
      <c r="CX185" s="185" t="s">
        <v>215</v>
      </c>
      <c r="CY185" s="185">
        <v>3.1199999999999999E-2</v>
      </c>
      <c r="CZ185" s="185">
        <v>2.7102000000000001E-2</v>
      </c>
      <c r="DA185" s="185">
        <v>5.6290000000000003E-3</v>
      </c>
    </row>
    <row r="186" spans="1:105" x14ac:dyDescent="0.2">
      <c r="A186" s="2" t="s">
        <v>119</v>
      </c>
      <c r="D186" s="185">
        <v>5.2919999999999998E-3</v>
      </c>
      <c r="E186" s="185">
        <v>7.0236999999999994E-2</v>
      </c>
      <c r="F186" s="185">
        <v>0.18203900000000001</v>
      </c>
      <c r="G186" s="185">
        <v>0.32834000000000002</v>
      </c>
      <c r="H186" s="185">
        <v>6.5549999999999997E-2</v>
      </c>
      <c r="I186" s="185">
        <v>0.165521</v>
      </c>
      <c r="J186" s="185">
        <v>2.6102E-2</v>
      </c>
      <c r="K186" s="185">
        <v>3.908E-3</v>
      </c>
      <c r="L186" s="240">
        <v>0</v>
      </c>
      <c r="M186" s="185">
        <v>0.19394700000000001</v>
      </c>
      <c r="N186" s="185">
        <v>2.0730000000000002E-3</v>
      </c>
      <c r="O186" s="240">
        <v>0</v>
      </c>
      <c r="P186" s="185">
        <v>4.1009999999999996E-3</v>
      </c>
      <c r="Q186" s="185" t="s">
        <v>215</v>
      </c>
      <c r="R186" s="185">
        <v>0.77353300000000003</v>
      </c>
      <c r="S186" s="185">
        <v>7.0412000000000002E-2</v>
      </c>
      <c r="T186" s="185">
        <v>3.1411000000000001E-2</v>
      </c>
      <c r="U186" s="185">
        <v>0.26317200000000002</v>
      </c>
      <c r="V186" s="185">
        <v>0.15748500000000001</v>
      </c>
      <c r="W186" s="185">
        <v>9.5</v>
      </c>
      <c r="X186" s="185">
        <v>0.17361399999999999</v>
      </c>
      <c r="Y186" s="185">
        <v>0.172925</v>
      </c>
      <c r="Z186" s="185">
        <v>0.357798</v>
      </c>
      <c r="AA186" s="185">
        <v>3.0439999999999998E-3</v>
      </c>
      <c r="AB186" s="185" t="s">
        <v>215</v>
      </c>
      <c r="AC186" s="185">
        <v>0.48615599999999998</v>
      </c>
      <c r="AD186" s="185"/>
      <c r="AE186" s="185">
        <v>7.5437000000000004E-2</v>
      </c>
      <c r="AF186" s="185">
        <v>0.30728699999999998</v>
      </c>
      <c r="AG186" s="185">
        <v>4.0564000000000003E-2</v>
      </c>
      <c r="AH186" s="185">
        <v>2.8983836380825013E-2</v>
      </c>
      <c r="AI186" s="185">
        <v>2.9870000000000001E-2</v>
      </c>
      <c r="AJ186" s="240">
        <v>0</v>
      </c>
      <c r="AK186" s="185">
        <v>0.70761099999999999</v>
      </c>
      <c r="AL186" s="185">
        <v>4.0092000000000003E-2</v>
      </c>
      <c r="AM186" s="185" t="s">
        <v>215</v>
      </c>
      <c r="AN186" s="185">
        <v>6.2293513233914591E-2</v>
      </c>
      <c r="AO186" s="185">
        <v>7.2665999999999994E-2</v>
      </c>
      <c r="AP186" s="185">
        <v>2.6912999999999999E-2</v>
      </c>
      <c r="AQ186" s="185" t="s">
        <v>215</v>
      </c>
      <c r="AR186" s="185">
        <v>0.64859599999999995</v>
      </c>
      <c r="AS186" s="185">
        <v>5.6259000000000003E-2</v>
      </c>
      <c r="AT186" s="185"/>
      <c r="AU186" s="185">
        <v>0.72805500000000001</v>
      </c>
      <c r="AV186" s="185" t="s">
        <v>215</v>
      </c>
      <c r="AW186" s="185">
        <v>6.7746000000000001E-2</v>
      </c>
      <c r="AX186" s="185">
        <v>7.4949999999999999E-3</v>
      </c>
      <c r="AY186" s="185">
        <v>0.13592199999999999</v>
      </c>
      <c r="AZ186" s="185">
        <v>3.6158999999999997E-2</v>
      </c>
      <c r="BA186" s="185">
        <v>4.4757999999999999E-2</v>
      </c>
      <c r="BB186" s="185">
        <v>1.4970000000000001E-3</v>
      </c>
      <c r="BC186" s="185">
        <v>5.47E-3</v>
      </c>
      <c r="BD186" s="185">
        <v>0.22881000000000001</v>
      </c>
      <c r="BE186" s="185">
        <v>0.49540899999999999</v>
      </c>
      <c r="BF186" s="185" t="s">
        <v>215</v>
      </c>
      <c r="BG186" s="185">
        <v>9.9769999999999998E-3</v>
      </c>
      <c r="BH186" s="185"/>
      <c r="BI186" s="185"/>
      <c r="BJ186" s="185">
        <v>1.6353500000000001</v>
      </c>
      <c r="BK186" s="185">
        <v>5.3200000000000003E-4</v>
      </c>
      <c r="BL186" s="185"/>
      <c r="BM186" s="185">
        <v>0.200457</v>
      </c>
      <c r="BN186" s="185">
        <v>1.147016</v>
      </c>
      <c r="BO186" s="185">
        <v>2.7498999999999999E-2</v>
      </c>
      <c r="BP186" s="185">
        <v>0.27457999999999999</v>
      </c>
      <c r="BQ186" s="185">
        <v>0.12915499999999999</v>
      </c>
      <c r="BR186" s="240">
        <v>0</v>
      </c>
      <c r="BS186" s="185" t="s">
        <v>215</v>
      </c>
      <c r="BT186" s="185">
        <v>5.6499999999999996E-4</v>
      </c>
      <c r="BU186" s="185">
        <v>1.64E-4</v>
      </c>
      <c r="BV186" s="185">
        <v>0.14437</v>
      </c>
      <c r="BW186" s="185">
        <v>9.8815E-2</v>
      </c>
      <c r="BX186" s="185" t="s">
        <v>215</v>
      </c>
      <c r="BY186" s="185">
        <v>9.8130303942220887E-2</v>
      </c>
      <c r="BZ186" s="185">
        <v>6.1499999999999999E-4</v>
      </c>
      <c r="CA186" s="185">
        <v>9.5157000000000005E-2</v>
      </c>
      <c r="CB186" s="185">
        <v>0.214144</v>
      </c>
      <c r="CC186" s="185">
        <v>5.4206999999999998E-2</v>
      </c>
      <c r="CD186" s="185">
        <v>5.1238452642035505E-2</v>
      </c>
      <c r="CE186" s="185">
        <v>5.3953000000000001E-2</v>
      </c>
      <c r="CF186" s="185">
        <v>1.8041000000000001E-2</v>
      </c>
      <c r="CG186" s="185">
        <v>0.153943</v>
      </c>
      <c r="CH186" s="185">
        <v>4.0246999999999998E-2</v>
      </c>
      <c r="CI186" s="185">
        <v>0.36809799999999998</v>
      </c>
      <c r="CJ186" s="185">
        <v>5.0512000000000001E-2</v>
      </c>
      <c r="CK186" s="185">
        <v>4.1850000000000004E-3</v>
      </c>
      <c r="CL186" s="185">
        <v>3.3877999999999998E-2</v>
      </c>
      <c r="CM186" s="185">
        <v>2.0053000000000001E-2</v>
      </c>
      <c r="CN186" s="185">
        <v>8.0292000000000002E-2</v>
      </c>
      <c r="CO186" s="185">
        <v>7.8677545129248558E-2</v>
      </c>
      <c r="CP186" s="185">
        <v>8.1396999999999997E-2</v>
      </c>
      <c r="CQ186" s="240">
        <v>0</v>
      </c>
      <c r="CR186" s="185">
        <v>6.7427000000000001E-2</v>
      </c>
      <c r="CS186" s="185">
        <v>2.1977E-2</v>
      </c>
      <c r="CT186" s="185">
        <v>5.8361000000000003E-2</v>
      </c>
      <c r="CU186" s="185">
        <v>1.7625999999999999E-2</v>
      </c>
      <c r="CV186" s="185"/>
      <c r="CW186" s="185">
        <v>7.2</v>
      </c>
      <c r="CX186" s="185" t="s">
        <v>215</v>
      </c>
      <c r="CY186" s="185">
        <v>2.2569999999999999E-3</v>
      </c>
      <c r="CZ186" s="185">
        <v>5.8939999999999999E-3</v>
      </c>
      <c r="DA186" s="185">
        <v>6.7992999999999998E-2</v>
      </c>
    </row>
    <row r="187" spans="1:105" x14ac:dyDescent="0.2">
      <c r="A187" s="2" t="s">
        <v>120</v>
      </c>
      <c r="D187" s="185">
        <v>3.4320000000000002E-3</v>
      </c>
      <c r="E187" s="185">
        <v>1.8629E-2</v>
      </c>
      <c r="F187" s="185">
        <v>0.73325799999999997</v>
      </c>
      <c r="G187" s="185">
        <v>0.184726</v>
      </c>
      <c r="H187" s="185">
        <v>5.3412000000000001E-2</v>
      </c>
      <c r="I187" s="185">
        <v>9.7667000000000004E-2</v>
      </c>
      <c r="J187" s="185">
        <v>5.0899E-2</v>
      </c>
      <c r="K187" s="185">
        <v>8.0562999999999996E-2</v>
      </c>
      <c r="L187" s="185">
        <v>14.036818999999999</v>
      </c>
      <c r="M187" s="185">
        <v>0.153003</v>
      </c>
      <c r="N187" s="185">
        <v>0.65517199999999998</v>
      </c>
      <c r="O187" s="185">
        <v>1.9231000000000002E-2</v>
      </c>
      <c r="P187" s="185">
        <v>6.4440000000000001E-3</v>
      </c>
      <c r="Q187" s="185" t="s">
        <v>215</v>
      </c>
      <c r="R187" s="185">
        <v>0.27259699999999998</v>
      </c>
      <c r="S187" s="185">
        <v>0.213615</v>
      </c>
      <c r="T187" s="185">
        <v>4.1187000000000001E-2</v>
      </c>
      <c r="U187" s="185">
        <v>0.133543</v>
      </c>
      <c r="V187" s="185">
        <v>2.3862999999999999E-2</v>
      </c>
      <c r="W187" s="185">
        <v>4.6538459999999997</v>
      </c>
      <c r="X187" s="185">
        <v>0.64761299999999999</v>
      </c>
      <c r="Y187" s="185">
        <v>0.141407</v>
      </c>
      <c r="Z187" s="185">
        <v>7.9135999999999998E-2</v>
      </c>
      <c r="AA187" s="185">
        <v>1.9870000000000001E-3</v>
      </c>
      <c r="AB187" s="185" t="s">
        <v>215</v>
      </c>
      <c r="AC187" s="185">
        <v>0.42048200000000002</v>
      </c>
      <c r="AD187" s="185"/>
      <c r="AE187" s="185">
        <v>1.0496E-2</v>
      </c>
      <c r="AF187" s="185">
        <v>0.21315400000000001</v>
      </c>
      <c r="AG187" s="185">
        <v>2.2539E-2</v>
      </c>
      <c r="AH187" s="185">
        <v>5.4892628868349655E-2</v>
      </c>
      <c r="AI187" s="185">
        <v>5.6415E-2</v>
      </c>
      <c r="AJ187" s="185">
        <v>5.0429999999999997E-3</v>
      </c>
      <c r="AK187" s="185">
        <v>8.8863999999999999E-2</v>
      </c>
      <c r="AL187" s="185">
        <v>3.5864E-2</v>
      </c>
      <c r="AM187" s="185" t="s">
        <v>215</v>
      </c>
      <c r="AN187" s="185">
        <v>9.554988490628083E-2</v>
      </c>
      <c r="AO187" s="185">
        <v>0.108599</v>
      </c>
      <c r="AP187" s="185">
        <v>5.1071999999999999E-2</v>
      </c>
      <c r="AQ187" s="185">
        <v>2</v>
      </c>
      <c r="AR187" s="185">
        <v>6.78E-4</v>
      </c>
      <c r="AS187" s="185">
        <v>7.5884999999999994E-2</v>
      </c>
      <c r="AT187" s="185"/>
      <c r="AU187" s="185">
        <v>0.73680500000000004</v>
      </c>
      <c r="AV187" s="185">
        <v>3.5</v>
      </c>
      <c r="AW187" s="185">
        <v>0.109349</v>
      </c>
      <c r="AX187" s="185">
        <v>3.2146000000000001E-2</v>
      </c>
      <c r="AY187" s="185">
        <v>0.54838699999999996</v>
      </c>
      <c r="AZ187" s="185">
        <v>7.0827000000000001E-2</v>
      </c>
      <c r="BA187" s="185">
        <v>2.6856000000000001E-2</v>
      </c>
      <c r="BB187" s="185">
        <v>5.4143319999999999</v>
      </c>
      <c r="BC187" s="185">
        <v>3.522E-3</v>
      </c>
      <c r="BD187" s="185">
        <v>0.137347</v>
      </c>
      <c r="BE187" s="185">
        <v>5.4469999999999996E-3</v>
      </c>
      <c r="BF187" s="185">
        <v>0.15074100000000001</v>
      </c>
      <c r="BG187" s="185">
        <v>2.5569999999999998E-3</v>
      </c>
      <c r="BH187" s="185"/>
      <c r="BI187" s="185"/>
      <c r="BJ187" s="185">
        <v>1.1317000000000001E-2</v>
      </c>
      <c r="BK187" s="185">
        <v>1.5330000000000001E-3</v>
      </c>
      <c r="BL187" s="185"/>
      <c r="BM187" s="185">
        <v>8.6235999999999993E-2</v>
      </c>
      <c r="BN187" s="185">
        <v>4.8613000000000003E-2</v>
      </c>
      <c r="BO187" s="185">
        <v>3.7550000000000001E-3</v>
      </c>
      <c r="BP187" s="185">
        <v>0.40487699999999999</v>
      </c>
      <c r="BQ187" s="185">
        <v>6.1470999999999998E-2</v>
      </c>
      <c r="BR187" s="240">
        <v>0</v>
      </c>
      <c r="BS187" s="185" t="s">
        <v>215</v>
      </c>
      <c r="BT187" s="185">
        <v>1.0250000000000001E-3</v>
      </c>
      <c r="BU187" s="185">
        <v>3.1158000000000002E-2</v>
      </c>
      <c r="BV187" s="185">
        <v>0.15520100000000001</v>
      </c>
      <c r="BW187" s="185">
        <v>0.187858</v>
      </c>
      <c r="BX187" s="185">
        <v>1.9189000000000001E-2</v>
      </c>
      <c r="BY187" s="185">
        <v>4.0737887451098409E-2</v>
      </c>
      <c r="BZ187" s="240">
        <v>0</v>
      </c>
      <c r="CA187" s="185">
        <v>4.3130000000000002E-2</v>
      </c>
      <c r="CB187" s="185">
        <v>6.679E-3</v>
      </c>
      <c r="CC187" s="185">
        <v>3.264E-3</v>
      </c>
      <c r="CD187" s="185">
        <v>3.246293426691154E-2</v>
      </c>
      <c r="CE187" s="185">
        <v>3.3138000000000001E-2</v>
      </c>
      <c r="CF187" s="185">
        <v>2.4204E-2</v>
      </c>
      <c r="CG187" s="185">
        <v>0.100872</v>
      </c>
      <c r="CH187" s="185">
        <v>1.218E-2</v>
      </c>
      <c r="CI187" s="185">
        <v>9.9039999999999996E-3</v>
      </c>
      <c r="CJ187" s="185">
        <v>0.126781</v>
      </c>
      <c r="CK187" s="185">
        <v>8.8339999999999998E-3</v>
      </c>
      <c r="CL187" s="185">
        <v>0.10627499999999999</v>
      </c>
      <c r="CM187" s="185">
        <v>4.1399999999999996E-3</v>
      </c>
      <c r="CN187" s="185">
        <v>0.12839999999999999</v>
      </c>
      <c r="CO187" s="185">
        <v>4.7845840122352282E-2</v>
      </c>
      <c r="CP187" s="185">
        <v>4.5636999999999997E-2</v>
      </c>
      <c r="CQ187" s="240">
        <v>0</v>
      </c>
      <c r="CR187" s="185">
        <v>0.10124900000000001</v>
      </c>
      <c r="CS187" s="185">
        <v>1.0992999999999999E-2</v>
      </c>
      <c r="CT187" s="185">
        <v>0.13549600000000001</v>
      </c>
      <c r="CU187" s="185">
        <v>5.919E-2</v>
      </c>
      <c r="CV187" s="185"/>
      <c r="CW187" s="185">
        <v>1</v>
      </c>
      <c r="CX187" s="185" t="s">
        <v>215</v>
      </c>
      <c r="CY187" s="185">
        <v>0.81958299999999995</v>
      </c>
      <c r="CZ187" s="185">
        <v>2.8934000000000001E-2</v>
      </c>
      <c r="DA187" s="185">
        <v>5.9269000000000002E-2</v>
      </c>
    </row>
    <row r="188" spans="1:105" x14ac:dyDescent="0.2">
      <c r="A188" s="2" t="s">
        <v>121</v>
      </c>
      <c r="D188" s="185">
        <v>1.0584E-2</v>
      </c>
      <c r="E188" s="185">
        <v>0.22436800000000001</v>
      </c>
      <c r="F188" s="185">
        <v>0.46573399999999998</v>
      </c>
      <c r="G188" s="185">
        <v>0.29161999999999999</v>
      </c>
      <c r="H188" s="185">
        <v>0.25812499999999999</v>
      </c>
      <c r="I188" s="185">
        <v>0.33427099999999998</v>
      </c>
      <c r="J188" s="185">
        <v>4.5370000000000001E-2</v>
      </c>
      <c r="K188" s="185">
        <v>2.5379999999999999E-3</v>
      </c>
      <c r="L188" s="240">
        <v>0</v>
      </c>
      <c r="M188" s="185">
        <v>0.60358599999999996</v>
      </c>
      <c r="N188" s="185">
        <v>0.14285700000000001</v>
      </c>
      <c r="O188" s="185">
        <v>1.578E-3</v>
      </c>
      <c r="P188" s="185">
        <v>5.8600000000000004E-4</v>
      </c>
      <c r="Q188" s="185" t="s">
        <v>215</v>
      </c>
      <c r="R188" s="185">
        <v>7.0210000000000003E-3</v>
      </c>
      <c r="S188" s="185">
        <v>0.18140999999999999</v>
      </c>
      <c r="T188" s="185">
        <v>3.2437000000000001E-2</v>
      </c>
      <c r="U188" s="185">
        <v>0.27263300000000001</v>
      </c>
      <c r="V188" s="185">
        <v>4.816E-3</v>
      </c>
      <c r="W188" s="185">
        <v>3.5</v>
      </c>
      <c r="X188" s="185">
        <v>0.40641899999999997</v>
      </c>
      <c r="Y188" s="185">
        <v>0.23804400000000001</v>
      </c>
      <c r="Z188" s="185">
        <v>1.084352</v>
      </c>
      <c r="AA188" s="185">
        <v>1.8537999999999999E-2</v>
      </c>
      <c r="AB188" s="185">
        <v>1.4710000000000001E-3</v>
      </c>
      <c r="AC188" s="185">
        <v>0.393652</v>
      </c>
      <c r="AD188" s="185"/>
      <c r="AE188" s="185">
        <v>7.6480000000000003E-3</v>
      </c>
      <c r="AF188" s="185">
        <v>8.2240000000000004E-3</v>
      </c>
      <c r="AG188" s="185">
        <v>1.5157369999999999</v>
      </c>
      <c r="AH188" s="185">
        <v>3.0916441431123733E-2</v>
      </c>
      <c r="AI188" s="185">
        <v>3.1847E-2</v>
      </c>
      <c r="AJ188" s="185">
        <v>5.7700000000000004E-4</v>
      </c>
      <c r="AK188" s="185">
        <v>0.153555</v>
      </c>
      <c r="AL188" s="185">
        <v>7.5796000000000002E-2</v>
      </c>
      <c r="AM188" s="185" t="s">
        <v>215</v>
      </c>
      <c r="AN188" s="185">
        <v>0.11040073985439597</v>
      </c>
      <c r="AO188" s="185">
        <v>8.5956000000000005E-2</v>
      </c>
      <c r="AP188" s="185">
        <v>0.19367200000000001</v>
      </c>
      <c r="AQ188" s="185">
        <v>5</v>
      </c>
      <c r="AR188" s="185">
        <v>5.0429999999999997E-3</v>
      </c>
      <c r="AS188" s="185">
        <v>2.4348999999999999E-2</v>
      </c>
      <c r="AT188" s="185"/>
      <c r="AU188" s="185">
        <v>0.53866899999999995</v>
      </c>
      <c r="AV188" s="185" t="s">
        <v>215</v>
      </c>
      <c r="AW188" s="185">
        <v>0.17659900000000001</v>
      </c>
      <c r="AX188" s="185">
        <v>3.3502999999999998E-2</v>
      </c>
      <c r="AY188" s="185">
        <v>8.2692000000000002E-2</v>
      </c>
      <c r="AZ188" s="185">
        <v>6.9758000000000001E-2</v>
      </c>
      <c r="BA188" s="185">
        <v>5.8782000000000001E-2</v>
      </c>
      <c r="BB188" s="185">
        <v>0.75014999999999998</v>
      </c>
      <c r="BC188" s="185">
        <v>7.358E-3</v>
      </c>
      <c r="BD188" s="185">
        <v>8.2184999999999994E-2</v>
      </c>
      <c r="BE188" s="185">
        <v>1.245E-3</v>
      </c>
      <c r="BF188" s="185">
        <v>0.35416700000000001</v>
      </c>
      <c r="BG188" s="185">
        <v>5.5753999999999998E-2</v>
      </c>
      <c r="BH188" s="185"/>
      <c r="BI188" s="185"/>
      <c r="BJ188" s="185">
        <v>0.227964</v>
      </c>
      <c r="BK188" s="185">
        <v>3.5760000000000002E-3</v>
      </c>
      <c r="BL188" s="185"/>
      <c r="BM188" s="185">
        <v>7.2620000000000004E-2</v>
      </c>
      <c r="BN188" s="185">
        <v>0.36073100000000002</v>
      </c>
      <c r="BO188" s="185">
        <v>6.5979999999999997E-2</v>
      </c>
      <c r="BP188" s="185">
        <v>5.9920000000000001E-2</v>
      </c>
      <c r="BQ188" s="185">
        <v>3.2155999999999997E-2</v>
      </c>
      <c r="BR188" s="240">
        <v>0</v>
      </c>
      <c r="BS188" s="185" t="s">
        <v>215</v>
      </c>
      <c r="BT188" s="185">
        <v>0.28044000000000002</v>
      </c>
      <c r="BU188" s="185">
        <v>0.17304700000000001</v>
      </c>
      <c r="BV188" s="185">
        <v>0.23496800000000001</v>
      </c>
      <c r="BW188" s="185">
        <v>0.65567600000000004</v>
      </c>
      <c r="BX188" s="185" t="s">
        <v>215</v>
      </c>
      <c r="BY188" s="185">
        <v>0.66412187782124588</v>
      </c>
      <c r="BZ188" s="240">
        <v>0</v>
      </c>
      <c r="CA188" s="185">
        <v>0.43548100000000001</v>
      </c>
      <c r="CB188" s="185">
        <v>6.1857980000000001</v>
      </c>
      <c r="CC188" s="185">
        <v>0.55055399999999999</v>
      </c>
      <c r="CD188" s="185">
        <v>3.5122948281201612E-2</v>
      </c>
      <c r="CE188" s="185">
        <v>3.4986000000000003E-2</v>
      </c>
      <c r="CF188" s="185">
        <v>3.6792999999999999E-2</v>
      </c>
      <c r="CG188" s="185">
        <v>0.19555700000000001</v>
      </c>
      <c r="CH188" s="185">
        <v>1.229938</v>
      </c>
      <c r="CI188" s="185">
        <v>9.8476999999999995E-2</v>
      </c>
      <c r="CJ188" s="185">
        <v>0.11107400000000001</v>
      </c>
      <c r="CK188" s="185">
        <v>2.6636E-2</v>
      </c>
      <c r="CL188" s="185">
        <v>0.177452</v>
      </c>
      <c r="CM188" s="185">
        <v>0.03</v>
      </c>
      <c r="CN188" s="185">
        <v>0.128917</v>
      </c>
      <c r="CO188" s="185">
        <v>0.14550950775186064</v>
      </c>
      <c r="CP188" s="185">
        <v>0.14576900000000001</v>
      </c>
      <c r="CQ188" s="185">
        <v>4.3011000000000001E-2</v>
      </c>
      <c r="CR188" s="185">
        <v>0.181926</v>
      </c>
      <c r="CS188" s="185">
        <v>1.4505000000000001E-2</v>
      </c>
      <c r="CT188" s="185">
        <v>9.7611000000000003E-2</v>
      </c>
      <c r="CU188" s="185">
        <v>5.0918999999999999E-2</v>
      </c>
      <c r="CV188" s="185"/>
      <c r="CW188" s="185">
        <v>1</v>
      </c>
      <c r="CX188" s="185">
        <v>1.1540000000000001E-3</v>
      </c>
      <c r="CY188" s="185">
        <v>0.81925700000000001</v>
      </c>
      <c r="CZ188" s="185">
        <v>0.17303099999999999</v>
      </c>
      <c r="DA188" s="185">
        <v>1.5671999999999998E-2</v>
      </c>
    </row>
    <row r="189" spans="1:105" x14ac:dyDescent="0.2">
      <c r="A189" s="2" t="s">
        <v>122</v>
      </c>
      <c r="D189" s="185">
        <v>4.0049999999999999E-3</v>
      </c>
      <c r="E189" s="185">
        <v>0.42379899999999998</v>
      </c>
      <c r="F189" s="185">
        <v>3.6077999999999999E-2</v>
      </c>
      <c r="G189" s="185">
        <v>0.25343500000000002</v>
      </c>
      <c r="H189" s="185">
        <v>4.0920000000000002E-3</v>
      </c>
      <c r="I189" s="185">
        <v>4.8936E-2</v>
      </c>
      <c r="J189" s="185">
        <v>2.6800999999999998E-2</v>
      </c>
      <c r="K189" s="240">
        <v>0</v>
      </c>
      <c r="L189" s="185">
        <v>7.36E-4</v>
      </c>
      <c r="M189" s="185">
        <v>0.15681700000000001</v>
      </c>
      <c r="N189" s="185">
        <v>0.35107100000000002</v>
      </c>
      <c r="O189" s="185">
        <v>8.2209999999999991E-3</v>
      </c>
      <c r="P189" s="185">
        <v>2.343E-3</v>
      </c>
      <c r="Q189" s="185">
        <v>0.5</v>
      </c>
      <c r="R189" s="185">
        <v>1.3799999999999999E-4</v>
      </c>
      <c r="S189" s="185">
        <v>6.4586000000000005E-2</v>
      </c>
      <c r="T189" s="185">
        <v>3.5465999999999998E-2</v>
      </c>
      <c r="U189" s="185">
        <v>9.8776000000000003E-2</v>
      </c>
      <c r="V189" s="185">
        <v>0.23477200000000001</v>
      </c>
      <c r="W189" s="185">
        <v>4</v>
      </c>
      <c r="X189" s="185">
        <v>0.349329</v>
      </c>
      <c r="Y189" s="185">
        <v>0.34789100000000001</v>
      </c>
      <c r="Z189" s="185">
        <v>2.5292560000000002</v>
      </c>
      <c r="AA189" s="185">
        <v>9.2510000000000005E-3</v>
      </c>
      <c r="AB189" s="185" t="s">
        <v>215</v>
      </c>
      <c r="AC189" s="185">
        <v>1.1329290000000001</v>
      </c>
      <c r="AD189" s="185"/>
      <c r="AE189" s="185">
        <v>1.4501999999999999E-2</v>
      </c>
      <c r="AF189" s="240">
        <v>0</v>
      </c>
      <c r="AG189" s="185">
        <v>2.0878000000000001E-2</v>
      </c>
      <c r="AH189" s="185">
        <v>2.0587026977678367E-2</v>
      </c>
      <c r="AI189" s="185">
        <v>1.8915000000000001E-2</v>
      </c>
      <c r="AJ189" s="185">
        <v>7.4866000000000002E-2</v>
      </c>
      <c r="AK189" s="185">
        <v>0.36205199999999998</v>
      </c>
      <c r="AL189" s="185">
        <v>0.18424499999999999</v>
      </c>
      <c r="AM189" s="185" t="s">
        <v>215</v>
      </c>
      <c r="AN189" s="185">
        <v>2.3929956485729688E-2</v>
      </c>
      <c r="AO189" s="185">
        <v>1.8799E-2</v>
      </c>
      <c r="AP189" s="185">
        <v>4.1411000000000003E-2</v>
      </c>
      <c r="AQ189" s="185">
        <v>2</v>
      </c>
      <c r="AR189" s="185">
        <v>9.0570000000000008E-3</v>
      </c>
      <c r="AS189" s="185">
        <v>3.3737000000000003E-2</v>
      </c>
      <c r="AT189" s="185"/>
      <c r="AU189" s="185">
        <v>0.67190499999999997</v>
      </c>
      <c r="AV189" s="185" t="s">
        <v>215</v>
      </c>
      <c r="AW189" s="185">
        <v>6.1308000000000001E-2</v>
      </c>
      <c r="AX189" s="185">
        <v>2.8001000000000002E-2</v>
      </c>
      <c r="AY189" s="185">
        <v>7.6189999999999994E-2</v>
      </c>
      <c r="AZ189" s="185">
        <v>1.4026E-2</v>
      </c>
      <c r="BA189" s="185">
        <v>3.1516000000000002E-2</v>
      </c>
      <c r="BB189" s="185">
        <v>1.1464E-2</v>
      </c>
      <c r="BC189" s="185">
        <v>4.8069999999999996E-3</v>
      </c>
      <c r="BD189" s="185">
        <v>0.111038</v>
      </c>
      <c r="BE189" s="185">
        <v>7.7800000000000005E-4</v>
      </c>
      <c r="BF189" s="185" t="s">
        <v>215</v>
      </c>
      <c r="BG189" s="185">
        <v>1.7999999999999999E-2</v>
      </c>
      <c r="BH189" s="185"/>
      <c r="BI189" s="185"/>
      <c r="BJ189" s="185">
        <v>1.5310000000000001E-2</v>
      </c>
      <c r="BK189" s="185">
        <v>1.4891E-2</v>
      </c>
      <c r="BL189" s="185"/>
      <c r="BM189" s="185">
        <v>6.5315999999999999E-2</v>
      </c>
      <c r="BN189" s="185">
        <v>8.0652000000000001E-2</v>
      </c>
      <c r="BO189" s="185">
        <v>0.24270700000000001</v>
      </c>
      <c r="BP189" s="185">
        <v>0.15460199999999999</v>
      </c>
      <c r="BQ189" s="185">
        <v>2.6900000000000001E-3</v>
      </c>
      <c r="BR189" s="185">
        <v>1.4450000000000001E-3</v>
      </c>
      <c r="BS189" s="185" t="s">
        <v>215</v>
      </c>
      <c r="BT189" s="185">
        <v>3.5799999999999997E-4</v>
      </c>
      <c r="BU189" s="185">
        <v>2.0823000000000001E-2</v>
      </c>
      <c r="BV189" s="185">
        <v>0.12755</v>
      </c>
      <c r="BW189" s="185">
        <v>0.17107600000000001</v>
      </c>
      <c r="BX189" s="185">
        <v>1.6249999999999999E-3</v>
      </c>
      <c r="BY189" s="185">
        <v>0.2835501053265122</v>
      </c>
      <c r="BZ189" s="240">
        <v>0</v>
      </c>
      <c r="CA189" s="185">
        <v>0.30225099999999999</v>
      </c>
      <c r="CB189" s="240">
        <v>0</v>
      </c>
      <c r="CC189" s="185">
        <v>1.2899999999999999E-3</v>
      </c>
      <c r="CD189" s="185">
        <v>6.6549184964750735E-2</v>
      </c>
      <c r="CE189" s="185">
        <v>5.6709000000000002E-2</v>
      </c>
      <c r="CF189" s="185">
        <v>0.18694</v>
      </c>
      <c r="CG189" s="185">
        <v>0.25084499999999998</v>
      </c>
      <c r="CH189" s="185">
        <v>2.0444E-2</v>
      </c>
      <c r="CI189" s="185" t="s">
        <v>215</v>
      </c>
      <c r="CJ189" s="185">
        <v>2.4958000000000001E-2</v>
      </c>
      <c r="CK189" s="185">
        <v>2.9399999999999999E-4</v>
      </c>
      <c r="CL189" s="185">
        <v>1.227187</v>
      </c>
      <c r="CM189" s="185">
        <v>2.5000000000000001E-2</v>
      </c>
      <c r="CN189" s="185">
        <v>7.7165999999999998E-2</v>
      </c>
      <c r="CO189" s="185">
        <v>0.14954652702420182</v>
      </c>
      <c r="CP189" s="185">
        <v>0.12664700000000001</v>
      </c>
      <c r="CQ189" s="240">
        <v>0</v>
      </c>
      <c r="CR189" s="185">
        <v>0.56642899999999996</v>
      </c>
      <c r="CS189" s="185">
        <v>5.9659999999999999E-3</v>
      </c>
      <c r="CT189" s="185">
        <v>0.20250199999999999</v>
      </c>
      <c r="CU189" s="185">
        <v>1.9806000000000001E-2</v>
      </c>
      <c r="CV189" s="185"/>
      <c r="CW189" s="185">
        <v>0.9</v>
      </c>
      <c r="CX189" s="185" t="s">
        <v>215</v>
      </c>
      <c r="CY189" s="185">
        <v>0.877745</v>
      </c>
      <c r="CZ189" s="185">
        <v>2.0215E-2</v>
      </c>
      <c r="DA189" s="185">
        <v>1.1698999999999999E-2</v>
      </c>
    </row>
    <row r="190" spans="1:105" x14ac:dyDescent="0.2">
      <c r="A190" s="2" t="s">
        <v>123</v>
      </c>
      <c r="D190" s="185">
        <v>1.7160000000000001E-3</v>
      </c>
      <c r="E190" s="185">
        <v>6.1004999999999997E-2</v>
      </c>
      <c r="F190" s="185">
        <v>5.6333000000000001E-2</v>
      </c>
      <c r="G190" s="185">
        <v>6.6344E-2</v>
      </c>
      <c r="H190" s="185">
        <v>1.6750000000000001E-2</v>
      </c>
      <c r="I190" s="185">
        <v>3.2266000000000003E-2</v>
      </c>
      <c r="J190" s="185">
        <v>3.7165999999999998E-2</v>
      </c>
      <c r="K190" s="185">
        <v>3.3984E-2</v>
      </c>
      <c r="L190" s="185">
        <v>4.4180000000000001E-3</v>
      </c>
      <c r="M190" s="185">
        <v>0.106908</v>
      </c>
      <c r="N190" s="185">
        <v>0.122143</v>
      </c>
      <c r="O190" s="185">
        <v>6.6100000000000002E-4</v>
      </c>
      <c r="P190" s="185">
        <v>1.7570000000000001E-3</v>
      </c>
      <c r="Q190" s="185" t="s">
        <v>215</v>
      </c>
      <c r="R190" s="185">
        <v>6.8499999999999995E-4</v>
      </c>
      <c r="S190" s="185">
        <v>5.6604000000000002E-2</v>
      </c>
      <c r="T190" s="185">
        <v>2.2911999999999998E-2</v>
      </c>
      <c r="U190" s="185">
        <v>7.7275999999999997E-2</v>
      </c>
      <c r="V190" s="185">
        <v>0.26325399999999999</v>
      </c>
      <c r="W190" s="185">
        <v>1</v>
      </c>
      <c r="X190" s="185">
        <v>2.4679E-2</v>
      </c>
      <c r="Y190" s="185">
        <v>5.7582000000000001E-2</v>
      </c>
      <c r="Z190" s="185">
        <v>4.5932000000000001E-2</v>
      </c>
      <c r="AA190" s="185">
        <v>5.1922999999999997E-2</v>
      </c>
      <c r="AB190" s="185" t="s">
        <v>215</v>
      </c>
      <c r="AC190" s="185">
        <v>0.64571900000000004</v>
      </c>
      <c r="AD190" s="185"/>
      <c r="AE190" s="185">
        <v>1.4952E-2</v>
      </c>
      <c r="AF190" s="240">
        <v>0</v>
      </c>
      <c r="AG190" s="185">
        <v>1.4009999999999999E-3</v>
      </c>
      <c r="AH190" s="185">
        <v>1.5350627462591386E-2</v>
      </c>
      <c r="AI190" s="185">
        <v>1.5823E-2</v>
      </c>
      <c r="AJ190" s="240">
        <v>0</v>
      </c>
      <c r="AK190" s="185">
        <v>1.4080000000000001E-2</v>
      </c>
      <c r="AL190" s="185">
        <v>6.6449999999999999E-3</v>
      </c>
      <c r="AM190" s="185" t="s">
        <v>215</v>
      </c>
      <c r="AN190" s="185">
        <v>5.4577366437111724E-2</v>
      </c>
      <c r="AO190" s="185">
        <v>4.8057000000000002E-2</v>
      </c>
      <c r="AP190" s="185">
        <v>7.6796000000000003E-2</v>
      </c>
      <c r="AQ190" s="185">
        <v>1.5</v>
      </c>
      <c r="AR190" s="240">
        <v>0</v>
      </c>
      <c r="AS190" s="185">
        <v>5.3810999999999998E-2</v>
      </c>
      <c r="AT190" s="185"/>
      <c r="AU190" s="185">
        <v>0.38858399999999998</v>
      </c>
      <c r="AV190" s="185">
        <v>0.22500000000000001</v>
      </c>
      <c r="AW190" s="185">
        <v>9.0953999999999993E-2</v>
      </c>
      <c r="AX190" s="185">
        <v>5.1500000000000001E-3</v>
      </c>
      <c r="AY190" s="185">
        <v>0.33333299999999999</v>
      </c>
      <c r="AZ190" s="185">
        <v>0.25546999999999997</v>
      </c>
      <c r="BA190" s="185">
        <v>2.7795E-2</v>
      </c>
      <c r="BB190" s="185">
        <v>3.492E-2</v>
      </c>
      <c r="BC190" s="185">
        <v>2.4399999999999999E-3</v>
      </c>
      <c r="BD190" s="185">
        <v>8.3971000000000004E-2</v>
      </c>
      <c r="BE190" s="185">
        <v>6.2299999999999996E-4</v>
      </c>
      <c r="BF190" s="185">
        <v>0.21875</v>
      </c>
      <c r="BG190" s="185">
        <v>9.8511000000000001E-2</v>
      </c>
      <c r="BH190" s="185"/>
      <c r="BI190" s="185"/>
      <c r="BJ190" s="185">
        <v>4.6950000000000004E-3</v>
      </c>
      <c r="BK190" s="185" t="s">
        <v>215</v>
      </c>
      <c r="BL190" s="185"/>
      <c r="BM190" s="185">
        <v>5.2571E-2</v>
      </c>
      <c r="BN190" s="185">
        <v>0.21684400000000001</v>
      </c>
      <c r="BO190" s="185">
        <v>3.6608000000000002E-2</v>
      </c>
      <c r="BP190" s="185">
        <v>4.0658E-2</v>
      </c>
      <c r="BQ190" s="185">
        <v>6.4199000000000006E-2</v>
      </c>
      <c r="BR190" s="240">
        <v>0</v>
      </c>
      <c r="BS190" s="185" t="s">
        <v>215</v>
      </c>
      <c r="BT190" s="185">
        <v>4.1453999999999998E-2</v>
      </c>
      <c r="BU190" s="185">
        <v>0.15733900000000001</v>
      </c>
      <c r="BV190" s="185">
        <v>2.1766000000000001E-2</v>
      </c>
      <c r="BW190" s="185">
        <v>0.92003900000000005</v>
      </c>
      <c r="BX190" s="185">
        <v>6.1899999999999998E-4</v>
      </c>
      <c r="BY190" s="185">
        <v>0.27321396328618719</v>
      </c>
      <c r="BZ190" s="240">
        <v>0</v>
      </c>
      <c r="CA190" s="185">
        <v>5.7209999999999997E-2</v>
      </c>
      <c r="CB190" s="185">
        <v>5.3134959999999998</v>
      </c>
      <c r="CC190" s="185">
        <v>3.2244000000000002E-2</v>
      </c>
      <c r="CD190" s="185">
        <v>3.1333946119076271E-2</v>
      </c>
      <c r="CE190" s="185">
        <v>3.3874000000000001E-2</v>
      </c>
      <c r="CF190" s="185">
        <v>2.0599999999999999E-4</v>
      </c>
      <c r="CG190" s="185">
        <v>0.286742</v>
      </c>
      <c r="CH190" s="185">
        <v>4.9399999999999997E-4</v>
      </c>
      <c r="CI190" s="185">
        <v>5.2595000000000003E-2</v>
      </c>
      <c r="CJ190" s="185">
        <v>0.23621500000000001</v>
      </c>
      <c r="CK190" s="185">
        <v>7.7409999999999996E-3</v>
      </c>
      <c r="CL190" s="185">
        <v>6.0956000000000003E-2</v>
      </c>
      <c r="CM190" s="185" t="s">
        <v>215</v>
      </c>
      <c r="CN190" s="185">
        <v>8.4315000000000001E-2</v>
      </c>
      <c r="CO190" s="185">
        <v>0.1251191729397978</v>
      </c>
      <c r="CP190" s="185">
        <v>0.124685</v>
      </c>
      <c r="CQ190" s="240">
        <v>0</v>
      </c>
      <c r="CR190" s="185">
        <v>0.181283</v>
      </c>
      <c r="CS190" s="185">
        <v>4.5209999999999998E-3</v>
      </c>
      <c r="CT190" s="185">
        <v>4.5971999999999999E-2</v>
      </c>
      <c r="CU190" s="185">
        <v>1.5719E-2</v>
      </c>
      <c r="CV190" s="185"/>
      <c r="CW190" s="185">
        <v>8.6774000000000004E-2</v>
      </c>
      <c r="CX190" s="185">
        <v>0.01</v>
      </c>
      <c r="CY190" s="185" t="s">
        <v>215</v>
      </c>
      <c r="CZ190" s="185">
        <v>2.564E-2</v>
      </c>
      <c r="DA190" s="185">
        <v>0.104648</v>
      </c>
    </row>
    <row r="191" spans="1:105" x14ac:dyDescent="0.2">
      <c r="A191" s="2" t="s">
        <v>124</v>
      </c>
      <c r="D191" s="185">
        <v>5.7200000000000003E-4</v>
      </c>
      <c r="E191" s="185">
        <v>6.0194999999999999E-2</v>
      </c>
      <c r="F191" s="185">
        <v>9.7046999999999994E-2</v>
      </c>
      <c r="G191" s="185">
        <v>0.28542499999999998</v>
      </c>
      <c r="H191" s="185">
        <v>1.6667000000000001E-2</v>
      </c>
      <c r="I191" s="185">
        <v>2.5749000000000001E-2</v>
      </c>
      <c r="J191" s="185">
        <v>0.12806600000000001</v>
      </c>
      <c r="K191" s="185">
        <v>2.8538000000000001E-2</v>
      </c>
      <c r="L191" s="185">
        <v>7.025773</v>
      </c>
      <c r="M191" s="185">
        <v>0.101726</v>
      </c>
      <c r="N191" s="185">
        <v>192</v>
      </c>
      <c r="O191" s="185">
        <v>1.2661E-2</v>
      </c>
      <c r="P191" s="240">
        <v>0</v>
      </c>
      <c r="Q191" s="185" t="s">
        <v>215</v>
      </c>
      <c r="R191" s="185">
        <v>1.1745E-2</v>
      </c>
      <c r="S191" s="185">
        <v>1.3165E-2</v>
      </c>
      <c r="T191" s="185">
        <v>7.5750000000000001E-3</v>
      </c>
      <c r="U191" s="185">
        <v>6.4713000000000007E-2</v>
      </c>
      <c r="V191" s="185">
        <v>4.9680000000000002E-3</v>
      </c>
      <c r="W191" s="185">
        <v>5</v>
      </c>
      <c r="X191" s="185">
        <v>2.3005000000000001E-2</v>
      </c>
      <c r="Y191" s="185">
        <v>6.5564999999999998E-2</v>
      </c>
      <c r="Z191" s="185">
        <v>3.6133999999999999E-2</v>
      </c>
      <c r="AA191" s="185">
        <v>4.679E-3</v>
      </c>
      <c r="AB191" s="185">
        <v>1.4710000000000001E-3</v>
      </c>
      <c r="AC191" s="185">
        <v>0.92191500000000004</v>
      </c>
      <c r="AD191" s="185"/>
      <c r="AE191" s="185">
        <v>6.2179999999999996E-3</v>
      </c>
      <c r="AF191" s="240">
        <v>0</v>
      </c>
      <c r="AG191" s="240">
        <v>0</v>
      </c>
      <c r="AH191" s="185">
        <v>1.2060506950122649E-2</v>
      </c>
      <c r="AI191" s="185">
        <v>1.2433E-2</v>
      </c>
      <c r="AJ191" s="240">
        <v>0</v>
      </c>
      <c r="AK191" s="185">
        <v>2.3484000000000001E-2</v>
      </c>
      <c r="AL191" s="185">
        <v>0.25797999999999999</v>
      </c>
      <c r="AM191" s="185">
        <v>3.477077</v>
      </c>
      <c r="AN191" s="185">
        <v>7.8791649360585858E-2</v>
      </c>
      <c r="AO191" s="185">
        <v>8.8931999999999997E-2</v>
      </c>
      <c r="AP191" s="185">
        <v>4.4259E-2</v>
      </c>
      <c r="AQ191" s="185">
        <v>1.007463</v>
      </c>
      <c r="AR191" s="185">
        <v>6.7872089999999998</v>
      </c>
      <c r="AS191" s="185">
        <v>1.2363000000000001E-2</v>
      </c>
      <c r="AT191" s="185"/>
      <c r="AU191" s="185">
        <v>0.57176700000000003</v>
      </c>
      <c r="AV191" s="185" t="s">
        <v>215</v>
      </c>
      <c r="AW191" s="185">
        <v>3.7291999999999999E-2</v>
      </c>
      <c r="AX191" s="185">
        <v>0.395283</v>
      </c>
      <c r="AY191" s="185">
        <v>0.35</v>
      </c>
      <c r="AZ191" s="185">
        <v>1.3324000000000001E-2</v>
      </c>
      <c r="BA191" s="185">
        <v>7.9208000000000001E-2</v>
      </c>
      <c r="BB191" s="185">
        <v>2.2091E-2</v>
      </c>
      <c r="BC191" s="185">
        <v>5.1700000000000001E-3</v>
      </c>
      <c r="BD191" s="185">
        <v>0.10586</v>
      </c>
      <c r="BE191" s="240">
        <v>0</v>
      </c>
      <c r="BF191" s="185" t="s">
        <v>215</v>
      </c>
      <c r="BG191" s="185">
        <v>3.0287999999999999E-2</v>
      </c>
      <c r="BH191" s="185"/>
      <c r="BI191" s="185"/>
      <c r="BJ191" s="185">
        <v>6.9290000000000003E-3</v>
      </c>
      <c r="BK191" s="185">
        <v>2.5400000000000002E-3</v>
      </c>
      <c r="BL191" s="185"/>
      <c r="BM191" s="185">
        <v>2.9727E-2</v>
      </c>
      <c r="BN191" s="185">
        <v>2.3324999999999999E-2</v>
      </c>
      <c r="BO191" s="185">
        <v>3.8930000000000002E-3</v>
      </c>
      <c r="BP191" s="185">
        <v>3.4705E-2</v>
      </c>
      <c r="BQ191" s="185">
        <v>0.17127200000000001</v>
      </c>
      <c r="BR191" s="240">
        <v>0</v>
      </c>
      <c r="BS191" s="185" t="s">
        <v>215</v>
      </c>
      <c r="BT191" s="185">
        <v>1.1709999999999999E-3</v>
      </c>
      <c r="BU191" s="185">
        <v>2.4667000000000001E-2</v>
      </c>
      <c r="BV191" s="185">
        <v>8.0319999999999992E-3</v>
      </c>
      <c r="BW191" s="185">
        <v>1.2200390000000001</v>
      </c>
      <c r="BX191" s="185">
        <v>9.4113000000000002E-2</v>
      </c>
      <c r="BY191" s="185">
        <v>5.7577490219681018E-2</v>
      </c>
      <c r="BZ191" s="185">
        <v>0.79916500000000001</v>
      </c>
      <c r="CA191" s="185">
        <v>5.5750000000000001E-3</v>
      </c>
      <c r="CB191" s="185">
        <v>0.86938800000000005</v>
      </c>
      <c r="CC191" s="240">
        <v>0</v>
      </c>
      <c r="CD191" s="185">
        <v>8.6372279658216505E-2</v>
      </c>
      <c r="CE191" s="185">
        <v>9.1093999999999994E-2</v>
      </c>
      <c r="CF191" s="185">
        <v>2.8535999999999999E-2</v>
      </c>
      <c r="CG191" s="185">
        <v>0.81909299999999996</v>
      </c>
      <c r="CH191" s="185">
        <v>2.163E-2</v>
      </c>
      <c r="CI191" s="185">
        <v>7.0200000000000004E-4</v>
      </c>
      <c r="CJ191" s="185">
        <v>4.836E-3</v>
      </c>
      <c r="CK191" s="185">
        <v>5.4127000000000002E-2</v>
      </c>
      <c r="CL191" s="185">
        <v>0.138155</v>
      </c>
      <c r="CM191" s="185" t="s">
        <v>215</v>
      </c>
      <c r="CN191" s="185">
        <v>5.8826999999999997E-2</v>
      </c>
      <c r="CO191" s="185">
        <v>0.13108682753164558</v>
      </c>
      <c r="CP191" s="185">
        <v>0.13539200000000001</v>
      </c>
      <c r="CQ191" s="240">
        <v>0</v>
      </c>
      <c r="CR191" s="185">
        <v>0.115052</v>
      </c>
      <c r="CS191" s="185">
        <v>1.4827999999999999E-2</v>
      </c>
      <c r="CT191" s="185">
        <v>0.51831099999999997</v>
      </c>
      <c r="CU191" s="185">
        <v>3.6417999999999999E-2</v>
      </c>
      <c r="CV191" s="185"/>
      <c r="CW191" s="185">
        <v>0.58333299999999999</v>
      </c>
      <c r="CX191" s="185">
        <v>0.01</v>
      </c>
      <c r="CY191" s="185">
        <v>5.339E-2</v>
      </c>
      <c r="CZ191" s="185">
        <v>3.9817999999999999E-2</v>
      </c>
      <c r="DA191" s="240">
        <v>0</v>
      </c>
    </row>
    <row r="192" spans="1:105" x14ac:dyDescent="0.2">
      <c r="A192" s="2" t="s">
        <v>125</v>
      </c>
      <c r="D192" s="185">
        <v>2.2880000000000001E-3</v>
      </c>
      <c r="E192" s="185">
        <v>9.214E-2</v>
      </c>
      <c r="F192" s="185">
        <v>9.8785999999999999E-2</v>
      </c>
      <c r="G192" s="185">
        <v>7.8849999999999996E-3</v>
      </c>
      <c r="H192" s="185">
        <v>1.2494E-2</v>
      </c>
      <c r="I192" s="185">
        <v>3.5714999999999997E-2</v>
      </c>
      <c r="J192" s="185">
        <v>4.0154000000000002E-2</v>
      </c>
      <c r="K192" s="240">
        <v>0</v>
      </c>
      <c r="L192" s="240">
        <v>0</v>
      </c>
      <c r="M192" s="185">
        <v>5.9955000000000001E-2</v>
      </c>
      <c r="N192" s="185">
        <v>0.5</v>
      </c>
      <c r="O192" s="185">
        <v>0.92293000000000003</v>
      </c>
      <c r="P192" s="185">
        <v>2.9290000000000002E-3</v>
      </c>
      <c r="Q192" s="185" t="s">
        <v>215</v>
      </c>
      <c r="R192" s="185">
        <v>4.5497999999999997E-2</v>
      </c>
      <c r="S192" s="185">
        <v>3.6526999999999997E-2</v>
      </c>
      <c r="T192" s="185">
        <v>8.2990000000000008E-3</v>
      </c>
      <c r="U192" s="185">
        <v>4.0660000000000002E-2</v>
      </c>
      <c r="V192" s="185">
        <v>0.818971</v>
      </c>
      <c r="W192" s="185" t="s">
        <v>215</v>
      </c>
      <c r="X192" s="185">
        <v>0.27812500000000001</v>
      </c>
      <c r="Y192" s="185">
        <v>2.7626999999999999E-2</v>
      </c>
      <c r="Z192" s="185">
        <v>6.4068E-2</v>
      </c>
      <c r="AA192" s="185">
        <v>2.6740000000000002E-3</v>
      </c>
      <c r="AB192" s="185">
        <v>1</v>
      </c>
      <c r="AC192" s="185">
        <v>0.15268999999999999</v>
      </c>
      <c r="AD192" s="185"/>
      <c r="AE192" s="185">
        <v>3.6606E-2</v>
      </c>
      <c r="AF192" s="185">
        <v>2.0500999999999998E-2</v>
      </c>
      <c r="AG192" s="240">
        <v>0</v>
      </c>
      <c r="AH192" s="185">
        <v>6.0228687875014154E-3</v>
      </c>
      <c r="AI192" s="185">
        <v>6.2100000000000002E-3</v>
      </c>
      <c r="AJ192" s="240">
        <v>0</v>
      </c>
      <c r="AK192" s="185">
        <v>6.1934000000000003E-2</v>
      </c>
      <c r="AL192" s="185">
        <v>1.4468E-2</v>
      </c>
      <c r="AM192" s="185" t="s">
        <v>215</v>
      </c>
      <c r="AN192" s="185">
        <v>4.7656022619510643E-2</v>
      </c>
      <c r="AO192" s="185">
        <v>5.2926000000000001E-2</v>
      </c>
      <c r="AP192" s="185">
        <v>2.9711000000000001E-2</v>
      </c>
      <c r="AQ192" s="185">
        <v>5.8245610000000001</v>
      </c>
      <c r="AR192" s="240">
        <v>0</v>
      </c>
      <c r="AS192" s="185">
        <v>0.119521</v>
      </c>
      <c r="AT192" s="185"/>
      <c r="AU192" s="185">
        <v>0.45213100000000001</v>
      </c>
      <c r="AV192" s="185">
        <v>2.5</v>
      </c>
      <c r="AW192" s="185">
        <v>2.1729999999999999E-2</v>
      </c>
      <c r="AX192" s="185">
        <v>0.25545699999999999</v>
      </c>
      <c r="AY192" s="185">
        <v>0.6</v>
      </c>
      <c r="AZ192" s="185">
        <v>3.4652000000000002E-2</v>
      </c>
      <c r="BA192" s="185">
        <v>1.2196E-2</v>
      </c>
      <c r="BB192" s="185">
        <v>3.5920000000000001E-2</v>
      </c>
      <c r="BC192" s="185">
        <v>3.5490000000000001E-3</v>
      </c>
      <c r="BD192" s="185">
        <v>7.9453999999999997E-2</v>
      </c>
      <c r="BE192" s="240">
        <v>0</v>
      </c>
      <c r="BF192" s="185" t="s">
        <v>215</v>
      </c>
      <c r="BG192" s="185">
        <v>7.1607000000000004E-2</v>
      </c>
      <c r="BH192" s="185"/>
      <c r="BI192" s="185"/>
      <c r="BJ192" s="185">
        <v>1.1646E-2</v>
      </c>
      <c r="BK192" s="185">
        <v>3.81E-3</v>
      </c>
      <c r="BL192" s="185"/>
      <c r="BM192" s="185">
        <v>5.9485000000000003E-2</v>
      </c>
      <c r="BN192" s="185">
        <v>0.22916400000000001</v>
      </c>
      <c r="BO192" s="185">
        <v>6.0711000000000001E-2</v>
      </c>
      <c r="BP192" s="185">
        <v>5.6158E-2</v>
      </c>
      <c r="BQ192" s="185">
        <v>6.1015E-2</v>
      </c>
      <c r="BR192" s="240">
        <v>0</v>
      </c>
      <c r="BS192" s="185" t="s">
        <v>215</v>
      </c>
      <c r="BT192" s="185">
        <v>2.03E-4</v>
      </c>
      <c r="BU192" s="185">
        <v>9.7900000000000005E-4</v>
      </c>
      <c r="BV192" s="185">
        <v>7.7660000000000003E-3</v>
      </c>
      <c r="BW192" s="185">
        <v>9.3779999999999992E-3</v>
      </c>
      <c r="BX192" s="185">
        <v>1.804E-3</v>
      </c>
      <c r="BY192" s="185">
        <v>6.1290099307854354E-2</v>
      </c>
      <c r="BZ192" s="240">
        <v>0</v>
      </c>
      <c r="CA192" s="185">
        <v>6.5203999999999998E-2</v>
      </c>
      <c r="CB192" s="185">
        <v>2.9129999999999998E-3</v>
      </c>
      <c r="CC192" s="240">
        <v>0</v>
      </c>
      <c r="CD192" s="185">
        <v>2.2786934654435174E-2</v>
      </c>
      <c r="CE192" s="185">
        <v>2.3354E-2</v>
      </c>
      <c r="CF192" s="185">
        <v>1.5838999999999999E-2</v>
      </c>
      <c r="CG192" s="185">
        <v>1.0284580000000001</v>
      </c>
      <c r="CH192" s="185">
        <v>3.5799999999999998E-3</v>
      </c>
      <c r="CI192" s="185">
        <v>1.14E-3</v>
      </c>
      <c r="CJ192" s="185">
        <v>8.344E-2</v>
      </c>
      <c r="CK192" s="185">
        <v>6.2259999999999998E-3</v>
      </c>
      <c r="CL192" s="185">
        <v>3.8131999999999999E-2</v>
      </c>
      <c r="CM192" s="185">
        <v>0.25</v>
      </c>
      <c r="CN192" s="185">
        <v>5.1527999999999997E-2</v>
      </c>
      <c r="CO192" s="185">
        <v>0.46846331970241906</v>
      </c>
      <c r="CP192" s="185">
        <v>0.22483800000000001</v>
      </c>
      <c r="CQ192" s="240">
        <v>0</v>
      </c>
      <c r="CR192" s="185">
        <v>4.4942510000000002</v>
      </c>
      <c r="CS192" s="185">
        <v>1.9390000000000001E-2</v>
      </c>
      <c r="CT192" s="185">
        <v>0.16131499999999999</v>
      </c>
      <c r="CU192" s="185">
        <v>7.1199999999999996E-4</v>
      </c>
      <c r="CV192" s="185"/>
      <c r="CW192" s="185">
        <v>3.875</v>
      </c>
      <c r="CX192" s="185">
        <v>0.01</v>
      </c>
      <c r="CY192" s="185">
        <v>1.3134E-2</v>
      </c>
      <c r="CZ192" s="185">
        <v>2.0375999999999998E-2</v>
      </c>
      <c r="DA192" s="185">
        <v>9.5068E-2</v>
      </c>
    </row>
    <row r="193" spans="1:105" x14ac:dyDescent="0.2">
      <c r="A193" s="2" t="s">
        <v>126</v>
      </c>
      <c r="D193" s="240">
        <v>0</v>
      </c>
      <c r="E193" s="185">
        <v>0.191303</v>
      </c>
      <c r="F193" s="185">
        <v>0.18015600000000001</v>
      </c>
      <c r="G193" s="185">
        <v>3.7282999999999997E-2</v>
      </c>
      <c r="H193" s="185">
        <v>3.6297000000000003E-2</v>
      </c>
      <c r="I193" s="185">
        <v>0.187642</v>
      </c>
      <c r="J193" s="185">
        <v>0.24588099999999999</v>
      </c>
      <c r="K193" s="185">
        <v>8.4930000000000005E-3</v>
      </c>
      <c r="L193" s="240">
        <v>0</v>
      </c>
      <c r="M193" s="185">
        <v>2.2825000000000002E-2</v>
      </c>
      <c r="N193" s="185">
        <v>0.125</v>
      </c>
      <c r="O193" s="185">
        <v>7.3362999999999998E-2</v>
      </c>
      <c r="P193" s="185">
        <v>9.9590000000000008E-3</v>
      </c>
      <c r="Q193" s="185">
        <v>1</v>
      </c>
      <c r="R193" s="185">
        <v>7.3802000000000006E-2</v>
      </c>
      <c r="S193" s="185">
        <v>0.3679</v>
      </c>
      <c r="T193" s="185">
        <v>9.6428E-2</v>
      </c>
      <c r="U193" s="185">
        <v>0.11738800000000001</v>
      </c>
      <c r="V193" s="185">
        <v>1.2463999999999999E-2</v>
      </c>
      <c r="W193" s="185">
        <v>2.5</v>
      </c>
      <c r="X193" s="185">
        <v>0.291186</v>
      </c>
      <c r="Y193" s="185">
        <v>7.9743999999999995E-2</v>
      </c>
      <c r="Z193" s="185">
        <v>7.8399999999999997E-4</v>
      </c>
      <c r="AA193" s="185">
        <v>3.392E-3</v>
      </c>
      <c r="AB193" s="185" t="s">
        <v>215</v>
      </c>
      <c r="AC193" s="185">
        <v>0.17402400000000001</v>
      </c>
      <c r="AD193" s="185"/>
      <c r="AE193" s="185">
        <v>4.3638999999999997E-2</v>
      </c>
      <c r="AF193" s="185">
        <v>6.9959999999999996E-3</v>
      </c>
      <c r="AG193" s="185">
        <v>1.0146000000000001E-2</v>
      </c>
      <c r="AH193" s="185">
        <v>3.3043478260869563E-2</v>
      </c>
      <c r="AI193" s="185">
        <v>3.0037000000000001E-2</v>
      </c>
      <c r="AJ193" s="185">
        <v>0.130271</v>
      </c>
      <c r="AK193" s="185">
        <v>0.21199299999999999</v>
      </c>
      <c r="AL193" s="185">
        <v>0.24642800000000001</v>
      </c>
      <c r="AM193" s="185" t="s">
        <v>215</v>
      </c>
      <c r="AN193" s="185">
        <v>5.925504207729658E-2</v>
      </c>
      <c r="AO193" s="185">
        <v>5.5524999999999998E-2</v>
      </c>
      <c r="AP193" s="185">
        <v>7.1969000000000005E-2</v>
      </c>
      <c r="AQ193" s="185" t="s">
        <v>215</v>
      </c>
      <c r="AR193" s="240">
        <v>0</v>
      </c>
      <c r="AS193" s="185">
        <v>0.105519</v>
      </c>
      <c r="AT193" s="185"/>
      <c r="AU193" s="185">
        <v>0.986981</v>
      </c>
      <c r="AV193" s="185" t="s">
        <v>215</v>
      </c>
      <c r="AW193" s="185">
        <v>5.2419E-2</v>
      </c>
      <c r="AX193" s="185">
        <v>2.9724E-2</v>
      </c>
      <c r="AY193" s="185">
        <v>7.7780000000000002E-3</v>
      </c>
      <c r="AZ193" s="185">
        <v>0.56562000000000001</v>
      </c>
      <c r="BA193" s="185">
        <v>7.2933999999999999E-2</v>
      </c>
      <c r="BB193" s="185">
        <v>1.377E-3</v>
      </c>
      <c r="BC193" s="185">
        <v>4.9839999999999997E-3</v>
      </c>
      <c r="BD193" s="185">
        <v>0.16079099999999999</v>
      </c>
      <c r="BE193" s="185">
        <v>1.245E-3</v>
      </c>
      <c r="BF193" s="185">
        <v>3.6874999999999998E-2</v>
      </c>
      <c r="BG193" s="185">
        <v>0.21141099999999999</v>
      </c>
      <c r="BH193" s="185"/>
      <c r="BI193" s="185"/>
      <c r="BJ193" s="185">
        <v>0.14120199999999999</v>
      </c>
      <c r="BK193" s="185">
        <v>4.5589999999999997E-3</v>
      </c>
      <c r="BL193" s="185"/>
      <c r="BM193" s="185">
        <v>8.2028000000000004E-2</v>
      </c>
      <c r="BN193" s="185">
        <v>0.54701299999999997</v>
      </c>
      <c r="BO193" s="185">
        <v>0.30890899999999999</v>
      </c>
      <c r="BP193" s="185">
        <v>0.35604000000000002</v>
      </c>
      <c r="BQ193" s="185">
        <v>2.3340000000000001E-3</v>
      </c>
      <c r="BR193" s="240">
        <v>0</v>
      </c>
      <c r="BS193" s="185" t="s">
        <v>215</v>
      </c>
      <c r="BT193" s="185">
        <v>0.250558</v>
      </c>
      <c r="BU193" s="185">
        <v>2.3649999999999999E-3</v>
      </c>
      <c r="BV193" s="185">
        <v>0.410219</v>
      </c>
      <c r="BW193" s="185">
        <v>2.9614999999999999E-2</v>
      </c>
      <c r="BX193" s="185">
        <v>4.9210999999999998E-2</v>
      </c>
      <c r="BY193" s="185">
        <v>0.50222539873608185</v>
      </c>
      <c r="BZ193" s="185">
        <v>8.7849999999999994E-3</v>
      </c>
      <c r="CA193" s="185">
        <v>0.53515599999999997</v>
      </c>
      <c r="CB193" s="240">
        <v>0</v>
      </c>
      <c r="CC193" s="185">
        <v>2.7321999999999999E-2</v>
      </c>
      <c r="CD193" s="185">
        <v>4.9619443871137217E-2</v>
      </c>
      <c r="CE193" s="185">
        <v>5.3564000000000001E-2</v>
      </c>
      <c r="CF193" s="185">
        <v>1.078E-3</v>
      </c>
      <c r="CG193" s="185">
        <v>2.2418E-2</v>
      </c>
      <c r="CH193" s="185">
        <v>7.7800000000000005E-4</v>
      </c>
      <c r="CI193" s="185">
        <v>1.75E-4</v>
      </c>
      <c r="CJ193" s="185">
        <v>1.5862000000000001E-2</v>
      </c>
      <c r="CK193" s="185">
        <v>1.9997000000000001E-2</v>
      </c>
      <c r="CL193" s="185">
        <v>5.8525000000000001E-2</v>
      </c>
      <c r="CM193" s="185" t="s">
        <v>215</v>
      </c>
      <c r="CN193" s="185">
        <v>0.200596</v>
      </c>
      <c r="CO193" s="185">
        <v>0.18888134493975536</v>
      </c>
      <c r="CP193" s="185">
        <v>0.15162900000000001</v>
      </c>
      <c r="CQ193" s="240">
        <v>0</v>
      </c>
      <c r="CR193" s="185">
        <v>0.83231999999999995</v>
      </c>
      <c r="CS193" s="185">
        <v>0.76593199999999995</v>
      </c>
      <c r="CT193" s="185">
        <v>0.53224199999999999</v>
      </c>
      <c r="CU193" s="185">
        <v>6.1698000000000003E-2</v>
      </c>
      <c r="CV193" s="185"/>
      <c r="CW193" s="185">
        <v>0.67857100000000004</v>
      </c>
      <c r="CX193" s="185" t="s">
        <v>215</v>
      </c>
      <c r="CY193" s="185">
        <v>9.7E-5</v>
      </c>
      <c r="CZ193" s="185">
        <v>1.9720999999999999E-2</v>
      </c>
      <c r="DA193" s="185">
        <v>1.1213000000000001E-2</v>
      </c>
    </row>
    <row r="194" spans="1:105" x14ac:dyDescent="0.2">
      <c r="A194" s="2" t="s">
        <v>127</v>
      </c>
      <c r="D194" s="185">
        <v>3.9045000000000003E-2</v>
      </c>
      <c r="E194" s="185">
        <v>1.3438110000000001</v>
      </c>
      <c r="F194" s="185">
        <v>2.3144399999999998</v>
      </c>
      <c r="G194" s="185">
        <v>1.688218</v>
      </c>
      <c r="H194" s="185">
        <v>0.71212699999999995</v>
      </c>
      <c r="I194" s="185">
        <v>1.1510800000000001</v>
      </c>
      <c r="J194" s="185">
        <v>0.75402199999999997</v>
      </c>
      <c r="K194" s="185">
        <v>2.0594589999999999</v>
      </c>
      <c r="L194" s="185">
        <v>21.094256000000001</v>
      </c>
      <c r="M194" s="185">
        <v>1.6440539999999999</v>
      </c>
      <c r="N194" s="185">
        <v>2.39811</v>
      </c>
      <c r="O194" s="185">
        <v>1.384579</v>
      </c>
      <c r="P194" s="185">
        <v>3.7199999999999997E-2</v>
      </c>
      <c r="Q194" s="185">
        <v>1.0265489999999999</v>
      </c>
      <c r="R194" s="185">
        <v>1.601224</v>
      </c>
      <c r="S194" s="185">
        <v>1.041669</v>
      </c>
      <c r="T194" s="185">
        <v>0.36837700000000001</v>
      </c>
      <c r="U194" s="185">
        <v>1.195333</v>
      </c>
      <c r="V194" s="185">
        <v>1.6316850000000001</v>
      </c>
      <c r="W194" s="185">
        <v>55.822221999999996</v>
      </c>
      <c r="X194" s="185">
        <v>2.5984039999999999</v>
      </c>
      <c r="Y194" s="185">
        <v>1.8900330000000001</v>
      </c>
      <c r="Z194" s="185">
        <v>4.899457</v>
      </c>
      <c r="AA194" s="185">
        <v>0.13969699999999999</v>
      </c>
      <c r="AB194" s="185">
        <v>2.3518000000000001E-2</v>
      </c>
      <c r="AC194" s="185">
        <v>4.692367</v>
      </c>
      <c r="AD194" s="185"/>
      <c r="AE194" s="185">
        <v>0.37614199999999998</v>
      </c>
      <c r="AF194" s="185">
        <v>0.836565</v>
      </c>
      <c r="AG194" s="185">
        <v>1.7978289999999999</v>
      </c>
      <c r="AH194" s="185">
        <v>0.39744010888266174</v>
      </c>
      <c r="AI194" s="185">
        <v>0.37444300000000003</v>
      </c>
      <c r="AJ194" s="185">
        <v>1.144585</v>
      </c>
      <c r="AK194" s="185">
        <v>3.0580449999999999</v>
      </c>
      <c r="AL194" s="185">
        <v>1.1421110000000001</v>
      </c>
      <c r="AM194" s="185">
        <v>18.727793999999999</v>
      </c>
      <c r="AN194" s="185">
        <v>0.81007636001730887</v>
      </c>
      <c r="AO194" s="185">
        <v>0.76552299999999995</v>
      </c>
      <c r="AP194" s="185">
        <v>0.96203399999999994</v>
      </c>
      <c r="AQ194" s="185">
        <v>46.798017000000002</v>
      </c>
      <c r="AR194" s="185">
        <v>10.627689999999999</v>
      </c>
      <c r="AS194" s="185">
        <v>0.72939399999999999</v>
      </c>
      <c r="AT194" s="185"/>
      <c r="AU194" s="185">
        <v>6.9175069999999996</v>
      </c>
      <c r="AV194" s="185">
        <v>4.75</v>
      </c>
      <c r="AW194" s="185">
        <v>0.76111899999999999</v>
      </c>
      <c r="AX194" s="185">
        <v>0.830314</v>
      </c>
      <c r="AY194" s="185">
        <v>0.71301400000000004</v>
      </c>
      <c r="AZ194" s="185">
        <v>1.176053</v>
      </c>
      <c r="BA194" s="185">
        <v>0.536412</v>
      </c>
      <c r="BB194" s="185">
        <v>8.4318360000000006</v>
      </c>
      <c r="BC194" s="185">
        <v>4.8242E-2</v>
      </c>
      <c r="BD194" s="185">
        <v>1.315043</v>
      </c>
      <c r="BE194" s="185">
        <v>0.53027199999999997</v>
      </c>
      <c r="BF194" s="185">
        <v>0.51584399999999997</v>
      </c>
      <c r="BG194" s="185">
        <v>0.54986100000000004</v>
      </c>
      <c r="BH194" s="185"/>
      <c r="BI194" s="185"/>
      <c r="BJ194" s="185" t="s">
        <v>215</v>
      </c>
      <c r="BK194" s="185">
        <v>9.4570000000000001E-2</v>
      </c>
      <c r="BL194" s="185"/>
      <c r="BM194" s="185">
        <v>1.2254050000000001</v>
      </c>
      <c r="BN194" s="185">
        <v>4.1132249999999999</v>
      </c>
      <c r="BO194" s="185">
        <v>0.874641</v>
      </c>
      <c r="BP194" s="185">
        <v>1.955991</v>
      </c>
      <c r="BQ194" s="185">
        <v>0.97071700000000005</v>
      </c>
      <c r="BR194" s="185">
        <v>1.4450000000000001E-3</v>
      </c>
      <c r="BS194" s="185" t="s">
        <v>215</v>
      </c>
      <c r="BT194" s="185">
        <v>0.58690100000000001</v>
      </c>
      <c r="BU194" s="185">
        <v>0.41353600000000001</v>
      </c>
      <c r="BV194" s="185">
        <v>1.503474</v>
      </c>
      <c r="BW194" s="185">
        <v>3.3231980000000001</v>
      </c>
      <c r="BX194" s="185">
        <v>0.33694000000000002</v>
      </c>
      <c r="BY194" s="185">
        <v>2.5621667168221482</v>
      </c>
      <c r="BZ194" s="185">
        <v>0.81427499999999997</v>
      </c>
      <c r="CA194" s="185">
        <v>1.9738199999999999</v>
      </c>
      <c r="CB194" s="185">
        <v>16.790073</v>
      </c>
      <c r="CC194" s="185">
        <v>0.71338599999999996</v>
      </c>
      <c r="CD194" s="185">
        <v>0.57056869695397372</v>
      </c>
      <c r="CE194" s="185">
        <v>0.586148</v>
      </c>
      <c r="CF194" s="185">
        <v>0.378604</v>
      </c>
      <c r="CG194" s="185">
        <v>3.6436820000000001</v>
      </c>
      <c r="CH194" s="185">
        <v>1.3584270000000001</v>
      </c>
      <c r="CI194" s="185">
        <v>0.89263300000000001</v>
      </c>
      <c r="CJ194" s="185">
        <v>0.76821499999999998</v>
      </c>
      <c r="CK194" s="185">
        <v>0.149063</v>
      </c>
      <c r="CL194" s="185">
        <v>1.963603</v>
      </c>
      <c r="CM194" s="185">
        <v>8.0095E-2</v>
      </c>
      <c r="CN194" s="185">
        <v>1.1000989999999999</v>
      </c>
      <c r="CO194" s="185">
        <v>1.6304584184177178</v>
      </c>
      <c r="CP194" s="185">
        <v>1.3130120000000001</v>
      </c>
      <c r="CQ194" s="185">
        <v>5.7119999999999997E-2</v>
      </c>
      <c r="CR194" s="185">
        <v>7.2033290000000001</v>
      </c>
      <c r="CS194" s="185">
        <v>0.90601399999999999</v>
      </c>
      <c r="CT194" s="185">
        <v>2.6004990000000001</v>
      </c>
      <c r="CU194" s="185">
        <v>0.75182000000000004</v>
      </c>
      <c r="CV194" s="185"/>
      <c r="CW194" s="185">
        <v>1.4356679999999999</v>
      </c>
      <c r="CX194" s="185">
        <v>2.1429E-2</v>
      </c>
      <c r="CY194" s="185">
        <v>5.4696749999999996</v>
      </c>
      <c r="CZ194" s="185">
        <v>0.46308500000000002</v>
      </c>
      <c r="DA194" s="185">
        <v>0.41471599999999997</v>
      </c>
    </row>
    <row r="195" spans="1:105" x14ac:dyDescent="0.2">
      <c r="A195" s="2" t="s">
        <v>128</v>
      </c>
      <c r="D195" s="185">
        <v>2.8600000000000001E-3</v>
      </c>
      <c r="E195" s="185">
        <v>1.1000000000000001E-3</v>
      </c>
      <c r="F195" s="185">
        <v>0.152337</v>
      </c>
      <c r="G195" s="185">
        <v>1.464E-3</v>
      </c>
      <c r="H195" s="185">
        <v>2.5211999999999998E-2</v>
      </c>
      <c r="I195" s="185">
        <v>5.0020000000000004E-3</v>
      </c>
      <c r="J195" s="185">
        <v>4.9943000000000001E-2</v>
      </c>
      <c r="K195" s="185">
        <v>0.62684499999999999</v>
      </c>
      <c r="L195" s="185">
        <v>7.3639999999999999E-3</v>
      </c>
      <c r="M195" s="185">
        <v>5.6681000000000002E-2</v>
      </c>
      <c r="N195" s="185">
        <v>0.33333299999999999</v>
      </c>
      <c r="O195" s="185">
        <v>0.22834699999999999</v>
      </c>
      <c r="P195" s="185">
        <v>5.8600000000000004E-4</v>
      </c>
      <c r="Q195" s="185" t="s">
        <v>215</v>
      </c>
      <c r="R195" s="185">
        <v>0.15553700000000001</v>
      </c>
      <c r="S195" s="185">
        <v>9.6000000000000002E-5</v>
      </c>
      <c r="T195" s="185">
        <v>7.4839000000000003E-2</v>
      </c>
      <c r="U195" s="185">
        <v>8.3206000000000002E-2</v>
      </c>
      <c r="V195" s="185">
        <v>4.4462000000000002E-2</v>
      </c>
      <c r="W195" s="185">
        <v>1</v>
      </c>
      <c r="X195" s="185">
        <v>8.5349999999999992E-3</v>
      </c>
      <c r="Y195" s="185">
        <v>3.9364999999999997E-2</v>
      </c>
      <c r="Z195" s="185">
        <v>3.8240999999999997E-2</v>
      </c>
      <c r="AA195" s="240">
        <v>0</v>
      </c>
      <c r="AB195" s="185" t="s">
        <v>215</v>
      </c>
      <c r="AC195" s="185">
        <v>3.5971000000000003E-2</v>
      </c>
      <c r="AD195" s="185"/>
      <c r="AE195" s="185">
        <v>7.6397000000000007E-2</v>
      </c>
      <c r="AF195" s="240">
        <v>0</v>
      </c>
      <c r="AG195" s="185">
        <v>2.7276000000000002E-2</v>
      </c>
      <c r="AH195" s="185">
        <v>2.8601325427275899E-3</v>
      </c>
      <c r="AI195" s="185">
        <v>2.9239999999999999E-3</v>
      </c>
      <c r="AJ195" s="185">
        <v>7.7899999999999996E-4</v>
      </c>
      <c r="AK195" s="185">
        <v>0.15847800000000001</v>
      </c>
      <c r="AL195" s="185">
        <v>4.8700000000000002E-4</v>
      </c>
      <c r="AM195" s="185">
        <v>0.15759300000000001</v>
      </c>
      <c r="AN195" s="185">
        <v>4.9959642750609747E-2</v>
      </c>
      <c r="AO195" s="185">
        <v>4.4921000000000003E-2</v>
      </c>
      <c r="AP195" s="185">
        <v>6.7186999999999997E-2</v>
      </c>
      <c r="AQ195" s="185">
        <v>6.6667000000000004E-2</v>
      </c>
      <c r="AR195" s="240">
        <v>0</v>
      </c>
      <c r="AS195" s="185">
        <v>0.139685</v>
      </c>
      <c r="AT195" s="185"/>
      <c r="AU195" s="185">
        <v>0.15225900000000001</v>
      </c>
      <c r="AV195" s="185" t="s">
        <v>215</v>
      </c>
      <c r="AW195" s="185">
        <v>2.0497000000000001E-2</v>
      </c>
      <c r="AX195" s="185">
        <v>4.2589999999999998E-3</v>
      </c>
      <c r="AY195" s="185">
        <v>1</v>
      </c>
      <c r="AZ195" s="185">
        <v>0.113165</v>
      </c>
      <c r="BA195" s="185">
        <v>2.8164000000000002E-2</v>
      </c>
      <c r="BB195" s="185">
        <v>1.9868E-2</v>
      </c>
      <c r="BC195" s="185">
        <v>4.4999999999999999E-4</v>
      </c>
      <c r="BD195" s="185">
        <v>7.1665000000000006E-2</v>
      </c>
      <c r="BE195" s="185">
        <v>1.1828999999999999E-2</v>
      </c>
      <c r="BF195" s="185">
        <v>0.1</v>
      </c>
      <c r="BG195" s="185">
        <v>2.7330000000000002E-3</v>
      </c>
      <c r="BH195" s="185"/>
      <c r="BI195" s="185"/>
      <c r="BJ195" s="185">
        <v>1.3065999999999999E-2</v>
      </c>
      <c r="BK195" s="185" t="s">
        <v>215</v>
      </c>
      <c r="BL195" s="185"/>
      <c r="BM195" s="185">
        <v>1.8426000000000001E-2</v>
      </c>
      <c r="BN195" s="185">
        <v>4.8023999999999997E-2</v>
      </c>
      <c r="BO195" s="185">
        <v>1.4200000000000001E-4</v>
      </c>
      <c r="BP195" s="185">
        <v>0.10714899999999999</v>
      </c>
      <c r="BQ195" s="185">
        <v>1.2452E-2</v>
      </c>
      <c r="BR195" s="240">
        <v>0</v>
      </c>
      <c r="BS195" s="185" t="s">
        <v>215</v>
      </c>
      <c r="BT195" s="185">
        <v>3.8319999999999999E-3</v>
      </c>
      <c r="BU195" s="185">
        <v>5.3621000000000002E-2</v>
      </c>
      <c r="BV195" s="185">
        <v>1.0009999999999999E-3</v>
      </c>
      <c r="BW195" s="240">
        <v>0</v>
      </c>
      <c r="BX195" s="185">
        <v>3.1E-4</v>
      </c>
      <c r="BY195" s="185">
        <v>6.7709900692145648E-3</v>
      </c>
      <c r="BZ195" s="240">
        <v>0</v>
      </c>
      <c r="CA195" s="185">
        <v>6.8649999999999996E-3</v>
      </c>
      <c r="CB195" s="185">
        <v>8.012E-3</v>
      </c>
      <c r="CC195" s="185">
        <v>3.2299999999999999E-4</v>
      </c>
      <c r="CD195" s="185">
        <v>4.9211681099763115E-2</v>
      </c>
      <c r="CE195" s="185">
        <v>5.2953E-2</v>
      </c>
      <c r="CF195" s="185">
        <v>1.92E-3</v>
      </c>
      <c r="CG195" s="185">
        <v>0.10019599999999999</v>
      </c>
      <c r="CH195" s="240">
        <v>0</v>
      </c>
      <c r="CI195" s="185" t="s">
        <v>215</v>
      </c>
      <c r="CJ195" s="240">
        <v>0</v>
      </c>
      <c r="CK195" s="185">
        <v>7.9909999999999998E-3</v>
      </c>
      <c r="CL195" s="185">
        <v>0.105549</v>
      </c>
      <c r="CM195" s="185">
        <v>1.4289999999999999E-3</v>
      </c>
      <c r="CN195" s="185">
        <v>8.9293999999999998E-2</v>
      </c>
      <c r="CO195" s="185">
        <v>6.3866663979523966E-2</v>
      </c>
      <c r="CP195" s="185">
        <v>6.8256999999999998E-2</v>
      </c>
      <c r="CQ195" s="240">
        <v>0</v>
      </c>
      <c r="CR195" s="185">
        <v>2.0975000000000001E-2</v>
      </c>
      <c r="CS195" s="185">
        <v>7.9319999999999998E-3</v>
      </c>
      <c r="CT195" s="185">
        <v>1.3370000000000001E-3</v>
      </c>
      <c r="CU195" s="185">
        <v>3.3300000000000002E-4</v>
      </c>
      <c r="CV195" s="185"/>
      <c r="CW195" s="185">
        <v>0.25</v>
      </c>
      <c r="CX195" s="185" t="s">
        <v>215</v>
      </c>
      <c r="CY195" s="185">
        <v>5.3899999999999998E-4</v>
      </c>
      <c r="CZ195" s="185">
        <v>7.3279999999999998E-2</v>
      </c>
      <c r="DA195" s="185">
        <v>1.663E-3</v>
      </c>
    </row>
    <row r="196" spans="1:105" x14ac:dyDescent="0.2">
      <c r="A196" s="2" t="s">
        <v>129</v>
      </c>
      <c r="D196" s="185">
        <v>1.1440000000000001E-3</v>
      </c>
      <c r="E196" s="185">
        <v>3.8647000000000001E-2</v>
      </c>
      <c r="F196" s="185">
        <v>0.22544800000000001</v>
      </c>
      <c r="G196" s="185">
        <v>1.126E-3</v>
      </c>
      <c r="H196" s="185">
        <v>9.5120999999999997E-2</v>
      </c>
      <c r="I196" s="185">
        <v>0.12529599999999999</v>
      </c>
      <c r="J196" s="185">
        <v>0.10256999999999999</v>
      </c>
      <c r="K196" s="185">
        <v>6.9425000000000001E-2</v>
      </c>
      <c r="L196" s="185">
        <v>1.2518E-2</v>
      </c>
      <c r="M196" s="185">
        <v>1.332E-2</v>
      </c>
      <c r="N196" s="185">
        <v>0.66666700000000001</v>
      </c>
      <c r="O196" s="185">
        <v>1.7028999999999999E-2</v>
      </c>
      <c r="P196" s="240">
        <v>0</v>
      </c>
      <c r="Q196" s="185" t="s">
        <v>215</v>
      </c>
      <c r="R196" s="185">
        <v>9.1690000000000001E-3</v>
      </c>
      <c r="S196" s="185">
        <v>2.8800000000000001E-4</v>
      </c>
      <c r="T196" s="185">
        <v>1.0147E-2</v>
      </c>
      <c r="U196" s="185">
        <v>0.107139</v>
      </c>
      <c r="V196" s="185">
        <v>1.8680000000000001E-3</v>
      </c>
      <c r="W196" s="185">
        <v>1</v>
      </c>
      <c r="X196" s="185">
        <v>9.4325000000000006E-2</v>
      </c>
      <c r="Y196" s="185">
        <v>1.1338000000000001E-2</v>
      </c>
      <c r="Z196" s="185">
        <v>7.5380000000000003E-2</v>
      </c>
      <c r="AA196" s="185">
        <v>0.11564099999999999</v>
      </c>
      <c r="AB196" s="185" t="s">
        <v>215</v>
      </c>
      <c r="AC196" s="185">
        <v>6.9239999999999996E-3</v>
      </c>
      <c r="AD196" s="185"/>
      <c r="AE196" s="185">
        <v>2.6549E-2</v>
      </c>
      <c r="AF196" s="240">
        <v>0</v>
      </c>
      <c r="AG196" s="185">
        <v>1.8152000000000001E-2</v>
      </c>
      <c r="AH196" s="185">
        <v>0.17615377472374408</v>
      </c>
      <c r="AI196" s="185">
        <v>0.18157899999999999</v>
      </c>
      <c r="AJ196" s="240">
        <v>0</v>
      </c>
      <c r="AK196" s="185">
        <v>8.5170000000000003E-3</v>
      </c>
      <c r="AL196" s="185">
        <v>3.2400000000000001E-4</v>
      </c>
      <c r="AM196" s="185" t="s">
        <v>215</v>
      </c>
      <c r="AN196" s="185">
        <v>4.4799284474141103E-2</v>
      </c>
      <c r="AO196" s="185">
        <v>4.2542999999999997E-2</v>
      </c>
      <c r="AP196" s="185">
        <v>5.2514999999999999E-2</v>
      </c>
      <c r="AQ196" s="185" t="s">
        <v>215</v>
      </c>
      <c r="AR196" s="240">
        <v>0</v>
      </c>
      <c r="AS196" s="185">
        <v>4.0059999999999998E-2</v>
      </c>
      <c r="AT196" s="185"/>
      <c r="AU196" s="185">
        <v>0.11731800000000001</v>
      </c>
      <c r="AV196" s="185" t="s">
        <v>215</v>
      </c>
      <c r="AW196" s="185">
        <v>5.3719000000000003E-2</v>
      </c>
      <c r="AX196" s="185">
        <v>9.68E-4</v>
      </c>
      <c r="AY196" s="185">
        <v>0.101852</v>
      </c>
      <c r="AZ196" s="185">
        <v>1.1720000000000001E-3</v>
      </c>
      <c r="BA196" s="185">
        <v>2.4025000000000001E-2</v>
      </c>
      <c r="BB196" s="185">
        <v>5.4545000000000003E-2</v>
      </c>
      <c r="BC196" s="185">
        <v>1.011E-3</v>
      </c>
      <c r="BD196" s="185">
        <v>0.124892</v>
      </c>
      <c r="BE196" s="240">
        <v>0</v>
      </c>
      <c r="BF196" s="185">
        <v>1.6948999999999999E-2</v>
      </c>
      <c r="BG196" s="185">
        <v>9.6550000000000004E-3</v>
      </c>
      <c r="BH196" s="185"/>
      <c r="BI196" s="185"/>
      <c r="BJ196" s="185">
        <v>3.6441000000000001E-2</v>
      </c>
      <c r="BK196" s="185" t="s">
        <v>215</v>
      </c>
      <c r="BL196" s="185"/>
      <c r="BM196" s="185">
        <v>6.8232000000000001E-2</v>
      </c>
      <c r="BN196" s="185">
        <v>0.224052</v>
      </c>
      <c r="BO196" s="185">
        <v>3.6769000000000003E-2</v>
      </c>
      <c r="BP196" s="185">
        <v>0.26725399999999999</v>
      </c>
      <c r="BQ196" s="185">
        <v>3.637E-3</v>
      </c>
      <c r="BR196" s="240">
        <v>0</v>
      </c>
      <c r="BS196" s="185" t="s">
        <v>215</v>
      </c>
      <c r="BT196" s="185">
        <v>1.7589999999999999E-3</v>
      </c>
      <c r="BU196" s="185">
        <v>5.6899999999999995E-4</v>
      </c>
      <c r="BV196" s="185">
        <v>4.0875000000000002E-2</v>
      </c>
      <c r="BW196" s="185">
        <v>4.6890000000000001E-2</v>
      </c>
      <c r="BX196" s="185">
        <v>3.1E-4</v>
      </c>
      <c r="BY196" s="185">
        <v>0.22708396027685826</v>
      </c>
      <c r="BZ196" s="240">
        <v>0</v>
      </c>
      <c r="CA196" s="185">
        <v>0.24193200000000001</v>
      </c>
      <c r="CB196" s="185">
        <v>2.9129999999999998E-3</v>
      </c>
      <c r="CC196" s="185">
        <v>4.3084999999999998E-2</v>
      </c>
      <c r="CD196" s="185">
        <v>2.1571484588684652E-2</v>
      </c>
      <c r="CE196" s="185">
        <v>2.2048000000000002E-2</v>
      </c>
      <c r="CF196" s="185">
        <v>1.5599999999999999E-2</v>
      </c>
      <c r="CG196" s="185">
        <v>0.132827</v>
      </c>
      <c r="CH196" s="240">
        <v>0</v>
      </c>
      <c r="CI196" s="185" t="s">
        <v>215</v>
      </c>
      <c r="CJ196" s="240">
        <v>0</v>
      </c>
      <c r="CK196" s="185">
        <v>1.2960000000000001E-3</v>
      </c>
      <c r="CL196" s="185">
        <v>1.0050999999999999E-2</v>
      </c>
      <c r="CM196" s="185">
        <v>7.6923000000000005E-2</v>
      </c>
      <c r="CN196" s="185">
        <v>0.104877</v>
      </c>
      <c r="CO196" s="185">
        <v>0.14862852428005072</v>
      </c>
      <c r="CP196" s="185">
        <v>0.15614700000000001</v>
      </c>
      <c r="CQ196" s="240">
        <v>0</v>
      </c>
      <c r="CR196" s="185">
        <v>9.0722999999999998E-2</v>
      </c>
      <c r="CS196" s="185">
        <v>1.03E-4</v>
      </c>
      <c r="CT196" s="185">
        <v>2.036E-3</v>
      </c>
      <c r="CU196" s="185">
        <v>5.2300000000000003E-4</v>
      </c>
      <c r="CV196" s="185"/>
      <c r="CW196" s="185">
        <v>0.1</v>
      </c>
      <c r="CX196" s="185" t="s">
        <v>215</v>
      </c>
      <c r="CY196" s="185">
        <v>9.9640000000000006E-3</v>
      </c>
      <c r="CZ196" s="185">
        <v>1.5817999999999999E-2</v>
      </c>
      <c r="DA196" s="185">
        <v>7.9570000000000005E-3</v>
      </c>
    </row>
    <row r="197" spans="1:105" x14ac:dyDescent="0.2">
      <c r="A197" s="2" t="s">
        <v>130</v>
      </c>
      <c r="D197" s="185">
        <v>1.1440000000000001E-3</v>
      </c>
      <c r="E197" s="185">
        <v>0.18557799999999999</v>
      </c>
      <c r="F197" s="185">
        <v>7.6443999999999998E-2</v>
      </c>
      <c r="G197" s="185">
        <v>1.126E-3</v>
      </c>
      <c r="H197" s="185">
        <v>8.7878999999999999E-2</v>
      </c>
      <c r="I197" s="185">
        <v>4.6101999999999997E-2</v>
      </c>
      <c r="J197" s="185">
        <v>0.116033</v>
      </c>
      <c r="K197" s="185">
        <v>2.3890000000000001E-3</v>
      </c>
      <c r="L197" s="240">
        <v>0</v>
      </c>
      <c r="M197" s="185">
        <v>1.0014E-2</v>
      </c>
      <c r="N197" s="185">
        <v>2</v>
      </c>
      <c r="O197" s="185">
        <v>7.2999999999999999E-5</v>
      </c>
      <c r="P197" s="185">
        <v>2.343E-3</v>
      </c>
      <c r="Q197" s="185" t="s">
        <v>215</v>
      </c>
      <c r="R197" s="185">
        <v>1.4983E-2</v>
      </c>
      <c r="S197" s="185">
        <v>9.6000000000000002E-5</v>
      </c>
      <c r="T197" s="185">
        <v>3.6915000000000003E-2</v>
      </c>
      <c r="U197" s="185">
        <v>5.7315999999999999E-2</v>
      </c>
      <c r="V197" s="185">
        <v>1.9681000000000001E-2</v>
      </c>
      <c r="W197" s="185">
        <v>1</v>
      </c>
      <c r="X197" s="185">
        <v>0.43471500000000002</v>
      </c>
      <c r="Y197" s="185">
        <v>2.2667E-2</v>
      </c>
      <c r="Z197" s="185">
        <v>0.50985999999999998</v>
      </c>
      <c r="AA197" s="240">
        <v>0</v>
      </c>
      <c r="AB197" s="185" t="s">
        <v>215</v>
      </c>
      <c r="AC197" s="185">
        <v>3.1350000000000003E-2</v>
      </c>
      <c r="AD197" s="185"/>
      <c r="AE197" s="185">
        <v>9.1730999999999993E-2</v>
      </c>
      <c r="AF197" s="240">
        <v>0</v>
      </c>
      <c r="AG197" s="185">
        <v>1.1129E-2</v>
      </c>
      <c r="AH197" s="185">
        <v>0.10156810969819099</v>
      </c>
      <c r="AI197" s="185">
        <v>0.104701</v>
      </c>
      <c r="AJ197" s="240">
        <v>0</v>
      </c>
      <c r="AK197" s="185">
        <v>0.650945</v>
      </c>
      <c r="AL197" s="185">
        <v>5.9199999999999997E-4</v>
      </c>
      <c r="AM197" s="185">
        <v>0.71633199999999997</v>
      </c>
      <c r="AN197" s="185">
        <v>4.4923424983667797E-2</v>
      </c>
      <c r="AO197" s="185">
        <v>4.8993000000000002E-2</v>
      </c>
      <c r="AP197" s="185">
        <v>3.1019999999999999E-2</v>
      </c>
      <c r="AQ197" s="185" t="s">
        <v>215</v>
      </c>
      <c r="AR197" s="240">
        <v>0</v>
      </c>
      <c r="AS197" s="185">
        <v>0.144897</v>
      </c>
      <c r="AT197" s="185"/>
      <c r="AU197" s="185">
        <v>0.19047900000000001</v>
      </c>
      <c r="AV197" s="185">
        <v>0.25</v>
      </c>
      <c r="AW197" s="185">
        <v>2.5916999999999999E-2</v>
      </c>
      <c r="AX197" s="185">
        <v>1.3014E-2</v>
      </c>
      <c r="AY197" s="185">
        <v>0.12037</v>
      </c>
      <c r="AZ197" s="185">
        <v>4.8750000000000002E-2</v>
      </c>
      <c r="BA197" s="185">
        <v>4.2146000000000003E-2</v>
      </c>
      <c r="BB197" s="185">
        <v>2.3900000000000001E-4</v>
      </c>
      <c r="BC197" s="185">
        <v>1.011E-3</v>
      </c>
      <c r="BD197" s="185">
        <v>0.20247200000000001</v>
      </c>
      <c r="BE197" s="185">
        <v>1.4009999999999999E-3</v>
      </c>
      <c r="BF197" s="185" t="s">
        <v>215</v>
      </c>
      <c r="BG197" s="185">
        <v>3.8049999999999998E-3</v>
      </c>
      <c r="BH197" s="185"/>
      <c r="BI197" s="185"/>
      <c r="BJ197" s="185">
        <v>2.5205000000000002E-2</v>
      </c>
      <c r="BK197" s="185" t="s">
        <v>215</v>
      </c>
      <c r="BL197" s="185"/>
      <c r="BM197" s="185">
        <v>6.1317999999999998E-2</v>
      </c>
      <c r="BN197" s="185">
        <v>4.1213E-2</v>
      </c>
      <c r="BO197" s="185">
        <v>0.29811599999999999</v>
      </c>
      <c r="BP197" s="185">
        <v>1.542764</v>
      </c>
      <c r="BQ197" s="185">
        <v>0.30732999999999999</v>
      </c>
      <c r="BR197" s="240">
        <v>0</v>
      </c>
      <c r="BS197" s="185" t="s">
        <v>215</v>
      </c>
      <c r="BT197" s="185">
        <v>1.03E-4</v>
      </c>
      <c r="BU197" s="185">
        <v>8.8991000000000001E-2</v>
      </c>
      <c r="BV197" s="185">
        <v>0.150337</v>
      </c>
      <c r="BW197" s="185">
        <v>9.8720000000000006E-3</v>
      </c>
      <c r="BX197" s="185">
        <v>1.238E-3</v>
      </c>
      <c r="BY197" s="185">
        <v>0.20746313572073427</v>
      </c>
      <c r="BZ197" s="240">
        <v>0</v>
      </c>
      <c r="CA197" s="185">
        <v>0.177616</v>
      </c>
      <c r="CB197" s="185">
        <v>0.98834699999999998</v>
      </c>
      <c r="CC197" s="185">
        <v>1.077E-3</v>
      </c>
      <c r="CD197" s="185">
        <v>0.118306321103355</v>
      </c>
      <c r="CE197" s="185">
        <v>0.12762499999999999</v>
      </c>
      <c r="CF197" s="185">
        <v>2.274E-3</v>
      </c>
      <c r="CG197" s="185">
        <v>0.159915</v>
      </c>
      <c r="CH197" s="185">
        <v>1.3332999999999999E-2</v>
      </c>
      <c r="CI197" s="185">
        <v>6.3420000000000004E-2</v>
      </c>
      <c r="CJ197" s="185">
        <v>3.297E-3</v>
      </c>
      <c r="CK197" s="185">
        <v>2.1120000000000002E-3</v>
      </c>
      <c r="CL197" s="185">
        <v>6.2258000000000001E-2</v>
      </c>
      <c r="CM197" s="185">
        <v>3.4483E-2</v>
      </c>
      <c r="CN197" s="185">
        <v>0.103033</v>
      </c>
      <c r="CO197" s="185">
        <v>5.5041353874601788E-2</v>
      </c>
      <c r="CP197" s="185">
        <v>5.9923999999999998E-2</v>
      </c>
      <c r="CQ197" s="240">
        <v>0</v>
      </c>
      <c r="CR197" s="185">
        <v>8.5300000000000003E-4</v>
      </c>
      <c r="CS197" s="185">
        <v>2.2599999999999999E-3</v>
      </c>
      <c r="CT197" s="185">
        <v>2.2300000000000002E-3</v>
      </c>
      <c r="CU197" s="185">
        <v>4.28E-4</v>
      </c>
      <c r="CV197" s="185"/>
      <c r="CW197" s="240">
        <v>0</v>
      </c>
      <c r="CX197" s="185">
        <v>5.13E-4</v>
      </c>
      <c r="CY197" s="185">
        <v>4.9959999999999996E-3</v>
      </c>
      <c r="CZ197" s="185">
        <v>9.2215000000000005E-2</v>
      </c>
      <c r="DA197" s="185">
        <v>3.7248000000000003E-2</v>
      </c>
    </row>
    <row r="198" spans="1:105" x14ac:dyDescent="0.2">
      <c r="A198" s="2" t="s">
        <v>131</v>
      </c>
      <c r="D198" s="185">
        <v>4.0049999999999999E-3</v>
      </c>
      <c r="E198" s="185">
        <v>8.0515000000000003E-2</v>
      </c>
      <c r="F198" s="185">
        <v>3.8887999999999999E-2</v>
      </c>
      <c r="G198" s="185">
        <v>3.4919999999999999E-3</v>
      </c>
      <c r="H198" s="185">
        <v>0.161636</v>
      </c>
      <c r="I198" s="185">
        <v>4.1902000000000002E-2</v>
      </c>
      <c r="J198" s="185">
        <v>3.2686E-2</v>
      </c>
      <c r="K198" s="240">
        <v>0</v>
      </c>
      <c r="L198" s="240">
        <v>0</v>
      </c>
      <c r="M198" s="185">
        <v>6.4881999999999995E-2</v>
      </c>
      <c r="N198" s="185" t="s">
        <v>215</v>
      </c>
      <c r="O198" s="185">
        <v>4.5435000000000003E-2</v>
      </c>
      <c r="P198" s="185">
        <v>5.8600000000000004E-4</v>
      </c>
      <c r="Q198" s="185">
        <v>6.2890000000000003E-3</v>
      </c>
      <c r="R198" s="185">
        <v>3.326E-3</v>
      </c>
      <c r="S198" s="185">
        <v>2.8699999999999998E-4</v>
      </c>
      <c r="T198" s="185">
        <v>2.5780999999999998E-2</v>
      </c>
      <c r="U198" s="185">
        <v>3.9396E-2</v>
      </c>
      <c r="V198" s="185">
        <v>1.8460000000000001E-2</v>
      </c>
      <c r="W198" s="185" t="s">
        <v>215</v>
      </c>
      <c r="X198" s="185">
        <v>8.7600999999999998E-2</v>
      </c>
      <c r="Y198" s="185">
        <v>0.494952</v>
      </c>
      <c r="Z198" s="185">
        <v>0.124531</v>
      </c>
      <c r="AA198" s="185">
        <v>1.2050999999999999E-2</v>
      </c>
      <c r="AB198" s="185">
        <v>1.4710000000000001E-3</v>
      </c>
      <c r="AC198" s="185">
        <v>8.5549E-2</v>
      </c>
      <c r="AD198" s="185"/>
      <c r="AE198" s="185">
        <v>1.2016000000000001E-2</v>
      </c>
      <c r="AF198" s="185">
        <v>7.1730000000000002E-2</v>
      </c>
      <c r="AG198" s="185">
        <v>4.2237999999999998E-2</v>
      </c>
      <c r="AH198" s="185">
        <v>5.0067033424252227E-2</v>
      </c>
      <c r="AI198" s="185">
        <v>2.8542999999999999E-2</v>
      </c>
      <c r="AJ198" s="185">
        <v>0.75038800000000005</v>
      </c>
      <c r="AK198" s="185">
        <v>1.6886999999999999E-2</v>
      </c>
      <c r="AL198" s="185">
        <v>5.3600000000000002E-4</v>
      </c>
      <c r="AM198" s="185" t="s">
        <v>215</v>
      </c>
      <c r="AN198" s="185">
        <v>0.21377526415011619</v>
      </c>
      <c r="AO198" s="185">
        <v>0.157085</v>
      </c>
      <c r="AP198" s="185">
        <v>0.407279</v>
      </c>
      <c r="AQ198" s="185" t="s">
        <v>215</v>
      </c>
      <c r="AR198" s="185">
        <v>0.74036000000000002</v>
      </c>
      <c r="AS198" s="185">
        <v>6.5761E-2</v>
      </c>
      <c r="AT198" s="185"/>
      <c r="AU198" s="185">
        <v>0.27640900000000002</v>
      </c>
      <c r="AV198" s="185" t="s">
        <v>215</v>
      </c>
      <c r="AW198" s="185">
        <v>3.1969999999999998E-2</v>
      </c>
      <c r="AX198" s="185">
        <v>1.5468000000000001E-2</v>
      </c>
      <c r="AY198" s="185">
        <v>0.204545</v>
      </c>
      <c r="AZ198" s="185">
        <v>2.248E-3</v>
      </c>
      <c r="BA198" s="185">
        <v>5.0382000000000003E-2</v>
      </c>
      <c r="BB198" s="185">
        <v>0.13636400000000001</v>
      </c>
      <c r="BC198" s="185">
        <v>2.6970000000000002E-3</v>
      </c>
      <c r="BD198" s="185">
        <v>7.4120000000000005E-2</v>
      </c>
      <c r="BE198" s="185">
        <v>1.5560000000000001E-3</v>
      </c>
      <c r="BF198" s="185" t="s">
        <v>215</v>
      </c>
      <c r="BG198" s="185">
        <v>6.3270000000000002E-3</v>
      </c>
      <c r="BH198" s="185"/>
      <c r="BI198" s="185"/>
      <c r="BJ198" s="185">
        <v>3.5014000000000003E-2</v>
      </c>
      <c r="BK198" s="185">
        <v>1.9421999999999998E-2</v>
      </c>
      <c r="BL198" s="185"/>
      <c r="BM198" s="185">
        <v>0.11121499999999999</v>
      </c>
      <c r="BN198" s="185">
        <v>0.18373300000000001</v>
      </c>
      <c r="BO198" s="185">
        <v>1.8683999999999999E-2</v>
      </c>
      <c r="BP198" s="185">
        <v>0.25675300000000001</v>
      </c>
      <c r="BQ198" s="185">
        <v>8.0020000000000004E-3</v>
      </c>
      <c r="BR198" s="240">
        <v>0</v>
      </c>
      <c r="BS198" s="185" t="s">
        <v>215</v>
      </c>
      <c r="BT198" s="185">
        <v>1.029E-3</v>
      </c>
      <c r="BU198" s="185">
        <v>0.45539600000000002</v>
      </c>
      <c r="BV198" s="185">
        <v>0.16709599999999999</v>
      </c>
      <c r="BW198" s="240">
        <v>0</v>
      </c>
      <c r="BX198" s="185" t="s">
        <v>215</v>
      </c>
      <c r="BY198" s="185">
        <v>0.14875112849834488</v>
      </c>
      <c r="BZ198" s="185">
        <v>4.3920000000000001E-3</v>
      </c>
      <c r="CA198" s="185">
        <v>0.15846499999999999</v>
      </c>
      <c r="CB198" s="240">
        <v>0</v>
      </c>
      <c r="CC198" s="185">
        <v>2.1499999999999999E-4</v>
      </c>
      <c r="CD198" s="185">
        <v>4.9936688444557856E-2</v>
      </c>
      <c r="CE198" s="185">
        <v>5.0640999999999999E-2</v>
      </c>
      <c r="CF198" s="185">
        <v>4.1283E-2</v>
      </c>
      <c r="CG198" s="185">
        <v>0.33328099999999999</v>
      </c>
      <c r="CH198" s="185">
        <v>3.9509999999999997E-3</v>
      </c>
      <c r="CI198" s="185" t="s">
        <v>215</v>
      </c>
      <c r="CJ198" s="185">
        <v>3.5674999999999998E-2</v>
      </c>
      <c r="CK198" s="185">
        <v>4.4949999999999999E-3</v>
      </c>
      <c r="CL198" s="185">
        <v>6.2865000000000004E-2</v>
      </c>
      <c r="CM198" s="185">
        <v>1.7422E-2</v>
      </c>
      <c r="CN198" s="185">
        <v>0.162269</v>
      </c>
      <c r="CO198" s="185">
        <v>0.20715668669682893</v>
      </c>
      <c r="CP198" s="185">
        <v>0.21412300000000001</v>
      </c>
      <c r="CQ198" s="185">
        <v>0.17211699999999999</v>
      </c>
      <c r="CR198" s="185">
        <v>0.112361</v>
      </c>
      <c r="CS198" s="185">
        <v>1.6067999999999999E-2</v>
      </c>
      <c r="CT198" s="185">
        <v>1.916E-3</v>
      </c>
      <c r="CU198" s="185">
        <v>5.6999999999999998E-4</v>
      </c>
      <c r="CV198" s="185"/>
      <c r="CW198" s="185">
        <v>1</v>
      </c>
      <c r="CX198" s="185" t="s">
        <v>215</v>
      </c>
      <c r="CY198" s="185">
        <v>6.4989999999999996E-3</v>
      </c>
      <c r="CZ198" s="185">
        <v>2.1420999999999999E-2</v>
      </c>
      <c r="DA198" s="185">
        <v>4.9069999999999999E-3</v>
      </c>
    </row>
    <row r="199" spans="1:105" x14ac:dyDescent="0.2">
      <c r="A199" s="2" t="s">
        <v>132</v>
      </c>
      <c r="D199" s="185">
        <v>3.4320000000000002E-3</v>
      </c>
      <c r="E199" s="185">
        <v>0.109208</v>
      </c>
      <c r="F199" s="185">
        <v>0.36813600000000002</v>
      </c>
      <c r="G199" s="185">
        <v>4.28E-3</v>
      </c>
      <c r="H199" s="185">
        <v>0.16166700000000001</v>
      </c>
      <c r="I199" s="185">
        <v>0.12536800000000001</v>
      </c>
      <c r="J199" s="185">
        <v>7.4046000000000001E-2</v>
      </c>
      <c r="K199" s="185">
        <v>1.529E-3</v>
      </c>
      <c r="L199" s="240">
        <v>0</v>
      </c>
      <c r="M199" s="185">
        <v>0.28038299999999999</v>
      </c>
      <c r="N199" s="185">
        <v>9.5500000000000001E-4</v>
      </c>
      <c r="O199" s="240">
        <v>0</v>
      </c>
      <c r="P199" s="185">
        <v>1.1720000000000001E-3</v>
      </c>
      <c r="Q199" s="185" t="s">
        <v>215</v>
      </c>
      <c r="R199" s="185">
        <v>1.0127349999999999</v>
      </c>
      <c r="S199" s="185">
        <v>1.054E-3</v>
      </c>
      <c r="T199" s="185">
        <v>5.1157000000000001E-2</v>
      </c>
      <c r="U199" s="185">
        <v>0.56877</v>
      </c>
      <c r="V199" s="185">
        <v>3.5555000000000003E-2</v>
      </c>
      <c r="W199" s="185">
        <v>0.23333300000000001</v>
      </c>
      <c r="X199" s="185">
        <v>0.205313</v>
      </c>
      <c r="Y199" s="185">
        <v>0.150169</v>
      </c>
      <c r="Z199" s="185">
        <v>0.58384899999999995</v>
      </c>
      <c r="AA199" s="185">
        <v>3.0769999999999999E-3</v>
      </c>
      <c r="AB199" s="185" t="s">
        <v>215</v>
      </c>
      <c r="AC199" s="185">
        <v>0.21160200000000001</v>
      </c>
      <c r="AD199" s="185"/>
      <c r="AE199" s="185">
        <v>0.20238900000000001</v>
      </c>
      <c r="AF199" s="185">
        <v>0.168127</v>
      </c>
      <c r="AG199" s="185">
        <v>2.2633E-2</v>
      </c>
      <c r="AH199" s="185">
        <v>0.16179759736217114</v>
      </c>
      <c r="AI199" s="185">
        <v>0.166742</v>
      </c>
      <c r="AJ199" s="240">
        <v>0</v>
      </c>
      <c r="AK199" s="185">
        <v>0.46932800000000002</v>
      </c>
      <c r="AL199" s="185">
        <v>5.8799999999999998E-4</v>
      </c>
      <c r="AM199" s="185" t="s">
        <v>215</v>
      </c>
      <c r="AN199" s="185">
        <v>6.8527918781725886E-2</v>
      </c>
      <c r="AO199" s="185">
        <v>7.9866000000000006E-2</v>
      </c>
      <c r="AP199" s="185">
        <v>2.9855E-2</v>
      </c>
      <c r="AQ199" s="185" t="s">
        <v>215</v>
      </c>
      <c r="AR199" s="185">
        <v>0.23097799999999999</v>
      </c>
      <c r="AS199" s="185">
        <v>0.26734400000000003</v>
      </c>
      <c r="AT199" s="185"/>
      <c r="AU199" s="185">
        <v>0.330957</v>
      </c>
      <c r="AV199" s="185" t="s">
        <v>215</v>
      </c>
      <c r="AW199" s="185">
        <v>8.2183999999999993E-2</v>
      </c>
      <c r="AX199" s="185">
        <v>5.411E-3</v>
      </c>
      <c r="AY199" s="185">
        <v>8.7378999999999998E-2</v>
      </c>
      <c r="AZ199" s="185">
        <v>3.8809999999999997E-2</v>
      </c>
      <c r="BA199" s="185">
        <v>8.1922999999999996E-2</v>
      </c>
      <c r="BB199" s="185">
        <v>4.7899999999999999E-4</v>
      </c>
      <c r="BC199" s="185">
        <v>2.6970000000000002E-3</v>
      </c>
      <c r="BD199" s="185">
        <v>0.39222000000000001</v>
      </c>
      <c r="BE199" s="185">
        <v>0.17976700000000001</v>
      </c>
      <c r="BF199" s="185" t="s">
        <v>215</v>
      </c>
      <c r="BG199" s="185">
        <v>7.2769999999999996E-3</v>
      </c>
      <c r="BH199" s="185"/>
      <c r="BI199" s="185"/>
      <c r="BJ199" s="185">
        <v>0.84114699999999998</v>
      </c>
      <c r="BK199" s="185">
        <v>1.2780000000000001E-3</v>
      </c>
      <c r="BL199" s="185"/>
      <c r="BM199" s="185">
        <v>0.133608</v>
      </c>
      <c r="BN199" s="185">
        <v>1.0798190000000001</v>
      </c>
      <c r="BO199" s="185">
        <v>1.0586E-2</v>
      </c>
      <c r="BP199" s="185">
        <v>0.38855499999999998</v>
      </c>
      <c r="BQ199" s="185">
        <v>1.036116</v>
      </c>
      <c r="BR199" s="240">
        <v>0</v>
      </c>
      <c r="BS199" s="185" t="s">
        <v>215</v>
      </c>
      <c r="BT199" s="185">
        <v>9.2400000000000002E-4</v>
      </c>
      <c r="BU199" s="185">
        <v>5.7471000000000001E-2</v>
      </c>
      <c r="BV199" s="185">
        <v>0.14788499999999999</v>
      </c>
      <c r="BW199" s="185">
        <v>5.5183000000000003E-2</v>
      </c>
      <c r="BX199" s="185" t="s">
        <v>215</v>
      </c>
      <c r="BY199" s="185">
        <v>0.27941619018958774</v>
      </c>
      <c r="BZ199" s="185">
        <v>7.3210000000000003E-3</v>
      </c>
      <c r="CA199" s="185">
        <v>0.25415399999999999</v>
      </c>
      <c r="CB199" s="185">
        <v>0.98834699999999998</v>
      </c>
      <c r="CC199" s="185">
        <v>3.7567000000000003E-2</v>
      </c>
      <c r="CD199" s="185">
        <v>0.11175683003728747</v>
      </c>
      <c r="CE199" s="185">
        <v>0.118168</v>
      </c>
      <c r="CF199" s="185">
        <v>3.3334999999999997E-2</v>
      </c>
      <c r="CG199" s="185">
        <v>0.110564</v>
      </c>
      <c r="CH199" s="185">
        <v>7.6296000000000003E-2</v>
      </c>
      <c r="CI199" s="185">
        <v>6.1350000000000002E-2</v>
      </c>
      <c r="CJ199" s="185">
        <v>3.2187E-2</v>
      </c>
      <c r="CK199" s="185">
        <v>3.3990000000000001E-3</v>
      </c>
      <c r="CL199" s="185">
        <v>5.5828000000000003E-2</v>
      </c>
      <c r="CM199" s="185">
        <v>2.1389999999999999E-2</v>
      </c>
      <c r="CN199" s="185">
        <v>0.16358200000000001</v>
      </c>
      <c r="CO199" s="185">
        <v>8.4645531177018909E-2</v>
      </c>
      <c r="CP199" s="185">
        <v>9.0956999999999996E-2</v>
      </c>
      <c r="CQ199" s="240">
        <v>0</v>
      </c>
      <c r="CR199" s="185">
        <v>1.9751000000000001E-2</v>
      </c>
      <c r="CS199" s="185">
        <v>1.2470999999999999E-2</v>
      </c>
      <c r="CT199" s="185">
        <v>1.867E-3</v>
      </c>
      <c r="CU199" s="185">
        <v>4.28E-4</v>
      </c>
      <c r="CV199" s="185"/>
      <c r="CW199" s="185">
        <v>0.1</v>
      </c>
      <c r="CX199" s="185" t="s">
        <v>215</v>
      </c>
      <c r="CY199" s="185">
        <v>5.8600000000000004E-4</v>
      </c>
      <c r="CZ199" s="185">
        <v>1.4736000000000001E-2</v>
      </c>
      <c r="DA199" s="185">
        <v>7.6213000000000003E-2</v>
      </c>
    </row>
    <row r="200" spans="1:105" x14ac:dyDescent="0.2">
      <c r="A200" s="2" t="s">
        <v>133</v>
      </c>
      <c r="D200" s="185">
        <v>1.7160000000000001E-3</v>
      </c>
      <c r="E200" s="185">
        <v>4.7272000000000002E-2</v>
      </c>
      <c r="F200" s="185">
        <v>0.28114400000000001</v>
      </c>
      <c r="G200" s="185">
        <v>1.915E-3</v>
      </c>
      <c r="H200" s="185">
        <v>9.2909000000000005E-2</v>
      </c>
      <c r="I200" s="185">
        <v>8.8164999999999993E-2</v>
      </c>
      <c r="J200" s="185">
        <v>0.20893400000000001</v>
      </c>
      <c r="K200" s="185">
        <v>3.5786999999999999E-2</v>
      </c>
      <c r="L200" s="185">
        <v>1.025773</v>
      </c>
      <c r="M200" s="185">
        <v>0.11104</v>
      </c>
      <c r="N200" s="185">
        <v>0.103448</v>
      </c>
      <c r="O200" s="185">
        <v>1.1891000000000001E-2</v>
      </c>
      <c r="P200" s="185">
        <v>2.343E-3</v>
      </c>
      <c r="Q200" s="185" t="s">
        <v>215</v>
      </c>
      <c r="R200" s="185">
        <v>0.27707199999999998</v>
      </c>
      <c r="S200" s="185">
        <v>1.6280000000000001E-3</v>
      </c>
      <c r="T200" s="185">
        <v>0.107984</v>
      </c>
      <c r="U200" s="185">
        <v>0.28401500000000002</v>
      </c>
      <c r="V200" s="185">
        <v>1.5084E-2</v>
      </c>
      <c r="W200" s="185">
        <v>0.230769</v>
      </c>
      <c r="X200" s="185">
        <v>0.99390400000000001</v>
      </c>
      <c r="Y200" s="185">
        <v>0.12429</v>
      </c>
      <c r="Z200" s="185">
        <v>0.130852</v>
      </c>
      <c r="AA200" s="185">
        <v>8.9739999999999993E-3</v>
      </c>
      <c r="AB200" s="185" t="s">
        <v>215</v>
      </c>
      <c r="AC200" s="185">
        <v>0.14254800000000001</v>
      </c>
      <c r="AD200" s="185"/>
      <c r="AE200" s="185">
        <v>6.4770000000000001E-3</v>
      </c>
      <c r="AF200" s="185">
        <v>8.1361000000000003E-2</v>
      </c>
      <c r="AG200" s="185">
        <v>2.0688000000000002E-2</v>
      </c>
      <c r="AH200" s="185">
        <v>0.12958109164482456</v>
      </c>
      <c r="AI200" s="185">
        <v>0.13339699999999999</v>
      </c>
      <c r="AJ200" s="185">
        <v>4.6550000000000003E-3</v>
      </c>
      <c r="AK200" s="185">
        <v>0.13396</v>
      </c>
      <c r="AL200" s="185">
        <v>8.0000000000000004E-4</v>
      </c>
      <c r="AM200" s="185" t="s">
        <v>215</v>
      </c>
      <c r="AN200" s="185">
        <v>0.16174065548613395</v>
      </c>
      <c r="AO200" s="185">
        <v>0.150668</v>
      </c>
      <c r="AP200" s="185">
        <v>0.19948199999999999</v>
      </c>
      <c r="AQ200" s="185">
        <v>8.1081E-2</v>
      </c>
      <c r="AR200" s="185">
        <v>1.3550000000000001E-3</v>
      </c>
      <c r="AS200" s="185">
        <v>8.9262999999999995E-2</v>
      </c>
      <c r="AT200" s="185"/>
      <c r="AU200" s="185">
        <v>0.28603699999999999</v>
      </c>
      <c r="AV200" s="185">
        <v>1</v>
      </c>
      <c r="AW200" s="185">
        <v>6.8185999999999997E-2</v>
      </c>
      <c r="AX200" s="185">
        <v>3.1067000000000001E-2</v>
      </c>
      <c r="AY200" s="185">
        <v>0.32258100000000001</v>
      </c>
      <c r="AZ200" s="185">
        <v>0.115637</v>
      </c>
      <c r="BA200" s="185">
        <v>4.4313999999999999E-2</v>
      </c>
      <c r="BB200" s="185">
        <v>4.7899999999999999E-4</v>
      </c>
      <c r="BC200" s="185">
        <v>1.7960000000000001E-3</v>
      </c>
      <c r="BD200" s="185">
        <v>0.28964200000000001</v>
      </c>
      <c r="BE200" s="185">
        <v>2.957E-3</v>
      </c>
      <c r="BF200" s="185">
        <v>0.111111</v>
      </c>
      <c r="BG200" s="185">
        <v>1.1620000000000001E-3</v>
      </c>
      <c r="BH200" s="185"/>
      <c r="BI200" s="185"/>
      <c r="BJ200" s="185">
        <v>3.2709000000000002E-2</v>
      </c>
      <c r="BK200" s="185">
        <v>2.5500000000000002E-4</v>
      </c>
      <c r="BL200" s="185"/>
      <c r="BM200" s="185">
        <v>0.13234499999999999</v>
      </c>
      <c r="BN200" s="185">
        <v>4.9312000000000002E-2</v>
      </c>
      <c r="BO200" s="185">
        <v>7.0390000000000001E-3</v>
      </c>
      <c r="BP200" s="185">
        <v>0.35856700000000002</v>
      </c>
      <c r="BQ200" s="185">
        <v>2.7643000000000001E-2</v>
      </c>
      <c r="BR200" s="240">
        <v>0</v>
      </c>
      <c r="BS200" s="185" t="s">
        <v>215</v>
      </c>
      <c r="BT200" s="185">
        <v>7.18E-4</v>
      </c>
      <c r="BU200" s="185">
        <v>7.2811000000000001E-2</v>
      </c>
      <c r="BV200" s="185">
        <v>0.124954</v>
      </c>
      <c r="BW200" s="185">
        <v>0.69565600000000005</v>
      </c>
      <c r="BX200" s="185">
        <v>6.1899999999999998E-4</v>
      </c>
      <c r="BY200" s="185">
        <v>5.8049954860066207E-2</v>
      </c>
      <c r="BZ200" s="240">
        <v>0</v>
      </c>
      <c r="CA200" s="185">
        <v>6.1718000000000002E-2</v>
      </c>
      <c r="CB200" s="185">
        <v>3.6419999999999998E-3</v>
      </c>
      <c r="CC200" s="185">
        <v>1.3990000000000001E-3</v>
      </c>
      <c r="CD200" s="185">
        <v>3.6200068870523419E-2</v>
      </c>
      <c r="CE200" s="185">
        <v>3.8188E-2</v>
      </c>
      <c r="CF200" s="185">
        <v>1.1893000000000001E-2</v>
      </c>
      <c r="CG200" s="185">
        <v>6.0342E-2</v>
      </c>
      <c r="CH200" s="185">
        <v>1.1110999999999999E-2</v>
      </c>
      <c r="CI200" s="185">
        <v>8.94E-3</v>
      </c>
      <c r="CJ200" s="185">
        <v>7.2832999999999995E-2</v>
      </c>
      <c r="CK200" s="185">
        <v>4.6759999999999996E-3</v>
      </c>
      <c r="CL200" s="185">
        <v>0.59080600000000005</v>
      </c>
      <c r="CM200" s="185">
        <v>2.3E-3</v>
      </c>
      <c r="CN200" s="185">
        <v>0.149705</v>
      </c>
      <c r="CO200" s="185">
        <v>0.23975649496696289</v>
      </c>
      <c r="CP200" s="185">
        <v>0.26023099999999999</v>
      </c>
      <c r="CQ200" s="240">
        <v>0</v>
      </c>
      <c r=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      <c r="CV200" s="185"/>
      <c r="CW200" s="185">
        <v>0.5</v>
      </c>
      <c r="CX200" s="185" t="s">
        <v>215</v>
      </c>
      <c r="CY200" s="185">
        <v>9.7E-5</v>
      </c>
      <c r="CZ200" s="185">
        <v>0.21176700000000001</v>
      </c>
      <c r="DA200" s="185">
        <v>7.5925000000000006E-2</v>
      </c>
    </row>
    <row r="201" spans="1:105" x14ac:dyDescent="0.2">
      <c r="A201" s="2" t="s">
        <v>134</v>
      </c>
      <c r="D201" s="185">
        <v>2.8600000000000001E-3</v>
      </c>
      <c r="E201" s="185">
        <v>0.16831299999999999</v>
      </c>
      <c r="F201" s="185">
        <v>1.128865</v>
      </c>
      <c r="G201" s="185">
        <v>3.8300000000000001E-3</v>
      </c>
      <c r="H201" s="185">
        <v>0.51239400000000002</v>
      </c>
      <c r="I201" s="185">
        <v>0.224993</v>
      </c>
      <c r="J201" s="185">
        <v>4.4741000000000003E-2</v>
      </c>
      <c r="K201" s="185">
        <v>1.6899999999999999E-4</v>
      </c>
      <c r="L201" s="240">
        <v>0</v>
      </c>
      <c r="M201" s="185">
        <v>0.50192300000000001</v>
      </c>
      <c r="N201" s="185">
        <v>9.5238000000000003E-2</v>
      </c>
      <c r="O201" s="185">
        <v>4.4000000000000002E-4</v>
      </c>
      <c r="P201" s="185">
        <v>5.8600000000000004E-4</v>
      </c>
      <c r="Q201" s="185" t="s">
        <v>215</v>
      </c>
      <c r="R201" s="185">
        <v>4.9560000000000003E-3</v>
      </c>
      <c r="S201" s="185">
        <v>8.6200000000000003E-4</v>
      </c>
      <c r="T201" s="185">
        <v>2.7777E-2</v>
      </c>
      <c r="U201" s="185">
        <v>0.52401699999999996</v>
      </c>
      <c r="V201" s="185">
        <v>1.4437999999999999E-2</v>
      </c>
      <c r="W201" s="185">
        <v>2.4590000000000001E-2</v>
      </c>
      <c r="X201" s="185">
        <v>0.63245399999999996</v>
      </c>
      <c r="Y201" s="185">
        <v>0.25723299999999999</v>
      </c>
      <c r="Z201" s="185">
        <v>0.59907999999999995</v>
      </c>
      <c r="AA201" s="185">
        <v>1.6923000000000001E-2</v>
      </c>
      <c r="AB201" s="185">
        <v>4.4117999999999997E-2</v>
      </c>
      <c r="AC201" s="185">
        <v>0.24136099999999999</v>
      </c>
      <c r="AD201" s="185"/>
      <c r="AE201" s="185">
        <v>4.0740000000000004E-3</v>
      </c>
      <c r="AF201" s="185">
        <v>1.8182E-2</v>
      </c>
      <c r="AG201" s="185">
        <v>0.30876900000000002</v>
      </c>
      <c r="AH201" s="185">
        <v>0.23237436437766273</v>
      </c>
      <c r="AI201" s="185">
        <v>0.239477</v>
      </c>
      <c r="AJ201" s="185">
        <v>7.6999999999999996E-4</v>
      </c>
      <c r="AK201" s="185">
        <v>8.1528000000000003E-2</v>
      </c>
      <c r="AL201" s="185">
        <v>7.9699999999999997E-4</v>
      </c>
      <c r="AM201" s="185" t="s">
        <v>215</v>
      </c>
      <c r="AN201" s="185">
        <v>0.18194369567790036</v>
      </c>
      <c r="AO201" s="185">
        <v>0.16877600000000001</v>
      </c>
      <c r="AP201" s="185">
        <v>0.2268</v>
      </c>
      <c r="AQ201" s="185">
        <v>1.786E-3</v>
      </c>
      <c r="AR201" s="185">
        <v>7.3559999999999997E-3</v>
      </c>
      <c r="AS201" s="185">
        <v>1.7873E-2</v>
      </c>
      <c r="AT201" s="185"/>
      <c r="AU201" s="185">
        <v>0.37863599999999997</v>
      </c>
      <c r="AV201" s="185" t="s">
        <v>215</v>
      </c>
      <c r="AW201" s="185">
        <v>0.12966</v>
      </c>
      <c r="AX201" s="185">
        <v>2.1801999999999998E-2</v>
      </c>
      <c r="AY201" s="185">
        <v>8.4614999999999996E-2</v>
      </c>
      <c r="AZ201" s="185">
        <v>0.22175600000000001</v>
      </c>
      <c r="BA201" s="185">
        <v>2.8198999999999998E-2</v>
      </c>
      <c r="BB201" s="185">
        <v>9.5799999999999998E-4</v>
      </c>
      <c r="BC201" s="185">
        <v>1.5709999999999999E-3</v>
      </c>
      <c r="BD201" s="185">
        <v>0.123367</v>
      </c>
      <c r="BE201" s="185">
        <v>4.6700000000000002E-4</v>
      </c>
      <c r="BF201" s="185">
        <v>0.25</v>
      </c>
      <c r="BG201" s="185">
        <v>0.69842199999999999</v>
      </c>
      <c r="BH201" s="185"/>
      <c r="BI201" s="185"/>
      <c r="BJ201" s="185">
        <v>0.190328</v>
      </c>
      <c r="BK201" s="185">
        <v>1.7880000000000001E-3</v>
      </c>
      <c r="BL201" s="185"/>
      <c r="BM201" s="185">
        <v>7.7880000000000005E-2</v>
      </c>
      <c r="BN201" s="185">
        <v>0.100437</v>
      </c>
      <c r="BO201" s="185">
        <v>5.5671999999999999E-2</v>
      </c>
      <c r="BP201" s="185">
        <v>0.17762700000000001</v>
      </c>
      <c r="BQ201" s="185">
        <v>3.4703999999999999E-2</v>
      </c>
      <c r="BR201" s="240">
        <v>0</v>
      </c>
      <c r="BS201" s="185" t="s">
        <v>215</v>
      </c>
      <c r="BT201" s="185">
        <v>0.26482299999999998</v>
      </c>
      <c r="BU201" s="185">
        <v>0.44970900000000003</v>
      </c>
      <c r="BV201" s="185">
        <v>9.1722999999999999E-2</v>
      </c>
      <c r="BW201" s="185">
        <v>2.096841</v>
      </c>
      <c r="BX201" s="185" t="s">
        <v>215</v>
      </c>
      <c r="BY201" s="185">
        <v>0.87439061089377068</v>
      </c>
      <c r="BZ201" s="240">
        <v>0</v>
      </c>
      <c r="CA201" s="185">
        <v>0.87880899999999995</v>
      </c>
      <c r="CB201" s="185">
        <v>1.209031</v>
      </c>
      <c r="CC201" s="185">
        <v>0.155642</v>
      </c>
      <c r="CD201" s="185">
        <v>5.9465897991757388E-2</v>
      </c>
      <c r="CE201" s="185">
        <v>5.9173000000000003E-2</v>
      </c>
      <c r="CF201" s="185">
        <v>6.3043000000000002E-2</v>
      </c>
      <c r="CG201" s="185">
        <v>0.75343300000000002</v>
      </c>
      <c r="CH201" s="185">
        <v>1.203457</v>
      </c>
      <c r="CI201" s="185">
        <v>2.8886999999999999E-2</v>
      </c>
      <c r="CJ201" s="185">
        <v>5.9188999999999999E-2</v>
      </c>
      <c r="CK201" s="185">
        <v>2.5302999999999999E-2</v>
      </c>
      <c r="CL201" s="185">
        <v>0.87396099999999999</v>
      </c>
      <c r="CM201" s="185">
        <v>0.02</v>
      </c>
      <c r="CN201" s="185">
        <v>0.192801</v>
      </c>
      <c r="CO201" s="185">
        <v>0.30340004389728037</v>
      </c>
      <c r="CP201" s="185">
        <v>0.32431399999999999</v>
      </c>
      <c r="CQ201" s="185">
        <v>4.3011000000000001E-2</v>
      </c>
      <c r="CR201" s="185">
        <v>7.9326999999999995E-2</v>
      </c>
      <c r="CS201" s="185">
        <v>1.136E-2</v>
      </c>
      <c r="CT201" s="185">
        <v>2.1359999999999999E-3</v>
      </c>
      <c r="CU201" s="185">
        <v>7.1199999999999996E-4</v>
      </c>
      <c r="CV201" s="185"/>
      <c r="CW201" s="185">
        <v>0.16666700000000001</v>
      </c>
      <c r="CX201" s="185">
        <v>5.13E-4</v>
      </c>
      <c r="CY201" s="185">
        <v>4.37E-4</v>
      </c>
      <c r="CZ201" s="185">
        <v>8.0268000000000006E-2</v>
      </c>
      <c r="DA201" s="185">
        <v>2.6168E-2</v>
      </c>
    </row>
    <row r="202" spans="1:105" x14ac:dyDescent="0.2">
      <c r="A202" s="2" t="s">
        <v>135</v>
      </c>
      <c r="D202" s="185">
        <v>1.1440000000000001E-3</v>
      </c>
      <c r="E202" s="185">
        <v>0.262764</v>
      </c>
      <c r="F202" s="185">
        <v>2.7413E-2</v>
      </c>
      <c r="G202" s="185">
        <v>2.7030000000000001E-3</v>
      </c>
      <c r="H202" s="185">
        <v>2.2420000000000001E-3</v>
      </c>
      <c r="I202" s="185">
        <v>2.1758E-2</v>
      </c>
      <c r="J202" s="185">
        <v>5.2044E-2</v>
      </c>
      <c r="K202" s="240">
        <v>0</v>
      </c>
      <c r="L202" s="185">
        <v>7.36E-4</v>
      </c>
      <c r="M202" s="185">
        <v>5.6934999999999999E-2</v>
      </c>
      <c r="N202" s="185">
        <v>0.107143</v>
      </c>
      <c r="O202" s="185">
        <v>5.0650000000000001E-3</v>
      </c>
      <c r="P202" s="185">
        <v>5.8600000000000004E-4</v>
      </c>
      <c r="Q202" s="185">
        <v>0.05</v>
      </c>
      <c r="R202" s="185">
        <v>2.7500000000000002E-4</v>
      </c>
      <c r="S202" s="185">
        <v>7.6400000000000003E-4</v>
      </c>
      <c r="T202" s="185">
        <v>4.5469999999999997E-2</v>
      </c>
      <c r="U202" s="185">
        <v>0.29935800000000001</v>
      </c>
      <c r="V202" s="185">
        <v>6.5364000000000005E-2</v>
      </c>
      <c r="W202" s="185">
        <v>8.3333000000000004E-2</v>
      </c>
      <c r="X202" s="185">
        <v>0.38483699999999998</v>
      </c>
      <c r="Y202" s="185">
        <v>0.37520100000000001</v>
      </c>
      <c r="Z202" s="185">
        <v>0.58118499999999995</v>
      </c>
      <c r="AA202" s="185">
        <v>7.4359999999999999E-3</v>
      </c>
      <c r="AB202" s="185" t="s">
        <v>215</v>
      </c>
      <c r="AC202" s="185">
        <v>0.347916</v>
      </c>
      <c r="AD202" s="185"/>
      <c r="AE202" s="185">
        <v>1.8148999999999998E-2</v>
      </c>
      <c r="AF202" s="240">
        <v>0</v>
      </c>
      <c r="AG202" s="185">
        <v>2.2176999999999999E-2</v>
      </c>
      <c r="AH202" s="185">
        <v>0.12105719632994021</v>
      </c>
      <c r="AI202" s="185">
        <v>0.12447900000000001</v>
      </c>
      <c r="AJ202" s="185">
        <v>9.9310000000000006E-3</v>
      </c>
      <c r="AK202" s="185">
        <v>0.20918700000000001</v>
      </c>
      <c r="AL202" s="185">
        <v>3.7100000000000002E-4</v>
      </c>
      <c r="AM202" s="185" t="s">
        <v>215</v>
      </c>
      <c r="AN202" s="185">
        <v>7.7821744865272283E-2</v>
      </c>
      <c r="AO202" s="185">
        <v>4.7388E-2</v>
      </c>
      <c r="AP202" s="185">
        <v>0.18149999999999999</v>
      </c>
      <c r="AQ202" s="185">
        <v>1</v>
      </c>
      <c r="AR202" s="185">
        <v>3.2929999999999999E-3</v>
      </c>
      <c r="AS202" s="185">
        <v>5.0793999999999999E-2</v>
      </c>
      <c r="AT202" s="185"/>
      <c r="AU202" s="185">
        <v>0.311469</v>
      </c>
      <c r="AV202" s="185" t="s">
        <v>215</v>
      </c>
      <c r="AW202" s="185">
        <v>8.2818000000000003E-2</v>
      </c>
      <c r="AX202" s="185">
        <v>1.5594E-2</v>
      </c>
      <c r="AY202" s="185">
        <v>6.6667000000000004E-2</v>
      </c>
      <c r="AZ202" s="185">
        <v>1.1336000000000001E-2</v>
      </c>
      <c r="BA202" s="185">
        <v>5.4100000000000002E-2</v>
      </c>
      <c r="BB202" s="185">
        <v>5.9900000000000003E-4</v>
      </c>
      <c r="BC202" s="185">
        <v>2.9129999999999998E-3</v>
      </c>
      <c r="BD202" s="185">
        <v>0.15714600000000001</v>
      </c>
      <c r="BE202" s="185">
        <v>3.1100000000000002E-4</v>
      </c>
      <c r="BF202" s="185" t="s">
        <v>215</v>
      </c>
      <c r="BG202" s="185">
        <v>1.7544000000000001E-2</v>
      </c>
      <c r="BH202" s="185"/>
      <c r="BI202" s="185"/>
      <c r="BJ202" s="185">
        <v>4.3135E-2</v>
      </c>
      <c r="BK202" s="185">
        <v>1.2765E-2</v>
      </c>
      <c r="BL202" s="185"/>
      <c r="BM202" s="185">
        <v>0.15287500000000001</v>
      </c>
      <c r="BN202" s="185">
        <v>7.8722E-2</v>
      </c>
      <c r="BO202" s="185">
        <v>0.60691799999999996</v>
      </c>
      <c r="BP202" s="185">
        <v>0.406526</v>
      </c>
      <c r="BQ202" s="185">
        <v>2.7810000000000001E-3</v>
      </c>
      <c r="BR202" s="185">
        <v>1.6100000000000001E-4</v>
      </c>
      <c r="BS202" s="185" t="s">
        <v>215</v>
      </c>
      <c r="BT202" s="185">
        <v>5.1099999999999995E-4</v>
      </c>
      <c r="BU202" s="185">
        <v>1.0002E-2</v>
      </c>
      <c r="BV202" s="185">
        <v>6.5032000000000006E-2</v>
      </c>
      <c r="BW202" s="185">
        <v>2.3133270000000001</v>
      </c>
      <c r="BX202" s="185">
        <v>6.1899999999999998E-4</v>
      </c>
      <c r="BY202" s="185">
        <v>0.2990069214565152</v>
      </c>
      <c r="BZ202" s="240">
        <v>0</v>
      </c>
      <c r="CA202" s="185">
        <v>0.31872699999999998</v>
      </c>
      <c r="CB202" s="240">
        <v>0</v>
      </c>
      <c r="CC202" s="185">
        <v>1.2899999999999999E-3</v>
      </c>
      <c r="CD202" s="185">
        <v>0.16430483126464757</v>
      </c>
      <c r="CE202" s="185">
        <v>0.16475500000000001</v>
      </c>
      <c r="CF202" s="185">
        <v>0.158802</v>
      </c>
      <c r="CG202" s="185">
        <v>0.33782699999999999</v>
      </c>
      <c r="CH202" s="185">
        <v>1.2593E-2</v>
      </c>
      <c r="CI202" s="185" t="s">
        <v>215</v>
      </c>
      <c r="CJ202" s="185">
        <v>4.5802000000000002E-2</v>
      </c>
      <c r="CK202" s="185">
        <v>1.552E-3</v>
      </c>
      <c r="CL202" s="185">
        <v>0.684728</v>
      </c>
      <c r="CM202" s="185">
        <v>0.05</v>
      </c>
      <c r="CN202" s="185">
        <v>0.10287499999999999</v>
      </c>
      <c r="CO202" s="185">
        <v>0.18991109739464593</v>
      </c>
      <c r="CP202" s="185">
        <v>0.20163300000000001</v>
      </c>
      <c r="CQ202" s="240">
        <v>0</v>
      </c>
      <c r="CR202" s="185">
        <v>8.1681000000000004E-2</v>
      </c>
      <c r="CS202" s="185">
        <v>2.6289999999999998E-3</v>
      </c>
      <c r="CT202" s="185">
        <v>1.7639999999999999E-3</v>
      </c>
      <c r="CU202" s="185">
        <v>1.4200000000000001E-4</v>
      </c>
      <c r="CV202" s="185"/>
      <c r="CW202" s="185">
        <v>0.4</v>
      </c>
      <c r="CX202" s="185" t="s">
        <v>215</v>
      </c>
      <c r="CY202" s="185">
        <v>4.37E-4</v>
      </c>
      <c r="CZ202" s="185">
        <v>5.9540000000000003E-2</v>
      </c>
      <c r="DA202" s="185">
        <v>8.182E-3</v>
      </c>
    </row>
    <row r="203" spans="1:105" x14ac:dyDescent="0.2">
      <c r="A203" s="2" t="s">
        <v>136</v>
      </c>
      <c r="D203" s="185">
        <v>2.2880000000000001E-3</v>
      </c>
      <c r="E203" s="185">
        <v>7.4223999999999998E-2</v>
      </c>
      <c r="F203" s="185">
        <v>0.125996</v>
      </c>
      <c r="G203" s="185">
        <v>2.591E-3</v>
      </c>
      <c r="H203" s="185">
        <v>2.7696999999999999E-2</v>
      </c>
      <c r="I203" s="185">
        <v>9.5370000000000003E-3</v>
      </c>
      <c r="J203" s="185">
        <v>6.1553999999999998E-2</v>
      </c>
      <c r="K203" s="185">
        <v>3.3984E-2</v>
      </c>
      <c r="L203" s="185">
        <v>5.8910000000000004E-3</v>
      </c>
      <c r="M203" s="185">
        <v>6.6089999999999996E-2</v>
      </c>
      <c r="N203" s="185">
        <v>0.107143</v>
      </c>
      <c r="O203" s="185">
        <v>4.4000000000000002E-4</v>
      </c>
      <c r="P203" s="185">
        <v>1.1720000000000001E-3</v>
      </c>
      <c r="Q203" s="185" t="s">
        <v>215</v>
      </c>
      <c r="R203" s="185">
        <v>2.7399999999999999E-4</v>
      </c>
      <c r="S203" s="185">
        <v>5.71E-4</v>
      </c>
      <c r="T203" s="185">
        <v>7.1998999999999994E-2</v>
      </c>
      <c r="U203" s="185">
        <v>0.37323400000000001</v>
      </c>
      <c r="V203" s="185">
        <v>0.326677</v>
      </c>
      <c r="W203" s="185">
        <v>1</v>
      </c>
      <c r="X203" s="185">
        <v>1.0234E-2</v>
      </c>
      <c r="Y203" s="185">
        <v>3.1297999999999999E-2</v>
      </c>
      <c r="Z203" s="185">
        <v>9.0372999999999995E-2</v>
      </c>
      <c r="AA203" s="185">
        <v>5.1538E-2</v>
      </c>
      <c r="AB203" s="185" t="s">
        <v>215</v>
      </c>
      <c r="AC203" s="185">
        <v>0.29850199999999999</v>
      </c>
      <c r="AD203" s="185"/>
      <c r="AE203" s="185">
        <v>9.0170000000000007E-3</v>
      </c>
      <c r="AF203" s="240">
        <v>0</v>
      </c>
      <c r="AG203" s="185">
        <v>1.939E-3</v>
      </c>
      <c r="AH203" s="185">
        <v>9.8389778395244487E-3</v>
      </c>
      <c r="AI203" s="185">
        <v>1.0142E-2</v>
      </c>
      <c r="AJ203" s="240">
        <v>0</v>
      </c>
      <c r="AK203" s="185">
        <v>6.646E-3</v>
      </c>
      <c r="AL203" s="185">
        <v>1.06E-4</v>
      </c>
      <c r="AM203" s="185" t="s">
        <v>215</v>
      </c>
      <c r="AN203" s="185">
        <v>0.10035768542070722</v>
      </c>
      <c r="AO203" s="185">
        <v>7.4579000000000006E-2</v>
      </c>
      <c r="AP203" s="185">
        <v>0.18820600000000001</v>
      </c>
      <c r="AQ203" s="185">
        <v>0.2</v>
      </c>
      <c r="AR203" s="240">
        <v>0</v>
      </c>
      <c r="AS203" s="185">
        <v>4.2678000000000001E-2</v>
      </c>
      <c r="AT203" s="185"/>
      <c r="AU203" s="185">
        <v>0.19434299999999999</v>
      </c>
      <c r="AV203" s="185">
        <v>3.3333000000000002E-2</v>
      </c>
      <c r="AW203" s="185">
        <v>4.2759999999999999E-2</v>
      </c>
      <c r="AX203" s="185">
        <v>3.388E-3</v>
      </c>
      <c r="AY203" s="185">
        <v>0.238095</v>
      </c>
      <c r="AZ203" s="185">
        <v>0.49577199999999999</v>
      </c>
      <c r="BA203" s="185">
        <v>2.8850000000000001E-2</v>
      </c>
      <c r="BB203" s="185">
        <v>5.9800000000000001E-4</v>
      </c>
      <c r="BC203" s="185">
        <v>1.2310000000000001E-3</v>
      </c>
      <c r="BD203" s="185">
        <v>5.6404999999999997E-2</v>
      </c>
      <c r="BE203" s="185">
        <v>3.1100000000000002E-4</v>
      </c>
      <c r="BF203" s="185">
        <v>0.125</v>
      </c>
      <c r="BG203" s="185">
        <v>4.8325E-2</v>
      </c>
      <c r="BH203" s="185"/>
      <c r="BI203" s="185"/>
      <c r="BJ203" s="185">
        <v>1.854E-3</v>
      </c>
      <c r="BK203" s="185" t="s">
        <v>215</v>
      </c>
      <c r="BL203" s="185"/>
      <c r="BM203" s="185">
        <v>4.6440000000000002E-2</v>
      </c>
      <c r="BN203" s="185">
        <v>0.54889200000000005</v>
      </c>
      <c r="BO203" s="185">
        <v>1.6067999999999999E-2</v>
      </c>
      <c r="BP203" s="185">
        <v>0.184197</v>
      </c>
      <c r="BQ203" s="185">
        <v>3.6116000000000002E-2</v>
      </c>
      <c r="BR203" s="240">
        <v>0</v>
      </c>
      <c r="BS203" s="185" t="s">
        <v>215</v>
      </c>
      <c r="BT203" s="185">
        <v>1.6419E-2</v>
      </c>
      <c r="BU203" s="185">
        <v>0.17542099999999999</v>
      </c>
      <c r="BV203" s="185">
        <v>2.1439E-2</v>
      </c>
      <c r="BW203" s="185">
        <v>0.78282300000000005</v>
      </c>
      <c r="BX203" s="185">
        <v>3.1E-4</v>
      </c>
      <c r="BY203" s="185">
        <v>0.18350887752031297</v>
      </c>
      <c r="BZ203" s="241">
        <v>0</v>
      </c>
      <c r="CA203" s="185">
        <v>0.15615599999999999</v>
      </c>
      <c r="CB203" s="185">
        <v>0.89584900000000001</v>
      </c>
      <c r="CC203" s="185">
        <v>1.0748000000000001E-2</v>
      </c>
      <c r="CD203" s="185">
        <v>5.4392631409375621E-2</v>
      </c>
      <c r="CE203" s="185">
        <v>5.8811000000000002E-2</v>
      </c>
      <c r="CF203" s="185">
        <v>2.5099999999999998E-4</v>
      </c>
      <c r="CG203" s="185">
        <v>0.29311599999999999</v>
      </c>
      <c r="CH203" s="185">
        <v>2.4699999999999999E-4</v>
      </c>
      <c r="CI203" s="185">
        <v>3.5062999999999997E-2</v>
      </c>
      <c r="CJ203" s="185">
        <v>0.24090200000000001</v>
      </c>
      <c r="CK203" s="185">
        <v>6.7340000000000004E-3</v>
      </c>
      <c r="CL203" s="185">
        <v>6.9339999999999999E-2</v>
      </c>
      <c r="CM203" s="185" t="s">
        <v>215</v>
      </c>
      <c r="CN203" s="185">
        <v>0.10241599999999999</v>
      </c>
      <c r="CO203" s="185">
        <v>0.20638766957316226</v>
      </c>
      <c r="CP203" s="185">
        <v>0.21354000000000001</v>
      </c>
      <c r="CQ203" s="240">
        <v>0</v>
      </c>
      <c r="CR203" s="185">
        <v>0.175733</v>
      </c>
      <c r="CS203" s="185">
        <v>1.9090000000000001E-3</v>
      </c>
      <c r="CT203" s="185">
        <v>1.588E-3</v>
      </c>
      <c r="CU203" s="185">
        <v>4.2700000000000002E-4</v>
      </c>
      <c r="CV203" s="185"/>
      <c r="CW203" s="185">
        <v>3.4629999999999999E-3</v>
      </c>
      <c r="CX203" s="185">
        <v>0.01</v>
      </c>
      <c r="CY203" s="185" t="s">
        <v>215</v>
      </c>
      <c r="CZ203" s="185">
        <v>0.14510799999999999</v>
      </c>
      <c r="DA203" s="185">
        <v>0.17816699999999999</v>
      </c>
    </row>
    <row r="204" spans="1:105" x14ac:dyDescent="0.2">
      <c r="A204" s="2" t="s">
        <v>137</v>
      </c>
      <c r="D204" s="185">
        <v>1.1440000000000001E-3</v>
      </c>
      <c r="E204" s="185">
        <v>0.113192</v>
      </c>
      <c r="F204" s="185">
        <v>0.53794699999999995</v>
      </c>
      <c r="G204" s="185">
        <v>2.4780000000000002E-3</v>
      </c>
      <c r="H204" s="185">
        <v>2.7333E-2</v>
      </c>
      <c r="I204" s="185">
        <v>2.1262E-2</v>
      </c>
      <c r="J204" s="185">
        <v>0.161772</v>
      </c>
      <c r="K204" s="185">
        <v>0.103911</v>
      </c>
      <c r="L204" s="185">
        <v>1.0162</v>
      </c>
      <c r="M204" s="185">
        <v>9.2285000000000006E-2</v>
      </c>
      <c r="N204" s="185">
        <v>1</v>
      </c>
      <c r="O204" s="185">
        <v>4.4770000000000001E-3</v>
      </c>
      <c r="P204" s="240">
        <v>0</v>
      </c>
      <c r="Q204" s="185" t="s">
        <v>215</v>
      </c>
      <c r="R204" s="185">
        <v>1.2838E-2</v>
      </c>
      <c r="S204" s="185">
        <v>6.6500000000000001E-4</v>
      </c>
      <c r="T204" s="185">
        <v>2.5187999999999999E-2</v>
      </c>
      <c r="U204" s="185">
        <v>0.168572</v>
      </c>
      <c r="V204" s="185">
        <v>3.0170000000000002E-3</v>
      </c>
      <c r="W204" s="185">
        <v>5.4795000000000003E-2</v>
      </c>
      <c r="X204" s="185">
        <v>9.2921000000000004E-2</v>
      </c>
      <c r="Y204" s="185">
        <v>7.3133000000000004E-2</v>
      </c>
      <c r="Z204" s="185">
        <v>6.2421999999999998E-2</v>
      </c>
      <c r="AA204" s="185">
        <v>4.1029999999999999E-3</v>
      </c>
      <c r="AB204" s="185">
        <v>1.4710000000000001E-3</v>
      </c>
      <c r="AC204" s="185">
        <v>0.23963000000000001</v>
      </c>
      <c r="AD204" s="185"/>
      <c r="AE204" s="185">
        <v>2.5770999999999999E-2</v>
      </c>
      <c r="AF204" s="240">
        <v>0</v>
      </c>
      <c r="AG204" s="240">
        <v>0</v>
      </c>
      <c r="AH204" s="185">
        <v>2.9867357136367765E-2</v>
      </c>
      <c r="AI204" s="185">
        <v>3.0790000000000001E-2</v>
      </c>
      <c r="AJ204" s="240">
        <v>0</v>
      </c>
      <c r="AK204" s="185">
        <v>1.1865000000000001E-2</v>
      </c>
      <c r="AL204" s="185">
        <v>5.8E-4</v>
      </c>
      <c r="AM204" s="185">
        <v>3.565903</v>
      </c>
      <c r="AN204" s="185">
        <v>7.8058804240900642E-2</v>
      </c>
      <c r="AO204" s="185">
        <v>8.8617000000000001E-2</v>
      </c>
      <c r="AP204" s="185">
        <v>4.2103000000000002E-2</v>
      </c>
      <c r="AQ204" s="185">
        <v>2.9849999999999998E-3</v>
      </c>
      <c r="AR204" s="185">
        <v>0.74185999999999996</v>
      </c>
      <c r="AS204" s="185">
        <v>1.9569E-2</v>
      </c>
      <c r="AT204" s="185"/>
      <c r="AU204" s="185">
        <v>0.29078399999999999</v>
      </c>
      <c r="AV204" s="185" t="s">
        <v>215</v>
      </c>
      <c r="AW204" s="185">
        <v>2.0320000000000001E-2</v>
      </c>
      <c r="AX204" s="185">
        <v>0.32217699999999999</v>
      </c>
      <c r="AY204" s="185">
        <v>0.2</v>
      </c>
      <c r="AZ204" s="185">
        <v>1.5557E-2</v>
      </c>
      <c r="BA204" s="185">
        <v>6.2781000000000003E-2</v>
      </c>
      <c r="BB204" s="185">
        <v>8.3799999999999999E-4</v>
      </c>
      <c r="BC204" s="185">
        <v>2.3479999999999998E-3</v>
      </c>
      <c r="BD204" s="185">
        <v>0.17437</v>
      </c>
      <c r="BE204" s="240">
        <v>0</v>
      </c>
      <c r="BF204" s="185" t="s">
        <v>215</v>
      </c>
      <c r="BG204" s="185">
        <v>4.6299E-2</v>
      </c>
      <c r="BH204" s="185"/>
      <c r="BI204" s="185"/>
      <c r="BJ204" s="185">
        <v>7.9699999999999997E-3</v>
      </c>
      <c r="BK204" s="185">
        <v>4.0639999999999999E-3</v>
      </c>
      <c r="BL204" s="185"/>
      <c r="BM204" s="185">
        <v>3.6429999999999997E-2</v>
      </c>
      <c r="BN204" s="185">
        <v>9.2960000000000004E-3</v>
      </c>
      <c r="BO204" s="185">
        <v>2.7799999999999999E-3</v>
      </c>
      <c r="BP204" s="185">
        <v>1.8082999999999998E-2</v>
      </c>
      <c r="BQ204" s="185">
        <v>0.79134800000000005</v>
      </c>
      <c r="BR204" s="240">
        <v>0</v>
      </c>
      <c r="BS204" s="185" t="s">
        <v>215</v>
      </c>
      <c r="BT204" s="185">
        <v>1.1199999999999999E-3</v>
      </c>
      <c r="BU204" s="185">
        <v>6.2890000000000003E-3</v>
      </c>
      <c r="BV204" s="185">
        <v>3.679E-3</v>
      </c>
      <c r="BW204" s="185">
        <v>0.78282300000000005</v>
      </c>
      <c r="BX204" s="185">
        <v>9.2900000000000003E-4</v>
      </c>
      <c r="BY204" s="185">
        <v>3.8248570568763164E-2</v>
      </c>
      <c r="BZ204" s="185">
        <v>0.95900399999999997</v>
      </c>
      <c r="CA204" s="185">
        <v>6.0309999999999999E-3</v>
      </c>
      <c r="CB204" s="185">
        <v>0.311726</v>
      </c>
      <c r="CC204" s="240">
        <v>0</v>
      </c>
      <c r="CD204" s="185">
        <v>0.10494736345182458</v>
      </c>
      <c r="CE204" s="185">
        <v>0.110712</v>
      </c>
      <c r="CF204" s="185">
        <v>3.4338E-2</v>
      </c>
      <c r="CG204" s="185">
        <v>0.31596999999999997</v>
      </c>
      <c r="CH204" s="185">
        <v>1.1358E-2</v>
      </c>
      <c r="CI204" s="185">
        <v>3.5100000000000002E-4</v>
      </c>
      <c r="CJ204" s="185">
        <v>5.8269999999999997E-3</v>
      </c>
      <c r="CK204" s="185">
        <v>0.22869400000000001</v>
      </c>
      <c r="CL204" s="185">
        <v>8.6205000000000004E-2</v>
      </c>
      <c r="CM204" s="185" t="s">
        <v>215</v>
      </c>
      <c r="CN204" s="185">
        <v>8.4471000000000004E-2</v>
      </c>
      <c r="CO204" s="185">
        <v>0.11372626582278481</v>
      </c>
      <c r="CP204" s="185">
        <v>0.118586</v>
      </c>
      <c r="CQ204" s="240">
        <v>0</v>
      </c>
      <c r="CR204" s="185">
        <v>8.2119999999999999E-2</v>
      </c>
      <c r="CS204" s="185">
        <v>1.4027E-2</v>
      </c>
      <c r="CT204" s="185">
        <v>1.4959999999999999E-3</v>
      </c>
      <c r="CU204" s="185">
        <v>3.8000000000000002E-4</v>
      </c>
      <c r="CV204" s="185"/>
      <c r="CW204" s="185">
        <v>0.66666700000000001</v>
      </c>
      <c r="CX204" s="185">
        <v>0.01</v>
      </c>
      <c r="CY204" s="185">
        <v>9.7E-5</v>
      </c>
      <c r="CZ204" s="185">
        <v>7.1978E-2</v>
      </c>
      <c r="DA204" s="240">
        <v>0</v>
      </c>
    </row>
    <row r="205" spans="1:105" x14ac:dyDescent="0.2">
      <c r="A205" s="2" t="s">
        <v>138</v>
      </c>
      <c r="D205" s="185">
        <v>5.7200000000000003E-4</v>
      </c>
      <c r="E205" s="185">
        <v>3.5361999999999998E-2</v>
      </c>
      <c r="F205" s="185">
        <v>0.26851000000000003</v>
      </c>
      <c r="G205" s="185">
        <v>2.9290000000000002E-3</v>
      </c>
      <c r="H205" s="185">
        <v>8.2211999999999993E-2</v>
      </c>
      <c r="I205" s="185">
        <v>1.2312E-2</v>
      </c>
      <c r="J205" s="185">
        <v>3.2326000000000001E-2</v>
      </c>
      <c r="K205" s="240">
        <v>0</v>
      </c>
      <c r="L205" s="240">
        <v>0</v>
      </c>
      <c r="M205" s="185">
        <v>5.5821999999999997E-2</v>
      </c>
      <c r="N205" s="185">
        <v>1</v>
      </c>
      <c r="O205" s="185">
        <v>2.0331999999999999E-2</v>
      </c>
      <c r="P205" s="185">
        <v>2.343E-3</v>
      </c>
      <c r="Q205" s="185" t="s">
        <v>215</v>
      </c>
      <c r="R205" s="185">
        <v>1.9918000000000002E-2</v>
      </c>
      <c r="S205" s="185">
        <v>6.6500000000000001E-4</v>
      </c>
      <c r="T205" s="185">
        <v>2.6072000000000001E-2</v>
      </c>
      <c r="U205" s="185">
        <v>3.5279999999999999E-2</v>
      </c>
      <c r="V205" s="185">
        <v>0.15278</v>
      </c>
      <c r="W205" s="185" t="s">
        <v>215</v>
      </c>
      <c r="X205" s="185">
        <v>0.37888899999999998</v>
      </c>
      <c r="Y205" s="185">
        <v>0.18629299999999999</v>
      </c>
      <c r="Z205" s="185">
        <v>0.120876</v>
      </c>
      <c r="AA205" s="185">
        <v>5.385E-3</v>
      </c>
      <c r="AB205" s="185">
        <v>4</v>
      </c>
      <c r="AC205" s="185">
        <v>3.6592E-2</v>
      </c>
      <c r="AD205" s="185"/>
      <c r="AE205" s="185">
        <v>2.4580999999999999E-2</v>
      </c>
      <c r="AF205" s="185">
        <v>1.985E-2</v>
      </c>
      <c r="AG205" s="240">
        <v>0</v>
      </c>
      <c r="AH205" s="185">
        <v>3.6454205819087511E-3</v>
      </c>
      <c r="AI205" s="185">
        <v>3.7580000000000001E-3</v>
      </c>
      <c r="AJ205" s="240">
        <v>0</v>
      </c>
      <c r="AK205" s="185">
        <v>2.3630999999999999E-2</v>
      </c>
      <c r="AL205" s="185">
        <v>3.1500000000000001E-4</v>
      </c>
      <c r="AM205" s="185" t="s">
        <v>215</v>
      </c>
      <c r="AN205" s="185">
        <v>4.3971699391248488E-2</v>
      </c>
      <c r="AO205" s="185">
        <v>4.3526000000000002E-2</v>
      </c>
      <c r="AP205" s="185">
        <v>4.5489000000000002E-2</v>
      </c>
      <c r="AQ205" s="185">
        <v>4.3860000000000001E-3</v>
      </c>
      <c r="AR205" s="240">
        <v>0</v>
      </c>
      <c r="AS205" s="185">
        <v>0.19306100000000001</v>
      </c>
      <c r="AT205" s="185"/>
      <c r="AU205" s="185">
        <v>0.249191</v>
      </c>
      <c r="AV205" s="185">
        <v>1</v>
      </c>
      <c r="AW205" s="185">
        <v>4.6841000000000001E-2</v>
      </c>
      <c r="AX205" s="185">
        <v>0.30422700000000003</v>
      </c>
      <c r="AY205" s="185">
        <v>0.2</v>
      </c>
      <c r="AZ205" s="185">
        <v>0.15225</v>
      </c>
      <c r="BA205" s="185">
        <v>1.1860000000000001E-2</v>
      </c>
      <c r="BB205" s="185">
        <v>1.2E-4</v>
      </c>
      <c r="BC205" s="185">
        <v>1.454E-3</v>
      </c>
      <c r="BD205" s="185">
        <v>0.17238300000000001</v>
      </c>
      <c r="BE205" s="240">
        <v>0</v>
      </c>
      <c r="BF205" s="185" t="s">
        <v>215</v>
      </c>
      <c r="BG205" s="185">
        <v>3.2776E-2</v>
      </c>
      <c r="BH205" s="185"/>
      <c r="BI205" s="185"/>
      <c r="BJ205" s="185">
        <v>6.2090000000000001E-3</v>
      </c>
      <c r="BK205" s="185">
        <v>6.0959999999999999E-3</v>
      </c>
      <c r="BL205" s="185"/>
      <c r="BM205" s="185">
        <v>3.628E-2</v>
      </c>
      <c r="BN205" s="185">
        <v>0.155421</v>
      </c>
      <c r="BO205" s="185">
        <v>4.7295999999999998E-2</v>
      </c>
      <c r="BP205" s="185">
        <v>2.0891E-2</v>
      </c>
      <c r="BQ205" s="185">
        <v>0.13838800000000001</v>
      </c>
      <c r="BR205" s="240">
        <v>0</v>
      </c>
      <c r="BS205" s="185" t="s">
        <v>215</v>
      </c>
      <c r="BT205" s="185">
        <v>2.03E-4</v>
      </c>
      <c r="BU205" s="185">
        <v>5.548E-3</v>
      </c>
      <c r="BV205" s="185">
        <v>6.254E-3</v>
      </c>
      <c r="BW205" s="185">
        <v>3.7610999999999999E-2</v>
      </c>
      <c r="BX205" s="185">
        <v>3.1E-4</v>
      </c>
      <c r="BY205" s="185">
        <v>2.1907914535058682E-2</v>
      </c>
      <c r="BZ205" s="240">
        <v>0</v>
      </c>
      <c r="CA205" s="185">
        <v>2.3289000000000001E-2</v>
      </c>
      <c r="CB205" s="185">
        <v>1.457E-3</v>
      </c>
      <c r="CC205" s="240">
        <v>0</v>
      </c>
      <c r="CD205" s="185">
        <v>1.9929549607248478E-2</v>
      </c>
      <c r="CE205" s="185">
        <v>2.0344000000000001E-2</v>
      </c>
      <c r="CF205" s="185">
        <v>1.4855999999999999E-2</v>
      </c>
      <c r="CG205" s="185">
        <v>0.67858099999999999</v>
      </c>
      <c r="CH205" s="185">
        <v>2.9629999999999999E-3</v>
      </c>
      <c r="CI205" s="185">
        <v>7.0100000000000002E-4</v>
      </c>
      <c r="CJ205" s="185">
        <v>1.0014479999999999</v>
      </c>
      <c r="CK205" s="185">
        <v>1.2154999999999999E-2</v>
      </c>
      <c r="CL205" s="185">
        <v>2.4945999999999999E-2</v>
      </c>
      <c r="CM205" s="185">
        <v>0.33333299999999999</v>
      </c>
      <c r="CN205" s="185">
        <v>9.3285999999999994E-2</v>
      </c>
      <c r="CO205" s="185">
        <v>0.17208454451396757</v>
      </c>
      <c r="CP205" s="185">
        <v>0.134991</v>
      </c>
      <c r="CQ205" s="240">
        <v>0</v>
      </c>
      <c r="CR205" s="185">
        <v>0.82482200000000006</v>
      </c>
      <c r="CS205" s="185">
        <v>2.2089000000000001E-2</v>
      </c>
      <c r="CT205" s="185">
        <v>1.024E-3</v>
      </c>
      <c r="CU205" s="185">
        <v>9.5000000000000005E-5</v>
      </c>
      <c r="CV205" s="185"/>
      <c r="CW205" s="185">
        <v>1</v>
      </c>
      <c r="CX205" s="185">
        <v>0.01</v>
      </c>
      <c r="CY205" s="185">
        <v>9.7E-5</v>
      </c>
      <c r="CZ205" s="185">
        <v>5.9752E-2</v>
      </c>
      <c r="DA205" s="185">
        <v>4.0599999999999997E-2</v>
      </c>
    </row>
    <row r="206" spans="1:105" x14ac:dyDescent="0.2">
      <c r="A206" s="2" t="s">
        <v>139</v>
      </c>
      <c r="D206" s="240">
        <v>0</v>
      </c>
      <c r="E206" s="185">
        <v>0.205509</v>
      </c>
      <c r="F206" s="185">
        <v>0.17485300000000001</v>
      </c>
      <c r="G206" s="185">
        <v>1.802E-3</v>
      </c>
      <c r="H206" s="185">
        <v>0.16148499999999999</v>
      </c>
      <c r="I206" s="185">
        <v>0.19961899999999999</v>
      </c>
      <c r="J206" s="185">
        <v>0.103827</v>
      </c>
      <c r="K206" s="185">
        <v>1.4321E-2</v>
      </c>
      <c r="L206" s="240">
        <v>0</v>
      </c>
      <c r="M206" s="185">
        <v>1.6435000000000002E-2</v>
      </c>
      <c r="N206" s="185">
        <v>0.16666700000000001</v>
      </c>
      <c r="O206" s="185">
        <v>2.1652999999999999E-2</v>
      </c>
      <c r="P206" s="185">
        <v>2.9290000000000002E-3</v>
      </c>
      <c r="Q206" s="185">
        <v>1</v>
      </c>
      <c r="R206" s="185">
        <v>3.2952000000000002E-2</v>
      </c>
      <c r="S206" s="185">
        <v>6.6299999999999996E-4</v>
      </c>
      <c r="T206" s="185">
        <v>0.11914</v>
      </c>
      <c r="U206" s="185">
        <v>0.16186600000000001</v>
      </c>
      <c r="V206" s="185">
        <v>0.15874199999999999</v>
      </c>
      <c r="W206" s="185">
        <v>0.5</v>
      </c>
      <c r="X206" s="185">
        <v>0.18395800000000001</v>
      </c>
      <c r="Y206" s="185">
        <v>3.6184000000000001E-2</v>
      </c>
      <c r="Z206" s="185">
        <v>7.8399999999999997E-4</v>
      </c>
      <c r="AA206" s="185">
        <v>0.339231</v>
      </c>
      <c r="AB206" s="185" t="s">
        <v>215</v>
      </c>
      <c r="AC206" s="185">
        <v>0.107072</v>
      </c>
      <c r="AD206" s="185"/>
      <c r="AE206" s="185">
        <v>2.8403000000000001E-2</v>
      </c>
      <c r="AF206" s="185">
        <v>4.2300000000000003E-3</v>
      </c>
      <c r="AG206" s="185">
        <v>6.0879999999999997E-3</v>
      </c>
      <c r="AH206" s="185">
        <v>1.1067193675889328E-2</v>
      </c>
      <c r="AI206" s="185">
        <v>1.0734E-2</v>
      </c>
      <c r="AJ206" s="185">
        <v>2.1836999999999999E-2</v>
      </c>
      <c r="AK206" s="185">
        <v>5.8881000000000003E-2</v>
      </c>
      <c r="AL206" s="185">
        <v>7.3300000000000004E-4</v>
      </c>
      <c r="AM206" s="185" t="s">
        <v>215</v>
      </c>
      <c r="AN206" s="185">
        <v>0.12006317047739953</v>
      </c>
      <c r="AO206" s="185">
        <v>8.6169999999999997E-2</v>
      </c>
      <c r="AP206" s="185">
        <v>0.23560300000000001</v>
      </c>
      <c r="AQ206" s="185" t="s">
        <v>215</v>
      </c>
      <c r="AR206" s="240">
        <v>0</v>
      </c>
      <c r="AS206" s="185">
        <v>0.206179</v>
      </c>
      <c r="AT206" s="185"/>
      <c r="AU206" s="185">
        <v>0.40073700000000001</v>
      </c>
      <c r="AV206" s="185" t="s">
        <v>215</v>
      </c>
      <c r="AW206" s="185">
        <v>5.6557000000000003E-2</v>
      </c>
      <c r="AX206" s="185">
        <v>1.9812E-2</v>
      </c>
      <c r="AY206" s="185">
        <v>4.444E-3</v>
      </c>
      <c r="AZ206" s="185">
        <v>0.51706200000000002</v>
      </c>
      <c r="BA206" s="185">
        <v>5.1369999999999999E-2</v>
      </c>
      <c r="BB206" s="185">
        <v>7.18E-4</v>
      </c>
      <c r="BC206" s="185">
        <v>2.6840000000000002E-3</v>
      </c>
      <c r="BD206" s="185">
        <v>0.25447900000000001</v>
      </c>
      <c r="BE206" s="185">
        <v>1.712E-3</v>
      </c>
      <c r="BF206" s="185">
        <v>5.0000000000000001E-3</v>
      </c>
      <c r="BG206" s="185">
        <v>0.26415300000000003</v>
      </c>
      <c r="BH206" s="185"/>
      <c r="BI206" s="185"/>
      <c r="BJ206" s="185">
        <v>8.4373000000000004E-2</v>
      </c>
      <c r="BK206" s="185">
        <v>3.0400000000000002E-3</v>
      </c>
      <c r="BL206" s="185"/>
      <c r="BM206" s="185">
        <v>4.5567999999999997E-2</v>
      </c>
      <c r="BN206" s="185">
        <v>0.65074500000000002</v>
      </c>
      <c r="BO206" s="185">
        <v>0.52252399999999999</v>
      </c>
      <c r="BP206" s="185">
        <v>7.3510000000000006E-2</v>
      </c>
      <c r="BQ206" s="185">
        <v>4.365E-3</v>
      </c>
      <c r="BR206" s="240">
        <v>0</v>
      </c>
      <c r="BS206" s="185" t="s">
        <v>215</v>
      </c>
      <c r="BT206" s="185">
        <v>0.35192699999999999</v>
      </c>
      <c r="BU206" s="185">
        <v>4.6970999999999999E-2</v>
      </c>
      <c r="BV206" s="185">
        <v>0.123544</v>
      </c>
      <c r="BW206" s="185">
        <v>1.9743E-2</v>
      </c>
      <c r="BX206" s="185">
        <v>6.1899999999999998E-4</v>
      </c>
      <c r="BY206" s="185">
        <v>0.15970508576587422</v>
      </c>
      <c r="BZ206" s="185">
        <v>1.3176999999999999E-2</v>
      </c>
      <c r="CA206" s="185">
        <v>0.16994899999999999</v>
      </c>
      <c r="CB206" s="240">
        <v>0</v>
      </c>
      <c r="CC206" s="185">
        <v>1.0715000000000001E-2</v>
      </c>
      <c r="CD206" s="185">
        <v>0.15662701465373285</v>
      </c>
      <c r="CE206" s="185">
        <v>0.16928799999999999</v>
      </c>
      <c r="CF206" s="185">
        <v>8.1099999999999998E-4</v>
      </c>
      <c r="CG206" s="185">
        <v>2.1607999999999999E-2</v>
      </c>
      <c r="CH206" s="185">
        <v>2.9629999999999999E-3</v>
      </c>
      <c r="CI206" s="185">
        <v>1.75E-4</v>
      </c>
      <c r="CJ206" s="185">
        <v>1.8908999999999999E-2</v>
      </c>
      <c r="CK206" s="185">
        <v>2.2436999999999999E-2</v>
      </c>
      <c r="CL206" s="185">
        <v>8.8054999999999994E-2</v>
      </c>
      <c r="CM206" s="185" t="s">
        <v>215</v>
      </c>
      <c r="CN206" s="185">
        <v>0.24226900000000001</v>
      </c>
      <c r="CO206" s="185">
        <v>0.18707755292305508</v>
      </c>
      <c r="CP206" s="185">
        <v>0.18641199999999999</v>
      </c>
      <c r="CQ206" s="240">
        <v>0</v>
      </c>
      <c r="CR206" s="185">
        <v>0.27119199999999999</v>
      </c>
      <c r="CS206" s="185">
        <v>0.355966</v>
      </c>
      <c r="CT206" s="185">
        <v>1.81E-3</v>
      </c>
      <c r="CU206" s="185">
        <v>8.0699999999999999E-4</v>
      </c>
      <c r="CV206" s="185"/>
      <c r="CW206" s="185">
        <v>0.42857099999999998</v>
      </c>
      <c r="CX206" s="185" t="s">
        <v>215</v>
      </c>
      <c r="CY206" s="185">
        <v>4.8999999999999998E-5</v>
      </c>
      <c r="CZ206" s="185">
        <v>1.4970000000000001E-2</v>
      </c>
      <c r="DA206" s="185">
        <v>3.0000000000000001E-3</v>
      </c>
    </row>
    <row r="207" spans="1:105" x14ac:dyDescent="0.2">
      <c r="A207" s="2" t="s">
        <v>140</v>
      </c>
      <c r="D207" s="185">
        <v>2.2311000000000001E-2</v>
      </c>
      <c r="E207" s="185">
        <v>1.3248679999999999</v>
      </c>
      <c r="F207" s="185">
        <v>3.4059810000000001</v>
      </c>
      <c r="G207" s="185">
        <v>2.9735999999999999E-2</v>
      </c>
      <c r="H207" s="185">
        <v>1.4377880000000001</v>
      </c>
      <c r="I207" s="185">
        <v>0.921709</v>
      </c>
      <c r="J207" s="185">
        <v>1.0406040000000001</v>
      </c>
      <c r="K207" s="185">
        <v>0.88003799999999999</v>
      </c>
      <c r="L207" s="185">
        <v>2.0684830000000001</v>
      </c>
      <c r="M207" s="185">
        <v>1.3258099999999999</v>
      </c>
      <c r="N207" s="185">
        <v>0.23980099999999999</v>
      </c>
      <c r="O207" s="185">
        <v>0.355182</v>
      </c>
      <c r="P207" s="185">
        <v>1.4645999999999999E-2</v>
      </c>
      <c r="Q207" s="185">
        <v>0.141593</v>
      </c>
      <c r="R207" s="185">
        <v>1.5375430000000001</v>
      </c>
      <c r="S207" s="185">
        <v>7.6449999999999999E-3</v>
      </c>
      <c r="T207" s="185">
        <v>0.62246800000000002</v>
      </c>
      <c r="U207" s="185">
        <v>2.702169</v>
      </c>
      <c r="V207" s="185">
        <v>0.85612699999999997</v>
      </c>
      <c r="W207" s="185">
        <v>1.155556</v>
      </c>
      <c r="X207" s="185">
        <v>3.5076849999999999</v>
      </c>
      <c r="Y207" s="185">
        <v>1.801787</v>
      </c>
      <c r="Z207" s="185">
        <v>2.9153709999999999</v>
      </c>
      <c r="AA207" s="185">
        <v>0.56435900000000006</v>
      </c>
      <c r="AB207" s="185">
        <v>0.21166099999999999</v>
      </c>
      <c r="AC207" s="185">
        <v>1.7847919999999999</v>
      </c>
      <c r="AD207" s="185"/>
      <c r="AE207" s="185">
        <v>0.52555300000000005</v>
      </c>
      <c r="AF207" s="185">
        <v>0.36360700000000001</v>
      </c>
      <c r="AG207" s="185">
        <v>0.48068300000000003</v>
      </c>
      <c r="AH207" s="185">
        <v>1.0266003522256131</v>
      </c>
      <c r="AI207" s="185">
        <v>1.034133</v>
      </c>
      <c r="AJ207" s="185">
        <v>0.78187399999999996</v>
      </c>
      <c r="AK207" s="185">
        <v>1.8298540000000001</v>
      </c>
      <c r="AL207" s="185">
        <v>6.2300000000000003E-3</v>
      </c>
      <c r="AM207" s="185">
        <v>17.759312000000001</v>
      </c>
      <c r="AN207" s="185">
        <v>1.1858502957867973</v>
      </c>
      <c r="AO207" s="185">
        <v>1.0329539999999999</v>
      </c>
      <c r="AP207" s="185">
        <v>1.7073320000000001</v>
      </c>
      <c r="AQ207" s="185">
        <v>8.2544999999999993E-2</v>
      </c>
      <c r="AR207" s="185">
        <v>1.7244679999999999</v>
      </c>
      <c r="AS207" s="185">
        <v>1.2790809999999999</v>
      </c>
      <c r="AT207" s="185"/>
      <c r="AU207" s="185">
        <v>3.180574</v>
      </c>
      <c r="AV207" s="185">
        <v>1.3333330000000001</v>
      </c>
      <c r="AW207" s="185">
        <v>0.66162500000000002</v>
      </c>
      <c r="AX207" s="185">
        <v>0.761517</v>
      </c>
      <c r="AY207" s="185">
        <v>0.400445</v>
      </c>
      <c r="AZ207" s="185">
        <v>1.7368140000000001</v>
      </c>
      <c r="BA207" s="185">
        <v>0.50817900000000005</v>
      </c>
      <c r="BB207" s="185">
        <v>8.116E-3</v>
      </c>
      <c r="BC207" s="185">
        <v>2.1869E-2</v>
      </c>
      <c r="BD207" s="185">
        <v>2.093159</v>
      </c>
      <c r="BE207" s="185">
        <v>0.20031099999999999</v>
      </c>
      <c r="BF207" s="185">
        <v>0.242424</v>
      </c>
      <c r="BG207" s="185">
        <v>1.1558170000000001</v>
      </c>
      <c r="BH207" s="185"/>
      <c r="BI207" s="185"/>
      <c r="BJ207" s="185" t="s">
        <v>215</v>
      </c>
      <c r="BK207" s="185">
        <v>7.3008000000000003E-2</v>
      </c>
      <c r="BL207" s="185"/>
      <c r="BM207" s="185">
        <v>0.92061700000000002</v>
      </c>
      <c r="BN207" s="185">
        <v>3.1744119999999998</v>
      </c>
      <c r="BO207" s="185">
        <v>1.6312789999999999</v>
      </c>
      <c r="BP207" s="185">
        <v>3.801876</v>
      </c>
      <c r="BQ207" s="185">
        <v>2.4028839999999998</v>
      </c>
      <c r="BR207" s="185">
        <v>1.6100000000000001E-4</v>
      </c>
      <c r="BS207" s="185" t="s">
        <v>215</v>
      </c>
      <c r="BT207" s="185">
        <v>0.647092</v>
      </c>
      <c r="BU207" s="185">
        <v>1.419896</v>
      </c>
      <c r="BV207" s="185">
        <v>0.94381800000000005</v>
      </c>
      <c r="BW207" s="185">
        <v>6.84077</v>
      </c>
      <c r="BX207" s="185">
        <v>7.0150000000000004E-3</v>
      </c>
      <c r="BY207" s="185">
        <v>2.5043033403551007</v>
      </c>
      <c r="BZ207" s="185">
        <v>0.98389499999999996</v>
      </c>
      <c r="CA207" s="185">
        <v>2.4537110000000002</v>
      </c>
      <c r="CB207" s="185">
        <v>4.4093229999999997</v>
      </c>
      <c r="CC207" s="185">
        <v>0.26194499999999998</v>
      </c>
      <c r="CD207" s="185">
        <v>0.9486238253707534</v>
      </c>
      <c r="CE207" s="185">
        <v>0.99469300000000005</v>
      </c>
      <c r="CF207" s="185">
        <v>0.38097900000000001</v>
      </c>
      <c r="CG207" s="185">
        <v>3.2976619999999999</v>
      </c>
      <c r="CH207" s="185">
        <v>1.3382719999999999</v>
      </c>
      <c r="CI207" s="185">
        <v>0.298377</v>
      </c>
      <c r="CJ207" s="185">
        <v>1.5245850000000001</v>
      </c>
      <c r="CK207" s="185">
        <v>0.32255699999999998</v>
      </c>
      <c r="CL207" s="185">
        <v>2.7168459999999999</v>
      </c>
      <c r="CM207" s="185">
        <v>6.5793000000000004E-2</v>
      </c>
      <c r="CN207" s="185">
        <v>1.591599</v>
      </c>
      <c r="CO207" s="185">
        <v>1.9731412446606165</v>
      </c>
      <c r="CP207" s="185">
        <v>2.0301209999999998</v>
      </c>
      <c r="CQ207" s="185">
        <v>0.21473800000000001</v>
      </c>
      <c r="CR207" s="185">
        <v>1.7800240000000001</v>
      </c>
      <c r="CS207" s="185">
        <v>0.47314000000000001</v>
      </c>
      <c r="CT207" s="185">
        <v>2.1086000000000001E-2</v>
      </c>
      <c r="CU207" s="185">
        <v>5.7479999999999996E-3</v>
      </c>
      <c r="CV207" s="185"/>
      <c r="CW207" s="185">
        <v>0.112971</v>
      </c>
      <c r="CX207" s="185">
        <v>1.4286E-2</v>
      </c>
      <c r="CY207" s="185">
        <v>2.5855E-2</v>
      </c>
      <c r="CZ207" s="185">
        <v>0.86121599999999998</v>
      </c>
      <c r="DA207" s="185">
        <v>0.46024399999999999</v>
      </c>
    </row>
    <row r="208" spans="1:105" x14ac:dyDescent="0.2">
      <c r="A208" s="2" t="s">
        <v>141</v>
      </c>
      <c r="D208" s="185">
        <v>0.6</v>
      </c>
      <c r="E208" s="185">
        <v>2.5</v>
      </c>
      <c r="F208" s="185">
        <v>0.96299999999999997</v>
      </c>
      <c r="G208" s="185">
        <v>17.234000000000002</v>
      </c>
      <c r="H208" s="185">
        <v>1.385</v>
      </c>
      <c r="I208" s="185">
        <v>2.488</v>
      </c>
      <c r="J208" s="185">
        <v>0.66800000000000004</v>
      </c>
      <c r="K208" s="185">
        <v>3.0059999999999998</v>
      </c>
      <c r="L208" s="185">
        <v>0.85</v>
      </c>
      <c r="M208" s="185">
        <v>1.7909999999999999</v>
      </c>
      <c r="N208" s="185">
        <v>1.42</v>
      </c>
      <c r="O208" s="185">
        <v>1.23</v>
      </c>
      <c r="P208" s="185">
        <v>2</v>
      </c>
      <c r="Q208" s="185" t="s">
        <v>215</v>
      </c>
      <c r="R208" s="185">
        <v>2.3370000000000002</v>
      </c>
      <c r="S208" s="185">
        <v>1.75</v>
      </c>
      <c r="T208" s="185">
        <v>0.82899999999999996</v>
      </c>
      <c r="U208" s="185">
        <v>0.30099999999999999</v>
      </c>
      <c r="V208" s="185">
        <v>1.5589999999999999</v>
      </c>
      <c r="W208" s="185">
        <v>1</v>
      </c>
      <c r="X208" s="185">
        <v>2.1269999999999998</v>
      </c>
      <c r="Y208" s="185">
        <v>1.06</v>
      </c>
      <c r="Z208" s="185">
        <v>1.032</v>
      </c>
      <c r="AA208" s="185" t="s">
        <v>215</v>
      </c>
      <c r="AB208" s="185" t="s">
        <v>215</v>
      </c>
      <c r="AC208" s="185">
        <v>1.909</v>
      </c>
      <c r="AD208" s="185"/>
      <c r="AE208" s="185">
        <v>0.79500000000000004</v>
      </c>
      <c r="AF208" s="185" t="s">
        <v>215</v>
      </c>
      <c r="AG208" s="185">
        <v>0.35</v>
      </c>
      <c r="AH208" s="185">
        <v>1.9837398373983741</v>
      </c>
      <c r="AI208" s="185">
        <v>1.984</v>
      </c>
      <c r="AJ208" s="185">
        <v>2</v>
      </c>
      <c r="AK208" s="185">
        <v>2.149</v>
      </c>
      <c r="AL208" s="185">
        <v>86.594999999999999</v>
      </c>
      <c r="AM208" s="185">
        <v>3.1</v>
      </c>
      <c r="AN208" s="185">
        <v>0.63558696988322072</v>
      </c>
      <c r="AO208" s="185">
        <v>0.69499999999999995</v>
      </c>
      <c r="AP208" s="185">
        <v>0.5</v>
      </c>
      <c r="AQ208" s="185">
        <v>22.5</v>
      </c>
      <c r="AR208" s="185" t="s">
        <v>215</v>
      </c>
      <c r="AS208" s="185">
        <v>0.82499999999999996</v>
      </c>
      <c r="AT208" s="185"/>
      <c r="AU208" s="185">
        <v>3.105</v>
      </c>
      <c r="AV208" s="185" t="s">
        <v>215</v>
      </c>
      <c r="AW208" s="185">
        <v>1.004</v>
      </c>
      <c r="AX208" s="185">
        <v>2.5990000000000002</v>
      </c>
      <c r="AY208" s="185">
        <v>1.375</v>
      </c>
      <c r="AZ208" s="185">
        <v>0.495</v>
      </c>
      <c r="BA208" s="185">
        <v>2.1949999999999998</v>
      </c>
      <c r="BB208" s="185">
        <v>146.08000000000001</v>
      </c>
      <c r="BC208" s="185">
        <v>2.593</v>
      </c>
      <c r="BD208" s="185">
        <v>1.135</v>
      </c>
      <c r="BE208" s="185">
        <v>1.9610000000000001</v>
      </c>
      <c r="BF208" s="185">
        <v>2</v>
      </c>
      <c r="BG208" s="185">
        <v>2.1560000000000001</v>
      </c>
      <c r="BH208" s="185"/>
      <c r="BI208" s="185"/>
      <c r="BJ208" s="185">
        <v>0.27300000000000002</v>
      </c>
      <c r="BK208" s="185" t="s">
        <v>215</v>
      </c>
      <c r="BL208" s="185"/>
      <c r="BM208" s="185">
        <v>3.2349999999999999</v>
      </c>
      <c r="BN208" s="185">
        <v>2.5</v>
      </c>
      <c r="BO208" s="185">
        <v>2</v>
      </c>
      <c r="BP208" s="185">
        <v>1.244</v>
      </c>
      <c r="BQ208" s="185">
        <v>1.323</v>
      </c>
      <c r="BR208" s="185" t="s">
        <v>215</v>
      </c>
      <c r="BS208" s="185" t="s">
        <v>215</v>
      </c>
      <c r="BT208" s="185">
        <v>1.6759999999999999</v>
      </c>
      <c r="BU208" s="185">
        <v>2.3E-2</v>
      </c>
      <c r="BV208" s="185">
        <v>0.755</v>
      </c>
      <c r="BW208" s="185" t="s">
        <v>215</v>
      </c>
      <c r="BX208" s="185">
        <v>19.968</v>
      </c>
      <c r="BY208" s="185">
        <v>0.60831111111111114</v>
      </c>
      <c r="BZ208" s="185" t="s">
        <v>215</v>
      </c>
      <c r="CA208" s="185">
        <v>0.57499999999999996</v>
      </c>
      <c r="CB208" s="185">
        <v>1.25</v>
      </c>
      <c r="CC208" s="185">
        <v>0.94399999999999995</v>
      </c>
      <c r="CD208" s="185">
        <v>1.7430390609587689</v>
      </c>
      <c r="CE208" s="185">
        <v>1.7450000000000001</v>
      </c>
      <c r="CF208" s="185">
        <v>1.17</v>
      </c>
      <c r="CG208" s="185">
        <v>1.679</v>
      </c>
      <c r="CH208" s="185" t="s">
        <v>215</v>
      </c>
      <c r="CI208" s="185" t="s">
        <v>215</v>
      </c>
      <c r="CJ208" s="185" t="s">
        <v>215</v>
      </c>
      <c r="CK208" s="185">
        <v>1.1890000000000001</v>
      </c>
      <c r="CL208" s="185">
        <v>0.189</v>
      </c>
      <c r="CM208" s="185">
        <v>1</v>
      </c>
      <c r="CN208" s="185">
        <v>0.69</v>
      </c>
      <c r="CO208" s="185">
        <v>0.416203849794888</v>
      </c>
      <c r="CP208" s="185">
        <v>0.32100000000000001</v>
      </c>
      <c r="CQ208" s="185" t="s">
        <v>215</v>
      </c>
      <c r="CR208" s="185">
        <v>5.2359999999999998</v>
      </c>
      <c r="CS208" s="185">
        <v>1.429</v>
      </c>
      <c r="CT208" s="185">
        <v>188.64599999999999</v>
      </c>
      <c r="CU208" s="185">
        <v>364.42</v>
      </c>
      <c r="CV208" s="185"/>
      <c r="CW208" s="185">
        <v>6</v>
      </c>
      <c r="CX208" s="185" t="s">
        <v>215</v>
      </c>
      <c r="CY208" s="185">
        <v>3502.078</v>
      </c>
      <c r="CZ208" s="185">
        <v>0.443</v>
      </c>
      <c r="DA208" s="185">
        <v>1.5209999999999999</v>
      </c>
    </row>
    <row r="209" spans="1:105" x14ac:dyDescent="0.2">
      <c r="A209" s="2" t="s">
        <v>142</v>
      </c>
      <c r="D209" s="185">
        <v>1</v>
      </c>
      <c r="E209" s="185">
        <v>0.495</v>
      </c>
      <c r="F209" s="185">
        <v>0.94099999999999995</v>
      </c>
      <c r="G209" s="185">
        <v>6.5019999999999998</v>
      </c>
      <c r="H209" s="185">
        <v>0.70399999999999996</v>
      </c>
      <c r="I209" s="185">
        <v>0.70199999999999996</v>
      </c>
      <c r="J209" s="185">
        <v>0.25900000000000001</v>
      </c>
      <c r="K209" s="185">
        <v>0.57399999999999995</v>
      </c>
      <c r="L209" s="185">
        <v>1.6180000000000001</v>
      </c>
      <c r="M209" s="185">
        <v>1.5940000000000001</v>
      </c>
      <c r="N209" s="185">
        <v>0.71</v>
      </c>
      <c r="O209" s="185">
        <v>0.61199999999999999</v>
      </c>
      <c r="P209" s="185" t="s">
        <v>215</v>
      </c>
      <c r="Q209" s="185" t="s">
        <v>215</v>
      </c>
      <c r="R209" s="185">
        <v>0.53800000000000003</v>
      </c>
      <c r="S209" s="185">
        <v>39.530999999999999</v>
      </c>
      <c r="T209" s="185">
        <v>0.67600000000000005</v>
      </c>
      <c r="U209" s="185">
        <v>0.312</v>
      </c>
      <c r="V209" s="185">
        <v>1.478</v>
      </c>
      <c r="W209" s="185">
        <v>2</v>
      </c>
      <c r="X209" s="185">
        <v>0.81</v>
      </c>
      <c r="Y209" s="185">
        <v>0.81599999999999995</v>
      </c>
      <c r="Z209" s="185">
        <v>0.434</v>
      </c>
      <c r="AA209" s="185">
        <v>0.29299999999999998</v>
      </c>
      <c r="AB209" s="185" t="s">
        <v>215</v>
      </c>
      <c r="AC209" s="185">
        <v>2.7349999999999999</v>
      </c>
      <c r="AD209" s="185"/>
      <c r="AE209" s="185">
        <v>0.73899999999999999</v>
      </c>
      <c r="AF209" s="185" t="s">
        <v>215</v>
      </c>
      <c r="AG209" s="185">
        <v>7.2130000000000001</v>
      </c>
      <c r="AH209" s="185">
        <v>0.32828149710068527</v>
      </c>
      <c r="AI209" s="185">
        <v>0.32800000000000001</v>
      </c>
      <c r="AJ209" s="185" t="s">
        <v>215</v>
      </c>
      <c r="AK209" s="185">
        <v>1.4159999999999999</v>
      </c>
      <c r="AL209" s="185">
        <v>30.193999999999999</v>
      </c>
      <c r="AM209" s="185" t="s">
        <v>215</v>
      </c>
      <c r="AN209" s="185">
        <v>0.54999021334899201</v>
      </c>
      <c r="AO209" s="185">
        <v>0.69399999999999995</v>
      </c>
      <c r="AP209" s="185">
        <v>0.15</v>
      </c>
      <c r="AQ209" s="185" t="s">
        <v>215</v>
      </c>
      <c r="AR209" s="185" t="s">
        <v>215</v>
      </c>
      <c r="AS209" s="185">
        <v>0.52400000000000002</v>
      </c>
      <c r="AT209" s="185"/>
      <c r="AU209" s="185">
        <v>1.8180000000000001</v>
      </c>
      <c r="AV209" s="185" t="s">
        <v>215</v>
      </c>
      <c r="AW209" s="185">
        <v>1.018</v>
      </c>
      <c r="AX209" s="185">
        <v>1.345</v>
      </c>
      <c r="AY209" s="185">
        <v>5.5</v>
      </c>
      <c r="AZ209" s="185">
        <v>1.9350000000000001</v>
      </c>
      <c r="BA209" s="185">
        <v>1.4259999999999999</v>
      </c>
      <c r="BB209" s="185">
        <v>36.167000000000002</v>
      </c>
      <c r="BC209" s="185">
        <v>2.0409999999999999</v>
      </c>
      <c r="BD209" s="185">
        <v>0.71599999999999997</v>
      </c>
      <c r="BE209" s="185" t="s">
        <v>215</v>
      </c>
      <c r="BF209" s="185">
        <v>0.74299999999999999</v>
      </c>
      <c r="BG209" s="185">
        <v>1.615</v>
      </c>
      <c r="BH209" s="185"/>
      <c r="BI209" s="185"/>
      <c r="BJ209" s="185">
        <v>0.754</v>
      </c>
      <c r="BK209" s="185" t="s">
        <v>215</v>
      </c>
      <c r="BL209" s="185"/>
      <c r="BM209" s="185">
        <v>1.113</v>
      </c>
      <c r="BN209" s="185">
        <v>1.792</v>
      </c>
      <c r="BO209" s="185">
        <v>0.82799999999999996</v>
      </c>
      <c r="BP209" s="185">
        <v>0.17899999999999999</v>
      </c>
      <c r="BQ209" s="185">
        <v>0.58199999999999996</v>
      </c>
      <c r="BR209" s="185" t="s">
        <v>215</v>
      </c>
      <c r="BS209" s="185" t="s">
        <v>215</v>
      </c>
      <c r="BT209" s="185">
        <v>0.441</v>
      </c>
      <c r="BU209" s="185">
        <v>1.429</v>
      </c>
      <c r="BV209" s="185">
        <v>0.17499999999999999</v>
      </c>
      <c r="BW209" s="185">
        <v>0.28599999999999998</v>
      </c>
      <c r="BX209" s="185">
        <v>30.280999999999999</v>
      </c>
      <c r="BY209" s="185">
        <v>0.35786111847336338</v>
      </c>
      <c r="BZ209" s="185" t="s">
        <v>215</v>
      </c>
      <c r="CA209" s="185">
        <v>0.35699999999999998</v>
      </c>
      <c r="CB209" s="185">
        <v>1.25</v>
      </c>
      <c r="CC209" s="185">
        <v>1</v>
      </c>
      <c r="CD209" s="185">
        <v>1.049331238779174</v>
      </c>
      <c r="CE209" s="185">
        <v>1.075</v>
      </c>
      <c r="CF209" s="185">
        <v>0.6</v>
      </c>
      <c r="CG209" s="185">
        <v>1.379</v>
      </c>
      <c r="CH209" s="185" t="s">
        <v>215</v>
      </c>
      <c r="CI209" s="185" t="s">
        <v>215</v>
      </c>
      <c r="CJ209" s="185" t="s">
        <v>215</v>
      </c>
      <c r="CK209" s="185">
        <v>0.93700000000000006</v>
      </c>
      <c r="CL209" s="185">
        <v>1.7909999999999999</v>
      </c>
      <c r="CM209" s="185">
        <v>1</v>
      </c>
      <c r="CN209" s="185">
        <v>0.628</v>
      </c>
      <c r="CO209" s="185">
        <v>0.21355832374246833</v>
      </c>
      <c r="CP209" s="185">
        <v>0.16400000000000001</v>
      </c>
      <c r="CQ209" s="185" t="s">
        <v>215</v>
      </c>
      <c r="CR209" s="185">
        <v>1.548</v>
      </c>
      <c r="CS209" s="185">
        <v>1</v>
      </c>
      <c r="CT209" s="185">
        <v>64.399000000000001</v>
      </c>
      <c r="CU209" s="185">
        <v>193.386</v>
      </c>
      <c r="CV209" s="185"/>
      <c r="CW209" s="185">
        <v>7.5</v>
      </c>
      <c r="CX209" s="185" t="s">
        <v>215</v>
      </c>
      <c r="CY209" s="185">
        <v>49.679000000000002</v>
      </c>
      <c r="CZ209" s="185">
        <v>7.4999999999999997E-2</v>
      </c>
      <c r="DA209" s="185">
        <v>1.355</v>
      </c>
    </row>
    <row r="210" spans="1:105" x14ac:dyDescent="0.2">
      <c r="A210" s="2" t="s">
        <v>143</v>
      </c>
      <c r="D210" s="185">
        <v>1.25</v>
      </c>
      <c r="E210" s="185">
        <v>0.42899999999999999</v>
      </c>
      <c r="F210" s="185">
        <v>0.97599999999999998</v>
      </c>
      <c r="G210" s="185">
        <v>4.702</v>
      </c>
      <c r="H210" s="185">
        <v>0.84799999999999998</v>
      </c>
      <c r="I210" s="185">
        <v>1.74</v>
      </c>
      <c r="J210" s="185">
        <v>0.51900000000000002</v>
      </c>
      <c r="K210" s="185">
        <v>1.5</v>
      </c>
      <c r="L210" s="185" t="s">
        <v>215</v>
      </c>
      <c r="M210" s="185">
        <v>1.5209999999999999</v>
      </c>
      <c r="N210" s="185">
        <v>1</v>
      </c>
      <c r="O210" s="185">
        <v>1</v>
      </c>
      <c r="P210" s="185">
        <v>2.625</v>
      </c>
      <c r="Q210" s="185" t="s">
        <v>215</v>
      </c>
      <c r="R210" s="185">
        <v>3.34</v>
      </c>
      <c r="S210" s="185">
        <v>1.083</v>
      </c>
      <c r="T210" s="185">
        <v>0.438</v>
      </c>
      <c r="U210" s="185">
        <v>0.41899999999999998</v>
      </c>
      <c r="V210" s="185">
        <v>1.536</v>
      </c>
      <c r="W210" s="185">
        <v>4.5</v>
      </c>
      <c r="X210" s="185">
        <v>0.52900000000000003</v>
      </c>
      <c r="Y210" s="185">
        <v>2.3159999999999998</v>
      </c>
      <c r="Z210" s="185">
        <v>1.137</v>
      </c>
      <c r="AA210" s="185" t="s">
        <v>215</v>
      </c>
      <c r="AB210" s="185" t="s">
        <v>215</v>
      </c>
      <c r="AC210" s="185">
        <v>2.585</v>
      </c>
      <c r="AD210" s="185"/>
      <c r="AE210" s="185">
        <v>0.85799999999999998</v>
      </c>
      <c r="AF210" s="185" t="s">
        <v>215</v>
      </c>
      <c r="AG210" s="185">
        <v>3.3860000000000001</v>
      </c>
      <c r="AH210" s="185">
        <v>0.59726339794754846</v>
      </c>
      <c r="AI210" s="185">
        <v>0.59699999999999998</v>
      </c>
      <c r="AJ210" s="185" t="s">
        <v>215</v>
      </c>
      <c r="AK210" s="185">
        <v>1.6020000000000001</v>
      </c>
      <c r="AL210" s="185">
        <v>41.301000000000002</v>
      </c>
      <c r="AM210" s="185">
        <v>1</v>
      </c>
      <c r="AN210" s="185">
        <v>1.0737829396837792</v>
      </c>
      <c r="AO210" s="185">
        <v>1.127</v>
      </c>
      <c r="AP210" s="185">
        <v>0.78600000000000003</v>
      </c>
      <c r="AQ210" s="185" t="s">
        <v>215</v>
      </c>
      <c r="AR210" s="185" t="s">
        <v>215</v>
      </c>
      <c r="AS210" s="185">
        <v>0.57999999999999996</v>
      </c>
      <c r="AT210" s="185"/>
      <c r="AU210" s="185">
        <v>1.879</v>
      </c>
      <c r="AV210" s="185">
        <v>1.5</v>
      </c>
      <c r="AW210" s="185">
        <v>1.4690000000000001</v>
      </c>
      <c r="AX210" s="185">
        <v>1.726</v>
      </c>
      <c r="AY210" s="185">
        <v>0.61499999999999999</v>
      </c>
      <c r="AZ210" s="185">
        <v>0.97699999999999998</v>
      </c>
      <c r="BA210" s="185">
        <v>0.57399999999999995</v>
      </c>
      <c r="BB210" s="185">
        <v>1.2509999999999999</v>
      </c>
      <c r="BC210" s="185">
        <v>2.85</v>
      </c>
      <c r="BD210" s="185">
        <v>0.439</v>
      </c>
      <c r="BE210" s="185">
        <v>0.66700000000000004</v>
      </c>
      <c r="BF210" s="185" t="s">
        <v>215</v>
      </c>
      <c r="BG210" s="185">
        <v>1.5309999999999999</v>
      </c>
      <c r="BH210" s="185"/>
      <c r="BI210" s="185"/>
      <c r="BJ210" s="185">
        <v>0.193</v>
      </c>
      <c r="BK210" s="185" t="s">
        <v>215</v>
      </c>
      <c r="BL210" s="185"/>
      <c r="BM210" s="185">
        <v>2.29</v>
      </c>
      <c r="BN210" s="185">
        <v>2.6240000000000001</v>
      </c>
      <c r="BO210" s="185">
        <v>0.218</v>
      </c>
      <c r="BP210" s="185">
        <v>0.21299999999999999</v>
      </c>
      <c r="BQ210" s="185">
        <v>1.3680000000000001</v>
      </c>
      <c r="BR210" s="185" t="s">
        <v>215</v>
      </c>
      <c r="BS210" s="185" t="s">
        <v>215</v>
      </c>
      <c r="BT210" s="185">
        <v>1</v>
      </c>
      <c r="BU210" s="185">
        <v>6.0000000000000001E-3</v>
      </c>
      <c r="BV210" s="185">
        <v>0.998</v>
      </c>
      <c r="BW210" s="185">
        <v>1.75</v>
      </c>
      <c r="BX210" s="185">
        <v>57</v>
      </c>
      <c r="BY210" s="185">
        <v>1.1002219321148825</v>
      </c>
      <c r="BZ210" s="185" t="s">
        <v>215</v>
      </c>
      <c r="CA210" s="185">
        <v>0.33200000000000002</v>
      </c>
      <c r="CB210" s="185">
        <v>4.2329999999999997</v>
      </c>
      <c r="CC210" s="185">
        <v>1</v>
      </c>
      <c r="CD210" s="185">
        <v>0.38352797060024502</v>
      </c>
      <c r="CE210" s="185">
        <v>0.38200000000000001</v>
      </c>
      <c r="CF210" s="185">
        <v>1.617</v>
      </c>
      <c r="CG210" s="185">
        <v>0.56799999999999995</v>
      </c>
      <c r="CH210" s="185">
        <v>1.56</v>
      </c>
      <c r="CI210" s="185">
        <v>1.008</v>
      </c>
      <c r="CJ210" s="185">
        <v>1</v>
      </c>
      <c r="CK210" s="185">
        <v>0.68100000000000005</v>
      </c>
      <c r="CL210" s="185">
        <v>0.88600000000000001</v>
      </c>
      <c r="CM210" s="185">
        <v>0.625</v>
      </c>
      <c r="CN210" s="185">
        <v>0.755</v>
      </c>
      <c r="CO210" s="185">
        <v>0.35009676830381598</v>
      </c>
      <c r="CP210" s="185">
        <v>0.34899999999999998</v>
      </c>
      <c r="CQ210" s="185" t="s">
        <v>215</v>
      </c>
      <c r="CR210" s="185">
        <v>1.7490000000000001</v>
      </c>
      <c r="CS210" s="185">
        <v>2</v>
      </c>
      <c r="CT210" s="185">
        <v>82.144999999999996</v>
      </c>
      <c r="CU210" s="185">
        <v>44.744999999999997</v>
      </c>
      <c r="CV210" s="185"/>
      <c r="CW210" s="185" t="s">
        <v>215</v>
      </c>
      <c r="CX210" s="185">
        <v>2.25</v>
      </c>
      <c r="CY210" s="185">
        <v>3.6030000000000002</v>
      </c>
      <c r="CZ210" s="185">
        <v>0.747</v>
      </c>
      <c r="DA210" s="185">
        <v>0.79800000000000004</v>
      </c>
    </row>
    <row r="211" spans="1:105" x14ac:dyDescent="0.2">
      <c r="A211" s="2" t="s">
        <v>144</v>
      </c>
      <c r="D211" s="185">
        <v>1.714</v>
      </c>
      <c r="E211" s="185">
        <v>1.1850000000000001</v>
      </c>
      <c r="F211" s="185">
        <v>0.81299999999999994</v>
      </c>
      <c r="G211" s="185">
        <v>55.932000000000002</v>
      </c>
      <c r="H211" s="185">
        <v>0.44700000000000001</v>
      </c>
      <c r="I211" s="185">
        <v>1.006</v>
      </c>
      <c r="J211" s="185">
        <v>0.96299999999999997</v>
      </c>
      <c r="K211" s="185" t="s">
        <v>215</v>
      </c>
      <c r="L211" s="185" t="s">
        <v>215</v>
      </c>
      <c r="M211" s="185">
        <v>1.6539999999999999</v>
      </c>
      <c r="N211" s="185" t="s">
        <v>215</v>
      </c>
      <c r="O211" s="185">
        <v>1.204</v>
      </c>
      <c r="P211" s="185">
        <v>2.9980000000000002</v>
      </c>
      <c r="Q211" s="185">
        <v>9</v>
      </c>
      <c r="R211" s="185">
        <v>1.3959999999999999</v>
      </c>
      <c r="S211" s="185">
        <v>80.432000000000002</v>
      </c>
      <c r="T211" s="185">
        <v>0.29499999999999998</v>
      </c>
      <c r="U211" s="185">
        <v>1.1339999999999999</v>
      </c>
      <c r="V211" s="185">
        <v>0.47499999999999998</v>
      </c>
      <c r="W211" s="185" t="s">
        <v>215</v>
      </c>
      <c r="X211" s="185">
        <v>0.91300000000000003</v>
      </c>
      <c r="Y211" s="185">
        <v>1.3280000000000001</v>
      </c>
      <c r="Z211" s="185">
        <v>0.39500000000000002</v>
      </c>
      <c r="AA211" s="185">
        <v>0.85799999999999998</v>
      </c>
      <c r="AB211" s="185">
        <v>1</v>
      </c>
      <c r="AC211" s="185">
        <v>2.2949999999999999</v>
      </c>
      <c r="AD211" s="185"/>
      <c r="AE211" s="185">
        <v>0.63300000000000001</v>
      </c>
      <c r="AF211" s="185">
        <v>3.903</v>
      </c>
      <c r="AG211" s="185">
        <v>0.17699999999999999</v>
      </c>
      <c r="AH211" s="185">
        <v>1.4519852262234534</v>
      </c>
      <c r="AI211" s="185">
        <v>1.615</v>
      </c>
      <c r="AJ211" s="185">
        <v>1.25</v>
      </c>
      <c r="AK211" s="185">
        <v>2.3180000000000001</v>
      </c>
      <c r="AL211" s="185">
        <v>371.774</v>
      </c>
      <c r="AM211" s="185" t="s">
        <v>215</v>
      </c>
      <c r="AN211" s="185">
        <v>0.80960479901558657</v>
      </c>
      <c r="AO211" s="185">
        <v>0.752</v>
      </c>
      <c r="AP211" s="185">
        <v>0.88500000000000001</v>
      </c>
      <c r="AQ211" s="185" t="s">
        <v>215</v>
      </c>
      <c r="AR211" s="185">
        <v>4.2990000000000004</v>
      </c>
      <c r="AS211" s="185">
        <v>0.39700000000000002</v>
      </c>
      <c r="AT211" s="185"/>
      <c r="AU211" s="185">
        <v>2.8769999999999998</v>
      </c>
      <c r="AV211" s="185" t="s">
        <v>215</v>
      </c>
      <c r="AW211" s="185">
        <v>0.94599999999999995</v>
      </c>
      <c r="AX211" s="185">
        <v>0.28000000000000003</v>
      </c>
      <c r="AY211" s="185">
        <v>0.77800000000000002</v>
      </c>
      <c r="AZ211" s="185">
        <v>2.8980000000000001</v>
      </c>
      <c r="BA211" s="185">
        <v>1.228</v>
      </c>
      <c r="BB211" s="185">
        <v>17.667000000000002</v>
      </c>
      <c r="BC211" s="185">
        <v>1.788</v>
      </c>
      <c r="BD211" s="185">
        <v>0.89100000000000001</v>
      </c>
      <c r="BE211" s="185">
        <v>0.9</v>
      </c>
      <c r="BF211" s="185" t="s">
        <v>215</v>
      </c>
      <c r="BG211" s="185">
        <v>1.5329999999999999</v>
      </c>
      <c r="BH211" s="185"/>
      <c r="BI211" s="185"/>
      <c r="BJ211" s="185">
        <v>0.27200000000000002</v>
      </c>
      <c r="BK211" s="185">
        <v>1.6319999999999999</v>
      </c>
      <c r="BL211" s="185"/>
      <c r="BM211" s="185">
        <v>2.706</v>
      </c>
      <c r="BN211" s="185">
        <v>4.5389999999999997</v>
      </c>
      <c r="BO211" s="185">
        <v>1.218</v>
      </c>
      <c r="BP211" s="185">
        <v>0.25</v>
      </c>
      <c r="BQ211" s="185">
        <v>0.93</v>
      </c>
      <c r="BR211" s="185" t="s">
        <v>215</v>
      </c>
      <c r="BS211" s="185" t="s">
        <v>215</v>
      </c>
      <c r="BT211" s="185">
        <v>1</v>
      </c>
      <c r="BU211" s="185">
        <v>2E-3</v>
      </c>
      <c r="BV211" s="185">
        <v>1.41</v>
      </c>
      <c r="BW211" s="185" t="s">
        <v>215</v>
      </c>
      <c r="BX211" s="185" t="s">
        <v>215</v>
      </c>
      <c r="BY211" s="185">
        <v>1.7995205340886098</v>
      </c>
      <c r="BZ211" s="185">
        <v>1.3</v>
      </c>
      <c r="CA211" s="185">
        <v>1.8</v>
      </c>
      <c r="CB211" s="185" t="s">
        <v>215</v>
      </c>
      <c r="CC211" s="185">
        <v>1</v>
      </c>
      <c r="CD211" s="185">
        <v>0.82964037794060941</v>
      </c>
      <c r="CE211" s="185">
        <v>0.80600000000000005</v>
      </c>
      <c r="CF211" s="185">
        <v>1.1879999999999999</v>
      </c>
      <c r="CG211" s="185">
        <v>1.0309999999999999</v>
      </c>
      <c r="CH211" s="185">
        <v>2.109</v>
      </c>
      <c r="CI211" s="185" t="s">
        <v>215</v>
      </c>
      <c r="CJ211" s="185">
        <v>3.101</v>
      </c>
      <c r="CK211" s="185">
        <v>1.8660000000000001</v>
      </c>
      <c r="CL211" s="185">
        <v>0.435</v>
      </c>
      <c r="CM211" s="185">
        <v>1.5</v>
      </c>
      <c r="CN211" s="185">
        <v>0.51900000000000002</v>
      </c>
      <c r="CO211" s="185">
        <v>1.0216038740920097</v>
      </c>
      <c r="CP211" s="185">
        <v>0.95899999999999996</v>
      </c>
      <c r="CQ211" s="185">
        <v>8.3000000000000004E-2</v>
      </c>
      <c r="CR211" s="185">
        <v>3.44</v>
      </c>
      <c r="CS211" s="185">
        <v>0.95499999999999996</v>
      </c>
      <c r="CT211" s="185">
        <v>143.39699999999999</v>
      </c>
      <c r="CU211" s="185">
        <v>435.49099999999999</v>
      </c>
      <c r="CV211" s="185"/>
      <c r="CW211" s="185">
        <v>3.5</v>
      </c>
      <c r="CX211" s="185" t="s">
        <v>215</v>
      </c>
      <c r="CY211" s="185">
        <v>4.8010000000000002</v>
      </c>
      <c r="CZ211" s="185">
        <v>1.2649999999999999</v>
      </c>
      <c r="DA211" s="185">
        <v>1.147</v>
      </c>
    </row>
    <row r="212" spans="1:105" x14ac:dyDescent="0.2">
      <c r="A212" s="2" t="s">
        <v>145</v>
      </c>
      <c r="D212" s="185">
        <v>1.542</v>
      </c>
      <c r="E212" s="185">
        <v>0.64300000000000002</v>
      </c>
      <c r="F212" s="185">
        <v>0.49399999999999999</v>
      </c>
      <c r="G212" s="185">
        <v>76.715000000000003</v>
      </c>
      <c r="H212" s="185">
        <v>0.40500000000000003</v>
      </c>
      <c r="I212" s="185">
        <v>1.32</v>
      </c>
      <c r="J212" s="185">
        <v>0.35299999999999998</v>
      </c>
      <c r="K212" s="185">
        <v>2.556</v>
      </c>
      <c r="L212" s="185" t="s">
        <v>215</v>
      </c>
      <c r="M212" s="185">
        <v>0.69199999999999995</v>
      </c>
      <c r="N212" s="185">
        <v>2.1709999999999998</v>
      </c>
      <c r="O212" s="185" t="s">
        <v>215</v>
      </c>
      <c r="P212" s="185">
        <v>3.4990000000000001</v>
      </c>
      <c r="Q212" s="185" t="s">
        <v>215</v>
      </c>
      <c r="R212" s="185">
        <v>0.76400000000000001</v>
      </c>
      <c r="S212" s="185">
        <v>66.805000000000007</v>
      </c>
      <c r="T212" s="185">
        <v>0.61399999999999999</v>
      </c>
      <c r="U212" s="185">
        <v>0.46300000000000002</v>
      </c>
      <c r="V212" s="185">
        <v>4.4290000000000003</v>
      </c>
      <c r="W212" s="185">
        <v>40.713999999999999</v>
      </c>
      <c r="X212" s="185">
        <v>0.84599999999999997</v>
      </c>
      <c r="Y212" s="185">
        <v>1.1519999999999999</v>
      </c>
      <c r="Z212" s="185">
        <v>0.61299999999999999</v>
      </c>
      <c r="AA212" s="185">
        <v>0.98899999999999999</v>
      </c>
      <c r="AB212" s="185" t="s">
        <v>215</v>
      </c>
      <c r="AC212" s="185">
        <v>2.298</v>
      </c>
      <c r="AD212" s="185"/>
      <c r="AE212" s="185">
        <v>0.373</v>
      </c>
      <c r="AF212" s="185">
        <v>1.8280000000000001</v>
      </c>
      <c r="AG212" s="185">
        <v>1.792</v>
      </c>
      <c r="AH212" s="185">
        <v>0.1791363830696879</v>
      </c>
      <c r="AI212" s="185">
        <v>0.17899999999999999</v>
      </c>
      <c r="AJ212" s="185" t="s">
        <v>215</v>
      </c>
      <c r="AK212" s="185">
        <v>1.508</v>
      </c>
      <c r="AL212" s="185">
        <v>68.183999999999997</v>
      </c>
      <c r="AM212" s="185" t="s">
        <v>215</v>
      </c>
      <c r="AN212" s="185">
        <v>0.90902385978379074</v>
      </c>
      <c r="AO212" s="185">
        <v>0.91</v>
      </c>
      <c r="AP212" s="185">
        <v>0.90100000000000002</v>
      </c>
      <c r="AQ212" s="185" t="s">
        <v>215</v>
      </c>
      <c r="AR212" s="185">
        <v>2.8079999999999998</v>
      </c>
      <c r="AS212" s="185">
        <v>0.21</v>
      </c>
      <c r="AT212" s="185"/>
      <c r="AU212" s="185">
        <v>2.2000000000000002</v>
      </c>
      <c r="AV212" s="185" t="s">
        <v>215</v>
      </c>
      <c r="AW212" s="185">
        <v>0.82399999999999995</v>
      </c>
      <c r="AX212" s="185">
        <v>1.385</v>
      </c>
      <c r="AY212" s="185">
        <v>1.556</v>
      </c>
      <c r="AZ212" s="185">
        <v>0.93200000000000005</v>
      </c>
      <c r="BA212" s="185">
        <v>0.54600000000000004</v>
      </c>
      <c r="BB212" s="185">
        <v>3.125</v>
      </c>
      <c r="BC212" s="185">
        <v>2.028</v>
      </c>
      <c r="BD212" s="185">
        <v>0.58299999999999996</v>
      </c>
      <c r="BE212" s="185">
        <v>2.7559999999999998</v>
      </c>
      <c r="BF212" s="185" t="s">
        <v>215</v>
      </c>
      <c r="BG212" s="185">
        <v>1.371</v>
      </c>
      <c r="BH212" s="185"/>
      <c r="BI212" s="185"/>
      <c r="BJ212" s="185">
        <v>1.944</v>
      </c>
      <c r="BK212" s="185">
        <v>0.41599999999999998</v>
      </c>
      <c r="BL212" s="185"/>
      <c r="BM212" s="185">
        <v>1.5</v>
      </c>
      <c r="BN212" s="185">
        <v>1.0620000000000001</v>
      </c>
      <c r="BO212" s="185">
        <v>2.5979999999999999</v>
      </c>
      <c r="BP212" s="185">
        <v>0.70699999999999996</v>
      </c>
      <c r="BQ212" s="185">
        <v>0.125</v>
      </c>
      <c r="BR212" s="185" t="s">
        <v>215</v>
      </c>
      <c r="BS212" s="185" t="s">
        <v>215</v>
      </c>
      <c r="BT212" s="185">
        <v>0.61099999999999999</v>
      </c>
      <c r="BU212" s="185">
        <v>3.0000000000000001E-3</v>
      </c>
      <c r="BV212" s="185">
        <v>0.97599999999999998</v>
      </c>
      <c r="BW212" s="185">
        <v>1.7909999999999999</v>
      </c>
      <c r="BX212" s="185" t="s">
        <v>215</v>
      </c>
      <c r="BY212" s="185">
        <v>0.35119763058696823</v>
      </c>
      <c r="BZ212" s="185">
        <v>8.4000000000000005E-2</v>
      </c>
      <c r="CA212" s="185">
        <v>0.374</v>
      </c>
      <c r="CB212" s="185">
        <v>0.217</v>
      </c>
      <c r="CC212" s="185">
        <v>1.4430000000000001</v>
      </c>
      <c r="CD212" s="185">
        <v>0.45848162143593268</v>
      </c>
      <c r="CE212" s="185">
        <v>0.45700000000000002</v>
      </c>
      <c r="CF212" s="185">
        <v>0.54100000000000004</v>
      </c>
      <c r="CG212" s="185">
        <v>1.3919999999999999</v>
      </c>
      <c r="CH212" s="185">
        <v>0.52800000000000002</v>
      </c>
      <c r="CI212" s="185">
        <v>6</v>
      </c>
      <c r="CJ212" s="185">
        <v>1.569</v>
      </c>
      <c r="CK212" s="185">
        <v>1.2310000000000001</v>
      </c>
      <c r="CL212" s="185">
        <v>0.60699999999999998</v>
      </c>
      <c r="CM212" s="185">
        <v>0.93700000000000006</v>
      </c>
      <c r="CN212" s="185">
        <v>0.49099999999999999</v>
      </c>
      <c r="CO212" s="185">
        <v>0.92949437537004143</v>
      </c>
      <c r="CP212" s="185">
        <v>0.89500000000000002</v>
      </c>
      <c r="CQ212" s="185" t="s">
        <v>215</v>
      </c>
      <c r="CR212" s="185">
        <v>3.4140000000000001</v>
      </c>
      <c r="CS212" s="185">
        <v>1.762</v>
      </c>
      <c r="CT212" s="185">
        <v>31.259</v>
      </c>
      <c r="CU212" s="185">
        <v>41.182000000000002</v>
      </c>
      <c r="CV212" s="185"/>
      <c r="CW212" s="185">
        <v>72</v>
      </c>
      <c r="CX212" s="185" t="s">
        <v>215</v>
      </c>
      <c r="CY212" s="185">
        <v>3.8519999999999999</v>
      </c>
      <c r="CZ212" s="185">
        <v>0.4</v>
      </c>
      <c r="DA212" s="185">
        <v>0.89200000000000002</v>
      </c>
    </row>
    <row r="213" spans="1:105" x14ac:dyDescent="0.2">
      <c r="A213" s="2" t="s">
        <v>146</v>
      </c>
      <c r="D213" s="185">
        <v>2</v>
      </c>
      <c r="E213" s="185">
        <v>0.39400000000000002</v>
      </c>
      <c r="F213" s="185">
        <v>2.6080000000000001</v>
      </c>
      <c r="G213" s="185">
        <v>96.462999999999994</v>
      </c>
      <c r="H213" s="185">
        <v>0.57499999999999996</v>
      </c>
      <c r="I213" s="185">
        <v>1.1080000000000001</v>
      </c>
      <c r="J213" s="185">
        <v>0.24399999999999999</v>
      </c>
      <c r="K213" s="185">
        <v>2.2509999999999999</v>
      </c>
      <c r="L213" s="185">
        <v>13.683999999999999</v>
      </c>
      <c r="M213" s="185">
        <v>1.3779999999999999</v>
      </c>
      <c r="N213" s="185">
        <v>6.3330000000000002</v>
      </c>
      <c r="O213" s="185">
        <v>1.617</v>
      </c>
      <c r="P213" s="185">
        <v>2.75</v>
      </c>
      <c r="Q213" s="185" t="s">
        <v>215</v>
      </c>
      <c r="R213" s="185">
        <v>0.98399999999999999</v>
      </c>
      <c r="S213" s="185">
        <v>131.21299999999999</v>
      </c>
      <c r="T213" s="185">
        <v>0.38100000000000001</v>
      </c>
      <c r="U213" s="185">
        <v>0.47</v>
      </c>
      <c r="V213" s="185">
        <v>1.5820000000000001</v>
      </c>
      <c r="W213" s="185">
        <v>20.167000000000002</v>
      </c>
      <c r="X213" s="185">
        <v>0.65200000000000002</v>
      </c>
      <c r="Y213" s="185">
        <v>1.1379999999999999</v>
      </c>
      <c r="Z213" s="185">
        <v>0.60499999999999998</v>
      </c>
      <c r="AA213" s="185">
        <v>0.221</v>
      </c>
      <c r="AB213" s="185" t="s">
        <v>215</v>
      </c>
      <c r="AC213" s="185">
        <v>2.95</v>
      </c>
      <c r="AD213" s="185"/>
      <c r="AE213" s="185">
        <v>1.621</v>
      </c>
      <c r="AF213" s="185">
        <v>2.62</v>
      </c>
      <c r="AG213" s="185">
        <v>1.089</v>
      </c>
      <c r="AH213" s="185">
        <v>0.42361603974449968</v>
      </c>
      <c r="AI213" s="185">
        <v>0.42299999999999999</v>
      </c>
      <c r="AJ213" s="185">
        <v>1.083</v>
      </c>
      <c r="AK213" s="185">
        <v>0.66300000000000003</v>
      </c>
      <c r="AL213" s="185">
        <v>44.83</v>
      </c>
      <c r="AM213" s="185" t="s">
        <v>215</v>
      </c>
      <c r="AN213" s="185">
        <v>0.59075984710889429</v>
      </c>
      <c r="AO213" s="185">
        <v>0.72099999999999997</v>
      </c>
      <c r="AP213" s="185">
        <v>0.25600000000000001</v>
      </c>
      <c r="AQ213" s="185">
        <v>24.667000000000002</v>
      </c>
      <c r="AR213" s="185">
        <v>0.5</v>
      </c>
      <c r="AS213" s="185">
        <v>0.85</v>
      </c>
      <c r="AT213" s="185"/>
      <c r="AU213" s="185">
        <v>2.5760000000000001</v>
      </c>
      <c r="AV213" s="185">
        <v>3.5</v>
      </c>
      <c r="AW213" s="185">
        <v>1.6040000000000001</v>
      </c>
      <c r="AX213" s="185">
        <v>1.0349999999999999</v>
      </c>
      <c r="AY213" s="185">
        <v>1.7</v>
      </c>
      <c r="AZ213" s="185">
        <v>0.61199999999999999</v>
      </c>
      <c r="BA213" s="185">
        <v>0.60599999999999998</v>
      </c>
      <c r="BB213" s="185">
        <v>11303.406999999999</v>
      </c>
      <c r="BC213" s="185">
        <v>1.9610000000000001</v>
      </c>
      <c r="BD213" s="185">
        <v>0.47399999999999998</v>
      </c>
      <c r="BE213" s="185">
        <v>1.8420000000000001</v>
      </c>
      <c r="BF213" s="185">
        <v>1.357</v>
      </c>
      <c r="BG213" s="185">
        <v>2.2010000000000001</v>
      </c>
      <c r="BH213" s="185"/>
      <c r="BI213" s="185"/>
      <c r="BJ213" s="185">
        <v>0.34599999999999997</v>
      </c>
      <c r="BK213" s="185">
        <v>6.0119999999999996</v>
      </c>
      <c r="BL213" s="185"/>
      <c r="BM213" s="185">
        <v>0.65200000000000002</v>
      </c>
      <c r="BN213" s="185">
        <v>0.98599999999999999</v>
      </c>
      <c r="BO213" s="185">
        <v>0.53300000000000003</v>
      </c>
      <c r="BP213" s="185">
        <v>1.129</v>
      </c>
      <c r="BQ213" s="185">
        <v>2.2240000000000002</v>
      </c>
      <c r="BR213" s="185" t="s">
        <v>215</v>
      </c>
      <c r="BS213" s="185" t="s">
        <v>215</v>
      </c>
      <c r="BT213" s="185">
        <v>1.4279999999999999</v>
      </c>
      <c r="BU213" s="185">
        <v>0.42799999999999999</v>
      </c>
      <c r="BV213" s="185">
        <v>1.242</v>
      </c>
      <c r="BW213" s="185">
        <v>0.27</v>
      </c>
      <c r="BX213" s="185">
        <v>31</v>
      </c>
      <c r="BY213" s="185">
        <v>0.70177293934681184</v>
      </c>
      <c r="BZ213" s="185" t="s">
        <v>215</v>
      </c>
      <c r="CA213" s="185">
        <v>0.69899999999999995</v>
      </c>
      <c r="CB213" s="185">
        <v>1.8340000000000001</v>
      </c>
      <c r="CC213" s="185">
        <v>2.3330000000000002</v>
      </c>
      <c r="CD213" s="185">
        <v>0.89676443387501648</v>
      </c>
      <c r="CE213" s="185">
        <v>0.86799999999999999</v>
      </c>
      <c r="CF213" s="185">
        <v>2.0350000000000001</v>
      </c>
      <c r="CG213" s="185">
        <v>1.6719999999999999</v>
      </c>
      <c r="CH213" s="185">
        <v>1.0960000000000001</v>
      </c>
      <c r="CI213" s="185">
        <v>1.1080000000000001</v>
      </c>
      <c r="CJ213" s="185">
        <v>1.7410000000000001</v>
      </c>
      <c r="CK213" s="185">
        <v>1.889</v>
      </c>
      <c r="CL213" s="185">
        <v>0.18</v>
      </c>
      <c r="CM213" s="185">
        <v>1.8</v>
      </c>
      <c r="CN213" s="185">
        <v>0.85799999999999998</v>
      </c>
      <c r="CO213" s="185">
        <v>0.19956014175526371</v>
      </c>
      <c r="CP213" s="185">
        <v>0.17499999999999999</v>
      </c>
      <c r="CQ213" s="185" t="s">
        <v>215</v>
      </c>
      <c r="CR213" s="185">
        <v>6.694</v>
      </c>
      <c r="CS213" s="185">
        <v>0.59299999999999997</v>
      </c>
      <c r="CT213" s="185">
        <v>71.239000000000004</v>
      </c>
      <c r="CU213" s="185">
        <v>65.548000000000002</v>
      </c>
      <c r="CV213" s="185"/>
      <c r="CW213" s="185">
        <v>2</v>
      </c>
      <c r="CX213" s="185" t="s">
        <v>215</v>
      </c>
      <c r="CY213" s="185">
        <v>8449.3089999999993</v>
      </c>
      <c r="CZ213" s="185">
        <v>0.13700000000000001</v>
      </c>
      <c r="DA213" s="185">
        <v>0.78100000000000003</v>
      </c>
    </row>
    <row r="214" spans="1:105" x14ac:dyDescent="0.2">
      <c r="A214" s="2" t="s">
        <v>147</v>
      </c>
      <c r="D214" s="185">
        <v>3.7010000000000001</v>
      </c>
      <c r="E214" s="185">
        <v>1.333</v>
      </c>
      <c r="F214" s="185">
        <v>0.41299999999999998</v>
      </c>
      <c r="G214" s="185">
        <v>76.141000000000005</v>
      </c>
      <c r="H214" s="185">
        <v>0.504</v>
      </c>
      <c r="I214" s="185">
        <v>1.486</v>
      </c>
      <c r="J214" s="185">
        <v>1.014</v>
      </c>
      <c r="K214" s="185">
        <v>15.018000000000001</v>
      </c>
      <c r="L214" s="185" t="s">
        <v>215</v>
      </c>
      <c r="M214" s="185">
        <v>1.2030000000000001</v>
      </c>
      <c r="N214" s="185">
        <v>1.5</v>
      </c>
      <c r="O214" s="185">
        <v>3.5859999999999999</v>
      </c>
      <c r="P214" s="185">
        <v>1</v>
      </c>
      <c r="Q214" s="185" t="s">
        <v>215</v>
      </c>
      <c r="R214" s="185">
        <v>1.417</v>
      </c>
      <c r="S214" s="185">
        <v>210.452</v>
      </c>
      <c r="T214" s="185">
        <v>1.1679999999999999</v>
      </c>
      <c r="U214" s="185">
        <v>0.52</v>
      </c>
      <c r="V214" s="185">
        <v>0.33400000000000002</v>
      </c>
      <c r="W214" s="185">
        <v>142.334</v>
      </c>
      <c r="X214" s="185">
        <v>0.64300000000000002</v>
      </c>
      <c r="Y214" s="185">
        <v>0.92500000000000004</v>
      </c>
      <c r="Z214" s="185">
        <v>1.81</v>
      </c>
      <c r="AA214" s="185">
        <v>1.095</v>
      </c>
      <c r="AB214" s="185">
        <v>3.3000000000000002E-2</v>
      </c>
      <c r="AC214" s="185">
        <v>1.631</v>
      </c>
      <c r="AD214" s="185"/>
      <c r="AE214" s="185">
        <v>1.877</v>
      </c>
      <c r="AF214" s="185">
        <v>0.45200000000000001</v>
      </c>
      <c r="AG214" s="185">
        <v>4.9089999999999998</v>
      </c>
      <c r="AH214" s="185">
        <v>0.1330458353868901</v>
      </c>
      <c r="AI214" s="185">
        <v>0.13300000000000001</v>
      </c>
      <c r="AJ214" s="185">
        <v>0.749</v>
      </c>
      <c r="AK214" s="185">
        <v>1.883</v>
      </c>
      <c r="AL214" s="185">
        <v>95.102000000000004</v>
      </c>
      <c r="AM214" s="185" t="s">
        <v>215</v>
      </c>
      <c r="AN214" s="185">
        <v>0.60678518946785198</v>
      </c>
      <c r="AO214" s="185">
        <v>0.50900000000000001</v>
      </c>
      <c r="AP214" s="185">
        <v>0.85399999999999998</v>
      </c>
      <c r="AQ214" s="185">
        <v>2799.5520000000001</v>
      </c>
      <c r="AR214" s="185">
        <v>0.68600000000000005</v>
      </c>
      <c r="AS214" s="185">
        <v>1.3620000000000001</v>
      </c>
      <c r="AT214" s="185"/>
      <c r="AU214" s="185">
        <v>1.423</v>
      </c>
      <c r="AV214" s="185" t="s">
        <v>215</v>
      </c>
      <c r="AW214" s="185">
        <v>1.3620000000000001</v>
      </c>
      <c r="AX214" s="185">
        <v>1.5369999999999999</v>
      </c>
      <c r="AY214" s="185">
        <v>0.97699999999999998</v>
      </c>
      <c r="AZ214" s="185">
        <v>0.315</v>
      </c>
      <c r="BA214" s="185">
        <v>2.085</v>
      </c>
      <c r="BB214" s="185">
        <v>783.03800000000001</v>
      </c>
      <c r="BC214" s="185">
        <v>4.6840000000000002</v>
      </c>
      <c r="BD214" s="185">
        <v>0.66600000000000004</v>
      </c>
      <c r="BE214" s="185">
        <v>2.6659999999999999</v>
      </c>
      <c r="BF214" s="185">
        <v>1.417</v>
      </c>
      <c r="BG214" s="185">
        <v>0.08</v>
      </c>
      <c r="BH214" s="185"/>
      <c r="BI214" s="185"/>
      <c r="BJ214" s="185">
        <v>1.198</v>
      </c>
      <c r="BK214" s="185">
        <v>2</v>
      </c>
      <c r="BL214" s="185"/>
      <c r="BM214" s="185">
        <v>0.93200000000000005</v>
      </c>
      <c r="BN214" s="185">
        <v>3.5920000000000001</v>
      </c>
      <c r="BO214" s="185">
        <v>1.1850000000000001</v>
      </c>
      <c r="BP214" s="185">
        <v>0.33700000000000002</v>
      </c>
      <c r="BQ214" s="185">
        <v>0.92700000000000005</v>
      </c>
      <c r="BR214" s="185" t="s">
        <v>215</v>
      </c>
      <c r="BS214" s="185" t="s">
        <v>215</v>
      </c>
      <c r="BT214" s="185">
        <v>1.0589999999999999</v>
      </c>
      <c r="BU214" s="185">
        <v>0.38500000000000001</v>
      </c>
      <c r="BV214" s="185">
        <v>2.5619999999999998</v>
      </c>
      <c r="BW214" s="185">
        <v>0.313</v>
      </c>
      <c r="BX214" s="185" t="s">
        <v>215</v>
      </c>
      <c r="BY214" s="185">
        <v>0.75952539922907492</v>
      </c>
      <c r="BZ214" s="185" t="s">
        <v>215</v>
      </c>
      <c r="CA214" s="185">
        <v>0.496</v>
      </c>
      <c r="CB214" s="185">
        <v>5.1159999999999997</v>
      </c>
      <c r="CC214" s="185">
        <v>3.5369999999999999</v>
      </c>
      <c r="CD214" s="185">
        <v>0.59064017306305594</v>
      </c>
      <c r="CE214" s="185">
        <v>0.59099999999999997</v>
      </c>
      <c r="CF214" s="185">
        <v>0.58399999999999996</v>
      </c>
      <c r="CG214" s="185">
        <v>0.26</v>
      </c>
      <c r="CH214" s="185">
        <v>1.022</v>
      </c>
      <c r="CI214" s="185">
        <v>3.4089999999999998</v>
      </c>
      <c r="CJ214" s="185">
        <v>1.877</v>
      </c>
      <c r="CK214" s="185">
        <v>1.0529999999999999</v>
      </c>
      <c r="CL214" s="185">
        <v>0.20300000000000001</v>
      </c>
      <c r="CM214" s="185">
        <v>1.5</v>
      </c>
      <c r="CN214" s="185">
        <v>0.66900000000000004</v>
      </c>
      <c r="CO214" s="185">
        <v>0.47959619874387555</v>
      </c>
      <c r="CP214" s="185">
        <v>0.44900000000000001</v>
      </c>
      <c r="CQ214" s="185">
        <v>1</v>
      </c>
      <c r="CR214" s="185">
        <v>2.2930000000000001</v>
      </c>
      <c r="CS214" s="185">
        <v>1.2769999999999999</v>
      </c>
      <c r="CT214" s="185">
        <v>45.698</v>
      </c>
      <c r="CU214" s="185">
        <v>71.515000000000001</v>
      </c>
      <c r="CV214" s="185"/>
      <c r="CW214" s="185">
        <v>6</v>
      </c>
      <c r="CX214" s="185">
        <v>2.25</v>
      </c>
      <c r="CY214" s="185">
        <v>1874.73</v>
      </c>
      <c r="CZ214" s="185">
        <v>2.1560000000000001</v>
      </c>
      <c r="DA214" s="185">
        <v>0.59899999999999998</v>
      </c>
    </row>
    <row r="215" spans="1:105" x14ac:dyDescent="0.2">
      <c r="A215" s="2" t="s">
        <v>148</v>
      </c>
      <c r="D215" s="185">
        <v>3.5009999999999999</v>
      </c>
      <c r="E215" s="185">
        <v>1.613</v>
      </c>
      <c r="F215" s="185">
        <v>1.3160000000000001</v>
      </c>
      <c r="G215" s="185">
        <v>93.760999999999996</v>
      </c>
      <c r="H215" s="185">
        <v>1.825</v>
      </c>
      <c r="I215" s="185">
        <v>2.2490000000000001</v>
      </c>
      <c r="J215" s="185">
        <v>0.51500000000000001</v>
      </c>
      <c r="K215" s="185" t="s">
        <v>215</v>
      </c>
      <c r="L215" s="185">
        <v>1</v>
      </c>
      <c r="M215" s="185">
        <v>2.754</v>
      </c>
      <c r="N215" s="185">
        <v>3.2770000000000001</v>
      </c>
      <c r="O215" s="185">
        <v>1.623</v>
      </c>
      <c r="P215" s="185">
        <v>3.9980000000000002</v>
      </c>
      <c r="Q215" s="185">
        <v>10</v>
      </c>
      <c r="R215" s="185">
        <v>0.502</v>
      </c>
      <c r="S215" s="185">
        <v>84.537000000000006</v>
      </c>
      <c r="T215" s="185">
        <v>0.78</v>
      </c>
      <c r="U215" s="185">
        <v>0.33</v>
      </c>
      <c r="V215" s="185">
        <v>3.5920000000000001</v>
      </c>
      <c r="W215" s="185">
        <v>48</v>
      </c>
      <c r="X215" s="185">
        <v>0.90800000000000003</v>
      </c>
      <c r="Y215" s="185">
        <v>0.92700000000000005</v>
      </c>
      <c r="Z215" s="185">
        <v>4.3520000000000003</v>
      </c>
      <c r="AA215" s="185">
        <v>1.244</v>
      </c>
      <c r="AB215" s="185" t="s">
        <v>215</v>
      </c>
      <c r="AC215" s="185">
        <v>3.2559999999999998</v>
      </c>
      <c r="AD215" s="185"/>
      <c r="AE215" s="185">
        <v>0.79900000000000004</v>
      </c>
      <c r="AF215" s="185" t="s">
        <v>215</v>
      </c>
      <c r="AG215" s="185">
        <v>0.94099999999999995</v>
      </c>
      <c r="AH215" s="185">
        <v>0.17006033182503769</v>
      </c>
      <c r="AI215" s="185">
        <v>0.152</v>
      </c>
      <c r="AJ215" s="185">
        <v>7.5389999999999997</v>
      </c>
      <c r="AK215" s="185">
        <v>1.7310000000000001</v>
      </c>
      <c r="AL215" s="185">
        <v>496.61700000000002</v>
      </c>
      <c r="AM215" s="185" t="s">
        <v>215</v>
      </c>
      <c r="AN215" s="185">
        <v>0.30749704375246356</v>
      </c>
      <c r="AO215" s="185">
        <v>0.39700000000000002</v>
      </c>
      <c r="AP215" s="185">
        <v>0.22800000000000001</v>
      </c>
      <c r="AQ215" s="185">
        <v>2</v>
      </c>
      <c r="AR215" s="185">
        <v>2.75</v>
      </c>
      <c r="AS215" s="185">
        <v>0.66400000000000003</v>
      </c>
      <c r="AT215" s="185"/>
      <c r="AU215" s="185">
        <v>2.157</v>
      </c>
      <c r="AV215" s="185" t="s">
        <v>215</v>
      </c>
      <c r="AW215" s="185">
        <v>0.74</v>
      </c>
      <c r="AX215" s="185">
        <v>1.796</v>
      </c>
      <c r="AY215" s="185">
        <v>1.143</v>
      </c>
      <c r="AZ215" s="185">
        <v>1.2370000000000001</v>
      </c>
      <c r="BA215" s="185">
        <v>0.58299999999999996</v>
      </c>
      <c r="BB215" s="185">
        <v>19.138999999999999</v>
      </c>
      <c r="BC215" s="185">
        <v>1.65</v>
      </c>
      <c r="BD215" s="185">
        <v>0.70699999999999996</v>
      </c>
      <c r="BE215" s="185">
        <v>2.5019999999999998</v>
      </c>
      <c r="BF215" s="185" t="s">
        <v>215</v>
      </c>
      <c r="BG215" s="185">
        <v>1.026</v>
      </c>
      <c r="BH215" s="185"/>
      <c r="BI215" s="185"/>
      <c r="BJ215" s="185">
        <v>0.35499999999999998</v>
      </c>
      <c r="BK215" s="185">
        <v>1.167</v>
      </c>
      <c r="BL215" s="185"/>
      <c r="BM215" s="185">
        <v>0.42699999999999999</v>
      </c>
      <c r="BN215" s="185">
        <v>1.0249999999999999</v>
      </c>
      <c r="BO215" s="185">
        <v>0.4</v>
      </c>
      <c r="BP215" s="185">
        <v>0.38</v>
      </c>
      <c r="BQ215" s="185">
        <v>0.96699999999999997</v>
      </c>
      <c r="BR215" s="185">
        <v>8.9749999999999996</v>
      </c>
      <c r="BS215" s="185" t="s">
        <v>215</v>
      </c>
      <c r="BT215" s="185">
        <v>0.70099999999999996</v>
      </c>
      <c r="BU215" s="185">
        <v>2.0819999999999999</v>
      </c>
      <c r="BV215" s="185">
        <v>1.9610000000000001</v>
      </c>
      <c r="BW215" s="185">
        <v>7.3999999999999996E-2</v>
      </c>
      <c r="BX215" s="185">
        <v>2.625</v>
      </c>
      <c r="BY215" s="185">
        <v>0.94830615942028995</v>
      </c>
      <c r="BZ215" s="185" t="s">
        <v>215</v>
      </c>
      <c r="CA215" s="185">
        <v>0.94799999999999995</v>
      </c>
      <c r="CB215" s="185" t="s">
        <v>215</v>
      </c>
      <c r="CC215" s="185">
        <v>1</v>
      </c>
      <c r="CD215" s="185">
        <v>0.4050348638717704</v>
      </c>
      <c r="CE215" s="185">
        <v>0.34399999999999997</v>
      </c>
      <c r="CF215" s="185">
        <v>1.177</v>
      </c>
      <c r="CG215" s="185">
        <v>0.74299999999999999</v>
      </c>
      <c r="CH215" s="185">
        <v>1.623</v>
      </c>
      <c r="CI215" s="185" t="s">
        <v>215</v>
      </c>
      <c r="CJ215" s="185">
        <v>0.54500000000000004</v>
      </c>
      <c r="CK215" s="185">
        <v>0.189</v>
      </c>
      <c r="CL215" s="185">
        <v>1.792</v>
      </c>
      <c r="CM215" s="185">
        <v>0.5</v>
      </c>
      <c r="CN215" s="185">
        <v>0.75</v>
      </c>
      <c r="CO215" s="185">
        <v>0.78745544139232548</v>
      </c>
      <c r="CP215" s="185">
        <v>0.628</v>
      </c>
      <c r="CQ215" s="185" t="s">
        <v>215</v>
      </c>
      <c r="CR215" s="185">
        <v>6.9349999999999996</v>
      </c>
      <c r="CS215" s="185">
        <v>2.2690000000000001</v>
      </c>
      <c r="CT215" s="185">
        <v>114.797</v>
      </c>
      <c r="CU215" s="185">
        <v>139.47900000000001</v>
      </c>
      <c r="CV215" s="185"/>
      <c r="CW215" s="185">
        <v>2.25</v>
      </c>
      <c r="CX215" s="185" t="s">
        <v>215</v>
      </c>
      <c r="CY215" s="185">
        <v>2008.57</v>
      </c>
      <c r="CZ215" s="185">
        <v>0.34</v>
      </c>
      <c r="DA215" s="185">
        <v>1.43</v>
      </c>
    </row>
    <row r="216" spans="1:105" x14ac:dyDescent="0.2">
      <c r="A216" s="2" t="s">
        <v>149</v>
      </c>
      <c r="D216" s="185">
        <v>0.75</v>
      </c>
      <c r="E216" s="185">
        <v>0.82199999999999995</v>
      </c>
      <c r="F216" s="185">
        <v>0.44700000000000001</v>
      </c>
      <c r="G216" s="185">
        <v>25.606000000000002</v>
      </c>
      <c r="H216" s="185">
        <v>0.60499999999999998</v>
      </c>
      <c r="I216" s="185">
        <v>3.383</v>
      </c>
      <c r="J216" s="185">
        <v>0.60399999999999998</v>
      </c>
      <c r="K216" s="185">
        <v>1</v>
      </c>
      <c r="L216" s="185">
        <v>0.75</v>
      </c>
      <c r="M216" s="185">
        <v>1.6180000000000001</v>
      </c>
      <c r="N216" s="185">
        <v>1.1399999999999999</v>
      </c>
      <c r="O216" s="185">
        <v>1.502</v>
      </c>
      <c r="P216" s="185">
        <v>1.4990000000000001</v>
      </c>
      <c r="Q216" s="185" t="s">
        <v>215</v>
      </c>
      <c r="R216" s="185">
        <v>2.5</v>
      </c>
      <c r="S216" s="185">
        <v>99.131</v>
      </c>
      <c r="T216" s="185">
        <v>0.318</v>
      </c>
      <c r="U216" s="185">
        <v>0.20699999999999999</v>
      </c>
      <c r="V216" s="185">
        <v>0.80600000000000005</v>
      </c>
      <c r="W216" s="185">
        <v>1</v>
      </c>
      <c r="X216" s="185">
        <v>2.411</v>
      </c>
      <c r="Y216" s="185">
        <v>1.84</v>
      </c>
      <c r="Z216" s="185">
        <v>0.50800000000000001</v>
      </c>
      <c r="AA216" s="185">
        <v>1.0069999999999999</v>
      </c>
      <c r="AB216" s="185" t="s">
        <v>215</v>
      </c>
      <c r="AC216" s="185">
        <v>2.1629999999999998</v>
      </c>
      <c r="AD216" s="185"/>
      <c r="AE216" s="185">
        <v>1.6579999999999999</v>
      </c>
      <c r="AF216" s="185" t="s">
        <v>215</v>
      </c>
      <c r="AG216" s="185">
        <v>0.72299999999999998</v>
      </c>
      <c r="AH216" s="185">
        <v>1.5601851851851853</v>
      </c>
      <c r="AI216" s="185">
        <v>1.56</v>
      </c>
      <c r="AJ216" s="185" t="s">
        <v>215</v>
      </c>
      <c r="AK216" s="185">
        <v>2.1190000000000002</v>
      </c>
      <c r="AL216" s="185">
        <v>62.689</v>
      </c>
      <c r="AM216" s="185" t="s">
        <v>215</v>
      </c>
      <c r="AN216" s="185">
        <v>0.54382846922305117</v>
      </c>
      <c r="AO216" s="185">
        <v>0.64400000000000002</v>
      </c>
      <c r="AP216" s="185">
        <v>0.40799999999999997</v>
      </c>
      <c r="AQ216" s="185">
        <v>7.5</v>
      </c>
      <c r="AR216" s="185" t="s">
        <v>215</v>
      </c>
      <c r="AS216" s="185">
        <v>1.2609999999999999</v>
      </c>
      <c r="AT216" s="185"/>
      <c r="AU216" s="185">
        <v>1.9990000000000001</v>
      </c>
      <c r="AV216" s="185">
        <v>6.75</v>
      </c>
      <c r="AW216" s="185">
        <v>2.1269999999999998</v>
      </c>
      <c r="AX216" s="185">
        <v>1.52</v>
      </c>
      <c r="AY216" s="185">
        <v>1.4</v>
      </c>
      <c r="AZ216" s="185">
        <v>0.51500000000000001</v>
      </c>
      <c r="BA216" s="185">
        <v>0.96299999999999997</v>
      </c>
      <c r="BB216" s="185">
        <v>58.395000000000003</v>
      </c>
      <c r="BC216" s="185">
        <v>1.982</v>
      </c>
      <c r="BD216" s="185">
        <v>1.4890000000000001</v>
      </c>
      <c r="BE216" s="185">
        <v>2.0030000000000001</v>
      </c>
      <c r="BF216" s="185">
        <v>1.75</v>
      </c>
      <c r="BG216" s="185">
        <v>2.0390000000000001</v>
      </c>
      <c r="BH216" s="185"/>
      <c r="BI216" s="185"/>
      <c r="BJ216" s="185">
        <v>2.532</v>
      </c>
      <c r="BK216" s="185" t="s">
        <v>215</v>
      </c>
      <c r="BL216" s="185"/>
      <c r="BM216" s="185">
        <v>1.1319999999999999</v>
      </c>
      <c r="BN216" s="185">
        <v>0.39500000000000002</v>
      </c>
      <c r="BO216" s="185">
        <v>2.278</v>
      </c>
      <c r="BP216" s="185">
        <v>0.221</v>
      </c>
      <c r="BQ216" s="185">
        <v>1.778</v>
      </c>
      <c r="BR216" s="185" t="s">
        <v>215</v>
      </c>
      <c r="BS216" s="185" t="s">
        <v>215</v>
      </c>
      <c r="BT216" s="185">
        <v>2.5249999999999999</v>
      </c>
      <c r="BU216" s="185">
        <v>0.89700000000000002</v>
      </c>
      <c r="BV216" s="185">
        <v>1.0149999999999999</v>
      </c>
      <c r="BW216" s="185">
        <v>1.175</v>
      </c>
      <c r="BX216" s="185">
        <v>1.9970000000000001</v>
      </c>
      <c r="BY216" s="185">
        <v>1.4888324040669072</v>
      </c>
      <c r="BZ216" s="185" t="s">
        <v>215</v>
      </c>
      <c r="CA216" s="185">
        <v>0.36599999999999999</v>
      </c>
      <c r="CB216" s="185">
        <v>5.931</v>
      </c>
      <c r="CC216" s="185">
        <v>3</v>
      </c>
      <c r="CD216" s="185">
        <v>0.57606968641114986</v>
      </c>
      <c r="CE216" s="185">
        <v>0.57599999999999996</v>
      </c>
      <c r="CF216" s="185">
        <v>0.82099999999999995</v>
      </c>
      <c r="CG216" s="185">
        <v>0.97799999999999998</v>
      </c>
      <c r="CH216" s="185">
        <v>2</v>
      </c>
      <c r="CI216" s="185">
        <v>1.5</v>
      </c>
      <c r="CJ216" s="185">
        <v>0.98099999999999998</v>
      </c>
      <c r="CK216" s="185">
        <v>1.1499999999999999</v>
      </c>
      <c r="CL216" s="185">
        <v>0.879</v>
      </c>
      <c r="CM216" s="185" t="s">
        <v>215</v>
      </c>
      <c r="CN216" s="185">
        <v>0.82299999999999995</v>
      </c>
      <c r="CO216" s="185">
        <v>0.60623375998460205</v>
      </c>
      <c r="CP216" s="185">
        <v>0.58399999999999996</v>
      </c>
      <c r="CQ216" s="185" t="s">
        <v>215</v>
      </c>
      <c r="CR216" s="185">
        <v>1.032</v>
      </c>
      <c r="CS216" s="185">
        <v>2.3679999999999999</v>
      </c>
      <c r="CT216" s="185">
        <v>28.95</v>
      </c>
      <c r="CU216" s="185">
        <v>36.813000000000002</v>
      </c>
      <c r="CV216" s="185"/>
      <c r="CW216" s="185">
        <v>25.056999999999999</v>
      </c>
      <c r="CX216" s="185">
        <v>1</v>
      </c>
      <c r="CY216" s="185" t="s">
        <v>215</v>
      </c>
      <c r="CZ216" s="185">
        <v>0.17699999999999999</v>
      </c>
      <c r="DA216" s="185">
        <v>0.58699999999999997</v>
      </c>
    </row>
    <row r="217" spans="1:105" x14ac:dyDescent="0.2">
      <c r="A217" s="2" t="s">
        <v>150</v>
      </c>
      <c r="D217" s="185">
        <v>0.5</v>
      </c>
      <c r="E217" s="185">
        <v>0.53200000000000003</v>
      </c>
      <c r="F217" s="185">
        <v>0.18</v>
      </c>
      <c r="G217" s="185">
        <v>115.184</v>
      </c>
      <c r="H217" s="185">
        <v>0.61</v>
      </c>
      <c r="I217" s="185">
        <v>1.2110000000000001</v>
      </c>
      <c r="J217" s="185">
        <v>0.79200000000000004</v>
      </c>
      <c r="K217" s="185">
        <v>0.27500000000000002</v>
      </c>
      <c r="L217" s="185">
        <v>6.9139999999999997</v>
      </c>
      <c r="M217" s="185">
        <v>1.1020000000000001</v>
      </c>
      <c r="N217" s="185">
        <v>192</v>
      </c>
      <c r="O217" s="185">
        <v>2.8279999999999998</v>
      </c>
      <c r="P217" s="185" t="s">
        <v>215</v>
      </c>
      <c r="Q217" s="185" t="s">
        <v>215</v>
      </c>
      <c r="R217" s="185">
        <v>0.91500000000000004</v>
      </c>
      <c r="S217" s="185">
        <v>19.797000000000001</v>
      </c>
      <c r="T217" s="185">
        <v>0.30099999999999999</v>
      </c>
      <c r="U217" s="185">
        <v>0.38400000000000001</v>
      </c>
      <c r="V217" s="185">
        <v>1.647</v>
      </c>
      <c r="W217" s="185">
        <v>91.248999999999995</v>
      </c>
      <c r="X217" s="185">
        <v>0.248</v>
      </c>
      <c r="Y217" s="185">
        <v>0.89700000000000002</v>
      </c>
      <c r="Z217" s="185">
        <v>0.57899999999999996</v>
      </c>
      <c r="AA217" s="185">
        <v>1.1399999999999999</v>
      </c>
      <c r="AB217" s="185">
        <v>1</v>
      </c>
      <c r="AC217" s="185">
        <v>3.847</v>
      </c>
      <c r="AD217" s="185"/>
      <c r="AE217" s="185">
        <v>0.24099999999999999</v>
      </c>
      <c r="AF217" s="185" t="s">
        <v>215</v>
      </c>
      <c r="AG217" s="185" t="s">
        <v>215</v>
      </c>
      <c r="AH217" s="185">
        <v>0.40380228136882129</v>
      </c>
      <c r="AI217" s="185">
        <v>0.40400000000000003</v>
      </c>
      <c r="AJ217" s="185" t="s">
        <v>215</v>
      </c>
      <c r="AK217" s="185">
        <v>1.9790000000000001</v>
      </c>
      <c r="AL217" s="185">
        <v>444.79300000000001</v>
      </c>
      <c r="AM217" s="185">
        <v>0.97499999999999998</v>
      </c>
      <c r="AN217" s="185">
        <v>1.0093883723535342</v>
      </c>
      <c r="AO217" s="185">
        <v>1.004</v>
      </c>
      <c r="AP217" s="185">
        <v>1.0509999999999999</v>
      </c>
      <c r="AQ217" s="185">
        <v>337.50900000000001</v>
      </c>
      <c r="AR217" s="185">
        <v>9.1489999999999991</v>
      </c>
      <c r="AS217" s="185">
        <v>0.63200000000000001</v>
      </c>
      <c r="AT217" s="185"/>
      <c r="AU217" s="185">
        <v>1.966</v>
      </c>
      <c r="AV217" s="185" t="s">
        <v>215</v>
      </c>
      <c r="AW217" s="185">
        <v>1.835</v>
      </c>
      <c r="AX217" s="185">
        <v>1.2270000000000001</v>
      </c>
      <c r="AY217" s="185">
        <v>1.75</v>
      </c>
      <c r="AZ217" s="185">
        <v>0.85599999999999998</v>
      </c>
      <c r="BA217" s="185">
        <v>1.262</v>
      </c>
      <c r="BB217" s="185">
        <v>26.361999999999998</v>
      </c>
      <c r="BC217" s="185">
        <v>2.202</v>
      </c>
      <c r="BD217" s="185">
        <v>0.60699999999999998</v>
      </c>
      <c r="BE217" s="185" t="s">
        <v>215</v>
      </c>
      <c r="BF217" s="185" t="s">
        <v>215</v>
      </c>
      <c r="BG217" s="185">
        <v>0.65400000000000003</v>
      </c>
      <c r="BH217" s="185"/>
      <c r="BI217" s="185"/>
      <c r="BJ217" s="185">
        <v>0.86899999999999999</v>
      </c>
      <c r="BK217" s="185">
        <v>0.625</v>
      </c>
      <c r="BL217" s="185"/>
      <c r="BM217" s="185">
        <v>0.81599999999999995</v>
      </c>
      <c r="BN217" s="185">
        <v>2.5089999999999999</v>
      </c>
      <c r="BO217" s="185">
        <v>1.4</v>
      </c>
      <c r="BP217" s="185">
        <v>1.919</v>
      </c>
      <c r="BQ217" s="185">
        <v>0.216</v>
      </c>
      <c r="BR217" s="185" t="s">
        <v>215</v>
      </c>
      <c r="BS217" s="185" t="s">
        <v>215</v>
      </c>
      <c r="BT217" s="185">
        <v>1.046</v>
      </c>
      <c r="BU217" s="185">
        <v>3.9220000000000002</v>
      </c>
      <c r="BV217" s="185">
        <v>2.1829999999999998</v>
      </c>
      <c r="BW217" s="185">
        <v>1.5589999999999999</v>
      </c>
      <c r="BX217" s="185">
        <v>101.306</v>
      </c>
      <c r="BY217" s="185">
        <v>1.5053501180173094</v>
      </c>
      <c r="BZ217" s="185">
        <v>0.83299999999999996</v>
      </c>
      <c r="CA217" s="185">
        <v>0.92400000000000004</v>
      </c>
      <c r="CB217" s="185">
        <v>2.7890000000000001</v>
      </c>
      <c r="CC217" s="185" t="s">
        <v>215</v>
      </c>
      <c r="CD217" s="185">
        <v>0.82300571274346646</v>
      </c>
      <c r="CE217" s="185">
        <v>0.82299999999999995</v>
      </c>
      <c r="CF217" s="185">
        <v>0.83099999999999996</v>
      </c>
      <c r="CG217" s="185">
        <v>2.5920000000000001</v>
      </c>
      <c r="CH217" s="185">
        <v>1.9039999999999999</v>
      </c>
      <c r="CI217" s="185">
        <v>2</v>
      </c>
      <c r="CJ217" s="185">
        <v>0.83</v>
      </c>
      <c r="CK217" s="185">
        <v>0.23699999999999999</v>
      </c>
      <c r="CL217" s="185">
        <v>1.603</v>
      </c>
      <c r="CM217" s="185" t="s">
        <v>215</v>
      </c>
      <c r="CN217" s="185">
        <v>0.69599999999999995</v>
      </c>
      <c r="CO217" s="185">
        <v>1.1526521739130435</v>
      </c>
      <c r="CP217" s="185">
        <v>1.1419999999999999</v>
      </c>
      <c r="CQ217" s="185" t="s">
        <v>215</v>
      </c>
      <c r="CR217" s="185">
        <v>1.401</v>
      </c>
      <c r="CS217" s="185">
        <v>1.0569999999999999</v>
      </c>
      <c r="CT217" s="185">
        <v>346.46499999999997</v>
      </c>
      <c r="CU217" s="185">
        <v>95.837000000000003</v>
      </c>
      <c r="CV217" s="185"/>
      <c r="CW217" s="185">
        <v>0.875</v>
      </c>
      <c r="CX217" s="185">
        <v>1</v>
      </c>
      <c r="CY217" s="185">
        <v>550.41200000000003</v>
      </c>
      <c r="CZ217" s="185">
        <v>0.55300000000000005</v>
      </c>
      <c r="DA217" s="185" t="s">
        <v>215</v>
      </c>
    </row>
    <row r="218" spans="1:105" x14ac:dyDescent="0.2">
      <c r="A218" s="2" t="s">
        <v>151</v>
      </c>
      <c r="D218" s="185">
        <v>4</v>
      </c>
      <c r="E218" s="185">
        <v>2.6059999999999999</v>
      </c>
      <c r="F218" s="185">
        <v>0.36799999999999999</v>
      </c>
      <c r="G218" s="185">
        <v>2.6920000000000002</v>
      </c>
      <c r="H218" s="185">
        <v>0.152</v>
      </c>
      <c r="I218" s="185">
        <v>2.9009999999999998</v>
      </c>
      <c r="J218" s="185">
        <v>1.242</v>
      </c>
      <c r="K218" s="185" t="s">
        <v>215</v>
      </c>
      <c r="L218" s="185" t="s">
        <v>215</v>
      </c>
      <c r="M218" s="185">
        <v>1.0740000000000001</v>
      </c>
      <c r="N218" s="185">
        <v>0.5</v>
      </c>
      <c r="O218" s="185">
        <v>45.393000000000001</v>
      </c>
      <c r="P218" s="185">
        <v>1.25</v>
      </c>
      <c r="Q218" s="185" t="s">
        <v>215</v>
      </c>
      <c r="R218" s="185">
        <v>2.2839999999999998</v>
      </c>
      <c r="S218" s="185">
        <v>54.927999999999997</v>
      </c>
      <c r="T218" s="185">
        <v>0.318</v>
      </c>
      <c r="U218" s="185">
        <v>1.1519999999999999</v>
      </c>
      <c r="V218" s="185">
        <v>5.36</v>
      </c>
      <c r="W218" s="185" t="s">
        <v>215</v>
      </c>
      <c r="X218" s="185">
        <v>0.73399999999999999</v>
      </c>
      <c r="Y218" s="185">
        <v>0.14799999999999999</v>
      </c>
      <c r="Z218" s="185">
        <v>0.53</v>
      </c>
      <c r="AA218" s="185">
        <v>0.497</v>
      </c>
      <c r="AB218" s="185">
        <v>0.25</v>
      </c>
      <c r="AC218" s="185">
        <v>4.173</v>
      </c>
      <c r="AD218" s="185"/>
      <c r="AE218" s="185">
        <v>1.4890000000000001</v>
      </c>
      <c r="AF218" s="185">
        <v>1.0329999999999999</v>
      </c>
      <c r="AG218" s="185" t="s">
        <v>215</v>
      </c>
      <c r="AH218" s="185">
        <v>1.6521739130434785</v>
      </c>
      <c r="AI218" s="185">
        <v>1.6519999999999999</v>
      </c>
      <c r="AJ218" s="185" t="s">
        <v>215</v>
      </c>
      <c r="AK218" s="185">
        <v>2.621</v>
      </c>
      <c r="AL218" s="185">
        <v>45.93</v>
      </c>
      <c r="AM218" s="185" t="s">
        <v>215</v>
      </c>
      <c r="AN218" s="185">
        <v>1.0837885112303718</v>
      </c>
      <c r="AO218" s="185">
        <v>1.216</v>
      </c>
      <c r="AP218" s="185">
        <v>0.65300000000000002</v>
      </c>
      <c r="AQ218" s="185">
        <v>1327.989</v>
      </c>
      <c r="AR218" s="185" t="s">
        <v>215</v>
      </c>
      <c r="AS218" s="185">
        <v>0.61899999999999999</v>
      </c>
      <c r="AT218" s="185"/>
      <c r="AU218" s="185">
        <v>1.8140000000000001</v>
      </c>
      <c r="AV218" s="185">
        <v>2.5</v>
      </c>
      <c r="AW218" s="185">
        <v>0.46400000000000002</v>
      </c>
      <c r="AX218" s="185">
        <v>0.84</v>
      </c>
      <c r="AY218" s="185">
        <v>3</v>
      </c>
      <c r="AZ218" s="185">
        <v>0.22800000000000001</v>
      </c>
      <c r="BA218" s="185">
        <v>1.028</v>
      </c>
      <c r="BB218" s="185">
        <v>299.33300000000003</v>
      </c>
      <c r="BC218" s="185">
        <v>2.4409999999999998</v>
      </c>
      <c r="BD218" s="185">
        <v>0.46100000000000002</v>
      </c>
      <c r="BE218" s="185" t="s">
        <v>215</v>
      </c>
      <c r="BF218" s="185" t="s">
        <v>215</v>
      </c>
      <c r="BG218" s="185">
        <v>2.1850000000000001</v>
      </c>
      <c r="BH218" s="185"/>
      <c r="BI218" s="185"/>
      <c r="BJ218" s="185">
        <v>1.8759999999999999</v>
      </c>
      <c r="BK218" s="185">
        <v>0.625</v>
      </c>
      <c r="BL218" s="185"/>
      <c r="BM218" s="185">
        <v>1.64</v>
      </c>
      <c r="BN218" s="185">
        <v>1.474</v>
      </c>
      <c r="BO218" s="185">
        <v>1.284</v>
      </c>
      <c r="BP218" s="185">
        <v>2.6880000000000002</v>
      </c>
      <c r="BQ218" s="185">
        <v>0.441</v>
      </c>
      <c r="BR218" s="185" t="s">
        <v>215</v>
      </c>
      <c r="BS218" s="185" t="s">
        <v>215</v>
      </c>
      <c r="BT218" s="185">
        <v>1</v>
      </c>
      <c r="BU218" s="185">
        <v>0.17599999999999999</v>
      </c>
      <c r="BV218" s="185">
        <v>1.242</v>
      </c>
      <c r="BW218" s="185">
        <v>0.249</v>
      </c>
      <c r="BX218" s="185">
        <v>5.819</v>
      </c>
      <c r="BY218" s="185">
        <v>2.7976236263736265</v>
      </c>
      <c r="BZ218" s="185" t="s">
        <v>215</v>
      </c>
      <c r="CA218" s="185">
        <v>2.8</v>
      </c>
      <c r="CB218" s="185">
        <v>1.9990000000000001</v>
      </c>
      <c r="CC218" s="185" t="s">
        <v>215</v>
      </c>
      <c r="CD218" s="185">
        <v>1.143374291115312</v>
      </c>
      <c r="CE218" s="185">
        <v>1.1479999999999999</v>
      </c>
      <c r="CF218" s="185">
        <v>1.0660000000000001</v>
      </c>
      <c r="CG218" s="185">
        <v>1.516</v>
      </c>
      <c r="CH218" s="185">
        <v>1.208</v>
      </c>
      <c r="CI218" s="185">
        <v>1.6259999999999999</v>
      </c>
      <c r="CJ218" s="185">
        <v>8.3000000000000004E-2</v>
      </c>
      <c r="CK218" s="185">
        <v>0.51200000000000001</v>
      </c>
      <c r="CL218" s="185">
        <v>1.5289999999999999</v>
      </c>
      <c r="CM218" s="185">
        <v>0.75</v>
      </c>
      <c r="CN218" s="185">
        <v>0.55200000000000005</v>
      </c>
      <c r="CO218" s="185">
        <v>2.7222858451672014</v>
      </c>
      <c r="CP218" s="185">
        <v>1.6659999999999999</v>
      </c>
      <c r="CQ218" s="185" t="s">
        <v>215</v>
      </c>
      <c r="CR218" s="185">
        <v>5.4489999999999998</v>
      </c>
      <c r="CS218" s="185">
        <v>0.878</v>
      </c>
      <c r="CT218" s="185">
        <v>157.53399999999999</v>
      </c>
      <c r="CU218" s="185">
        <v>7.4950000000000001</v>
      </c>
      <c r="CV218" s="185"/>
      <c r="CW218" s="185">
        <v>3.875</v>
      </c>
      <c r="CX218" s="185">
        <v>1</v>
      </c>
      <c r="CY218" s="185">
        <v>135.40199999999999</v>
      </c>
      <c r="CZ218" s="185">
        <v>0.34100000000000003</v>
      </c>
      <c r="DA218" s="185">
        <v>2.3420000000000001</v>
      </c>
    </row>
    <row r="219" spans="1:105" x14ac:dyDescent="0.2">
      <c r="A219" s="2" t="s">
        <v>152</v>
      </c>
      <c r="D219" s="185" t="s">
        <v>215</v>
      </c>
      <c r="E219" s="185">
        <v>0.93100000000000005</v>
      </c>
      <c r="F219" s="185">
        <v>1.03</v>
      </c>
      <c r="G219" s="185">
        <v>20.69</v>
      </c>
      <c r="H219" s="185">
        <v>0.22500000000000001</v>
      </c>
      <c r="I219" s="185">
        <v>0.94</v>
      </c>
      <c r="J219" s="185">
        <v>2.3679999999999999</v>
      </c>
      <c r="K219" s="185">
        <v>0.59299999999999997</v>
      </c>
      <c r="L219" s="185" t="s">
        <v>215</v>
      </c>
      <c r="M219" s="185">
        <v>1.389</v>
      </c>
      <c r="N219" s="185">
        <v>0.75</v>
      </c>
      <c r="O219" s="185">
        <v>3.3879999999999999</v>
      </c>
      <c r="P219" s="185">
        <v>3.4</v>
      </c>
      <c r="Q219" s="185">
        <v>1</v>
      </c>
      <c r="R219" s="185">
        <v>2.2400000000000002</v>
      </c>
      <c r="S219" s="185">
        <v>554.90200000000004</v>
      </c>
      <c r="T219" s="185">
        <v>0.80900000000000005</v>
      </c>
      <c r="U219" s="185">
        <v>0.72499999999999998</v>
      </c>
      <c r="V219" s="185">
        <v>7.9000000000000001E-2</v>
      </c>
      <c r="W219" s="185">
        <v>5</v>
      </c>
      <c r="X219" s="185">
        <v>1.583</v>
      </c>
      <c r="Y219" s="185">
        <v>2.2040000000000002</v>
      </c>
      <c r="Z219" s="185">
        <v>1</v>
      </c>
      <c r="AA219" s="185">
        <v>0.01</v>
      </c>
      <c r="AB219" s="185" t="s">
        <v>215</v>
      </c>
      <c r="AC219" s="185">
        <v>1.625</v>
      </c>
      <c r="AD219" s="185"/>
      <c r="AE219" s="185">
        <v>1.536</v>
      </c>
      <c r="AF219" s="185">
        <v>1.6539999999999999</v>
      </c>
      <c r="AG219" s="185">
        <v>1.667</v>
      </c>
      <c r="AH219" s="185">
        <v>2.9857142857142853</v>
      </c>
      <c r="AI219" s="185">
        <v>2.798</v>
      </c>
      <c r="AJ219" s="185">
        <v>5.9660000000000002</v>
      </c>
      <c r="AK219" s="185">
        <v>3.6</v>
      </c>
      <c r="AL219" s="185">
        <v>336.19099999999997</v>
      </c>
      <c r="AM219" s="185" t="s">
        <v>215</v>
      </c>
      <c r="AN219" s="185">
        <v>0.49353221176556084</v>
      </c>
      <c r="AO219" s="185">
        <v>0.64400000000000002</v>
      </c>
      <c r="AP219" s="185">
        <v>0.30499999999999999</v>
      </c>
      <c r="AQ219" s="185" t="s">
        <v>215</v>
      </c>
      <c r="AR219" s="185" t="s">
        <v>215</v>
      </c>
      <c r="AS219" s="185">
        <v>0.51200000000000001</v>
      </c>
      <c r="AT219" s="185"/>
      <c r="AU219" s="185">
        <v>2.4630000000000001</v>
      </c>
      <c r="AV219" s="185" t="s">
        <v>215</v>
      </c>
      <c r="AW219" s="185">
        <v>0.92700000000000005</v>
      </c>
      <c r="AX219" s="185">
        <v>1.5</v>
      </c>
      <c r="AY219" s="185">
        <v>1.75</v>
      </c>
      <c r="AZ219" s="185">
        <v>1.0940000000000001</v>
      </c>
      <c r="BA219" s="185">
        <v>1.42</v>
      </c>
      <c r="BB219" s="185">
        <v>1.9179999999999999</v>
      </c>
      <c r="BC219" s="185">
        <v>1.857</v>
      </c>
      <c r="BD219" s="185">
        <v>0.63200000000000001</v>
      </c>
      <c r="BE219" s="185">
        <v>0.72699999999999998</v>
      </c>
      <c r="BF219" s="185">
        <v>7.375</v>
      </c>
      <c r="BG219" s="185">
        <v>0.8</v>
      </c>
      <c r="BH219" s="185"/>
      <c r="BI219" s="185"/>
      <c r="BJ219" s="185">
        <v>1.6739999999999999</v>
      </c>
      <c r="BK219" s="185">
        <v>1.5</v>
      </c>
      <c r="BL219" s="185"/>
      <c r="BM219" s="185">
        <v>1.8</v>
      </c>
      <c r="BN219" s="185">
        <v>0.84099999999999997</v>
      </c>
      <c r="BO219" s="185">
        <v>0.59099999999999997</v>
      </c>
      <c r="BP219" s="185">
        <v>4.843</v>
      </c>
      <c r="BQ219" s="185">
        <v>0.53500000000000003</v>
      </c>
      <c r="BR219" s="185" t="s">
        <v>215</v>
      </c>
      <c r="BS219" s="185" t="s">
        <v>215</v>
      </c>
      <c r="BT219" s="185">
        <v>0.71199999999999997</v>
      </c>
      <c r="BU219" s="185">
        <v>0.05</v>
      </c>
      <c r="BV219" s="185">
        <v>3.32</v>
      </c>
      <c r="BW219" s="185">
        <v>1.5</v>
      </c>
      <c r="BX219" s="185">
        <v>79.501000000000005</v>
      </c>
      <c r="BY219" s="185">
        <v>3.1447051064631615</v>
      </c>
      <c r="BZ219" s="185">
        <v>0.66700000000000004</v>
      </c>
      <c r="CA219" s="185">
        <v>3.149</v>
      </c>
      <c r="CB219" s="185" t="s">
        <v>215</v>
      </c>
      <c r="CC219" s="185">
        <v>2.5499999999999998</v>
      </c>
      <c r="CD219" s="185">
        <v>0.31680003593782757</v>
      </c>
      <c r="CE219" s="185">
        <v>0.316</v>
      </c>
      <c r="CF219" s="185">
        <v>1.329</v>
      </c>
      <c r="CG219" s="185">
        <v>1.0369999999999999</v>
      </c>
      <c r="CH219" s="185">
        <v>0.26300000000000001</v>
      </c>
      <c r="CI219" s="185">
        <v>1</v>
      </c>
      <c r="CJ219" s="185">
        <v>0.83899999999999997</v>
      </c>
      <c r="CK219" s="185">
        <v>0.89100000000000001</v>
      </c>
      <c r="CL219" s="185">
        <v>0.66500000000000004</v>
      </c>
      <c r="CM219" s="185" t="s">
        <v>215</v>
      </c>
      <c r="CN219" s="185">
        <v>0.82799999999999996</v>
      </c>
      <c r="CO219" s="185">
        <v>1.0096419478901468</v>
      </c>
      <c r="CP219" s="185">
        <v>0.81299999999999994</v>
      </c>
      <c r="CQ219" s="185" t="s">
        <v>215</v>
      </c>
      <c r="CR219" s="185">
        <v>3.069</v>
      </c>
      <c r="CS219" s="185">
        <v>2.1520000000000001</v>
      </c>
      <c r="CT219" s="185">
        <v>294.05599999999998</v>
      </c>
      <c r="CU219" s="185">
        <v>76.453999999999994</v>
      </c>
      <c r="CV219" s="185"/>
      <c r="CW219" s="185">
        <v>1.583</v>
      </c>
      <c r="CX219" s="185" t="s">
        <v>215</v>
      </c>
      <c r="CY219" s="185">
        <v>1.98</v>
      </c>
      <c r="CZ219" s="185">
        <v>1.3169999999999999</v>
      </c>
      <c r="DA219" s="185">
        <v>3.738</v>
      </c>
    </row>
    <row r="220" spans="1:105" x14ac:dyDescent="0.2">
      <c r="A220" s="2" t="s">
        <v>153</v>
      </c>
      <c r="D220" s="185">
        <v>1.75</v>
      </c>
      <c r="E220" s="185">
        <v>1.014</v>
      </c>
      <c r="F220" s="185">
        <v>0.68</v>
      </c>
      <c r="G220" s="185">
        <v>56.774000000000001</v>
      </c>
      <c r="H220" s="185">
        <v>0.495</v>
      </c>
      <c r="I220" s="185">
        <v>1.2490000000000001</v>
      </c>
      <c r="J220" s="185">
        <v>0.72499999999999998</v>
      </c>
      <c r="K220" s="185">
        <v>2.34</v>
      </c>
      <c r="L220" s="185">
        <v>10.198</v>
      </c>
      <c r="M220" s="185">
        <v>1.24</v>
      </c>
      <c r="N220" s="185">
        <v>10</v>
      </c>
      <c r="O220" s="185">
        <v>3.8980000000000001</v>
      </c>
      <c r="P220" s="185">
        <v>2.54</v>
      </c>
      <c r="Q220" s="185">
        <v>7.25</v>
      </c>
      <c r="R220" s="185">
        <v>1.0409999999999999</v>
      </c>
      <c r="S220" s="185">
        <v>136.255</v>
      </c>
      <c r="T220" s="185">
        <v>0.59199999999999997</v>
      </c>
      <c r="U220" s="185">
        <v>0.442</v>
      </c>
      <c r="V220" s="185">
        <v>1.9059999999999999</v>
      </c>
      <c r="W220" s="185">
        <v>48.308</v>
      </c>
      <c r="X220" s="185">
        <v>0.74099999999999999</v>
      </c>
      <c r="Y220" s="185">
        <v>1.0489999999999999</v>
      </c>
      <c r="Z220" s="185">
        <v>1.681</v>
      </c>
      <c r="AA220" s="185">
        <v>0.248</v>
      </c>
      <c r="AB220" s="185">
        <v>0.111</v>
      </c>
      <c r="AC220" s="185">
        <v>2.629</v>
      </c>
      <c r="AD220" s="185"/>
      <c r="AE220" s="185">
        <v>0.71599999999999997</v>
      </c>
      <c r="AF220" s="185">
        <v>2.3010000000000002</v>
      </c>
      <c r="AG220" s="185">
        <v>3.74</v>
      </c>
      <c r="AH220" s="185">
        <v>0.38714199544256289</v>
      </c>
      <c r="AI220" s="185">
        <v>0.36199999999999999</v>
      </c>
      <c r="AJ220" s="185">
        <v>1.464</v>
      </c>
      <c r="AK220" s="185">
        <v>1.671</v>
      </c>
      <c r="AL220" s="185">
        <v>183.32400000000001</v>
      </c>
      <c r="AM220" s="185">
        <v>1.0549999999999999</v>
      </c>
      <c r="AN220" s="185">
        <v>0.6831185714549517</v>
      </c>
      <c r="AO220" s="185">
        <v>0.74099999999999999</v>
      </c>
      <c r="AP220" s="185">
        <v>0.56299999999999994</v>
      </c>
      <c r="AQ220" s="185">
        <v>566.93899999999996</v>
      </c>
      <c r="AR220" s="185">
        <v>6.1630000000000003</v>
      </c>
      <c r="AS220" s="185">
        <v>0.56999999999999995</v>
      </c>
      <c r="AT220" s="185"/>
      <c r="AU220" s="185">
        <v>2.1749999999999998</v>
      </c>
      <c r="AV220" s="185">
        <v>3.5630000000000002</v>
      </c>
      <c r="AW220" s="185">
        <v>1.1499999999999999</v>
      </c>
      <c r="AX220" s="185">
        <v>1.0900000000000001</v>
      </c>
      <c r="AY220" s="185">
        <v>1.7809999999999999</v>
      </c>
      <c r="AZ220" s="185">
        <v>0.67700000000000005</v>
      </c>
      <c r="BA220" s="185">
        <v>1.056</v>
      </c>
      <c r="BB220" s="185">
        <v>1038.915</v>
      </c>
      <c r="BC220" s="185">
        <v>2.206</v>
      </c>
      <c r="BD220" s="185">
        <v>0.628</v>
      </c>
      <c r="BE220" s="185">
        <v>2.6469999999999998</v>
      </c>
      <c r="BF220" s="185">
        <v>2.1280000000000001</v>
      </c>
      <c r="BG220" s="185">
        <v>0.47599999999999998</v>
      </c>
      <c r="BH220" s="185"/>
      <c r="BI220" s="185"/>
      <c r="BJ220" s="185" t="s">
        <v>215</v>
      </c>
      <c r="BK220" s="185">
        <v>1.2949999999999999</v>
      </c>
      <c r="BL220" s="185"/>
      <c r="BM220" s="185">
        <v>1.331</v>
      </c>
      <c r="BN220" s="185">
        <v>1.296</v>
      </c>
      <c r="BO220" s="185">
        <v>0.53600000000000003</v>
      </c>
      <c r="BP220" s="185">
        <v>0.51400000000000001</v>
      </c>
      <c r="BQ220" s="185">
        <v>0.40400000000000003</v>
      </c>
      <c r="BR220" s="185">
        <v>8.9749999999999996</v>
      </c>
      <c r="BS220" s="185" t="s">
        <v>215</v>
      </c>
      <c r="BT220" s="185">
        <v>0.90700000000000003</v>
      </c>
      <c r="BU220" s="185">
        <v>0.29099999999999998</v>
      </c>
      <c r="BV220" s="185">
        <v>1.593</v>
      </c>
      <c r="BW220" s="185">
        <v>0.48599999999999999</v>
      </c>
      <c r="BX220" s="185">
        <v>48.030999999999999</v>
      </c>
      <c r="BY220" s="185">
        <v>1.0231055781201182</v>
      </c>
      <c r="BZ220" s="185">
        <v>0.82799999999999996</v>
      </c>
      <c r="CA220" s="185">
        <v>0.80400000000000005</v>
      </c>
      <c r="CB220" s="185">
        <v>3.8079999999999998</v>
      </c>
      <c r="CC220" s="185">
        <v>2.7229999999999999</v>
      </c>
      <c r="CD220" s="185">
        <v>0.60146992063052673</v>
      </c>
      <c r="CE220" s="185">
        <v>0.58899999999999997</v>
      </c>
      <c r="CF220" s="185">
        <v>0.99399999999999999</v>
      </c>
      <c r="CG220" s="185">
        <v>1.105</v>
      </c>
      <c r="CH220" s="185">
        <v>1.0149999999999999</v>
      </c>
      <c r="CI220" s="185">
        <v>2.992</v>
      </c>
      <c r="CJ220" s="185">
        <v>0.504</v>
      </c>
      <c r="CK220" s="185">
        <v>0.46200000000000002</v>
      </c>
      <c r="CL220" s="185">
        <v>0.72299999999999998</v>
      </c>
      <c r="CM220" s="185">
        <v>1.2170000000000001</v>
      </c>
      <c r="CN220" s="185">
        <v>0.69099999999999995</v>
      </c>
      <c r="CO220" s="185">
        <v>0.82632625658694758</v>
      </c>
      <c r="CP220" s="185">
        <v>0.64700000000000002</v>
      </c>
      <c r="CQ220" s="185">
        <v>0.26600000000000001</v>
      </c>
      <c r="CR220" s="185">
        <v>4.0469999999999997</v>
      </c>
      <c r="CS220" s="185">
        <v>1.915</v>
      </c>
      <c r="CT220" s="185">
        <v>123.328</v>
      </c>
      <c r="CU220" s="185">
        <v>130.797</v>
      </c>
      <c r="CV220" s="185"/>
      <c r="CW220" s="185">
        <v>12.708</v>
      </c>
      <c r="CX220" s="185">
        <v>1.5</v>
      </c>
      <c r="CY220" s="185">
        <v>211.55199999999999</v>
      </c>
      <c r="CZ220" s="185">
        <v>0.53800000000000003</v>
      </c>
      <c r="DA220" s="185">
        <v>0.90100000000000002</v>
      </c>
    </row>
    <row r="221" spans="1:105" x14ac:dyDescent="0.2">
      <c r="CM221" s="27"/>
      <c r="CN221" s="20"/>
    </row>
    <row r="223" spans="1:105" x14ac:dyDescent="0.2">
      <c r="BY223" s="9"/>
      <c r="CN223" s="20"/>
    </row>
    <row r="224" spans="1:105" x14ac:dyDescent="0.2">
      <c r="BY224" s="9"/>
    </row>
  </sheetData>
  <customSheetViews>
    <customSheetView guid="{9150291E-A5B9-486C-A21A-AEA47D3C02DB}" showRuler="0">
      <pane xSplit="2" ySplit="1" topLeftCell="CW28" activePane="bottomRight" state="frozen"/>
      <selection pane="bottomRight" activeCell="B9" sqref="B9:B51"/>
      <pageMargins left="0.75" right="0.75" top="1" bottom="1" header="0.5" footer="0.5"/>
      <pageSetup orientation="portrait" r:id="rId1"/>
      <headerFooter alignWithMargins="0"/>
    </customSheetView>
    <customSheetView guid="{34D1CF11-6AE5-456B-9206-EB2DB20D312F}" showRuler="0">
      <pane xSplit="2" ySplit="1" topLeftCell="CW379" activePane="bottomRight" state="frozen"/>
      <selection pane="bottomRight" activeCell="DA16" sqref="DA16:DA445"/>
      <pageMargins left="0.75" right="0.75" top="1" bottom="1" header="0.5" footer="0.5"/>
      <pageSetup orientation="portrait" r:id="rId2"/>
      <headerFooter alignWithMargins="0"/>
    </customSheetView>
  </customSheetViews>
  <phoneticPr fontId="8" type="noConversion"/>
  <pageMargins left="0.75" right="0.75" top="1" bottom="1" header="0.5" footer="0.5"/>
  <pageSetup orientation="portrait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A221"/>
  <sheetViews>
    <sheetView topLeftCell="A25" zoomScale="85" workbookViewId="0">
      <pane ySplit="4125" topLeftCell="A118"/>
      <selection activeCell="A10" sqref="A10:A33"/>
      <selection pane="bottomLeft" activeCell="A28" sqref="A28:A33"/>
    </sheetView>
  </sheetViews>
  <sheetFormatPr defaultColWidth="25.7109375" defaultRowHeight="12.75" x14ac:dyDescent="0.2"/>
  <cols>
    <col min="1" max="1" width="66.28515625" style="1" customWidth="1"/>
    <col min="2" max="3" width="35.85546875" style="1" customWidth="1"/>
    <col min="4" max="105" width="25.7109375" style="14" customWidth="1"/>
    <col min="106" max="16384" width="25.7109375" style="2"/>
  </cols>
  <sheetData>
    <row r="1" spans="1:105" s="5" customFormat="1" ht="51" x14ac:dyDescent="0.2">
      <c r="A1" s="40" t="s">
        <v>332</v>
      </c>
      <c r="B1" s="40"/>
      <c r="C1" s="40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251</v>
      </c>
      <c r="K1" s="12" t="s">
        <v>252</v>
      </c>
      <c r="L1" s="12" t="s">
        <v>289</v>
      </c>
      <c r="M1" s="12" t="s">
        <v>290</v>
      </c>
      <c r="N1" s="12" t="s">
        <v>253</v>
      </c>
      <c r="O1" s="12" t="s">
        <v>286</v>
      </c>
      <c r="P1" s="12" t="s">
        <v>154</v>
      </c>
      <c r="Q1" s="12" t="s">
        <v>254</v>
      </c>
      <c r="R1" s="12" t="s">
        <v>155</v>
      </c>
      <c r="S1" s="12" t="s">
        <v>262</v>
      </c>
      <c r="T1" s="12" t="s">
        <v>291</v>
      </c>
      <c r="U1" s="68" t="s">
        <v>6</v>
      </c>
      <c r="V1" s="12" t="s">
        <v>292</v>
      </c>
      <c r="W1" s="12" t="s">
        <v>255</v>
      </c>
      <c r="X1" s="12" t="s">
        <v>256</v>
      </c>
      <c r="Y1" s="12" t="s">
        <v>277</v>
      </c>
      <c r="Z1" s="12" t="s">
        <v>156</v>
      </c>
      <c r="AA1" s="12" t="s">
        <v>278</v>
      </c>
      <c r="AB1" s="12" t="s">
        <v>279</v>
      </c>
      <c r="AC1" s="73" t="s">
        <v>317</v>
      </c>
      <c r="AD1" s="12" t="s">
        <v>12</v>
      </c>
      <c r="AE1" s="12" t="s">
        <v>203</v>
      </c>
      <c r="AF1" s="12" t="s">
        <v>53</v>
      </c>
      <c r="AG1" s="12" t="s">
        <v>13</v>
      </c>
      <c r="AH1" s="12" t="s">
        <v>264</v>
      </c>
      <c r="AI1" s="12" t="s">
        <v>200</v>
      </c>
      <c r="AJ1" s="12" t="s">
        <v>51</v>
      </c>
      <c r="AK1" s="12" t="s">
        <v>14</v>
      </c>
      <c r="AL1" s="12" t="s">
        <v>15</v>
      </c>
      <c r="AM1" s="12" t="s">
        <v>17</v>
      </c>
      <c r="AN1" s="12" t="s">
        <v>258</v>
      </c>
      <c r="AO1" s="12" t="s">
        <v>16</v>
      </c>
      <c r="AP1" s="12" t="s">
        <v>216</v>
      </c>
      <c r="AQ1" s="12" t="s">
        <v>18</v>
      </c>
      <c r="AR1" s="12" t="s">
        <v>19</v>
      </c>
      <c r="AS1" s="12" t="s">
        <v>20</v>
      </c>
      <c r="AT1" s="12" t="s">
        <v>21</v>
      </c>
      <c r="AU1" s="12" t="s">
        <v>8</v>
      </c>
      <c r="AV1" s="12" t="s">
        <v>219</v>
      </c>
      <c r="AW1" s="12" t="s">
        <v>22</v>
      </c>
      <c r="AX1" s="12" t="s">
        <v>23</v>
      </c>
      <c r="AY1" s="12" t="s">
        <v>265</v>
      </c>
      <c r="AZ1" s="67" t="s">
        <v>205</v>
      </c>
      <c r="BA1" s="12" t="s">
        <v>24</v>
      </c>
      <c r="BB1" s="12" t="s">
        <v>26</v>
      </c>
      <c r="BC1" s="12" t="s">
        <v>266</v>
      </c>
      <c r="BD1" s="12" t="s">
        <v>27</v>
      </c>
      <c r="BE1" s="12" t="s">
        <v>28</v>
      </c>
      <c r="BF1" s="12" t="s">
        <v>29</v>
      </c>
      <c r="BG1" s="12" t="s">
        <v>30</v>
      </c>
      <c r="BH1" s="12" t="s">
        <v>282</v>
      </c>
      <c r="BI1" s="15" t="s">
        <v>7</v>
      </c>
      <c r="BJ1" s="12" t="s">
        <v>267</v>
      </c>
      <c r="BK1" s="12" t="s">
        <v>218</v>
      </c>
      <c r="BL1" s="12" t="s">
        <v>206</v>
      </c>
      <c r="BM1" s="12" t="s">
        <v>31</v>
      </c>
      <c r="BN1" s="12" t="s">
        <v>39</v>
      </c>
      <c r="BO1" s="12" t="s">
        <v>32</v>
      </c>
      <c r="BP1" s="12" t="s">
        <v>33</v>
      </c>
      <c r="BQ1" s="12" t="s">
        <v>268</v>
      </c>
      <c r="BR1" s="12" t="s">
        <v>269</v>
      </c>
      <c r="BS1" s="12" t="s">
        <v>270</v>
      </c>
      <c r="BT1" s="12" t="s">
        <v>34</v>
      </c>
      <c r="BU1" s="12" t="s">
        <v>35</v>
      </c>
      <c r="BV1" s="12" t="s">
        <v>36</v>
      </c>
      <c r="BW1" s="12" t="s">
        <v>37</v>
      </c>
      <c r="BX1" s="12" t="s">
        <v>38</v>
      </c>
      <c r="BY1" s="37" t="s">
        <v>62</v>
      </c>
      <c r="BZ1" s="12" t="s">
        <v>100</v>
      </c>
      <c r="CA1" s="12" t="s">
        <v>25</v>
      </c>
      <c r="CB1" s="12" t="s">
        <v>245</v>
      </c>
      <c r="CC1" s="12" t="s">
        <v>204</v>
      </c>
      <c r="CD1" s="12" t="s">
        <v>198</v>
      </c>
      <c r="CE1" s="12" t="s">
        <v>197</v>
      </c>
      <c r="CF1" s="12" t="s">
        <v>284</v>
      </c>
      <c r="CG1" s="12" t="s">
        <v>40</v>
      </c>
      <c r="CH1" s="12" t="s">
        <v>41</v>
      </c>
      <c r="CI1" s="12" t="s">
        <v>42</v>
      </c>
      <c r="CJ1" s="12" t="s">
        <v>44</v>
      </c>
      <c r="CK1" s="12" t="s">
        <v>217</v>
      </c>
      <c r="CL1" s="12" t="s">
        <v>45</v>
      </c>
      <c r="CM1" s="12" t="s">
        <v>46</v>
      </c>
      <c r="CN1" s="12" t="s">
        <v>47</v>
      </c>
      <c r="CO1" s="12" t="s">
        <v>271</v>
      </c>
      <c r="CP1" s="12" t="s">
        <v>199</v>
      </c>
      <c r="CQ1" s="12" t="s">
        <v>43</v>
      </c>
      <c r="CR1" s="12" t="s">
        <v>280</v>
      </c>
      <c r="CS1" s="12" t="s">
        <v>48</v>
      </c>
      <c r="CT1" s="12" t="s">
        <v>49</v>
      </c>
      <c r="CU1" s="12" t="s">
        <v>50</v>
      </c>
      <c r="CV1" s="12" t="s">
        <v>52</v>
      </c>
      <c r="CW1" s="12" t="s">
        <v>272</v>
      </c>
      <c r="CX1" s="12" t="s">
        <v>54</v>
      </c>
      <c r="CY1" s="12" t="s">
        <v>55</v>
      </c>
      <c r="CZ1" s="12" t="s">
        <v>56</v>
      </c>
      <c r="DA1" s="12" t="s">
        <v>57</v>
      </c>
    </row>
    <row r="2" spans="1:105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105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7"/>
      <c r="BZ3" s="126"/>
      <c r="CA3" s="126"/>
      <c r="CB3" s="126"/>
      <c r="CC3" s="126"/>
    </row>
    <row r="4" spans="1:105" s="125" customFormat="1" x14ac:dyDescent="0.2">
      <c r="A4" s="125" t="s">
        <v>348</v>
      </c>
      <c r="B4" s="125" t="s">
        <v>356</v>
      </c>
      <c r="C4" s="125">
        <v>2003</v>
      </c>
      <c r="D4" s="128">
        <f>D64+D65+D66+D67+D68+D69+D70+D71+D72+D74</f>
        <v>3100161.72</v>
      </c>
      <c r="E4" s="128">
        <f t="shared" ref="E4:BP4" si="0">E64+E65+E66+E67+E68+E69+E70+E71+E72+E74</f>
        <v>174219418</v>
      </c>
      <c r="F4" s="128">
        <f t="shared" si="0"/>
        <v>71533493</v>
      </c>
      <c r="G4" s="128">
        <f t="shared" si="0"/>
        <v>13298849.51</v>
      </c>
      <c r="H4" s="128">
        <f t="shared" si="0"/>
        <v>46914945.750000007</v>
      </c>
      <c r="I4" s="128">
        <f t="shared" si="0"/>
        <v>160351618.72000003</v>
      </c>
      <c r="J4" s="128">
        <f t="shared" si="0"/>
        <v>134172926</v>
      </c>
      <c r="K4" s="128">
        <f t="shared" si="0"/>
        <v>13388993.060000002</v>
      </c>
      <c r="L4" s="128">
        <f t="shared" si="0"/>
        <v>2083780.54</v>
      </c>
      <c r="M4" s="128">
        <f t="shared" si="0"/>
        <v>50712739.18999999</v>
      </c>
      <c r="N4" s="128">
        <f t="shared" si="0"/>
        <v>1168462.94</v>
      </c>
      <c r="O4" s="128">
        <f t="shared" si="0"/>
        <v>18662308.519999996</v>
      </c>
      <c r="P4" s="128">
        <f t="shared" si="0"/>
        <v>2298642.42</v>
      </c>
      <c r="Q4" s="128">
        <f t="shared" si="0"/>
        <v>600232.25000000012</v>
      </c>
      <c r="R4" s="128">
        <f t="shared" si="0"/>
        <v>6694067.3199999994</v>
      </c>
      <c r="S4" s="128">
        <f t="shared" si="0"/>
        <v>18881691.170000002</v>
      </c>
      <c r="T4" s="128">
        <f t="shared" si="0"/>
        <v>688008998.43000007</v>
      </c>
      <c r="U4" s="128">
        <f t="shared" si="0"/>
        <v>179044668</v>
      </c>
      <c r="V4" s="128">
        <f t="shared" si="0"/>
        <v>16005481.680000002</v>
      </c>
      <c r="W4" s="128">
        <f t="shared" si="0"/>
        <v>5444838.9400000004</v>
      </c>
      <c r="X4" s="128">
        <f t="shared" si="0"/>
        <v>30656601.210000001</v>
      </c>
      <c r="Y4" s="128">
        <f t="shared" si="0"/>
        <v>56596562.820000015</v>
      </c>
      <c r="Z4" s="128">
        <f t="shared" si="0"/>
        <v>42887183.870000005</v>
      </c>
      <c r="AA4" s="128">
        <f t="shared" si="0"/>
        <v>8898272.1099999994</v>
      </c>
      <c r="AB4" s="128">
        <f t="shared" si="0"/>
        <v>983488.4</v>
      </c>
      <c r="AC4" s="128">
        <f t="shared" si="0"/>
        <v>76630245.390000001</v>
      </c>
      <c r="AD4" s="128">
        <f t="shared" si="0"/>
        <v>138400049.70000002</v>
      </c>
      <c r="AE4" s="128">
        <f t="shared" si="0"/>
        <v>133134050.82000001</v>
      </c>
      <c r="AF4" s="128">
        <f t="shared" si="0"/>
        <v>5265998.88</v>
      </c>
      <c r="AG4" s="128">
        <f t="shared" si="0"/>
        <v>20081617.680000003</v>
      </c>
      <c r="AH4" s="128">
        <f t="shared" si="0"/>
        <v>98469298.010000005</v>
      </c>
      <c r="AI4" s="128">
        <f t="shared" si="0"/>
        <v>97073756.390000015</v>
      </c>
      <c r="AJ4" s="128">
        <f t="shared" si="0"/>
        <v>1395541.6199999999</v>
      </c>
      <c r="AK4" s="128">
        <f t="shared" si="0"/>
        <v>36888692.310000002</v>
      </c>
      <c r="AL4" s="128">
        <f t="shared" si="0"/>
        <v>28724458</v>
      </c>
      <c r="AM4" s="128">
        <f t="shared" si="0"/>
        <v>3666460.59</v>
      </c>
      <c r="AN4" s="128">
        <f t="shared" si="0"/>
        <v>482040797.63</v>
      </c>
      <c r="AO4" s="128">
        <f t="shared" si="0"/>
        <v>384625483.38</v>
      </c>
      <c r="AP4" s="128">
        <f t="shared" si="0"/>
        <v>97415314.25</v>
      </c>
      <c r="AQ4" s="128">
        <f t="shared" si="0"/>
        <v>461697.70000000007</v>
      </c>
      <c r="AR4" s="128">
        <f t="shared" si="0"/>
        <v>2629868.77</v>
      </c>
      <c r="AS4" s="128">
        <f t="shared" si="0"/>
        <v>385987477.01999998</v>
      </c>
      <c r="AT4" s="128">
        <f t="shared" si="0"/>
        <v>4927931788.5899992</v>
      </c>
      <c r="AU4" s="128">
        <f t="shared" si="0"/>
        <v>4925472800</v>
      </c>
      <c r="AV4" s="128">
        <f t="shared" si="0"/>
        <v>2458988.59</v>
      </c>
      <c r="AW4" s="128">
        <f t="shared" si="0"/>
        <v>700541045.43999994</v>
      </c>
      <c r="AX4" s="128">
        <f t="shared" si="0"/>
        <v>36583199.309999995</v>
      </c>
      <c r="AY4" s="128">
        <f t="shared" si="0"/>
        <v>10174350.24</v>
      </c>
      <c r="AZ4" s="128">
        <f t="shared" si="0"/>
        <v>24646538.000000004</v>
      </c>
      <c r="BA4" s="128">
        <f t="shared" si="0"/>
        <v>229330654.61999997</v>
      </c>
      <c r="BB4" s="128">
        <f t="shared" si="0"/>
        <v>17993531.960000001</v>
      </c>
      <c r="BC4" s="128">
        <f t="shared" si="0"/>
        <v>16706504.9</v>
      </c>
      <c r="BD4" s="128">
        <f t="shared" si="0"/>
        <v>292677977.05000001</v>
      </c>
      <c r="BE4" s="128">
        <f t="shared" si="0"/>
        <v>15288840.950000001</v>
      </c>
      <c r="BF4" s="128">
        <f t="shared" si="0"/>
        <v>12576154.780000001</v>
      </c>
      <c r="BG4" s="128">
        <f t="shared" si="0"/>
        <v>66000987.589999996</v>
      </c>
      <c r="BH4" s="128">
        <f t="shared" si="0"/>
        <v>168697</v>
      </c>
      <c r="BI4" s="128">
        <f t="shared" si="0"/>
        <v>81207632.409999996</v>
      </c>
      <c r="BJ4" s="128">
        <f t="shared" si="0"/>
        <v>74540703.780000001</v>
      </c>
      <c r="BK4" s="128">
        <f t="shared" si="0"/>
        <v>6666928.6300000008</v>
      </c>
      <c r="BL4" s="128">
        <f t="shared" si="0"/>
        <v>134635677.91999999</v>
      </c>
      <c r="BM4" s="128">
        <f t="shared" si="0"/>
        <v>97899803.939999998</v>
      </c>
      <c r="BN4" s="128">
        <f t="shared" si="0"/>
        <v>36735873.980000004</v>
      </c>
      <c r="BO4" s="128">
        <f t="shared" si="0"/>
        <v>30624418.229999993</v>
      </c>
      <c r="BP4" s="128">
        <f t="shared" si="0"/>
        <v>55861892.780000001</v>
      </c>
      <c r="BQ4" s="128">
        <f t="shared" ref="BQ4:DA4" si="1">BQ64+BQ65+BQ66+BQ67+BQ68+BQ69+BQ70+BQ71+BQ72+BQ74</f>
        <v>64753640</v>
      </c>
      <c r="BR4" s="128">
        <f t="shared" si="1"/>
        <v>5214038.919999999</v>
      </c>
      <c r="BS4" s="128">
        <f t="shared" si="1"/>
        <v>156068408.63</v>
      </c>
      <c r="BT4" s="128">
        <f t="shared" si="1"/>
        <v>25294320.390000004</v>
      </c>
      <c r="BU4" s="128">
        <f t="shared" si="1"/>
        <v>31118341.329999998</v>
      </c>
      <c r="BV4" s="128">
        <f t="shared" si="1"/>
        <v>98441614.75</v>
      </c>
      <c r="BW4" s="128">
        <f t="shared" si="1"/>
        <v>19870298.640000001</v>
      </c>
      <c r="BX4" s="128">
        <f t="shared" si="1"/>
        <v>9866555.379999999</v>
      </c>
      <c r="BY4" s="128">
        <f t="shared" si="1"/>
        <v>50022715.07</v>
      </c>
      <c r="BZ4" s="128">
        <f t="shared" si="1"/>
        <v>48104833.690000005</v>
      </c>
      <c r="CA4" s="128">
        <f t="shared" si="1"/>
        <v>1436886.2100000002</v>
      </c>
      <c r="CB4" s="128">
        <f t="shared" si="1"/>
        <v>480995.17</v>
      </c>
      <c r="CC4" s="128">
        <f t="shared" si="1"/>
        <v>2579399.1500000004</v>
      </c>
      <c r="CD4" s="128">
        <f t="shared" si="1"/>
        <v>776267041.08999991</v>
      </c>
      <c r="CE4" s="128">
        <f t="shared" si="1"/>
        <v>733048318.76999998</v>
      </c>
      <c r="CF4" s="128">
        <f t="shared" si="1"/>
        <v>43218722.320000008</v>
      </c>
      <c r="CG4" s="128">
        <f t="shared" si="1"/>
        <v>65480302.229999997</v>
      </c>
      <c r="CH4" s="128">
        <f t="shared" si="1"/>
        <v>9586590.9899999984</v>
      </c>
      <c r="CI4" s="128">
        <f t="shared" si="1"/>
        <v>3734071.0799999996</v>
      </c>
      <c r="CJ4" s="128">
        <f t="shared" si="1"/>
        <v>5956826.540000001</v>
      </c>
      <c r="CK4" s="128">
        <f t="shared" si="1"/>
        <v>32009087.170000002</v>
      </c>
      <c r="CL4" s="128">
        <f t="shared" si="1"/>
        <v>118555343</v>
      </c>
      <c r="CM4" s="128">
        <f t="shared" si="1"/>
        <v>6896516.9199999999</v>
      </c>
      <c r="CN4" s="128">
        <f t="shared" si="1"/>
        <v>3034552741.0000005</v>
      </c>
      <c r="CO4" s="128">
        <f t="shared" si="1"/>
        <v>223760640.13</v>
      </c>
      <c r="CP4" s="128">
        <f t="shared" si="1"/>
        <v>206700488</v>
      </c>
      <c r="CQ4" s="128">
        <f t="shared" si="1"/>
        <v>3993603.1</v>
      </c>
      <c r="CR4" s="128">
        <f t="shared" si="1"/>
        <v>13066549.029999999</v>
      </c>
      <c r="CS4" s="128">
        <f t="shared" si="1"/>
        <v>15449205.77</v>
      </c>
      <c r="CT4" s="128">
        <f t="shared" si="1"/>
        <v>149692315.34</v>
      </c>
      <c r="CU4" s="128">
        <f t="shared" si="1"/>
        <v>36691186.769999988</v>
      </c>
      <c r="CV4" s="128">
        <f t="shared" si="1"/>
        <v>6235897.8500000006</v>
      </c>
      <c r="CW4" s="128">
        <f t="shared" si="1"/>
        <v>4355274.28</v>
      </c>
      <c r="CX4" s="128">
        <f t="shared" si="1"/>
        <v>3882820.27</v>
      </c>
      <c r="CY4" s="128">
        <f t="shared" si="1"/>
        <v>23798033</v>
      </c>
      <c r="CZ4" s="128">
        <f t="shared" si="1"/>
        <v>97391385.989999995</v>
      </c>
      <c r="DA4" s="128">
        <f t="shared" si="1"/>
        <v>22330974.849999998</v>
      </c>
    </row>
    <row r="5" spans="1:105" s="125" customFormat="1" x14ac:dyDescent="0.2">
      <c r="A5" s="125" t="str">
        <f>A76</f>
        <v>Accumulated Amortization</v>
      </c>
      <c r="B5" s="192" t="s">
        <v>654</v>
      </c>
      <c r="C5" s="125">
        <v>2003</v>
      </c>
      <c r="D5" s="128">
        <f>D76</f>
        <v>-2067513.04</v>
      </c>
      <c r="E5" s="128">
        <f t="shared" ref="E5:BP5" si="2">E76</f>
        <v>-65123112</v>
      </c>
      <c r="F5" s="128">
        <f t="shared" si="2"/>
        <v>-28776602</v>
      </c>
      <c r="G5" s="128">
        <f t="shared" si="2"/>
        <v>-2318761.65</v>
      </c>
      <c r="H5" s="128">
        <f t="shared" si="2"/>
        <v>-5807374</v>
      </c>
      <c r="I5" s="128">
        <f t="shared" si="2"/>
        <v>-80246432.560000002</v>
      </c>
      <c r="J5" s="128">
        <f t="shared" si="2"/>
        <v>-53764438</v>
      </c>
      <c r="K5" s="128">
        <f t="shared" si="2"/>
        <v>-5597235.9800000004</v>
      </c>
      <c r="L5" s="128">
        <f t="shared" si="2"/>
        <v>-1153787.04</v>
      </c>
      <c r="M5" s="128">
        <f t="shared" si="2"/>
        <v>-9132379.4700000007</v>
      </c>
      <c r="N5" s="128">
        <f t="shared" si="2"/>
        <v>-144460.35</v>
      </c>
      <c r="O5" s="128">
        <f t="shared" si="2"/>
        <v>-8651488.3100000005</v>
      </c>
      <c r="P5" s="128">
        <f t="shared" si="2"/>
        <v>-299600.71999999997</v>
      </c>
      <c r="Q5" s="128">
        <f t="shared" si="2"/>
        <v>-294176.53000000003</v>
      </c>
      <c r="R5" s="128">
        <f t="shared" si="2"/>
        <v>-2344111.63</v>
      </c>
      <c r="S5" s="128">
        <f t="shared" si="2"/>
        <v>0</v>
      </c>
      <c r="T5" s="128">
        <f t="shared" si="2"/>
        <v>-265444974.81</v>
      </c>
      <c r="U5" s="128">
        <f t="shared" si="2"/>
        <v>-30641578</v>
      </c>
      <c r="V5" s="128">
        <f t="shared" si="2"/>
        <v>-1745311.42</v>
      </c>
      <c r="W5" s="128">
        <f t="shared" si="2"/>
        <v>-3343001.44</v>
      </c>
      <c r="X5" s="128">
        <f t="shared" si="2"/>
        <v>-4295356.16</v>
      </c>
      <c r="Y5" s="128">
        <f t="shared" si="2"/>
        <v>-27825416.09</v>
      </c>
      <c r="Z5" s="128">
        <f t="shared" si="2"/>
        <v>-10974815.109999999</v>
      </c>
      <c r="AA5" s="128">
        <f t="shared" si="2"/>
        <v>-5330500.1100000003</v>
      </c>
      <c r="AB5" s="128">
        <f t="shared" si="2"/>
        <v>-626692.52</v>
      </c>
      <c r="AC5" s="128">
        <f t="shared" si="2"/>
        <v>-34610307.890000001</v>
      </c>
      <c r="AD5" s="128">
        <f t="shared" si="2"/>
        <v>-71429900.469999999</v>
      </c>
      <c r="AE5" s="128">
        <f t="shared" si="2"/>
        <v>-68176333.060000002</v>
      </c>
      <c r="AF5" s="128">
        <f t="shared" si="2"/>
        <v>-3253567.41</v>
      </c>
      <c r="AG5" s="128">
        <f t="shared" si="2"/>
        <v>-7875551.6299999999</v>
      </c>
      <c r="AH5" s="128">
        <f t="shared" si="2"/>
        <v>-15748770.010000002</v>
      </c>
      <c r="AI5" s="128">
        <f t="shared" si="2"/>
        <v>-15462220.710000001</v>
      </c>
      <c r="AJ5" s="128">
        <f t="shared" si="2"/>
        <v>-286549.3</v>
      </c>
      <c r="AK5" s="128">
        <f t="shared" si="2"/>
        <v>-6503636.9199999999</v>
      </c>
      <c r="AL5" s="128">
        <f t="shared" si="2"/>
        <v>-5151716</v>
      </c>
      <c r="AM5" s="128">
        <f t="shared" si="2"/>
        <v>-2520290.35</v>
      </c>
      <c r="AN5" s="128">
        <f t="shared" si="2"/>
        <v>-217022682.56999999</v>
      </c>
      <c r="AO5" s="128">
        <f t="shared" si="2"/>
        <v>-175627711.5</v>
      </c>
      <c r="AP5" s="128">
        <f t="shared" si="2"/>
        <v>-41394971.07</v>
      </c>
      <c r="AQ5" s="128">
        <f t="shared" si="2"/>
        <v>-109176.35</v>
      </c>
      <c r="AR5" s="128">
        <f t="shared" si="2"/>
        <v>-532472.06999999995</v>
      </c>
      <c r="AS5" s="128">
        <f t="shared" si="2"/>
        <v>-143041520.55000001</v>
      </c>
      <c r="AT5" s="128">
        <f t="shared" si="2"/>
        <v>-1904078521.1500001</v>
      </c>
      <c r="AU5" s="128">
        <f t="shared" si="2"/>
        <v>-1902977300</v>
      </c>
      <c r="AV5" s="128">
        <f t="shared" si="2"/>
        <v>-1101221.1499999999</v>
      </c>
      <c r="AW5" s="128">
        <f t="shared" si="2"/>
        <v>-351853200.59999996</v>
      </c>
      <c r="AX5" s="128">
        <f t="shared" si="2"/>
        <v>-17375953.170000002</v>
      </c>
      <c r="AY5" s="128">
        <f t="shared" si="2"/>
        <v>-5338197.0999999996</v>
      </c>
      <c r="AZ5" s="128">
        <f t="shared" si="2"/>
        <v>-5372033.7400000002</v>
      </c>
      <c r="BA5" s="128">
        <f t="shared" si="2"/>
        <v>-92982362.63000001</v>
      </c>
      <c r="BB5" s="128">
        <f t="shared" si="2"/>
        <v>-7881749.4400000004</v>
      </c>
      <c r="BC5" s="128">
        <f t="shared" si="2"/>
        <v>-2859447.15</v>
      </c>
      <c r="BD5" s="128">
        <f t="shared" si="2"/>
        <v>-122218102.09</v>
      </c>
      <c r="BE5" s="128">
        <f t="shared" si="2"/>
        <v>-6818723</v>
      </c>
      <c r="BF5" s="128">
        <f t="shared" si="2"/>
        <v>-7685524.1900000004</v>
      </c>
      <c r="BG5" s="128">
        <f t="shared" si="2"/>
        <v>-29231884.48</v>
      </c>
      <c r="BH5" s="128">
        <f t="shared" si="2"/>
        <v>0</v>
      </c>
      <c r="BI5" s="128">
        <f t="shared" si="2"/>
        <v>-34324986.68</v>
      </c>
      <c r="BJ5" s="128">
        <f t="shared" si="2"/>
        <v>-30664122.809999999</v>
      </c>
      <c r="BK5" s="128">
        <f t="shared" si="2"/>
        <v>-3660863.87</v>
      </c>
      <c r="BL5" s="128">
        <f t="shared" si="2"/>
        <v>-54646655.700000003</v>
      </c>
      <c r="BM5" s="128">
        <f t="shared" si="2"/>
        <v>-38191617.200000003</v>
      </c>
      <c r="BN5" s="128">
        <f t="shared" si="2"/>
        <v>-16455038.5</v>
      </c>
      <c r="BO5" s="128">
        <f t="shared" si="2"/>
        <v>-11637741.27</v>
      </c>
      <c r="BP5" s="128">
        <f t="shared" si="2"/>
        <v>-23948365.859999999</v>
      </c>
      <c r="BQ5" s="128">
        <f t="shared" ref="BQ5:DA5" si="3">BQ76</f>
        <v>-33767518</v>
      </c>
      <c r="BR5" s="128">
        <f t="shared" si="3"/>
        <v>-1215048.7</v>
      </c>
      <c r="BS5" s="128">
        <f t="shared" si="3"/>
        <v>-37957568.969999999</v>
      </c>
      <c r="BT5" s="128">
        <f t="shared" si="3"/>
        <v>-10628372.41</v>
      </c>
      <c r="BU5" s="128">
        <f t="shared" si="3"/>
        <v>-17213392.98</v>
      </c>
      <c r="BV5" s="128">
        <f t="shared" si="3"/>
        <v>-57086495.869999997</v>
      </c>
      <c r="BW5" s="128">
        <f t="shared" si="3"/>
        <v>-10927010.32</v>
      </c>
      <c r="BX5" s="128">
        <f t="shared" si="3"/>
        <v>-5008266.6100000003</v>
      </c>
      <c r="BY5" s="128">
        <f t="shared" si="3"/>
        <v>-9433923.3200000003</v>
      </c>
      <c r="BZ5" s="128">
        <f t="shared" si="3"/>
        <v>-9238379.3200000003</v>
      </c>
      <c r="CA5" s="128">
        <f t="shared" si="3"/>
        <v>-145184.48000000001</v>
      </c>
      <c r="CB5" s="128">
        <f t="shared" si="3"/>
        <v>-50359.519999999997</v>
      </c>
      <c r="CC5" s="128">
        <f t="shared" si="3"/>
        <v>-34358.959999999999</v>
      </c>
      <c r="CD5" s="128">
        <f t="shared" si="3"/>
        <v>-314617673.55999994</v>
      </c>
      <c r="CE5" s="128">
        <f t="shared" si="3"/>
        <v>-292826324.66999996</v>
      </c>
      <c r="CF5" s="128">
        <f t="shared" si="3"/>
        <v>-21791348.890000001</v>
      </c>
      <c r="CG5" s="128">
        <f t="shared" si="3"/>
        <v>-35288723.109999999</v>
      </c>
      <c r="CH5" s="128">
        <f t="shared" si="3"/>
        <v>-5592107.9199999999</v>
      </c>
      <c r="CI5" s="128">
        <f t="shared" si="3"/>
        <v>-434557.9</v>
      </c>
      <c r="CJ5" s="128">
        <f t="shared" si="3"/>
        <v>-789016.73</v>
      </c>
      <c r="CK5" s="128">
        <f t="shared" si="3"/>
        <v>-12050992.34</v>
      </c>
      <c r="CL5" s="128">
        <f t="shared" si="3"/>
        <v>-56198757</v>
      </c>
      <c r="CM5" s="128">
        <f t="shared" si="3"/>
        <v>-1160258.31</v>
      </c>
      <c r="CN5" s="128">
        <f t="shared" si="3"/>
        <v>-1375557940.49</v>
      </c>
      <c r="CO5" s="128">
        <f t="shared" si="3"/>
        <v>-98941826.890000001</v>
      </c>
      <c r="CP5" s="128">
        <f t="shared" si="3"/>
        <v>-92481280</v>
      </c>
      <c r="CQ5" s="128">
        <f t="shared" si="3"/>
        <v>-2105905.85</v>
      </c>
      <c r="CR5" s="128">
        <f t="shared" si="3"/>
        <v>-4354641.04</v>
      </c>
      <c r="CS5" s="128">
        <f t="shared" si="3"/>
        <v>-6942971.2599999998</v>
      </c>
      <c r="CT5" s="128">
        <f t="shared" si="3"/>
        <v>-59141041.560000002</v>
      </c>
      <c r="CU5" s="128">
        <f t="shared" si="3"/>
        <v>-18250378.91</v>
      </c>
      <c r="CV5" s="128">
        <f t="shared" si="3"/>
        <v>-3719844.3</v>
      </c>
      <c r="CW5" s="128">
        <f t="shared" si="3"/>
        <v>-634074.67000000004</v>
      </c>
      <c r="CX5" s="128">
        <f t="shared" si="3"/>
        <v>-1918049.87</v>
      </c>
      <c r="CY5" s="128">
        <f t="shared" si="3"/>
        <v>-3360839</v>
      </c>
      <c r="CZ5" s="128">
        <f t="shared" si="3"/>
        <v>-40130026</v>
      </c>
      <c r="DA5" s="128">
        <f t="shared" si="3"/>
        <v>-4667833.05</v>
      </c>
    </row>
    <row r="6" spans="1:105" s="125" customFormat="1" x14ac:dyDescent="0.2">
      <c r="A6" s="199" t="s">
        <v>241</v>
      </c>
      <c r="B6" s="192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</row>
    <row r="7" spans="1:105" s="125" customFormat="1" x14ac:dyDescent="0.2">
      <c r="A7" s="125" t="s">
        <v>349</v>
      </c>
      <c r="B7" s="125" t="s">
        <v>357</v>
      </c>
      <c r="C7" s="125">
        <v>2003</v>
      </c>
      <c r="D7" s="129">
        <f>D169</f>
        <v>78488</v>
      </c>
      <c r="E7" s="129">
        <f t="shared" ref="E7:BP7" si="4">E169</f>
        <v>15028842</v>
      </c>
      <c r="F7" s="129">
        <f t="shared" si="4"/>
        <v>2682003</v>
      </c>
      <c r="G7" s="129">
        <f t="shared" si="4"/>
        <v>2158134</v>
      </c>
      <c r="H7" s="129">
        <f t="shared" si="4"/>
        <v>2098740</v>
      </c>
      <c r="I7" s="129">
        <f t="shared" si="4"/>
        <v>7149045.9100000001</v>
      </c>
      <c r="J7" s="129">
        <f t="shared" si="4"/>
        <v>6748109</v>
      </c>
      <c r="K7" s="129">
        <f t="shared" si="4"/>
        <v>619610.48</v>
      </c>
      <c r="L7" s="129">
        <f t="shared" si="4"/>
        <v>10990</v>
      </c>
      <c r="M7" s="129">
        <f t="shared" si="4"/>
        <v>3991841</v>
      </c>
      <c r="N7" s="129">
        <f t="shared" si="4"/>
        <v>68472</v>
      </c>
      <c r="O7" s="129">
        <f t="shared" si="4"/>
        <v>740375.93</v>
      </c>
      <c r="P7" s="129">
        <f t="shared" si="4"/>
        <v>146338.98000000001</v>
      </c>
      <c r="Q7" s="129">
        <f t="shared" si="4"/>
        <v>4</v>
      </c>
      <c r="R7" s="129">
        <f t="shared" si="4"/>
        <v>662872.43000000005</v>
      </c>
      <c r="S7" s="129">
        <f t="shared" si="4"/>
        <v>572041.49</v>
      </c>
      <c r="T7" s="129">
        <f t="shared" si="4"/>
        <v>34245666</v>
      </c>
      <c r="U7" s="129">
        <f t="shared" si="4"/>
        <v>8652136</v>
      </c>
      <c r="V7" s="129">
        <f t="shared" si="4"/>
        <v>1608737.91</v>
      </c>
      <c r="W7" s="129">
        <f t="shared" si="4"/>
        <v>355774</v>
      </c>
      <c r="X7" s="129">
        <f t="shared" si="4"/>
        <v>1328758.78</v>
      </c>
      <c r="Y7" s="129">
        <f t="shared" si="4"/>
        <v>2511911</v>
      </c>
      <c r="Z7" s="129">
        <f t="shared" si="4"/>
        <v>13024866.560000001</v>
      </c>
      <c r="AA7" s="129">
        <f t="shared" si="4"/>
        <v>123578</v>
      </c>
      <c r="AB7" s="129">
        <f t="shared" si="4"/>
        <v>0</v>
      </c>
      <c r="AC7" s="129">
        <f t="shared" si="4"/>
        <v>0</v>
      </c>
      <c r="AD7" s="129">
        <f t="shared" si="4"/>
        <v>4758948.1399999997</v>
      </c>
      <c r="AE7" s="129">
        <f t="shared" si="4"/>
        <v>4758948.1399999997</v>
      </c>
      <c r="AF7" s="129">
        <f t="shared" si="4"/>
        <v>0</v>
      </c>
      <c r="AG7" s="129">
        <f t="shared" si="4"/>
        <v>1844403.87</v>
      </c>
      <c r="AH7" s="129">
        <f t="shared" si="4"/>
        <v>6527750.1299999999</v>
      </c>
      <c r="AI7" s="129">
        <f t="shared" si="4"/>
        <v>6480345</v>
      </c>
      <c r="AJ7" s="129">
        <f t="shared" si="4"/>
        <v>47405.13</v>
      </c>
      <c r="AK7" s="129">
        <f t="shared" si="4"/>
        <v>2786072.35</v>
      </c>
      <c r="AL7" s="129">
        <f t="shared" si="4"/>
        <v>1557528</v>
      </c>
      <c r="AM7" s="129">
        <f t="shared" si="4"/>
        <v>55747</v>
      </c>
      <c r="AN7" s="129">
        <f t="shared" si="4"/>
        <v>23592841.43</v>
      </c>
      <c r="AO7" s="129">
        <f t="shared" si="4"/>
        <v>18962754.870000001</v>
      </c>
      <c r="AP7" s="129">
        <f t="shared" si="4"/>
        <v>4630086.5599999996</v>
      </c>
      <c r="AQ7" s="129">
        <f t="shared" si="4"/>
        <v>7198</v>
      </c>
      <c r="AR7" s="129">
        <f t="shared" si="4"/>
        <v>18184.689999999999</v>
      </c>
      <c r="AS7" s="129">
        <f t="shared" si="4"/>
        <v>17138625</v>
      </c>
      <c r="AT7" s="129">
        <f t="shared" si="4"/>
        <v>280572457.79000002</v>
      </c>
      <c r="AU7" s="129">
        <f t="shared" si="4"/>
        <v>280500000</v>
      </c>
      <c r="AV7" s="129">
        <f t="shared" si="4"/>
        <v>72457.789999999994</v>
      </c>
      <c r="AW7" s="129">
        <f t="shared" si="4"/>
        <v>59423707</v>
      </c>
      <c r="AX7" s="129">
        <f t="shared" si="4"/>
        <v>942845.91</v>
      </c>
      <c r="AY7" s="129">
        <f t="shared" si="4"/>
        <v>313692</v>
      </c>
      <c r="AZ7" s="129">
        <f t="shared" si="4"/>
        <v>1855011.48</v>
      </c>
      <c r="BA7" s="129">
        <f t="shared" si="4"/>
        <v>12959979.609999999</v>
      </c>
      <c r="BB7" s="129">
        <f t="shared" si="4"/>
        <v>543000</v>
      </c>
      <c r="BC7" s="129">
        <f t="shared" si="4"/>
        <v>1209329.33</v>
      </c>
      <c r="BD7" s="129">
        <f t="shared" si="4"/>
        <v>16012079</v>
      </c>
      <c r="BE7" s="129">
        <f t="shared" si="4"/>
        <v>293491</v>
      </c>
      <c r="BF7" s="129">
        <f t="shared" si="4"/>
        <v>120863.45</v>
      </c>
      <c r="BG7" s="129">
        <f t="shared" si="4"/>
        <v>7899378</v>
      </c>
      <c r="BH7" s="129">
        <f t="shared" si="4"/>
        <v>0</v>
      </c>
      <c r="BI7" s="129">
        <f t="shared" si="4"/>
        <v>5041901.1399999997</v>
      </c>
      <c r="BJ7" s="129">
        <f t="shared" si="4"/>
        <v>4953241.43</v>
      </c>
      <c r="BK7" s="129">
        <f t="shared" si="4"/>
        <v>88659.71</v>
      </c>
      <c r="BL7" s="129">
        <f t="shared" si="4"/>
        <v>8972064</v>
      </c>
      <c r="BM7" s="129">
        <f t="shared" si="4"/>
        <v>7018133</v>
      </c>
      <c r="BN7" s="129">
        <f t="shared" si="4"/>
        <v>1953931</v>
      </c>
      <c r="BO7" s="129">
        <f t="shared" si="4"/>
        <v>4623812</v>
      </c>
      <c r="BP7" s="129">
        <f t="shared" si="4"/>
        <v>3814293.49</v>
      </c>
      <c r="BQ7" s="129">
        <f t="shared" ref="BQ7:DA7" si="5">BQ169</f>
        <v>1540968</v>
      </c>
      <c r="BR7" s="129">
        <f t="shared" si="5"/>
        <v>63234</v>
      </c>
      <c r="BS7" s="129">
        <f t="shared" si="5"/>
        <v>772508</v>
      </c>
      <c r="BT7" s="129">
        <f t="shared" si="5"/>
        <v>2101670.63</v>
      </c>
      <c r="BU7" s="129">
        <f t="shared" si="5"/>
        <v>1222712</v>
      </c>
      <c r="BV7" s="129">
        <f t="shared" si="5"/>
        <v>2628914</v>
      </c>
      <c r="BW7" s="129">
        <f t="shared" si="5"/>
        <v>644750</v>
      </c>
      <c r="BX7" s="129">
        <f t="shared" si="5"/>
        <v>263724.15000000002</v>
      </c>
      <c r="BY7" s="129">
        <f t="shared" si="5"/>
        <v>4288492</v>
      </c>
      <c r="BZ7" s="129">
        <f t="shared" si="5"/>
        <v>4112611</v>
      </c>
      <c r="CA7" s="129">
        <f t="shared" si="5"/>
        <v>117761</v>
      </c>
      <c r="CB7" s="129">
        <f t="shared" si="5"/>
        <v>58120</v>
      </c>
      <c r="CC7" s="129">
        <f t="shared" si="5"/>
        <v>1878355.8</v>
      </c>
      <c r="CD7" s="129">
        <f t="shared" si="5"/>
        <v>38329217</v>
      </c>
      <c r="CE7" s="129">
        <f t="shared" si="5"/>
        <v>32489441</v>
      </c>
      <c r="CF7" s="129">
        <f t="shared" si="5"/>
        <v>5839776</v>
      </c>
      <c r="CG7" s="129">
        <f t="shared" si="5"/>
        <v>1775800</v>
      </c>
      <c r="CH7" s="129">
        <f t="shared" si="5"/>
        <v>188436</v>
      </c>
      <c r="CI7" s="129">
        <f t="shared" si="5"/>
        <v>155820</v>
      </c>
      <c r="CJ7" s="129">
        <f t="shared" si="5"/>
        <v>492280.71</v>
      </c>
      <c r="CK7" s="129">
        <f t="shared" si="5"/>
        <v>2477530.2000000002</v>
      </c>
      <c r="CL7" s="129">
        <f t="shared" si="5"/>
        <v>5141137</v>
      </c>
      <c r="CM7" s="129">
        <f t="shared" si="5"/>
        <v>566758</v>
      </c>
      <c r="CN7" s="129">
        <f t="shared" si="5"/>
        <v>113400427</v>
      </c>
      <c r="CO7" s="129">
        <f t="shared" si="5"/>
        <v>7759423.9500000002</v>
      </c>
      <c r="CP7" s="129">
        <f t="shared" si="5"/>
        <v>6960770</v>
      </c>
      <c r="CQ7" s="129">
        <f t="shared" si="5"/>
        <v>54705</v>
      </c>
      <c r="CR7" s="129">
        <f t="shared" si="5"/>
        <v>743948.95</v>
      </c>
      <c r="CS7" s="129">
        <f t="shared" si="5"/>
        <v>528774</v>
      </c>
      <c r="CT7" s="129">
        <f t="shared" si="5"/>
        <v>8160377</v>
      </c>
      <c r="CU7" s="129">
        <f t="shared" si="5"/>
        <v>554752</v>
      </c>
      <c r="CV7" s="129">
        <f t="shared" si="5"/>
        <v>358912.97</v>
      </c>
      <c r="CW7" s="129">
        <f t="shared" si="5"/>
        <v>0</v>
      </c>
      <c r="CX7" s="129">
        <f t="shared" si="5"/>
        <v>64367.67</v>
      </c>
      <c r="CY7" s="129">
        <f t="shared" si="5"/>
        <v>1990600</v>
      </c>
      <c r="CZ7" s="129">
        <f t="shared" si="5"/>
        <v>3866206</v>
      </c>
      <c r="DA7" s="129">
        <f t="shared" si="5"/>
        <v>1503171.37</v>
      </c>
    </row>
    <row r="8" spans="1:105" s="125" customFormat="1" x14ac:dyDescent="0.2">
      <c r="A8" s="125" t="s">
        <v>350</v>
      </c>
      <c r="B8" s="125" t="s">
        <v>358</v>
      </c>
      <c r="C8" s="125">
        <v>2003</v>
      </c>
      <c r="D8" s="128">
        <f t="shared" ref="D8:BO8" si="6">D90+D91+D92+D93+D95+D96+D98</f>
        <v>1014874.03</v>
      </c>
      <c r="E8" s="128">
        <f t="shared" si="6"/>
        <v>8885882</v>
      </c>
      <c r="F8" s="128">
        <f t="shared" si="6"/>
        <v>8639170</v>
      </c>
      <c r="G8" s="128">
        <f t="shared" si="6"/>
        <v>2812374.23</v>
      </c>
      <c r="H8" s="128">
        <f t="shared" si="6"/>
        <v>6214018.29</v>
      </c>
      <c r="I8" s="128">
        <f t="shared" si="6"/>
        <v>9426621.2699999996</v>
      </c>
      <c r="J8" s="128">
        <f t="shared" si="6"/>
        <v>6855740</v>
      </c>
      <c r="K8" s="128">
        <f t="shared" si="6"/>
        <v>1430285.6</v>
      </c>
      <c r="L8" s="128">
        <f t="shared" si="6"/>
        <v>483794.29000000004</v>
      </c>
      <c r="M8" s="128">
        <f t="shared" si="6"/>
        <v>4681045.7600000007</v>
      </c>
      <c r="N8" s="128">
        <f t="shared" si="6"/>
        <v>378291.38</v>
      </c>
      <c r="O8" s="128">
        <f t="shared" si="6"/>
        <v>2325210.04</v>
      </c>
      <c r="P8" s="128">
        <f t="shared" si="6"/>
        <v>302558.18</v>
      </c>
      <c r="Q8" s="128">
        <f t="shared" si="6"/>
        <v>132069.91</v>
      </c>
      <c r="R8" s="128">
        <f t="shared" si="6"/>
        <v>1176281.9100000001</v>
      </c>
      <c r="S8" s="128">
        <f t="shared" si="6"/>
        <v>1812699.5100000002</v>
      </c>
      <c r="T8" s="128">
        <f t="shared" si="6"/>
        <v>34420178.079999998</v>
      </c>
      <c r="U8" s="128">
        <f t="shared" si="6"/>
        <v>22394656</v>
      </c>
      <c r="V8" s="128">
        <f t="shared" si="6"/>
        <v>3541114.3099999996</v>
      </c>
      <c r="W8" s="128">
        <f t="shared" si="6"/>
        <v>777453.79</v>
      </c>
      <c r="X8" s="128">
        <f t="shared" si="6"/>
        <v>4965081.88</v>
      </c>
      <c r="Y8" s="128">
        <f t="shared" si="6"/>
        <v>2951608.67</v>
      </c>
      <c r="Z8" s="128">
        <f t="shared" si="6"/>
        <v>3543109.2800000007</v>
      </c>
      <c r="AA8" s="128">
        <f t="shared" si="6"/>
        <v>896032.54999999993</v>
      </c>
      <c r="AB8" s="128">
        <f t="shared" si="6"/>
        <v>156883.19</v>
      </c>
      <c r="AC8" s="128">
        <f t="shared" si="6"/>
        <v>6650158.6700000009</v>
      </c>
      <c r="AD8" s="128">
        <f t="shared" si="6"/>
        <v>8615227</v>
      </c>
      <c r="AE8" s="128">
        <f t="shared" si="6"/>
        <v>7931211.8500000006</v>
      </c>
      <c r="AF8" s="128">
        <f t="shared" si="6"/>
        <v>684015.15</v>
      </c>
      <c r="AG8" s="128">
        <f t="shared" si="6"/>
        <v>1186965.98</v>
      </c>
      <c r="AH8" s="128">
        <f t="shared" si="6"/>
        <v>8848642.4299999997</v>
      </c>
      <c r="AI8" s="128">
        <f t="shared" si="6"/>
        <v>8464067.9700000007</v>
      </c>
      <c r="AJ8" s="128">
        <f t="shared" si="6"/>
        <v>384574.46</v>
      </c>
      <c r="AK8" s="128">
        <f t="shared" si="6"/>
        <v>4641513.24</v>
      </c>
      <c r="AL8" s="128">
        <f t="shared" si="6"/>
        <v>3642399</v>
      </c>
      <c r="AM8" s="128">
        <f t="shared" si="6"/>
        <v>475414.70999999996</v>
      </c>
      <c r="AN8" s="128">
        <f t="shared" si="6"/>
        <v>31809542.330000002</v>
      </c>
      <c r="AO8" s="128">
        <f t="shared" si="6"/>
        <v>23866086.130000003</v>
      </c>
      <c r="AP8" s="128">
        <f t="shared" si="6"/>
        <v>7943456.2000000002</v>
      </c>
      <c r="AQ8" s="128">
        <f t="shared" si="6"/>
        <v>154287.65</v>
      </c>
      <c r="AR8" s="128">
        <f t="shared" si="6"/>
        <v>672103.66999999993</v>
      </c>
      <c r="AS8" s="128">
        <f t="shared" si="6"/>
        <v>13330611.32</v>
      </c>
      <c r="AT8" s="128">
        <f t="shared" si="6"/>
        <v>314667819.71999997</v>
      </c>
      <c r="AU8" s="128">
        <f t="shared" si="6"/>
        <v>314383000</v>
      </c>
      <c r="AV8" s="128">
        <f t="shared" si="6"/>
        <v>284819.72000000003</v>
      </c>
      <c r="AW8" s="128">
        <f t="shared" si="6"/>
        <v>38350311.109999999</v>
      </c>
      <c r="AX8" s="128">
        <f t="shared" si="6"/>
        <v>2345580.9500000002</v>
      </c>
      <c r="AY8" s="128">
        <f t="shared" si="6"/>
        <v>1191404.3999999997</v>
      </c>
      <c r="AZ8" s="128">
        <f t="shared" si="6"/>
        <v>5020222.7399999993</v>
      </c>
      <c r="BA8" s="128">
        <f t="shared" si="6"/>
        <v>9770912.4299999997</v>
      </c>
      <c r="BB8" s="128">
        <f t="shared" si="6"/>
        <v>1118631.8400000001</v>
      </c>
      <c r="BC8" s="128">
        <f t="shared" si="6"/>
        <v>2047581.6300000001</v>
      </c>
      <c r="BD8" s="128">
        <f t="shared" si="6"/>
        <v>19688605.5</v>
      </c>
      <c r="BE8" s="128">
        <f t="shared" si="6"/>
        <v>1414323.51</v>
      </c>
      <c r="BF8" s="128">
        <f t="shared" si="6"/>
        <v>1654858.9000000001</v>
      </c>
      <c r="BG8" s="128">
        <f t="shared" si="6"/>
        <v>3471312.45</v>
      </c>
      <c r="BH8" s="128">
        <f t="shared" si="6"/>
        <v>40019</v>
      </c>
      <c r="BI8" s="128">
        <f t="shared" si="6"/>
        <v>5425739.0199999996</v>
      </c>
      <c r="BJ8" s="128">
        <f t="shared" si="6"/>
        <v>4739754.3</v>
      </c>
      <c r="BK8" s="128">
        <f t="shared" si="6"/>
        <v>685984.72000000009</v>
      </c>
      <c r="BL8" s="128">
        <f t="shared" si="6"/>
        <v>10299269.439999999</v>
      </c>
      <c r="BM8" s="128">
        <f t="shared" si="6"/>
        <v>6828321.4000000004</v>
      </c>
      <c r="BN8" s="128">
        <f t="shared" si="6"/>
        <v>3470948.04</v>
      </c>
      <c r="BO8" s="128">
        <f t="shared" si="6"/>
        <v>1211099.5399999998</v>
      </c>
      <c r="BP8" s="128">
        <f t="shared" ref="BP8:DA8" si="7">BP90+BP91+BP92+BP93+BP95+BP96+BP98</f>
        <v>3958764.91</v>
      </c>
      <c r="BQ8" s="128">
        <f t="shared" si="7"/>
        <v>5046472</v>
      </c>
      <c r="BR8" s="128">
        <f t="shared" si="7"/>
        <v>1690861.5000000002</v>
      </c>
      <c r="BS8" s="128">
        <f t="shared" si="7"/>
        <v>10226768.259999998</v>
      </c>
      <c r="BT8" s="128">
        <f t="shared" si="7"/>
        <v>1753929.67</v>
      </c>
      <c r="BU8" s="128">
        <f t="shared" si="7"/>
        <v>2641679.3599999999</v>
      </c>
      <c r="BV8" s="128">
        <f t="shared" si="7"/>
        <v>8050337</v>
      </c>
      <c r="BW8" s="128">
        <f t="shared" si="7"/>
        <v>1942462.6099999999</v>
      </c>
      <c r="BX8" s="128">
        <f t="shared" si="7"/>
        <v>808023.89</v>
      </c>
      <c r="BY8" s="128">
        <f t="shared" si="7"/>
        <v>4858094.12</v>
      </c>
      <c r="BZ8" s="128">
        <f t="shared" si="7"/>
        <v>4491824.59</v>
      </c>
      <c r="CA8" s="128">
        <f t="shared" si="7"/>
        <v>234098.30000000005</v>
      </c>
      <c r="CB8" s="128">
        <f t="shared" si="7"/>
        <v>132171.22999999998</v>
      </c>
      <c r="CC8" s="128">
        <f t="shared" si="7"/>
        <v>1592417.9200000002</v>
      </c>
      <c r="CD8" s="128">
        <f t="shared" si="7"/>
        <v>33817990.820000008</v>
      </c>
      <c r="CE8" s="128">
        <f t="shared" si="7"/>
        <v>30618396.680000003</v>
      </c>
      <c r="CF8" s="128">
        <f t="shared" si="7"/>
        <v>3199594.1399999997</v>
      </c>
      <c r="CG8" s="128">
        <f t="shared" si="7"/>
        <v>5888577.29</v>
      </c>
      <c r="CH8" s="128">
        <f t="shared" si="7"/>
        <v>738871.74</v>
      </c>
      <c r="CI8" s="128">
        <f t="shared" si="7"/>
        <v>1172503.73</v>
      </c>
      <c r="CJ8" s="128">
        <f t="shared" si="7"/>
        <v>650416.84000000008</v>
      </c>
      <c r="CK8" s="128">
        <f t="shared" si="7"/>
        <v>2397264.17</v>
      </c>
      <c r="CL8" s="128">
        <f t="shared" si="7"/>
        <v>10663571</v>
      </c>
      <c r="CM8" s="128">
        <f t="shared" si="7"/>
        <v>1301425.27</v>
      </c>
      <c r="CN8" s="128">
        <f t="shared" si="7"/>
        <v>139419801.63</v>
      </c>
      <c r="CO8" s="128">
        <f t="shared" si="7"/>
        <v>23227768.729999997</v>
      </c>
      <c r="CP8" s="128">
        <f t="shared" si="7"/>
        <v>21122376</v>
      </c>
      <c r="CQ8" s="128">
        <f t="shared" si="7"/>
        <v>449288.26</v>
      </c>
      <c r="CR8" s="128">
        <f t="shared" si="7"/>
        <v>1656104.47</v>
      </c>
      <c r="CS8" s="128">
        <f t="shared" si="7"/>
        <v>1193670.7599999998</v>
      </c>
      <c r="CT8" s="128">
        <f t="shared" si="7"/>
        <v>8110770.2000000002</v>
      </c>
      <c r="CU8" s="128">
        <f t="shared" si="7"/>
        <v>3854294.3600000003</v>
      </c>
      <c r="CV8" s="128">
        <f t="shared" si="7"/>
        <v>807142.17999999982</v>
      </c>
      <c r="CW8" s="128">
        <f t="shared" si="7"/>
        <v>1116986.3099999998</v>
      </c>
      <c r="CX8" s="128">
        <f t="shared" si="7"/>
        <v>498243.83</v>
      </c>
      <c r="CY8" s="128">
        <f t="shared" si="7"/>
        <v>4332397</v>
      </c>
      <c r="CZ8" s="128">
        <f t="shared" si="7"/>
        <v>7090118</v>
      </c>
      <c r="DA8" s="128">
        <f t="shared" si="7"/>
        <v>2700988.01</v>
      </c>
    </row>
    <row r="9" spans="1:105" s="125" customFormat="1" x14ac:dyDescent="0.2">
      <c r="A9" s="125" t="s">
        <v>351</v>
      </c>
      <c r="B9" s="125" t="s">
        <v>359</v>
      </c>
      <c r="C9" s="125">
        <v>2003</v>
      </c>
      <c r="D9" s="128">
        <f>D103</f>
        <v>0</v>
      </c>
      <c r="E9" s="128">
        <f t="shared" ref="E9:BP9" si="8">E103</f>
        <v>1214827</v>
      </c>
      <c r="F9" s="128">
        <f t="shared" si="8"/>
        <v>61000</v>
      </c>
      <c r="G9" s="128">
        <f t="shared" si="8"/>
        <v>0</v>
      </c>
      <c r="H9" s="128">
        <f t="shared" si="8"/>
        <v>384845</v>
      </c>
      <c r="I9" s="128">
        <f t="shared" si="8"/>
        <v>2406314.52</v>
      </c>
      <c r="J9" s="128">
        <f t="shared" si="8"/>
        <v>833038</v>
      </c>
      <c r="K9" s="128">
        <f t="shared" si="8"/>
        <v>49795</v>
      </c>
      <c r="L9" s="128">
        <f t="shared" si="8"/>
        <v>0</v>
      </c>
      <c r="M9" s="128">
        <f t="shared" si="8"/>
        <v>1197207.93</v>
      </c>
      <c r="N9" s="128">
        <f t="shared" si="8"/>
        <v>0</v>
      </c>
      <c r="O9" s="128">
        <f t="shared" si="8"/>
        <v>191855</v>
      </c>
      <c r="P9" s="128">
        <f t="shared" si="8"/>
        <v>-224</v>
      </c>
      <c r="Q9" s="128">
        <f t="shared" si="8"/>
        <v>0</v>
      </c>
      <c r="R9" s="128">
        <f t="shared" si="8"/>
        <v>138947.95000000001</v>
      </c>
      <c r="S9" s="128">
        <f t="shared" si="8"/>
        <v>683000</v>
      </c>
      <c r="T9" s="128">
        <f t="shared" si="8"/>
        <v>7001586.7800000003</v>
      </c>
      <c r="U9" s="128">
        <f t="shared" si="8"/>
        <v>415000</v>
      </c>
      <c r="V9" s="128">
        <f t="shared" si="8"/>
        <v>79703.649999999994</v>
      </c>
      <c r="W9" s="128">
        <f t="shared" si="8"/>
        <v>0</v>
      </c>
      <c r="X9" s="128">
        <f t="shared" si="8"/>
        <v>550749</v>
      </c>
      <c r="Y9" s="128">
        <f t="shared" si="8"/>
        <v>690000.15</v>
      </c>
      <c r="Z9" s="128">
        <f t="shared" si="8"/>
        <v>393977.77</v>
      </c>
      <c r="AA9" s="128">
        <f t="shared" si="8"/>
        <v>-27153</v>
      </c>
      <c r="AB9" s="128">
        <f t="shared" si="8"/>
        <v>4441</v>
      </c>
      <c r="AC9" s="128">
        <f t="shared" si="8"/>
        <v>971091.99</v>
      </c>
      <c r="AD9" s="128">
        <f t="shared" si="8"/>
        <v>121167</v>
      </c>
      <c r="AE9" s="128">
        <f t="shared" si="8"/>
        <v>150067</v>
      </c>
      <c r="AF9" s="128">
        <f t="shared" si="8"/>
        <v>-28900</v>
      </c>
      <c r="AG9" s="128">
        <f t="shared" si="8"/>
        <v>289784</v>
      </c>
      <c r="AH9" s="128">
        <f t="shared" si="8"/>
        <v>2302200.25</v>
      </c>
      <c r="AI9" s="128">
        <f t="shared" si="8"/>
        <v>2286879.25</v>
      </c>
      <c r="AJ9" s="128">
        <f t="shared" si="8"/>
        <v>15321</v>
      </c>
      <c r="AK9" s="128">
        <f t="shared" si="8"/>
        <v>735000</v>
      </c>
      <c r="AL9" s="128">
        <f t="shared" si="8"/>
        <v>856051</v>
      </c>
      <c r="AM9" s="128">
        <f t="shared" si="8"/>
        <v>0</v>
      </c>
      <c r="AN9" s="128">
        <f t="shared" si="8"/>
        <v>4438078.4800000004</v>
      </c>
      <c r="AO9" s="128">
        <f t="shared" si="8"/>
        <v>4159974.14</v>
      </c>
      <c r="AP9" s="128">
        <f t="shared" si="8"/>
        <v>278104.34000000003</v>
      </c>
      <c r="AQ9" s="128">
        <f t="shared" si="8"/>
        <v>7686</v>
      </c>
      <c r="AR9" s="128">
        <f t="shared" si="8"/>
        <v>-53921</v>
      </c>
      <c r="AS9" s="128">
        <f t="shared" si="8"/>
        <v>4024777.02</v>
      </c>
      <c r="AT9" s="128">
        <f t="shared" si="8"/>
        <v>39903100</v>
      </c>
      <c r="AU9" s="128">
        <f t="shared" si="8"/>
        <v>39903100</v>
      </c>
      <c r="AV9" s="128">
        <f t="shared" si="8"/>
        <v>0</v>
      </c>
      <c r="AW9" s="128">
        <f t="shared" si="8"/>
        <v>0</v>
      </c>
      <c r="AX9" s="128">
        <f t="shared" si="8"/>
        <v>0</v>
      </c>
      <c r="AY9" s="128">
        <f t="shared" si="8"/>
        <v>16909</v>
      </c>
      <c r="AZ9" s="128">
        <f t="shared" si="8"/>
        <v>0</v>
      </c>
      <c r="BA9" s="128">
        <f t="shared" si="8"/>
        <v>3749519.34</v>
      </c>
      <c r="BB9" s="128">
        <f t="shared" si="8"/>
        <v>425670</v>
      </c>
      <c r="BC9" s="128">
        <f t="shared" si="8"/>
        <v>0</v>
      </c>
      <c r="BD9" s="128">
        <f t="shared" si="8"/>
        <v>2935500</v>
      </c>
      <c r="BE9" s="128">
        <f t="shared" si="8"/>
        <v>0</v>
      </c>
      <c r="BF9" s="128">
        <f t="shared" si="8"/>
        <v>0</v>
      </c>
      <c r="BG9" s="128">
        <f t="shared" si="8"/>
        <v>784281.77</v>
      </c>
      <c r="BH9" s="128">
        <f t="shared" si="8"/>
        <v>0</v>
      </c>
      <c r="BI9" s="128">
        <f t="shared" si="8"/>
        <v>448441.87</v>
      </c>
      <c r="BJ9" s="128">
        <f t="shared" si="8"/>
        <v>398441.87</v>
      </c>
      <c r="BK9" s="128">
        <f t="shared" si="8"/>
        <v>50000</v>
      </c>
      <c r="BL9" s="128">
        <f t="shared" si="8"/>
        <v>1777554</v>
      </c>
      <c r="BM9" s="128">
        <f t="shared" si="8"/>
        <v>1737894</v>
      </c>
      <c r="BN9" s="128">
        <f t="shared" si="8"/>
        <v>39660</v>
      </c>
      <c r="BO9" s="128">
        <f t="shared" si="8"/>
        <v>10173</v>
      </c>
      <c r="BP9" s="128">
        <f t="shared" si="8"/>
        <v>157840.95999999999</v>
      </c>
      <c r="BQ9" s="128">
        <f t="shared" ref="BQ9:DA9" si="9">BQ103</f>
        <v>399209</v>
      </c>
      <c r="BR9" s="128">
        <f t="shared" si="9"/>
        <v>0</v>
      </c>
      <c r="BS9" s="128">
        <f t="shared" si="9"/>
        <v>-240422.24</v>
      </c>
      <c r="BT9" s="128">
        <f t="shared" si="9"/>
        <v>541168</v>
      </c>
      <c r="BU9" s="128">
        <f t="shared" si="9"/>
        <v>1015000</v>
      </c>
      <c r="BV9" s="128">
        <f t="shared" si="9"/>
        <v>0</v>
      </c>
      <c r="BW9" s="128">
        <f t="shared" si="9"/>
        <v>221997.69</v>
      </c>
      <c r="BX9" s="128">
        <f t="shared" si="9"/>
        <v>4188</v>
      </c>
      <c r="BY9" s="128">
        <f t="shared" si="9"/>
        <v>1914029.27</v>
      </c>
      <c r="BZ9" s="128">
        <f t="shared" si="9"/>
        <v>1818162.48</v>
      </c>
      <c r="CA9" s="128">
        <f t="shared" si="9"/>
        <v>90039.79</v>
      </c>
      <c r="CB9" s="128">
        <f t="shared" si="9"/>
        <v>5827</v>
      </c>
      <c r="CC9" s="128">
        <f t="shared" si="9"/>
        <v>70406.44</v>
      </c>
      <c r="CD9" s="128">
        <f t="shared" si="9"/>
        <v>12807218</v>
      </c>
      <c r="CE9" s="128">
        <f t="shared" si="9"/>
        <v>12807218</v>
      </c>
      <c r="CF9" s="128">
        <f t="shared" si="9"/>
        <v>0</v>
      </c>
      <c r="CG9" s="128">
        <f t="shared" si="9"/>
        <v>0</v>
      </c>
      <c r="CH9" s="128">
        <f t="shared" si="9"/>
        <v>21265</v>
      </c>
      <c r="CI9" s="128">
        <f t="shared" si="9"/>
        <v>14676</v>
      </c>
      <c r="CJ9" s="128">
        <f t="shared" si="9"/>
        <v>126718</v>
      </c>
      <c r="CK9" s="128">
        <f t="shared" si="9"/>
        <v>972188</v>
      </c>
      <c r="CL9" s="128">
        <f t="shared" si="9"/>
        <v>0</v>
      </c>
      <c r="CM9" s="128">
        <f t="shared" si="9"/>
        <v>0</v>
      </c>
      <c r="CN9" s="128">
        <f t="shared" si="9"/>
        <v>41711220</v>
      </c>
      <c r="CO9" s="128">
        <f t="shared" si="9"/>
        <v>1012648</v>
      </c>
      <c r="CP9" s="128">
        <f t="shared" si="9"/>
        <v>691594</v>
      </c>
      <c r="CQ9" s="128">
        <f t="shared" si="9"/>
        <v>0</v>
      </c>
      <c r="CR9" s="128">
        <f t="shared" si="9"/>
        <v>321054</v>
      </c>
      <c r="CS9" s="128">
        <f t="shared" si="9"/>
        <v>324328</v>
      </c>
      <c r="CT9" s="128">
        <f t="shared" si="9"/>
        <v>1702060</v>
      </c>
      <c r="CU9" s="128">
        <f t="shared" si="9"/>
        <v>42515</v>
      </c>
      <c r="CV9" s="128">
        <f t="shared" si="9"/>
        <v>5162</v>
      </c>
      <c r="CW9" s="128">
        <f t="shared" si="9"/>
        <v>33792</v>
      </c>
      <c r="CX9" s="128">
        <f t="shared" si="9"/>
        <v>0</v>
      </c>
      <c r="CY9" s="128">
        <f t="shared" si="9"/>
        <v>713000</v>
      </c>
      <c r="CZ9" s="128">
        <f t="shared" si="9"/>
        <v>394435</v>
      </c>
      <c r="DA9" s="128">
        <f t="shared" si="9"/>
        <v>399491</v>
      </c>
    </row>
    <row r="10" spans="1:105" s="125" customFormat="1" x14ac:dyDescent="0.2">
      <c r="A10" s="125" t="s">
        <v>87</v>
      </c>
      <c r="B10" s="125" t="s">
        <v>360</v>
      </c>
      <c r="C10" s="125">
        <v>2003</v>
      </c>
      <c r="D10" s="142">
        <f t="shared" ref="D10:D15" si="10">D115</f>
        <v>1764</v>
      </c>
      <c r="E10" s="142">
        <f t="shared" ref="E10:BP11" si="11">E115</f>
        <v>61590</v>
      </c>
      <c r="F10" s="142">
        <f t="shared" si="11"/>
        <v>34736</v>
      </c>
      <c r="G10" s="142">
        <f t="shared" si="11"/>
        <v>8741</v>
      </c>
      <c r="H10" s="142">
        <f t="shared" si="11"/>
        <v>34804</v>
      </c>
      <c r="I10" s="142">
        <f t="shared" si="11"/>
        <v>56873</v>
      </c>
      <c r="J10" s="142">
        <f t="shared" si="11"/>
        <v>45765</v>
      </c>
      <c r="K10" s="142">
        <f t="shared" si="11"/>
        <v>5833</v>
      </c>
      <c r="L10" s="142">
        <f t="shared" si="11"/>
        <v>1346</v>
      </c>
      <c r="M10" s="142">
        <f t="shared" si="11"/>
        <v>31922</v>
      </c>
      <c r="N10" s="142">
        <f t="shared" si="11"/>
        <v>1613</v>
      </c>
      <c r="O10" s="142">
        <f t="shared" si="11"/>
        <v>13397</v>
      </c>
      <c r="P10" s="142">
        <f t="shared" si="11"/>
        <v>1601</v>
      </c>
      <c r="Q10" s="142">
        <f t="shared" si="11"/>
        <v>569</v>
      </c>
      <c r="R10" s="142">
        <f t="shared" si="11"/>
        <v>3512</v>
      </c>
      <c r="S10" s="142">
        <f t="shared" si="11"/>
        <v>10263</v>
      </c>
      <c r="T10" s="142">
        <f t="shared" si="11"/>
        <v>173862</v>
      </c>
      <c r="U10" s="142">
        <f t="shared" si="11"/>
        <v>82132</v>
      </c>
      <c r="V10" s="142">
        <f t="shared" si="11"/>
        <v>13465</v>
      </c>
      <c r="W10" s="142">
        <f t="shared" si="11"/>
        <v>3325</v>
      </c>
      <c r="X10" s="142">
        <f t="shared" si="11"/>
        <v>26734</v>
      </c>
      <c r="Y10" s="142">
        <f t="shared" si="11"/>
        <v>18487</v>
      </c>
      <c r="Z10" s="142">
        <f t="shared" si="11"/>
        <v>14870</v>
      </c>
      <c r="AA10" s="142">
        <f t="shared" si="11"/>
        <v>3787</v>
      </c>
      <c r="AB10" s="142">
        <f t="shared" si="11"/>
        <v>672</v>
      </c>
      <c r="AC10" s="142">
        <f t="shared" si="11"/>
        <v>11467</v>
      </c>
      <c r="AD10" s="142">
        <f t="shared" si="11"/>
        <v>45752</v>
      </c>
      <c r="AE10" s="142">
        <f t="shared" si="11"/>
        <v>42681</v>
      </c>
      <c r="AF10" s="142">
        <f t="shared" si="11"/>
        <v>3071</v>
      </c>
      <c r="AG10" s="142">
        <f t="shared" si="11"/>
        <v>8969</v>
      </c>
      <c r="AH10" s="142">
        <f t="shared" si="11"/>
        <v>44229</v>
      </c>
      <c r="AI10" s="142">
        <f t="shared" si="11"/>
        <v>42943</v>
      </c>
      <c r="AJ10" s="142">
        <f t="shared" si="11"/>
        <v>1286</v>
      </c>
      <c r="AK10" s="142">
        <f t="shared" si="11"/>
        <v>20112</v>
      </c>
      <c r="AL10" s="142">
        <f t="shared" si="11"/>
        <v>18365</v>
      </c>
      <c r="AM10" s="142">
        <f t="shared" si="11"/>
        <v>2755</v>
      </c>
      <c r="AN10" s="142">
        <f t="shared" si="11"/>
        <v>227634</v>
      </c>
      <c r="AO10" s="142">
        <f t="shared" si="11"/>
        <v>176021</v>
      </c>
      <c r="AP10" s="142">
        <f t="shared" si="11"/>
        <v>51613</v>
      </c>
      <c r="AQ10" s="142">
        <f t="shared" si="11"/>
        <v>1122</v>
      </c>
      <c r="AR10" s="142">
        <f t="shared" si="11"/>
        <v>5214</v>
      </c>
      <c r="AS10" s="142">
        <f t="shared" si="11"/>
        <v>103204</v>
      </c>
      <c r="AT10" s="142">
        <f t="shared" si="11"/>
        <v>1129064</v>
      </c>
      <c r="AU10" s="142">
        <f t="shared" si="11"/>
        <v>1128114</v>
      </c>
      <c r="AV10" s="142">
        <f t="shared" si="11"/>
        <v>950</v>
      </c>
      <c r="AW10" s="142">
        <f t="shared" si="11"/>
        <v>269190</v>
      </c>
      <c r="AX10" s="142">
        <f t="shared" si="11"/>
        <v>13362</v>
      </c>
      <c r="AY10" s="142">
        <f t="shared" si="11"/>
        <v>5627</v>
      </c>
      <c r="AZ10" s="142">
        <f t="shared" si="11"/>
        <v>26358</v>
      </c>
      <c r="BA10" s="142">
        <f t="shared" si="11"/>
        <v>75269</v>
      </c>
      <c r="BB10" s="142">
        <f t="shared" si="11"/>
        <v>8539</v>
      </c>
      <c r="BC10" s="142">
        <f t="shared" si="11"/>
        <v>8871</v>
      </c>
      <c r="BD10" s="142">
        <f t="shared" si="11"/>
        <v>134387</v>
      </c>
      <c r="BE10" s="142">
        <f t="shared" si="11"/>
        <v>6653</v>
      </c>
      <c r="BF10" s="142">
        <f t="shared" si="11"/>
        <v>6363</v>
      </c>
      <c r="BG10" s="142">
        <f t="shared" si="11"/>
        <v>16171</v>
      </c>
      <c r="BH10" s="142">
        <f t="shared" si="11"/>
        <v>0</v>
      </c>
      <c r="BI10" s="142">
        <f t="shared" si="11"/>
        <v>28235</v>
      </c>
      <c r="BJ10" s="142">
        <f t="shared" si="11"/>
        <v>24326</v>
      </c>
      <c r="BK10" s="142">
        <f t="shared" si="11"/>
        <v>3909</v>
      </c>
      <c r="BL10" s="142">
        <f t="shared" si="11"/>
        <v>47784</v>
      </c>
      <c r="BM10" s="142">
        <f t="shared" si="11"/>
        <v>33648</v>
      </c>
      <c r="BN10" s="142">
        <f t="shared" si="11"/>
        <v>14136</v>
      </c>
      <c r="BO10" s="142">
        <f t="shared" si="11"/>
        <v>7010</v>
      </c>
      <c r="BP10" s="142">
        <f t="shared" si="11"/>
        <v>17636</v>
      </c>
      <c r="BQ10" s="142">
        <f t="shared" ref="BQ10:DA14" si="12">BQ115</f>
        <v>23603</v>
      </c>
      <c r="BR10" s="142">
        <f t="shared" si="12"/>
        <v>6324</v>
      </c>
      <c r="BS10" s="142">
        <f t="shared" si="12"/>
        <v>51814</v>
      </c>
      <c r="BT10" s="142">
        <f t="shared" si="12"/>
        <v>9616</v>
      </c>
      <c r="BU10" s="142">
        <f t="shared" si="12"/>
        <v>12258</v>
      </c>
      <c r="BV10" s="142">
        <f t="shared" si="12"/>
        <v>48202</v>
      </c>
      <c r="BW10" s="142">
        <f t="shared" si="12"/>
        <v>10032</v>
      </c>
      <c r="BX10" s="142">
        <f t="shared" si="12"/>
        <v>3191</v>
      </c>
      <c r="BY10" s="142">
        <f t="shared" si="12"/>
        <v>32847</v>
      </c>
      <c r="BZ10" s="142">
        <f t="shared" si="12"/>
        <v>30815</v>
      </c>
      <c r="CA10" s="142">
        <f t="shared" si="12"/>
        <v>1354</v>
      </c>
      <c r="CB10" s="142">
        <f t="shared" si="12"/>
        <v>678</v>
      </c>
      <c r="CC10" s="142">
        <f t="shared" si="12"/>
        <v>9271</v>
      </c>
      <c r="CD10" s="142">
        <f t="shared" si="12"/>
        <v>205025</v>
      </c>
      <c r="CE10" s="142">
        <f t="shared" si="12"/>
        <v>190201</v>
      </c>
      <c r="CF10" s="142">
        <f t="shared" si="12"/>
        <v>14824</v>
      </c>
      <c r="CG10" s="142">
        <f t="shared" si="12"/>
        <v>32443</v>
      </c>
      <c r="CH10" s="142">
        <f t="shared" si="12"/>
        <v>4048</v>
      </c>
      <c r="CI10" s="142">
        <f t="shared" si="12"/>
        <v>5738</v>
      </c>
      <c r="CJ10" s="142">
        <f t="shared" si="12"/>
        <v>2735</v>
      </c>
      <c r="CK10" s="142">
        <f t="shared" si="12"/>
        <v>14613</v>
      </c>
      <c r="CL10" s="142">
        <f t="shared" si="12"/>
        <v>49236</v>
      </c>
      <c r="CM10" s="142">
        <f t="shared" si="12"/>
        <v>6165</v>
      </c>
      <c r="CN10" s="142">
        <f t="shared" si="12"/>
        <v>668625</v>
      </c>
      <c r="CO10" s="142">
        <f t="shared" si="12"/>
        <v>99022</v>
      </c>
      <c r="CP10" s="142">
        <f t="shared" si="12"/>
        <v>90867</v>
      </c>
      <c r="CQ10" s="142">
        <f t="shared" si="12"/>
        <v>2318</v>
      </c>
      <c r="CR10" s="142">
        <f t="shared" si="12"/>
        <v>5837</v>
      </c>
      <c r="CS10" s="142">
        <f t="shared" si="12"/>
        <v>9691</v>
      </c>
      <c r="CT10" s="142">
        <f t="shared" si="12"/>
        <v>45484</v>
      </c>
      <c r="CU10" s="142">
        <f t="shared" si="12"/>
        <v>21155</v>
      </c>
      <c r="CV10" s="142">
        <f t="shared" si="12"/>
        <v>3314</v>
      </c>
      <c r="CW10" s="142">
        <f t="shared" si="12"/>
        <v>3740</v>
      </c>
      <c r="CX10" s="142">
        <f t="shared" si="12"/>
        <v>1890</v>
      </c>
      <c r="CY10" s="142">
        <f t="shared" si="12"/>
        <v>20382</v>
      </c>
      <c r="CZ10" s="142">
        <f t="shared" si="12"/>
        <v>33174</v>
      </c>
      <c r="DA10" s="142">
        <f t="shared" si="12"/>
        <v>13863</v>
      </c>
    </row>
    <row r="11" spans="1:105" s="125" customFormat="1" x14ac:dyDescent="0.2">
      <c r="A11" s="125" t="s">
        <v>352</v>
      </c>
      <c r="B11" s="125" t="s">
        <v>361</v>
      </c>
      <c r="C11" s="125">
        <v>2003</v>
      </c>
      <c r="D11" s="142">
        <f t="shared" si="10"/>
        <v>1488</v>
      </c>
      <c r="E11" s="142">
        <f t="shared" ref="E11:S11" si="13">E116</f>
        <v>55195</v>
      </c>
      <c r="F11" s="142">
        <f t="shared" si="13"/>
        <v>30451</v>
      </c>
      <c r="G11" s="142">
        <f t="shared" si="13"/>
        <v>7259</v>
      </c>
      <c r="H11" s="142">
        <f t="shared" si="13"/>
        <v>31468</v>
      </c>
      <c r="I11" s="142">
        <f t="shared" si="13"/>
        <v>51456</v>
      </c>
      <c r="J11" s="142">
        <f t="shared" si="13"/>
        <v>40795</v>
      </c>
      <c r="K11" s="142">
        <f t="shared" si="13"/>
        <v>5163</v>
      </c>
      <c r="L11" s="142">
        <f t="shared" si="13"/>
        <v>1164</v>
      </c>
      <c r="M11" s="142">
        <f t="shared" si="13"/>
        <v>28204</v>
      </c>
      <c r="N11" s="142">
        <f t="shared" si="13"/>
        <v>1367</v>
      </c>
      <c r="O11" s="142">
        <f t="shared" si="13"/>
        <v>11756</v>
      </c>
      <c r="P11" s="142">
        <f t="shared" si="13"/>
        <v>1417</v>
      </c>
      <c r="Q11" s="142">
        <f t="shared" si="13"/>
        <v>482</v>
      </c>
      <c r="R11" s="142">
        <f t="shared" si="13"/>
        <v>3037</v>
      </c>
      <c r="S11" s="142">
        <f t="shared" si="13"/>
        <v>9132</v>
      </c>
      <c r="T11" s="142">
        <f t="shared" si="11"/>
        <v>153732</v>
      </c>
      <c r="U11" s="142">
        <f t="shared" si="11"/>
        <v>73872</v>
      </c>
      <c r="V11" s="142">
        <f t="shared" si="11"/>
        <v>11895</v>
      </c>
      <c r="W11" s="142">
        <f t="shared" si="11"/>
        <v>2853</v>
      </c>
      <c r="X11" s="142">
        <f t="shared" si="11"/>
        <v>24600</v>
      </c>
      <c r="Y11" s="142">
        <f t="shared" si="11"/>
        <v>16253</v>
      </c>
      <c r="Z11" s="142">
        <f t="shared" si="11"/>
        <v>13492</v>
      </c>
      <c r="AA11" s="142">
        <f t="shared" si="11"/>
        <v>3321</v>
      </c>
      <c r="AB11" s="142">
        <f t="shared" si="11"/>
        <v>583</v>
      </c>
      <c r="AC11" s="142">
        <f t="shared" si="11"/>
        <v>10459</v>
      </c>
      <c r="AD11" s="142">
        <f t="shared" si="11"/>
        <v>42629</v>
      </c>
      <c r="AE11" s="142">
        <f t="shared" si="11"/>
        <v>39841</v>
      </c>
      <c r="AF11" s="142">
        <f t="shared" si="11"/>
        <v>2788</v>
      </c>
      <c r="AG11" s="142">
        <f t="shared" si="11"/>
        <v>8156</v>
      </c>
      <c r="AH11" s="142">
        <f t="shared" si="11"/>
        <v>40285</v>
      </c>
      <c r="AI11" s="142">
        <f t="shared" si="11"/>
        <v>39126</v>
      </c>
      <c r="AJ11" s="142">
        <f t="shared" si="11"/>
        <v>1159</v>
      </c>
      <c r="AK11" s="142">
        <f t="shared" si="11"/>
        <v>17585</v>
      </c>
      <c r="AL11" s="142">
        <f t="shared" si="11"/>
        <v>16787</v>
      </c>
      <c r="AM11" s="142">
        <f t="shared" si="11"/>
        <v>2317</v>
      </c>
      <c r="AN11" s="142">
        <f t="shared" si="11"/>
        <v>205427</v>
      </c>
      <c r="AO11" s="142">
        <f t="shared" si="11"/>
        <v>159055</v>
      </c>
      <c r="AP11" s="142">
        <f t="shared" si="11"/>
        <v>46372</v>
      </c>
      <c r="AQ11" s="142">
        <f t="shared" si="11"/>
        <v>955</v>
      </c>
      <c r="AR11" s="142">
        <f t="shared" si="11"/>
        <v>4553</v>
      </c>
      <c r="AS11" s="142">
        <f t="shared" si="11"/>
        <v>95064</v>
      </c>
      <c r="AT11" s="142">
        <f t="shared" si="11"/>
        <v>1022314</v>
      </c>
      <c r="AU11" s="142">
        <f t="shared" si="11"/>
        <v>1021476</v>
      </c>
      <c r="AV11" s="142">
        <f t="shared" si="11"/>
        <v>838</v>
      </c>
      <c r="AW11" s="142">
        <f t="shared" si="11"/>
        <v>242369</v>
      </c>
      <c r="AX11" s="142">
        <f t="shared" si="11"/>
        <v>12409</v>
      </c>
      <c r="AY11" s="142">
        <f t="shared" si="11"/>
        <v>4834</v>
      </c>
      <c r="AZ11" s="142">
        <f t="shared" si="11"/>
        <v>22517</v>
      </c>
      <c r="BA11" s="142">
        <f t="shared" si="11"/>
        <v>67527</v>
      </c>
      <c r="BB11" s="142">
        <f t="shared" si="11"/>
        <v>7438</v>
      </c>
      <c r="BC11" s="142">
        <f t="shared" si="11"/>
        <v>7251</v>
      </c>
      <c r="BD11" s="142">
        <f t="shared" si="11"/>
        <v>121139</v>
      </c>
      <c r="BE11" s="142">
        <f t="shared" si="11"/>
        <v>5879</v>
      </c>
      <c r="BF11" s="142">
        <f t="shared" si="11"/>
        <v>5533</v>
      </c>
      <c r="BG11" s="142">
        <f t="shared" si="11"/>
        <v>14053</v>
      </c>
      <c r="BH11" s="142">
        <f t="shared" si="11"/>
        <v>0</v>
      </c>
      <c r="BI11" s="142">
        <f t="shared" si="11"/>
        <v>25318</v>
      </c>
      <c r="BJ11" s="142">
        <f t="shared" si="11"/>
        <v>21696</v>
      </c>
      <c r="BK11" s="142">
        <f t="shared" si="11"/>
        <v>3622</v>
      </c>
      <c r="BL11" s="142">
        <f t="shared" si="11"/>
        <v>41967</v>
      </c>
      <c r="BM11" s="142">
        <f t="shared" si="11"/>
        <v>29554</v>
      </c>
      <c r="BN11" s="142">
        <f t="shared" si="11"/>
        <v>12413</v>
      </c>
      <c r="BO11" s="142">
        <f t="shared" si="11"/>
        <v>5661</v>
      </c>
      <c r="BP11" s="142">
        <f t="shared" si="11"/>
        <v>15444</v>
      </c>
      <c r="BQ11" s="142">
        <f t="shared" si="12"/>
        <v>20612</v>
      </c>
      <c r="BR11" s="142">
        <f t="shared" si="12"/>
        <v>5359</v>
      </c>
      <c r="BS11" s="142">
        <f t="shared" si="12"/>
        <v>46167</v>
      </c>
      <c r="BT11" s="142">
        <f t="shared" si="12"/>
        <v>8581</v>
      </c>
      <c r="BU11" s="142">
        <f t="shared" si="12"/>
        <v>10651</v>
      </c>
      <c r="BV11" s="142">
        <f t="shared" si="12"/>
        <v>43679</v>
      </c>
      <c r="BW11" s="142">
        <f t="shared" si="12"/>
        <v>8439</v>
      </c>
      <c r="BX11" s="142">
        <f t="shared" si="12"/>
        <v>2570</v>
      </c>
      <c r="BY11" s="142">
        <f t="shared" si="12"/>
        <v>28820</v>
      </c>
      <c r="BZ11" s="142">
        <f t="shared" si="12"/>
        <v>27091</v>
      </c>
      <c r="CA11" s="142">
        <f t="shared" si="12"/>
        <v>1151</v>
      </c>
      <c r="CB11" s="142">
        <f t="shared" si="12"/>
        <v>578</v>
      </c>
      <c r="CC11" s="142">
        <f t="shared" si="12"/>
        <v>8071</v>
      </c>
      <c r="CD11" s="142">
        <f t="shared" si="12"/>
        <v>179658</v>
      </c>
      <c r="CE11" s="142">
        <f t="shared" si="12"/>
        <v>166230</v>
      </c>
      <c r="CF11" s="142">
        <f t="shared" si="12"/>
        <v>13428</v>
      </c>
      <c r="CG11" s="142">
        <f t="shared" si="12"/>
        <v>28709</v>
      </c>
      <c r="CH11" s="142">
        <f t="shared" si="12"/>
        <v>3471</v>
      </c>
      <c r="CI11" s="142">
        <f t="shared" si="12"/>
        <v>4860</v>
      </c>
      <c r="CJ11" s="142">
        <f t="shared" si="12"/>
        <v>2274</v>
      </c>
      <c r="CK11" s="142">
        <f t="shared" si="12"/>
        <v>12874</v>
      </c>
      <c r="CL11" s="142">
        <f t="shared" si="12"/>
        <v>44110</v>
      </c>
      <c r="CM11" s="142">
        <f t="shared" si="12"/>
        <v>5420</v>
      </c>
      <c r="CN11" s="142">
        <f t="shared" si="12"/>
        <v>590109</v>
      </c>
      <c r="CO11" s="142">
        <f t="shared" si="12"/>
        <v>89112</v>
      </c>
      <c r="CP11" s="142">
        <f t="shared" si="12"/>
        <v>82018</v>
      </c>
      <c r="CQ11" s="142">
        <f t="shared" si="12"/>
        <v>1955</v>
      </c>
      <c r="CR11" s="142">
        <f t="shared" si="12"/>
        <v>5139</v>
      </c>
      <c r="CS11" s="142">
        <f t="shared" si="12"/>
        <v>8843</v>
      </c>
      <c r="CT11" s="142">
        <f t="shared" si="12"/>
        <v>39847</v>
      </c>
      <c r="CU11" s="142">
        <f t="shared" si="12"/>
        <v>19007</v>
      </c>
      <c r="CV11" s="142">
        <f t="shared" si="12"/>
        <v>2803</v>
      </c>
      <c r="CW11" s="142">
        <f t="shared" si="12"/>
        <v>3197</v>
      </c>
      <c r="CX11" s="142">
        <f t="shared" si="12"/>
        <v>1648</v>
      </c>
      <c r="CY11" s="142">
        <f t="shared" si="12"/>
        <v>17704</v>
      </c>
      <c r="CZ11" s="142">
        <f t="shared" si="12"/>
        <v>30910</v>
      </c>
      <c r="DA11" s="142">
        <f t="shared" si="12"/>
        <v>12497</v>
      </c>
    </row>
    <row r="12" spans="1:105" s="125" customFormat="1" x14ac:dyDescent="0.2">
      <c r="A12" s="191" t="s">
        <v>655</v>
      </c>
      <c r="C12" s="125">
        <f>C11</f>
        <v>2003</v>
      </c>
      <c r="D12" s="142">
        <f t="shared" si="10"/>
        <v>276</v>
      </c>
      <c r="E12" s="142">
        <f t="shared" ref="E12:BP15" si="14">E117</f>
        <v>6395</v>
      </c>
      <c r="F12" s="142">
        <f t="shared" si="14"/>
        <v>4280</v>
      </c>
      <c r="G12" s="142">
        <f t="shared" si="14"/>
        <v>1481</v>
      </c>
      <c r="H12" s="142">
        <f t="shared" si="14"/>
        <v>3336</v>
      </c>
      <c r="I12" s="142">
        <f t="shared" si="14"/>
        <v>5417</v>
      </c>
      <c r="J12" s="142">
        <f t="shared" si="14"/>
        <v>4967</v>
      </c>
      <c r="K12" s="142">
        <f t="shared" si="14"/>
        <v>670</v>
      </c>
      <c r="L12" s="142">
        <f t="shared" si="14"/>
        <v>182</v>
      </c>
      <c r="M12" s="142">
        <f t="shared" si="14"/>
        <v>3715</v>
      </c>
      <c r="N12" s="142">
        <f t="shared" si="14"/>
        <v>246</v>
      </c>
      <c r="O12" s="142">
        <f t="shared" si="14"/>
        <v>1639</v>
      </c>
      <c r="P12" s="142">
        <f t="shared" si="14"/>
        <v>184</v>
      </c>
      <c r="Q12" s="142">
        <f t="shared" si="14"/>
        <v>87</v>
      </c>
      <c r="R12" s="142">
        <f t="shared" si="14"/>
        <v>475</v>
      </c>
      <c r="S12" s="142">
        <f t="shared" si="14"/>
        <v>1020</v>
      </c>
      <c r="T12" s="142">
        <f t="shared" si="14"/>
        <v>20120</v>
      </c>
      <c r="U12" s="142">
        <f t="shared" si="14"/>
        <v>8250</v>
      </c>
      <c r="V12" s="142">
        <f t="shared" si="14"/>
        <v>1569</v>
      </c>
      <c r="W12" s="142">
        <f t="shared" si="14"/>
        <v>472</v>
      </c>
      <c r="X12" s="142">
        <f t="shared" si="14"/>
        <v>2134</v>
      </c>
      <c r="Y12" s="142">
        <f t="shared" si="14"/>
        <v>2233</v>
      </c>
      <c r="Z12" s="142">
        <f t="shared" si="14"/>
        <v>1378</v>
      </c>
      <c r="AA12" s="142">
        <f t="shared" si="14"/>
        <v>466</v>
      </c>
      <c r="AB12" s="142">
        <f t="shared" si="14"/>
        <v>83</v>
      </c>
      <c r="AC12" s="142">
        <f t="shared" si="14"/>
        <v>1006</v>
      </c>
      <c r="AD12" s="142">
        <f t="shared" si="14"/>
        <v>3123</v>
      </c>
      <c r="AE12" s="142">
        <f t="shared" si="14"/>
        <v>2840</v>
      </c>
      <c r="AF12" s="142">
        <f t="shared" si="14"/>
        <v>283</v>
      </c>
      <c r="AG12" s="142">
        <f t="shared" si="14"/>
        <v>813</v>
      </c>
      <c r="AH12" s="142">
        <f t="shared" si="14"/>
        <v>3941</v>
      </c>
      <c r="AI12" s="142">
        <f t="shared" si="14"/>
        <v>3814</v>
      </c>
      <c r="AJ12" s="142">
        <f t="shared" si="14"/>
        <v>127</v>
      </c>
      <c r="AK12" s="142">
        <f t="shared" si="14"/>
        <v>2527</v>
      </c>
      <c r="AL12" s="142">
        <f t="shared" si="14"/>
        <v>1578</v>
      </c>
      <c r="AM12" s="142">
        <f t="shared" si="14"/>
        <v>438</v>
      </c>
      <c r="AN12" s="142">
        <f t="shared" si="14"/>
        <v>22193</v>
      </c>
      <c r="AO12" s="142">
        <f t="shared" si="14"/>
        <v>16956</v>
      </c>
      <c r="AP12" s="142">
        <f t="shared" si="14"/>
        <v>5237</v>
      </c>
      <c r="AQ12" s="142">
        <f t="shared" si="14"/>
        <v>167</v>
      </c>
      <c r="AR12" s="142">
        <f t="shared" si="14"/>
        <v>660</v>
      </c>
      <c r="AS12" s="142">
        <f t="shared" si="14"/>
        <v>8136</v>
      </c>
      <c r="AT12" s="142">
        <f t="shared" si="14"/>
        <v>106725</v>
      </c>
      <c r="AU12" s="142">
        <f t="shared" si="14"/>
        <v>106613</v>
      </c>
      <c r="AV12" s="142">
        <f t="shared" si="14"/>
        <v>112</v>
      </c>
      <c r="AW12" s="142">
        <f t="shared" si="14"/>
        <v>26810</v>
      </c>
      <c r="AX12" s="142">
        <f t="shared" si="14"/>
        <v>953</v>
      </c>
      <c r="AY12" s="142">
        <f t="shared" si="14"/>
        <v>793</v>
      </c>
      <c r="AZ12" s="142">
        <f t="shared" si="14"/>
        <v>3838</v>
      </c>
      <c r="BA12" s="142">
        <f t="shared" si="14"/>
        <v>7738</v>
      </c>
      <c r="BB12" s="142">
        <f t="shared" si="14"/>
        <v>1101</v>
      </c>
      <c r="BC12" s="142">
        <f t="shared" si="14"/>
        <v>1620</v>
      </c>
      <c r="BD12" s="142">
        <f t="shared" si="14"/>
        <v>13245</v>
      </c>
      <c r="BE12" s="142">
        <f t="shared" si="14"/>
        <v>773</v>
      </c>
      <c r="BF12" s="142">
        <f t="shared" si="14"/>
        <v>830</v>
      </c>
      <c r="BG12" s="142">
        <f t="shared" si="14"/>
        <v>2116</v>
      </c>
      <c r="BH12" s="142">
        <f t="shared" si="14"/>
        <v>0</v>
      </c>
      <c r="BI12" s="142">
        <f t="shared" si="14"/>
        <v>2917</v>
      </c>
      <c r="BJ12" s="142">
        <f t="shared" si="14"/>
        <v>2630</v>
      </c>
      <c r="BK12" s="142">
        <f t="shared" si="14"/>
        <v>287</v>
      </c>
      <c r="BL12" s="142">
        <f t="shared" si="14"/>
        <v>5817</v>
      </c>
      <c r="BM12" s="142">
        <f t="shared" si="14"/>
        <v>4094</v>
      </c>
      <c r="BN12" s="142">
        <f t="shared" si="14"/>
        <v>1723</v>
      </c>
      <c r="BO12" s="142">
        <f t="shared" si="14"/>
        <v>1349</v>
      </c>
      <c r="BP12" s="142">
        <f t="shared" si="14"/>
        <v>2192</v>
      </c>
      <c r="BQ12" s="142">
        <f t="shared" si="12"/>
        <v>2991</v>
      </c>
      <c r="BR12" s="142">
        <f t="shared" si="12"/>
        <v>965</v>
      </c>
      <c r="BS12" s="142">
        <f t="shared" si="12"/>
        <v>5645</v>
      </c>
      <c r="BT12" s="142">
        <f t="shared" si="12"/>
        <v>1035</v>
      </c>
      <c r="BU12" s="142">
        <f t="shared" si="12"/>
        <v>1607</v>
      </c>
      <c r="BV12" s="142">
        <f t="shared" si="12"/>
        <v>4520</v>
      </c>
      <c r="BW12" s="142">
        <f t="shared" si="12"/>
        <v>1593</v>
      </c>
      <c r="BX12" s="142">
        <f t="shared" si="12"/>
        <v>621</v>
      </c>
      <c r="BY12" s="142">
        <f t="shared" si="12"/>
        <v>4025</v>
      </c>
      <c r="BZ12" s="142">
        <f t="shared" si="12"/>
        <v>3722</v>
      </c>
      <c r="CA12" s="142">
        <f t="shared" si="12"/>
        <v>203</v>
      </c>
      <c r="CB12" s="142">
        <f t="shared" si="12"/>
        <v>100</v>
      </c>
      <c r="CC12" s="142">
        <f t="shared" si="12"/>
        <v>1200</v>
      </c>
      <c r="CD12" s="142">
        <f t="shared" si="12"/>
        <v>25362</v>
      </c>
      <c r="CE12" s="142">
        <f t="shared" si="12"/>
        <v>23966</v>
      </c>
      <c r="CF12" s="142">
        <f t="shared" si="12"/>
        <v>1396</v>
      </c>
      <c r="CG12" s="142">
        <f t="shared" si="12"/>
        <v>3734</v>
      </c>
      <c r="CH12" s="142">
        <f t="shared" si="12"/>
        <v>577</v>
      </c>
      <c r="CI12" s="142">
        <f t="shared" si="12"/>
        <v>878</v>
      </c>
      <c r="CJ12" s="142">
        <f t="shared" si="12"/>
        <v>461</v>
      </c>
      <c r="CK12" s="142">
        <f t="shared" si="12"/>
        <v>1738</v>
      </c>
      <c r="CL12" s="142">
        <f t="shared" si="12"/>
        <v>5123</v>
      </c>
      <c r="CM12" s="142">
        <f t="shared" si="12"/>
        <v>745</v>
      </c>
      <c r="CN12" s="142">
        <f t="shared" si="12"/>
        <v>78469</v>
      </c>
      <c r="CO12" s="142">
        <f t="shared" si="12"/>
        <v>9907</v>
      </c>
      <c r="CP12" s="142">
        <f t="shared" si="12"/>
        <v>8846</v>
      </c>
      <c r="CQ12" s="142">
        <f t="shared" si="12"/>
        <v>363</v>
      </c>
      <c r="CR12" s="142">
        <f t="shared" si="12"/>
        <v>698</v>
      </c>
      <c r="CS12" s="142">
        <f t="shared" si="12"/>
        <v>848</v>
      </c>
      <c r="CT12" s="142">
        <f t="shared" si="12"/>
        <v>5635</v>
      </c>
      <c r="CU12" s="142">
        <f t="shared" si="12"/>
        <v>2145</v>
      </c>
      <c r="CV12" s="142">
        <f t="shared" si="12"/>
        <v>511</v>
      </c>
      <c r="CW12" s="142">
        <f t="shared" si="12"/>
        <v>542</v>
      </c>
      <c r="CX12" s="142">
        <f t="shared" si="12"/>
        <v>242</v>
      </c>
      <c r="CY12" s="142">
        <f t="shared" si="12"/>
        <v>2678</v>
      </c>
      <c r="CZ12" s="142">
        <f t="shared" si="12"/>
        <v>2264</v>
      </c>
      <c r="DA12" s="142">
        <f t="shared" si="12"/>
        <v>1365</v>
      </c>
    </row>
    <row r="13" spans="1:105" s="125" customFormat="1" x14ac:dyDescent="0.2">
      <c r="A13" s="191" t="s">
        <v>678</v>
      </c>
      <c r="C13" s="125">
        <f>C12</f>
        <v>2003</v>
      </c>
      <c r="D13" s="142">
        <f t="shared" si="10"/>
        <v>0</v>
      </c>
      <c r="E13" s="142">
        <f t="shared" si="14"/>
        <v>0</v>
      </c>
      <c r="F13" s="142">
        <f t="shared" si="14"/>
        <v>5</v>
      </c>
      <c r="G13" s="142">
        <f t="shared" si="14"/>
        <v>1</v>
      </c>
      <c r="H13" s="142">
        <f t="shared" si="14"/>
        <v>0</v>
      </c>
      <c r="I13" s="142">
        <f t="shared" si="14"/>
        <v>0</v>
      </c>
      <c r="J13" s="142">
        <f t="shared" si="14"/>
        <v>3</v>
      </c>
      <c r="K13" s="142">
        <f t="shared" si="14"/>
        <v>0</v>
      </c>
      <c r="L13" s="142">
        <f t="shared" si="14"/>
        <v>0</v>
      </c>
      <c r="M13" s="142">
        <f t="shared" si="14"/>
        <v>3</v>
      </c>
      <c r="N13" s="142">
        <f t="shared" si="14"/>
        <v>0</v>
      </c>
      <c r="O13" s="142">
        <f t="shared" si="14"/>
        <v>2</v>
      </c>
      <c r="P13" s="142">
        <f t="shared" si="14"/>
        <v>0</v>
      </c>
      <c r="Q13" s="142">
        <f t="shared" si="14"/>
        <v>0</v>
      </c>
      <c r="R13" s="142">
        <f t="shared" si="14"/>
        <v>0</v>
      </c>
      <c r="S13" s="142">
        <f t="shared" si="14"/>
        <v>111</v>
      </c>
      <c r="T13" s="142">
        <f t="shared" si="14"/>
        <v>10</v>
      </c>
      <c r="U13" s="142">
        <f t="shared" si="14"/>
        <v>10</v>
      </c>
      <c r="V13" s="142">
        <f t="shared" si="14"/>
        <v>1</v>
      </c>
      <c r="W13" s="142">
        <f t="shared" si="14"/>
        <v>0</v>
      </c>
      <c r="X13" s="142">
        <f t="shared" si="14"/>
        <v>0</v>
      </c>
      <c r="Y13" s="142">
        <f t="shared" si="14"/>
        <v>1</v>
      </c>
      <c r="Z13" s="142">
        <f t="shared" si="14"/>
        <v>0</v>
      </c>
      <c r="AA13" s="142">
        <f t="shared" si="14"/>
        <v>0</v>
      </c>
      <c r="AB13" s="142">
        <f t="shared" si="14"/>
        <v>6</v>
      </c>
      <c r="AC13" s="142">
        <f t="shared" si="14"/>
        <v>2</v>
      </c>
      <c r="AD13" s="142">
        <f t="shared" si="14"/>
        <v>0</v>
      </c>
      <c r="AE13" s="142">
        <f t="shared" si="14"/>
        <v>0</v>
      </c>
      <c r="AF13" s="142">
        <f t="shared" si="14"/>
        <v>0</v>
      </c>
      <c r="AG13" s="142">
        <f t="shared" si="14"/>
        <v>0</v>
      </c>
      <c r="AH13" s="142">
        <f t="shared" si="14"/>
        <v>3</v>
      </c>
      <c r="AI13" s="142">
        <f t="shared" si="14"/>
        <v>3</v>
      </c>
      <c r="AJ13" s="142">
        <f t="shared" si="14"/>
        <v>0</v>
      </c>
      <c r="AK13" s="142">
        <f t="shared" si="14"/>
        <v>0</v>
      </c>
      <c r="AL13" s="142">
        <f t="shared" si="14"/>
        <v>0</v>
      </c>
      <c r="AM13" s="142">
        <f t="shared" si="14"/>
        <v>0</v>
      </c>
      <c r="AN13" s="142">
        <f t="shared" si="14"/>
        <v>14</v>
      </c>
      <c r="AO13" s="142">
        <f t="shared" si="14"/>
        <v>10</v>
      </c>
      <c r="AP13" s="142">
        <f t="shared" si="14"/>
        <v>4</v>
      </c>
      <c r="AQ13" s="142">
        <f t="shared" si="14"/>
        <v>0</v>
      </c>
      <c r="AR13" s="142">
        <f t="shared" si="14"/>
        <v>1</v>
      </c>
      <c r="AS13" s="142">
        <f t="shared" si="14"/>
        <v>4</v>
      </c>
      <c r="AT13" s="142">
        <f t="shared" si="14"/>
        <v>25</v>
      </c>
      <c r="AU13" s="142">
        <f t="shared" si="14"/>
        <v>25</v>
      </c>
      <c r="AV13" s="142">
        <f t="shared" si="14"/>
        <v>0</v>
      </c>
      <c r="AW13" s="142">
        <f t="shared" si="14"/>
        <v>11</v>
      </c>
      <c r="AX13" s="142">
        <f t="shared" si="14"/>
        <v>0</v>
      </c>
      <c r="AY13" s="142">
        <f t="shared" si="14"/>
        <v>0</v>
      </c>
      <c r="AZ13" s="142">
        <f t="shared" si="14"/>
        <v>3</v>
      </c>
      <c r="BA13" s="142">
        <f t="shared" si="14"/>
        <v>4</v>
      </c>
      <c r="BB13" s="142">
        <f t="shared" si="14"/>
        <v>0</v>
      </c>
      <c r="BC13" s="142">
        <f t="shared" si="14"/>
        <v>0</v>
      </c>
      <c r="BD13" s="142">
        <f t="shared" si="14"/>
        <v>3</v>
      </c>
      <c r="BE13" s="142">
        <f t="shared" si="14"/>
        <v>1</v>
      </c>
      <c r="BF13" s="142">
        <f t="shared" si="14"/>
        <v>0</v>
      </c>
      <c r="BG13" s="142">
        <f t="shared" si="14"/>
        <v>2</v>
      </c>
      <c r="BH13" s="142">
        <f t="shared" si="14"/>
        <v>0</v>
      </c>
      <c r="BI13" s="142">
        <f t="shared" si="14"/>
        <v>0</v>
      </c>
      <c r="BJ13" s="142">
        <f t="shared" si="14"/>
        <v>0</v>
      </c>
      <c r="BK13" s="142">
        <f t="shared" si="14"/>
        <v>0</v>
      </c>
      <c r="BL13" s="142">
        <f t="shared" si="14"/>
        <v>0</v>
      </c>
      <c r="BM13" s="142">
        <f t="shared" si="14"/>
        <v>0</v>
      </c>
      <c r="BN13" s="142">
        <f t="shared" si="14"/>
        <v>0</v>
      </c>
      <c r="BO13" s="142">
        <f t="shared" si="14"/>
        <v>0</v>
      </c>
      <c r="BP13" s="142">
        <f t="shared" si="14"/>
        <v>0</v>
      </c>
      <c r="BQ13" s="142">
        <f t="shared" si="12"/>
        <v>0</v>
      </c>
      <c r="BR13" s="142">
        <f t="shared" si="12"/>
        <v>0</v>
      </c>
      <c r="BS13" s="142">
        <f t="shared" si="12"/>
        <v>2</v>
      </c>
      <c r="BT13" s="142">
        <f t="shared" si="12"/>
        <v>0</v>
      </c>
      <c r="BU13" s="142">
        <f t="shared" si="12"/>
        <v>0</v>
      </c>
      <c r="BV13" s="142">
        <f t="shared" si="12"/>
        <v>3</v>
      </c>
      <c r="BW13" s="142">
        <f t="shared" si="12"/>
        <v>0</v>
      </c>
      <c r="BX13" s="142">
        <f t="shared" si="12"/>
        <v>0</v>
      </c>
      <c r="BY13" s="142">
        <f t="shared" si="12"/>
        <v>2</v>
      </c>
      <c r="BZ13" s="142">
        <f t="shared" si="12"/>
        <v>2</v>
      </c>
      <c r="CA13" s="142">
        <f t="shared" si="12"/>
        <v>0</v>
      </c>
      <c r="CB13" s="142">
        <f t="shared" si="12"/>
        <v>0</v>
      </c>
      <c r="CC13" s="142">
        <f t="shared" si="12"/>
        <v>0</v>
      </c>
      <c r="CD13" s="142">
        <f t="shared" si="12"/>
        <v>5</v>
      </c>
      <c r="CE13" s="142">
        <f t="shared" si="12"/>
        <v>5</v>
      </c>
      <c r="CF13" s="142">
        <f t="shared" si="12"/>
        <v>0</v>
      </c>
      <c r="CG13" s="142">
        <f t="shared" si="12"/>
        <v>0</v>
      </c>
      <c r="CH13" s="142">
        <f t="shared" si="12"/>
        <v>0</v>
      </c>
      <c r="CI13" s="142">
        <f t="shared" si="12"/>
        <v>0</v>
      </c>
      <c r="CJ13" s="142">
        <f t="shared" si="12"/>
        <v>0</v>
      </c>
      <c r="CK13" s="142">
        <f t="shared" si="12"/>
        <v>1</v>
      </c>
      <c r="CL13" s="142">
        <f t="shared" si="12"/>
        <v>3</v>
      </c>
      <c r="CM13" s="142">
        <f t="shared" si="12"/>
        <v>0</v>
      </c>
      <c r="CN13" s="142">
        <f t="shared" si="12"/>
        <v>47</v>
      </c>
      <c r="CO13" s="142">
        <f t="shared" si="12"/>
        <v>3</v>
      </c>
      <c r="CP13" s="142">
        <f t="shared" si="12"/>
        <v>3</v>
      </c>
      <c r="CQ13" s="142">
        <f t="shared" si="12"/>
        <v>0</v>
      </c>
      <c r="CR13" s="142">
        <f t="shared" si="12"/>
        <v>0</v>
      </c>
      <c r="CS13" s="142">
        <f t="shared" si="12"/>
        <v>0</v>
      </c>
      <c r="CT13" s="142">
        <f t="shared" si="12"/>
        <v>2</v>
      </c>
      <c r="CU13" s="142">
        <f t="shared" si="12"/>
        <v>3</v>
      </c>
      <c r="CV13" s="142">
        <f t="shared" si="12"/>
        <v>0</v>
      </c>
      <c r="CW13" s="142">
        <f t="shared" si="12"/>
        <v>1</v>
      </c>
      <c r="CX13" s="142">
        <f t="shared" si="12"/>
        <v>0</v>
      </c>
      <c r="CY13" s="142">
        <f t="shared" si="12"/>
        <v>0</v>
      </c>
      <c r="CZ13" s="142">
        <f t="shared" si="12"/>
        <v>0</v>
      </c>
      <c r="DA13" s="142">
        <f t="shared" si="12"/>
        <v>1</v>
      </c>
    </row>
    <row r="14" spans="1:105" s="125" customFormat="1" x14ac:dyDescent="0.2">
      <c r="A14" s="246" t="s">
        <v>680</v>
      </c>
      <c r="B14" s="246" t="s">
        <v>669</v>
      </c>
      <c r="C14" s="125">
        <f>C13</f>
        <v>2003</v>
      </c>
      <c r="D14" s="142">
        <f t="shared" si="10"/>
        <v>621</v>
      </c>
      <c r="E14" s="142">
        <f t="shared" si="14"/>
        <v>13177</v>
      </c>
      <c r="F14" s="142">
        <f t="shared" si="14"/>
        <v>9020</v>
      </c>
      <c r="G14" s="142">
        <f t="shared" si="14"/>
        <v>2576</v>
      </c>
      <c r="H14" s="142">
        <f t="shared" si="14"/>
        <v>8450</v>
      </c>
      <c r="I14" s="142">
        <f t="shared" si="14"/>
        <v>13721</v>
      </c>
      <c r="J14" s="142">
        <f t="shared" si="14"/>
        <v>11821</v>
      </c>
      <c r="K14" s="142">
        <f t="shared" si="14"/>
        <v>1513</v>
      </c>
      <c r="L14" s="142">
        <f t="shared" si="14"/>
        <v>341</v>
      </c>
      <c r="M14" s="142">
        <f t="shared" si="14"/>
        <v>10465</v>
      </c>
      <c r="N14" s="142">
        <f t="shared" si="14"/>
        <v>715</v>
      </c>
      <c r="O14" s="142">
        <f t="shared" si="14"/>
        <v>2517</v>
      </c>
      <c r="P14" s="142">
        <f t="shared" si="14"/>
        <v>1</v>
      </c>
      <c r="Q14" s="142">
        <f t="shared" si="14"/>
        <v>1</v>
      </c>
      <c r="R14" s="142">
        <f t="shared" si="14"/>
        <v>1</v>
      </c>
      <c r="S14" s="142">
        <f t="shared" si="14"/>
        <v>3</v>
      </c>
      <c r="T14" s="142">
        <f t="shared" si="14"/>
        <v>46699</v>
      </c>
      <c r="U14" s="142">
        <f t="shared" si="14"/>
        <v>22807</v>
      </c>
      <c r="V14" s="142">
        <f t="shared" si="14"/>
        <v>2660</v>
      </c>
      <c r="W14" s="142">
        <f t="shared" si="14"/>
        <v>0</v>
      </c>
      <c r="X14" s="142">
        <f t="shared" si="14"/>
        <v>7029</v>
      </c>
      <c r="Y14" s="142">
        <f t="shared" si="14"/>
        <v>5701</v>
      </c>
      <c r="Z14" s="142">
        <f t="shared" si="14"/>
        <v>3020</v>
      </c>
      <c r="AA14" s="142">
        <f t="shared" si="14"/>
        <v>1006</v>
      </c>
      <c r="AB14" s="142">
        <f t="shared" si="14"/>
        <v>152</v>
      </c>
      <c r="AC14" s="142">
        <f t="shared" si="14"/>
        <v>8</v>
      </c>
      <c r="AD14" s="142">
        <f t="shared" si="14"/>
        <v>820</v>
      </c>
      <c r="AE14" s="142">
        <f t="shared" si="14"/>
        <v>3</v>
      </c>
      <c r="AF14" s="142">
        <f t="shared" si="14"/>
        <v>817</v>
      </c>
      <c r="AG14" s="142">
        <f t="shared" si="14"/>
        <v>2437</v>
      </c>
      <c r="AH14" s="142">
        <f t="shared" si="14"/>
        <v>2</v>
      </c>
      <c r="AI14" s="142">
        <f t="shared" si="14"/>
        <v>1</v>
      </c>
      <c r="AJ14" s="142">
        <f t="shared" si="14"/>
        <v>1</v>
      </c>
      <c r="AK14" s="142">
        <f t="shared" si="14"/>
        <v>2666</v>
      </c>
      <c r="AL14" s="142">
        <f t="shared" si="14"/>
        <v>3804</v>
      </c>
      <c r="AM14" s="142">
        <f t="shared" si="14"/>
        <v>1</v>
      </c>
      <c r="AN14" s="142">
        <f t="shared" si="14"/>
        <v>51482</v>
      </c>
      <c r="AO14" s="142">
        <f t="shared" si="14"/>
        <v>36389</v>
      </c>
      <c r="AP14" s="142">
        <f t="shared" si="14"/>
        <v>15093</v>
      </c>
      <c r="AQ14" s="142">
        <f t="shared" si="14"/>
        <v>1</v>
      </c>
      <c r="AR14" s="142">
        <f t="shared" si="14"/>
        <v>1</v>
      </c>
      <c r="AS14" s="142">
        <f t="shared" si="14"/>
        <v>1</v>
      </c>
      <c r="AT14" s="142">
        <f t="shared" si="14"/>
        <v>5151</v>
      </c>
      <c r="AU14" s="142">
        <f t="shared" si="14"/>
        <v>4785</v>
      </c>
      <c r="AV14" s="142">
        <f t="shared" si="14"/>
        <v>366</v>
      </c>
      <c r="AW14" s="142">
        <f t="shared" si="14"/>
        <v>43946</v>
      </c>
      <c r="AX14" s="142">
        <f t="shared" si="14"/>
        <v>2196</v>
      </c>
      <c r="AY14" s="142">
        <f t="shared" si="14"/>
        <v>437</v>
      </c>
      <c r="AZ14" s="142">
        <f t="shared" si="14"/>
        <v>5018</v>
      </c>
      <c r="BA14" s="142">
        <f t="shared" si="14"/>
        <v>20821</v>
      </c>
      <c r="BB14" s="142">
        <f t="shared" si="14"/>
        <v>2</v>
      </c>
      <c r="BC14" s="142">
        <f t="shared" si="14"/>
        <v>7</v>
      </c>
      <c r="BD14" s="142">
        <f t="shared" si="14"/>
        <v>30837</v>
      </c>
      <c r="BE14" s="142">
        <f t="shared" si="14"/>
        <v>1958</v>
      </c>
      <c r="BF14" s="142">
        <f t="shared" si="14"/>
        <v>1384</v>
      </c>
      <c r="BG14" s="142">
        <f t="shared" si="14"/>
        <v>4429</v>
      </c>
      <c r="BH14" s="142">
        <f t="shared" si="14"/>
        <v>0</v>
      </c>
      <c r="BI14" s="142">
        <f t="shared" si="14"/>
        <v>691</v>
      </c>
      <c r="BJ14" s="142">
        <f t="shared" si="14"/>
        <v>1</v>
      </c>
      <c r="BK14" s="142">
        <f t="shared" si="14"/>
        <v>690</v>
      </c>
      <c r="BL14" s="142">
        <f t="shared" si="14"/>
        <v>11335</v>
      </c>
      <c r="BM14" s="142">
        <f t="shared" si="14"/>
        <v>9083</v>
      </c>
      <c r="BN14" s="142">
        <f t="shared" si="14"/>
        <v>2252</v>
      </c>
      <c r="BO14" s="142">
        <f t="shared" si="14"/>
        <v>1591</v>
      </c>
      <c r="BP14" s="142">
        <f t="shared" si="14"/>
        <v>1</v>
      </c>
      <c r="BQ14" s="142">
        <f t="shared" si="12"/>
        <v>5277</v>
      </c>
      <c r="BR14" s="142">
        <f t="shared" si="12"/>
        <v>3</v>
      </c>
      <c r="BS14" s="142">
        <f t="shared" si="12"/>
        <v>14688</v>
      </c>
      <c r="BT14" s="142">
        <f t="shared" si="12"/>
        <v>2452</v>
      </c>
      <c r="BU14" s="142">
        <f t="shared" si="12"/>
        <v>3462</v>
      </c>
      <c r="BV14" s="142">
        <f t="shared" si="12"/>
        <v>10076</v>
      </c>
      <c r="BW14" s="142">
        <f t="shared" si="12"/>
        <v>2571</v>
      </c>
      <c r="BX14" s="142">
        <f t="shared" si="12"/>
        <v>1004</v>
      </c>
      <c r="BY14" s="142">
        <f t="shared" si="12"/>
        <v>8046</v>
      </c>
      <c r="BZ14" s="142">
        <f t="shared" si="12"/>
        <v>7399</v>
      </c>
      <c r="CA14" s="142">
        <f t="shared" si="12"/>
        <v>414</v>
      </c>
      <c r="CB14" s="142">
        <f t="shared" si="12"/>
        <v>233</v>
      </c>
      <c r="CC14" s="142">
        <f t="shared" si="12"/>
        <v>3</v>
      </c>
      <c r="CD14" s="142">
        <f t="shared" si="12"/>
        <v>49969</v>
      </c>
      <c r="CE14" s="142">
        <f t="shared" si="12"/>
        <v>46186</v>
      </c>
      <c r="CF14" s="142">
        <f t="shared" si="12"/>
        <v>3783</v>
      </c>
      <c r="CG14" s="142">
        <f t="shared" si="12"/>
        <v>8619</v>
      </c>
      <c r="CH14" s="142">
        <f t="shared" si="12"/>
        <v>1055</v>
      </c>
      <c r="CI14" s="142">
        <f t="shared" si="12"/>
        <v>1633</v>
      </c>
      <c r="CJ14" s="142">
        <f t="shared" si="12"/>
        <v>535</v>
      </c>
      <c r="CK14" s="142">
        <f t="shared" si="12"/>
        <v>1</v>
      </c>
      <c r="CL14" s="142">
        <f t="shared" si="12"/>
        <v>2</v>
      </c>
      <c r="CM14" s="142">
        <f t="shared" si="12"/>
        <v>1</v>
      </c>
      <c r="CN14" s="142">
        <f t="shared" si="12"/>
        <v>159821</v>
      </c>
      <c r="CO14" s="142">
        <f t="shared" si="12"/>
        <v>24273</v>
      </c>
      <c r="CP14" s="142">
        <f t="shared" si="12"/>
        <v>22745</v>
      </c>
      <c r="CQ14" s="142">
        <f t="shared" si="12"/>
        <v>617</v>
      </c>
      <c r="CR14" s="142">
        <f t="shared" si="12"/>
        <v>911</v>
      </c>
      <c r="CS14" s="142">
        <f t="shared" si="12"/>
        <v>2107</v>
      </c>
      <c r="CT14" s="142">
        <f t="shared" si="12"/>
        <v>6</v>
      </c>
      <c r="CU14" s="142">
        <f t="shared" si="12"/>
        <v>6537</v>
      </c>
      <c r="CV14" s="142">
        <f t="shared" si="12"/>
        <v>3</v>
      </c>
      <c r="CW14" s="142">
        <f t="shared" si="12"/>
        <v>1328</v>
      </c>
      <c r="CX14" s="142">
        <f t="shared" si="12"/>
        <v>711</v>
      </c>
      <c r="CY14" s="142">
        <f t="shared" si="12"/>
        <v>11</v>
      </c>
      <c r="CZ14" s="142">
        <f t="shared" si="12"/>
        <v>9962</v>
      </c>
      <c r="DA14" s="142">
        <f t="shared" si="12"/>
        <v>3</v>
      </c>
    </row>
    <row r="15" spans="1:105" s="125" customFormat="1" x14ac:dyDescent="0.2">
      <c r="A15" s="246" t="s">
        <v>681</v>
      </c>
      <c r="B15" s="246" t="s">
        <v>668</v>
      </c>
      <c r="C15" s="125">
        <f>C14</f>
        <v>2003</v>
      </c>
      <c r="D15" s="142">
        <f t="shared" si="10"/>
        <v>15</v>
      </c>
      <c r="E15" s="142">
        <f t="shared" si="14"/>
        <v>0</v>
      </c>
      <c r="F15" s="142">
        <f t="shared" si="14"/>
        <v>320</v>
      </c>
      <c r="G15" s="142">
        <f t="shared" si="14"/>
        <v>250</v>
      </c>
      <c r="H15" s="142">
        <f t="shared" si="14"/>
        <v>769</v>
      </c>
      <c r="I15" s="142">
        <f t="shared" si="14"/>
        <v>0</v>
      </c>
      <c r="J15" s="142">
        <f t="shared" si="14"/>
        <v>0</v>
      </c>
      <c r="K15" s="142">
        <f t="shared" si="14"/>
        <v>25</v>
      </c>
      <c r="L15" s="142">
        <f t="shared" si="14"/>
        <v>27</v>
      </c>
      <c r="M15" s="142">
        <f t="shared" si="14"/>
        <v>402</v>
      </c>
      <c r="N15" s="142">
        <f t="shared" si="14"/>
        <v>21</v>
      </c>
      <c r="O15" s="142">
        <f t="shared" si="14"/>
        <v>0</v>
      </c>
      <c r="P15" s="142">
        <f t="shared" si="14"/>
        <v>0</v>
      </c>
      <c r="Q15" s="142">
        <f t="shared" si="14"/>
        <v>1</v>
      </c>
      <c r="R15" s="142">
        <f t="shared" si="14"/>
        <v>0</v>
      </c>
      <c r="S15" s="142">
        <f t="shared" si="14"/>
        <v>0</v>
      </c>
      <c r="T15" s="142">
        <f t="shared" si="14"/>
        <v>0</v>
      </c>
      <c r="U15" s="142">
        <f t="shared" si="14"/>
        <v>1518</v>
      </c>
      <c r="V15" s="142">
        <f t="shared" si="14"/>
        <v>237</v>
      </c>
      <c r="W15" s="142">
        <f t="shared" si="14"/>
        <v>0</v>
      </c>
      <c r="X15" s="142">
        <f t="shared" si="14"/>
        <v>369</v>
      </c>
      <c r="Y15" s="142">
        <f t="shared" si="14"/>
        <v>65</v>
      </c>
      <c r="Z15" s="142">
        <f t="shared" si="14"/>
        <v>65</v>
      </c>
      <c r="AA15" s="142">
        <f t="shared" si="14"/>
        <v>0</v>
      </c>
      <c r="AB15" s="142">
        <f t="shared" si="14"/>
        <v>0</v>
      </c>
      <c r="AC15" s="142">
        <f t="shared" si="14"/>
        <v>0</v>
      </c>
      <c r="AD15" s="142">
        <f t="shared" si="14"/>
        <v>70</v>
      </c>
      <c r="AE15" s="142">
        <f t="shared" si="14"/>
        <v>39</v>
      </c>
      <c r="AF15" s="142">
        <f t="shared" si="14"/>
        <v>31</v>
      </c>
      <c r="AG15" s="142">
        <f t="shared" si="14"/>
        <v>0</v>
      </c>
      <c r="AH15" s="142">
        <f t="shared" si="14"/>
        <v>35</v>
      </c>
      <c r="AI15" s="142">
        <f t="shared" si="14"/>
        <v>35</v>
      </c>
      <c r="AJ15" s="142">
        <f t="shared" si="14"/>
        <v>0</v>
      </c>
      <c r="AK15" s="142">
        <f t="shared" si="14"/>
        <v>867</v>
      </c>
      <c r="AL15" s="142">
        <f t="shared" si="14"/>
        <v>181</v>
      </c>
      <c r="AM15" s="142">
        <f t="shared" si="14"/>
        <v>24</v>
      </c>
      <c r="AN15" s="142">
        <f t="shared" si="14"/>
        <v>505</v>
      </c>
      <c r="AO15" s="142">
        <f t="shared" si="14"/>
        <v>243</v>
      </c>
      <c r="AP15" s="142">
        <f t="shared" si="14"/>
        <v>262</v>
      </c>
      <c r="AQ15" s="142">
        <f t="shared" si="14"/>
        <v>0</v>
      </c>
      <c r="AR15" s="142">
        <f t="shared" si="14"/>
        <v>23</v>
      </c>
      <c r="AS15" s="142">
        <f t="shared" si="14"/>
        <v>0</v>
      </c>
      <c r="AT15" s="142">
        <f t="shared" si="14"/>
        <v>0</v>
      </c>
      <c r="AU15" s="142">
        <f t="shared" si="14"/>
        <v>0</v>
      </c>
      <c r="AV15" s="142">
        <f t="shared" si="14"/>
        <v>0</v>
      </c>
      <c r="AW15" s="142">
        <f t="shared" si="14"/>
        <v>0</v>
      </c>
      <c r="AX15" s="142">
        <f t="shared" si="14"/>
        <v>181</v>
      </c>
      <c r="AY15" s="142">
        <f t="shared" si="14"/>
        <v>0</v>
      </c>
      <c r="AZ15" s="142">
        <f t="shared" si="14"/>
        <v>0</v>
      </c>
      <c r="BA15" s="142">
        <f t="shared" si="14"/>
        <v>0</v>
      </c>
      <c r="BB15" s="142">
        <f t="shared" si="14"/>
        <v>48</v>
      </c>
      <c r="BC15" s="142">
        <f t="shared" si="14"/>
        <v>48</v>
      </c>
      <c r="BD15" s="142">
        <f t="shared" si="14"/>
        <v>817</v>
      </c>
      <c r="BE15" s="142">
        <f t="shared" si="14"/>
        <v>46</v>
      </c>
      <c r="BF15" s="142">
        <f t="shared" si="14"/>
        <v>113</v>
      </c>
      <c r="BG15" s="142">
        <f t="shared" si="14"/>
        <v>334</v>
      </c>
      <c r="BH15" s="142">
        <f t="shared" si="14"/>
        <v>0</v>
      </c>
      <c r="BI15" s="142">
        <f t="shared" si="14"/>
        <v>0</v>
      </c>
      <c r="BJ15" s="142">
        <f t="shared" si="14"/>
        <v>0</v>
      </c>
      <c r="BK15" s="142">
        <f t="shared" si="14"/>
        <v>23</v>
      </c>
      <c r="BL15" s="142">
        <f t="shared" si="14"/>
        <v>582</v>
      </c>
      <c r="BM15" s="142">
        <f t="shared" si="14"/>
        <v>52</v>
      </c>
      <c r="BN15" s="142">
        <f t="shared" si="14"/>
        <v>530</v>
      </c>
      <c r="BO15" s="142">
        <f t="shared" si="14"/>
        <v>108</v>
      </c>
      <c r="BP15" s="142">
        <f t="shared" ref="BP15:DA15" si="15">BP120</f>
        <v>0</v>
      </c>
      <c r="BQ15" s="142">
        <f t="shared" si="15"/>
        <v>1077</v>
      </c>
      <c r="BR15" s="142">
        <f t="shared" si="15"/>
        <v>1</v>
      </c>
      <c r="BS15" s="142">
        <f t="shared" si="15"/>
        <v>240</v>
      </c>
      <c r="BT15" s="142">
        <f t="shared" si="15"/>
        <v>164</v>
      </c>
      <c r="BU15" s="142">
        <f t="shared" si="15"/>
        <v>274</v>
      </c>
      <c r="BV15" s="142">
        <f t="shared" si="15"/>
        <v>81</v>
      </c>
      <c r="BW15" s="142">
        <f t="shared" si="15"/>
        <v>286</v>
      </c>
      <c r="BX15" s="142">
        <f t="shared" si="15"/>
        <v>16</v>
      </c>
      <c r="BY15" s="142">
        <f t="shared" si="15"/>
        <v>702</v>
      </c>
      <c r="BZ15" s="142">
        <f t="shared" si="15"/>
        <v>668</v>
      </c>
      <c r="CA15" s="142">
        <f t="shared" si="15"/>
        <v>34</v>
      </c>
      <c r="CB15" s="142">
        <f t="shared" si="15"/>
        <v>0</v>
      </c>
      <c r="CC15" s="142">
        <f t="shared" si="15"/>
        <v>0</v>
      </c>
      <c r="CD15" s="142">
        <f t="shared" si="15"/>
        <v>276</v>
      </c>
      <c r="CE15" s="142">
        <f t="shared" si="15"/>
        <v>276</v>
      </c>
      <c r="CF15" s="142">
        <f t="shared" si="15"/>
        <v>0</v>
      </c>
      <c r="CG15" s="142">
        <f t="shared" si="15"/>
        <v>466</v>
      </c>
      <c r="CH15" s="142">
        <f t="shared" si="15"/>
        <v>0</v>
      </c>
      <c r="CI15" s="142">
        <f t="shared" si="15"/>
        <v>56</v>
      </c>
      <c r="CJ15" s="142">
        <f t="shared" si="15"/>
        <v>0</v>
      </c>
      <c r="CK15" s="142">
        <f t="shared" si="15"/>
        <v>32</v>
      </c>
      <c r="CL15" s="142">
        <f t="shared" si="15"/>
        <v>135</v>
      </c>
      <c r="CM15" s="142">
        <f t="shared" si="15"/>
        <v>19</v>
      </c>
      <c r="CN15" s="142">
        <f t="shared" si="15"/>
        <v>0</v>
      </c>
      <c r="CO15" s="142">
        <f t="shared" si="15"/>
        <v>881</v>
      </c>
      <c r="CP15" s="142">
        <f t="shared" si="15"/>
        <v>781</v>
      </c>
      <c r="CQ15" s="142">
        <f t="shared" si="15"/>
        <v>22</v>
      </c>
      <c r="CR15" s="142">
        <f t="shared" si="15"/>
        <v>78</v>
      </c>
      <c r="CS15" s="142">
        <f t="shared" si="15"/>
        <v>12</v>
      </c>
      <c r="CT15" s="142">
        <f t="shared" si="15"/>
        <v>0</v>
      </c>
      <c r="CU15" s="142">
        <f t="shared" si="15"/>
        <v>784</v>
      </c>
      <c r="CV15" s="142">
        <f t="shared" si="15"/>
        <v>23</v>
      </c>
      <c r="CW15" s="142">
        <f t="shared" si="15"/>
        <v>13</v>
      </c>
      <c r="CX15" s="142">
        <f t="shared" si="15"/>
        <v>8</v>
      </c>
      <c r="CY15" s="142">
        <f t="shared" si="15"/>
        <v>6</v>
      </c>
      <c r="CZ15" s="142">
        <f t="shared" si="15"/>
        <v>95</v>
      </c>
      <c r="DA15" s="142">
        <f t="shared" si="15"/>
        <v>0</v>
      </c>
    </row>
    <row r="16" spans="1:105" s="125" customFormat="1" x14ac:dyDescent="0.2">
      <c r="A16" s="125" t="s">
        <v>345</v>
      </c>
      <c r="B16" s="125" t="s">
        <v>363</v>
      </c>
      <c r="C16" s="125">
        <v>2003</v>
      </c>
      <c r="D16" s="145">
        <f t="shared" ref="D16:D21" si="16">D122</f>
        <v>43095892</v>
      </c>
      <c r="E16" s="145">
        <f t="shared" ref="E16:BP17" si="17">E122</f>
        <v>1400964679</v>
      </c>
      <c r="F16" s="145">
        <f t="shared" si="17"/>
        <v>1132704213</v>
      </c>
      <c r="G16" s="145">
        <f t="shared" si="17"/>
        <v>217523822</v>
      </c>
      <c r="H16" s="145">
        <f t="shared" si="17"/>
        <v>914155229</v>
      </c>
      <c r="I16" s="145">
        <f t="shared" si="17"/>
        <v>1621983270</v>
      </c>
      <c r="J16" s="145">
        <f t="shared" si="17"/>
        <v>1457949580</v>
      </c>
      <c r="K16" s="145">
        <f t="shared" si="17"/>
        <v>63632595</v>
      </c>
      <c r="L16" s="145">
        <f t="shared" si="17"/>
        <v>32484068</v>
      </c>
      <c r="M16" s="145">
        <f t="shared" si="17"/>
        <v>893653654</v>
      </c>
      <c r="N16" s="145">
        <f t="shared" si="17"/>
        <v>30739470</v>
      </c>
      <c r="O16" s="145">
        <f t="shared" si="17"/>
        <v>364621938</v>
      </c>
      <c r="P16" s="145">
        <f t="shared" si="17"/>
        <v>26954399</v>
      </c>
      <c r="Q16" s="145">
        <f t="shared" si="17"/>
        <v>8421470</v>
      </c>
      <c r="R16" s="145">
        <f t="shared" si="17"/>
        <v>61908659.299999997</v>
      </c>
      <c r="S16" s="145">
        <f t="shared" si="17"/>
        <v>182780776</v>
      </c>
      <c r="T16" s="145">
        <f t="shared" si="17"/>
        <v>7860688083</v>
      </c>
      <c r="U16" s="145">
        <f t="shared" si="17"/>
        <v>904313775</v>
      </c>
      <c r="V16" s="145">
        <f t="shared" si="17"/>
        <v>357064704</v>
      </c>
      <c r="W16" s="145">
        <f t="shared" si="17"/>
        <v>64447371</v>
      </c>
      <c r="X16" s="145">
        <f t="shared" si="17"/>
        <v>574514918</v>
      </c>
      <c r="Y16" s="145">
        <f t="shared" si="17"/>
        <v>627031302</v>
      </c>
      <c r="Z16" s="145">
        <f t="shared" si="17"/>
        <v>284900636</v>
      </c>
      <c r="AA16" s="145">
        <f t="shared" si="17"/>
        <v>80106927</v>
      </c>
      <c r="AB16" s="145">
        <f t="shared" si="17"/>
        <v>10062249</v>
      </c>
      <c r="AC16" s="145">
        <f t="shared" si="17"/>
        <v>411268868.19999999</v>
      </c>
      <c r="AD16" s="145">
        <f t="shared" si="17"/>
        <v>940082897.10000002</v>
      </c>
      <c r="AE16" s="145">
        <f t="shared" si="17"/>
        <v>876493833</v>
      </c>
      <c r="AF16" s="145">
        <f t="shared" si="17"/>
        <v>63589064.100000001</v>
      </c>
      <c r="AG16" s="145">
        <f t="shared" si="17"/>
        <v>156079163</v>
      </c>
      <c r="AH16" s="145">
        <f t="shared" si="17"/>
        <v>1478910438</v>
      </c>
      <c r="AI16" s="145">
        <f t="shared" si="17"/>
        <v>1464302127</v>
      </c>
      <c r="AJ16" s="145">
        <f t="shared" si="17"/>
        <v>14608311</v>
      </c>
      <c r="AK16" s="145">
        <f t="shared" si="17"/>
        <v>352419237</v>
      </c>
      <c r="AL16" s="145">
        <f t="shared" si="17"/>
        <v>446024317</v>
      </c>
      <c r="AM16" s="145">
        <f t="shared" si="17"/>
        <v>115380947</v>
      </c>
      <c r="AN16" s="145">
        <f t="shared" si="17"/>
        <v>3097879811</v>
      </c>
      <c r="AO16" s="145">
        <f t="shared" si="17"/>
        <v>1773144046</v>
      </c>
      <c r="AP16" s="145">
        <f t="shared" si="17"/>
        <v>1324735765</v>
      </c>
      <c r="AQ16" s="145">
        <f t="shared" si="17"/>
        <v>26545865</v>
      </c>
      <c r="AR16" s="145">
        <f t="shared" si="17"/>
        <v>212661300.5</v>
      </c>
      <c r="AS16" s="145">
        <f t="shared" si="17"/>
        <v>3440644511</v>
      </c>
      <c r="AT16" s="145">
        <f t="shared" si="17"/>
        <v>22403641725</v>
      </c>
      <c r="AU16" s="145">
        <f t="shared" si="17"/>
        <v>22383890000</v>
      </c>
      <c r="AV16" s="145">
        <f t="shared" si="17"/>
        <v>19751725</v>
      </c>
      <c r="AW16" s="145">
        <f t="shared" si="17"/>
        <v>7483288325</v>
      </c>
      <c r="AX16" s="145">
        <f t="shared" si="17"/>
        <v>181647218</v>
      </c>
      <c r="AY16" s="145">
        <f t="shared" si="17"/>
        <v>107599752</v>
      </c>
      <c r="AZ16" s="145">
        <f t="shared" si="17"/>
        <v>717736043</v>
      </c>
      <c r="BA16" s="145">
        <f t="shared" si="17"/>
        <v>1950945679</v>
      </c>
      <c r="BB16" s="145">
        <f t="shared" si="17"/>
        <v>277498686</v>
      </c>
      <c r="BC16" s="145">
        <f t="shared" si="17"/>
        <v>136446751</v>
      </c>
      <c r="BD16" s="145">
        <f t="shared" si="17"/>
        <v>3339303820</v>
      </c>
      <c r="BE16" s="145">
        <f t="shared" si="17"/>
        <v>169452219</v>
      </c>
      <c r="BF16" s="145">
        <f t="shared" si="17"/>
        <v>228083608</v>
      </c>
      <c r="BG16" s="145">
        <f t="shared" si="17"/>
        <v>585195347</v>
      </c>
      <c r="BH16" s="145">
        <f t="shared" si="17"/>
        <v>0</v>
      </c>
      <c r="BI16" s="145">
        <f t="shared" si="17"/>
        <v>677083143</v>
      </c>
      <c r="BJ16" s="145">
        <f t="shared" si="17"/>
        <v>630630153</v>
      </c>
      <c r="BK16" s="145">
        <f t="shared" si="17"/>
        <v>46452990</v>
      </c>
      <c r="BL16" s="145">
        <f t="shared" si="17"/>
        <v>1141514050</v>
      </c>
      <c r="BM16" s="145">
        <f t="shared" si="17"/>
        <v>805439736</v>
      </c>
      <c r="BN16" s="145">
        <f t="shared" si="17"/>
        <v>336074314</v>
      </c>
      <c r="BO16" s="145">
        <f t="shared" si="17"/>
        <v>166928066</v>
      </c>
      <c r="BP16" s="145">
        <f t="shared" si="17"/>
        <v>349046084</v>
      </c>
      <c r="BQ16" s="145">
        <f t="shared" ref="BQ16:DA20" si="18">BQ122</f>
        <v>587011482</v>
      </c>
      <c r="BR16" s="145">
        <f t="shared" si="18"/>
        <v>1606770496</v>
      </c>
      <c r="BS16" s="145">
        <f t="shared" si="18"/>
        <v>1696547681</v>
      </c>
      <c r="BT16" s="145">
        <f t="shared" si="18"/>
        <v>231212060</v>
      </c>
      <c r="BU16" s="145">
        <f t="shared" si="18"/>
        <v>320550420</v>
      </c>
      <c r="BV16" s="145">
        <f t="shared" si="18"/>
        <v>1192940488</v>
      </c>
      <c r="BW16" s="145">
        <f t="shared" si="18"/>
        <v>205451211</v>
      </c>
      <c r="BX16" s="145">
        <f t="shared" si="18"/>
        <v>93063317.200000003</v>
      </c>
      <c r="BY16" s="145">
        <f t="shared" si="18"/>
        <v>805996163</v>
      </c>
      <c r="BZ16" s="145">
        <f t="shared" si="18"/>
        <v>762746952</v>
      </c>
      <c r="CA16" s="145">
        <f t="shared" si="18"/>
        <v>30841533</v>
      </c>
      <c r="CB16" s="145">
        <f t="shared" si="18"/>
        <v>12407678</v>
      </c>
      <c r="CC16" s="145">
        <f t="shared" si="18"/>
        <v>186758365</v>
      </c>
      <c r="CD16" s="145">
        <f t="shared" si="18"/>
        <v>6220864456</v>
      </c>
      <c r="CE16" s="145">
        <f t="shared" si="18"/>
        <v>5820961440</v>
      </c>
      <c r="CF16" s="145">
        <f t="shared" si="18"/>
        <v>399903016</v>
      </c>
      <c r="CG16" s="145">
        <f t="shared" si="18"/>
        <v>726783940</v>
      </c>
      <c r="CH16" s="145">
        <f t="shared" si="18"/>
        <v>90960035</v>
      </c>
      <c r="CI16" s="145">
        <f t="shared" si="18"/>
        <v>124591891</v>
      </c>
      <c r="CJ16" s="145">
        <f t="shared" si="18"/>
        <v>91371270</v>
      </c>
      <c r="CK16" s="145">
        <f t="shared" si="18"/>
        <v>359240700</v>
      </c>
      <c r="CL16" s="145">
        <f t="shared" si="18"/>
        <v>1051685176</v>
      </c>
      <c r="CM16" s="145">
        <f t="shared" si="18"/>
        <v>229514052</v>
      </c>
      <c r="CN16" s="145">
        <f t="shared" si="18"/>
        <v>25604519834</v>
      </c>
      <c r="CO16" s="145">
        <f t="shared" si="18"/>
        <v>2387224809</v>
      </c>
      <c r="CP16" s="145">
        <f t="shared" si="18"/>
        <v>2262794351</v>
      </c>
      <c r="CQ16" s="145">
        <f t="shared" si="18"/>
        <v>31211979</v>
      </c>
      <c r="CR16" s="145">
        <f t="shared" si="18"/>
        <v>93218479</v>
      </c>
      <c r="CS16" s="145">
        <f t="shared" si="18"/>
        <v>97838571.099999994</v>
      </c>
      <c r="CT16" s="145">
        <f t="shared" si="18"/>
        <v>1222390968</v>
      </c>
      <c r="CU16" s="145">
        <f t="shared" si="18"/>
        <v>469186419</v>
      </c>
      <c r="CV16" s="145">
        <f t="shared" si="18"/>
        <v>88305059.200000003</v>
      </c>
      <c r="CW16" s="145">
        <f t="shared" si="18"/>
        <v>145709728.80000001</v>
      </c>
      <c r="CX16" s="145">
        <f t="shared" si="18"/>
        <v>67077032</v>
      </c>
      <c r="CY16" s="145">
        <f t="shared" si="18"/>
        <v>441285683</v>
      </c>
      <c r="CZ16" s="145">
        <f t="shared" si="18"/>
        <v>379870193</v>
      </c>
      <c r="DA16" s="145">
        <f t="shared" si="18"/>
        <v>414447866</v>
      </c>
    </row>
    <row r="17" spans="1:105" s="125" customFormat="1" x14ac:dyDescent="0.2">
      <c r="A17" s="125" t="s">
        <v>353</v>
      </c>
      <c r="B17" s="125" t="s">
        <v>364</v>
      </c>
      <c r="C17" s="125">
        <v>2003</v>
      </c>
      <c r="D17" s="145">
        <f t="shared" si="16"/>
        <v>11627017</v>
      </c>
      <c r="E17" s="145">
        <f t="shared" ref="E17:S17" si="19">E123</f>
        <v>502666838</v>
      </c>
      <c r="F17" s="145">
        <f t="shared" si="19"/>
        <v>254632965</v>
      </c>
      <c r="G17" s="145">
        <f t="shared" si="19"/>
        <v>72712385</v>
      </c>
      <c r="H17" s="145">
        <f t="shared" si="19"/>
        <v>272936128</v>
      </c>
      <c r="I17" s="145">
        <f t="shared" si="19"/>
        <v>512276282</v>
      </c>
      <c r="J17" s="145">
        <f t="shared" si="19"/>
        <v>388937092</v>
      </c>
      <c r="K17" s="145">
        <f t="shared" si="19"/>
        <v>42539902</v>
      </c>
      <c r="L17" s="145">
        <f t="shared" si="19"/>
        <v>16533903</v>
      </c>
      <c r="M17" s="145">
        <f t="shared" si="19"/>
        <v>248336123</v>
      </c>
      <c r="N17" s="145">
        <f t="shared" si="19"/>
        <v>12304678</v>
      </c>
      <c r="O17" s="145">
        <f t="shared" si="19"/>
        <v>110410786</v>
      </c>
      <c r="P17" s="145">
        <f t="shared" si="19"/>
        <v>17212171</v>
      </c>
      <c r="Q17" s="145">
        <f t="shared" si="19"/>
        <v>5187625</v>
      </c>
      <c r="R17" s="145">
        <f t="shared" si="19"/>
        <v>22497821.100000001</v>
      </c>
      <c r="S17" s="145">
        <f t="shared" si="19"/>
        <v>91843709</v>
      </c>
      <c r="T17" s="145">
        <f t="shared" si="17"/>
        <v>1580499650</v>
      </c>
      <c r="U17" s="145">
        <f t="shared" si="17"/>
        <v>654623819</v>
      </c>
      <c r="V17" s="145">
        <f t="shared" si="17"/>
        <v>113382345</v>
      </c>
      <c r="W17" s="145">
        <f t="shared" si="17"/>
        <v>33512634</v>
      </c>
      <c r="X17" s="145">
        <f t="shared" si="17"/>
        <v>273772083</v>
      </c>
      <c r="Y17" s="145">
        <f t="shared" si="17"/>
        <v>139699816</v>
      </c>
      <c r="Z17" s="145">
        <f t="shared" si="17"/>
        <v>109924493</v>
      </c>
      <c r="AA17" s="145">
        <f t="shared" si="17"/>
        <v>38593915</v>
      </c>
      <c r="AB17" s="145">
        <f t="shared" si="17"/>
        <v>6338391</v>
      </c>
      <c r="AC17" s="145">
        <f t="shared" si="17"/>
        <v>224343737.19999999</v>
      </c>
      <c r="AD17" s="145">
        <f t="shared" si="17"/>
        <v>376581084.80000001</v>
      </c>
      <c r="AE17" s="145">
        <f t="shared" si="17"/>
        <v>346190601</v>
      </c>
      <c r="AF17" s="145">
        <f t="shared" si="17"/>
        <v>30390483.800000001</v>
      </c>
      <c r="AG17" s="145">
        <f t="shared" si="17"/>
        <v>82695788</v>
      </c>
      <c r="AH17" s="145">
        <f t="shared" si="17"/>
        <v>327017054</v>
      </c>
      <c r="AI17" s="145">
        <f t="shared" si="17"/>
        <v>315749241</v>
      </c>
      <c r="AJ17" s="145">
        <f t="shared" si="17"/>
        <v>11267813</v>
      </c>
      <c r="AK17" s="145">
        <f t="shared" si="17"/>
        <v>175090852</v>
      </c>
      <c r="AL17" s="145">
        <f t="shared" si="17"/>
        <v>193475522</v>
      </c>
      <c r="AM17" s="145">
        <f t="shared" si="17"/>
        <v>28743822</v>
      </c>
      <c r="AN17" s="145">
        <f t="shared" si="17"/>
        <v>1655935250</v>
      </c>
      <c r="AO17" s="145">
        <f t="shared" si="17"/>
        <v>1265241117</v>
      </c>
      <c r="AP17" s="145">
        <f t="shared" si="17"/>
        <v>390694133</v>
      </c>
      <c r="AQ17" s="145">
        <f t="shared" si="17"/>
        <v>15460530</v>
      </c>
      <c r="AR17" s="145">
        <f t="shared" si="17"/>
        <v>55615955.700000003</v>
      </c>
      <c r="AS17" s="145">
        <f t="shared" si="17"/>
        <v>951203622</v>
      </c>
      <c r="AT17" s="145">
        <f t="shared" si="17"/>
        <v>12001665099</v>
      </c>
      <c r="AU17" s="145">
        <f t="shared" si="17"/>
        <v>11990590000</v>
      </c>
      <c r="AV17" s="145">
        <f t="shared" si="17"/>
        <v>11075099</v>
      </c>
      <c r="AW17" s="145">
        <f t="shared" si="17"/>
        <v>2241448529</v>
      </c>
      <c r="AX17" s="145">
        <f t="shared" si="17"/>
        <v>155342162</v>
      </c>
      <c r="AY17" s="145">
        <f t="shared" si="17"/>
        <v>40297068</v>
      </c>
      <c r="AZ17" s="145">
        <f t="shared" si="17"/>
        <v>198090295</v>
      </c>
      <c r="BA17" s="145">
        <f t="shared" si="17"/>
        <v>599398265</v>
      </c>
      <c r="BB17" s="145">
        <f t="shared" si="17"/>
        <v>69597889</v>
      </c>
      <c r="BC17" s="145">
        <f t="shared" si="17"/>
        <v>86696349</v>
      </c>
      <c r="BD17" s="145">
        <f t="shared" si="17"/>
        <v>1117118053</v>
      </c>
      <c r="BE17" s="145">
        <f t="shared" si="17"/>
        <v>59641045</v>
      </c>
      <c r="BF17" s="145">
        <f t="shared" si="17"/>
        <v>49133690</v>
      </c>
      <c r="BG17" s="145">
        <f t="shared" si="17"/>
        <v>158204235</v>
      </c>
      <c r="BH17" s="145">
        <f t="shared" si="17"/>
        <v>0</v>
      </c>
      <c r="BI17" s="145">
        <f t="shared" si="17"/>
        <v>255765590</v>
      </c>
      <c r="BJ17" s="145">
        <f t="shared" si="17"/>
        <v>220723787</v>
      </c>
      <c r="BK17" s="145">
        <f t="shared" si="17"/>
        <v>35041803</v>
      </c>
      <c r="BL17" s="145">
        <f t="shared" si="17"/>
        <v>413694546</v>
      </c>
      <c r="BM17" s="145">
        <f t="shared" si="17"/>
        <v>266116869</v>
      </c>
      <c r="BN17" s="145">
        <f t="shared" si="17"/>
        <v>147577677</v>
      </c>
      <c r="BO17" s="145">
        <f t="shared" si="17"/>
        <v>60565249</v>
      </c>
      <c r="BP17" s="145">
        <f t="shared" si="17"/>
        <v>137538000</v>
      </c>
      <c r="BQ17" s="145">
        <f t="shared" si="18"/>
        <v>214351021</v>
      </c>
      <c r="BR17" s="145">
        <f t="shared" si="18"/>
        <v>1460697960</v>
      </c>
      <c r="BS17" s="145">
        <f t="shared" si="18"/>
        <v>521555853</v>
      </c>
      <c r="BT17" s="145">
        <f t="shared" si="18"/>
        <v>76392259</v>
      </c>
      <c r="BU17" s="145">
        <f t="shared" si="18"/>
        <v>110928534</v>
      </c>
      <c r="BV17" s="145">
        <f t="shared" si="18"/>
        <v>471232312</v>
      </c>
      <c r="BW17" s="145">
        <f t="shared" si="18"/>
        <v>84423857</v>
      </c>
      <c r="BX17" s="145">
        <f t="shared" si="18"/>
        <v>39860930.600000001</v>
      </c>
      <c r="BY17" s="145">
        <f t="shared" si="18"/>
        <v>287513562</v>
      </c>
      <c r="BZ17" s="145">
        <f t="shared" si="18"/>
        <v>268553821</v>
      </c>
      <c r="CA17" s="145">
        <f t="shared" si="18"/>
        <v>12184312</v>
      </c>
      <c r="CB17" s="145">
        <f t="shared" si="18"/>
        <v>6775429</v>
      </c>
      <c r="CC17" s="145">
        <f t="shared" si="18"/>
        <v>67139016</v>
      </c>
      <c r="CD17" s="145">
        <f t="shared" si="18"/>
        <v>1831852250</v>
      </c>
      <c r="CE17" s="145">
        <f t="shared" si="18"/>
        <v>1691987964</v>
      </c>
      <c r="CF17" s="145">
        <f t="shared" si="18"/>
        <v>139864286</v>
      </c>
      <c r="CG17" s="145">
        <f t="shared" si="18"/>
        <v>358676526</v>
      </c>
      <c r="CH17" s="145">
        <f t="shared" si="18"/>
        <v>31953378</v>
      </c>
      <c r="CI17" s="145">
        <f t="shared" si="18"/>
        <v>45368680</v>
      </c>
      <c r="CJ17" s="145">
        <f t="shared" si="18"/>
        <v>32459023</v>
      </c>
      <c r="CK17" s="145">
        <f t="shared" si="18"/>
        <v>109532055</v>
      </c>
      <c r="CL17" s="145">
        <f t="shared" si="18"/>
        <v>362446556</v>
      </c>
      <c r="CM17" s="145">
        <f t="shared" si="18"/>
        <v>51828794</v>
      </c>
      <c r="CN17" s="145">
        <f t="shared" si="18"/>
        <v>5420267739</v>
      </c>
      <c r="CO17" s="145">
        <f t="shared" si="18"/>
        <v>896999316</v>
      </c>
      <c r="CP17" s="145">
        <f t="shared" si="18"/>
        <v>827095470</v>
      </c>
      <c r="CQ17" s="145">
        <f t="shared" si="18"/>
        <v>21111388</v>
      </c>
      <c r="CR17" s="145">
        <f t="shared" si="18"/>
        <v>48792458</v>
      </c>
      <c r="CS17" s="145">
        <f t="shared" si="18"/>
        <v>68095713.400000006</v>
      </c>
      <c r="CT17" s="145">
        <f t="shared" si="18"/>
        <v>381918524</v>
      </c>
      <c r="CU17" s="145">
        <f t="shared" si="18"/>
        <v>153768767</v>
      </c>
      <c r="CV17" s="145">
        <f t="shared" si="18"/>
        <v>24614633.800000001</v>
      </c>
      <c r="CW17" s="145">
        <f t="shared" si="18"/>
        <v>27326993</v>
      </c>
      <c r="CX17" s="145">
        <f t="shared" si="18"/>
        <v>16293528</v>
      </c>
      <c r="CY17" s="145">
        <f t="shared" si="18"/>
        <v>203822662</v>
      </c>
      <c r="CZ17" s="145">
        <f t="shared" si="18"/>
        <v>306213554</v>
      </c>
      <c r="DA17" s="145">
        <f t="shared" si="18"/>
        <v>90200388</v>
      </c>
    </row>
    <row r="18" spans="1:105" s="125" customFormat="1" x14ac:dyDescent="0.2">
      <c r="A18" s="125" t="s">
        <v>656</v>
      </c>
      <c r="C18" s="125">
        <f>C17</f>
        <v>2003</v>
      </c>
      <c r="D18" s="145">
        <f t="shared" si="16"/>
        <v>14197277</v>
      </c>
      <c r="E18" s="145">
        <f t="shared" ref="E18:BP21" si="20">E124</f>
        <v>888427676</v>
      </c>
      <c r="F18" s="145">
        <f t="shared" si="20"/>
        <v>516506485</v>
      </c>
      <c r="G18" s="145">
        <f t="shared" si="20"/>
        <v>143031771</v>
      </c>
      <c r="H18" s="145">
        <f t="shared" si="20"/>
        <v>634575504</v>
      </c>
      <c r="I18" s="145">
        <f t="shared" si="20"/>
        <v>1100923312</v>
      </c>
      <c r="J18" s="145">
        <f t="shared" si="20"/>
        <v>825394719</v>
      </c>
      <c r="K18" s="145">
        <f t="shared" si="20"/>
        <v>21092693</v>
      </c>
      <c r="L18" s="145">
        <f t="shared" si="20"/>
        <v>15702803</v>
      </c>
      <c r="M18" s="145">
        <f t="shared" si="20"/>
        <v>567462655</v>
      </c>
      <c r="N18" s="145">
        <f t="shared" si="20"/>
        <v>18060143</v>
      </c>
      <c r="O18" s="145">
        <f t="shared" si="20"/>
        <v>165583514</v>
      </c>
      <c r="P18" s="145">
        <f t="shared" si="20"/>
        <v>9431243</v>
      </c>
      <c r="Q18" s="145">
        <f t="shared" si="20"/>
        <v>3174894</v>
      </c>
      <c r="R18" s="145">
        <f t="shared" si="20"/>
        <v>39283485.200000003</v>
      </c>
      <c r="S18" s="145">
        <f t="shared" si="20"/>
        <v>90937067</v>
      </c>
      <c r="T18" s="145">
        <f t="shared" si="20"/>
        <v>5230651639</v>
      </c>
      <c r="U18" s="145">
        <f t="shared" si="20"/>
        <v>249689956</v>
      </c>
      <c r="V18" s="145">
        <f t="shared" si="20"/>
        <v>175223103</v>
      </c>
      <c r="W18" s="145">
        <f t="shared" si="20"/>
        <v>30934737</v>
      </c>
      <c r="X18" s="145">
        <f t="shared" si="20"/>
        <v>294596371</v>
      </c>
      <c r="Y18" s="145">
        <f t="shared" si="20"/>
        <v>438705236</v>
      </c>
      <c r="Z18" s="145">
        <f t="shared" si="20"/>
        <v>171835894</v>
      </c>
      <c r="AA18" s="145">
        <f t="shared" si="20"/>
        <v>40335507</v>
      </c>
      <c r="AB18" s="145">
        <f t="shared" si="20"/>
        <v>3626658</v>
      </c>
      <c r="AC18" s="145">
        <f t="shared" si="20"/>
        <v>101245046.2</v>
      </c>
      <c r="AD18" s="145">
        <f t="shared" si="20"/>
        <v>557335590</v>
      </c>
      <c r="AE18" s="145">
        <f t="shared" si="20"/>
        <v>524882717</v>
      </c>
      <c r="AF18" s="145">
        <f t="shared" si="20"/>
        <v>32452873</v>
      </c>
      <c r="AG18" s="145">
        <f t="shared" si="20"/>
        <v>71828387</v>
      </c>
      <c r="AH18" s="145">
        <f t="shared" si="20"/>
        <v>919149326</v>
      </c>
      <c r="AI18" s="145">
        <f t="shared" si="20"/>
        <v>915980781</v>
      </c>
      <c r="AJ18" s="145">
        <f t="shared" si="20"/>
        <v>3168545</v>
      </c>
      <c r="AK18" s="145">
        <f t="shared" si="20"/>
        <v>174714652</v>
      </c>
      <c r="AL18" s="145">
        <f t="shared" si="20"/>
        <v>249796612</v>
      </c>
      <c r="AM18" s="145">
        <f t="shared" si="20"/>
        <v>85410224</v>
      </c>
      <c r="AN18" s="145">
        <f t="shared" si="20"/>
        <v>1098183088</v>
      </c>
      <c r="AO18" s="145">
        <f t="shared" si="20"/>
        <v>507902929</v>
      </c>
      <c r="AP18" s="145">
        <f t="shared" si="20"/>
        <v>590280159</v>
      </c>
      <c r="AQ18" s="145">
        <f t="shared" si="20"/>
        <v>10762629</v>
      </c>
      <c r="AR18" s="145">
        <f t="shared" si="20"/>
        <v>104594759</v>
      </c>
      <c r="AS18" s="145">
        <f t="shared" si="20"/>
        <v>2184287596</v>
      </c>
      <c r="AT18" s="145">
        <f t="shared" si="20"/>
        <v>8100725800</v>
      </c>
      <c r="AU18" s="145">
        <f t="shared" si="20"/>
        <v>8092320000</v>
      </c>
      <c r="AV18" s="145">
        <f t="shared" si="20"/>
        <v>8405800</v>
      </c>
      <c r="AW18" s="145">
        <f t="shared" si="20"/>
        <v>4554483184</v>
      </c>
      <c r="AX18" s="145">
        <f t="shared" si="20"/>
        <v>26305056</v>
      </c>
      <c r="AY18" s="145">
        <f t="shared" si="20"/>
        <v>65281652</v>
      </c>
      <c r="AZ18" s="145">
        <f t="shared" si="20"/>
        <v>373305476</v>
      </c>
      <c r="BA18" s="145">
        <f t="shared" si="20"/>
        <v>1083655865</v>
      </c>
      <c r="BB18" s="145">
        <f t="shared" si="20"/>
        <v>205902136</v>
      </c>
      <c r="BC18" s="145">
        <f t="shared" si="20"/>
        <v>49705336</v>
      </c>
      <c r="BD18" s="145">
        <f t="shared" si="20"/>
        <v>1971721740</v>
      </c>
      <c r="BE18" s="145">
        <f t="shared" si="20"/>
        <v>108308023</v>
      </c>
      <c r="BF18" s="145">
        <f t="shared" si="20"/>
        <v>177337855</v>
      </c>
      <c r="BG18" s="145">
        <f t="shared" si="20"/>
        <v>349854015</v>
      </c>
      <c r="BH18" s="145">
        <f t="shared" si="20"/>
        <v>0</v>
      </c>
      <c r="BI18" s="145">
        <f t="shared" si="20"/>
        <v>416411601</v>
      </c>
      <c r="BJ18" s="145">
        <f t="shared" si="20"/>
        <v>405438735</v>
      </c>
      <c r="BK18" s="145">
        <f t="shared" si="20"/>
        <v>10972866</v>
      </c>
      <c r="BL18" s="145">
        <f t="shared" si="20"/>
        <v>720509015</v>
      </c>
      <c r="BM18" s="145">
        <f t="shared" si="20"/>
        <v>533862820</v>
      </c>
      <c r="BN18" s="145">
        <f t="shared" si="20"/>
        <v>186646195</v>
      </c>
      <c r="BO18" s="145">
        <f t="shared" si="20"/>
        <v>105347208</v>
      </c>
      <c r="BP18" s="145">
        <f t="shared" si="20"/>
        <v>207737168</v>
      </c>
      <c r="BQ18" s="145">
        <f t="shared" si="18"/>
        <v>368773193</v>
      </c>
      <c r="BR18" s="145">
        <f t="shared" si="18"/>
        <v>43560469</v>
      </c>
      <c r="BS18" s="145">
        <f t="shared" si="18"/>
        <v>935545190</v>
      </c>
      <c r="BT18" s="145">
        <f t="shared" si="18"/>
        <v>153143425</v>
      </c>
      <c r="BU18" s="145">
        <f t="shared" si="18"/>
        <v>206635349</v>
      </c>
      <c r="BV18" s="145">
        <f t="shared" si="18"/>
        <v>544089615</v>
      </c>
      <c r="BW18" s="145">
        <f t="shared" si="18"/>
        <v>118185032</v>
      </c>
      <c r="BX18" s="145">
        <f t="shared" si="18"/>
        <v>52233474</v>
      </c>
      <c r="BY18" s="145">
        <f t="shared" si="18"/>
        <v>445807436</v>
      </c>
      <c r="BZ18" s="145">
        <f t="shared" si="18"/>
        <v>421972647</v>
      </c>
      <c r="CA18" s="145">
        <f t="shared" si="18"/>
        <v>18333661</v>
      </c>
      <c r="CB18" s="145">
        <f t="shared" si="18"/>
        <v>5501128</v>
      </c>
      <c r="CC18" s="145">
        <f t="shared" si="18"/>
        <v>119618021</v>
      </c>
      <c r="CD18" s="145">
        <f t="shared" si="18"/>
        <v>3965720518</v>
      </c>
      <c r="CE18" s="145">
        <f t="shared" si="18"/>
        <v>3707887888</v>
      </c>
      <c r="CF18" s="145">
        <f t="shared" si="18"/>
        <v>257832630</v>
      </c>
      <c r="CG18" s="145">
        <f t="shared" si="18"/>
        <v>360873011</v>
      </c>
      <c r="CH18" s="145">
        <f t="shared" si="18"/>
        <v>57931956</v>
      </c>
      <c r="CI18" s="145">
        <f t="shared" si="18"/>
        <v>77732017</v>
      </c>
      <c r="CJ18" s="145">
        <f t="shared" si="18"/>
        <v>58447420</v>
      </c>
      <c r="CK18" s="145">
        <f t="shared" si="18"/>
        <v>214539610</v>
      </c>
      <c r="CL18" s="145">
        <f t="shared" si="18"/>
        <v>617621785</v>
      </c>
      <c r="CM18" s="145">
        <f t="shared" si="18"/>
        <v>176150253</v>
      </c>
      <c r="CN18" s="145">
        <f t="shared" si="18"/>
        <v>17507025504</v>
      </c>
      <c r="CO18" s="145">
        <f t="shared" si="18"/>
        <v>1316214357</v>
      </c>
      <c r="CP18" s="145">
        <f t="shared" si="18"/>
        <v>1262360179</v>
      </c>
      <c r="CQ18" s="145">
        <f t="shared" si="18"/>
        <v>10100591</v>
      </c>
      <c r="CR18" s="145">
        <f t="shared" si="18"/>
        <v>43753587</v>
      </c>
      <c r="CS18" s="145">
        <f t="shared" si="18"/>
        <v>28156214.199999999</v>
      </c>
      <c r="CT18" s="145">
        <f t="shared" si="18"/>
        <v>740284774</v>
      </c>
      <c r="CU18" s="145">
        <f t="shared" si="18"/>
        <v>195813664</v>
      </c>
      <c r="CV18" s="145">
        <f t="shared" si="18"/>
        <v>62975797.799999997</v>
      </c>
      <c r="CW18" s="145">
        <f t="shared" si="18"/>
        <v>51342202</v>
      </c>
      <c r="CX18" s="145">
        <f t="shared" si="18"/>
        <v>50309912</v>
      </c>
      <c r="CY18" s="145">
        <f t="shared" si="18"/>
        <v>232636621</v>
      </c>
      <c r="CZ18" s="145">
        <f t="shared" si="18"/>
        <v>73656639</v>
      </c>
      <c r="DA18" s="145">
        <f t="shared" si="18"/>
        <v>289301967</v>
      </c>
    </row>
    <row r="19" spans="1:105" s="125" customFormat="1" x14ac:dyDescent="0.2">
      <c r="A19" s="125" t="s">
        <v>679</v>
      </c>
      <c r="C19" s="125">
        <f>C18</f>
        <v>2003</v>
      </c>
      <c r="D19" s="145">
        <f t="shared" si="16"/>
        <v>16711735</v>
      </c>
      <c r="E19" s="145">
        <f t="shared" si="20"/>
        <v>0</v>
      </c>
      <c r="F19" s="145">
        <f t="shared" si="20"/>
        <v>351915456</v>
      </c>
      <c r="G19" s="145">
        <f t="shared" si="20"/>
        <v>0</v>
      </c>
      <c r="H19" s="145">
        <f t="shared" si="20"/>
        <v>0</v>
      </c>
      <c r="I19" s="145">
        <f t="shared" si="20"/>
        <v>0</v>
      </c>
      <c r="J19" s="145">
        <f t="shared" si="20"/>
        <v>234204103</v>
      </c>
      <c r="K19" s="145">
        <f t="shared" si="20"/>
        <v>0</v>
      </c>
      <c r="L19" s="145">
        <f t="shared" si="20"/>
        <v>0</v>
      </c>
      <c r="M19" s="145">
        <f t="shared" si="20"/>
        <v>69371197</v>
      </c>
      <c r="N19" s="145">
        <f t="shared" si="20"/>
        <v>0</v>
      </c>
      <c r="O19" s="145">
        <f t="shared" si="20"/>
        <v>86793405</v>
      </c>
      <c r="P19" s="145">
        <f t="shared" si="20"/>
        <v>0</v>
      </c>
      <c r="Q19" s="145">
        <f t="shared" si="20"/>
        <v>0</v>
      </c>
      <c r="R19" s="145">
        <f t="shared" si="20"/>
        <v>0</v>
      </c>
      <c r="S19" s="145">
        <f t="shared" si="20"/>
        <v>0</v>
      </c>
      <c r="T19" s="145">
        <f t="shared" si="20"/>
        <v>1010913650</v>
      </c>
      <c r="U19" s="145">
        <f t="shared" si="20"/>
        <v>0</v>
      </c>
      <c r="V19" s="145">
        <f t="shared" si="20"/>
        <v>65165248</v>
      </c>
      <c r="W19" s="145">
        <f t="shared" si="20"/>
        <v>0</v>
      </c>
      <c r="X19" s="145">
        <f t="shared" si="20"/>
        <v>0</v>
      </c>
      <c r="Y19" s="145">
        <f t="shared" si="20"/>
        <v>44864637</v>
      </c>
      <c r="Z19" s="145">
        <f t="shared" si="20"/>
        <v>0</v>
      </c>
      <c r="AA19" s="145">
        <f t="shared" si="20"/>
        <v>0</v>
      </c>
      <c r="AB19" s="145">
        <f t="shared" si="20"/>
        <v>0</v>
      </c>
      <c r="AC19" s="145">
        <f t="shared" si="20"/>
        <v>85334125.099999994</v>
      </c>
      <c r="AD19" s="145">
        <f t="shared" si="20"/>
        <v>0</v>
      </c>
      <c r="AE19" s="145">
        <f t="shared" si="20"/>
        <v>0</v>
      </c>
      <c r="AF19" s="145">
        <f t="shared" si="20"/>
        <v>0</v>
      </c>
      <c r="AG19" s="145">
        <f t="shared" si="20"/>
        <v>0</v>
      </c>
      <c r="AH19" s="145">
        <f t="shared" si="20"/>
        <v>231734049</v>
      </c>
      <c r="AI19" s="145">
        <f t="shared" si="20"/>
        <v>231734049</v>
      </c>
      <c r="AJ19" s="145">
        <f t="shared" si="20"/>
        <v>0</v>
      </c>
      <c r="AK19" s="145">
        <f t="shared" si="20"/>
        <v>0</v>
      </c>
      <c r="AL19" s="145">
        <f t="shared" si="20"/>
        <v>0</v>
      </c>
      <c r="AM19" s="145">
        <f t="shared" si="20"/>
        <v>0</v>
      </c>
      <c r="AN19" s="145">
        <f t="shared" si="20"/>
        <v>332969721</v>
      </c>
      <c r="AO19" s="145">
        <f t="shared" si="20"/>
        <v>0</v>
      </c>
      <c r="AP19" s="145">
        <f t="shared" si="20"/>
        <v>332969721</v>
      </c>
      <c r="AQ19" s="145">
        <f t="shared" si="20"/>
        <v>0</v>
      </c>
      <c r="AR19" s="145">
        <f t="shared" si="20"/>
        <v>51325686.899999999</v>
      </c>
      <c r="AS19" s="145">
        <f t="shared" si="20"/>
        <v>285362040</v>
      </c>
      <c r="AT19" s="145">
        <f t="shared" si="20"/>
        <v>2186650000</v>
      </c>
      <c r="AU19" s="145">
        <f t="shared" si="20"/>
        <v>2186650000</v>
      </c>
      <c r="AV19" s="145">
        <f t="shared" si="20"/>
        <v>0</v>
      </c>
      <c r="AW19" s="145">
        <f t="shared" si="20"/>
        <v>651227427</v>
      </c>
      <c r="AX19" s="145">
        <f t="shared" si="20"/>
        <v>0</v>
      </c>
      <c r="AY19" s="145">
        <f t="shared" si="20"/>
        <v>0</v>
      </c>
      <c r="AZ19" s="145">
        <f t="shared" si="20"/>
        <v>142654703</v>
      </c>
      <c r="BA19" s="145">
        <f t="shared" si="20"/>
        <v>253064970</v>
      </c>
      <c r="BB19" s="145">
        <f t="shared" si="20"/>
        <v>0</v>
      </c>
      <c r="BC19" s="145">
        <f t="shared" si="20"/>
        <v>0</v>
      </c>
      <c r="BD19" s="145">
        <f t="shared" si="20"/>
        <v>227093478</v>
      </c>
      <c r="BE19" s="145">
        <f t="shared" si="20"/>
        <v>0</v>
      </c>
      <c r="BF19" s="145">
        <f t="shared" si="20"/>
        <v>0</v>
      </c>
      <c r="BG19" s="145">
        <f t="shared" si="20"/>
        <v>73457085</v>
      </c>
      <c r="BH19" s="145">
        <f t="shared" si="20"/>
        <v>0</v>
      </c>
      <c r="BI19" s="145">
        <f t="shared" si="20"/>
        <v>0</v>
      </c>
      <c r="BJ19" s="145">
        <f t="shared" si="20"/>
        <v>0</v>
      </c>
      <c r="BK19" s="145">
        <f t="shared" si="20"/>
        <v>0</v>
      </c>
      <c r="BL19" s="145">
        <f t="shared" si="20"/>
        <v>0</v>
      </c>
      <c r="BM19" s="145">
        <f t="shared" si="20"/>
        <v>0</v>
      </c>
      <c r="BN19" s="145">
        <f t="shared" si="20"/>
        <v>0</v>
      </c>
      <c r="BO19" s="145">
        <f t="shared" si="20"/>
        <v>0</v>
      </c>
      <c r="BP19" s="145">
        <f t="shared" si="20"/>
        <v>0</v>
      </c>
      <c r="BQ19" s="145">
        <f t="shared" si="18"/>
        <v>0</v>
      </c>
      <c r="BR19" s="145">
        <f t="shared" si="18"/>
        <v>100374361</v>
      </c>
      <c r="BS19" s="145">
        <f t="shared" si="18"/>
        <v>227970675</v>
      </c>
      <c r="BT19" s="145">
        <f t="shared" si="18"/>
        <v>0</v>
      </c>
      <c r="BU19" s="145">
        <f t="shared" si="18"/>
        <v>0</v>
      </c>
      <c r="BV19" s="145">
        <f t="shared" si="18"/>
        <v>169257214</v>
      </c>
      <c r="BW19" s="145">
        <f t="shared" si="18"/>
        <v>0</v>
      </c>
      <c r="BX19" s="145">
        <f t="shared" si="18"/>
        <v>0</v>
      </c>
      <c r="BY19" s="145">
        <f t="shared" si="18"/>
        <v>65357746</v>
      </c>
      <c r="BZ19" s="145">
        <f t="shared" si="18"/>
        <v>65357746</v>
      </c>
      <c r="CA19" s="145">
        <f t="shared" si="18"/>
        <v>0</v>
      </c>
      <c r="CB19" s="145">
        <f t="shared" si="18"/>
        <v>0</v>
      </c>
      <c r="CC19" s="145">
        <f t="shared" si="18"/>
        <v>0</v>
      </c>
      <c r="CD19" s="145">
        <f t="shared" si="18"/>
        <v>386477276</v>
      </c>
      <c r="CE19" s="145">
        <f t="shared" si="18"/>
        <v>386477276</v>
      </c>
      <c r="CF19" s="145">
        <f t="shared" si="18"/>
        <v>0</v>
      </c>
      <c r="CG19" s="145">
        <f t="shared" si="18"/>
        <v>0</v>
      </c>
      <c r="CH19" s="145">
        <f t="shared" si="18"/>
        <v>0</v>
      </c>
      <c r="CI19" s="145">
        <f t="shared" si="18"/>
        <v>0</v>
      </c>
      <c r="CJ19" s="145">
        <f t="shared" si="18"/>
        <v>0</v>
      </c>
      <c r="CK19" s="145">
        <f t="shared" si="18"/>
        <v>32606336</v>
      </c>
      <c r="CL19" s="145">
        <f t="shared" si="18"/>
        <v>60967083</v>
      </c>
      <c r="CM19" s="145">
        <f t="shared" si="18"/>
        <v>0</v>
      </c>
      <c r="CN19" s="145">
        <f t="shared" si="18"/>
        <v>2569929397</v>
      </c>
      <c r="CO19" s="145">
        <f t="shared" si="18"/>
        <v>156306791</v>
      </c>
      <c r="CP19" s="145">
        <f t="shared" si="18"/>
        <v>156306791</v>
      </c>
      <c r="CQ19" s="145">
        <f t="shared" si="18"/>
        <v>0</v>
      </c>
      <c r="CR19" s="145">
        <f t="shared" si="18"/>
        <v>0</v>
      </c>
      <c r="CS19" s="145">
        <f t="shared" si="18"/>
        <v>0</v>
      </c>
      <c r="CT19" s="145">
        <f t="shared" si="18"/>
        <v>93342289</v>
      </c>
      <c r="CU19" s="145">
        <f t="shared" si="18"/>
        <v>113948260</v>
      </c>
      <c r="CV19" s="145">
        <f t="shared" si="18"/>
        <v>0</v>
      </c>
      <c r="CW19" s="145">
        <f t="shared" si="18"/>
        <v>65970073.799999997</v>
      </c>
      <c r="CX19" s="145">
        <f t="shared" si="18"/>
        <v>0</v>
      </c>
      <c r="CY19" s="145">
        <f t="shared" si="18"/>
        <v>0</v>
      </c>
      <c r="CZ19" s="145">
        <f t="shared" si="18"/>
        <v>0</v>
      </c>
      <c r="DA19" s="145">
        <f t="shared" si="18"/>
        <v>32036904</v>
      </c>
    </row>
    <row r="20" spans="1:105" s="125" customFormat="1" x14ac:dyDescent="0.2">
      <c r="A20" s="246" t="s">
        <v>682</v>
      </c>
      <c r="B20" s="246" t="s">
        <v>670</v>
      </c>
      <c r="C20" s="125">
        <f>C19</f>
        <v>2003</v>
      </c>
      <c r="D20" s="145">
        <f t="shared" si="16"/>
        <v>557804</v>
      </c>
      <c r="E20" s="145">
        <f t="shared" si="20"/>
        <v>9870165</v>
      </c>
      <c r="F20" s="145">
        <f t="shared" si="20"/>
        <v>8921611</v>
      </c>
      <c r="G20" s="145">
        <f t="shared" si="20"/>
        <v>1551175</v>
      </c>
      <c r="H20" s="145">
        <f t="shared" si="20"/>
        <v>6116880</v>
      </c>
      <c r="I20" s="145">
        <f t="shared" si="20"/>
        <v>8783676</v>
      </c>
      <c r="J20" s="145">
        <f t="shared" si="20"/>
        <v>9413666</v>
      </c>
      <c r="K20" s="145">
        <f t="shared" si="20"/>
        <v>0</v>
      </c>
      <c r="L20" s="145">
        <f t="shared" si="20"/>
        <v>219856</v>
      </c>
      <c r="M20" s="145">
        <f t="shared" si="20"/>
        <v>8065495</v>
      </c>
      <c r="N20" s="145">
        <f t="shared" si="20"/>
        <v>366108</v>
      </c>
      <c r="O20" s="145">
        <f t="shared" si="20"/>
        <v>1834233</v>
      </c>
      <c r="P20" s="145">
        <f t="shared" si="20"/>
        <v>0</v>
      </c>
      <c r="Q20" s="145">
        <f t="shared" si="20"/>
        <v>55415</v>
      </c>
      <c r="R20" s="145">
        <f t="shared" si="20"/>
        <v>120386.3</v>
      </c>
      <c r="S20" s="145">
        <f t="shared" si="20"/>
        <v>0</v>
      </c>
      <c r="T20" s="145">
        <f t="shared" si="20"/>
        <v>38623144</v>
      </c>
      <c r="U20" s="145">
        <f t="shared" si="20"/>
        <v>0</v>
      </c>
      <c r="V20" s="145">
        <f t="shared" si="20"/>
        <v>3081624</v>
      </c>
      <c r="W20" s="145">
        <f t="shared" si="20"/>
        <v>0</v>
      </c>
      <c r="X20" s="145">
        <f t="shared" si="20"/>
        <v>5724245</v>
      </c>
      <c r="Y20" s="145">
        <f t="shared" si="20"/>
        <v>3613293</v>
      </c>
      <c r="Z20" s="145">
        <f t="shared" si="20"/>
        <v>2216131</v>
      </c>
      <c r="AA20" s="145">
        <f t="shared" si="20"/>
        <v>1177505</v>
      </c>
      <c r="AB20" s="145">
        <f t="shared" si="20"/>
        <v>97200</v>
      </c>
      <c r="AC20" s="145">
        <f t="shared" si="20"/>
        <v>345959.7</v>
      </c>
      <c r="AD20" s="145">
        <f t="shared" si="20"/>
        <v>5806957.5999999996</v>
      </c>
      <c r="AE20" s="145">
        <f t="shared" si="20"/>
        <v>5119875</v>
      </c>
      <c r="AF20" s="145">
        <f t="shared" si="20"/>
        <v>687082.6</v>
      </c>
      <c r="AG20" s="145">
        <f t="shared" si="20"/>
        <v>1554988</v>
      </c>
      <c r="AH20" s="145">
        <f t="shared" si="20"/>
        <v>881039</v>
      </c>
      <c r="AI20" s="145">
        <f t="shared" si="20"/>
        <v>709086</v>
      </c>
      <c r="AJ20" s="145">
        <f t="shared" si="20"/>
        <v>171953</v>
      </c>
      <c r="AK20" s="145">
        <f t="shared" si="20"/>
        <v>2082646</v>
      </c>
      <c r="AL20" s="145">
        <f t="shared" si="20"/>
        <v>2401021</v>
      </c>
      <c r="AM20" s="145">
        <f t="shared" si="20"/>
        <v>1156508</v>
      </c>
      <c r="AN20" s="145">
        <f t="shared" si="20"/>
        <v>10384704</v>
      </c>
      <c r="AO20" s="145">
        <f t="shared" si="20"/>
        <v>0</v>
      </c>
      <c r="AP20" s="145">
        <f t="shared" si="20"/>
        <v>10384704</v>
      </c>
      <c r="AQ20" s="145">
        <f t="shared" si="20"/>
        <v>322706</v>
      </c>
      <c r="AR20" s="145">
        <f t="shared" si="20"/>
        <v>1015363.9</v>
      </c>
      <c r="AS20" s="145">
        <f t="shared" si="20"/>
        <v>19791253</v>
      </c>
      <c r="AT20" s="145">
        <f t="shared" si="20"/>
        <v>93270826</v>
      </c>
      <c r="AU20" s="145">
        <f t="shared" si="20"/>
        <v>93000000</v>
      </c>
      <c r="AV20" s="145">
        <f t="shared" si="20"/>
        <v>270826</v>
      </c>
      <c r="AW20" s="145">
        <f t="shared" si="20"/>
        <v>36129185</v>
      </c>
      <c r="AX20" s="145">
        <f t="shared" si="20"/>
        <v>0</v>
      </c>
      <c r="AY20" s="145">
        <f t="shared" si="20"/>
        <v>2021032</v>
      </c>
      <c r="AZ20" s="145">
        <f t="shared" si="20"/>
        <v>3685569</v>
      </c>
      <c r="BA20" s="145">
        <f t="shared" si="20"/>
        <v>14826579</v>
      </c>
      <c r="BB20" s="145">
        <f t="shared" si="20"/>
        <v>1960532</v>
      </c>
      <c r="BC20" s="145">
        <f t="shared" si="20"/>
        <v>0</v>
      </c>
      <c r="BD20" s="145">
        <f t="shared" si="20"/>
        <v>22338932</v>
      </c>
      <c r="BE20" s="145">
        <f t="shared" si="20"/>
        <v>1456621</v>
      </c>
      <c r="BF20" s="145">
        <f t="shared" si="20"/>
        <v>1579765</v>
      </c>
      <c r="BG20" s="145">
        <f t="shared" si="20"/>
        <v>3488004</v>
      </c>
      <c r="BH20" s="145">
        <f t="shared" si="20"/>
        <v>0</v>
      </c>
      <c r="BI20" s="145">
        <f t="shared" si="20"/>
        <v>4569721</v>
      </c>
      <c r="BJ20" s="145">
        <f t="shared" si="20"/>
        <v>4132524</v>
      </c>
      <c r="BK20" s="145">
        <f t="shared" si="20"/>
        <v>437197</v>
      </c>
      <c r="BL20" s="145">
        <f t="shared" si="20"/>
        <v>6910538</v>
      </c>
      <c r="BM20" s="145">
        <f t="shared" si="20"/>
        <v>5395892</v>
      </c>
      <c r="BN20" s="145">
        <f t="shared" si="20"/>
        <v>1514646</v>
      </c>
      <c r="BO20" s="145">
        <f t="shared" si="20"/>
        <v>857437</v>
      </c>
      <c r="BP20" s="145">
        <f t="shared" si="20"/>
        <v>3461352</v>
      </c>
      <c r="BQ20" s="145">
        <f t="shared" si="18"/>
        <v>3260971</v>
      </c>
      <c r="BR20" s="145">
        <f t="shared" si="18"/>
        <v>2137706</v>
      </c>
      <c r="BS20" s="145">
        <f t="shared" si="18"/>
        <v>11307769</v>
      </c>
      <c r="BT20" s="145">
        <f t="shared" si="18"/>
        <v>1535995</v>
      </c>
      <c r="BU20" s="145">
        <f t="shared" si="18"/>
        <v>2491269</v>
      </c>
      <c r="BV20" s="145">
        <f t="shared" si="18"/>
        <v>8322229</v>
      </c>
      <c r="BW20" s="145">
        <f t="shared" si="18"/>
        <v>2550979</v>
      </c>
      <c r="BX20" s="145">
        <f t="shared" si="18"/>
        <v>951786</v>
      </c>
      <c r="BY20" s="145">
        <f t="shared" si="18"/>
        <v>6292294</v>
      </c>
      <c r="BZ20" s="145">
        <f t="shared" si="18"/>
        <v>5874450</v>
      </c>
      <c r="CA20" s="145">
        <f t="shared" si="18"/>
        <v>286723</v>
      </c>
      <c r="CB20" s="145">
        <f t="shared" si="18"/>
        <v>131121</v>
      </c>
      <c r="CC20" s="145">
        <f t="shared" si="18"/>
        <v>0</v>
      </c>
      <c r="CD20" s="145">
        <f t="shared" si="18"/>
        <v>36465189</v>
      </c>
      <c r="CE20" s="145">
        <f t="shared" si="18"/>
        <v>34259089</v>
      </c>
      <c r="CF20" s="145">
        <f t="shared" si="18"/>
        <v>2206100</v>
      </c>
      <c r="CG20" s="145">
        <f t="shared" si="18"/>
        <v>6929107</v>
      </c>
      <c r="CH20" s="145">
        <f t="shared" si="18"/>
        <v>1074701</v>
      </c>
      <c r="CI20" s="145">
        <f t="shared" si="18"/>
        <v>1475534</v>
      </c>
      <c r="CJ20" s="145">
        <f t="shared" si="18"/>
        <v>464827</v>
      </c>
      <c r="CK20" s="145">
        <f t="shared" si="18"/>
        <v>2562699</v>
      </c>
      <c r="CL20" s="145">
        <f t="shared" si="18"/>
        <v>10585102</v>
      </c>
      <c r="CM20" s="145">
        <f t="shared" si="18"/>
        <v>1403638</v>
      </c>
      <c r="CN20" s="145">
        <f t="shared" si="18"/>
        <v>107297194</v>
      </c>
      <c r="CO20" s="145">
        <f t="shared" si="18"/>
        <v>16726741</v>
      </c>
      <c r="CP20" s="145">
        <f t="shared" si="18"/>
        <v>16105347</v>
      </c>
      <c r="CQ20" s="145">
        <f t="shared" si="18"/>
        <v>0</v>
      </c>
      <c r="CR20" s="145">
        <f t="shared" si="18"/>
        <v>621394</v>
      </c>
      <c r="CS20" s="145">
        <f t="shared" si="18"/>
        <v>1579544.5</v>
      </c>
      <c r="CT20" s="145">
        <f t="shared" si="18"/>
        <v>6845381</v>
      </c>
      <c r="CU20" s="145">
        <f t="shared" si="18"/>
        <v>4648824</v>
      </c>
      <c r="CV20" s="145">
        <f t="shared" si="18"/>
        <v>675218</v>
      </c>
      <c r="CW20" s="145">
        <f t="shared" si="18"/>
        <v>1047521</v>
      </c>
      <c r="CX20" s="145">
        <f t="shared" si="18"/>
        <v>457966</v>
      </c>
      <c r="CY20" s="145">
        <f t="shared" si="18"/>
        <v>4803969</v>
      </c>
      <c r="CZ20" s="145">
        <f t="shared" si="18"/>
        <v>0</v>
      </c>
      <c r="DA20" s="145">
        <f t="shared" si="18"/>
        <v>2696567</v>
      </c>
    </row>
    <row r="21" spans="1:105" s="125" customFormat="1" x14ac:dyDescent="0.2">
      <c r="A21" s="246" t="s">
        <v>683</v>
      </c>
      <c r="B21" s="246" t="s">
        <v>671</v>
      </c>
      <c r="C21" s="125">
        <f>C20</f>
        <v>2003</v>
      </c>
      <c r="D21" s="145">
        <f t="shared" si="16"/>
        <v>2059</v>
      </c>
      <c r="E21" s="145">
        <f t="shared" si="20"/>
        <v>0</v>
      </c>
      <c r="F21" s="145">
        <f t="shared" si="20"/>
        <v>727696</v>
      </c>
      <c r="G21" s="145">
        <f t="shared" si="20"/>
        <v>228491</v>
      </c>
      <c r="H21" s="145">
        <f t="shared" si="20"/>
        <v>526717</v>
      </c>
      <c r="I21" s="145">
        <f t="shared" si="20"/>
        <v>0</v>
      </c>
      <c r="J21" s="145">
        <f t="shared" si="20"/>
        <v>0</v>
      </c>
      <c r="K21" s="145">
        <f t="shared" si="20"/>
        <v>0</v>
      </c>
      <c r="L21" s="145">
        <f t="shared" si="20"/>
        <v>27506</v>
      </c>
      <c r="M21" s="145">
        <f t="shared" si="20"/>
        <v>418184</v>
      </c>
      <c r="N21" s="145">
        <f t="shared" si="20"/>
        <v>8541</v>
      </c>
      <c r="O21" s="145">
        <f t="shared" si="20"/>
        <v>0</v>
      </c>
      <c r="P21" s="145">
        <f t="shared" si="20"/>
        <v>310985</v>
      </c>
      <c r="Q21" s="145">
        <f t="shared" si="20"/>
        <v>3536</v>
      </c>
      <c r="R21" s="145">
        <f t="shared" si="20"/>
        <v>6966.7</v>
      </c>
      <c r="S21" s="145">
        <f t="shared" si="20"/>
        <v>0</v>
      </c>
      <c r="T21" s="145">
        <f t="shared" si="20"/>
        <v>0</v>
      </c>
      <c r="U21" s="145">
        <f t="shared" si="20"/>
        <v>0</v>
      </c>
      <c r="V21" s="145">
        <f t="shared" si="20"/>
        <v>212384</v>
      </c>
      <c r="W21" s="145">
        <f t="shared" si="20"/>
        <v>0</v>
      </c>
      <c r="X21" s="145">
        <f t="shared" si="20"/>
        <v>422219</v>
      </c>
      <c r="Y21" s="145">
        <f t="shared" si="20"/>
        <v>148320</v>
      </c>
      <c r="Z21" s="145">
        <f t="shared" si="20"/>
        <v>924118</v>
      </c>
      <c r="AA21" s="145">
        <f t="shared" si="20"/>
        <v>0</v>
      </c>
      <c r="AB21" s="145">
        <f t="shared" si="20"/>
        <v>0</v>
      </c>
      <c r="AC21" s="145">
        <f t="shared" si="20"/>
        <v>0</v>
      </c>
      <c r="AD21" s="145">
        <f t="shared" si="20"/>
        <v>359264.7</v>
      </c>
      <c r="AE21" s="145">
        <f t="shared" si="20"/>
        <v>300640</v>
      </c>
      <c r="AF21" s="145">
        <f t="shared" si="20"/>
        <v>58624.7</v>
      </c>
      <c r="AG21" s="145">
        <f t="shared" si="20"/>
        <v>0</v>
      </c>
      <c r="AH21" s="145">
        <f t="shared" si="20"/>
        <v>128970</v>
      </c>
      <c r="AI21" s="145">
        <f t="shared" si="20"/>
        <v>128970</v>
      </c>
      <c r="AJ21" s="145">
        <f t="shared" si="20"/>
        <v>0</v>
      </c>
      <c r="AK21" s="145">
        <f t="shared" si="20"/>
        <v>531087</v>
      </c>
      <c r="AL21" s="145">
        <f t="shared" si="20"/>
        <v>351162</v>
      </c>
      <c r="AM21" s="145">
        <f t="shared" si="20"/>
        <v>70393</v>
      </c>
      <c r="AN21" s="145">
        <f t="shared" si="20"/>
        <v>407048</v>
      </c>
      <c r="AO21" s="145">
        <f t="shared" si="20"/>
        <v>0</v>
      </c>
      <c r="AP21" s="145">
        <f t="shared" si="20"/>
        <v>407048</v>
      </c>
      <c r="AQ21" s="145">
        <f t="shared" si="20"/>
        <v>0</v>
      </c>
      <c r="AR21" s="145">
        <f t="shared" si="20"/>
        <v>109535</v>
      </c>
      <c r="AS21" s="145">
        <f t="shared" si="20"/>
        <v>0</v>
      </c>
      <c r="AT21" s="145">
        <f t="shared" si="20"/>
        <v>21330000</v>
      </c>
      <c r="AU21" s="145">
        <f t="shared" si="20"/>
        <v>21330000</v>
      </c>
      <c r="AV21" s="145">
        <f t="shared" si="20"/>
        <v>0</v>
      </c>
      <c r="AW21" s="145">
        <f t="shared" si="20"/>
        <v>0</v>
      </c>
      <c r="AX21" s="145">
        <f t="shared" si="20"/>
        <v>0</v>
      </c>
      <c r="AY21" s="145">
        <f t="shared" si="20"/>
        <v>0</v>
      </c>
      <c r="AZ21" s="145">
        <f t="shared" si="20"/>
        <v>0</v>
      </c>
      <c r="BA21" s="145">
        <f t="shared" si="20"/>
        <v>0</v>
      </c>
      <c r="BB21" s="145">
        <f t="shared" si="20"/>
        <v>38129</v>
      </c>
      <c r="BC21" s="145">
        <f t="shared" si="20"/>
        <v>45066</v>
      </c>
      <c r="BD21" s="145">
        <f t="shared" si="20"/>
        <v>1031617</v>
      </c>
      <c r="BE21" s="145">
        <f t="shared" si="20"/>
        <v>46530</v>
      </c>
      <c r="BF21" s="145">
        <f t="shared" si="20"/>
        <v>32298</v>
      </c>
      <c r="BG21" s="145">
        <f t="shared" si="20"/>
        <v>192008</v>
      </c>
      <c r="BH21" s="145">
        <f t="shared" si="20"/>
        <v>0</v>
      </c>
      <c r="BI21" s="145">
        <f t="shared" si="20"/>
        <v>336231</v>
      </c>
      <c r="BJ21" s="145">
        <f t="shared" si="20"/>
        <v>335107</v>
      </c>
      <c r="BK21" s="145">
        <f t="shared" si="20"/>
        <v>1124</v>
      </c>
      <c r="BL21" s="145">
        <f t="shared" si="20"/>
        <v>399951</v>
      </c>
      <c r="BM21" s="145">
        <f t="shared" si="20"/>
        <v>64155</v>
      </c>
      <c r="BN21" s="145">
        <f t="shared" si="20"/>
        <v>335796</v>
      </c>
      <c r="BO21" s="145">
        <f t="shared" si="20"/>
        <v>158172</v>
      </c>
      <c r="BP21" s="145">
        <f t="shared" ref="BP21:DA21" si="21">BP127</f>
        <v>309564</v>
      </c>
      <c r="BQ21" s="145">
        <f t="shared" si="21"/>
        <v>626297</v>
      </c>
      <c r="BR21" s="145">
        <f t="shared" si="21"/>
        <v>0</v>
      </c>
      <c r="BS21" s="145">
        <f t="shared" si="21"/>
        <v>168194</v>
      </c>
      <c r="BT21" s="145">
        <f t="shared" si="21"/>
        <v>140381</v>
      </c>
      <c r="BU21" s="145">
        <f t="shared" si="21"/>
        <v>495268</v>
      </c>
      <c r="BV21" s="145">
        <f t="shared" si="21"/>
        <v>39118</v>
      </c>
      <c r="BW21" s="145">
        <f t="shared" si="21"/>
        <v>291343</v>
      </c>
      <c r="BX21" s="145">
        <f t="shared" si="21"/>
        <v>17126.599999999999</v>
      </c>
      <c r="BY21" s="145">
        <f t="shared" si="21"/>
        <v>1025125</v>
      </c>
      <c r="BZ21" s="145">
        <f t="shared" si="21"/>
        <v>988288</v>
      </c>
      <c r="CA21" s="145">
        <f t="shared" si="21"/>
        <v>36837</v>
      </c>
      <c r="CB21" s="145">
        <f t="shared" si="21"/>
        <v>0</v>
      </c>
      <c r="CC21" s="145">
        <f t="shared" si="21"/>
        <v>1328</v>
      </c>
      <c r="CD21" s="145">
        <f t="shared" si="21"/>
        <v>349223</v>
      </c>
      <c r="CE21" s="145">
        <f t="shared" si="21"/>
        <v>349223</v>
      </c>
      <c r="CF21" s="145">
        <f t="shared" si="21"/>
        <v>0</v>
      </c>
      <c r="CG21" s="145">
        <f t="shared" si="21"/>
        <v>305296</v>
      </c>
      <c r="CH21" s="145">
        <f t="shared" si="21"/>
        <v>0</v>
      </c>
      <c r="CI21" s="145">
        <f t="shared" si="21"/>
        <v>15660</v>
      </c>
      <c r="CJ21" s="145">
        <f t="shared" si="21"/>
        <v>0</v>
      </c>
      <c r="CK21" s="145">
        <f t="shared" si="21"/>
        <v>0</v>
      </c>
      <c r="CL21" s="145">
        <f t="shared" si="21"/>
        <v>64650</v>
      </c>
      <c r="CM21" s="145">
        <f t="shared" si="21"/>
        <v>131367</v>
      </c>
      <c r="CN21" s="145">
        <f t="shared" si="21"/>
        <v>0</v>
      </c>
      <c r="CO21" s="145">
        <f t="shared" si="21"/>
        <v>977604</v>
      </c>
      <c r="CP21" s="145">
        <f t="shared" si="21"/>
        <v>926564</v>
      </c>
      <c r="CQ21" s="145">
        <f t="shared" si="21"/>
        <v>0</v>
      </c>
      <c r="CR21" s="145">
        <f t="shared" si="21"/>
        <v>51040</v>
      </c>
      <c r="CS21" s="145">
        <f t="shared" si="21"/>
        <v>7099</v>
      </c>
      <c r="CT21" s="145">
        <f t="shared" si="21"/>
        <v>0</v>
      </c>
      <c r="CU21" s="145">
        <f t="shared" si="21"/>
        <v>1006904</v>
      </c>
      <c r="CV21" s="145">
        <f t="shared" si="21"/>
        <v>39409.599999999999</v>
      </c>
      <c r="CW21" s="145">
        <f t="shared" si="21"/>
        <v>22939</v>
      </c>
      <c r="CX21" s="145">
        <f t="shared" si="21"/>
        <v>15626</v>
      </c>
      <c r="CY21" s="145">
        <f t="shared" si="21"/>
        <v>22431</v>
      </c>
      <c r="CZ21" s="145">
        <f t="shared" si="21"/>
        <v>0</v>
      </c>
      <c r="DA21" s="145">
        <f t="shared" si="21"/>
        <v>212040</v>
      </c>
    </row>
    <row r="22" spans="1:105" s="125" customFormat="1" x14ac:dyDescent="0.2">
      <c r="A22" s="125" t="s">
        <v>346</v>
      </c>
      <c r="B22" s="125" t="s">
        <v>366</v>
      </c>
      <c r="C22" s="125">
        <v>2003</v>
      </c>
      <c r="D22" s="142">
        <f t="shared" ref="D22:D27" si="22">D129</f>
        <v>58809.4</v>
      </c>
      <c r="E22" s="142">
        <f t="shared" ref="E22:BP23" si="23">E129</f>
        <v>1801649</v>
      </c>
      <c r="F22" s="142">
        <f t="shared" si="23"/>
        <v>1351160</v>
      </c>
      <c r="G22" s="142">
        <f t="shared" si="23"/>
        <v>511049.8</v>
      </c>
      <c r="H22" s="142">
        <f t="shared" si="23"/>
        <v>1420149</v>
      </c>
      <c r="I22" s="142">
        <f t="shared" si="23"/>
        <v>2383058</v>
      </c>
      <c r="J22" s="142">
        <f t="shared" si="23"/>
        <v>2394272</v>
      </c>
      <c r="K22" s="142">
        <f t="shared" si="23"/>
        <v>249475</v>
      </c>
      <c r="L22" s="142">
        <f t="shared" si="23"/>
        <v>25968.400000000001</v>
      </c>
      <c r="M22" s="142">
        <f t="shared" si="23"/>
        <v>1409915</v>
      </c>
      <c r="N22" s="142">
        <f t="shared" si="23"/>
        <v>28991</v>
      </c>
      <c r="O22" s="142">
        <f t="shared" si="23"/>
        <v>694969</v>
      </c>
      <c r="P22" s="142">
        <f t="shared" si="23"/>
        <v>14120</v>
      </c>
      <c r="Q22" s="142">
        <f t="shared" si="23"/>
        <v>16889</v>
      </c>
      <c r="R22" s="142">
        <f t="shared" si="23"/>
        <v>53879.5</v>
      </c>
      <c r="S22" s="142">
        <f t="shared" si="23"/>
        <v>0</v>
      </c>
      <c r="T22" s="142">
        <f t="shared" si="23"/>
        <v>12782616</v>
      </c>
      <c r="U22" s="142">
        <f t="shared" si="23"/>
        <v>4977340</v>
      </c>
      <c r="V22" s="142">
        <f t="shared" si="23"/>
        <v>495463</v>
      </c>
      <c r="W22" s="142">
        <f t="shared" si="23"/>
        <v>0</v>
      </c>
      <c r="X22" s="142">
        <f t="shared" si="23"/>
        <v>545959</v>
      </c>
      <c r="Y22" s="142">
        <f t="shared" si="23"/>
        <v>993136</v>
      </c>
      <c r="Z22" s="142">
        <f t="shared" si="23"/>
        <v>391333</v>
      </c>
      <c r="AA22" s="142">
        <f t="shared" si="23"/>
        <v>59114.6</v>
      </c>
      <c r="AB22" s="142">
        <f t="shared" si="23"/>
        <v>7145</v>
      </c>
      <c r="AC22" s="142">
        <f t="shared" si="23"/>
        <v>202816.1</v>
      </c>
      <c r="AD22" s="142">
        <f t="shared" si="23"/>
        <v>944749.8</v>
      </c>
      <c r="AE22" s="142">
        <f t="shared" si="23"/>
        <v>889603</v>
      </c>
      <c r="AF22" s="142">
        <f t="shared" si="23"/>
        <v>55146.8</v>
      </c>
      <c r="AG22" s="142">
        <f t="shared" si="23"/>
        <v>175493</v>
      </c>
      <c r="AH22" s="142">
        <f t="shared" si="23"/>
        <v>2343082</v>
      </c>
      <c r="AI22" s="142">
        <f t="shared" si="23"/>
        <v>2341668</v>
      </c>
      <c r="AJ22" s="142">
        <f t="shared" si="23"/>
        <v>1414</v>
      </c>
      <c r="AK22" s="142">
        <f t="shared" si="23"/>
        <v>379343</v>
      </c>
      <c r="AL22" s="142">
        <f t="shared" si="23"/>
        <v>743441</v>
      </c>
      <c r="AM22" s="142">
        <f t="shared" si="23"/>
        <v>164041</v>
      </c>
      <c r="AN22" s="142">
        <f t="shared" si="23"/>
        <v>9578633</v>
      </c>
      <c r="AO22" s="142">
        <f t="shared" si="23"/>
        <v>7719371</v>
      </c>
      <c r="AP22" s="142">
        <f t="shared" si="23"/>
        <v>1859262</v>
      </c>
      <c r="AQ22" s="142">
        <f t="shared" si="23"/>
        <v>14034</v>
      </c>
      <c r="AR22" s="142">
        <f t="shared" si="23"/>
        <v>291082.3</v>
      </c>
      <c r="AS22" s="142">
        <f t="shared" si="23"/>
        <v>5282994</v>
      </c>
      <c r="AT22" s="142">
        <f t="shared" si="23"/>
        <v>23751129</v>
      </c>
      <c r="AU22" s="142">
        <f t="shared" si="23"/>
        <v>23734400</v>
      </c>
      <c r="AV22" s="142">
        <f t="shared" si="23"/>
        <v>16729</v>
      </c>
      <c r="AW22" s="142">
        <f t="shared" si="23"/>
        <v>9921167</v>
      </c>
      <c r="AX22" s="142">
        <f t="shared" si="23"/>
        <v>129394</v>
      </c>
      <c r="AY22" s="142">
        <f t="shared" si="23"/>
        <v>98881</v>
      </c>
      <c r="AZ22" s="142">
        <f t="shared" si="23"/>
        <v>909871</v>
      </c>
      <c r="BA22" s="142">
        <f t="shared" si="23"/>
        <v>2762488.6</v>
      </c>
      <c r="BB22" s="142">
        <f t="shared" si="23"/>
        <v>381000</v>
      </c>
      <c r="BC22" s="142">
        <f t="shared" si="23"/>
        <v>230551.2</v>
      </c>
      <c r="BD22" s="142">
        <f t="shared" si="23"/>
        <v>4389396</v>
      </c>
      <c r="BE22" s="142">
        <f t="shared" si="23"/>
        <v>309569</v>
      </c>
      <c r="BF22" s="142">
        <f t="shared" si="23"/>
        <v>367853.7</v>
      </c>
      <c r="BG22" s="142">
        <f t="shared" si="23"/>
        <v>858180</v>
      </c>
      <c r="BH22" s="142">
        <f t="shared" si="23"/>
        <v>0</v>
      </c>
      <c r="BI22" s="142">
        <f t="shared" si="23"/>
        <v>711394.6</v>
      </c>
      <c r="BJ22" s="142">
        <f t="shared" si="23"/>
        <v>697536</v>
      </c>
      <c r="BK22" s="142">
        <f t="shared" si="23"/>
        <v>13858.6</v>
      </c>
      <c r="BL22" s="142">
        <f t="shared" si="23"/>
        <v>1849261</v>
      </c>
      <c r="BM22" s="142">
        <f t="shared" si="23"/>
        <v>1148327</v>
      </c>
      <c r="BN22" s="142">
        <f t="shared" si="23"/>
        <v>700934</v>
      </c>
      <c r="BO22" s="142">
        <f t="shared" si="23"/>
        <v>200461</v>
      </c>
      <c r="BP22" s="142">
        <f t="shared" si="23"/>
        <v>387967</v>
      </c>
      <c r="BQ22" s="142">
        <f t="shared" ref="BQ22:DA26" si="24">BQ129</f>
        <v>665975</v>
      </c>
      <c r="BR22" s="142">
        <f t="shared" si="24"/>
        <v>174081</v>
      </c>
      <c r="BS22" s="142">
        <f t="shared" si="24"/>
        <v>2457454</v>
      </c>
      <c r="BT22" s="142">
        <f t="shared" si="24"/>
        <v>252702</v>
      </c>
      <c r="BU22" s="142">
        <f t="shared" si="24"/>
        <v>433288</v>
      </c>
      <c r="BV22" s="142">
        <f t="shared" si="24"/>
        <v>1376026</v>
      </c>
      <c r="BW22" s="142">
        <f t="shared" si="24"/>
        <v>204354</v>
      </c>
      <c r="BX22" s="142">
        <f t="shared" si="24"/>
        <v>0</v>
      </c>
      <c r="BY22" s="142">
        <f t="shared" si="24"/>
        <v>927731</v>
      </c>
      <c r="BZ22" s="142">
        <f t="shared" si="24"/>
        <v>892259</v>
      </c>
      <c r="CA22" s="142">
        <f t="shared" si="24"/>
        <v>28968</v>
      </c>
      <c r="CB22" s="142">
        <f t="shared" si="24"/>
        <v>6504</v>
      </c>
      <c r="CC22" s="142">
        <f t="shared" si="24"/>
        <v>425272</v>
      </c>
      <c r="CD22" s="142">
        <f t="shared" si="24"/>
        <v>9000740</v>
      </c>
      <c r="CE22" s="142">
        <f t="shared" si="24"/>
        <v>8444358</v>
      </c>
      <c r="CF22" s="142">
        <f t="shared" si="24"/>
        <v>556382</v>
      </c>
      <c r="CG22" s="142">
        <f t="shared" si="24"/>
        <v>684762</v>
      </c>
      <c r="CH22" s="142">
        <f t="shared" si="24"/>
        <v>126408</v>
      </c>
      <c r="CI22" s="142">
        <f t="shared" si="24"/>
        <v>139135</v>
      </c>
      <c r="CJ22" s="142">
        <f t="shared" si="24"/>
        <v>104683</v>
      </c>
      <c r="CK22" s="142">
        <f t="shared" si="24"/>
        <v>537039</v>
      </c>
      <c r="CL22" s="142">
        <f t="shared" si="24"/>
        <v>1461722</v>
      </c>
      <c r="CM22" s="142">
        <f t="shared" si="24"/>
        <v>336511</v>
      </c>
      <c r="CN22" s="142">
        <f t="shared" si="24"/>
        <v>43364987</v>
      </c>
      <c r="CO22" s="142">
        <f t="shared" si="24"/>
        <v>2977183</v>
      </c>
      <c r="CP22" s="142">
        <f t="shared" si="24"/>
        <v>2849630</v>
      </c>
      <c r="CQ22" s="142">
        <f t="shared" si="24"/>
        <v>42598</v>
      </c>
      <c r="CR22" s="142">
        <f t="shared" si="24"/>
        <v>84955</v>
      </c>
      <c r="CS22" s="142">
        <f t="shared" si="24"/>
        <v>44049.599999999999</v>
      </c>
      <c r="CT22" s="142">
        <f t="shared" si="24"/>
        <v>1725335</v>
      </c>
      <c r="CU22" s="142">
        <f t="shared" si="24"/>
        <v>737118</v>
      </c>
      <c r="CV22" s="142">
        <f t="shared" si="24"/>
        <v>121352.4</v>
      </c>
      <c r="CW22" s="142">
        <f t="shared" si="24"/>
        <v>248016.2</v>
      </c>
      <c r="CX22" s="142">
        <f t="shared" si="24"/>
        <v>90555</v>
      </c>
      <c r="CY22" s="142">
        <f t="shared" si="24"/>
        <v>0</v>
      </c>
      <c r="CZ22" s="142">
        <f t="shared" si="24"/>
        <v>928997</v>
      </c>
      <c r="DA22" s="142">
        <f t="shared" si="24"/>
        <v>0</v>
      </c>
    </row>
    <row r="23" spans="1:105" s="125" customFormat="1" x14ac:dyDescent="0.2">
      <c r="A23" s="125" t="s">
        <v>354</v>
      </c>
      <c r="B23" s="125" t="s">
        <v>367</v>
      </c>
      <c r="C23" s="125">
        <v>2003</v>
      </c>
      <c r="D23" s="142">
        <f t="shared" si="22"/>
        <v>0</v>
      </c>
      <c r="E23" s="142">
        <f t="shared" ref="E23:S23" si="25">E130</f>
        <v>0</v>
      </c>
      <c r="F23" s="142">
        <f t="shared" si="25"/>
        <v>0</v>
      </c>
      <c r="G23" s="142">
        <f t="shared" si="25"/>
        <v>0</v>
      </c>
      <c r="H23" s="142">
        <f t="shared" si="25"/>
        <v>0</v>
      </c>
      <c r="I23" s="142">
        <f t="shared" si="25"/>
        <v>0</v>
      </c>
      <c r="J23" s="142">
        <f t="shared" si="25"/>
        <v>0</v>
      </c>
      <c r="K23" s="142">
        <f t="shared" si="25"/>
        <v>0</v>
      </c>
      <c r="L23" s="142">
        <f t="shared" si="25"/>
        <v>0</v>
      </c>
      <c r="M23" s="142">
        <f t="shared" si="25"/>
        <v>0</v>
      </c>
      <c r="N23" s="142">
        <f t="shared" si="25"/>
        <v>0</v>
      </c>
      <c r="O23" s="142">
        <f t="shared" si="25"/>
        <v>230237</v>
      </c>
      <c r="P23" s="142">
        <f t="shared" si="25"/>
        <v>0</v>
      </c>
      <c r="Q23" s="142">
        <f t="shared" si="25"/>
        <v>9232</v>
      </c>
      <c r="R23" s="142">
        <f t="shared" si="25"/>
        <v>0</v>
      </c>
      <c r="S23" s="142">
        <f t="shared" si="25"/>
        <v>0</v>
      </c>
      <c r="T23" s="142">
        <f t="shared" si="23"/>
        <v>0</v>
      </c>
      <c r="U23" s="142">
        <f t="shared" si="23"/>
        <v>0</v>
      </c>
      <c r="V23" s="142">
        <f t="shared" si="23"/>
        <v>0</v>
      </c>
      <c r="W23" s="142">
        <f t="shared" si="23"/>
        <v>0</v>
      </c>
      <c r="X23" s="142">
        <f t="shared" si="23"/>
        <v>0</v>
      </c>
      <c r="Y23" s="142">
        <f t="shared" si="23"/>
        <v>0</v>
      </c>
      <c r="Z23" s="142">
        <f t="shared" si="23"/>
        <v>0</v>
      </c>
      <c r="AA23" s="142">
        <f t="shared" si="23"/>
        <v>0</v>
      </c>
      <c r="AB23" s="142">
        <f t="shared" si="23"/>
        <v>0</v>
      </c>
      <c r="AC23" s="142">
        <f t="shared" si="23"/>
        <v>0</v>
      </c>
      <c r="AD23" s="142">
        <f t="shared" si="23"/>
        <v>0</v>
      </c>
      <c r="AE23" s="142">
        <f t="shared" si="23"/>
        <v>0</v>
      </c>
      <c r="AF23" s="142">
        <f t="shared" si="23"/>
        <v>0</v>
      </c>
      <c r="AG23" s="142">
        <f t="shared" si="23"/>
        <v>0</v>
      </c>
      <c r="AH23" s="142">
        <f t="shared" si="23"/>
        <v>0</v>
      </c>
      <c r="AI23" s="142">
        <f t="shared" si="23"/>
        <v>0</v>
      </c>
      <c r="AJ23" s="142">
        <f t="shared" si="23"/>
        <v>0</v>
      </c>
      <c r="AK23" s="142">
        <f t="shared" si="23"/>
        <v>0</v>
      </c>
      <c r="AL23" s="142">
        <f t="shared" si="23"/>
        <v>502</v>
      </c>
      <c r="AM23" s="142">
        <f t="shared" si="23"/>
        <v>0</v>
      </c>
      <c r="AN23" s="142">
        <f t="shared" si="23"/>
        <v>0</v>
      </c>
      <c r="AO23" s="142">
        <f t="shared" si="23"/>
        <v>0</v>
      </c>
      <c r="AP23" s="142">
        <f t="shared" si="23"/>
        <v>0</v>
      </c>
      <c r="AQ23" s="142">
        <f t="shared" si="23"/>
        <v>0</v>
      </c>
      <c r="AR23" s="142">
        <f t="shared" si="23"/>
        <v>0</v>
      </c>
      <c r="AS23" s="142">
        <f t="shared" si="23"/>
        <v>0</v>
      </c>
      <c r="AT23" s="142">
        <f t="shared" si="23"/>
        <v>369100</v>
      </c>
      <c r="AU23" s="142">
        <f t="shared" si="23"/>
        <v>369100</v>
      </c>
      <c r="AV23" s="142">
        <f t="shared" si="23"/>
        <v>0</v>
      </c>
      <c r="AW23" s="142">
        <f t="shared" si="23"/>
        <v>0</v>
      </c>
      <c r="AX23" s="142">
        <f t="shared" si="23"/>
        <v>0</v>
      </c>
      <c r="AY23" s="142">
        <f t="shared" si="23"/>
        <v>0</v>
      </c>
      <c r="AZ23" s="142">
        <f t="shared" si="23"/>
        <v>0</v>
      </c>
      <c r="BA23" s="142">
        <f t="shared" si="23"/>
        <v>0</v>
      </c>
      <c r="BB23" s="142">
        <f t="shared" si="23"/>
        <v>0</v>
      </c>
      <c r="BC23" s="142">
        <f t="shared" si="23"/>
        <v>0</v>
      </c>
      <c r="BD23" s="142">
        <f t="shared" si="23"/>
        <v>0</v>
      </c>
      <c r="BE23" s="142">
        <f t="shared" si="23"/>
        <v>0</v>
      </c>
      <c r="BF23" s="142">
        <f t="shared" si="23"/>
        <v>0</v>
      </c>
      <c r="BG23" s="142">
        <f t="shared" si="23"/>
        <v>0</v>
      </c>
      <c r="BH23" s="142">
        <f t="shared" si="23"/>
        <v>0</v>
      </c>
      <c r="BI23" s="142">
        <f t="shared" si="23"/>
        <v>0</v>
      </c>
      <c r="BJ23" s="142">
        <f t="shared" si="23"/>
        <v>0</v>
      </c>
      <c r="BK23" s="142">
        <f t="shared" si="23"/>
        <v>0</v>
      </c>
      <c r="BL23" s="142">
        <f t="shared" si="23"/>
        <v>0</v>
      </c>
      <c r="BM23" s="142">
        <f t="shared" si="23"/>
        <v>0</v>
      </c>
      <c r="BN23" s="142">
        <f t="shared" si="23"/>
        <v>0</v>
      </c>
      <c r="BO23" s="142">
        <f t="shared" si="23"/>
        <v>0</v>
      </c>
      <c r="BP23" s="142">
        <f t="shared" si="23"/>
        <v>0</v>
      </c>
      <c r="BQ23" s="142">
        <f t="shared" si="24"/>
        <v>0</v>
      </c>
      <c r="BR23" s="142">
        <f t="shared" si="24"/>
        <v>0</v>
      </c>
      <c r="BS23" s="142">
        <f t="shared" si="24"/>
        <v>0</v>
      </c>
      <c r="BT23" s="142">
        <f t="shared" si="24"/>
        <v>0</v>
      </c>
      <c r="BU23" s="142">
        <f t="shared" si="24"/>
        <v>0</v>
      </c>
      <c r="BV23" s="142">
        <f t="shared" si="24"/>
        <v>0</v>
      </c>
      <c r="BW23" s="142">
        <f t="shared" si="24"/>
        <v>0</v>
      </c>
      <c r="BX23" s="142">
        <f t="shared" si="24"/>
        <v>0</v>
      </c>
      <c r="BY23" s="142">
        <f t="shared" si="24"/>
        <v>0</v>
      </c>
      <c r="BZ23" s="142">
        <f t="shared" si="24"/>
        <v>0</v>
      </c>
      <c r="CA23" s="142">
        <f t="shared" si="24"/>
        <v>0</v>
      </c>
      <c r="CB23" s="142">
        <f t="shared" si="24"/>
        <v>0</v>
      </c>
      <c r="CC23" s="142">
        <f t="shared" si="24"/>
        <v>0</v>
      </c>
      <c r="CD23" s="142">
        <f t="shared" si="24"/>
        <v>0</v>
      </c>
      <c r="CE23" s="142">
        <f t="shared" si="24"/>
        <v>0</v>
      </c>
      <c r="CF23" s="142">
        <f t="shared" si="24"/>
        <v>0</v>
      </c>
      <c r="CG23" s="142">
        <f t="shared" si="24"/>
        <v>0</v>
      </c>
      <c r="CH23" s="142">
        <f t="shared" si="24"/>
        <v>0</v>
      </c>
      <c r="CI23" s="142">
        <f t="shared" si="24"/>
        <v>0</v>
      </c>
      <c r="CJ23" s="142">
        <f t="shared" si="24"/>
        <v>0</v>
      </c>
      <c r="CK23" s="142">
        <f t="shared" si="24"/>
        <v>0</v>
      </c>
      <c r="CL23" s="142">
        <f t="shared" si="24"/>
        <v>0</v>
      </c>
      <c r="CM23" s="142">
        <f t="shared" si="24"/>
        <v>0</v>
      </c>
      <c r="CN23" s="142">
        <f t="shared" si="24"/>
        <v>0</v>
      </c>
      <c r="CO23" s="142">
        <f t="shared" si="24"/>
        <v>0</v>
      </c>
      <c r="CP23" s="142">
        <f t="shared" si="24"/>
        <v>0</v>
      </c>
      <c r="CQ23" s="142">
        <f t="shared" si="24"/>
        <v>0</v>
      </c>
      <c r="CR23" s="142">
        <f t="shared" si="24"/>
        <v>0</v>
      </c>
      <c r="CS23" s="142">
        <f t="shared" si="24"/>
        <v>0</v>
      </c>
      <c r="CT23" s="142">
        <f t="shared" si="24"/>
        <v>0</v>
      </c>
      <c r="CU23" s="142">
        <f t="shared" si="24"/>
        <v>0</v>
      </c>
      <c r="CV23" s="142">
        <f t="shared" si="24"/>
        <v>0</v>
      </c>
      <c r="CW23" s="142">
        <f t="shared" si="24"/>
        <v>0</v>
      </c>
      <c r="CX23" s="142">
        <f t="shared" si="24"/>
        <v>0</v>
      </c>
      <c r="CY23" s="142">
        <f t="shared" si="24"/>
        <v>0</v>
      </c>
      <c r="CZ23" s="142">
        <f t="shared" si="24"/>
        <v>0</v>
      </c>
      <c r="DA23" s="142">
        <f t="shared" si="24"/>
        <v>0</v>
      </c>
    </row>
    <row r="24" spans="1:105" s="125" customFormat="1" x14ac:dyDescent="0.2">
      <c r="A24" s="125" t="s">
        <v>684</v>
      </c>
      <c r="C24" s="125">
        <v>2003</v>
      </c>
      <c r="D24" s="142">
        <f t="shared" si="22"/>
        <v>20708.099999999999</v>
      </c>
      <c r="E24" s="142">
        <f t="shared" ref="E24:BP27" si="26">E131</f>
        <v>1772300</v>
      </c>
      <c r="F24" s="142">
        <f t="shared" si="26"/>
        <v>771221</v>
      </c>
      <c r="G24" s="142">
        <f t="shared" si="26"/>
        <v>318142.40000000002</v>
      </c>
      <c r="H24" s="142">
        <f t="shared" si="26"/>
        <v>1399678</v>
      </c>
      <c r="I24" s="142">
        <f t="shared" si="26"/>
        <v>2358521</v>
      </c>
      <c r="J24" s="142">
        <f t="shared" si="26"/>
        <v>1879163</v>
      </c>
      <c r="K24" s="142">
        <f t="shared" si="26"/>
        <v>246266</v>
      </c>
      <c r="L24" s="142">
        <f t="shared" si="26"/>
        <v>25121.3</v>
      </c>
      <c r="M24" s="142">
        <f t="shared" si="26"/>
        <v>1189773</v>
      </c>
      <c r="N24" s="142">
        <f t="shared" si="26"/>
        <v>28991</v>
      </c>
      <c r="O24" s="142">
        <f t="shared" si="26"/>
        <v>269712</v>
      </c>
      <c r="P24" s="142">
        <f t="shared" si="26"/>
        <v>13228</v>
      </c>
      <c r="Q24" s="142">
        <f t="shared" si="26"/>
        <v>7657</v>
      </c>
      <c r="R24" s="142">
        <f t="shared" si="26"/>
        <v>53879.5</v>
      </c>
      <c r="S24" s="142">
        <f t="shared" si="26"/>
        <v>0</v>
      </c>
      <c r="T24" s="142">
        <f t="shared" si="26"/>
        <v>11023334</v>
      </c>
      <c r="U24" s="142">
        <f t="shared" si="26"/>
        <v>2950870</v>
      </c>
      <c r="V24" s="142">
        <f t="shared" si="26"/>
        <v>355778</v>
      </c>
      <c r="W24" s="142">
        <f t="shared" si="26"/>
        <v>0</v>
      </c>
      <c r="X24" s="142">
        <f t="shared" si="26"/>
        <v>528197</v>
      </c>
      <c r="Y24" s="142">
        <f t="shared" si="26"/>
        <v>897761</v>
      </c>
      <c r="Z24" s="142">
        <f t="shared" si="26"/>
        <v>391333</v>
      </c>
      <c r="AA24" s="142">
        <f t="shared" si="26"/>
        <v>55804.3</v>
      </c>
      <c r="AB24" s="142">
        <f t="shared" si="26"/>
        <v>6859</v>
      </c>
      <c r="AC24" s="142">
        <f t="shared" si="26"/>
        <v>115315.3</v>
      </c>
      <c r="AD24" s="142">
        <f t="shared" si="26"/>
        <v>918922.3</v>
      </c>
      <c r="AE24" s="142">
        <f t="shared" si="26"/>
        <v>866203</v>
      </c>
      <c r="AF24" s="142">
        <f t="shared" si="26"/>
        <v>52719.3</v>
      </c>
      <c r="AG24" s="142">
        <f t="shared" si="26"/>
        <v>170827</v>
      </c>
      <c r="AH24" s="142">
        <f t="shared" si="26"/>
        <v>1906836</v>
      </c>
      <c r="AI24" s="142">
        <f t="shared" si="26"/>
        <v>1906021</v>
      </c>
      <c r="AJ24" s="142">
        <f t="shared" si="26"/>
        <v>815</v>
      </c>
      <c r="AK24" s="142">
        <f t="shared" si="26"/>
        <v>371807</v>
      </c>
      <c r="AL24" s="142">
        <f t="shared" si="26"/>
        <v>735161</v>
      </c>
      <c r="AM24" s="142">
        <f t="shared" si="26"/>
        <v>160785</v>
      </c>
      <c r="AN24" s="142">
        <f t="shared" si="26"/>
        <v>5056134</v>
      </c>
      <c r="AO24" s="142">
        <f t="shared" si="26"/>
        <v>3877731</v>
      </c>
      <c r="AP24" s="142">
        <f t="shared" si="26"/>
        <v>1178403</v>
      </c>
      <c r="AQ24" s="142">
        <f t="shared" si="26"/>
        <v>13127</v>
      </c>
      <c r="AR24" s="142">
        <f t="shared" si="26"/>
        <v>195837</v>
      </c>
      <c r="AS24" s="142">
        <f t="shared" si="26"/>
        <v>4701279</v>
      </c>
      <c r="AT24" s="142">
        <f t="shared" si="26"/>
        <v>15983505</v>
      </c>
      <c r="AU24" s="142">
        <f t="shared" si="26"/>
        <v>15967600</v>
      </c>
      <c r="AV24" s="142">
        <f t="shared" si="26"/>
        <v>15905</v>
      </c>
      <c r="AW24" s="142">
        <f t="shared" si="26"/>
        <v>8661042</v>
      </c>
      <c r="AX24" s="142">
        <f t="shared" si="26"/>
        <v>125160</v>
      </c>
      <c r="AY24" s="142">
        <f t="shared" si="26"/>
        <v>93637</v>
      </c>
      <c r="AZ24" s="142">
        <f t="shared" si="26"/>
        <v>656413</v>
      </c>
      <c r="BA24" s="142">
        <f t="shared" si="26"/>
        <v>2246396.2999999998</v>
      </c>
      <c r="BB24" s="142">
        <f t="shared" si="26"/>
        <v>375893</v>
      </c>
      <c r="BC24" s="142">
        <f t="shared" si="26"/>
        <v>225400.1</v>
      </c>
      <c r="BD24" s="142">
        <f t="shared" si="26"/>
        <v>3884465</v>
      </c>
      <c r="BE24" s="142">
        <f t="shared" si="26"/>
        <v>227375</v>
      </c>
      <c r="BF24" s="142">
        <f t="shared" si="26"/>
        <v>364666.4</v>
      </c>
      <c r="BG24" s="142">
        <f t="shared" si="26"/>
        <v>683376</v>
      </c>
      <c r="BH24" s="142">
        <f t="shared" si="26"/>
        <v>0</v>
      </c>
      <c r="BI24" s="142">
        <f t="shared" si="26"/>
        <v>710111.6</v>
      </c>
      <c r="BJ24" s="142">
        <f t="shared" si="26"/>
        <v>697536</v>
      </c>
      <c r="BK24" s="142">
        <f t="shared" si="26"/>
        <v>12575.6</v>
      </c>
      <c r="BL24" s="142">
        <f t="shared" si="26"/>
        <v>1829484</v>
      </c>
      <c r="BM24" s="142">
        <f t="shared" si="26"/>
        <v>1134888</v>
      </c>
      <c r="BN24" s="142">
        <f t="shared" si="26"/>
        <v>694596</v>
      </c>
      <c r="BO24" s="142">
        <f t="shared" si="26"/>
        <v>197593</v>
      </c>
      <c r="BP24" s="142">
        <f t="shared" si="26"/>
        <v>387967</v>
      </c>
      <c r="BQ24" s="142">
        <f t="shared" si="24"/>
        <v>656041</v>
      </c>
      <c r="BR24" s="142">
        <f t="shared" si="24"/>
        <v>168213</v>
      </c>
      <c r="BS24" s="142">
        <f t="shared" si="24"/>
        <v>1962957</v>
      </c>
      <c r="BT24" s="142">
        <f t="shared" si="24"/>
        <v>248019</v>
      </c>
      <c r="BU24" s="142">
        <f t="shared" si="24"/>
        <v>424931</v>
      </c>
      <c r="BV24" s="142">
        <f t="shared" si="24"/>
        <v>1003755</v>
      </c>
      <c r="BW24" s="142">
        <f t="shared" si="24"/>
        <v>196690</v>
      </c>
      <c r="BX24" s="142">
        <f t="shared" si="24"/>
        <v>0</v>
      </c>
      <c r="BY24" s="142">
        <f t="shared" si="24"/>
        <v>772437</v>
      </c>
      <c r="BZ24" s="142">
        <f t="shared" si="24"/>
        <v>738247</v>
      </c>
      <c r="CA24" s="142">
        <f t="shared" si="24"/>
        <v>28055</v>
      </c>
      <c r="CB24" s="142">
        <f t="shared" si="24"/>
        <v>6135</v>
      </c>
      <c r="CC24" s="142">
        <f t="shared" si="24"/>
        <v>425272</v>
      </c>
      <c r="CD24" s="142">
        <f t="shared" si="24"/>
        <v>7646678</v>
      </c>
      <c r="CE24" s="142">
        <f t="shared" si="24"/>
        <v>7646678</v>
      </c>
      <c r="CF24" s="142">
        <f t="shared" si="24"/>
        <v>0</v>
      </c>
      <c r="CG24" s="142">
        <f t="shared" si="24"/>
        <v>662620</v>
      </c>
      <c r="CH24" s="142">
        <f t="shared" si="24"/>
        <v>123406</v>
      </c>
      <c r="CI24" s="142">
        <f t="shared" si="24"/>
        <v>135085</v>
      </c>
      <c r="CJ24" s="142">
        <f t="shared" si="24"/>
        <v>103221</v>
      </c>
      <c r="CK24" s="142">
        <f t="shared" si="24"/>
        <v>465881</v>
      </c>
      <c r="CL24" s="142">
        <f t="shared" si="24"/>
        <v>1260704</v>
      </c>
      <c r="CM24" s="142">
        <f t="shared" si="24"/>
        <v>332437</v>
      </c>
      <c r="CN24" s="142">
        <f t="shared" si="24"/>
        <v>37687313</v>
      </c>
      <c r="CO24" s="142">
        <f t="shared" si="24"/>
        <v>2644768</v>
      </c>
      <c r="CP24" s="142">
        <f t="shared" si="24"/>
        <v>2520152</v>
      </c>
      <c r="CQ24" s="142">
        <f t="shared" si="24"/>
        <v>41519</v>
      </c>
      <c r="CR24" s="142">
        <f t="shared" si="24"/>
        <v>83097</v>
      </c>
      <c r="CS24" s="142">
        <f t="shared" si="24"/>
        <v>39922.699999999997</v>
      </c>
      <c r="CT24" s="142">
        <f t="shared" si="24"/>
        <v>1524793</v>
      </c>
      <c r="CU24" s="142">
        <f t="shared" si="24"/>
        <v>428685</v>
      </c>
      <c r="CV24" s="142">
        <f t="shared" si="24"/>
        <v>119556</v>
      </c>
      <c r="CW24" s="142">
        <f t="shared" si="24"/>
        <v>107259.9</v>
      </c>
      <c r="CX24" s="142">
        <f t="shared" si="24"/>
        <v>90555</v>
      </c>
      <c r="CY24" s="142">
        <f t="shared" si="24"/>
        <v>0</v>
      </c>
      <c r="CZ24" s="142">
        <f t="shared" si="24"/>
        <v>907788</v>
      </c>
      <c r="DA24" s="142">
        <f t="shared" si="24"/>
        <v>0</v>
      </c>
    </row>
    <row r="25" spans="1:105" s="125" customFormat="1" x14ac:dyDescent="0.2">
      <c r="A25" s="125" t="s">
        <v>685</v>
      </c>
      <c r="C25" s="125">
        <v>2003</v>
      </c>
      <c r="D25" s="142">
        <f t="shared" si="22"/>
        <v>36500.199999999997</v>
      </c>
      <c r="E25" s="142">
        <f t="shared" si="26"/>
        <v>0</v>
      </c>
      <c r="F25" s="142">
        <f t="shared" si="26"/>
        <v>554175</v>
      </c>
      <c r="G25" s="142">
        <f t="shared" si="26"/>
        <v>188772.4</v>
      </c>
      <c r="H25" s="142">
        <f t="shared" si="26"/>
        <v>0</v>
      </c>
      <c r="I25" s="142">
        <f t="shared" si="26"/>
        <v>0</v>
      </c>
      <c r="J25" s="142">
        <f t="shared" si="26"/>
        <v>486319</v>
      </c>
      <c r="K25" s="142">
        <f t="shared" si="26"/>
        <v>0</v>
      </c>
      <c r="L25" s="142">
        <f t="shared" si="26"/>
        <v>0</v>
      </c>
      <c r="M25" s="142">
        <f t="shared" si="26"/>
        <v>196211</v>
      </c>
      <c r="N25" s="142">
        <f t="shared" si="26"/>
        <v>0</v>
      </c>
      <c r="O25" s="142">
        <f t="shared" si="26"/>
        <v>189795</v>
      </c>
      <c r="P25" s="142">
        <f t="shared" si="26"/>
        <v>0</v>
      </c>
      <c r="Q25" s="142">
        <f t="shared" si="26"/>
        <v>0</v>
      </c>
      <c r="R25" s="142">
        <f t="shared" si="26"/>
        <v>0</v>
      </c>
      <c r="S25" s="142">
        <f t="shared" si="26"/>
        <v>0</v>
      </c>
      <c r="T25" s="142">
        <f t="shared" si="26"/>
        <v>1654554</v>
      </c>
      <c r="U25" s="142">
        <f t="shared" si="26"/>
        <v>2026470</v>
      </c>
      <c r="V25" s="142">
        <f t="shared" si="26"/>
        <v>131241</v>
      </c>
      <c r="W25" s="142">
        <f t="shared" si="26"/>
        <v>0</v>
      </c>
      <c r="X25" s="142">
        <f t="shared" si="26"/>
        <v>0</v>
      </c>
      <c r="Y25" s="142">
        <f t="shared" si="26"/>
        <v>84448</v>
      </c>
      <c r="Z25" s="142">
        <f t="shared" si="26"/>
        <v>0</v>
      </c>
      <c r="AA25" s="142">
        <f t="shared" si="26"/>
        <v>0</v>
      </c>
      <c r="AB25" s="142">
        <f t="shared" si="26"/>
        <v>0</v>
      </c>
      <c r="AC25" s="142">
        <f t="shared" si="26"/>
        <v>86641.4</v>
      </c>
      <c r="AD25" s="142">
        <f t="shared" si="26"/>
        <v>0</v>
      </c>
      <c r="AE25" s="142">
        <f t="shared" si="26"/>
        <v>0</v>
      </c>
      <c r="AF25" s="142">
        <f t="shared" si="26"/>
        <v>0</v>
      </c>
      <c r="AG25" s="142">
        <f t="shared" si="26"/>
        <v>0</v>
      </c>
      <c r="AH25" s="142">
        <f t="shared" si="26"/>
        <v>412807</v>
      </c>
      <c r="AI25" s="142">
        <f t="shared" si="26"/>
        <v>412807</v>
      </c>
      <c r="AJ25" s="142">
        <f t="shared" si="26"/>
        <v>0</v>
      </c>
      <c r="AK25" s="142">
        <f t="shared" si="26"/>
        <v>0</v>
      </c>
      <c r="AL25" s="142">
        <f t="shared" si="26"/>
        <v>0</v>
      </c>
      <c r="AM25" s="142">
        <f t="shared" si="26"/>
        <v>0</v>
      </c>
      <c r="AN25" s="142">
        <f t="shared" si="26"/>
        <v>4414965</v>
      </c>
      <c r="AO25" s="142">
        <f t="shared" si="26"/>
        <v>3764270</v>
      </c>
      <c r="AP25" s="142">
        <f t="shared" si="26"/>
        <v>650695</v>
      </c>
      <c r="AQ25" s="142">
        <f t="shared" si="26"/>
        <v>0</v>
      </c>
      <c r="AR25" s="142">
        <f t="shared" si="26"/>
        <v>92232</v>
      </c>
      <c r="AS25" s="142">
        <f t="shared" si="26"/>
        <v>523127</v>
      </c>
      <c r="AT25" s="142">
        <f t="shared" si="26"/>
        <v>7397700</v>
      </c>
      <c r="AU25" s="142">
        <f t="shared" si="26"/>
        <v>7397700</v>
      </c>
      <c r="AV25" s="142">
        <f t="shared" si="26"/>
        <v>0</v>
      </c>
      <c r="AW25" s="142">
        <f t="shared" si="26"/>
        <v>1164450</v>
      </c>
      <c r="AX25" s="142">
        <f t="shared" si="26"/>
        <v>0</v>
      </c>
      <c r="AY25" s="142">
        <f t="shared" si="26"/>
        <v>0</v>
      </c>
      <c r="AZ25" s="142">
        <f t="shared" si="26"/>
        <v>243064</v>
      </c>
      <c r="BA25" s="142">
        <f t="shared" si="26"/>
        <v>474685.3</v>
      </c>
      <c r="BB25" s="142">
        <f t="shared" si="26"/>
        <v>0</v>
      </c>
      <c r="BC25" s="142">
        <f t="shared" si="26"/>
        <v>0</v>
      </c>
      <c r="BD25" s="142">
        <f t="shared" si="26"/>
        <v>441848</v>
      </c>
      <c r="BE25" s="142">
        <f t="shared" si="26"/>
        <v>77839</v>
      </c>
      <c r="BF25" s="142">
        <f t="shared" si="26"/>
        <v>0</v>
      </c>
      <c r="BG25" s="142">
        <f t="shared" si="26"/>
        <v>164458</v>
      </c>
      <c r="BH25" s="142">
        <f t="shared" si="26"/>
        <v>0</v>
      </c>
      <c r="BI25" s="142">
        <f t="shared" si="26"/>
        <v>0</v>
      </c>
      <c r="BJ25" s="142">
        <f t="shared" si="26"/>
        <v>0</v>
      </c>
      <c r="BK25" s="142">
        <f t="shared" si="26"/>
        <v>0</v>
      </c>
      <c r="BL25" s="142">
        <f t="shared" si="26"/>
        <v>0</v>
      </c>
      <c r="BM25" s="142">
        <f t="shared" si="26"/>
        <v>0</v>
      </c>
      <c r="BN25" s="142">
        <f t="shared" si="26"/>
        <v>0</v>
      </c>
      <c r="BO25" s="142">
        <f t="shared" si="26"/>
        <v>0</v>
      </c>
      <c r="BP25" s="142">
        <f t="shared" si="26"/>
        <v>0</v>
      </c>
      <c r="BQ25" s="142">
        <f t="shared" si="24"/>
        <v>0</v>
      </c>
      <c r="BR25" s="142">
        <f t="shared" si="24"/>
        <v>0</v>
      </c>
      <c r="BS25" s="142">
        <f t="shared" si="24"/>
        <v>464265</v>
      </c>
      <c r="BT25" s="142">
        <f t="shared" si="24"/>
        <v>0</v>
      </c>
      <c r="BU25" s="142">
        <f t="shared" si="24"/>
        <v>0</v>
      </c>
      <c r="BV25" s="142">
        <f t="shared" si="24"/>
        <v>349045</v>
      </c>
      <c r="BW25" s="142">
        <f t="shared" si="24"/>
        <v>0</v>
      </c>
      <c r="BX25" s="142">
        <f t="shared" si="24"/>
        <v>0</v>
      </c>
      <c r="BY25" s="142">
        <f t="shared" si="24"/>
        <v>134739</v>
      </c>
      <c r="BZ25" s="142">
        <f t="shared" si="24"/>
        <v>134739</v>
      </c>
      <c r="CA25" s="142">
        <f t="shared" si="24"/>
        <v>0</v>
      </c>
      <c r="CB25" s="142">
        <f t="shared" si="24"/>
        <v>0</v>
      </c>
      <c r="CC25" s="142">
        <f t="shared" si="24"/>
        <v>0</v>
      </c>
      <c r="CD25" s="142">
        <f t="shared" si="24"/>
        <v>1255496</v>
      </c>
      <c r="CE25" s="142">
        <f t="shared" si="24"/>
        <v>705692</v>
      </c>
      <c r="CF25" s="142">
        <f t="shared" si="24"/>
        <v>549804</v>
      </c>
      <c r="CG25" s="142">
        <f t="shared" si="24"/>
        <v>0</v>
      </c>
      <c r="CH25" s="142">
        <f t="shared" si="24"/>
        <v>0</v>
      </c>
      <c r="CI25" s="142">
        <f t="shared" si="24"/>
        <v>0</v>
      </c>
      <c r="CJ25" s="142">
        <f t="shared" si="24"/>
        <v>0</v>
      </c>
      <c r="CK25" s="142">
        <f t="shared" si="24"/>
        <v>63360</v>
      </c>
      <c r="CL25" s="142">
        <f t="shared" si="24"/>
        <v>170758</v>
      </c>
      <c r="CM25" s="142">
        <f t="shared" si="24"/>
        <v>0</v>
      </c>
      <c r="CN25" s="142">
        <f t="shared" si="24"/>
        <v>5360148</v>
      </c>
      <c r="CO25" s="142">
        <f t="shared" si="24"/>
        <v>285649</v>
      </c>
      <c r="CP25" s="142">
        <f t="shared" si="24"/>
        <v>285649</v>
      </c>
      <c r="CQ25" s="142">
        <f t="shared" si="24"/>
        <v>0</v>
      </c>
      <c r="CR25" s="142">
        <f t="shared" si="24"/>
        <v>0</v>
      </c>
      <c r="CS25" s="142">
        <f t="shared" si="24"/>
        <v>0</v>
      </c>
      <c r="CT25" s="142">
        <f t="shared" si="24"/>
        <v>181431</v>
      </c>
      <c r="CU25" s="142">
        <f t="shared" si="24"/>
        <v>293337</v>
      </c>
      <c r="CV25" s="142">
        <f t="shared" si="24"/>
        <v>0</v>
      </c>
      <c r="CW25" s="142">
        <f t="shared" si="24"/>
        <v>137788.5</v>
      </c>
      <c r="CX25" s="142">
        <f t="shared" si="24"/>
        <v>0</v>
      </c>
      <c r="CY25" s="142">
        <f t="shared" si="24"/>
        <v>0</v>
      </c>
      <c r="CZ25" s="142">
        <f t="shared" si="24"/>
        <v>0</v>
      </c>
      <c r="DA25" s="142">
        <f t="shared" si="24"/>
        <v>0</v>
      </c>
    </row>
    <row r="26" spans="1:105" s="125" customFormat="1" x14ac:dyDescent="0.2">
      <c r="A26" s="125" t="s">
        <v>686</v>
      </c>
      <c r="C26" s="125">
        <v>2003</v>
      </c>
      <c r="D26" s="142">
        <f t="shared" si="22"/>
        <v>1601.1</v>
      </c>
      <c r="E26" s="142">
        <f t="shared" si="26"/>
        <v>29349</v>
      </c>
      <c r="F26" s="142">
        <f t="shared" si="26"/>
        <v>24132</v>
      </c>
      <c r="G26" s="142">
        <f t="shared" si="26"/>
        <v>4135</v>
      </c>
      <c r="H26" s="142">
        <f t="shared" si="26"/>
        <v>18715</v>
      </c>
      <c r="I26" s="142">
        <f t="shared" si="26"/>
        <v>24537</v>
      </c>
      <c r="J26" s="142">
        <f t="shared" si="26"/>
        <v>28790</v>
      </c>
      <c r="K26" s="142">
        <f t="shared" si="26"/>
        <v>3077</v>
      </c>
      <c r="L26" s="142">
        <f t="shared" si="26"/>
        <v>771.3</v>
      </c>
      <c r="M26" s="142">
        <f t="shared" si="26"/>
        <v>22715</v>
      </c>
      <c r="N26" s="142">
        <f t="shared" si="26"/>
        <v>0</v>
      </c>
      <c r="O26" s="142">
        <f t="shared" si="26"/>
        <v>5225</v>
      </c>
      <c r="P26" s="142">
        <f t="shared" si="26"/>
        <v>0</v>
      </c>
      <c r="Q26" s="142">
        <f t="shared" si="26"/>
        <v>0</v>
      </c>
      <c r="R26" s="142">
        <f t="shared" si="26"/>
        <v>0</v>
      </c>
      <c r="S26" s="142">
        <f t="shared" si="26"/>
        <v>0</v>
      </c>
      <c r="T26" s="142">
        <f t="shared" si="26"/>
        <v>104728</v>
      </c>
      <c r="U26" s="142">
        <f t="shared" si="26"/>
        <v>0</v>
      </c>
      <c r="V26" s="142">
        <f t="shared" si="26"/>
        <v>8444</v>
      </c>
      <c r="W26" s="142">
        <f t="shared" si="26"/>
        <v>0</v>
      </c>
      <c r="X26" s="142">
        <f t="shared" si="26"/>
        <v>16589</v>
      </c>
      <c r="Y26" s="142">
        <f t="shared" si="26"/>
        <v>10515</v>
      </c>
      <c r="Z26" s="142">
        <f t="shared" si="26"/>
        <v>0</v>
      </c>
      <c r="AA26" s="142">
        <f t="shared" si="26"/>
        <v>3310.3</v>
      </c>
      <c r="AB26" s="142">
        <f t="shared" si="26"/>
        <v>286</v>
      </c>
      <c r="AC26" s="142">
        <f t="shared" si="26"/>
        <v>859.4</v>
      </c>
      <c r="AD26" s="142">
        <f t="shared" si="26"/>
        <v>24180.9</v>
      </c>
      <c r="AE26" s="142">
        <f t="shared" si="26"/>
        <v>21916</v>
      </c>
      <c r="AF26" s="142">
        <f t="shared" si="26"/>
        <v>2264.9</v>
      </c>
      <c r="AG26" s="142">
        <f t="shared" si="26"/>
        <v>4666</v>
      </c>
      <c r="AH26" s="142">
        <f t="shared" si="26"/>
        <v>23036</v>
      </c>
      <c r="AI26" s="142">
        <f t="shared" si="26"/>
        <v>22437</v>
      </c>
      <c r="AJ26" s="142">
        <f t="shared" si="26"/>
        <v>599</v>
      </c>
      <c r="AK26" s="142">
        <f t="shared" si="26"/>
        <v>5770</v>
      </c>
      <c r="AL26" s="142">
        <f t="shared" si="26"/>
        <v>6763</v>
      </c>
      <c r="AM26" s="142">
        <f t="shared" si="26"/>
        <v>3075</v>
      </c>
      <c r="AN26" s="142">
        <f t="shared" si="26"/>
        <v>105816</v>
      </c>
      <c r="AO26" s="142">
        <f t="shared" si="26"/>
        <v>76783</v>
      </c>
      <c r="AP26" s="142">
        <f t="shared" si="26"/>
        <v>29033</v>
      </c>
      <c r="AQ26" s="142">
        <f t="shared" si="26"/>
        <v>907</v>
      </c>
      <c r="AR26" s="142">
        <f t="shared" si="26"/>
        <v>2713.2</v>
      </c>
      <c r="AS26" s="142">
        <f t="shared" si="26"/>
        <v>58588</v>
      </c>
      <c r="AT26" s="142">
        <f t="shared" si="26"/>
        <v>824</v>
      </c>
      <c r="AU26" s="142">
        <f t="shared" si="26"/>
        <v>0</v>
      </c>
      <c r="AV26" s="142">
        <f t="shared" si="26"/>
        <v>824</v>
      </c>
      <c r="AW26" s="142">
        <f t="shared" si="26"/>
        <v>95675</v>
      </c>
      <c r="AX26" s="142">
        <f t="shared" si="26"/>
        <v>3836</v>
      </c>
      <c r="AY26" s="142">
        <f t="shared" si="26"/>
        <v>5244</v>
      </c>
      <c r="AZ26" s="142">
        <f t="shared" si="26"/>
        <v>10394</v>
      </c>
      <c r="BA26" s="142">
        <f t="shared" si="26"/>
        <v>41407</v>
      </c>
      <c r="BB26" s="142">
        <f t="shared" si="26"/>
        <v>5107</v>
      </c>
      <c r="BC26" s="142">
        <f t="shared" si="26"/>
        <v>5151.1000000000004</v>
      </c>
      <c r="BD26" s="142">
        <f t="shared" si="26"/>
        <v>60493</v>
      </c>
      <c r="BE26" s="142">
        <f t="shared" si="26"/>
        <v>4237</v>
      </c>
      <c r="BF26" s="142">
        <f t="shared" si="26"/>
        <v>3097.6</v>
      </c>
      <c r="BG26" s="142">
        <f t="shared" si="26"/>
        <v>9813</v>
      </c>
      <c r="BH26" s="142">
        <f t="shared" si="26"/>
        <v>0</v>
      </c>
      <c r="BI26" s="142">
        <f t="shared" si="26"/>
        <v>1234.9000000000001</v>
      </c>
      <c r="BJ26" s="142">
        <f t="shared" si="26"/>
        <v>0</v>
      </c>
      <c r="BK26" s="142">
        <f t="shared" si="26"/>
        <v>1234.9000000000001</v>
      </c>
      <c r="BL26" s="142">
        <f t="shared" si="26"/>
        <v>18810</v>
      </c>
      <c r="BM26" s="142">
        <f t="shared" si="26"/>
        <v>13319</v>
      </c>
      <c r="BN26" s="142">
        <f t="shared" si="26"/>
        <v>5491</v>
      </c>
      <c r="BO26" s="142">
        <f t="shared" si="26"/>
        <v>2417</v>
      </c>
      <c r="BP26" s="142">
        <f t="shared" si="26"/>
        <v>0</v>
      </c>
      <c r="BQ26" s="142">
        <f t="shared" si="24"/>
        <v>9600</v>
      </c>
      <c r="BR26" s="142">
        <f t="shared" si="24"/>
        <v>5868</v>
      </c>
      <c r="BS26" s="142">
        <f t="shared" si="24"/>
        <v>30232</v>
      </c>
      <c r="BT26" s="142">
        <f t="shared" si="24"/>
        <v>4309</v>
      </c>
      <c r="BU26" s="142">
        <f t="shared" si="24"/>
        <v>6981</v>
      </c>
      <c r="BV26" s="142">
        <f t="shared" si="24"/>
        <v>23095</v>
      </c>
      <c r="BW26" s="142">
        <f t="shared" si="24"/>
        <v>6816</v>
      </c>
      <c r="BX26" s="142">
        <f t="shared" si="24"/>
        <v>0</v>
      </c>
      <c r="BY26" s="142">
        <f t="shared" si="24"/>
        <v>17707</v>
      </c>
      <c r="BZ26" s="142">
        <f t="shared" si="24"/>
        <v>16530</v>
      </c>
      <c r="CA26" s="142">
        <f t="shared" si="24"/>
        <v>808</v>
      </c>
      <c r="CB26" s="142">
        <f t="shared" si="24"/>
        <v>369</v>
      </c>
      <c r="CC26" s="142">
        <f t="shared" si="24"/>
        <v>0</v>
      </c>
      <c r="CD26" s="142">
        <f t="shared" si="24"/>
        <v>96534</v>
      </c>
      <c r="CE26" s="142">
        <f t="shared" si="24"/>
        <v>90208</v>
      </c>
      <c r="CF26" s="142">
        <f t="shared" si="24"/>
        <v>6326</v>
      </c>
      <c r="CG26" s="142">
        <f t="shared" si="24"/>
        <v>21295</v>
      </c>
      <c r="CH26" s="142">
        <f t="shared" si="24"/>
        <v>3002</v>
      </c>
      <c r="CI26" s="142">
        <f t="shared" si="24"/>
        <v>4050</v>
      </c>
      <c r="CJ26" s="142">
        <f t="shared" si="24"/>
        <v>1462</v>
      </c>
      <c r="CK26" s="142">
        <f t="shared" si="24"/>
        <v>7798</v>
      </c>
      <c r="CL26" s="142">
        <f t="shared" si="24"/>
        <v>30260</v>
      </c>
      <c r="CM26" s="142">
        <f t="shared" si="24"/>
        <v>3704</v>
      </c>
      <c r="CN26" s="142">
        <f t="shared" si="24"/>
        <v>317526</v>
      </c>
      <c r="CO26" s="142">
        <f t="shared" si="24"/>
        <v>43946</v>
      </c>
      <c r="CP26" s="142">
        <f t="shared" si="24"/>
        <v>41151</v>
      </c>
      <c r="CQ26" s="142">
        <f t="shared" si="24"/>
        <v>1079</v>
      </c>
      <c r="CR26" s="142">
        <f t="shared" si="24"/>
        <v>1716</v>
      </c>
      <c r="CS26" s="142">
        <f t="shared" si="24"/>
        <v>4106.8999999999996</v>
      </c>
      <c r="CT26" s="142">
        <f t="shared" si="24"/>
        <v>19111</v>
      </c>
      <c r="CU26" s="142">
        <f t="shared" si="24"/>
        <v>12976</v>
      </c>
      <c r="CV26" s="142">
        <f t="shared" si="24"/>
        <v>1796.4</v>
      </c>
      <c r="CW26" s="142">
        <f t="shared" si="24"/>
        <v>2904.1</v>
      </c>
      <c r="CX26" s="142">
        <f t="shared" si="24"/>
        <v>0</v>
      </c>
      <c r="CY26" s="142">
        <f t="shared" si="24"/>
        <v>0</v>
      </c>
      <c r="CZ26" s="142">
        <f t="shared" si="24"/>
        <v>20926</v>
      </c>
      <c r="DA26" s="142">
        <f t="shared" si="24"/>
        <v>0</v>
      </c>
    </row>
    <row r="27" spans="1:105" s="125" customFormat="1" x14ac:dyDescent="0.2">
      <c r="A27" s="125" t="s">
        <v>687</v>
      </c>
      <c r="C27" s="125">
        <v>2003</v>
      </c>
      <c r="D27" s="142">
        <f t="shared" si="22"/>
        <v>0</v>
      </c>
      <c r="E27" s="142">
        <f t="shared" si="26"/>
        <v>0</v>
      </c>
      <c r="F27" s="142">
        <f t="shared" si="26"/>
        <v>1632</v>
      </c>
      <c r="G27" s="142">
        <f t="shared" si="26"/>
        <v>0</v>
      </c>
      <c r="H27" s="142">
        <f t="shared" si="26"/>
        <v>1756</v>
      </c>
      <c r="I27" s="142">
        <f t="shared" si="26"/>
        <v>0</v>
      </c>
      <c r="J27" s="142">
        <f t="shared" si="26"/>
        <v>0</v>
      </c>
      <c r="K27" s="142">
        <f t="shared" si="26"/>
        <v>132</v>
      </c>
      <c r="L27" s="142">
        <f t="shared" si="26"/>
        <v>75.8</v>
      </c>
      <c r="M27" s="142">
        <f t="shared" si="26"/>
        <v>1216</v>
      </c>
      <c r="N27" s="142">
        <f t="shared" si="26"/>
        <v>0</v>
      </c>
      <c r="O27" s="142">
        <f t="shared" si="26"/>
        <v>0</v>
      </c>
      <c r="P27" s="142">
        <f t="shared" si="26"/>
        <v>892</v>
      </c>
      <c r="Q27" s="142">
        <f t="shared" si="26"/>
        <v>0</v>
      </c>
      <c r="R27" s="142">
        <f t="shared" si="26"/>
        <v>0</v>
      </c>
      <c r="S27" s="142">
        <f t="shared" si="26"/>
        <v>0</v>
      </c>
      <c r="T27" s="142">
        <f t="shared" si="26"/>
        <v>0</v>
      </c>
      <c r="U27" s="142">
        <f t="shared" si="26"/>
        <v>0</v>
      </c>
      <c r="V27" s="142">
        <f t="shared" si="26"/>
        <v>0</v>
      </c>
      <c r="W27" s="142">
        <f t="shared" si="26"/>
        <v>0</v>
      </c>
      <c r="X27" s="142">
        <f t="shared" si="26"/>
        <v>1173</v>
      </c>
      <c r="Y27" s="142">
        <f t="shared" si="26"/>
        <v>412</v>
      </c>
      <c r="Z27" s="142">
        <f t="shared" si="26"/>
        <v>0</v>
      </c>
      <c r="AA27" s="142">
        <f t="shared" si="26"/>
        <v>0</v>
      </c>
      <c r="AB27" s="142">
        <f t="shared" si="26"/>
        <v>0</v>
      </c>
      <c r="AC27" s="142">
        <f t="shared" si="26"/>
        <v>0</v>
      </c>
      <c r="AD27" s="142">
        <f t="shared" si="26"/>
        <v>1646.6</v>
      </c>
      <c r="AE27" s="142">
        <f t="shared" si="26"/>
        <v>1484</v>
      </c>
      <c r="AF27" s="142">
        <f t="shared" si="26"/>
        <v>162.6</v>
      </c>
      <c r="AG27" s="142">
        <f t="shared" si="26"/>
        <v>0</v>
      </c>
      <c r="AH27" s="142">
        <f t="shared" si="26"/>
        <v>403</v>
      </c>
      <c r="AI27" s="142">
        <f t="shared" si="26"/>
        <v>403</v>
      </c>
      <c r="AJ27" s="142">
        <f t="shared" si="26"/>
        <v>0</v>
      </c>
      <c r="AK27" s="142">
        <f t="shared" si="26"/>
        <v>1766</v>
      </c>
      <c r="AL27" s="142">
        <f t="shared" si="26"/>
        <v>1015</v>
      </c>
      <c r="AM27" s="142">
        <f t="shared" si="26"/>
        <v>181</v>
      </c>
      <c r="AN27" s="142">
        <f t="shared" si="26"/>
        <v>1718</v>
      </c>
      <c r="AO27" s="142">
        <f t="shared" si="26"/>
        <v>587</v>
      </c>
      <c r="AP27" s="142">
        <f t="shared" si="26"/>
        <v>1131</v>
      </c>
      <c r="AQ27" s="142">
        <f t="shared" si="26"/>
        <v>0</v>
      </c>
      <c r="AR27" s="142">
        <f t="shared" si="26"/>
        <v>300.10000000000002</v>
      </c>
      <c r="AS27" s="142">
        <f t="shared" si="26"/>
        <v>0</v>
      </c>
      <c r="AT27" s="142">
        <f t="shared" si="26"/>
        <v>0</v>
      </c>
      <c r="AU27" s="142">
        <f t="shared" si="26"/>
        <v>0</v>
      </c>
      <c r="AV27" s="142">
        <f t="shared" si="26"/>
        <v>0</v>
      </c>
      <c r="AW27" s="142">
        <f t="shared" si="26"/>
        <v>0</v>
      </c>
      <c r="AX27" s="142">
        <f t="shared" si="26"/>
        <v>398</v>
      </c>
      <c r="AY27" s="142">
        <f t="shared" si="26"/>
        <v>0</v>
      </c>
      <c r="AZ27" s="142">
        <f t="shared" si="26"/>
        <v>0</v>
      </c>
      <c r="BA27" s="142">
        <f t="shared" si="26"/>
        <v>0</v>
      </c>
      <c r="BB27" s="142">
        <f t="shared" si="26"/>
        <v>0</v>
      </c>
      <c r="BC27" s="142">
        <f t="shared" si="26"/>
        <v>0</v>
      </c>
      <c r="BD27" s="142">
        <f t="shared" si="26"/>
        <v>2590</v>
      </c>
      <c r="BE27" s="142">
        <f t="shared" si="26"/>
        <v>118</v>
      </c>
      <c r="BF27" s="142">
        <f t="shared" si="26"/>
        <v>89.7</v>
      </c>
      <c r="BG27" s="142">
        <f t="shared" si="26"/>
        <v>533</v>
      </c>
      <c r="BH27" s="142">
        <f t="shared" si="26"/>
        <v>0</v>
      </c>
      <c r="BI27" s="142">
        <f t="shared" si="26"/>
        <v>48.1</v>
      </c>
      <c r="BJ27" s="142">
        <f t="shared" si="26"/>
        <v>0</v>
      </c>
      <c r="BK27" s="142">
        <f t="shared" si="26"/>
        <v>48.1</v>
      </c>
      <c r="BL27" s="142">
        <f t="shared" si="26"/>
        <v>967</v>
      </c>
      <c r="BM27" s="142">
        <f t="shared" si="26"/>
        <v>120</v>
      </c>
      <c r="BN27" s="142">
        <f t="shared" si="26"/>
        <v>847</v>
      </c>
      <c r="BO27" s="142">
        <f t="shared" si="26"/>
        <v>451</v>
      </c>
      <c r="BP27" s="142">
        <f t="shared" ref="BP27:DA27" si="27">BP134</f>
        <v>0</v>
      </c>
      <c r="BQ27" s="142">
        <f t="shared" si="27"/>
        <v>334</v>
      </c>
      <c r="BR27" s="142">
        <f t="shared" si="27"/>
        <v>0</v>
      </c>
      <c r="BS27" s="142">
        <f t="shared" si="27"/>
        <v>0</v>
      </c>
      <c r="BT27" s="142">
        <f t="shared" si="27"/>
        <v>374</v>
      </c>
      <c r="BU27" s="142">
        <f t="shared" si="27"/>
        <v>1376</v>
      </c>
      <c r="BV27" s="142">
        <f t="shared" si="27"/>
        <v>131</v>
      </c>
      <c r="BW27" s="142">
        <f t="shared" si="27"/>
        <v>848</v>
      </c>
      <c r="BX27" s="142">
        <f t="shared" si="27"/>
        <v>0</v>
      </c>
      <c r="BY27" s="142">
        <f t="shared" si="27"/>
        <v>2848</v>
      </c>
      <c r="BZ27" s="142">
        <f t="shared" si="27"/>
        <v>2743</v>
      </c>
      <c r="CA27" s="142">
        <f t="shared" si="27"/>
        <v>105</v>
      </c>
      <c r="CB27" s="142">
        <f t="shared" si="27"/>
        <v>0</v>
      </c>
      <c r="CC27" s="142">
        <f t="shared" si="27"/>
        <v>0</v>
      </c>
      <c r="CD27" s="142">
        <f t="shared" si="27"/>
        <v>2032</v>
      </c>
      <c r="CE27" s="142">
        <f t="shared" si="27"/>
        <v>1780</v>
      </c>
      <c r="CF27" s="142">
        <f t="shared" si="27"/>
        <v>252</v>
      </c>
      <c r="CG27" s="142">
        <f t="shared" si="27"/>
        <v>847</v>
      </c>
      <c r="CH27" s="142">
        <f t="shared" si="27"/>
        <v>0</v>
      </c>
      <c r="CI27" s="142">
        <f t="shared" si="27"/>
        <v>0</v>
      </c>
      <c r="CJ27" s="142">
        <f t="shared" si="27"/>
        <v>0</v>
      </c>
      <c r="CK27" s="142">
        <f t="shared" si="27"/>
        <v>0</v>
      </c>
      <c r="CL27" s="142">
        <f t="shared" si="27"/>
        <v>0</v>
      </c>
      <c r="CM27" s="142">
        <f t="shared" si="27"/>
        <v>370</v>
      </c>
      <c r="CN27" s="142">
        <f t="shared" si="27"/>
        <v>0</v>
      </c>
      <c r="CO27" s="142">
        <f t="shared" si="27"/>
        <v>2839</v>
      </c>
      <c r="CP27" s="142">
        <f t="shared" si="27"/>
        <v>2678</v>
      </c>
      <c r="CQ27" s="142">
        <f t="shared" si="27"/>
        <v>19</v>
      </c>
      <c r="CR27" s="142">
        <f t="shared" si="27"/>
        <v>142</v>
      </c>
      <c r="CS27" s="142">
        <f t="shared" si="27"/>
        <v>20</v>
      </c>
      <c r="CT27" s="142">
        <f t="shared" si="27"/>
        <v>0</v>
      </c>
      <c r="CU27" s="142">
        <f t="shared" si="27"/>
        <v>2120</v>
      </c>
      <c r="CV27" s="142">
        <f t="shared" si="27"/>
        <v>0</v>
      </c>
      <c r="CW27" s="142">
        <f t="shared" si="27"/>
        <v>63.7</v>
      </c>
      <c r="CX27" s="142">
        <f t="shared" si="27"/>
        <v>0</v>
      </c>
      <c r="CY27" s="142">
        <f t="shared" si="27"/>
        <v>0</v>
      </c>
      <c r="CZ27" s="142">
        <f t="shared" si="27"/>
        <v>283</v>
      </c>
      <c r="DA27" s="142">
        <f t="shared" si="27"/>
        <v>0</v>
      </c>
    </row>
    <row r="28" spans="1:105" s="125" customFormat="1" x14ac:dyDescent="0.2">
      <c r="A28" s="245" t="s">
        <v>176</v>
      </c>
      <c r="B28" s="245" t="s">
        <v>675</v>
      </c>
      <c r="C28" s="125">
        <v>2003</v>
      </c>
      <c r="D28" s="142">
        <f t="shared" ref="D28:D33" si="28">D136</f>
        <v>757771</v>
      </c>
      <c r="E28" s="142">
        <f t="shared" ref="E28:BP29" si="29">E136</f>
        <v>26264397</v>
      </c>
      <c r="F28" s="142">
        <f t="shared" si="29"/>
        <v>13685821</v>
      </c>
      <c r="G28" s="142">
        <f t="shared" si="29"/>
        <v>4187602</v>
      </c>
      <c r="H28" s="142">
        <f t="shared" si="29"/>
        <v>12752703</v>
      </c>
      <c r="I28" s="142">
        <f t="shared" si="29"/>
        <v>24521862.34</v>
      </c>
      <c r="J28" s="142">
        <f t="shared" si="29"/>
        <v>17708002</v>
      </c>
      <c r="K28" s="142">
        <f t="shared" si="29"/>
        <v>2415321.85</v>
      </c>
      <c r="L28" s="142">
        <f t="shared" si="29"/>
        <v>533374.88</v>
      </c>
      <c r="M28" s="142">
        <f t="shared" si="29"/>
        <v>70316144</v>
      </c>
      <c r="N28" s="142">
        <f t="shared" si="29"/>
        <v>2510110.1</v>
      </c>
      <c r="O28" s="142">
        <f t="shared" si="29"/>
        <v>3532134</v>
      </c>
      <c r="P28" s="142">
        <f t="shared" si="29"/>
        <v>404599</v>
      </c>
      <c r="Q28" s="142">
        <f t="shared" si="29"/>
        <v>632145.98</v>
      </c>
      <c r="R28" s="142">
        <f t="shared" si="29"/>
        <v>5579117.6200000001</v>
      </c>
      <c r="S28" s="142">
        <f t="shared" si="29"/>
        <v>3688840.46</v>
      </c>
      <c r="T28" s="142">
        <f t="shared" si="29"/>
        <v>88485579</v>
      </c>
      <c r="U28" s="142">
        <f t="shared" si="29"/>
        <v>37677400</v>
      </c>
      <c r="V28" s="142">
        <f t="shared" si="29"/>
        <v>5592265.6799999997</v>
      </c>
      <c r="W28" s="142">
        <f t="shared" si="29"/>
        <v>943573.91</v>
      </c>
      <c r="X28" s="142">
        <f t="shared" si="29"/>
        <v>7785431</v>
      </c>
      <c r="Y28" s="142">
        <f t="shared" si="29"/>
        <v>8115252.8099999996</v>
      </c>
      <c r="Z28" s="142">
        <f t="shared" si="29"/>
        <v>29152418.039999999</v>
      </c>
      <c r="AA28" s="142">
        <f t="shared" si="29"/>
        <v>5024276</v>
      </c>
      <c r="AB28" s="142">
        <f t="shared" si="29"/>
        <v>444821</v>
      </c>
      <c r="AC28" s="142">
        <f t="shared" si="29"/>
        <v>23490377.82</v>
      </c>
      <c r="AD28" s="142">
        <f t="shared" si="29"/>
        <v>35473148.060000002</v>
      </c>
      <c r="AE28" s="142">
        <f t="shared" si="29"/>
        <v>35214708</v>
      </c>
      <c r="AF28" s="142">
        <f t="shared" si="29"/>
        <v>258440.06</v>
      </c>
      <c r="AG28" s="142">
        <f t="shared" si="29"/>
        <v>2762521.11</v>
      </c>
      <c r="AH28" s="142">
        <f t="shared" si="29"/>
        <v>20355366</v>
      </c>
      <c r="AI28" s="142">
        <f t="shared" si="29"/>
        <v>19942099</v>
      </c>
      <c r="AJ28" s="142">
        <f t="shared" si="29"/>
        <v>413267</v>
      </c>
      <c r="AK28" s="142">
        <f t="shared" si="29"/>
        <v>7353772.3200000003</v>
      </c>
      <c r="AL28" s="142">
        <f t="shared" si="29"/>
        <v>7752651</v>
      </c>
      <c r="AM28" s="142">
        <f t="shared" si="29"/>
        <v>558141.64</v>
      </c>
      <c r="AN28" s="142">
        <f t="shared" si="29"/>
        <v>73430872.769999996</v>
      </c>
      <c r="AO28" s="142">
        <f t="shared" si="29"/>
        <v>57358203</v>
      </c>
      <c r="AP28" s="142">
        <f t="shared" si="29"/>
        <v>16072669.77</v>
      </c>
      <c r="AQ28" s="142">
        <f t="shared" si="29"/>
        <v>325827.90999999997</v>
      </c>
      <c r="AR28" s="142">
        <f t="shared" si="29"/>
        <v>712054.81</v>
      </c>
      <c r="AS28" s="142">
        <f t="shared" si="29"/>
        <v>50456824</v>
      </c>
      <c r="AT28" s="142">
        <f t="shared" si="29"/>
        <v>616636629.44000006</v>
      </c>
      <c r="AU28" s="142">
        <f t="shared" si="29"/>
        <v>616240000</v>
      </c>
      <c r="AV28" s="142">
        <f t="shared" si="29"/>
        <v>396629.44</v>
      </c>
      <c r="AW28" s="142">
        <f t="shared" si="29"/>
        <v>88645936</v>
      </c>
      <c r="AX28" s="142">
        <f t="shared" si="29"/>
        <v>5421310.6299999999</v>
      </c>
      <c r="AY28" s="142">
        <f t="shared" si="29"/>
        <v>1521818.41</v>
      </c>
      <c r="AZ28" s="142">
        <f t="shared" si="29"/>
        <v>8278256</v>
      </c>
      <c r="BA28" s="142">
        <f t="shared" si="29"/>
        <v>29784683.93</v>
      </c>
      <c r="BB28" s="142">
        <f t="shared" si="29"/>
        <v>3441232</v>
      </c>
      <c r="BC28" s="142">
        <f t="shared" si="29"/>
        <v>4598198.17</v>
      </c>
      <c r="BD28" s="142">
        <f t="shared" si="29"/>
        <v>41063214</v>
      </c>
      <c r="BE28" s="142">
        <f t="shared" si="29"/>
        <v>13226684</v>
      </c>
      <c r="BF28" s="142">
        <f t="shared" si="29"/>
        <v>2714004.66</v>
      </c>
      <c r="BG28" s="142">
        <f t="shared" si="29"/>
        <v>8004346</v>
      </c>
      <c r="BH28" s="142">
        <f t="shared" si="29"/>
        <v>0</v>
      </c>
      <c r="BI28" s="142">
        <f t="shared" si="29"/>
        <v>12538292.029999999</v>
      </c>
      <c r="BJ28" s="142">
        <f t="shared" si="29"/>
        <v>11321433</v>
      </c>
      <c r="BK28" s="142">
        <f t="shared" si="29"/>
        <v>1216859.03</v>
      </c>
      <c r="BL28" s="142">
        <f t="shared" si="29"/>
        <v>43355495</v>
      </c>
      <c r="BM28" s="142">
        <f t="shared" si="29"/>
        <v>37030078</v>
      </c>
      <c r="BN28" s="142">
        <f t="shared" si="29"/>
        <v>6325417</v>
      </c>
      <c r="BO28" s="142">
        <f t="shared" si="29"/>
        <v>3066367.83</v>
      </c>
      <c r="BP28" s="142">
        <f t="shared" si="29"/>
        <v>7021379.0499999998</v>
      </c>
      <c r="BQ28" s="142">
        <f t="shared" ref="BQ28:DA32" si="30">BQ136</f>
        <v>8902564.3000000007</v>
      </c>
      <c r="BR28" s="142">
        <f t="shared" si="30"/>
        <v>2137883</v>
      </c>
      <c r="BS28" s="142">
        <f t="shared" si="30"/>
        <v>25321611</v>
      </c>
      <c r="BT28" s="142">
        <f t="shared" si="30"/>
        <v>3820057.17</v>
      </c>
      <c r="BU28" s="142">
        <f t="shared" si="30"/>
        <v>6978958</v>
      </c>
      <c r="BV28" s="142">
        <f t="shared" si="30"/>
        <v>16240900</v>
      </c>
      <c r="BW28" s="142">
        <f t="shared" si="30"/>
        <v>3648568</v>
      </c>
      <c r="BX28" s="142">
        <f t="shared" si="30"/>
        <v>1574445.78</v>
      </c>
      <c r="BY28" s="142">
        <f t="shared" si="30"/>
        <v>13231779</v>
      </c>
      <c r="BZ28" s="142">
        <f t="shared" si="30"/>
        <v>12555083</v>
      </c>
      <c r="CA28" s="142">
        <f t="shared" si="30"/>
        <v>516127</v>
      </c>
      <c r="CB28" s="142">
        <f t="shared" si="30"/>
        <v>160569</v>
      </c>
      <c r="CC28" s="142">
        <f t="shared" si="30"/>
        <v>16460026.43</v>
      </c>
      <c r="CD28" s="142">
        <f t="shared" si="30"/>
        <v>98883961</v>
      </c>
      <c r="CE28" s="142">
        <f t="shared" si="30"/>
        <v>92733319</v>
      </c>
      <c r="CF28" s="142">
        <f t="shared" si="30"/>
        <v>6150642</v>
      </c>
      <c r="CG28" s="142">
        <f t="shared" si="30"/>
        <v>10190889</v>
      </c>
      <c r="CH28" s="142">
        <f t="shared" si="30"/>
        <v>1196061</v>
      </c>
      <c r="CI28" s="142">
        <f t="shared" si="30"/>
        <v>1546288</v>
      </c>
      <c r="CJ28" s="142">
        <f t="shared" si="30"/>
        <v>1261109.31</v>
      </c>
      <c r="CK28" s="142">
        <f t="shared" si="30"/>
        <v>5500260.4100000001</v>
      </c>
      <c r="CL28" s="142">
        <f t="shared" si="30"/>
        <v>15141174</v>
      </c>
      <c r="CM28" s="142">
        <f t="shared" si="30"/>
        <v>1511814</v>
      </c>
      <c r="CN28" s="142">
        <f t="shared" si="30"/>
        <v>440007992</v>
      </c>
      <c r="CO28" s="142">
        <f t="shared" si="30"/>
        <v>171952364.24000001</v>
      </c>
      <c r="CP28" s="142">
        <f t="shared" si="30"/>
        <v>168329147</v>
      </c>
      <c r="CQ28" s="142">
        <f t="shared" si="30"/>
        <v>582189</v>
      </c>
      <c r="CR28" s="142">
        <f t="shared" si="30"/>
        <v>3041028.24</v>
      </c>
      <c r="CS28" s="142">
        <f t="shared" si="30"/>
        <v>2536911.15</v>
      </c>
      <c r="CT28" s="142">
        <f t="shared" si="30"/>
        <v>21328105</v>
      </c>
      <c r="CU28" s="142">
        <f t="shared" si="30"/>
        <v>4968177</v>
      </c>
      <c r="CV28" s="142">
        <f t="shared" si="30"/>
        <v>1012894.18</v>
      </c>
      <c r="CW28" s="142">
        <f t="shared" si="30"/>
        <v>1537203.61</v>
      </c>
      <c r="CX28" s="142">
        <f t="shared" si="30"/>
        <v>4239538.74</v>
      </c>
      <c r="CY28" s="142">
        <f t="shared" si="30"/>
        <v>6950294.25</v>
      </c>
      <c r="CZ28" s="142">
        <f t="shared" si="30"/>
        <v>15897290</v>
      </c>
      <c r="DA28" s="142">
        <f t="shared" si="30"/>
        <v>4179048.8</v>
      </c>
    </row>
    <row r="29" spans="1:105" s="125" customFormat="1" x14ac:dyDescent="0.2">
      <c r="A29" s="245" t="s">
        <v>93</v>
      </c>
      <c r="B29" s="245" t="s">
        <v>672</v>
      </c>
      <c r="C29" s="125">
        <v>2003</v>
      </c>
      <c r="D29" s="142">
        <f t="shared" si="28"/>
        <v>528973</v>
      </c>
      <c r="E29" s="142">
        <f t="shared" ref="E29:S29" si="31">E137</f>
        <v>16488483</v>
      </c>
      <c r="F29" s="142">
        <f t="shared" si="31"/>
        <v>6994732</v>
      </c>
      <c r="G29" s="142">
        <f t="shared" si="31"/>
        <v>1884225</v>
      </c>
      <c r="H29" s="142">
        <f t="shared" si="31"/>
        <v>7056477</v>
      </c>
      <c r="I29" s="142">
        <f t="shared" si="31"/>
        <v>15044658.119999999</v>
      </c>
      <c r="J29" s="142">
        <f t="shared" si="31"/>
        <v>8493677</v>
      </c>
      <c r="K29" s="142">
        <f t="shared" si="31"/>
        <v>1454229.41</v>
      </c>
      <c r="L29" s="142">
        <f t="shared" si="31"/>
        <v>381200.06</v>
      </c>
      <c r="M29" s="142">
        <f t="shared" si="31"/>
        <v>21498060</v>
      </c>
      <c r="N29" s="142">
        <f t="shared" si="31"/>
        <v>1065071.47</v>
      </c>
      <c r="O29" s="142">
        <f t="shared" si="31"/>
        <v>2364154</v>
      </c>
      <c r="P29" s="142">
        <f t="shared" si="31"/>
        <v>270329</v>
      </c>
      <c r="Q29" s="142">
        <f t="shared" si="31"/>
        <v>389436.63</v>
      </c>
      <c r="R29" s="142">
        <f t="shared" si="31"/>
        <v>2037676.62</v>
      </c>
      <c r="S29" s="142">
        <f t="shared" si="31"/>
        <v>2486967.3199999998</v>
      </c>
      <c r="T29" s="142">
        <f t="shared" si="29"/>
        <v>32350007</v>
      </c>
      <c r="U29" s="142">
        <f t="shared" si="29"/>
        <v>16914804</v>
      </c>
      <c r="V29" s="142">
        <f t="shared" si="29"/>
        <v>3243831.16</v>
      </c>
      <c r="W29" s="142">
        <f t="shared" si="29"/>
        <v>619438</v>
      </c>
      <c r="X29" s="142">
        <f t="shared" si="29"/>
        <v>5605715</v>
      </c>
      <c r="Y29" s="142">
        <f t="shared" si="29"/>
        <v>4365915.32</v>
      </c>
      <c r="Z29" s="142">
        <f t="shared" si="29"/>
        <v>11012982.74</v>
      </c>
      <c r="AA29" s="142">
        <f t="shared" si="29"/>
        <v>2426976</v>
      </c>
      <c r="AB29" s="142">
        <f t="shared" si="29"/>
        <v>279210</v>
      </c>
      <c r="AC29" s="142">
        <f t="shared" si="29"/>
        <v>12308517.029999999</v>
      </c>
      <c r="AD29" s="142">
        <f t="shared" si="29"/>
        <v>15085778.27</v>
      </c>
      <c r="AE29" s="142">
        <f t="shared" si="29"/>
        <v>14886195</v>
      </c>
      <c r="AF29" s="142">
        <f t="shared" si="29"/>
        <v>199583.27</v>
      </c>
      <c r="AG29" s="142">
        <f t="shared" si="29"/>
        <v>1930309.64</v>
      </c>
      <c r="AH29" s="142">
        <f t="shared" si="29"/>
        <v>11518899</v>
      </c>
      <c r="AI29" s="142">
        <f t="shared" si="29"/>
        <v>11193280</v>
      </c>
      <c r="AJ29" s="142">
        <f t="shared" si="29"/>
        <v>325619</v>
      </c>
      <c r="AK29" s="142">
        <f t="shared" si="29"/>
        <v>4801090.03</v>
      </c>
      <c r="AL29" s="142">
        <f t="shared" si="29"/>
        <v>4390343</v>
      </c>
      <c r="AM29" s="142">
        <f t="shared" si="29"/>
        <v>334673.64</v>
      </c>
      <c r="AN29" s="142">
        <f t="shared" si="29"/>
        <v>52298226.93</v>
      </c>
      <c r="AO29" s="142">
        <f t="shared" si="29"/>
        <v>41246200</v>
      </c>
      <c r="AP29" s="142">
        <f t="shared" si="29"/>
        <v>11052026.93</v>
      </c>
      <c r="AQ29" s="142">
        <f t="shared" si="29"/>
        <v>232419.82</v>
      </c>
      <c r="AR29" s="142">
        <f t="shared" si="29"/>
        <v>432599.53</v>
      </c>
      <c r="AS29" s="142">
        <f t="shared" si="29"/>
        <v>26713717</v>
      </c>
      <c r="AT29" s="142">
        <f t="shared" si="29"/>
        <v>416877319.79000002</v>
      </c>
      <c r="AU29" s="142">
        <f t="shared" si="29"/>
        <v>416610000</v>
      </c>
      <c r="AV29" s="142">
        <f t="shared" si="29"/>
        <v>267319.78999999998</v>
      </c>
      <c r="AW29" s="142">
        <f t="shared" si="29"/>
        <v>46364617.57</v>
      </c>
      <c r="AX29" s="142">
        <f t="shared" si="29"/>
        <v>4268285.7300000004</v>
      </c>
      <c r="AY29" s="142">
        <f t="shared" si="29"/>
        <v>924133.66</v>
      </c>
      <c r="AZ29" s="142">
        <f t="shared" si="29"/>
        <v>4356216.7</v>
      </c>
      <c r="BA29" s="142">
        <f t="shared" si="29"/>
        <v>14360785.82</v>
      </c>
      <c r="BB29" s="142">
        <f t="shared" si="29"/>
        <v>1611890</v>
      </c>
      <c r="BC29" s="142">
        <f t="shared" si="29"/>
        <v>2506308.0499999998</v>
      </c>
      <c r="BD29" s="142">
        <f t="shared" si="29"/>
        <v>24928419</v>
      </c>
      <c r="BE29" s="142">
        <f t="shared" si="29"/>
        <v>4977191</v>
      </c>
      <c r="BF29" s="142">
        <f t="shared" si="29"/>
        <v>1592161.18</v>
      </c>
      <c r="BG29" s="142">
        <f t="shared" si="29"/>
        <v>4311776.07</v>
      </c>
      <c r="BH29" s="142">
        <f t="shared" si="29"/>
        <v>0</v>
      </c>
      <c r="BI29" s="142">
        <f t="shared" si="29"/>
        <v>7019044.5</v>
      </c>
      <c r="BJ29" s="142">
        <f t="shared" si="29"/>
        <v>6023011</v>
      </c>
      <c r="BK29" s="142">
        <f t="shared" si="29"/>
        <v>996033.5</v>
      </c>
      <c r="BL29" s="142">
        <f t="shared" si="29"/>
        <v>13896170</v>
      </c>
      <c r="BM29" s="142">
        <f t="shared" si="29"/>
        <v>10638440</v>
      </c>
      <c r="BN29" s="142">
        <f t="shared" si="29"/>
        <v>3257730</v>
      </c>
      <c r="BO29" s="142">
        <f t="shared" si="29"/>
        <v>1414248.22</v>
      </c>
      <c r="BP29" s="142">
        <f t="shared" si="29"/>
        <v>4414773.93</v>
      </c>
      <c r="BQ29" s="142">
        <f t="shared" si="30"/>
        <v>4885294.33</v>
      </c>
      <c r="BR29" s="142">
        <f t="shared" si="30"/>
        <v>1401181</v>
      </c>
      <c r="BS29" s="142">
        <f t="shared" si="30"/>
        <v>14083641</v>
      </c>
      <c r="BT29" s="142">
        <f t="shared" si="30"/>
        <v>2561199.96</v>
      </c>
      <c r="BU29" s="142">
        <f t="shared" si="30"/>
        <v>3397938</v>
      </c>
      <c r="BV29" s="142">
        <f t="shared" si="30"/>
        <v>8291855</v>
      </c>
      <c r="BW29" s="142">
        <f t="shared" si="30"/>
        <v>2055303</v>
      </c>
      <c r="BX29" s="142">
        <f t="shared" si="30"/>
        <v>893716</v>
      </c>
      <c r="BY29" s="142">
        <f t="shared" si="30"/>
        <v>8044229</v>
      </c>
      <c r="BZ29" s="142">
        <f t="shared" si="30"/>
        <v>7635334</v>
      </c>
      <c r="CA29" s="142">
        <f t="shared" si="30"/>
        <v>305661</v>
      </c>
      <c r="CB29" s="142">
        <f t="shared" si="30"/>
        <v>103234</v>
      </c>
      <c r="CC29" s="142">
        <f t="shared" si="30"/>
        <v>5731208.3300000001</v>
      </c>
      <c r="CD29" s="142">
        <f t="shared" si="30"/>
        <v>49938554</v>
      </c>
      <c r="CE29" s="142">
        <f t="shared" si="30"/>
        <v>46080367</v>
      </c>
      <c r="CF29" s="142">
        <f t="shared" si="30"/>
        <v>3858187</v>
      </c>
      <c r="CG29" s="142">
        <f t="shared" si="30"/>
        <v>5537540</v>
      </c>
      <c r="CH29" s="142">
        <f t="shared" si="30"/>
        <v>721847</v>
      </c>
      <c r="CI29" s="142">
        <f t="shared" si="30"/>
        <v>962756</v>
      </c>
      <c r="CJ29" s="142">
        <f t="shared" si="30"/>
        <v>746926.51</v>
      </c>
      <c r="CK29" s="142">
        <f t="shared" si="30"/>
        <v>3466283.06</v>
      </c>
      <c r="CL29" s="142">
        <f t="shared" si="30"/>
        <v>9703372</v>
      </c>
      <c r="CM29" s="142">
        <f t="shared" si="30"/>
        <v>1085915</v>
      </c>
      <c r="CN29" s="142">
        <f t="shared" si="30"/>
        <v>173180165</v>
      </c>
      <c r="CO29" s="142">
        <f t="shared" si="30"/>
        <v>72748243.359999999</v>
      </c>
      <c r="CP29" s="142">
        <f t="shared" si="30"/>
        <v>70202069</v>
      </c>
      <c r="CQ29" s="142">
        <f t="shared" si="30"/>
        <v>332703</v>
      </c>
      <c r="CR29" s="142">
        <f t="shared" si="30"/>
        <v>2213471.36</v>
      </c>
      <c r="CS29" s="142">
        <f t="shared" si="30"/>
        <v>2066730.15</v>
      </c>
      <c r="CT29" s="142">
        <f t="shared" si="30"/>
        <v>11103164</v>
      </c>
      <c r="CU29" s="142">
        <f t="shared" si="30"/>
        <v>3530160</v>
      </c>
      <c r="CV29" s="142">
        <f t="shared" si="30"/>
        <v>567056.73</v>
      </c>
      <c r="CW29" s="142">
        <f t="shared" si="30"/>
        <v>623737.25</v>
      </c>
      <c r="CX29" s="142">
        <f t="shared" si="30"/>
        <v>3864279.52</v>
      </c>
      <c r="CY29" s="142">
        <f t="shared" si="30"/>
        <v>4333589.0199999996</v>
      </c>
      <c r="CZ29" s="142">
        <f t="shared" si="30"/>
        <v>10381039</v>
      </c>
      <c r="DA29" s="142">
        <f t="shared" si="30"/>
        <v>2467730.33</v>
      </c>
    </row>
    <row r="30" spans="1:105" s="125" customFormat="1" x14ac:dyDescent="0.2">
      <c r="A30" s="245" t="s">
        <v>99</v>
      </c>
      <c r="B30" s="245" t="s">
        <v>673</v>
      </c>
      <c r="C30" s="125">
        <v>2003</v>
      </c>
      <c r="D30" s="142">
        <f t="shared" si="28"/>
        <v>198394</v>
      </c>
      <c r="E30" s="142">
        <f t="shared" ref="E30:BP33" si="32">E138</f>
        <v>9689243</v>
      </c>
      <c r="F30" s="142">
        <f t="shared" si="32"/>
        <v>5288549</v>
      </c>
      <c r="G30" s="142">
        <f t="shared" si="32"/>
        <v>2242841</v>
      </c>
      <c r="H30" s="142">
        <f t="shared" si="32"/>
        <v>5638102</v>
      </c>
      <c r="I30" s="142">
        <f t="shared" si="32"/>
        <v>9435982.0999999996</v>
      </c>
      <c r="J30" s="142">
        <f t="shared" si="32"/>
        <v>8483447</v>
      </c>
      <c r="K30" s="142">
        <f t="shared" si="32"/>
        <v>950520.7</v>
      </c>
      <c r="L30" s="142">
        <f t="shared" si="32"/>
        <v>146133.69</v>
      </c>
      <c r="M30" s="142">
        <f t="shared" si="32"/>
        <v>42042470</v>
      </c>
      <c r="N30" s="142">
        <f t="shared" si="32"/>
        <v>1419570.36</v>
      </c>
      <c r="O30" s="142">
        <f t="shared" si="32"/>
        <v>840803</v>
      </c>
      <c r="P30" s="142">
        <f t="shared" si="32"/>
        <v>129207</v>
      </c>
      <c r="Q30" s="142">
        <f t="shared" si="32"/>
        <v>238148.7</v>
      </c>
      <c r="R30" s="142">
        <f t="shared" si="32"/>
        <v>3472102.86</v>
      </c>
      <c r="S30" s="142">
        <f t="shared" si="32"/>
        <v>1201873.1399999999</v>
      </c>
      <c r="T30" s="142">
        <f t="shared" si="32"/>
        <v>50986966</v>
      </c>
      <c r="U30" s="142">
        <f t="shared" si="32"/>
        <v>15339556</v>
      </c>
      <c r="V30" s="142">
        <f t="shared" si="32"/>
        <v>2118789.5299999998</v>
      </c>
      <c r="W30" s="142">
        <f t="shared" si="32"/>
        <v>315657.75</v>
      </c>
      <c r="X30" s="142">
        <f t="shared" si="32"/>
        <v>2104927</v>
      </c>
      <c r="Y30" s="142">
        <f t="shared" si="32"/>
        <v>3512106.65</v>
      </c>
      <c r="Z30" s="142">
        <f t="shared" si="32"/>
        <v>17980481.93</v>
      </c>
      <c r="AA30" s="142">
        <f t="shared" si="32"/>
        <v>2538765</v>
      </c>
      <c r="AB30" s="142">
        <f t="shared" si="32"/>
        <v>157500</v>
      </c>
      <c r="AC30" s="142">
        <f t="shared" si="32"/>
        <v>7188346.21</v>
      </c>
      <c r="AD30" s="142">
        <f t="shared" si="32"/>
        <v>19957557.199999999</v>
      </c>
      <c r="AE30" s="142">
        <f t="shared" si="32"/>
        <v>19903446</v>
      </c>
      <c r="AF30" s="142">
        <f t="shared" si="32"/>
        <v>54111.199999999997</v>
      </c>
      <c r="AG30" s="142">
        <f t="shared" si="32"/>
        <v>801746.12</v>
      </c>
      <c r="AH30" s="142">
        <f t="shared" si="32"/>
        <v>8279910</v>
      </c>
      <c r="AI30" s="142">
        <f t="shared" si="32"/>
        <v>8196158</v>
      </c>
      <c r="AJ30" s="142">
        <f t="shared" si="32"/>
        <v>83752</v>
      </c>
      <c r="AK30" s="142">
        <f t="shared" si="32"/>
        <v>2482300.2400000002</v>
      </c>
      <c r="AL30" s="142">
        <f t="shared" si="32"/>
        <v>3312623</v>
      </c>
      <c r="AM30" s="142">
        <f t="shared" si="32"/>
        <v>211478</v>
      </c>
      <c r="AN30" s="142">
        <f t="shared" si="32"/>
        <v>18891703.98</v>
      </c>
      <c r="AO30" s="142">
        <f t="shared" si="32"/>
        <v>14533861</v>
      </c>
      <c r="AP30" s="142">
        <f t="shared" si="32"/>
        <v>4357842.9800000004</v>
      </c>
      <c r="AQ30" s="142">
        <f t="shared" si="32"/>
        <v>90237.31</v>
      </c>
      <c r="AR30" s="142">
        <f t="shared" si="32"/>
        <v>144567.79999999999</v>
      </c>
      <c r="AS30" s="142">
        <f t="shared" si="32"/>
        <v>22350716</v>
      </c>
      <c r="AT30" s="142">
        <f t="shared" si="32"/>
        <v>193281968.18000001</v>
      </c>
      <c r="AU30" s="142">
        <f t="shared" si="32"/>
        <v>193160000</v>
      </c>
      <c r="AV30" s="142">
        <f t="shared" si="32"/>
        <v>121968.18</v>
      </c>
      <c r="AW30" s="142">
        <f t="shared" si="32"/>
        <v>38263211.350000001</v>
      </c>
      <c r="AX30" s="142">
        <f t="shared" si="32"/>
        <v>1118652.1200000001</v>
      </c>
      <c r="AY30" s="142">
        <f t="shared" si="32"/>
        <v>565449.59</v>
      </c>
      <c r="AZ30" s="142">
        <f t="shared" si="32"/>
        <v>3482061.66</v>
      </c>
      <c r="BA30" s="142">
        <f t="shared" si="32"/>
        <v>14046504.859999999</v>
      </c>
      <c r="BB30" s="142">
        <f t="shared" si="32"/>
        <v>1817665</v>
      </c>
      <c r="BC30" s="142">
        <f t="shared" si="32"/>
        <v>2045956.06</v>
      </c>
      <c r="BD30" s="142">
        <f t="shared" si="32"/>
        <v>15014037</v>
      </c>
      <c r="BE30" s="142">
        <f t="shared" si="32"/>
        <v>7756124</v>
      </c>
      <c r="BF30" s="142">
        <f t="shared" si="32"/>
        <v>1095218.96</v>
      </c>
      <c r="BG30" s="142">
        <f t="shared" si="32"/>
        <v>3248104.56</v>
      </c>
      <c r="BH30" s="142">
        <f t="shared" si="32"/>
        <v>0</v>
      </c>
      <c r="BI30" s="142">
        <f t="shared" si="32"/>
        <v>5455169.7999999998</v>
      </c>
      <c r="BJ30" s="142">
        <f t="shared" si="32"/>
        <v>5245054</v>
      </c>
      <c r="BK30" s="142">
        <f t="shared" si="32"/>
        <v>210115.8</v>
      </c>
      <c r="BL30" s="142">
        <f t="shared" si="32"/>
        <v>29227345</v>
      </c>
      <c r="BM30" s="142">
        <f t="shared" si="32"/>
        <v>26198041</v>
      </c>
      <c r="BN30" s="142">
        <f t="shared" si="32"/>
        <v>3029304</v>
      </c>
      <c r="BO30" s="142">
        <f t="shared" si="32"/>
        <v>1625207.46</v>
      </c>
      <c r="BP30" s="142">
        <f t="shared" si="32"/>
        <v>2558267.88</v>
      </c>
      <c r="BQ30" s="142">
        <f t="shared" si="30"/>
        <v>3958858.97</v>
      </c>
      <c r="BR30" s="142">
        <f t="shared" si="30"/>
        <v>700260</v>
      </c>
      <c r="BS30" s="142">
        <f t="shared" si="30"/>
        <v>9031390</v>
      </c>
      <c r="BT30" s="142">
        <f t="shared" si="30"/>
        <v>1255496.26</v>
      </c>
      <c r="BU30" s="142">
        <f t="shared" si="30"/>
        <v>3474598</v>
      </c>
      <c r="BV30" s="142">
        <f t="shared" si="30"/>
        <v>6377898</v>
      </c>
      <c r="BW30" s="142">
        <f t="shared" si="30"/>
        <v>1538428</v>
      </c>
      <c r="BX30" s="142">
        <f t="shared" si="30"/>
        <v>666936.4</v>
      </c>
      <c r="BY30" s="142">
        <f t="shared" si="30"/>
        <v>4910071</v>
      </c>
      <c r="BZ30" s="142">
        <f t="shared" si="30"/>
        <v>4650686</v>
      </c>
      <c r="CA30" s="142">
        <f t="shared" si="30"/>
        <v>204171</v>
      </c>
      <c r="CB30" s="142">
        <f t="shared" si="30"/>
        <v>55214</v>
      </c>
      <c r="CC30" s="142">
        <f t="shared" si="30"/>
        <v>10646652.91</v>
      </c>
      <c r="CD30" s="142">
        <f t="shared" si="30"/>
        <v>46008324</v>
      </c>
      <c r="CE30" s="142">
        <f t="shared" si="30"/>
        <v>45171103</v>
      </c>
      <c r="CF30" s="142">
        <f t="shared" si="30"/>
        <v>837221</v>
      </c>
      <c r="CG30" s="142">
        <f t="shared" si="30"/>
        <v>4524633</v>
      </c>
      <c r="CH30" s="142">
        <f t="shared" si="30"/>
        <v>458600</v>
      </c>
      <c r="CI30" s="142">
        <f t="shared" si="30"/>
        <v>533680</v>
      </c>
      <c r="CJ30" s="142">
        <f t="shared" si="30"/>
        <v>505872.54</v>
      </c>
      <c r="CK30" s="142">
        <f t="shared" si="30"/>
        <v>2010192.95</v>
      </c>
      <c r="CL30" s="142">
        <f t="shared" si="30"/>
        <v>4844679</v>
      </c>
      <c r="CM30" s="142">
        <f t="shared" si="30"/>
        <v>399002</v>
      </c>
      <c r="CN30" s="142">
        <f t="shared" si="30"/>
        <v>247065117</v>
      </c>
      <c r="CO30" s="142">
        <f t="shared" si="30"/>
        <v>86584436.280000001</v>
      </c>
      <c r="CP30" s="142">
        <f t="shared" si="30"/>
        <v>85521039</v>
      </c>
      <c r="CQ30" s="142">
        <f t="shared" si="30"/>
        <v>243055</v>
      </c>
      <c r="CR30" s="142">
        <f t="shared" si="30"/>
        <v>820342.28</v>
      </c>
      <c r="CS30" s="142">
        <f t="shared" si="30"/>
        <v>463480.42</v>
      </c>
      <c r="CT30" s="142">
        <f t="shared" si="30"/>
        <v>9569997</v>
      </c>
      <c r="CU30" s="142">
        <f t="shared" si="30"/>
        <v>1009675</v>
      </c>
      <c r="CV30" s="142">
        <f t="shared" si="30"/>
        <v>437126.76</v>
      </c>
      <c r="CW30" s="142">
        <f t="shared" si="30"/>
        <v>586230.04</v>
      </c>
      <c r="CX30" s="142">
        <f t="shared" si="30"/>
        <v>371870.56</v>
      </c>
      <c r="CY30" s="142">
        <f t="shared" si="30"/>
        <v>2529075</v>
      </c>
      <c r="CZ30" s="142">
        <f t="shared" si="30"/>
        <v>5240082</v>
      </c>
      <c r="DA30" s="142">
        <f t="shared" si="30"/>
        <v>1473385.52</v>
      </c>
    </row>
    <row r="31" spans="1:105" s="125" customFormat="1" x14ac:dyDescent="0.2">
      <c r="A31" s="245" t="s">
        <v>688</v>
      </c>
      <c r="B31" s="245" t="s">
        <v>674</v>
      </c>
      <c r="C31" s="125">
        <v>2003</v>
      </c>
      <c r="D31" s="142">
        <f t="shared" si="28"/>
        <v>11222</v>
      </c>
      <c r="E31" s="142">
        <f t="shared" si="32"/>
        <v>0</v>
      </c>
      <c r="F31" s="142">
        <f t="shared" si="32"/>
        <v>1176154</v>
      </c>
      <c r="G31" s="142">
        <f t="shared" si="32"/>
        <v>12940</v>
      </c>
      <c r="H31" s="142">
        <f t="shared" si="32"/>
        <v>0</v>
      </c>
      <c r="I31" s="142">
        <f t="shared" si="32"/>
        <v>0</v>
      </c>
      <c r="J31" s="142">
        <f t="shared" si="32"/>
        <v>648676</v>
      </c>
      <c r="K31" s="142">
        <f t="shared" si="32"/>
        <v>0</v>
      </c>
      <c r="L31" s="142">
        <f t="shared" si="32"/>
        <v>0</v>
      </c>
      <c r="M31" s="142">
        <f t="shared" si="32"/>
        <v>6156526</v>
      </c>
      <c r="N31" s="142">
        <f t="shared" si="32"/>
        <v>0</v>
      </c>
      <c r="O31" s="142">
        <f t="shared" si="32"/>
        <v>302046</v>
      </c>
      <c r="P31" s="142">
        <f t="shared" si="32"/>
        <v>0</v>
      </c>
      <c r="Q31" s="142">
        <f t="shared" si="32"/>
        <v>0</v>
      </c>
      <c r="R31" s="142">
        <f t="shared" si="32"/>
        <v>0</v>
      </c>
      <c r="S31" s="142">
        <f t="shared" si="32"/>
        <v>0</v>
      </c>
      <c r="T31" s="142">
        <f t="shared" si="32"/>
        <v>4591723</v>
      </c>
      <c r="U31" s="142">
        <f t="shared" si="32"/>
        <v>4893549</v>
      </c>
      <c r="V31" s="142">
        <f t="shared" si="32"/>
        <v>185904.09</v>
      </c>
      <c r="W31" s="142">
        <f t="shared" si="32"/>
        <v>0</v>
      </c>
      <c r="X31" s="142">
        <f t="shared" si="32"/>
        <v>0</v>
      </c>
      <c r="Y31" s="142">
        <f t="shared" si="32"/>
        <v>183587.81</v>
      </c>
      <c r="Z31" s="142">
        <f t="shared" si="32"/>
        <v>0</v>
      </c>
      <c r="AA31" s="142">
        <f t="shared" si="32"/>
        <v>0</v>
      </c>
      <c r="AB31" s="142">
        <f t="shared" si="32"/>
        <v>0</v>
      </c>
      <c r="AC31" s="142">
        <f t="shared" si="32"/>
        <v>3961491.47</v>
      </c>
      <c r="AD31" s="142">
        <f t="shared" si="32"/>
        <v>0</v>
      </c>
      <c r="AE31" s="142">
        <f t="shared" si="32"/>
        <v>0</v>
      </c>
      <c r="AF31" s="142">
        <f t="shared" si="32"/>
        <v>0</v>
      </c>
      <c r="AG31" s="142">
        <f t="shared" si="32"/>
        <v>0</v>
      </c>
      <c r="AH31" s="142">
        <f t="shared" si="32"/>
        <v>505632</v>
      </c>
      <c r="AI31" s="142">
        <f t="shared" si="32"/>
        <v>505632</v>
      </c>
      <c r="AJ31" s="142">
        <f t="shared" si="32"/>
        <v>0</v>
      </c>
      <c r="AK31" s="142">
        <f t="shared" si="32"/>
        <v>0</v>
      </c>
      <c r="AL31" s="142">
        <f t="shared" si="32"/>
        <v>0</v>
      </c>
      <c r="AM31" s="142">
        <f t="shared" si="32"/>
        <v>0</v>
      </c>
      <c r="AN31" s="142">
        <f t="shared" si="32"/>
        <v>1876611.25</v>
      </c>
      <c r="AO31" s="142">
        <f t="shared" si="32"/>
        <v>1411154</v>
      </c>
      <c r="AP31" s="142">
        <f t="shared" si="32"/>
        <v>465457.25</v>
      </c>
      <c r="AQ31" s="142">
        <f t="shared" si="32"/>
        <v>0</v>
      </c>
      <c r="AR31" s="142">
        <f t="shared" si="32"/>
        <v>124928.24</v>
      </c>
      <c r="AS31" s="142">
        <f t="shared" si="32"/>
        <v>1260240</v>
      </c>
      <c r="AT31" s="142">
        <f t="shared" si="32"/>
        <v>2740000</v>
      </c>
      <c r="AU31" s="142">
        <f t="shared" si="32"/>
        <v>2740000</v>
      </c>
      <c r="AV31" s="142">
        <f t="shared" si="32"/>
        <v>0</v>
      </c>
      <c r="AW31" s="142">
        <f t="shared" si="32"/>
        <v>3724424.22</v>
      </c>
      <c r="AX31" s="142">
        <f t="shared" si="32"/>
        <v>0</v>
      </c>
      <c r="AY31" s="142">
        <f t="shared" si="32"/>
        <v>0</v>
      </c>
      <c r="AZ31" s="142">
        <f t="shared" si="32"/>
        <v>361181.68</v>
      </c>
      <c r="BA31" s="142">
        <f t="shared" si="32"/>
        <v>1015209.64</v>
      </c>
      <c r="BB31" s="142">
        <f t="shared" si="32"/>
        <v>0</v>
      </c>
      <c r="BC31" s="142">
        <f t="shared" si="32"/>
        <v>0</v>
      </c>
      <c r="BD31" s="142">
        <f t="shared" si="32"/>
        <v>964273</v>
      </c>
      <c r="BE31" s="142">
        <f t="shared" si="32"/>
        <v>370016</v>
      </c>
      <c r="BF31" s="142">
        <f t="shared" si="32"/>
        <v>0</v>
      </c>
      <c r="BG31" s="142">
        <f t="shared" si="32"/>
        <v>424499.76</v>
      </c>
      <c r="BH31" s="142">
        <f t="shared" si="32"/>
        <v>0</v>
      </c>
      <c r="BI31" s="142">
        <f t="shared" si="32"/>
        <v>0</v>
      </c>
      <c r="BJ31" s="142">
        <f t="shared" si="32"/>
        <v>0</v>
      </c>
      <c r="BK31" s="142">
        <f t="shared" si="32"/>
        <v>0</v>
      </c>
      <c r="BL31" s="142">
        <f t="shared" si="32"/>
        <v>0</v>
      </c>
      <c r="BM31" s="142">
        <f t="shared" si="32"/>
        <v>0</v>
      </c>
      <c r="BN31" s="142">
        <f t="shared" si="32"/>
        <v>0</v>
      </c>
      <c r="BO31" s="142">
        <f t="shared" si="32"/>
        <v>0</v>
      </c>
      <c r="BP31" s="142">
        <f t="shared" si="32"/>
        <v>0</v>
      </c>
      <c r="BQ31" s="142">
        <f t="shared" si="30"/>
        <v>0</v>
      </c>
      <c r="BR31" s="142">
        <f t="shared" si="30"/>
        <v>0</v>
      </c>
      <c r="BS31" s="142">
        <f t="shared" si="30"/>
        <v>2090949</v>
      </c>
      <c r="BT31" s="142">
        <f t="shared" si="30"/>
        <v>0</v>
      </c>
      <c r="BU31" s="142">
        <f t="shared" si="30"/>
        <v>0</v>
      </c>
      <c r="BV31" s="142">
        <f t="shared" si="30"/>
        <v>1311994</v>
      </c>
      <c r="BW31" s="142">
        <f t="shared" si="30"/>
        <v>0</v>
      </c>
      <c r="BX31" s="142">
        <f t="shared" si="30"/>
        <v>0</v>
      </c>
      <c r="BY31" s="142">
        <f t="shared" si="30"/>
        <v>116923</v>
      </c>
      <c r="BZ31" s="142">
        <f t="shared" si="30"/>
        <v>116923</v>
      </c>
      <c r="CA31" s="142">
        <f t="shared" si="30"/>
        <v>0</v>
      </c>
      <c r="CB31" s="142">
        <f t="shared" si="30"/>
        <v>0</v>
      </c>
      <c r="CC31" s="142">
        <f t="shared" si="30"/>
        <v>0</v>
      </c>
      <c r="CD31" s="142">
        <f t="shared" si="30"/>
        <v>2278424</v>
      </c>
      <c r="CE31" s="142">
        <f t="shared" si="30"/>
        <v>886802</v>
      </c>
      <c r="CF31" s="142">
        <f t="shared" si="30"/>
        <v>1391622</v>
      </c>
      <c r="CG31" s="142">
        <f t="shared" si="30"/>
        <v>0</v>
      </c>
      <c r="CH31" s="142">
        <f t="shared" si="30"/>
        <v>0</v>
      </c>
      <c r="CI31" s="142">
        <f t="shared" si="30"/>
        <v>0</v>
      </c>
      <c r="CJ31" s="142">
        <f t="shared" si="30"/>
        <v>0</v>
      </c>
      <c r="CK31" s="142">
        <f t="shared" si="30"/>
        <v>2993.13</v>
      </c>
      <c r="CL31" s="142">
        <f t="shared" si="30"/>
        <v>546741</v>
      </c>
      <c r="CM31" s="142">
        <f t="shared" si="30"/>
        <v>0</v>
      </c>
      <c r="CN31" s="142">
        <f t="shared" si="30"/>
        <v>18079551</v>
      </c>
      <c r="CO31" s="142">
        <f t="shared" si="30"/>
        <v>11303124</v>
      </c>
      <c r="CP31" s="142">
        <f t="shared" si="30"/>
        <v>11303124</v>
      </c>
      <c r="CQ31" s="142">
        <f t="shared" si="30"/>
        <v>0</v>
      </c>
      <c r="CR31" s="142">
        <f t="shared" si="30"/>
        <v>0</v>
      </c>
      <c r="CS31" s="142">
        <f t="shared" si="30"/>
        <v>0</v>
      </c>
      <c r="CT31" s="142">
        <f t="shared" si="30"/>
        <v>490436</v>
      </c>
      <c r="CU31" s="142">
        <f t="shared" si="30"/>
        <v>406922</v>
      </c>
      <c r="CV31" s="142">
        <f t="shared" si="30"/>
        <v>0</v>
      </c>
      <c r="CW31" s="142">
        <f t="shared" si="30"/>
        <v>307185.34999999998</v>
      </c>
      <c r="CX31" s="142">
        <f t="shared" si="30"/>
        <v>0</v>
      </c>
      <c r="CY31" s="142">
        <f t="shared" si="30"/>
        <v>0</v>
      </c>
      <c r="CZ31" s="142">
        <f t="shared" si="30"/>
        <v>0</v>
      </c>
      <c r="DA31" s="142">
        <f t="shared" si="30"/>
        <v>192374.34</v>
      </c>
    </row>
    <row r="32" spans="1:105" s="125" customFormat="1" x14ac:dyDescent="0.2">
      <c r="A32" s="245" t="s">
        <v>97</v>
      </c>
      <c r="B32" s="245" t="s">
        <v>676</v>
      </c>
      <c r="C32" s="125">
        <v>2003</v>
      </c>
      <c r="D32" s="142">
        <f t="shared" si="28"/>
        <v>19168</v>
      </c>
      <c r="E32" s="142">
        <f t="shared" si="32"/>
        <v>86671</v>
      </c>
      <c r="F32" s="142">
        <f t="shared" si="32"/>
        <v>207210</v>
      </c>
      <c r="G32" s="142">
        <f t="shared" si="32"/>
        <v>38499</v>
      </c>
      <c r="H32" s="142">
        <f t="shared" si="32"/>
        <v>52618</v>
      </c>
      <c r="I32" s="142">
        <f t="shared" si="32"/>
        <v>41222.120000000003</v>
      </c>
      <c r="J32" s="142">
        <f t="shared" si="32"/>
        <v>82202</v>
      </c>
      <c r="K32" s="142">
        <f t="shared" si="32"/>
        <v>10185.870000000001</v>
      </c>
      <c r="L32" s="142">
        <f t="shared" si="32"/>
        <v>5394.86</v>
      </c>
      <c r="M32" s="142">
        <f t="shared" si="32"/>
        <v>575535</v>
      </c>
      <c r="N32" s="142">
        <f t="shared" si="32"/>
        <v>19235.939999999999</v>
      </c>
      <c r="O32" s="142">
        <f t="shared" si="32"/>
        <v>25131</v>
      </c>
      <c r="P32" s="142">
        <f t="shared" si="32"/>
        <v>0</v>
      </c>
      <c r="Q32" s="142">
        <f t="shared" si="32"/>
        <v>4533.57</v>
      </c>
      <c r="R32" s="142">
        <f t="shared" si="32"/>
        <v>67702.509999999995</v>
      </c>
      <c r="S32" s="142">
        <f t="shared" si="32"/>
        <v>0</v>
      </c>
      <c r="T32" s="142">
        <f t="shared" si="32"/>
        <v>556883</v>
      </c>
      <c r="U32" s="142">
        <f t="shared" si="32"/>
        <v>487632</v>
      </c>
      <c r="V32" s="142">
        <f t="shared" si="32"/>
        <v>34951.57</v>
      </c>
      <c r="W32" s="142">
        <f t="shared" si="32"/>
        <v>7457.87</v>
      </c>
      <c r="X32" s="142">
        <f t="shared" si="32"/>
        <v>68028</v>
      </c>
      <c r="Y32" s="142">
        <f t="shared" si="32"/>
        <v>51235.67</v>
      </c>
      <c r="Z32" s="142">
        <f t="shared" si="32"/>
        <v>107937.37</v>
      </c>
      <c r="AA32" s="142">
        <f t="shared" si="32"/>
        <v>58535</v>
      </c>
      <c r="AB32" s="142">
        <f t="shared" si="32"/>
        <v>8111</v>
      </c>
      <c r="AC32" s="142">
        <f t="shared" si="32"/>
        <v>32023.11</v>
      </c>
      <c r="AD32" s="142">
        <f t="shared" si="32"/>
        <v>402097.22</v>
      </c>
      <c r="AE32" s="142">
        <f t="shared" si="32"/>
        <v>397709</v>
      </c>
      <c r="AF32" s="142">
        <f t="shared" si="32"/>
        <v>4388.22</v>
      </c>
      <c r="AG32" s="142">
        <f t="shared" si="32"/>
        <v>30465.35</v>
      </c>
      <c r="AH32" s="142">
        <f t="shared" si="32"/>
        <v>47009</v>
      </c>
      <c r="AI32" s="142">
        <f t="shared" si="32"/>
        <v>43120</v>
      </c>
      <c r="AJ32" s="142">
        <f t="shared" si="32"/>
        <v>3889</v>
      </c>
      <c r="AK32" s="142">
        <f t="shared" si="32"/>
        <v>51644.45</v>
      </c>
      <c r="AL32" s="142">
        <f t="shared" si="32"/>
        <v>41307</v>
      </c>
      <c r="AM32" s="142">
        <f t="shared" si="32"/>
        <v>10008</v>
      </c>
      <c r="AN32" s="142">
        <f t="shared" si="32"/>
        <v>349356.71</v>
      </c>
      <c r="AO32" s="142">
        <f t="shared" si="32"/>
        <v>165327</v>
      </c>
      <c r="AP32" s="142">
        <f t="shared" si="32"/>
        <v>184029.71</v>
      </c>
      <c r="AQ32" s="142">
        <f t="shared" si="32"/>
        <v>3170.78</v>
      </c>
      <c r="AR32" s="142">
        <f t="shared" si="32"/>
        <v>8514.68</v>
      </c>
      <c r="AS32" s="142">
        <f t="shared" si="32"/>
        <v>132151</v>
      </c>
      <c r="AT32" s="142">
        <f t="shared" si="32"/>
        <v>3047341.47</v>
      </c>
      <c r="AU32" s="142">
        <f t="shared" si="32"/>
        <v>3040000</v>
      </c>
      <c r="AV32" s="142">
        <f t="shared" si="32"/>
        <v>7341.47</v>
      </c>
      <c r="AW32" s="142">
        <f t="shared" si="32"/>
        <v>293682.86</v>
      </c>
      <c r="AX32" s="142">
        <f t="shared" si="32"/>
        <v>29972.68</v>
      </c>
      <c r="AY32" s="142">
        <f t="shared" si="32"/>
        <v>32235.16</v>
      </c>
      <c r="AZ32" s="142">
        <f t="shared" si="32"/>
        <v>78795.960000000006</v>
      </c>
      <c r="BA32" s="142">
        <f t="shared" si="32"/>
        <v>362183.61</v>
      </c>
      <c r="BB32" s="142">
        <f t="shared" si="32"/>
        <v>10434</v>
      </c>
      <c r="BC32" s="142">
        <f t="shared" si="32"/>
        <v>44327.14</v>
      </c>
      <c r="BD32" s="142">
        <f t="shared" si="32"/>
        <v>149402</v>
      </c>
      <c r="BE32" s="142">
        <f t="shared" si="32"/>
        <v>116807</v>
      </c>
      <c r="BF32" s="142">
        <f t="shared" si="32"/>
        <v>26101.33</v>
      </c>
      <c r="BG32" s="142">
        <f t="shared" si="32"/>
        <v>15799.97</v>
      </c>
      <c r="BH32" s="142">
        <f t="shared" si="32"/>
        <v>0</v>
      </c>
      <c r="BI32" s="142">
        <f t="shared" si="32"/>
        <v>52632.09</v>
      </c>
      <c r="BJ32" s="142">
        <f t="shared" si="32"/>
        <v>42397</v>
      </c>
      <c r="BK32" s="142">
        <f t="shared" si="32"/>
        <v>10235.09</v>
      </c>
      <c r="BL32" s="142">
        <f t="shared" si="32"/>
        <v>224718</v>
      </c>
      <c r="BM32" s="142">
        <f t="shared" si="32"/>
        <v>190593</v>
      </c>
      <c r="BN32" s="142">
        <f t="shared" si="32"/>
        <v>34125</v>
      </c>
      <c r="BO32" s="142">
        <f t="shared" si="32"/>
        <v>22119.35</v>
      </c>
      <c r="BP32" s="142">
        <f t="shared" si="32"/>
        <v>42148.12</v>
      </c>
      <c r="BQ32" s="142">
        <f t="shared" si="30"/>
        <v>49642.68</v>
      </c>
      <c r="BR32" s="142">
        <f t="shared" si="30"/>
        <v>36381</v>
      </c>
      <c r="BS32" s="142">
        <f t="shared" si="30"/>
        <v>102757</v>
      </c>
      <c r="BT32" s="142">
        <f t="shared" si="30"/>
        <v>1806.96</v>
      </c>
      <c r="BU32" s="142">
        <f t="shared" si="30"/>
        <v>86501</v>
      </c>
      <c r="BV32" s="142">
        <f t="shared" si="30"/>
        <v>257555</v>
      </c>
      <c r="BW32" s="142">
        <f t="shared" si="30"/>
        <v>43044</v>
      </c>
      <c r="BX32" s="142">
        <f t="shared" si="30"/>
        <v>13528.13</v>
      </c>
      <c r="BY32" s="142">
        <f t="shared" si="30"/>
        <v>142491</v>
      </c>
      <c r="BZ32" s="142">
        <f t="shared" si="30"/>
        <v>134845</v>
      </c>
      <c r="CA32" s="142">
        <f t="shared" si="30"/>
        <v>5525</v>
      </c>
      <c r="CB32" s="142">
        <f t="shared" si="30"/>
        <v>2121</v>
      </c>
      <c r="CC32" s="142">
        <f t="shared" si="30"/>
        <v>81524.240000000005</v>
      </c>
      <c r="CD32" s="142">
        <f t="shared" si="30"/>
        <v>650975</v>
      </c>
      <c r="CE32" s="142">
        <f t="shared" si="30"/>
        <v>591032</v>
      </c>
      <c r="CF32" s="142">
        <f t="shared" si="30"/>
        <v>59943</v>
      </c>
      <c r="CG32" s="142">
        <f t="shared" si="30"/>
        <v>115669</v>
      </c>
      <c r="CH32" s="142">
        <f t="shared" si="30"/>
        <v>15614</v>
      </c>
      <c r="CI32" s="142">
        <f t="shared" si="30"/>
        <v>48237</v>
      </c>
      <c r="CJ32" s="142">
        <f t="shared" si="30"/>
        <v>8310.26</v>
      </c>
      <c r="CK32" s="142">
        <f t="shared" si="30"/>
        <v>20791.27</v>
      </c>
      <c r="CL32" s="142">
        <f t="shared" si="30"/>
        <v>46382</v>
      </c>
      <c r="CM32" s="142">
        <f t="shared" si="30"/>
        <v>22969</v>
      </c>
      <c r="CN32" s="142">
        <f t="shared" si="30"/>
        <v>1683159</v>
      </c>
      <c r="CO32" s="142">
        <f t="shared" si="30"/>
        <v>1156348.6200000001</v>
      </c>
      <c r="CP32" s="142">
        <f t="shared" si="30"/>
        <v>1143951</v>
      </c>
      <c r="CQ32" s="142">
        <f t="shared" si="30"/>
        <v>6038</v>
      </c>
      <c r="CR32" s="142">
        <f t="shared" si="30"/>
        <v>6359.62</v>
      </c>
      <c r="CS32" s="142">
        <f t="shared" si="30"/>
        <v>6603.28</v>
      </c>
      <c r="CT32" s="142">
        <f t="shared" si="30"/>
        <v>164508</v>
      </c>
      <c r="CU32" s="142">
        <f t="shared" si="30"/>
        <v>17216</v>
      </c>
      <c r="CV32" s="142">
        <f t="shared" si="30"/>
        <v>8081.13</v>
      </c>
      <c r="CW32" s="142">
        <f t="shared" si="30"/>
        <v>19074.68</v>
      </c>
      <c r="CX32" s="142">
        <f t="shared" si="30"/>
        <v>3317.45</v>
      </c>
      <c r="CY32" s="142">
        <f t="shared" si="30"/>
        <v>86909.14</v>
      </c>
      <c r="CZ32" s="142">
        <f t="shared" si="30"/>
        <v>273777</v>
      </c>
      <c r="DA32" s="142">
        <f t="shared" si="30"/>
        <v>40722.46</v>
      </c>
    </row>
    <row r="33" spans="1:105" s="125" customFormat="1" x14ac:dyDescent="0.2">
      <c r="A33" s="245" t="s">
        <v>98</v>
      </c>
      <c r="B33" s="245" t="s">
        <v>677</v>
      </c>
      <c r="C33" s="125">
        <v>2003</v>
      </c>
      <c r="D33" s="142">
        <f t="shared" si="28"/>
        <v>14</v>
      </c>
      <c r="E33" s="142">
        <f t="shared" si="32"/>
        <v>0</v>
      </c>
      <c r="F33" s="142">
        <f t="shared" si="32"/>
        <v>19176</v>
      </c>
      <c r="G33" s="142">
        <f t="shared" si="32"/>
        <v>9097</v>
      </c>
      <c r="H33" s="142">
        <f t="shared" si="32"/>
        <v>5506</v>
      </c>
      <c r="I33" s="142">
        <f t="shared" si="32"/>
        <v>0</v>
      </c>
      <c r="J33" s="142">
        <f t="shared" si="32"/>
        <v>0</v>
      </c>
      <c r="K33" s="142">
        <f t="shared" si="32"/>
        <v>385.87</v>
      </c>
      <c r="L33" s="142">
        <f t="shared" si="32"/>
        <v>646.27</v>
      </c>
      <c r="M33" s="142">
        <f t="shared" si="32"/>
        <v>43553</v>
      </c>
      <c r="N33" s="142">
        <f t="shared" si="32"/>
        <v>6232.33</v>
      </c>
      <c r="O33" s="142">
        <f t="shared" si="32"/>
        <v>0</v>
      </c>
      <c r="P33" s="142">
        <f t="shared" si="32"/>
        <v>5063</v>
      </c>
      <c r="Q33" s="142">
        <f t="shared" si="32"/>
        <v>27.08</v>
      </c>
      <c r="R33" s="142">
        <f t="shared" si="32"/>
        <v>1635.63</v>
      </c>
      <c r="S33" s="142">
        <f t="shared" si="32"/>
        <v>0</v>
      </c>
      <c r="T33" s="142">
        <f t="shared" si="32"/>
        <v>0</v>
      </c>
      <c r="U33" s="142">
        <f t="shared" si="32"/>
        <v>41859</v>
      </c>
      <c r="V33" s="142">
        <f t="shared" si="32"/>
        <v>8789.33</v>
      </c>
      <c r="W33" s="142">
        <f t="shared" si="32"/>
        <v>1020.29</v>
      </c>
      <c r="X33" s="142">
        <f t="shared" si="32"/>
        <v>6761</v>
      </c>
      <c r="Y33" s="142">
        <f t="shared" si="32"/>
        <v>2407.36</v>
      </c>
      <c r="Z33" s="142">
        <f t="shared" si="32"/>
        <v>51016</v>
      </c>
      <c r="AA33" s="142">
        <f t="shared" si="32"/>
        <v>0</v>
      </c>
      <c r="AB33" s="142">
        <f t="shared" si="32"/>
        <v>0</v>
      </c>
      <c r="AC33" s="142">
        <f t="shared" si="32"/>
        <v>0</v>
      </c>
      <c r="AD33" s="142">
        <f t="shared" si="32"/>
        <v>27715.37</v>
      </c>
      <c r="AE33" s="142">
        <f t="shared" si="32"/>
        <v>27358</v>
      </c>
      <c r="AF33" s="142">
        <f t="shared" si="32"/>
        <v>357.37</v>
      </c>
      <c r="AG33" s="142">
        <f t="shared" si="32"/>
        <v>0</v>
      </c>
      <c r="AH33" s="142">
        <f t="shared" si="32"/>
        <v>3916</v>
      </c>
      <c r="AI33" s="142">
        <f t="shared" si="32"/>
        <v>3909</v>
      </c>
      <c r="AJ33" s="142">
        <f t="shared" si="32"/>
        <v>7</v>
      </c>
      <c r="AK33" s="142">
        <f t="shared" si="32"/>
        <v>18737.599999999999</v>
      </c>
      <c r="AL33" s="142">
        <f t="shared" si="32"/>
        <v>8378</v>
      </c>
      <c r="AM33" s="142">
        <f t="shared" si="32"/>
        <v>1982</v>
      </c>
      <c r="AN33" s="142">
        <f t="shared" si="32"/>
        <v>14973.9</v>
      </c>
      <c r="AO33" s="142">
        <f t="shared" si="32"/>
        <v>1661</v>
      </c>
      <c r="AP33" s="142">
        <f t="shared" si="32"/>
        <v>13312.9</v>
      </c>
      <c r="AQ33" s="142">
        <f t="shared" si="32"/>
        <v>0</v>
      </c>
      <c r="AR33" s="142">
        <f t="shared" si="32"/>
        <v>1444.56</v>
      </c>
      <c r="AS33" s="142">
        <f t="shared" si="32"/>
        <v>0</v>
      </c>
      <c r="AT33" s="142">
        <f t="shared" si="32"/>
        <v>0</v>
      </c>
      <c r="AU33" s="142">
        <f t="shared" si="32"/>
        <v>690000</v>
      </c>
      <c r="AV33" s="142">
        <f t="shared" si="32"/>
        <v>0</v>
      </c>
      <c r="AW33" s="142">
        <f t="shared" si="32"/>
        <v>0</v>
      </c>
      <c r="AX33" s="142">
        <f t="shared" si="32"/>
        <v>4400.1000000000004</v>
      </c>
      <c r="AY33" s="142">
        <f t="shared" si="32"/>
        <v>0</v>
      </c>
      <c r="AZ33" s="142">
        <f t="shared" si="32"/>
        <v>0</v>
      </c>
      <c r="BA33" s="142">
        <f t="shared" si="32"/>
        <v>0</v>
      </c>
      <c r="BB33" s="142">
        <f t="shared" si="32"/>
        <v>1243</v>
      </c>
      <c r="BC33" s="142">
        <f t="shared" si="32"/>
        <v>1606.92</v>
      </c>
      <c r="BD33" s="142">
        <f t="shared" si="32"/>
        <v>7083</v>
      </c>
      <c r="BE33" s="142">
        <f t="shared" si="32"/>
        <v>6546</v>
      </c>
      <c r="BF33" s="142">
        <f t="shared" si="32"/>
        <v>523.19000000000005</v>
      </c>
      <c r="BG33" s="142">
        <f t="shared" si="32"/>
        <v>4165.6400000000003</v>
      </c>
      <c r="BH33" s="142">
        <f t="shared" si="32"/>
        <v>0</v>
      </c>
      <c r="BI33" s="142">
        <f t="shared" si="32"/>
        <v>11445.64</v>
      </c>
      <c r="BJ33" s="142">
        <f t="shared" si="32"/>
        <v>10971</v>
      </c>
      <c r="BK33" s="142">
        <f t="shared" si="32"/>
        <v>474.64</v>
      </c>
      <c r="BL33" s="142">
        <f t="shared" si="32"/>
        <v>7262</v>
      </c>
      <c r="BM33" s="142">
        <f t="shared" si="32"/>
        <v>3004</v>
      </c>
      <c r="BN33" s="142">
        <f t="shared" si="32"/>
        <v>4258</v>
      </c>
      <c r="BO33" s="142">
        <f t="shared" si="32"/>
        <v>4792.8</v>
      </c>
      <c r="BP33" s="142">
        <f t="shared" ref="BP33:DA33" si="33">BP141</f>
        <v>6189.12</v>
      </c>
      <c r="BQ33" s="142">
        <f t="shared" si="33"/>
        <v>8768.32</v>
      </c>
      <c r="BR33" s="142">
        <f t="shared" si="33"/>
        <v>61</v>
      </c>
      <c r="BS33" s="142">
        <f t="shared" si="33"/>
        <v>12874</v>
      </c>
      <c r="BT33" s="142">
        <f t="shared" si="33"/>
        <v>1553.99</v>
      </c>
      <c r="BU33" s="142">
        <f t="shared" si="33"/>
        <v>19921</v>
      </c>
      <c r="BV33" s="142">
        <f t="shared" si="33"/>
        <v>1598</v>
      </c>
      <c r="BW33" s="142">
        <f t="shared" si="33"/>
        <v>11793</v>
      </c>
      <c r="BX33" s="142">
        <f t="shared" si="33"/>
        <v>265.25</v>
      </c>
      <c r="BY33" s="142">
        <f t="shared" si="33"/>
        <v>18065</v>
      </c>
      <c r="BZ33" s="142">
        <f t="shared" si="33"/>
        <v>17295</v>
      </c>
      <c r="CA33" s="142">
        <f t="shared" si="33"/>
        <v>770</v>
      </c>
      <c r="CB33" s="142">
        <f t="shared" si="33"/>
        <v>0</v>
      </c>
      <c r="CC33" s="142">
        <f t="shared" si="33"/>
        <v>640.95000000000005</v>
      </c>
      <c r="CD33" s="142">
        <f t="shared" si="33"/>
        <v>7684</v>
      </c>
      <c r="CE33" s="142">
        <f t="shared" si="33"/>
        <v>4015</v>
      </c>
      <c r="CF33" s="142">
        <f t="shared" si="33"/>
        <v>3669</v>
      </c>
      <c r="CG33" s="142">
        <f t="shared" si="33"/>
        <v>13047</v>
      </c>
      <c r="CH33" s="142">
        <f t="shared" si="33"/>
        <v>0</v>
      </c>
      <c r="CI33" s="142">
        <f t="shared" si="33"/>
        <v>1615</v>
      </c>
      <c r="CJ33" s="142">
        <f t="shared" si="33"/>
        <v>0</v>
      </c>
      <c r="CK33" s="142">
        <f t="shared" si="33"/>
        <v>0</v>
      </c>
      <c r="CL33" s="142">
        <f t="shared" si="33"/>
        <v>0</v>
      </c>
      <c r="CM33" s="142">
        <f t="shared" si="33"/>
        <v>3928</v>
      </c>
      <c r="CN33" s="142">
        <f t="shared" si="33"/>
        <v>0</v>
      </c>
      <c r="CO33" s="142">
        <f t="shared" si="33"/>
        <v>160211.98000000001</v>
      </c>
      <c r="CP33" s="142">
        <f t="shared" si="33"/>
        <v>158964</v>
      </c>
      <c r="CQ33" s="142">
        <f t="shared" si="33"/>
        <v>393</v>
      </c>
      <c r="CR33" s="142">
        <f t="shared" si="33"/>
        <v>854.98</v>
      </c>
      <c r="CS33" s="142">
        <f t="shared" si="33"/>
        <v>97.3</v>
      </c>
      <c r="CT33" s="142">
        <f t="shared" si="33"/>
        <v>0</v>
      </c>
      <c r="CU33" s="142">
        <f t="shared" si="33"/>
        <v>4204</v>
      </c>
      <c r="CV33" s="142">
        <f t="shared" si="33"/>
        <v>629.55999999999995</v>
      </c>
      <c r="CW33" s="142">
        <f t="shared" si="33"/>
        <v>976.29</v>
      </c>
      <c r="CX33" s="142">
        <f t="shared" si="33"/>
        <v>71.209999999999994</v>
      </c>
      <c r="CY33" s="142">
        <f t="shared" si="33"/>
        <v>721.09</v>
      </c>
      <c r="CZ33" s="142">
        <f t="shared" si="33"/>
        <v>2392</v>
      </c>
      <c r="DA33" s="142">
        <f t="shared" si="33"/>
        <v>4836.1499999999996</v>
      </c>
    </row>
    <row r="34" spans="1:105" s="125" customFormat="1" x14ac:dyDescent="0.2">
      <c r="A34" s="137" t="s">
        <v>63</v>
      </c>
      <c r="B34" s="125" t="s">
        <v>388</v>
      </c>
      <c r="C34" s="125">
        <v>2003</v>
      </c>
      <c r="D34" s="142">
        <f>D143</f>
        <v>380.25</v>
      </c>
      <c r="E34" s="142">
        <f t="shared" ref="E34:BP36" si="34">E143</f>
        <v>374</v>
      </c>
      <c r="F34" s="142">
        <f t="shared" si="34"/>
        <v>201.3</v>
      </c>
      <c r="G34" s="142">
        <f t="shared" si="34"/>
        <v>257.5</v>
      </c>
      <c r="H34" s="142">
        <f t="shared" si="34"/>
        <v>74</v>
      </c>
      <c r="I34" s="142">
        <f t="shared" si="34"/>
        <v>188.16</v>
      </c>
      <c r="J34" s="142">
        <f t="shared" si="34"/>
        <v>303</v>
      </c>
      <c r="K34" s="142">
        <f t="shared" si="34"/>
        <v>10.77</v>
      </c>
      <c r="L34" s="142">
        <f t="shared" si="34"/>
        <v>2</v>
      </c>
      <c r="M34" s="142">
        <f t="shared" si="34"/>
        <v>70</v>
      </c>
      <c r="N34" s="142">
        <f t="shared" si="34"/>
        <v>4.78</v>
      </c>
      <c r="O34" s="142">
        <f t="shared" si="34"/>
        <v>57.8</v>
      </c>
      <c r="P34" s="142">
        <f t="shared" si="34"/>
        <v>5.3</v>
      </c>
      <c r="Q34" s="142">
        <f t="shared" si="34"/>
        <v>2</v>
      </c>
      <c r="R34" s="142">
        <f t="shared" si="34"/>
        <v>66</v>
      </c>
      <c r="S34" s="142">
        <f t="shared" si="34"/>
        <v>21.26</v>
      </c>
      <c r="T34" s="142">
        <f t="shared" si="34"/>
        <v>287</v>
      </c>
      <c r="U34" s="142">
        <f t="shared" si="34"/>
        <v>120</v>
      </c>
      <c r="V34" s="142">
        <f t="shared" si="34"/>
        <v>46.96</v>
      </c>
      <c r="W34" s="142">
        <f t="shared" si="34"/>
        <v>99</v>
      </c>
      <c r="X34" s="142">
        <f t="shared" si="34"/>
        <v>104.56</v>
      </c>
      <c r="Y34" s="142">
        <f t="shared" si="34"/>
        <v>44.66</v>
      </c>
      <c r="Z34" s="142">
        <f t="shared" si="34"/>
        <v>168</v>
      </c>
      <c r="AA34" s="142">
        <f t="shared" si="34"/>
        <v>26.5</v>
      </c>
      <c r="AB34" s="142">
        <f t="shared" si="34"/>
        <v>1.5</v>
      </c>
      <c r="AC34" s="142">
        <f t="shared" si="34"/>
        <v>13600</v>
      </c>
      <c r="AD34" s="142">
        <f t="shared" si="34"/>
        <v>411.5</v>
      </c>
      <c r="AE34" s="142">
        <f t="shared" si="34"/>
        <v>402.5</v>
      </c>
      <c r="AF34" s="142">
        <f t="shared" si="34"/>
        <v>9</v>
      </c>
      <c r="AG34" s="142">
        <f t="shared" si="34"/>
        <v>68</v>
      </c>
      <c r="AH34" s="142">
        <f t="shared" si="34"/>
        <v>93</v>
      </c>
      <c r="AI34" s="142">
        <f t="shared" si="34"/>
        <v>89</v>
      </c>
      <c r="AJ34" s="142">
        <f t="shared" si="34"/>
        <v>4</v>
      </c>
      <c r="AK34" s="142">
        <f t="shared" si="34"/>
        <v>1275</v>
      </c>
      <c r="AL34" s="142">
        <f t="shared" si="34"/>
        <v>280.7</v>
      </c>
      <c r="AM34" s="142">
        <f t="shared" si="34"/>
        <v>93.48</v>
      </c>
      <c r="AN34" s="142">
        <f t="shared" si="34"/>
        <v>426</v>
      </c>
      <c r="AO34" s="142">
        <f t="shared" si="34"/>
        <v>331</v>
      </c>
      <c r="AP34" s="142">
        <f t="shared" si="34"/>
        <v>95</v>
      </c>
      <c r="AQ34" s="142">
        <f t="shared" si="34"/>
        <v>9.76</v>
      </c>
      <c r="AR34" s="142">
        <f t="shared" si="34"/>
        <v>8.6</v>
      </c>
      <c r="AS34" s="142">
        <f t="shared" si="34"/>
        <v>269</v>
      </c>
      <c r="AT34" s="142">
        <f t="shared" si="34"/>
        <v>650006.19999999995</v>
      </c>
      <c r="AU34" s="142">
        <f t="shared" si="34"/>
        <v>650000</v>
      </c>
      <c r="AV34" s="142">
        <f t="shared" si="34"/>
        <v>6.2</v>
      </c>
      <c r="AW34" s="142">
        <f t="shared" si="34"/>
        <v>1104</v>
      </c>
      <c r="AX34" s="142">
        <f t="shared" si="34"/>
        <v>292</v>
      </c>
      <c r="AY34" s="142">
        <f t="shared" si="34"/>
        <v>24.8</v>
      </c>
      <c r="AZ34" s="142">
        <f t="shared" si="34"/>
        <v>31.62</v>
      </c>
      <c r="BA34" s="142">
        <f t="shared" si="34"/>
        <v>404</v>
      </c>
      <c r="BB34" s="142">
        <f t="shared" si="34"/>
        <v>27.33</v>
      </c>
      <c r="BC34" s="142">
        <f t="shared" si="34"/>
        <v>77.400000000000006</v>
      </c>
      <c r="BD34" s="142">
        <f t="shared" si="34"/>
        <v>421.5</v>
      </c>
      <c r="BE34" s="142">
        <f t="shared" si="34"/>
        <v>21.86</v>
      </c>
      <c r="BF34" s="142">
        <f t="shared" si="34"/>
        <v>20</v>
      </c>
      <c r="BG34" s="142">
        <f t="shared" si="34"/>
        <v>381</v>
      </c>
      <c r="BH34" s="142">
        <f t="shared" si="34"/>
        <v>0</v>
      </c>
      <c r="BI34" s="142">
        <f t="shared" si="34"/>
        <v>88</v>
      </c>
      <c r="BJ34" s="142">
        <f t="shared" si="34"/>
        <v>41</v>
      </c>
      <c r="BK34" s="142">
        <f t="shared" si="34"/>
        <v>47</v>
      </c>
      <c r="BL34" s="142">
        <f t="shared" si="34"/>
        <v>774.8</v>
      </c>
      <c r="BM34" s="142">
        <f t="shared" si="34"/>
        <v>207</v>
      </c>
      <c r="BN34" s="142">
        <f t="shared" si="34"/>
        <v>567.79999999999995</v>
      </c>
      <c r="BO34" s="142">
        <f t="shared" si="34"/>
        <v>125</v>
      </c>
      <c r="BP34" s="142">
        <f t="shared" si="34"/>
        <v>693</v>
      </c>
      <c r="BQ34" s="142">
        <f t="shared" ref="BQ34:DA36" si="35">BQ143</f>
        <v>330</v>
      </c>
      <c r="BR34" s="142">
        <f t="shared" si="35"/>
        <v>28</v>
      </c>
      <c r="BS34" s="142">
        <f t="shared" si="35"/>
        <v>143</v>
      </c>
      <c r="BT34" s="142">
        <f t="shared" si="35"/>
        <v>15.5</v>
      </c>
      <c r="BU34" s="142">
        <f t="shared" si="35"/>
        <v>26.56</v>
      </c>
      <c r="BV34" s="142">
        <f t="shared" si="35"/>
        <v>143</v>
      </c>
      <c r="BW34" s="142">
        <f t="shared" si="35"/>
        <v>35.6</v>
      </c>
      <c r="BX34" s="142">
        <f t="shared" si="35"/>
        <v>15</v>
      </c>
      <c r="BY34" s="142">
        <f t="shared" si="35"/>
        <v>63.9</v>
      </c>
      <c r="BZ34" s="142">
        <f t="shared" si="35"/>
        <v>58.61</v>
      </c>
      <c r="CA34" s="142">
        <f t="shared" si="35"/>
        <v>2.97</v>
      </c>
      <c r="CB34" s="142">
        <f t="shared" si="35"/>
        <v>2.3199999999999998</v>
      </c>
      <c r="CC34" s="142">
        <f t="shared" si="35"/>
        <v>123.37</v>
      </c>
      <c r="CD34" s="142">
        <f t="shared" si="35"/>
        <v>619</v>
      </c>
      <c r="CE34" s="142">
        <f t="shared" si="35"/>
        <v>575</v>
      </c>
      <c r="CF34" s="142">
        <f t="shared" si="35"/>
        <v>44</v>
      </c>
      <c r="CG34" s="142">
        <f t="shared" si="35"/>
        <v>342</v>
      </c>
      <c r="CH34" s="142">
        <f t="shared" si="35"/>
        <v>13</v>
      </c>
      <c r="CI34" s="142">
        <f t="shared" si="35"/>
        <v>18.7</v>
      </c>
      <c r="CJ34" s="142">
        <f t="shared" si="35"/>
        <v>536</v>
      </c>
      <c r="CK34" s="142">
        <f t="shared" si="35"/>
        <v>32</v>
      </c>
      <c r="CL34" s="142">
        <f t="shared" si="35"/>
        <v>381.15</v>
      </c>
      <c r="CM34" s="142">
        <f t="shared" si="35"/>
        <v>9</v>
      </c>
      <c r="CN34" s="142">
        <f t="shared" si="35"/>
        <v>650</v>
      </c>
      <c r="CO34" s="142">
        <f t="shared" si="35"/>
        <v>639.1</v>
      </c>
      <c r="CP34" s="142">
        <f t="shared" si="35"/>
        <v>414.5</v>
      </c>
      <c r="CQ34" s="142">
        <f t="shared" si="35"/>
        <v>3.6</v>
      </c>
      <c r="CR34" s="142">
        <f t="shared" si="35"/>
        <v>221</v>
      </c>
      <c r="CS34" s="142">
        <f t="shared" si="35"/>
        <v>61</v>
      </c>
      <c r="CT34" s="142">
        <f t="shared" si="35"/>
        <v>656</v>
      </c>
      <c r="CU34" s="142">
        <f t="shared" si="35"/>
        <v>86</v>
      </c>
      <c r="CV34" s="142">
        <f t="shared" si="35"/>
        <v>14</v>
      </c>
      <c r="CW34" s="142">
        <f t="shared" si="35"/>
        <v>11.5</v>
      </c>
      <c r="CX34" s="142">
        <f t="shared" si="35"/>
        <v>685</v>
      </c>
      <c r="CY34" s="142">
        <f t="shared" si="35"/>
        <v>49.16</v>
      </c>
      <c r="CZ34" s="142">
        <f t="shared" si="35"/>
        <v>147.24</v>
      </c>
      <c r="DA34" s="142">
        <f t="shared" si="35"/>
        <v>31.15</v>
      </c>
    </row>
    <row r="35" spans="1:105" s="125" customFormat="1" x14ac:dyDescent="0.2">
      <c r="A35" s="137" t="s">
        <v>64</v>
      </c>
      <c r="B35" s="125" t="s">
        <v>386</v>
      </c>
      <c r="C35" s="125">
        <v>2003</v>
      </c>
      <c r="D35" s="142">
        <f t="shared" ref="D35:S36" si="36">D144</f>
        <v>0</v>
      </c>
      <c r="E35" s="142">
        <f t="shared" si="36"/>
        <v>11</v>
      </c>
      <c r="F35" s="142">
        <f t="shared" si="36"/>
        <v>147.30000000000001</v>
      </c>
      <c r="G35" s="142">
        <f t="shared" si="36"/>
        <v>240</v>
      </c>
      <c r="H35" s="142">
        <f t="shared" si="36"/>
        <v>0</v>
      </c>
      <c r="I35" s="142">
        <f t="shared" si="36"/>
        <v>90.39</v>
      </c>
      <c r="J35" s="142">
        <f t="shared" si="36"/>
        <v>213</v>
      </c>
      <c r="K35" s="142">
        <f t="shared" si="36"/>
        <v>0</v>
      </c>
      <c r="L35" s="142">
        <f t="shared" si="36"/>
        <v>0</v>
      </c>
      <c r="M35" s="142">
        <f t="shared" si="36"/>
        <v>0</v>
      </c>
      <c r="N35" s="142">
        <f t="shared" si="36"/>
        <v>0</v>
      </c>
      <c r="O35" s="142">
        <f t="shared" si="36"/>
        <v>0</v>
      </c>
      <c r="P35" s="142">
        <f t="shared" si="36"/>
        <v>0</v>
      </c>
      <c r="Q35" s="142">
        <f t="shared" si="36"/>
        <v>0</v>
      </c>
      <c r="R35" s="142">
        <f t="shared" si="36"/>
        <v>48</v>
      </c>
      <c r="S35" s="142">
        <f t="shared" si="36"/>
        <v>0</v>
      </c>
      <c r="T35" s="142">
        <f t="shared" si="34"/>
        <v>0</v>
      </c>
      <c r="U35" s="142">
        <f t="shared" si="34"/>
        <v>0</v>
      </c>
      <c r="V35" s="142">
        <f t="shared" si="34"/>
        <v>0</v>
      </c>
      <c r="W35" s="142">
        <f t="shared" si="34"/>
        <v>73</v>
      </c>
      <c r="X35" s="142">
        <f t="shared" si="34"/>
        <v>38</v>
      </c>
      <c r="Y35" s="142">
        <f t="shared" si="34"/>
        <v>0</v>
      </c>
      <c r="Z35" s="142">
        <f t="shared" si="34"/>
        <v>133</v>
      </c>
      <c r="AA35" s="142">
        <f t="shared" si="34"/>
        <v>0</v>
      </c>
      <c r="AB35" s="142">
        <f t="shared" si="34"/>
        <v>0</v>
      </c>
      <c r="AC35" s="142">
        <f t="shared" si="34"/>
        <v>12987</v>
      </c>
      <c r="AD35" s="142">
        <f t="shared" si="34"/>
        <v>120.75</v>
      </c>
      <c r="AE35" s="142">
        <f t="shared" si="34"/>
        <v>120.75</v>
      </c>
      <c r="AF35" s="142">
        <f t="shared" si="34"/>
        <v>0</v>
      </c>
      <c r="AG35" s="142">
        <f t="shared" si="34"/>
        <v>45</v>
      </c>
      <c r="AH35" s="142">
        <f t="shared" si="34"/>
        <v>0</v>
      </c>
      <c r="AI35" s="142">
        <f t="shared" si="34"/>
        <v>0</v>
      </c>
      <c r="AJ35" s="142">
        <f t="shared" si="34"/>
        <v>0</v>
      </c>
      <c r="AK35" s="142">
        <f t="shared" si="34"/>
        <v>1225</v>
      </c>
      <c r="AL35" s="142">
        <f t="shared" si="34"/>
        <v>255.8</v>
      </c>
      <c r="AM35" s="142">
        <f t="shared" si="34"/>
        <v>5.15</v>
      </c>
      <c r="AN35" s="142">
        <f t="shared" si="34"/>
        <v>115</v>
      </c>
      <c r="AO35" s="142">
        <f t="shared" si="34"/>
        <v>88</v>
      </c>
      <c r="AP35" s="142">
        <f t="shared" si="34"/>
        <v>27</v>
      </c>
      <c r="AQ35" s="142">
        <f t="shared" si="34"/>
        <v>0</v>
      </c>
      <c r="AR35" s="142">
        <f t="shared" si="34"/>
        <v>0</v>
      </c>
      <c r="AS35" s="142">
        <f t="shared" si="34"/>
        <v>0</v>
      </c>
      <c r="AT35" s="142">
        <f t="shared" si="34"/>
        <v>650000</v>
      </c>
      <c r="AU35" s="142">
        <f t="shared" si="34"/>
        <v>650000</v>
      </c>
      <c r="AV35" s="142">
        <f t="shared" si="34"/>
        <v>0</v>
      </c>
      <c r="AW35" s="142">
        <f t="shared" si="34"/>
        <v>650</v>
      </c>
      <c r="AX35" s="142">
        <f t="shared" si="34"/>
        <v>234</v>
      </c>
      <c r="AY35" s="142">
        <f t="shared" si="34"/>
        <v>0</v>
      </c>
      <c r="AZ35" s="142">
        <f t="shared" si="34"/>
        <v>0</v>
      </c>
      <c r="BA35" s="142">
        <f t="shared" si="34"/>
        <v>280</v>
      </c>
      <c r="BB35" s="142">
        <f t="shared" si="34"/>
        <v>0</v>
      </c>
      <c r="BC35" s="142">
        <f t="shared" si="34"/>
        <v>57</v>
      </c>
      <c r="BD35" s="142">
        <f t="shared" si="34"/>
        <v>258.5</v>
      </c>
      <c r="BE35" s="142">
        <f t="shared" si="34"/>
        <v>0</v>
      </c>
      <c r="BF35" s="142">
        <f t="shared" si="34"/>
        <v>0</v>
      </c>
      <c r="BG35" s="142">
        <f t="shared" si="34"/>
        <v>372.4</v>
      </c>
      <c r="BH35" s="142">
        <f t="shared" si="34"/>
        <v>0</v>
      </c>
      <c r="BI35" s="142">
        <f t="shared" si="34"/>
        <v>22</v>
      </c>
      <c r="BJ35" s="142">
        <f t="shared" si="34"/>
        <v>0</v>
      </c>
      <c r="BK35" s="142">
        <f t="shared" si="34"/>
        <v>22</v>
      </c>
      <c r="BL35" s="142">
        <f t="shared" si="34"/>
        <v>511.02</v>
      </c>
      <c r="BM35" s="142">
        <f t="shared" si="34"/>
        <v>0</v>
      </c>
      <c r="BN35" s="142">
        <f t="shared" si="34"/>
        <v>511.02</v>
      </c>
      <c r="BO35" s="142">
        <f t="shared" si="34"/>
        <v>111</v>
      </c>
      <c r="BP35" s="142">
        <f t="shared" si="34"/>
        <v>549</v>
      </c>
      <c r="BQ35" s="142">
        <f t="shared" si="35"/>
        <v>279</v>
      </c>
      <c r="BR35" s="142">
        <f t="shared" si="35"/>
        <v>0</v>
      </c>
      <c r="BS35" s="142">
        <f t="shared" si="35"/>
        <v>41</v>
      </c>
      <c r="BT35" s="142">
        <f t="shared" si="35"/>
        <v>15.5</v>
      </c>
      <c r="BU35" s="142">
        <f t="shared" si="35"/>
        <v>0</v>
      </c>
      <c r="BV35" s="142">
        <f t="shared" si="35"/>
        <v>74.36</v>
      </c>
      <c r="BW35" s="142">
        <f t="shared" si="35"/>
        <v>0</v>
      </c>
      <c r="BX35" s="142">
        <f t="shared" si="35"/>
        <v>0</v>
      </c>
      <c r="BY35" s="142">
        <f t="shared" si="35"/>
        <v>0</v>
      </c>
      <c r="BZ35" s="142">
        <f t="shared" si="35"/>
        <v>0</v>
      </c>
      <c r="CA35" s="142">
        <f t="shared" si="35"/>
        <v>0</v>
      </c>
      <c r="CB35" s="142">
        <f t="shared" si="35"/>
        <v>0</v>
      </c>
      <c r="CC35" s="142">
        <f t="shared" si="35"/>
        <v>102.94</v>
      </c>
      <c r="CD35" s="142">
        <f t="shared" si="35"/>
        <v>57</v>
      </c>
      <c r="CE35" s="142">
        <f t="shared" si="35"/>
        <v>57</v>
      </c>
      <c r="CF35" s="142">
        <f t="shared" si="35"/>
        <v>0</v>
      </c>
      <c r="CG35" s="142">
        <f t="shared" si="35"/>
        <v>284</v>
      </c>
      <c r="CH35" s="142">
        <f t="shared" si="35"/>
        <v>0</v>
      </c>
      <c r="CI35" s="142">
        <f t="shared" si="35"/>
        <v>7.2</v>
      </c>
      <c r="CJ35" s="142">
        <f t="shared" si="35"/>
        <v>530</v>
      </c>
      <c r="CK35" s="142">
        <f t="shared" si="35"/>
        <v>0</v>
      </c>
      <c r="CL35" s="142">
        <f t="shared" si="35"/>
        <v>326.14999999999998</v>
      </c>
      <c r="CM35" s="142">
        <f t="shared" si="35"/>
        <v>1</v>
      </c>
      <c r="CN35" s="142">
        <f t="shared" si="35"/>
        <v>0</v>
      </c>
      <c r="CO35" s="142">
        <f t="shared" si="35"/>
        <v>386</v>
      </c>
      <c r="CP35" s="142">
        <f t="shared" si="35"/>
        <v>175</v>
      </c>
      <c r="CQ35" s="142">
        <f t="shared" si="35"/>
        <v>0</v>
      </c>
      <c r="CR35" s="142">
        <f t="shared" si="35"/>
        <v>211</v>
      </c>
      <c r="CS35" s="142">
        <f t="shared" si="35"/>
        <v>8</v>
      </c>
      <c r="CT35" s="142">
        <f t="shared" si="35"/>
        <v>590</v>
      </c>
      <c r="CU35" s="142">
        <f t="shared" si="35"/>
        <v>0</v>
      </c>
      <c r="CV35" s="142">
        <f t="shared" si="35"/>
        <v>0</v>
      </c>
      <c r="CW35" s="142">
        <f t="shared" si="35"/>
        <v>0</v>
      </c>
      <c r="CX35" s="142">
        <f t="shared" si="35"/>
        <v>677.5</v>
      </c>
      <c r="CY35" s="142">
        <f t="shared" si="35"/>
        <v>0</v>
      </c>
      <c r="CZ35" s="142">
        <f t="shared" si="35"/>
        <v>76.03</v>
      </c>
      <c r="DA35" s="142">
        <f t="shared" si="35"/>
        <v>0</v>
      </c>
    </row>
    <row r="36" spans="1:105" s="125" customFormat="1" x14ac:dyDescent="0.2">
      <c r="A36" s="137" t="s">
        <v>65</v>
      </c>
      <c r="B36" s="125" t="s">
        <v>387</v>
      </c>
      <c r="C36" s="125">
        <v>2003</v>
      </c>
      <c r="D36" s="142">
        <f t="shared" si="36"/>
        <v>380.25</v>
      </c>
      <c r="E36" s="142">
        <f t="shared" si="36"/>
        <v>363</v>
      </c>
      <c r="F36" s="142">
        <f t="shared" si="36"/>
        <v>54</v>
      </c>
      <c r="G36" s="142">
        <f t="shared" si="36"/>
        <v>17.5</v>
      </c>
      <c r="H36" s="142">
        <f t="shared" si="36"/>
        <v>74</v>
      </c>
      <c r="I36" s="142">
        <f t="shared" si="36"/>
        <v>97.77</v>
      </c>
      <c r="J36" s="142">
        <f t="shared" si="36"/>
        <v>90</v>
      </c>
      <c r="K36" s="142">
        <f t="shared" si="36"/>
        <v>10.77</v>
      </c>
      <c r="L36" s="142">
        <f t="shared" si="36"/>
        <v>2</v>
      </c>
      <c r="M36" s="142">
        <f t="shared" si="36"/>
        <v>70</v>
      </c>
      <c r="N36" s="142">
        <f t="shared" si="36"/>
        <v>4.78</v>
      </c>
      <c r="O36" s="142">
        <f t="shared" si="36"/>
        <v>57.8</v>
      </c>
      <c r="P36" s="142">
        <f t="shared" si="36"/>
        <v>5.3</v>
      </c>
      <c r="Q36" s="142">
        <f t="shared" si="36"/>
        <v>2</v>
      </c>
      <c r="R36" s="142">
        <f t="shared" si="36"/>
        <v>18</v>
      </c>
      <c r="S36" s="142">
        <f t="shared" si="36"/>
        <v>21.26</v>
      </c>
      <c r="T36" s="142">
        <f t="shared" si="34"/>
        <v>287</v>
      </c>
      <c r="U36" s="142">
        <f t="shared" si="34"/>
        <v>120</v>
      </c>
      <c r="V36" s="142">
        <f t="shared" si="34"/>
        <v>46.96</v>
      </c>
      <c r="W36" s="142">
        <f t="shared" si="34"/>
        <v>26</v>
      </c>
      <c r="X36" s="142">
        <f t="shared" si="34"/>
        <v>66.56</v>
      </c>
      <c r="Y36" s="142">
        <f t="shared" si="34"/>
        <v>44.66</v>
      </c>
      <c r="Z36" s="142">
        <f t="shared" si="34"/>
        <v>35</v>
      </c>
      <c r="AA36" s="142">
        <f t="shared" si="34"/>
        <v>26.5</v>
      </c>
      <c r="AB36" s="142">
        <f t="shared" si="34"/>
        <v>1.5</v>
      </c>
      <c r="AC36" s="142">
        <f t="shared" si="34"/>
        <v>613</v>
      </c>
      <c r="AD36" s="142">
        <f t="shared" si="34"/>
        <v>290.75</v>
      </c>
      <c r="AE36" s="142">
        <f t="shared" si="34"/>
        <v>281.75</v>
      </c>
      <c r="AF36" s="142">
        <f t="shared" si="34"/>
        <v>9</v>
      </c>
      <c r="AG36" s="142">
        <f t="shared" si="34"/>
        <v>23</v>
      </c>
      <c r="AH36" s="142">
        <f t="shared" si="34"/>
        <v>93</v>
      </c>
      <c r="AI36" s="142">
        <f t="shared" si="34"/>
        <v>89</v>
      </c>
      <c r="AJ36" s="142">
        <f t="shared" si="34"/>
        <v>4</v>
      </c>
      <c r="AK36" s="142">
        <f t="shared" si="34"/>
        <v>50</v>
      </c>
      <c r="AL36" s="142">
        <f t="shared" si="34"/>
        <v>24.9</v>
      </c>
      <c r="AM36" s="142">
        <f t="shared" si="34"/>
        <v>88.33</v>
      </c>
      <c r="AN36" s="142">
        <f t="shared" si="34"/>
        <v>311</v>
      </c>
      <c r="AO36" s="142">
        <f t="shared" si="34"/>
        <v>243</v>
      </c>
      <c r="AP36" s="142">
        <f t="shared" si="34"/>
        <v>68</v>
      </c>
      <c r="AQ36" s="142">
        <f t="shared" si="34"/>
        <v>9.76</v>
      </c>
      <c r="AR36" s="142">
        <f t="shared" si="34"/>
        <v>8.6</v>
      </c>
      <c r="AS36" s="142">
        <f t="shared" si="34"/>
        <v>269</v>
      </c>
      <c r="AT36" s="142">
        <f t="shared" si="34"/>
        <v>6.2</v>
      </c>
      <c r="AU36" s="142">
        <f t="shared" si="34"/>
        <v>0</v>
      </c>
      <c r="AV36" s="142">
        <f t="shared" si="34"/>
        <v>6.2</v>
      </c>
      <c r="AW36" s="142">
        <f t="shared" si="34"/>
        <v>454</v>
      </c>
      <c r="AX36" s="142">
        <f t="shared" si="34"/>
        <v>58</v>
      </c>
      <c r="AY36" s="142">
        <f t="shared" si="34"/>
        <v>24.8</v>
      </c>
      <c r="AZ36" s="142">
        <f t="shared" si="34"/>
        <v>31.62</v>
      </c>
      <c r="BA36" s="142">
        <f t="shared" si="34"/>
        <v>124</v>
      </c>
      <c r="BB36" s="142">
        <f t="shared" si="34"/>
        <v>27.33</v>
      </c>
      <c r="BC36" s="142">
        <f t="shared" si="34"/>
        <v>20.399999999999999</v>
      </c>
      <c r="BD36" s="142">
        <f t="shared" si="34"/>
        <v>163</v>
      </c>
      <c r="BE36" s="142">
        <f t="shared" si="34"/>
        <v>21.86</v>
      </c>
      <c r="BF36" s="142">
        <f t="shared" si="34"/>
        <v>20</v>
      </c>
      <c r="BG36" s="142">
        <f t="shared" si="34"/>
        <v>8.6</v>
      </c>
      <c r="BH36" s="142">
        <f t="shared" si="34"/>
        <v>0</v>
      </c>
      <c r="BI36" s="142">
        <f t="shared" si="34"/>
        <v>66</v>
      </c>
      <c r="BJ36" s="142">
        <f t="shared" si="34"/>
        <v>41</v>
      </c>
      <c r="BK36" s="142">
        <f t="shared" si="34"/>
        <v>25</v>
      </c>
      <c r="BL36" s="142">
        <f t="shared" si="34"/>
        <v>263.77999999999997</v>
      </c>
      <c r="BM36" s="142">
        <f t="shared" si="34"/>
        <v>207</v>
      </c>
      <c r="BN36" s="142">
        <f t="shared" si="34"/>
        <v>56.78</v>
      </c>
      <c r="BO36" s="142">
        <f t="shared" si="34"/>
        <v>14</v>
      </c>
      <c r="BP36" s="142">
        <f t="shared" si="34"/>
        <v>144</v>
      </c>
      <c r="BQ36" s="142">
        <f t="shared" si="35"/>
        <v>51</v>
      </c>
      <c r="BR36" s="142">
        <f t="shared" si="35"/>
        <v>28</v>
      </c>
      <c r="BS36" s="142">
        <f t="shared" si="35"/>
        <v>102</v>
      </c>
      <c r="BT36" s="142">
        <f t="shared" si="35"/>
        <v>0</v>
      </c>
      <c r="BU36" s="142">
        <f t="shared" si="35"/>
        <v>26.56</v>
      </c>
      <c r="BV36" s="142">
        <f t="shared" si="35"/>
        <v>68.64</v>
      </c>
      <c r="BW36" s="142">
        <f t="shared" si="35"/>
        <v>35.6</v>
      </c>
      <c r="BX36" s="142">
        <f t="shared" si="35"/>
        <v>15</v>
      </c>
      <c r="BY36" s="142">
        <f t="shared" si="35"/>
        <v>63.9</v>
      </c>
      <c r="BZ36" s="142">
        <f t="shared" si="35"/>
        <v>58.61</v>
      </c>
      <c r="CA36" s="142">
        <f t="shared" si="35"/>
        <v>2.97</v>
      </c>
      <c r="CB36" s="142">
        <f t="shared" si="35"/>
        <v>2.3199999999999998</v>
      </c>
      <c r="CC36" s="142">
        <f t="shared" si="35"/>
        <v>20.43</v>
      </c>
      <c r="CD36" s="142">
        <f t="shared" si="35"/>
        <v>562</v>
      </c>
      <c r="CE36" s="142">
        <f t="shared" si="35"/>
        <v>518</v>
      </c>
      <c r="CF36" s="142">
        <f t="shared" si="35"/>
        <v>44</v>
      </c>
      <c r="CG36" s="142">
        <f t="shared" si="35"/>
        <v>58</v>
      </c>
      <c r="CH36" s="142">
        <f t="shared" si="35"/>
        <v>13</v>
      </c>
      <c r="CI36" s="142">
        <f t="shared" si="35"/>
        <v>11.5</v>
      </c>
      <c r="CJ36" s="142">
        <f t="shared" si="35"/>
        <v>6</v>
      </c>
      <c r="CK36" s="142">
        <f t="shared" si="35"/>
        <v>32</v>
      </c>
      <c r="CL36" s="142">
        <f t="shared" si="35"/>
        <v>55</v>
      </c>
      <c r="CM36" s="142">
        <f t="shared" si="35"/>
        <v>8</v>
      </c>
      <c r="CN36" s="142">
        <f t="shared" si="35"/>
        <v>650</v>
      </c>
      <c r="CO36" s="142">
        <f t="shared" si="35"/>
        <v>253.1</v>
      </c>
      <c r="CP36" s="142">
        <f t="shared" si="35"/>
        <v>239.5</v>
      </c>
      <c r="CQ36" s="142">
        <f t="shared" si="35"/>
        <v>3.6</v>
      </c>
      <c r="CR36" s="142">
        <f t="shared" si="35"/>
        <v>10</v>
      </c>
      <c r="CS36" s="142">
        <f t="shared" si="35"/>
        <v>53</v>
      </c>
      <c r="CT36" s="142">
        <f t="shared" si="35"/>
        <v>66</v>
      </c>
      <c r="CU36" s="142">
        <f t="shared" si="35"/>
        <v>86</v>
      </c>
      <c r="CV36" s="142">
        <f t="shared" si="35"/>
        <v>14</v>
      </c>
      <c r="CW36" s="142">
        <f t="shared" si="35"/>
        <v>11.5</v>
      </c>
      <c r="CX36" s="142">
        <f t="shared" si="35"/>
        <v>7.5</v>
      </c>
      <c r="CY36" s="142">
        <f t="shared" si="35"/>
        <v>49.16</v>
      </c>
      <c r="CZ36" s="142">
        <f t="shared" si="35"/>
        <v>71.209999999999994</v>
      </c>
      <c r="DA36" s="142">
        <f t="shared" si="35"/>
        <v>31.15</v>
      </c>
    </row>
    <row r="37" spans="1:105" s="125" customFormat="1" x14ac:dyDescent="0.2">
      <c r="A37" s="137" t="s">
        <v>66</v>
      </c>
      <c r="B37" s="125" t="s">
        <v>384</v>
      </c>
      <c r="C37" s="125">
        <v>2003</v>
      </c>
      <c r="D37" s="142">
        <f>D147</f>
        <v>3000</v>
      </c>
      <c r="E37" s="142">
        <f t="shared" ref="E37:BP39" si="37">E147</f>
        <v>159914</v>
      </c>
      <c r="F37" s="142">
        <f t="shared" si="37"/>
        <v>83178</v>
      </c>
      <c r="G37" s="142">
        <f t="shared" si="37"/>
        <v>24000</v>
      </c>
      <c r="H37" s="142">
        <f t="shared" si="37"/>
        <v>88300</v>
      </c>
      <c r="I37" s="142">
        <f t="shared" si="37"/>
        <v>156900</v>
      </c>
      <c r="J37" s="142">
        <f t="shared" si="37"/>
        <v>127000</v>
      </c>
      <c r="K37" s="142">
        <f t="shared" si="37"/>
        <v>17500</v>
      </c>
      <c r="L37" s="142">
        <f t="shared" si="37"/>
        <v>3000</v>
      </c>
      <c r="M37" s="142">
        <f t="shared" si="37"/>
        <v>94769</v>
      </c>
      <c r="N37" s="142">
        <f t="shared" si="37"/>
        <v>3100</v>
      </c>
      <c r="O37" s="142">
        <f t="shared" si="37"/>
        <v>21100</v>
      </c>
      <c r="P37" s="142">
        <f t="shared" si="37"/>
        <v>3800</v>
      </c>
      <c r="Q37" s="142">
        <f t="shared" si="37"/>
        <v>1425</v>
      </c>
      <c r="R37" s="142">
        <f t="shared" si="37"/>
        <v>6700</v>
      </c>
      <c r="S37" s="142">
        <f t="shared" si="37"/>
        <v>23009</v>
      </c>
      <c r="T37" s="142">
        <f t="shared" si="37"/>
        <v>680000</v>
      </c>
      <c r="U37" s="142">
        <f t="shared" si="37"/>
        <v>208402</v>
      </c>
      <c r="V37" s="142">
        <f t="shared" si="37"/>
        <v>32542</v>
      </c>
      <c r="W37" s="142">
        <f t="shared" si="37"/>
        <v>7138</v>
      </c>
      <c r="X37" s="142">
        <f t="shared" si="37"/>
        <v>67195</v>
      </c>
      <c r="Y37" s="142">
        <f t="shared" si="37"/>
        <v>42152</v>
      </c>
      <c r="Z37" s="142">
        <f t="shared" si="37"/>
        <v>27750</v>
      </c>
      <c r="AA37" s="142">
        <f t="shared" si="37"/>
        <v>8790</v>
      </c>
      <c r="AB37" s="142">
        <f t="shared" si="37"/>
        <v>1600</v>
      </c>
      <c r="AC37" s="142">
        <f t="shared" si="37"/>
        <v>18347</v>
      </c>
      <c r="AD37" s="142">
        <f t="shared" si="37"/>
        <v>103906</v>
      </c>
      <c r="AE37" s="142">
        <f t="shared" si="37"/>
        <v>97200</v>
      </c>
      <c r="AF37" s="142">
        <f t="shared" si="37"/>
        <v>6706</v>
      </c>
      <c r="AG37" s="142">
        <f t="shared" si="37"/>
        <v>21500</v>
      </c>
      <c r="AH37" s="142">
        <f t="shared" si="37"/>
        <v>112926</v>
      </c>
      <c r="AI37" s="142">
        <f t="shared" si="37"/>
        <v>109704</v>
      </c>
      <c r="AJ37" s="142">
        <f t="shared" si="37"/>
        <v>3222</v>
      </c>
      <c r="AK37" s="142">
        <f t="shared" si="37"/>
        <v>43728</v>
      </c>
      <c r="AL37" s="142">
        <f t="shared" si="37"/>
        <v>53000</v>
      </c>
      <c r="AM37" s="142">
        <f t="shared" si="37"/>
        <v>5825</v>
      </c>
      <c r="AN37" s="142">
        <f t="shared" si="37"/>
        <v>579258</v>
      </c>
      <c r="AO37" s="142">
        <f t="shared" si="37"/>
        <v>445000</v>
      </c>
      <c r="AP37" s="142">
        <f t="shared" si="37"/>
        <v>134258</v>
      </c>
      <c r="AQ37" s="142">
        <f t="shared" si="37"/>
        <v>2433</v>
      </c>
      <c r="AR37" s="142">
        <f t="shared" si="37"/>
        <v>10300</v>
      </c>
      <c r="AS37" s="142">
        <f t="shared" si="37"/>
        <v>360000</v>
      </c>
      <c r="AT37" s="142">
        <f t="shared" si="37"/>
        <v>2472200</v>
      </c>
      <c r="AU37" s="142">
        <f t="shared" si="37"/>
        <v>2470000</v>
      </c>
      <c r="AV37" s="142">
        <f t="shared" si="37"/>
        <v>2200</v>
      </c>
      <c r="AW37" s="142">
        <f t="shared" si="37"/>
        <v>758500</v>
      </c>
      <c r="AX37" s="142">
        <f t="shared" si="37"/>
        <v>29698</v>
      </c>
      <c r="AY37" s="142">
        <f t="shared" si="37"/>
        <v>12000</v>
      </c>
      <c r="AZ37" s="142">
        <f t="shared" si="37"/>
        <v>58000</v>
      </c>
      <c r="BA37" s="142">
        <f t="shared" si="37"/>
        <v>216510</v>
      </c>
      <c r="BB37" s="142">
        <f t="shared" si="37"/>
        <v>22000</v>
      </c>
      <c r="BC37" s="142">
        <f t="shared" si="37"/>
        <v>21007</v>
      </c>
      <c r="BD37" s="142">
        <f t="shared" si="37"/>
        <v>334000</v>
      </c>
      <c r="BE37" s="142">
        <f t="shared" si="37"/>
        <v>19756</v>
      </c>
      <c r="BF37" s="142">
        <f t="shared" si="37"/>
        <v>15450</v>
      </c>
      <c r="BG37" s="142">
        <f t="shared" si="37"/>
        <v>47400</v>
      </c>
      <c r="BH37" s="142">
        <f t="shared" si="37"/>
        <v>0</v>
      </c>
      <c r="BI37" s="142">
        <f t="shared" si="37"/>
        <v>74967</v>
      </c>
      <c r="BJ37" s="142">
        <f t="shared" si="37"/>
        <v>70622</v>
      </c>
      <c r="BK37" s="142">
        <f t="shared" si="37"/>
        <v>4345</v>
      </c>
      <c r="BL37" s="142">
        <f t="shared" si="37"/>
        <v>121281</v>
      </c>
      <c r="BM37" s="142">
        <f t="shared" si="37"/>
        <v>81581</v>
      </c>
      <c r="BN37" s="142">
        <f t="shared" si="37"/>
        <v>39700</v>
      </c>
      <c r="BO37" s="142">
        <f t="shared" si="37"/>
        <v>13839</v>
      </c>
      <c r="BP37" s="142">
        <f t="shared" si="37"/>
        <v>31000</v>
      </c>
      <c r="BQ37" s="142">
        <f t="shared" ref="BQ37:DA39" si="38">BQ147</f>
        <v>53000</v>
      </c>
      <c r="BR37" s="142">
        <f t="shared" si="38"/>
        <v>14000</v>
      </c>
      <c r="BS37" s="142">
        <f t="shared" si="38"/>
        <v>152400</v>
      </c>
      <c r="BT37" s="142">
        <f t="shared" si="38"/>
        <v>26886</v>
      </c>
      <c r="BU37" s="142">
        <f t="shared" si="38"/>
        <v>30000</v>
      </c>
      <c r="BV37" s="142">
        <f t="shared" si="38"/>
        <v>148300</v>
      </c>
      <c r="BW37" s="142">
        <f t="shared" si="38"/>
        <v>20200</v>
      </c>
      <c r="BX37" s="142">
        <f t="shared" si="38"/>
        <v>6500</v>
      </c>
      <c r="BY37" s="142">
        <f t="shared" si="38"/>
        <v>78565</v>
      </c>
      <c r="BZ37" s="142">
        <f t="shared" si="38"/>
        <v>74740</v>
      </c>
      <c r="CA37" s="142">
        <f t="shared" si="38"/>
        <v>2479</v>
      </c>
      <c r="CB37" s="142">
        <f t="shared" si="38"/>
        <v>1346</v>
      </c>
      <c r="CC37" s="142">
        <f t="shared" si="38"/>
        <v>18450</v>
      </c>
      <c r="CD37" s="142">
        <f t="shared" si="38"/>
        <v>656000</v>
      </c>
      <c r="CE37" s="142">
        <f t="shared" si="38"/>
        <v>612000</v>
      </c>
      <c r="CF37" s="142">
        <f t="shared" si="38"/>
        <v>44000</v>
      </c>
      <c r="CG37" s="142">
        <f t="shared" si="38"/>
        <v>78000</v>
      </c>
      <c r="CH37" s="142">
        <f t="shared" si="38"/>
        <v>8125</v>
      </c>
      <c r="CI37" s="142">
        <f t="shared" si="38"/>
        <v>9900</v>
      </c>
      <c r="CJ37" s="142">
        <f t="shared" si="38"/>
        <v>5336</v>
      </c>
      <c r="CK37" s="142">
        <f t="shared" si="38"/>
        <v>32000</v>
      </c>
      <c r="CL37" s="142">
        <f t="shared" si="38"/>
        <v>109615</v>
      </c>
      <c r="CM37" s="142">
        <f t="shared" si="38"/>
        <v>15140</v>
      </c>
      <c r="CN37" s="142">
        <f t="shared" si="38"/>
        <v>2500000</v>
      </c>
      <c r="CO37" s="142">
        <f t="shared" si="38"/>
        <v>302412</v>
      </c>
      <c r="CP37" s="142">
        <f t="shared" si="38"/>
        <v>283800</v>
      </c>
      <c r="CQ37" s="142">
        <f t="shared" si="38"/>
        <v>7500</v>
      </c>
      <c r="CR37" s="142">
        <f t="shared" si="38"/>
        <v>11112</v>
      </c>
      <c r="CS37" s="142">
        <f t="shared" si="38"/>
        <v>15000</v>
      </c>
      <c r="CT37" s="142">
        <f t="shared" si="38"/>
        <v>135430</v>
      </c>
      <c r="CU37" s="142">
        <f t="shared" si="38"/>
        <v>48405</v>
      </c>
      <c r="CV37" s="142">
        <f t="shared" si="38"/>
        <v>6400</v>
      </c>
      <c r="CW37" s="142">
        <f t="shared" si="38"/>
        <v>7411</v>
      </c>
      <c r="CX37" s="142">
        <f t="shared" si="38"/>
        <v>4000</v>
      </c>
      <c r="CY37" s="142">
        <f t="shared" si="38"/>
        <v>40800</v>
      </c>
      <c r="CZ37" s="142">
        <f t="shared" si="38"/>
        <v>100000</v>
      </c>
      <c r="DA37" s="142">
        <f t="shared" si="38"/>
        <v>33800</v>
      </c>
    </row>
    <row r="38" spans="1:105" s="125" customFormat="1" x14ac:dyDescent="0.2">
      <c r="A38" s="137" t="s">
        <v>67</v>
      </c>
      <c r="B38" s="125" t="s">
        <v>385</v>
      </c>
      <c r="C38" s="125">
        <v>2003</v>
      </c>
      <c r="D38" s="142">
        <f t="shared" ref="D38:S39" si="39">D148</f>
        <v>3000</v>
      </c>
      <c r="E38" s="142">
        <f t="shared" si="39"/>
        <v>173820</v>
      </c>
      <c r="F38" s="142">
        <f t="shared" si="39"/>
        <v>85488</v>
      </c>
      <c r="G38" s="142">
        <f t="shared" si="39"/>
        <v>30000</v>
      </c>
      <c r="H38" s="142">
        <f t="shared" si="39"/>
        <v>88300</v>
      </c>
      <c r="I38" s="142">
        <f t="shared" si="39"/>
        <v>156900</v>
      </c>
      <c r="J38" s="142">
        <f t="shared" si="39"/>
        <v>127000</v>
      </c>
      <c r="K38" s="142">
        <f t="shared" si="39"/>
        <v>25000</v>
      </c>
      <c r="L38" s="142">
        <f t="shared" si="39"/>
        <v>3000</v>
      </c>
      <c r="M38" s="142">
        <f t="shared" si="39"/>
        <v>107341</v>
      </c>
      <c r="N38" s="142">
        <f t="shared" si="39"/>
        <v>3100</v>
      </c>
      <c r="O38" s="142">
        <f t="shared" si="39"/>
        <v>21100</v>
      </c>
      <c r="P38" s="142">
        <f t="shared" si="39"/>
        <v>12500</v>
      </c>
      <c r="Q38" s="142">
        <f t="shared" si="39"/>
        <v>4300</v>
      </c>
      <c r="R38" s="142">
        <f t="shared" si="39"/>
        <v>5000</v>
      </c>
      <c r="S38" s="142">
        <f t="shared" si="39"/>
        <v>65299</v>
      </c>
      <c r="T38" s="142">
        <f t="shared" si="37"/>
        <v>680000</v>
      </c>
      <c r="U38" s="142">
        <f t="shared" si="37"/>
        <v>208402</v>
      </c>
      <c r="V38" s="142">
        <f t="shared" si="37"/>
        <v>62569</v>
      </c>
      <c r="W38" s="142">
        <f t="shared" si="37"/>
        <v>8700</v>
      </c>
      <c r="X38" s="142">
        <f t="shared" si="37"/>
        <v>97867</v>
      </c>
      <c r="Y38" s="142">
        <f t="shared" si="37"/>
        <v>42152</v>
      </c>
      <c r="Z38" s="142">
        <f t="shared" si="37"/>
        <v>27750</v>
      </c>
      <c r="AA38" s="142">
        <f t="shared" si="37"/>
        <v>8790</v>
      </c>
      <c r="AB38" s="142">
        <f t="shared" si="37"/>
        <v>1600</v>
      </c>
      <c r="AC38" s="142">
        <f t="shared" si="37"/>
        <v>4090</v>
      </c>
      <c r="AD38" s="142">
        <f t="shared" si="37"/>
        <v>177000</v>
      </c>
      <c r="AE38" s="142">
        <f t="shared" si="37"/>
        <v>162000</v>
      </c>
      <c r="AF38" s="142">
        <f t="shared" si="37"/>
        <v>15000</v>
      </c>
      <c r="AG38" s="142">
        <f t="shared" si="37"/>
        <v>21500</v>
      </c>
      <c r="AH38" s="142">
        <f t="shared" si="37"/>
        <v>112926</v>
      </c>
      <c r="AI38" s="142">
        <f t="shared" si="37"/>
        <v>109704</v>
      </c>
      <c r="AJ38" s="142">
        <f t="shared" si="37"/>
        <v>3222</v>
      </c>
      <c r="AK38" s="142">
        <f t="shared" si="37"/>
        <v>43728</v>
      </c>
      <c r="AL38" s="142">
        <f t="shared" si="37"/>
        <v>53000</v>
      </c>
      <c r="AM38" s="142">
        <f t="shared" si="37"/>
        <v>5825</v>
      </c>
      <c r="AN38" s="142">
        <f t="shared" si="37"/>
        <v>637258</v>
      </c>
      <c r="AO38" s="142">
        <f t="shared" si="37"/>
        <v>503000</v>
      </c>
      <c r="AP38" s="142">
        <f t="shared" si="37"/>
        <v>134258</v>
      </c>
      <c r="AQ38" s="142">
        <f t="shared" si="37"/>
        <v>2433</v>
      </c>
      <c r="AR38" s="142">
        <f t="shared" si="37"/>
        <v>10300</v>
      </c>
      <c r="AS38" s="142">
        <f t="shared" si="37"/>
        <v>360000</v>
      </c>
      <c r="AT38" s="142">
        <f t="shared" si="37"/>
        <v>2472200</v>
      </c>
      <c r="AU38" s="142">
        <f t="shared" si="37"/>
        <v>2470000</v>
      </c>
      <c r="AV38" s="142">
        <f t="shared" si="37"/>
        <v>2200</v>
      </c>
      <c r="AW38" s="142">
        <f t="shared" si="37"/>
        <v>839200</v>
      </c>
      <c r="AX38" s="142">
        <f t="shared" si="37"/>
        <v>29698</v>
      </c>
      <c r="AY38" s="142">
        <f t="shared" si="37"/>
        <v>16500</v>
      </c>
      <c r="AZ38" s="142">
        <f t="shared" si="37"/>
        <v>120000</v>
      </c>
      <c r="BA38" s="142">
        <f t="shared" si="37"/>
        <v>216510</v>
      </c>
      <c r="BB38" s="142">
        <f t="shared" si="37"/>
        <v>22000</v>
      </c>
      <c r="BC38" s="142">
        <f t="shared" si="37"/>
        <v>34035</v>
      </c>
      <c r="BD38" s="142">
        <f t="shared" si="37"/>
        <v>334000</v>
      </c>
      <c r="BE38" s="142">
        <f t="shared" si="37"/>
        <v>24756</v>
      </c>
      <c r="BF38" s="142">
        <f t="shared" si="37"/>
        <v>16450</v>
      </c>
      <c r="BG38" s="142">
        <f t="shared" si="37"/>
        <v>47400</v>
      </c>
      <c r="BH38" s="142">
        <f t="shared" si="37"/>
        <v>0</v>
      </c>
      <c r="BI38" s="142">
        <f t="shared" si="37"/>
        <v>79831</v>
      </c>
      <c r="BJ38" s="142">
        <f t="shared" si="37"/>
        <v>70622</v>
      </c>
      <c r="BK38" s="142">
        <f t="shared" si="37"/>
        <v>9209</v>
      </c>
      <c r="BL38" s="142">
        <f t="shared" si="37"/>
        <v>128981</v>
      </c>
      <c r="BM38" s="142">
        <f t="shared" si="37"/>
        <v>81581</v>
      </c>
      <c r="BN38" s="142">
        <f t="shared" si="37"/>
        <v>47400</v>
      </c>
      <c r="BO38" s="142">
        <f t="shared" si="37"/>
        <v>13839</v>
      </c>
      <c r="BP38" s="142">
        <f t="shared" si="37"/>
        <v>61447</v>
      </c>
      <c r="BQ38" s="142">
        <f t="shared" si="38"/>
        <v>53000</v>
      </c>
      <c r="BR38" s="142">
        <f t="shared" si="38"/>
        <v>18777</v>
      </c>
      <c r="BS38" s="142">
        <f t="shared" si="38"/>
        <v>152400</v>
      </c>
      <c r="BT38" s="142">
        <f t="shared" si="38"/>
        <v>26886</v>
      </c>
      <c r="BU38" s="142">
        <f t="shared" si="38"/>
        <v>30000</v>
      </c>
      <c r="BV38" s="142">
        <f t="shared" si="38"/>
        <v>148300</v>
      </c>
      <c r="BW38" s="142">
        <f t="shared" si="38"/>
        <v>20200</v>
      </c>
      <c r="BX38" s="142">
        <f t="shared" si="38"/>
        <v>6500</v>
      </c>
      <c r="BY38" s="142">
        <f t="shared" si="38"/>
        <v>78565</v>
      </c>
      <c r="BZ38" s="142">
        <f t="shared" si="38"/>
        <v>74740</v>
      </c>
      <c r="CA38" s="142">
        <f t="shared" si="38"/>
        <v>2479</v>
      </c>
      <c r="CB38" s="142">
        <f t="shared" si="38"/>
        <v>1346</v>
      </c>
      <c r="CC38" s="142">
        <f t="shared" si="38"/>
        <v>18450</v>
      </c>
      <c r="CD38" s="142">
        <f t="shared" si="38"/>
        <v>656000</v>
      </c>
      <c r="CE38" s="142">
        <f t="shared" si="38"/>
        <v>612000</v>
      </c>
      <c r="CF38" s="142">
        <f t="shared" si="38"/>
        <v>44000</v>
      </c>
      <c r="CG38" s="142">
        <f t="shared" si="38"/>
        <v>75000</v>
      </c>
      <c r="CH38" s="142">
        <f t="shared" si="38"/>
        <v>8125</v>
      </c>
      <c r="CI38" s="142">
        <f t="shared" si="38"/>
        <v>16700</v>
      </c>
      <c r="CJ38" s="142">
        <f t="shared" si="38"/>
        <v>5336</v>
      </c>
      <c r="CK38" s="142">
        <f t="shared" si="38"/>
        <v>32000</v>
      </c>
      <c r="CL38" s="142">
        <f t="shared" si="38"/>
        <v>109016</v>
      </c>
      <c r="CM38" s="142">
        <f t="shared" si="38"/>
        <v>15000</v>
      </c>
      <c r="CN38" s="142">
        <f t="shared" si="38"/>
        <v>2500000</v>
      </c>
      <c r="CO38" s="142">
        <f t="shared" si="38"/>
        <v>385258</v>
      </c>
      <c r="CP38" s="142">
        <f t="shared" si="38"/>
        <v>338500</v>
      </c>
      <c r="CQ38" s="142">
        <f t="shared" si="38"/>
        <v>20600</v>
      </c>
      <c r="CR38" s="142">
        <f t="shared" si="38"/>
        <v>26158</v>
      </c>
      <c r="CS38" s="142">
        <f t="shared" si="38"/>
        <v>15000</v>
      </c>
      <c r="CT38" s="142">
        <f t="shared" si="38"/>
        <v>135430</v>
      </c>
      <c r="CU38" s="142">
        <f t="shared" si="38"/>
        <v>48405</v>
      </c>
      <c r="CV38" s="142">
        <f t="shared" si="38"/>
        <v>11000</v>
      </c>
      <c r="CW38" s="142">
        <f t="shared" si="38"/>
        <v>7411</v>
      </c>
      <c r="CX38" s="142">
        <f t="shared" si="38"/>
        <v>9129</v>
      </c>
      <c r="CY38" s="142">
        <f t="shared" si="38"/>
        <v>66000</v>
      </c>
      <c r="CZ38" s="142">
        <f t="shared" si="38"/>
        <v>100000</v>
      </c>
      <c r="DA38" s="142">
        <f t="shared" si="38"/>
        <v>34000</v>
      </c>
    </row>
    <row r="39" spans="1:105" s="125" customFormat="1" x14ac:dyDescent="0.2">
      <c r="A39" s="137" t="s">
        <v>68</v>
      </c>
      <c r="B39" s="125" t="s">
        <v>383</v>
      </c>
      <c r="C39" s="125">
        <v>2003</v>
      </c>
      <c r="D39" s="142">
        <f t="shared" si="39"/>
        <v>0</v>
      </c>
      <c r="E39" s="142">
        <f t="shared" si="39"/>
        <v>187</v>
      </c>
      <c r="F39" s="142">
        <f t="shared" si="39"/>
        <v>0</v>
      </c>
      <c r="G39" s="142">
        <f t="shared" si="39"/>
        <v>0</v>
      </c>
      <c r="H39" s="142">
        <f t="shared" si="39"/>
        <v>0</v>
      </c>
      <c r="I39" s="142">
        <f t="shared" si="39"/>
        <v>0</v>
      </c>
      <c r="J39" s="142">
        <f t="shared" si="39"/>
        <v>0</v>
      </c>
      <c r="K39" s="142">
        <f t="shared" si="39"/>
        <v>0</v>
      </c>
      <c r="L39" s="142">
        <f t="shared" si="39"/>
        <v>3</v>
      </c>
      <c r="M39" s="142">
        <f t="shared" si="39"/>
        <v>0</v>
      </c>
      <c r="N39" s="142">
        <f t="shared" si="39"/>
        <v>0</v>
      </c>
      <c r="O39" s="142">
        <f t="shared" si="39"/>
        <v>0</v>
      </c>
      <c r="P39" s="142">
        <f t="shared" si="39"/>
        <v>0</v>
      </c>
      <c r="Q39" s="142">
        <f t="shared" si="39"/>
        <v>0</v>
      </c>
      <c r="R39" s="142">
        <f t="shared" si="39"/>
        <v>200</v>
      </c>
      <c r="S39" s="142">
        <f t="shared" si="39"/>
        <v>0</v>
      </c>
      <c r="T39" s="142">
        <f t="shared" si="37"/>
        <v>0</v>
      </c>
      <c r="U39" s="142">
        <f t="shared" si="37"/>
        <v>0</v>
      </c>
      <c r="V39" s="142">
        <f t="shared" si="37"/>
        <v>235</v>
      </c>
      <c r="W39" s="142">
        <f t="shared" si="37"/>
        <v>65</v>
      </c>
      <c r="X39" s="142">
        <f t="shared" si="37"/>
        <v>0</v>
      </c>
      <c r="Y39" s="142">
        <f t="shared" si="37"/>
        <v>0</v>
      </c>
      <c r="Z39" s="142">
        <f t="shared" si="37"/>
        <v>0</v>
      </c>
      <c r="AA39" s="142">
        <f t="shared" si="37"/>
        <v>9</v>
      </c>
      <c r="AB39" s="142">
        <f t="shared" si="37"/>
        <v>0</v>
      </c>
      <c r="AC39" s="142">
        <f t="shared" si="37"/>
        <v>0</v>
      </c>
      <c r="AD39" s="142">
        <f t="shared" si="37"/>
        <v>176</v>
      </c>
      <c r="AE39" s="142">
        <f t="shared" si="37"/>
        <v>171</v>
      </c>
      <c r="AF39" s="142">
        <f t="shared" si="37"/>
        <v>5</v>
      </c>
      <c r="AG39" s="142">
        <f t="shared" si="37"/>
        <v>0</v>
      </c>
      <c r="AH39" s="142">
        <f t="shared" si="37"/>
        <v>0</v>
      </c>
      <c r="AI39" s="142">
        <f t="shared" si="37"/>
        <v>0</v>
      </c>
      <c r="AJ39" s="142">
        <f t="shared" si="37"/>
        <v>0</v>
      </c>
      <c r="AK39" s="142">
        <f t="shared" si="37"/>
        <v>5000</v>
      </c>
      <c r="AL39" s="142">
        <f t="shared" si="37"/>
        <v>0</v>
      </c>
      <c r="AM39" s="142">
        <f t="shared" si="37"/>
        <v>0</v>
      </c>
      <c r="AN39" s="142">
        <f t="shared" si="37"/>
        <v>58</v>
      </c>
      <c r="AO39" s="142">
        <f t="shared" si="37"/>
        <v>0</v>
      </c>
      <c r="AP39" s="142">
        <f t="shared" si="37"/>
        <v>58</v>
      </c>
      <c r="AQ39" s="142">
        <f t="shared" si="37"/>
        <v>0</v>
      </c>
      <c r="AR39" s="142">
        <f t="shared" si="37"/>
        <v>0</v>
      </c>
      <c r="AS39" s="142">
        <f t="shared" si="37"/>
        <v>0</v>
      </c>
      <c r="AT39" s="142">
        <f t="shared" si="37"/>
        <v>154000</v>
      </c>
      <c r="AU39" s="142">
        <f t="shared" si="37"/>
        <v>154000</v>
      </c>
      <c r="AV39" s="142">
        <f t="shared" si="37"/>
        <v>0</v>
      </c>
      <c r="AW39" s="142">
        <f t="shared" si="37"/>
        <v>0</v>
      </c>
      <c r="AX39" s="142">
        <f t="shared" si="37"/>
        <v>900</v>
      </c>
      <c r="AY39" s="142">
        <f t="shared" si="37"/>
        <v>200</v>
      </c>
      <c r="AZ39" s="142">
        <f t="shared" si="37"/>
        <v>0</v>
      </c>
      <c r="BA39" s="142">
        <f t="shared" si="37"/>
        <v>0</v>
      </c>
      <c r="BB39" s="142">
        <f t="shared" si="37"/>
        <v>0</v>
      </c>
      <c r="BC39" s="142">
        <f t="shared" si="37"/>
        <v>150</v>
      </c>
      <c r="BD39" s="142">
        <f t="shared" si="37"/>
        <v>0</v>
      </c>
      <c r="BE39" s="142">
        <f t="shared" si="37"/>
        <v>0</v>
      </c>
      <c r="BF39" s="142">
        <f t="shared" si="37"/>
        <v>0</v>
      </c>
      <c r="BG39" s="142">
        <f t="shared" si="37"/>
        <v>0</v>
      </c>
      <c r="BH39" s="142">
        <f t="shared" si="37"/>
        <v>0</v>
      </c>
      <c r="BI39" s="142">
        <f t="shared" si="37"/>
        <v>525</v>
      </c>
      <c r="BJ39" s="142">
        <f t="shared" si="37"/>
        <v>0</v>
      </c>
      <c r="BK39" s="142">
        <f t="shared" si="37"/>
        <v>525</v>
      </c>
      <c r="BL39" s="142">
        <f t="shared" si="37"/>
        <v>0</v>
      </c>
      <c r="BM39" s="142">
        <f t="shared" si="37"/>
        <v>0</v>
      </c>
      <c r="BN39" s="142">
        <f t="shared" si="37"/>
        <v>0</v>
      </c>
      <c r="BO39" s="142">
        <f t="shared" si="37"/>
        <v>213</v>
      </c>
      <c r="BP39" s="142">
        <f t="shared" si="37"/>
        <v>0</v>
      </c>
      <c r="BQ39" s="142">
        <f t="shared" si="38"/>
        <v>0</v>
      </c>
      <c r="BR39" s="142">
        <f t="shared" si="38"/>
        <v>0</v>
      </c>
      <c r="BS39" s="142">
        <f t="shared" si="38"/>
        <v>0</v>
      </c>
      <c r="BT39" s="142">
        <f t="shared" si="38"/>
        <v>0</v>
      </c>
      <c r="BU39" s="142">
        <f t="shared" si="38"/>
        <v>0</v>
      </c>
      <c r="BV39" s="142">
        <f t="shared" si="38"/>
        <v>0</v>
      </c>
      <c r="BW39" s="142">
        <f t="shared" si="38"/>
        <v>0</v>
      </c>
      <c r="BX39" s="142">
        <f t="shared" si="38"/>
        <v>14</v>
      </c>
      <c r="BY39" s="142">
        <f t="shared" si="38"/>
        <v>0</v>
      </c>
      <c r="BZ39" s="142">
        <f t="shared" si="38"/>
        <v>0</v>
      </c>
      <c r="CA39" s="142">
        <f t="shared" si="38"/>
        <v>0</v>
      </c>
      <c r="CB39" s="142">
        <f t="shared" si="38"/>
        <v>0</v>
      </c>
      <c r="CC39" s="142">
        <f t="shared" si="38"/>
        <v>0</v>
      </c>
      <c r="CD39" s="142">
        <f t="shared" si="38"/>
        <v>48</v>
      </c>
      <c r="CE39" s="142">
        <f t="shared" si="38"/>
        <v>48</v>
      </c>
      <c r="CF39" s="142">
        <f t="shared" si="38"/>
        <v>0</v>
      </c>
      <c r="CG39" s="142">
        <f t="shared" si="38"/>
        <v>100</v>
      </c>
      <c r="CH39" s="142">
        <f t="shared" si="38"/>
        <v>0</v>
      </c>
      <c r="CI39" s="142">
        <f t="shared" si="38"/>
        <v>0</v>
      </c>
      <c r="CJ39" s="142">
        <f t="shared" si="38"/>
        <v>112</v>
      </c>
      <c r="CK39" s="142">
        <f t="shared" si="38"/>
        <v>0</v>
      </c>
      <c r="CL39" s="142">
        <f t="shared" si="38"/>
        <v>0</v>
      </c>
      <c r="CM39" s="142">
        <f t="shared" si="38"/>
        <v>0</v>
      </c>
      <c r="CN39" s="142">
        <f t="shared" si="38"/>
        <v>0</v>
      </c>
      <c r="CO39" s="142">
        <f t="shared" si="38"/>
        <v>1607</v>
      </c>
      <c r="CP39" s="142">
        <f t="shared" si="38"/>
        <v>0</v>
      </c>
      <c r="CQ39" s="142">
        <f t="shared" si="38"/>
        <v>0</v>
      </c>
      <c r="CR39" s="142">
        <f t="shared" si="38"/>
        <v>1607</v>
      </c>
      <c r="CS39" s="142">
        <f t="shared" si="38"/>
        <v>2000</v>
      </c>
      <c r="CT39" s="142">
        <f t="shared" si="38"/>
        <v>0</v>
      </c>
      <c r="CU39" s="142">
        <f t="shared" si="38"/>
        <v>0</v>
      </c>
      <c r="CV39" s="142">
        <f t="shared" si="38"/>
        <v>0</v>
      </c>
      <c r="CW39" s="142">
        <f t="shared" si="38"/>
        <v>0</v>
      </c>
      <c r="CX39" s="142">
        <f t="shared" si="38"/>
        <v>0</v>
      </c>
      <c r="CY39" s="142">
        <f t="shared" si="38"/>
        <v>445</v>
      </c>
      <c r="CZ39" s="142">
        <f t="shared" si="38"/>
        <v>0</v>
      </c>
      <c r="DA39" s="142">
        <f t="shared" si="38"/>
        <v>0</v>
      </c>
    </row>
    <row r="40" spans="1:105" s="125" customFormat="1" x14ac:dyDescent="0.2">
      <c r="A40" s="137" t="s">
        <v>69</v>
      </c>
      <c r="B40" s="125" t="s">
        <v>382</v>
      </c>
      <c r="C40" s="125">
        <v>2003</v>
      </c>
      <c r="D40" s="142">
        <f t="shared" ref="D40:AI40" si="40">D151</f>
        <v>8722</v>
      </c>
      <c r="E40" s="142">
        <f t="shared" si="40"/>
        <v>247728</v>
      </c>
      <c r="F40" s="142">
        <f t="shared" si="40"/>
        <v>171280</v>
      </c>
      <c r="G40" s="142">
        <f t="shared" si="40"/>
        <v>42403</v>
      </c>
      <c r="H40" s="142">
        <f t="shared" si="40"/>
        <v>150623</v>
      </c>
      <c r="I40" s="142">
        <f t="shared" si="40"/>
        <v>266915</v>
      </c>
      <c r="J40" s="142">
        <f t="shared" si="40"/>
        <v>239745</v>
      </c>
      <c r="K40" s="142">
        <f t="shared" si="40"/>
        <v>39945</v>
      </c>
      <c r="L40" s="142">
        <f t="shared" si="40"/>
        <v>7754</v>
      </c>
      <c r="M40" s="142">
        <f t="shared" si="40"/>
        <v>137616</v>
      </c>
      <c r="N40" s="142">
        <f t="shared" si="40"/>
        <v>6176</v>
      </c>
      <c r="O40" s="142">
        <f t="shared" si="40"/>
        <v>67393</v>
      </c>
      <c r="P40" s="142">
        <f t="shared" si="40"/>
        <v>6221</v>
      </c>
      <c r="Q40" s="142">
        <f t="shared" si="40"/>
        <v>1290</v>
      </c>
      <c r="R40" s="142">
        <f t="shared" si="40"/>
        <v>14836</v>
      </c>
      <c r="S40" s="142">
        <f t="shared" si="40"/>
        <v>292489</v>
      </c>
      <c r="T40" s="142">
        <f t="shared" si="40"/>
        <v>1180533</v>
      </c>
      <c r="U40" s="142">
        <f t="shared" si="40"/>
        <v>487</v>
      </c>
      <c r="V40" s="142">
        <f t="shared" si="40"/>
        <v>66636</v>
      </c>
      <c r="W40" s="142">
        <f t="shared" si="40"/>
        <v>12948</v>
      </c>
      <c r="X40" s="142">
        <f t="shared" si="40"/>
        <v>86084</v>
      </c>
      <c r="Y40" s="142">
        <f t="shared" si="40"/>
        <v>94740</v>
      </c>
      <c r="Z40" s="142">
        <f t="shared" si="40"/>
        <v>50668</v>
      </c>
      <c r="AA40" s="142">
        <f t="shared" si="40"/>
        <v>17145</v>
      </c>
      <c r="AB40" s="142">
        <f t="shared" si="40"/>
        <v>12276</v>
      </c>
      <c r="AC40" s="142">
        <f t="shared" si="40"/>
        <v>39692</v>
      </c>
      <c r="AD40" s="142">
        <f t="shared" si="40"/>
        <v>91061</v>
      </c>
      <c r="AE40" s="142">
        <f t="shared" si="40"/>
        <v>78597</v>
      </c>
      <c r="AF40" s="142">
        <f t="shared" si="40"/>
        <v>12464</v>
      </c>
      <c r="AG40" s="142">
        <f t="shared" si="40"/>
        <v>27834</v>
      </c>
      <c r="AH40" s="142">
        <f t="shared" si="40"/>
        <v>239155</v>
      </c>
      <c r="AI40" s="142">
        <f t="shared" si="40"/>
        <v>235956</v>
      </c>
      <c r="AJ40" s="142">
        <f t="shared" ref="AJ40:BO40" si="41">AJ151</f>
        <v>3199</v>
      </c>
      <c r="AK40" s="142">
        <f t="shared" si="41"/>
        <v>75593</v>
      </c>
      <c r="AL40" s="142">
        <f t="shared" si="41"/>
        <v>103035</v>
      </c>
      <c r="AM40" s="142">
        <f t="shared" si="41"/>
        <v>20065</v>
      </c>
      <c r="AN40" s="142">
        <f t="shared" si="41"/>
        <v>1064121.56</v>
      </c>
      <c r="AO40" s="142">
        <f t="shared" si="41"/>
        <v>831345.56</v>
      </c>
      <c r="AP40" s="142">
        <f t="shared" si="41"/>
        <v>232776</v>
      </c>
      <c r="AQ40" s="142">
        <f t="shared" si="41"/>
        <v>7008</v>
      </c>
      <c r="AR40" s="142">
        <f t="shared" si="41"/>
        <v>37643</v>
      </c>
      <c r="AS40" s="142">
        <f t="shared" si="41"/>
        <v>546300</v>
      </c>
      <c r="AT40" s="142">
        <f t="shared" si="41"/>
        <v>9321</v>
      </c>
      <c r="AU40" s="142">
        <f t="shared" si="41"/>
        <v>4482</v>
      </c>
      <c r="AV40" s="142">
        <f t="shared" si="41"/>
        <v>4839</v>
      </c>
      <c r="AW40" s="142">
        <f t="shared" si="41"/>
        <v>1367738</v>
      </c>
      <c r="AX40" s="142">
        <f t="shared" si="41"/>
        <v>48745</v>
      </c>
      <c r="AY40" s="142">
        <f t="shared" si="41"/>
        <v>21645</v>
      </c>
      <c r="AZ40" s="142">
        <f t="shared" si="41"/>
        <v>141229</v>
      </c>
      <c r="BA40" s="142">
        <f t="shared" si="41"/>
        <v>322854</v>
      </c>
      <c r="BB40" s="142">
        <f t="shared" si="41"/>
        <v>50701</v>
      </c>
      <c r="BC40" s="142">
        <f t="shared" si="41"/>
        <v>44695</v>
      </c>
      <c r="BD40" s="142">
        <f t="shared" si="41"/>
        <v>513206</v>
      </c>
      <c r="BE40" s="142">
        <f t="shared" si="41"/>
        <v>32745</v>
      </c>
      <c r="BF40" s="142">
        <f t="shared" si="41"/>
        <v>37705</v>
      </c>
      <c r="BG40" s="142">
        <f t="shared" si="41"/>
        <v>94785</v>
      </c>
      <c r="BH40" s="142">
        <f t="shared" si="41"/>
        <v>0</v>
      </c>
      <c r="BI40" s="142">
        <f t="shared" si="41"/>
        <v>121170</v>
      </c>
      <c r="BJ40" s="142">
        <f t="shared" si="41"/>
        <v>111815</v>
      </c>
      <c r="BK40" s="142">
        <f t="shared" si="41"/>
        <v>9355</v>
      </c>
      <c r="BL40" s="142">
        <f t="shared" si="41"/>
        <v>183339</v>
      </c>
      <c r="BM40" s="142">
        <f t="shared" si="41"/>
        <v>124339</v>
      </c>
      <c r="BN40" s="142">
        <f t="shared" si="41"/>
        <v>59000</v>
      </c>
      <c r="BO40" s="142">
        <f t="shared" si="41"/>
        <v>29062</v>
      </c>
      <c r="BP40" s="142">
        <f t="shared" ref="BP40:CU40" si="42">BP151</f>
        <v>62220</v>
      </c>
      <c r="BQ40" s="142">
        <f t="shared" si="42"/>
        <v>116105</v>
      </c>
      <c r="BR40" s="142">
        <f t="shared" si="42"/>
        <v>26895</v>
      </c>
      <c r="BS40" s="142">
        <f t="shared" si="42"/>
        <v>264086</v>
      </c>
      <c r="BT40" s="142">
        <f t="shared" si="42"/>
        <v>40738</v>
      </c>
      <c r="BU40" s="142">
        <f t="shared" si="42"/>
        <v>61913</v>
      </c>
      <c r="BV40" s="142">
        <f t="shared" si="42"/>
        <v>228000</v>
      </c>
      <c r="BW40" s="142">
        <f t="shared" si="42"/>
        <v>39960</v>
      </c>
      <c r="BX40" s="142">
        <f t="shared" si="42"/>
        <v>19182</v>
      </c>
      <c r="BY40" s="142">
        <f t="shared" si="42"/>
        <v>148653</v>
      </c>
      <c r="BZ40" s="142">
        <f t="shared" si="42"/>
        <v>139532</v>
      </c>
      <c r="CA40" s="142">
        <f t="shared" si="42"/>
        <v>6259</v>
      </c>
      <c r="CB40" s="142">
        <f t="shared" si="42"/>
        <v>2862</v>
      </c>
      <c r="CC40" s="142">
        <f t="shared" si="42"/>
        <v>34000</v>
      </c>
      <c r="CD40" s="142">
        <f t="shared" si="42"/>
        <v>1041314</v>
      </c>
      <c r="CE40" s="142">
        <f t="shared" si="42"/>
        <v>975214</v>
      </c>
      <c r="CF40" s="142">
        <f t="shared" si="42"/>
        <v>66100</v>
      </c>
      <c r="CG40" s="142">
        <f t="shared" si="42"/>
        <v>147</v>
      </c>
      <c r="CH40" s="142">
        <f t="shared" si="42"/>
        <v>18946</v>
      </c>
      <c r="CI40" s="142">
        <f t="shared" si="42"/>
        <v>31849</v>
      </c>
      <c r="CJ40" s="142">
        <f t="shared" si="42"/>
        <v>20972</v>
      </c>
      <c r="CK40" s="142">
        <f t="shared" si="42"/>
        <v>57359</v>
      </c>
      <c r="CL40" s="142">
        <f t="shared" si="42"/>
        <v>195658</v>
      </c>
      <c r="CM40" s="142">
        <f t="shared" si="42"/>
        <v>37722</v>
      </c>
      <c r="CN40" s="142">
        <f t="shared" si="42"/>
        <v>4251999</v>
      </c>
      <c r="CO40" s="142">
        <f t="shared" si="42"/>
        <v>415218</v>
      </c>
      <c r="CP40" s="142">
        <f t="shared" si="42"/>
        <v>384900</v>
      </c>
      <c r="CQ40" s="142">
        <f t="shared" si="42"/>
        <v>9374</v>
      </c>
      <c r="CR40" s="142">
        <f t="shared" si="42"/>
        <v>20944</v>
      </c>
      <c r="CS40" s="142">
        <f t="shared" si="42"/>
        <v>20863</v>
      </c>
      <c r="CT40" s="142">
        <f t="shared" si="42"/>
        <v>216500</v>
      </c>
      <c r="CU40" s="142">
        <f t="shared" si="42"/>
        <v>82946</v>
      </c>
      <c r="CV40" s="142">
        <f t="shared" ref="CV40:DA40" si="43">CV151</f>
        <v>15708</v>
      </c>
      <c r="CW40" s="142">
        <f t="shared" si="43"/>
        <v>24</v>
      </c>
      <c r="CX40" s="142">
        <f t="shared" si="43"/>
        <v>11235</v>
      </c>
      <c r="CY40" s="142">
        <f t="shared" si="43"/>
        <v>8084203</v>
      </c>
      <c r="CZ40" s="142">
        <f t="shared" si="43"/>
        <v>134089</v>
      </c>
      <c r="DA40" s="142">
        <f t="shared" si="43"/>
        <v>64515</v>
      </c>
    </row>
    <row r="41" spans="1:105" s="125" customFormat="1" x14ac:dyDescent="0.2">
      <c r="A41" s="137" t="s">
        <v>70</v>
      </c>
      <c r="B41" s="125" t="s">
        <v>381</v>
      </c>
      <c r="C41" s="125">
        <v>2003</v>
      </c>
      <c r="D41" s="142">
        <f t="shared" ref="D41:AI41" si="44">D152</f>
        <v>8045</v>
      </c>
      <c r="E41" s="142">
        <f t="shared" si="44"/>
        <v>283771</v>
      </c>
      <c r="F41" s="142">
        <f t="shared" si="44"/>
        <v>207470</v>
      </c>
      <c r="G41" s="142">
        <f t="shared" si="44"/>
        <v>44756</v>
      </c>
      <c r="H41" s="142">
        <f t="shared" si="44"/>
        <v>188025</v>
      </c>
      <c r="I41" s="142">
        <f t="shared" si="44"/>
        <v>334138</v>
      </c>
      <c r="J41" s="142">
        <f t="shared" si="44"/>
        <v>287386</v>
      </c>
      <c r="K41" s="142">
        <f t="shared" si="44"/>
        <v>33926</v>
      </c>
      <c r="L41" s="142">
        <f t="shared" si="44"/>
        <v>7461</v>
      </c>
      <c r="M41" s="142">
        <f t="shared" si="44"/>
        <v>173485</v>
      </c>
      <c r="N41" s="142">
        <f t="shared" si="44"/>
        <v>5549</v>
      </c>
      <c r="O41" s="142">
        <f t="shared" si="44"/>
        <v>57786</v>
      </c>
      <c r="P41" s="142">
        <f t="shared" si="44"/>
        <v>4528</v>
      </c>
      <c r="Q41" s="142">
        <f t="shared" si="44"/>
        <v>1570</v>
      </c>
      <c r="R41" s="142">
        <f t="shared" si="44"/>
        <v>14800</v>
      </c>
      <c r="S41" s="142">
        <f t="shared" si="44"/>
        <v>355729</v>
      </c>
      <c r="T41" s="142">
        <f t="shared" si="44"/>
        <v>1497890</v>
      </c>
      <c r="U41" s="142">
        <f t="shared" si="44"/>
        <v>609</v>
      </c>
      <c r="V41" s="142">
        <f t="shared" si="44"/>
        <v>64512</v>
      </c>
      <c r="W41" s="142">
        <f t="shared" si="44"/>
        <v>11992</v>
      </c>
      <c r="X41" s="142">
        <f t="shared" si="44"/>
        <v>123955</v>
      </c>
      <c r="Y41" s="142">
        <f t="shared" si="44"/>
        <v>102244</v>
      </c>
      <c r="Z41" s="142">
        <f t="shared" si="44"/>
        <v>50668</v>
      </c>
      <c r="AA41" s="142">
        <f t="shared" si="44"/>
        <v>13785</v>
      </c>
      <c r="AB41" s="142">
        <f t="shared" si="44"/>
        <v>8863</v>
      </c>
      <c r="AC41" s="142">
        <f t="shared" si="44"/>
        <v>27926</v>
      </c>
      <c r="AD41" s="142">
        <f t="shared" si="44"/>
        <v>89881</v>
      </c>
      <c r="AE41" s="142">
        <f t="shared" si="44"/>
        <v>77513</v>
      </c>
      <c r="AF41" s="142">
        <f t="shared" si="44"/>
        <v>12368</v>
      </c>
      <c r="AG41" s="142">
        <f t="shared" si="44"/>
        <v>34776</v>
      </c>
      <c r="AH41" s="142">
        <f t="shared" si="44"/>
        <v>259138</v>
      </c>
      <c r="AI41" s="142">
        <f t="shared" si="44"/>
        <v>256010</v>
      </c>
      <c r="AJ41" s="142">
        <f t="shared" ref="AJ41:BO41" si="45">AJ152</f>
        <v>3128</v>
      </c>
      <c r="AK41" s="142">
        <f t="shared" si="45"/>
        <v>78443</v>
      </c>
      <c r="AL41" s="142">
        <f t="shared" si="45"/>
        <v>117773</v>
      </c>
      <c r="AM41" s="142">
        <f t="shared" si="45"/>
        <v>18452</v>
      </c>
      <c r="AN41" s="142">
        <f t="shared" si="45"/>
        <v>1240093.78</v>
      </c>
      <c r="AO41" s="142">
        <f t="shared" si="45"/>
        <v>966363.78</v>
      </c>
      <c r="AP41" s="142">
        <f t="shared" si="45"/>
        <v>273730</v>
      </c>
      <c r="AQ41" s="142">
        <f t="shared" si="45"/>
        <v>5009</v>
      </c>
      <c r="AR41" s="142">
        <f t="shared" si="45"/>
        <v>30948</v>
      </c>
      <c r="AS41" s="142">
        <f t="shared" si="45"/>
        <v>661800</v>
      </c>
      <c r="AT41" s="142">
        <f t="shared" si="45"/>
        <v>7170</v>
      </c>
      <c r="AU41" s="142">
        <f t="shared" si="45"/>
        <v>3393</v>
      </c>
      <c r="AV41" s="142">
        <f t="shared" si="45"/>
        <v>3777</v>
      </c>
      <c r="AW41" s="142">
        <f t="shared" si="45"/>
        <v>1420437</v>
      </c>
      <c r="AX41" s="142">
        <f t="shared" si="45"/>
        <v>40502</v>
      </c>
      <c r="AY41" s="142">
        <f t="shared" si="45"/>
        <v>18412</v>
      </c>
      <c r="AZ41" s="142">
        <f t="shared" si="45"/>
        <v>115981</v>
      </c>
      <c r="BA41" s="142">
        <f t="shared" si="45"/>
        <v>357759</v>
      </c>
      <c r="BB41" s="142">
        <f t="shared" si="45"/>
        <v>45008</v>
      </c>
      <c r="BC41" s="142">
        <f t="shared" si="45"/>
        <v>35426</v>
      </c>
      <c r="BD41" s="142">
        <f t="shared" si="45"/>
        <v>635806</v>
      </c>
      <c r="BE41" s="142">
        <f t="shared" si="45"/>
        <v>39102</v>
      </c>
      <c r="BF41" s="142">
        <f t="shared" si="45"/>
        <v>38396</v>
      </c>
      <c r="BG41" s="142">
        <f t="shared" si="45"/>
        <v>105986</v>
      </c>
      <c r="BH41" s="142">
        <f t="shared" si="45"/>
        <v>0</v>
      </c>
      <c r="BI41" s="142">
        <f t="shared" si="45"/>
        <v>144926</v>
      </c>
      <c r="BJ41" s="142">
        <f t="shared" si="45"/>
        <v>137428</v>
      </c>
      <c r="BK41" s="142">
        <f t="shared" si="45"/>
        <v>7498</v>
      </c>
      <c r="BL41" s="142">
        <f t="shared" si="45"/>
        <v>226693</v>
      </c>
      <c r="BM41" s="142">
        <f t="shared" si="45"/>
        <v>157693</v>
      </c>
      <c r="BN41" s="142">
        <f t="shared" si="45"/>
        <v>69000</v>
      </c>
      <c r="BO41" s="142">
        <f t="shared" si="45"/>
        <v>36989</v>
      </c>
      <c r="BP41" s="142">
        <f t="shared" ref="BP41:CU41" si="46">BP152</f>
        <v>73156</v>
      </c>
      <c r="BQ41" s="142">
        <f t="shared" si="46"/>
        <v>87633</v>
      </c>
      <c r="BR41" s="142">
        <f t="shared" si="46"/>
        <v>21480</v>
      </c>
      <c r="BS41" s="142">
        <f t="shared" si="46"/>
        <v>332574</v>
      </c>
      <c r="BT41" s="142">
        <f t="shared" si="46"/>
        <v>43569</v>
      </c>
      <c r="BU41" s="142">
        <f t="shared" si="46"/>
        <v>53830</v>
      </c>
      <c r="BV41" s="142">
        <f t="shared" si="46"/>
        <v>218000</v>
      </c>
      <c r="BW41" s="142">
        <f t="shared" si="46"/>
        <v>29942</v>
      </c>
      <c r="BX41" s="142">
        <f t="shared" si="46"/>
        <v>11497</v>
      </c>
      <c r="BY41" s="142">
        <f t="shared" si="46"/>
        <v>143722</v>
      </c>
      <c r="BZ41" s="142">
        <f t="shared" si="46"/>
        <v>136818</v>
      </c>
      <c r="CA41" s="142">
        <f t="shared" si="46"/>
        <v>4933</v>
      </c>
      <c r="CB41" s="142">
        <f t="shared" si="46"/>
        <v>1971</v>
      </c>
      <c r="CC41" s="142">
        <f t="shared" si="46"/>
        <v>38117</v>
      </c>
      <c r="CD41" s="142">
        <f t="shared" si="46"/>
        <v>1413208</v>
      </c>
      <c r="CE41" s="142">
        <f t="shared" si="46"/>
        <v>1340908</v>
      </c>
      <c r="CF41" s="142">
        <f t="shared" si="46"/>
        <v>72300</v>
      </c>
      <c r="CG41" s="142">
        <f t="shared" si="46"/>
        <v>118</v>
      </c>
      <c r="CH41" s="142">
        <f t="shared" si="46"/>
        <v>16608</v>
      </c>
      <c r="CI41" s="142">
        <f t="shared" si="46"/>
        <v>29127</v>
      </c>
      <c r="CJ41" s="142">
        <f t="shared" si="46"/>
        <v>15713</v>
      </c>
      <c r="CK41" s="142">
        <f t="shared" si="46"/>
        <v>66301</v>
      </c>
      <c r="CL41" s="142">
        <f t="shared" si="46"/>
        <v>166343</v>
      </c>
      <c r="CM41" s="142">
        <f t="shared" si="46"/>
        <v>41306</v>
      </c>
      <c r="CN41" s="142">
        <f t="shared" si="46"/>
        <v>4820891</v>
      </c>
      <c r="CO41" s="142">
        <f t="shared" si="46"/>
        <v>447099</v>
      </c>
      <c r="CP41" s="142">
        <f t="shared" si="46"/>
        <v>422200</v>
      </c>
      <c r="CQ41" s="142">
        <f t="shared" si="46"/>
        <v>9640</v>
      </c>
      <c r="CR41" s="142">
        <f t="shared" si="46"/>
        <v>15259</v>
      </c>
      <c r="CS41" s="142">
        <f t="shared" si="46"/>
        <v>19449</v>
      </c>
      <c r="CT41" s="142">
        <f t="shared" si="46"/>
        <v>232507</v>
      </c>
      <c r="CU41" s="142">
        <f t="shared" si="46"/>
        <v>101388</v>
      </c>
      <c r="CV41" s="142">
        <f t="shared" ref="CV41:DA41" si="47">CV152</f>
        <v>13827</v>
      </c>
      <c r="CW41" s="142">
        <f t="shared" si="47"/>
        <v>25</v>
      </c>
      <c r="CX41" s="142">
        <f t="shared" si="47"/>
        <v>11863</v>
      </c>
      <c r="CY41" s="142">
        <f t="shared" si="47"/>
        <v>621763</v>
      </c>
      <c r="CZ41" s="142">
        <f t="shared" si="47"/>
        <v>156866</v>
      </c>
      <c r="DA41" s="142">
        <f t="shared" si="47"/>
        <v>71552</v>
      </c>
    </row>
    <row r="42" spans="1:105" s="125" customFormat="1" x14ac:dyDescent="0.2">
      <c r="A42" s="200" t="s">
        <v>657</v>
      </c>
      <c r="C42" s="125">
        <f>C41</f>
        <v>2003</v>
      </c>
      <c r="D42" s="143">
        <f>MAX(D40:D41)</f>
        <v>8722</v>
      </c>
      <c r="E42" s="143">
        <f t="shared" ref="E42:BP42" si="48">MAX(E40:E41)</f>
        <v>283771</v>
      </c>
      <c r="F42" s="143">
        <f t="shared" si="48"/>
        <v>207470</v>
      </c>
      <c r="G42" s="143">
        <f t="shared" si="48"/>
        <v>44756</v>
      </c>
      <c r="H42" s="143">
        <f t="shared" si="48"/>
        <v>188025</v>
      </c>
      <c r="I42" s="143">
        <f t="shared" si="48"/>
        <v>334138</v>
      </c>
      <c r="J42" s="143">
        <f t="shared" si="48"/>
        <v>287386</v>
      </c>
      <c r="K42" s="143">
        <f t="shared" si="48"/>
        <v>39945</v>
      </c>
      <c r="L42" s="143">
        <f t="shared" si="48"/>
        <v>7754</v>
      </c>
      <c r="M42" s="143">
        <f t="shared" si="48"/>
        <v>173485</v>
      </c>
      <c r="N42" s="143">
        <f t="shared" si="48"/>
        <v>6176</v>
      </c>
      <c r="O42" s="143">
        <f t="shared" si="48"/>
        <v>67393</v>
      </c>
      <c r="P42" s="143">
        <f t="shared" si="48"/>
        <v>6221</v>
      </c>
      <c r="Q42" s="143">
        <f t="shared" si="48"/>
        <v>1570</v>
      </c>
      <c r="R42" s="143">
        <f t="shared" si="48"/>
        <v>14836</v>
      </c>
      <c r="S42" s="143">
        <f t="shared" si="48"/>
        <v>355729</v>
      </c>
      <c r="T42" s="143">
        <f t="shared" si="48"/>
        <v>1497890</v>
      </c>
      <c r="U42" s="143">
        <f t="shared" si="48"/>
        <v>609</v>
      </c>
      <c r="V42" s="143">
        <f t="shared" si="48"/>
        <v>66636</v>
      </c>
      <c r="W42" s="143">
        <f t="shared" si="48"/>
        <v>12948</v>
      </c>
      <c r="X42" s="143">
        <f t="shared" si="48"/>
        <v>123955</v>
      </c>
      <c r="Y42" s="143">
        <f t="shared" si="48"/>
        <v>102244</v>
      </c>
      <c r="Z42" s="143">
        <f t="shared" si="48"/>
        <v>50668</v>
      </c>
      <c r="AA42" s="143">
        <f t="shared" si="48"/>
        <v>17145</v>
      </c>
      <c r="AB42" s="143">
        <f t="shared" si="48"/>
        <v>12276</v>
      </c>
      <c r="AC42" s="143">
        <f t="shared" si="48"/>
        <v>39692</v>
      </c>
      <c r="AD42" s="143">
        <f t="shared" si="48"/>
        <v>91061</v>
      </c>
      <c r="AE42" s="143">
        <f t="shared" si="48"/>
        <v>78597</v>
      </c>
      <c r="AF42" s="143">
        <f t="shared" si="48"/>
        <v>12464</v>
      </c>
      <c r="AG42" s="143">
        <f t="shared" si="48"/>
        <v>34776</v>
      </c>
      <c r="AH42" s="143">
        <f t="shared" si="48"/>
        <v>259138</v>
      </c>
      <c r="AI42" s="143">
        <f t="shared" si="48"/>
        <v>256010</v>
      </c>
      <c r="AJ42" s="143">
        <f t="shared" si="48"/>
        <v>3199</v>
      </c>
      <c r="AK42" s="143">
        <f t="shared" si="48"/>
        <v>78443</v>
      </c>
      <c r="AL42" s="143">
        <f t="shared" si="48"/>
        <v>117773</v>
      </c>
      <c r="AM42" s="143">
        <f t="shared" si="48"/>
        <v>20065</v>
      </c>
      <c r="AN42" s="143">
        <f t="shared" si="48"/>
        <v>1240093.78</v>
      </c>
      <c r="AO42" s="143">
        <f t="shared" si="48"/>
        <v>966363.78</v>
      </c>
      <c r="AP42" s="143">
        <f t="shared" si="48"/>
        <v>273730</v>
      </c>
      <c r="AQ42" s="143">
        <f t="shared" si="48"/>
        <v>7008</v>
      </c>
      <c r="AR42" s="143">
        <f t="shared" si="48"/>
        <v>37643</v>
      </c>
      <c r="AS42" s="143">
        <f t="shared" si="48"/>
        <v>661800</v>
      </c>
      <c r="AT42" s="143">
        <f t="shared" si="48"/>
        <v>9321</v>
      </c>
      <c r="AU42" s="143">
        <f t="shared" si="48"/>
        <v>4482</v>
      </c>
      <c r="AV42" s="143">
        <f t="shared" si="48"/>
        <v>4839</v>
      </c>
      <c r="AW42" s="143">
        <f t="shared" si="48"/>
        <v>1420437</v>
      </c>
      <c r="AX42" s="143">
        <f t="shared" si="48"/>
        <v>48745</v>
      </c>
      <c r="AY42" s="143">
        <f t="shared" si="48"/>
        <v>21645</v>
      </c>
      <c r="AZ42" s="143">
        <f t="shared" si="48"/>
        <v>141229</v>
      </c>
      <c r="BA42" s="143">
        <f t="shared" si="48"/>
        <v>357759</v>
      </c>
      <c r="BB42" s="143">
        <f t="shared" si="48"/>
        <v>50701</v>
      </c>
      <c r="BC42" s="143">
        <f t="shared" si="48"/>
        <v>44695</v>
      </c>
      <c r="BD42" s="143">
        <f t="shared" si="48"/>
        <v>635806</v>
      </c>
      <c r="BE42" s="143">
        <f t="shared" si="48"/>
        <v>39102</v>
      </c>
      <c r="BF42" s="143">
        <f t="shared" si="48"/>
        <v>38396</v>
      </c>
      <c r="BG42" s="143">
        <f t="shared" si="48"/>
        <v>105986</v>
      </c>
      <c r="BH42" s="143">
        <f t="shared" si="48"/>
        <v>0</v>
      </c>
      <c r="BI42" s="143">
        <f t="shared" si="48"/>
        <v>144926</v>
      </c>
      <c r="BJ42" s="143">
        <f t="shared" si="48"/>
        <v>137428</v>
      </c>
      <c r="BK42" s="143">
        <f t="shared" si="48"/>
        <v>9355</v>
      </c>
      <c r="BL42" s="143">
        <f t="shared" si="48"/>
        <v>226693</v>
      </c>
      <c r="BM42" s="143">
        <f t="shared" si="48"/>
        <v>157693</v>
      </c>
      <c r="BN42" s="143">
        <f t="shared" si="48"/>
        <v>69000</v>
      </c>
      <c r="BO42" s="143">
        <f t="shared" si="48"/>
        <v>36989</v>
      </c>
      <c r="BP42" s="143">
        <f t="shared" si="48"/>
        <v>73156</v>
      </c>
      <c r="BQ42" s="143">
        <f t="shared" ref="BQ42:CC42" si="49">MAX(BQ40:BQ41)</f>
        <v>116105</v>
      </c>
      <c r="BR42" s="143">
        <f t="shared" si="49"/>
        <v>26895</v>
      </c>
      <c r="BS42" s="143">
        <f t="shared" si="49"/>
        <v>332574</v>
      </c>
      <c r="BT42" s="143">
        <f t="shared" si="49"/>
        <v>43569</v>
      </c>
      <c r="BU42" s="143">
        <f t="shared" si="49"/>
        <v>61913</v>
      </c>
      <c r="BV42" s="143">
        <f t="shared" si="49"/>
        <v>228000</v>
      </c>
      <c r="BW42" s="143">
        <f t="shared" si="49"/>
        <v>39960</v>
      </c>
      <c r="BX42" s="143">
        <f t="shared" si="49"/>
        <v>19182</v>
      </c>
      <c r="BY42" s="143">
        <f t="shared" si="49"/>
        <v>148653</v>
      </c>
      <c r="BZ42" s="143">
        <f t="shared" si="49"/>
        <v>139532</v>
      </c>
      <c r="CA42" s="143">
        <f t="shared" si="49"/>
        <v>6259</v>
      </c>
      <c r="CB42" s="143">
        <f t="shared" si="49"/>
        <v>2862</v>
      </c>
      <c r="CC42" s="143">
        <f t="shared" si="49"/>
        <v>38117</v>
      </c>
    </row>
    <row r="43" spans="1:105" s="125" customFormat="1" x14ac:dyDescent="0.2">
      <c r="A43" s="137" t="s">
        <v>71</v>
      </c>
      <c r="B43" s="125" t="s">
        <v>380</v>
      </c>
      <c r="C43" s="125">
        <v>2003</v>
      </c>
      <c r="D43" s="142">
        <f t="shared" ref="D43:S43" si="50">D153</f>
        <v>6304</v>
      </c>
      <c r="E43" s="142">
        <f t="shared" si="50"/>
        <v>238526</v>
      </c>
      <c r="F43" s="142">
        <f t="shared" si="50"/>
        <v>170365</v>
      </c>
      <c r="G43" s="142">
        <f t="shared" si="50"/>
        <v>40768</v>
      </c>
      <c r="H43" s="142">
        <f t="shared" si="50"/>
        <v>149800</v>
      </c>
      <c r="I43" s="142">
        <f t="shared" si="50"/>
        <v>225000</v>
      </c>
      <c r="J43" s="142">
        <f t="shared" si="50"/>
        <v>242596</v>
      </c>
      <c r="K43" s="142">
        <f t="shared" si="50"/>
        <v>27047</v>
      </c>
      <c r="L43" s="142">
        <f t="shared" si="50"/>
        <v>5329</v>
      </c>
      <c r="M43" s="142">
        <f t="shared" si="50"/>
        <v>141818</v>
      </c>
      <c r="N43" s="142">
        <f t="shared" si="50"/>
        <v>5422</v>
      </c>
      <c r="O43" s="142">
        <f t="shared" si="50"/>
        <v>57914</v>
      </c>
      <c r="P43" s="142">
        <f t="shared" si="50"/>
        <v>4768</v>
      </c>
      <c r="Q43" s="142">
        <f t="shared" si="50"/>
        <v>1398</v>
      </c>
      <c r="R43" s="142">
        <f t="shared" si="50"/>
        <v>13800</v>
      </c>
      <c r="S43" s="142">
        <f t="shared" si="50"/>
        <v>324109</v>
      </c>
      <c r="T43" s="142">
        <f t="shared" ref="T43:BP43" si="51">T153</f>
        <v>1186525</v>
      </c>
      <c r="U43" s="142">
        <f t="shared" si="51"/>
        <v>498</v>
      </c>
      <c r="V43" s="142">
        <f t="shared" si="51"/>
        <v>61065</v>
      </c>
      <c r="W43" s="142">
        <f t="shared" si="51"/>
        <v>10769</v>
      </c>
      <c r="X43" s="142">
        <f t="shared" si="51"/>
        <v>91690</v>
      </c>
      <c r="Y43" s="142">
        <f t="shared" si="51"/>
        <v>93338</v>
      </c>
      <c r="Z43" s="142">
        <f t="shared" si="51"/>
        <v>46362</v>
      </c>
      <c r="AA43" s="142">
        <f t="shared" si="51"/>
        <v>13683</v>
      </c>
      <c r="AB43" s="142">
        <f t="shared" si="51"/>
        <v>1762</v>
      </c>
      <c r="AC43" s="142">
        <f t="shared" si="51"/>
        <v>33809</v>
      </c>
      <c r="AD43" s="142">
        <f t="shared" si="51"/>
        <v>88825</v>
      </c>
      <c r="AE43" s="142">
        <f t="shared" si="51"/>
        <v>78055</v>
      </c>
      <c r="AF43" s="142">
        <f t="shared" si="51"/>
        <v>10770</v>
      </c>
      <c r="AG43" s="142">
        <f t="shared" si="51"/>
        <v>27019</v>
      </c>
      <c r="AH43" s="142">
        <f t="shared" si="51"/>
        <v>232266</v>
      </c>
      <c r="AI43" s="142">
        <f t="shared" si="51"/>
        <v>229447</v>
      </c>
      <c r="AJ43" s="142">
        <f t="shared" si="51"/>
        <v>2819</v>
      </c>
      <c r="AK43" s="142">
        <f t="shared" si="51"/>
        <v>69013</v>
      </c>
      <c r="AL43" s="142">
        <f t="shared" si="51"/>
        <v>94612</v>
      </c>
      <c r="AM43" s="142">
        <f t="shared" si="51"/>
        <v>17325</v>
      </c>
      <c r="AN43" s="142">
        <f t="shared" si="51"/>
        <v>1042308.92</v>
      </c>
      <c r="AO43" s="142">
        <f t="shared" si="51"/>
        <v>813210.92</v>
      </c>
      <c r="AP43" s="142">
        <f t="shared" si="51"/>
        <v>229098</v>
      </c>
      <c r="AQ43" s="142">
        <f t="shared" si="51"/>
        <v>4605</v>
      </c>
      <c r="AR43" s="142">
        <f t="shared" si="51"/>
        <v>32206</v>
      </c>
      <c r="AS43" s="142">
        <f t="shared" si="51"/>
        <v>539800</v>
      </c>
      <c r="AT43" s="142">
        <f t="shared" si="51"/>
        <v>6948</v>
      </c>
      <c r="AU43" s="142">
        <f t="shared" si="51"/>
        <v>3539</v>
      </c>
      <c r="AV43" s="142">
        <f t="shared" si="51"/>
        <v>3409</v>
      </c>
      <c r="AW43" s="142">
        <f t="shared" si="51"/>
        <v>1223486</v>
      </c>
      <c r="AX43" s="142">
        <f t="shared" si="51"/>
        <v>43441</v>
      </c>
      <c r="AY43" s="142">
        <f t="shared" si="51"/>
        <v>18077</v>
      </c>
      <c r="AZ43" s="142">
        <f t="shared" si="51"/>
        <v>114871</v>
      </c>
      <c r="BA43" s="142">
        <f t="shared" si="51"/>
        <v>311281</v>
      </c>
      <c r="BB43" s="142">
        <f t="shared" si="51"/>
        <v>43903</v>
      </c>
      <c r="BC43" s="142">
        <f t="shared" si="51"/>
        <v>35701</v>
      </c>
      <c r="BD43" s="142">
        <f t="shared" si="51"/>
        <v>522519</v>
      </c>
      <c r="BE43" s="142">
        <f t="shared" si="51"/>
        <v>34370</v>
      </c>
      <c r="BF43" s="142">
        <f t="shared" si="51"/>
        <v>30000</v>
      </c>
      <c r="BG43" s="142">
        <f t="shared" si="51"/>
        <v>91714</v>
      </c>
      <c r="BH43" s="142">
        <f t="shared" si="51"/>
        <v>0</v>
      </c>
      <c r="BI43" s="142">
        <f t="shared" si="51"/>
        <v>117360</v>
      </c>
      <c r="BJ43" s="142">
        <f t="shared" si="51"/>
        <v>109803</v>
      </c>
      <c r="BK43" s="142">
        <f t="shared" si="51"/>
        <v>7557</v>
      </c>
      <c r="BL43" s="142">
        <f t="shared" si="51"/>
        <v>184463</v>
      </c>
      <c r="BM43" s="142">
        <f t="shared" si="51"/>
        <v>126463</v>
      </c>
      <c r="BN43" s="142">
        <f t="shared" si="51"/>
        <v>58000</v>
      </c>
      <c r="BO43" s="142">
        <f t="shared" si="51"/>
        <v>28346</v>
      </c>
      <c r="BP43" s="142">
        <f t="shared" si="51"/>
        <v>59925</v>
      </c>
      <c r="BQ43" s="142">
        <f t="shared" ref="BQ43:DA43" si="52">BQ153</f>
        <v>91100</v>
      </c>
      <c r="BR43" s="142">
        <f t="shared" si="52"/>
        <v>21837</v>
      </c>
      <c r="BS43" s="142">
        <f t="shared" si="52"/>
        <v>265619</v>
      </c>
      <c r="BT43" s="142">
        <f t="shared" si="52"/>
        <v>38357</v>
      </c>
      <c r="BU43" s="142">
        <f t="shared" si="52"/>
        <v>51120</v>
      </c>
      <c r="BV43" s="142">
        <f t="shared" si="52"/>
        <v>198000</v>
      </c>
      <c r="BW43" s="142">
        <f t="shared" si="52"/>
        <v>30488</v>
      </c>
      <c r="BX43" s="142">
        <f t="shared" si="52"/>
        <v>14483</v>
      </c>
      <c r="BY43" s="142">
        <f t="shared" si="52"/>
        <v>131276</v>
      </c>
      <c r="BZ43" s="142">
        <f t="shared" si="52"/>
        <v>123931</v>
      </c>
      <c r="CA43" s="142">
        <f t="shared" si="52"/>
        <v>5189</v>
      </c>
      <c r="CB43" s="142">
        <f t="shared" si="52"/>
        <v>2156</v>
      </c>
      <c r="CC43" s="142">
        <f t="shared" si="52"/>
        <v>32995</v>
      </c>
      <c r="CD43" s="142">
        <f t="shared" si="52"/>
        <v>1080411</v>
      </c>
      <c r="CE43" s="142">
        <f t="shared" si="52"/>
        <v>1017511</v>
      </c>
      <c r="CF43" s="142">
        <f t="shared" si="52"/>
        <v>62900</v>
      </c>
      <c r="CG43" s="142">
        <f t="shared" si="52"/>
        <v>114</v>
      </c>
      <c r="CH43" s="142">
        <f t="shared" si="52"/>
        <v>15664</v>
      </c>
      <c r="CI43" s="142">
        <f t="shared" si="52"/>
        <v>22694</v>
      </c>
      <c r="CJ43" s="142">
        <f t="shared" si="52"/>
        <v>15737</v>
      </c>
      <c r="CK43" s="142">
        <f t="shared" si="52"/>
        <v>56602</v>
      </c>
      <c r="CL43" s="142">
        <f t="shared" si="52"/>
        <v>167524</v>
      </c>
      <c r="CM43" s="142">
        <f t="shared" si="52"/>
        <v>36251</v>
      </c>
      <c r="CN43" s="142">
        <f t="shared" si="52"/>
        <v>4081585</v>
      </c>
      <c r="CO43" s="142">
        <f t="shared" si="52"/>
        <v>395114</v>
      </c>
      <c r="CP43" s="142">
        <f t="shared" si="52"/>
        <v>371185</v>
      </c>
      <c r="CQ43" s="142">
        <f t="shared" si="52"/>
        <v>8318</v>
      </c>
      <c r="CR43" s="142">
        <f t="shared" si="52"/>
        <v>15611</v>
      </c>
      <c r="CS43" s="142">
        <f t="shared" si="52"/>
        <v>17721</v>
      </c>
      <c r="CT43" s="142">
        <f t="shared" si="52"/>
        <v>207133</v>
      </c>
      <c r="CU43" s="142">
        <f t="shared" si="52"/>
        <v>80575</v>
      </c>
      <c r="CV43" s="142">
        <f t="shared" si="52"/>
        <v>14274</v>
      </c>
      <c r="CW43" s="142">
        <f t="shared" si="52"/>
        <v>24</v>
      </c>
      <c r="CX43" s="142">
        <f t="shared" si="52"/>
        <v>10704</v>
      </c>
      <c r="CY43" s="142">
        <f t="shared" si="52"/>
        <v>7043886</v>
      </c>
      <c r="CZ43" s="142">
        <f t="shared" si="52"/>
        <v>129409</v>
      </c>
      <c r="DA43" s="142">
        <f t="shared" si="52"/>
        <v>64051</v>
      </c>
    </row>
    <row r="44" spans="1:105" s="125" customFormat="1" x14ac:dyDescent="0.2">
      <c r="A44" s="137" t="s">
        <v>72</v>
      </c>
      <c r="B44" s="125" t="s">
        <v>379</v>
      </c>
      <c r="C44" s="125">
        <v>2003</v>
      </c>
      <c r="D44" s="142">
        <f>D155</f>
        <v>92.5</v>
      </c>
      <c r="E44" s="142">
        <f t="shared" ref="E44:BP46" si="53">E155</f>
        <v>1317</v>
      </c>
      <c r="F44" s="142">
        <f t="shared" si="53"/>
        <v>776.4</v>
      </c>
      <c r="G44" s="142">
        <f t="shared" si="53"/>
        <v>432</v>
      </c>
      <c r="H44" s="142">
        <f t="shared" si="53"/>
        <v>471</v>
      </c>
      <c r="I44" s="142">
        <f t="shared" si="53"/>
        <v>1363.9</v>
      </c>
      <c r="J44" s="142">
        <f t="shared" si="53"/>
        <v>1078.7</v>
      </c>
      <c r="K44" s="142">
        <f t="shared" si="53"/>
        <v>138.80000000000001</v>
      </c>
      <c r="L44" s="142">
        <f t="shared" si="53"/>
        <v>27.5</v>
      </c>
      <c r="M44" s="142">
        <f t="shared" si="53"/>
        <v>743.9</v>
      </c>
      <c r="N44" s="142">
        <f t="shared" si="53"/>
        <v>21</v>
      </c>
      <c r="O44" s="142">
        <f t="shared" si="53"/>
        <v>283</v>
      </c>
      <c r="P44" s="142">
        <f t="shared" si="53"/>
        <v>28</v>
      </c>
      <c r="Q44" s="142">
        <f t="shared" si="53"/>
        <v>7.6</v>
      </c>
      <c r="R44" s="142">
        <f t="shared" si="53"/>
        <v>140</v>
      </c>
      <c r="S44" s="142">
        <f t="shared" si="53"/>
        <v>132.19999999999999</v>
      </c>
      <c r="T44" s="142">
        <f t="shared" si="53"/>
        <v>4937</v>
      </c>
      <c r="U44" s="142">
        <f t="shared" si="53"/>
        <v>1167.3</v>
      </c>
      <c r="V44" s="142">
        <f t="shared" si="53"/>
        <v>254</v>
      </c>
      <c r="W44" s="142">
        <f t="shared" si="53"/>
        <v>133.19999999999999</v>
      </c>
      <c r="X44" s="142">
        <f t="shared" si="53"/>
        <v>445.3</v>
      </c>
      <c r="Y44" s="142">
        <f t="shared" si="53"/>
        <v>274.89999999999998</v>
      </c>
      <c r="Z44" s="142">
        <f t="shared" si="53"/>
        <v>473.1</v>
      </c>
      <c r="AA44" s="142">
        <f t="shared" si="53"/>
        <v>84.6</v>
      </c>
      <c r="AB44" s="142">
        <f t="shared" si="53"/>
        <v>8.1</v>
      </c>
      <c r="AC44" s="142">
        <f t="shared" si="53"/>
        <v>1828.6</v>
      </c>
      <c r="AD44" s="142">
        <f t="shared" si="53"/>
        <v>870.6</v>
      </c>
      <c r="AE44" s="142">
        <f t="shared" si="53"/>
        <v>833.6</v>
      </c>
      <c r="AF44" s="142">
        <f t="shared" si="53"/>
        <v>37</v>
      </c>
      <c r="AG44" s="142">
        <f t="shared" si="53"/>
        <v>232</v>
      </c>
      <c r="AH44" s="142">
        <f t="shared" si="53"/>
        <v>921.1</v>
      </c>
      <c r="AI44" s="142">
        <f t="shared" si="53"/>
        <v>890</v>
      </c>
      <c r="AJ44" s="142">
        <f t="shared" si="53"/>
        <v>31.1</v>
      </c>
      <c r="AK44" s="142">
        <f t="shared" si="53"/>
        <v>1631</v>
      </c>
      <c r="AL44" s="142">
        <f t="shared" si="53"/>
        <v>1229.5999999999999</v>
      </c>
      <c r="AM44" s="142">
        <f t="shared" si="53"/>
        <v>68.400000000000006</v>
      </c>
      <c r="AN44" s="142">
        <f t="shared" si="53"/>
        <v>3180</v>
      </c>
      <c r="AO44" s="142">
        <f t="shared" si="53"/>
        <v>2458</v>
      </c>
      <c r="AP44" s="142">
        <f t="shared" si="53"/>
        <v>722</v>
      </c>
      <c r="AQ44" s="142">
        <f t="shared" si="53"/>
        <v>22.6</v>
      </c>
      <c r="AR44" s="142">
        <f t="shared" si="53"/>
        <v>65.2</v>
      </c>
      <c r="AS44" s="142">
        <f t="shared" si="53"/>
        <v>2286</v>
      </c>
      <c r="AT44" s="142">
        <f t="shared" si="53"/>
        <v>119060.4</v>
      </c>
      <c r="AU44" s="142">
        <f t="shared" si="53"/>
        <v>119040</v>
      </c>
      <c r="AV44" s="142">
        <f t="shared" si="53"/>
        <v>20.399999999999999</v>
      </c>
      <c r="AW44" s="142">
        <f t="shared" si="53"/>
        <v>4830</v>
      </c>
      <c r="AX44" s="142">
        <f t="shared" si="53"/>
        <v>590</v>
      </c>
      <c r="AY44" s="142">
        <f t="shared" si="53"/>
        <v>98</v>
      </c>
      <c r="AZ44" s="142">
        <f t="shared" si="53"/>
        <v>348</v>
      </c>
      <c r="BA44" s="142">
        <f t="shared" si="53"/>
        <v>1719</v>
      </c>
      <c r="BB44" s="142">
        <f t="shared" si="53"/>
        <v>100</v>
      </c>
      <c r="BC44" s="142">
        <f t="shared" si="53"/>
        <v>652</v>
      </c>
      <c r="BD44" s="142">
        <f t="shared" si="53"/>
        <v>2481</v>
      </c>
      <c r="BE44" s="142">
        <f t="shared" si="53"/>
        <v>108</v>
      </c>
      <c r="BF44" s="142">
        <f t="shared" si="53"/>
        <v>105.6</v>
      </c>
      <c r="BG44" s="142">
        <f t="shared" si="53"/>
        <v>711</v>
      </c>
      <c r="BH44" s="142">
        <f t="shared" si="53"/>
        <v>0</v>
      </c>
      <c r="BI44" s="142">
        <f t="shared" si="53"/>
        <v>976.3</v>
      </c>
      <c r="BJ44" s="142">
        <f t="shared" si="53"/>
        <v>619</v>
      </c>
      <c r="BK44" s="142">
        <f t="shared" si="53"/>
        <v>357.3</v>
      </c>
      <c r="BL44" s="142">
        <f t="shared" si="53"/>
        <v>2050</v>
      </c>
      <c r="BM44" s="142">
        <f t="shared" si="53"/>
        <v>777</v>
      </c>
      <c r="BN44" s="142">
        <f t="shared" si="53"/>
        <v>1273</v>
      </c>
      <c r="BO44" s="142">
        <f t="shared" si="53"/>
        <v>315</v>
      </c>
      <c r="BP44" s="142">
        <f t="shared" si="53"/>
        <v>749</v>
      </c>
      <c r="BQ44" s="142">
        <f t="shared" ref="BQ44:DA46" si="54">BQ155</f>
        <v>560</v>
      </c>
      <c r="BR44" s="142">
        <f t="shared" si="54"/>
        <v>370</v>
      </c>
      <c r="BS44" s="142">
        <f t="shared" si="54"/>
        <v>1285</v>
      </c>
      <c r="BT44" s="142">
        <f t="shared" si="54"/>
        <v>147.5</v>
      </c>
      <c r="BU44" s="142">
        <f t="shared" si="54"/>
        <v>286.3</v>
      </c>
      <c r="BV44" s="142">
        <f t="shared" si="54"/>
        <v>1538</v>
      </c>
      <c r="BW44" s="142">
        <f t="shared" si="54"/>
        <v>147.4</v>
      </c>
      <c r="BX44" s="142">
        <f t="shared" si="54"/>
        <v>128</v>
      </c>
      <c r="BY44" s="142">
        <f t="shared" si="54"/>
        <v>529.1</v>
      </c>
      <c r="BZ44" s="142">
        <f t="shared" si="54"/>
        <v>495</v>
      </c>
      <c r="CA44" s="142">
        <f t="shared" si="54"/>
        <v>23.3</v>
      </c>
      <c r="CB44" s="142">
        <f t="shared" si="54"/>
        <v>10.8</v>
      </c>
      <c r="CC44" s="142">
        <f t="shared" si="54"/>
        <v>268</v>
      </c>
      <c r="CD44" s="142">
        <f t="shared" si="54"/>
        <v>6488.4</v>
      </c>
      <c r="CE44" s="142">
        <f t="shared" si="54"/>
        <v>6112</v>
      </c>
      <c r="CF44" s="142">
        <f t="shared" si="54"/>
        <v>376.4</v>
      </c>
      <c r="CG44" s="142">
        <f t="shared" si="54"/>
        <v>710</v>
      </c>
      <c r="CH44" s="142">
        <f t="shared" si="54"/>
        <v>70</v>
      </c>
      <c r="CI44" s="142">
        <f t="shared" si="54"/>
        <v>85</v>
      </c>
      <c r="CJ44" s="142">
        <f t="shared" si="54"/>
        <v>210.5</v>
      </c>
      <c r="CK44" s="142">
        <f t="shared" si="54"/>
        <v>232</v>
      </c>
      <c r="CL44" s="142">
        <f t="shared" si="54"/>
        <v>1349.3</v>
      </c>
      <c r="CM44" s="142">
        <f t="shared" si="54"/>
        <v>135.1</v>
      </c>
      <c r="CN44" s="142">
        <f t="shared" si="54"/>
        <v>16781</v>
      </c>
      <c r="CO44" s="142">
        <f t="shared" si="54"/>
        <v>1675.4</v>
      </c>
      <c r="CP44" s="142">
        <f t="shared" si="54"/>
        <v>1401</v>
      </c>
      <c r="CQ44" s="142">
        <f t="shared" si="54"/>
        <v>30.5</v>
      </c>
      <c r="CR44" s="142">
        <f t="shared" si="54"/>
        <v>243.9</v>
      </c>
      <c r="CS44" s="142">
        <f t="shared" si="54"/>
        <v>201.8</v>
      </c>
      <c r="CT44" s="142">
        <f t="shared" si="54"/>
        <v>1306</v>
      </c>
      <c r="CU44" s="142">
        <f t="shared" si="54"/>
        <v>417.7</v>
      </c>
      <c r="CV44" s="142">
        <f t="shared" si="54"/>
        <v>122</v>
      </c>
      <c r="CW44" s="142">
        <f t="shared" si="54"/>
        <v>65.2</v>
      </c>
      <c r="CX44" s="142">
        <f t="shared" si="54"/>
        <v>34.700000000000003</v>
      </c>
      <c r="CY44" s="142">
        <f t="shared" si="54"/>
        <v>415.2</v>
      </c>
      <c r="CZ44" s="142">
        <f t="shared" si="54"/>
        <v>928.1</v>
      </c>
      <c r="DA44" s="142">
        <f t="shared" si="54"/>
        <v>247.7</v>
      </c>
    </row>
    <row r="45" spans="1:105" s="125" customFormat="1" x14ac:dyDescent="0.2">
      <c r="A45" s="137" t="s">
        <v>73</v>
      </c>
      <c r="B45" s="125" t="s">
        <v>378</v>
      </c>
      <c r="C45" s="125">
        <v>2003</v>
      </c>
      <c r="D45" s="142">
        <f t="shared" ref="D45:S46" si="55">D156</f>
        <v>92</v>
      </c>
      <c r="E45" s="142">
        <f t="shared" si="55"/>
        <v>615</v>
      </c>
      <c r="F45" s="142">
        <f t="shared" si="55"/>
        <v>607.5</v>
      </c>
      <c r="G45" s="142">
        <f t="shared" si="55"/>
        <v>405</v>
      </c>
      <c r="H45" s="142">
        <f t="shared" si="55"/>
        <v>274</v>
      </c>
      <c r="I45" s="142">
        <f t="shared" si="55"/>
        <v>808.8</v>
      </c>
      <c r="J45" s="142">
        <f t="shared" si="55"/>
        <v>727.2</v>
      </c>
      <c r="K45" s="142">
        <f t="shared" si="55"/>
        <v>77.3</v>
      </c>
      <c r="L45" s="142">
        <f t="shared" si="55"/>
        <v>26</v>
      </c>
      <c r="M45" s="142">
        <f t="shared" si="55"/>
        <v>525</v>
      </c>
      <c r="N45" s="142">
        <f t="shared" si="55"/>
        <v>17</v>
      </c>
      <c r="O45" s="142">
        <f t="shared" si="55"/>
        <v>210</v>
      </c>
      <c r="P45" s="142">
        <f t="shared" si="55"/>
        <v>15.6</v>
      </c>
      <c r="Q45" s="142">
        <f t="shared" si="55"/>
        <v>6.4</v>
      </c>
      <c r="R45" s="142">
        <f t="shared" si="55"/>
        <v>135</v>
      </c>
      <c r="S45" s="142">
        <f t="shared" si="55"/>
        <v>86.6</v>
      </c>
      <c r="T45" s="142">
        <f t="shared" si="53"/>
        <v>1684</v>
      </c>
      <c r="U45" s="142">
        <f t="shared" si="53"/>
        <v>819.6</v>
      </c>
      <c r="V45" s="142">
        <f t="shared" si="53"/>
        <v>202.9</v>
      </c>
      <c r="W45" s="142">
        <f t="shared" si="53"/>
        <v>122.6</v>
      </c>
      <c r="X45" s="142">
        <f t="shared" si="53"/>
        <v>234</v>
      </c>
      <c r="Y45" s="142">
        <f t="shared" si="53"/>
        <v>184.8</v>
      </c>
      <c r="Z45" s="142">
        <f t="shared" si="53"/>
        <v>18.399999999999999</v>
      </c>
      <c r="AA45" s="142">
        <f t="shared" si="53"/>
        <v>76.599999999999994</v>
      </c>
      <c r="AB45" s="142">
        <f t="shared" si="53"/>
        <v>6.3</v>
      </c>
      <c r="AC45" s="142">
        <f t="shared" si="53"/>
        <v>1827.5</v>
      </c>
      <c r="AD45" s="142">
        <f t="shared" si="53"/>
        <v>695.6</v>
      </c>
      <c r="AE45" s="142">
        <f t="shared" si="53"/>
        <v>660.6</v>
      </c>
      <c r="AF45" s="142">
        <f t="shared" si="53"/>
        <v>35</v>
      </c>
      <c r="AG45" s="142">
        <f t="shared" si="53"/>
        <v>177.4</v>
      </c>
      <c r="AH45" s="142">
        <f t="shared" si="53"/>
        <v>411.7</v>
      </c>
      <c r="AI45" s="142">
        <f t="shared" si="53"/>
        <v>401</v>
      </c>
      <c r="AJ45" s="142">
        <f t="shared" si="53"/>
        <v>10.7</v>
      </c>
      <c r="AK45" s="142">
        <f t="shared" si="53"/>
        <v>1553</v>
      </c>
      <c r="AL45" s="142">
        <f t="shared" si="53"/>
        <v>871.5</v>
      </c>
      <c r="AM45" s="142">
        <f t="shared" si="53"/>
        <v>57.4</v>
      </c>
      <c r="AN45" s="142">
        <f t="shared" si="53"/>
        <v>1612</v>
      </c>
      <c r="AO45" s="142">
        <f t="shared" si="53"/>
        <v>1100</v>
      </c>
      <c r="AP45" s="142">
        <f t="shared" si="53"/>
        <v>512</v>
      </c>
      <c r="AQ45" s="142">
        <f t="shared" si="53"/>
        <v>20.100000000000001</v>
      </c>
      <c r="AR45" s="142">
        <f t="shared" si="53"/>
        <v>56.6</v>
      </c>
      <c r="AS45" s="142">
        <f t="shared" si="53"/>
        <v>737</v>
      </c>
      <c r="AT45" s="142">
        <f t="shared" si="53"/>
        <v>114860</v>
      </c>
      <c r="AU45" s="142">
        <f t="shared" si="53"/>
        <v>114840</v>
      </c>
      <c r="AV45" s="142">
        <f t="shared" si="53"/>
        <v>20</v>
      </c>
      <c r="AW45" s="142">
        <f t="shared" si="53"/>
        <v>3040</v>
      </c>
      <c r="AX45" s="142">
        <f t="shared" si="53"/>
        <v>495</v>
      </c>
      <c r="AY45" s="142">
        <f t="shared" si="53"/>
        <v>88</v>
      </c>
      <c r="AZ45" s="142">
        <f t="shared" si="53"/>
        <v>242</v>
      </c>
      <c r="BA45" s="142">
        <f t="shared" si="53"/>
        <v>974</v>
      </c>
      <c r="BB45" s="142">
        <f t="shared" si="53"/>
        <v>93</v>
      </c>
      <c r="BC45" s="142">
        <f t="shared" si="53"/>
        <v>579</v>
      </c>
      <c r="BD45" s="142">
        <f t="shared" si="53"/>
        <v>1260</v>
      </c>
      <c r="BE45" s="142">
        <f t="shared" si="53"/>
        <v>85</v>
      </c>
      <c r="BF45" s="142">
        <f t="shared" si="53"/>
        <v>75.5</v>
      </c>
      <c r="BG45" s="142">
        <f t="shared" si="53"/>
        <v>521</v>
      </c>
      <c r="BH45" s="142">
        <f t="shared" si="53"/>
        <v>0</v>
      </c>
      <c r="BI45" s="142">
        <f t="shared" si="53"/>
        <v>577.70000000000005</v>
      </c>
      <c r="BJ45" s="142">
        <f t="shared" si="53"/>
        <v>235</v>
      </c>
      <c r="BK45" s="142">
        <f t="shared" si="53"/>
        <v>342.7</v>
      </c>
      <c r="BL45" s="142">
        <f t="shared" si="53"/>
        <v>1563</v>
      </c>
      <c r="BM45" s="142">
        <f t="shared" si="53"/>
        <v>463</v>
      </c>
      <c r="BN45" s="142">
        <f t="shared" si="53"/>
        <v>1100</v>
      </c>
      <c r="BO45" s="142">
        <f t="shared" si="53"/>
        <v>252</v>
      </c>
      <c r="BP45" s="142">
        <f t="shared" si="53"/>
        <v>678</v>
      </c>
      <c r="BQ45" s="142">
        <f t="shared" si="54"/>
        <v>500</v>
      </c>
      <c r="BR45" s="142">
        <f t="shared" si="54"/>
        <v>365</v>
      </c>
      <c r="BS45" s="142">
        <f t="shared" si="54"/>
        <v>525</v>
      </c>
      <c r="BT45" s="142">
        <f t="shared" si="54"/>
        <v>86.5</v>
      </c>
      <c r="BU45" s="142">
        <f t="shared" si="54"/>
        <v>240.8</v>
      </c>
      <c r="BV45" s="142">
        <f t="shared" si="54"/>
        <v>813</v>
      </c>
      <c r="BW45" s="142">
        <f t="shared" si="54"/>
        <v>127.5</v>
      </c>
      <c r="BX45" s="142">
        <f t="shared" si="54"/>
        <v>117</v>
      </c>
      <c r="BY45" s="142">
        <f t="shared" si="54"/>
        <v>377.7</v>
      </c>
      <c r="BZ45" s="142">
        <f t="shared" si="54"/>
        <v>349</v>
      </c>
      <c r="CA45" s="142">
        <f t="shared" si="54"/>
        <v>17.899999999999999</v>
      </c>
      <c r="CB45" s="142">
        <f t="shared" si="54"/>
        <v>10.8</v>
      </c>
      <c r="CC45" s="142">
        <f t="shared" si="54"/>
        <v>259.8</v>
      </c>
      <c r="CD45" s="142">
        <f t="shared" si="54"/>
        <v>2224.4</v>
      </c>
      <c r="CE45" s="142">
        <f t="shared" si="54"/>
        <v>2085</v>
      </c>
      <c r="CF45" s="142">
        <f t="shared" si="54"/>
        <v>139.4</v>
      </c>
      <c r="CG45" s="142">
        <f t="shared" si="54"/>
        <v>604</v>
      </c>
      <c r="CH45" s="142">
        <f t="shared" si="54"/>
        <v>68</v>
      </c>
      <c r="CI45" s="142">
        <f t="shared" si="54"/>
        <v>76</v>
      </c>
      <c r="CJ45" s="142">
        <f t="shared" si="54"/>
        <v>204.5</v>
      </c>
      <c r="CK45" s="142">
        <f t="shared" si="54"/>
        <v>174</v>
      </c>
      <c r="CL45" s="142">
        <f t="shared" si="54"/>
        <v>895.2</v>
      </c>
      <c r="CM45" s="142">
        <f t="shared" si="54"/>
        <v>95.9</v>
      </c>
      <c r="CN45" s="142">
        <f t="shared" si="54"/>
        <v>9120</v>
      </c>
      <c r="CO45" s="142">
        <f t="shared" si="54"/>
        <v>1186.2</v>
      </c>
      <c r="CP45" s="142">
        <f t="shared" si="54"/>
        <v>954</v>
      </c>
      <c r="CQ45" s="142">
        <f t="shared" si="54"/>
        <v>19.5</v>
      </c>
      <c r="CR45" s="142">
        <f t="shared" si="54"/>
        <v>212.7</v>
      </c>
      <c r="CS45" s="142">
        <f t="shared" si="54"/>
        <v>118.1</v>
      </c>
      <c r="CT45" s="142">
        <f t="shared" si="54"/>
        <v>926</v>
      </c>
      <c r="CU45" s="142">
        <f t="shared" si="54"/>
        <v>323.89999999999998</v>
      </c>
      <c r="CV45" s="142">
        <f t="shared" si="54"/>
        <v>114</v>
      </c>
      <c r="CW45" s="142">
        <f t="shared" si="54"/>
        <v>53.2</v>
      </c>
      <c r="CX45" s="142">
        <f t="shared" si="54"/>
        <v>28.4</v>
      </c>
      <c r="CY45" s="142">
        <f t="shared" si="54"/>
        <v>334.8</v>
      </c>
      <c r="CZ45" s="142">
        <f t="shared" si="54"/>
        <v>463.3</v>
      </c>
      <c r="DA45" s="142">
        <f t="shared" si="54"/>
        <v>148.6</v>
      </c>
    </row>
    <row r="46" spans="1:105" s="125" customFormat="1" x14ac:dyDescent="0.2">
      <c r="A46" s="137" t="s">
        <v>74</v>
      </c>
      <c r="B46" s="125" t="s">
        <v>377</v>
      </c>
      <c r="C46" s="125">
        <v>2003</v>
      </c>
      <c r="D46" s="142">
        <f t="shared" si="55"/>
        <v>0.5</v>
      </c>
      <c r="E46" s="142">
        <f t="shared" si="55"/>
        <v>702</v>
      </c>
      <c r="F46" s="142">
        <f t="shared" si="55"/>
        <v>168.9</v>
      </c>
      <c r="G46" s="142">
        <f t="shared" si="55"/>
        <v>27</v>
      </c>
      <c r="H46" s="142">
        <f t="shared" si="55"/>
        <v>197</v>
      </c>
      <c r="I46" s="142">
        <f t="shared" si="55"/>
        <v>555.1</v>
      </c>
      <c r="J46" s="142">
        <f t="shared" si="55"/>
        <v>351.5</v>
      </c>
      <c r="K46" s="142">
        <f t="shared" si="55"/>
        <v>61.5</v>
      </c>
      <c r="L46" s="142">
        <f t="shared" si="55"/>
        <v>1.5</v>
      </c>
      <c r="M46" s="142">
        <f t="shared" si="55"/>
        <v>218.9</v>
      </c>
      <c r="N46" s="142">
        <f t="shared" si="55"/>
        <v>4</v>
      </c>
      <c r="O46" s="142">
        <f t="shared" si="55"/>
        <v>73</v>
      </c>
      <c r="P46" s="142">
        <f t="shared" si="55"/>
        <v>12.4</v>
      </c>
      <c r="Q46" s="142">
        <f t="shared" si="55"/>
        <v>1.2</v>
      </c>
      <c r="R46" s="142">
        <f t="shared" si="55"/>
        <v>5</v>
      </c>
      <c r="S46" s="142">
        <f t="shared" si="55"/>
        <v>45.6</v>
      </c>
      <c r="T46" s="142">
        <f t="shared" si="53"/>
        <v>3253</v>
      </c>
      <c r="U46" s="142">
        <f t="shared" si="53"/>
        <v>347.7</v>
      </c>
      <c r="V46" s="142">
        <f t="shared" si="53"/>
        <v>51.1</v>
      </c>
      <c r="W46" s="142">
        <f t="shared" si="53"/>
        <v>10.6</v>
      </c>
      <c r="X46" s="142">
        <f t="shared" si="53"/>
        <v>211.3</v>
      </c>
      <c r="Y46" s="142">
        <f t="shared" si="53"/>
        <v>90.1</v>
      </c>
      <c r="Z46" s="142">
        <f t="shared" si="53"/>
        <v>454.7</v>
      </c>
      <c r="AA46" s="142">
        <f t="shared" si="53"/>
        <v>8</v>
      </c>
      <c r="AB46" s="142">
        <f t="shared" si="53"/>
        <v>1.8</v>
      </c>
      <c r="AC46" s="142">
        <f t="shared" si="53"/>
        <v>1.1000000000000001</v>
      </c>
      <c r="AD46" s="142">
        <f t="shared" si="53"/>
        <v>175</v>
      </c>
      <c r="AE46" s="142">
        <f t="shared" si="53"/>
        <v>173</v>
      </c>
      <c r="AF46" s="142">
        <f t="shared" si="53"/>
        <v>2</v>
      </c>
      <c r="AG46" s="142">
        <f t="shared" si="53"/>
        <v>54.6</v>
      </c>
      <c r="AH46" s="142">
        <f t="shared" si="53"/>
        <v>509.4</v>
      </c>
      <c r="AI46" s="142">
        <f t="shared" si="53"/>
        <v>489</v>
      </c>
      <c r="AJ46" s="142">
        <f t="shared" si="53"/>
        <v>20.399999999999999</v>
      </c>
      <c r="AK46" s="142">
        <f t="shared" si="53"/>
        <v>78</v>
      </c>
      <c r="AL46" s="142">
        <f t="shared" si="53"/>
        <v>358.1</v>
      </c>
      <c r="AM46" s="142">
        <f t="shared" si="53"/>
        <v>11</v>
      </c>
      <c r="AN46" s="142">
        <f t="shared" si="53"/>
        <v>1568</v>
      </c>
      <c r="AO46" s="142">
        <f t="shared" si="53"/>
        <v>1358</v>
      </c>
      <c r="AP46" s="142">
        <f t="shared" si="53"/>
        <v>210</v>
      </c>
      <c r="AQ46" s="142">
        <f t="shared" si="53"/>
        <v>2.5</v>
      </c>
      <c r="AR46" s="142">
        <f t="shared" si="53"/>
        <v>8.6</v>
      </c>
      <c r="AS46" s="142">
        <f t="shared" si="53"/>
        <v>1549</v>
      </c>
      <c r="AT46" s="142">
        <f t="shared" si="53"/>
        <v>4200.3999999999996</v>
      </c>
      <c r="AU46" s="142">
        <f t="shared" si="53"/>
        <v>4200</v>
      </c>
      <c r="AV46" s="142">
        <f t="shared" si="53"/>
        <v>0.4</v>
      </c>
      <c r="AW46" s="142">
        <f t="shared" si="53"/>
        <v>1790</v>
      </c>
      <c r="AX46" s="142">
        <f t="shared" si="53"/>
        <v>95</v>
      </c>
      <c r="AY46" s="142">
        <f t="shared" si="53"/>
        <v>10</v>
      </c>
      <c r="AZ46" s="142">
        <f t="shared" si="53"/>
        <v>106</v>
      </c>
      <c r="BA46" s="142">
        <f t="shared" si="53"/>
        <v>745</v>
      </c>
      <c r="BB46" s="142">
        <f t="shared" si="53"/>
        <v>7</v>
      </c>
      <c r="BC46" s="142">
        <f t="shared" si="53"/>
        <v>73</v>
      </c>
      <c r="BD46" s="142">
        <f t="shared" si="53"/>
        <v>1221</v>
      </c>
      <c r="BE46" s="142">
        <f t="shared" si="53"/>
        <v>23</v>
      </c>
      <c r="BF46" s="142">
        <f t="shared" si="53"/>
        <v>30.1</v>
      </c>
      <c r="BG46" s="142">
        <f t="shared" si="53"/>
        <v>190</v>
      </c>
      <c r="BH46" s="142">
        <f t="shared" si="53"/>
        <v>0</v>
      </c>
      <c r="BI46" s="142">
        <f t="shared" si="53"/>
        <v>398.6</v>
      </c>
      <c r="BJ46" s="142">
        <f t="shared" si="53"/>
        <v>384</v>
      </c>
      <c r="BK46" s="142">
        <f t="shared" si="53"/>
        <v>14.6</v>
      </c>
      <c r="BL46" s="142">
        <f t="shared" si="53"/>
        <v>487</v>
      </c>
      <c r="BM46" s="142">
        <f t="shared" si="53"/>
        <v>314</v>
      </c>
      <c r="BN46" s="142">
        <f t="shared" si="53"/>
        <v>173</v>
      </c>
      <c r="BO46" s="142">
        <f t="shared" si="53"/>
        <v>63</v>
      </c>
      <c r="BP46" s="142">
        <f t="shared" si="53"/>
        <v>71</v>
      </c>
      <c r="BQ46" s="142">
        <f t="shared" si="54"/>
        <v>60</v>
      </c>
      <c r="BR46" s="142">
        <f t="shared" si="54"/>
        <v>5</v>
      </c>
      <c r="BS46" s="142">
        <f t="shared" si="54"/>
        <v>760</v>
      </c>
      <c r="BT46" s="142">
        <f t="shared" si="54"/>
        <v>61</v>
      </c>
      <c r="BU46" s="142">
        <f t="shared" si="54"/>
        <v>45.5</v>
      </c>
      <c r="BV46" s="142">
        <f t="shared" si="54"/>
        <v>725</v>
      </c>
      <c r="BW46" s="142">
        <f t="shared" si="54"/>
        <v>19.899999999999999</v>
      </c>
      <c r="BX46" s="142">
        <f t="shared" si="54"/>
        <v>11</v>
      </c>
      <c r="BY46" s="142">
        <f t="shared" si="54"/>
        <v>151.4</v>
      </c>
      <c r="BZ46" s="142">
        <f t="shared" si="54"/>
        <v>146</v>
      </c>
      <c r="CA46" s="142">
        <f t="shared" si="54"/>
        <v>5.4</v>
      </c>
      <c r="CB46" s="142">
        <f t="shared" si="54"/>
        <v>0</v>
      </c>
      <c r="CC46" s="142">
        <f t="shared" si="54"/>
        <v>8.1999999999999993</v>
      </c>
      <c r="CD46" s="142">
        <f t="shared" si="54"/>
        <v>4264</v>
      </c>
      <c r="CE46" s="142">
        <f t="shared" si="54"/>
        <v>4027</v>
      </c>
      <c r="CF46" s="142">
        <f t="shared" si="54"/>
        <v>237</v>
      </c>
      <c r="CG46" s="142">
        <f t="shared" si="54"/>
        <v>106</v>
      </c>
      <c r="CH46" s="142">
        <f t="shared" si="54"/>
        <v>2</v>
      </c>
      <c r="CI46" s="142">
        <f t="shared" si="54"/>
        <v>9</v>
      </c>
      <c r="CJ46" s="142">
        <f t="shared" si="54"/>
        <v>6</v>
      </c>
      <c r="CK46" s="142">
        <f t="shared" si="54"/>
        <v>58</v>
      </c>
      <c r="CL46" s="142">
        <f t="shared" si="54"/>
        <v>454.1</v>
      </c>
      <c r="CM46" s="142">
        <f t="shared" si="54"/>
        <v>39.200000000000003</v>
      </c>
      <c r="CN46" s="142">
        <f t="shared" si="54"/>
        <v>7661</v>
      </c>
      <c r="CO46" s="142">
        <f t="shared" si="54"/>
        <v>489.2</v>
      </c>
      <c r="CP46" s="142">
        <f t="shared" si="54"/>
        <v>447</v>
      </c>
      <c r="CQ46" s="142">
        <f t="shared" si="54"/>
        <v>11</v>
      </c>
      <c r="CR46" s="142">
        <f t="shared" si="54"/>
        <v>31.2</v>
      </c>
      <c r="CS46" s="142">
        <f t="shared" si="54"/>
        <v>83.7</v>
      </c>
      <c r="CT46" s="142">
        <f t="shared" si="54"/>
        <v>380</v>
      </c>
      <c r="CU46" s="142">
        <f t="shared" si="54"/>
        <v>93.8</v>
      </c>
      <c r="CV46" s="142">
        <f t="shared" si="54"/>
        <v>8</v>
      </c>
      <c r="CW46" s="142">
        <f t="shared" si="54"/>
        <v>12</v>
      </c>
      <c r="CX46" s="142">
        <f t="shared" si="54"/>
        <v>6.3</v>
      </c>
      <c r="CY46" s="142">
        <f t="shared" si="54"/>
        <v>80.400000000000006</v>
      </c>
      <c r="CZ46" s="142">
        <f t="shared" si="54"/>
        <v>464.8</v>
      </c>
      <c r="DA46" s="142">
        <f t="shared" si="54"/>
        <v>99.1</v>
      </c>
    </row>
    <row r="47" spans="1:105" s="125" customFormat="1" x14ac:dyDescent="0.2">
      <c r="A47" s="137" t="s">
        <v>75</v>
      </c>
      <c r="B47" s="125" t="s">
        <v>376</v>
      </c>
      <c r="C47" s="125">
        <v>2003</v>
      </c>
      <c r="D47" s="142">
        <f>D159</f>
        <v>47</v>
      </c>
      <c r="E47" s="142">
        <f t="shared" ref="E47:BP49" si="56">E159</f>
        <v>647</v>
      </c>
      <c r="F47" s="142">
        <f t="shared" si="56"/>
        <v>450.2</v>
      </c>
      <c r="G47" s="142">
        <f t="shared" si="56"/>
        <v>202</v>
      </c>
      <c r="H47" s="142">
        <f t="shared" si="56"/>
        <v>232</v>
      </c>
      <c r="I47" s="142">
        <f t="shared" si="56"/>
        <v>661.2</v>
      </c>
      <c r="J47" s="142">
        <f t="shared" si="56"/>
        <v>460.7</v>
      </c>
      <c r="K47" s="142">
        <f t="shared" si="56"/>
        <v>67.5</v>
      </c>
      <c r="L47" s="142">
        <f t="shared" si="56"/>
        <v>15.9</v>
      </c>
      <c r="M47" s="142">
        <f t="shared" si="56"/>
        <v>467.3</v>
      </c>
      <c r="N47" s="142">
        <f t="shared" si="56"/>
        <v>10</v>
      </c>
      <c r="O47" s="142">
        <f t="shared" si="56"/>
        <v>91</v>
      </c>
      <c r="P47" s="142">
        <f t="shared" si="56"/>
        <v>10.6</v>
      </c>
      <c r="Q47" s="142">
        <f t="shared" si="56"/>
        <v>5.2</v>
      </c>
      <c r="R47" s="142">
        <f t="shared" si="56"/>
        <v>0</v>
      </c>
      <c r="S47" s="142">
        <f t="shared" si="56"/>
        <v>64.3</v>
      </c>
      <c r="T47" s="142">
        <f t="shared" si="56"/>
        <v>2976</v>
      </c>
      <c r="U47" s="142">
        <f t="shared" si="56"/>
        <v>680.9</v>
      </c>
      <c r="V47" s="142">
        <f t="shared" si="56"/>
        <v>145</v>
      </c>
      <c r="W47" s="142">
        <f t="shared" si="56"/>
        <v>30.8</v>
      </c>
      <c r="X47" s="142">
        <f t="shared" si="56"/>
        <v>166.2</v>
      </c>
      <c r="Y47" s="142">
        <f t="shared" si="56"/>
        <v>145.9</v>
      </c>
      <c r="Z47" s="142">
        <f t="shared" si="56"/>
        <v>0</v>
      </c>
      <c r="AA47" s="142">
        <f t="shared" si="56"/>
        <v>48.5</v>
      </c>
      <c r="AB47" s="142">
        <f t="shared" si="56"/>
        <v>3.5</v>
      </c>
      <c r="AC47" s="142">
        <f t="shared" si="56"/>
        <v>0</v>
      </c>
      <c r="AD47" s="142">
        <f t="shared" si="56"/>
        <v>19.399999999999999</v>
      </c>
      <c r="AE47" s="142">
        <f t="shared" si="56"/>
        <v>0</v>
      </c>
      <c r="AF47" s="142">
        <f t="shared" si="56"/>
        <v>19.399999999999999</v>
      </c>
      <c r="AG47" s="142">
        <f t="shared" si="56"/>
        <v>106.7</v>
      </c>
      <c r="AH47" s="142">
        <f t="shared" si="56"/>
        <v>426.6</v>
      </c>
      <c r="AI47" s="142">
        <f t="shared" si="56"/>
        <v>420</v>
      </c>
      <c r="AJ47" s="142">
        <f t="shared" si="56"/>
        <v>6.6</v>
      </c>
      <c r="AK47" s="142">
        <f t="shared" si="56"/>
        <v>592</v>
      </c>
      <c r="AL47" s="142">
        <f t="shared" si="56"/>
        <v>380.7</v>
      </c>
      <c r="AM47" s="142">
        <f t="shared" si="56"/>
        <v>27.3</v>
      </c>
      <c r="AN47" s="142">
        <f t="shared" si="56"/>
        <v>1860</v>
      </c>
      <c r="AO47" s="142">
        <f t="shared" si="56"/>
        <v>1510</v>
      </c>
      <c r="AP47" s="142">
        <f t="shared" si="56"/>
        <v>350</v>
      </c>
      <c r="AQ47" s="142">
        <f t="shared" si="56"/>
        <v>8</v>
      </c>
      <c r="AR47" s="142">
        <f t="shared" si="56"/>
        <v>42.8</v>
      </c>
      <c r="AS47" s="142">
        <f t="shared" si="56"/>
        <v>993</v>
      </c>
      <c r="AT47" s="142">
        <f t="shared" si="56"/>
        <v>44929</v>
      </c>
      <c r="AU47" s="142">
        <f t="shared" si="56"/>
        <v>44920</v>
      </c>
      <c r="AV47" s="142">
        <f t="shared" si="56"/>
        <v>9</v>
      </c>
      <c r="AW47" s="142">
        <f t="shared" si="56"/>
        <v>2660</v>
      </c>
      <c r="AX47" s="142">
        <f t="shared" si="56"/>
        <v>290</v>
      </c>
      <c r="AY47" s="142">
        <f t="shared" si="56"/>
        <v>61</v>
      </c>
      <c r="AZ47" s="142">
        <f t="shared" si="56"/>
        <v>252</v>
      </c>
      <c r="BA47" s="142">
        <f t="shared" si="56"/>
        <v>738</v>
      </c>
      <c r="BB47" s="142">
        <f t="shared" si="56"/>
        <v>58</v>
      </c>
      <c r="BC47" s="142">
        <f t="shared" si="56"/>
        <v>149</v>
      </c>
      <c r="BD47" s="142">
        <f t="shared" si="56"/>
        <v>1168</v>
      </c>
      <c r="BE47" s="142">
        <f t="shared" si="56"/>
        <v>64.5</v>
      </c>
      <c r="BF47" s="142">
        <f t="shared" si="56"/>
        <v>69</v>
      </c>
      <c r="BG47" s="142">
        <f t="shared" si="56"/>
        <v>368</v>
      </c>
      <c r="BH47" s="142">
        <f t="shared" si="56"/>
        <v>0</v>
      </c>
      <c r="BI47" s="142">
        <f t="shared" si="56"/>
        <v>290.3</v>
      </c>
      <c r="BJ47" s="142">
        <f t="shared" si="56"/>
        <v>259</v>
      </c>
      <c r="BK47" s="142">
        <f t="shared" si="56"/>
        <v>31.3</v>
      </c>
      <c r="BL47" s="142">
        <f t="shared" si="56"/>
        <v>854</v>
      </c>
      <c r="BM47" s="142">
        <f t="shared" si="56"/>
        <v>404</v>
      </c>
      <c r="BN47" s="142">
        <f t="shared" si="56"/>
        <v>450</v>
      </c>
      <c r="BO47" s="142">
        <f t="shared" si="56"/>
        <v>170</v>
      </c>
      <c r="BP47" s="142">
        <f t="shared" si="56"/>
        <v>369</v>
      </c>
      <c r="BQ47" s="142">
        <f t="shared" ref="BQ47:DA49" si="57">BQ159</f>
        <v>373</v>
      </c>
      <c r="BR47" s="142">
        <f t="shared" si="57"/>
        <v>230</v>
      </c>
      <c r="BS47" s="142">
        <f t="shared" si="57"/>
        <v>688</v>
      </c>
      <c r="BT47" s="142">
        <f t="shared" si="57"/>
        <v>83</v>
      </c>
      <c r="BU47" s="142">
        <f t="shared" si="57"/>
        <v>209</v>
      </c>
      <c r="BV47" s="142">
        <f t="shared" si="57"/>
        <v>295</v>
      </c>
      <c r="BW47" s="142">
        <f t="shared" si="57"/>
        <v>94.1</v>
      </c>
      <c r="BX47" s="142">
        <f t="shared" si="57"/>
        <v>84</v>
      </c>
      <c r="BY47" s="142">
        <f t="shared" si="57"/>
        <v>343.1</v>
      </c>
      <c r="BZ47" s="142">
        <f t="shared" si="57"/>
        <v>323</v>
      </c>
      <c r="CA47" s="142">
        <f t="shared" si="57"/>
        <v>13.4</v>
      </c>
      <c r="CB47" s="142">
        <f t="shared" si="57"/>
        <v>6.7</v>
      </c>
      <c r="CC47" s="142">
        <f t="shared" si="57"/>
        <v>174.9</v>
      </c>
      <c r="CD47" s="142">
        <f t="shared" si="57"/>
        <v>2539.1999999999998</v>
      </c>
      <c r="CE47" s="142">
        <f t="shared" si="57"/>
        <v>2409</v>
      </c>
      <c r="CF47" s="142">
        <f t="shared" si="57"/>
        <v>130.19999999999999</v>
      </c>
      <c r="CG47" s="142">
        <f t="shared" si="57"/>
        <v>446</v>
      </c>
      <c r="CH47" s="142">
        <f t="shared" si="57"/>
        <v>49</v>
      </c>
      <c r="CI47" s="142">
        <f t="shared" si="57"/>
        <v>42</v>
      </c>
      <c r="CJ47" s="142">
        <f t="shared" si="57"/>
        <v>71.8</v>
      </c>
      <c r="CK47" s="142">
        <f t="shared" si="57"/>
        <v>158</v>
      </c>
      <c r="CL47" s="142">
        <f t="shared" si="57"/>
        <v>767.6</v>
      </c>
      <c r="CM47" s="142">
        <f t="shared" si="57"/>
        <v>77.900000000000006</v>
      </c>
      <c r="CN47" s="142">
        <f t="shared" si="57"/>
        <v>0</v>
      </c>
      <c r="CO47" s="142">
        <f t="shared" si="57"/>
        <v>887</v>
      </c>
      <c r="CP47" s="142">
        <f t="shared" si="57"/>
        <v>799</v>
      </c>
      <c r="CQ47" s="142">
        <f t="shared" si="57"/>
        <v>16.2</v>
      </c>
      <c r="CR47" s="142">
        <f t="shared" si="57"/>
        <v>71.8</v>
      </c>
      <c r="CS47" s="142">
        <f t="shared" si="57"/>
        <v>85.4</v>
      </c>
      <c r="CT47" s="142">
        <f t="shared" si="57"/>
        <v>868</v>
      </c>
      <c r="CU47" s="142">
        <f t="shared" si="57"/>
        <v>268.8</v>
      </c>
      <c r="CV47" s="142">
        <f t="shared" si="57"/>
        <v>86</v>
      </c>
      <c r="CW47" s="142">
        <f t="shared" si="57"/>
        <v>45.4</v>
      </c>
      <c r="CX47" s="142">
        <f t="shared" si="57"/>
        <v>19.3</v>
      </c>
      <c r="CY47" s="142">
        <f t="shared" si="57"/>
        <v>258.39999999999998</v>
      </c>
      <c r="CZ47" s="142">
        <f t="shared" si="57"/>
        <v>419</v>
      </c>
      <c r="DA47" s="142">
        <f t="shared" si="57"/>
        <v>139.69999999999999</v>
      </c>
    </row>
    <row r="48" spans="1:105" s="125" customFormat="1" x14ac:dyDescent="0.2">
      <c r="A48" s="137" t="s">
        <v>76</v>
      </c>
      <c r="B48" s="125" t="s">
        <v>375</v>
      </c>
      <c r="C48" s="125">
        <v>2003</v>
      </c>
      <c r="D48" s="142">
        <f t="shared" ref="D48:S49" si="58">D160</f>
        <v>0</v>
      </c>
      <c r="E48" s="142">
        <f t="shared" si="58"/>
        <v>0</v>
      </c>
      <c r="F48" s="142">
        <f t="shared" si="58"/>
        <v>3.5</v>
      </c>
      <c r="G48" s="142">
        <f t="shared" si="58"/>
        <v>19</v>
      </c>
      <c r="H48" s="142">
        <f t="shared" si="58"/>
        <v>0</v>
      </c>
      <c r="I48" s="142">
        <f t="shared" si="58"/>
        <v>0</v>
      </c>
      <c r="J48" s="142">
        <f t="shared" si="58"/>
        <v>2</v>
      </c>
      <c r="K48" s="142">
        <f t="shared" si="58"/>
        <v>0</v>
      </c>
      <c r="L48" s="142">
        <f t="shared" si="58"/>
        <v>2.2000000000000002</v>
      </c>
      <c r="M48" s="142">
        <f t="shared" si="58"/>
        <v>2.5</v>
      </c>
      <c r="N48" s="142">
        <f t="shared" si="58"/>
        <v>1</v>
      </c>
      <c r="O48" s="142">
        <f t="shared" si="58"/>
        <v>0</v>
      </c>
      <c r="P48" s="142">
        <f t="shared" si="58"/>
        <v>1.6</v>
      </c>
      <c r="Q48" s="142">
        <f t="shared" si="58"/>
        <v>0</v>
      </c>
      <c r="R48" s="142">
        <f t="shared" si="58"/>
        <v>0</v>
      </c>
      <c r="S48" s="142">
        <f t="shared" si="58"/>
        <v>1.3</v>
      </c>
      <c r="T48" s="142">
        <f t="shared" si="56"/>
        <v>91</v>
      </c>
      <c r="U48" s="142">
        <f t="shared" si="56"/>
        <v>26.2</v>
      </c>
      <c r="V48" s="142">
        <f t="shared" si="56"/>
        <v>4</v>
      </c>
      <c r="W48" s="142">
        <f t="shared" si="56"/>
        <v>0.7</v>
      </c>
      <c r="X48" s="142">
        <f t="shared" si="56"/>
        <v>0.1</v>
      </c>
      <c r="Y48" s="142">
        <f t="shared" si="56"/>
        <v>5.7</v>
      </c>
      <c r="Z48" s="142">
        <f t="shared" si="56"/>
        <v>0</v>
      </c>
      <c r="AA48" s="142">
        <f t="shared" si="56"/>
        <v>8.8000000000000007</v>
      </c>
      <c r="AB48" s="142">
        <f t="shared" si="56"/>
        <v>0.2</v>
      </c>
      <c r="AC48" s="142">
        <f t="shared" si="56"/>
        <v>0</v>
      </c>
      <c r="AD48" s="142">
        <f t="shared" si="56"/>
        <v>0</v>
      </c>
      <c r="AE48" s="142">
        <f t="shared" si="56"/>
        <v>0</v>
      </c>
      <c r="AF48" s="142">
        <f t="shared" si="56"/>
        <v>0</v>
      </c>
      <c r="AG48" s="142">
        <f t="shared" si="56"/>
        <v>0.3</v>
      </c>
      <c r="AH48" s="142">
        <f t="shared" si="56"/>
        <v>0</v>
      </c>
      <c r="AI48" s="142">
        <f t="shared" si="56"/>
        <v>0</v>
      </c>
      <c r="AJ48" s="142">
        <f t="shared" si="56"/>
        <v>0</v>
      </c>
      <c r="AK48" s="142">
        <f t="shared" si="56"/>
        <v>59</v>
      </c>
      <c r="AL48" s="142">
        <f t="shared" si="56"/>
        <v>0</v>
      </c>
      <c r="AM48" s="142">
        <f t="shared" si="56"/>
        <v>0</v>
      </c>
      <c r="AN48" s="142">
        <f t="shared" si="56"/>
        <v>79.5</v>
      </c>
      <c r="AO48" s="142">
        <f t="shared" si="56"/>
        <v>79</v>
      </c>
      <c r="AP48" s="142">
        <f t="shared" si="56"/>
        <v>0.5</v>
      </c>
      <c r="AQ48" s="142">
        <f t="shared" si="56"/>
        <v>4</v>
      </c>
      <c r="AR48" s="142">
        <f t="shared" si="56"/>
        <v>0</v>
      </c>
      <c r="AS48" s="142">
        <f t="shared" si="56"/>
        <v>20</v>
      </c>
      <c r="AT48" s="142">
        <f t="shared" si="56"/>
        <v>3560</v>
      </c>
      <c r="AU48" s="142">
        <f t="shared" si="56"/>
        <v>3560</v>
      </c>
      <c r="AV48" s="142">
        <f t="shared" si="56"/>
        <v>0</v>
      </c>
      <c r="AW48" s="142">
        <f t="shared" si="56"/>
        <v>200</v>
      </c>
      <c r="AX48" s="142">
        <f t="shared" si="56"/>
        <v>4</v>
      </c>
      <c r="AY48" s="142">
        <f t="shared" si="56"/>
        <v>0</v>
      </c>
      <c r="AZ48" s="142">
        <f t="shared" si="56"/>
        <v>0</v>
      </c>
      <c r="BA48" s="142">
        <f t="shared" si="56"/>
        <v>0</v>
      </c>
      <c r="BB48" s="142">
        <f t="shared" si="56"/>
        <v>0</v>
      </c>
      <c r="BC48" s="142">
        <f t="shared" si="56"/>
        <v>49</v>
      </c>
      <c r="BD48" s="142">
        <f t="shared" si="56"/>
        <v>0</v>
      </c>
      <c r="BE48" s="142">
        <f t="shared" si="56"/>
        <v>0</v>
      </c>
      <c r="BF48" s="142">
        <f t="shared" si="56"/>
        <v>12</v>
      </c>
      <c r="BG48" s="142">
        <f t="shared" si="56"/>
        <v>26</v>
      </c>
      <c r="BH48" s="142">
        <f t="shared" si="56"/>
        <v>0</v>
      </c>
      <c r="BI48" s="142">
        <f t="shared" si="56"/>
        <v>367.1</v>
      </c>
      <c r="BJ48" s="142">
        <f t="shared" si="56"/>
        <v>360</v>
      </c>
      <c r="BK48" s="142">
        <f t="shared" si="56"/>
        <v>7.1</v>
      </c>
      <c r="BL48" s="142">
        <f t="shared" si="56"/>
        <v>2</v>
      </c>
      <c r="BM48" s="142">
        <f t="shared" si="56"/>
        <v>2</v>
      </c>
      <c r="BN48" s="142">
        <f t="shared" si="56"/>
        <v>0</v>
      </c>
      <c r="BO48" s="142">
        <f t="shared" si="56"/>
        <v>6</v>
      </c>
      <c r="BP48" s="142">
        <f t="shared" si="56"/>
        <v>0</v>
      </c>
      <c r="BQ48" s="142">
        <f t="shared" si="57"/>
        <v>7</v>
      </c>
      <c r="BR48" s="142">
        <f t="shared" si="57"/>
        <v>0</v>
      </c>
      <c r="BS48" s="142">
        <f t="shared" si="57"/>
        <v>0</v>
      </c>
      <c r="BT48" s="142">
        <f t="shared" si="57"/>
        <v>0</v>
      </c>
      <c r="BU48" s="142">
        <f t="shared" si="57"/>
        <v>5.7</v>
      </c>
      <c r="BV48" s="142">
        <f t="shared" si="57"/>
        <v>0</v>
      </c>
      <c r="BW48" s="142">
        <f t="shared" si="57"/>
        <v>1.5</v>
      </c>
      <c r="BX48" s="142">
        <f t="shared" si="57"/>
        <v>0</v>
      </c>
      <c r="BY48" s="142">
        <f t="shared" si="57"/>
        <v>20.2</v>
      </c>
      <c r="BZ48" s="142">
        <f t="shared" si="57"/>
        <v>19</v>
      </c>
      <c r="CA48" s="142">
        <f t="shared" si="57"/>
        <v>1.2</v>
      </c>
      <c r="CB48" s="142">
        <f t="shared" si="57"/>
        <v>0</v>
      </c>
      <c r="CC48" s="142">
        <f t="shared" si="57"/>
        <v>0</v>
      </c>
      <c r="CD48" s="142">
        <f t="shared" si="57"/>
        <v>50</v>
      </c>
      <c r="CE48" s="142">
        <f t="shared" si="57"/>
        <v>50</v>
      </c>
      <c r="CF48" s="142">
        <f t="shared" si="57"/>
        <v>0</v>
      </c>
      <c r="CG48" s="142">
        <f t="shared" si="57"/>
        <v>10</v>
      </c>
      <c r="CH48" s="142">
        <f t="shared" si="57"/>
        <v>1</v>
      </c>
      <c r="CI48" s="142">
        <f t="shared" si="57"/>
        <v>0</v>
      </c>
      <c r="CJ48" s="142">
        <f t="shared" si="57"/>
        <v>0</v>
      </c>
      <c r="CK48" s="142">
        <f t="shared" si="57"/>
        <v>16</v>
      </c>
      <c r="CL48" s="142">
        <f t="shared" si="57"/>
        <v>0</v>
      </c>
      <c r="CM48" s="142">
        <f t="shared" si="57"/>
        <v>0</v>
      </c>
      <c r="CN48" s="142">
        <f t="shared" si="57"/>
        <v>0</v>
      </c>
      <c r="CO48" s="142">
        <f t="shared" si="57"/>
        <v>21.3</v>
      </c>
      <c r="CP48" s="142">
        <f t="shared" si="57"/>
        <v>20</v>
      </c>
      <c r="CQ48" s="142">
        <f t="shared" si="57"/>
        <v>0.3</v>
      </c>
      <c r="CR48" s="142">
        <f t="shared" si="57"/>
        <v>1</v>
      </c>
      <c r="CS48" s="142">
        <f t="shared" si="57"/>
        <v>6.6</v>
      </c>
      <c r="CT48" s="142">
        <f t="shared" si="57"/>
        <v>39</v>
      </c>
      <c r="CU48" s="142">
        <f t="shared" si="57"/>
        <v>0</v>
      </c>
      <c r="CV48" s="142">
        <f t="shared" si="57"/>
        <v>0</v>
      </c>
      <c r="CW48" s="142">
        <f t="shared" si="57"/>
        <v>0</v>
      </c>
      <c r="CX48" s="142">
        <f t="shared" si="57"/>
        <v>0</v>
      </c>
      <c r="CY48" s="142">
        <f t="shared" si="57"/>
        <v>0.5</v>
      </c>
      <c r="CZ48" s="142">
        <f t="shared" si="57"/>
        <v>7</v>
      </c>
      <c r="DA48" s="142">
        <f t="shared" si="57"/>
        <v>0</v>
      </c>
    </row>
    <row r="49" spans="1:105" s="125" customFormat="1" x14ac:dyDescent="0.2">
      <c r="A49" s="137" t="s">
        <v>77</v>
      </c>
      <c r="B49" s="125" t="s">
        <v>374</v>
      </c>
      <c r="C49" s="125">
        <v>2003</v>
      </c>
      <c r="D49" s="142">
        <f t="shared" si="58"/>
        <v>45.5</v>
      </c>
      <c r="E49" s="142">
        <f t="shared" si="58"/>
        <v>670</v>
      </c>
      <c r="F49" s="142">
        <f t="shared" si="58"/>
        <v>322.7</v>
      </c>
      <c r="G49" s="142">
        <f t="shared" si="58"/>
        <v>211</v>
      </c>
      <c r="H49" s="142">
        <f t="shared" si="58"/>
        <v>236</v>
      </c>
      <c r="I49" s="142">
        <f t="shared" si="58"/>
        <v>702.8</v>
      </c>
      <c r="J49" s="142">
        <f t="shared" si="58"/>
        <v>616</v>
      </c>
      <c r="K49" s="142">
        <f t="shared" si="58"/>
        <v>71.3</v>
      </c>
      <c r="L49" s="142">
        <f t="shared" si="58"/>
        <v>9.4</v>
      </c>
      <c r="M49" s="142">
        <f t="shared" si="58"/>
        <v>273.5</v>
      </c>
      <c r="N49" s="142">
        <f t="shared" si="58"/>
        <v>10</v>
      </c>
      <c r="O49" s="142">
        <f t="shared" si="58"/>
        <v>192</v>
      </c>
      <c r="P49" s="142">
        <f t="shared" si="58"/>
        <v>15.8</v>
      </c>
      <c r="Q49" s="142">
        <f t="shared" si="58"/>
        <v>2.4</v>
      </c>
      <c r="R49" s="142">
        <f t="shared" si="58"/>
        <v>0</v>
      </c>
      <c r="S49" s="142">
        <f t="shared" si="58"/>
        <v>116.5</v>
      </c>
      <c r="T49" s="142">
        <f t="shared" si="56"/>
        <v>1870</v>
      </c>
      <c r="U49" s="142">
        <f t="shared" si="56"/>
        <v>459.9</v>
      </c>
      <c r="V49" s="142">
        <f t="shared" si="56"/>
        <v>105</v>
      </c>
      <c r="W49" s="142">
        <f t="shared" si="56"/>
        <v>101.7</v>
      </c>
      <c r="X49" s="142">
        <f t="shared" si="56"/>
        <v>279</v>
      </c>
      <c r="Y49" s="142">
        <f t="shared" si="56"/>
        <v>123.3</v>
      </c>
      <c r="Z49" s="142">
        <f t="shared" si="56"/>
        <v>0</v>
      </c>
      <c r="AA49" s="142">
        <f t="shared" si="56"/>
        <v>27.3</v>
      </c>
      <c r="AB49" s="142">
        <f t="shared" si="56"/>
        <v>2.5</v>
      </c>
      <c r="AC49" s="142">
        <f t="shared" si="56"/>
        <v>0</v>
      </c>
      <c r="AD49" s="142">
        <f t="shared" si="56"/>
        <v>15.5</v>
      </c>
      <c r="AE49" s="142">
        <f t="shared" si="56"/>
        <v>0</v>
      </c>
      <c r="AF49" s="142">
        <f t="shared" si="56"/>
        <v>15.5</v>
      </c>
      <c r="AG49" s="142">
        <f t="shared" si="56"/>
        <v>125</v>
      </c>
      <c r="AH49" s="142">
        <f t="shared" si="56"/>
        <v>494.5</v>
      </c>
      <c r="AI49" s="142">
        <f t="shared" si="56"/>
        <v>470</v>
      </c>
      <c r="AJ49" s="142">
        <f t="shared" si="56"/>
        <v>24.5</v>
      </c>
      <c r="AK49" s="142">
        <f t="shared" si="56"/>
        <v>980</v>
      </c>
      <c r="AL49" s="142">
        <f t="shared" si="56"/>
        <v>848.9</v>
      </c>
      <c r="AM49" s="142">
        <f t="shared" si="56"/>
        <v>41.1</v>
      </c>
      <c r="AN49" s="142">
        <f t="shared" si="56"/>
        <v>1239</v>
      </c>
      <c r="AO49" s="142">
        <f t="shared" si="56"/>
        <v>868</v>
      </c>
      <c r="AP49" s="142">
        <f t="shared" si="56"/>
        <v>371</v>
      </c>
      <c r="AQ49" s="142">
        <f t="shared" si="56"/>
        <v>10.6</v>
      </c>
      <c r="AR49" s="142">
        <f t="shared" si="56"/>
        <v>20.9</v>
      </c>
      <c r="AS49" s="142">
        <f t="shared" si="56"/>
        <v>1276</v>
      </c>
      <c r="AT49" s="142">
        <f t="shared" si="56"/>
        <v>70571.399999999994</v>
      </c>
      <c r="AU49" s="142">
        <f t="shared" si="56"/>
        <v>70560</v>
      </c>
      <c r="AV49" s="142">
        <f t="shared" si="56"/>
        <v>11.4</v>
      </c>
      <c r="AW49" s="142">
        <f t="shared" si="56"/>
        <v>1970</v>
      </c>
      <c r="AX49" s="142">
        <f t="shared" si="56"/>
        <v>296</v>
      </c>
      <c r="AY49" s="142">
        <f t="shared" si="56"/>
        <v>37</v>
      </c>
      <c r="AZ49" s="142">
        <f t="shared" si="56"/>
        <v>96</v>
      </c>
      <c r="BA49" s="142">
        <f t="shared" si="56"/>
        <v>987</v>
      </c>
      <c r="BB49" s="142">
        <f t="shared" si="56"/>
        <v>42</v>
      </c>
      <c r="BC49" s="142">
        <f t="shared" si="56"/>
        <v>107</v>
      </c>
      <c r="BD49" s="142">
        <f t="shared" si="56"/>
        <v>1313</v>
      </c>
      <c r="BE49" s="142">
        <f t="shared" si="56"/>
        <v>43</v>
      </c>
      <c r="BF49" s="142">
        <f t="shared" si="56"/>
        <v>24.6</v>
      </c>
      <c r="BG49" s="142">
        <f t="shared" si="56"/>
        <v>318</v>
      </c>
      <c r="BH49" s="142">
        <f t="shared" si="56"/>
        <v>0</v>
      </c>
      <c r="BI49" s="142">
        <f t="shared" si="56"/>
        <v>304.3</v>
      </c>
      <c r="BJ49" s="142">
        <f t="shared" si="56"/>
        <v>0</v>
      </c>
      <c r="BK49" s="142">
        <f t="shared" si="56"/>
        <v>304.3</v>
      </c>
      <c r="BL49" s="142">
        <f t="shared" si="56"/>
        <v>1194</v>
      </c>
      <c r="BM49" s="142">
        <f t="shared" si="56"/>
        <v>371</v>
      </c>
      <c r="BN49" s="142">
        <f t="shared" si="56"/>
        <v>823</v>
      </c>
      <c r="BO49" s="142">
        <f t="shared" si="56"/>
        <v>139</v>
      </c>
      <c r="BP49" s="142">
        <f t="shared" si="56"/>
        <v>380</v>
      </c>
      <c r="BQ49" s="142">
        <f t="shared" si="57"/>
        <v>180</v>
      </c>
      <c r="BR49" s="142">
        <f t="shared" si="57"/>
        <v>170</v>
      </c>
      <c r="BS49" s="142">
        <f t="shared" si="57"/>
        <v>597</v>
      </c>
      <c r="BT49" s="142">
        <f t="shared" si="57"/>
        <v>64.5</v>
      </c>
      <c r="BU49" s="142">
        <f t="shared" si="57"/>
        <v>71.599999999999994</v>
      </c>
      <c r="BV49" s="142">
        <f t="shared" si="57"/>
        <v>206.7</v>
      </c>
      <c r="BW49" s="142">
        <f t="shared" si="57"/>
        <v>51.8</v>
      </c>
      <c r="BX49" s="142">
        <f t="shared" si="57"/>
        <v>44</v>
      </c>
      <c r="BY49" s="142">
        <f t="shared" si="57"/>
        <v>165.8</v>
      </c>
      <c r="BZ49" s="142">
        <f t="shared" si="57"/>
        <v>153</v>
      </c>
      <c r="CA49" s="142">
        <f t="shared" si="57"/>
        <v>8.6999999999999993</v>
      </c>
      <c r="CB49" s="142">
        <f t="shared" si="57"/>
        <v>4.0999999999999996</v>
      </c>
      <c r="CC49" s="142">
        <f t="shared" si="57"/>
        <v>93.1</v>
      </c>
      <c r="CD49" s="142">
        <f t="shared" si="57"/>
        <v>3042.2</v>
      </c>
      <c r="CE49" s="142">
        <f t="shared" si="57"/>
        <v>2796</v>
      </c>
      <c r="CF49" s="142">
        <f t="shared" si="57"/>
        <v>246.2</v>
      </c>
      <c r="CG49" s="142">
        <f t="shared" si="57"/>
        <v>254</v>
      </c>
      <c r="CH49" s="142">
        <f t="shared" si="57"/>
        <v>20</v>
      </c>
      <c r="CI49" s="142">
        <f t="shared" si="57"/>
        <v>43</v>
      </c>
      <c r="CJ49" s="142">
        <f t="shared" si="57"/>
        <v>138.69999999999999</v>
      </c>
      <c r="CK49" s="142">
        <f t="shared" si="57"/>
        <v>58</v>
      </c>
      <c r="CL49" s="142">
        <f t="shared" si="57"/>
        <v>581.6</v>
      </c>
      <c r="CM49" s="142">
        <f t="shared" si="57"/>
        <v>57.2</v>
      </c>
      <c r="CN49" s="142">
        <f t="shared" si="57"/>
        <v>0</v>
      </c>
      <c r="CO49" s="142">
        <f t="shared" si="57"/>
        <v>320.10000000000002</v>
      </c>
      <c r="CP49" s="142">
        <f t="shared" si="57"/>
        <v>135</v>
      </c>
      <c r="CQ49" s="142">
        <f t="shared" si="57"/>
        <v>14</v>
      </c>
      <c r="CR49" s="142">
        <f t="shared" si="57"/>
        <v>171.1</v>
      </c>
      <c r="CS49" s="142">
        <f t="shared" si="57"/>
        <v>109.8</v>
      </c>
      <c r="CT49" s="142">
        <f t="shared" si="57"/>
        <v>398</v>
      </c>
      <c r="CU49" s="142">
        <f t="shared" si="57"/>
        <v>148.9</v>
      </c>
      <c r="CV49" s="142">
        <f t="shared" si="57"/>
        <v>36</v>
      </c>
      <c r="CW49" s="142">
        <f t="shared" si="57"/>
        <v>19.8</v>
      </c>
      <c r="CX49" s="142">
        <f t="shared" si="57"/>
        <v>15.3</v>
      </c>
      <c r="CY49" s="142">
        <f t="shared" si="57"/>
        <v>156.19999999999999</v>
      </c>
      <c r="CZ49" s="142">
        <f t="shared" si="57"/>
        <v>502.1</v>
      </c>
      <c r="DA49" s="142">
        <f t="shared" si="57"/>
        <v>106.3</v>
      </c>
    </row>
    <row r="50" spans="1:105" s="125" customFormat="1" x14ac:dyDescent="0.2">
      <c r="A50" s="137" t="s">
        <v>78</v>
      </c>
      <c r="B50" s="125" t="s">
        <v>373</v>
      </c>
      <c r="C50" s="125">
        <v>2003</v>
      </c>
      <c r="D50" s="142">
        <f>D163</f>
        <v>0</v>
      </c>
      <c r="E50" s="142">
        <f t="shared" ref="E50:BP53" si="59">E163</f>
        <v>0</v>
      </c>
      <c r="F50" s="142">
        <f t="shared" si="59"/>
        <v>0</v>
      </c>
      <c r="G50" s="142">
        <f t="shared" si="59"/>
        <v>0</v>
      </c>
      <c r="H50" s="142">
        <f t="shared" si="59"/>
        <v>0</v>
      </c>
      <c r="I50" s="142">
        <f t="shared" si="59"/>
        <v>0</v>
      </c>
      <c r="J50" s="142">
        <f t="shared" si="59"/>
        <v>2</v>
      </c>
      <c r="K50" s="142">
        <f t="shared" si="59"/>
        <v>0</v>
      </c>
      <c r="L50" s="142">
        <f t="shared" si="59"/>
        <v>0</v>
      </c>
      <c r="M50" s="142">
        <f t="shared" si="59"/>
        <v>0</v>
      </c>
      <c r="N50" s="142">
        <f t="shared" si="59"/>
        <v>0</v>
      </c>
      <c r="O50" s="142">
        <f t="shared" si="59"/>
        <v>0</v>
      </c>
      <c r="P50" s="142">
        <f t="shared" si="59"/>
        <v>0</v>
      </c>
      <c r="Q50" s="142">
        <f t="shared" si="59"/>
        <v>0</v>
      </c>
      <c r="R50" s="142">
        <f t="shared" si="59"/>
        <v>0</v>
      </c>
      <c r="S50" s="142">
        <f t="shared" si="59"/>
        <v>1471</v>
      </c>
      <c r="T50" s="142">
        <f t="shared" si="59"/>
        <v>0</v>
      </c>
      <c r="U50" s="142">
        <f t="shared" si="59"/>
        <v>10</v>
      </c>
      <c r="V50" s="142">
        <f t="shared" si="59"/>
        <v>0</v>
      </c>
      <c r="W50" s="142">
        <f t="shared" si="59"/>
        <v>0</v>
      </c>
      <c r="X50" s="142">
        <f t="shared" si="59"/>
        <v>0</v>
      </c>
      <c r="Y50" s="142">
        <f t="shared" si="59"/>
        <v>0</v>
      </c>
      <c r="Z50" s="142">
        <f t="shared" si="59"/>
        <v>2</v>
      </c>
      <c r="AA50" s="142">
        <f t="shared" si="59"/>
        <v>0</v>
      </c>
      <c r="AB50" s="142">
        <f t="shared" si="59"/>
        <v>0</v>
      </c>
      <c r="AC50" s="142">
        <f t="shared" si="59"/>
        <v>0</v>
      </c>
      <c r="AD50" s="142">
        <f t="shared" si="59"/>
        <v>0</v>
      </c>
      <c r="AE50" s="142">
        <f t="shared" si="59"/>
        <v>0</v>
      </c>
      <c r="AF50" s="142">
        <f t="shared" si="59"/>
        <v>0</v>
      </c>
      <c r="AG50" s="142">
        <f t="shared" si="59"/>
        <v>0</v>
      </c>
      <c r="AH50" s="142">
        <f t="shared" si="59"/>
        <v>0</v>
      </c>
      <c r="AI50" s="142">
        <f t="shared" si="59"/>
        <v>0</v>
      </c>
      <c r="AJ50" s="142">
        <f t="shared" si="59"/>
        <v>0</v>
      </c>
      <c r="AK50" s="142">
        <f t="shared" si="59"/>
        <v>0</v>
      </c>
      <c r="AL50" s="142">
        <f t="shared" si="59"/>
        <v>0</v>
      </c>
      <c r="AM50" s="142">
        <f t="shared" si="59"/>
        <v>0</v>
      </c>
      <c r="AN50" s="142">
        <f t="shared" si="59"/>
        <v>0</v>
      </c>
      <c r="AO50" s="142">
        <f t="shared" si="59"/>
        <v>0</v>
      </c>
      <c r="AP50" s="142">
        <f t="shared" si="59"/>
        <v>0</v>
      </c>
      <c r="AQ50" s="142">
        <f t="shared" si="59"/>
        <v>0</v>
      </c>
      <c r="AR50" s="142">
        <f t="shared" si="59"/>
        <v>1</v>
      </c>
      <c r="AS50" s="142">
        <f t="shared" si="59"/>
        <v>2</v>
      </c>
      <c r="AT50" s="142">
        <f t="shared" si="59"/>
        <v>256</v>
      </c>
      <c r="AU50" s="142">
        <f t="shared" si="59"/>
        <v>256</v>
      </c>
      <c r="AV50" s="142">
        <f t="shared" si="59"/>
        <v>0</v>
      </c>
      <c r="AW50" s="142">
        <f t="shared" si="59"/>
        <v>23</v>
      </c>
      <c r="AX50" s="142">
        <f t="shared" si="59"/>
        <v>0</v>
      </c>
      <c r="AY50" s="142">
        <f t="shared" si="59"/>
        <v>0</v>
      </c>
      <c r="AZ50" s="142">
        <f t="shared" si="59"/>
        <v>0</v>
      </c>
      <c r="BA50" s="142">
        <f t="shared" si="59"/>
        <v>14</v>
      </c>
      <c r="BB50" s="142">
        <f t="shared" si="59"/>
        <v>0</v>
      </c>
      <c r="BC50" s="142">
        <f t="shared" si="59"/>
        <v>0</v>
      </c>
      <c r="BD50" s="142">
        <f t="shared" si="59"/>
        <v>0</v>
      </c>
      <c r="BE50" s="142">
        <f t="shared" si="59"/>
        <v>0</v>
      </c>
      <c r="BF50" s="142">
        <f t="shared" si="59"/>
        <v>0</v>
      </c>
      <c r="BG50" s="142">
        <f t="shared" si="59"/>
        <v>0</v>
      </c>
      <c r="BH50" s="142">
        <f t="shared" si="59"/>
        <v>0</v>
      </c>
      <c r="BI50" s="142">
        <f t="shared" si="59"/>
        <v>0</v>
      </c>
      <c r="BJ50" s="142">
        <f t="shared" si="59"/>
        <v>0</v>
      </c>
      <c r="BK50" s="142">
        <f t="shared" si="59"/>
        <v>0</v>
      </c>
      <c r="BL50" s="142">
        <f t="shared" si="59"/>
        <v>0</v>
      </c>
      <c r="BM50" s="142">
        <f t="shared" si="59"/>
        <v>0</v>
      </c>
      <c r="BN50" s="142">
        <f t="shared" si="59"/>
        <v>0</v>
      </c>
      <c r="BO50" s="142">
        <f t="shared" si="59"/>
        <v>1</v>
      </c>
      <c r="BP50" s="142">
        <f t="shared" si="59"/>
        <v>0</v>
      </c>
      <c r="BQ50" s="142">
        <f t="shared" ref="BQ50:DA53" si="60">BQ163</f>
        <v>0</v>
      </c>
      <c r="BR50" s="142">
        <f t="shared" si="60"/>
        <v>0</v>
      </c>
      <c r="BS50" s="142">
        <f t="shared" si="60"/>
        <v>0</v>
      </c>
      <c r="BT50" s="142">
        <f t="shared" si="60"/>
        <v>0</v>
      </c>
      <c r="BU50" s="142">
        <f t="shared" si="60"/>
        <v>0</v>
      </c>
      <c r="BV50" s="142">
        <f t="shared" si="60"/>
        <v>0</v>
      </c>
      <c r="BW50" s="142">
        <f t="shared" si="60"/>
        <v>0</v>
      </c>
      <c r="BX50" s="142">
        <f t="shared" si="60"/>
        <v>0</v>
      </c>
      <c r="BY50" s="142">
        <f t="shared" si="60"/>
        <v>0</v>
      </c>
      <c r="BZ50" s="142">
        <f t="shared" si="60"/>
        <v>0</v>
      </c>
      <c r="CA50" s="142">
        <f t="shared" si="60"/>
        <v>0</v>
      </c>
      <c r="CB50" s="142">
        <f t="shared" si="60"/>
        <v>0</v>
      </c>
      <c r="CC50" s="142">
        <f t="shared" si="60"/>
        <v>0</v>
      </c>
      <c r="CD50" s="142">
        <f t="shared" si="60"/>
        <v>16</v>
      </c>
      <c r="CE50" s="142">
        <f t="shared" si="60"/>
        <v>16</v>
      </c>
      <c r="CF50" s="142">
        <f t="shared" si="60"/>
        <v>0</v>
      </c>
      <c r="CG50" s="142">
        <f t="shared" si="60"/>
        <v>8</v>
      </c>
      <c r="CH50" s="142">
        <f t="shared" si="60"/>
        <v>0</v>
      </c>
      <c r="CI50" s="142">
        <f t="shared" si="60"/>
        <v>9</v>
      </c>
      <c r="CJ50" s="142">
        <f t="shared" si="60"/>
        <v>0</v>
      </c>
      <c r="CK50" s="142">
        <f t="shared" si="60"/>
        <v>0</v>
      </c>
      <c r="CL50" s="142">
        <f t="shared" si="60"/>
        <v>0</v>
      </c>
      <c r="CM50" s="142">
        <f t="shared" si="60"/>
        <v>0</v>
      </c>
      <c r="CN50" s="142">
        <f t="shared" si="60"/>
        <v>2</v>
      </c>
      <c r="CO50" s="142">
        <f t="shared" si="60"/>
        <v>0</v>
      </c>
      <c r="CP50" s="142">
        <f t="shared" si="60"/>
        <v>0</v>
      </c>
      <c r="CQ50" s="142">
        <f t="shared" si="60"/>
        <v>0</v>
      </c>
      <c r="CR50" s="142">
        <f t="shared" si="60"/>
        <v>0</v>
      </c>
      <c r="CS50" s="142">
        <f t="shared" si="60"/>
        <v>0</v>
      </c>
      <c r="CT50" s="142">
        <f t="shared" si="60"/>
        <v>8</v>
      </c>
      <c r="CU50" s="142">
        <f t="shared" si="60"/>
        <v>0</v>
      </c>
      <c r="CV50" s="142">
        <f t="shared" si="60"/>
        <v>0</v>
      </c>
      <c r="CW50" s="142">
        <f t="shared" si="60"/>
        <v>0</v>
      </c>
      <c r="CX50" s="142">
        <f t="shared" si="60"/>
        <v>0</v>
      </c>
      <c r="CY50" s="142">
        <f t="shared" si="60"/>
        <v>0</v>
      </c>
      <c r="CZ50" s="142">
        <f t="shared" si="60"/>
        <v>0</v>
      </c>
      <c r="DA50" s="142">
        <f t="shared" si="60"/>
        <v>0</v>
      </c>
    </row>
    <row r="51" spans="1:105" s="125" customFormat="1" x14ac:dyDescent="0.2">
      <c r="A51" s="137" t="s">
        <v>79</v>
      </c>
      <c r="B51" s="125" t="s">
        <v>372</v>
      </c>
      <c r="C51" s="125">
        <v>2003</v>
      </c>
      <c r="D51" s="142">
        <f t="shared" ref="D51:S53" si="61">D164</f>
        <v>4</v>
      </c>
      <c r="E51" s="142">
        <f t="shared" si="61"/>
        <v>39</v>
      </c>
      <c r="F51" s="142">
        <f t="shared" si="61"/>
        <v>23</v>
      </c>
      <c r="G51" s="142">
        <f t="shared" si="61"/>
        <v>0</v>
      </c>
      <c r="H51" s="142">
        <f t="shared" si="61"/>
        <v>5</v>
      </c>
      <c r="I51" s="142">
        <f t="shared" si="61"/>
        <v>44</v>
      </c>
      <c r="J51" s="142">
        <f t="shared" si="61"/>
        <v>8</v>
      </c>
      <c r="K51" s="142">
        <f t="shared" si="61"/>
        <v>6</v>
      </c>
      <c r="L51" s="142">
        <f t="shared" si="61"/>
        <v>0</v>
      </c>
      <c r="M51" s="142">
        <f t="shared" si="61"/>
        <v>20</v>
      </c>
      <c r="N51" s="142">
        <f t="shared" si="61"/>
        <v>4</v>
      </c>
      <c r="O51" s="142">
        <f t="shared" si="61"/>
        <v>11</v>
      </c>
      <c r="P51" s="142">
        <f t="shared" si="61"/>
        <v>1</v>
      </c>
      <c r="Q51" s="142">
        <f t="shared" si="61"/>
        <v>0</v>
      </c>
      <c r="R51" s="142">
        <f t="shared" si="61"/>
        <v>17</v>
      </c>
      <c r="S51" s="142">
        <f t="shared" si="61"/>
        <v>0</v>
      </c>
      <c r="T51" s="142">
        <f t="shared" si="59"/>
        <v>108</v>
      </c>
      <c r="U51" s="142">
        <f t="shared" si="59"/>
        <v>30</v>
      </c>
      <c r="V51" s="142">
        <f t="shared" si="59"/>
        <v>10</v>
      </c>
      <c r="W51" s="142">
        <f t="shared" si="59"/>
        <v>0</v>
      </c>
      <c r="X51" s="142">
        <f t="shared" si="59"/>
        <v>7</v>
      </c>
      <c r="Y51" s="142">
        <f t="shared" si="59"/>
        <v>11</v>
      </c>
      <c r="Z51" s="142">
        <f t="shared" si="59"/>
        <v>7</v>
      </c>
      <c r="AA51" s="142">
        <f t="shared" si="59"/>
        <v>0</v>
      </c>
      <c r="AB51" s="142">
        <f t="shared" si="59"/>
        <v>0</v>
      </c>
      <c r="AC51" s="142">
        <f t="shared" si="59"/>
        <v>0</v>
      </c>
      <c r="AD51" s="142">
        <f t="shared" si="59"/>
        <v>37</v>
      </c>
      <c r="AE51" s="142">
        <f t="shared" si="59"/>
        <v>30</v>
      </c>
      <c r="AF51" s="142">
        <f t="shared" si="59"/>
        <v>7</v>
      </c>
      <c r="AG51" s="142">
        <f t="shared" si="59"/>
        <v>0</v>
      </c>
      <c r="AH51" s="142">
        <f t="shared" si="59"/>
        <v>1</v>
      </c>
      <c r="AI51" s="142">
        <f t="shared" si="59"/>
        <v>0</v>
      </c>
      <c r="AJ51" s="142">
        <f t="shared" si="59"/>
        <v>1</v>
      </c>
      <c r="AK51" s="142">
        <f t="shared" si="59"/>
        <v>18</v>
      </c>
      <c r="AL51" s="142">
        <f t="shared" si="59"/>
        <v>70</v>
      </c>
      <c r="AM51" s="142">
        <f t="shared" si="59"/>
        <v>0</v>
      </c>
      <c r="AN51" s="142">
        <f t="shared" si="59"/>
        <v>48</v>
      </c>
      <c r="AO51" s="142">
        <f t="shared" si="59"/>
        <v>48</v>
      </c>
      <c r="AP51" s="142">
        <f t="shared" si="59"/>
        <v>0</v>
      </c>
      <c r="AQ51" s="142">
        <f t="shared" si="59"/>
        <v>0</v>
      </c>
      <c r="AR51" s="142">
        <f t="shared" si="59"/>
        <v>3</v>
      </c>
      <c r="AS51" s="142">
        <f t="shared" si="59"/>
        <v>26</v>
      </c>
      <c r="AT51" s="142">
        <f t="shared" si="59"/>
        <v>1682</v>
      </c>
      <c r="AU51" s="142">
        <f t="shared" si="59"/>
        <v>1682</v>
      </c>
      <c r="AV51" s="142">
        <f t="shared" si="59"/>
        <v>0</v>
      </c>
      <c r="AW51" s="142">
        <f t="shared" si="59"/>
        <v>137</v>
      </c>
      <c r="AX51" s="142">
        <f t="shared" si="59"/>
        <v>15</v>
      </c>
      <c r="AY51" s="142">
        <f t="shared" si="59"/>
        <v>0</v>
      </c>
      <c r="AZ51" s="142">
        <f t="shared" si="59"/>
        <v>34</v>
      </c>
      <c r="BA51" s="142">
        <f t="shared" si="59"/>
        <v>7</v>
      </c>
      <c r="BB51" s="142">
        <f t="shared" si="59"/>
        <v>0</v>
      </c>
      <c r="BC51" s="142">
        <f t="shared" si="59"/>
        <v>7</v>
      </c>
      <c r="BD51" s="142">
        <f t="shared" si="59"/>
        <v>46</v>
      </c>
      <c r="BE51" s="142">
        <f t="shared" si="59"/>
        <v>0</v>
      </c>
      <c r="BF51" s="142">
        <f t="shared" si="59"/>
        <v>6</v>
      </c>
      <c r="BG51" s="142">
        <f t="shared" si="59"/>
        <v>8</v>
      </c>
      <c r="BH51" s="142">
        <f t="shared" si="59"/>
        <v>0</v>
      </c>
      <c r="BI51" s="142">
        <f t="shared" si="59"/>
        <v>100</v>
      </c>
      <c r="BJ51" s="142">
        <f t="shared" si="59"/>
        <v>100</v>
      </c>
      <c r="BK51" s="142">
        <f t="shared" si="59"/>
        <v>0</v>
      </c>
      <c r="BL51" s="142">
        <f t="shared" si="59"/>
        <v>9</v>
      </c>
      <c r="BM51" s="142">
        <f t="shared" si="59"/>
        <v>0</v>
      </c>
      <c r="BN51" s="142">
        <f t="shared" si="59"/>
        <v>9</v>
      </c>
      <c r="BO51" s="142">
        <f t="shared" si="59"/>
        <v>32</v>
      </c>
      <c r="BP51" s="142">
        <f t="shared" si="59"/>
        <v>14</v>
      </c>
      <c r="BQ51" s="142">
        <f t="shared" si="60"/>
        <v>20</v>
      </c>
      <c r="BR51" s="142">
        <f t="shared" si="60"/>
        <v>0</v>
      </c>
      <c r="BS51" s="142">
        <f t="shared" si="60"/>
        <v>38</v>
      </c>
      <c r="BT51" s="142">
        <f t="shared" si="60"/>
        <v>0</v>
      </c>
      <c r="BU51" s="142">
        <f t="shared" si="60"/>
        <v>0</v>
      </c>
      <c r="BV51" s="142">
        <f t="shared" si="60"/>
        <v>16</v>
      </c>
      <c r="BW51" s="142">
        <f t="shared" si="60"/>
        <v>11</v>
      </c>
      <c r="BX51" s="142">
        <f t="shared" si="60"/>
        <v>5</v>
      </c>
      <c r="BY51" s="142">
        <f t="shared" si="60"/>
        <v>39</v>
      </c>
      <c r="BZ51" s="142">
        <f t="shared" si="60"/>
        <v>37</v>
      </c>
      <c r="CA51" s="142">
        <f t="shared" si="60"/>
        <v>2</v>
      </c>
      <c r="CB51" s="142">
        <f t="shared" si="60"/>
        <v>0</v>
      </c>
      <c r="CC51" s="142">
        <f t="shared" si="60"/>
        <v>7</v>
      </c>
      <c r="CD51" s="142">
        <f t="shared" si="60"/>
        <v>25</v>
      </c>
      <c r="CE51" s="142">
        <f t="shared" si="60"/>
        <v>16</v>
      </c>
      <c r="CF51" s="142">
        <f t="shared" si="60"/>
        <v>9</v>
      </c>
      <c r="CG51" s="142">
        <f t="shared" si="60"/>
        <v>33</v>
      </c>
      <c r="CH51" s="142">
        <f t="shared" si="60"/>
        <v>5</v>
      </c>
      <c r="CI51" s="142">
        <f t="shared" si="60"/>
        <v>0</v>
      </c>
      <c r="CJ51" s="142">
        <f t="shared" si="60"/>
        <v>0</v>
      </c>
      <c r="CK51" s="142">
        <f t="shared" si="60"/>
        <v>0</v>
      </c>
      <c r="CL51" s="142">
        <f t="shared" si="60"/>
        <v>33</v>
      </c>
      <c r="CM51" s="142">
        <f t="shared" si="60"/>
        <v>5</v>
      </c>
      <c r="CN51" s="142">
        <f t="shared" si="60"/>
        <v>0</v>
      </c>
      <c r="CO51" s="142">
        <f t="shared" si="60"/>
        <v>65</v>
      </c>
      <c r="CP51" s="142">
        <f t="shared" si="60"/>
        <v>58</v>
      </c>
      <c r="CQ51" s="142">
        <f t="shared" si="60"/>
        <v>3</v>
      </c>
      <c r="CR51" s="142">
        <f t="shared" si="60"/>
        <v>4</v>
      </c>
      <c r="CS51" s="142">
        <f t="shared" si="60"/>
        <v>3</v>
      </c>
      <c r="CT51" s="142">
        <f t="shared" si="60"/>
        <v>32</v>
      </c>
      <c r="CU51" s="142">
        <f t="shared" si="60"/>
        <v>522</v>
      </c>
      <c r="CV51" s="142">
        <f t="shared" si="60"/>
        <v>6</v>
      </c>
      <c r="CW51" s="142">
        <f t="shared" si="60"/>
        <v>4</v>
      </c>
      <c r="CX51" s="142">
        <f t="shared" si="60"/>
        <v>0</v>
      </c>
      <c r="CY51" s="142">
        <f t="shared" si="60"/>
        <v>28</v>
      </c>
      <c r="CZ51" s="142">
        <f t="shared" si="60"/>
        <v>14</v>
      </c>
      <c r="DA51" s="142">
        <f t="shared" si="60"/>
        <v>0</v>
      </c>
    </row>
    <row r="52" spans="1:105" s="125" customFormat="1" x14ac:dyDescent="0.2">
      <c r="A52" s="137" t="s">
        <v>80</v>
      </c>
      <c r="B52" s="125" t="s">
        <v>371</v>
      </c>
      <c r="C52" s="125">
        <v>2003</v>
      </c>
      <c r="D52" s="142">
        <f t="shared" si="61"/>
        <v>324</v>
      </c>
      <c r="E52" s="142">
        <f t="shared" si="61"/>
        <v>8306</v>
      </c>
      <c r="F52" s="142">
        <f t="shared" si="61"/>
        <v>4706</v>
      </c>
      <c r="G52" s="142">
        <f t="shared" si="61"/>
        <v>2631</v>
      </c>
      <c r="H52" s="142">
        <f t="shared" si="61"/>
        <v>3034</v>
      </c>
      <c r="I52" s="142">
        <f t="shared" si="61"/>
        <v>8507</v>
      </c>
      <c r="J52" s="142">
        <f t="shared" si="61"/>
        <v>6657</v>
      </c>
      <c r="K52" s="142">
        <f t="shared" si="61"/>
        <v>787</v>
      </c>
      <c r="L52" s="142">
        <f t="shared" si="61"/>
        <v>1</v>
      </c>
      <c r="M52" s="142">
        <f t="shared" si="61"/>
        <v>3446</v>
      </c>
      <c r="N52" s="142">
        <f t="shared" si="61"/>
        <v>239</v>
      </c>
      <c r="O52" s="142">
        <f t="shared" si="61"/>
        <v>1958</v>
      </c>
      <c r="P52" s="142">
        <f t="shared" si="61"/>
        <v>263</v>
      </c>
      <c r="Q52" s="142">
        <f t="shared" si="61"/>
        <v>66</v>
      </c>
      <c r="R52" s="142">
        <f t="shared" si="61"/>
        <v>600</v>
      </c>
      <c r="S52" s="142">
        <f t="shared" si="61"/>
        <v>1453</v>
      </c>
      <c r="T52" s="142">
        <f t="shared" si="59"/>
        <v>24635</v>
      </c>
      <c r="U52" s="142">
        <f t="shared" si="59"/>
        <v>7846</v>
      </c>
      <c r="V52" s="142">
        <f t="shared" si="59"/>
        <v>1563</v>
      </c>
      <c r="W52" s="142">
        <f t="shared" si="59"/>
        <v>608</v>
      </c>
      <c r="X52" s="142">
        <f t="shared" si="59"/>
        <v>2971</v>
      </c>
      <c r="Y52" s="142">
        <f t="shared" si="59"/>
        <v>2418</v>
      </c>
      <c r="Z52" s="142">
        <f t="shared" si="59"/>
        <v>2491</v>
      </c>
      <c r="AA52" s="142">
        <f t="shared" si="59"/>
        <v>788</v>
      </c>
      <c r="AB52" s="142">
        <f t="shared" si="59"/>
        <v>113</v>
      </c>
      <c r="AC52" s="142">
        <f t="shared" si="59"/>
        <v>5238</v>
      </c>
      <c r="AD52" s="142">
        <f t="shared" si="59"/>
        <v>5484</v>
      </c>
      <c r="AE52" s="142">
        <f t="shared" si="59"/>
        <v>5066</v>
      </c>
      <c r="AF52" s="142">
        <f t="shared" si="59"/>
        <v>418</v>
      </c>
      <c r="AG52" s="142">
        <f t="shared" si="59"/>
        <v>1499</v>
      </c>
      <c r="AH52" s="142">
        <f t="shared" si="59"/>
        <v>5006</v>
      </c>
      <c r="AI52" s="142">
        <f t="shared" si="59"/>
        <v>4758</v>
      </c>
      <c r="AJ52" s="142">
        <f t="shared" si="59"/>
        <v>248</v>
      </c>
      <c r="AK52" s="142">
        <f t="shared" si="59"/>
        <v>6344</v>
      </c>
      <c r="AL52" s="142">
        <f t="shared" si="59"/>
        <v>3478</v>
      </c>
      <c r="AM52" s="142">
        <f t="shared" si="59"/>
        <v>592</v>
      </c>
      <c r="AN52" s="142">
        <f t="shared" si="59"/>
        <v>23227</v>
      </c>
      <c r="AO52" s="142">
        <f t="shared" si="59"/>
        <v>17295</v>
      </c>
      <c r="AP52" s="142">
        <f t="shared" si="59"/>
        <v>5932</v>
      </c>
      <c r="AQ52" s="142">
        <f t="shared" si="59"/>
        <v>173</v>
      </c>
      <c r="AR52" s="142">
        <f t="shared" si="59"/>
        <v>732</v>
      </c>
      <c r="AS52" s="142">
        <f t="shared" si="59"/>
        <v>12671</v>
      </c>
      <c r="AT52" s="142">
        <f t="shared" si="59"/>
        <v>505790</v>
      </c>
      <c r="AU52" s="142">
        <f t="shared" si="59"/>
        <v>505619</v>
      </c>
      <c r="AV52" s="142">
        <f t="shared" si="59"/>
        <v>171</v>
      </c>
      <c r="AW52" s="142">
        <f t="shared" si="59"/>
        <v>38377</v>
      </c>
      <c r="AX52" s="142">
        <f t="shared" si="59"/>
        <v>3016</v>
      </c>
      <c r="AY52" s="142">
        <f t="shared" si="59"/>
        <v>690</v>
      </c>
      <c r="AZ52" s="142">
        <f t="shared" si="59"/>
        <v>2200</v>
      </c>
      <c r="BA52" s="142">
        <f t="shared" si="59"/>
        <v>9204</v>
      </c>
      <c r="BB52" s="142">
        <f t="shared" si="59"/>
        <v>590</v>
      </c>
      <c r="BC52" s="142">
        <f t="shared" si="59"/>
        <v>1703</v>
      </c>
      <c r="BD52" s="142">
        <f t="shared" si="59"/>
        <v>14311</v>
      </c>
      <c r="BE52" s="142">
        <f t="shared" si="59"/>
        <v>1102</v>
      </c>
      <c r="BF52" s="142">
        <f t="shared" si="59"/>
        <v>1070</v>
      </c>
      <c r="BG52" s="142">
        <f t="shared" si="59"/>
        <v>3863</v>
      </c>
      <c r="BH52" s="142">
        <f t="shared" si="59"/>
        <v>0</v>
      </c>
      <c r="BI52" s="142">
        <f t="shared" si="59"/>
        <v>3725</v>
      </c>
      <c r="BJ52" s="142">
        <f t="shared" si="59"/>
        <v>3075</v>
      </c>
      <c r="BK52" s="142">
        <f t="shared" si="59"/>
        <v>650</v>
      </c>
      <c r="BL52" s="142">
        <f t="shared" si="59"/>
        <v>8102</v>
      </c>
      <c r="BM52" s="142">
        <f t="shared" si="59"/>
        <v>4060</v>
      </c>
      <c r="BN52" s="142">
        <f t="shared" si="59"/>
        <v>4042</v>
      </c>
      <c r="BO52" s="142">
        <f t="shared" si="59"/>
        <v>1603</v>
      </c>
      <c r="BP52" s="142">
        <f t="shared" si="59"/>
        <v>4950</v>
      </c>
      <c r="BQ52" s="142">
        <f t="shared" si="60"/>
        <v>3890</v>
      </c>
      <c r="BR52" s="142">
        <f t="shared" si="60"/>
        <v>725</v>
      </c>
      <c r="BS52" s="142">
        <f t="shared" si="60"/>
        <v>7500</v>
      </c>
      <c r="BT52" s="142">
        <f t="shared" si="60"/>
        <v>1225</v>
      </c>
      <c r="BU52" s="142">
        <f t="shared" si="60"/>
        <v>1673</v>
      </c>
      <c r="BV52" s="142">
        <f t="shared" si="60"/>
        <v>5687</v>
      </c>
      <c r="BW52" s="142">
        <f t="shared" si="60"/>
        <v>1592</v>
      </c>
      <c r="BX52" s="142">
        <f t="shared" si="60"/>
        <v>688</v>
      </c>
      <c r="BY52" s="142">
        <f t="shared" si="60"/>
        <v>3548</v>
      </c>
      <c r="BZ52" s="142">
        <f t="shared" si="60"/>
        <v>3112</v>
      </c>
      <c r="CA52" s="142">
        <f t="shared" si="60"/>
        <v>298</v>
      </c>
      <c r="CB52" s="142">
        <f t="shared" si="60"/>
        <v>138</v>
      </c>
      <c r="CC52" s="142">
        <f t="shared" si="60"/>
        <v>2030</v>
      </c>
      <c r="CD52" s="142">
        <f t="shared" si="60"/>
        <v>31565</v>
      </c>
      <c r="CE52" s="142">
        <f t="shared" si="60"/>
        <v>29344</v>
      </c>
      <c r="CF52" s="142">
        <f t="shared" si="60"/>
        <v>2221</v>
      </c>
      <c r="CG52" s="142">
        <f t="shared" si="60"/>
        <v>5500</v>
      </c>
      <c r="CH52" s="142">
        <f t="shared" si="60"/>
        <v>425</v>
      </c>
      <c r="CI52" s="142">
        <f t="shared" si="60"/>
        <v>960</v>
      </c>
      <c r="CJ52" s="142">
        <f t="shared" si="60"/>
        <v>901</v>
      </c>
      <c r="CK52" s="142">
        <f t="shared" si="60"/>
        <v>1231</v>
      </c>
      <c r="CL52" s="142">
        <f t="shared" si="60"/>
        <v>6743</v>
      </c>
      <c r="CM52" s="142">
        <f t="shared" si="60"/>
        <v>865</v>
      </c>
      <c r="CN52" s="142">
        <f t="shared" si="60"/>
        <v>59055</v>
      </c>
      <c r="CO52" s="142">
        <f t="shared" si="60"/>
        <v>14385</v>
      </c>
      <c r="CP52" s="142">
        <f t="shared" si="60"/>
        <v>12400</v>
      </c>
      <c r="CQ52" s="142">
        <f t="shared" si="60"/>
        <v>328</v>
      </c>
      <c r="CR52" s="142">
        <f t="shared" si="60"/>
        <v>1657</v>
      </c>
      <c r="CS52" s="142">
        <f t="shared" si="60"/>
        <v>1210</v>
      </c>
      <c r="CT52" s="142">
        <f t="shared" si="60"/>
        <v>8693</v>
      </c>
      <c r="CU52" s="142">
        <f t="shared" si="60"/>
        <v>1959</v>
      </c>
      <c r="CV52" s="142">
        <f t="shared" si="60"/>
        <v>671</v>
      </c>
      <c r="CW52" s="142">
        <f t="shared" si="60"/>
        <v>417</v>
      </c>
      <c r="CX52" s="142">
        <f t="shared" si="60"/>
        <v>300</v>
      </c>
      <c r="CY52" s="142">
        <f t="shared" si="60"/>
        <v>2885</v>
      </c>
      <c r="CZ52" s="142">
        <f t="shared" si="60"/>
        <v>4751</v>
      </c>
      <c r="DA52" s="142">
        <f t="shared" si="60"/>
        <v>1640</v>
      </c>
    </row>
    <row r="53" spans="1:105" s="125" customFormat="1" x14ac:dyDescent="0.2">
      <c r="A53" s="138" t="s">
        <v>81</v>
      </c>
      <c r="B53" s="125" t="s">
        <v>370</v>
      </c>
      <c r="C53" s="125">
        <v>2003</v>
      </c>
      <c r="D53" s="142">
        <f>D166</f>
        <v>68.180000000000007</v>
      </c>
      <c r="E53" s="142">
        <f t="shared" si="61"/>
        <v>0.57999999999999996</v>
      </c>
      <c r="F53" s="142">
        <f t="shared" si="61"/>
        <v>79.010000000000005</v>
      </c>
      <c r="G53" s="142">
        <f t="shared" si="61"/>
        <v>65</v>
      </c>
      <c r="H53" s="142">
        <f t="shared" si="61"/>
        <v>63</v>
      </c>
      <c r="I53" s="142">
        <f t="shared" si="61"/>
        <v>72.7</v>
      </c>
      <c r="J53" s="142">
        <f t="shared" si="61"/>
        <v>72.27</v>
      </c>
      <c r="K53" s="142">
        <f t="shared" si="61"/>
        <v>65.67</v>
      </c>
      <c r="L53" s="142">
        <f t="shared" si="61"/>
        <v>0</v>
      </c>
      <c r="M53" s="142">
        <f t="shared" si="61"/>
        <v>72.599999999999994</v>
      </c>
      <c r="N53" s="142">
        <f t="shared" si="61"/>
        <v>70.2</v>
      </c>
      <c r="O53" s="142">
        <f t="shared" si="61"/>
        <v>75.52</v>
      </c>
      <c r="P53" s="142">
        <f t="shared" si="61"/>
        <v>0</v>
      </c>
      <c r="Q53" s="142" t="str">
        <f t="shared" si="61"/>
        <v>0.25</v>
      </c>
      <c r="R53" s="142">
        <f t="shared" si="61"/>
        <v>64</v>
      </c>
      <c r="S53" s="142">
        <f t="shared" si="61"/>
        <v>0</v>
      </c>
      <c r="T53" s="142">
        <f t="shared" si="59"/>
        <v>0</v>
      </c>
      <c r="U53" s="142">
        <f t="shared" si="59"/>
        <v>81.8</v>
      </c>
      <c r="V53" s="142">
        <f t="shared" si="59"/>
        <v>73.13</v>
      </c>
      <c r="W53" s="142">
        <f t="shared" si="59"/>
        <v>71</v>
      </c>
      <c r="X53" s="142">
        <f t="shared" si="59"/>
        <v>67.7</v>
      </c>
      <c r="Y53" s="142">
        <f t="shared" si="59"/>
        <v>91.3</v>
      </c>
      <c r="Z53" s="142">
        <f t="shared" si="59"/>
        <v>64.2</v>
      </c>
      <c r="AA53" s="142">
        <f t="shared" si="59"/>
        <v>69.87</v>
      </c>
      <c r="AB53" s="142">
        <f t="shared" si="59"/>
        <v>0.05</v>
      </c>
      <c r="AC53" s="142">
        <f t="shared" si="59"/>
        <v>0</v>
      </c>
      <c r="AD53" s="142">
        <f t="shared" si="59"/>
        <v>0</v>
      </c>
      <c r="AE53" s="142">
        <f t="shared" si="59"/>
        <v>0</v>
      </c>
      <c r="AF53" s="142">
        <f t="shared" si="59"/>
        <v>60.58</v>
      </c>
      <c r="AG53" s="142">
        <f t="shared" si="59"/>
        <v>66.599999999999994</v>
      </c>
      <c r="AH53" s="142">
        <f t="shared" si="59"/>
        <v>0</v>
      </c>
      <c r="AI53" s="142">
        <f t="shared" si="59"/>
        <v>0</v>
      </c>
      <c r="AJ53" s="142">
        <f t="shared" si="59"/>
        <v>0</v>
      </c>
      <c r="AK53" s="142">
        <f t="shared" si="59"/>
        <v>61.48</v>
      </c>
      <c r="AL53" s="142">
        <f t="shared" si="59"/>
        <v>80.33</v>
      </c>
      <c r="AM53" s="142">
        <f t="shared" si="59"/>
        <v>0</v>
      </c>
      <c r="AN53" s="142">
        <f t="shared" si="59"/>
        <v>0</v>
      </c>
      <c r="AO53" s="142">
        <f t="shared" si="59"/>
        <v>71.77</v>
      </c>
      <c r="AP53" s="142">
        <f t="shared" si="59"/>
        <v>0</v>
      </c>
      <c r="AQ53" s="142">
        <f t="shared" si="59"/>
        <v>0</v>
      </c>
      <c r="AR53" s="142">
        <f t="shared" si="59"/>
        <v>0</v>
      </c>
      <c r="AS53" s="142">
        <f t="shared" si="59"/>
        <v>0</v>
      </c>
      <c r="AT53" s="142">
        <f t="shared" si="59"/>
        <v>0</v>
      </c>
      <c r="AU53" s="142">
        <f t="shared" si="59"/>
        <v>0</v>
      </c>
      <c r="AV53" s="142">
        <f t="shared" si="59"/>
        <v>0.68</v>
      </c>
      <c r="AW53" s="142">
        <f t="shared" si="59"/>
        <v>0.72</v>
      </c>
      <c r="AX53" s="142">
        <f t="shared" si="59"/>
        <v>55</v>
      </c>
      <c r="AY53" s="142">
        <f t="shared" si="59"/>
        <v>72.2</v>
      </c>
      <c r="AZ53" s="142">
        <f t="shared" si="59"/>
        <v>0.74</v>
      </c>
      <c r="BA53" s="142">
        <f t="shared" si="59"/>
        <v>73.3</v>
      </c>
      <c r="BB53" s="142">
        <f t="shared" si="59"/>
        <v>0.68</v>
      </c>
      <c r="BC53" s="142">
        <f t="shared" si="59"/>
        <v>72.88</v>
      </c>
      <c r="BD53" s="142">
        <f t="shared" si="59"/>
        <v>72.900000000000006</v>
      </c>
      <c r="BE53" s="142">
        <f t="shared" si="59"/>
        <v>68</v>
      </c>
      <c r="BF53" s="142">
        <f t="shared" si="59"/>
        <v>86.5</v>
      </c>
      <c r="BG53" s="142">
        <f t="shared" si="59"/>
        <v>0</v>
      </c>
      <c r="BH53" s="142">
        <f t="shared" si="59"/>
        <v>0</v>
      </c>
      <c r="BI53" s="142">
        <f t="shared" si="59"/>
        <v>0</v>
      </c>
      <c r="BJ53" s="142">
        <f t="shared" si="59"/>
        <v>0</v>
      </c>
      <c r="BK53" s="142">
        <f t="shared" si="59"/>
        <v>69.819999999999993</v>
      </c>
      <c r="BL53" s="142">
        <f t="shared" si="59"/>
        <v>0</v>
      </c>
      <c r="BM53" s="142">
        <f t="shared" si="59"/>
        <v>0</v>
      </c>
      <c r="BN53" s="142">
        <f t="shared" si="59"/>
        <v>88</v>
      </c>
      <c r="BO53" s="142">
        <f t="shared" si="59"/>
        <v>76.599999999999994</v>
      </c>
      <c r="BP53" s="142">
        <f t="shared" si="59"/>
        <v>0.71</v>
      </c>
      <c r="BQ53" s="142">
        <f t="shared" si="60"/>
        <v>0.57999999999999996</v>
      </c>
      <c r="BR53" s="142">
        <f t="shared" si="60"/>
        <v>0</v>
      </c>
      <c r="BS53" s="142">
        <f t="shared" si="60"/>
        <v>74.2</v>
      </c>
      <c r="BT53" s="142">
        <f t="shared" si="60"/>
        <v>70.75</v>
      </c>
      <c r="BU53" s="142">
        <f t="shared" si="60"/>
        <v>73</v>
      </c>
      <c r="BV53" s="142">
        <f t="shared" si="60"/>
        <v>76.459999999999994</v>
      </c>
      <c r="BW53" s="142">
        <f t="shared" si="60"/>
        <v>60</v>
      </c>
      <c r="BX53" s="142">
        <f t="shared" si="60"/>
        <v>68.06</v>
      </c>
      <c r="BY53" s="142">
        <f t="shared" si="60"/>
        <v>0</v>
      </c>
      <c r="BZ53" s="142">
        <f t="shared" si="60"/>
        <v>71.72</v>
      </c>
      <c r="CA53" s="142">
        <f t="shared" si="60"/>
        <v>70.55</v>
      </c>
      <c r="CB53" s="142">
        <f t="shared" si="60"/>
        <v>70.11</v>
      </c>
      <c r="CC53" s="142">
        <f t="shared" si="60"/>
        <v>56</v>
      </c>
      <c r="CD53" s="142">
        <f t="shared" si="60"/>
        <v>0</v>
      </c>
      <c r="CE53" s="142">
        <f t="shared" si="60"/>
        <v>68.73</v>
      </c>
      <c r="CF53" s="142">
        <f t="shared" si="60"/>
        <v>0.69</v>
      </c>
      <c r="CG53" s="142">
        <f t="shared" si="60"/>
        <v>75.400000000000006</v>
      </c>
      <c r="CH53" s="142">
        <f t="shared" si="60"/>
        <v>70</v>
      </c>
      <c r="CI53" s="142">
        <f t="shared" si="60"/>
        <v>0</v>
      </c>
      <c r="CJ53" s="142">
        <f t="shared" si="60"/>
        <v>8.64</v>
      </c>
      <c r="CK53" s="142">
        <f t="shared" si="60"/>
        <v>0</v>
      </c>
      <c r="CL53" s="142">
        <f t="shared" si="60"/>
        <v>73.209999999999994</v>
      </c>
      <c r="CM53" s="142">
        <f t="shared" si="60"/>
        <v>0</v>
      </c>
      <c r="CN53" s="142">
        <f t="shared" si="60"/>
        <v>74.16</v>
      </c>
      <c r="CO53" s="142">
        <f t="shared" si="60"/>
        <v>0</v>
      </c>
      <c r="CP53" s="142">
        <f t="shared" si="60"/>
        <v>73.319999999999993</v>
      </c>
      <c r="CQ53" s="142">
        <f t="shared" si="60"/>
        <v>71.099999999999994</v>
      </c>
      <c r="CR53" s="142">
        <f t="shared" si="60"/>
        <v>74.61</v>
      </c>
      <c r="CS53" s="142">
        <f t="shared" si="60"/>
        <v>0</v>
      </c>
      <c r="CT53" s="142">
        <f t="shared" si="60"/>
        <v>0</v>
      </c>
      <c r="CU53" s="142" t="str">
        <f t="shared" si="60"/>
        <v>0.70</v>
      </c>
      <c r="CV53" s="142">
        <f t="shared" si="60"/>
        <v>72.8</v>
      </c>
      <c r="CW53" s="142">
        <f t="shared" si="60"/>
        <v>67</v>
      </c>
      <c r="CX53" s="142">
        <f t="shared" si="60"/>
        <v>0</v>
      </c>
      <c r="CY53" s="142">
        <f t="shared" si="60"/>
        <v>0</v>
      </c>
      <c r="CZ53" s="142">
        <f t="shared" si="60"/>
        <v>70.599999999999994</v>
      </c>
      <c r="DA53" s="142">
        <f t="shared" si="60"/>
        <v>72</v>
      </c>
    </row>
    <row r="54" spans="1:105" x14ac:dyDescent="0.2">
      <c r="U54" s="4"/>
      <c r="AC54" s="4"/>
      <c r="AZ54" s="4"/>
    </row>
    <row r="55" spans="1:105" s="5" customFormat="1" ht="51" x14ac:dyDescent="0.2">
      <c r="A55" s="40" t="s">
        <v>332</v>
      </c>
      <c r="B55" s="40"/>
      <c r="C55" s="40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251</v>
      </c>
      <c r="K55" s="12" t="s">
        <v>252</v>
      </c>
      <c r="L55" s="12" t="s">
        <v>289</v>
      </c>
      <c r="M55" s="12" t="s">
        <v>290</v>
      </c>
      <c r="N55" s="12" t="s">
        <v>253</v>
      </c>
      <c r="O55" s="12" t="s">
        <v>286</v>
      </c>
      <c r="P55" s="12" t="s">
        <v>154</v>
      </c>
      <c r="Q55" s="12" t="s">
        <v>254</v>
      </c>
      <c r="R55" s="12" t="s">
        <v>155</v>
      </c>
      <c r="S55" s="12" t="s">
        <v>262</v>
      </c>
      <c r="T55" s="12" t="s">
        <v>291</v>
      </c>
      <c r="U55" s="68" t="s">
        <v>6</v>
      </c>
      <c r="V55" s="12" t="s">
        <v>292</v>
      </c>
      <c r="W55" s="12" t="s">
        <v>255</v>
      </c>
      <c r="X55" s="12" t="s">
        <v>256</v>
      </c>
      <c r="Y55" s="12" t="s">
        <v>277</v>
      </c>
      <c r="Z55" s="12" t="s">
        <v>156</v>
      </c>
      <c r="AA55" s="12" t="s">
        <v>278</v>
      </c>
      <c r="AB55" s="12" t="s">
        <v>279</v>
      </c>
      <c r="AC55" s="73" t="s">
        <v>317</v>
      </c>
      <c r="AD55" s="12" t="s">
        <v>12</v>
      </c>
      <c r="AE55" s="12" t="s">
        <v>203</v>
      </c>
      <c r="AF55" s="12" t="s">
        <v>53</v>
      </c>
      <c r="AG55" s="12" t="s">
        <v>13</v>
      </c>
      <c r="AH55" s="12" t="s">
        <v>264</v>
      </c>
      <c r="AI55" s="12" t="s">
        <v>200</v>
      </c>
      <c r="AJ55" s="12" t="s">
        <v>51</v>
      </c>
      <c r="AK55" s="12" t="s">
        <v>14</v>
      </c>
      <c r="AL55" s="12" t="s">
        <v>15</v>
      </c>
      <c r="AM55" s="12" t="s">
        <v>17</v>
      </c>
      <c r="AN55" s="12" t="s">
        <v>258</v>
      </c>
      <c r="AO55" s="12" t="s">
        <v>16</v>
      </c>
      <c r="AP55" s="12" t="s">
        <v>216</v>
      </c>
      <c r="AQ55" s="12" t="s">
        <v>18</v>
      </c>
      <c r="AR55" s="12" t="s">
        <v>19</v>
      </c>
      <c r="AS55" s="12" t="s">
        <v>20</v>
      </c>
      <c r="AT55" s="12" t="s">
        <v>21</v>
      </c>
      <c r="AU55" s="12" t="s">
        <v>8</v>
      </c>
      <c r="AV55" s="12" t="s">
        <v>219</v>
      </c>
      <c r="AW55" s="12" t="s">
        <v>22</v>
      </c>
      <c r="AX55" s="12" t="s">
        <v>23</v>
      </c>
      <c r="AY55" s="12" t="s">
        <v>265</v>
      </c>
      <c r="AZ55" s="67" t="s">
        <v>205</v>
      </c>
      <c r="BA55" s="12" t="s">
        <v>24</v>
      </c>
      <c r="BB55" s="12" t="s">
        <v>26</v>
      </c>
      <c r="BC55" s="12" t="s">
        <v>266</v>
      </c>
      <c r="BD55" s="12" t="s">
        <v>27</v>
      </c>
      <c r="BE55" s="12" t="s">
        <v>28</v>
      </c>
      <c r="BF55" s="12" t="s">
        <v>29</v>
      </c>
      <c r="BG55" s="12" t="s">
        <v>30</v>
      </c>
      <c r="BH55" s="12" t="s">
        <v>282</v>
      </c>
      <c r="BI55" s="15" t="s">
        <v>7</v>
      </c>
      <c r="BJ55" s="12" t="s">
        <v>267</v>
      </c>
      <c r="BK55" s="12" t="s">
        <v>218</v>
      </c>
      <c r="BL55" s="12" t="s">
        <v>206</v>
      </c>
      <c r="BM55" s="12" t="s">
        <v>31</v>
      </c>
      <c r="BN55" s="12" t="s">
        <v>39</v>
      </c>
      <c r="BO55" s="12" t="s">
        <v>32</v>
      </c>
      <c r="BP55" s="12" t="s">
        <v>33</v>
      </c>
      <c r="BQ55" s="12" t="s">
        <v>268</v>
      </c>
      <c r="BR55" s="12" t="s">
        <v>269</v>
      </c>
      <c r="BS55" s="12" t="s">
        <v>270</v>
      </c>
      <c r="BT55" s="12" t="s">
        <v>34</v>
      </c>
      <c r="BU55" s="12" t="s">
        <v>35</v>
      </c>
      <c r="BV55" s="12" t="s">
        <v>36</v>
      </c>
      <c r="BW55" s="12" t="s">
        <v>37</v>
      </c>
      <c r="BX55" s="12" t="s">
        <v>38</v>
      </c>
      <c r="BY55" s="37" t="s">
        <v>62</v>
      </c>
      <c r="BZ55" s="12" t="s">
        <v>100</v>
      </c>
      <c r="CA55" s="12" t="s">
        <v>25</v>
      </c>
      <c r="CB55" s="12" t="s">
        <v>245</v>
      </c>
      <c r="CC55" s="12" t="s">
        <v>204</v>
      </c>
      <c r="CD55" s="12" t="s">
        <v>198</v>
      </c>
      <c r="CE55" s="12" t="s">
        <v>197</v>
      </c>
      <c r="CF55" s="12" t="s">
        <v>284</v>
      </c>
      <c r="CG55" s="12" t="s">
        <v>40</v>
      </c>
      <c r="CH55" s="12" t="s">
        <v>41</v>
      </c>
      <c r="CI55" s="12" t="s">
        <v>42</v>
      </c>
      <c r="CJ55" s="12" t="s">
        <v>44</v>
      </c>
      <c r="CK55" s="12" t="s">
        <v>217</v>
      </c>
      <c r="CL55" s="12" t="s">
        <v>45</v>
      </c>
      <c r="CM55" s="12" t="s">
        <v>46</v>
      </c>
      <c r="CN55" s="12" t="s">
        <v>47</v>
      </c>
      <c r="CO55" s="12" t="s">
        <v>271</v>
      </c>
      <c r="CP55" s="12" t="s">
        <v>199</v>
      </c>
      <c r="CQ55" s="12" t="s">
        <v>43</v>
      </c>
      <c r="CR55" s="12" t="s">
        <v>280</v>
      </c>
      <c r="CS55" s="12" t="s">
        <v>48</v>
      </c>
      <c r="CT55" s="12" t="s">
        <v>49</v>
      </c>
      <c r="CU55" s="12" t="s">
        <v>50</v>
      </c>
      <c r="CV55" s="12" t="s">
        <v>52</v>
      </c>
      <c r="CW55" s="12" t="s">
        <v>272</v>
      </c>
      <c r="CX55" s="12" t="s">
        <v>54</v>
      </c>
      <c r="CY55" s="12" t="s">
        <v>55</v>
      </c>
      <c r="CZ55" s="12" t="s">
        <v>56</v>
      </c>
      <c r="DA55" s="12" t="s">
        <v>57</v>
      </c>
    </row>
    <row r="56" spans="1:105" s="9" customFormat="1" ht="16.5" customHeight="1" x14ac:dyDescent="0.2">
      <c r="A56" s="6" t="s">
        <v>214</v>
      </c>
      <c r="B56" s="6"/>
      <c r="C56" s="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4"/>
      <c r="AI56" s="16"/>
      <c r="AJ56" s="16"/>
      <c r="AK56" s="16"/>
      <c r="AL56" s="16"/>
      <c r="AM56" s="16"/>
      <c r="AN56" s="14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4"/>
      <c r="BI56" s="14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4"/>
      <c r="BZ56" s="16"/>
      <c r="CA56" s="16"/>
      <c r="CB56" s="16"/>
      <c r="CC56" s="16"/>
      <c r="CD56" s="19"/>
      <c r="CE56" s="16"/>
      <c r="CF56" s="16"/>
      <c r="CG56" s="16"/>
      <c r="CH56" s="16"/>
      <c r="CI56" s="16"/>
      <c r="CJ56" s="16"/>
      <c r="CK56" s="16"/>
      <c r="CL56" s="16"/>
      <c r="CM56" s="16"/>
      <c r="CN56" s="17"/>
      <c r="CO56" s="14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</row>
    <row r="57" spans="1:105" x14ac:dyDescent="0.2">
      <c r="A57" s="1" t="s">
        <v>283</v>
      </c>
      <c r="C57" s="6"/>
      <c r="D57" s="15">
        <v>1088289.31</v>
      </c>
      <c r="E57" s="15">
        <v>9430346</v>
      </c>
      <c r="F57" s="15">
        <v>9047089</v>
      </c>
      <c r="G57" s="15">
        <v>2918266.66</v>
      </c>
      <c r="H57" s="15">
        <v>6542999.9999999991</v>
      </c>
      <c r="I57" s="15">
        <v>10376692.839999998</v>
      </c>
      <c r="J57" s="15">
        <v>7005740</v>
      </c>
      <c r="K57" s="15">
        <v>1470105.3</v>
      </c>
      <c r="L57" s="15">
        <v>497658.35</v>
      </c>
      <c r="M57" s="15">
        <v>4835876.51</v>
      </c>
      <c r="N57" s="15">
        <v>391677.34</v>
      </c>
      <c r="O57" s="15">
        <v>2429535.42</v>
      </c>
      <c r="P57" s="15">
        <v>303060.21000000002</v>
      </c>
      <c r="Q57" s="15">
        <v>132058.76999999999</v>
      </c>
      <c r="R57" s="15">
        <v>1181449.07</v>
      </c>
      <c r="S57" s="15">
        <v>1899902.62</v>
      </c>
      <c r="T57" s="15">
        <v>36250145.590000004</v>
      </c>
      <c r="U57" s="15">
        <v>23285313</v>
      </c>
      <c r="V57" s="15">
        <v>3749647.28</v>
      </c>
      <c r="W57" s="15">
        <v>789535.2</v>
      </c>
      <c r="X57" s="15">
        <v>4964106.58</v>
      </c>
      <c r="Y57" s="15">
        <v>3233448.33</v>
      </c>
      <c r="Z57" s="15">
        <v>3781558.3</v>
      </c>
      <c r="AA57" s="15">
        <v>937573.17</v>
      </c>
      <c r="AB57" s="15">
        <v>157884.73000000001</v>
      </c>
      <c r="AC57" s="15">
        <v>7045943.8700000001</v>
      </c>
      <c r="AD57" s="15">
        <v>9031870.7000000011</v>
      </c>
      <c r="AE57" s="15">
        <v>8338765.7200000007</v>
      </c>
      <c r="AF57" s="15">
        <v>693104.98</v>
      </c>
      <c r="AG57" s="15">
        <v>1249554.33</v>
      </c>
      <c r="AH57" s="15">
        <v>9150126.8900000006</v>
      </c>
      <c r="AI57" s="15">
        <v>8758540.2200000007</v>
      </c>
      <c r="AJ57" s="15">
        <v>391586.67</v>
      </c>
      <c r="AK57" s="15">
        <v>4785560.8600000003</v>
      </c>
      <c r="AL57" s="15">
        <v>3841141</v>
      </c>
      <c r="AM57" s="15">
        <v>475414.71</v>
      </c>
      <c r="AN57" s="15">
        <v>36217694.270000003</v>
      </c>
      <c r="AO57" s="15">
        <v>27775040.609999999</v>
      </c>
      <c r="AP57" s="15">
        <v>8442653.6600000001</v>
      </c>
      <c r="AQ57" s="15">
        <v>154655.60999999999</v>
      </c>
      <c r="AR57" s="15">
        <v>703585.36</v>
      </c>
      <c r="AS57" s="15">
        <v>14408753.68</v>
      </c>
      <c r="AT57" s="15">
        <v>340776100.77000004</v>
      </c>
      <c r="AU57" s="15">
        <v>340491200</v>
      </c>
      <c r="AV57" s="15">
        <v>284900.77</v>
      </c>
      <c r="AW57" s="15">
        <v>46546414.610000007</v>
      </c>
      <c r="AX57" s="15">
        <v>3009847.21</v>
      </c>
      <c r="AY57" s="15">
        <v>1210056</v>
      </c>
      <c r="AZ57" s="15">
        <v>5837986.0800000001</v>
      </c>
      <c r="BA57" s="15">
        <v>10424800.789999999</v>
      </c>
      <c r="BB57" s="15">
        <v>1205306.74</v>
      </c>
      <c r="BC57" s="15">
        <v>2725580.47</v>
      </c>
      <c r="BD57" s="15">
        <v>21037643.420000002</v>
      </c>
      <c r="BE57" s="15">
        <v>1546734.17</v>
      </c>
      <c r="BF57" s="15">
        <v>1721434.48</v>
      </c>
      <c r="BG57" s="15">
        <v>3609375.36</v>
      </c>
      <c r="BH57" s="15">
        <v>40019</v>
      </c>
      <c r="BI57" s="15">
        <v>5952549.629999999</v>
      </c>
      <c r="BJ57" s="15">
        <v>5242534.2300000004</v>
      </c>
      <c r="BK57" s="15">
        <v>710015.4</v>
      </c>
      <c r="BL57" s="15">
        <v>10965605.040000001</v>
      </c>
      <c r="BM57" s="15">
        <v>7223910.6699999999</v>
      </c>
      <c r="BN57" s="15">
        <v>3741694.37</v>
      </c>
      <c r="BO57" s="15">
        <v>1309074.1599999999</v>
      </c>
      <c r="BP57" s="15">
        <v>4105028.06</v>
      </c>
      <c r="BQ57" s="15">
        <v>5220541</v>
      </c>
      <c r="BR57" s="15">
        <v>1747858.13</v>
      </c>
      <c r="BS57" s="15">
        <v>11186393.23</v>
      </c>
      <c r="BT57" s="15">
        <v>1807525.79</v>
      </c>
      <c r="BU57" s="15">
        <v>2844773.07</v>
      </c>
      <c r="BV57" s="15">
        <v>10650905.99</v>
      </c>
      <c r="BW57" s="15">
        <v>2032430.12</v>
      </c>
      <c r="BX57" s="15">
        <v>915897.47</v>
      </c>
      <c r="BY57" s="15">
        <v>5170150.17</v>
      </c>
      <c r="BZ57" s="15">
        <v>4787465.67</v>
      </c>
      <c r="CA57" s="15">
        <v>245545.07</v>
      </c>
      <c r="CB57" s="15">
        <v>137139.43</v>
      </c>
      <c r="CC57" s="15">
        <v>1601966.85</v>
      </c>
      <c r="CD57" s="15">
        <v>36432315.310000002</v>
      </c>
      <c r="CE57" s="15">
        <v>33113300.490000002</v>
      </c>
      <c r="CF57" s="15">
        <v>3319014.82</v>
      </c>
      <c r="CG57" s="15">
        <v>6328217.3899999987</v>
      </c>
      <c r="CH57" s="15">
        <v>827954.13</v>
      </c>
      <c r="CI57" s="15">
        <v>1225292</v>
      </c>
      <c r="CJ57" s="15">
        <v>660744.69999999995</v>
      </c>
      <c r="CK57" s="15">
        <v>2544989.14</v>
      </c>
      <c r="CL57" s="15">
        <v>12046904</v>
      </c>
      <c r="CM57" s="15">
        <v>1304444.1399999999</v>
      </c>
      <c r="CN57" s="15">
        <v>159160173.51999998</v>
      </c>
      <c r="CO57" s="15">
        <v>23616971.489999998</v>
      </c>
      <c r="CP57" s="15">
        <v>21490194</v>
      </c>
      <c r="CQ57" s="15">
        <v>456352.05</v>
      </c>
      <c r="CR57" s="15">
        <v>1670425.44</v>
      </c>
      <c r="CS57" s="15">
        <v>1233195.76</v>
      </c>
      <c r="CT57" s="15">
        <v>8532569.040000001</v>
      </c>
      <c r="CU57" s="15">
        <v>3991561.95</v>
      </c>
      <c r="CV57" s="15">
        <v>814676.94</v>
      </c>
      <c r="CW57" s="15">
        <v>1116986.31</v>
      </c>
      <c r="CX57" s="15">
        <v>545421.02</v>
      </c>
      <c r="CY57" s="15">
        <v>4739435</v>
      </c>
      <c r="CZ57" s="15">
        <v>7123108</v>
      </c>
      <c r="DA57" s="15">
        <v>2931934.46</v>
      </c>
    </row>
    <row r="58" spans="1:105" x14ac:dyDescent="0.2">
      <c r="A58" s="1" t="s">
        <v>281</v>
      </c>
      <c r="C58" s="6"/>
      <c r="D58" s="15">
        <v>303127.84000000003</v>
      </c>
      <c r="E58" s="15">
        <v>4628822</v>
      </c>
      <c r="F58" s="15">
        <v>672248</v>
      </c>
      <c r="G58" s="15">
        <v>1230253.3600000001</v>
      </c>
      <c r="H58" s="15">
        <v>2347838.34</v>
      </c>
      <c r="I58" s="15">
        <v>4598429.29</v>
      </c>
      <c r="J58" s="15">
        <v>3285973</v>
      </c>
      <c r="K58" s="15">
        <v>467131.62</v>
      </c>
      <c r="L58" s="15">
        <v>242928.47</v>
      </c>
      <c r="M58" s="15">
        <v>1687380.56</v>
      </c>
      <c r="N58" s="15">
        <v>150178.54999999999</v>
      </c>
      <c r="O58" s="15">
        <v>931266.13</v>
      </c>
      <c r="P58" s="15">
        <v>47370.57</v>
      </c>
      <c r="Q58" s="15">
        <v>25007.03</v>
      </c>
      <c r="R58" s="15">
        <v>326652.83</v>
      </c>
      <c r="S58" s="15">
        <v>697184.27</v>
      </c>
      <c r="T58" s="15">
        <v>12715239.950000001</v>
      </c>
      <c r="U58" s="15">
        <v>3440278</v>
      </c>
      <c r="V58" s="15">
        <v>1639032.71</v>
      </c>
      <c r="W58" s="15">
        <v>336438.89</v>
      </c>
      <c r="X58" s="15">
        <v>2398279.34</v>
      </c>
      <c r="Y58" s="15">
        <v>1082288.1200000001</v>
      </c>
      <c r="Z58" s="15">
        <v>1572422.45</v>
      </c>
      <c r="AA58" s="15">
        <v>207632.04</v>
      </c>
      <c r="AB58" s="15">
        <v>20594.75</v>
      </c>
      <c r="AC58" s="15">
        <v>2693796.85</v>
      </c>
      <c r="AD58" s="15">
        <v>3658931.47</v>
      </c>
      <c r="AE58" s="15">
        <v>3362069.66</v>
      </c>
      <c r="AF58" s="15">
        <v>296861.81</v>
      </c>
      <c r="AG58" s="15">
        <v>393434.96</v>
      </c>
      <c r="AH58" s="15">
        <v>2669811.63</v>
      </c>
      <c r="AI58" s="15">
        <v>2600415.98</v>
      </c>
      <c r="AJ58" s="15">
        <v>69395.649999999994</v>
      </c>
      <c r="AK58" s="15">
        <v>2396309.35</v>
      </c>
      <c r="AL58" s="15">
        <v>879314</v>
      </c>
      <c r="AM58" s="15">
        <v>167606.93</v>
      </c>
      <c r="AN58" s="15">
        <v>13485428.17</v>
      </c>
      <c r="AO58" s="15">
        <v>9269555.0199999996</v>
      </c>
      <c r="AP58" s="15">
        <v>4215873.1500000004</v>
      </c>
      <c r="AQ58" s="15">
        <v>8313.56</v>
      </c>
      <c r="AR58" s="15">
        <v>181068.32</v>
      </c>
      <c r="AS58" s="15">
        <v>5753520.4900000002</v>
      </c>
      <c r="AT58" s="15">
        <v>188629954.91</v>
      </c>
      <c r="AU58" s="15">
        <v>188554800</v>
      </c>
      <c r="AV58" s="15">
        <v>75154.91</v>
      </c>
      <c r="AW58" s="15">
        <v>25680542.000000004</v>
      </c>
      <c r="AX58" s="15">
        <v>860939.11</v>
      </c>
      <c r="AY58" s="15">
        <v>402959.51</v>
      </c>
      <c r="AZ58" s="15">
        <v>2162252.62</v>
      </c>
      <c r="BA58" s="15">
        <v>5154295.55</v>
      </c>
      <c r="BB58" s="15">
        <v>429337.4</v>
      </c>
      <c r="BC58" s="15">
        <v>727869.46</v>
      </c>
      <c r="BD58" s="15">
        <v>9980536.3100000024</v>
      </c>
      <c r="BE58" s="15">
        <v>461558.84</v>
      </c>
      <c r="BF58" s="15">
        <v>690429.35</v>
      </c>
      <c r="BG58" s="15">
        <v>1265800.56</v>
      </c>
      <c r="BH58" s="15">
        <v>5961</v>
      </c>
      <c r="BI58" s="15">
        <v>1935276.39</v>
      </c>
      <c r="BJ58" s="15">
        <v>1752340.44</v>
      </c>
      <c r="BK58" s="15">
        <v>182935.95</v>
      </c>
      <c r="BL58" s="15">
        <v>4329813.75</v>
      </c>
      <c r="BM58" s="15">
        <v>2995789.71</v>
      </c>
      <c r="BN58" s="15">
        <v>1334024.04</v>
      </c>
      <c r="BO58" s="15">
        <v>466896.22</v>
      </c>
      <c r="BP58" s="15">
        <v>1490259.36</v>
      </c>
      <c r="BQ58" s="15">
        <v>1927397</v>
      </c>
      <c r="BR58" s="15">
        <v>316195</v>
      </c>
      <c r="BS58" s="15">
        <v>3819176.72</v>
      </c>
      <c r="BT58" s="15">
        <v>720153.37</v>
      </c>
      <c r="BU58" s="15">
        <v>1074671.42</v>
      </c>
      <c r="BV58" s="15">
        <v>1525189.15</v>
      </c>
      <c r="BW58" s="15">
        <v>823357.95</v>
      </c>
      <c r="BX58" s="15">
        <v>197992.65</v>
      </c>
      <c r="BY58" s="15">
        <v>2178347.9</v>
      </c>
      <c r="BZ58" s="15">
        <v>2023846.59</v>
      </c>
      <c r="CA58" s="15">
        <v>93016.85</v>
      </c>
      <c r="CB58" s="15">
        <v>61484.46</v>
      </c>
      <c r="CC58" s="15">
        <v>687242.38</v>
      </c>
      <c r="CD58" s="15">
        <v>12752358.470000003</v>
      </c>
      <c r="CE58" s="15">
        <v>11877097.4</v>
      </c>
      <c r="CF58" s="15">
        <v>875261.07</v>
      </c>
      <c r="CG58" s="15">
        <v>2910194.35</v>
      </c>
      <c r="CH58" s="15">
        <v>242654.36</v>
      </c>
      <c r="CI58" s="15">
        <v>341942.65</v>
      </c>
      <c r="CJ58" s="15">
        <v>269094.18</v>
      </c>
      <c r="CK58" s="15">
        <v>773870.54</v>
      </c>
      <c r="CL58" s="15">
        <v>5320970</v>
      </c>
      <c r="CM58" s="15">
        <v>586516.27</v>
      </c>
      <c r="CN58" s="15">
        <v>60974611.939999998</v>
      </c>
      <c r="CO58" s="15">
        <v>6811781.1699999999</v>
      </c>
      <c r="CP58" s="15">
        <v>6043005</v>
      </c>
      <c r="CQ58" s="15">
        <v>141281.39000000001</v>
      </c>
      <c r="CR58" s="15">
        <v>627494.78</v>
      </c>
      <c r="CS58" s="15">
        <v>260351.02</v>
      </c>
      <c r="CT58" s="15">
        <v>5324025.55</v>
      </c>
      <c r="CU58" s="15">
        <v>1565909.67</v>
      </c>
      <c r="CV58" s="15">
        <v>261543.89</v>
      </c>
      <c r="CW58" s="15">
        <v>353747.66</v>
      </c>
      <c r="CX58" s="15">
        <v>166115.29999999999</v>
      </c>
      <c r="CY58" s="15">
        <v>856900</v>
      </c>
      <c r="CZ58" s="15">
        <v>2973038</v>
      </c>
      <c r="DA58" s="15">
        <v>927033.72</v>
      </c>
    </row>
    <row r="59" spans="1:105" x14ac:dyDescent="0.2">
      <c r="A59" s="1" t="s">
        <v>61</v>
      </c>
      <c r="C59" s="6"/>
      <c r="D59" s="15">
        <v>711746.19</v>
      </c>
      <c r="E59" s="15">
        <v>4599856</v>
      </c>
      <c r="F59" s="15">
        <v>8236751</v>
      </c>
      <c r="G59" s="15">
        <v>1647928.3</v>
      </c>
      <c r="H59" s="15">
        <v>4021179.95</v>
      </c>
      <c r="I59" s="15">
        <v>5489591.4499999993</v>
      </c>
      <c r="J59" s="15">
        <v>3569767</v>
      </c>
      <c r="K59" s="15">
        <v>996790.72</v>
      </c>
      <c r="L59" s="15">
        <v>246274.09</v>
      </c>
      <c r="M59" s="15">
        <v>2993665.2</v>
      </c>
      <c r="N59" s="15">
        <v>228112.83</v>
      </c>
      <c r="O59" s="15">
        <v>1397273.45</v>
      </c>
      <c r="P59" s="15">
        <v>255187.61</v>
      </c>
      <c r="Q59" s="15">
        <v>107062.88</v>
      </c>
      <c r="R59" s="15">
        <v>863406.03</v>
      </c>
      <c r="S59" s="15">
        <v>1177245.53</v>
      </c>
      <c r="T59" s="15">
        <v>23146659.009999998</v>
      </c>
      <c r="U59" s="15">
        <v>19658025</v>
      </c>
      <c r="V59" s="15">
        <v>1915732.95</v>
      </c>
      <c r="W59" s="15">
        <v>444096.31</v>
      </c>
      <c r="X59" s="15">
        <v>2566802.54</v>
      </c>
      <c r="Y59" s="15">
        <v>2068348.95</v>
      </c>
      <c r="Z59" s="15">
        <v>2182734.41</v>
      </c>
      <c r="AA59" s="15">
        <v>713434.1</v>
      </c>
      <c r="AB59" s="15">
        <v>136637.67000000001</v>
      </c>
      <c r="AC59" s="15">
        <v>4277572.55</v>
      </c>
      <c r="AD59" s="15">
        <v>5167356.12</v>
      </c>
      <c r="AE59" s="15">
        <v>4775028.01</v>
      </c>
      <c r="AF59" s="15">
        <v>392328.11</v>
      </c>
      <c r="AG59" s="15">
        <v>822224.9</v>
      </c>
      <c r="AH59" s="15">
        <v>6458830.7999999998</v>
      </c>
      <c r="AI59" s="15">
        <v>6143651.9900000002</v>
      </c>
      <c r="AJ59" s="15">
        <v>315178.81</v>
      </c>
      <c r="AK59" s="15">
        <v>2406032.02</v>
      </c>
      <c r="AL59" s="15">
        <v>2908844</v>
      </c>
      <c r="AM59" s="15">
        <v>307807.78000000003</v>
      </c>
      <c r="AN59" s="15">
        <v>19688265.25</v>
      </c>
      <c r="AO59" s="15">
        <v>15648545.02</v>
      </c>
      <c r="AP59" s="15">
        <v>4039720.23</v>
      </c>
      <c r="AQ59" s="15">
        <v>145974.09</v>
      </c>
      <c r="AR59" s="15">
        <v>520745.08</v>
      </c>
      <c r="AS59" s="15">
        <v>8360712.96</v>
      </c>
      <c r="AT59" s="15">
        <v>138576950.31</v>
      </c>
      <c r="AU59" s="15">
        <v>138367200</v>
      </c>
      <c r="AV59" s="15">
        <v>209750.31</v>
      </c>
      <c r="AW59" s="15">
        <v>16686387.740000002</v>
      </c>
      <c r="AX59" s="15">
        <v>2116189.0699999998</v>
      </c>
      <c r="AY59" s="15">
        <v>801365.08</v>
      </c>
      <c r="AZ59" s="15">
        <v>3504767.65</v>
      </c>
      <c r="BA59" s="15">
        <v>5179396.21</v>
      </c>
      <c r="BB59" s="15">
        <v>733098.47</v>
      </c>
      <c r="BC59" s="15">
        <v>1997711.01</v>
      </c>
      <c r="BD59" s="15">
        <v>9708069.1899999995</v>
      </c>
      <c r="BE59" s="15">
        <v>1022710.48</v>
      </c>
      <c r="BF59" s="15">
        <v>1002723.84</v>
      </c>
      <c r="BG59" s="15">
        <v>2303874.89</v>
      </c>
      <c r="BH59" s="15">
        <v>34058</v>
      </c>
      <c r="BI59" s="15">
        <v>3582388.89</v>
      </c>
      <c r="BJ59" s="15">
        <v>3066757.79</v>
      </c>
      <c r="BK59" s="15">
        <v>515631.1</v>
      </c>
      <c r="BL59" s="15">
        <v>6462061.6300000008</v>
      </c>
      <c r="BM59" s="15">
        <v>4056327.63</v>
      </c>
      <c r="BN59" s="15">
        <v>2405734</v>
      </c>
      <c r="BO59" s="15">
        <v>813106.69</v>
      </c>
      <c r="BP59" s="15">
        <v>2552315.91</v>
      </c>
      <c r="BQ59" s="15">
        <v>3250388</v>
      </c>
      <c r="BR59" s="15">
        <v>1379385.72</v>
      </c>
      <c r="BS59" s="15">
        <v>7201537.6500000004</v>
      </c>
      <c r="BT59" s="15">
        <v>1074813.3</v>
      </c>
      <c r="BU59" s="15">
        <v>1641581.39</v>
      </c>
      <c r="BV59" s="15">
        <v>8925316.8399999999</v>
      </c>
      <c r="BW59" s="15">
        <v>1160404.6599999999</v>
      </c>
      <c r="BX59" s="15">
        <v>614159.68000000005</v>
      </c>
      <c r="BY59" s="15">
        <v>2963695.58</v>
      </c>
      <c r="BZ59" s="15">
        <v>2737551.21</v>
      </c>
      <c r="CA59" s="15">
        <v>152451.6</v>
      </c>
      <c r="CB59" s="15">
        <v>73692.77</v>
      </c>
      <c r="CC59" s="15">
        <v>980664.73</v>
      </c>
      <c r="CD59" s="15">
        <v>22633046.77</v>
      </c>
      <c r="CE59" s="15">
        <v>20198713.699999999</v>
      </c>
      <c r="CF59" s="15">
        <v>2434333.0699999998</v>
      </c>
      <c r="CG59" s="15">
        <v>3220178.94</v>
      </c>
      <c r="CH59" s="15">
        <v>503782.38</v>
      </c>
      <c r="CI59" s="15">
        <v>856662.55</v>
      </c>
      <c r="CJ59" s="15">
        <v>388669.33</v>
      </c>
      <c r="CK59" s="15">
        <v>1771118.6</v>
      </c>
      <c r="CL59" s="15">
        <v>6392399</v>
      </c>
      <c r="CM59" s="15">
        <v>718733</v>
      </c>
      <c r="CN59" s="15">
        <v>91630896.829999998</v>
      </c>
      <c r="CO59" s="15">
        <v>16434264.559999999</v>
      </c>
      <c r="CP59" s="15">
        <v>15086348</v>
      </c>
      <c r="CQ59" s="15">
        <v>308861.31</v>
      </c>
      <c r="CR59" s="15">
        <v>1039055.25</v>
      </c>
      <c r="CS59" s="15">
        <v>972844.74</v>
      </c>
      <c r="CT59" s="15">
        <v>3100789.68</v>
      </c>
      <c r="CU59" s="15">
        <v>2375752.19</v>
      </c>
      <c r="CV59" s="15">
        <v>553133.05000000005</v>
      </c>
      <c r="CW59" s="15">
        <v>763238.65</v>
      </c>
      <c r="CX59" s="15">
        <v>332173.89</v>
      </c>
      <c r="CY59" s="15">
        <v>3622535</v>
      </c>
      <c r="CZ59" s="15">
        <v>4118475</v>
      </c>
      <c r="DA59" s="15">
        <v>1898557.98</v>
      </c>
    </row>
    <row r="60" spans="1:105" x14ac:dyDescent="0.2">
      <c r="A60" s="1" t="s">
        <v>240</v>
      </c>
      <c r="C60" s="6"/>
      <c r="D60" s="15">
        <v>73415.28</v>
      </c>
      <c r="E60" s="15">
        <v>201668</v>
      </c>
      <c r="F60" s="15">
        <v>138090</v>
      </c>
      <c r="G60" s="15">
        <v>40085</v>
      </c>
      <c r="H60" s="15">
        <v>173981.71</v>
      </c>
      <c r="I60" s="15">
        <v>288672.09999999998</v>
      </c>
      <c r="J60" s="15">
        <v>150000</v>
      </c>
      <c r="K60" s="15">
        <v>6182.96</v>
      </c>
      <c r="L60" s="15">
        <v>8455.7900000000009</v>
      </c>
      <c r="M60" s="15">
        <v>154830.75</v>
      </c>
      <c r="N60" s="15">
        <v>13385.96</v>
      </c>
      <c r="O60" s="15">
        <v>100995.84</v>
      </c>
      <c r="P60" s="15">
        <v>502.03</v>
      </c>
      <c r="Q60" s="15">
        <v>-11.14</v>
      </c>
      <c r="R60" s="15">
        <v>-8609.7900000000009</v>
      </c>
      <c r="S60" s="15">
        <v>25472.82</v>
      </c>
      <c r="T60" s="15">
        <v>388246.63</v>
      </c>
      <c r="U60" s="15">
        <v>187010</v>
      </c>
      <c r="V60" s="15">
        <v>194881.62</v>
      </c>
      <c r="W60" s="15">
        <v>9000</v>
      </c>
      <c r="X60" s="15">
        <v>-975.3</v>
      </c>
      <c r="Y60" s="15">
        <v>82811.259999999995</v>
      </c>
      <c r="Z60" s="15">
        <v>26401.439999999999</v>
      </c>
      <c r="AA60" s="15">
        <v>16507.03</v>
      </c>
      <c r="AB60" s="15">
        <v>652.30999999999995</v>
      </c>
      <c r="AC60" s="15">
        <v>74574.47</v>
      </c>
      <c r="AD60" s="15">
        <v>205583.11</v>
      </c>
      <c r="AE60" s="15">
        <v>201668.05</v>
      </c>
      <c r="AF60" s="15">
        <v>3915.06</v>
      </c>
      <c r="AG60" s="15">
        <v>33894.47</v>
      </c>
      <c r="AH60" s="15">
        <v>21484.46</v>
      </c>
      <c r="AI60" s="15">
        <v>14472.25</v>
      </c>
      <c r="AJ60" s="15">
        <v>7012.21</v>
      </c>
      <c r="AK60" s="15">
        <v>-16780.509999999998</v>
      </c>
      <c r="AL60" s="15">
        <v>52983</v>
      </c>
      <c r="AM60" s="15">
        <v>0</v>
      </c>
      <c r="AN60" s="15">
        <v>3044000.85</v>
      </c>
      <c r="AO60" s="15">
        <v>2856940.57</v>
      </c>
      <c r="AP60" s="15">
        <v>187060.28</v>
      </c>
      <c r="AQ60" s="15">
        <v>367.96</v>
      </c>
      <c r="AR60" s="15">
        <v>1771.96</v>
      </c>
      <c r="AS60" s="15">
        <v>294520.23</v>
      </c>
      <c r="AT60" s="15">
        <v>13569195.550000001</v>
      </c>
      <c r="AU60" s="15">
        <v>13569200</v>
      </c>
      <c r="AV60" s="15">
        <v>-4.45</v>
      </c>
      <c r="AW60" s="15">
        <v>4179484.87</v>
      </c>
      <c r="AX60" s="15">
        <v>32719.03</v>
      </c>
      <c r="AY60" s="15">
        <v>5731.41</v>
      </c>
      <c r="AZ60" s="15">
        <v>170965.81</v>
      </c>
      <c r="BA60" s="15">
        <v>91109.03</v>
      </c>
      <c r="BB60" s="15">
        <v>42870.87</v>
      </c>
      <c r="BC60" s="15">
        <v>0</v>
      </c>
      <c r="BD60" s="15">
        <v>1349037.92</v>
      </c>
      <c r="BE60" s="15">
        <v>62464.85</v>
      </c>
      <c r="BF60" s="15">
        <v>28281.29</v>
      </c>
      <c r="BG60" s="15">
        <v>39699.910000000003</v>
      </c>
      <c r="BH60" s="15">
        <v>0</v>
      </c>
      <c r="BI60" s="15">
        <v>434884.35</v>
      </c>
      <c r="BJ60" s="15">
        <v>423436</v>
      </c>
      <c r="BK60" s="15">
        <v>11448.35</v>
      </c>
      <c r="BL60" s="15">
        <v>173729.66</v>
      </c>
      <c r="BM60" s="15">
        <v>171793.33</v>
      </c>
      <c r="BN60" s="15">
        <v>1936.33</v>
      </c>
      <c r="BO60" s="15">
        <v>29071.25</v>
      </c>
      <c r="BP60" s="15">
        <v>62452.79</v>
      </c>
      <c r="BQ60" s="15">
        <v>42756</v>
      </c>
      <c r="BR60" s="15">
        <v>52277.41</v>
      </c>
      <c r="BS60" s="15">
        <v>165678.85999999999</v>
      </c>
      <c r="BT60" s="15">
        <v>12559.12</v>
      </c>
      <c r="BU60" s="15">
        <v>128520.26</v>
      </c>
      <c r="BV60" s="15">
        <v>200400</v>
      </c>
      <c r="BW60" s="15">
        <v>48667.51</v>
      </c>
      <c r="BX60" s="15">
        <v>103745.14</v>
      </c>
      <c r="BY60" s="15">
        <v>28106.69</v>
      </c>
      <c r="BZ60" s="15">
        <v>26067.87</v>
      </c>
      <c r="CA60" s="15">
        <v>76.62</v>
      </c>
      <c r="CB60" s="15">
        <v>1962.2</v>
      </c>
      <c r="CC60" s="15">
        <v>-65940.259999999995</v>
      </c>
      <c r="CD60" s="15">
        <v>1046910.07</v>
      </c>
      <c r="CE60" s="15">
        <v>1037489.39</v>
      </c>
      <c r="CF60" s="15">
        <v>9420.68</v>
      </c>
      <c r="CG60" s="15">
        <v>197844.1</v>
      </c>
      <c r="CH60" s="15">
        <v>81517.39</v>
      </c>
      <c r="CI60" s="15">
        <v>26686.799999999999</v>
      </c>
      <c r="CJ60" s="15">
        <v>2981.19</v>
      </c>
      <c r="CK60" s="15">
        <v>0</v>
      </c>
      <c r="CL60" s="15">
        <v>333535</v>
      </c>
      <c r="CM60" s="15">
        <v>-805.13</v>
      </c>
      <c r="CN60" s="15">
        <v>6554664.75</v>
      </c>
      <c r="CO60" s="15">
        <v>370925.76</v>
      </c>
      <c r="CP60" s="15">
        <v>360841</v>
      </c>
      <c r="CQ60" s="15">
        <v>6209.35</v>
      </c>
      <c r="CR60" s="15">
        <v>3875.41</v>
      </c>
      <c r="CS60" s="15">
        <v>0</v>
      </c>
      <c r="CT60" s="15">
        <v>107753.81</v>
      </c>
      <c r="CU60" s="15">
        <v>49900.09</v>
      </c>
      <c r="CV60" s="15">
        <v>0</v>
      </c>
      <c r="CW60" s="15">
        <v>0</v>
      </c>
      <c r="CX60" s="15">
        <v>47131.83</v>
      </c>
      <c r="CY60" s="15">
        <v>260000</v>
      </c>
      <c r="CZ60" s="15">
        <v>31595</v>
      </c>
      <c r="DA60" s="15">
        <v>106342.76</v>
      </c>
    </row>
    <row r="61" spans="1:105" x14ac:dyDescent="0.2">
      <c r="A61" s="1" t="s">
        <v>241</v>
      </c>
      <c r="C61" s="6"/>
      <c r="D61" s="15">
        <v>204709.62</v>
      </c>
      <c r="E61" s="15">
        <v>6098897</v>
      </c>
      <c r="F61" s="15">
        <v>2896595</v>
      </c>
      <c r="G61" s="15">
        <v>730469.62</v>
      </c>
      <c r="H61" s="15">
        <v>1969969.82</v>
      </c>
      <c r="I61" s="15">
        <v>5401076.7000000002</v>
      </c>
      <c r="J61" s="15">
        <v>4816673</v>
      </c>
      <c r="K61" s="15">
        <v>487422.56</v>
      </c>
      <c r="L61" s="15">
        <v>38513.360000000001</v>
      </c>
      <c r="M61" s="15">
        <v>2650564.2999999998</v>
      </c>
      <c r="N61" s="15">
        <v>46756.01</v>
      </c>
      <c r="O61" s="15">
        <v>779535.24</v>
      </c>
      <c r="P61" s="15">
        <v>112881.21</v>
      </c>
      <c r="Q61" s="15">
        <v>24518.31</v>
      </c>
      <c r="R61" s="15">
        <v>118963.04</v>
      </c>
      <c r="S61" s="15">
        <v>556704.79</v>
      </c>
      <c r="T61" s="15">
        <v>27966341.870000001</v>
      </c>
      <c r="U61" s="15">
        <v>8552024</v>
      </c>
      <c r="V61" s="15">
        <v>846956.42</v>
      </c>
      <c r="W61" s="15">
        <v>247369</v>
      </c>
      <c r="X61" s="15">
        <v>1248890.6299999999</v>
      </c>
      <c r="Y61" s="15">
        <v>1893992.17</v>
      </c>
      <c r="Z61" s="15">
        <v>1933426.75</v>
      </c>
      <c r="AA61" s="15">
        <v>322062.3</v>
      </c>
      <c r="AB61" s="15">
        <v>35836.04</v>
      </c>
      <c r="AC61" s="15">
        <v>2826644.73</v>
      </c>
      <c r="AD61" s="15">
        <v>4217726.0199999996</v>
      </c>
      <c r="AE61" s="15">
        <v>4010116.07</v>
      </c>
      <c r="AF61" s="15">
        <v>207609.95</v>
      </c>
      <c r="AG61" s="15">
        <v>704754.36</v>
      </c>
      <c r="AH61" s="15">
        <v>4529026.78</v>
      </c>
      <c r="AI61" s="15">
        <v>4436583.03</v>
      </c>
      <c r="AJ61" s="15">
        <v>92443.75</v>
      </c>
      <c r="AK61" s="15">
        <v>2036989.87</v>
      </c>
      <c r="AL61" s="15">
        <v>1795859</v>
      </c>
      <c r="AM61" s="15">
        <v>167995.82</v>
      </c>
      <c r="AN61" s="15">
        <v>18172466.650000002</v>
      </c>
      <c r="AO61" s="15">
        <v>14323216.050000001</v>
      </c>
      <c r="AP61" s="15">
        <v>3849250.6</v>
      </c>
      <c r="AQ61" s="15">
        <v>58025.96</v>
      </c>
      <c r="AR61" s="15">
        <v>167051.91</v>
      </c>
      <c r="AS61" s="15">
        <v>12221181</v>
      </c>
      <c r="AT61" s="15">
        <v>206242890.03999999</v>
      </c>
      <c r="AU61" s="15">
        <v>206146000</v>
      </c>
      <c r="AV61" s="15">
        <v>96890.04</v>
      </c>
      <c r="AW61" s="15">
        <v>25106763.300000001</v>
      </c>
      <c r="AX61" s="15">
        <v>1414721.26</v>
      </c>
      <c r="AY61" s="15">
        <v>351494.92</v>
      </c>
      <c r="AZ61" s="15">
        <v>1472142.49</v>
      </c>
      <c r="BA61" s="15">
        <v>7510230.5099999998</v>
      </c>
      <c r="BB61" s="15">
        <v>685742.22</v>
      </c>
      <c r="BC61" s="15">
        <v>777100.58</v>
      </c>
      <c r="BD61" s="15">
        <v>11470372.4</v>
      </c>
      <c r="BE61" s="15">
        <v>474541.38</v>
      </c>
      <c r="BF61" s="15">
        <v>445841.27</v>
      </c>
      <c r="BG61" s="15">
        <v>1890813.05</v>
      </c>
      <c r="BH61" s="15">
        <v>12930</v>
      </c>
      <c r="BI61" s="15">
        <v>2918998.14</v>
      </c>
      <c r="BJ61" s="15">
        <v>2679520.4300000002</v>
      </c>
      <c r="BK61" s="15">
        <v>239477.71</v>
      </c>
      <c r="BL61" s="15">
        <v>5421648.71</v>
      </c>
      <c r="BM61" s="15">
        <v>3543846.8</v>
      </c>
      <c r="BN61" s="15">
        <v>1877801.91</v>
      </c>
      <c r="BO61" s="15">
        <v>916469.94</v>
      </c>
      <c r="BP61" s="15">
        <v>2961811.09</v>
      </c>
      <c r="BQ61" s="15">
        <v>2099875</v>
      </c>
      <c r="BR61" s="15">
        <v>371003.82</v>
      </c>
      <c r="BS61" s="15">
        <v>9692781.9299999997</v>
      </c>
      <c r="BT61" s="15">
        <v>873488.37</v>
      </c>
      <c r="BU61" s="15">
        <v>1306101.99</v>
      </c>
      <c r="BV61" s="15">
        <v>2921701.51</v>
      </c>
      <c r="BW61" s="15">
        <v>593349.24</v>
      </c>
      <c r="BX61" s="15">
        <v>329474.63</v>
      </c>
      <c r="BY61" s="15">
        <v>2548241.08</v>
      </c>
      <c r="BZ61" s="15">
        <v>2457853.4900000002</v>
      </c>
      <c r="CA61" s="15">
        <v>66566.880000000005</v>
      </c>
      <c r="CB61" s="15">
        <v>23820.71</v>
      </c>
      <c r="CC61" s="15">
        <v>188115.99</v>
      </c>
      <c r="CD61" s="15">
        <v>25502617.84</v>
      </c>
      <c r="CE61" s="15">
        <v>23957047.18</v>
      </c>
      <c r="CF61" s="15">
        <v>1545570.66</v>
      </c>
      <c r="CG61" s="15">
        <v>2495456.2200000002</v>
      </c>
      <c r="CH61" s="15">
        <v>345875.66</v>
      </c>
      <c r="CI61" s="15">
        <v>133693.39000000001</v>
      </c>
      <c r="CJ61" s="15">
        <v>212181.56</v>
      </c>
      <c r="CK61" s="15">
        <v>1029191.61</v>
      </c>
      <c r="CL61" s="15">
        <v>3951429</v>
      </c>
      <c r="CM61" s="15">
        <v>302384.77</v>
      </c>
      <c r="CN61" s="15">
        <v>117682139.27</v>
      </c>
      <c r="CO61" s="15">
        <v>8354041.3300000001</v>
      </c>
      <c r="CP61" s="15">
        <v>7774204</v>
      </c>
      <c r="CQ61" s="15">
        <v>110357.6</v>
      </c>
      <c r="CR61" s="15">
        <v>469479.73</v>
      </c>
      <c r="CS61" s="15">
        <v>512635.57</v>
      </c>
      <c r="CT61" s="15">
        <v>5321385.38</v>
      </c>
      <c r="CU61" s="15">
        <v>1198563.28</v>
      </c>
      <c r="CV61" s="15">
        <v>227546.95</v>
      </c>
      <c r="CW61" s="15">
        <v>186811.67</v>
      </c>
      <c r="CX61" s="15">
        <v>155583.56</v>
      </c>
      <c r="CY61" s="15">
        <v>1145966</v>
      </c>
      <c r="CZ61" s="15">
        <v>3229937</v>
      </c>
      <c r="DA61" s="15">
        <v>1397537.7</v>
      </c>
    </row>
    <row r="62" spans="1:105" x14ac:dyDescent="0.2">
      <c r="C62" s="6"/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</row>
    <row r="63" spans="1:105" x14ac:dyDescent="0.2">
      <c r="A63" s="6" t="s">
        <v>105</v>
      </c>
      <c r="B63" s="3"/>
      <c r="C63" s="6"/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</row>
    <row r="64" spans="1:105" x14ac:dyDescent="0.2">
      <c r="A64" s="1" t="s">
        <v>293</v>
      </c>
      <c r="C64" s="6"/>
      <c r="D64" s="15">
        <v>15588.47</v>
      </c>
      <c r="E64" s="15">
        <v>16953467</v>
      </c>
      <c r="F64" s="15">
        <v>728977</v>
      </c>
      <c r="G64" s="15">
        <v>195318.42</v>
      </c>
      <c r="H64" s="15">
        <v>181246.11</v>
      </c>
      <c r="I64" s="15">
        <v>1757647.42</v>
      </c>
      <c r="J64" s="15">
        <v>5858279</v>
      </c>
      <c r="K64" s="15">
        <v>81420.38</v>
      </c>
      <c r="L64" s="15">
        <v>140.5</v>
      </c>
      <c r="M64" s="15">
        <v>882931.61</v>
      </c>
      <c r="N64" s="15">
        <v>0</v>
      </c>
      <c r="O64" s="15">
        <v>171107.32</v>
      </c>
      <c r="P64" s="15">
        <v>50000</v>
      </c>
      <c r="Q64" s="15">
        <v>0</v>
      </c>
      <c r="R64" s="15">
        <v>533627.55000000005</v>
      </c>
      <c r="S64" s="15">
        <v>159101.75</v>
      </c>
      <c r="T64" s="15">
        <v>16765221.85</v>
      </c>
      <c r="U64" s="15">
        <v>344668</v>
      </c>
      <c r="V64" s="15">
        <v>254359.79</v>
      </c>
      <c r="W64" s="15">
        <v>322078.44</v>
      </c>
      <c r="X64" s="15">
        <v>51825.29</v>
      </c>
      <c r="Y64" s="15">
        <v>2054181.67</v>
      </c>
      <c r="Z64" s="15">
        <v>2814281.72</v>
      </c>
      <c r="AA64" s="15">
        <v>917909.02</v>
      </c>
      <c r="AB64" s="15">
        <v>5256.47</v>
      </c>
      <c r="AC64" s="15">
        <v>8972200.5899999999</v>
      </c>
      <c r="AD64" s="15">
        <v>9580341.120000001</v>
      </c>
      <c r="AE64" s="15">
        <v>9174139.620000001</v>
      </c>
      <c r="AF64" s="15">
        <v>406201.5</v>
      </c>
      <c r="AG64" s="15">
        <v>124601.43</v>
      </c>
      <c r="AH64" s="15">
        <v>10493005.049999999</v>
      </c>
      <c r="AI64" s="15">
        <v>10268874.819999998</v>
      </c>
      <c r="AJ64" s="15">
        <v>224130.23</v>
      </c>
      <c r="AK64" s="15">
        <v>956378.61</v>
      </c>
      <c r="AL64" s="15">
        <v>2918685</v>
      </c>
      <c r="AM64" s="15">
        <v>10032</v>
      </c>
      <c r="AN64" s="15">
        <v>3266908.58</v>
      </c>
      <c r="AO64" s="15">
        <v>2787573.46</v>
      </c>
      <c r="AP64" s="15">
        <v>479335.12</v>
      </c>
      <c r="AQ64" s="15">
        <v>0</v>
      </c>
      <c r="AR64" s="15">
        <v>46887.7</v>
      </c>
      <c r="AS64" s="15">
        <v>29839275.32</v>
      </c>
      <c r="AT64" s="15">
        <v>322335142.26999998</v>
      </c>
      <c r="AU64" s="15">
        <v>322323500</v>
      </c>
      <c r="AV64" s="15">
        <v>11642.27</v>
      </c>
      <c r="AW64" s="15">
        <v>11318811.74</v>
      </c>
      <c r="AX64" s="15">
        <v>1519241.32</v>
      </c>
      <c r="AY64" s="15">
        <v>55993.78</v>
      </c>
      <c r="AZ64" s="15">
        <v>637981.14</v>
      </c>
      <c r="BA64" s="15">
        <v>8591827.7299999986</v>
      </c>
      <c r="BB64" s="15">
        <v>99063.18</v>
      </c>
      <c r="BC64" s="15">
        <v>933813.48</v>
      </c>
      <c r="BD64" s="15">
        <v>7633858.4299999997</v>
      </c>
      <c r="BE64" s="15">
        <v>894992.3</v>
      </c>
      <c r="BF64" s="15">
        <v>1238811.04</v>
      </c>
      <c r="BG64" s="15">
        <v>69883.360000000001</v>
      </c>
      <c r="BH64" s="15">
        <v>0</v>
      </c>
      <c r="BI64" s="15">
        <v>353234.16</v>
      </c>
      <c r="BJ64" s="15">
        <v>60975.22</v>
      </c>
      <c r="BK64" s="15">
        <v>292258.94</v>
      </c>
      <c r="BL64" s="15">
        <v>2131470.16</v>
      </c>
      <c r="BM64" s="15">
        <v>827979.48</v>
      </c>
      <c r="BN64" s="15">
        <v>1303490.68</v>
      </c>
      <c r="BO64" s="15">
        <v>187798.01</v>
      </c>
      <c r="BP64" s="15">
        <v>513970.86</v>
      </c>
      <c r="BQ64" s="15">
        <v>1262630</v>
      </c>
      <c r="BR64" s="15">
        <v>85065.33</v>
      </c>
      <c r="BS64" s="15">
        <v>3625144.57</v>
      </c>
      <c r="BT64" s="15">
        <v>216522.61</v>
      </c>
      <c r="BU64" s="15">
        <v>187544.89</v>
      </c>
      <c r="BV64" s="15">
        <v>632616.43000000005</v>
      </c>
      <c r="BW64" s="15">
        <v>626805.11</v>
      </c>
      <c r="BX64" s="15">
        <v>108852.52</v>
      </c>
      <c r="BY64" s="15">
        <v>342596.68</v>
      </c>
      <c r="BZ64" s="15">
        <v>243717.07</v>
      </c>
      <c r="CA64" s="15">
        <v>98434.11</v>
      </c>
      <c r="CB64" s="15">
        <v>445.5</v>
      </c>
      <c r="CC64" s="15">
        <v>112843.24</v>
      </c>
      <c r="CD64" s="15">
        <v>3904512.41</v>
      </c>
      <c r="CE64" s="15">
        <v>3902012.41</v>
      </c>
      <c r="CF64" s="15">
        <v>2500</v>
      </c>
      <c r="CG64" s="15">
        <v>1163777.75</v>
      </c>
      <c r="CH64" s="15">
        <v>193830.85</v>
      </c>
      <c r="CI64" s="15">
        <v>100533.73</v>
      </c>
      <c r="CJ64" s="15">
        <v>91864.15</v>
      </c>
      <c r="CK64" s="15">
        <v>322763.09999999998</v>
      </c>
      <c r="CL64" s="15">
        <v>4027393</v>
      </c>
      <c r="CM64" s="15">
        <v>11520.38</v>
      </c>
      <c r="CN64" s="15">
        <v>53440553.43</v>
      </c>
      <c r="CO64" s="15">
        <v>2156030.7000000002</v>
      </c>
      <c r="CP64" s="15">
        <v>1046917</v>
      </c>
      <c r="CQ64" s="15">
        <v>119901.45</v>
      </c>
      <c r="CR64" s="15">
        <v>989212.25</v>
      </c>
      <c r="CS64" s="15">
        <v>447419.53</v>
      </c>
      <c r="CT64" s="15">
        <v>8821845.6099999994</v>
      </c>
      <c r="CU64" s="15">
        <v>314908.90999999997</v>
      </c>
      <c r="CV64" s="15">
        <v>295420.52</v>
      </c>
      <c r="CW64" s="15">
        <v>89638.12</v>
      </c>
      <c r="CX64" s="15">
        <v>3744.71</v>
      </c>
      <c r="CY64" s="15">
        <v>114286</v>
      </c>
      <c r="CZ64" s="15">
        <v>1510368</v>
      </c>
      <c r="DA64" s="15">
        <v>221302.07</v>
      </c>
    </row>
    <row r="65" spans="1:105" x14ac:dyDescent="0.2">
      <c r="A65" s="1" t="s">
        <v>294</v>
      </c>
      <c r="C65" s="6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9290178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21306950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101567.14</v>
      </c>
      <c r="AE65" s="15">
        <v>0</v>
      </c>
      <c r="AF65" s="15">
        <v>101567.14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3643600</v>
      </c>
      <c r="AO65" s="15">
        <v>3643600</v>
      </c>
      <c r="AP65" s="15">
        <v>0</v>
      </c>
      <c r="AQ65" s="15">
        <v>0</v>
      </c>
      <c r="AR65" s="15">
        <v>42372</v>
      </c>
      <c r="AS65" s="15">
        <v>13546012.34</v>
      </c>
      <c r="AT65" s="15">
        <v>57204500</v>
      </c>
      <c r="AU65" s="15">
        <v>57204500</v>
      </c>
      <c r="AV65" s="15">
        <v>0</v>
      </c>
      <c r="AW65" s="15">
        <v>19271061.5</v>
      </c>
      <c r="AX65" s="15">
        <v>0</v>
      </c>
      <c r="AY65" s="15">
        <v>1012843.52</v>
      </c>
      <c r="AZ65" s="15">
        <v>0</v>
      </c>
      <c r="BA65" s="15">
        <v>31879136.98</v>
      </c>
      <c r="BB65" s="15">
        <v>21400.799999999999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4609.24</v>
      </c>
      <c r="BM65" s="15">
        <v>4609.24</v>
      </c>
      <c r="BN65" s="15">
        <v>0</v>
      </c>
      <c r="BO65" s="15">
        <v>2708439.22</v>
      </c>
      <c r="BP65" s="15">
        <v>324895.58</v>
      </c>
      <c r="BQ65" s="15">
        <v>0</v>
      </c>
      <c r="BR65" s="15">
        <v>3644.42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1604260.87</v>
      </c>
      <c r="BZ65" s="15">
        <v>1526165.3</v>
      </c>
      <c r="CA65" s="15">
        <v>78095.570000000007</v>
      </c>
      <c r="CB65" s="15">
        <v>0</v>
      </c>
      <c r="CC65" s="15">
        <v>0</v>
      </c>
      <c r="CD65" s="15">
        <v>67619790.829999998</v>
      </c>
      <c r="CE65" s="15">
        <v>67619790.829999998</v>
      </c>
      <c r="CF65" s="15">
        <v>0</v>
      </c>
      <c r="CG65" s="15">
        <v>4433887.28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90840</v>
      </c>
      <c r="CP65" s="15">
        <v>90840</v>
      </c>
      <c r="CQ65" s="15">
        <v>0</v>
      </c>
      <c r="CR65" s="15">
        <v>0</v>
      </c>
      <c r="CS65" s="15">
        <v>0</v>
      </c>
      <c r="CT65" s="15">
        <v>18492972.75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</row>
    <row r="66" spans="1:105" x14ac:dyDescent="0.2">
      <c r="A66" s="1" t="s">
        <v>295</v>
      </c>
      <c r="C66" s="6"/>
      <c r="D66" s="15">
        <v>464284.31</v>
      </c>
      <c r="E66" s="15">
        <v>18293199</v>
      </c>
      <c r="F66" s="15">
        <v>4078548</v>
      </c>
      <c r="G66" s="15">
        <v>87983.39</v>
      </c>
      <c r="H66" s="15">
        <v>140682.51</v>
      </c>
      <c r="I66" s="15">
        <v>10915662.84</v>
      </c>
      <c r="J66" s="15">
        <v>700361</v>
      </c>
      <c r="K66" s="15">
        <v>1218442.99</v>
      </c>
      <c r="L66" s="15">
        <v>427586.16</v>
      </c>
      <c r="M66" s="15">
        <v>211363.74</v>
      </c>
      <c r="N66" s="15">
        <v>150791.25</v>
      </c>
      <c r="O66" s="15">
        <v>1541767.97</v>
      </c>
      <c r="P66" s="15">
        <v>193600</v>
      </c>
      <c r="Q66" s="15">
        <v>0</v>
      </c>
      <c r="R66" s="15">
        <v>1124511.82</v>
      </c>
      <c r="S66" s="15">
        <v>142098.48000000001</v>
      </c>
      <c r="T66" s="15">
        <v>57564086.390000001</v>
      </c>
      <c r="U66" s="15">
        <v>2186887</v>
      </c>
      <c r="V66" s="15">
        <v>165008.56</v>
      </c>
      <c r="W66" s="15">
        <v>276806.64</v>
      </c>
      <c r="X66" s="15">
        <v>19295.740000000002</v>
      </c>
      <c r="Y66" s="15">
        <v>1697625.08</v>
      </c>
      <c r="Z66" s="15">
        <v>1752987.82</v>
      </c>
      <c r="AA66" s="15">
        <v>1006572.69</v>
      </c>
      <c r="AB66" s="15">
        <v>0</v>
      </c>
      <c r="AC66" s="15">
        <v>8459995.4000000004</v>
      </c>
      <c r="AD66" s="15">
        <v>14340399.26</v>
      </c>
      <c r="AE66" s="15">
        <v>13212252.609999999</v>
      </c>
      <c r="AF66" s="15">
        <v>1128146.6499999999</v>
      </c>
      <c r="AG66" s="15">
        <v>143555.23000000001</v>
      </c>
      <c r="AH66" s="15">
        <v>0</v>
      </c>
      <c r="AI66" s="15">
        <v>0</v>
      </c>
      <c r="AJ66" s="15">
        <v>0</v>
      </c>
      <c r="AK66" s="15">
        <v>413290.13</v>
      </c>
      <c r="AL66" s="15">
        <v>1543915</v>
      </c>
      <c r="AM66" s="15">
        <v>0</v>
      </c>
      <c r="AN66" s="15">
        <v>10963909.09</v>
      </c>
      <c r="AO66" s="15">
        <v>8606190.9800000004</v>
      </c>
      <c r="AP66" s="15">
        <v>2357718.11</v>
      </c>
      <c r="AQ66" s="15">
        <v>0</v>
      </c>
      <c r="AR66" s="15">
        <v>151715</v>
      </c>
      <c r="AS66" s="15">
        <v>39887446.890000001</v>
      </c>
      <c r="AT66" s="15">
        <v>198635700</v>
      </c>
      <c r="AU66" s="15">
        <v>198635700</v>
      </c>
      <c r="AV66" s="15">
        <v>0</v>
      </c>
      <c r="AW66" s="15">
        <v>37331716.270000003</v>
      </c>
      <c r="AX66" s="15">
        <v>2768250.72</v>
      </c>
      <c r="AY66" s="15">
        <v>0</v>
      </c>
      <c r="AZ66" s="15">
        <v>2352090.48</v>
      </c>
      <c r="BA66" s="15">
        <v>2759055.32</v>
      </c>
      <c r="BB66" s="15">
        <v>2517601.29</v>
      </c>
      <c r="BC66" s="15">
        <v>983987.78</v>
      </c>
      <c r="BD66" s="15">
        <v>8360796.5899999999</v>
      </c>
      <c r="BE66" s="15">
        <v>558592.87</v>
      </c>
      <c r="BF66" s="15">
        <v>1004010.83</v>
      </c>
      <c r="BG66" s="15">
        <v>1516191.65</v>
      </c>
      <c r="BH66" s="15">
        <v>0</v>
      </c>
      <c r="BI66" s="15">
        <v>7229558.8799999999</v>
      </c>
      <c r="BJ66" s="15">
        <v>6807154.9100000001</v>
      </c>
      <c r="BK66" s="15">
        <v>422403.97</v>
      </c>
      <c r="BL66" s="15">
        <v>4193436.19</v>
      </c>
      <c r="BM66" s="15">
        <v>3357095.68</v>
      </c>
      <c r="BN66" s="15">
        <v>836340.51</v>
      </c>
      <c r="BO66" s="15">
        <v>284700.63</v>
      </c>
      <c r="BP66" s="15">
        <v>1802876.08</v>
      </c>
      <c r="BQ66" s="15">
        <v>6349312</v>
      </c>
      <c r="BR66" s="15">
        <v>362153.02</v>
      </c>
      <c r="BS66" s="15">
        <v>4852980.79</v>
      </c>
      <c r="BT66" s="15">
        <v>646216.48</v>
      </c>
      <c r="BU66" s="15">
        <v>2576539.15</v>
      </c>
      <c r="BV66" s="15">
        <v>8617216.7699999996</v>
      </c>
      <c r="BW66" s="15">
        <v>1883583.65</v>
      </c>
      <c r="BX66" s="15">
        <v>1333524.67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6679837.3200000003</v>
      </c>
      <c r="CE66" s="15">
        <v>2764715.33</v>
      </c>
      <c r="CF66" s="15">
        <v>3915121.99</v>
      </c>
      <c r="CG66" s="15">
        <v>7136867.79</v>
      </c>
      <c r="CH66" s="15">
        <v>820809.94</v>
      </c>
      <c r="CI66" s="15">
        <v>306242.93</v>
      </c>
      <c r="CJ66" s="15">
        <v>0</v>
      </c>
      <c r="CK66" s="15">
        <v>850124.96</v>
      </c>
      <c r="CL66" s="15">
        <v>7771630</v>
      </c>
      <c r="CM66" s="15">
        <v>82807.91</v>
      </c>
      <c r="CN66" s="15">
        <v>132514040.73999999</v>
      </c>
      <c r="CO66" s="15">
        <v>22962775.579999998</v>
      </c>
      <c r="CP66" s="15">
        <v>21782326</v>
      </c>
      <c r="CQ66" s="15">
        <v>445939.03</v>
      </c>
      <c r="CR66" s="15">
        <v>734510.55</v>
      </c>
      <c r="CS66" s="15">
        <v>1103434.29</v>
      </c>
      <c r="CT66" s="15">
        <v>4192707.22</v>
      </c>
      <c r="CU66" s="15">
        <v>3706454.27</v>
      </c>
      <c r="CV66" s="15">
        <v>878436.64</v>
      </c>
      <c r="CW66" s="15">
        <v>151906.63</v>
      </c>
      <c r="CX66" s="15">
        <v>73281.78</v>
      </c>
      <c r="CY66" s="15">
        <v>3073798</v>
      </c>
      <c r="CZ66" s="15">
        <v>7710311</v>
      </c>
      <c r="DA66" s="15">
        <v>523896.04</v>
      </c>
    </row>
    <row r="67" spans="1:105" x14ac:dyDescent="0.2">
      <c r="A67" s="1" t="s">
        <v>296</v>
      </c>
      <c r="C67" s="6"/>
      <c r="D67" s="15">
        <v>907419.9</v>
      </c>
      <c r="E67" s="15">
        <v>93565030</v>
      </c>
      <c r="F67" s="15">
        <v>38185993</v>
      </c>
      <c r="G67" s="15">
        <v>6681665.0600000005</v>
      </c>
      <c r="H67" s="15">
        <v>30547801.199999999</v>
      </c>
      <c r="I67" s="15">
        <v>66809732.530000001</v>
      </c>
      <c r="J67" s="15">
        <v>64375238</v>
      </c>
      <c r="K67" s="15">
        <v>4152854.88</v>
      </c>
      <c r="L67" s="15">
        <v>1178739.54</v>
      </c>
      <c r="M67" s="15">
        <v>28717400.039999999</v>
      </c>
      <c r="N67" s="15">
        <v>777911.19</v>
      </c>
      <c r="O67" s="15">
        <v>11460895.77</v>
      </c>
      <c r="P67" s="15">
        <v>1455585.58</v>
      </c>
      <c r="Q67" s="15">
        <v>349974.59</v>
      </c>
      <c r="R67" s="15">
        <v>3408442.89</v>
      </c>
      <c r="S67" s="15">
        <v>11002424</v>
      </c>
      <c r="T67" s="15">
        <v>474127095.05000001</v>
      </c>
      <c r="U67" s="15">
        <v>109105035</v>
      </c>
      <c r="V67" s="15">
        <v>10439424.890000001</v>
      </c>
      <c r="W67" s="15">
        <v>2913263.23</v>
      </c>
      <c r="X67" s="15">
        <v>18410702.530000001</v>
      </c>
      <c r="Y67" s="15">
        <v>31345195.550000004</v>
      </c>
      <c r="Z67" s="15">
        <v>21292807.139999997</v>
      </c>
      <c r="AA67" s="15">
        <v>4566401.3099999996</v>
      </c>
      <c r="AB67" s="15">
        <v>624320.30000000005</v>
      </c>
      <c r="AC67" s="15">
        <v>32777700.580000002</v>
      </c>
      <c r="AD67" s="15">
        <v>69322432.629999995</v>
      </c>
      <c r="AE67" s="15">
        <v>67808034.039999992</v>
      </c>
      <c r="AF67" s="15">
        <v>1514398.59</v>
      </c>
      <c r="AG67" s="15">
        <v>11130808.43</v>
      </c>
      <c r="AH67" s="15">
        <v>62969714.199999996</v>
      </c>
      <c r="AI67" s="15">
        <v>62173242.209999993</v>
      </c>
      <c r="AJ67" s="15">
        <v>796471.99</v>
      </c>
      <c r="AK67" s="15">
        <v>22717551.039999999</v>
      </c>
      <c r="AL67" s="15">
        <v>15265253</v>
      </c>
      <c r="AM67" s="15">
        <v>1951351.15</v>
      </c>
      <c r="AN67" s="15">
        <v>287775840.27999997</v>
      </c>
      <c r="AO67" s="15">
        <v>227432677.35999995</v>
      </c>
      <c r="AP67" s="15">
        <v>60343162.920000002</v>
      </c>
      <c r="AQ67" s="15">
        <v>354681.7</v>
      </c>
      <c r="AR67" s="15">
        <v>844643.46</v>
      </c>
      <c r="AS67" s="15">
        <v>186884554.38999999</v>
      </c>
      <c r="AT67" s="15">
        <v>2514283463.1099997</v>
      </c>
      <c r="AU67" s="15">
        <v>2512211300</v>
      </c>
      <c r="AV67" s="15">
        <v>2072163.11</v>
      </c>
      <c r="AW67" s="15">
        <v>363244439.58999997</v>
      </c>
      <c r="AX67" s="15">
        <v>19492415.739999998</v>
      </c>
      <c r="AY67" s="15">
        <v>5610353.6299999999</v>
      </c>
      <c r="AZ67" s="15">
        <v>12444940.650000002</v>
      </c>
      <c r="BA67" s="15">
        <v>92623624.75</v>
      </c>
      <c r="BB67" s="15">
        <v>9982379.8100000005</v>
      </c>
      <c r="BC67" s="15">
        <v>9787156.5899999999</v>
      </c>
      <c r="BD67" s="15">
        <v>181255766.45999998</v>
      </c>
      <c r="BE67" s="15">
        <v>7514987.8800000008</v>
      </c>
      <c r="BF67" s="15">
        <v>5524105.2800000003</v>
      </c>
      <c r="BG67" s="15">
        <v>36505661.32</v>
      </c>
      <c r="BH67" s="15">
        <v>120022</v>
      </c>
      <c r="BI67" s="15">
        <v>49616958.75</v>
      </c>
      <c r="BJ67" s="15">
        <v>46671825.409999996</v>
      </c>
      <c r="BK67" s="15">
        <v>2945133.34</v>
      </c>
      <c r="BL67" s="15">
        <v>85647969.219999999</v>
      </c>
      <c r="BM67" s="15">
        <v>60517869.759999998</v>
      </c>
      <c r="BN67" s="15">
        <v>25130099.460000005</v>
      </c>
      <c r="BO67" s="15">
        <v>17274367.279999997</v>
      </c>
      <c r="BP67" s="15">
        <v>36339196.269999996</v>
      </c>
      <c r="BQ67" s="15">
        <v>28104870</v>
      </c>
      <c r="BR67" s="15">
        <v>3292261.15</v>
      </c>
      <c r="BS67" s="15">
        <v>88227863.019999996</v>
      </c>
      <c r="BT67" s="15">
        <v>11581851.140000001</v>
      </c>
      <c r="BU67" s="15">
        <v>14556152.389999999</v>
      </c>
      <c r="BV67" s="15">
        <v>59703518.170000002</v>
      </c>
      <c r="BW67" s="15">
        <v>11140945.459999999</v>
      </c>
      <c r="BX67" s="15">
        <v>4805357.22</v>
      </c>
      <c r="BY67" s="15">
        <v>33739022.939999998</v>
      </c>
      <c r="BZ67" s="15">
        <v>32353355.82</v>
      </c>
      <c r="CA67" s="15">
        <v>1023512.92</v>
      </c>
      <c r="CB67" s="15">
        <v>362154.2</v>
      </c>
      <c r="CC67" s="15">
        <v>1660492.49</v>
      </c>
      <c r="CD67" s="15">
        <v>426583425.60000002</v>
      </c>
      <c r="CE67" s="15">
        <v>398939504.38</v>
      </c>
      <c r="CF67" s="15">
        <v>27643921.219999999</v>
      </c>
      <c r="CG67" s="15">
        <v>31609595.989999998</v>
      </c>
      <c r="CH67" s="15">
        <v>4489881.96</v>
      </c>
      <c r="CI67" s="15">
        <v>2273433.44</v>
      </c>
      <c r="CJ67" s="15">
        <v>3927000.12</v>
      </c>
      <c r="CK67" s="15">
        <v>17354458.960000001</v>
      </c>
      <c r="CL67" s="15">
        <v>54646731</v>
      </c>
      <c r="CM67" s="15">
        <v>4958193.08</v>
      </c>
      <c r="CN67" s="15">
        <v>1877191532.0500002</v>
      </c>
      <c r="CO67" s="15">
        <v>117285439.57000001</v>
      </c>
      <c r="CP67" s="15">
        <v>110599245</v>
      </c>
      <c r="CQ67" s="15">
        <v>1693946.94</v>
      </c>
      <c r="CR67" s="15">
        <v>4992247.63</v>
      </c>
      <c r="CS67" s="15">
        <v>9686794.0199999996</v>
      </c>
      <c r="CT67" s="15">
        <v>63224258.819999993</v>
      </c>
      <c r="CU67" s="15">
        <v>21683504.32</v>
      </c>
      <c r="CV67" s="15">
        <v>2783360.55</v>
      </c>
      <c r="CW67" s="15">
        <v>2793068.13</v>
      </c>
      <c r="CX67" s="15">
        <v>2345473.34</v>
      </c>
      <c r="CY67" s="15">
        <v>12911975</v>
      </c>
      <c r="CZ67" s="15">
        <v>41112721</v>
      </c>
      <c r="DA67" s="15">
        <v>12692028.27</v>
      </c>
    </row>
    <row r="68" spans="1:105" x14ac:dyDescent="0.2">
      <c r="A68" s="1" t="s">
        <v>242</v>
      </c>
      <c r="C68" s="6"/>
      <c r="D68" s="15">
        <v>418565.23</v>
      </c>
      <c r="E68" s="15">
        <v>26513206</v>
      </c>
      <c r="F68" s="15">
        <v>10319380</v>
      </c>
      <c r="G68" s="15">
        <v>2622542.5299999998</v>
      </c>
      <c r="H68" s="15">
        <v>9911835.8100000005</v>
      </c>
      <c r="I68" s="15">
        <v>30475735.989999998</v>
      </c>
      <c r="J68" s="15">
        <v>28225640</v>
      </c>
      <c r="K68" s="15">
        <v>2240605.7400000002</v>
      </c>
      <c r="L68" s="15">
        <v>339040.9</v>
      </c>
      <c r="M68" s="15">
        <v>10477985.16</v>
      </c>
      <c r="N68" s="15">
        <v>116850.63</v>
      </c>
      <c r="O68" s="15">
        <v>2200763.4</v>
      </c>
      <c r="P68" s="15">
        <v>449262.34</v>
      </c>
      <c r="Q68" s="15">
        <v>123329.19</v>
      </c>
      <c r="R68" s="15">
        <v>824643.05</v>
      </c>
      <c r="S68" s="15">
        <v>3869599.96</v>
      </c>
      <c r="T68" s="15">
        <v>69679802.079999998</v>
      </c>
      <c r="U68" s="15">
        <v>39245778</v>
      </c>
      <c r="V68" s="15">
        <v>2819061.22</v>
      </c>
      <c r="W68" s="15">
        <v>734757.63</v>
      </c>
      <c r="X68" s="15">
        <v>7176796.5499999998</v>
      </c>
      <c r="Y68" s="15">
        <v>10826010.24</v>
      </c>
      <c r="Z68" s="15">
        <v>6167093.2800000003</v>
      </c>
      <c r="AA68" s="15">
        <v>1050113.46</v>
      </c>
      <c r="AB68" s="15">
        <v>252506.99</v>
      </c>
      <c r="AC68" s="15">
        <v>8043199.8799999999</v>
      </c>
      <c r="AD68" s="15">
        <v>19950603.460000001</v>
      </c>
      <c r="AE68" s="15">
        <v>19135516.07</v>
      </c>
      <c r="AF68" s="15">
        <v>815087.39</v>
      </c>
      <c r="AG68" s="15">
        <v>5033691.26</v>
      </c>
      <c r="AH68" s="15">
        <v>10951167.439999999</v>
      </c>
      <c r="AI68" s="15">
        <v>10718022.32</v>
      </c>
      <c r="AJ68" s="15">
        <v>233145.12</v>
      </c>
      <c r="AK68" s="15">
        <v>6945491.96</v>
      </c>
      <c r="AL68" s="15">
        <v>4986981</v>
      </c>
      <c r="AM68" s="15">
        <v>508705.09</v>
      </c>
      <c r="AN68" s="15">
        <v>72061866.430000007</v>
      </c>
      <c r="AO68" s="15">
        <v>59033206.560000002</v>
      </c>
      <c r="AP68" s="15">
        <v>13028659.869999999</v>
      </c>
      <c r="AQ68" s="15">
        <v>51105.96</v>
      </c>
      <c r="AR68" s="15">
        <v>279133.02</v>
      </c>
      <c r="AS68" s="15">
        <v>65468684.649999999</v>
      </c>
      <c r="AT68" s="15">
        <v>1180756381.99</v>
      </c>
      <c r="AU68" s="15">
        <v>1180525300</v>
      </c>
      <c r="AV68" s="15">
        <v>231081.99</v>
      </c>
      <c r="AW68" s="15">
        <v>107829409.65000001</v>
      </c>
      <c r="AX68" s="15">
        <v>6192095.5300000003</v>
      </c>
      <c r="AY68" s="15">
        <v>1355635.76</v>
      </c>
      <c r="AZ68" s="15">
        <v>2735490.69</v>
      </c>
      <c r="BA68" s="15">
        <v>36270685.369999997</v>
      </c>
      <c r="BB68" s="15">
        <v>3180219.69</v>
      </c>
      <c r="BC68" s="15">
        <v>2727148.76</v>
      </c>
      <c r="BD68" s="15">
        <v>42789320.350000001</v>
      </c>
      <c r="BE68" s="15">
        <v>2511017.37</v>
      </c>
      <c r="BF68" s="15">
        <v>2100606.52</v>
      </c>
      <c r="BG68" s="15">
        <v>19017526.030000001</v>
      </c>
      <c r="BH68" s="15">
        <v>34185</v>
      </c>
      <c r="BI68" s="15">
        <v>11846663.59</v>
      </c>
      <c r="BJ68" s="15">
        <v>10954764.48</v>
      </c>
      <c r="BK68" s="15">
        <v>891899.11</v>
      </c>
      <c r="BL68" s="15">
        <v>23151943.539999999</v>
      </c>
      <c r="BM68" s="15">
        <v>17118312.239999998</v>
      </c>
      <c r="BN68" s="15">
        <v>6033631.2999999998</v>
      </c>
      <c r="BO68" s="15">
        <v>5295155.68</v>
      </c>
      <c r="BP68" s="15">
        <v>7445663.3200000003</v>
      </c>
      <c r="BQ68" s="15">
        <v>10888734</v>
      </c>
      <c r="BR68" s="15">
        <v>477297.96</v>
      </c>
      <c r="BS68" s="15">
        <v>29757406.760000002</v>
      </c>
      <c r="BT68" s="15">
        <v>5412443.3799999999</v>
      </c>
      <c r="BU68" s="15">
        <v>3951909.22</v>
      </c>
      <c r="BV68" s="15">
        <v>15485926.050000001</v>
      </c>
      <c r="BW68" s="15">
        <v>2541189.8199999998</v>
      </c>
      <c r="BX68" s="15">
        <v>1988757.59</v>
      </c>
      <c r="BY68" s="15">
        <v>10258761.120000001</v>
      </c>
      <c r="BZ68" s="15">
        <v>9999484.8800000008</v>
      </c>
      <c r="CA68" s="15">
        <v>174607.81</v>
      </c>
      <c r="CB68" s="15">
        <v>84668.43</v>
      </c>
      <c r="CC68" s="15">
        <v>633610.81000000006</v>
      </c>
      <c r="CD68" s="15">
        <v>163867398.85999998</v>
      </c>
      <c r="CE68" s="15">
        <v>157991010.69</v>
      </c>
      <c r="CF68" s="15">
        <v>5876388.1699999999</v>
      </c>
      <c r="CG68" s="15">
        <v>12979125.109999999</v>
      </c>
      <c r="CH68" s="15">
        <v>1314025.01</v>
      </c>
      <c r="CI68" s="15">
        <v>586388.59</v>
      </c>
      <c r="CJ68" s="15">
        <v>1155482.01</v>
      </c>
      <c r="CK68" s="15">
        <v>6156387.46</v>
      </c>
      <c r="CL68" s="15">
        <v>20251444</v>
      </c>
      <c r="CM68" s="15">
        <v>1308988.51</v>
      </c>
      <c r="CN68" s="15">
        <v>453226663.89999998</v>
      </c>
      <c r="CO68" s="15">
        <v>48184636.859999999</v>
      </c>
      <c r="CP68" s="15">
        <v>45225231</v>
      </c>
      <c r="CQ68" s="15">
        <v>742391.91</v>
      </c>
      <c r="CR68" s="15">
        <v>2217013.9500000002</v>
      </c>
      <c r="CS68" s="15">
        <v>2421854.7999999998</v>
      </c>
      <c r="CT68" s="15">
        <v>23344406.530000001</v>
      </c>
      <c r="CU68" s="15">
        <v>3887388.01</v>
      </c>
      <c r="CV68" s="15">
        <v>593165.21</v>
      </c>
      <c r="CW68" s="15">
        <v>640451.54</v>
      </c>
      <c r="CX68" s="15">
        <v>1008864.6</v>
      </c>
      <c r="CY68" s="15">
        <v>3612556</v>
      </c>
      <c r="CZ68" s="15">
        <v>18989203</v>
      </c>
      <c r="DA68" s="15">
        <v>2811556.03</v>
      </c>
    </row>
    <row r="69" spans="1:105" x14ac:dyDescent="0.2">
      <c r="A69" s="1" t="s">
        <v>297</v>
      </c>
      <c r="C69" s="6"/>
      <c r="D69" s="15">
        <v>229528.51</v>
      </c>
      <c r="E69" s="15">
        <v>7195033</v>
      </c>
      <c r="F69" s="15">
        <v>5456469</v>
      </c>
      <c r="G69" s="15">
        <v>2640262.11</v>
      </c>
      <c r="H69" s="15">
        <v>4730616.88</v>
      </c>
      <c r="I69" s="15">
        <v>31400231.990000002</v>
      </c>
      <c r="J69" s="15">
        <v>19049690</v>
      </c>
      <c r="K69" s="15">
        <v>3461203.5</v>
      </c>
      <c r="L69" s="15">
        <v>138273.44</v>
      </c>
      <c r="M69" s="15">
        <v>3877170.86</v>
      </c>
      <c r="N69" s="15">
        <v>91914.17</v>
      </c>
      <c r="O69" s="15">
        <v>1080776.78</v>
      </c>
      <c r="P69" s="15">
        <v>133698.46</v>
      </c>
      <c r="Q69" s="15">
        <v>65169.9</v>
      </c>
      <c r="R69" s="15">
        <v>571314.67000000004</v>
      </c>
      <c r="S69" s="15">
        <v>890740.92</v>
      </c>
      <c r="T69" s="15">
        <v>30365976.32</v>
      </c>
      <c r="U69" s="15">
        <v>5950264</v>
      </c>
      <c r="V69" s="15">
        <v>2217919.59</v>
      </c>
      <c r="W69" s="15">
        <v>371950.45</v>
      </c>
      <c r="X69" s="15">
        <v>4935108.6100000003</v>
      </c>
      <c r="Y69" s="15">
        <v>6271446.1099999994</v>
      </c>
      <c r="Z69" s="15">
        <v>1887984.36</v>
      </c>
      <c r="AA69" s="15">
        <v>358067.48</v>
      </c>
      <c r="AB69" s="15">
        <v>66506.990000000005</v>
      </c>
      <c r="AC69" s="15">
        <v>4998132.97</v>
      </c>
      <c r="AD69" s="15">
        <v>15133630.51</v>
      </c>
      <c r="AE69" s="15">
        <v>14809079.119999999</v>
      </c>
      <c r="AF69" s="15">
        <v>324551.39</v>
      </c>
      <c r="AG69" s="15">
        <v>1498635.84</v>
      </c>
      <c r="AH69" s="15">
        <v>9033432.1099999994</v>
      </c>
      <c r="AI69" s="15">
        <v>8896774.1199999992</v>
      </c>
      <c r="AJ69" s="15">
        <v>136657.99</v>
      </c>
      <c r="AK69" s="15">
        <v>2931134.99</v>
      </c>
      <c r="AL69" s="15">
        <v>1211182</v>
      </c>
      <c r="AM69" s="15">
        <v>326360.75</v>
      </c>
      <c r="AN69" s="15">
        <v>46017872.480000004</v>
      </c>
      <c r="AO69" s="15">
        <v>36329891.43</v>
      </c>
      <c r="AP69" s="15">
        <v>9687981.0500000007</v>
      </c>
      <c r="AQ69" s="15">
        <v>42535.03</v>
      </c>
      <c r="AR69" s="15">
        <v>228892.52</v>
      </c>
      <c r="AS69" s="15">
        <v>36505682.32</v>
      </c>
      <c r="AT69" s="15">
        <v>197167130.90000001</v>
      </c>
      <c r="AU69" s="15">
        <v>197064600</v>
      </c>
      <c r="AV69" s="15">
        <v>102530.9</v>
      </c>
      <c r="AW69" s="15">
        <v>87055155.489999995</v>
      </c>
      <c r="AX69" s="15">
        <v>3919472.06</v>
      </c>
      <c r="AY69" s="15">
        <v>1014395.73</v>
      </c>
      <c r="AZ69" s="15">
        <v>4057312.87</v>
      </c>
      <c r="BA69" s="15">
        <v>35828104.299999997</v>
      </c>
      <c r="BB69" s="15">
        <v>1145903.04</v>
      </c>
      <c r="BC69" s="15">
        <v>1136246.42</v>
      </c>
      <c r="BD69" s="15">
        <v>18488107.050000001</v>
      </c>
      <c r="BE69" s="15">
        <v>1112290.3400000001</v>
      </c>
      <c r="BF69" s="15">
        <v>840123.67</v>
      </c>
      <c r="BG69" s="15">
        <v>4977451.3</v>
      </c>
      <c r="BH69" s="15">
        <v>11310</v>
      </c>
      <c r="BI69" s="15">
        <v>6913026.2799999993</v>
      </c>
      <c r="BJ69" s="15">
        <v>5590877.9399999995</v>
      </c>
      <c r="BK69" s="15">
        <v>1322148.3400000001</v>
      </c>
      <c r="BL69" s="15">
        <v>6401347.54</v>
      </c>
      <c r="BM69" s="15">
        <v>4995709.9000000004</v>
      </c>
      <c r="BN69" s="15">
        <v>1405637.64</v>
      </c>
      <c r="BO69" s="15">
        <v>1799016.47</v>
      </c>
      <c r="BP69" s="15">
        <v>3428682.5</v>
      </c>
      <c r="BQ69" s="15">
        <v>9714123</v>
      </c>
      <c r="BR69" s="15">
        <v>659517.31000000006</v>
      </c>
      <c r="BS69" s="15">
        <v>9191135.7599999998</v>
      </c>
      <c r="BT69" s="15">
        <v>3440218.53</v>
      </c>
      <c r="BU69" s="15">
        <v>3719745.19</v>
      </c>
      <c r="BV69" s="15">
        <v>6510843.0599999996</v>
      </c>
      <c r="BW69" s="15">
        <v>1038573.38</v>
      </c>
      <c r="BX69" s="15">
        <v>1630063.38</v>
      </c>
      <c r="BY69" s="15">
        <v>2538907.86</v>
      </c>
      <c r="BZ69" s="15">
        <v>2442945.02</v>
      </c>
      <c r="CA69" s="15">
        <v>62235.8</v>
      </c>
      <c r="CB69" s="15">
        <v>33727.040000000001</v>
      </c>
      <c r="CC69" s="15">
        <v>55354.49</v>
      </c>
      <c r="CD69" s="15">
        <v>69430823.729999989</v>
      </c>
      <c r="CE69" s="15">
        <v>66801112.539999999</v>
      </c>
      <c r="CF69" s="15">
        <v>2629711.19</v>
      </c>
      <c r="CG69" s="15">
        <v>4912353.05</v>
      </c>
      <c r="CH69" s="15">
        <v>1891045.52</v>
      </c>
      <c r="CI69" s="15">
        <v>386590.99</v>
      </c>
      <c r="CJ69" s="15">
        <v>283322.58</v>
      </c>
      <c r="CK69" s="15">
        <v>4897876.13</v>
      </c>
      <c r="CL69" s="15">
        <v>21156325</v>
      </c>
      <c r="CM69" s="15">
        <v>535007.04</v>
      </c>
      <c r="CN69" s="15">
        <v>132659239.11</v>
      </c>
      <c r="CO69" s="15">
        <v>24675511.52</v>
      </c>
      <c r="CP69" s="15">
        <v>21174112</v>
      </c>
      <c r="CQ69" s="15">
        <v>979187.96</v>
      </c>
      <c r="CR69" s="15">
        <v>2522211.56</v>
      </c>
      <c r="CS69" s="15">
        <v>818076.78</v>
      </c>
      <c r="CT69" s="15">
        <v>20536854.280000001</v>
      </c>
      <c r="CU69" s="15">
        <v>2510481.09</v>
      </c>
      <c r="CV69" s="15">
        <v>692780.57</v>
      </c>
      <c r="CW69" s="15">
        <v>288591.02</v>
      </c>
      <c r="CX69" s="15">
        <v>300007.8</v>
      </c>
      <c r="CY69" s="15">
        <v>3583859</v>
      </c>
      <c r="CZ69" s="15">
        <v>18932224</v>
      </c>
      <c r="DA69" s="15">
        <v>3517565.58</v>
      </c>
    </row>
    <row r="70" spans="1:105" x14ac:dyDescent="0.2">
      <c r="A70" s="1" t="s">
        <v>298</v>
      </c>
      <c r="C70" s="6"/>
      <c r="D70" s="15">
        <v>295619.03000000003</v>
      </c>
      <c r="E70" s="15">
        <v>0</v>
      </c>
      <c r="F70" s="15">
        <v>3659890</v>
      </c>
      <c r="G70" s="15">
        <v>225543</v>
      </c>
      <c r="H70" s="15">
        <v>0</v>
      </c>
      <c r="I70" s="15">
        <v>6918895.3600000003</v>
      </c>
      <c r="J70" s="15">
        <v>0</v>
      </c>
      <c r="K70" s="15">
        <v>1020233.9</v>
      </c>
      <c r="L70" s="15">
        <v>0</v>
      </c>
      <c r="M70" s="15">
        <v>2542545.79</v>
      </c>
      <c r="N70" s="15">
        <v>0</v>
      </c>
      <c r="O70" s="15">
        <v>0</v>
      </c>
      <c r="P70" s="15">
        <v>0</v>
      </c>
      <c r="Q70" s="15">
        <v>0</v>
      </c>
      <c r="R70" s="15">
        <v>5428.6</v>
      </c>
      <c r="S70" s="15">
        <v>791546.86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79831.820000000007</v>
      </c>
      <c r="Z70" s="15">
        <v>352050.88</v>
      </c>
      <c r="AA70" s="15">
        <v>250639.1</v>
      </c>
      <c r="AB70" s="15">
        <v>0</v>
      </c>
      <c r="AC70" s="15">
        <v>408327.33</v>
      </c>
      <c r="AD70" s="15">
        <v>0</v>
      </c>
      <c r="AE70" s="15">
        <v>0</v>
      </c>
      <c r="AF70" s="15">
        <v>0</v>
      </c>
      <c r="AG70" s="15">
        <v>682811.85</v>
      </c>
      <c r="AH70" s="15">
        <v>0</v>
      </c>
      <c r="AI70" s="15">
        <v>0</v>
      </c>
      <c r="AJ70" s="15">
        <v>0</v>
      </c>
      <c r="AK70" s="15">
        <v>1052644.31</v>
      </c>
      <c r="AL70" s="15">
        <v>0</v>
      </c>
      <c r="AM70" s="15">
        <v>185770.2</v>
      </c>
      <c r="AN70" s="15">
        <v>21621381.399999999</v>
      </c>
      <c r="AO70" s="15">
        <v>17992347.84</v>
      </c>
      <c r="AP70" s="15">
        <v>3629033.56</v>
      </c>
      <c r="AQ70" s="15">
        <v>0</v>
      </c>
      <c r="AR70" s="15">
        <v>819389.6</v>
      </c>
      <c r="AS70" s="15">
        <v>0</v>
      </c>
      <c r="AT70" s="15">
        <v>73347400</v>
      </c>
      <c r="AU70" s="15">
        <v>73347400</v>
      </c>
      <c r="AV70" s="15">
        <v>0</v>
      </c>
      <c r="AW70" s="15">
        <v>25403001.300000001</v>
      </c>
      <c r="AX70" s="15">
        <v>496640.22</v>
      </c>
      <c r="AY70" s="15">
        <v>268125.48</v>
      </c>
      <c r="AZ70" s="15">
        <v>0</v>
      </c>
      <c r="BA70" s="15">
        <v>7436234.5999999996</v>
      </c>
      <c r="BB70" s="15">
        <v>507818.14</v>
      </c>
      <c r="BC70" s="15">
        <v>110778.17</v>
      </c>
      <c r="BD70" s="15">
        <v>11057051.459999999</v>
      </c>
      <c r="BE70" s="15">
        <v>1633959.29</v>
      </c>
      <c r="BF70" s="15">
        <v>0</v>
      </c>
      <c r="BG70" s="15">
        <v>0</v>
      </c>
      <c r="BH70" s="15">
        <v>0</v>
      </c>
      <c r="BI70" s="15">
        <v>577456.38</v>
      </c>
      <c r="BJ70" s="15">
        <v>308821.39</v>
      </c>
      <c r="BK70" s="15">
        <v>268634.99</v>
      </c>
      <c r="BL70" s="15">
        <v>5438384.9500000002</v>
      </c>
      <c r="BM70" s="15">
        <v>5020730.6100000003</v>
      </c>
      <c r="BN70" s="15">
        <v>417654.34</v>
      </c>
      <c r="BO70" s="15">
        <v>833333.33</v>
      </c>
      <c r="BP70" s="15">
        <v>1858105.69</v>
      </c>
      <c r="BQ70" s="15">
        <v>2527908</v>
      </c>
      <c r="BR70" s="15">
        <v>0</v>
      </c>
      <c r="BS70" s="15">
        <v>0</v>
      </c>
      <c r="BT70" s="15">
        <v>2415049.69</v>
      </c>
      <c r="BU70" s="15">
        <v>989416.34</v>
      </c>
      <c r="BV70" s="15">
        <v>16154.64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21827.35</v>
      </c>
      <c r="CD70" s="15">
        <v>1392366.51</v>
      </c>
      <c r="CE70" s="15">
        <v>1392366.51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2385249.7799999998</v>
      </c>
      <c r="CL70" s="15">
        <v>0</v>
      </c>
      <c r="CM70" s="15">
        <v>0</v>
      </c>
      <c r="CN70" s="15">
        <v>107917080.36</v>
      </c>
      <c r="CO70" s="15">
        <v>444429.08</v>
      </c>
      <c r="CP70" s="15">
        <v>203733</v>
      </c>
      <c r="CQ70" s="15">
        <v>0</v>
      </c>
      <c r="CR70" s="15">
        <v>240696.08</v>
      </c>
      <c r="CS70" s="15">
        <v>971626.35</v>
      </c>
      <c r="CT70" s="15">
        <v>0</v>
      </c>
      <c r="CU70" s="15">
        <v>1253520.17</v>
      </c>
      <c r="CV70" s="15">
        <v>4304.96</v>
      </c>
      <c r="CW70" s="15">
        <v>0</v>
      </c>
      <c r="CX70" s="15">
        <v>0</v>
      </c>
      <c r="CY70" s="15">
        <v>0</v>
      </c>
      <c r="CZ70" s="15">
        <v>5461332</v>
      </c>
      <c r="DA70" s="15">
        <v>398789.36</v>
      </c>
    </row>
    <row r="71" spans="1:105" x14ac:dyDescent="0.2">
      <c r="A71" s="1" t="s">
        <v>299</v>
      </c>
      <c r="C71" s="6"/>
      <c r="D71" s="15">
        <v>535198.48</v>
      </c>
      <c r="E71" s="15">
        <v>5786070</v>
      </c>
      <c r="F71" s="15">
        <v>4384133</v>
      </c>
      <c r="G71" s="15">
        <v>528056.11</v>
      </c>
      <c r="H71" s="15">
        <v>854790.86</v>
      </c>
      <c r="I71" s="15">
        <v>5588334.9500000002</v>
      </c>
      <c r="J71" s="15">
        <v>4533390</v>
      </c>
      <c r="K71" s="15">
        <v>805420.96</v>
      </c>
      <c r="L71" s="15">
        <v>0</v>
      </c>
      <c r="M71" s="15">
        <v>1826260.51</v>
      </c>
      <c r="N71" s="15">
        <v>19803.77</v>
      </c>
      <c r="O71" s="15">
        <v>1076228.06</v>
      </c>
      <c r="P71" s="15">
        <v>7450.24</v>
      </c>
      <c r="Q71" s="15">
        <v>34516.67</v>
      </c>
      <c r="R71" s="15">
        <v>97186.44</v>
      </c>
      <c r="S71" s="15">
        <v>1824415.16</v>
      </c>
      <c r="T71" s="15">
        <v>16770280.100000001</v>
      </c>
      <c r="U71" s="15">
        <v>905086</v>
      </c>
      <c r="V71" s="15">
        <v>22958.07</v>
      </c>
      <c r="W71" s="15">
        <v>683806.69</v>
      </c>
      <c r="X71" s="15">
        <v>0</v>
      </c>
      <c r="Y71" s="15">
        <v>3072441.91</v>
      </c>
      <c r="Z71" s="15">
        <v>3804034.89</v>
      </c>
      <c r="AA71" s="15">
        <v>700226.67</v>
      </c>
      <c r="AB71" s="15">
        <v>16891.849999999999</v>
      </c>
      <c r="AC71" s="15">
        <v>6879887.7700000005</v>
      </c>
      <c r="AD71" s="15">
        <v>6787208.9299999997</v>
      </c>
      <c r="AE71" s="15">
        <v>6278103.2599999998</v>
      </c>
      <c r="AF71" s="15">
        <v>509105.67</v>
      </c>
      <c r="AG71" s="15">
        <v>1075654.05</v>
      </c>
      <c r="AH71" s="15">
        <v>3995524.93</v>
      </c>
      <c r="AI71" s="15">
        <v>3992223.84</v>
      </c>
      <c r="AJ71" s="15">
        <v>3301.09</v>
      </c>
      <c r="AK71" s="15">
        <v>1404334.34</v>
      </c>
      <c r="AL71" s="15">
        <v>1565610</v>
      </c>
      <c r="AM71" s="15">
        <v>557270.99</v>
      </c>
      <c r="AN71" s="15">
        <v>24397205.369999997</v>
      </c>
      <c r="AO71" s="15">
        <v>19657592.159999996</v>
      </c>
      <c r="AP71" s="15">
        <v>4739613.21</v>
      </c>
      <c r="AQ71" s="15">
        <v>2921.69</v>
      </c>
      <c r="AR71" s="15">
        <v>196181.45</v>
      </c>
      <c r="AS71" s="15">
        <v>9439177.7899999991</v>
      </c>
      <c r="AT71" s="15">
        <v>208810803.47999999</v>
      </c>
      <c r="AU71" s="15">
        <v>208803200</v>
      </c>
      <c r="AV71" s="15">
        <v>7603.48</v>
      </c>
      <c r="AW71" s="15">
        <v>25976961.289999999</v>
      </c>
      <c r="AX71" s="15">
        <v>498396.44</v>
      </c>
      <c r="AY71" s="15">
        <v>789103.58</v>
      </c>
      <c r="AZ71" s="15">
        <v>426560.99</v>
      </c>
      <c r="BA71" s="15">
        <v>8939584.6800000016</v>
      </c>
      <c r="BB71" s="15">
        <v>213610.73</v>
      </c>
      <c r="BC71" s="15">
        <v>809919.32</v>
      </c>
      <c r="BD71" s="15">
        <v>10589906.18</v>
      </c>
      <c r="BE71" s="15">
        <v>1028862.68</v>
      </c>
      <c r="BF71" s="15">
        <v>1229704.4099999999</v>
      </c>
      <c r="BG71" s="15">
        <v>2540260.02</v>
      </c>
      <c r="BH71" s="15">
        <v>3180</v>
      </c>
      <c r="BI71" s="15">
        <v>3538785.65</v>
      </c>
      <c r="BJ71" s="15">
        <v>3103472.62</v>
      </c>
      <c r="BK71" s="15">
        <v>435313.03</v>
      </c>
      <c r="BL71" s="15">
        <v>5320549.99</v>
      </c>
      <c r="BM71" s="15">
        <v>4384442.2699999996</v>
      </c>
      <c r="BN71" s="15">
        <v>936107.72</v>
      </c>
      <c r="BO71" s="15">
        <v>1493742.49</v>
      </c>
      <c r="BP71" s="15">
        <v>2923813.02</v>
      </c>
      <c r="BQ71" s="15">
        <v>3288874</v>
      </c>
      <c r="BR71" s="15">
        <v>218509.46</v>
      </c>
      <c r="BS71" s="15">
        <v>1551097.25</v>
      </c>
      <c r="BT71" s="15">
        <v>1163725.46</v>
      </c>
      <c r="BU71" s="15">
        <v>2304565.65</v>
      </c>
      <c r="BV71" s="15">
        <v>4793396.9000000004</v>
      </c>
      <c r="BW71" s="15">
        <v>1617901.83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95270.77</v>
      </c>
      <c r="CD71" s="15">
        <v>19351377.020000003</v>
      </c>
      <c r="CE71" s="15">
        <v>17378117.710000001</v>
      </c>
      <c r="CF71" s="15">
        <v>1973259.31</v>
      </c>
      <c r="CG71" s="15">
        <v>0</v>
      </c>
      <c r="CH71" s="15">
        <v>817778.34</v>
      </c>
      <c r="CI71" s="15">
        <v>0</v>
      </c>
      <c r="CJ71" s="15">
        <v>478599.94</v>
      </c>
      <c r="CK71" s="15">
        <v>0</v>
      </c>
      <c r="CL71" s="15">
        <v>7799059</v>
      </c>
      <c r="CM71" s="15">
        <v>0</v>
      </c>
      <c r="CN71" s="15">
        <v>110196591.52999999</v>
      </c>
      <c r="CO71" s="15">
        <v>3810471.94</v>
      </c>
      <c r="CP71" s="15">
        <v>2662708</v>
      </c>
      <c r="CQ71" s="15">
        <v>0</v>
      </c>
      <c r="CR71" s="15">
        <v>1147763.94</v>
      </c>
      <c r="CS71" s="15">
        <v>0</v>
      </c>
      <c r="CT71" s="15">
        <v>7097274.6500000013</v>
      </c>
      <c r="CU71" s="15">
        <v>2101189.7999999998</v>
      </c>
      <c r="CV71" s="15">
        <v>591041.93999999994</v>
      </c>
      <c r="CW71" s="15">
        <v>324334.21999999997</v>
      </c>
      <c r="CX71" s="15">
        <v>77386.38</v>
      </c>
      <c r="CY71" s="15">
        <v>0</v>
      </c>
      <c r="CZ71" s="15">
        <v>871895</v>
      </c>
      <c r="DA71" s="15">
        <v>1219810.8700000001</v>
      </c>
    </row>
    <row r="72" spans="1:105" x14ac:dyDescent="0.2">
      <c r="A72" s="1" t="s">
        <v>300</v>
      </c>
      <c r="C72" s="6"/>
      <c r="D72" s="15">
        <v>211913.79</v>
      </c>
      <c r="E72" s="15">
        <v>3558310</v>
      </c>
      <c r="F72" s="15">
        <v>3332705</v>
      </c>
      <c r="G72" s="15">
        <v>317478.89</v>
      </c>
      <c r="H72" s="15">
        <v>0</v>
      </c>
      <c r="I72" s="15">
        <v>3831849.68</v>
      </c>
      <c r="J72" s="15">
        <v>1425936</v>
      </c>
      <c r="K72" s="15">
        <v>241383.06</v>
      </c>
      <c r="L72" s="15">
        <v>0</v>
      </c>
      <c r="M72" s="15">
        <v>306664.48</v>
      </c>
      <c r="N72" s="15">
        <v>11191.93</v>
      </c>
      <c r="O72" s="15">
        <v>0</v>
      </c>
      <c r="P72" s="15">
        <v>9045.7999999999993</v>
      </c>
      <c r="Q72" s="15">
        <v>2125.61</v>
      </c>
      <c r="R72" s="15">
        <v>128912.3</v>
      </c>
      <c r="S72" s="15">
        <v>201764.04</v>
      </c>
      <c r="T72" s="15">
        <v>8767437.6400000006</v>
      </c>
      <c r="U72" s="15">
        <v>0</v>
      </c>
      <c r="V72" s="15">
        <v>86749.56</v>
      </c>
      <c r="W72" s="15">
        <v>142175.85999999999</v>
      </c>
      <c r="X72" s="15">
        <v>62872.49</v>
      </c>
      <c r="Y72" s="15">
        <v>1059159.49</v>
      </c>
      <c r="Z72" s="15">
        <v>4815943.78</v>
      </c>
      <c r="AA72" s="15">
        <v>48342.38</v>
      </c>
      <c r="AB72" s="15">
        <v>18005.8</v>
      </c>
      <c r="AC72" s="15">
        <v>3939804.88</v>
      </c>
      <c r="AD72" s="15">
        <v>1939835.05</v>
      </c>
      <c r="AE72" s="15">
        <v>1472894.5</v>
      </c>
      <c r="AF72" s="15">
        <v>466940.55</v>
      </c>
      <c r="AG72" s="15">
        <v>391859.59</v>
      </c>
      <c r="AH72" s="15">
        <v>714951.1</v>
      </c>
      <c r="AI72" s="15">
        <v>713115.9</v>
      </c>
      <c r="AJ72" s="15">
        <v>1835.2</v>
      </c>
      <c r="AK72" s="15">
        <v>467866.93</v>
      </c>
      <c r="AL72" s="15">
        <v>773905</v>
      </c>
      <c r="AM72" s="15">
        <v>126970.41</v>
      </c>
      <c r="AN72" s="15">
        <v>9006886.1400000006</v>
      </c>
      <c r="AO72" s="15">
        <v>5999499.0999999996</v>
      </c>
      <c r="AP72" s="15">
        <v>3007387.04</v>
      </c>
      <c r="AQ72" s="15">
        <v>10453.32</v>
      </c>
      <c r="AR72" s="15">
        <v>20654.02</v>
      </c>
      <c r="AS72" s="15">
        <v>884573.32</v>
      </c>
      <c r="AT72" s="15">
        <v>154799766.84</v>
      </c>
      <c r="AU72" s="15">
        <v>154765800</v>
      </c>
      <c r="AV72" s="15">
        <v>33966.839999999997</v>
      </c>
      <c r="AW72" s="15">
        <v>13892762.440000001</v>
      </c>
      <c r="AX72" s="15">
        <v>822233</v>
      </c>
      <c r="AY72" s="15">
        <v>67898.759999999995</v>
      </c>
      <c r="AZ72" s="15">
        <v>519941.71</v>
      </c>
      <c r="BA72" s="15">
        <v>3111793.72</v>
      </c>
      <c r="BB72" s="15">
        <v>296916.23</v>
      </c>
      <c r="BC72" s="15">
        <v>217454.38</v>
      </c>
      <c r="BD72" s="15">
        <v>8139036.9299999997</v>
      </c>
      <c r="BE72" s="15">
        <v>34138.22</v>
      </c>
      <c r="BF72" s="15">
        <v>376480.13</v>
      </c>
      <c r="BG72" s="15">
        <v>1332468.9099999999</v>
      </c>
      <c r="BH72" s="15">
        <v>0</v>
      </c>
      <c r="BI72" s="15">
        <v>587292.38</v>
      </c>
      <c r="BJ72" s="15">
        <v>498155.47</v>
      </c>
      <c r="BK72" s="15">
        <v>89136.91</v>
      </c>
      <c r="BL72" s="15">
        <v>2217006.4500000002</v>
      </c>
      <c r="BM72" s="15">
        <v>1544094.12</v>
      </c>
      <c r="BN72" s="15">
        <v>672912.33</v>
      </c>
      <c r="BO72" s="15">
        <v>600045.61</v>
      </c>
      <c r="BP72" s="15">
        <v>883870.09</v>
      </c>
      <c r="BQ72" s="15">
        <v>1106482</v>
      </c>
      <c r="BR72" s="15">
        <v>115590.27</v>
      </c>
      <c r="BS72" s="15">
        <v>3680717.6</v>
      </c>
      <c r="BT72" s="15">
        <v>418293.1</v>
      </c>
      <c r="BU72" s="15">
        <v>907284.78</v>
      </c>
      <c r="BV72" s="15">
        <v>1735744.71</v>
      </c>
      <c r="BW72" s="15">
        <v>235680.38</v>
      </c>
      <c r="BX72" s="15">
        <v>0</v>
      </c>
      <c r="BY72" s="15">
        <v>57346.6</v>
      </c>
      <c r="BZ72" s="15">
        <v>57346.6</v>
      </c>
      <c r="CA72" s="15">
        <v>0</v>
      </c>
      <c r="CB72" s="15">
        <v>0</v>
      </c>
      <c r="CC72" s="15">
        <v>0</v>
      </c>
      <c r="CD72" s="15">
        <v>5935377.7700000005</v>
      </c>
      <c r="CE72" s="15">
        <v>5183322.75</v>
      </c>
      <c r="CF72" s="15">
        <v>752055.02</v>
      </c>
      <c r="CG72" s="15">
        <v>0</v>
      </c>
      <c r="CH72" s="15">
        <v>59219.37</v>
      </c>
      <c r="CI72" s="15">
        <v>80881.399999999994</v>
      </c>
      <c r="CJ72" s="15">
        <v>20557.740000000002</v>
      </c>
      <c r="CK72" s="15">
        <v>0</v>
      </c>
      <c r="CL72" s="15">
        <v>2533578</v>
      </c>
      <c r="CM72" s="15">
        <v>0</v>
      </c>
      <c r="CN72" s="15">
        <v>117355156.39</v>
      </c>
      <c r="CO72" s="15">
        <v>451596.07</v>
      </c>
      <c r="CP72" s="15">
        <v>228703</v>
      </c>
      <c r="CQ72" s="15">
        <v>0</v>
      </c>
      <c r="CR72" s="15">
        <v>222893.07</v>
      </c>
      <c r="CS72" s="15">
        <v>0</v>
      </c>
      <c r="CT72" s="15">
        <v>1997487.86</v>
      </c>
      <c r="CU72" s="15">
        <v>389432.65</v>
      </c>
      <c r="CV72" s="15">
        <v>242730.64</v>
      </c>
      <c r="CW72" s="15">
        <v>67284.62</v>
      </c>
      <c r="CX72" s="15">
        <v>74061.66</v>
      </c>
      <c r="CY72" s="15">
        <v>242929</v>
      </c>
      <c r="CZ72" s="15">
        <v>1483757.99</v>
      </c>
      <c r="DA72" s="15">
        <v>896362.05</v>
      </c>
    </row>
    <row r="73" spans="1:105" x14ac:dyDescent="0.2">
      <c r="A73" s="1" t="s">
        <v>301</v>
      </c>
      <c r="C73" s="6"/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</row>
    <row r="74" spans="1:105" x14ac:dyDescent="0.2">
      <c r="A74" s="1" t="s">
        <v>302</v>
      </c>
      <c r="C74" s="6"/>
      <c r="D74" s="15">
        <v>22044</v>
      </c>
      <c r="E74" s="15">
        <v>2355103</v>
      </c>
      <c r="F74" s="15">
        <v>1387398</v>
      </c>
      <c r="G74" s="15">
        <v>0</v>
      </c>
      <c r="H74" s="15">
        <v>547972.38</v>
      </c>
      <c r="I74" s="15">
        <v>2653527.96</v>
      </c>
      <c r="J74" s="15">
        <v>714214</v>
      </c>
      <c r="K74" s="15">
        <v>167427.65</v>
      </c>
      <c r="L74" s="15">
        <v>0</v>
      </c>
      <c r="M74" s="15">
        <v>1870417</v>
      </c>
      <c r="N74" s="15">
        <v>0</v>
      </c>
      <c r="O74" s="15">
        <v>1130769.22</v>
      </c>
      <c r="P74" s="15">
        <v>0</v>
      </c>
      <c r="Q74" s="15">
        <v>25116.29</v>
      </c>
      <c r="R74" s="15">
        <v>0</v>
      </c>
      <c r="S74" s="15">
        <v>0</v>
      </c>
      <c r="T74" s="15">
        <v>13969099</v>
      </c>
      <c r="U74" s="15">
        <v>0</v>
      </c>
      <c r="V74" s="15">
        <v>0</v>
      </c>
      <c r="W74" s="15">
        <v>0</v>
      </c>
      <c r="X74" s="15">
        <v>0</v>
      </c>
      <c r="Y74" s="15">
        <v>190670.95</v>
      </c>
      <c r="Z74" s="15">
        <v>0</v>
      </c>
      <c r="AA74" s="15">
        <v>0</v>
      </c>
      <c r="AB74" s="15">
        <v>0</v>
      </c>
      <c r="AC74" s="15">
        <v>2150995.9900000002</v>
      </c>
      <c r="AD74" s="15">
        <v>1244031.6000000001</v>
      </c>
      <c r="AE74" s="15">
        <v>1244031.6000000001</v>
      </c>
      <c r="AF74" s="15">
        <v>0</v>
      </c>
      <c r="AG74" s="15">
        <v>0</v>
      </c>
      <c r="AH74" s="15">
        <v>311503.18</v>
      </c>
      <c r="AI74" s="15">
        <v>311503.18</v>
      </c>
      <c r="AJ74" s="15">
        <v>0</v>
      </c>
      <c r="AK74" s="15">
        <v>0</v>
      </c>
      <c r="AL74" s="15">
        <v>458927</v>
      </c>
      <c r="AM74" s="15">
        <v>0</v>
      </c>
      <c r="AN74" s="15">
        <v>3285327.86</v>
      </c>
      <c r="AO74" s="15">
        <v>3142904.49</v>
      </c>
      <c r="AP74" s="15">
        <v>142423.37</v>
      </c>
      <c r="AQ74" s="15">
        <v>0</v>
      </c>
      <c r="AR74" s="15">
        <v>0</v>
      </c>
      <c r="AS74" s="15">
        <v>3532070</v>
      </c>
      <c r="AT74" s="15">
        <v>20591500</v>
      </c>
      <c r="AU74" s="15">
        <v>20591500</v>
      </c>
      <c r="AV74" s="15">
        <v>0</v>
      </c>
      <c r="AW74" s="15">
        <v>9217726.1699999999</v>
      </c>
      <c r="AX74" s="15">
        <v>874454.28</v>
      </c>
      <c r="AY74" s="15">
        <v>0</v>
      </c>
      <c r="AZ74" s="15">
        <v>1472219.47</v>
      </c>
      <c r="BA74" s="15">
        <v>1890607.17</v>
      </c>
      <c r="BB74" s="15">
        <v>28619.05</v>
      </c>
      <c r="BC74" s="15">
        <v>0</v>
      </c>
      <c r="BD74" s="15">
        <v>4364133.5999999996</v>
      </c>
      <c r="BE74" s="15">
        <v>0</v>
      </c>
      <c r="BF74" s="15">
        <v>262312.90000000002</v>
      </c>
      <c r="BG74" s="15">
        <v>41545</v>
      </c>
      <c r="BH74" s="15">
        <v>0</v>
      </c>
      <c r="BI74" s="15">
        <v>544656.34</v>
      </c>
      <c r="BJ74" s="15">
        <v>544656.34</v>
      </c>
      <c r="BK74" s="15">
        <v>0</v>
      </c>
      <c r="BL74" s="15">
        <v>128960.64</v>
      </c>
      <c r="BM74" s="15">
        <v>128960.64</v>
      </c>
      <c r="BN74" s="15">
        <v>0</v>
      </c>
      <c r="BO74" s="15">
        <v>147819.51</v>
      </c>
      <c r="BP74" s="15">
        <v>340819.37</v>
      </c>
      <c r="BQ74" s="15">
        <v>1510707</v>
      </c>
      <c r="BR74" s="15">
        <v>0</v>
      </c>
      <c r="BS74" s="15">
        <v>15182062.879999999</v>
      </c>
      <c r="BT74" s="15">
        <v>0</v>
      </c>
      <c r="BU74" s="15">
        <v>1925183.72</v>
      </c>
      <c r="BV74" s="15">
        <v>946198.02</v>
      </c>
      <c r="BW74" s="15">
        <v>785619.01</v>
      </c>
      <c r="BX74" s="15">
        <v>0</v>
      </c>
      <c r="BY74" s="15">
        <v>1481819</v>
      </c>
      <c r="BZ74" s="15">
        <v>1481819</v>
      </c>
      <c r="CA74" s="15">
        <v>0</v>
      </c>
      <c r="CB74" s="15">
        <v>0</v>
      </c>
      <c r="CC74" s="15">
        <v>0</v>
      </c>
      <c r="CD74" s="15">
        <v>11502131.039999999</v>
      </c>
      <c r="CE74" s="15">
        <v>11076365.619999999</v>
      </c>
      <c r="CF74" s="15">
        <v>425765.42</v>
      </c>
      <c r="CG74" s="15">
        <v>3244695.26</v>
      </c>
      <c r="CH74" s="15">
        <v>0</v>
      </c>
      <c r="CI74" s="15">
        <v>0</v>
      </c>
      <c r="CJ74" s="15">
        <v>0</v>
      </c>
      <c r="CK74" s="15">
        <v>42226.78</v>
      </c>
      <c r="CL74" s="15">
        <v>369183</v>
      </c>
      <c r="CM74" s="15">
        <v>0</v>
      </c>
      <c r="CN74" s="15">
        <v>50051883.490000002</v>
      </c>
      <c r="CO74" s="15">
        <v>3698908.81</v>
      </c>
      <c r="CP74" s="15">
        <v>3686673</v>
      </c>
      <c r="CQ74" s="15">
        <v>12235.81</v>
      </c>
      <c r="CR74" s="15">
        <v>0</v>
      </c>
      <c r="CS74" s="15">
        <v>0</v>
      </c>
      <c r="CT74" s="15">
        <v>1984507.62</v>
      </c>
      <c r="CU74" s="15">
        <v>844307.55</v>
      </c>
      <c r="CV74" s="15">
        <v>154656.82</v>
      </c>
      <c r="CW74" s="15">
        <v>0</v>
      </c>
      <c r="CX74" s="15">
        <v>0</v>
      </c>
      <c r="CY74" s="15">
        <v>258630</v>
      </c>
      <c r="CZ74" s="15">
        <v>1319574</v>
      </c>
      <c r="DA74" s="15">
        <v>49664.58</v>
      </c>
    </row>
    <row r="75" spans="1:105" x14ac:dyDescent="0.2">
      <c r="A75" s="1" t="s">
        <v>303</v>
      </c>
      <c r="C75" s="6"/>
      <c r="D75" s="15">
        <v>0</v>
      </c>
      <c r="E75" s="15">
        <v>-10386773</v>
      </c>
      <c r="F75" s="15">
        <v>-1888867</v>
      </c>
      <c r="G75" s="15">
        <v>-1246083.82</v>
      </c>
      <c r="H75" s="15">
        <v>0</v>
      </c>
      <c r="I75" s="15">
        <v>-4335467.2699999996</v>
      </c>
      <c r="J75" s="15">
        <v>-6200304</v>
      </c>
      <c r="K75" s="15">
        <v>-738982.5</v>
      </c>
      <c r="L75" s="15">
        <v>0</v>
      </c>
      <c r="M75" s="15">
        <v>-2209717.7799999998</v>
      </c>
      <c r="N75" s="15">
        <v>-75245.69</v>
      </c>
      <c r="O75" s="15">
        <v>-1063224.69</v>
      </c>
      <c r="P75" s="15">
        <v>0</v>
      </c>
      <c r="Q75" s="15">
        <v>0</v>
      </c>
      <c r="R75" s="15">
        <v>-742696.54</v>
      </c>
      <c r="S75" s="15">
        <v>-1195425.1599999999</v>
      </c>
      <c r="T75" s="15">
        <v>-39445399.009999998</v>
      </c>
      <c r="U75" s="15">
        <v>-3983956</v>
      </c>
      <c r="V75" s="15">
        <v>0</v>
      </c>
      <c r="W75" s="15">
        <v>-104494.11</v>
      </c>
      <c r="X75" s="15">
        <v>-3273289.62</v>
      </c>
      <c r="Y75" s="15">
        <v>-1138189.69</v>
      </c>
      <c r="Z75" s="15">
        <v>-1744411.18</v>
      </c>
      <c r="AA75" s="15">
        <v>0</v>
      </c>
      <c r="AB75" s="15">
        <v>0</v>
      </c>
      <c r="AC75" s="15">
        <v>0</v>
      </c>
      <c r="AD75" s="15">
        <v>-2644696.5299999998</v>
      </c>
      <c r="AE75" s="15">
        <v>-2644696.5299999998</v>
      </c>
      <c r="AF75" s="15">
        <v>0</v>
      </c>
      <c r="AG75" s="15">
        <v>-2213086.44</v>
      </c>
      <c r="AH75" s="15">
        <v>-9911082.8699999992</v>
      </c>
      <c r="AI75" s="15">
        <v>-9817620.8699999992</v>
      </c>
      <c r="AJ75" s="15">
        <v>-93462</v>
      </c>
      <c r="AK75" s="15">
        <v>-785529.26</v>
      </c>
      <c r="AL75" s="15">
        <v>0</v>
      </c>
      <c r="AM75" s="15">
        <v>0</v>
      </c>
      <c r="AN75" s="15">
        <v>-4296948.6500000004</v>
      </c>
      <c r="AO75" s="15">
        <v>-3269213.17</v>
      </c>
      <c r="AP75" s="15">
        <v>-1027735.48</v>
      </c>
      <c r="AQ75" s="15">
        <v>0</v>
      </c>
      <c r="AR75" s="15">
        <v>0</v>
      </c>
      <c r="AS75" s="15">
        <v>-34228984.390000001</v>
      </c>
      <c r="AT75" s="15">
        <v>-34123.97</v>
      </c>
      <c r="AU75" s="15">
        <v>0</v>
      </c>
      <c r="AV75" s="15">
        <v>-34123.97</v>
      </c>
      <c r="AW75" s="15">
        <v>-45740535.740000002</v>
      </c>
      <c r="AX75" s="15">
        <v>-2044786.45</v>
      </c>
      <c r="AY75" s="15">
        <v>-44533.99</v>
      </c>
      <c r="AZ75" s="15">
        <v>-49044.959999999999</v>
      </c>
      <c r="BA75" s="15">
        <v>-13004933.66</v>
      </c>
      <c r="BB75" s="15">
        <v>-514494.67</v>
      </c>
      <c r="BC75" s="15">
        <v>-891425.75</v>
      </c>
      <c r="BD75" s="15">
        <v>-9016736.3100000005</v>
      </c>
      <c r="BE75" s="15">
        <v>-457564.64</v>
      </c>
      <c r="BF75" s="15">
        <v>-217513.88</v>
      </c>
      <c r="BG75" s="15">
        <v>-9714629.5999999996</v>
      </c>
      <c r="BH75" s="15">
        <v>0</v>
      </c>
      <c r="BI75" s="15">
        <v>-7262486.1500000004</v>
      </c>
      <c r="BJ75" s="15">
        <v>-7262486.1500000004</v>
      </c>
      <c r="BK75" s="15">
        <v>0</v>
      </c>
      <c r="BL75" s="15">
        <v>-5042395.76</v>
      </c>
      <c r="BM75" s="15">
        <v>-3328465.02</v>
      </c>
      <c r="BN75" s="15">
        <v>-1713930.74</v>
      </c>
      <c r="BO75" s="15">
        <v>-2560653.34</v>
      </c>
      <c r="BP75" s="15">
        <v>-2695495.87</v>
      </c>
      <c r="BQ75" s="15">
        <v>-1670695</v>
      </c>
      <c r="BR75" s="15">
        <v>0</v>
      </c>
      <c r="BS75" s="15">
        <v>-10771755.33</v>
      </c>
      <c r="BT75" s="15">
        <v>-1921348.7</v>
      </c>
      <c r="BU75" s="15">
        <v>0</v>
      </c>
      <c r="BV75" s="15">
        <v>-7592028.0199999996</v>
      </c>
      <c r="BW75" s="15">
        <v>-256927.13</v>
      </c>
      <c r="BX75" s="15">
        <v>-276887.92</v>
      </c>
      <c r="BY75" s="15">
        <v>0</v>
      </c>
      <c r="BZ75" s="15">
        <v>0</v>
      </c>
      <c r="CA75" s="15">
        <v>0</v>
      </c>
      <c r="CB75" s="15">
        <v>0</v>
      </c>
      <c r="CC75" s="15">
        <v>-71928.429999999993</v>
      </c>
      <c r="CD75" s="15">
        <v>-91239970.370000005</v>
      </c>
      <c r="CE75" s="15">
        <v>-91239970.370000005</v>
      </c>
      <c r="CF75" s="15">
        <v>0</v>
      </c>
      <c r="CG75" s="15">
        <v>-868550.24</v>
      </c>
      <c r="CH75" s="15">
        <v>0</v>
      </c>
      <c r="CI75" s="15">
        <v>-158720.15</v>
      </c>
      <c r="CJ75" s="15">
        <v>-268636.51</v>
      </c>
      <c r="CK75" s="15">
        <v>-2511944.9900000002</v>
      </c>
      <c r="CL75" s="15">
        <v>-3415915</v>
      </c>
      <c r="CM75" s="15">
        <v>0</v>
      </c>
      <c r="CN75" s="15">
        <v>-93747719.530000001</v>
      </c>
      <c r="CO75" s="15">
        <v>-14729457.77</v>
      </c>
      <c r="CP75" s="15">
        <v>-12563358</v>
      </c>
      <c r="CQ75" s="15">
        <v>-356850.23</v>
      </c>
      <c r="CR75" s="15">
        <v>-1809249.54</v>
      </c>
      <c r="CS75" s="15">
        <v>-748969.87</v>
      </c>
      <c r="CT75" s="15">
        <v>-7963485.1799999997</v>
      </c>
      <c r="CU75" s="15">
        <v>0</v>
      </c>
      <c r="CV75" s="15">
        <v>-65820.039999999994</v>
      </c>
      <c r="CW75" s="15">
        <v>0</v>
      </c>
      <c r="CX75" s="15">
        <v>-62285.59</v>
      </c>
      <c r="CY75" s="15">
        <v>-1553841</v>
      </c>
      <c r="CZ75" s="15">
        <v>-8170540</v>
      </c>
      <c r="DA75" s="15">
        <v>-471637.6</v>
      </c>
    </row>
    <row r="76" spans="1:105" x14ac:dyDescent="0.2">
      <c r="A76" s="1" t="s">
        <v>304</v>
      </c>
      <c r="C76" s="6"/>
      <c r="D76" s="15">
        <v>-2067513.04</v>
      </c>
      <c r="E76" s="15">
        <v>-65123112</v>
      </c>
      <c r="F76" s="15">
        <v>-28776602</v>
      </c>
      <c r="G76" s="15">
        <v>-2318761.65</v>
      </c>
      <c r="H76" s="15">
        <v>-5807374</v>
      </c>
      <c r="I76" s="15">
        <v>-80246432.560000002</v>
      </c>
      <c r="J76" s="15">
        <v>-53764438</v>
      </c>
      <c r="K76" s="15">
        <v>-5597235.9800000004</v>
      </c>
      <c r="L76" s="15">
        <v>-1153787.04</v>
      </c>
      <c r="M76" s="15">
        <v>-9132379.4700000007</v>
      </c>
      <c r="N76" s="15">
        <v>-144460.35</v>
      </c>
      <c r="O76" s="15">
        <v>-8651488.3100000005</v>
      </c>
      <c r="P76" s="15">
        <v>-299600.71999999997</v>
      </c>
      <c r="Q76" s="15">
        <v>-294176.53000000003</v>
      </c>
      <c r="R76" s="15">
        <v>-2344111.63</v>
      </c>
      <c r="S76" s="15">
        <v>0</v>
      </c>
      <c r="T76" s="15">
        <v>-265444974.81</v>
      </c>
      <c r="U76" s="15">
        <v>-30641578</v>
      </c>
      <c r="V76" s="15">
        <v>-1745311.42</v>
      </c>
      <c r="W76" s="15">
        <v>-3343001.44</v>
      </c>
      <c r="X76" s="15">
        <v>-4295356.16</v>
      </c>
      <c r="Y76" s="15">
        <v>-27825416.09</v>
      </c>
      <c r="Z76" s="15">
        <v>-10974815.109999999</v>
      </c>
      <c r="AA76" s="15">
        <v>-5330500.1100000003</v>
      </c>
      <c r="AB76" s="15">
        <v>-626692.52</v>
      </c>
      <c r="AC76" s="15">
        <v>-34610307.890000001</v>
      </c>
      <c r="AD76" s="15">
        <v>-71429900.469999999</v>
      </c>
      <c r="AE76" s="15">
        <v>-68176333.060000002</v>
      </c>
      <c r="AF76" s="15">
        <v>-3253567.41</v>
      </c>
      <c r="AG76" s="15">
        <v>-7875551.6299999999</v>
      </c>
      <c r="AH76" s="15">
        <v>-15748770.010000002</v>
      </c>
      <c r="AI76" s="15">
        <v>-15462220.710000001</v>
      </c>
      <c r="AJ76" s="15">
        <v>-286549.3</v>
      </c>
      <c r="AK76" s="15">
        <v>-6503636.9199999999</v>
      </c>
      <c r="AL76" s="15">
        <v>-5151716</v>
      </c>
      <c r="AM76" s="15">
        <v>-2520290.35</v>
      </c>
      <c r="AN76" s="15">
        <v>-217022682.56999999</v>
      </c>
      <c r="AO76" s="15">
        <v>-175627711.5</v>
      </c>
      <c r="AP76" s="15">
        <v>-41394971.07</v>
      </c>
      <c r="AQ76" s="15">
        <v>-109176.35</v>
      </c>
      <c r="AR76" s="15">
        <v>-532472.06999999995</v>
      </c>
      <c r="AS76" s="15">
        <v>-143041520.55000001</v>
      </c>
      <c r="AT76" s="15">
        <v>-1904078521.1500001</v>
      </c>
      <c r="AU76" s="15">
        <v>-1902977300</v>
      </c>
      <c r="AV76" s="15">
        <v>-1101221.1499999999</v>
      </c>
      <c r="AW76" s="15">
        <v>-351853200.59999996</v>
      </c>
      <c r="AX76" s="15">
        <v>-17375953.170000002</v>
      </c>
      <c r="AY76" s="15">
        <v>-5338197.0999999996</v>
      </c>
      <c r="AZ76" s="15">
        <v>-5372033.7400000002</v>
      </c>
      <c r="BA76" s="15">
        <v>-92982362.63000001</v>
      </c>
      <c r="BB76" s="15">
        <v>-7881749.4400000004</v>
      </c>
      <c r="BC76" s="15">
        <v>-2859447.15</v>
      </c>
      <c r="BD76" s="15">
        <v>-122218102.09</v>
      </c>
      <c r="BE76" s="15">
        <v>-6818723</v>
      </c>
      <c r="BF76" s="15">
        <v>-7685524.1900000004</v>
      </c>
      <c r="BG76" s="15">
        <v>-29231884.48</v>
      </c>
      <c r="BH76" s="15">
        <v>0</v>
      </c>
      <c r="BI76" s="15">
        <v>-34324986.68</v>
      </c>
      <c r="BJ76" s="15">
        <v>-30664122.809999999</v>
      </c>
      <c r="BK76" s="15">
        <v>-3660863.87</v>
      </c>
      <c r="BL76" s="15">
        <v>-54646655.700000003</v>
      </c>
      <c r="BM76" s="15">
        <v>-38191617.200000003</v>
      </c>
      <c r="BN76" s="15">
        <v>-16455038.5</v>
      </c>
      <c r="BO76" s="15">
        <v>-11637741.27</v>
      </c>
      <c r="BP76" s="15">
        <v>-23948365.859999999</v>
      </c>
      <c r="BQ76" s="15">
        <v>-33767518</v>
      </c>
      <c r="BR76" s="15">
        <v>-1215048.7</v>
      </c>
      <c r="BS76" s="15">
        <v>-37957568.969999999</v>
      </c>
      <c r="BT76" s="15">
        <v>-10628372.41</v>
      </c>
      <c r="BU76" s="15">
        <v>-17213392.98</v>
      </c>
      <c r="BV76" s="15">
        <v>-57086495.869999997</v>
      </c>
      <c r="BW76" s="15">
        <v>-10927010.32</v>
      </c>
      <c r="BX76" s="15">
        <v>-5008266.6100000003</v>
      </c>
      <c r="BY76" s="15">
        <v>-9433923.3200000003</v>
      </c>
      <c r="BZ76" s="15">
        <v>-9238379.3200000003</v>
      </c>
      <c r="CA76" s="15">
        <v>-145184.48000000001</v>
      </c>
      <c r="CB76" s="15">
        <v>-50359.519999999997</v>
      </c>
      <c r="CC76" s="15">
        <v>-34358.959999999999</v>
      </c>
      <c r="CD76" s="15">
        <v>-314617673.55999994</v>
      </c>
      <c r="CE76" s="15">
        <v>-292826324.66999996</v>
      </c>
      <c r="CF76" s="15">
        <v>-21791348.890000001</v>
      </c>
      <c r="CG76" s="15">
        <v>-35288723.109999999</v>
      </c>
      <c r="CH76" s="15">
        <v>-5592107.9199999999</v>
      </c>
      <c r="CI76" s="15">
        <v>-434557.9</v>
      </c>
      <c r="CJ76" s="15">
        <v>-789016.73</v>
      </c>
      <c r="CK76" s="15">
        <v>-12050992.34</v>
      </c>
      <c r="CL76" s="15">
        <v>-56198757</v>
      </c>
      <c r="CM76" s="15">
        <v>-1160258.31</v>
      </c>
      <c r="CN76" s="15">
        <v>-1375557940.49</v>
      </c>
      <c r="CO76" s="15">
        <v>-98941826.890000001</v>
      </c>
      <c r="CP76" s="15">
        <v>-92481280</v>
      </c>
      <c r="CQ76" s="15">
        <v>-2105905.85</v>
      </c>
      <c r="CR76" s="15">
        <v>-4354641.04</v>
      </c>
      <c r="CS76" s="15">
        <v>-6942971.2599999998</v>
      </c>
      <c r="CT76" s="15">
        <v>-59141041.560000002</v>
      </c>
      <c r="CU76" s="15">
        <v>-18250378.91</v>
      </c>
      <c r="CV76" s="15">
        <v>-3719844.3</v>
      </c>
      <c r="CW76" s="15">
        <v>-634074.67000000004</v>
      </c>
      <c r="CX76" s="15">
        <v>-1918049.87</v>
      </c>
      <c r="CY76" s="15">
        <v>-3360839</v>
      </c>
      <c r="CZ76" s="15">
        <v>-40130026</v>
      </c>
      <c r="DA76" s="15">
        <v>-4667833.05</v>
      </c>
    </row>
    <row r="77" spans="1:105" x14ac:dyDescent="0.2">
      <c r="A77" s="1" t="s">
        <v>305</v>
      </c>
      <c r="C77" s="6"/>
      <c r="D77" s="15">
        <v>819750.78</v>
      </c>
      <c r="E77" s="15">
        <v>17027063</v>
      </c>
      <c r="F77" s="15">
        <v>-6319874</v>
      </c>
      <c r="G77" s="15">
        <v>101017.96</v>
      </c>
      <c r="H77" s="15">
        <v>47076.4</v>
      </c>
      <c r="I77" s="15">
        <v>1083991.29</v>
      </c>
      <c r="J77" s="15">
        <v>157522</v>
      </c>
      <c r="K77" s="15">
        <v>2516.21</v>
      </c>
      <c r="L77" s="15">
        <v>0</v>
      </c>
      <c r="M77" s="15">
        <v>0</v>
      </c>
      <c r="N77" s="15">
        <v>0</v>
      </c>
      <c r="O77" s="15">
        <v>65653.679999999993</v>
      </c>
      <c r="P77" s="15">
        <v>171214.12</v>
      </c>
      <c r="Q77" s="15">
        <v>-50270.27</v>
      </c>
      <c r="R77" s="15">
        <v>3488181.51</v>
      </c>
      <c r="S77" s="15">
        <v>0</v>
      </c>
      <c r="T77" s="15">
        <v>12689922.57</v>
      </c>
      <c r="U77" s="15">
        <v>5102197</v>
      </c>
      <c r="V77" s="15">
        <v>387834</v>
      </c>
      <c r="W77" s="15">
        <v>47652.72</v>
      </c>
      <c r="X77" s="15">
        <v>15814.19</v>
      </c>
      <c r="Y77" s="15">
        <v>196022.71</v>
      </c>
      <c r="Z77" s="15">
        <v>-1148906.8600000001</v>
      </c>
      <c r="AA77" s="15">
        <v>0</v>
      </c>
      <c r="AB77" s="15">
        <v>0</v>
      </c>
      <c r="AC77" s="15">
        <v>583805.88</v>
      </c>
      <c r="AD77" s="15">
        <v>269918.01</v>
      </c>
      <c r="AE77" s="15">
        <v>232146</v>
      </c>
      <c r="AF77" s="15">
        <v>37772.01</v>
      </c>
      <c r="AG77" s="15">
        <v>0</v>
      </c>
      <c r="AH77" s="15">
        <v>5674.59</v>
      </c>
      <c r="AI77" s="15">
        <v>3433.84</v>
      </c>
      <c r="AJ77" s="15">
        <v>2240.75</v>
      </c>
      <c r="AK77" s="15">
        <v>0</v>
      </c>
      <c r="AL77" s="15">
        <v>417757</v>
      </c>
      <c r="AM77" s="15">
        <v>21914</v>
      </c>
      <c r="AN77" s="15">
        <v>2186449.63</v>
      </c>
      <c r="AO77" s="15">
        <v>1507618.98</v>
      </c>
      <c r="AP77" s="15">
        <v>678830.65</v>
      </c>
      <c r="AQ77" s="15">
        <v>3193</v>
      </c>
      <c r="AR77" s="15">
        <v>25863</v>
      </c>
      <c r="AS77" s="15">
        <v>0</v>
      </c>
      <c r="AT77" s="15">
        <v>65874935.239999995</v>
      </c>
      <c r="AU77" s="15">
        <v>65866500</v>
      </c>
      <c r="AV77" s="15">
        <v>8435.24</v>
      </c>
      <c r="AW77" s="15">
        <v>35611914.68</v>
      </c>
      <c r="AX77" s="15">
        <v>5408.92</v>
      </c>
      <c r="AY77" s="15">
        <v>2250000</v>
      </c>
      <c r="AZ77" s="15">
        <v>1420036.56</v>
      </c>
      <c r="BA77" s="15">
        <v>2029442.02</v>
      </c>
      <c r="BB77" s="15">
        <v>384818.69</v>
      </c>
      <c r="BC77" s="15">
        <v>364.07</v>
      </c>
      <c r="BD77" s="15">
        <v>2430576.41</v>
      </c>
      <c r="BE77" s="15">
        <v>52361.66</v>
      </c>
      <c r="BF77" s="15">
        <v>441196.65</v>
      </c>
      <c r="BG77" s="15">
        <v>0</v>
      </c>
      <c r="BH77" s="15">
        <v>6144</v>
      </c>
      <c r="BI77" s="15">
        <v>130547.73</v>
      </c>
      <c r="BJ77" s="15">
        <v>92970.28</v>
      </c>
      <c r="BK77" s="15">
        <v>37577.449999999997</v>
      </c>
      <c r="BL77" s="15">
        <v>-2219138.66</v>
      </c>
      <c r="BM77" s="15">
        <v>-2361415.2599999998</v>
      </c>
      <c r="BN77" s="15">
        <v>142276.6</v>
      </c>
      <c r="BO77" s="15">
        <v>25037.68</v>
      </c>
      <c r="BP77" s="15">
        <v>1179111.28</v>
      </c>
      <c r="BQ77" s="15">
        <v>6361</v>
      </c>
      <c r="BR77" s="15">
        <v>46700.14</v>
      </c>
      <c r="BS77" s="15">
        <v>2595917.62</v>
      </c>
      <c r="BT77" s="15">
        <v>116099.97</v>
      </c>
      <c r="BU77" s="15">
        <v>456875.64</v>
      </c>
      <c r="BV77" s="15">
        <v>4821506.12</v>
      </c>
      <c r="BW77" s="15">
        <v>5580</v>
      </c>
      <c r="BX77" s="15">
        <v>77292.12</v>
      </c>
      <c r="BY77" s="15">
        <v>952240.9</v>
      </c>
      <c r="BZ77" s="15">
        <v>881664.94</v>
      </c>
      <c r="CA77" s="15">
        <v>70575.960000000006</v>
      </c>
      <c r="CB77" s="15">
        <v>0</v>
      </c>
      <c r="CC77" s="15">
        <v>336344.58</v>
      </c>
      <c r="CD77" s="15">
        <v>8587679.4800000004</v>
      </c>
      <c r="CE77" s="15">
        <v>8587679.4800000004</v>
      </c>
      <c r="CF77" s="15">
        <v>0</v>
      </c>
      <c r="CG77" s="15">
        <v>5653632.4600000009</v>
      </c>
      <c r="CH77" s="15">
        <v>0</v>
      </c>
      <c r="CI77" s="15">
        <v>67290.55</v>
      </c>
      <c r="CJ77" s="15">
        <v>86419.11</v>
      </c>
      <c r="CK77" s="15">
        <v>0</v>
      </c>
      <c r="CL77" s="15">
        <v>312403</v>
      </c>
      <c r="CM77" s="15">
        <v>38475.9</v>
      </c>
      <c r="CN77" s="15">
        <v>23652698.109999999</v>
      </c>
      <c r="CO77" s="15">
        <v>7497819.1200000001</v>
      </c>
      <c r="CP77" s="15">
        <v>7477568</v>
      </c>
      <c r="CQ77" s="15">
        <v>11435.58</v>
      </c>
      <c r="CR77" s="15">
        <v>8815.5400000000009</v>
      </c>
      <c r="CS77" s="15">
        <v>78.72</v>
      </c>
      <c r="CT77" s="15">
        <v>0</v>
      </c>
      <c r="CU77" s="15">
        <v>121133.05</v>
      </c>
      <c r="CV77" s="15">
        <v>3934.52</v>
      </c>
      <c r="CW77" s="15">
        <v>250234.85</v>
      </c>
      <c r="CX77" s="15">
        <v>4214.8100000000004</v>
      </c>
      <c r="CY77" s="15">
        <v>65085</v>
      </c>
      <c r="CZ77" s="15">
        <v>24495</v>
      </c>
      <c r="DA77" s="15">
        <v>18843.55</v>
      </c>
    </row>
    <row r="78" spans="1:105" x14ac:dyDescent="0.2">
      <c r="A78" s="1" t="s">
        <v>83</v>
      </c>
      <c r="C78" s="6"/>
      <c r="D78" s="15">
        <v>531520.43000000005</v>
      </c>
      <c r="E78" s="15">
        <v>48359846</v>
      </c>
      <c r="F78" s="15">
        <v>27264400</v>
      </c>
      <c r="G78" s="15">
        <v>12867941.239999998</v>
      </c>
      <c r="H78" s="15">
        <v>24298596.660000004</v>
      </c>
      <c r="I78" s="15">
        <v>47687170.780000016</v>
      </c>
      <c r="J78" s="15">
        <v>33497046</v>
      </c>
      <c r="K78" s="15">
        <v>6312827.4900000002</v>
      </c>
      <c r="L78" s="15">
        <v>855082.32</v>
      </c>
      <c r="M78" s="15">
        <v>24450925.170000002</v>
      </c>
      <c r="N78" s="15">
        <v>1114574.6200000001</v>
      </c>
      <c r="O78" s="15">
        <v>9869110.1700000018</v>
      </c>
      <c r="P78" s="15">
        <v>1566880.73</v>
      </c>
      <c r="Q78" s="15">
        <v>230562</v>
      </c>
      <c r="R78" s="15">
        <v>1520633.76</v>
      </c>
      <c r="S78" s="15">
        <v>3422514.18</v>
      </c>
      <c r="T78" s="15">
        <v>188596122.49000007</v>
      </c>
      <c r="U78" s="15">
        <v>63352571</v>
      </c>
      <c r="V78" s="15">
        <v>7692572.8900000006</v>
      </c>
      <c r="W78" s="15">
        <v>2005236.35</v>
      </c>
      <c r="X78" s="15">
        <v>14488261.129999999</v>
      </c>
      <c r="Y78" s="15">
        <v>17795143.249999996</v>
      </c>
      <c r="Z78" s="15">
        <v>13678012.34</v>
      </c>
      <c r="AA78" s="15">
        <v>3540801.05</v>
      </c>
      <c r="AB78" s="15">
        <v>424368.24</v>
      </c>
      <c r="AC78" s="15">
        <v>11539740.02</v>
      </c>
      <c r="AD78" s="15">
        <v>24001327.559999995</v>
      </c>
      <c r="AE78" s="15">
        <v>22362612.639999997</v>
      </c>
      <c r="AF78" s="15">
        <v>1638714.92</v>
      </c>
      <c r="AG78" s="15">
        <v>6478956.0199999996</v>
      </c>
      <c r="AH78" s="15">
        <v>49308126.770000011</v>
      </c>
      <c r="AI78" s="15">
        <v>47900371.259999998</v>
      </c>
      <c r="AJ78" s="15">
        <v>1407755.51</v>
      </c>
      <c r="AK78" s="15">
        <v>14485333.359999998</v>
      </c>
      <c r="AL78" s="15">
        <v>16949587</v>
      </c>
      <c r="AM78" s="15">
        <v>4475849.25</v>
      </c>
      <c r="AN78" s="15">
        <v>130938899.36999997</v>
      </c>
      <c r="AO78" s="15">
        <v>101931447.08000001</v>
      </c>
      <c r="AP78" s="15">
        <v>29007452.290000007</v>
      </c>
      <c r="AQ78" s="15">
        <v>1136085.96</v>
      </c>
      <c r="AR78" s="15">
        <v>4608257.05</v>
      </c>
      <c r="AS78" s="15">
        <v>116000585.52000001</v>
      </c>
      <c r="AT78" s="15">
        <v>879340030.74000001</v>
      </c>
      <c r="AU78" s="15">
        <v>878878100</v>
      </c>
      <c r="AV78" s="15">
        <v>541561.65</v>
      </c>
      <c r="AW78" s="15">
        <v>163003858.45999998</v>
      </c>
      <c r="AX78" s="15">
        <v>10775305.330000002</v>
      </c>
      <c r="AY78" s="15">
        <v>5066334.07</v>
      </c>
      <c r="AZ78" s="15">
        <v>19085332.879999999</v>
      </c>
      <c r="BA78" s="15">
        <v>59363034.729999997</v>
      </c>
      <c r="BB78" s="15">
        <v>8917565.790000001</v>
      </c>
      <c r="BC78" s="15">
        <v>7683535.1999999983</v>
      </c>
      <c r="BD78" s="15">
        <v>76729817.75</v>
      </c>
      <c r="BE78" s="15">
        <v>3764438.45</v>
      </c>
      <c r="BF78" s="15">
        <v>7332090.5099999998</v>
      </c>
      <c r="BG78" s="15">
        <v>18014981.040000003</v>
      </c>
      <c r="BH78" s="15">
        <v>117002</v>
      </c>
      <c r="BI78" s="15">
        <v>30154119.809999995</v>
      </c>
      <c r="BJ78" s="15">
        <v>27724107.419999994</v>
      </c>
      <c r="BK78" s="15">
        <v>2430012.39</v>
      </c>
      <c r="BL78" s="15">
        <v>33746531.939999998</v>
      </c>
      <c r="BM78" s="15">
        <v>19649273.18</v>
      </c>
      <c r="BN78" s="15">
        <v>14097258.759999998</v>
      </c>
      <c r="BO78" s="15">
        <v>3686323.63</v>
      </c>
      <c r="BP78" s="15">
        <v>11989255.329999998</v>
      </c>
      <c r="BQ78" s="15">
        <v>22400090</v>
      </c>
      <c r="BR78" s="15">
        <v>3176477.95</v>
      </c>
      <c r="BS78" s="15">
        <v>55375570.919999987</v>
      </c>
      <c r="BT78" s="15">
        <v>7985314.1600000001</v>
      </c>
      <c r="BU78" s="15">
        <v>13612254.109999999</v>
      </c>
      <c r="BV78" s="15">
        <v>39386209.999999993</v>
      </c>
      <c r="BW78" s="15">
        <v>7211668.1099999994</v>
      </c>
      <c r="BX78" s="15">
        <v>3343153.46</v>
      </c>
      <c r="BY78" s="15">
        <v>19664475.809999995</v>
      </c>
      <c r="BZ78" s="15">
        <v>18025462.350000001</v>
      </c>
      <c r="CA78" s="15">
        <v>1130153.17</v>
      </c>
      <c r="CB78" s="15">
        <v>508860.29</v>
      </c>
      <c r="CC78" s="15">
        <v>2401420.2999999998</v>
      </c>
      <c r="CD78" s="15">
        <v>290951273.90000004</v>
      </c>
      <c r="CE78" s="15">
        <v>277691259.09999996</v>
      </c>
      <c r="CF78" s="15">
        <v>13260014.800000001</v>
      </c>
      <c r="CG78" s="15">
        <v>22449257.489999998</v>
      </c>
      <c r="CH78" s="15">
        <v>2943503.62</v>
      </c>
      <c r="CI78" s="15">
        <v>3823839.99</v>
      </c>
      <c r="CJ78" s="15">
        <v>2992091.88</v>
      </c>
      <c r="CK78" s="15">
        <v>8927903.4099999983</v>
      </c>
      <c r="CL78" s="15">
        <v>26147236</v>
      </c>
      <c r="CM78" s="15">
        <v>5749834.1499999994</v>
      </c>
      <c r="CN78" s="15">
        <v>712165399.66999984</v>
      </c>
      <c r="CO78" s="15">
        <v>56344673.189999983</v>
      </c>
      <c r="CP78" s="15">
        <v>51165171</v>
      </c>
      <c r="CQ78" s="15">
        <v>1632420.47</v>
      </c>
      <c r="CR78" s="15">
        <v>3547081.72</v>
      </c>
      <c r="CS78" s="15">
        <v>1712089.57</v>
      </c>
      <c r="CT78" s="15">
        <v>32719665.399999995</v>
      </c>
      <c r="CU78" s="15">
        <v>16865819.310000002</v>
      </c>
      <c r="CV78" s="15">
        <v>2622468.2400000002</v>
      </c>
      <c r="CW78" s="15">
        <v>1633508.82</v>
      </c>
      <c r="CX78" s="15">
        <v>1836345.8</v>
      </c>
      <c r="CY78" s="15">
        <v>16120908</v>
      </c>
      <c r="CZ78" s="15">
        <v>22351786.859999999</v>
      </c>
      <c r="DA78" s="15">
        <v>10043170.4</v>
      </c>
    </row>
    <row r="79" spans="1:105" x14ac:dyDescent="0.2">
      <c r="A79" s="1" t="s">
        <v>306</v>
      </c>
      <c r="C79" s="6"/>
      <c r="D79" s="15">
        <v>-1611907.2</v>
      </c>
      <c r="E79" s="15">
        <v>-91066327</v>
      </c>
      <c r="F79" s="15">
        <v>-35700678</v>
      </c>
      <c r="G79" s="15">
        <v>-10120647.43</v>
      </c>
      <c r="H79" s="15">
        <v>-41926331.620000005</v>
      </c>
      <c r="I79" s="15">
        <v>-75427449.939999998</v>
      </c>
      <c r="J79" s="15">
        <v>-61161406</v>
      </c>
      <c r="K79" s="15">
        <v>-6772487.1600000001</v>
      </c>
      <c r="L79" s="15">
        <v>-1977100.57</v>
      </c>
      <c r="M79" s="15">
        <v>-35705243.509999998</v>
      </c>
      <c r="N79" s="15">
        <v>-1305991.73</v>
      </c>
      <c r="O79" s="15">
        <v>-10809180.289999999</v>
      </c>
      <c r="P79" s="15">
        <v>-3265891.19</v>
      </c>
      <c r="Q79" s="15">
        <v>-160957.35</v>
      </c>
      <c r="R79" s="15">
        <v>-1090164.17</v>
      </c>
      <c r="S79" s="15">
        <v>-11008032.510000002</v>
      </c>
      <c r="T79" s="15">
        <v>-397274349.19</v>
      </c>
      <c r="U79" s="15">
        <v>-149741392</v>
      </c>
      <c r="V79" s="15">
        <v>-13456104.27</v>
      </c>
      <c r="W79" s="15">
        <v>-4112110.86</v>
      </c>
      <c r="X79" s="15">
        <v>-36737224.560000002</v>
      </c>
      <c r="Y79" s="15">
        <v>-23392081.34</v>
      </c>
      <c r="Z79" s="15">
        <v>-30725153.240000002</v>
      </c>
      <c r="AA79" s="15">
        <v>-1365800.09</v>
      </c>
      <c r="AB79" s="15">
        <v>-123141.88</v>
      </c>
      <c r="AC79" s="15">
        <v>-32692160.080000002</v>
      </c>
      <c r="AD79" s="15">
        <v>-68978760.289999992</v>
      </c>
      <c r="AE79" s="15">
        <v>-65400510.719999999</v>
      </c>
      <c r="AF79" s="15">
        <v>-3578249.57</v>
      </c>
      <c r="AG79" s="15">
        <v>-9569985.3200000003</v>
      </c>
      <c r="AH79" s="15">
        <v>-66578804.5</v>
      </c>
      <c r="AI79" s="15">
        <v>-65158868.859999999</v>
      </c>
      <c r="AJ79" s="15">
        <v>-1419935.64</v>
      </c>
      <c r="AK79" s="15">
        <v>-21498085.899999999</v>
      </c>
      <c r="AL79" s="15">
        <v>-23373547</v>
      </c>
      <c r="AM79" s="15">
        <v>-2897713.53</v>
      </c>
      <c r="AN79" s="15">
        <v>-231235781.31999999</v>
      </c>
      <c r="AO79" s="15">
        <v>-191372337.67000002</v>
      </c>
      <c r="AP79" s="15">
        <v>-39863443.649999999</v>
      </c>
      <c r="AQ79" s="15">
        <v>-868188.37</v>
      </c>
      <c r="AR79" s="15">
        <v>-4457062.95</v>
      </c>
      <c r="AS79" s="15">
        <v>-196927404.75</v>
      </c>
      <c r="AT79" s="15">
        <v>-2801667392.96</v>
      </c>
      <c r="AU79" s="15">
        <v>-2800532400</v>
      </c>
      <c r="AV79" s="15">
        <v>-1134992.96</v>
      </c>
      <c r="AW79" s="15">
        <v>-353599256.64999998</v>
      </c>
      <c r="AX79" s="15">
        <v>-15436631.140000001</v>
      </c>
      <c r="AY79" s="15">
        <v>-5398641.6099999994</v>
      </c>
      <c r="AZ79" s="15">
        <v>-24665847.449999999</v>
      </c>
      <c r="BA79" s="15">
        <v>-105623978.28999999</v>
      </c>
      <c r="BB79" s="15">
        <v>-10334024.84</v>
      </c>
      <c r="BC79" s="15">
        <v>-9981786.8599999994</v>
      </c>
      <c r="BD79" s="15">
        <v>-120194849.16</v>
      </c>
      <c r="BE79" s="15">
        <v>-7986650.6600000001</v>
      </c>
      <c r="BF79" s="15">
        <v>-5254159.9400000004</v>
      </c>
      <c r="BG79" s="15">
        <v>-25310056.539999999</v>
      </c>
      <c r="BH79" s="15">
        <v>-150760</v>
      </c>
      <c r="BI79" s="15">
        <v>-38836518.539999999</v>
      </c>
      <c r="BJ79" s="15">
        <v>-35134322.060000002</v>
      </c>
      <c r="BK79" s="15">
        <v>-3702196.48</v>
      </c>
      <c r="BL79" s="15">
        <v>-59435485.920000002</v>
      </c>
      <c r="BM79" s="15">
        <v>-40305117.060000002</v>
      </c>
      <c r="BN79" s="15">
        <v>-19130368.860000003</v>
      </c>
      <c r="BO79" s="15">
        <v>-12560609.23</v>
      </c>
      <c r="BP79" s="15">
        <v>-19035422.41</v>
      </c>
      <c r="BQ79" s="15">
        <v>-31200568</v>
      </c>
      <c r="BR79" s="15">
        <v>-4131832.07</v>
      </c>
      <c r="BS79" s="15">
        <v>-103441123.8</v>
      </c>
      <c r="BT79" s="15">
        <v>-11724509.640000001</v>
      </c>
      <c r="BU79" s="15">
        <v>-16183437.800000001</v>
      </c>
      <c r="BV79" s="15">
        <v>-50920806.979999989</v>
      </c>
      <c r="BW79" s="15">
        <v>-8616495.4400000013</v>
      </c>
      <c r="BX79" s="15">
        <v>-4067232.35</v>
      </c>
      <c r="BY79" s="15">
        <v>-31734244.210000001</v>
      </c>
      <c r="BZ79" s="15">
        <v>-31148802.609999999</v>
      </c>
      <c r="CA79" s="15">
        <v>-422342.56</v>
      </c>
      <c r="CB79" s="15">
        <v>-163099.04</v>
      </c>
      <c r="CC79" s="15">
        <v>-5049014.92</v>
      </c>
      <c r="CD79" s="15">
        <v>-378693831.35000002</v>
      </c>
      <c r="CE79" s="15">
        <v>-358025094.64000005</v>
      </c>
      <c r="CF79" s="15">
        <v>-20668736.710000001</v>
      </c>
      <c r="CG79" s="15">
        <v>-51496236.269999996</v>
      </c>
      <c r="CH79" s="15">
        <v>-4193025.75</v>
      </c>
      <c r="CI79" s="15">
        <v>-4197965.88</v>
      </c>
      <c r="CJ79" s="15">
        <v>-3422865.9</v>
      </c>
      <c r="CK79" s="15">
        <v>-18185947.82</v>
      </c>
      <c r="CL79" s="15">
        <v>-48812998</v>
      </c>
      <c r="CM79" s="15">
        <v>-4102718.29</v>
      </c>
      <c r="CN79" s="15">
        <v>-1606319049.0300002</v>
      </c>
      <c r="CO79" s="15">
        <v>-107593834.56999999</v>
      </c>
      <c r="CP79" s="15">
        <v>-97994592</v>
      </c>
      <c r="CQ79" s="15">
        <v>-2247850.8199999998</v>
      </c>
      <c r="CR79" s="15">
        <v>-7351391.75</v>
      </c>
      <c r="CS79" s="15">
        <v>-3713582.12</v>
      </c>
      <c r="CT79" s="15">
        <v>-78294621.770000011</v>
      </c>
      <c r="CU79" s="15">
        <v>-21605149.02</v>
      </c>
      <c r="CV79" s="15">
        <v>-3357760.8</v>
      </c>
      <c r="CW79" s="15">
        <v>-1941542.22</v>
      </c>
      <c r="CX79" s="15">
        <v>-1827565.48</v>
      </c>
      <c r="CY79" s="15">
        <v>-19386654</v>
      </c>
      <c r="CZ79" s="15">
        <v>-37406676</v>
      </c>
      <c r="DA79" s="15">
        <v>-15325112.83</v>
      </c>
    </row>
    <row r="80" spans="1:105" x14ac:dyDescent="0.2">
      <c r="A80" s="1" t="s">
        <v>307</v>
      </c>
      <c r="C80" s="6"/>
      <c r="D80" s="15">
        <v>-772012.69</v>
      </c>
      <c r="E80" s="15">
        <v>-73030115</v>
      </c>
      <c r="F80" s="15">
        <v>-26111874</v>
      </c>
      <c r="G80" s="15">
        <v>-12582315.809999999</v>
      </c>
      <c r="H80" s="15">
        <v>-23526913.189999998</v>
      </c>
      <c r="I80" s="15">
        <v>-49113431.020000003</v>
      </c>
      <c r="J80" s="15">
        <v>-46701346</v>
      </c>
      <c r="K80" s="15">
        <v>-6595631.1200000001</v>
      </c>
      <c r="L80" s="15">
        <v>192024.75</v>
      </c>
      <c r="M80" s="15">
        <v>-28116324</v>
      </c>
      <c r="N80" s="15">
        <v>-757339.79</v>
      </c>
      <c r="O80" s="15">
        <v>-8073179.080000001</v>
      </c>
      <c r="P80" s="15">
        <v>-471245.36</v>
      </c>
      <c r="Q80" s="15">
        <v>-325390.09999999998</v>
      </c>
      <c r="R80" s="15">
        <v>-7525910.25</v>
      </c>
      <c r="S80" s="15">
        <v>-10100747.68</v>
      </c>
      <c r="T80" s="15">
        <v>-187130320.48000002</v>
      </c>
      <c r="U80" s="15">
        <v>-63132510</v>
      </c>
      <c r="V80" s="15">
        <v>-8884472.8800000008</v>
      </c>
      <c r="W80" s="15">
        <v>61878.400000000001</v>
      </c>
      <c r="X80" s="15">
        <v>-854806.19</v>
      </c>
      <c r="Y80" s="15">
        <v>-22232041.66</v>
      </c>
      <c r="Z80" s="15">
        <v>-11971909.82</v>
      </c>
      <c r="AA80" s="15">
        <v>-5742772.959999999</v>
      </c>
      <c r="AB80" s="15">
        <v>-658022.24</v>
      </c>
      <c r="AC80" s="15">
        <v>-21451323.319999997</v>
      </c>
      <c r="AD80" s="15">
        <v>-19617937.979999997</v>
      </c>
      <c r="AE80" s="15">
        <v>-19507269.149999999</v>
      </c>
      <c r="AF80" s="15">
        <v>-110668.83</v>
      </c>
      <c r="AG80" s="15">
        <v>-6901950.3100000005</v>
      </c>
      <c r="AH80" s="15">
        <v>-55544441.989999995</v>
      </c>
      <c r="AI80" s="15">
        <v>-54538851.049999997</v>
      </c>
      <c r="AJ80" s="15">
        <v>-1005590.94</v>
      </c>
      <c r="AK80" s="15">
        <v>-22586773.59</v>
      </c>
      <c r="AL80" s="15">
        <v>-17566539</v>
      </c>
      <c r="AM80" s="15">
        <v>-2748449.96</v>
      </c>
      <c r="AN80" s="15">
        <v>-162610734.09</v>
      </c>
      <c r="AO80" s="15">
        <v>-117795287.09999999</v>
      </c>
      <c r="AP80" s="15">
        <v>-44815446.990000002</v>
      </c>
      <c r="AQ80" s="15">
        <v>-623611.93999999994</v>
      </c>
      <c r="AR80" s="15">
        <v>-2274453.7999999998</v>
      </c>
      <c r="AS80" s="15">
        <v>-127790152.85999998</v>
      </c>
      <c r="AT80" s="15">
        <v>-1167446347.4000001</v>
      </c>
      <c r="AU80" s="15">
        <v>-1166707700</v>
      </c>
      <c r="AV80" s="15">
        <v>-738647.4</v>
      </c>
      <c r="AW80" s="15">
        <v>-147963825.59</v>
      </c>
      <c r="AX80" s="15">
        <v>-12506542.800000001</v>
      </c>
      <c r="AY80" s="15">
        <v>-6709311.6100000003</v>
      </c>
      <c r="AZ80" s="15">
        <v>-15064986.85</v>
      </c>
      <c r="BA80" s="15">
        <v>-79111856.789999992</v>
      </c>
      <c r="BB80" s="15">
        <v>-8565647.4900000002</v>
      </c>
      <c r="BC80" s="15">
        <v>-10657744.41</v>
      </c>
      <c r="BD80" s="15">
        <v>-120408683.64999999</v>
      </c>
      <c r="BE80" s="15">
        <v>-3842702.75</v>
      </c>
      <c r="BF80" s="15">
        <v>-7192243.9299999997</v>
      </c>
      <c r="BG80" s="15">
        <v>-19759398.009999998</v>
      </c>
      <c r="BH80" s="15">
        <v>-141083</v>
      </c>
      <c r="BI80" s="15">
        <v>-31068308.579999998</v>
      </c>
      <c r="BJ80" s="15">
        <v>-29296850.459999997</v>
      </c>
      <c r="BK80" s="15">
        <v>-1771458.12</v>
      </c>
      <c r="BL80" s="15">
        <v>-47038533.829999998</v>
      </c>
      <c r="BM80" s="15">
        <v>-33362462.579999998</v>
      </c>
      <c r="BN80" s="15">
        <v>-13676071.25</v>
      </c>
      <c r="BO80" s="15">
        <v>-7576775.6999999993</v>
      </c>
      <c r="BP80" s="15">
        <v>-23350975.25</v>
      </c>
      <c r="BQ80" s="15">
        <v>-20521310</v>
      </c>
      <c r="BR80" s="15">
        <v>-3090336.24</v>
      </c>
      <c r="BS80" s="15">
        <v>-61869449.07</v>
      </c>
      <c r="BT80" s="15">
        <v>-9121503.5800000001</v>
      </c>
      <c r="BU80" s="15">
        <v>-11790640.300000001</v>
      </c>
      <c r="BV80" s="15">
        <v>-27217653.240000002</v>
      </c>
      <c r="BW80" s="15">
        <v>-7287113.8600000003</v>
      </c>
      <c r="BX80" s="15">
        <v>-3934614.08</v>
      </c>
      <c r="BY80" s="15">
        <v>-29471264.25</v>
      </c>
      <c r="BZ80" s="15">
        <v>-26624779.050000001</v>
      </c>
      <c r="CA80" s="15">
        <v>-2070088.3</v>
      </c>
      <c r="CB80" s="15">
        <v>-776396.9</v>
      </c>
      <c r="CC80" s="15">
        <v>-161861.72</v>
      </c>
      <c r="CD80" s="15">
        <v>-291254519.19000006</v>
      </c>
      <c r="CE80" s="15">
        <v>-277235867.67000008</v>
      </c>
      <c r="CF80" s="15">
        <v>-14018651.52</v>
      </c>
      <c r="CG80" s="15">
        <v>-5929682.6100000003</v>
      </c>
      <c r="CH80" s="15">
        <v>-2744960.94</v>
      </c>
      <c r="CI80" s="15">
        <v>-2833957.69</v>
      </c>
      <c r="CJ80" s="15">
        <v>-4554818.3899999997</v>
      </c>
      <c r="CK80" s="15">
        <v>-11159960.91</v>
      </c>
      <c r="CL80" s="15">
        <v>-36587312</v>
      </c>
      <c r="CM80" s="15">
        <v>-7421850.3700000001</v>
      </c>
      <c r="CN80" s="15">
        <v>-694746129.73000002</v>
      </c>
      <c r="CO80" s="15">
        <v>-66338013.209999993</v>
      </c>
      <c r="CP80" s="15">
        <v>-62303997</v>
      </c>
      <c r="CQ80" s="15">
        <v>-926852.25</v>
      </c>
      <c r="CR80" s="15">
        <v>-3107163.96</v>
      </c>
      <c r="CS80" s="15">
        <v>-5755850.8099999996</v>
      </c>
      <c r="CT80" s="15">
        <v>-37012832.229999997</v>
      </c>
      <c r="CU80" s="15">
        <v>-13822611.199999999</v>
      </c>
      <c r="CV80" s="15">
        <v>-1718875.47</v>
      </c>
      <c r="CW80" s="15">
        <v>-3663401.06</v>
      </c>
      <c r="CX80" s="15">
        <v>-1915446.71</v>
      </c>
      <c r="CY80" s="15">
        <v>-15682692</v>
      </c>
      <c r="CZ80" s="15">
        <v>-34060424.859999999</v>
      </c>
      <c r="DA80" s="15">
        <v>-11928405.319999998</v>
      </c>
    </row>
    <row r="81" spans="1:105" x14ac:dyDescent="0.2">
      <c r="A81" s="1" t="s">
        <v>308</v>
      </c>
      <c r="C81" s="6"/>
      <c r="D81" s="15">
        <v>-2532042.52</v>
      </c>
      <c r="E81" s="15">
        <v>-78622553</v>
      </c>
      <c r="F81" s="15">
        <v>-81161497</v>
      </c>
      <c r="G81" s="15">
        <v>-15942239.73</v>
      </c>
      <c r="H81" s="15">
        <v>-62932562.650000006</v>
      </c>
      <c r="I81" s="15">
        <v>-112125270.08000001</v>
      </c>
      <c r="J81" s="15">
        <v>-103492552</v>
      </c>
      <c r="K81" s="15">
        <v>-8104397.2800000003</v>
      </c>
      <c r="L81" s="15">
        <v>-2037364.31</v>
      </c>
      <c r="M81" s="15">
        <v>-58880658.280000001</v>
      </c>
      <c r="N81" s="15">
        <v>-1932032.4</v>
      </c>
      <c r="O81" s="15">
        <v>-26259176.050000001</v>
      </c>
      <c r="P81" s="15">
        <v>-1549143.75</v>
      </c>
      <c r="Q81" s="15">
        <v>-425648.67</v>
      </c>
      <c r="R81" s="15">
        <v>-4137229.64</v>
      </c>
      <c r="S81" s="15">
        <v>-17038327.09</v>
      </c>
      <c r="T81" s="15">
        <v>-536943154.75999999</v>
      </c>
      <c r="U81" s="15">
        <v>-183603792</v>
      </c>
      <c r="V81" s="15">
        <v>-25323344.970000003</v>
      </c>
      <c r="W81" s="15">
        <v>-3948659.73</v>
      </c>
      <c r="X81" s="15">
        <v>26556.639999999999</v>
      </c>
      <c r="Y81" s="15">
        <v>-42838649.340000004</v>
      </c>
      <c r="Z81" s="15">
        <v>-21623432.989999998</v>
      </c>
      <c r="AA81" s="15">
        <v>-5848366.2000000002</v>
      </c>
      <c r="AB81" s="15">
        <v>-809484.13</v>
      </c>
      <c r="AC81" s="15">
        <v>-12627237.689999999</v>
      </c>
      <c r="AD81" s="15">
        <v>-59557635.230000004</v>
      </c>
      <c r="AE81" s="15">
        <v>-55850206</v>
      </c>
      <c r="AF81" s="15">
        <v>-3707429.23</v>
      </c>
      <c r="AG81" s="15">
        <v>-8402710.3200000003</v>
      </c>
      <c r="AH81" s="15">
        <v>-110900394.18000001</v>
      </c>
      <c r="AI81" s="15">
        <v>-109690268.28</v>
      </c>
      <c r="AJ81" s="15">
        <v>-1210125.8999999999</v>
      </c>
      <c r="AK81" s="15">
        <v>-23843833.770000003</v>
      </c>
      <c r="AL81" s="15">
        <v>-28507278</v>
      </c>
      <c r="AM81" s="15">
        <v>-7285030.290000001</v>
      </c>
      <c r="AN81" s="15">
        <v>-378854225.04999995</v>
      </c>
      <c r="AO81" s="15">
        <v>-289794362</v>
      </c>
      <c r="AP81" s="15">
        <v>-89059863.049999997</v>
      </c>
      <c r="AQ81" s="15">
        <v>-1727124.76</v>
      </c>
      <c r="AR81" s="15">
        <v>-13889179.27</v>
      </c>
      <c r="AS81" s="15">
        <v>-225829689.06</v>
      </c>
      <c r="AT81" s="15">
        <v>-1642662042.9599998</v>
      </c>
      <c r="AU81" s="15">
        <v>-1641464200</v>
      </c>
      <c r="AV81" s="15">
        <v>-1197842.96</v>
      </c>
      <c r="AW81" s="15">
        <v>-494365237.53000009</v>
      </c>
      <c r="AX81" s="15">
        <v>-14150644.92</v>
      </c>
      <c r="AY81" s="15">
        <v>-6350166.1599999983</v>
      </c>
      <c r="AZ81" s="15">
        <v>-47227516</v>
      </c>
      <c r="BA81" s="15">
        <v>-128730705.23</v>
      </c>
      <c r="BB81" s="15">
        <v>-17818662.239999998</v>
      </c>
      <c r="BC81" s="15">
        <v>-13912321.310000001</v>
      </c>
      <c r="BD81" s="15">
        <v>-219832884.35999998</v>
      </c>
      <c r="BE81" s="15">
        <v>-11173701.26</v>
      </c>
      <c r="BF81" s="15">
        <v>-15180743.139999999</v>
      </c>
      <c r="BG81" s="15">
        <v>-40182781.880000003</v>
      </c>
      <c r="BH81" s="15">
        <v>-279366</v>
      </c>
      <c r="BI81" s="15">
        <v>-14079432.09</v>
      </c>
      <c r="BJ81" s="15">
        <v>-11391629.550000001</v>
      </c>
      <c r="BK81" s="15">
        <v>-2687802.54</v>
      </c>
      <c r="BL81" s="15">
        <v>-12467352.129999999</v>
      </c>
      <c r="BM81" s="15">
        <v>-12467352.129999999</v>
      </c>
      <c r="BN81" s="15">
        <v>0</v>
      </c>
      <c r="BO81" s="15">
        <v>-11200473.030000001</v>
      </c>
      <c r="BP81" s="15">
        <v>-24855430.989999998</v>
      </c>
      <c r="BQ81" s="15">
        <v>-44997877</v>
      </c>
      <c r="BR81" s="15">
        <v>-9881490.339999998</v>
      </c>
      <c r="BS81" s="15">
        <v>-109560025.98</v>
      </c>
      <c r="BT81" s="15">
        <v>-14866992.330000002</v>
      </c>
      <c r="BU81" s="15">
        <v>-18333245.879999999</v>
      </c>
      <c r="BV81" s="15">
        <v>-79776315.099999994</v>
      </c>
      <c r="BW81" s="15">
        <v>-13041342.849999998</v>
      </c>
      <c r="BX81" s="15">
        <v>-5513183.8400000008</v>
      </c>
      <c r="BY81" s="15">
        <v>-44981729</v>
      </c>
      <c r="BZ81" s="15">
        <v>-42354316</v>
      </c>
      <c r="CA81" s="15">
        <v>-1846358</v>
      </c>
      <c r="CB81" s="15">
        <v>-781055</v>
      </c>
      <c r="CC81" s="15">
        <v>-13023284.050000001</v>
      </c>
      <c r="CD81" s="15">
        <v>-409313287.05000007</v>
      </c>
      <c r="CE81" s="15">
        <v>-381918842.69999993</v>
      </c>
      <c r="CF81" s="15">
        <v>-27394444.349999994</v>
      </c>
      <c r="CG81" s="15">
        <v>-40872490.129999995</v>
      </c>
      <c r="CH81" s="15">
        <v>-6093587.7799999993</v>
      </c>
      <c r="CI81" s="15">
        <v>-8611186.3000000007</v>
      </c>
      <c r="CJ81" s="15">
        <v>-5807495.4700000007</v>
      </c>
      <c r="CK81" s="15">
        <v>-24737290.780000001</v>
      </c>
      <c r="CL81" s="15">
        <v>-70010905</v>
      </c>
      <c r="CM81" s="15">
        <v>-15420413.960000001</v>
      </c>
      <c r="CN81" s="15">
        <v>-2374634873.7799997</v>
      </c>
      <c r="CO81" s="15">
        <v>-137947397.21000001</v>
      </c>
      <c r="CP81" s="15">
        <v>-133825285</v>
      </c>
      <c r="CQ81" s="15">
        <v>-3877225.79</v>
      </c>
      <c r="CR81" s="15">
        <v>-244886.42</v>
      </c>
      <c r="CS81" s="15">
        <v>-6085715.71</v>
      </c>
      <c r="CT81" s="15">
        <v>-84250572.589999989</v>
      </c>
      <c r="CU81" s="15">
        <v>-32822661.959999997</v>
      </c>
      <c r="CV81" s="15">
        <v>-6268770.2199999988</v>
      </c>
      <c r="CW81" s="15">
        <v>-6504220.959999999</v>
      </c>
      <c r="CX81" s="15">
        <v>-4556752.47</v>
      </c>
      <c r="CY81" s="15">
        <v>-28669394</v>
      </c>
      <c r="CZ81" s="15">
        <v>-57935055</v>
      </c>
      <c r="DA81" s="15">
        <v>-27054572</v>
      </c>
    </row>
    <row r="82" spans="1:105" x14ac:dyDescent="0.2">
      <c r="A82" s="1" t="s">
        <v>243</v>
      </c>
      <c r="C82" s="6"/>
      <c r="D82" s="15">
        <v>-757771.28</v>
      </c>
      <c r="E82" s="15">
        <v>-25882728</v>
      </c>
      <c r="F82" s="15">
        <v>0</v>
      </c>
      <c r="G82" s="15">
        <v>-3747989.05</v>
      </c>
      <c r="H82" s="15">
        <v>-10398428.460000001</v>
      </c>
      <c r="I82" s="15">
        <v>-24521862.34</v>
      </c>
      <c r="J82" s="15">
        <v>-17708002</v>
      </c>
      <c r="K82" s="15">
        <v>-2415321.85</v>
      </c>
      <c r="L82" s="15">
        <v>-533374.85</v>
      </c>
      <c r="M82" s="15">
        <v>-11542297.710000001</v>
      </c>
      <c r="N82" s="15">
        <v>-453944.05</v>
      </c>
      <c r="O82" s="15">
        <v>-3532133.51</v>
      </c>
      <c r="P82" s="15">
        <v>-446550.88</v>
      </c>
      <c r="Q82" s="15">
        <v>-116921.79</v>
      </c>
      <c r="R82" s="15">
        <v>-1441843.21</v>
      </c>
      <c r="S82" s="15">
        <v>0</v>
      </c>
      <c r="T82" s="15">
        <v>-88485578.700000003</v>
      </c>
      <c r="U82" s="15">
        <v>-37677400</v>
      </c>
      <c r="V82" s="15">
        <v>-5592265.6799999997</v>
      </c>
      <c r="W82" s="15">
        <v>-943573.93</v>
      </c>
      <c r="X82" s="15">
        <v>-7785430.9500000002</v>
      </c>
      <c r="Y82" s="15">
        <v>-8132474.96</v>
      </c>
      <c r="Z82" s="15">
        <v>-7528985.0499999998</v>
      </c>
      <c r="AA82" s="15">
        <v>-1130135.82</v>
      </c>
      <c r="AB82" s="15">
        <v>-1043.5</v>
      </c>
      <c r="AC82" s="15">
        <v>-12720401.49</v>
      </c>
      <c r="AD82" s="15">
        <v>-16785678.350000001</v>
      </c>
      <c r="AE82" s="15">
        <v>-15873605</v>
      </c>
      <c r="AF82" s="15">
        <v>-912073.35</v>
      </c>
      <c r="AG82" s="15">
        <v>-2786672.03</v>
      </c>
      <c r="AH82" s="15">
        <v>-20355365.629999999</v>
      </c>
      <c r="AI82" s="15">
        <v>-19942099.02</v>
      </c>
      <c r="AJ82" s="15">
        <v>-413266.61</v>
      </c>
      <c r="AK82" s="15">
        <v>-7617482.5199999996</v>
      </c>
      <c r="AL82" s="15">
        <v>-7771674</v>
      </c>
      <c r="AM82" s="15">
        <v>-558141.66</v>
      </c>
      <c r="AN82" s="15">
        <v>-73430869.920000002</v>
      </c>
      <c r="AO82" s="15">
        <v>-57358200.149999999</v>
      </c>
      <c r="AP82" s="15">
        <v>-16072669.77</v>
      </c>
      <c r="AQ82" s="15">
        <v>-325827.90999999997</v>
      </c>
      <c r="AR82" s="15">
        <v>-1207403.3</v>
      </c>
      <c r="AS82" s="15">
        <v>-50456824.439999998</v>
      </c>
      <c r="AT82" s="15">
        <v>-616638929.44000006</v>
      </c>
      <c r="AU82" s="15">
        <v>-616242300</v>
      </c>
      <c r="AV82" s="15">
        <v>-396629.44</v>
      </c>
      <c r="AW82" s="15">
        <v>-88811470.200000003</v>
      </c>
      <c r="AX82" s="15">
        <v>-5560332.1299999999</v>
      </c>
      <c r="AY82" s="15">
        <v>-1521818</v>
      </c>
      <c r="AZ82" s="15">
        <v>-8276256</v>
      </c>
      <c r="BA82" s="15">
        <v>-29784683.93</v>
      </c>
      <c r="BB82" s="15">
        <v>-3441232.1</v>
      </c>
      <c r="BC82" s="15">
        <v>-4398585.55</v>
      </c>
      <c r="BD82" s="15">
        <v>-40102679.659999996</v>
      </c>
      <c r="BE82" s="15">
        <v>-2052982.31</v>
      </c>
      <c r="BF82" s="15">
        <v>-2502737.25</v>
      </c>
      <c r="BG82" s="15">
        <v>-8004345.6399999997</v>
      </c>
      <c r="BH82" s="15">
        <v>0</v>
      </c>
      <c r="BI82" s="15">
        <v>-1312464.78</v>
      </c>
      <c r="BJ82" s="15">
        <v>-81918.12</v>
      </c>
      <c r="BK82" s="15">
        <v>-1230546.6599999999</v>
      </c>
      <c r="BL82" s="15">
        <v>-59726316.75</v>
      </c>
      <c r="BM82" s="15">
        <v>-53400898.619999997</v>
      </c>
      <c r="BN82" s="15">
        <v>-6325418.1299999999</v>
      </c>
      <c r="BO82" s="15">
        <v>-3066367.83</v>
      </c>
      <c r="BP82" s="15">
        <v>-7084532.7999999998</v>
      </c>
      <c r="BQ82" s="15">
        <v>-8962091</v>
      </c>
      <c r="BR82" s="15">
        <v>-1235248.43</v>
      </c>
      <c r="BS82" s="15">
        <v>-25321609.949999999</v>
      </c>
      <c r="BT82" s="15">
        <v>-3820057.17</v>
      </c>
      <c r="BU82" s="15">
        <v>-6978958.2300000004</v>
      </c>
      <c r="BV82" s="15">
        <v>-16122514.210000001</v>
      </c>
      <c r="BW82" s="15">
        <v>-3648570.51</v>
      </c>
      <c r="BX82" s="15">
        <v>-1574445.8</v>
      </c>
      <c r="BY82" s="15">
        <v>-13344721.050000001</v>
      </c>
      <c r="BZ82" s="15">
        <v>-12670220.84</v>
      </c>
      <c r="CA82" s="15">
        <v>-515182.38</v>
      </c>
      <c r="CB82" s="15">
        <v>-159317.82999999999</v>
      </c>
      <c r="CC82" s="15">
        <v>-3436742.37</v>
      </c>
      <c r="CD82" s="15">
        <v>-96530592.579999998</v>
      </c>
      <c r="CE82" s="15">
        <v>-90636327.640000001</v>
      </c>
      <c r="CF82" s="15">
        <v>-5894264.9400000004</v>
      </c>
      <c r="CG82" s="15">
        <v>-10190877.060000001</v>
      </c>
      <c r="CH82" s="15">
        <v>-1334202.6299999999</v>
      </c>
      <c r="CI82" s="15">
        <v>-1546288.82</v>
      </c>
      <c r="CJ82" s="15">
        <v>-1261109.31</v>
      </c>
      <c r="CK82" s="15">
        <v>-5500260.4100000001</v>
      </c>
      <c r="CL82" s="15">
        <v>-14765339</v>
      </c>
      <c r="CM82" s="15">
        <v>-1511813.6</v>
      </c>
      <c r="CN82" s="15">
        <v>-2621809.96</v>
      </c>
      <c r="CO82" s="15">
        <v>-37964931.950000003</v>
      </c>
      <c r="CP82" s="15">
        <v>-34341715</v>
      </c>
      <c r="CQ82" s="15">
        <v>-582188.72</v>
      </c>
      <c r="CR82" s="15">
        <v>-3041028.23</v>
      </c>
      <c r="CS82" s="15">
        <v>-2536911.15</v>
      </c>
      <c r="CT82" s="15">
        <v>-21328104.920000002</v>
      </c>
      <c r="CU82" s="15">
        <v>-4908298.5999999996</v>
      </c>
      <c r="CV82" s="15">
        <v>-1058459.6499999999</v>
      </c>
      <c r="CW82" s="15">
        <v>-1537203.61</v>
      </c>
      <c r="CX82" s="15">
        <v>-673646.33</v>
      </c>
      <c r="CY82" s="15">
        <v>-7003401</v>
      </c>
      <c r="CZ82" s="15">
        <v>-15868723</v>
      </c>
      <c r="DA82" s="15">
        <v>-5037803.4400000004</v>
      </c>
    </row>
    <row r="83" spans="1:105" x14ac:dyDescent="0.2">
      <c r="A83" s="1" t="s">
        <v>244</v>
      </c>
      <c r="C83" s="6"/>
      <c r="D83" s="15">
        <v>-9668.9500000000007</v>
      </c>
      <c r="E83" s="15">
        <v>-540503</v>
      </c>
      <c r="F83" s="15">
        <v>-166919</v>
      </c>
      <c r="G83" s="15">
        <v>-166604.59</v>
      </c>
      <c r="H83" s="15">
        <v>-236517</v>
      </c>
      <c r="I83" s="15">
        <v>-346267.89</v>
      </c>
      <c r="J83" s="15">
        <v>0</v>
      </c>
      <c r="K83" s="15">
        <v>-7790.32</v>
      </c>
      <c r="L83" s="15">
        <v>-5056.71</v>
      </c>
      <c r="M83" s="15">
        <v>-205389.51</v>
      </c>
      <c r="N83" s="15">
        <v>-8597.99</v>
      </c>
      <c r="O83" s="15">
        <v>-44662.1</v>
      </c>
      <c r="P83" s="15">
        <v>-2744.96</v>
      </c>
      <c r="Q83" s="15">
        <v>-867.5</v>
      </c>
      <c r="R83" s="15">
        <v>-13195.29</v>
      </c>
      <c r="S83" s="15">
        <v>-88453.52</v>
      </c>
      <c r="T83" s="15">
        <v>-429056.78</v>
      </c>
      <c r="U83" s="15">
        <v>-901710</v>
      </c>
      <c r="V83" s="15">
        <v>-72577.399999999994</v>
      </c>
      <c r="W83" s="15">
        <v>-12956.14</v>
      </c>
      <c r="X83" s="15">
        <v>-98958.16</v>
      </c>
      <c r="Y83" s="15">
        <v>-94591.91</v>
      </c>
      <c r="Z83" s="15">
        <v>-68013.539999999994</v>
      </c>
      <c r="AA83" s="15">
        <v>-19146.68</v>
      </c>
      <c r="AB83" s="15">
        <v>-6857.01</v>
      </c>
      <c r="AC83" s="15">
        <v>-32759.39</v>
      </c>
      <c r="AD83" s="15">
        <v>-39739.68</v>
      </c>
      <c r="AE83" s="15">
        <v>-34073.89</v>
      </c>
      <c r="AF83" s="15">
        <v>-5665.79</v>
      </c>
      <c r="AG83" s="15">
        <v>-14597.7</v>
      </c>
      <c r="AH83" s="15">
        <v>-56784.66</v>
      </c>
      <c r="AI83" s="15">
        <v>-53620.480000000003</v>
      </c>
      <c r="AJ83" s="15">
        <v>-3164.18</v>
      </c>
      <c r="AK83" s="15">
        <v>-103820.77</v>
      </c>
      <c r="AL83" s="15">
        <v>-115990</v>
      </c>
      <c r="AM83" s="15">
        <v>-6744.76</v>
      </c>
      <c r="AN83" s="15">
        <v>-958239.09</v>
      </c>
      <c r="AO83" s="15">
        <v>-709624.41</v>
      </c>
      <c r="AP83" s="15">
        <v>-248614.68</v>
      </c>
      <c r="AQ83" s="15">
        <v>-3183.68</v>
      </c>
      <c r="AR83" s="15">
        <v>-10758.12</v>
      </c>
      <c r="AS83" s="15">
        <v>-814068.88</v>
      </c>
      <c r="AT83" s="15">
        <v>-13631165.359999999</v>
      </c>
      <c r="AU83" s="15">
        <v>-13624500</v>
      </c>
      <c r="AV83" s="15">
        <v>-6665.36</v>
      </c>
      <c r="AW83" s="15">
        <v>-1271623.1299999999</v>
      </c>
      <c r="AX83" s="15">
        <v>-78015.98</v>
      </c>
      <c r="AY83" s="15">
        <v>-22695.71</v>
      </c>
      <c r="AZ83" s="15">
        <v>-84903</v>
      </c>
      <c r="BA83" s="15">
        <v>-201755.51</v>
      </c>
      <c r="BB83" s="15">
        <v>-43296.73</v>
      </c>
      <c r="BC83" s="15">
        <v>-92603.92</v>
      </c>
      <c r="BD83" s="15">
        <v>-1208530.92</v>
      </c>
      <c r="BE83" s="15">
        <v>-30087.06</v>
      </c>
      <c r="BF83" s="15">
        <v>-35527.440000000002</v>
      </c>
      <c r="BG83" s="15">
        <v>-115224.23</v>
      </c>
      <c r="BH83" s="15">
        <v>0</v>
      </c>
      <c r="BI83" s="15">
        <v>-165362.82</v>
      </c>
      <c r="BJ83" s="15">
        <v>-150974.25</v>
      </c>
      <c r="BK83" s="15">
        <v>-14388.57</v>
      </c>
      <c r="BL83" s="15">
        <v>-439828.39</v>
      </c>
      <c r="BM83" s="15">
        <v>-411605.92</v>
      </c>
      <c r="BN83" s="15">
        <v>-28222.47</v>
      </c>
      <c r="BO83" s="15">
        <v>-20036.02</v>
      </c>
      <c r="BP83" s="15">
        <v>-96263.71</v>
      </c>
      <c r="BQ83" s="15">
        <v>-157658</v>
      </c>
      <c r="BR83" s="15">
        <v>0</v>
      </c>
      <c r="BS83" s="15">
        <v>-323192.69</v>
      </c>
      <c r="BT83" s="15">
        <v>-45937.86</v>
      </c>
      <c r="BU83" s="15">
        <v>-67409.240000000005</v>
      </c>
      <c r="BV83" s="15">
        <v>-204650.21</v>
      </c>
      <c r="BW83" s="15">
        <v>-26684.07</v>
      </c>
      <c r="BX83" s="15">
        <v>-8092.16</v>
      </c>
      <c r="BY83" s="15">
        <v>-136099.76</v>
      </c>
      <c r="BZ83" s="15">
        <v>-128461.94</v>
      </c>
      <c r="CA83" s="15">
        <v>-4340.13</v>
      </c>
      <c r="CB83" s="15">
        <v>-3297.69</v>
      </c>
      <c r="CC83" s="15">
        <v>-37415.39</v>
      </c>
      <c r="CD83" s="15">
        <v>-1139506.3700000001</v>
      </c>
      <c r="CE83" s="15">
        <v>-1105439.72</v>
      </c>
      <c r="CF83" s="15">
        <v>-34066.65</v>
      </c>
      <c r="CG83" s="15">
        <v>-117354.44</v>
      </c>
      <c r="CH83" s="15">
        <v>-20454.12</v>
      </c>
      <c r="CI83" s="15">
        <v>-58525.9</v>
      </c>
      <c r="CJ83" s="15">
        <v>-34450.480000000003</v>
      </c>
      <c r="CK83" s="15">
        <v>-45888.03</v>
      </c>
      <c r="CL83" s="15">
        <v>-234556</v>
      </c>
      <c r="CM83" s="15">
        <v>-8689.68</v>
      </c>
      <c r="CN83" s="15">
        <v>-5354354.63</v>
      </c>
      <c r="CO83" s="15">
        <v>-956682.54</v>
      </c>
      <c r="CP83" s="15">
        <v>-886782</v>
      </c>
      <c r="CQ83" s="15">
        <v>-15278.8</v>
      </c>
      <c r="CR83" s="15">
        <v>-54621.74</v>
      </c>
      <c r="CS83" s="15">
        <v>-24542.68</v>
      </c>
      <c r="CT83" s="15">
        <v>-219616.06</v>
      </c>
      <c r="CU83" s="15">
        <v>-67426.710000000006</v>
      </c>
      <c r="CV83" s="15">
        <v>-15830.88</v>
      </c>
      <c r="CW83" s="15">
        <v>-12386.01</v>
      </c>
      <c r="CX83" s="15">
        <v>-9095.02</v>
      </c>
      <c r="CY83" s="15">
        <v>-205689</v>
      </c>
      <c r="CZ83" s="15">
        <v>-319508</v>
      </c>
      <c r="DA83" s="15">
        <v>-33032.31</v>
      </c>
    </row>
    <row r="84" spans="1:105" x14ac:dyDescent="0.2">
      <c r="A84" s="1" t="s">
        <v>309</v>
      </c>
      <c r="C84" s="6"/>
      <c r="D84" s="15">
        <v>-6695</v>
      </c>
      <c r="E84" s="15">
        <v>-63981</v>
      </c>
      <c r="F84" s="15">
        <v>-1548902</v>
      </c>
      <c r="G84" s="15">
        <v>-27848.68</v>
      </c>
      <c r="H84" s="15">
        <v>-236281.21</v>
      </c>
      <c r="I84" s="15">
        <v>-222447.25</v>
      </c>
      <c r="J84" s="15">
        <v>-207413</v>
      </c>
      <c r="K84" s="15">
        <v>-14827</v>
      </c>
      <c r="L84" s="15">
        <v>-1040</v>
      </c>
      <c r="M84" s="15">
        <v>-144013.07</v>
      </c>
      <c r="N84" s="15">
        <v>-5179.7</v>
      </c>
      <c r="O84" s="15">
        <v>-54296.639999999999</v>
      </c>
      <c r="P84" s="15">
        <v>-3445.4</v>
      </c>
      <c r="Q84" s="15">
        <v>-5449.97</v>
      </c>
      <c r="R84" s="15">
        <v>-5431.32</v>
      </c>
      <c r="S84" s="15">
        <v>-22944.85</v>
      </c>
      <c r="T84" s="15">
        <v>-762760.29</v>
      </c>
      <c r="U84" s="15">
        <v>-336286</v>
      </c>
      <c r="V84" s="15">
        <v>-67900</v>
      </c>
      <c r="W84" s="15">
        <v>-75615.91</v>
      </c>
      <c r="X84" s="15">
        <v>-82864.759999999995</v>
      </c>
      <c r="Y84" s="15">
        <v>-25796.54</v>
      </c>
      <c r="Z84" s="15">
        <v>-61270.96</v>
      </c>
      <c r="AA84" s="15">
        <v>-7170.25</v>
      </c>
      <c r="AB84" s="15">
        <v>-100.7</v>
      </c>
      <c r="AC84" s="15">
        <v>0</v>
      </c>
      <c r="AD84" s="15">
        <v>-128141.75999999999</v>
      </c>
      <c r="AE84" s="15">
        <v>-93235.04</v>
      </c>
      <c r="AF84" s="15">
        <v>-34906.720000000001</v>
      </c>
      <c r="AG84" s="15">
        <v>-55842.23</v>
      </c>
      <c r="AH84" s="15">
        <v>-253079.2</v>
      </c>
      <c r="AI84" s="15">
        <v>-243720.23</v>
      </c>
      <c r="AJ84" s="15">
        <v>-9358.9699999999993</v>
      </c>
      <c r="AK84" s="15">
        <v>-39365.800000000003</v>
      </c>
      <c r="AL84" s="15">
        <v>-194170</v>
      </c>
      <c r="AM84" s="15">
        <v>-4207.49</v>
      </c>
      <c r="AN84" s="15">
        <v>-790851.96</v>
      </c>
      <c r="AO84" s="15">
        <v>-623498.71</v>
      </c>
      <c r="AP84" s="15">
        <v>-167353.25</v>
      </c>
      <c r="AQ84" s="15">
        <v>-4071.36</v>
      </c>
      <c r="AR84" s="15">
        <v>-28551.16</v>
      </c>
      <c r="AS84" s="15">
        <v>-284483.33</v>
      </c>
      <c r="AT84" s="15">
        <v>-6006715</v>
      </c>
      <c r="AU84" s="15">
        <v>-6006000</v>
      </c>
      <c r="AV84" s="15">
        <v>-715</v>
      </c>
      <c r="AW84" s="15">
        <v>-771597.08</v>
      </c>
      <c r="AX84" s="15">
        <v>-78453.91</v>
      </c>
      <c r="AY84" s="15">
        <v>-42281.72</v>
      </c>
      <c r="AZ84" s="15">
        <v>-165498</v>
      </c>
      <c r="BA84" s="15">
        <v>-163675.01</v>
      </c>
      <c r="BB84" s="15">
        <v>-79638.81</v>
      </c>
      <c r="BC84" s="15">
        <v>-23222.84</v>
      </c>
      <c r="BD84" s="15">
        <v>-398215.03</v>
      </c>
      <c r="BE84" s="15">
        <v>-24520.58</v>
      </c>
      <c r="BF84" s="15">
        <v>-16220.43</v>
      </c>
      <c r="BG84" s="15">
        <v>-163533.95000000001</v>
      </c>
      <c r="BH84" s="15">
        <v>0</v>
      </c>
      <c r="BI84" s="15">
        <v>-212302.59</v>
      </c>
      <c r="BJ84" s="15">
        <v>-207352.38</v>
      </c>
      <c r="BK84" s="15">
        <v>-4950.21</v>
      </c>
      <c r="BL84" s="15">
        <v>-152594.35</v>
      </c>
      <c r="BM84" s="15">
        <v>-53138.47</v>
      </c>
      <c r="BN84" s="15">
        <v>-99455.88</v>
      </c>
      <c r="BO84" s="15">
        <v>-18400.07</v>
      </c>
      <c r="BP84" s="15">
        <v>-35081.18</v>
      </c>
      <c r="BQ84" s="15">
        <v>-184414</v>
      </c>
      <c r="BR84" s="15">
        <v>-33568.629999999997</v>
      </c>
      <c r="BS84" s="15">
        <v>-52714.98</v>
      </c>
      <c r="BT84" s="15">
        <v>-22454.38</v>
      </c>
      <c r="BU84" s="15">
        <v>-96485</v>
      </c>
      <c r="BV84" s="15">
        <v>-221373.63</v>
      </c>
      <c r="BW84" s="15">
        <v>-32990</v>
      </c>
      <c r="BX84" s="15">
        <v>-6984.4</v>
      </c>
      <c r="BY84" s="15">
        <v>-269496.11</v>
      </c>
      <c r="BZ84" s="15">
        <v>-259236.61</v>
      </c>
      <c r="CA84" s="15">
        <v>-5995</v>
      </c>
      <c r="CB84" s="15">
        <v>-4264.5</v>
      </c>
      <c r="CC84" s="15">
        <v>-23078.5</v>
      </c>
      <c r="CD84" s="15">
        <v>-3459361.86</v>
      </c>
      <c r="CE84" s="15">
        <v>-3292587.14</v>
      </c>
      <c r="CF84" s="15">
        <v>-166774.72</v>
      </c>
      <c r="CG84" s="15">
        <v>-94882.03</v>
      </c>
      <c r="CH84" s="15">
        <v>-4150</v>
      </c>
      <c r="CI84" s="15">
        <v>-16227.66</v>
      </c>
      <c r="CJ84" s="15">
        <v>-9970.6200000000008</v>
      </c>
      <c r="CK84" s="15">
        <v>-57396.39</v>
      </c>
      <c r="CL84" s="15">
        <v>-170387</v>
      </c>
      <c r="CM84" s="15">
        <v>-25343.63</v>
      </c>
      <c r="CN84" s="15">
        <v>-2560439.4500000002</v>
      </c>
      <c r="CO84" s="15">
        <v>-349221.2</v>
      </c>
      <c r="CP84" s="15">
        <v>-321324</v>
      </c>
      <c r="CQ84" s="15">
        <v>-4116.95</v>
      </c>
      <c r="CR84" s="15">
        <v>-23780.25</v>
      </c>
      <c r="CS84" s="15">
        <v>0</v>
      </c>
      <c r="CT84" s="15">
        <v>-77200.22</v>
      </c>
      <c r="CU84" s="15">
        <v>-100990.9</v>
      </c>
      <c r="CV84" s="15">
        <v>-17376.66</v>
      </c>
      <c r="CW84" s="15">
        <v>-17880</v>
      </c>
      <c r="CX84" s="15">
        <v>-10879.8</v>
      </c>
      <c r="CY84" s="15">
        <v>0</v>
      </c>
      <c r="CZ84" s="15">
        <v>-62570</v>
      </c>
      <c r="DA84" s="15">
        <v>-44380.35</v>
      </c>
    </row>
    <row r="85" spans="1:105" x14ac:dyDescent="0.2">
      <c r="A85" s="1" t="s">
        <v>310</v>
      </c>
      <c r="C85" s="6"/>
      <c r="D85" s="15">
        <v>-437914.52</v>
      </c>
      <c r="E85" s="15">
        <v>-320918</v>
      </c>
      <c r="F85" s="15">
        <v>-799065</v>
      </c>
      <c r="G85" s="15">
        <v>-207367.75</v>
      </c>
      <c r="H85" s="15">
        <v>-61438.55</v>
      </c>
      <c r="I85" s="15">
        <v>-494549.28</v>
      </c>
      <c r="J85" s="15">
        <v>-576533</v>
      </c>
      <c r="K85" s="15">
        <v>-78211.740000000005</v>
      </c>
      <c r="L85" s="15">
        <v>-3943.01</v>
      </c>
      <c r="M85" s="15">
        <v>-392189.06</v>
      </c>
      <c r="N85" s="15">
        <v>-5839.81</v>
      </c>
      <c r="O85" s="15">
        <v>-131095.72</v>
      </c>
      <c r="P85" s="15">
        <v>-4759.1499999999996</v>
      </c>
      <c r="Q85" s="15">
        <v>-9032.1200000000008</v>
      </c>
      <c r="R85" s="15">
        <v>-8128.55</v>
      </c>
      <c r="S85" s="15">
        <v>-43461.1</v>
      </c>
      <c r="T85" s="15">
        <v>-906350.76</v>
      </c>
      <c r="U85" s="15">
        <v>-351004</v>
      </c>
      <c r="V85" s="15">
        <v>79527.850000000006</v>
      </c>
      <c r="W85" s="15">
        <v>-28989.17</v>
      </c>
      <c r="X85" s="15">
        <v>-114551.99</v>
      </c>
      <c r="Y85" s="15">
        <v>-163347.15</v>
      </c>
      <c r="Z85" s="15">
        <v>-123511.9</v>
      </c>
      <c r="AA85" s="15">
        <v>1813030.91</v>
      </c>
      <c r="AB85" s="15">
        <v>-2593.98</v>
      </c>
      <c r="AC85" s="15">
        <v>-161564.82999999999</v>
      </c>
      <c r="AD85" s="15">
        <v>-596765.98</v>
      </c>
      <c r="AE85" s="15">
        <v>-574975</v>
      </c>
      <c r="AF85" s="15">
        <v>-21790.98</v>
      </c>
      <c r="AG85" s="15">
        <v>-63504.01</v>
      </c>
      <c r="AH85" s="15">
        <v>-174823.2</v>
      </c>
      <c r="AI85" s="15">
        <v>-174823.2</v>
      </c>
      <c r="AJ85" s="15">
        <v>0</v>
      </c>
      <c r="AK85" s="15">
        <v>-96576.36</v>
      </c>
      <c r="AL85" s="15">
        <v>-222980</v>
      </c>
      <c r="AM85" s="15">
        <v>-17897.740000000002</v>
      </c>
      <c r="AN85" s="15">
        <v>-1810853.53</v>
      </c>
      <c r="AO85" s="15">
        <v>-1478954.21</v>
      </c>
      <c r="AP85" s="15">
        <v>-331899.32</v>
      </c>
      <c r="AQ85" s="15">
        <v>-8977.9599999999991</v>
      </c>
      <c r="AR85" s="15">
        <v>-24620.92</v>
      </c>
      <c r="AS85" s="15">
        <v>-2756490.3</v>
      </c>
      <c r="AT85" s="15">
        <v>-130383673.04000001</v>
      </c>
      <c r="AU85" s="15">
        <v>-130378700</v>
      </c>
      <c r="AV85" s="15">
        <v>-4973.04</v>
      </c>
      <c r="AW85" s="15">
        <v>-2241803.02</v>
      </c>
      <c r="AX85" s="15">
        <v>-143183.26</v>
      </c>
      <c r="AY85" s="15">
        <v>-82497.38</v>
      </c>
      <c r="AZ85" s="15">
        <v>-91767</v>
      </c>
      <c r="BA85" s="15">
        <v>-671179.92</v>
      </c>
      <c r="BB85" s="15">
        <v>-25276.81</v>
      </c>
      <c r="BC85" s="15">
        <v>-87315.19</v>
      </c>
      <c r="BD85" s="15">
        <v>-493691.04</v>
      </c>
      <c r="BE85" s="15">
        <v>-132429.54</v>
      </c>
      <c r="BF85" s="15">
        <v>-151508.87</v>
      </c>
      <c r="BG85" s="15">
        <v>-125112.69</v>
      </c>
      <c r="BH85" s="15">
        <v>0</v>
      </c>
      <c r="BI85" s="15">
        <v>-113805.53</v>
      </c>
      <c r="BJ85" s="15">
        <v>-52712.59</v>
      </c>
      <c r="BK85" s="15">
        <v>-61092.94</v>
      </c>
      <c r="BL85" s="15">
        <v>-656856.17000000004</v>
      </c>
      <c r="BM85" s="15">
        <v>-600008.77</v>
      </c>
      <c r="BN85" s="15">
        <v>-56847.4</v>
      </c>
      <c r="BO85" s="15">
        <v>-78049.179999999993</v>
      </c>
      <c r="BP85" s="15">
        <v>-76798.289999999994</v>
      </c>
      <c r="BQ85" s="15">
        <v>-130560</v>
      </c>
      <c r="BR85" s="15">
        <v>-160917.97</v>
      </c>
      <c r="BS85" s="15">
        <v>-2042226.85</v>
      </c>
      <c r="BT85" s="15">
        <v>-45738.23</v>
      </c>
      <c r="BU85" s="15">
        <v>-200501.3</v>
      </c>
      <c r="BV85" s="15">
        <v>2649784.67</v>
      </c>
      <c r="BW85" s="15">
        <v>-20746.080000000002</v>
      </c>
      <c r="BX85" s="15">
        <v>-16245.59</v>
      </c>
      <c r="BY85" s="15">
        <v>-231475.18</v>
      </c>
      <c r="BZ85" s="15">
        <v>-197328.83</v>
      </c>
      <c r="CA85" s="15">
        <v>-28421.65</v>
      </c>
      <c r="CB85" s="15">
        <v>-5724.7</v>
      </c>
      <c r="CC85" s="15">
        <v>-59712.53</v>
      </c>
      <c r="CD85" s="15">
        <v>-1756010.83</v>
      </c>
      <c r="CE85" s="15">
        <v>-1731153.02</v>
      </c>
      <c r="CF85" s="15">
        <v>-24857.81</v>
      </c>
      <c r="CG85" s="15">
        <v>-387645.78</v>
      </c>
      <c r="CH85" s="15">
        <v>-25058.54</v>
      </c>
      <c r="CI85" s="15">
        <v>-34638.75</v>
      </c>
      <c r="CJ85" s="15">
        <v>-23018.48</v>
      </c>
      <c r="CK85" s="15">
        <v>-379990.67</v>
      </c>
      <c r="CL85" s="15">
        <v>-743835</v>
      </c>
      <c r="CM85" s="15">
        <v>-13082.51</v>
      </c>
      <c r="CN85" s="15">
        <v>-9389353.0599999987</v>
      </c>
      <c r="CO85" s="15">
        <v>-630587.37</v>
      </c>
      <c r="CP85" s="15">
        <v>-559508</v>
      </c>
      <c r="CQ85" s="15">
        <v>-21474.03</v>
      </c>
      <c r="CR85" s="15">
        <v>-49605.34</v>
      </c>
      <c r="CS85" s="15">
        <v>-59533.93</v>
      </c>
      <c r="CT85" s="15">
        <v>-163592.42000000001</v>
      </c>
      <c r="CU85" s="15">
        <v>-228599.53</v>
      </c>
      <c r="CV85" s="15">
        <v>-48577.55</v>
      </c>
      <c r="CW85" s="15">
        <v>-9761.02</v>
      </c>
      <c r="CX85" s="15">
        <v>-1257.92</v>
      </c>
      <c r="CY85" s="15">
        <v>-340529</v>
      </c>
      <c r="CZ85" s="15">
        <v>-271195</v>
      </c>
      <c r="DA85" s="15">
        <v>-550411.27</v>
      </c>
    </row>
    <row r="86" spans="1:105" x14ac:dyDescent="0.2">
      <c r="A86" s="1" t="s">
        <v>311</v>
      </c>
      <c r="C86" s="6"/>
      <c r="D86" s="15">
        <v>0</v>
      </c>
      <c r="E86" s="15">
        <v>0</v>
      </c>
      <c r="F86" s="15">
        <v>-17873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-82659.03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-0.5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</row>
    <row r="87" spans="1:105" x14ac:dyDescent="0.2">
      <c r="A87" s="1" t="s">
        <v>312</v>
      </c>
      <c r="C87" s="6"/>
      <c r="D87" s="15">
        <v>-5856.65</v>
      </c>
      <c r="E87" s="15">
        <v>-482392</v>
      </c>
      <c r="F87" s="15">
        <v>-56141</v>
      </c>
      <c r="G87" s="15">
        <v>-278690.76</v>
      </c>
      <c r="H87" s="15">
        <v>-471478.88</v>
      </c>
      <c r="I87" s="15">
        <v>-662695.73</v>
      </c>
      <c r="J87" s="15">
        <v>-744628</v>
      </c>
      <c r="K87" s="15">
        <v>-275489.75</v>
      </c>
      <c r="L87" s="15">
        <v>-12739.52</v>
      </c>
      <c r="M87" s="15">
        <v>-600947.16</v>
      </c>
      <c r="N87" s="15">
        <v>-17533.46</v>
      </c>
      <c r="O87" s="15">
        <v>-265467.86</v>
      </c>
      <c r="P87" s="15">
        <v>-53229.47</v>
      </c>
      <c r="Q87" s="15">
        <v>0</v>
      </c>
      <c r="R87" s="15">
        <v>-1278.6600000000001</v>
      </c>
      <c r="S87" s="15">
        <v>-429287.66</v>
      </c>
      <c r="T87" s="15">
        <v>-8615416.5399999991</v>
      </c>
      <c r="U87" s="15">
        <v>-1741904</v>
      </c>
      <c r="V87" s="15">
        <v>343058.02</v>
      </c>
      <c r="W87" s="15">
        <v>-71426.070000000007</v>
      </c>
      <c r="X87" s="15">
        <v>-374687.93</v>
      </c>
      <c r="Y87" s="15">
        <v>-477968.52</v>
      </c>
      <c r="Z87" s="15">
        <v>-59820.08</v>
      </c>
      <c r="AA87" s="15">
        <v>-79681.740000000005</v>
      </c>
      <c r="AB87" s="15">
        <v>-18872.59</v>
      </c>
      <c r="AC87" s="15">
        <v>-19559.66</v>
      </c>
      <c r="AD87" s="15">
        <v>-202460.93</v>
      </c>
      <c r="AE87" s="15">
        <v>-202460.93</v>
      </c>
      <c r="AF87" s="15">
        <v>0</v>
      </c>
      <c r="AG87" s="15">
        <v>-170978.74</v>
      </c>
      <c r="AH87" s="15">
        <v>-1362183.5</v>
      </c>
      <c r="AI87" s="15">
        <v>-1301636.42</v>
      </c>
      <c r="AJ87" s="15">
        <v>-60547.08</v>
      </c>
      <c r="AK87" s="15">
        <v>-1223699.31</v>
      </c>
      <c r="AL87" s="15">
        <v>-550290</v>
      </c>
      <c r="AM87" s="15">
        <v>-127525.74</v>
      </c>
      <c r="AN87" s="15">
        <v>-2352354.7200000002</v>
      </c>
      <c r="AO87" s="15">
        <v>-1800810.89</v>
      </c>
      <c r="AP87" s="15">
        <v>-551543.82999999996</v>
      </c>
      <c r="AQ87" s="15">
        <v>-27022.83</v>
      </c>
      <c r="AR87" s="15">
        <v>-384185.27</v>
      </c>
      <c r="AS87" s="15">
        <v>-63484.62</v>
      </c>
      <c r="AT87" s="15">
        <v>1257799.51</v>
      </c>
      <c r="AU87" s="15">
        <v>1262500</v>
      </c>
      <c r="AV87" s="15">
        <v>-4700.49</v>
      </c>
      <c r="AW87" s="15">
        <v>966699.20000000135</v>
      </c>
      <c r="AX87" s="15">
        <v>-307153.49</v>
      </c>
      <c r="AY87" s="15">
        <v>-83136.259999999995</v>
      </c>
      <c r="AZ87" s="15">
        <v>-516706.92</v>
      </c>
      <c r="BA87" s="15">
        <v>-968522.96</v>
      </c>
      <c r="BB87" s="15">
        <v>-97802.73</v>
      </c>
      <c r="BC87" s="15">
        <v>-228740.24</v>
      </c>
      <c r="BD87" s="15">
        <v>-521280.62</v>
      </c>
      <c r="BE87" s="15">
        <v>-55051.47</v>
      </c>
      <c r="BF87" s="15">
        <v>-192348.4</v>
      </c>
      <c r="BG87" s="15">
        <v>-537516.35</v>
      </c>
      <c r="BH87" s="15">
        <v>-13568</v>
      </c>
      <c r="BI87" s="15">
        <v>-717411.29</v>
      </c>
      <c r="BJ87" s="15">
        <v>-642501.79</v>
      </c>
      <c r="BK87" s="15">
        <v>-74909.5</v>
      </c>
      <c r="BL87" s="15">
        <v>-559301.81000000006</v>
      </c>
      <c r="BM87" s="15">
        <v>-390135.14</v>
      </c>
      <c r="BN87" s="15">
        <v>-169166.67</v>
      </c>
      <c r="BO87" s="15">
        <v>-137891.20000000001</v>
      </c>
      <c r="BP87" s="15">
        <v>-587784.06999999995</v>
      </c>
      <c r="BQ87" s="15">
        <v>-716844</v>
      </c>
      <c r="BR87" s="15">
        <v>-126117.66</v>
      </c>
      <c r="BS87" s="15">
        <v>-845649.87</v>
      </c>
      <c r="BT87" s="15">
        <v>-248279.77</v>
      </c>
      <c r="BU87" s="15">
        <v>-182176.87</v>
      </c>
      <c r="BV87" s="15">
        <v>-2616706.9900000002</v>
      </c>
      <c r="BW87" s="15">
        <v>-247800.01</v>
      </c>
      <c r="BX87" s="15">
        <v>-27461.97</v>
      </c>
      <c r="BY87" s="15">
        <v>-366194.87</v>
      </c>
      <c r="BZ87" s="15">
        <v>-321729.93</v>
      </c>
      <c r="CA87" s="15">
        <v>-28004.94</v>
      </c>
      <c r="CB87" s="15">
        <v>-16460</v>
      </c>
      <c r="CC87" s="15">
        <v>-1870</v>
      </c>
      <c r="CD87" s="15">
        <v>-11626314.049999999</v>
      </c>
      <c r="CE87" s="15">
        <v>-11509719.57</v>
      </c>
      <c r="CF87" s="15">
        <v>-116594.48</v>
      </c>
      <c r="CG87" s="15">
        <v>-507109.34</v>
      </c>
      <c r="CH87" s="15">
        <v>-46580.34</v>
      </c>
      <c r="CI87" s="15">
        <v>-68454.990000000005</v>
      </c>
      <c r="CJ87" s="15">
        <v>-30444.36</v>
      </c>
      <c r="CK87" s="15">
        <v>-228097.7</v>
      </c>
      <c r="CL87" s="15">
        <v>-353555</v>
      </c>
      <c r="CM87" s="15">
        <v>-23595.26</v>
      </c>
      <c r="CN87" s="15">
        <v>-14425059.9</v>
      </c>
      <c r="CO87" s="15">
        <v>-1094496.71</v>
      </c>
      <c r="CP87" s="15">
        <v>-911073</v>
      </c>
      <c r="CQ87" s="15">
        <v>-48844.51</v>
      </c>
      <c r="CR87" s="15">
        <v>-134579.20000000001</v>
      </c>
      <c r="CS87" s="15">
        <v>-144085.54</v>
      </c>
      <c r="CT87" s="15">
        <v>-311783.44</v>
      </c>
      <c r="CU87" s="15">
        <v>-400177.26</v>
      </c>
      <c r="CV87" s="15">
        <v>-249746.4</v>
      </c>
      <c r="CW87" s="15">
        <v>-70688.17</v>
      </c>
      <c r="CX87" s="15">
        <v>-35667.31</v>
      </c>
      <c r="CY87" s="15">
        <v>-481496</v>
      </c>
      <c r="CZ87" s="15">
        <v>-779818.4</v>
      </c>
      <c r="DA87" s="15">
        <v>-147460.70000000001</v>
      </c>
    </row>
    <row r="88" spans="1:105" x14ac:dyDescent="0.2">
      <c r="A88" s="1" t="s">
        <v>101</v>
      </c>
      <c r="C88" s="6"/>
      <c r="D88" s="15">
        <v>2665859.0099999998</v>
      </c>
      <c r="E88" s="15">
        <v>78622553</v>
      </c>
      <c r="F88" s="15">
        <v>67475675</v>
      </c>
      <c r="G88" s="15">
        <v>15512668.09</v>
      </c>
      <c r="H88" s="15">
        <v>62522329.129999995</v>
      </c>
      <c r="I88" s="15">
        <v>112125270.08</v>
      </c>
      <c r="J88" s="15">
        <v>103492552</v>
      </c>
      <c r="K88" s="15">
        <v>8104397.2800000003</v>
      </c>
      <c r="L88" s="15">
        <v>2033034.22</v>
      </c>
      <c r="M88" s="15">
        <v>58841762.040000007</v>
      </c>
      <c r="N88" s="15">
        <v>1925643.74</v>
      </c>
      <c r="O88" s="15">
        <v>26259176.050000001</v>
      </c>
      <c r="P88" s="15">
        <v>1549143.75</v>
      </c>
      <c r="Q88" s="15">
        <v>430218.8</v>
      </c>
      <c r="R88" s="15">
        <v>4098507.19</v>
      </c>
      <c r="S88" s="15">
        <v>11940399.460000001</v>
      </c>
      <c r="T88" s="15">
        <v>536959412.99000001</v>
      </c>
      <c r="U88" s="15">
        <v>183603793</v>
      </c>
      <c r="V88" s="15">
        <v>24602770.100000005</v>
      </c>
      <c r="W88" s="15">
        <v>3882236.25</v>
      </c>
      <c r="X88" s="15">
        <v>0</v>
      </c>
      <c r="Y88" s="15">
        <v>42899281.080000006</v>
      </c>
      <c r="Z88" s="15">
        <v>21535177.550000001</v>
      </c>
      <c r="AA88" s="15">
        <v>4091685.24</v>
      </c>
      <c r="AB88" s="15">
        <v>626754.76</v>
      </c>
      <c r="AC88" s="15">
        <v>12624910.380000001</v>
      </c>
      <c r="AD88" s="15">
        <v>59587987.399999999</v>
      </c>
      <c r="AE88" s="15">
        <v>55850206</v>
      </c>
      <c r="AF88" s="15">
        <v>3737781.4</v>
      </c>
      <c r="AG88" s="15">
        <v>8399734.1600000001</v>
      </c>
      <c r="AH88" s="15">
        <v>110900357.10000001</v>
      </c>
      <c r="AI88" s="15">
        <v>109690984.56</v>
      </c>
      <c r="AJ88" s="15">
        <v>1209372.54</v>
      </c>
      <c r="AK88" s="15">
        <v>24234432.359999996</v>
      </c>
      <c r="AL88" s="15">
        <v>28473695</v>
      </c>
      <c r="AM88" s="15">
        <v>7310842.9400000004</v>
      </c>
      <c r="AN88" s="15">
        <v>378838113.98000008</v>
      </c>
      <c r="AO88" s="15">
        <v>289794362</v>
      </c>
      <c r="AP88" s="15">
        <v>89043751.980000004</v>
      </c>
      <c r="AQ88" s="15">
        <v>1727124.76</v>
      </c>
      <c r="AR88" s="15">
        <v>14004504</v>
      </c>
      <c r="AS88" s="15">
        <v>225836960.69000003</v>
      </c>
      <c r="AT88" s="15">
        <v>1647024642.9599998</v>
      </c>
      <c r="AU88" s="15">
        <v>1645826800</v>
      </c>
      <c r="AV88" s="15">
        <v>1197842.96</v>
      </c>
      <c r="AW88" s="15">
        <v>494365237.56999999</v>
      </c>
      <c r="AX88" s="15">
        <v>14147171.339999998</v>
      </c>
      <c r="AY88" s="15">
        <v>6350201.7800000003</v>
      </c>
      <c r="AZ88" s="15">
        <v>47227516</v>
      </c>
      <c r="BA88" s="15">
        <v>128722696.83</v>
      </c>
      <c r="BB88" s="15">
        <v>15263133.260000004</v>
      </c>
      <c r="BC88" s="15">
        <v>13912321.310000001</v>
      </c>
      <c r="BD88" s="15">
        <v>219832884.35000002</v>
      </c>
      <c r="BE88" s="15">
        <v>11173701.26</v>
      </c>
      <c r="BF88" s="15">
        <v>15336661.859999999</v>
      </c>
      <c r="BG88" s="15">
        <v>40182888.730000004</v>
      </c>
      <c r="BH88" s="15">
        <v>238678</v>
      </c>
      <c r="BI88" s="15">
        <v>-25305.299999999625</v>
      </c>
      <c r="BJ88" s="15">
        <v>-2713107.8</v>
      </c>
      <c r="BK88" s="15">
        <v>2687802.5</v>
      </c>
      <c r="BL88" s="15">
        <v>51920852.649999999</v>
      </c>
      <c r="BM88" s="15">
        <v>51920852.649999999</v>
      </c>
      <c r="BN88" s="15">
        <v>0</v>
      </c>
      <c r="BO88" s="15">
        <v>11200473.030000001</v>
      </c>
      <c r="BP88" s="15">
        <v>24855609.069999997</v>
      </c>
      <c r="BQ88" s="15">
        <v>44997877</v>
      </c>
      <c r="BR88" s="15">
        <v>9036247.4900000002</v>
      </c>
      <c r="BS88" s="15">
        <v>109560025.98999999</v>
      </c>
      <c r="BT88" s="15">
        <v>14866992.330000002</v>
      </c>
      <c r="BU88" s="15">
        <v>18333245.879999999</v>
      </c>
      <c r="BV88" s="15">
        <v>77012000</v>
      </c>
      <c r="BW88" s="15">
        <v>13052503.690000001</v>
      </c>
      <c r="BX88" s="15">
        <v>5513183.8399999999</v>
      </c>
      <c r="BY88" s="15">
        <v>45094671</v>
      </c>
      <c r="BZ88" s="15">
        <v>42469454</v>
      </c>
      <c r="CA88" s="15">
        <v>1845413</v>
      </c>
      <c r="CB88" s="15">
        <v>779804</v>
      </c>
      <c r="CC88" s="15">
        <v>12938353.609999999</v>
      </c>
      <c r="CD88" s="15">
        <v>405160857.50000006</v>
      </c>
      <c r="CE88" s="15">
        <v>377712673.78000003</v>
      </c>
      <c r="CF88" s="15">
        <v>27448183.720000003</v>
      </c>
      <c r="CG88" s="15">
        <v>39252053.210000001</v>
      </c>
      <c r="CH88" s="15">
        <v>6096997.7199999997</v>
      </c>
      <c r="CI88" s="15">
        <v>8611186.5599999987</v>
      </c>
      <c r="CJ88" s="15">
        <v>5751025.6600000001</v>
      </c>
      <c r="CK88" s="15">
        <v>24737415.440000001</v>
      </c>
      <c r="CL88" s="15">
        <v>70028116</v>
      </c>
      <c r="CM88" s="15">
        <v>15420413.949999999</v>
      </c>
      <c r="CN88" s="15">
        <v>1934499821.3700001</v>
      </c>
      <c r="CO88" s="15">
        <v>139736694.78999999</v>
      </c>
      <c r="CP88" s="15">
        <v>135859469</v>
      </c>
      <c r="CQ88" s="15">
        <v>3877225.79</v>
      </c>
      <c r="CR88" s="15">
        <v>0</v>
      </c>
      <c r="CS88" s="15">
        <v>6085828.7299999995</v>
      </c>
      <c r="CT88" s="15">
        <v>84250572.589999989</v>
      </c>
      <c r="CU88" s="15">
        <v>32822661.850000001</v>
      </c>
      <c r="CV88" s="15">
        <v>6268770.2199999997</v>
      </c>
      <c r="CW88" s="15">
        <v>6577435.419999999</v>
      </c>
      <c r="CX88" s="15">
        <v>4533841.9199999999</v>
      </c>
      <c r="CY88" s="15">
        <v>28669392</v>
      </c>
      <c r="CZ88" s="15">
        <v>57927616</v>
      </c>
      <c r="DA88" s="15">
        <v>26953218.969999999</v>
      </c>
    </row>
    <row r="89" spans="1:105" x14ac:dyDescent="0.2">
      <c r="A89" s="1" t="s">
        <v>313</v>
      </c>
      <c r="C89" s="6"/>
      <c r="D89" s="15">
        <v>4908.7</v>
      </c>
      <c r="E89" s="15">
        <v>0</v>
      </c>
      <c r="F89" s="15">
        <v>0</v>
      </c>
      <c r="G89" s="15">
        <v>0</v>
      </c>
      <c r="H89" s="15">
        <v>167749.84</v>
      </c>
      <c r="I89" s="15">
        <v>0</v>
      </c>
      <c r="J89" s="15">
        <v>0</v>
      </c>
      <c r="K89" s="15">
        <v>0</v>
      </c>
      <c r="L89" s="15">
        <v>0</v>
      </c>
      <c r="M89" s="15">
        <v>57122.05</v>
      </c>
      <c r="N89" s="15">
        <v>0</v>
      </c>
      <c r="O89" s="15">
        <v>0</v>
      </c>
      <c r="P89" s="15">
        <v>0</v>
      </c>
      <c r="Q89" s="15">
        <v>85005.39</v>
      </c>
      <c r="R89" s="15">
        <v>2925.51</v>
      </c>
      <c r="S89" s="15">
        <v>0</v>
      </c>
      <c r="T89" s="15">
        <v>0</v>
      </c>
      <c r="U89" s="15">
        <v>0</v>
      </c>
      <c r="V89" s="15">
        <v>0</v>
      </c>
      <c r="W89" s="15">
        <v>3323.72</v>
      </c>
      <c r="X89" s="15">
        <v>107520</v>
      </c>
      <c r="Y89" s="15">
        <v>0</v>
      </c>
      <c r="Z89" s="15">
        <v>-11276.58</v>
      </c>
      <c r="AA89" s="15">
        <v>0</v>
      </c>
      <c r="AB89" s="15">
        <v>-0.63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475530.19</v>
      </c>
      <c r="AO89" s="15">
        <v>0</v>
      </c>
      <c r="AP89" s="15">
        <v>475530.19</v>
      </c>
      <c r="AQ89" s="15">
        <v>0</v>
      </c>
      <c r="AR89" s="15">
        <v>5517.85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58855.95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8076.55</v>
      </c>
      <c r="BJ89" s="15">
        <v>8076.55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287576.31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</row>
    <row r="90" spans="1:105" x14ac:dyDescent="0.2">
      <c r="A90" s="1" t="s">
        <v>102</v>
      </c>
      <c r="C90" s="6"/>
      <c r="D90" s="15">
        <v>243993.35</v>
      </c>
      <c r="E90" s="15">
        <v>2923338</v>
      </c>
      <c r="F90" s="15">
        <v>344513</v>
      </c>
      <c r="G90" s="15">
        <v>562355.86</v>
      </c>
      <c r="H90" s="15">
        <v>487334.36</v>
      </c>
      <c r="I90" s="15">
        <v>2408449.46</v>
      </c>
      <c r="J90" s="15">
        <v>2672948</v>
      </c>
      <c r="K90" s="15">
        <v>177877.15</v>
      </c>
      <c r="L90" s="15">
        <v>242928.47</v>
      </c>
      <c r="M90" s="15">
        <v>719954.51</v>
      </c>
      <c r="N90" s="15">
        <v>74602.59</v>
      </c>
      <c r="O90" s="15">
        <v>208568.54</v>
      </c>
      <c r="P90" s="15">
        <v>28003.49</v>
      </c>
      <c r="Q90" s="15">
        <v>0</v>
      </c>
      <c r="R90" s="15">
        <v>225185.74</v>
      </c>
      <c r="S90" s="15">
        <v>443704.99</v>
      </c>
      <c r="T90" s="15">
        <v>10168343.130000001</v>
      </c>
      <c r="U90" s="15">
        <v>1503630</v>
      </c>
      <c r="V90" s="15">
        <v>1514305.98</v>
      </c>
      <c r="W90" s="15">
        <v>244495</v>
      </c>
      <c r="X90" s="15">
        <v>1287981.18</v>
      </c>
      <c r="Y90" s="15">
        <v>367122.42</v>
      </c>
      <c r="Z90" s="15">
        <v>739002.4</v>
      </c>
      <c r="AA90" s="15">
        <v>134260.15</v>
      </c>
      <c r="AB90" s="15">
        <v>12712.13</v>
      </c>
      <c r="AC90" s="15">
        <v>1693686.51</v>
      </c>
      <c r="AD90" s="15">
        <v>2788079.35</v>
      </c>
      <c r="AE90" s="15">
        <v>2497080.17</v>
      </c>
      <c r="AF90" s="15">
        <v>290999.18</v>
      </c>
      <c r="AG90" s="15">
        <v>161155.75</v>
      </c>
      <c r="AH90" s="15">
        <v>1096211.3999999999</v>
      </c>
      <c r="AI90" s="15">
        <v>1049007.52</v>
      </c>
      <c r="AJ90" s="15">
        <v>47203.88</v>
      </c>
      <c r="AK90" s="15">
        <v>778777.79</v>
      </c>
      <c r="AL90" s="15">
        <v>394846</v>
      </c>
      <c r="AM90" s="15">
        <v>54796.25</v>
      </c>
      <c r="AN90" s="15">
        <v>7995363.0700000003</v>
      </c>
      <c r="AO90" s="15">
        <v>6647604.3399999999</v>
      </c>
      <c r="AP90" s="15">
        <v>1347758.73</v>
      </c>
      <c r="AQ90" s="15">
        <v>1616.76</v>
      </c>
      <c r="AR90" s="15">
        <v>39054.019999999997</v>
      </c>
      <c r="AS90" s="15">
        <v>2843478.08</v>
      </c>
      <c r="AT90" s="15">
        <v>38648289.099999994</v>
      </c>
      <c r="AU90" s="15">
        <v>38621200</v>
      </c>
      <c r="AV90" s="15">
        <v>27089.1</v>
      </c>
      <c r="AW90" s="15">
        <v>19866852.630000003</v>
      </c>
      <c r="AX90" s="15">
        <v>489609.7</v>
      </c>
      <c r="AY90" s="15">
        <v>196008.54</v>
      </c>
      <c r="AZ90" s="15">
        <v>1009486.53</v>
      </c>
      <c r="BA90" s="15">
        <v>2299963.48</v>
      </c>
      <c r="BB90" s="15">
        <v>364226.67</v>
      </c>
      <c r="BC90" s="15">
        <v>77558.34</v>
      </c>
      <c r="BD90" s="15">
        <v>4682232.9800000004</v>
      </c>
      <c r="BE90" s="15">
        <v>91577.94</v>
      </c>
      <c r="BF90" s="15">
        <v>320275.64</v>
      </c>
      <c r="BG90" s="15">
        <v>450980.75</v>
      </c>
      <c r="BH90" s="15">
        <v>5961</v>
      </c>
      <c r="BI90" s="15">
        <v>1086765.0900000001</v>
      </c>
      <c r="BJ90" s="15">
        <v>1052023.77</v>
      </c>
      <c r="BK90" s="15">
        <v>34741.32</v>
      </c>
      <c r="BL90" s="15">
        <v>2299596.4900000002</v>
      </c>
      <c r="BM90" s="15">
        <v>1609729.17</v>
      </c>
      <c r="BN90" s="15">
        <v>689867.32</v>
      </c>
      <c r="BO90" s="15">
        <v>261359.78</v>
      </c>
      <c r="BP90" s="15">
        <v>786296.7</v>
      </c>
      <c r="BQ90" s="15">
        <v>832099</v>
      </c>
      <c r="BR90" s="15">
        <v>206446.51</v>
      </c>
      <c r="BS90" s="15">
        <v>1994515.83</v>
      </c>
      <c r="BT90" s="15">
        <v>209791.79</v>
      </c>
      <c r="BU90" s="15">
        <v>573261.24</v>
      </c>
      <c r="BV90" s="15">
        <v>1294114.53</v>
      </c>
      <c r="BW90" s="15">
        <v>323905.36</v>
      </c>
      <c r="BX90" s="15">
        <v>96388.19</v>
      </c>
      <c r="BY90" s="15">
        <v>606142.04</v>
      </c>
      <c r="BZ90" s="15">
        <v>564223.79</v>
      </c>
      <c r="CA90" s="15">
        <v>24830.75</v>
      </c>
      <c r="CB90" s="15">
        <v>17087.5</v>
      </c>
      <c r="CC90" s="15">
        <v>249856.7</v>
      </c>
      <c r="CD90" s="15">
        <v>5939708.7200000007</v>
      </c>
      <c r="CE90" s="15">
        <v>5257498.13</v>
      </c>
      <c r="CF90" s="15">
        <v>682210.59</v>
      </c>
      <c r="CG90" s="15">
        <v>1462711.35</v>
      </c>
      <c r="CH90" s="15">
        <v>118727.57</v>
      </c>
      <c r="CI90" s="15">
        <v>206108.77</v>
      </c>
      <c r="CJ90" s="15">
        <v>250470.73</v>
      </c>
      <c r="CK90" s="15">
        <v>320129.48</v>
      </c>
      <c r="CL90" s="15">
        <v>2349569</v>
      </c>
      <c r="CM90" s="15">
        <v>419471.69</v>
      </c>
      <c r="CN90" s="15">
        <v>38222276.130000003</v>
      </c>
      <c r="CO90" s="15">
        <v>3482726.93</v>
      </c>
      <c r="CP90" s="15">
        <v>3073447</v>
      </c>
      <c r="CQ90" s="15">
        <v>76238.600000000006</v>
      </c>
      <c r="CR90" s="15">
        <v>333041.33</v>
      </c>
      <c r="CS90" s="15">
        <v>0</v>
      </c>
      <c r="CT90" s="15">
        <v>3666927.81</v>
      </c>
      <c r="CU90" s="15">
        <v>806518.36</v>
      </c>
      <c r="CV90" s="15">
        <v>148307.76</v>
      </c>
      <c r="CW90" s="15">
        <v>353747.66</v>
      </c>
      <c r="CX90" s="15">
        <v>79978.7</v>
      </c>
      <c r="CY90" s="15">
        <v>138415</v>
      </c>
      <c r="CZ90" s="15">
        <v>1640791</v>
      </c>
      <c r="DA90" s="15">
        <v>526256.54</v>
      </c>
    </row>
    <row r="91" spans="1:105" x14ac:dyDescent="0.2">
      <c r="A91" s="1" t="s">
        <v>103</v>
      </c>
      <c r="C91" s="6"/>
      <c r="D91" s="15">
        <v>59134.49</v>
      </c>
      <c r="E91" s="15">
        <v>1705484</v>
      </c>
      <c r="F91" s="15">
        <v>327735</v>
      </c>
      <c r="G91" s="15">
        <v>667897.5</v>
      </c>
      <c r="H91" s="15">
        <v>1860503.98</v>
      </c>
      <c r="I91" s="15">
        <v>2189979.83</v>
      </c>
      <c r="J91" s="15">
        <v>613025</v>
      </c>
      <c r="K91" s="15">
        <v>289254.46999999997</v>
      </c>
      <c r="L91" s="15">
        <v>0</v>
      </c>
      <c r="M91" s="15">
        <v>967426.05</v>
      </c>
      <c r="N91" s="15">
        <v>75575.960000000006</v>
      </c>
      <c r="O91" s="15">
        <v>722697.59</v>
      </c>
      <c r="P91" s="15">
        <v>19367.080000000002</v>
      </c>
      <c r="Q91" s="15">
        <v>25007.03</v>
      </c>
      <c r="R91" s="15">
        <v>101467.09</v>
      </c>
      <c r="S91" s="15">
        <v>253479.28</v>
      </c>
      <c r="T91" s="15">
        <v>2546896.8199999998</v>
      </c>
      <c r="U91" s="15">
        <v>1936648</v>
      </c>
      <c r="V91" s="15">
        <v>124726.73</v>
      </c>
      <c r="W91" s="15">
        <v>91943.89</v>
      </c>
      <c r="X91" s="15">
        <v>1110298.1599999999</v>
      </c>
      <c r="Y91" s="15">
        <v>715165.7</v>
      </c>
      <c r="Z91" s="15">
        <v>833420.05</v>
      </c>
      <c r="AA91" s="15">
        <v>73371.89</v>
      </c>
      <c r="AB91" s="15">
        <v>7882.62</v>
      </c>
      <c r="AC91" s="15">
        <v>1000110.34</v>
      </c>
      <c r="AD91" s="15">
        <v>870852.12</v>
      </c>
      <c r="AE91" s="15">
        <v>864989.49</v>
      </c>
      <c r="AF91" s="15">
        <v>5862.63</v>
      </c>
      <c r="AG91" s="15">
        <v>232279.21</v>
      </c>
      <c r="AH91" s="15">
        <v>1573600.23</v>
      </c>
      <c r="AI91" s="15">
        <v>1551408.46</v>
      </c>
      <c r="AJ91" s="15">
        <v>22191.77</v>
      </c>
      <c r="AK91" s="15">
        <v>1617531.56</v>
      </c>
      <c r="AL91" s="15">
        <v>484468</v>
      </c>
      <c r="AM91" s="15">
        <v>112810.68</v>
      </c>
      <c r="AN91" s="15">
        <v>5490065.0999999996</v>
      </c>
      <c r="AO91" s="15">
        <v>2621950.6800000002</v>
      </c>
      <c r="AP91" s="15">
        <v>2868114.42</v>
      </c>
      <c r="AQ91" s="15">
        <v>6696.8</v>
      </c>
      <c r="AR91" s="15">
        <v>142014.29999999999</v>
      </c>
      <c r="AS91" s="15">
        <v>2910042.41</v>
      </c>
      <c r="AT91" s="15">
        <v>149981665.81</v>
      </c>
      <c r="AU91" s="15">
        <v>149933600</v>
      </c>
      <c r="AV91" s="15">
        <v>48065.81</v>
      </c>
      <c r="AW91" s="15">
        <v>5813689.3700000001</v>
      </c>
      <c r="AX91" s="15">
        <v>371329.41</v>
      </c>
      <c r="AY91" s="15">
        <v>206950.97</v>
      </c>
      <c r="AZ91" s="15">
        <v>1152766.0900000001</v>
      </c>
      <c r="BA91" s="15">
        <v>2854332.07</v>
      </c>
      <c r="BB91" s="15">
        <v>65110.73</v>
      </c>
      <c r="BC91" s="15">
        <v>650311.12</v>
      </c>
      <c r="BD91" s="15">
        <v>5298303.33</v>
      </c>
      <c r="BE91" s="15">
        <v>369980.9</v>
      </c>
      <c r="BF91" s="15">
        <v>370153.71</v>
      </c>
      <c r="BG91" s="15">
        <v>814819.81</v>
      </c>
      <c r="BH91" s="15">
        <v>0</v>
      </c>
      <c r="BI91" s="15">
        <v>848511.3</v>
      </c>
      <c r="BJ91" s="15">
        <v>700316.67</v>
      </c>
      <c r="BK91" s="15">
        <v>148194.63</v>
      </c>
      <c r="BL91" s="15">
        <v>2030217.26</v>
      </c>
      <c r="BM91" s="15">
        <v>1386060.54</v>
      </c>
      <c r="BN91" s="15">
        <v>644156.72</v>
      </c>
      <c r="BO91" s="15">
        <v>205536.44</v>
      </c>
      <c r="BP91" s="15">
        <v>703962.66</v>
      </c>
      <c r="BQ91" s="15">
        <v>1095298</v>
      </c>
      <c r="BR91" s="15">
        <v>109748.49</v>
      </c>
      <c r="BS91" s="15">
        <v>1824660.89</v>
      </c>
      <c r="BT91" s="15">
        <v>510361.58</v>
      </c>
      <c r="BU91" s="15">
        <v>501410.18</v>
      </c>
      <c r="BV91" s="15">
        <v>231074.62</v>
      </c>
      <c r="BW91" s="15">
        <v>499452.59</v>
      </c>
      <c r="BX91" s="15">
        <v>101604.46</v>
      </c>
      <c r="BY91" s="15">
        <v>1572205.86</v>
      </c>
      <c r="BZ91" s="15">
        <v>1459622.8</v>
      </c>
      <c r="CA91" s="15">
        <v>68186.100000000006</v>
      </c>
      <c r="CB91" s="15">
        <v>44396.959999999999</v>
      </c>
      <c r="CC91" s="15">
        <v>437385.68</v>
      </c>
      <c r="CD91" s="15">
        <v>6812649.7500000009</v>
      </c>
      <c r="CE91" s="15">
        <v>6619599.2700000005</v>
      </c>
      <c r="CF91" s="15">
        <v>193050.48</v>
      </c>
      <c r="CG91" s="15">
        <v>1447483</v>
      </c>
      <c r="CH91" s="15">
        <v>123926.79</v>
      </c>
      <c r="CI91" s="15">
        <v>135833.88</v>
      </c>
      <c r="CJ91" s="15">
        <v>18623.45</v>
      </c>
      <c r="CK91" s="15">
        <v>453741.06</v>
      </c>
      <c r="CL91" s="15">
        <v>2971401</v>
      </c>
      <c r="CM91" s="15">
        <v>167044.57999999999</v>
      </c>
      <c r="CN91" s="15">
        <v>22752335.809999995</v>
      </c>
      <c r="CO91" s="15">
        <v>3329054.24</v>
      </c>
      <c r="CP91" s="15">
        <v>2969558</v>
      </c>
      <c r="CQ91" s="15">
        <v>65042.79</v>
      </c>
      <c r="CR91" s="15">
        <v>294453.45</v>
      </c>
      <c r="CS91" s="15">
        <v>260351.02</v>
      </c>
      <c r="CT91" s="15">
        <v>1657097.74</v>
      </c>
      <c r="CU91" s="15">
        <v>759391.31</v>
      </c>
      <c r="CV91" s="15">
        <v>113236.13</v>
      </c>
      <c r="CW91" s="15">
        <v>0</v>
      </c>
      <c r="CX91" s="15">
        <v>86136.6</v>
      </c>
      <c r="CY91" s="15">
        <v>718485</v>
      </c>
      <c r="CZ91" s="15">
        <v>1332247</v>
      </c>
      <c r="DA91" s="15">
        <v>400777.18</v>
      </c>
    </row>
    <row r="92" spans="1:105" x14ac:dyDescent="0.2">
      <c r="A92" s="1" t="s">
        <v>209</v>
      </c>
      <c r="C92" s="6"/>
      <c r="D92" s="15">
        <v>134275.29</v>
      </c>
      <c r="E92" s="15">
        <v>1065864</v>
      </c>
      <c r="F92" s="15">
        <v>264782</v>
      </c>
      <c r="G92" s="15">
        <v>647972.88</v>
      </c>
      <c r="H92" s="15">
        <v>882987.88</v>
      </c>
      <c r="I92" s="15">
        <v>1694648.22</v>
      </c>
      <c r="J92" s="15">
        <v>427838</v>
      </c>
      <c r="K92" s="15">
        <v>391998.77</v>
      </c>
      <c r="L92" s="15">
        <v>63358.55</v>
      </c>
      <c r="M92" s="15">
        <v>1267007.1200000001</v>
      </c>
      <c r="N92" s="15">
        <v>77336.539999999994</v>
      </c>
      <c r="O92" s="15">
        <v>575937.64</v>
      </c>
      <c r="P92" s="15">
        <v>71426.37</v>
      </c>
      <c r="Q92" s="15">
        <v>51950.75</v>
      </c>
      <c r="R92" s="15">
        <v>46087.8</v>
      </c>
      <c r="S92" s="15">
        <v>488234.49</v>
      </c>
      <c r="T92" s="15">
        <v>94327.039999999994</v>
      </c>
      <c r="U92" s="15">
        <v>2607</v>
      </c>
      <c r="V92" s="15">
        <v>938020.67</v>
      </c>
      <c r="W92" s="15">
        <v>214466.94</v>
      </c>
      <c r="X92" s="15">
        <v>667277.12</v>
      </c>
      <c r="Y92" s="15">
        <v>799222.1</v>
      </c>
      <c r="Z92" s="15">
        <v>554660.63</v>
      </c>
      <c r="AA92" s="15">
        <v>145538.63</v>
      </c>
      <c r="AB92" s="15">
        <v>35342.400000000001</v>
      </c>
      <c r="AC92" s="15">
        <v>964401.52</v>
      </c>
      <c r="AD92" s="15">
        <v>2015689.86</v>
      </c>
      <c r="AE92" s="15">
        <v>1878090.15</v>
      </c>
      <c r="AF92" s="15">
        <v>137599.71</v>
      </c>
      <c r="AG92" s="15">
        <v>364848.03</v>
      </c>
      <c r="AH92" s="15">
        <v>1414046.39</v>
      </c>
      <c r="AI92" s="15">
        <v>1308235.7</v>
      </c>
      <c r="AJ92" s="15">
        <v>105810.69</v>
      </c>
      <c r="AK92" s="15">
        <v>1025216.7</v>
      </c>
      <c r="AL92" s="15">
        <v>809890</v>
      </c>
      <c r="AM92" s="15">
        <v>142052.51999999999</v>
      </c>
      <c r="AN92" s="15">
        <v>8062909.75</v>
      </c>
      <c r="AO92" s="15">
        <v>5775548.0599999996</v>
      </c>
      <c r="AP92" s="15">
        <v>2287361.69</v>
      </c>
      <c r="AQ92" s="15">
        <v>44958.32</v>
      </c>
      <c r="AR92" s="15">
        <v>173613.74</v>
      </c>
      <c r="AS92" s="15">
        <v>2829212.42</v>
      </c>
      <c r="AT92" s="15">
        <v>86712635.109999999</v>
      </c>
      <c r="AU92" s="15">
        <v>86610600</v>
      </c>
      <c r="AV92" s="15">
        <v>102035.11</v>
      </c>
      <c r="AW92" s="15">
        <v>8606249.1500000004</v>
      </c>
      <c r="AX92" s="15">
        <v>632227.28</v>
      </c>
      <c r="AY92" s="15">
        <v>380230.19</v>
      </c>
      <c r="AZ92" s="15">
        <v>1100700.8500000001</v>
      </c>
      <c r="BA92" s="15">
        <v>2163337.1</v>
      </c>
      <c r="BB92" s="15">
        <v>231023.89</v>
      </c>
      <c r="BC92" s="15">
        <v>525056.51</v>
      </c>
      <c r="BD92" s="15">
        <v>3015826.96</v>
      </c>
      <c r="BE92" s="15">
        <v>453397.05</v>
      </c>
      <c r="BF92" s="15">
        <v>351120.12</v>
      </c>
      <c r="BG92" s="15">
        <v>864123.95</v>
      </c>
      <c r="BH92" s="15">
        <v>8690</v>
      </c>
      <c r="BI92" s="15">
        <v>1476214.03</v>
      </c>
      <c r="BJ92" s="15">
        <v>1284815.06</v>
      </c>
      <c r="BK92" s="15">
        <v>191398.97</v>
      </c>
      <c r="BL92" s="15">
        <v>2662824.7799999998</v>
      </c>
      <c r="BM92" s="15">
        <v>1820084.92</v>
      </c>
      <c r="BN92" s="15">
        <v>842739.86</v>
      </c>
      <c r="BO92" s="15">
        <v>284786.69</v>
      </c>
      <c r="BP92" s="15">
        <v>937444.57</v>
      </c>
      <c r="BQ92" s="15">
        <v>922633</v>
      </c>
      <c r="BR92" s="15">
        <v>521733.25</v>
      </c>
      <c r="BS92" s="15">
        <v>1486113.14</v>
      </c>
      <c r="BT92" s="15">
        <v>389513.93</v>
      </c>
      <c r="BU92" s="15">
        <v>691275.08</v>
      </c>
      <c r="BV92" s="15">
        <v>790961.01</v>
      </c>
      <c r="BW92" s="15">
        <v>433868.68</v>
      </c>
      <c r="BX92" s="15">
        <v>272585.3</v>
      </c>
      <c r="BY92" s="15">
        <v>1411480.87</v>
      </c>
      <c r="BZ92" s="15">
        <v>1278528.8700000001</v>
      </c>
      <c r="CA92" s="15">
        <v>84271</v>
      </c>
      <c r="CB92" s="15">
        <v>48681</v>
      </c>
      <c r="CC92" s="15">
        <v>599447.24</v>
      </c>
      <c r="CD92" s="15">
        <v>5991289.8099999996</v>
      </c>
      <c r="CE92" s="15">
        <v>5244685.91</v>
      </c>
      <c r="CF92" s="15">
        <v>746603.9</v>
      </c>
      <c r="CG92" s="15">
        <v>739021.97</v>
      </c>
      <c r="CH92" s="15">
        <v>243696.69</v>
      </c>
      <c r="CI92" s="15">
        <v>319695.2</v>
      </c>
      <c r="CJ92" s="15">
        <v>238712.14</v>
      </c>
      <c r="CK92" s="15">
        <v>897475</v>
      </c>
      <c r="CL92" s="15">
        <v>2264484</v>
      </c>
      <c r="CM92" s="15">
        <v>321198.62</v>
      </c>
      <c r="CN92" s="15">
        <v>22758482.639999997</v>
      </c>
      <c r="CO92" s="15">
        <v>8796406.6199999992</v>
      </c>
      <c r="CP92" s="15">
        <v>8160263</v>
      </c>
      <c r="CQ92" s="15">
        <v>68668.88</v>
      </c>
      <c r="CR92" s="15">
        <v>567474.74</v>
      </c>
      <c r="CS92" s="15">
        <v>364246.54</v>
      </c>
      <c r="CT92" s="15">
        <v>1483569.44</v>
      </c>
      <c r="CU92" s="15">
        <v>1110386.4099999999</v>
      </c>
      <c r="CV92" s="15">
        <v>273513.31</v>
      </c>
      <c r="CW92" s="15">
        <v>298798.83</v>
      </c>
      <c r="CX92" s="15">
        <v>108310.24</v>
      </c>
      <c r="CY92" s="15">
        <v>1105207</v>
      </c>
      <c r="CZ92" s="15">
        <v>1579852</v>
      </c>
      <c r="DA92" s="15">
        <v>579844.12</v>
      </c>
    </row>
    <row r="93" spans="1:105" x14ac:dyDescent="0.2">
      <c r="A93" s="1" t="s">
        <v>104</v>
      </c>
      <c r="C93" s="6"/>
      <c r="D93" s="15">
        <v>0</v>
      </c>
      <c r="E93" s="15">
        <v>81945</v>
      </c>
      <c r="F93" s="15">
        <v>5400</v>
      </c>
      <c r="G93" s="15">
        <v>17083.11</v>
      </c>
      <c r="H93" s="15">
        <v>117189.39</v>
      </c>
      <c r="I93" s="15">
        <v>16038.92</v>
      </c>
      <c r="J93" s="15">
        <v>33371</v>
      </c>
      <c r="K93" s="15">
        <v>11694.1</v>
      </c>
      <c r="L93" s="15">
        <v>195</v>
      </c>
      <c r="M93" s="15">
        <v>35154.22</v>
      </c>
      <c r="N93" s="15">
        <v>2855.32</v>
      </c>
      <c r="O93" s="15">
        <v>69034.289999999994</v>
      </c>
      <c r="P93" s="15">
        <v>5038.9799999999996</v>
      </c>
      <c r="Q93" s="15">
        <v>0</v>
      </c>
      <c r="R93" s="15">
        <v>0</v>
      </c>
      <c r="S93" s="15">
        <v>9311.35</v>
      </c>
      <c r="T93" s="15">
        <v>0</v>
      </c>
      <c r="U93" s="15">
        <v>7279</v>
      </c>
      <c r="V93" s="15">
        <v>22731.57</v>
      </c>
      <c r="W93" s="15">
        <v>391.41</v>
      </c>
      <c r="X93" s="15">
        <v>14262.72</v>
      </c>
      <c r="Y93" s="15">
        <v>33314.85</v>
      </c>
      <c r="Z93" s="15">
        <v>896.47</v>
      </c>
      <c r="AA93" s="15">
        <v>6604.4</v>
      </c>
      <c r="AB93" s="15">
        <v>0</v>
      </c>
      <c r="AC93" s="15">
        <v>140009.04</v>
      </c>
      <c r="AD93" s="15">
        <v>454835.22</v>
      </c>
      <c r="AE93" s="15">
        <v>452371.82</v>
      </c>
      <c r="AF93" s="15">
        <v>2463.4</v>
      </c>
      <c r="AG93" s="15">
        <v>4013.73</v>
      </c>
      <c r="AH93" s="15">
        <v>30278.51</v>
      </c>
      <c r="AI93" s="15">
        <v>28227.5</v>
      </c>
      <c r="AJ93" s="15">
        <v>2051.0100000000002</v>
      </c>
      <c r="AK93" s="15">
        <v>32957.440000000002</v>
      </c>
      <c r="AL93" s="15">
        <v>24016</v>
      </c>
      <c r="AM93" s="15">
        <v>0</v>
      </c>
      <c r="AN93" s="15">
        <v>87683.44</v>
      </c>
      <c r="AO93" s="15">
        <v>80685.460000000006</v>
      </c>
      <c r="AP93" s="15">
        <v>6997.98</v>
      </c>
      <c r="AQ93" s="15">
        <v>0</v>
      </c>
      <c r="AR93" s="15">
        <v>347.73</v>
      </c>
      <c r="AS93" s="15">
        <v>273599.39</v>
      </c>
      <c r="AT93" s="15">
        <v>1239438.24</v>
      </c>
      <c r="AU93" s="15">
        <v>1239000</v>
      </c>
      <c r="AV93" s="15">
        <v>438.24</v>
      </c>
      <c r="AW93" s="15">
        <v>2286905.58</v>
      </c>
      <c r="AX93" s="15">
        <v>12621.21</v>
      </c>
      <c r="AY93" s="15">
        <v>0</v>
      </c>
      <c r="AZ93" s="15">
        <v>0</v>
      </c>
      <c r="BA93" s="15">
        <v>137131.91</v>
      </c>
      <c r="BB93" s="15">
        <v>21605.35</v>
      </c>
      <c r="BC93" s="15">
        <v>11565.6</v>
      </c>
      <c r="BD93" s="15">
        <v>99286.58</v>
      </c>
      <c r="BE93" s="15">
        <v>18729.14</v>
      </c>
      <c r="BF93" s="15">
        <v>9210.6200000000008</v>
      </c>
      <c r="BG93" s="15">
        <v>12360.94</v>
      </c>
      <c r="BH93" s="15">
        <v>0</v>
      </c>
      <c r="BI93" s="15">
        <v>29189.39</v>
      </c>
      <c r="BJ93" s="15">
        <v>29189.39</v>
      </c>
      <c r="BK93" s="15">
        <v>0</v>
      </c>
      <c r="BL93" s="15">
        <v>96705.63</v>
      </c>
      <c r="BM93" s="15">
        <v>80809.87</v>
      </c>
      <c r="BN93" s="15">
        <v>15895.76</v>
      </c>
      <c r="BO93" s="15">
        <v>2301.63</v>
      </c>
      <c r="BP93" s="15">
        <v>25613.93</v>
      </c>
      <c r="BQ93" s="15">
        <v>0</v>
      </c>
      <c r="BR93" s="15">
        <v>0</v>
      </c>
      <c r="BS93" s="15">
        <v>48049.599999999999</v>
      </c>
      <c r="BT93" s="15">
        <v>29453.13</v>
      </c>
      <c r="BU93" s="15">
        <v>33297.949999999997</v>
      </c>
      <c r="BV93" s="15">
        <v>1252787.79</v>
      </c>
      <c r="BW93" s="15">
        <v>45110.720000000001</v>
      </c>
      <c r="BX93" s="15">
        <v>14118.91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316423.26</v>
      </c>
      <c r="CE93" s="15">
        <v>316423.26</v>
      </c>
      <c r="CF93" s="15">
        <v>0</v>
      </c>
      <c r="CG93" s="15">
        <v>399674.45</v>
      </c>
      <c r="CH93" s="15">
        <v>1034.52</v>
      </c>
      <c r="CI93" s="15">
        <v>108.32</v>
      </c>
      <c r="CJ93" s="15">
        <v>0</v>
      </c>
      <c r="CK93" s="15">
        <v>9394.27</v>
      </c>
      <c r="CL93" s="15">
        <v>25347</v>
      </c>
      <c r="CM93" s="15">
        <v>0</v>
      </c>
      <c r="CN93" s="15">
        <v>2393962.77</v>
      </c>
      <c r="CO93" s="15">
        <v>55956.12</v>
      </c>
      <c r="CP93" s="15">
        <v>52296</v>
      </c>
      <c r="CQ93" s="15">
        <v>0</v>
      </c>
      <c r="CR93" s="15">
        <v>3660.12</v>
      </c>
      <c r="CS93" s="15">
        <v>0</v>
      </c>
      <c r="CT93" s="15">
        <v>156745.76999999999</v>
      </c>
      <c r="CU93" s="15">
        <v>98757.08</v>
      </c>
      <c r="CV93" s="15">
        <v>1988.72</v>
      </c>
      <c r="CW93" s="15">
        <v>24998.91</v>
      </c>
      <c r="CX93" s="15">
        <v>378.4</v>
      </c>
      <c r="CY93" s="15">
        <v>3717</v>
      </c>
      <c r="CZ93" s="15">
        <v>34559</v>
      </c>
      <c r="DA93" s="15">
        <v>11604.94</v>
      </c>
    </row>
    <row r="94" spans="1:105" x14ac:dyDescent="0.2">
      <c r="A94" s="1" t="s">
        <v>210</v>
      </c>
      <c r="C94" s="6"/>
      <c r="D94" s="15">
        <v>0</v>
      </c>
      <c r="E94" s="15">
        <v>0</v>
      </c>
      <c r="F94" s="15">
        <v>0</v>
      </c>
      <c r="G94" s="15">
        <v>4050</v>
      </c>
      <c r="H94" s="15">
        <v>0</v>
      </c>
      <c r="I94" s="15">
        <v>73948.33</v>
      </c>
      <c r="J94" s="15">
        <v>0</v>
      </c>
      <c r="K94" s="15">
        <v>570.36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6558.88</v>
      </c>
      <c r="AO94" s="15">
        <v>0</v>
      </c>
      <c r="AP94" s="15">
        <v>6558.88</v>
      </c>
      <c r="AQ94" s="15">
        <v>0</v>
      </c>
      <c r="AR94" s="15">
        <v>0</v>
      </c>
      <c r="AS94" s="15">
        <v>0</v>
      </c>
      <c r="AT94" s="15">
        <v>85.5</v>
      </c>
      <c r="AU94" s="15">
        <v>0</v>
      </c>
      <c r="AV94" s="15">
        <v>85.5</v>
      </c>
      <c r="AW94" s="15">
        <v>0</v>
      </c>
      <c r="AX94" s="15">
        <v>112.1</v>
      </c>
      <c r="AY94" s="15">
        <v>0</v>
      </c>
      <c r="AZ94" s="15">
        <v>0</v>
      </c>
      <c r="BA94" s="15">
        <v>20500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5340.28</v>
      </c>
      <c r="BM94" s="15">
        <v>4865.4399999999996</v>
      </c>
      <c r="BN94" s="15">
        <v>474.84</v>
      </c>
      <c r="BO94" s="15">
        <v>0</v>
      </c>
      <c r="BP94" s="15">
        <v>12599.4</v>
      </c>
      <c r="BQ94" s="15">
        <v>0</v>
      </c>
      <c r="BR94" s="15">
        <v>0</v>
      </c>
      <c r="BS94" s="15">
        <v>5787.65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131079.69</v>
      </c>
      <c r="CE94" s="15">
        <v>131079.69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44001</v>
      </c>
      <c r="CM94" s="15">
        <v>0</v>
      </c>
      <c r="CN94" s="15">
        <v>2467.91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594.29</v>
      </c>
      <c r="CU94" s="15">
        <v>4050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3552.3</v>
      </c>
    </row>
    <row r="95" spans="1:105" x14ac:dyDescent="0.2">
      <c r="A95" s="1" t="s">
        <v>211</v>
      </c>
      <c r="C95" s="6"/>
      <c r="D95" s="15">
        <v>574746.74</v>
      </c>
      <c r="E95" s="15">
        <v>3053141</v>
      </c>
      <c r="F95" s="15">
        <v>7515327</v>
      </c>
      <c r="G95" s="15">
        <v>914235.93</v>
      </c>
      <c r="H95" s="15">
        <v>2829392.61</v>
      </c>
      <c r="I95" s="15">
        <v>3083044.05</v>
      </c>
      <c r="J95" s="15">
        <v>3062132</v>
      </c>
      <c r="K95" s="15">
        <v>547404.81000000006</v>
      </c>
      <c r="L95" s="15">
        <v>163910.89000000001</v>
      </c>
      <c r="M95" s="15">
        <v>1596332.46</v>
      </c>
      <c r="N95" s="15">
        <v>143910.73000000001</v>
      </c>
      <c r="O95" s="15">
        <v>733050.1</v>
      </c>
      <c r="P95" s="15">
        <v>168866.18</v>
      </c>
      <c r="Q95" s="15">
        <v>54032.13</v>
      </c>
      <c r="R95" s="15">
        <v>734316.63</v>
      </c>
      <c r="S95" s="15">
        <v>554067.77</v>
      </c>
      <c r="T95" s="15">
        <v>21610611.09</v>
      </c>
      <c r="U95" s="15">
        <v>18621785</v>
      </c>
      <c r="V95" s="15">
        <v>912480.89</v>
      </c>
      <c r="W95" s="15">
        <v>221718.83</v>
      </c>
      <c r="X95" s="15">
        <v>1884412.08</v>
      </c>
      <c r="Y95" s="15">
        <v>1018340.17</v>
      </c>
      <c r="Z95" s="15">
        <v>1318646.22</v>
      </c>
      <c r="AA95" s="15">
        <v>529798.81999999995</v>
      </c>
      <c r="AB95" s="15">
        <v>100840.2</v>
      </c>
      <c r="AC95" s="15">
        <v>2699125.97</v>
      </c>
      <c r="AD95" s="15">
        <v>2436768.61</v>
      </c>
      <c r="AE95" s="15">
        <v>2190264.58</v>
      </c>
      <c r="AF95" s="15">
        <v>246504.03</v>
      </c>
      <c r="AG95" s="15">
        <v>412874.73</v>
      </c>
      <c r="AH95" s="15">
        <v>4582253.58</v>
      </c>
      <c r="AI95" s="15">
        <v>4378262.9000000004</v>
      </c>
      <c r="AJ95" s="15">
        <v>203990.68</v>
      </c>
      <c r="AK95" s="15">
        <v>1171758.55</v>
      </c>
      <c r="AL95" s="15">
        <v>1870620</v>
      </c>
      <c r="AM95" s="15">
        <v>165315.29999999999</v>
      </c>
      <c r="AN95" s="15">
        <v>9508858.2899999991</v>
      </c>
      <c r="AO95" s="15">
        <v>8104215.3499999996</v>
      </c>
      <c r="AP95" s="15">
        <v>1404642.94</v>
      </c>
      <c r="AQ95" s="15">
        <v>97421.53</v>
      </c>
      <c r="AR95" s="15">
        <v>313636.78000000003</v>
      </c>
      <c r="AS95" s="15">
        <v>4450197.0999999996</v>
      </c>
      <c r="AT95" s="15">
        <v>36741091.460000001</v>
      </c>
      <c r="AU95" s="15">
        <v>36633900</v>
      </c>
      <c r="AV95" s="15">
        <v>107191.46</v>
      </c>
      <c r="AW95" s="15">
        <v>1388431.58</v>
      </c>
      <c r="AX95" s="15">
        <v>820526.31</v>
      </c>
      <c r="AY95" s="15">
        <v>386528.12</v>
      </c>
      <c r="AZ95" s="15">
        <v>1618779.78</v>
      </c>
      <c r="BA95" s="15">
        <v>2248296.87</v>
      </c>
      <c r="BB95" s="15">
        <v>421805.33</v>
      </c>
      <c r="BC95" s="15">
        <v>756015.28</v>
      </c>
      <c r="BD95" s="15">
        <v>5964055.6699999999</v>
      </c>
      <c r="BE95" s="15">
        <v>480609.25</v>
      </c>
      <c r="BF95" s="15">
        <v>587118.47</v>
      </c>
      <c r="BG95" s="15">
        <v>1276819.8700000001</v>
      </c>
      <c r="BH95" s="15">
        <v>25368</v>
      </c>
      <c r="BI95" s="15">
        <v>1843124.26</v>
      </c>
      <c r="BJ95" s="15">
        <v>1539478.13</v>
      </c>
      <c r="BK95" s="15">
        <v>303646.13</v>
      </c>
      <c r="BL95" s="15">
        <v>3165122.1</v>
      </c>
      <c r="BM95" s="15">
        <v>1888464.96</v>
      </c>
      <c r="BN95" s="15">
        <v>1276657.1399999999</v>
      </c>
      <c r="BO95" s="15">
        <v>442944.58</v>
      </c>
      <c r="BP95" s="15">
        <v>1473776.84</v>
      </c>
      <c r="BQ95" s="15">
        <v>2187007</v>
      </c>
      <c r="BR95" s="15">
        <v>826374.41</v>
      </c>
      <c r="BS95" s="15">
        <v>4846371.5199999996</v>
      </c>
      <c r="BT95" s="15">
        <v>607289.79</v>
      </c>
      <c r="BU95" s="15">
        <v>821041.91</v>
      </c>
      <c r="BV95" s="15">
        <v>4450833.12</v>
      </c>
      <c r="BW95" s="15">
        <v>633145.5</v>
      </c>
      <c r="BX95" s="15">
        <v>323327.03000000003</v>
      </c>
      <c r="BY95" s="15">
        <v>1137927.8799999999</v>
      </c>
      <c r="BZ95" s="15">
        <v>1069794.18</v>
      </c>
      <c r="CA95" s="15">
        <v>48619.61</v>
      </c>
      <c r="CB95" s="15">
        <v>19514.09</v>
      </c>
      <c r="CC95" s="15">
        <v>278188.28000000003</v>
      </c>
      <c r="CD95" s="15">
        <v>14199242.390000001</v>
      </c>
      <c r="CE95" s="15">
        <v>12665308.210000001</v>
      </c>
      <c r="CF95" s="15">
        <v>1533934.18</v>
      </c>
      <c r="CG95" s="15">
        <v>1763925.96</v>
      </c>
      <c r="CH95" s="15">
        <v>249077.54</v>
      </c>
      <c r="CI95" s="15">
        <v>499684.3</v>
      </c>
      <c r="CJ95" s="15">
        <v>119548.42</v>
      </c>
      <c r="CK95" s="15">
        <v>708380.22</v>
      </c>
      <c r="CL95" s="15">
        <v>2890567</v>
      </c>
      <c r="CM95" s="15">
        <v>387592.06</v>
      </c>
      <c r="CN95" s="15">
        <v>50204520.849999994</v>
      </c>
      <c r="CO95" s="15">
        <v>7534501.3300000001</v>
      </c>
      <c r="CP95" s="15">
        <v>6862468</v>
      </c>
      <c r="CQ95" s="15">
        <v>233687.07</v>
      </c>
      <c r="CR95" s="15">
        <v>438346.26</v>
      </c>
      <c r="CS95" s="15">
        <v>560865.80000000005</v>
      </c>
      <c r="CT95" s="15">
        <v>1132547.08</v>
      </c>
      <c r="CU95" s="15">
        <v>1070615.56</v>
      </c>
      <c r="CV95" s="15">
        <v>263291.42</v>
      </c>
      <c r="CW95" s="15">
        <v>436993.48</v>
      </c>
      <c r="CX95" s="15">
        <v>217359.35</v>
      </c>
      <c r="CY95" s="15">
        <v>2309379</v>
      </c>
      <c r="CZ95" s="15">
        <v>2483936</v>
      </c>
      <c r="DA95" s="15">
        <v>1152240.72</v>
      </c>
    </row>
    <row r="96" spans="1:105" x14ac:dyDescent="0.2">
      <c r="A96" s="1" t="s">
        <v>212</v>
      </c>
      <c r="C96" s="6"/>
      <c r="D96" s="15">
        <v>1510.56</v>
      </c>
      <c r="E96" s="15">
        <v>56110</v>
      </c>
      <c r="F96" s="15">
        <v>146815</v>
      </c>
      <c r="G96" s="15">
        <v>0</v>
      </c>
      <c r="H96" s="15">
        <v>0</v>
      </c>
      <c r="I96" s="15">
        <v>25680.77</v>
      </c>
      <c r="J96" s="15">
        <v>46426</v>
      </c>
      <c r="K96" s="15">
        <v>9786.9599999999991</v>
      </c>
      <c r="L96" s="15">
        <v>13401.38</v>
      </c>
      <c r="M96" s="15">
        <v>90365.25</v>
      </c>
      <c r="N96" s="15">
        <v>3836.58</v>
      </c>
      <c r="O96" s="15">
        <v>15921.88</v>
      </c>
      <c r="P96" s="15">
        <v>9856.08</v>
      </c>
      <c r="Q96" s="15">
        <v>1080</v>
      </c>
      <c r="R96" s="15">
        <v>64058.32</v>
      </c>
      <c r="S96" s="15">
        <v>57864.85</v>
      </c>
      <c r="T96" s="15">
        <v>0</v>
      </c>
      <c r="U96" s="15">
        <v>284509</v>
      </c>
      <c r="V96" s="15">
        <v>36381.86</v>
      </c>
      <c r="W96" s="15">
        <v>4437.72</v>
      </c>
      <c r="X96" s="15">
        <v>0</v>
      </c>
      <c r="Y96" s="15">
        <v>17165.48</v>
      </c>
      <c r="Z96" s="15">
        <v>94945.68</v>
      </c>
      <c r="AA96" s="15">
        <v>5151.7700000000004</v>
      </c>
      <c r="AB96" s="15">
        <v>105.84</v>
      </c>
      <c r="AC96" s="15">
        <v>152825.29</v>
      </c>
      <c r="AD96" s="15">
        <v>0</v>
      </c>
      <c r="AE96" s="15">
        <v>0</v>
      </c>
      <c r="AF96" s="15">
        <v>0</v>
      </c>
      <c r="AG96" s="15">
        <v>5941.24</v>
      </c>
      <c r="AH96" s="15">
        <v>138867.93</v>
      </c>
      <c r="AI96" s="15">
        <v>136943.38</v>
      </c>
      <c r="AJ96" s="15">
        <v>1924.55</v>
      </c>
      <c r="AK96" s="15">
        <v>15271.2</v>
      </c>
      <c r="AL96" s="15">
        <v>58559</v>
      </c>
      <c r="AM96" s="15">
        <v>0</v>
      </c>
      <c r="AN96" s="15">
        <v>531979.72</v>
      </c>
      <c r="AO96" s="15">
        <v>503559.28</v>
      </c>
      <c r="AP96" s="15">
        <v>28420.44</v>
      </c>
      <c r="AQ96" s="15">
        <v>3594.24</v>
      </c>
      <c r="AR96" s="15">
        <v>3437.1</v>
      </c>
      <c r="AS96" s="15">
        <v>0</v>
      </c>
      <c r="AT96" s="15">
        <v>1189400</v>
      </c>
      <c r="AU96" s="15">
        <v>1189400</v>
      </c>
      <c r="AV96" s="15">
        <v>0</v>
      </c>
      <c r="AW96" s="15">
        <v>371044.16</v>
      </c>
      <c r="AX96" s="15">
        <v>13914.45</v>
      </c>
      <c r="AY96" s="15">
        <v>19123.919999999998</v>
      </c>
      <c r="AZ96" s="15">
        <v>133258.51999999999</v>
      </c>
      <c r="BA96" s="15">
        <v>67851</v>
      </c>
      <c r="BB96" s="15">
        <v>14756.02</v>
      </c>
      <c r="BC96" s="15">
        <v>13239.6</v>
      </c>
      <c r="BD96" s="15">
        <v>373615.95</v>
      </c>
      <c r="BE96" s="15">
        <v>0</v>
      </c>
      <c r="BF96" s="15">
        <v>16980.34</v>
      </c>
      <c r="BG96" s="15">
        <v>45381.14</v>
      </c>
      <c r="BH96" s="15">
        <v>0</v>
      </c>
      <c r="BI96" s="15">
        <v>101071.64</v>
      </c>
      <c r="BJ96" s="15">
        <v>94553.48</v>
      </c>
      <c r="BK96" s="15">
        <v>6518.16</v>
      </c>
      <c r="BL96" s="15">
        <v>36022.32</v>
      </c>
      <c r="BM96" s="15">
        <v>36022.32</v>
      </c>
      <c r="BN96" s="15">
        <v>0</v>
      </c>
      <c r="BO96" s="15">
        <v>12008.9</v>
      </c>
      <c r="BP96" s="15">
        <v>26710</v>
      </c>
      <c r="BQ96" s="15">
        <v>0</v>
      </c>
      <c r="BR96" s="15">
        <v>24397.08</v>
      </c>
      <c r="BS96" s="15">
        <v>27057.279999999999</v>
      </c>
      <c r="BT96" s="15">
        <v>7519.45</v>
      </c>
      <c r="BU96" s="15">
        <v>21393</v>
      </c>
      <c r="BV96" s="15">
        <v>25122.6</v>
      </c>
      <c r="BW96" s="15">
        <v>3624.36</v>
      </c>
      <c r="BX96" s="15">
        <v>0</v>
      </c>
      <c r="BY96" s="15">
        <v>61534.080000000002</v>
      </c>
      <c r="BZ96" s="15">
        <v>51332.76</v>
      </c>
      <c r="CA96" s="15">
        <v>8039.64</v>
      </c>
      <c r="CB96" s="15">
        <v>2161.6799999999998</v>
      </c>
      <c r="CC96" s="15">
        <v>27540.02</v>
      </c>
      <c r="CD96" s="15">
        <v>551021.47</v>
      </c>
      <c r="CE96" s="15">
        <v>514181.9</v>
      </c>
      <c r="CF96" s="15">
        <v>36839.57</v>
      </c>
      <c r="CG96" s="15">
        <v>75760.56</v>
      </c>
      <c r="CH96" s="15">
        <v>1874.98</v>
      </c>
      <c r="CI96" s="15">
        <v>10715.76</v>
      </c>
      <c r="CJ96" s="15">
        <v>22518.18</v>
      </c>
      <c r="CK96" s="15">
        <v>5435.38</v>
      </c>
      <c r="CL96" s="15">
        <v>31157</v>
      </c>
      <c r="CM96" s="15">
        <v>-60.96</v>
      </c>
      <c r="CN96" s="15">
        <v>3088223.43</v>
      </c>
      <c r="CO96" s="15">
        <v>15367.11</v>
      </c>
      <c r="CP96" s="15">
        <v>0</v>
      </c>
      <c r="CQ96" s="15">
        <v>5650.92</v>
      </c>
      <c r="CR96" s="15">
        <v>9716.19</v>
      </c>
      <c r="CS96" s="15">
        <v>8207.4</v>
      </c>
      <c r="CT96" s="15">
        <v>13882.36</v>
      </c>
      <c r="CU96" s="15">
        <v>0</v>
      </c>
      <c r="CV96" s="15">
        <v>6639.84</v>
      </c>
      <c r="CW96" s="15">
        <v>1084.1600000000001</v>
      </c>
      <c r="CX96" s="15">
        <v>5930.54</v>
      </c>
      <c r="CY96" s="15">
        <v>56384</v>
      </c>
      <c r="CZ96" s="15">
        <v>18733</v>
      </c>
      <c r="DA96" s="15">
        <v>30012.21</v>
      </c>
    </row>
    <row r="97" spans="1:105" x14ac:dyDescent="0.2">
      <c r="A97" s="1" t="s">
        <v>240</v>
      </c>
      <c r="C97" s="6"/>
      <c r="D97" s="15">
        <v>73415.28</v>
      </c>
      <c r="E97" s="15">
        <v>201668</v>
      </c>
      <c r="F97" s="15">
        <v>138090</v>
      </c>
      <c r="G97" s="15">
        <v>40085</v>
      </c>
      <c r="H97" s="15">
        <v>173981.71</v>
      </c>
      <c r="I97" s="15">
        <v>288672.09999999998</v>
      </c>
      <c r="J97" s="15">
        <v>150000</v>
      </c>
      <c r="K97" s="15">
        <v>6182.96</v>
      </c>
      <c r="L97" s="15">
        <v>8455.7900000000009</v>
      </c>
      <c r="M97" s="15">
        <v>154830.75</v>
      </c>
      <c r="N97" s="15">
        <v>13385.96</v>
      </c>
      <c r="O97" s="15">
        <v>100995.84</v>
      </c>
      <c r="P97" s="15">
        <v>502.03</v>
      </c>
      <c r="Q97" s="15">
        <v>-11.14</v>
      </c>
      <c r="R97" s="15">
        <v>-8609.7900000000009</v>
      </c>
      <c r="S97" s="15">
        <v>25472.82</v>
      </c>
      <c r="T97" s="15">
        <v>388246.63</v>
      </c>
      <c r="U97" s="15">
        <v>187010</v>
      </c>
      <c r="V97" s="15">
        <v>194881.62</v>
      </c>
      <c r="W97" s="15">
        <v>9000</v>
      </c>
      <c r="X97" s="15">
        <v>-975.3</v>
      </c>
      <c r="Y97" s="15">
        <v>82811.259999999995</v>
      </c>
      <c r="Z97" s="15">
        <v>26401.439999999999</v>
      </c>
      <c r="AA97" s="15">
        <v>16507.03</v>
      </c>
      <c r="AB97" s="15">
        <v>652.30999999999995</v>
      </c>
      <c r="AC97" s="15">
        <v>74574.47</v>
      </c>
      <c r="AD97" s="15">
        <v>205583.11</v>
      </c>
      <c r="AE97" s="15">
        <v>201668.05</v>
      </c>
      <c r="AF97" s="15">
        <v>3915.06</v>
      </c>
      <c r="AG97" s="15">
        <v>33894.47</v>
      </c>
      <c r="AH97" s="15">
        <v>21484.46</v>
      </c>
      <c r="AI97" s="15">
        <v>14472.25</v>
      </c>
      <c r="AJ97" s="15">
        <v>7012.21</v>
      </c>
      <c r="AK97" s="15">
        <v>-16780.509999999998</v>
      </c>
      <c r="AL97" s="15">
        <v>52983</v>
      </c>
      <c r="AM97" s="15">
        <v>0</v>
      </c>
      <c r="AN97" s="15">
        <v>3044000.85</v>
      </c>
      <c r="AO97" s="15">
        <v>2856940.57</v>
      </c>
      <c r="AP97" s="15">
        <v>187060.28</v>
      </c>
      <c r="AQ97" s="15">
        <v>367.96</v>
      </c>
      <c r="AR97" s="15">
        <v>1771.96</v>
      </c>
      <c r="AS97" s="15">
        <v>294520.23</v>
      </c>
      <c r="AT97" s="15">
        <v>13569195.550000001</v>
      </c>
      <c r="AU97" s="15">
        <v>13569200</v>
      </c>
      <c r="AV97" s="15">
        <v>-4.45</v>
      </c>
      <c r="AW97" s="15">
        <v>4179484.87</v>
      </c>
      <c r="AX97" s="15">
        <v>32719.03</v>
      </c>
      <c r="AY97" s="15">
        <v>5731.41</v>
      </c>
      <c r="AZ97" s="15">
        <v>170965.81</v>
      </c>
      <c r="BA97" s="15">
        <v>91109.03</v>
      </c>
      <c r="BB97" s="15">
        <v>42870.87</v>
      </c>
      <c r="BC97" s="15">
        <v>0</v>
      </c>
      <c r="BD97" s="15">
        <v>1349037.92</v>
      </c>
      <c r="BE97" s="15">
        <v>62464.85</v>
      </c>
      <c r="BF97" s="15">
        <v>28281.29</v>
      </c>
      <c r="BG97" s="15">
        <v>39699.910000000003</v>
      </c>
      <c r="BH97" s="15">
        <v>0</v>
      </c>
      <c r="BI97" s="15">
        <v>434884.35</v>
      </c>
      <c r="BJ97" s="15">
        <v>423436</v>
      </c>
      <c r="BK97" s="15">
        <v>11448.35</v>
      </c>
      <c r="BL97" s="15">
        <v>173729.66</v>
      </c>
      <c r="BM97" s="15">
        <v>171793.33</v>
      </c>
      <c r="BN97" s="15">
        <v>1936.33</v>
      </c>
      <c r="BO97" s="15">
        <v>29071.25</v>
      </c>
      <c r="BP97" s="15">
        <v>62452.79</v>
      </c>
      <c r="BQ97" s="15">
        <v>42756</v>
      </c>
      <c r="BR97" s="15">
        <v>52277.41</v>
      </c>
      <c r="BS97" s="15">
        <v>165678.85999999999</v>
      </c>
      <c r="BT97" s="15">
        <v>12559.12</v>
      </c>
      <c r="BU97" s="15">
        <v>128520.26</v>
      </c>
      <c r="BV97" s="15">
        <v>200400</v>
      </c>
      <c r="BW97" s="15">
        <v>48667.51</v>
      </c>
      <c r="BX97" s="15">
        <v>103745.14</v>
      </c>
      <c r="BY97" s="15">
        <v>28106.69</v>
      </c>
      <c r="BZ97" s="15">
        <v>26067.87</v>
      </c>
      <c r="CA97" s="15">
        <v>76.62</v>
      </c>
      <c r="CB97" s="15">
        <v>1962.2</v>
      </c>
      <c r="CC97" s="15">
        <v>-65940.259999999995</v>
      </c>
      <c r="CD97" s="15">
        <v>1046910.07</v>
      </c>
      <c r="CE97" s="15">
        <v>1037489.39</v>
      </c>
      <c r="CF97" s="15">
        <v>9420.68</v>
      </c>
      <c r="CG97" s="15">
        <v>197844.1</v>
      </c>
      <c r="CH97" s="15">
        <v>81517.39</v>
      </c>
      <c r="CI97" s="15">
        <v>26686.799999999999</v>
      </c>
      <c r="CJ97" s="15">
        <v>2981.19</v>
      </c>
      <c r="CK97" s="15">
        <v>0</v>
      </c>
      <c r="CL97" s="15">
        <v>333535</v>
      </c>
      <c r="CM97" s="15">
        <v>-805.13</v>
      </c>
      <c r="CN97" s="15">
        <v>6554664.75</v>
      </c>
      <c r="CO97" s="15">
        <v>370925.76</v>
      </c>
      <c r="CP97" s="15">
        <v>360841</v>
      </c>
      <c r="CQ97" s="15">
        <v>6209.35</v>
      </c>
      <c r="CR97" s="15">
        <v>3875.41</v>
      </c>
      <c r="CS97" s="15">
        <v>0</v>
      </c>
      <c r="CT97" s="15">
        <v>107753.81</v>
      </c>
      <c r="CU97" s="15">
        <v>49900.09</v>
      </c>
      <c r="CV97" s="15">
        <v>0</v>
      </c>
      <c r="CW97" s="15">
        <v>0</v>
      </c>
      <c r="CX97" s="15">
        <v>47131.83</v>
      </c>
      <c r="CY97" s="15">
        <v>260000</v>
      </c>
      <c r="CZ97" s="15">
        <v>31595</v>
      </c>
      <c r="DA97" s="15">
        <v>106342.76</v>
      </c>
    </row>
    <row r="98" spans="1:105" x14ac:dyDescent="0.2">
      <c r="A98" s="1" t="s">
        <v>231</v>
      </c>
      <c r="C98" s="6"/>
      <c r="D98" s="15">
        <v>1213.5999999999999</v>
      </c>
      <c r="E98" s="15">
        <v>0</v>
      </c>
      <c r="F98" s="15">
        <v>34598</v>
      </c>
      <c r="G98" s="15">
        <v>2828.95</v>
      </c>
      <c r="H98" s="15">
        <v>36610.07</v>
      </c>
      <c r="I98" s="15">
        <v>8780.02</v>
      </c>
      <c r="J98" s="15">
        <v>0</v>
      </c>
      <c r="K98" s="15">
        <v>2269.34</v>
      </c>
      <c r="L98" s="15">
        <v>0</v>
      </c>
      <c r="M98" s="15">
        <v>4806.1499999999996</v>
      </c>
      <c r="N98" s="15">
        <v>173.66</v>
      </c>
      <c r="O98" s="15">
        <v>0</v>
      </c>
      <c r="P98" s="15">
        <v>0</v>
      </c>
      <c r="Q98" s="15">
        <v>0</v>
      </c>
      <c r="R98" s="15">
        <v>5166.33</v>
      </c>
      <c r="S98" s="15">
        <v>6036.78</v>
      </c>
      <c r="T98" s="15">
        <v>0</v>
      </c>
      <c r="U98" s="15">
        <v>38198</v>
      </c>
      <c r="V98" s="15">
        <v>-7533.39</v>
      </c>
      <c r="W98" s="15">
        <v>0</v>
      </c>
      <c r="X98" s="15">
        <v>850.62</v>
      </c>
      <c r="Y98" s="15">
        <v>1277.95</v>
      </c>
      <c r="Z98" s="15">
        <v>1537.83</v>
      </c>
      <c r="AA98" s="15">
        <v>1306.8900000000001</v>
      </c>
      <c r="AB98" s="15">
        <v>0</v>
      </c>
      <c r="AC98" s="15">
        <v>0</v>
      </c>
      <c r="AD98" s="15">
        <v>49001.84</v>
      </c>
      <c r="AE98" s="15">
        <v>48415.64</v>
      </c>
      <c r="AF98" s="15">
        <v>586.20000000000005</v>
      </c>
      <c r="AG98" s="15">
        <v>5853.29</v>
      </c>
      <c r="AH98" s="15">
        <v>13384.39</v>
      </c>
      <c r="AI98" s="15">
        <v>11982.51</v>
      </c>
      <c r="AJ98" s="15">
        <v>1401.88</v>
      </c>
      <c r="AK98" s="15">
        <v>0</v>
      </c>
      <c r="AL98" s="15">
        <v>0</v>
      </c>
      <c r="AM98" s="15">
        <v>439.96</v>
      </c>
      <c r="AN98" s="15">
        <v>132682.96</v>
      </c>
      <c r="AO98" s="15">
        <v>132522.96</v>
      </c>
      <c r="AP98" s="15">
        <v>160</v>
      </c>
      <c r="AQ98" s="15">
        <v>0</v>
      </c>
      <c r="AR98" s="15">
        <v>0</v>
      </c>
      <c r="AS98" s="15">
        <v>24081.919999999998</v>
      </c>
      <c r="AT98" s="15">
        <v>155300</v>
      </c>
      <c r="AU98" s="15">
        <v>155300</v>
      </c>
      <c r="AV98" s="15">
        <v>0</v>
      </c>
      <c r="AW98" s="15">
        <v>17138.64</v>
      </c>
      <c r="AX98" s="15">
        <v>5352.59</v>
      </c>
      <c r="AY98" s="15">
        <v>2562.66</v>
      </c>
      <c r="AZ98" s="15">
        <v>5230.97</v>
      </c>
      <c r="BA98" s="15">
        <v>0</v>
      </c>
      <c r="BB98" s="15">
        <v>103.85</v>
      </c>
      <c r="BC98" s="15">
        <v>13835.18</v>
      </c>
      <c r="BD98" s="15">
        <v>255284.03</v>
      </c>
      <c r="BE98" s="15">
        <v>29.23</v>
      </c>
      <c r="BF98" s="15">
        <v>0</v>
      </c>
      <c r="BG98" s="15">
        <v>6825.99</v>
      </c>
      <c r="BH98" s="15">
        <v>0</v>
      </c>
      <c r="BI98" s="15">
        <v>40863.31</v>
      </c>
      <c r="BJ98" s="15">
        <v>39377.800000000003</v>
      </c>
      <c r="BK98" s="15">
        <v>1485.51</v>
      </c>
      <c r="BL98" s="15">
        <v>8780.86</v>
      </c>
      <c r="BM98" s="15">
        <v>7149.62</v>
      </c>
      <c r="BN98" s="15">
        <v>1631.24</v>
      </c>
      <c r="BO98" s="15">
        <v>2161.52</v>
      </c>
      <c r="BP98" s="15">
        <v>4960.21</v>
      </c>
      <c r="BQ98" s="15">
        <v>9435</v>
      </c>
      <c r="BR98" s="15">
        <v>2161.7600000000002</v>
      </c>
      <c r="BS98" s="15">
        <v>0</v>
      </c>
      <c r="BT98" s="15">
        <v>0</v>
      </c>
      <c r="BU98" s="15">
        <v>0</v>
      </c>
      <c r="BV98" s="15">
        <v>5443.33</v>
      </c>
      <c r="BW98" s="15">
        <v>3355.4</v>
      </c>
      <c r="BX98" s="15">
        <v>0</v>
      </c>
      <c r="BY98" s="15">
        <v>68803.39</v>
      </c>
      <c r="BZ98" s="15">
        <v>68322.19</v>
      </c>
      <c r="CA98" s="15">
        <v>151.19999999999999</v>
      </c>
      <c r="CB98" s="15">
        <v>330</v>
      </c>
      <c r="CC98" s="15">
        <v>0</v>
      </c>
      <c r="CD98" s="15">
        <v>7655.42</v>
      </c>
      <c r="CE98" s="15">
        <v>700</v>
      </c>
      <c r="CF98" s="15">
        <v>6955.42</v>
      </c>
      <c r="CG98" s="15">
        <v>0</v>
      </c>
      <c r="CH98" s="15">
        <v>533.65</v>
      </c>
      <c r="CI98" s="15">
        <v>357.5</v>
      </c>
      <c r="CJ98" s="15">
        <v>543.91999999999996</v>
      </c>
      <c r="CK98" s="15">
        <v>2708.76</v>
      </c>
      <c r="CL98" s="15">
        <v>131046</v>
      </c>
      <c r="CM98" s="15">
        <v>6179.28</v>
      </c>
      <c r="CN98" s="15">
        <v>0</v>
      </c>
      <c r="CO98" s="15">
        <v>13756.38</v>
      </c>
      <c r="CP98" s="15">
        <v>4344</v>
      </c>
      <c r="CQ98" s="15">
        <v>0</v>
      </c>
      <c r="CR98" s="15">
        <v>9412.3799999999992</v>
      </c>
      <c r="CS98" s="15">
        <v>0</v>
      </c>
      <c r="CT98" s="15">
        <v>0</v>
      </c>
      <c r="CU98" s="15">
        <v>8625.64</v>
      </c>
      <c r="CV98" s="15">
        <v>165</v>
      </c>
      <c r="CW98" s="15">
        <v>1363.27</v>
      </c>
      <c r="CX98" s="15">
        <v>150</v>
      </c>
      <c r="CY98" s="15">
        <v>810</v>
      </c>
      <c r="CZ98" s="15">
        <v>0</v>
      </c>
      <c r="DA98" s="15">
        <v>252.3</v>
      </c>
    </row>
    <row r="99" spans="1:105" x14ac:dyDescent="0.2">
      <c r="A99" s="1" t="s">
        <v>232</v>
      </c>
      <c r="C99" s="6"/>
      <c r="D99" s="15">
        <v>0</v>
      </c>
      <c r="E99" s="15">
        <v>23590</v>
      </c>
      <c r="F99" s="15">
        <v>6069</v>
      </c>
      <c r="G99" s="15">
        <v>0</v>
      </c>
      <c r="H99" s="15">
        <v>0</v>
      </c>
      <c r="I99" s="15">
        <v>8059.16</v>
      </c>
      <c r="J99" s="15">
        <v>0</v>
      </c>
      <c r="K99" s="15">
        <v>100400</v>
      </c>
      <c r="L99" s="15">
        <v>0</v>
      </c>
      <c r="M99" s="15">
        <v>400000</v>
      </c>
      <c r="N99" s="15">
        <v>0</v>
      </c>
      <c r="O99" s="15">
        <v>150</v>
      </c>
      <c r="P99" s="15">
        <v>1025</v>
      </c>
      <c r="Q99" s="15">
        <v>0</v>
      </c>
      <c r="R99" s="15">
        <v>0</v>
      </c>
      <c r="S99" s="15">
        <v>0</v>
      </c>
      <c r="T99" s="15">
        <v>0</v>
      </c>
      <c r="U99" s="15">
        <v>4387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3614.24</v>
      </c>
      <c r="AE99" s="15">
        <v>3614.24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200</v>
      </c>
      <c r="AR99" s="15">
        <v>0</v>
      </c>
      <c r="AS99" s="15">
        <v>0</v>
      </c>
      <c r="AT99" s="15">
        <v>4700</v>
      </c>
      <c r="AU99" s="15">
        <v>4700</v>
      </c>
      <c r="AV99" s="15">
        <v>0</v>
      </c>
      <c r="AW99" s="15">
        <v>60588.59</v>
      </c>
      <c r="AX99" s="15">
        <v>696.86</v>
      </c>
      <c r="AY99" s="15">
        <v>0</v>
      </c>
      <c r="AZ99" s="15">
        <v>3562.71</v>
      </c>
      <c r="BA99" s="15">
        <v>153450</v>
      </c>
      <c r="BB99" s="15">
        <v>0</v>
      </c>
      <c r="BC99" s="15">
        <v>0</v>
      </c>
      <c r="BD99" s="15">
        <v>107618.62</v>
      </c>
      <c r="BE99" s="15">
        <v>226</v>
      </c>
      <c r="BF99" s="15">
        <v>0</v>
      </c>
      <c r="BG99" s="15">
        <v>0</v>
      </c>
      <c r="BH99" s="15">
        <v>0</v>
      </c>
      <c r="BI99" s="15">
        <v>1900000</v>
      </c>
      <c r="BJ99" s="15">
        <v>1900000</v>
      </c>
      <c r="BK99" s="15">
        <v>0</v>
      </c>
      <c r="BL99" s="15">
        <v>320</v>
      </c>
      <c r="BM99" s="15">
        <v>320</v>
      </c>
      <c r="BN99" s="15">
        <v>0</v>
      </c>
      <c r="BO99" s="15">
        <v>0</v>
      </c>
      <c r="BP99" s="15">
        <v>10550.53</v>
      </c>
      <c r="BQ99" s="15">
        <v>0</v>
      </c>
      <c r="BR99" s="15">
        <v>0</v>
      </c>
      <c r="BS99" s="15">
        <v>0</v>
      </c>
      <c r="BT99" s="15">
        <v>0</v>
      </c>
      <c r="BU99" s="15">
        <v>9678.33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27383.34</v>
      </c>
      <c r="CE99" s="15">
        <v>27383.34</v>
      </c>
      <c r="CF99" s="15">
        <v>0</v>
      </c>
      <c r="CG99" s="15">
        <v>0</v>
      </c>
      <c r="CH99" s="15">
        <v>0</v>
      </c>
      <c r="CI99" s="15">
        <v>1686.39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325</v>
      </c>
      <c r="CP99" s="15">
        <v>0</v>
      </c>
      <c r="CQ99" s="15">
        <v>0</v>
      </c>
      <c r="CR99" s="15">
        <v>325</v>
      </c>
      <c r="CS99" s="15">
        <v>0</v>
      </c>
      <c r="CT99" s="15">
        <v>560</v>
      </c>
      <c r="CU99" s="15">
        <v>2515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850</v>
      </c>
    </row>
    <row r="100" spans="1:105" x14ac:dyDescent="0.2">
      <c r="A100" s="1" t="s">
        <v>233</v>
      </c>
      <c r="C100" s="6"/>
      <c r="D100" s="15">
        <v>204709.62</v>
      </c>
      <c r="E100" s="15">
        <v>6098897</v>
      </c>
      <c r="F100" s="15">
        <v>2896595</v>
      </c>
      <c r="G100" s="15">
        <v>729342.04</v>
      </c>
      <c r="H100" s="15">
        <v>1969969.82</v>
      </c>
      <c r="I100" s="15">
        <v>5401076.7000000002</v>
      </c>
      <c r="J100" s="15">
        <v>4816673</v>
      </c>
      <c r="K100" s="15">
        <v>487422.56</v>
      </c>
      <c r="L100" s="15">
        <v>38513.360000000001</v>
      </c>
      <c r="M100" s="15">
        <v>2650564.2999999998</v>
      </c>
      <c r="N100" s="15">
        <v>46756.01</v>
      </c>
      <c r="O100" s="15">
        <v>779535.24</v>
      </c>
      <c r="P100" s="15">
        <v>97046.21</v>
      </c>
      <c r="Q100" s="15">
        <v>24518.31</v>
      </c>
      <c r="R100" s="15">
        <v>118963.04</v>
      </c>
      <c r="S100" s="15">
        <v>556704.79</v>
      </c>
      <c r="T100" s="15">
        <v>27966341.870000001</v>
      </c>
      <c r="U100" s="15">
        <v>8552024</v>
      </c>
      <c r="V100" s="15">
        <v>846956.42</v>
      </c>
      <c r="W100" s="15">
        <v>247369</v>
      </c>
      <c r="X100" s="15">
        <v>1248890.6299999999</v>
      </c>
      <c r="Y100" s="15">
        <v>1863931.45</v>
      </c>
      <c r="Z100" s="15">
        <v>1783258.75</v>
      </c>
      <c r="AA100" s="15">
        <v>322062.3</v>
      </c>
      <c r="AB100" s="15">
        <v>0</v>
      </c>
      <c r="AC100" s="15">
        <v>2826644.73</v>
      </c>
      <c r="AD100" s="15">
        <v>4217726.0199999996</v>
      </c>
      <c r="AE100" s="15">
        <v>4010116.07</v>
      </c>
      <c r="AF100" s="15">
        <v>207609.95</v>
      </c>
      <c r="AG100" s="15">
        <v>704754.36</v>
      </c>
      <c r="AH100" s="15">
        <v>4529026.78</v>
      </c>
      <c r="AI100" s="15">
        <v>4436583.03</v>
      </c>
      <c r="AJ100" s="15">
        <v>92443.75</v>
      </c>
      <c r="AK100" s="15">
        <v>2036989.87</v>
      </c>
      <c r="AL100" s="15">
        <v>1795859</v>
      </c>
      <c r="AM100" s="15">
        <v>167995.82</v>
      </c>
      <c r="AN100" s="15">
        <v>18172466.650000002</v>
      </c>
      <c r="AO100" s="15">
        <v>14323216.050000001</v>
      </c>
      <c r="AP100" s="15">
        <v>3849250.6</v>
      </c>
      <c r="AQ100" s="15">
        <v>58025.96</v>
      </c>
      <c r="AR100" s="15">
        <v>167051.91</v>
      </c>
      <c r="AS100" s="15">
        <v>12221181</v>
      </c>
      <c r="AT100" s="15">
        <v>206244387.59999999</v>
      </c>
      <c r="AU100" s="15">
        <v>206146000</v>
      </c>
      <c r="AV100" s="15">
        <v>98387.6</v>
      </c>
      <c r="AW100" s="15">
        <v>25106763.300000001</v>
      </c>
      <c r="AX100" s="15">
        <v>1414721.26</v>
      </c>
      <c r="AY100" s="15">
        <v>351494.92</v>
      </c>
      <c r="AZ100" s="15">
        <v>1472142.49</v>
      </c>
      <c r="BA100" s="15">
        <v>7510230.5099999998</v>
      </c>
      <c r="BB100" s="15">
        <v>685742.22</v>
      </c>
      <c r="BC100" s="15">
        <v>777100.58</v>
      </c>
      <c r="BD100" s="15">
        <v>11470372.4</v>
      </c>
      <c r="BE100" s="15">
        <v>474541.38</v>
      </c>
      <c r="BF100" s="15">
        <v>445841.27</v>
      </c>
      <c r="BG100" s="15">
        <v>1890813.05</v>
      </c>
      <c r="BH100" s="15">
        <v>12930</v>
      </c>
      <c r="BI100" s="15">
        <v>2920358.78</v>
      </c>
      <c r="BJ100" s="15">
        <v>2679520.4300000002</v>
      </c>
      <c r="BK100" s="15">
        <v>240838.35</v>
      </c>
      <c r="BL100" s="15">
        <v>5421648.71</v>
      </c>
      <c r="BM100" s="15">
        <v>3543846.8</v>
      </c>
      <c r="BN100" s="15">
        <v>1877801.91</v>
      </c>
      <c r="BO100" s="15">
        <v>916469.94</v>
      </c>
      <c r="BP100" s="15">
        <v>2788479.49</v>
      </c>
      <c r="BQ100" s="15">
        <v>2099875</v>
      </c>
      <c r="BR100" s="15">
        <v>361667.82</v>
      </c>
      <c r="BS100" s="15">
        <v>9692781.9299999997</v>
      </c>
      <c r="BT100" s="15">
        <v>873488.37</v>
      </c>
      <c r="BU100" s="15">
        <v>1306101.99</v>
      </c>
      <c r="BV100" s="15">
        <v>2921701.51</v>
      </c>
      <c r="BW100" s="15">
        <v>593349.24</v>
      </c>
      <c r="BX100" s="15">
        <v>329474.63</v>
      </c>
      <c r="BY100" s="15">
        <v>2548241.08</v>
      </c>
      <c r="BZ100" s="15">
        <v>2457853.4900000002</v>
      </c>
      <c r="CA100" s="15">
        <v>66566.880000000005</v>
      </c>
      <c r="CB100" s="15">
        <v>23820.71</v>
      </c>
      <c r="CC100" s="15">
        <v>52887.99</v>
      </c>
      <c r="CD100" s="15">
        <v>25502617.84</v>
      </c>
      <c r="CE100" s="15">
        <v>23957047.18</v>
      </c>
      <c r="CF100" s="15">
        <v>1545570.66</v>
      </c>
      <c r="CG100" s="15">
        <v>2534722.96</v>
      </c>
      <c r="CH100" s="15">
        <v>345875.66</v>
      </c>
      <c r="CI100" s="15">
        <v>133693.39000000001</v>
      </c>
      <c r="CJ100" s="15">
        <v>212181.56</v>
      </c>
      <c r="CK100" s="15">
        <v>1029191.61</v>
      </c>
      <c r="CL100" s="15">
        <v>3951429</v>
      </c>
      <c r="CM100" s="15">
        <v>302384.77</v>
      </c>
      <c r="CN100" s="15">
        <v>117682139.27</v>
      </c>
      <c r="CO100" s="15">
        <v>8354041.3300000001</v>
      </c>
      <c r="CP100" s="15">
        <v>7774204</v>
      </c>
      <c r="CQ100" s="15">
        <v>110357.6</v>
      </c>
      <c r="CR100" s="15">
        <v>469479.73</v>
      </c>
      <c r="CS100" s="15">
        <v>512635.57</v>
      </c>
      <c r="CT100" s="15">
        <v>5321385.38</v>
      </c>
      <c r="CU100" s="15">
        <v>1198563.28</v>
      </c>
      <c r="CV100" s="15">
        <v>227546.95</v>
      </c>
      <c r="CW100" s="15">
        <v>186811.67</v>
      </c>
      <c r="CX100" s="15">
        <v>155583.56</v>
      </c>
      <c r="CY100" s="15">
        <v>1124816</v>
      </c>
      <c r="CZ100" s="15">
        <v>3229937</v>
      </c>
      <c r="DA100" s="15">
        <v>1397537.7</v>
      </c>
    </row>
    <row r="101" spans="1:105" x14ac:dyDescent="0.2">
      <c r="A101" s="1" t="s">
        <v>234</v>
      </c>
      <c r="C101" s="6"/>
      <c r="D101" s="15">
        <v>0</v>
      </c>
      <c r="E101" s="15">
        <v>0</v>
      </c>
      <c r="F101" s="15">
        <v>0</v>
      </c>
      <c r="G101" s="15">
        <v>1127.58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15835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30060.720000000001</v>
      </c>
      <c r="Z101" s="15">
        <v>150168</v>
      </c>
      <c r="AA101" s="15">
        <v>0</v>
      </c>
      <c r="AB101" s="15">
        <v>35836.04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-1497.56</v>
      </c>
      <c r="AU101" s="15">
        <v>0</v>
      </c>
      <c r="AV101" s="15">
        <v>-1497.56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-1360.64</v>
      </c>
      <c r="BJ101" s="15">
        <v>0</v>
      </c>
      <c r="BK101" s="15">
        <v>-1360.64</v>
      </c>
      <c r="BL101" s="15">
        <v>0</v>
      </c>
      <c r="BM101" s="15">
        <v>0</v>
      </c>
      <c r="BN101" s="15">
        <v>0</v>
      </c>
      <c r="BO101" s="15">
        <v>0</v>
      </c>
      <c r="BP101" s="15">
        <v>173331.6</v>
      </c>
      <c r="BQ101" s="15">
        <v>0</v>
      </c>
      <c r="BR101" s="15">
        <v>9336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135228</v>
      </c>
      <c r="CD101" s="15">
        <v>0</v>
      </c>
      <c r="CE101" s="15">
        <v>0</v>
      </c>
      <c r="CF101" s="15">
        <v>0</v>
      </c>
      <c r="CG101" s="15">
        <v>-39266.74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21150</v>
      </c>
      <c r="CZ101" s="15">
        <v>0</v>
      </c>
      <c r="DA101" s="15">
        <v>0</v>
      </c>
    </row>
    <row r="102" spans="1:105" x14ac:dyDescent="0.2">
      <c r="A102" s="1" t="s">
        <v>235</v>
      </c>
      <c r="C102" s="6"/>
      <c r="D102" s="15">
        <v>66134.67</v>
      </c>
      <c r="E102" s="15">
        <v>3412338</v>
      </c>
      <c r="F102" s="15">
        <v>1692743</v>
      </c>
      <c r="G102" s="15">
        <v>355234.92</v>
      </c>
      <c r="H102" s="15">
        <v>2205798.84</v>
      </c>
      <c r="I102" s="15">
        <v>3576315.46</v>
      </c>
      <c r="J102" s="15">
        <v>2610284</v>
      </c>
      <c r="K102" s="15">
        <v>353500.37</v>
      </c>
      <c r="L102" s="15">
        <v>196393.76</v>
      </c>
      <c r="M102" s="15">
        <v>1702159.54</v>
      </c>
      <c r="N102" s="15">
        <v>32940.32</v>
      </c>
      <c r="O102" s="15">
        <v>337153.79</v>
      </c>
      <c r="P102" s="15">
        <v>133.46</v>
      </c>
      <c r="Q102" s="15">
        <v>0</v>
      </c>
      <c r="R102" s="15">
        <v>3410.65</v>
      </c>
      <c r="S102" s="15">
        <v>465761.66</v>
      </c>
      <c r="T102" s="15">
        <v>17971477.579999998</v>
      </c>
      <c r="U102" s="15">
        <v>6242106</v>
      </c>
      <c r="V102" s="15">
        <v>583050.07999999996</v>
      </c>
      <c r="W102" s="15">
        <v>444.74</v>
      </c>
      <c r="X102" s="15">
        <v>853432.66</v>
      </c>
      <c r="Y102" s="15">
        <v>1134066.1599999999</v>
      </c>
      <c r="Z102" s="15">
        <v>952577.23</v>
      </c>
      <c r="AA102" s="15">
        <v>257.02999999999997</v>
      </c>
      <c r="AB102" s="15">
        <v>1446.19</v>
      </c>
      <c r="AC102" s="15">
        <v>1303770.99</v>
      </c>
      <c r="AD102" s="15">
        <v>3959099.06</v>
      </c>
      <c r="AE102" s="15">
        <v>3956820.97</v>
      </c>
      <c r="AF102" s="15">
        <v>2278.09</v>
      </c>
      <c r="AG102" s="15">
        <v>290963.61</v>
      </c>
      <c r="AH102" s="15">
        <v>2350137.37</v>
      </c>
      <c r="AI102" s="15">
        <v>2298050.1800000002</v>
      </c>
      <c r="AJ102" s="15">
        <v>52087.19</v>
      </c>
      <c r="AK102" s="15">
        <v>1070241.75</v>
      </c>
      <c r="AL102" s="15">
        <v>1221601</v>
      </c>
      <c r="AM102" s="15">
        <v>43064.21</v>
      </c>
      <c r="AN102" s="15">
        <v>9947035.2200000007</v>
      </c>
      <c r="AO102" s="15">
        <v>8451849.0299999993</v>
      </c>
      <c r="AP102" s="15">
        <v>1495186.19</v>
      </c>
      <c r="AQ102" s="15">
        <v>24296.799999999999</v>
      </c>
      <c r="AR102" s="15">
        <v>100926.8</v>
      </c>
      <c r="AS102" s="15">
        <v>9646988.6600000001</v>
      </c>
      <c r="AT102" s="15">
        <v>128265374.31</v>
      </c>
      <c r="AU102" s="15">
        <v>128262700</v>
      </c>
      <c r="AV102" s="15">
        <v>2674.31</v>
      </c>
      <c r="AW102" s="15">
        <v>16034004.540000001</v>
      </c>
      <c r="AX102" s="15">
        <v>985067.94</v>
      </c>
      <c r="AY102" s="15">
        <v>162007.31</v>
      </c>
      <c r="AZ102" s="15">
        <v>1046263.64</v>
      </c>
      <c r="BA102" s="15">
        <v>5530671.54</v>
      </c>
      <c r="BB102" s="15">
        <v>571714.61</v>
      </c>
      <c r="BC102" s="15">
        <v>276573.82</v>
      </c>
      <c r="BD102" s="15">
        <v>2704386.71</v>
      </c>
      <c r="BE102" s="15">
        <v>279692.81</v>
      </c>
      <c r="BF102" s="15">
        <v>68128.61</v>
      </c>
      <c r="BG102" s="15">
        <v>1135603.1599999999</v>
      </c>
      <c r="BH102" s="15">
        <v>6865</v>
      </c>
      <c r="BI102" s="15">
        <v>1830977.81</v>
      </c>
      <c r="BJ102" s="15">
        <v>1627178.45</v>
      </c>
      <c r="BK102" s="15">
        <v>203799.36</v>
      </c>
      <c r="BL102" s="15">
        <v>2581498.2599999998</v>
      </c>
      <c r="BM102" s="15">
        <v>1867621.84</v>
      </c>
      <c r="BN102" s="15">
        <v>713876.42</v>
      </c>
      <c r="BO102" s="15">
        <v>593139.79</v>
      </c>
      <c r="BP102" s="15">
        <v>676756.15</v>
      </c>
      <c r="BQ102" s="15">
        <v>1014415</v>
      </c>
      <c r="BR102" s="15">
        <v>238614.1</v>
      </c>
      <c r="BS102" s="15">
        <v>4273936.78</v>
      </c>
      <c r="BT102" s="15">
        <v>416203.77</v>
      </c>
      <c r="BU102" s="15">
        <v>832821.54</v>
      </c>
      <c r="BV102" s="15">
        <v>1786318.02</v>
      </c>
      <c r="BW102" s="15">
        <v>409485.12</v>
      </c>
      <c r="BX102" s="15">
        <v>185451.31</v>
      </c>
      <c r="BY102" s="15">
        <v>1674799.34</v>
      </c>
      <c r="BZ102" s="15">
        <v>1672343.65</v>
      </c>
      <c r="CA102" s="15">
        <v>1487.56</v>
      </c>
      <c r="CB102" s="15">
        <v>968.13</v>
      </c>
      <c r="CC102" s="15">
        <v>1616907.6</v>
      </c>
      <c r="CD102" s="15">
        <v>16790922.420000002</v>
      </c>
      <c r="CE102" s="15">
        <v>15820830.59</v>
      </c>
      <c r="CF102" s="15">
        <v>970091.83</v>
      </c>
      <c r="CG102" s="15">
        <v>2830926.11</v>
      </c>
      <c r="CH102" s="15">
        <v>230013.29</v>
      </c>
      <c r="CI102" s="15">
        <v>90913.59</v>
      </c>
      <c r="CJ102" s="15">
        <v>104165.62</v>
      </c>
      <c r="CK102" s="15">
        <v>56671.71</v>
      </c>
      <c r="CL102" s="15">
        <v>-388603</v>
      </c>
      <c r="CM102" s="15">
        <v>25350.46</v>
      </c>
      <c r="CN102" s="15">
        <v>80134453.129999995</v>
      </c>
      <c r="CO102" s="15">
        <v>5095045.3899999997</v>
      </c>
      <c r="CP102" s="15">
        <v>4697111</v>
      </c>
      <c r="CQ102" s="15">
        <v>76285.850000000006</v>
      </c>
      <c r="CR102" s="15">
        <v>321648.53999999998</v>
      </c>
      <c r="CS102" s="15">
        <v>172302.71</v>
      </c>
      <c r="CT102" s="15">
        <v>4474354.88</v>
      </c>
      <c r="CU102" s="15">
        <v>8297.0300000000007</v>
      </c>
      <c r="CV102" s="15">
        <v>130501.6</v>
      </c>
      <c r="CW102" s="15">
        <v>116336.95</v>
      </c>
      <c r="CX102" s="15">
        <v>97726.95</v>
      </c>
      <c r="CY102" s="15">
        <v>717864</v>
      </c>
      <c r="CZ102" s="15">
        <v>2565908</v>
      </c>
      <c r="DA102" s="15">
        <v>622543.06999999995</v>
      </c>
    </row>
    <row r="103" spans="1:105" x14ac:dyDescent="0.2">
      <c r="A103" s="1" t="s">
        <v>236</v>
      </c>
      <c r="C103" s="6"/>
      <c r="D103" s="15">
        <v>0</v>
      </c>
      <c r="E103" s="15">
        <v>1214827</v>
      </c>
      <c r="F103" s="15">
        <v>61000</v>
      </c>
      <c r="G103" s="15">
        <v>0</v>
      </c>
      <c r="H103" s="15">
        <v>384845</v>
      </c>
      <c r="I103" s="15">
        <v>2406314.52</v>
      </c>
      <c r="J103" s="15">
        <v>833038</v>
      </c>
      <c r="K103" s="15">
        <v>49795</v>
      </c>
      <c r="L103" s="15">
        <v>0</v>
      </c>
      <c r="M103" s="15">
        <v>1197207.93</v>
      </c>
      <c r="N103" s="15">
        <v>0</v>
      </c>
      <c r="O103" s="15">
        <v>191855</v>
      </c>
      <c r="P103" s="15">
        <v>-224</v>
      </c>
      <c r="Q103" s="15">
        <v>0</v>
      </c>
      <c r="R103" s="15">
        <v>138947.95000000001</v>
      </c>
      <c r="S103" s="15">
        <v>683000</v>
      </c>
      <c r="T103" s="15">
        <v>7001586.7800000003</v>
      </c>
      <c r="U103" s="15">
        <v>415000</v>
      </c>
      <c r="V103" s="15">
        <v>79703.649999999994</v>
      </c>
      <c r="W103" s="15">
        <v>0</v>
      </c>
      <c r="X103" s="15">
        <v>550749</v>
      </c>
      <c r="Y103" s="15">
        <v>690000.15</v>
      </c>
      <c r="Z103" s="15">
        <v>393977.77</v>
      </c>
      <c r="AA103" s="15">
        <v>-27153</v>
      </c>
      <c r="AB103" s="15">
        <v>4441</v>
      </c>
      <c r="AC103" s="15">
        <v>971091.99</v>
      </c>
      <c r="AD103" s="15">
        <v>121167</v>
      </c>
      <c r="AE103" s="15">
        <v>150067</v>
      </c>
      <c r="AF103" s="15">
        <v>-28900</v>
      </c>
      <c r="AG103" s="15">
        <v>289784</v>
      </c>
      <c r="AH103" s="15">
        <v>2302200.25</v>
      </c>
      <c r="AI103" s="15">
        <v>2286879.25</v>
      </c>
      <c r="AJ103" s="15">
        <v>15321</v>
      </c>
      <c r="AK103" s="15">
        <v>735000</v>
      </c>
      <c r="AL103" s="15">
        <v>856051</v>
      </c>
      <c r="AM103" s="15">
        <v>0</v>
      </c>
      <c r="AN103" s="15">
        <v>4438078.4800000004</v>
      </c>
      <c r="AO103" s="15">
        <v>4159974.14</v>
      </c>
      <c r="AP103" s="15">
        <v>278104.34000000003</v>
      </c>
      <c r="AQ103" s="15">
        <v>7686</v>
      </c>
      <c r="AR103" s="15">
        <v>-53921</v>
      </c>
      <c r="AS103" s="15">
        <v>4024777.02</v>
      </c>
      <c r="AT103" s="15">
        <v>39903100</v>
      </c>
      <c r="AU103" s="15">
        <v>39903100</v>
      </c>
      <c r="AV103" s="15">
        <v>0</v>
      </c>
      <c r="AW103" s="15">
        <v>0</v>
      </c>
      <c r="AX103" s="15">
        <v>0</v>
      </c>
      <c r="AY103" s="15">
        <v>16909</v>
      </c>
      <c r="AZ103" s="15">
        <v>0</v>
      </c>
      <c r="BA103" s="15">
        <v>3749519.34</v>
      </c>
      <c r="BB103" s="15">
        <v>425670</v>
      </c>
      <c r="BC103" s="15">
        <v>0</v>
      </c>
      <c r="BD103" s="15">
        <v>2935500</v>
      </c>
      <c r="BE103" s="15">
        <v>0</v>
      </c>
      <c r="BF103" s="15">
        <v>0</v>
      </c>
      <c r="BG103" s="15">
        <v>784281.77</v>
      </c>
      <c r="BH103" s="15">
        <v>0</v>
      </c>
      <c r="BI103" s="15">
        <v>448441.87</v>
      </c>
      <c r="BJ103" s="15">
        <v>398441.87</v>
      </c>
      <c r="BK103" s="15">
        <v>50000</v>
      </c>
      <c r="BL103" s="15">
        <v>1777554</v>
      </c>
      <c r="BM103" s="15">
        <v>1737894</v>
      </c>
      <c r="BN103" s="15">
        <v>39660</v>
      </c>
      <c r="BO103" s="15">
        <v>10173</v>
      </c>
      <c r="BP103" s="15">
        <v>157840.95999999999</v>
      </c>
      <c r="BQ103" s="15">
        <v>399209</v>
      </c>
      <c r="BR103" s="15">
        <v>0</v>
      </c>
      <c r="BS103" s="15">
        <v>-240422.24</v>
      </c>
      <c r="BT103" s="15">
        <v>541168</v>
      </c>
      <c r="BU103" s="15">
        <v>1015000</v>
      </c>
      <c r="BV103" s="15">
        <v>0</v>
      </c>
      <c r="BW103" s="15">
        <v>221997.69</v>
      </c>
      <c r="BX103" s="15">
        <v>4188</v>
      </c>
      <c r="BY103" s="15">
        <v>1914029.27</v>
      </c>
      <c r="BZ103" s="15">
        <v>1818162.48</v>
      </c>
      <c r="CA103" s="15">
        <v>90039.79</v>
      </c>
      <c r="CB103" s="15">
        <v>5827</v>
      </c>
      <c r="CC103" s="15">
        <v>70406.44</v>
      </c>
      <c r="CD103" s="15">
        <v>12807218</v>
      </c>
      <c r="CE103" s="15">
        <v>12807218</v>
      </c>
      <c r="CF103" s="15">
        <v>0</v>
      </c>
      <c r="CG103" s="15">
        <v>0</v>
      </c>
      <c r="CH103" s="15">
        <v>21265</v>
      </c>
      <c r="CI103" s="15">
        <v>14676</v>
      </c>
      <c r="CJ103" s="15">
        <v>126718</v>
      </c>
      <c r="CK103" s="15">
        <v>972188</v>
      </c>
      <c r="CL103" s="15">
        <v>0</v>
      </c>
      <c r="CM103" s="15">
        <v>0</v>
      </c>
      <c r="CN103" s="15">
        <v>41711220</v>
      </c>
      <c r="CO103" s="15">
        <v>1012648</v>
      </c>
      <c r="CP103" s="15">
        <v>691594</v>
      </c>
      <c r="CQ103" s="15">
        <v>0</v>
      </c>
      <c r="CR103" s="15">
        <v>321054</v>
      </c>
      <c r="CS103" s="15">
        <v>324328</v>
      </c>
      <c r="CT103" s="15">
        <v>1702060</v>
      </c>
      <c r="CU103" s="15">
        <v>42515</v>
      </c>
      <c r="CV103" s="15">
        <v>5162</v>
      </c>
      <c r="CW103" s="15">
        <v>33792</v>
      </c>
      <c r="CX103" s="15">
        <v>0</v>
      </c>
      <c r="CY103" s="15">
        <v>713000</v>
      </c>
      <c r="CZ103" s="15">
        <v>394435</v>
      </c>
      <c r="DA103" s="15">
        <v>399491</v>
      </c>
    </row>
    <row r="104" spans="1:105" x14ac:dyDescent="0.2">
      <c r="A104" s="1" t="s">
        <v>237</v>
      </c>
      <c r="C104" s="6"/>
      <c r="D104" s="15">
        <v>0</v>
      </c>
      <c r="E104" s="15">
        <v>342796</v>
      </c>
      <c r="F104" s="15">
        <v>269829</v>
      </c>
      <c r="G104" s="15">
        <v>61757.43</v>
      </c>
      <c r="H104" s="15">
        <v>155000</v>
      </c>
      <c r="I104" s="15">
        <v>587451.14</v>
      </c>
      <c r="J104" s="15">
        <v>0</v>
      </c>
      <c r="K104" s="15">
        <v>33066.379999999997</v>
      </c>
      <c r="L104" s="15">
        <v>5408.27</v>
      </c>
      <c r="M104" s="15">
        <v>0</v>
      </c>
      <c r="N104" s="15">
        <v>0</v>
      </c>
      <c r="O104" s="15">
        <v>3329.54</v>
      </c>
      <c r="P104" s="15">
        <v>0</v>
      </c>
      <c r="Q104" s="15">
        <v>0</v>
      </c>
      <c r="R104" s="15">
        <v>13776.95</v>
      </c>
      <c r="S104" s="15">
        <v>61730.29</v>
      </c>
      <c r="T104" s="15">
        <v>1441720.88</v>
      </c>
      <c r="U104" s="15">
        <v>703647</v>
      </c>
      <c r="V104" s="15">
        <v>13651.35</v>
      </c>
      <c r="W104" s="15">
        <v>3081.41</v>
      </c>
      <c r="X104" s="15">
        <v>0</v>
      </c>
      <c r="Y104" s="15">
        <v>199028.4</v>
      </c>
      <c r="Z104" s="15">
        <v>212047.58</v>
      </c>
      <c r="AA104" s="15">
        <v>25033.59</v>
      </c>
      <c r="AB104" s="15">
        <v>349.23</v>
      </c>
      <c r="AC104" s="15">
        <v>321210.73</v>
      </c>
      <c r="AD104" s="15">
        <v>211060.59</v>
      </c>
      <c r="AE104" s="15">
        <v>205885.82</v>
      </c>
      <c r="AF104" s="15">
        <v>5174.7700000000004</v>
      </c>
      <c r="AG104" s="15">
        <v>28693.88</v>
      </c>
      <c r="AH104" s="15">
        <v>280000</v>
      </c>
      <c r="AI104" s="15">
        <v>280000</v>
      </c>
      <c r="AJ104" s="15">
        <v>0</v>
      </c>
      <c r="AK104" s="15">
        <v>160828.13</v>
      </c>
      <c r="AL104" s="15">
        <v>145759</v>
      </c>
      <c r="AM104" s="15">
        <v>0</v>
      </c>
      <c r="AN104" s="15">
        <v>1357592.21</v>
      </c>
      <c r="AO104" s="15">
        <v>1052013.9099999999</v>
      </c>
      <c r="AP104" s="15">
        <v>305578.3</v>
      </c>
      <c r="AQ104" s="15">
        <v>0</v>
      </c>
      <c r="AR104" s="15">
        <v>29709.73</v>
      </c>
      <c r="AS104" s="15">
        <v>783622.13</v>
      </c>
      <c r="AT104" s="15">
        <v>12539000</v>
      </c>
      <c r="AU104" s="15">
        <v>12539000</v>
      </c>
      <c r="AV104" s="15">
        <v>0</v>
      </c>
      <c r="AW104" s="15">
        <v>4016618.63</v>
      </c>
      <c r="AX104" s="15">
        <v>631435.13</v>
      </c>
      <c r="AY104" s="15">
        <v>12920.19</v>
      </c>
      <c r="AZ104" s="15">
        <v>646797.53</v>
      </c>
      <c r="BA104" s="15">
        <v>542279.32999999996</v>
      </c>
      <c r="BB104" s="15">
        <v>43804.03</v>
      </c>
      <c r="BC104" s="15">
        <v>677998.84</v>
      </c>
      <c r="BD104" s="15">
        <v>0</v>
      </c>
      <c r="BE104" s="15">
        <v>69945.81</v>
      </c>
      <c r="BF104" s="15">
        <v>38294.29</v>
      </c>
      <c r="BG104" s="15">
        <v>98363</v>
      </c>
      <c r="BH104" s="15">
        <v>0</v>
      </c>
      <c r="BI104" s="15">
        <v>91926.26</v>
      </c>
      <c r="BJ104" s="15">
        <v>79343.929999999993</v>
      </c>
      <c r="BK104" s="15">
        <v>12582.33</v>
      </c>
      <c r="BL104" s="15">
        <v>487265.66</v>
      </c>
      <c r="BM104" s="15">
        <v>218930.5</v>
      </c>
      <c r="BN104" s="15">
        <v>268335.15999999997</v>
      </c>
      <c r="BO104" s="15">
        <v>68903.37</v>
      </c>
      <c r="BP104" s="15">
        <v>71210.960000000006</v>
      </c>
      <c r="BQ104" s="15">
        <v>131313</v>
      </c>
      <c r="BR104" s="15">
        <v>4719.22</v>
      </c>
      <c r="BS104" s="15">
        <v>788158.46</v>
      </c>
      <c r="BT104" s="15">
        <v>41037</v>
      </c>
      <c r="BU104" s="15">
        <v>74573.45</v>
      </c>
      <c r="BV104" s="15">
        <v>2400168.9900000002</v>
      </c>
      <c r="BW104" s="15">
        <v>41300</v>
      </c>
      <c r="BX104" s="15">
        <v>4128.4399999999996</v>
      </c>
      <c r="BY104" s="15">
        <v>283949.36</v>
      </c>
      <c r="BZ104" s="15">
        <v>269573.21000000002</v>
      </c>
      <c r="CA104" s="15">
        <v>11370.15</v>
      </c>
      <c r="CB104" s="15">
        <v>3006</v>
      </c>
      <c r="CC104" s="15">
        <v>75489.19</v>
      </c>
      <c r="CD104" s="15">
        <v>1436334.73</v>
      </c>
      <c r="CE104" s="15">
        <v>1326334.73</v>
      </c>
      <c r="CF104" s="15">
        <v>110000</v>
      </c>
      <c r="CG104" s="15">
        <v>241796</v>
      </c>
      <c r="CH104" s="15">
        <v>7565</v>
      </c>
      <c r="CI104" s="15">
        <v>26101.47</v>
      </c>
      <c r="CJ104" s="15">
        <v>7346.67</v>
      </c>
      <c r="CK104" s="15">
        <v>147724.97</v>
      </c>
      <c r="CL104" s="15">
        <v>1005797</v>
      </c>
      <c r="CM104" s="15">
        <v>3824</v>
      </c>
      <c r="CN104" s="15">
        <v>13183239.23</v>
      </c>
      <c r="CO104" s="15">
        <v>18277</v>
      </c>
      <c r="CP104" s="15">
        <v>6977</v>
      </c>
      <c r="CQ104" s="15">
        <v>854.44</v>
      </c>
      <c r="CR104" s="15">
        <v>10445.56</v>
      </c>
      <c r="CS104" s="15">
        <v>39525</v>
      </c>
      <c r="CT104" s="15">
        <v>313450.74</v>
      </c>
      <c r="CU104" s="15">
        <v>83317.5</v>
      </c>
      <c r="CV104" s="15">
        <v>7534.76</v>
      </c>
      <c r="CW104" s="15">
        <v>0</v>
      </c>
      <c r="CX104" s="15">
        <v>45.36</v>
      </c>
      <c r="CY104" s="15">
        <v>147038</v>
      </c>
      <c r="CZ104" s="15">
        <v>1395</v>
      </c>
      <c r="DA104" s="15">
        <v>121051.39</v>
      </c>
    </row>
    <row r="105" spans="1:105" x14ac:dyDescent="0.2">
      <c r="A105" s="1" t="s">
        <v>238</v>
      </c>
      <c r="C105" s="6"/>
      <c r="D105" s="15">
        <v>0</v>
      </c>
      <c r="E105" s="15">
        <v>0</v>
      </c>
      <c r="F105" s="15">
        <v>78910</v>
      </c>
      <c r="G105" s="15">
        <v>0</v>
      </c>
      <c r="H105" s="15">
        <v>7955.65</v>
      </c>
      <c r="I105" s="15">
        <v>0</v>
      </c>
      <c r="J105" s="15">
        <v>0</v>
      </c>
      <c r="K105" s="15">
        <v>0</v>
      </c>
      <c r="L105" s="15">
        <v>0</v>
      </c>
      <c r="M105" s="15">
        <v>475.42</v>
      </c>
      <c r="N105" s="15">
        <v>0</v>
      </c>
      <c r="O105" s="15">
        <v>0</v>
      </c>
      <c r="P105" s="15">
        <v>0</v>
      </c>
      <c r="Q105" s="15">
        <v>0</v>
      </c>
      <c r="R105" s="15">
        <v>28249.05</v>
      </c>
      <c r="S105" s="15">
        <v>2258.4</v>
      </c>
      <c r="T105" s="15">
        <v>20802.16</v>
      </c>
      <c r="U105" s="15">
        <v>0</v>
      </c>
      <c r="V105" s="15">
        <v>0</v>
      </c>
      <c r="W105" s="15">
        <v>109.72</v>
      </c>
      <c r="X105" s="15">
        <v>0</v>
      </c>
      <c r="Y105" s="15">
        <v>0</v>
      </c>
      <c r="Z105" s="15">
        <v>4047.07</v>
      </c>
      <c r="AA105" s="15">
        <v>0</v>
      </c>
      <c r="AB105" s="15">
        <v>0</v>
      </c>
      <c r="AC105" s="15">
        <v>1629.52</v>
      </c>
      <c r="AD105" s="15">
        <v>27990.9</v>
      </c>
      <c r="AE105" s="15">
        <v>0</v>
      </c>
      <c r="AF105" s="15">
        <v>27990.9</v>
      </c>
      <c r="AG105" s="15">
        <v>0</v>
      </c>
      <c r="AH105" s="15">
        <v>2037.36</v>
      </c>
      <c r="AI105" s="15">
        <v>2037.36</v>
      </c>
      <c r="AJ105" s="15">
        <v>0</v>
      </c>
      <c r="AK105" s="15">
        <v>5257.62</v>
      </c>
      <c r="AL105" s="15">
        <v>3046</v>
      </c>
      <c r="AM105" s="15">
        <v>0</v>
      </c>
      <c r="AN105" s="15">
        <v>137.12</v>
      </c>
      <c r="AO105" s="15">
        <v>0</v>
      </c>
      <c r="AP105" s="15">
        <v>137.12</v>
      </c>
      <c r="AQ105" s="15">
        <v>0</v>
      </c>
      <c r="AR105" s="15">
        <v>0</v>
      </c>
      <c r="AS105" s="15">
        <v>3963.32</v>
      </c>
      <c r="AT105" s="15">
        <v>0</v>
      </c>
      <c r="AU105" s="15">
        <v>0</v>
      </c>
      <c r="AV105" s="15">
        <v>0</v>
      </c>
      <c r="AW105" s="15">
        <v>0</v>
      </c>
      <c r="AX105" s="15">
        <v>678.54</v>
      </c>
      <c r="AY105" s="15">
        <v>312.06</v>
      </c>
      <c r="AZ105" s="15">
        <v>0</v>
      </c>
      <c r="BA105" s="15">
        <v>0</v>
      </c>
      <c r="BB105" s="15">
        <v>0</v>
      </c>
      <c r="BC105" s="15">
        <v>129.03</v>
      </c>
      <c r="BD105" s="15">
        <v>0</v>
      </c>
      <c r="BE105" s="15">
        <v>38.85</v>
      </c>
      <c r="BF105" s="15">
        <v>504.21</v>
      </c>
      <c r="BG105" s="15">
        <v>0</v>
      </c>
      <c r="BH105" s="15">
        <v>0</v>
      </c>
      <c r="BI105" s="15">
        <v>333.52</v>
      </c>
      <c r="BJ105" s="15">
        <v>0</v>
      </c>
      <c r="BK105" s="15">
        <v>333.52</v>
      </c>
      <c r="BL105" s="15">
        <v>19796.72</v>
      </c>
      <c r="BM105" s="15">
        <v>19796.72</v>
      </c>
      <c r="BN105" s="15">
        <v>0</v>
      </c>
      <c r="BO105" s="15">
        <v>0</v>
      </c>
      <c r="BP105" s="15">
        <v>0</v>
      </c>
      <c r="BQ105" s="15">
        <v>0</v>
      </c>
      <c r="BR105" s="15">
        <v>2575.48</v>
      </c>
      <c r="BS105" s="15">
        <v>0</v>
      </c>
      <c r="BT105" s="15">
        <v>285.12</v>
      </c>
      <c r="BU105" s="15">
        <v>4581.34</v>
      </c>
      <c r="BV105" s="15">
        <v>0</v>
      </c>
      <c r="BW105" s="15">
        <v>0</v>
      </c>
      <c r="BX105" s="15">
        <v>15854.29</v>
      </c>
      <c r="BY105" s="15">
        <v>0</v>
      </c>
      <c r="BZ105" s="15">
        <v>0</v>
      </c>
      <c r="CA105" s="15">
        <v>0</v>
      </c>
      <c r="CB105" s="15">
        <v>0</v>
      </c>
      <c r="CC105" s="15">
        <v>17459.18</v>
      </c>
      <c r="CD105" s="15">
        <v>120182.1</v>
      </c>
      <c r="CE105" s="15">
        <v>120182.1</v>
      </c>
      <c r="CF105" s="15">
        <v>0</v>
      </c>
      <c r="CG105" s="15">
        <v>75.55</v>
      </c>
      <c r="CH105" s="15">
        <v>0</v>
      </c>
      <c r="CI105" s="15">
        <v>1501.46</v>
      </c>
      <c r="CJ105" s="15">
        <v>2900.58</v>
      </c>
      <c r="CK105" s="15">
        <v>0</v>
      </c>
      <c r="CL105" s="15">
        <v>513</v>
      </c>
      <c r="CM105" s="15">
        <v>0</v>
      </c>
      <c r="CN105" s="15">
        <v>0</v>
      </c>
      <c r="CO105" s="15">
        <v>9756</v>
      </c>
      <c r="CP105" s="15">
        <v>9756</v>
      </c>
      <c r="CQ105" s="15">
        <v>0</v>
      </c>
      <c r="CR105" s="15">
        <v>0</v>
      </c>
      <c r="CS105" s="15">
        <v>0</v>
      </c>
      <c r="CT105" s="15">
        <v>0</v>
      </c>
      <c r="CU105" s="15">
        <v>128993.09</v>
      </c>
      <c r="CV105" s="15">
        <v>0</v>
      </c>
      <c r="CW105" s="15">
        <v>0</v>
      </c>
      <c r="CX105" s="15">
        <v>56.87</v>
      </c>
      <c r="CY105" s="15">
        <v>662</v>
      </c>
      <c r="CZ105" s="15">
        <v>357</v>
      </c>
      <c r="DA105" s="15">
        <v>1558.01</v>
      </c>
    </row>
    <row r="106" spans="1:105" x14ac:dyDescent="0.2">
      <c r="A106" s="1" t="s">
        <v>239</v>
      </c>
      <c r="C106" s="6"/>
      <c r="D106" s="15">
        <v>-19149.45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24000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-33852.870000000003</v>
      </c>
      <c r="AL106" s="15">
        <v>0</v>
      </c>
      <c r="AM106" s="15">
        <v>0</v>
      </c>
      <c r="AN106" s="15">
        <v>1612016.12</v>
      </c>
      <c r="AO106" s="15">
        <v>0</v>
      </c>
      <c r="AP106" s="15">
        <v>1612016.12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3166530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-14106.52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-360605.33</v>
      </c>
      <c r="BM106" s="15">
        <v>30524.51</v>
      </c>
      <c r="BN106" s="15">
        <v>-391129.84</v>
      </c>
      <c r="BO106" s="15">
        <v>65374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-214717.94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</row>
    <row r="107" spans="1:105" x14ac:dyDescent="0.2">
      <c r="C107" s="6"/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</row>
    <row r="108" spans="1:105" x14ac:dyDescent="0.2">
      <c r="A108" s="6" t="s">
        <v>213</v>
      </c>
      <c r="B108" s="6"/>
      <c r="C108" s="6"/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</row>
    <row r="109" spans="1:105" x14ac:dyDescent="0.2">
      <c r="A109" s="3" t="s">
        <v>195</v>
      </c>
      <c r="B109" s="3"/>
      <c r="C109" s="6"/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</row>
    <row r="110" spans="1:105" x14ac:dyDescent="0.2">
      <c r="A110" s="1" t="s">
        <v>157</v>
      </c>
      <c r="C110" s="6"/>
      <c r="D110" s="32">
        <v>41842374</v>
      </c>
      <c r="E110" s="32">
        <v>1432453894</v>
      </c>
      <c r="F110" s="32">
        <v>1174562906.1427877</v>
      </c>
      <c r="G110" s="32">
        <v>229070438</v>
      </c>
      <c r="H110" s="32">
        <v>1024812220</v>
      </c>
      <c r="I110" s="32">
        <v>1691964518</v>
      </c>
      <c r="J110" s="32">
        <v>1578141102</v>
      </c>
      <c r="K110" s="32">
        <v>150856529</v>
      </c>
      <c r="L110" s="32">
        <v>33611224</v>
      </c>
      <c r="M110" s="32">
        <v>893653654</v>
      </c>
      <c r="N110" s="32">
        <v>31474695</v>
      </c>
      <c r="O110" s="32">
        <v>376054075</v>
      </c>
      <c r="P110" s="32">
        <v>28452754</v>
      </c>
      <c r="Q110" s="32">
        <v>8421470</v>
      </c>
      <c r="R110" s="32">
        <v>65158495</v>
      </c>
      <c r="S110" s="32">
        <v>193922997</v>
      </c>
      <c r="T110" s="32">
        <v>7835477880</v>
      </c>
      <c r="U110" s="32">
        <v>3264573159.9900002</v>
      </c>
      <c r="V110" s="32">
        <v>361049074</v>
      </c>
      <c r="W110" s="32">
        <v>65219195</v>
      </c>
      <c r="X110" s="32">
        <v>554652193</v>
      </c>
      <c r="Y110" s="32">
        <v>637470787</v>
      </c>
      <c r="Z110" s="32">
        <v>303085783</v>
      </c>
      <c r="AA110" s="32">
        <v>83865020</v>
      </c>
      <c r="AB110" s="32">
        <v>9894334</v>
      </c>
      <c r="AC110" s="32">
        <v>214830959</v>
      </c>
      <c r="AD110" s="32">
        <v>987429343.60000002</v>
      </c>
      <c r="AE110" s="32">
        <v>921461138</v>
      </c>
      <c r="AF110" s="32">
        <v>65968205.600000001</v>
      </c>
      <c r="AG110" s="32">
        <v>156276420</v>
      </c>
      <c r="AH110" s="177">
        <v>1508144802</v>
      </c>
      <c r="AI110" s="32">
        <v>1492595642</v>
      </c>
      <c r="AJ110" s="32">
        <v>15549160</v>
      </c>
      <c r="AK110" s="32">
        <v>377383766</v>
      </c>
      <c r="AL110" s="32">
        <v>462324178</v>
      </c>
      <c r="AM110" s="32">
        <v>113544532</v>
      </c>
      <c r="AN110" s="177">
        <v>6844798498.9996376</v>
      </c>
      <c r="AO110" s="32">
        <v>5480498028.9996376</v>
      </c>
      <c r="AP110" s="32">
        <v>1364300470</v>
      </c>
      <c r="AQ110" s="32">
        <v>28326781</v>
      </c>
      <c r="AR110" s="32">
        <v>214289172</v>
      </c>
      <c r="AS110" s="32">
        <v>3438532293</v>
      </c>
      <c r="AT110" s="32">
        <v>41299358352</v>
      </c>
      <c r="AU110" s="32">
        <v>41279000000</v>
      </c>
      <c r="AV110" s="32">
        <v>20358352</v>
      </c>
      <c r="AW110" s="32">
        <v>7755187001</v>
      </c>
      <c r="AX110" s="32">
        <v>225570527</v>
      </c>
      <c r="AY110" s="32">
        <v>114266361</v>
      </c>
      <c r="AZ110" s="32">
        <v>750815050</v>
      </c>
      <c r="BA110" s="32">
        <v>2013209591</v>
      </c>
      <c r="BB110" s="32">
        <v>289976577</v>
      </c>
      <c r="BC110" s="32">
        <v>227619214</v>
      </c>
      <c r="BD110" s="32">
        <v>3339315820</v>
      </c>
      <c r="BE110" s="32">
        <v>169452219</v>
      </c>
      <c r="BF110" s="32">
        <v>231773560</v>
      </c>
      <c r="BG110" s="32">
        <v>602790672</v>
      </c>
      <c r="BH110" s="32">
        <v>0</v>
      </c>
      <c r="BI110" s="32">
        <v>705579926</v>
      </c>
      <c r="BJ110" s="32">
        <v>659301476</v>
      </c>
      <c r="BK110" s="32">
        <v>46278450</v>
      </c>
      <c r="BL110" s="32">
        <v>1148942460</v>
      </c>
      <c r="BM110" s="32">
        <v>802834107</v>
      </c>
      <c r="BN110" s="32">
        <v>346108353</v>
      </c>
      <c r="BO110" s="32">
        <v>174477589</v>
      </c>
      <c r="BP110" s="32">
        <v>370302865</v>
      </c>
      <c r="BQ110" s="32">
        <v>594471705</v>
      </c>
      <c r="BR110" s="32">
        <v>140645421</v>
      </c>
      <c r="BS110" s="32">
        <v>1767015438</v>
      </c>
      <c r="BT110" s="32">
        <v>237476511</v>
      </c>
      <c r="BU110" s="32">
        <v>326758737</v>
      </c>
      <c r="BV110" s="32">
        <v>1234724170</v>
      </c>
      <c r="BW110" s="32">
        <v>210360355</v>
      </c>
      <c r="BX110" s="32">
        <v>88912320.200000003</v>
      </c>
      <c r="BY110" s="32">
        <v>823766968</v>
      </c>
      <c r="BZ110" s="32">
        <v>778756793</v>
      </c>
      <c r="CA110" s="32">
        <v>32071513</v>
      </c>
      <c r="CB110" s="32">
        <v>12938662</v>
      </c>
      <c r="CC110" s="32">
        <v>196587753</v>
      </c>
      <c r="CD110" s="177">
        <v>6467320525</v>
      </c>
      <c r="CE110" s="32">
        <v>6027035133</v>
      </c>
      <c r="CF110" s="32">
        <v>440285392</v>
      </c>
      <c r="CG110" s="32">
        <v>755126020</v>
      </c>
      <c r="CH110" s="32">
        <v>95886661</v>
      </c>
      <c r="CI110" s="32">
        <v>136093779</v>
      </c>
      <c r="CJ110" s="32">
        <v>98114759</v>
      </c>
      <c r="CK110" s="32">
        <v>358502792</v>
      </c>
      <c r="CL110" s="32">
        <v>1094232705</v>
      </c>
      <c r="CM110" s="32">
        <v>152438782</v>
      </c>
      <c r="CN110" s="32">
        <v>26724480126.201683</v>
      </c>
      <c r="CO110" s="177">
        <v>2525254528</v>
      </c>
      <c r="CP110" s="32">
        <v>2371164865</v>
      </c>
      <c r="CQ110" s="32">
        <v>53266843</v>
      </c>
      <c r="CR110" s="32">
        <v>100822820</v>
      </c>
      <c r="CS110" s="32">
        <v>103374882.09999999</v>
      </c>
      <c r="CT110" s="32">
        <v>1277829812</v>
      </c>
      <c r="CU110" s="32">
        <v>509954013</v>
      </c>
      <c r="CV110" s="32">
        <v>92233203.900000006</v>
      </c>
      <c r="CW110" s="32">
        <v>151294837</v>
      </c>
      <c r="CX110" s="32">
        <v>70774591</v>
      </c>
      <c r="CY110" s="32">
        <v>457320681</v>
      </c>
      <c r="CZ110" s="32">
        <v>792491811</v>
      </c>
      <c r="DA110" s="32">
        <v>404128227</v>
      </c>
    </row>
    <row r="111" spans="1:105" x14ac:dyDescent="0.2">
      <c r="A111" s="1" t="s">
        <v>257</v>
      </c>
      <c r="C111" s="6"/>
      <c r="D111" s="32">
        <v>41842.374000000003</v>
      </c>
      <c r="E111" s="32">
        <v>1432453.8940000001</v>
      </c>
      <c r="F111" s="32">
        <v>1174562.9061427878</v>
      </c>
      <c r="G111" s="32">
        <v>229070.43799999999</v>
      </c>
      <c r="H111" s="32">
        <v>1024812.22</v>
      </c>
      <c r="I111" s="32">
        <v>1691964.5179999999</v>
      </c>
      <c r="J111" s="32">
        <v>1578141.102</v>
      </c>
      <c r="K111" s="32">
        <v>150856.52900000001</v>
      </c>
      <c r="L111" s="32">
        <v>33611.224000000002</v>
      </c>
      <c r="M111" s="32">
        <v>893653.65399999998</v>
      </c>
      <c r="N111" s="32">
        <v>31474.695</v>
      </c>
      <c r="O111" s="32">
        <v>376054.07500000001</v>
      </c>
      <c r="P111" s="32">
        <v>28452.754000000001</v>
      </c>
      <c r="Q111" s="32">
        <v>8421.4699999999993</v>
      </c>
      <c r="R111" s="32">
        <v>65158.495000000003</v>
      </c>
      <c r="S111" s="32">
        <v>193922.997</v>
      </c>
      <c r="T111" s="32">
        <v>7835477.8799999999</v>
      </c>
      <c r="U111" s="32">
        <v>3264573.1599900001</v>
      </c>
      <c r="V111" s="32">
        <v>361049.07400000002</v>
      </c>
      <c r="W111" s="32">
        <v>65219.195</v>
      </c>
      <c r="X111" s="32">
        <v>554652.19299999997</v>
      </c>
      <c r="Y111" s="32">
        <v>637470.78700000001</v>
      </c>
      <c r="Z111" s="32">
        <v>303085.783</v>
      </c>
      <c r="AA111" s="32">
        <v>83865.02</v>
      </c>
      <c r="AB111" s="32">
        <v>9894.3340000000007</v>
      </c>
      <c r="AC111" s="32">
        <v>214830.959</v>
      </c>
      <c r="AD111" s="32">
        <v>987429.34360000002</v>
      </c>
      <c r="AE111" s="32">
        <v>921461.13800000004</v>
      </c>
      <c r="AF111" s="32">
        <v>65968.205600000001</v>
      </c>
      <c r="AG111" s="32">
        <v>156276.42000000001</v>
      </c>
      <c r="AH111" s="177">
        <v>1508144.8019999999</v>
      </c>
      <c r="AI111" s="32">
        <v>1492595.642</v>
      </c>
      <c r="AJ111" s="32">
        <v>15549.16</v>
      </c>
      <c r="AK111" s="32">
        <v>377383.766</v>
      </c>
      <c r="AL111" s="32">
        <v>462324.17800000001</v>
      </c>
      <c r="AM111" s="32">
        <v>113544.53200000001</v>
      </c>
      <c r="AN111" s="177">
        <v>6844798.4989996376</v>
      </c>
      <c r="AO111" s="32">
        <v>5480498.0289996378</v>
      </c>
      <c r="AP111" s="32">
        <v>1364300.47</v>
      </c>
      <c r="AQ111" s="32">
        <v>28326.780999999999</v>
      </c>
      <c r="AR111" s="32">
        <v>214289.17199999999</v>
      </c>
      <c r="AS111" s="32">
        <v>3438532.2930000001</v>
      </c>
      <c r="AT111" s="32">
        <v>41299358.351999998</v>
      </c>
      <c r="AU111" s="32">
        <v>41279000</v>
      </c>
      <c r="AV111" s="32">
        <v>20358.351999999999</v>
      </c>
      <c r="AW111" s="32">
        <v>7755187.0010000002</v>
      </c>
      <c r="AX111" s="32">
        <v>225570.527</v>
      </c>
      <c r="AY111" s="32">
        <v>114266.361</v>
      </c>
      <c r="AZ111" s="32">
        <v>750815.05</v>
      </c>
      <c r="BA111" s="32">
        <v>2013209.591</v>
      </c>
      <c r="BB111" s="32">
        <v>289976.57699999999</v>
      </c>
      <c r="BC111" s="32">
        <v>227619.21400000001</v>
      </c>
      <c r="BD111" s="32">
        <v>3339315.82</v>
      </c>
      <c r="BE111" s="32">
        <v>169452.21900000001</v>
      </c>
      <c r="BF111" s="32">
        <v>231773.56</v>
      </c>
      <c r="BG111" s="32">
        <v>602790.67200000002</v>
      </c>
      <c r="BH111" s="32">
        <v>0</v>
      </c>
      <c r="BI111" s="32">
        <v>705579.92599999998</v>
      </c>
      <c r="BJ111" s="32">
        <v>659301.47600000002</v>
      </c>
      <c r="BK111" s="32">
        <v>46278.45</v>
      </c>
      <c r="BL111" s="32">
        <v>1148942.46</v>
      </c>
      <c r="BM111" s="32">
        <v>802834.10699999996</v>
      </c>
      <c r="BN111" s="32">
        <v>346108.353</v>
      </c>
      <c r="BO111" s="32">
        <v>174477.58900000001</v>
      </c>
      <c r="BP111" s="32">
        <v>370302.86499999999</v>
      </c>
      <c r="BQ111" s="32">
        <v>594471.70499999996</v>
      </c>
      <c r="BR111" s="32">
        <v>140645.421</v>
      </c>
      <c r="BS111" s="32">
        <v>1767015.4380000001</v>
      </c>
      <c r="BT111" s="32">
        <v>237476.511</v>
      </c>
      <c r="BU111" s="32">
        <v>326758.73700000002</v>
      </c>
      <c r="BV111" s="32">
        <v>1234724.17</v>
      </c>
      <c r="BW111" s="32">
        <v>210360.35500000001</v>
      </c>
      <c r="BX111" s="32">
        <v>88912.320200000002</v>
      </c>
      <c r="BY111" s="32">
        <v>823766.96799999999</v>
      </c>
      <c r="BZ111" s="32">
        <v>778756.79299999995</v>
      </c>
      <c r="CA111" s="32">
        <v>32071.512999999999</v>
      </c>
      <c r="CB111" s="32">
        <v>12938.662</v>
      </c>
      <c r="CC111" s="32">
        <v>196587.753</v>
      </c>
      <c r="CD111" s="177">
        <v>6467320.5250000004</v>
      </c>
      <c r="CE111" s="32">
        <v>6027035.1330000004</v>
      </c>
      <c r="CF111" s="32">
        <v>440285.39199999999</v>
      </c>
      <c r="CG111" s="32">
        <v>755126.02</v>
      </c>
      <c r="CH111" s="32">
        <v>95886.660999999993</v>
      </c>
      <c r="CI111" s="32">
        <v>136093.77900000001</v>
      </c>
      <c r="CJ111" s="32">
        <v>98114.759000000005</v>
      </c>
      <c r="CK111" s="32">
        <v>358502.79200000002</v>
      </c>
      <c r="CL111" s="32">
        <v>1094232.7050000001</v>
      </c>
      <c r="CM111" s="32">
        <v>152438.78200000001</v>
      </c>
      <c r="CN111" s="32">
        <v>26724480.126201682</v>
      </c>
      <c r="CO111" s="177">
        <v>2525254.5279999999</v>
      </c>
      <c r="CP111" s="32">
        <v>2371164.8650000002</v>
      </c>
      <c r="CQ111" s="32">
        <v>53266.843000000001</v>
      </c>
      <c r="CR111" s="32">
        <v>100822.82</v>
      </c>
      <c r="CS111" s="32">
        <v>103374.88209999999</v>
      </c>
      <c r="CT111" s="32">
        <v>1277829.8119999999</v>
      </c>
      <c r="CU111" s="32">
        <v>509954.01299999998</v>
      </c>
      <c r="CV111" s="32">
        <v>92233.203900000008</v>
      </c>
      <c r="CW111" s="32">
        <v>151294.837</v>
      </c>
      <c r="CX111" s="32">
        <v>70774.591</v>
      </c>
      <c r="CY111" s="32">
        <v>457320.68099999998</v>
      </c>
      <c r="CZ111" s="32">
        <v>792491.81099999999</v>
      </c>
      <c r="DA111" s="32">
        <v>404128.22700000001</v>
      </c>
    </row>
    <row r="112" spans="1:105" x14ac:dyDescent="0.2">
      <c r="A112" s="1" t="s">
        <v>158</v>
      </c>
      <c r="C112" s="6"/>
      <c r="D112" s="32">
        <v>41470813</v>
      </c>
      <c r="E112" s="32">
        <v>1364950528</v>
      </c>
      <c r="F112" s="32">
        <v>1134820863.3277905</v>
      </c>
      <c r="G112" s="32">
        <v>217523822</v>
      </c>
      <c r="H112" s="32">
        <v>990700536</v>
      </c>
      <c r="I112" s="32">
        <v>1621983270</v>
      </c>
      <c r="J112" s="32">
        <v>1512374689</v>
      </c>
      <c r="K112" s="32">
        <v>144764537.80000001</v>
      </c>
      <c r="L112" s="32">
        <v>34764471</v>
      </c>
      <c r="M112" s="32">
        <v>856024065</v>
      </c>
      <c r="N112" s="32">
        <v>30801928</v>
      </c>
      <c r="O112" s="32">
        <v>364621938</v>
      </c>
      <c r="P112" s="32">
        <v>26954399</v>
      </c>
      <c r="Q112" s="32">
        <v>8084613</v>
      </c>
      <c r="R112" s="32">
        <v>61908659</v>
      </c>
      <c r="S112" s="32">
        <v>188820788.09999999</v>
      </c>
      <c r="T112" s="32">
        <v>7593570208</v>
      </c>
      <c r="U112" s="32">
        <v>3200223600.4277511</v>
      </c>
      <c r="V112" s="32">
        <v>356532942</v>
      </c>
      <c r="W112" s="32">
        <v>64447371</v>
      </c>
      <c r="X112" s="32">
        <v>534883459</v>
      </c>
      <c r="Y112" s="32">
        <v>627031302</v>
      </c>
      <c r="Z112" s="32">
        <v>284900636</v>
      </c>
      <c r="AA112" s="32">
        <v>81095728</v>
      </c>
      <c r="AB112" s="32">
        <v>9481953</v>
      </c>
      <c r="AC112" s="32">
        <v>196493988</v>
      </c>
      <c r="AD112" s="32">
        <v>941053790.70000005</v>
      </c>
      <c r="AE112" s="32">
        <v>876493834</v>
      </c>
      <c r="AF112" s="32">
        <v>64559956.700000003</v>
      </c>
      <c r="AG112" s="32">
        <v>156079165</v>
      </c>
      <c r="AH112" s="177">
        <v>1478910447</v>
      </c>
      <c r="AI112" s="32">
        <v>1464302137</v>
      </c>
      <c r="AJ112" s="32">
        <v>14608310</v>
      </c>
      <c r="AK112" s="32">
        <v>352419236</v>
      </c>
      <c r="AL112" s="32">
        <v>446024317</v>
      </c>
      <c r="AM112" s="32">
        <v>116654368</v>
      </c>
      <c r="AN112" s="177">
        <v>6654439926.8202038</v>
      </c>
      <c r="AO112" s="32">
        <v>5329704161.8202038</v>
      </c>
      <c r="AP112" s="32">
        <v>1324735765</v>
      </c>
      <c r="AQ112" s="32">
        <v>26545865</v>
      </c>
      <c r="AR112" s="32">
        <v>204639434.80000001</v>
      </c>
      <c r="AS112" s="32">
        <v>3340507834</v>
      </c>
      <c r="AT112" s="32">
        <v>39627501725</v>
      </c>
      <c r="AU112" s="32">
        <v>39607750000</v>
      </c>
      <c r="AV112" s="32">
        <v>19751725</v>
      </c>
      <c r="AW112" s="32">
        <v>7483288362</v>
      </c>
      <c r="AX112" s="32">
        <v>212944368</v>
      </c>
      <c r="AY112" s="32">
        <v>110299852</v>
      </c>
      <c r="AZ112" s="32">
        <v>717736043</v>
      </c>
      <c r="BA112" s="32">
        <v>1970383030</v>
      </c>
      <c r="BB112" s="32">
        <v>277498686</v>
      </c>
      <c r="BC112" s="32">
        <v>219772430</v>
      </c>
      <c r="BD112" s="32">
        <v>3339303820</v>
      </c>
      <c r="BE112" s="32">
        <v>161448059</v>
      </c>
      <c r="BF112" s="32">
        <v>224245319</v>
      </c>
      <c r="BG112" s="32">
        <v>585195347</v>
      </c>
      <c r="BH112" s="32">
        <v>0</v>
      </c>
      <c r="BI112" s="32">
        <v>679261204</v>
      </c>
      <c r="BJ112" s="32">
        <v>636823652</v>
      </c>
      <c r="BK112" s="32">
        <v>42437552</v>
      </c>
      <c r="BL112" s="32">
        <v>1095159971</v>
      </c>
      <c r="BM112" s="32">
        <v>765481597</v>
      </c>
      <c r="BN112" s="32">
        <v>329678374</v>
      </c>
      <c r="BO112" s="32">
        <v>166928066</v>
      </c>
      <c r="BP112" s="32">
        <v>351367276</v>
      </c>
      <c r="BQ112" s="32">
        <v>587011482</v>
      </c>
      <c r="BR112" s="32">
        <v>146069796</v>
      </c>
      <c r="BS112" s="32">
        <v>1700901295</v>
      </c>
      <c r="BT112" s="32">
        <v>231211798</v>
      </c>
      <c r="BU112" s="32">
        <v>314305835</v>
      </c>
      <c r="BV112" s="32">
        <v>1185996135</v>
      </c>
      <c r="BW112" s="32">
        <v>205451211</v>
      </c>
      <c r="BX112" s="32">
        <v>87911692.200000003</v>
      </c>
      <c r="BY112" s="32">
        <v>805996163</v>
      </c>
      <c r="BZ112" s="32">
        <v>762746952</v>
      </c>
      <c r="CA112" s="32">
        <v>30841533</v>
      </c>
      <c r="CB112" s="32">
        <v>12407678</v>
      </c>
      <c r="CC112" s="32">
        <v>186758366</v>
      </c>
      <c r="CD112" s="177">
        <v>6233988881</v>
      </c>
      <c r="CE112" s="32">
        <v>5834085865</v>
      </c>
      <c r="CF112" s="32">
        <v>399903016</v>
      </c>
      <c r="CG112" s="32">
        <v>726783940</v>
      </c>
      <c r="CH112" s="32">
        <v>90960035</v>
      </c>
      <c r="CI112" s="32">
        <v>126652017</v>
      </c>
      <c r="CJ112" s="32">
        <v>92440646</v>
      </c>
      <c r="CK112" s="32">
        <v>359240700</v>
      </c>
      <c r="CL112" s="32">
        <v>1052389834</v>
      </c>
      <c r="CM112" s="32">
        <v>66133671</v>
      </c>
      <c r="CN112" s="32">
        <v>25810204293</v>
      </c>
      <c r="CO112" s="177">
        <v>2405817465.9000001</v>
      </c>
      <c r="CP112" s="32">
        <v>2262794351</v>
      </c>
      <c r="CQ112" s="32">
        <v>49804635</v>
      </c>
      <c r="CR112" s="32">
        <v>93218479.900000006</v>
      </c>
      <c r="CS112" s="32">
        <v>97838571.099999994</v>
      </c>
      <c r="CT112" s="32">
        <v>1222390968</v>
      </c>
      <c r="CU112" s="32">
        <v>479320612</v>
      </c>
      <c r="CV112" s="32">
        <v>83582640</v>
      </c>
      <c r="CW112" s="32">
        <v>145709728.80000001</v>
      </c>
      <c r="CX112" s="32">
        <v>67094312</v>
      </c>
      <c r="CY112" s="32">
        <v>441285680</v>
      </c>
      <c r="CZ112" s="32">
        <v>762154233</v>
      </c>
      <c r="DA112" s="32">
        <v>414235826</v>
      </c>
    </row>
    <row r="113" spans="1:105" x14ac:dyDescent="0.2">
      <c r="A113" s="1" t="s">
        <v>159</v>
      </c>
      <c r="C113" s="6"/>
      <c r="D113" s="32">
        <v>371561</v>
      </c>
      <c r="E113" s="32">
        <v>67503366</v>
      </c>
      <c r="F113" s="32">
        <v>39742042.814997196</v>
      </c>
      <c r="G113" s="32">
        <v>11546616</v>
      </c>
      <c r="H113" s="32">
        <v>32471288</v>
      </c>
      <c r="I113" s="32">
        <v>69981248</v>
      </c>
      <c r="J113" s="32">
        <v>65766413</v>
      </c>
      <c r="K113" s="32">
        <v>6091991.2000000002</v>
      </c>
      <c r="L113" s="32">
        <v>1153247</v>
      </c>
      <c r="M113" s="32">
        <v>37629589</v>
      </c>
      <c r="N113" s="32">
        <v>1738022</v>
      </c>
      <c r="O113" s="32">
        <v>11432137</v>
      </c>
      <c r="P113" s="32">
        <v>1498355</v>
      </c>
      <c r="Q113" s="32">
        <v>336857</v>
      </c>
      <c r="R113" s="32">
        <v>3429836</v>
      </c>
      <c r="S113" s="32">
        <v>5102209.0999999996</v>
      </c>
      <c r="T113" s="32">
        <v>241907672</v>
      </c>
      <c r="U113" s="32">
        <v>64349559.562249184</v>
      </c>
      <c r="V113" s="32">
        <v>4516133</v>
      </c>
      <c r="W113" s="32">
        <v>771824</v>
      </c>
      <c r="X113" s="32">
        <v>19768734</v>
      </c>
      <c r="Y113" s="32">
        <v>10439485</v>
      </c>
      <c r="Z113" s="32">
        <v>18185147</v>
      </c>
      <c r="AA113" s="32">
        <v>2769292</v>
      </c>
      <c r="AB113" s="32">
        <v>412381</v>
      </c>
      <c r="AC113" s="32">
        <v>18336971</v>
      </c>
      <c r="AD113" s="32">
        <v>44967303.899999999</v>
      </c>
      <c r="AE113" s="32">
        <v>44967303</v>
      </c>
      <c r="AF113" s="32">
        <v>0.9</v>
      </c>
      <c r="AG113" s="32">
        <v>2969647</v>
      </c>
      <c r="AH113" s="177">
        <v>29234355</v>
      </c>
      <c r="AI113" s="32">
        <v>28293505</v>
      </c>
      <c r="AJ113" s="32">
        <v>940850</v>
      </c>
      <c r="AK113" s="32">
        <v>24964530</v>
      </c>
      <c r="AL113" s="32">
        <v>16299861</v>
      </c>
      <c r="AM113" s="32">
        <v>3109836</v>
      </c>
      <c r="AN113" s="177">
        <v>190358572.17943382</v>
      </c>
      <c r="AO113" s="32">
        <v>150793858.17943382</v>
      </c>
      <c r="AP113" s="32">
        <v>39564714</v>
      </c>
      <c r="AQ113" s="32">
        <v>1780915</v>
      </c>
      <c r="AR113" s="32">
        <v>9649737.5</v>
      </c>
      <c r="AS113" s="32">
        <v>98024459</v>
      </c>
      <c r="AT113" s="32">
        <v>1671856627</v>
      </c>
      <c r="AU113" s="32">
        <v>1671250000</v>
      </c>
      <c r="AV113" s="32">
        <v>606627</v>
      </c>
      <c r="AW113" s="32">
        <v>271898675</v>
      </c>
      <c r="AX113" s="32">
        <v>12626157</v>
      </c>
      <c r="AY113" s="32">
        <v>3966510</v>
      </c>
      <c r="AZ113" s="32">
        <v>33079007</v>
      </c>
      <c r="BA113" s="32">
        <v>42826561</v>
      </c>
      <c r="BB113" s="32">
        <v>12477891</v>
      </c>
      <c r="BC113" s="32">
        <v>7864784</v>
      </c>
      <c r="BD113" s="32">
        <v>12000</v>
      </c>
      <c r="BE113" s="32">
        <v>8004160</v>
      </c>
      <c r="BF113" s="32">
        <v>7528241</v>
      </c>
      <c r="BG113" s="32">
        <v>18611920</v>
      </c>
      <c r="BH113" s="32">
        <v>0</v>
      </c>
      <c r="BI113" s="32">
        <v>26318722</v>
      </c>
      <c r="BJ113" s="32">
        <v>22477824</v>
      </c>
      <c r="BK113" s="32">
        <v>3840898</v>
      </c>
      <c r="BL113" s="32">
        <v>56388118</v>
      </c>
      <c r="BM113" s="32">
        <v>39958139</v>
      </c>
      <c r="BN113" s="32">
        <v>16429979</v>
      </c>
      <c r="BO113" s="32">
        <v>7549523</v>
      </c>
      <c r="BP113" s="32">
        <v>18935589</v>
      </c>
      <c r="BQ113" s="32">
        <v>7460223</v>
      </c>
      <c r="BR113" s="32">
        <v>5424375</v>
      </c>
      <c r="BS113" s="32">
        <v>66114143</v>
      </c>
      <c r="BT113" s="32">
        <v>6264713</v>
      </c>
      <c r="BU113" s="32">
        <v>12452902</v>
      </c>
      <c r="BV113" s="32">
        <v>48728035</v>
      </c>
      <c r="BW113" s="32">
        <v>4909144</v>
      </c>
      <c r="BX113" s="32">
        <v>1000628</v>
      </c>
      <c r="BY113" s="32">
        <v>17770805</v>
      </c>
      <c r="BZ113" s="32">
        <v>16009841</v>
      </c>
      <c r="CA113" s="32">
        <v>1229980</v>
      </c>
      <c r="CB113" s="32">
        <v>530984</v>
      </c>
      <c r="CC113" s="32">
        <v>9829387</v>
      </c>
      <c r="CD113" s="177">
        <v>233331644</v>
      </c>
      <c r="CE113" s="32">
        <v>192949268</v>
      </c>
      <c r="CF113" s="32">
        <v>40382376</v>
      </c>
      <c r="CG113" s="32">
        <v>28342080</v>
      </c>
      <c r="CH113" s="32">
        <v>4926626</v>
      </c>
      <c r="CI113" s="32">
        <v>9441762</v>
      </c>
      <c r="CJ113" s="32">
        <v>5674113</v>
      </c>
      <c r="CK113" s="32">
        <v>737908</v>
      </c>
      <c r="CL113" s="32">
        <v>41842871</v>
      </c>
      <c r="CM113" s="32">
        <v>10941598</v>
      </c>
      <c r="CN113" s="32">
        <v>914275833.20168304</v>
      </c>
      <c r="CO113" s="177">
        <v>119437062.09999999</v>
      </c>
      <c r="CP113" s="32">
        <v>108370514</v>
      </c>
      <c r="CQ113" s="32">
        <v>3462208</v>
      </c>
      <c r="CR113" s="32">
        <v>7604340.0999999996</v>
      </c>
      <c r="CS113" s="32">
        <v>5536311</v>
      </c>
      <c r="CT113" s="32">
        <v>55438844</v>
      </c>
      <c r="CU113" s="32">
        <v>30633401</v>
      </c>
      <c r="CV113" s="32">
        <v>8650563.9000000004</v>
      </c>
      <c r="CW113" s="32">
        <v>5585108.2000000002</v>
      </c>
      <c r="CX113" s="32">
        <v>3680279</v>
      </c>
      <c r="CY113" s="32">
        <v>3.5</v>
      </c>
      <c r="CZ113" s="32">
        <v>27355691</v>
      </c>
      <c r="DA113" s="32">
        <v>7448482</v>
      </c>
    </row>
    <row r="114" spans="1:105" x14ac:dyDescent="0.2">
      <c r="A114" s="3" t="s">
        <v>225</v>
      </c>
      <c r="B114" s="3"/>
      <c r="C114" s="6"/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177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2">
        <v>0</v>
      </c>
      <c r="BZ114" s="32">
        <v>0</v>
      </c>
      <c r="CA114" s="32">
        <v>0</v>
      </c>
      <c r="CB114" s="32">
        <v>0</v>
      </c>
      <c r="CC114" s="32">
        <v>0</v>
      </c>
      <c r="CD114" s="32">
        <v>0</v>
      </c>
      <c r="CE114" s="32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2">
        <v>0</v>
      </c>
      <c r="CL114" s="32">
        <v>0</v>
      </c>
      <c r="CM114" s="32">
        <v>0</v>
      </c>
      <c r="CN114" s="32">
        <v>0</v>
      </c>
      <c r="CO114" s="32">
        <v>0</v>
      </c>
      <c r="CP114" s="32">
        <v>0</v>
      </c>
      <c r="CQ114" s="32">
        <v>0</v>
      </c>
      <c r="CR114" s="32">
        <v>0</v>
      </c>
      <c r="CS114" s="32">
        <v>0</v>
      </c>
      <c r="CT114" s="32">
        <v>0</v>
      </c>
      <c r="CU114" s="32">
        <v>0</v>
      </c>
      <c r="CV114" s="32">
        <v>0</v>
      </c>
      <c r="CW114" s="32">
        <v>0</v>
      </c>
      <c r="CX114" s="32">
        <v>0</v>
      </c>
      <c r="CY114" s="32">
        <v>0</v>
      </c>
      <c r="CZ114" s="32">
        <v>0</v>
      </c>
      <c r="DA114" s="32">
        <v>0</v>
      </c>
    </row>
    <row r="115" spans="1:105" s="28" customFormat="1" x14ac:dyDescent="0.2">
      <c r="A115" s="35" t="s">
        <v>87</v>
      </c>
      <c r="B115" s="35"/>
      <c r="C115" s="6"/>
      <c r="D115" s="32">
        <v>1764</v>
      </c>
      <c r="E115" s="32">
        <v>61590</v>
      </c>
      <c r="F115" s="32">
        <v>34736</v>
      </c>
      <c r="G115" s="32">
        <v>8741</v>
      </c>
      <c r="H115" s="32">
        <v>34804</v>
      </c>
      <c r="I115" s="32">
        <v>56873</v>
      </c>
      <c r="J115" s="32">
        <v>45765</v>
      </c>
      <c r="K115" s="32">
        <v>5833</v>
      </c>
      <c r="L115" s="32">
        <v>1346</v>
      </c>
      <c r="M115" s="32">
        <v>31922</v>
      </c>
      <c r="N115" s="32">
        <v>1613</v>
      </c>
      <c r="O115" s="32">
        <v>13397</v>
      </c>
      <c r="P115" s="32">
        <v>1601</v>
      </c>
      <c r="Q115" s="32">
        <v>569</v>
      </c>
      <c r="R115" s="32">
        <v>3512</v>
      </c>
      <c r="S115" s="32">
        <v>10263</v>
      </c>
      <c r="T115" s="32">
        <v>173862</v>
      </c>
      <c r="U115" s="32">
        <v>82132</v>
      </c>
      <c r="V115" s="32">
        <v>13465</v>
      </c>
      <c r="W115" s="32">
        <v>3325</v>
      </c>
      <c r="X115" s="32">
        <v>26734</v>
      </c>
      <c r="Y115" s="32">
        <v>18487</v>
      </c>
      <c r="Z115" s="32">
        <v>14870</v>
      </c>
      <c r="AA115" s="32">
        <v>3787</v>
      </c>
      <c r="AB115" s="32">
        <v>672</v>
      </c>
      <c r="AC115" s="32">
        <v>11467</v>
      </c>
      <c r="AD115" s="32">
        <v>45752</v>
      </c>
      <c r="AE115" s="32">
        <v>42681</v>
      </c>
      <c r="AF115" s="32">
        <v>3071</v>
      </c>
      <c r="AG115" s="32">
        <v>8969</v>
      </c>
      <c r="AH115" s="32">
        <v>44229</v>
      </c>
      <c r="AI115" s="32">
        <v>42943</v>
      </c>
      <c r="AJ115" s="32">
        <v>1286</v>
      </c>
      <c r="AK115" s="32">
        <v>20112</v>
      </c>
      <c r="AL115" s="32">
        <v>18365</v>
      </c>
      <c r="AM115" s="32">
        <v>2755</v>
      </c>
      <c r="AN115" s="32">
        <v>227634</v>
      </c>
      <c r="AO115" s="32">
        <v>176021</v>
      </c>
      <c r="AP115" s="32">
        <v>51613</v>
      </c>
      <c r="AQ115" s="32">
        <v>1122</v>
      </c>
      <c r="AR115" s="32">
        <v>5214</v>
      </c>
      <c r="AS115" s="32">
        <v>103204</v>
      </c>
      <c r="AT115" s="32">
        <v>1129064</v>
      </c>
      <c r="AU115" s="32">
        <v>1128114</v>
      </c>
      <c r="AV115" s="32">
        <v>950</v>
      </c>
      <c r="AW115" s="32">
        <v>269190</v>
      </c>
      <c r="AX115" s="32">
        <v>13362</v>
      </c>
      <c r="AY115" s="32">
        <v>5627</v>
      </c>
      <c r="AZ115" s="32">
        <v>26358</v>
      </c>
      <c r="BA115" s="32">
        <v>75269</v>
      </c>
      <c r="BB115" s="32">
        <v>8539</v>
      </c>
      <c r="BC115" s="32">
        <v>8871</v>
      </c>
      <c r="BD115" s="32">
        <v>134387</v>
      </c>
      <c r="BE115" s="32">
        <v>6653</v>
      </c>
      <c r="BF115" s="32">
        <v>6363</v>
      </c>
      <c r="BG115" s="32">
        <v>16171</v>
      </c>
      <c r="BH115" s="32">
        <v>0</v>
      </c>
      <c r="BI115" s="32">
        <v>28235</v>
      </c>
      <c r="BJ115" s="32">
        <v>24326</v>
      </c>
      <c r="BK115" s="32">
        <v>3909</v>
      </c>
      <c r="BL115" s="32">
        <v>47784</v>
      </c>
      <c r="BM115" s="32">
        <v>33648</v>
      </c>
      <c r="BN115" s="32">
        <v>14136</v>
      </c>
      <c r="BO115" s="32">
        <v>7010</v>
      </c>
      <c r="BP115" s="32">
        <v>17636</v>
      </c>
      <c r="BQ115" s="32">
        <v>23603</v>
      </c>
      <c r="BR115" s="32">
        <v>6324</v>
      </c>
      <c r="BS115" s="32">
        <v>51814</v>
      </c>
      <c r="BT115" s="32">
        <v>9616</v>
      </c>
      <c r="BU115" s="32">
        <v>12258</v>
      </c>
      <c r="BV115" s="32">
        <v>48202</v>
      </c>
      <c r="BW115" s="32">
        <v>10032</v>
      </c>
      <c r="BX115" s="32">
        <v>3191</v>
      </c>
      <c r="BY115" s="32">
        <v>32847</v>
      </c>
      <c r="BZ115" s="32">
        <v>30815</v>
      </c>
      <c r="CA115" s="32">
        <v>1354</v>
      </c>
      <c r="CB115" s="32">
        <v>678</v>
      </c>
      <c r="CC115" s="32">
        <v>9271</v>
      </c>
      <c r="CD115" s="32">
        <v>205025</v>
      </c>
      <c r="CE115" s="32">
        <v>190201</v>
      </c>
      <c r="CF115" s="32">
        <v>14824</v>
      </c>
      <c r="CG115" s="32">
        <v>32443</v>
      </c>
      <c r="CH115" s="32">
        <v>4048</v>
      </c>
      <c r="CI115" s="32">
        <v>5738</v>
      </c>
      <c r="CJ115" s="32">
        <v>2735</v>
      </c>
      <c r="CK115" s="32">
        <v>14613</v>
      </c>
      <c r="CL115" s="32">
        <v>49236</v>
      </c>
      <c r="CM115" s="32">
        <v>6165</v>
      </c>
      <c r="CN115" s="32">
        <v>668625</v>
      </c>
      <c r="CO115" s="32">
        <v>99022</v>
      </c>
      <c r="CP115" s="32">
        <v>90867</v>
      </c>
      <c r="CQ115" s="32">
        <v>2318</v>
      </c>
      <c r="CR115" s="32">
        <v>5837</v>
      </c>
      <c r="CS115" s="32">
        <v>9691</v>
      </c>
      <c r="CT115" s="32">
        <v>45484</v>
      </c>
      <c r="CU115" s="32">
        <v>21155</v>
      </c>
      <c r="CV115" s="32">
        <v>3314</v>
      </c>
      <c r="CW115" s="32">
        <v>3740</v>
      </c>
      <c r="CX115" s="32">
        <v>1890</v>
      </c>
      <c r="CY115" s="32">
        <v>20382</v>
      </c>
      <c r="CZ115" s="32">
        <v>33174</v>
      </c>
      <c r="DA115" s="32">
        <v>13863</v>
      </c>
    </row>
    <row r="116" spans="1:105" s="28" customFormat="1" x14ac:dyDescent="0.2">
      <c r="A116" s="34" t="s">
        <v>160</v>
      </c>
      <c r="B116" s="1"/>
      <c r="C116" s="6"/>
      <c r="D116" s="32">
        <v>1488</v>
      </c>
      <c r="E116" s="32">
        <v>55195</v>
      </c>
      <c r="F116" s="32">
        <v>30451</v>
      </c>
      <c r="G116" s="32">
        <v>7259</v>
      </c>
      <c r="H116" s="32">
        <v>31468</v>
      </c>
      <c r="I116" s="32">
        <v>51456</v>
      </c>
      <c r="J116" s="32">
        <v>40795</v>
      </c>
      <c r="K116" s="32">
        <v>5163</v>
      </c>
      <c r="L116" s="32">
        <v>1164</v>
      </c>
      <c r="M116" s="32">
        <v>28204</v>
      </c>
      <c r="N116" s="32">
        <v>1367</v>
      </c>
      <c r="O116" s="32">
        <v>11756</v>
      </c>
      <c r="P116" s="32">
        <v>1417</v>
      </c>
      <c r="Q116" s="32">
        <v>482</v>
      </c>
      <c r="R116" s="32">
        <v>3037</v>
      </c>
      <c r="S116" s="32">
        <v>9132</v>
      </c>
      <c r="T116" s="32">
        <v>153732</v>
      </c>
      <c r="U116" s="32">
        <v>73872</v>
      </c>
      <c r="V116" s="32">
        <v>11895</v>
      </c>
      <c r="W116" s="32">
        <v>2853</v>
      </c>
      <c r="X116" s="32">
        <v>24600</v>
      </c>
      <c r="Y116" s="32">
        <v>16253</v>
      </c>
      <c r="Z116" s="32">
        <v>13492</v>
      </c>
      <c r="AA116" s="32">
        <v>3321</v>
      </c>
      <c r="AB116" s="32">
        <v>583</v>
      </c>
      <c r="AC116" s="32">
        <v>10459</v>
      </c>
      <c r="AD116" s="32">
        <v>42629</v>
      </c>
      <c r="AE116" s="32">
        <v>39841</v>
      </c>
      <c r="AF116" s="32">
        <v>2788</v>
      </c>
      <c r="AG116" s="32">
        <v>8156</v>
      </c>
      <c r="AH116" s="32">
        <v>40285</v>
      </c>
      <c r="AI116" s="32">
        <v>39126</v>
      </c>
      <c r="AJ116" s="32">
        <v>1159</v>
      </c>
      <c r="AK116" s="32">
        <v>17585</v>
      </c>
      <c r="AL116" s="32">
        <v>16787</v>
      </c>
      <c r="AM116" s="32">
        <v>2317</v>
      </c>
      <c r="AN116" s="32">
        <v>205427</v>
      </c>
      <c r="AO116" s="32">
        <v>159055</v>
      </c>
      <c r="AP116" s="32">
        <v>46372</v>
      </c>
      <c r="AQ116" s="32">
        <v>955</v>
      </c>
      <c r="AR116" s="32">
        <v>4553</v>
      </c>
      <c r="AS116" s="32">
        <v>95064</v>
      </c>
      <c r="AT116" s="32">
        <v>1022314</v>
      </c>
      <c r="AU116" s="32">
        <v>1021476</v>
      </c>
      <c r="AV116" s="32">
        <v>838</v>
      </c>
      <c r="AW116" s="32">
        <v>242369</v>
      </c>
      <c r="AX116" s="32">
        <v>12409</v>
      </c>
      <c r="AY116" s="32">
        <v>4834</v>
      </c>
      <c r="AZ116" s="32">
        <v>22517</v>
      </c>
      <c r="BA116" s="32">
        <v>67527</v>
      </c>
      <c r="BB116" s="32">
        <v>7438</v>
      </c>
      <c r="BC116" s="32">
        <v>7251</v>
      </c>
      <c r="BD116" s="32">
        <v>121139</v>
      </c>
      <c r="BE116" s="32">
        <v>5879</v>
      </c>
      <c r="BF116" s="32">
        <v>5533</v>
      </c>
      <c r="BG116" s="32">
        <v>14053</v>
      </c>
      <c r="BH116" s="32">
        <v>0</v>
      </c>
      <c r="BI116" s="32">
        <v>25318</v>
      </c>
      <c r="BJ116" s="32">
        <v>21696</v>
      </c>
      <c r="BK116" s="32">
        <v>3622</v>
      </c>
      <c r="BL116" s="32">
        <v>41967</v>
      </c>
      <c r="BM116" s="32">
        <v>29554</v>
      </c>
      <c r="BN116" s="32">
        <v>12413</v>
      </c>
      <c r="BO116" s="32">
        <v>5661</v>
      </c>
      <c r="BP116" s="32">
        <v>15444</v>
      </c>
      <c r="BQ116" s="32">
        <v>20612</v>
      </c>
      <c r="BR116" s="32">
        <v>5359</v>
      </c>
      <c r="BS116" s="32">
        <v>46167</v>
      </c>
      <c r="BT116" s="32">
        <v>8581</v>
      </c>
      <c r="BU116" s="32">
        <v>10651</v>
      </c>
      <c r="BV116" s="32">
        <v>43679</v>
      </c>
      <c r="BW116" s="32">
        <v>8439</v>
      </c>
      <c r="BX116" s="32">
        <v>2570</v>
      </c>
      <c r="BY116" s="32">
        <v>28820</v>
      </c>
      <c r="BZ116" s="32">
        <v>27091</v>
      </c>
      <c r="CA116" s="32">
        <v>1151</v>
      </c>
      <c r="CB116" s="32">
        <v>578</v>
      </c>
      <c r="CC116" s="32">
        <v>8071</v>
      </c>
      <c r="CD116" s="32">
        <v>179658</v>
      </c>
      <c r="CE116" s="32">
        <v>166230</v>
      </c>
      <c r="CF116" s="32">
        <v>13428</v>
      </c>
      <c r="CG116" s="32">
        <v>28709</v>
      </c>
      <c r="CH116" s="32">
        <v>3471</v>
      </c>
      <c r="CI116" s="32">
        <v>4860</v>
      </c>
      <c r="CJ116" s="32">
        <v>2274</v>
      </c>
      <c r="CK116" s="32">
        <v>12874</v>
      </c>
      <c r="CL116" s="32">
        <v>44110</v>
      </c>
      <c r="CM116" s="32">
        <v>5420</v>
      </c>
      <c r="CN116" s="32">
        <v>590109</v>
      </c>
      <c r="CO116" s="32">
        <v>89112</v>
      </c>
      <c r="CP116" s="32">
        <v>82018</v>
      </c>
      <c r="CQ116" s="32">
        <v>1955</v>
      </c>
      <c r="CR116" s="32">
        <v>5139</v>
      </c>
      <c r="CS116" s="32">
        <v>8843</v>
      </c>
      <c r="CT116" s="32">
        <v>39847</v>
      </c>
      <c r="CU116" s="32">
        <v>19007</v>
      </c>
      <c r="CV116" s="32">
        <v>2803</v>
      </c>
      <c r="CW116" s="32">
        <v>3197</v>
      </c>
      <c r="CX116" s="32">
        <v>1648</v>
      </c>
      <c r="CY116" s="32">
        <v>17704</v>
      </c>
      <c r="CZ116" s="32">
        <v>30910</v>
      </c>
      <c r="DA116" s="32">
        <v>12497</v>
      </c>
    </row>
    <row r="117" spans="1:105" s="28" customFormat="1" x14ac:dyDescent="0.2">
      <c r="A117" s="34" t="s">
        <v>189</v>
      </c>
      <c r="B117" s="1"/>
      <c r="C117" s="6"/>
      <c r="D117" s="32">
        <v>276</v>
      </c>
      <c r="E117" s="32">
        <v>6395</v>
      </c>
      <c r="F117" s="32">
        <v>4280</v>
      </c>
      <c r="G117" s="32">
        <v>1481</v>
      </c>
      <c r="H117" s="32">
        <v>3336</v>
      </c>
      <c r="I117" s="32">
        <v>5417</v>
      </c>
      <c r="J117" s="32">
        <v>4967</v>
      </c>
      <c r="K117" s="32">
        <v>670</v>
      </c>
      <c r="L117" s="32">
        <v>182</v>
      </c>
      <c r="M117" s="32">
        <v>3715</v>
      </c>
      <c r="N117" s="32">
        <v>246</v>
      </c>
      <c r="O117" s="32">
        <v>1639</v>
      </c>
      <c r="P117" s="32">
        <v>184</v>
      </c>
      <c r="Q117" s="32">
        <v>87</v>
      </c>
      <c r="R117" s="32">
        <v>475</v>
      </c>
      <c r="S117" s="32">
        <v>1020</v>
      </c>
      <c r="T117" s="32">
        <v>20120</v>
      </c>
      <c r="U117" s="32">
        <v>8250</v>
      </c>
      <c r="V117" s="32">
        <v>1569</v>
      </c>
      <c r="W117" s="32">
        <v>472</v>
      </c>
      <c r="X117" s="32">
        <v>2134</v>
      </c>
      <c r="Y117" s="32">
        <v>2233</v>
      </c>
      <c r="Z117" s="32">
        <v>1378</v>
      </c>
      <c r="AA117" s="32">
        <v>466</v>
      </c>
      <c r="AB117" s="32">
        <v>83</v>
      </c>
      <c r="AC117" s="32">
        <v>1006</v>
      </c>
      <c r="AD117" s="32">
        <v>3123</v>
      </c>
      <c r="AE117" s="32">
        <v>2840</v>
      </c>
      <c r="AF117" s="32">
        <v>283</v>
      </c>
      <c r="AG117" s="32">
        <v>813</v>
      </c>
      <c r="AH117" s="32">
        <v>3941</v>
      </c>
      <c r="AI117" s="32">
        <v>3814</v>
      </c>
      <c r="AJ117" s="32">
        <v>127</v>
      </c>
      <c r="AK117" s="32">
        <v>2527</v>
      </c>
      <c r="AL117" s="32">
        <v>1578</v>
      </c>
      <c r="AM117" s="32">
        <v>438</v>
      </c>
      <c r="AN117" s="32">
        <v>22193</v>
      </c>
      <c r="AO117" s="32">
        <v>16956</v>
      </c>
      <c r="AP117" s="32">
        <v>5237</v>
      </c>
      <c r="AQ117" s="32">
        <v>167</v>
      </c>
      <c r="AR117" s="32">
        <v>660</v>
      </c>
      <c r="AS117" s="32">
        <v>8136</v>
      </c>
      <c r="AT117" s="32">
        <v>106725</v>
      </c>
      <c r="AU117" s="32">
        <v>106613</v>
      </c>
      <c r="AV117" s="32">
        <v>112</v>
      </c>
      <c r="AW117" s="32">
        <v>26810</v>
      </c>
      <c r="AX117" s="32">
        <v>953</v>
      </c>
      <c r="AY117" s="32">
        <v>793</v>
      </c>
      <c r="AZ117" s="32">
        <v>3838</v>
      </c>
      <c r="BA117" s="32">
        <v>7738</v>
      </c>
      <c r="BB117" s="32">
        <v>1101</v>
      </c>
      <c r="BC117" s="32">
        <v>1620</v>
      </c>
      <c r="BD117" s="32">
        <v>13245</v>
      </c>
      <c r="BE117" s="32">
        <v>773</v>
      </c>
      <c r="BF117" s="32">
        <v>830</v>
      </c>
      <c r="BG117" s="32">
        <v>2116</v>
      </c>
      <c r="BH117" s="32">
        <v>0</v>
      </c>
      <c r="BI117" s="32">
        <v>2917</v>
      </c>
      <c r="BJ117" s="32">
        <v>2630</v>
      </c>
      <c r="BK117" s="32">
        <v>287</v>
      </c>
      <c r="BL117" s="32">
        <v>5817</v>
      </c>
      <c r="BM117" s="32">
        <v>4094</v>
      </c>
      <c r="BN117" s="32">
        <v>1723</v>
      </c>
      <c r="BO117" s="32">
        <v>1349</v>
      </c>
      <c r="BP117" s="32">
        <v>2192</v>
      </c>
      <c r="BQ117" s="32">
        <v>2991</v>
      </c>
      <c r="BR117" s="32">
        <v>965</v>
      </c>
      <c r="BS117" s="32">
        <v>5645</v>
      </c>
      <c r="BT117" s="32">
        <v>1035</v>
      </c>
      <c r="BU117" s="32">
        <v>1607</v>
      </c>
      <c r="BV117" s="32">
        <v>4520</v>
      </c>
      <c r="BW117" s="32">
        <v>1593</v>
      </c>
      <c r="BX117" s="32">
        <v>621</v>
      </c>
      <c r="BY117" s="32">
        <v>4025</v>
      </c>
      <c r="BZ117" s="32">
        <v>3722</v>
      </c>
      <c r="CA117" s="32">
        <v>203</v>
      </c>
      <c r="CB117" s="32">
        <v>100</v>
      </c>
      <c r="CC117" s="32">
        <v>1200</v>
      </c>
      <c r="CD117" s="32">
        <v>25362</v>
      </c>
      <c r="CE117" s="32">
        <v>23966</v>
      </c>
      <c r="CF117" s="32">
        <v>1396</v>
      </c>
      <c r="CG117" s="32">
        <v>3734</v>
      </c>
      <c r="CH117" s="32">
        <v>577</v>
      </c>
      <c r="CI117" s="32">
        <v>878</v>
      </c>
      <c r="CJ117" s="32">
        <v>461</v>
      </c>
      <c r="CK117" s="32">
        <v>1738</v>
      </c>
      <c r="CL117" s="32">
        <v>5123</v>
      </c>
      <c r="CM117" s="32">
        <v>745</v>
      </c>
      <c r="CN117" s="32">
        <v>78469</v>
      </c>
      <c r="CO117" s="32">
        <v>9907</v>
      </c>
      <c r="CP117" s="32">
        <v>8846</v>
      </c>
      <c r="CQ117" s="32">
        <v>363</v>
      </c>
      <c r="CR117" s="32">
        <v>698</v>
      </c>
      <c r="CS117" s="32">
        <v>848</v>
      </c>
      <c r="CT117" s="32">
        <v>5635</v>
      </c>
      <c r="CU117" s="32">
        <v>2145</v>
      </c>
      <c r="CV117" s="32">
        <v>511</v>
      </c>
      <c r="CW117" s="32">
        <v>542</v>
      </c>
      <c r="CX117" s="32">
        <v>242</v>
      </c>
      <c r="CY117" s="32">
        <v>2678</v>
      </c>
      <c r="CZ117" s="32">
        <v>2264</v>
      </c>
      <c r="DA117" s="32">
        <v>1365</v>
      </c>
    </row>
    <row r="118" spans="1:105" s="28" customFormat="1" x14ac:dyDescent="0.2">
      <c r="A118" s="34" t="s">
        <v>161</v>
      </c>
      <c r="B118" s="1"/>
      <c r="C118" s="6"/>
      <c r="D118" s="32">
        <v>0</v>
      </c>
      <c r="E118" s="32">
        <v>0</v>
      </c>
      <c r="F118" s="32">
        <v>5</v>
      </c>
      <c r="G118" s="32">
        <v>1</v>
      </c>
      <c r="H118" s="32">
        <v>0</v>
      </c>
      <c r="I118" s="32">
        <v>0</v>
      </c>
      <c r="J118" s="32">
        <v>3</v>
      </c>
      <c r="K118" s="32">
        <v>0</v>
      </c>
      <c r="L118" s="32">
        <v>0</v>
      </c>
      <c r="M118" s="32">
        <v>3</v>
      </c>
      <c r="N118" s="32">
        <v>0</v>
      </c>
      <c r="O118" s="32">
        <v>2</v>
      </c>
      <c r="P118" s="32">
        <v>0</v>
      </c>
      <c r="Q118" s="32">
        <v>0</v>
      </c>
      <c r="R118" s="32">
        <v>0</v>
      </c>
      <c r="S118" s="32">
        <v>111</v>
      </c>
      <c r="T118" s="32">
        <v>10</v>
      </c>
      <c r="U118" s="32">
        <v>10</v>
      </c>
      <c r="V118" s="32">
        <v>1</v>
      </c>
      <c r="W118" s="32">
        <v>0</v>
      </c>
      <c r="X118" s="32">
        <v>0</v>
      </c>
      <c r="Y118" s="32">
        <v>1</v>
      </c>
      <c r="Z118" s="32">
        <v>0</v>
      </c>
      <c r="AA118" s="32">
        <v>0</v>
      </c>
      <c r="AB118" s="32">
        <v>6</v>
      </c>
      <c r="AC118" s="32">
        <v>2</v>
      </c>
      <c r="AD118" s="32">
        <v>0</v>
      </c>
      <c r="AE118" s="32">
        <v>0</v>
      </c>
      <c r="AF118" s="32">
        <v>0</v>
      </c>
      <c r="AG118" s="32">
        <v>0</v>
      </c>
      <c r="AH118" s="32">
        <v>3</v>
      </c>
      <c r="AI118" s="32">
        <v>3</v>
      </c>
      <c r="AJ118" s="32">
        <v>0</v>
      </c>
      <c r="AK118" s="32">
        <v>0</v>
      </c>
      <c r="AL118" s="32">
        <v>0</v>
      </c>
      <c r="AM118" s="32">
        <v>0</v>
      </c>
      <c r="AN118" s="32">
        <v>14</v>
      </c>
      <c r="AO118" s="32">
        <v>10</v>
      </c>
      <c r="AP118" s="32">
        <v>4</v>
      </c>
      <c r="AQ118" s="32">
        <v>0</v>
      </c>
      <c r="AR118" s="32">
        <v>1</v>
      </c>
      <c r="AS118" s="32">
        <v>4</v>
      </c>
      <c r="AT118" s="32">
        <v>25</v>
      </c>
      <c r="AU118" s="32">
        <v>25</v>
      </c>
      <c r="AV118" s="32">
        <v>0</v>
      </c>
      <c r="AW118" s="32">
        <v>11</v>
      </c>
      <c r="AX118" s="32">
        <v>0</v>
      </c>
      <c r="AY118" s="32">
        <v>0</v>
      </c>
      <c r="AZ118" s="32">
        <v>3</v>
      </c>
      <c r="BA118" s="32">
        <v>4</v>
      </c>
      <c r="BB118" s="32">
        <v>0</v>
      </c>
      <c r="BC118" s="32">
        <v>0</v>
      </c>
      <c r="BD118" s="32">
        <v>3</v>
      </c>
      <c r="BE118" s="32">
        <v>1</v>
      </c>
      <c r="BF118" s="32">
        <v>0</v>
      </c>
      <c r="BG118" s="32">
        <v>2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2</v>
      </c>
      <c r="BT118" s="32">
        <v>0</v>
      </c>
      <c r="BU118" s="32">
        <v>0</v>
      </c>
      <c r="BV118" s="32">
        <v>3</v>
      </c>
      <c r="BW118" s="32">
        <v>0</v>
      </c>
      <c r="BX118" s="32">
        <v>0</v>
      </c>
      <c r="BY118" s="32">
        <v>2</v>
      </c>
      <c r="BZ118" s="32">
        <v>2</v>
      </c>
      <c r="CA118" s="32">
        <v>0</v>
      </c>
      <c r="CB118" s="32">
        <v>0</v>
      </c>
      <c r="CC118" s="32">
        <v>0</v>
      </c>
      <c r="CD118" s="32">
        <v>5</v>
      </c>
      <c r="CE118" s="32">
        <v>5</v>
      </c>
      <c r="CF118" s="32">
        <v>0</v>
      </c>
      <c r="CG118" s="32">
        <v>0</v>
      </c>
      <c r="CH118" s="32">
        <v>0</v>
      </c>
      <c r="CI118" s="32">
        <v>0</v>
      </c>
      <c r="CJ118" s="32">
        <v>0</v>
      </c>
      <c r="CK118" s="32">
        <v>1</v>
      </c>
      <c r="CL118" s="32">
        <v>3</v>
      </c>
      <c r="CM118" s="32">
        <v>0</v>
      </c>
      <c r="CN118" s="32">
        <v>47</v>
      </c>
      <c r="CO118" s="32">
        <v>3</v>
      </c>
      <c r="CP118" s="32">
        <v>3</v>
      </c>
      <c r="CQ118" s="32">
        <v>0</v>
      </c>
      <c r="CR118" s="32">
        <v>0</v>
      </c>
      <c r="CS118" s="32">
        <v>0</v>
      </c>
      <c r="CT118" s="32">
        <v>2</v>
      </c>
      <c r="CU118" s="32">
        <v>3</v>
      </c>
      <c r="CV118" s="32">
        <v>0</v>
      </c>
      <c r="CW118" s="32">
        <v>1</v>
      </c>
      <c r="CX118" s="32">
        <v>0</v>
      </c>
      <c r="CY118" s="32">
        <v>0</v>
      </c>
      <c r="CZ118" s="32">
        <v>0</v>
      </c>
      <c r="DA118" s="32">
        <v>1</v>
      </c>
    </row>
    <row r="119" spans="1:105" s="28" customFormat="1" x14ac:dyDescent="0.2">
      <c r="A119" s="34" t="s">
        <v>220</v>
      </c>
      <c r="B119" s="1"/>
      <c r="C119" s="6"/>
      <c r="D119" s="32">
        <v>621</v>
      </c>
      <c r="E119" s="32">
        <v>13177</v>
      </c>
      <c r="F119" s="32">
        <v>9020</v>
      </c>
      <c r="G119" s="32">
        <v>2576</v>
      </c>
      <c r="H119" s="32">
        <v>8450</v>
      </c>
      <c r="I119" s="32">
        <v>13721</v>
      </c>
      <c r="J119" s="32">
        <v>11821</v>
      </c>
      <c r="K119" s="32">
        <v>1513</v>
      </c>
      <c r="L119" s="32">
        <v>341</v>
      </c>
      <c r="M119" s="32">
        <v>10465</v>
      </c>
      <c r="N119" s="32">
        <v>715</v>
      </c>
      <c r="O119" s="32">
        <v>2517</v>
      </c>
      <c r="P119" s="32">
        <v>1</v>
      </c>
      <c r="Q119" s="32">
        <v>1</v>
      </c>
      <c r="R119" s="32">
        <v>1</v>
      </c>
      <c r="S119" s="32">
        <v>3</v>
      </c>
      <c r="T119" s="32">
        <v>46699</v>
      </c>
      <c r="U119" s="32">
        <v>22807</v>
      </c>
      <c r="V119" s="32">
        <v>2660</v>
      </c>
      <c r="W119" s="32">
        <v>0</v>
      </c>
      <c r="X119" s="32">
        <v>7029</v>
      </c>
      <c r="Y119" s="32">
        <v>5701</v>
      </c>
      <c r="Z119" s="32">
        <v>3020</v>
      </c>
      <c r="AA119" s="32">
        <v>1006</v>
      </c>
      <c r="AB119" s="32">
        <v>152</v>
      </c>
      <c r="AC119" s="32">
        <v>8</v>
      </c>
      <c r="AD119" s="32">
        <v>820</v>
      </c>
      <c r="AE119" s="32">
        <v>3</v>
      </c>
      <c r="AF119" s="32">
        <v>817</v>
      </c>
      <c r="AG119" s="32">
        <v>2437</v>
      </c>
      <c r="AH119" s="32">
        <v>2</v>
      </c>
      <c r="AI119" s="32">
        <v>1</v>
      </c>
      <c r="AJ119" s="32">
        <v>1</v>
      </c>
      <c r="AK119" s="32">
        <v>2666</v>
      </c>
      <c r="AL119" s="32">
        <v>3804</v>
      </c>
      <c r="AM119" s="32">
        <v>1</v>
      </c>
      <c r="AN119" s="32">
        <v>51482</v>
      </c>
      <c r="AO119" s="32">
        <v>36389</v>
      </c>
      <c r="AP119" s="32">
        <v>15093</v>
      </c>
      <c r="AQ119" s="32">
        <v>1</v>
      </c>
      <c r="AR119" s="32">
        <v>1</v>
      </c>
      <c r="AS119" s="32">
        <v>1</v>
      </c>
      <c r="AT119" s="32">
        <v>5151</v>
      </c>
      <c r="AU119" s="32">
        <v>4785</v>
      </c>
      <c r="AV119" s="32">
        <v>366</v>
      </c>
      <c r="AW119" s="32">
        <v>43946</v>
      </c>
      <c r="AX119" s="32">
        <v>2196</v>
      </c>
      <c r="AY119" s="32">
        <v>437</v>
      </c>
      <c r="AZ119" s="32">
        <v>5018</v>
      </c>
      <c r="BA119" s="32">
        <v>20821</v>
      </c>
      <c r="BB119" s="32">
        <v>2</v>
      </c>
      <c r="BC119" s="32">
        <v>7</v>
      </c>
      <c r="BD119" s="32">
        <v>30837</v>
      </c>
      <c r="BE119" s="32">
        <v>1958</v>
      </c>
      <c r="BF119" s="32">
        <v>1384</v>
      </c>
      <c r="BG119" s="32">
        <v>4429</v>
      </c>
      <c r="BH119" s="32">
        <v>0</v>
      </c>
      <c r="BI119" s="32">
        <v>691</v>
      </c>
      <c r="BJ119" s="32">
        <v>1</v>
      </c>
      <c r="BK119" s="32">
        <v>690</v>
      </c>
      <c r="BL119" s="32">
        <v>11335</v>
      </c>
      <c r="BM119" s="32">
        <v>9083</v>
      </c>
      <c r="BN119" s="32">
        <v>2252</v>
      </c>
      <c r="BO119" s="32">
        <v>1591</v>
      </c>
      <c r="BP119" s="32">
        <v>1</v>
      </c>
      <c r="BQ119" s="32">
        <v>5277</v>
      </c>
      <c r="BR119" s="32">
        <v>3</v>
      </c>
      <c r="BS119" s="32">
        <v>14688</v>
      </c>
      <c r="BT119" s="32">
        <v>2452</v>
      </c>
      <c r="BU119" s="32">
        <v>3462</v>
      </c>
      <c r="BV119" s="32">
        <v>10076</v>
      </c>
      <c r="BW119" s="32">
        <v>2571</v>
      </c>
      <c r="BX119" s="32">
        <v>1004</v>
      </c>
      <c r="BY119" s="32">
        <v>8046</v>
      </c>
      <c r="BZ119" s="32">
        <v>7399</v>
      </c>
      <c r="CA119" s="32">
        <v>414</v>
      </c>
      <c r="CB119" s="32">
        <v>233</v>
      </c>
      <c r="CC119" s="32">
        <v>3</v>
      </c>
      <c r="CD119" s="32">
        <v>49969</v>
      </c>
      <c r="CE119" s="32">
        <v>46186</v>
      </c>
      <c r="CF119" s="32">
        <v>3783</v>
      </c>
      <c r="CG119" s="32">
        <v>8619</v>
      </c>
      <c r="CH119" s="32">
        <v>1055</v>
      </c>
      <c r="CI119" s="32">
        <v>1633</v>
      </c>
      <c r="CJ119" s="32">
        <v>535</v>
      </c>
      <c r="CK119" s="32">
        <v>1</v>
      </c>
      <c r="CL119" s="32">
        <v>2</v>
      </c>
      <c r="CM119" s="32">
        <v>1</v>
      </c>
      <c r="CN119" s="32">
        <v>159821</v>
      </c>
      <c r="CO119" s="32">
        <v>24273</v>
      </c>
      <c r="CP119" s="32">
        <v>22745</v>
      </c>
      <c r="CQ119" s="32">
        <v>617</v>
      </c>
      <c r="CR119" s="32">
        <v>911</v>
      </c>
      <c r="CS119" s="32">
        <v>2107</v>
      </c>
      <c r="CT119" s="32">
        <v>6</v>
      </c>
      <c r="CU119" s="32">
        <v>6537</v>
      </c>
      <c r="CV119" s="32">
        <v>3</v>
      </c>
      <c r="CW119" s="32">
        <v>1328</v>
      </c>
      <c r="CX119" s="32">
        <v>711</v>
      </c>
      <c r="CY119" s="32">
        <v>11</v>
      </c>
      <c r="CZ119" s="32">
        <v>9962</v>
      </c>
      <c r="DA119" s="32">
        <v>3</v>
      </c>
    </row>
    <row r="120" spans="1:105" s="28" customFormat="1" x14ac:dyDescent="0.2">
      <c r="A120" s="34" t="s">
        <v>221</v>
      </c>
      <c r="B120" s="1"/>
      <c r="C120" s="6"/>
      <c r="D120" s="32">
        <v>15</v>
      </c>
      <c r="E120" s="32">
        <v>0</v>
      </c>
      <c r="F120" s="32">
        <v>320</v>
      </c>
      <c r="G120" s="32">
        <v>250</v>
      </c>
      <c r="H120" s="32">
        <v>769</v>
      </c>
      <c r="I120" s="32">
        <v>0</v>
      </c>
      <c r="J120" s="32">
        <v>0</v>
      </c>
      <c r="K120" s="32">
        <v>25</v>
      </c>
      <c r="L120" s="32">
        <v>27</v>
      </c>
      <c r="M120" s="32">
        <v>402</v>
      </c>
      <c r="N120" s="32">
        <v>21</v>
      </c>
      <c r="O120" s="32">
        <v>0</v>
      </c>
      <c r="P120" s="32">
        <v>0</v>
      </c>
      <c r="Q120" s="32">
        <v>1</v>
      </c>
      <c r="R120" s="32">
        <v>0</v>
      </c>
      <c r="S120" s="32">
        <v>0</v>
      </c>
      <c r="T120" s="32">
        <v>0</v>
      </c>
      <c r="U120" s="32">
        <v>1518</v>
      </c>
      <c r="V120" s="32">
        <v>237</v>
      </c>
      <c r="W120" s="32">
        <v>0</v>
      </c>
      <c r="X120" s="32">
        <v>369</v>
      </c>
      <c r="Y120" s="32">
        <v>65</v>
      </c>
      <c r="Z120" s="32">
        <v>65</v>
      </c>
      <c r="AA120" s="32">
        <v>0</v>
      </c>
      <c r="AB120" s="32">
        <v>0</v>
      </c>
      <c r="AC120" s="32">
        <v>0</v>
      </c>
      <c r="AD120" s="32">
        <v>70</v>
      </c>
      <c r="AE120" s="32">
        <v>39</v>
      </c>
      <c r="AF120" s="32">
        <v>31</v>
      </c>
      <c r="AG120" s="32">
        <v>0</v>
      </c>
      <c r="AH120" s="32">
        <v>35</v>
      </c>
      <c r="AI120" s="32">
        <v>35</v>
      </c>
      <c r="AJ120" s="32">
        <v>0</v>
      </c>
      <c r="AK120" s="32">
        <v>867</v>
      </c>
      <c r="AL120" s="32">
        <v>181</v>
      </c>
      <c r="AM120" s="32">
        <v>24</v>
      </c>
      <c r="AN120" s="32">
        <v>505</v>
      </c>
      <c r="AO120" s="32">
        <v>243</v>
      </c>
      <c r="AP120" s="32">
        <v>262</v>
      </c>
      <c r="AQ120" s="32">
        <v>0</v>
      </c>
      <c r="AR120" s="32">
        <v>23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181</v>
      </c>
      <c r="AY120" s="32">
        <v>0</v>
      </c>
      <c r="AZ120" s="32">
        <v>0</v>
      </c>
      <c r="BA120" s="32">
        <v>0</v>
      </c>
      <c r="BB120" s="32">
        <v>48</v>
      </c>
      <c r="BC120" s="32">
        <v>48</v>
      </c>
      <c r="BD120" s="32">
        <v>817</v>
      </c>
      <c r="BE120" s="32">
        <v>46</v>
      </c>
      <c r="BF120" s="32">
        <v>113</v>
      </c>
      <c r="BG120" s="32">
        <v>334</v>
      </c>
      <c r="BH120" s="32">
        <v>0</v>
      </c>
      <c r="BI120" s="32">
        <v>0</v>
      </c>
      <c r="BJ120" s="32">
        <v>0</v>
      </c>
      <c r="BK120" s="32">
        <v>23</v>
      </c>
      <c r="BL120" s="32">
        <v>582</v>
      </c>
      <c r="BM120" s="32">
        <v>52</v>
      </c>
      <c r="BN120" s="32">
        <v>530</v>
      </c>
      <c r="BO120" s="32">
        <v>108</v>
      </c>
      <c r="BP120" s="32">
        <v>0</v>
      </c>
      <c r="BQ120" s="32">
        <v>1077</v>
      </c>
      <c r="BR120" s="32">
        <v>1</v>
      </c>
      <c r="BS120" s="32">
        <v>240</v>
      </c>
      <c r="BT120" s="32">
        <v>164</v>
      </c>
      <c r="BU120" s="32">
        <v>274</v>
      </c>
      <c r="BV120" s="32">
        <v>81</v>
      </c>
      <c r="BW120" s="32">
        <v>286</v>
      </c>
      <c r="BX120" s="32">
        <v>16</v>
      </c>
      <c r="BY120" s="32">
        <v>702</v>
      </c>
      <c r="BZ120" s="32">
        <v>668</v>
      </c>
      <c r="CA120" s="32">
        <v>34</v>
      </c>
      <c r="CB120" s="32">
        <v>0</v>
      </c>
      <c r="CC120" s="32">
        <v>0</v>
      </c>
      <c r="CD120" s="32">
        <v>276</v>
      </c>
      <c r="CE120" s="32">
        <v>276</v>
      </c>
      <c r="CF120" s="32">
        <v>0</v>
      </c>
      <c r="CG120" s="32">
        <v>466</v>
      </c>
      <c r="CH120" s="32">
        <v>0</v>
      </c>
      <c r="CI120" s="32">
        <v>56</v>
      </c>
      <c r="CJ120" s="32">
        <v>0</v>
      </c>
      <c r="CK120" s="32">
        <v>32</v>
      </c>
      <c r="CL120" s="32">
        <v>135</v>
      </c>
      <c r="CM120" s="32">
        <v>19</v>
      </c>
      <c r="CN120" s="32">
        <v>0</v>
      </c>
      <c r="CO120" s="32">
        <v>881</v>
      </c>
      <c r="CP120" s="32">
        <v>781</v>
      </c>
      <c r="CQ120" s="32">
        <v>22</v>
      </c>
      <c r="CR120" s="32">
        <v>78</v>
      </c>
      <c r="CS120" s="32">
        <v>12</v>
      </c>
      <c r="CT120" s="32">
        <v>0</v>
      </c>
      <c r="CU120" s="32">
        <v>784</v>
      </c>
      <c r="CV120" s="32">
        <v>23</v>
      </c>
      <c r="CW120" s="32">
        <v>13</v>
      </c>
      <c r="CX120" s="32">
        <v>8</v>
      </c>
      <c r="CY120" s="32">
        <v>6</v>
      </c>
      <c r="CZ120" s="32">
        <v>95</v>
      </c>
      <c r="DA120" s="32">
        <v>0</v>
      </c>
    </row>
    <row r="121" spans="1:105" s="45" customFormat="1" x14ac:dyDescent="0.2">
      <c r="A121" s="44" t="s">
        <v>194</v>
      </c>
      <c r="B121" s="44"/>
      <c r="C121" s="6"/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</row>
    <row r="122" spans="1:105" s="45" customFormat="1" x14ac:dyDescent="0.2">
      <c r="A122" s="47" t="s">
        <v>162</v>
      </c>
      <c r="B122" s="47"/>
      <c r="C122" s="6"/>
      <c r="D122" s="32">
        <v>43095892</v>
      </c>
      <c r="E122" s="32">
        <v>1400964679</v>
      </c>
      <c r="F122" s="32">
        <v>1132704213</v>
      </c>
      <c r="G122" s="32">
        <v>217523822</v>
      </c>
      <c r="H122" s="32">
        <v>914155229</v>
      </c>
      <c r="I122" s="32">
        <v>1621983270</v>
      </c>
      <c r="J122" s="32">
        <v>1457949580</v>
      </c>
      <c r="K122" s="32">
        <v>63632595</v>
      </c>
      <c r="L122" s="32">
        <v>32484068</v>
      </c>
      <c r="M122" s="32">
        <v>893653654</v>
      </c>
      <c r="N122" s="32">
        <v>30739470</v>
      </c>
      <c r="O122" s="32">
        <v>364621938</v>
      </c>
      <c r="P122" s="32">
        <v>26954399</v>
      </c>
      <c r="Q122" s="32">
        <v>8421470</v>
      </c>
      <c r="R122" s="32">
        <v>61908659.299999997</v>
      </c>
      <c r="S122" s="32">
        <v>182780776</v>
      </c>
      <c r="T122" s="32">
        <v>7860688083</v>
      </c>
      <c r="U122" s="32">
        <v>904313775</v>
      </c>
      <c r="V122" s="32">
        <v>357064704</v>
      </c>
      <c r="W122" s="32">
        <v>64447371</v>
      </c>
      <c r="X122" s="32">
        <v>574514918</v>
      </c>
      <c r="Y122" s="32">
        <v>627031302</v>
      </c>
      <c r="Z122" s="32">
        <v>284900636</v>
      </c>
      <c r="AA122" s="32">
        <v>80106927</v>
      </c>
      <c r="AB122" s="32">
        <v>10062249</v>
      </c>
      <c r="AC122" s="32">
        <v>411268868.19999999</v>
      </c>
      <c r="AD122" s="32">
        <v>940082897.10000002</v>
      </c>
      <c r="AE122" s="32">
        <v>876493833</v>
      </c>
      <c r="AF122" s="32">
        <v>63589064.100000001</v>
      </c>
      <c r="AG122" s="32">
        <v>156079163</v>
      </c>
      <c r="AH122" s="32">
        <v>1478910438</v>
      </c>
      <c r="AI122" s="32">
        <v>1464302127</v>
      </c>
      <c r="AJ122" s="32">
        <v>14608311</v>
      </c>
      <c r="AK122" s="32">
        <v>352419237</v>
      </c>
      <c r="AL122" s="32">
        <v>446024317</v>
      </c>
      <c r="AM122" s="32">
        <v>115380947</v>
      </c>
      <c r="AN122" s="32">
        <v>3097879811</v>
      </c>
      <c r="AO122" s="32">
        <v>1773144046</v>
      </c>
      <c r="AP122" s="32">
        <v>1324735765</v>
      </c>
      <c r="AQ122" s="32">
        <v>26545865</v>
      </c>
      <c r="AR122" s="32">
        <v>212661300.5</v>
      </c>
      <c r="AS122" s="32">
        <v>3440644511</v>
      </c>
      <c r="AT122" s="32">
        <v>22403641725</v>
      </c>
      <c r="AU122" s="32">
        <v>22383890000</v>
      </c>
      <c r="AV122" s="32">
        <v>19751725</v>
      </c>
      <c r="AW122" s="32">
        <v>7483288325</v>
      </c>
      <c r="AX122" s="32">
        <v>181647218</v>
      </c>
      <c r="AY122" s="32">
        <v>107599752</v>
      </c>
      <c r="AZ122" s="32">
        <v>717736043</v>
      </c>
      <c r="BA122" s="32">
        <v>1950945679</v>
      </c>
      <c r="BB122" s="32">
        <v>277498686</v>
      </c>
      <c r="BC122" s="32">
        <v>136446751</v>
      </c>
      <c r="BD122" s="32">
        <v>3339303820</v>
      </c>
      <c r="BE122" s="32">
        <v>169452219</v>
      </c>
      <c r="BF122" s="32">
        <v>228083608</v>
      </c>
      <c r="BG122" s="32">
        <v>585195347</v>
      </c>
      <c r="BH122" s="32">
        <v>0</v>
      </c>
      <c r="BI122" s="32">
        <v>677083143</v>
      </c>
      <c r="BJ122" s="32">
        <v>630630153</v>
      </c>
      <c r="BK122" s="32">
        <v>46452990</v>
      </c>
      <c r="BL122" s="32">
        <v>1141514050</v>
      </c>
      <c r="BM122" s="32">
        <v>805439736</v>
      </c>
      <c r="BN122" s="32">
        <v>336074314</v>
      </c>
      <c r="BO122" s="32">
        <v>166928066</v>
      </c>
      <c r="BP122" s="32">
        <v>349046084</v>
      </c>
      <c r="BQ122" s="32">
        <v>587011482</v>
      </c>
      <c r="BR122" s="32">
        <v>1606770496</v>
      </c>
      <c r="BS122" s="32">
        <v>1696547681</v>
      </c>
      <c r="BT122" s="32">
        <v>231212060</v>
      </c>
      <c r="BU122" s="32">
        <v>320550420</v>
      </c>
      <c r="BV122" s="32">
        <v>1192940488</v>
      </c>
      <c r="BW122" s="32">
        <v>205451211</v>
      </c>
      <c r="BX122" s="32">
        <v>93063317.200000003</v>
      </c>
      <c r="BY122" s="32">
        <v>805996163</v>
      </c>
      <c r="BZ122" s="32">
        <v>762746952</v>
      </c>
      <c r="CA122" s="32">
        <v>30841533</v>
      </c>
      <c r="CB122" s="32">
        <v>12407678</v>
      </c>
      <c r="CC122" s="32">
        <v>186758365</v>
      </c>
      <c r="CD122" s="32">
        <v>6220864456</v>
      </c>
      <c r="CE122" s="32">
        <v>5820961440</v>
      </c>
      <c r="CF122" s="32">
        <v>399903016</v>
      </c>
      <c r="CG122" s="32">
        <v>726783940</v>
      </c>
      <c r="CH122" s="32">
        <v>90960035</v>
      </c>
      <c r="CI122" s="32">
        <v>124591891</v>
      </c>
      <c r="CJ122" s="32">
        <v>91371270</v>
      </c>
      <c r="CK122" s="32">
        <v>359240700</v>
      </c>
      <c r="CL122" s="32">
        <v>1051685176</v>
      </c>
      <c r="CM122" s="32">
        <v>229514052</v>
      </c>
      <c r="CN122" s="32">
        <v>25604519834</v>
      </c>
      <c r="CO122" s="32">
        <v>2387224809</v>
      </c>
      <c r="CP122" s="32">
        <v>2262794351</v>
      </c>
      <c r="CQ122" s="32">
        <v>31211979</v>
      </c>
      <c r="CR122" s="32">
        <v>93218479</v>
      </c>
      <c r="CS122" s="32">
        <v>97838571.099999994</v>
      </c>
      <c r="CT122" s="32">
        <v>1222390968</v>
      </c>
      <c r="CU122" s="32">
        <v>469186419</v>
      </c>
      <c r="CV122" s="32">
        <v>88305059.200000003</v>
      </c>
      <c r="CW122" s="32">
        <v>145709728.80000001</v>
      </c>
      <c r="CX122" s="32">
        <v>67077032</v>
      </c>
      <c r="CY122" s="32">
        <v>441285683</v>
      </c>
      <c r="CZ122" s="32">
        <v>379870193</v>
      </c>
      <c r="DA122" s="32">
        <v>414447866</v>
      </c>
    </row>
    <row r="123" spans="1:105" s="45" customFormat="1" x14ac:dyDescent="0.2">
      <c r="A123" s="47" t="s">
        <v>163</v>
      </c>
      <c r="B123" s="47"/>
      <c r="C123" s="6"/>
      <c r="D123" s="32">
        <v>11627017</v>
      </c>
      <c r="E123" s="32">
        <v>502666838</v>
      </c>
      <c r="F123" s="32">
        <v>254632965</v>
      </c>
      <c r="G123" s="32">
        <v>72712385</v>
      </c>
      <c r="H123" s="32">
        <v>272936128</v>
      </c>
      <c r="I123" s="32">
        <v>512276282</v>
      </c>
      <c r="J123" s="32">
        <v>388937092</v>
      </c>
      <c r="K123" s="32">
        <v>42539902</v>
      </c>
      <c r="L123" s="32">
        <v>16533903</v>
      </c>
      <c r="M123" s="32">
        <v>248336123</v>
      </c>
      <c r="N123" s="32">
        <v>12304678</v>
      </c>
      <c r="O123" s="32">
        <v>110410786</v>
      </c>
      <c r="P123" s="32">
        <v>17212171</v>
      </c>
      <c r="Q123" s="32">
        <v>5187625</v>
      </c>
      <c r="R123" s="32">
        <v>22497821.100000001</v>
      </c>
      <c r="S123" s="32">
        <v>91843709</v>
      </c>
      <c r="T123" s="32">
        <v>1580499650</v>
      </c>
      <c r="U123" s="32">
        <v>654623819</v>
      </c>
      <c r="V123" s="32">
        <v>113382345</v>
      </c>
      <c r="W123" s="32">
        <v>33512634</v>
      </c>
      <c r="X123" s="32">
        <v>273772083</v>
      </c>
      <c r="Y123" s="32">
        <v>139699816</v>
      </c>
      <c r="Z123" s="32">
        <v>109924493</v>
      </c>
      <c r="AA123" s="32">
        <v>38593915</v>
      </c>
      <c r="AB123" s="32">
        <v>6338391</v>
      </c>
      <c r="AC123" s="32">
        <v>224343737.19999999</v>
      </c>
      <c r="AD123" s="32">
        <v>376581084.80000001</v>
      </c>
      <c r="AE123" s="32">
        <v>346190601</v>
      </c>
      <c r="AF123" s="32">
        <v>30390483.800000001</v>
      </c>
      <c r="AG123" s="32">
        <v>82695788</v>
      </c>
      <c r="AH123" s="32">
        <v>327017054</v>
      </c>
      <c r="AI123" s="32">
        <v>315749241</v>
      </c>
      <c r="AJ123" s="32">
        <v>11267813</v>
      </c>
      <c r="AK123" s="32">
        <v>175090852</v>
      </c>
      <c r="AL123" s="32">
        <v>193475522</v>
      </c>
      <c r="AM123" s="32">
        <v>28743822</v>
      </c>
      <c r="AN123" s="32">
        <v>1655935250</v>
      </c>
      <c r="AO123" s="32">
        <v>1265241117</v>
      </c>
      <c r="AP123" s="32">
        <v>390694133</v>
      </c>
      <c r="AQ123" s="32">
        <v>15460530</v>
      </c>
      <c r="AR123" s="32">
        <v>55615955.700000003</v>
      </c>
      <c r="AS123" s="32">
        <v>951203622</v>
      </c>
      <c r="AT123" s="32">
        <v>12001665099</v>
      </c>
      <c r="AU123" s="32">
        <v>11990590000</v>
      </c>
      <c r="AV123" s="32">
        <v>11075099</v>
      </c>
      <c r="AW123" s="32">
        <v>2241448529</v>
      </c>
      <c r="AX123" s="32">
        <v>155342162</v>
      </c>
      <c r="AY123" s="32">
        <v>40297068</v>
      </c>
      <c r="AZ123" s="32">
        <v>198090295</v>
      </c>
      <c r="BA123" s="32">
        <v>599398265</v>
      </c>
      <c r="BB123" s="32">
        <v>69597889</v>
      </c>
      <c r="BC123" s="32">
        <v>86696349</v>
      </c>
      <c r="BD123" s="32">
        <v>1117118053</v>
      </c>
      <c r="BE123" s="32">
        <v>59641045</v>
      </c>
      <c r="BF123" s="32">
        <v>49133690</v>
      </c>
      <c r="BG123" s="32">
        <v>158204235</v>
      </c>
      <c r="BH123" s="32">
        <v>0</v>
      </c>
      <c r="BI123" s="32">
        <v>255765590</v>
      </c>
      <c r="BJ123" s="32">
        <v>220723787</v>
      </c>
      <c r="BK123" s="32">
        <v>35041803</v>
      </c>
      <c r="BL123" s="32">
        <v>413694546</v>
      </c>
      <c r="BM123" s="32">
        <v>266116869</v>
      </c>
      <c r="BN123" s="32">
        <v>147577677</v>
      </c>
      <c r="BO123" s="32">
        <v>60565249</v>
      </c>
      <c r="BP123" s="32">
        <v>137538000</v>
      </c>
      <c r="BQ123" s="32">
        <v>214351021</v>
      </c>
      <c r="BR123" s="32">
        <v>1460697960</v>
      </c>
      <c r="BS123" s="32">
        <v>521555853</v>
      </c>
      <c r="BT123" s="32">
        <v>76392259</v>
      </c>
      <c r="BU123" s="32">
        <v>110928534</v>
      </c>
      <c r="BV123" s="32">
        <v>471232312</v>
      </c>
      <c r="BW123" s="32">
        <v>84423857</v>
      </c>
      <c r="BX123" s="32">
        <v>39860930.600000001</v>
      </c>
      <c r="BY123" s="32">
        <v>287513562</v>
      </c>
      <c r="BZ123" s="32">
        <v>268553821</v>
      </c>
      <c r="CA123" s="32">
        <v>12184312</v>
      </c>
      <c r="CB123" s="32">
        <v>6775429</v>
      </c>
      <c r="CC123" s="32">
        <v>67139016</v>
      </c>
      <c r="CD123" s="32">
        <v>1831852250</v>
      </c>
      <c r="CE123" s="32">
        <v>1691987964</v>
      </c>
      <c r="CF123" s="32">
        <v>139864286</v>
      </c>
      <c r="CG123" s="32">
        <v>358676526</v>
      </c>
      <c r="CH123" s="32">
        <v>31953378</v>
      </c>
      <c r="CI123" s="32">
        <v>45368680</v>
      </c>
      <c r="CJ123" s="32">
        <v>32459023</v>
      </c>
      <c r="CK123" s="32">
        <v>109532055</v>
      </c>
      <c r="CL123" s="32">
        <v>362446556</v>
      </c>
      <c r="CM123" s="32">
        <v>51828794</v>
      </c>
      <c r="CN123" s="32">
        <v>5420267739</v>
      </c>
      <c r="CO123" s="32">
        <v>896999316</v>
      </c>
      <c r="CP123" s="32">
        <v>827095470</v>
      </c>
      <c r="CQ123" s="32">
        <v>21111388</v>
      </c>
      <c r="CR123" s="32">
        <v>48792458</v>
      </c>
      <c r="CS123" s="32">
        <v>68095713.400000006</v>
      </c>
      <c r="CT123" s="32">
        <v>381918524</v>
      </c>
      <c r="CU123" s="32">
        <v>153768767</v>
      </c>
      <c r="CV123" s="32">
        <v>24614633.800000001</v>
      </c>
      <c r="CW123" s="32">
        <v>27326993</v>
      </c>
      <c r="CX123" s="32">
        <v>16293528</v>
      </c>
      <c r="CY123" s="32">
        <v>203822662</v>
      </c>
      <c r="CZ123" s="32">
        <v>306213554</v>
      </c>
      <c r="DA123" s="32">
        <v>90200388</v>
      </c>
    </row>
    <row r="124" spans="1:105" s="45" customFormat="1" x14ac:dyDescent="0.2">
      <c r="A124" s="47" t="s">
        <v>190</v>
      </c>
      <c r="B124" s="47"/>
      <c r="C124" s="6"/>
      <c r="D124" s="32">
        <v>14197277</v>
      </c>
      <c r="E124" s="32">
        <v>888427676</v>
      </c>
      <c r="F124" s="32">
        <v>516506485</v>
      </c>
      <c r="G124" s="32">
        <v>143031771</v>
      </c>
      <c r="H124" s="32">
        <v>634575504</v>
      </c>
      <c r="I124" s="32">
        <v>1100923312</v>
      </c>
      <c r="J124" s="32">
        <v>825394719</v>
      </c>
      <c r="K124" s="32">
        <v>21092693</v>
      </c>
      <c r="L124" s="32">
        <v>15702803</v>
      </c>
      <c r="M124" s="32">
        <v>567462655</v>
      </c>
      <c r="N124" s="32">
        <v>18060143</v>
      </c>
      <c r="O124" s="32">
        <v>165583514</v>
      </c>
      <c r="P124" s="32">
        <v>9431243</v>
      </c>
      <c r="Q124" s="32">
        <v>3174894</v>
      </c>
      <c r="R124" s="32">
        <v>39283485.200000003</v>
      </c>
      <c r="S124" s="32">
        <v>90937067</v>
      </c>
      <c r="T124" s="32">
        <v>5230651639</v>
      </c>
      <c r="U124" s="32">
        <v>249689956</v>
      </c>
      <c r="V124" s="32">
        <v>175223103</v>
      </c>
      <c r="W124" s="32">
        <v>30934737</v>
      </c>
      <c r="X124" s="32">
        <v>294596371</v>
      </c>
      <c r="Y124" s="32">
        <v>438705236</v>
      </c>
      <c r="Z124" s="32">
        <v>171835894</v>
      </c>
      <c r="AA124" s="32">
        <v>40335507</v>
      </c>
      <c r="AB124" s="32">
        <v>3626658</v>
      </c>
      <c r="AC124" s="32">
        <v>101245046.2</v>
      </c>
      <c r="AD124" s="32">
        <v>557335590</v>
      </c>
      <c r="AE124" s="32">
        <v>524882717</v>
      </c>
      <c r="AF124" s="32">
        <v>32452873</v>
      </c>
      <c r="AG124" s="32">
        <v>71828387</v>
      </c>
      <c r="AH124" s="32">
        <v>919149326</v>
      </c>
      <c r="AI124" s="32">
        <v>915980781</v>
      </c>
      <c r="AJ124" s="32">
        <v>3168545</v>
      </c>
      <c r="AK124" s="32">
        <v>174714652</v>
      </c>
      <c r="AL124" s="32">
        <v>249796612</v>
      </c>
      <c r="AM124" s="32">
        <v>85410224</v>
      </c>
      <c r="AN124" s="32">
        <v>1098183088</v>
      </c>
      <c r="AO124" s="32">
        <v>507902929</v>
      </c>
      <c r="AP124" s="32">
        <v>590280159</v>
      </c>
      <c r="AQ124" s="32">
        <v>10762629</v>
      </c>
      <c r="AR124" s="32">
        <v>104594759</v>
      </c>
      <c r="AS124" s="32">
        <v>2184287596</v>
      </c>
      <c r="AT124" s="32">
        <v>8100725800</v>
      </c>
      <c r="AU124" s="32">
        <v>8092320000</v>
      </c>
      <c r="AV124" s="32">
        <v>8405800</v>
      </c>
      <c r="AW124" s="32">
        <v>4554483184</v>
      </c>
      <c r="AX124" s="32">
        <v>26305056</v>
      </c>
      <c r="AY124" s="32">
        <v>65281652</v>
      </c>
      <c r="AZ124" s="32">
        <v>373305476</v>
      </c>
      <c r="BA124" s="32">
        <v>1083655865</v>
      </c>
      <c r="BB124" s="32">
        <v>205902136</v>
      </c>
      <c r="BC124" s="32">
        <v>49705336</v>
      </c>
      <c r="BD124" s="32">
        <v>1971721740</v>
      </c>
      <c r="BE124" s="32">
        <v>108308023</v>
      </c>
      <c r="BF124" s="32">
        <v>177337855</v>
      </c>
      <c r="BG124" s="32">
        <v>349854015</v>
      </c>
      <c r="BH124" s="32">
        <v>0</v>
      </c>
      <c r="BI124" s="32">
        <v>416411601</v>
      </c>
      <c r="BJ124" s="32">
        <v>405438735</v>
      </c>
      <c r="BK124" s="32">
        <v>10972866</v>
      </c>
      <c r="BL124" s="32">
        <v>720509015</v>
      </c>
      <c r="BM124" s="32">
        <v>533862820</v>
      </c>
      <c r="BN124" s="32">
        <v>186646195</v>
      </c>
      <c r="BO124" s="32">
        <v>105347208</v>
      </c>
      <c r="BP124" s="32">
        <v>207737168</v>
      </c>
      <c r="BQ124" s="32">
        <v>368773193</v>
      </c>
      <c r="BR124" s="32">
        <v>43560469</v>
      </c>
      <c r="BS124" s="32">
        <v>935545190</v>
      </c>
      <c r="BT124" s="32">
        <v>153143425</v>
      </c>
      <c r="BU124" s="32">
        <v>206635349</v>
      </c>
      <c r="BV124" s="32">
        <v>544089615</v>
      </c>
      <c r="BW124" s="32">
        <v>118185032</v>
      </c>
      <c r="BX124" s="32">
        <v>52233474</v>
      </c>
      <c r="BY124" s="32">
        <v>445807436</v>
      </c>
      <c r="BZ124" s="32">
        <v>421972647</v>
      </c>
      <c r="CA124" s="32">
        <v>18333661</v>
      </c>
      <c r="CB124" s="32">
        <v>5501128</v>
      </c>
      <c r="CC124" s="32">
        <v>119618021</v>
      </c>
      <c r="CD124" s="32">
        <v>3965720518</v>
      </c>
      <c r="CE124" s="32">
        <v>3707887888</v>
      </c>
      <c r="CF124" s="32">
        <v>257832630</v>
      </c>
      <c r="CG124" s="32">
        <v>360873011</v>
      </c>
      <c r="CH124" s="32">
        <v>57931956</v>
      </c>
      <c r="CI124" s="32">
        <v>77732017</v>
      </c>
      <c r="CJ124" s="32">
        <v>58447420</v>
      </c>
      <c r="CK124" s="32">
        <v>214539610</v>
      </c>
      <c r="CL124" s="32">
        <v>617621785</v>
      </c>
      <c r="CM124" s="32">
        <v>176150253</v>
      </c>
      <c r="CN124" s="32">
        <v>17507025504</v>
      </c>
      <c r="CO124" s="32">
        <v>1316214357</v>
      </c>
      <c r="CP124" s="32">
        <v>1262360179</v>
      </c>
      <c r="CQ124" s="32">
        <v>10100591</v>
      </c>
      <c r="CR124" s="32">
        <v>43753587</v>
      </c>
      <c r="CS124" s="32">
        <v>28156214.199999999</v>
      </c>
      <c r="CT124" s="32">
        <v>740284774</v>
      </c>
      <c r="CU124" s="32">
        <v>195813664</v>
      </c>
      <c r="CV124" s="32">
        <v>62975797.799999997</v>
      </c>
      <c r="CW124" s="32">
        <v>51342202</v>
      </c>
      <c r="CX124" s="32">
        <v>50309912</v>
      </c>
      <c r="CY124" s="32">
        <v>232636621</v>
      </c>
      <c r="CZ124" s="32">
        <v>73656639</v>
      </c>
      <c r="DA124" s="32">
        <v>289301967</v>
      </c>
    </row>
    <row r="125" spans="1:105" s="45" customFormat="1" x14ac:dyDescent="0.2">
      <c r="A125" s="47" t="s">
        <v>166</v>
      </c>
      <c r="B125" s="47"/>
      <c r="C125" s="6"/>
      <c r="D125" s="32">
        <v>16711735</v>
      </c>
      <c r="E125" s="32">
        <v>0</v>
      </c>
      <c r="F125" s="32">
        <v>351915456</v>
      </c>
      <c r="G125" s="32">
        <v>0</v>
      </c>
      <c r="H125" s="32">
        <v>0</v>
      </c>
      <c r="I125" s="32">
        <v>0</v>
      </c>
      <c r="J125" s="32">
        <v>234204103</v>
      </c>
      <c r="K125" s="32">
        <v>0</v>
      </c>
      <c r="L125" s="32">
        <v>0</v>
      </c>
      <c r="M125" s="32">
        <v>69371197</v>
      </c>
      <c r="N125" s="32">
        <v>0</v>
      </c>
      <c r="O125" s="32">
        <v>86793405</v>
      </c>
      <c r="P125" s="32">
        <v>0</v>
      </c>
      <c r="Q125" s="32">
        <v>0</v>
      </c>
      <c r="R125" s="32">
        <v>0</v>
      </c>
      <c r="S125" s="32">
        <v>0</v>
      </c>
      <c r="T125" s="32">
        <v>1010913650</v>
      </c>
      <c r="U125" s="32">
        <v>0</v>
      </c>
      <c r="V125" s="32">
        <v>65165248</v>
      </c>
      <c r="W125" s="32">
        <v>0</v>
      </c>
      <c r="X125" s="32">
        <v>0</v>
      </c>
      <c r="Y125" s="32">
        <v>44864637</v>
      </c>
      <c r="Z125" s="32">
        <v>0</v>
      </c>
      <c r="AA125" s="32">
        <v>0</v>
      </c>
      <c r="AB125" s="32">
        <v>0</v>
      </c>
      <c r="AC125" s="32">
        <v>85334125.099999994</v>
      </c>
      <c r="AD125" s="32">
        <v>0</v>
      </c>
      <c r="AE125" s="32">
        <v>0</v>
      </c>
      <c r="AF125" s="32">
        <v>0</v>
      </c>
      <c r="AG125" s="32">
        <v>0</v>
      </c>
      <c r="AH125" s="32">
        <v>231734049</v>
      </c>
      <c r="AI125" s="32">
        <v>231734049</v>
      </c>
      <c r="AJ125" s="32">
        <v>0</v>
      </c>
      <c r="AK125" s="32">
        <v>0</v>
      </c>
      <c r="AL125" s="32">
        <v>0</v>
      </c>
      <c r="AM125" s="32">
        <v>0</v>
      </c>
      <c r="AN125" s="32">
        <v>332969721</v>
      </c>
      <c r="AO125" s="32">
        <v>0</v>
      </c>
      <c r="AP125" s="32">
        <v>332969721</v>
      </c>
      <c r="AQ125" s="32">
        <v>0</v>
      </c>
      <c r="AR125" s="32">
        <v>51325686.899999999</v>
      </c>
      <c r="AS125" s="32">
        <v>285362040</v>
      </c>
      <c r="AT125" s="32">
        <v>2186650000</v>
      </c>
      <c r="AU125" s="32">
        <v>2186650000</v>
      </c>
      <c r="AV125" s="32">
        <v>0</v>
      </c>
      <c r="AW125" s="32">
        <v>651227427</v>
      </c>
      <c r="AX125" s="32">
        <v>0</v>
      </c>
      <c r="AY125" s="32">
        <v>0</v>
      </c>
      <c r="AZ125" s="32">
        <v>142654703</v>
      </c>
      <c r="BA125" s="32">
        <v>253064970</v>
      </c>
      <c r="BB125" s="32">
        <v>0</v>
      </c>
      <c r="BC125" s="32">
        <v>0</v>
      </c>
      <c r="BD125" s="32">
        <v>227093478</v>
      </c>
      <c r="BE125" s="32">
        <v>0</v>
      </c>
      <c r="BF125" s="32">
        <v>0</v>
      </c>
      <c r="BG125" s="32">
        <v>73457085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100374361</v>
      </c>
      <c r="BS125" s="32">
        <v>227970675</v>
      </c>
      <c r="BT125" s="32">
        <v>0</v>
      </c>
      <c r="BU125" s="32">
        <v>0</v>
      </c>
      <c r="BV125" s="32">
        <v>169257214</v>
      </c>
      <c r="BW125" s="32">
        <v>0</v>
      </c>
      <c r="BX125" s="32">
        <v>0</v>
      </c>
      <c r="BY125" s="32">
        <v>65357746</v>
      </c>
      <c r="BZ125" s="32">
        <v>65357746</v>
      </c>
      <c r="CA125" s="32">
        <v>0</v>
      </c>
      <c r="CB125" s="32">
        <v>0</v>
      </c>
      <c r="CC125" s="32">
        <v>0</v>
      </c>
      <c r="CD125" s="32">
        <v>386477276</v>
      </c>
      <c r="CE125" s="32">
        <v>386477276</v>
      </c>
      <c r="CF125" s="32">
        <v>0</v>
      </c>
      <c r="CG125" s="32">
        <v>0</v>
      </c>
      <c r="CH125" s="32">
        <v>0</v>
      </c>
      <c r="CI125" s="32">
        <v>0</v>
      </c>
      <c r="CJ125" s="32">
        <v>0</v>
      </c>
      <c r="CK125" s="32">
        <v>32606336</v>
      </c>
      <c r="CL125" s="32">
        <v>60967083</v>
      </c>
      <c r="CM125" s="32">
        <v>0</v>
      </c>
      <c r="CN125" s="32">
        <v>2569929397</v>
      </c>
      <c r="CO125" s="32">
        <v>156306791</v>
      </c>
      <c r="CP125" s="32">
        <v>156306791</v>
      </c>
      <c r="CQ125" s="32">
        <v>0</v>
      </c>
      <c r="CR125" s="32">
        <v>0</v>
      </c>
      <c r="CS125" s="32">
        <v>0</v>
      </c>
      <c r="CT125" s="32">
        <v>93342289</v>
      </c>
      <c r="CU125" s="32">
        <v>113948260</v>
      </c>
      <c r="CV125" s="32">
        <v>0</v>
      </c>
      <c r="CW125" s="32">
        <v>65970073.799999997</v>
      </c>
      <c r="CX125" s="32">
        <v>0</v>
      </c>
      <c r="CY125" s="32">
        <v>0</v>
      </c>
      <c r="CZ125" s="32">
        <v>0</v>
      </c>
      <c r="DA125" s="32">
        <v>32036904</v>
      </c>
    </row>
    <row r="126" spans="1:105" s="45" customFormat="1" x14ac:dyDescent="0.2">
      <c r="A126" s="47" t="s">
        <v>167</v>
      </c>
      <c r="B126" s="47"/>
      <c r="C126" s="6"/>
      <c r="D126" s="32">
        <v>557804</v>
      </c>
      <c r="E126" s="32">
        <v>9870165</v>
      </c>
      <c r="F126" s="32">
        <v>8921611</v>
      </c>
      <c r="G126" s="32">
        <v>1551175</v>
      </c>
      <c r="H126" s="32">
        <v>6116880</v>
      </c>
      <c r="I126" s="32">
        <v>8783676</v>
      </c>
      <c r="J126" s="32">
        <v>9413666</v>
      </c>
      <c r="K126" s="32">
        <v>0</v>
      </c>
      <c r="L126" s="32">
        <v>219856</v>
      </c>
      <c r="M126" s="32">
        <v>8065495</v>
      </c>
      <c r="N126" s="32">
        <v>366108</v>
      </c>
      <c r="O126" s="32">
        <v>1834233</v>
      </c>
      <c r="P126" s="32">
        <v>0</v>
      </c>
      <c r="Q126" s="32">
        <v>55415</v>
      </c>
      <c r="R126" s="32">
        <v>120386.3</v>
      </c>
      <c r="S126" s="32">
        <v>0</v>
      </c>
      <c r="T126" s="32">
        <v>38623144</v>
      </c>
      <c r="U126" s="32">
        <v>0</v>
      </c>
      <c r="V126" s="32">
        <v>3081624</v>
      </c>
      <c r="W126" s="32">
        <v>0</v>
      </c>
      <c r="X126" s="32">
        <v>5724245</v>
      </c>
      <c r="Y126" s="32">
        <v>3613293</v>
      </c>
      <c r="Z126" s="32">
        <v>2216131</v>
      </c>
      <c r="AA126" s="32">
        <v>1177505</v>
      </c>
      <c r="AB126" s="32">
        <v>97200</v>
      </c>
      <c r="AC126" s="32">
        <v>345959.7</v>
      </c>
      <c r="AD126" s="32">
        <v>5806957.5999999996</v>
      </c>
      <c r="AE126" s="32">
        <v>5119875</v>
      </c>
      <c r="AF126" s="32">
        <v>687082.6</v>
      </c>
      <c r="AG126" s="32">
        <v>1554988</v>
      </c>
      <c r="AH126" s="32">
        <v>881039</v>
      </c>
      <c r="AI126" s="32">
        <v>709086</v>
      </c>
      <c r="AJ126" s="32">
        <v>171953</v>
      </c>
      <c r="AK126" s="32">
        <v>2082646</v>
      </c>
      <c r="AL126" s="32">
        <v>2401021</v>
      </c>
      <c r="AM126" s="32">
        <v>1156508</v>
      </c>
      <c r="AN126" s="32">
        <v>10384704</v>
      </c>
      <c r="AO126" s="32">
        <v>0</v>
      </c>
      <c r="AP126" s="32">
        <v>10384704</v>
      </c>
      <c r="AQ126" s="32">
        <v>322706</v>
      </c>
      <c r="AR126" s="32">
        <v>1015363.9</v>
      </c>
      <c r="AS126" s="32">
        <v>19791253</v>
      </c>
      <c r="AT126" s="32">
        <v>93270826</v>
      </c>
      <c r="AU126" s="32">
        <v>93000000</v>
      </c>
      <c r="AV126" s="32">
        <v>270826</v>
      </c>
      <c r="AW126" s="32">
        <v>36129185</v>
      </c>
      <c r="AX126" s="32">
        <v>0</v>
      </c>
      <c r="AY126" s="32">
        <v>2021032</v>
      </c>
      <c r="AZ126" s="32">
        <v>3685569</v>
      </c>
      <c r="BA126" s="32">
        <v>14826579</v>
      </c>
      <c r="BB126" s="32">
        <v>1960532</v>
      </c>
      <c r="BC126" s="32">
        <v>0</v>
      </c>
      <c r="BD126" s="32">
        <v>22338932</v>
      </c>
      <c r="BE126" s="32">
        <v>1456621</v>
      </c>
      <c r="BF126" s="32">
        <v>1579765</v>
      </c>
      <c r="BG126" s="32">
        <v>3488004</v>
      </c>
      <c r="BH126" s="32">
        <v>0</v>
      </c>
      <c r="BI126" s="32">
        <v>4569721</v>
      </c>
      <c r="BJ126" s="32">
        <v>4132524</v>
      </c>
      <c r="BK126" s="32">
        <v>437197</v>
      </c>
      <c r="BL126" s="32">
        <v>6910538</v>
      </c>
      <c r="BM126" s="32">
        <v>5395892</v>
      </c>
      <c r="BN126" s="32">
        <v>1514646</v>
      </c>
      <c r="BO126" s="32">
        <v>857437</v>
      </c>
      <c r="BP126" s="32">
        <v>3461352</v>
      </c>
      <c r="BQ126" s="32">
        <v>3260971</v>
      </c>
      <c r="BR126" s="32">
        <v>2137706</v>
      </c>
      <c r="BS126" s="32">
        <v>11307769</v>
      </c>
      <c r="BT126" s="32">
        <v>1535995</v>
      </c>
      <c r="BU126" s="32">
        <v>2491269</v>
      </c>
      <c r="BV126" s="32">
        <v>8322229</v>
      </c>
      <c r="BW126" s="32">
        <v>2550979</v>
      </c>
      <c r="BX126" s="32">
        <v>951786</v>
      </c>
      <c r="BY126" s="32">
        <v>6292294</v>
      </c>
      <c r="BZ126" s="32">
        <v>5874450</v>
      </c>
      <c r="CA126" s="32">
        <v>286723</v>
      </c>
      <c r="CB126" s="32">
        <v>131121</v>
      </c>
      <c r="CC126" s="32">
        <v>0</v>
      </c>
      <c r="CD126" s="32">
        <v>36465189</v>
      </c>
      <c r="CE126" s="32">
        <v>34259089</v>
      </c>
      <c r="CF126" s="32">
        <v>2206100</v>
      </c>
      <c r="CG126" s="32">
        <v>6929107</v>
      </c>
      <c r="CH126" s="32">
        <v>1074701</v>
      </c>
      <c r="CI126" s="32">
        <v>1475534</v>
      </c>
      <c r="CJ126" s="32">
        <v>464827</v>
      </c>
      <c r="CK126" s="32">
        <v>2562699</v>
      </c>
      <c r="CL126" s="32">
        <v>10585102</v>
      </c>
      <c r="CM126" s="32">
        <v>1403638</v>
      </c>
      <c r="CN126" s="32">
        <v>107297194</v>
      </c>
      <c r="CO126" s="32">
        <v>16726741</v>
      </c>
      <c r="CP126" s="32">
        <v>16105347</v>
      </c>
      <c r="CQ126" s="32">
        <v>0</v>
      </c>
      <c r="CR126" s="32">
        <v>621394</v>
      </c>
      <c r="CS126" s="32">
        <v>1579544.5</v>
      </c>
      <c r="CT126" s="32">
        <v>6845381</v>
      </c>
      <c r="CU126" s="32">
        <v>4648824</v>
      </c>
      <c r="CV126" s="32">
        <v>675218</v>
      </c>
      <c r="CW126" s="32">
        <v>1047521</v>
      </c>
      <c r="CX126" s="32">
        <v>457966</v>
      </c>
      <c r="CY126" s="32">
        <v>4803969</v>
      </c>
      <c r="CZ126" s="32">
        <v>0</v>
      </c>
      <c r="DA126" s="32">
        <v>2696567</v>
      </c>
    </row>
    <row r="127" spans="1:105" s="45" customFormat="1" x14ac:dyDescent="0.2">
      <c r="A127" s="47" t="s">
        <v>168</v>
      </c>
      <c r="B127" s="47"/>
      <c r="C127" s="6"/>
      <c r="D127" s="32">
        <v>2059</v>
      </c>
      <c r="E127" s="32">
        <v>0</v>
      </c>
      <c r="F127" s="32">
        <v>727696</v>
      </c>
      <c r="G127" s="32">
        <v>228491</v>
      </c>
      <c r="H127" s="32">
        <v>526717</v>
      </c>
      <c r="I127" s="32">
        <v>0</v>
      </c>
      <c r="J127" s="32">
        <v>0</v>
      </c>
      <c r="K127" s="32">
        <v>0</v>
      </c>
      <c r="L127" s="32">
        <v>27506</v>
      </c>
      <c r="M127" s="32">
        <v>418184</v>
      </c>
      <c r="N127" s="32">
        <v>8541</v>
      </c>
      <c r="O127" s="32">
        <v>0</v>
      </c>
      <c r="P127" s="32">
        <v>310985</v>
      </c>
      <c r="Q127" s="32">
        <v>3536</v>
      </c>
      <c r="R127" s="32">
        <v>6966.7</v>
      </c>
      <c r="S127" s="32">
        <v>0</v>
      </c>
      <c r="T127" s="32">
        <v>0</v>
      </c>
      <c r="U127" s="32">
        <v>0</v>
      </c>
      <c r="V127" s="32">
        <v>212384</v>
      </c>
      <c r="W127" s="32">
        <v>0</v>
      </c>
      <c r="X127" s="32">
        <v>422219</v>
      </c>
      <c r="Y127" s="32">
        <v>148320</v>
      </c>
      <c r="Z127" s="32">
        <v>924118</v>
      </c>
      <c r="AA127" s="32">
        <v>0</v>
      </c>
      <c r="AB127" s="32">
        <v>0</v>
      </c>
      <c r="AC127" s="32">
        <v>0</v>
      </c>
      <c r="AD127" s="32">
        <v>359264.7</v>
      </c>
      <c r="AE127" s="32">
        <v>300640</v>
      </c>
      <c r="AF127" s="32">
        <v>58624.7</v>
      </c>
      <c r="AG127" s="32">
        <v>0</v>
      </c>
      <c r="AH127" s="32">
        <v>128970</v>
      </c>
      <c r="AI127" s="32">
        <v>128970</v>
      </c>
      <c r="AJ127" s="32">
        <v>0</v>
      </c>
      <c r="AK127" s="32">
        <v>531087</v>
      </c>
      <c r="AL127" s="32">
        <v>351162</v>
      </c>
      <c r="AM127" s="32">
        <v>70393</v>
      </c>
      <c r="AN127" s="32">
        <v>407048</v>
      </c>
      <c r="AO127" s="32">
        <v>0</v>
      </c>
      <c r="AP127" s="32">
        <v>407048</v>
      </c>
      <c r="AQ127" s="32">
        <v>0</v>
      </c>
      <c r="AR127" s="32">
        <v>109535</v>
      </c>
      <c r="AS127" s="32">
        <v>0</v>
      </c>
      <c r="AT127" s="32">
        <v>21330000</v>
      </c>
      <c r="AU127" s="32">
        <v>21330000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38129</v>
      </c>
      <c r="BC127" s="32">
        <v>45066</v>
      </c>
      <c r="BD127" s="32">
        <v>1031617</v>
      </c>
      <c r="BE127" s="32">
        <v>46530</v>
      </c>
      <c r="BF127" s="32">
        <v>32298</v>
      </c>
      <c r="BG127" s="32">
        <v>192008</v>
      </c>
      <c r="BH127" s="32">
        <v>0</v>
      </c>
      <c r="BI127" s="32">
        <v>336231</v>
      </c>
      <c r="BJ127" s="32">
        <v>335107</v>
      </c>
      <c r="BK127" s="32">
        <v>1124</v>
      </c>
      <c r="BL127" s="32">
        <v>399951</v>
      </c>
      <c r="BM127" s="32">
        <v>64155</v>
      </c>
      <c r="BN127" s="32">
        <v>335796</v>
      </c>
      <c r="BO127" s="32">
        <v>158172</v>
      </c>
      <c r="BP127" s="32">
        <v>309564</v>
      </c>
      <c r="BQ127" s="32">
        <v>626297</v>
      </c>
      <c r="BR127" s="32">
        <v>0</v>
      </c>
      <c r="BS127" s="32">
        <v>168194</v>
      </c>
      <c r="BT127" s="32">
        <v>140381</v>
      </c>
      <c r="BU127" s="32">
        <v>495268</v>
      </c>
      <c r="BV127" s="32">
        <v>39118</v>
      </c>
      <c r="BW127" s="32">
        <v>291343</v>
      </c>
      <c r="BX127" s="32">
        <v>17126.599999999999</v>
      </c>
      <c r="BY127" s="32">
        <v>1025125</v>
      </c>
      <c r="BZ127" s="32">
        <v>988288</v>
      </c>
      <c r="CA127" s="32">
        <v>36837</v>
      </c>
      <c r="CB127" s="32">
        <v>0</v>
      </c>
      <c r="CC127" s="32">
        <v>1328</v>
      </c>
      <c r="CD127" s="32">
        <v>349223</v>
      </c>
      <c r="CE127" s="32">
        <v>349223</v>
      </c>
      <c r="CF127" s="32">
        <v>0</v>
      </c>
      <c r="CG127" s="32">
        <v>305296</v>
      </c>
      <c r="CH127" s="32">
        <v>0</v>
      </c>
      <c r="CI127" s="32">
        <v>15660</v>
      </c>
      <c r="CJ127" s="32">
        <v>0</v>
      </c>
      <c r="CK127" s="32">
        <v>0</v>
      </c>
      <c r="CL127" s="32">
        <v>64650</v>
      </c>
      <c r="CM127" s="32">
        <v>131367</v>
      </c>
      <c r="CN127" s="32">
        <v>0</v>
      </c>
      <c r="CO127" s="32">
        <v>977604</v>
      </c>
      <c r="CP127" s="32">
        <v>926564</v>
      </c>
      <c r="CQ127" s="32">
        <v>0</v>
      </c>
      <c r="CR127" s="32">
        <v>51040</v>
      </c>
      <c r="CS127" s="32">
        <v>7099</v>
      </c>
      <c r="CT127" s="32">
        <v>0</v>
      </c>
      <c r="CU127" s="32">
        <v>1006904</v>
      </c>
      <c r="CV127" s="32">
        <v>39409.599999999999</v>
      </c>
      <c r="CW127" s="32">
        <v>22939</v>
      </c>
      <c r="CX127" s="32">
        <v>15626</v>
      </c>
      <c r="CY127" s="32">
        <v>22431</v>
      </c>
      <c r="CZ127" s="32">
        <v>0</v>
      </c>
      <c r="DA127" s="32">
        <v>212040</v>
      </c>
    </row>
    <row r="128" spans="1:105" s="45" customFormat="1" x14ac:dyDescent="0.2">
      <c r="A128" s="44" t="s">
        <v>196</v>
      </c>
      <c r="B128" s="44"/>
      <c r="C128" s="6"/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</row>
    <row r="129" spans="1:105" s="45" customFormat="1" x14ac:dyDescent="0.2">
      <c r="A129" s="47" t="s">
        <v>169</v>
      </c>
      <c r="B129" s="47"/>
      <c r="C129" s="6"/>
      <c r="D129" s="32">
        <v>58809.4</v>
      </c>
      <c r="E129" s="32">
        <v>1801649</v>
      </c>
      <c r="F129" s="32">
        <v>1351160</v>
      </c>
      <c r="G129" s="32">
        <v>511049.8</v>
      </c>
      <c r="H129" s="32">
        <v>1420149</v>
      </c>
      <c r="I129" s="32">
        <v>2383058</v>
      </c>
      <c r="J129" s="32">
        <v>2394272</v>
      </c>
      <c r="K129" s="32">
        <v>249475</v>
      </c>
      <c r="L129" s="32">
        <v>25968.400000000001</v>
      </c>
      <c r="M129" s="32">
        <v>1409915</v>
      </c>
      <c r="N129" s="32">
        <v>28991</v>
      </c>
      <c r="O129" s="32">
        <v>694969</v>
      </c>
      <c r="P129" s="32">
        <v>14120</v>
      </c>
      <c r="Q129" s="32">
        <v>16889</v>
      </c>
      <c r="R129" s="32">
        <v>53879.5</v>
      </c>
      <c r="S129" s="32">
        <v>0</v>
      </c>
      <c r="T129" s="32">
        <v>12782616</v>
      </c>
      <c r="U129" s="32">
        <v>4977340</v>
      </c>
      <c r="V129" s="32">
        <v>495463</v>
      </c>
      <c r="W129" s="32">
        <v>0</v>
      </c>
      <c r="X129" s="32">
        <v>545959</v>
      </c>
      <c r="Y129" s="32">
        <v>993136</v>
      </c>
      <c r="Z129" s="32">
        <v>391333</v>
      </c>
      <c r="AA129" s="32">
        <v>59114.6</v>
      </c>
      <c r="AB129" s="32">
        <v>7145</v>
      </c>
      <c r="AC129" s="32">
        <v>202816.1</v>
      </c>
      <c r="AD129" s="32">
        <v>944749.8</v>
      </c>
      <c r="AE129" s="32">
        <v>889603</v>
      </c>
      <c r="AF129" s="32">
        <v>55146.8</v>
      </c>
      <c r="AG129" s="32">
        <v>175493</v>
      </c>
      <c r="AH129" s="32">
        <v>2343082</v>
      </c>
      <c r="AI129" s="32">
        <v>2341668</v>
      </c>
      <c r="AJ129" s="32">
        <v>1414</v>
      </c>
      <c r="AK129" s="32">
        <v>379343</v>
      </c>
      <c r="AL129" s="32">
        <v>743441</v>
      </c>
      <c r="AM129" s="32">
        <v>164041</v>
      </c>
      <c r="AN129" s="32">
        <v>9578633</v>
      </c>
      <c r="AO129" s="32">
        <v>7719371</v>
      </c>
      <c r="AP129" s="32">
        <v>1859262</v>
      </c>
      <c r="AQ129" s="32">
        <v>14034</v>
      </c>
      <c r="AR129" s="32">
        <v>291082.3</v>
      </c>
      <c r="AS129" s="32">
        <v>5282994</v>
      </c>
      <c r="AT129" s="32">
        <v>23751129</v>
      </c>
      <c r="AU129" s="32">
        <v>23734400</v>
      </c>
      <c r="AV129" s="32">
        <v>16729</v>
      </c>
      <c r="AW129" s="32">
        <v>9921167</v>
      </c>
      <c r="AX129" s="32">
        <v>129394</v>
      </c>
      <c r="AY129" s="32">
        <v>98881</v>
      </c>
      <c r="AZ129" s="32">
        <v>909871</v>
      </c>
      <c r="BA129" s="32">
        <v>2762488.6</v>
      </c>
      <c r="BB129" s="32">
        <v>381000</v>
      </c>
      <c r="BC129" s="32">
        <v>230551.2</v>
      </c>
      <c r="BD129" s="32">
        <v>4389396</v>
      </c>
      <c r="BE129" s="32">
        <v>309569</v>
      </c>
      <c r="BF129" s="32">
        <v>367853.7</v>
      </c>
      <c r="BG129" s="32">
        <v>858180</v>
      </c>
      <c r="BH129" s="32">
        <v>0</v>
      </c>
      <c r="BI129" s="32">
        <v>711394.6</v>
      </c>
      <c r="BJ129" s="32">
        <v>697536</v>
      </c>
      <c r="BK129" s="32">
        <v>13858.6</v>
      </c>
      <c r="BL129" s="32">
        <v>1849261</v>
      </c>
      <c r="BM129" s="32">
        <v>1148327</v>
      </c>
      <c r="BN129" s="32">
        <v>700934</v>
      </c>
      <c r="BO129" s="32">
        <v>200461</v>
      </c>
      <c r="BP129" s="32">
        <v>387967</v>
      </c>
      <c r="BQ129" s="32">
        <v>665975</v>
      </c>
      <c r="BR129" s="32">
        <v>174081</v>
      </c>
      <c r="BS129" s="32">
        <v>2457454</v>
      </c>
      <c r="BT129" s="32">
        <v>252702</v>
      </c>
      <c r="BU129" s="32">
        <v>433288</v>
      </c>
      <c r="BV129" s="32">
        <v>1376026</v>
      </c>
      <c r="BW129" s="32">
        <v>204354</v>
      </c>
      <c r="BX129" s="32">
        <v>0</v>
      </c>
      <c r="BY129" s="32">
        <v>927731</v>
      </c>
      <c r="BZ129" s="32">
        <v>892259</v>
      </c>
      <c r="CA129" s="32">
        <v>28968</v>
      </c>
      <c r="CB129" s="32">
        <v>6504</v>
      </c>
      <c r="CC129" s="32">
        <v>425272</v>
      </c>
      <c r="CD129" s="32">
        <v>9000740</v>
      </c>
      <c r="CE129" s="32">
        <v>8444358</v>
      </c>
      <c r="CF129" s="32">
        <v>556382</v>
      </c>
      <c r="CG129" s="32">
        <v>684762</v>
      </c>
      <c r="CH129" s="32">
        <v>126408</v>
      </c>
      <c r="CI129" s="32">
        <v>139135</v>
      </c>
      <c r="CJ129" s="32">
        <v>104683</v>
      </c>
      <c r="CK129" s="32">
        <v>537039</v>
      </c>
      <c r="CL129" s="32">
        <v>1461722</v>
      </c>
      <c r="CM129" s="32">
        <v>336511</v>
      </c>
      <c r="CN129" s="32">
        <v>43364987</v>
      </c>
      <c r="CO129" s="32">
        <v>2977183</v>
      </c>
      <c r="CP129" s="32">
        <v>2849630</v>
      </c>
      <c r="CQ129" s="32">
        <v>42598</v>
      </c>
      <c r="CR129" s="32">
        <v>84955</v>
      </c>
      <c r="CS129" s="32">
        <v>44049.599999999999</v>
      </c>
      <c r="CT129" s="32">
        <v>1725335</v>
      </c>
      <c r="CU129" s="32">
        <v>737118</v>
      </c>
      <c r="CV129" s="32">
        <v>121352.4</v>
      </c>
      <c r="CW129" s="32">
        <v>248016.2</v>
      </c>
      <c r="CX129" s="32">
        <v>90555</v>
      </c>
      <c r="CY129" s="32">
        <v>0</v>
      </c>
      <c r="CZ129" s="32">
        <v>928997</v>
      </c>
      <c r="DA129" s="32">
        <v>0</v>
      </c>
    </row>
    <row r="130" spans="1:105" s="45" customFormat="1" x14ac:dyDescent="0.2">
      <c r="A130" s="47" t="s">
        <v>170</v>
      </c>
      <c r="B130" s="47"/>
      <c r="C130" s="6"/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230237</v>
      </c>
      <c r="P130" s="32">
        <v>0</v>
      </c>
      <c r="Q130" s="32">
        <v>9232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502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369100</v>
      </c>
      <c r="AU130" s="32">
        <v>369100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</row>
    <row r="131" spans="1:105" s="45" customFormat="1" x14ac:dyDescent="0.2">
      <c r="A131" s="47" t="s">
        <v>191</v>
      </c>
      <c r="B131" s="47"/>
      <c r="C131" s="6"/>
      <c r="D131" s="32">
        <v>20708.099999999999</v>
      </c>
      <c r="E131" s="32">
        <v>1772300</v>
      </c>
      <c r="F131" s="32">
        <v>771221</v>
      </c>
      <c r="G131" s="32">
        <v>318142.40000000002</v>
      </c>
      <c r="H131" s="32">
        <v>1399678</v>
      </c>
      <c r="I131" s="32">
        <v>2358521</v>
      </c>
      <c r="J131" s="32">
        <v>1879163</v>
      </c>
      <c r="K131" s="32">
        <v>246266</v>
      </c>
      <c r="L131" s="32">
        <v>25121.3</v>
      </c>
      <c r="M131" s="32">
        <v>1189773</v>
      </c>
      <c r="N131" s="32">
        <v>28991</v>
      </c>
      <c r="O131" s="32">
        <v>269712</v>
      </c>
      <c r="P131" s="32">
        <v>13228</v>
      </c>
      <c r="Q131" s="32">
        <v>7657</v>
      </c>
      <c r="R131" s="32">
        <v>53879.5</v>
      </c>
      <c r="S131" s="32">
        <v>0</v>
      </c>
      <c r="T131" s="32">
        <v>11023334</v>
      </c>
      <c r="U131" s="32">
        <v>2950870</v>
      </c>
      <c r="V131" s="32">
        <v>355778</v>
      </c>
      <c r="W131" s="32">
        <v>0</v>
      </c>
      <c r="X131" s="32">
        <v>528197</v>
      </c>
      <c r="Y131" s="32">
        <v>897761</v>
      </c>
      <c r="Z131" s="32">
        <v>391333</v>
      </c>
      <c r="AA131" s="32">
        <v>55804.3</v>
      </c>
      <c r="AB131" s="32">
        <v>6859</v>
      </c>
      <c r="AC131" s="32">
        <v>115315.3</v>
      </c>
      <c r="AD131" s="32">
        <v>918922.3</v>
      </c>
      <c r="AE131" s="32">
        <v>866203</v>
      </c>
      <c r="AF131" s="32">
        <v>52719.3</v>
      </c>
      <c r="AG131" s="32">
        <v>170827</v>
      </c>
      <c r="AH131" s="32">
        <v>1906836</v>
      </c>
      <c r="AI131" s="32">
        <v>1906021</v>
      </c>
      <c r="AJ131" s="32">
        <v>815</v>
      </c>
      <c r="AK131" s="32">
        <v>371807</v>
      </c>
      <c r="AL131" s="32">
        <v>735161</v>
      </c>
      <c r="AM131" s="32">
        <v>160785</v>
      </c>
      <c r="AN131" s="32">
        <v>5056134</v>
      </c>
      <c r="AO131" s="32">
        <v>3877731</v>
      </c>
      <c r="AP131" s="32">
        <v>1178403</v>
      </c>
      <c r="AQ131" s="32">
        <v>13127</v>
      </c>
      <c r="AR131" s="32">
        <v>195837</v>
      </c>
      <c r="AS131" s="32">
        <v>4701279</v>
      </c>
      <c r="AT131" s="32">
        <v>15983505</v>
      </c>
      <c r="AU131" s="32">
        <v>15967600</v>
      </c>
      <c r="AV131" s="32">
        <v>15905</v>
      </c>
      <c r="AW131" s="32">
        <v>8661042</v>
      </c>
      <c r="AX131" s="32">
        <v>125160</v>
      </c>
      <c r="AY131" s="32">
        <v>93637</v>
      </c>
      <c r="AZ131" s="32">
        <v>656413</v>
      </c>
      <c r="BA131" s="32">
        <v>2246396.2999999998</v>
      </c>
      <c r="BB131" s="32">
        <v>375893</v>
      </c>
      <c r="BC131" s="32">
        <v>225400.1</v>
      </c>
      <c r="BD131" s="32">
        <v>3884465</v>
      </c>
      <c r="BE131" s="32">
        <v>227375</v>
      </c>
      <c r="BF131" s="32">
        <v>364666.4</v>
      </c>
      <c r="BG131" s="32">
        <v>683376</v>
      </c>
      <c r="BH131" s="32">
        <v>0</v>
      </c>
      <c r="BI131" s="32">
        <v>710111.6</v>
      </c>
      <c r="BJ131" s="32">
        <v>697536</v>
      </c>
      <c r="BK131" s="32">
        <v>12575.6</v>
      </c>
      <c r="BL131" s="32">
        <v>1829484</v>
      </c>
      <c r="BM131" s="32">
        <v>1134888</v>
      </c>
      <c r="BN131" s="32">
        <v>694596</v>
      </c>
      <c r="BO131" s="32">
        <v>197593</v>
      </c>
      <c r="BP131" s="32">
        <v>387967</v>
      </c>
      <c r="BQ131" s="32">
        <v>656041</v>
      </c>
      <c r="BR131" s="32">
        <v>168213</v>
      </c>
      <c r="BS131" s="32">
        <v>1962957</v>
      </c>
      <c r="BT131" s="32">
        <v>248019</v>
      </c>
      <c r="BU131" s="32">
        <v>424931</v>
      </c>
      <c r="BV131" s="32">
        <v>1003755</v>
      </c>
      <c r="BW131" s="32">
        <v>196690</v>
      </c>
      <c r="BX131" s="32">
        <v>0</v>
      </c>
      <c r="BY131" s="32">
        <v>772437</v>
      </c>
      <c r="BZ131" s="32">
        <v>738247</v>
      </c>
      <c r="CA131" s="32">
        <v>28055</v>
      </c>
      <c r="CB131" s="32">
        <v>6135</v>
      </c>
      <c r="CC131" s="32">
        <v>425272</v>
      </c>
      <c r="CD131" s="32">
        <v>7646678</v>
      </c>
      <c r="CE131" s="32">
        <v>7646678</v>
      </c>
      <c r="CF131" s="32">
        <v>0</v>
      </c>
      <c r="CG131" s="32">
        <v>662620</v>
      </c>
      <c r="CH131" s="32">
        <v>123406</v>
      </c>
      <c r="CI131" s="32">
        <v>135085</v>
      </c>
      <c r="CJ131" s="32">
        <v>103221</v>
      </c>
      <c r="CK131" s="32">
        <v>465881</v>
      </c>
      <c r="CL131" s="32">
        <v>1260704</v>
      </c>
      <c r="CM131" s="32">
        <v>332437</v>
      </c>
      <c r="CN131" s="32">
        <v>37687313</v>
      </c>
      <c r="CO131" s="32">
        <v>2644768</v>
      </c>
      <c r="CP131" s="32">
        <v>2520152</v>
      </c>
      <c r="CQ131" s="32">
        <v>41519</v>
      </c>
      <c r="CR131" s="32">
        <v>83097</v>
      </c>
      <c r="CS131" s="32">
        <v>39922.699999999997</v>
      </c>
      <c r="CT131" s="32">
        <v>1524793</v>
      </c>
      <c r="CU131" s="32">
        <v>428685</v>
      </c>
      <c r="CV131" s="32">
        <v>119556</v>
      </c>
      <c r="CW131" s="32">
        <v>107259.9</v>
      </c>
      <c r="CX131" s="32">
        <v>90555</v>
      </c>
      <c r="CY131" s="32">
        <v>0</v>
      </c>
      <c r="CZ131" s="32">
        <v>907788</v>
      </c>
      <c r="DA131" s="32">
        <v>0</v>
      </c>
    </row>
    <row r="132" spans="1:105" s="45" customFormat="1" x14ac:dyDescent="0.2">
      <c r="A132" s="47" t="s">
        <v>173</v>
      </c>
      <c r="B132" s="47"/>
      <c r="C132" s="6"/>
      <c r="D132" s="32">
        <v>36500.199999999997</v>
      </c>
      <c r="E132" s="32">
        <v>0</v>
      </c>
      <c r="F132" s="32">
        <v>554175</v>
      </c>
      <c r="G132" s="32">
        <v>188772.4</v>
      </c>
      <c r="H132" s="32">
        <v>0</v>
      </c>
      <c r="I132" s="32">
        <v>0</v>
      </c>
      <c r="J132" s="32">
        <v>486319</v>
      </c>
      <c r="K132" s="32">
        <v>0</v>
      </c>
      <c r="L132" s="32">
        <v>0</v>
      </c>
      <c r="M132" s="32">
        <v>196211</v>
      </c>
      <c r="N132" s="32">
        <v>0</v>
      </c>
      <c r="O132" s="32">
        <v>189795</v>
      </c>
      <c r="P132" s="32">
        <v>0</v>
      </c>
      <c r="Q132" s="32">
        <v>0</v>
      </c>
      <c r="R132" s="32">
        <v>0</v>
      </c>
      <c r="S132" s="32">
        <v>0</v>
      </c>
      <c r="T132" s="32">
        <v>1654554</v>
      </c>
      <c r="U132" s="32">
        <v>2026470</v>
      </c>
      <c r="V132" s="32">
        <v>131241</v>
      </c>
      <c r="W132" s="32">
        <v>0</v>
      </c>
      <c r="X132" s="32">
        <v>0</v>
      </c>
      <c r="Y132" s="32">
        <v>84448</v>
      </c>
      <c r="Z132" s="32">
        <v>0</v>
      </c>
      <c r="AA132" s="32">
        <v>0</v>
      </c>
      <c r="AB132" s="32">
        <v>0</v>
      </c>
      <c r="AC132" s="32">
        <v>86641.4</v>
      </c>
      <c r="AD132" s="32">
        <v>0</v>
      </c>
      <c r="AE132" s="32">
        <v>0</v>
      </c>
      <c r="AF132" s="32">
        <v>0</v>
      </c>
      <c r="AG132" s="32">
        <v>0</v>
      </c>
      <c r="AH132" s="32">
        <v>412807</v>
      </c>
      <c r="AI132" s="32">
        <v>412807</v>
      </c>
      <c r="AJ132" s="32">
        <v>0</v>
      </c>
      <c r="AK132" s="32">
        <v>0</v>
      </c>
      <c r="AL132" s="32">
        <v>0</v>
      </c>
      <c r="AM132" s="32">
        <v>0</v>
      </c>
      <c r="AN132" s="32">
        <v>4414965</v>
      </c>
      <c r="AO132" s="32">
        <v>3764270</v>
      </c>
      <c r="AP132" s="32">
        <v>650695</v>
      </c>
      <c r="AQ132" s="32">
        <v>0</v>
      </c>
      <c r="AR132" s="32">
        <v>92232</v>
      </c>
      <c r="AS132" s="32">
        <v>523127</v>
      </c>
      <c r="AT132" s="32">
        <v>7397700</v>
      </c>
      <c r="AU132" s="32">
        <v>7397700</v>
      </c>
      <c r="AV132" s="32">
        <v>0</v>
      </c>
      <c r="AW132" s="32">
        <v>1164450</v>
      </c>
      <c r="AX132" s="32">
        <v>0</v>
      </c>
      <c r="AY132" s="32">
        <v>0</v>
      </c>
      <c r="AZ132" s="32">
        <v>243064</v>
      </c>
      <c r="BA132" s="32">
        <v>474685.3</v>
      </c>
      <c r="BB132" s="32">
        <v>0</v>
      </c>
      <c r="BC132" s="32">
        <v>0</v>
      </c>
      <c r="BD132" s="32">
        <v>441848</v>
      </c>
      <c r="BE132" s="32">
        <v>77839</v>
      </c>
      <c r="BF132" s="32">
        <v>0</v>
      </c>
      <c r="BG132" s="32">
        <v>164458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464265</v>
      </c>
      <c r="BT132" s="32">
        <v>0</v>
      </c>
      <c r="BU132" s="32">
        <v>0</v>
      </c>
      <c r="BV132" s="32">
        <v>349045</v>
      </c>
      <c r="BW132" s="32">
        <v>0</v>
      </c>
      <c r="BX132" s="32">
        <v>0</v>
      </c>
      <c r="BY132" s="32">
        <v>134739</v>
      </c>
      <c r="BZ132" s="32">
        <v>134739</v>
      </c>
      <c r="CA132" s="32">
        <v>0</v>
      </c>
      <c r="CB132" s="32">
        <v>0</v>
      </c>
      <c r="CC132" s="32">
        <v>0</v>
      </c>
      <c r="CD132" s="32">
        <v>1255496</v>
      </c>
      <c r="CE132" s="32">
        <v>705692</v>
      </c>
      <c r="CF132" s="32">
        <v>549804</v>
      </c>
      <c r="CG132" s="32">
        <v>0</v>
      </c>
      <c r="CH132" s="32">
        <v>0</v>
      </c>
      <c r="CI132" s="32">
        <v>0</v>
      </c>
      <c r="CJ132" s="32">
        <v>0</v>
      </c>
      <c r="CK132" s="32">
        <v>63360</v>
      </c>
      <c r="CL132" s="32">
        <v>170758</v>
      </c>
      <c r="CM132" s="32">
        <v>0</v>
      </c>
      <c r="CN132" s="32">
        <v>5360148</v>
      </c>
      <c r="CO132" s="32">
        <v>285649</v>
      </c>
      <c r="CP132" s="32">
        <v>285649</v>
      </c>
      <c r="CQ132" s="32">
        <v>0</v>
      </c>
      <c r="CR132" s="32">
        <v>0</v>
      </c>
      <c r="CS132" s="32">
        <v>0</v>
      </c>
      <c r="CT132" s="32">
        <v>181431</v>
      </c>
      <c r="CU132" s="32">
        <v>293337</v>
      </c>
      <c r="CV132" s="32">
        <v>0</v>
      </c>
      <c r="CW132" s="32">
        <v>137788.5</v>
      </c>
      <c r="CX132" s="32">
        <v>0</v>
      </c>
      <c r="CY132" s="32">
        <v>0</v>
      </c>
      <c r="CZ132" s="32">
        <v>0</v>
      </c>
      <c r="DA132" s="32">
        <v>0</v>
      </c>
    </row>
    <row r="133" spans="1:105" s="45" customFormat="1" x14ac:dyDescent="0.2">
      <c r="A133" s="47" t="s">
        <v>174</v>
      </c>
      <c r="B133" s="47"/>
      <c r="C133" s="6"/>
      <c r="D133" s="32">
        <v>1601.1</v>
      </c>
      <c r="E133" s="32">
        <v>29349</v>
      </c>
      <c r="F133" s="32">
        <v>24132</v>
      </c>
      <c r="G133" s="32">
        <v>4135</v>
      </c>
      <c r="H133" s="32">
        <v>18715</v>
      </c>
      <c r="I133" s="32">
        <v>24537</v>
      </c>
      <c r="J133" s="32">
        <v>28790</v>
      </c>
      <c r="K133" s="32">
        <v>3077</v>
      </c>
      <c r="L133" s="32">
        <v>771.3</v>
      </c>
      <c r="M133" s="32">
        <v>22715</v>
      </c>
      <c r="N133" s="32">
        <v>0</v>
      </c>
      <c r="O133" s="32">
        <v>5225</v>
      </c>
      <c r="P133" s="32">
        <v>0</v>
      </c>
      <c r="Q133" s="32">
        <v>0</v>
      </c>
      <c r="R133" s="32">
        <v>0</v>
      </c>
      <c r="S133" s="32">
        <v>0</v>
      </c>
      <c r="T133" s="32">
        <v>104728</v>
      </c>
      <c r="U133" s="32">
        <v>0</v>
      </c>
      <c r="V133" s="32">
        <v>8444</v>
      </c>
      <c r="W133" s="32">
        <v>0</v>
      </c>
      <c r="X133" s="32">
        <v>16589</v>
      </c>
      <c r="Y133" s="32">
        <v>10515</v>
      </c>
      <c r="Z133" s="32">
        <v>0</v>
      </c>
      <c r="AA133" s="32">
        <v>3310.3</v>
      </c>
      <c r="AB133" s="32">
        <v>286</v>
      </c>
      <c r="AC133" s="32">
        <v>859.4</v>
      </c>
      <c r="AD133" s="32">
        <v>24180.9</v>
      </c>
      <c r="AE133" s="32">
        <v>21916</v>
      </c>
      <c r="AF133" s="32">
        <v>2264.9</v>
      </c>
      <c r="AG133" s="32">
        <v>4666</v>
      </c>
      <c r="AH133" s="32">
        <v>23036</v>
      </c>
      <c r="AI133" s="32">
        <v>22437</v>
      </c>
      <c r="AJ133" s="32">
        <v>599</v>
      </c>
      <c r="AK133" s="32">
        <v>5770</v>
      </c>
      <c r="AL133" s="32">
        <v>6763</v>
      </c>
      <c r="AM133" s="32">
        <v>3075</v>
      </c>
      <c r="AN133" s="32">
        <v>105816</v>
      </c>
      <c r="AO133" s="32">
        <v>76783</v>
      </c>
      <c r="AP133" s="32">
        <v>29033</v>
      </c>
      <c r="AQ133" s="32">
        <v>907</v>
      </c>
      <c r="AR133" s="32">
        <v>2713.2</v>
      </c>
      <c r="AS133" s="32">
        <v>58588</v>
      </c>
      <c r="AT133" s="32">
        <v>824</v>
      </c>
      <c r="AU133" s="32">
        <v>0</v>
      </c>
      <c r="AV133" s="32">
        <v>824</v>
      </c>
      <c r="AW133" s="32">
        <v>95675</v>
      </c>
      <c r="AX133" s="32">
        <v>3836</v>
      </c>
      <c r="AY133" s="32">
        <v>5244</v>
      </c>
      <c r="AZ133" s="32">
        <v>10394</v>
      </c>
      <c r="BA133" s="32">
        <v>41407</v>
      </c>
      <c r="BB133" s="32">
        <v>5107</v>
      </c>
      <c r="BC133" s="32">
        <v>5151.1000000000004</v>
      </c>
      <c r="BD133" s="32">
        <v>60493</v>
      </c>
      <c r="BE133" s="32">
        <v>4237</v>
      </c>
      <c r="BF133" s="32">
        <v>3097.6</v>
      </c>
      <c r="BG133" s="32">
        <v>9813</v>
      </c>
      <c r="BH133" s="32">
        <v>0</v>
      </c>
      <c r="BI133" s="32">
        <v>1234.9000000000001</v>
      </c>
      <c r="BJ133" s="32">
        <v>0</v>
      </c>
      <c r="BK133" s="32">
        <v>1234.9000000000001</v>
      </c>
      <c r="BL133" s="32">
        <v>18810</v>
      </c>
      <c r="BM133" s="32">
        <v>13319</v>
      </c>
      <c r="BN133" s="32">
        <v>5491</v>
      </c>
      <c r="BO133" s="32">
        <v>2417</v>
      </c>
      <c r="BP133" s="32">
        <v>0</v>
      </c>
      <c r="BQ133" s="32">
        <v>9600</v>
      </c>
      <c r="BR133" s="32">
        <v>5868</v>
      </c>
      <c r="BS133" s="32">
        <v>30232</v>
      </c>
      <c r="BT133" s="32">
        <v>4309</v>
      </c>
      <c r="BU133" s="32">
        <v>6981</v>
      </c>
      <c r="BV133" s="32">
        <v>23095</v>
      </c>
      <c r="BW133" s="32">
        <v>6816</v>
      </c>
      <c r="BX133" s="32">
        <v>0</v>
      </c>
      <c r="BY133" s="32">
        <v>17707</v>
      </c>
      <c r="BZ133" s="32">
        <v>16530</v>
      </c>
      <c r="CA133" s="32">
        <v>808</v>
      </c>
      <c r="CB133" s="32">
        <v>369</v>
      </c>
      <c r="CC133" s="32">
        <v>0</v>
      </c>
      <c r="CD133" s="32">
        <v>96534</v>
      </c>
      <c r="CE133" s="32">
        <v>90208</v>
      </c>
      <c r="CF133" s="32">
        <v>6326</v>
      </c>
      <c r="CG133" s="32">
        <v>21295</v>
      </c>
      <c r="CH133" s="32">
        <v>3002</v>
      </c>
      <c r="CI133" s="32">
        <v>4050</v>
      </c>
      <c r="CJ133" s="32">
        <v>1462</v>
      </c>
      <c r="CK133" s="32">
        <v>7798</v>
      </c>
      <c r="CL133" s="32">
        <v>30260</v>
      </c>
      <c r="CM133" s="32">
        <v>3704</v>
      </c>
      <c r="CN133" s="32">
        <v>317526</v>
      </c>
      <c r="CO133" s="32">
        <v>43946</v>
      </c>
      <c r="CP133" s="32">
        <v>41151</v>
      </c>
      <c r="CQ133" s="32">
        <v>1079</v>
      </c>
      <c r="CR133" s="32">
        <v>1716</v>
      </c>
      <c r="CS133" s="32">
        <v>4106.8999999999996</v>
      </c>
      <c r="CT133" s="32">
        <v>19111</v>
      </c>
      <c r="CU133" s="32">
        <v>12976</v>
      </c>
      <c r="CV133" s="32">
        <v>1796.4</v>
      </c>
      <c r="CW133" s="32">
        <v>2904.1</v>
      </c>
      <c r="CX133" s="32">
        <v>0</v>
      </c>
      <c r="CY133" s="32">
        <v>0</v>
      </c>
      <c r="CZ133" s="32">
        <v>20926</v>
      </c>
      <c r="DA133" s="32">
        <v>0</v>
      </c>
    </row>
    <row r="134" spans="1:105" s="45" customFormat="1" x14ac:dyDescent="0.2">
      <c r="A134" s="47" t="s">
        <v>175</v>
      </c>
      <c r="B134" s="47"/>
      <c r="C134" s="6"/>
      <c r="D134" s="32">
        <v>0</v>
      </c>
      <c r="E134" s="32">
        <v>0</v>
      </c>
      <c r="F134" s="32">
        <v>1632</v>
      </c>
      <c r="G134" s="32">
        <v>0</v>
      </c>
      <c r="H134" s="32">
        <v>1756</v>
      </c>
      <c r="I134" s="32">
        <v>0</v>
      </c>
      <c r="J134" s="32">
        <v>0</v>
      </c>
      <c r="K134" s="32">
        <v>132</v>
      </c>
      <c r="L134" s="32">
        <v>75.8</v>
      </c>
      <c r="M134" s="32">
        <v>1216</v>
      </c>
      <c r="N134" s="32">
        <v>0</v>
      </c>
      <c r="O134" s="32">
        <v>0</v>
      </c>
      <c r="P134" s="32">
        <v>892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1173</v>
      </c>
      <c r="Y134" s="32">
        <v>412</v>
      </c>
      <c r="Z134" s="32">
        <v>0</v>
      </c>
      <c r="AA134" s="32">
        <v>0</v>
      </c>
      <c r="AB134" s="32">
        <v>0</v>
      </c>
      <c r="AC134" s="32">
        <v>0</v>
      </c>
      <c r="AD134" s="32">
        <v>1646.6</v>
      </c>
      <c r="AE134" s="32">
        <v>1484</v>
      </c>
      <c r="AF134" s="32">
        <v>162.6</v>
      </c>
      <c r="AG134" s="32">
        <v>0</v>
      </c>
      <c r="AH134" s="32">
        <v>403</v>
      </c>
      <c r="AI134" s="32">
        <v>403</v>
      </c>
      <c r="AJ134" s="32">
        <v>0</v>
      </c>
      <c r="AK134" s="32">
        <v>1766</v>
      </c>
      <c r="AL134" s="32">
        <v>1015</v>
      </c>
      <c r="AM134" s="32">
        <v>181</v>
      </c>
      <c r="AN134" s="32">
        <v>1718</v>
      </c>
      <c r="AO134" s="32">
        <v>587</v>
      </c>
      <c r="AP134" s="32">
        <v>1131</v>
      </c>
      <c r="AQ134" s="32">
        <v>0</v>
      </c>
      <c r="AR134" s="32">
        <v>300.10000000000002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398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2590</v>
      </c>
      <c r="BE134" s="32">
        <v>118</v>
      </c>
      <c r="BF134" s="32">
        <v>89.7</v>
      </c>
      <c r="BG134" s="32">
        <v>533</v>
      </c>
      <c r="BH134" s="32">
        <v>0</v>
      </c>
      <c r="BI134" s="32">
        <v>48.1</v>
      </c>
      <c r="BJ134" s="32">
        <v>0</v>
      </c>
      <c r="BK134" s="32">
        <v>48.1</v>
      </c>
      <c r="BL134" s="32">
        <v>967</v>
      </c>
      <c r="BM134" s="32">
        <v>120</v>
      </c>
      <c r="BN134" s="32">
        <v>847</v>
      </c>
      <c r="BO134" s="32">
        <v>451</v>
      </c>
      <c r="BP134" s="32">
        <v>0</v>
      </c>
      <c r="BQ134" s="32">
        <v>334</v>
      </c>
      <c r="BR134" s="32">
        <v>0</v>
      </c>
      <c r="BS134" s="32">
        <v>0</v>
      </c>
      <c r="BT134" s="32">
        <v>374</v>
      </c>
      <c r="BU134" s="32">
        <v>1376</v>
      </c>
      <c r="BV134" s="32">
        <v>131</v>
      </c>
      <c r="BW134" s="32">
        <v>848</v>
      </c>
      <c r="BX134" s="32">
        <v>0</v>
      </c>
      <c r="BY134" s="32">
        <v>2848</v>
      </c>
      <c r="BZ134" s="32">
        <v>2743</v>
      </c>
      <c r="CA134" s="32">
        <v>105</v>
      </c>
      <c r="CB134" s="32">
        <v>0</v>
      </c>
      <c r="CC134" s="32">
        <v>0</v>
      </c>
      <c r="CD134" s="32">
        <v>2032</v>
      </c>
      <c r="CE134" s="32">
        <v>1780</v>
      </c>
      <c r="CF134" s="32">
        <v>252</v>
      </c>
      <c r="CG134" s="32">
        <v>847</v>
      </c>
      <c r="CH134" s="32">
        <v>0</v>
      </c>
      <c r="CI134" s="32">
        <v>0</v>
      </c>
      <c r="CJ134" s="32">
        <v>0</v>
      </c>
      <c r="CK134" s="32">
        <v>0</v>
      </c>
      <c r="CL134" s="32">
        <v>0</v>
      </c>
      <c r="CM134" s="32">
        <v>370</v>
      </c>
      <c r="CN134" s="32">
        <v>0</v>
      </c>
      <c r="CO134" s="32">
        <v>2839</v>
      </c>
      <c r="CP134" s="32">
        <v>2678</v>
      </c>
      <c r="CQ134" s="32">
        <v>19</v>
      </c>
      <c r="CR134" s="32">
        <v>142</v>
      </c>
      <c r="CS134" s="32">
        <v>20</v>
      </c>
      <c r="CT134" s="32">
        <v>0</v>
      </c>
      <c r="CU134" s="32">
        <v>2120</v>
      </c>
      <c r="CV134" s="32">
        <v>0</v>
      </c>
      <c r="CW134" s="32">
        <v>63.7</v>
      </c>
      <c r="CX134" s="32">
        <v>0</v>
      </c>
      <c r="CY134" s="32">
        <v>0</v>
      </c>
      <c r="CZ134" s="32">
        <v>283</v>
      </c>
      <c r="DA134" s="32">
        <v>0</v>
      </c>
    </row>
    <row r="135" spans="1:105" x14ac:dyDescent="0.2">
      <c r="A135" s="3" t="s">
        <v>193</v>
      </c>
      <c r="B135" s="3"/>
      <c r="C135" s="6"/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0</v>
      </c>
      <c r="BT135" s="32">
        <v>0</v>
      </c>
      <c r="BU135" s="32">
        <v>0</v>
      </c>
      <c r="BV135" s="32">
        <v>0</v>
      </c>
      <c r="BW135" s="32">
        <v>0</v>
      </c>
      <c r="BX135" s="32">
        <v>0</v>
      </c>
      <c r="BY135" s="32">
        <v>0</v>
      </c>
      <c r="BZ135" s="32">
        <v>0</v>
      </c>
      <c r="CA135" s="32">
        <v>0</v>
      </c>
      <c r="CB135" s="32">
        <v>0</v>
      </c>
      <c r="CC135" s="32">
        <v>0</v>
      </c>
      <c r="CD135" s="32">
        <v>0</v>
      </c>
      <c r="CE135" s="32">
        <v>0</v>
      </c>
      <c r="CF135" s="32">
        <v>0</v>
      </c>
      <c r="CG135" s="32">
        <v>0</v>
      </c>
      <c r="CH135" s="32">
        <v>0</v>
      </c>
      <c r="CI135" s="32">
        <v>0</v>
      </c>
      <c r="CJ135" s="32">
        <v>0</v>
      </c>
      <c r="CK135" s="32">
        <v>0</v>
      </c>
      <c r="CL135" s="32">
        <v>0</v>
      </c>
      <c r="CM135" s="32">
        <v>0</v>
      </c>
      <c r="CN135" s="32">
        <v>0</v>
      </c>
      <c r="CO135" s="32">
        <v>0</v>
      </c>
      <c r="CP135" s="32">
        <v>0</v>
      </c>
      <c r="CQ135" s="32">
        <v>0</v>
      </c>
      <c r="CR135" s="32">
        <v>0</v>
      </c>
      <c r="CS135" s="32">
        <v>0</v>
      </c>
      <c r="CT135" s="32">
        <v>0</v>
      </c>
      <c r="CU135" s="32">
        <v>0</v>
      </c>
      <c r="CV135" s="32">
        <v>0</v>
      </c>
      <c r="CW135" s="32">
        <v>0</v>
      </c>
      <c r="CX135" s="32">
        <v>0</v>
      </c>
      <c r="CY135" s="32">
        <v>0</v>
      </c>
      <c r="CZ135" s="32">
        <v>0</v>
      </c>
      <c r="DA135" s="32">
        <v>0</v>
      </c>
    </row>
    <row r="136" spans="1:105" x14ac:dyDescent="0.2">
      <c r="A136" s="1" t="s">
        <v>176</v>
      </c>
      <c r="C136" s="6"/>
      <c r="D136" s="32">
        <v>757771</v>
      </c>
      <c r="E136" s="32">
        <v>26264397</v>
      </c>
      <c r="F136" s="32">
        <v>13685821</v>
      </c>
      <c r="G136" s="32">
        <v>4187602</v>
      </c>
      <c r="H136" s="32">
        <v>12752703</v>
      </c>
      <c r="I136" s="32">
        <v>24521862.34</v>
      </c>
      <c r="J136" s="32">
        <v>17708002</v>
      </c>
      <c r="K136" s="32">
        <v>2415321.85</v>
      </c>
      <c r="L136" s="32">
        <v>533374.88</v>
      </c>
      <c r="M136" s="32">
        <v>70316144</v>
      </c>
      <c r="N136" s="32">
        <v>2510110.1</v>
      </c>
      <c r="O136" s="32">
        <v>3532134</v>
      </c>
      <c r="P136" s="32">
        <v>404599</v>
      </c>
      <c r="Q136" s="32">
        <v>632145.98</v>
      </c>
      <c r="R136" s="32">
        <v>5579117.6200000001</v>
      </c>
      <c r="S136" s="32">
        <v>3688840.46</v>
      </c>
      <c r="T136" s="32">
        <v>88485579</v>
      </c>
      <c r="U136" s="32">
        <v>37677400</v>
      </c>
      <c r="V136" s="32">
        <v>5592265.6799999997</v>
      </c>
      <c r="W136" s="32">
        <v>943573.91</v>
      </c>
      <c r="X136" s="32">
        <v>7785431</v>
      </c>
      <c r="Y136" s="32">
        <v>8115252.8099999996</v>
      </c>
      <c r="Z136" s="32">
        <v>29152418.039999999</v>
      </c>
      <c r="AA136" s="32">
        <v>5024276</v>
      </c>
      <c r="AB136" s="32">
        <v>444821</v>
      </c>
      <c r="AC136" s="32">
        <v>23490377.82</v>
      </c>
      <c r="AD136" s="32">
        <v>35473148.060000002</v>
      </c>
      <c r="AE136" s="32">
        <v>35214708</v>
      </c>
      <c r="AF136" s="32">
        <v>258440.06</v>
      </c>
      <c r="AG136" s="32">
        <v>2762521.11</v>
      </c>
      <c r="AH136" s="32">
        <v>20355366</v>
      </c>
      <c r="AI136" s="32">
        <v>19942099</v>
      </c>
      <c r="AJ136" s="32">
        <v>413267</v>
      </c>
      <c r="AK136" s="32">
        <v>7353772.3200000003</v>
      </c>
      <c r="AL136" s="32">
        <v>7752651</v>
      </c>
      <c r="AM136" s="32">
        <v>558141.64</v>
      </c>
      <c r="AN136" s="32">
        <v>73430872.769999996</v>
      </c>
      <c r="AO136" s="32">
        <v>57358203</v>
      </c>
      <c r="AP136" s="32">
        <v>16072669.77</v>
      </c>
      <c r="AQ136" s="32">
        <v>325827.90999999997</v>
      </c>
      <c r="AR136" s="32">
        <v>712054.81</v>
      </c>
      <c r="AS136" s="32">
        <v>50456824</v>
      </c>
      <c r="AT136" s="32">
        <v>616636629.44000006</v>
      </c>
      <c r="AU136" s="32">
        <v>616240000</v>
      </c>
      <c r="AV136" s="32">
        <v>396629.44</v>
      </c>
      <c r="AW136" s="32">
        <v>88645936</v>
      </c>
      <c r="AX136" s="32">
        <v>5421310.6299999999</v>
      </c>
      <c r="AY136" s="32">
        <v>1521818.41</v>
      </c>
      <c r="AZ136" s="32">
        <v>8278256</v>
      </c>
      <c r="BA136" s="32">
        <v>29784683.93</v>
      </c>
      <c r="BB136" s="32">
        <v>3441232</v>
      </c>
      <c r="BC136" s="32">
        <v>4598198.17</v>
      </c>
      <c r="BD136" s="32">
        <v>41063214</v>
      </c>
      <c r="BE136" s="32">
        <v>13226684</v>
      </c>
      <c r="BF136" s="32">
        <v>2714004.66</v>
      </c>
      <c r="BG136" s="32">
        <v>8004346</v>
      </c>
      <c r="BH136" s="32">
        <v>0</v>
      </c>
      <c r="BI136" s="32">
        <v>12538292.029999999</v>
      </c>
      <c r="BJ136" s="32">
        <v>11321433</v>
      </c>
      <c r="BK136" s="32">
        <v>1216859.03</v>
      </c>
      <c r="BL136" s="32">
        <v>43355495</v>
      </c>
      <c r="BM136" s="32">
        <v>37030078</v>
      </c>
      <c r="BN136" s="32">
        <v>6325417</v>
      </c>
      <c r="BO136" s="32">
        <v>3066367.83</v>
      </c>
      <c r="BP136" s="32">
        <v>7021379.0499999998</v>
      </c>
      <c r="BQ136" s="32">
        <v>8902564.3000000007</v>
      </c>
      <c r="BR136" s="32">
        <v>2137883</v>
      </c>
      <c r="BS136" s="32">
        <v>25321611</v>
      </c>
      <c r="BT136" s="32">
        <v>3820057.17</v>
      </c>
      <c r="BU136" s="32">
        <v>6978958</v>
      </c>
      <c r="BV136" s="32">
        <v>16240900</v>
      </c>
      <c r="BW136" s="32">
        <v>3648568</v>
      </c>
      <c r="BX136" s="32">
        <v>1574445.78</v>
      </c>
      <c r="BY136" s="32">
        <v>13231779</v>
      </c>
      <c r="BZ136" s="32">
        <v>12555083</v>
      </c>
      <c r="CA136" s="32">
        <v>516127</v>
      </c>
      <c r="CB136" s="32">
        <v>160569</v>
      </c>
      <c r="CC136" s="32">
        <v>16460026.43</v>
      </c>
      <c r="CD136" s="32">
        <v>98883961</v>
      </c>
      <c r="CE136" s="32">
        <v>92733319</v>
      </c>
      <c r="CF136" s="32">
        <v>6150642</v>
      </c>
      <c r="CG136" s="32">
        <v>10190889</v>
      </c>
      <c r="CH136" s="32">
        <v>1196061</v>
      </c>
      <c r="CI136" s="32">
        <v>1546288</v>
      </c>
      <c r="CJ136" s="32">
        <v>1261109.31</v>
      </c>
      <c r="CK136" s="32">
        <v>5500260.4100000001</v>
      </c>
      <c r="CL136" s="32">
        <v>15141174</v>
      </c>
      <c r="CM136" s="32">
        <v>1511814</v>
      </c>
      <c r="CN136" s="32">
        <v>440007992</v>
      </c>
      <c r="CO136" s="32">
        <v>171952364.24000001</v>
      </c>
      <c r="CP136" s="32">
        <v>168329147</v>
      </c>
      <c r="CQ136" s="32">
        <v>582189</v>
      </c>
      <c r="CR136" s="32">
        <v>3041028.24</v>
      </c>
      <c r="CS136" s="32">
        <v>2536911.15</v>
      </c>
      <c r="CT136" s="32">
        <v>21328105</v>
      </c>
      <c r="CU136" s="32">
        <v>4968177</v>
      </c>
      <c r="CV136" s="32">
        <v>1012894.18</v>
      </c>
      <c r="CW136" s="32">
        <v>1537203.61</v>
      </c>
      <c r="CX136" s="32">
        <v>4239538.74</v>
      </c>
      <c r="CY136" s="32">
        <v>6950294.25</v>
      </c>
      <c r="CZ136" s="32">
        <v>15897290</v>
      </c>
      <c r="DA136" s="32">
        <v>4179048.8</v>
      </c>
    </row>
    <row r="137" spans="1:105" x14ac:dyDescent="0.2">
      <c r="A137" s="1" t="s">
        <v>93</v>
      </c>
      <c r="C137" s="6"/>
      <c r="D137" s="32">
        <v>528973</v>
      </c>
      <c r="E137" s="32">
        <v>16488483</v>
      </c>
      <c r="F137" s="32">
        <v>6994732</v>
      </c>
      <c r="G137" s="32">
        <v>1884225</v>
      </c>
      <c r="H137" s="32">
        <v>7056477</v>
      </c>
      <c r="I137" s="32">
        <v>15044658.119999999</v>
      </c>
      <c r="J137" s="32">
        <v>8493677</v>
      </c>
      <c r="K137" s="32">
        <v>1454229.41</v>
      </c>
      <c r="L137" s="32">
        <v>381200.06</v>
      </c>
      <c r="M137" s="32">
        <v>21498060</v>
      </c>
      <c r="N137" s="32">
        <v>1065071.47</v>
      </c>
      <c r="O137" s="32">
        <v>2364154</v>
      </c>
      <c r="P137" s="32">
        <v>270329</v>
      </c>
      <c r="Q137" s="32">
        <v>389436.63</v>
      </c>
      <c r="R137" s="32">
        <v>2037676.62</v>
      </c>
      <c r="S137" s="32">
        <v>2486967.3199999998</v>
      </c>
      <c r="T137" s="32">
        <v>32350007</v>
      </c>
      <c r="U137" s="32">
        <v>16914804</v>
      </c>
      <c r="V137" s="32">
        <v>3243831.16</v>
      </c>
      <c r="W137" s="32">
        <v>619438</v>
      </c>
      <c r="X137" s="32">
        <v>5605715</v>
      </c>
      <c r="Y137" s="32">
        <v>4365915.32</v>
      </c>
      <c r="Z137" s="32">
        <v>11012982.74</v>
      </c>
      <c r="AA137" s="32">
        <v>2426976</v>
      </c>
      <c r="AB137" s="32">
        <v>279210</v>
      </c>
      <c r="AC137" s="32">
        <v>12308517.029999999</v>
      </c>
      <c r="AD137" s="32">
        <v>15085778.27</v>
      </c>
      <c r="AE137" s="32">
        <v>14886195</v>
      </c>
      <c r="AF137" s="32">
        <v>199583.27</v>
      </c>
      <c r="AG137" s="32">
        <v>1930309.64</v>
      </c>
      <c r="AH137" s="32">
        <v>11518899</v>
      </c>
      <c r="AI137" s="32">
        <v>11193280</v>
      </c>
      <c r="AJ137" s="32">
        <v>325619</v>
      </c>
      <c r="AK137" s="32">
        <v>4801090.03</v>
      </c>
      <c r="AL137" s="32">
        <v>4390343</v>
      </c>
      <c r="AM137" s="32">
        <v>334673.64</v>
      </c>
      <c r="AN137" s="32">
        <v>52298226.93</v>
      </c>
      <c r="AO137" s="32">
        <v>41246200</v>
      </c>
      <c r="AP137" s="32">
        <v>11052026.93</v>
      </c>
      <c r="AQ137" s="32">
        <v>232419.82</v>
      </c>
      <c r="AR137" s="32">
        <v>432599.53</v>
      </c>
      <c r="AS137" s="32">
        <v>26713717</v>
      </c>
      <c r="AT137" s="32">
        <v>416877319.79000002</v>
      </c>
      <c r="AU137" s="32">
        <v>416610000</v>
      </c>
      <c r="AV137" s="32">
        <v>267319.78999999998</v>
      </c>
      <c r="AW137" s="32">
        <v>46364617.57</v>
      </c>
      <c r="AX137" s="32">
        <v>4268285.7300000004</v>
      </c>
      <c r="AY137" s="32">
        <v>924133.66</v>
      </c>
      <c r="AZ137" s="32">
        <v>4356216.7</v>
      </c>
      <c r="BA137" s="32">
        <v>14360785.82</v>
      </c>
      <c r="BB137" s="32">
        <v>1611890</v>
      </c>
      <c r="BC137" s="32">
        <v>2506308.0499999998</v>
      </c>
      <c r="BD137" s="32">
        <v>24928419</v>
      </c>
      <c r="BE137" s="32">
        <v>4977191</v>
      </c>
      <c r="BF137" s="32">
        <v>1592161.18</v>
      </c>
      <c r="BG137" s="32">
        <v>4311776.07</v>
      </c>
      <c r="BH137" s="32">
        <v>0</v>
      </c>
      <c r="BI137" s="32">
        <v>7019044.5</v>
      </c>
      <c r="BJ137" s="32">
        <v>6023011</v>
      </c>
      <c r="BK137" s="32">
        <v>996033.5</v>
      </c>
      <c r="BL137" s="32">
        <v>13896170</v>
      </c>
      <c r="BM137" s="32">
        <v>10638440</v>
      </c>
      <c r="BN137" s="32">
        <v>3257730</v>
      </c>
      <c r="BO137" s="32">
        <v>1414248.22</v>
      </c>
      <c r="BP137" s="32">
        <v>4414773.93</v>
      </c>
      <c r="BQ137" s="32">
        <v>4885294.33</v>
      </c>
      <c r="BR137" s="32">
        <v>1401181</v>
      </c>
      <c r="BS137" s="32">
        <v>14083641</v>
      </c>
      <c r="BT137" s="32">
        <v>2561199.96</v>
      </c>
      <c r="BU137" s="32">
        <v>3397938</v>
      </c>
      <c r="BV137" s="32">
        <v>8291855</v>
      </c>
      <c r="BW137" s="32">
        <v>2055303</v>
      </c>
      <c r="BX137" s="32">
        <v>893716</v>
      </c>
      <c r="BY137" s="32">
        <v>8044229</v>
      </c>
      <c r="BZ137" s="32">
        <v>7635334</v>
      </c>
      <c r="CA137" s="32">
        <v>305661</v>
      </c>
      <c r="CB137" s="32">
        <v>103234</v>
      </c>
      <c r="CC137" s="32">
        <v>5731208.3300000001</v>
      </c>
      <c r="CD137" s="32">
        <v>49938554</v>
      </c>
      <c r="CE137" s="32">
        <v>46080367</v>
      </c>
      <c r="CF137" s="32">
        <v>3858187</v>
      </c>
      <c r="CG137" s="32">
        <v>5537540</v>
      </c>
      <c r="CH137" s="32">
        <v>721847</v>
      </c>
      <c r="CI137" s="32">
        <v>962756</v>
      </c>
      <c r="CJ137" s="32">
        <v>746926.51</v>
      </c>
      <c r="CK137" s="32">
        <v>3466283.06</v>
      </c>
      <c r="CL137" s="32">
        <v>9703372</v>
      </c>
      <c r="CM137" s="32">
        <v>1085915</v>
      </c>
      <c r="CN137" s="32">
        <v>173180165</v>
      </c>
      <c r="CO137" s="32">
        <v>72748243.359999999</v>
      </c>
      <c r="CP137" s="32">
        <v>70202069</v>
      </c>
      <c r="CQ137" s="32">
        <v>332703</v>
      </c>
      <c r="CR137" s="32">
        <v>2213471.36</v>
      </c>
      <c r="CS137" s="32">
        <v>2066730.15</v>
      </c>
      <c r="CT137" s="32">
        <v>11103164</v>
      </c>
      <c r="CU137" s="32">
        <v>3530160</v>
      </c>
      <c r="CV137" s="32">
        <v>567056.73</v>
      </c>
      <c r="CW137" s="32">
        <v>623737.25</v>
      </c>
      <c r="CX137" s="32">
        <v>3864279.52</v>
      </c>
      <c r="CY137" s="32">
        <v>4333589.0199999996</v>
      </c>
      <c r="CZ137" s="32">
        <v>10381039</v>
      </c>
      <c r="DA137" s="32">
        <v>2467730.33</v>
      </c>
    </row>
    <row r="138" spans="1:105" x14ac:dyDescent="0.2">
      <c r="A138" s="1" t="s">
        <v>99</v>
      </c>
      <c r="C138" s="6"/>
      <c r="D138" s="32">
        <v>198394</v>
      </c>
      <c r="E138" s="32">
        <v>9689243</v>
      </c>
      <c r="F138" s="32">
        <v>5288549</v>
      </c>
      <c r="G138" s="32">
        <v>2242841</v>
      </c>
      <c r="H138" s="32">
        <v>5638102</v>
      </c>
      <c r="I138" s="32">
        <v>9435982.0999999996</v>
      </c>
      <c r="J138" s="32">
        <v>8483447</v>
      </c>
      <c r="K138" s="32">
        <v>950520.7</v>
      </c>
      <c r="L138" s="32">
        <v>146133.69</v>
      </c>
      <c r="M138" s="32">
        <v>42042470</v>
      </c>
      <c r="N138" s="32">
        <v>1419570.36</v>
      </c>
      <c r="O138" s="32">
        <v>840803</v>
      </c>
      <c r="P138" s="32">
        <v>129207</v>
      </c>
      <c r="Q138" s="32">
        <v>238148.7</v>
      </c>
      <c r="R138" s="32">
        <v>3472102.86</v>
      </c>
      <c r="S138" s="32">
        <v>1201873.1399999999</v>
      </c>
      <c r="T138" s="32">
        <v>50986966</v>
      </c>
      <c r="U138" s="32">
        <v>15339556</v>
      </c>
      <c r="V138" s="32">
        <v>2118789.5299999998</v>
      </c>
      <c r="W138" s="32">
        <v>315657.75</v>
      </c>
      <c r="X138" s="32">
        <v>2104927</v>
      </c>
      <c r="Y138" s="32">
        <v>3512106.65</v>
      </c>
      <c r="Z138" s="32">
        <v>17980481.93</v>
      </c>
      <c r="AA138" s="32">
        <v>2538765</v>
      </c>
      <c r="AB138" s="32">
        <v>157500</v>
      </c>
      <c r="AC138" s="32">
        <v>7188346.21</v>
      </c>
      <c r="AD138" s="32">
        <v>19957557.199999999</v>
      </c>
      <c r="AE138" s="32">
        <v>19903446</v>
      </c>
      <c r="AF138" s="32">
        <v>54111.199999999997</v>
      </c>
      <c r="AG138" s="32">
        <v>801746.12</v>
      </c>
      <c r="AH138" s="32">
        <v>8279910</v>
      </c>
      <c r="AI138" s="32">
        <v>8196158</v>
      </c>
      <c r="AJ138" s="32">
        <v>83752</v>
      </c>
      <c r="AK138" s="32">
        <v>2482300.2400000002</v>
      </c>
      <c r="AL138" s="32">
        <v>3312623</v>
      </c>
      <c r="AM138" s="32">
        <v>211478</v>
      </c>
      <c r="AN138" s="32">
        <v>18891703.98</v>
      </c>
      <c r="AO138" s="32">
        <v>14533861</v>
      </c>
      <c r="AP138" s="32">
        <v>4357842.9800000004</v>
      </c>
      <c r="AQ138" s="32">
        <v>90237.31</v>
      </c>
      <c r="AR138" s="32">
        <v>144567.79999999999</v>
      </c>
      <c r="AS138" s="32">
        <v>22350716</v>
      </c>
      <c r="AT138" s="32">
        <v>193281968.18000001</v>
      </c>
      <c r="AU138" s="32">
        <v>193160000</v>
      </c>
      <c r="AV138" s="32">
        <v>121968.18</v>
      </c>
      <c r="AW138" s="32">
        <v>38263211.350000001</v>
      </c>
      <c r="AX138" s="32">
        <v>1118652.1200000001</v>
      </c>
      <c r="AY138" s="32">
        <v>565449.59</v>
      </c>
      <c r="AZ138" s="32">
        <v>3482061.66</v>
      </c>
      <c r="BA138" s="32">
        <v>14046504.859999999</v>
      </c>
      <c r="BB138" s="32">
        <v>1817665</v>
      </c>
      <c r="BC138" s="32">
        <v>2045956.06</v>
      </c>
      <c r="BD138" s="32">
        <v>15014037</v>
      </c>
      <c r="BE138" s="32">
        <v>7756124</v>
      </c>
      <c r="BF138" s="32">
        <v>1095218.96</v>
      </c>
      <c r="BG138" s="32">
        <v>3248104.56</v>
      </c>
      <c r="BH138" s="32">
        <v>0</v>
      </c>
      <c r="BI138" s="32">
        <v>5455169.7999999998</v>
      </c>
      <c r="BJ138" s="32">
        <v>5245054</v>
      </c>
      <c r="BK138" s="32">
        <v>210115.8</v>
      </c>
      <c r="BL138" s="32">
        <v>29227345</v>
      </c>
      <c r="BM138" s="32">
        <v>26198041</v>
      </c>
      <c r="BN138" s="32">
        <v>3029304</v>
      </c>
      <c r="BO138" s="32">
        <v>1625207.46</v>
      </c>
      <c r="BP138" s="32">
        <v>2558267.88</v>
      </c>
      <c r="BQ138" s="32">
        <v>3958858.97</v>
      </c>
      <c r="BR138" s="32">
        <v>700260</v>
      </c>
      <c r="BS138" s="32">
        <v>9031390</v>
      </c>
      <c r="BT138" s="32">
        <v>1255496.26</v>
      </c>
      <c r="BU138" s="32">
        <v>3474598</v>
      </c>
      <c r="BV138" s="32">
        <v>6377898</v>
      </c>
      <c r="BW138" s="32">
        <v>1538428</v>
      </c>
      <c r="BX138" s="32">
        <v>666936.4</v>
      </c>
      <c r="BY138" s="32">
        <v>4910071</v>
      </c>
      <c r="BZ138" s="32">
        <v>4650686</v>
      </c>
      <c r="CA138" s="32">
        <v>204171</v>
      </c>
      <c r="CB138" s="32">
        <v>55214</v>
      </c>
      <c r="CC138" s="32">
        <v>10646652.91</v>
      </c>
      <c r="CD138" s="32">
        <v>46008324</v>
      </c>
      <c r="CE138" s="32">
        <v>45171103</v>
      </c>
      <c r="CF138" s="32">
        <v>837221</v>
      </c>
      <c r="CG138" s="32">
        <v>4524633</v>
      </c>
      <c r="CH138" s="32">
        <v>458600</v>
      </c>
      <c r="CI138" s="32">
        <v>533680</v>
      </c>
      <c r="CJ138" s="32">
        <v>505872.54</v>
      </c>
      <c r="CK138" s="32">
        <v>2010192.95</v>
      </c>
      <c r="CL138" s="32">
        <v>4844679</v>
      </c>
      <c r="CM138" s="32">
        <v>399002</v>
      </c>
      <c r="CN138" s="32">
        <v>247065117</v>
      </c>
      <c r="CO138" s="32">
        <v>86584436.280000001</v>
      </c>
      <c r="CP138" s="32">
        <v>85521039</v>
      </c>
      <c r="CQ138" s="32">
        <v>243055</v>
      </c>
      <c r="CR138" s="32">
        <v>820342.28</v>
      </c>
      <c r="CS138" s="32">
        <v>463480.42</v>
      </c>
      <c r="CT138" s="32">
        <v>9569997</v>
      </c>
      <c r="CU138" s="32">
        <v>1009675</v>
      </c>
      <c r="CV138" s="32">
        <v>437126.76</v>
      </c>
      <c r="CW138" s="32">
        <v>586230.04</v>
      </c>
      <c r="CX138" s="32">
        <v>371870.56</v>
      </c>
      <c r="CY138" s="32">
        <v>2529075</v>
      </c>
      <c r="CZ138" s="32">
        <v>5240082</v>
      </c>
      <c r="DA138" s="32">
        <v>1473385.52</v>
      </c>
    </row>
    <row r="139" spans="1:105" x14ac:dyDescent="0.2">
      <c r="A139" s="1" t="s">
        <v>96</v>
      </c>
      <c r="C139" s="6"/>
      <c r="D139" s="32">
        <v>11222</v>
      </c>
      <c r="E139" s="32">
        <v>0</v>
      </c>
      <c r="F139" s="32">
        <v>1176154</v>
      </c>
      <c r="G139" s="32">
        <v>12940</v>
      </c>
      <c r="H139" s="32">
        <v>0</v>
      </c>
      <c r="I139" s="32">
        <v>0</v>
      </c>
      <c r="J139" s="32">
        <v>648676</v>
      </c>
      <c r="K139" s="32">
        <v>0</v>
      </c>
      <c r="L139" s="32">
        <v>0</v>
      </c>
      <c r="M139" s="32">
        <v>6156526</v>
      </c>
      <c r="N139" s="32">
        <v>0</v>
      </c>
      <c r="O139" s="32">
        <v>302046</v>
      </c>
      <c r="P139" s="32">
        <v>0</v>
      </c>
      <c r="Q139" s="32">
        <v>0</v>
      </c>
      <c r="R139" s="32">
        <v>0</v>
      </c>
      <c r="S139" s="32">
        <v>0</v>
      </c>
      <c r="T139" s="32">
        <v>4591723</v>
      </c>
      <c r="U139" s="32">
        <v>4893549</v>
      </c>
      <c r="V139" s="32">
        <v>185904.09</v>
      </c>
      <c r="W139" s="32">
        <v>0</v>
      </c>
      <c r="X139" s="32">
        <v>0</v>
      </c>
      <c r="Y139" s="32">
        <v>183587.81</v>
      </c>
      <c r="Z139" s="32">
        <v>0</v>
      </c>
      <c r="AA139" s="32">
        <v>0</v>
      </c>
      <c r="AB139" s="32">
        <v>0</v>
      </c>
      <c r="AC139" s="32">
        <v>3961491.47</v>
      </c>
      <c r="AD139" s="32">
        <v>0</v>
      </c>
      <c r="AE139" s="32">
        <v>0</v>
      </c>
      <c r="AF139" s="32">
        <v>0</v>
      </c>
      <c r="AG139" s="32">
        <v>0</v>
      </c>
      <c r="AH139" s="32">
        <v>505632</v>
      </c>
      <c r="AI139" s="32">
        <v>505632</v>
      </c>
      <c r="AJ139" s="32">
        <v>0</v>
      </c>
      <c r="AK139" s="32">
        <v>0</v>
      </c>
      <c r="AL139" s="32">
        <v>0</v>
      </c>
      <c r="AM139" s="32">
        <v>0</v>
      </c>
      <c r="AN139" s="32">
        <v>1876611.25</v>
      </c>
      <c r="AO139" s="32">
        <v>1411154</v>
      </c>
      <c r="AP139" s="32">
        <v>465457.25</v>
      </c>
      <c r="AQ139" s="32">
        <v>0</v>
      </c>
      <c r="AR139" s="32">
        <v>124928.24</v>
      </c>
      <c r="AS139" s="32">
        <v>1260240</v>
      </c>
      <c r="AT139" s="32">
        <v>2740000</v>
      </c>
      <c r="AU139" s="32">
        <v>2740000</v>
      </c>
      <c r="AV139" s="32">
        <v>0</v>
      </c>
      <c r="AW139" s="32">
        <v>3724424.22</v>
      </c>
      <c r="AX139" s="32">
        <v>0</v>
      </c>
      <c r="AY139" s="32">
        <v>0</v>
      </c>
      <c r="AZ139" s="32">
        <v>361181.68</v>
      </c>
      <c r="BA139" s="32">
        <v>1015209.64</v>
      </c>
      <c r="BB139" s="32">
        <v>0</v>
      </c>
      <c r="BC139" s="32">
        <v>0</v>
      </c>
      <c r="BD139" s="32">
        <v>964273</v>
      </c>
      <c r="BE139" s="32">
        <v>370016</v>
      </c>
      <c r="BF139" s="32">
        <v>0</v>
      </c>
      <c r="BG139" s="32">
        <v>424499.76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2090949</v>
      </c>
      <c r="BT139" s="32">
        <v>0</v>
      </c>
      <c r="BU139" s="32">
        <v>0</v>
      </c>
      <c r="BV139" s="32">
        <v>1311994</v>
      </c>
      <c r="BW139" s="32">
        <v>0</v>
      </c>
      <c r="BX139" s="32">
        <v>0</v>
      </c>
      <c r="BY139" s="32">
        <v>116923</v>
      </c>
      <c r="BZ139" s="32">
        <v>116923</v>
      </c>
      <c r="CA139" s="32">
        <v>0</v>
      </c>
      <c r="CB139" s="32">
        <v>0</v>
      </c>
      <c r="CC139" s="32">
        <v>0</v>
      </c>
      <c r="CD139" s="32">
        <v>2278424</v>
      </c>
      <c r="CE139" s="32">
        <v>886802</v>
      </c>
      <c r="CF139" s="32">
        <v>1391622</v>
      </c>
      <c r="CG139" s="32">
        <v>0</v>
      </c>
      <c r="CH139" s="32">
        <v>0</v>
      </c>
      <c r="CI139" s="32">
        <v>0</v>
      </c>
      <c r="CJ139" s="32">
        <v>0</v>
      </c>
      <c r="CK139" s="32">
        <v>2993.13</v>
      </c>
      <c r="CL139" s="32">
        <v>546741</v>
      </c>
      <c r="CM139" s="32">
        <v>0</v>
      </c>
      <c r="CN139" s="32">
        <v>18079551</v>
      </c>
      <c r="CO139" s="32">
        <v>11303124</v>
      </c>
      <c r="CP139" s="32">
        <v>11303124</v>
      </c>
      <c r="CQ139" s="32">
        <v>0</v>
      </c>
      <c r="CR139" s="32">
        <v>0</v>
      </c>
      <c r="CS139" s="32">
        <v>0</v>
      </c>
      <c r="CT139" s="32">
        <v>490436</v>
      </c>
      <c r="CU139" s="32">
        <v>406922</v>
      </c>
      <c r="CV139" s="32">
        <v>0</v>
      </c>
      <c r="CW139" s="32">
        <v>307185.34999999998</v>
      </c>
      <c r="CX139" s="32">
        <v>0</v>
      </c>
      <c r="CY139" s="32">
        <v>0</v>
      </c>
      <c r="CZ139" s="32">
        <v>0</v>
      </c>
      <c r="DA139" s="32">
        <v>192374.34</v>
      </c>
    </row>
    <row r="140" spans="1:105" x14ac:dyDescent="0.2">
      <c r="A140" s="1" t="s">
        <v>97</v>
      </c>
      <c r="C140" s="6"/>
      <c r="D140" s="32">
        <v>19168</v>
      </c>
      <c r="E140" s="32">
        <v>86671</v>
      </c>
      <c r="F140" s="32">
        <v>207210</v>
      </c>
      <c r="G140" s="32">
        <v>38499</v>
      </c>
      <c r="H140" s="32">
        <v>52618</v>
      </c>
      <c r="I140" s="32">
        <v>41222.120000000003</v>
      </c>
      <c r="J140" s="32">
        <v>82202</v>
      </c>
      <c r="K140" s="32">
        <v>10185.870000000001</v>
      </c>
      <c r="L140" s="32">
        <v>5394.86</v>
      </c>
      <c r="M140" s="32">
        <v>575535</v>
      </c>
      <c r="N140" s="32">
        <v>19235.939999999999</v>
      </c>
      <c r="O140" s="32">
        <v>25131</v>
      </c>
      <c r="P140" s="32">
        <v>0</v>
      </c>
      <c r="Q140" s="32">
        <v>4533.57</v>
      </c>
      <c r="R140" s="32">
        <v>67702.509999999995</v>
      </c>
      <c r="S140" s="32">
        <v>0</v>
      </c>
      <c r="T140" s="32">
        <v>556883</v>
      </c>
      <c r="U140" s="32">
        <v>487632</v>
      </c>
      <c r="V140" s="32">
        <v>34951.57</v>
      </c>
      <c r="W140" s="32">
        <v>7457.87</v>
      </c>
      <c r="X140" s="32">
        <v>68028</v>
      </c>
      <c r="Y140" s="32">
        <v>51235.67</v>
      </c>
      <c r="Z140" s="32">
        <v>107937.37</v>
      </c>
      <c r="AA140" s="32">
        <v>58535</v>
      </c>
      <c r="AB140" s="32">
        <v>8111</v>
      </c>
      <c r="AC140" s="32">
        <v>32023.11</v>
      </c>
      <c r="AD140" s="32">
        <v>402097.22</v>
      </c>
      <c r="AE140" s="32">
        <v>397709</v>
      </c>
      <c r="AF140" s="32">
        <v>4388.22</v>
      </c>
      <c r="AG140" s="32">
        <v>30465.35</v>
      </c>
      <c r="AH140" s="32">
        <v>47009</v>
      </c>
      <c r="AI140" s="32">
        <v>43120</v>
      </c>
      <c r="AJ140" s="32">
        <v>3889</v>
      </c>
      <c r="AK140" s="32">
        <v>51644.45</v>
      </c>
      <c r="AL140" s="32">
        <v>41307</v>
      </c>
      <c r="AM140" s="32">
        <v>10008</v>
      </c>
      <c r="AN140" s="32">
        <v>349356.71</v>
      </c>
      <c r="AO140" s="32">
        <v>165327</v>
      </c>
      <c r="AP140" s="32">
        <v>184029.71</v>
      </c>
      <c r="AQ140" s="32">
        <v>3170.78</v>
      </c>
      <c r="AR140" s="32">
        <v>8514.68</v>
      </c>
      <c r="AS140" s="32">
        <v>132151</v>
      </c>
      <c r="AT140" s="32">
        <v>3047341.47</v>
      </c>
      <c r="AU140" s="32">
        <v>3040000</v>
      </c>
      <c r="AV140" s="32">
        <v>7341.47</v>
      </c>
      <c r="AW140" s="32">
        <v>293682.86</v>
      </c>
      <c r="AX140" s="32">
        <v>29972.68</v>
      </c>
      <c r="AY140" s="32">
        <v>32235.16</v>
      </c>
      <c r="AZ140" s="32">
        <v>78795.960000000006</v>
      </c>
      <c r="BA140" s="32">
        <v>362183.61</v>
      </c>
      <c r="BB140" s="32">
        <v>10434</v>
      </c>
      <c r="BC140" s="32">
        <v>44327.14</v>
      </c>
      <c r="BD140" s="32">
        <v>149402</v>
      </c>
      <c r="BE140" s="32">
        <v>116807</v>
      </c>
      <c r="BF140" s="32">
        <v>26101.33</v>
      </c>
      <c r="BG140" s="32">
        <v>15799.97</v>
      </c>
      <c r="BH140" s="32">
        <v>0</v>
      </c>
      <c r="BI140" s="32">
        <v>52632.09</v>
      </c>
      <c r="BJ140" s="32">
        <v>42397</v>
      </c>
      <c r="BK140" s="32">
        <v>10235.09</v>
      </c>
      <c r="BL140" s="32">
        <v>224718</v>
      </c>
      <c r="BM140" s="32">
        <v>190593</v>
      </c>
      <c r="BN140" s="32">
        <v>34125</v>
      </c>
      <c r="BO140" s="32">
        <v>22119.35</v>
      </c>
      <c r="BP140" s="32">
        <v>42148.12</v>
      </c>
      <c r="BQ140" s="32">
        <v>49642.68</v>
      </c>
      <c r="BR140" s="32">
        <v>36381</v>
      </c>
      <c r="BS140" s="32">
        <v>102757</v>
      </c>
      <c r="BT140" s="32">
        <v>1806.96</v>
      </c>
      <c r="BU140" s="32">
        <v>86501</v>
      </c>
      <c r="BV140" s="32">
        <v>257555</v>
      </c>
      <c r="BW140" s="32">
        <v>43044</v>
      </c>
      <c r="BX140" s="32">
        <v>13528.13</v>
      </c>
      <c r="BY140" s="32">
        <v>142491</v>
      </c>
      <c r="BZ140" s="32">
        <v>134845</v>
      </c>
      <c r="CA140" s="32">
        <v>5525</v>
      </c>
      <c r="CB140" s="32">
        <v>2121</v>
      </c>
      <c r="CC140" s="32">
        <v>81524.240000000005</v>
      </c>
      <c r="CD140" s="32">
        <v>650975</v>
      </c>
      <c r="CE140" s="32">
        <v>591032</v>
      </c>
      <c r="CF140" s="32">
        <v>59943</v>
      </c>
      <c r="CG140" s="32">
        <v>115669</v>
      </c>
      <c r="CH140" s="32">
        <v>15614</v>
      </c>
      <c r="CI140" s="32">
        <v>48237</v>
      </c>
      <c r="CJ140" s="32">
        <v>8310.26</v>
      </c>
      <c r="CK140" s="32">
        <v>20791.27</v>
      </c>
      <c r="CL140" s="32">
        <v>46382</v>
      </c>
      <c r="CM140" s="32">
        <v>22969</v>
      </c>
      <c r="CN140" s="32">
        <v>1683159</v>
      </c>
      <c r="CO140" s="32">
        <v>1156348.6200000001</v>
      </c>
      <c r="CP140" s="32">
        <v>1143951</v>
      </c>
      <c r="CQ140" s="32">
        <v>6038</v>
      </c>
      <c r="CR140" s="32">
        <v>6359.62</v>
      </c>
      <c r="CS140" s="32">
        <v>6603.28</v>
      </c>
      <c r="CT140" s="32">
        <v>164508</v>
      </c>
      <c r="CU140" s="32">
        <v>17216</v>
      </c>
      <c r="CV140" s="32">
        <v>8081.13</v>
      </c>
      <c r="CW140" s="32">
        <v>19074.68</v>
      </c>
      <c r="CX140" s="32">
        <v>3317.45</v>
      </c>
      <c r="CY140" s="32">
        <v>86909.14</v>
      </c>
      <c r="CZ140" s="32">
        <v>273777</v>
      </c>
      <c r="DA140" s="32">
        <v>40722.46</v>
      </c>
    </row>
    <row r="141" spans="1:105" x14ac:dyDescent="0.2">
      <c r="A141" s="1" t="s">
        <v>98</v>
      </c>
      <c r="C141" s="6"/>
      <c r="D141" s="32">
        <v>14</v>
      </c>
      <c r="E141" s="32">
        <v>0</v>
      </c>
      <c r="F141" s="32">
        <v>19176</v>
      </c>
      <c r="G141" s="32">
        <v>9097</v>
      </c>
      <c r="H141" s="32">
        <v>5506</v>
      </c>
      <c r="I141" s="32">
        <v>0</v>
      </c>
      <c r="J141" s="32">
        <v>0</v>
      </c>
      <c r="K141" s="32">
        <v>385.87</v>
      </c>
      <c r="L141" s="32">
        <v>646.27</v>
      </c>
      <c r="M141" s="32">
        <v>43553</v>
      </c>
      <c r="N141" s="32">
        <v>6232.33</v>
      </c>
      <c r="O141" s="32">
        <v>0</v>
      </c>
      <c r="P141" s="32">
        <v>5063</v>
      </c>
      <c r="Q141" s="32">
        <v>27.08</v>
      </c>
      <c r="R141" s="32">
        <v>1635.63</v>
      </c>
      <c r="S141" s="32">
        <v>0</v>
      </c>
      <c r="T141" s="32">
        <v>0</v>
      </c>
      <c r="U141" s="32">
        <v>41859</v>
      </c>
      <c r="V141" s="32">
        <v>8789.33</v>
      </c>
      <c r="W141" s="32">
        <v>1020.29</v>
      </c>
      <c r="X141" s="32">
        <v>6761</v>
      </c>
      <c r="Y141" s="32">
        <v>2407.36</v>
      </c>
      <c r="Z141" s="32">
        <v>51016</v>
      </c>
      <c r="AA141" s="32">
        <v>0</v>
      </c>
      <c r="AB141" s="32">
        <v>0</v>
      </c>
      <c r="AC141" s="32">
        <v>0</v>
      </c>
      <c r="AD141" s="32">
        <v>27715.37</v>
      </c>
      <c r="AE141" s="32">
        <v>27358</v>
      </c>
      <c r="AF141" s="32">
        <v>357.37</v>
      </c>
      <c r="AG141" s="32">
        <v>0</v>
      </c>
      <c r="AH141" s="32">
        <v>3916</v>
      </c>
      <c r="AI141" s="32">
        <v>3909</v>
      </c>
      <c r="AJ141" s="32">
        <v>7</v>
      </c>
      <c r="AK141" s="32">
        <v>18737.599999999999</v>
      </c>
      <c r="AL141" s="32">
        <v>8378</v>
      </c>
      <c r="AM141" s="32">
        <v>1982</v>
      </c>
      <c r="AN141" s="32">
        <v>14973.9</v>
      </c>
      <c r="AO141" s="32">
        <v>1661</v>
      </c>
      <c r="AP141" s="32">
        <v>13312.9</v>
      </c>
      <c r="AQ141" s="32">
        <v>0</v>
      </c>
      <c r="AR141" s="32">
        <v>1444.56</v>
      </c>
      <c r="AS141" s="32">
        <v>0</v>
      </c>
      <c r="AT141" s="32">
        <v>0</v>
      </c>
      <c r="AU141" s="32">
        <v>690000</v>
      </c>
      <c r="AV141" s="32">
        <v>0</v>
      </c>
      <c r="AW141" s="32">
        <v>0</v>
      </c>
      <c r="AX141" s="32">
        <v>4400.1000000000004</v>
      </c>
      <c r="AY141" s="32">
        <v>0</v>
      </c>
      <c r="AZ141" s="32">
        <v>0</v>
      </c>
      <c r="BA141" s="32">
        <v>0</v>
      </c>
      <c r="BB141" s="32">
        <v>1243</v>
      </c>
      <c r="BC141" s="32">
        <v>1606.92</v>
      </c>
      <c r="BD141" s="32">
        <v>7083</v>
      </c>
      <c r="BE141" s="32">
        <v>6546</v>
      </c>
      <c r="BF141" s="32">
        <v>523.19000000000005</v>
      </c>
      <c r="BG141" s="32">
        <v>4165.6400000000003</v>
      </c>
      <c r="BH141" s="32">
        <v>0</v>
      </c>
      <c r="BI141" s="32">
        <v>11445.64</v>
      </c>
      <c r="BJ141" s="32">
        <v>10971</v>
      </c>
      <c r="BK141" s="32">
        <v>474.64</v>
      </c>
      <c r="BL141" s="32">
        <v>7262</v>
      </c>
      <c r="BM141" s="32">
        <v>3004</v>
      </c>
      <c r="BN141" s="32">
        <v>4258</v>
      </c>
      <c r="BO141" s="32">
        <v>4792.8</v>
      </c>
      <c r="BP141" s="32">
        <v>6189.12</v>
      </c>
      <c r="BQ141" s="32">
        <v>8768.32</v>
      </c>
      <c r="BR141" s="32">
        <v>61</v>
      </c>
      <c r="BS141" s="32">
        <v>12874</v>
      </c>
      <c r="BT141" s="32">
        <v>1553.99</v>
      </c>
      <c r="BU141" s="32">
        <v>19921</v>
      </c>
      <c r="BV141" s="32">
        <v>1598</v>
      </c>
      <c r="BW141" s="32">
        <v>11793</v>
      </c>
      <c r="BX141" s="32">
        <v>265.25</v>
      </c>
      <c r="BY141" s="32">
        <v>18065</v>
      </c>
      <c r="BZ141" s="32">
        <v>17295</v>
      </c>
      <c r="CA141" s="32">
        <v>770</v>
      </c>
      <c r="CB141" s="32">
        <v>0</v>
      </c>
      <c r="CC141" s="32">
        <v>640.95000000000005</v>
      </c>
      <c r="CD141" s="32">
        <v>7684</v>
      </c>
      <c r="CE141" s="32">
        <v>4015</v>
      </c>
      <c r="CF141" s="32">
        <v>3669</v>
      </c>
      <c r="CG141" s="32">
        <v>13047</v>
      </c>
      <c r="CH141" s="32">
        <v>0</v>
      </c>
      <c r="CI141" s="32">
        <v>1615</v>
      </c>
      <c r="CJ141" s="32">
        <v>0</v>
      </c>
      <c r="CK141" s="32">
        <v>0</v>
      </c>
      <c r="CL141" s="32">
        <v>0</v>
      </c>
      <c r="CM141" s="32">
        <v>3928</v>
      </c>
      <c r="CN141" s="32">
        <v>0</v>
      </c>
      <c r="CO141" s="32">
        <v>160211.98000000001</v>
      </c>
      <c r="CP141" s="32">
        <v>158964</v>
      </c>
      <c r="CQ141" s="32">
        <v>393</v>
      </c>
      <c r="CR141" s="32">
        <v>854.98</v>
      </c>
      <c r="CS141" s="32">
        <v>97.3</v>
      </c>
      <c r="CT141" s="32">
        <v>0</v>
      </c>
      <c r="CU141" s="32">
        <v>4204</v>
      </c>
      <c r="CV141" s="32">
        <v>629.55999999999995</v>
      </c>
      <c r="CW141" s="32">
        <v>976.29</v>
      </c>
      <c r="CX141" s="32">
        <v>71.209999999999994</v>
      </c>
      <c r="CY141" s="32">
        <v>721.09</v>
      </c>
      <c r="CZ141" s="32">
        <v>2392</v>
      </c>
      <c r="DA141" s="32">
        <v>4836.1499999999996</v>
      </c>
    </row>
    <row r="142" spans="1:105" x14ac:dyDescent="0.2">
      <c r="A142" s="3" t="s">
        <v>192</v>
      </c>
      <c r="B142" s="3"/>
      <c r="C142" s="6"/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177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</row>
    <row r="143" spans="1:105" x14ac:dyDescent="0.2">
      <c r="A143" s="1" t="s">
        <v>177</v>
      </c>
      <c r="C143" s="6"/>
      <c r="D143" s="32">
        <v>380.25</v>
      </c>
      <c r="E143" s="32">
        <v>374</v>
      </c>
      <c r="F143" s="32">
        <v>201.3</v>
      </c>
      <c r="G143" s="32">
        <v>257.5</v>
      </c>
      <c r="H143" s="32">
        <v>74</v>
      </c>
      <c r="I143" s="32">
        <v>188.16</v>
      </c>
      <c r="J143" s="32">
        <v>303</v>
      </c>
      <c r="K143" s="32">
        <v>10.77</v>
      </c>
      <c r="L143" s="32">
        <v>2</v>
      </c>
      <c r="M143" s="32">
        <v>70</v>
      </c>
      <c r="N143" s="32">
        <v>4.78</v>
      </c>
      <c r="O143" s="32">
        <v>57.8</v>
      </c>
      <c r="P143" s="32">
        <v>5.3</v>
      </c>
      <c r="Q143" s="32">
        <v>2</v>
      </c>
      <c r="R143" s="32">
        <v>66</v>
      </c>
      <c r="S143" s="32">
        <v>21.26</v>
      </c>
      <c r="T143" s="32">
        <v>287</v>
      </c>
      <c r="U143" s="32">
        <v>120</v>
      </c>
      <c r="V143" s="32">
        <v>46.96</v>
      </c>
      <c r="W143" s="32">
        <v>99</v>
      </c>
      <c r="X143" s="32">
        <v>104.56</v>
      </c>
      <c r="Y143" s="32">
        <v>44.66</v>
      </c>
      <c r="Z143" s="32">
        <v>168</v>
      </c>
      <c r="AA143" s="32">
        <v>26.5</v>
      </c>
      <c r="AB143" s="32">
        <v>1.5</v>
      </c>
      <c r="AC143" s="32">
        <v>13600</v>
      </c>
      <c r="AD143" s="32">
        <v>411.5</v>
      </c>
      <c r="AE143" s="32">
        <v>402.5</v>
      </c>
      <c r="AF143" s="32">
        <v>9</v>
      </c>
      <c r="AG143" s="32">
        <v>68</v>
      </c>
      <c r="AH143" s="177">
        <v>93</v>
      </c>
      <c r="AI143" s="32">
        <v>89</v>
      </c>
      <c r="AJ143" s="32">
        <v>4</v>
      </c>
      <c r="AK143" s="32">
        <v>1275</v>
      </c>
      <c r="AL143" s="32">
        <v>280.7</v>
      </c>
      <c r="AM143" s="32">
        <v>93.48</v>
      </c>
      <c r="AN143" s="177">
        <v>426</v>
      </c>
      <c r="AO143" s="32">
        <v>331</v>
      </c>
      <c r="AP143" s="32">
        <v>95</v>
      </c>
      <c r="AQ143" s="32">
        <v>9.76</v>
      </c>
      <c r="AR143" s="32">
        <v>8.6</v>
      </c>
      <c r="AS143" s="32">
        <v>269</v>
      </c>
      <c r="AT143" s="32">
        <v>650006.19999999995</v>
      </c>
      <c r="AU143" s="32">
        <v>650000</v>
      </c>
      <c r="AV143" s="32">
        <v>6.2</v>
      </c>
      <c r="AW143" s="32">
        <v>1104</v>
      </c>
      <c r="AX143" s="32">
        <v>292</v>
      </c>
      <c r="AY143" s="32">
        <v>24.8</v>
      </c>
      <c r="AZ143" s="32">
        <v>31.62</v>
      </c>
      <c r="BA143" s="32">
        <v>404</v>
      </c>
      <c r="BB143" s="32">
        <v>27.33</v>
      </c>
      <c r="BC143" s="32">
        <v>77.400000000000006</v>
      </c>
      <c r="BD143" s="32">
        <v>421.5</v>
      </c>
      <c r="BE143" s="32">
        <v>21.86</v>
      </c>
      <c r="BF143" s="32">
        <v>20</v>
      </c>
      <c r="BG143" s="32">
        <v>381</v>
      </c>
      <c r="BH143" s="32">
        <v>0</v>
      </c>
      <c r="BI143" s="32">
        <v>88</v>
      </c>
      <c r="BJ143" s="32">
        <v>41</v>
      </c>
      <c r="BK143" s="32">
        <v>47</v>
      </c>
      <c r="BL143" s="32">
        <v>774.8</v>
      </c>
      <c r="BM143" s="32">
        <v>207</v>
      </c>
      <c r="BN143" s="32">
        <v>567.79999999999995</v>
      </c>
      <c r="BO143" s="32">
        <v>125</v>
      </c>
      <c r="BP143" s="32">
        <v>693</v>
      </c>
      <c r="BQ143" s="32">
        <v>330</v>
      </c>
      <c r="BR143" s="32">
        <v>28</v>
      </c>
      <c r="BS143" s="32">
        <v>143</v>
      </c>
      <c r="BT143" s="32">
        <v>15.5</v>
      </c>
      <c r="BU143" s="32">
        <v>26.56</v>
      </c>
      <c r="BV143" s="32">
        <v>143</v>
      </c>
      <c r="BW143" s="32">
        <v>35.6</v>
      </c>
      <c r="BX143" s="32">
        <v>15</v>
      </c>
      <c r="BY143" s="32">
        <v>63.9</v>
      </c>
      <c r="BZ143" s="32">
        <v>58.61</v>
      </c>
      <c r="CA143" s="32">
        <v>2.97</v>
      </c>
      <c r="CB143" s="32">
        <v>2.3199999999999998</v>
      </c>
      <c r="CC143" s="32">
        <v>123.37</v>
      </c>
      <c r="CD143" s="177">
        <v>619</v>
      </c>
      <c r="CE143" s="32">
        <v>575</v>
      </c>
      <c r="CF143" s="32">
        <v>44</v>
      </c>
      <c r="CG143" s="32">
        <v>342</v>
      </c>
      <c r="CH143" s="32">
        <v>13</v>
      </c>
      <c r="CI143" s="32">
        <v>18.7</v>
      </c>
      <c r="CJ143" s="32">
        <v>536</v>
      </c>
      <c r="CK143" s="32">
        <v>32</v>
      </c>
      <c r="CL143" s="32">
        <v>381.15</v>
      </c>
      <c r="CM143" s="32">
        <v>9</v>
      </c>
      <c r="CN143" s="32">
        <v>650</v>
      </c>
      <c r="CO143" s="177">
        <v>639.1</v>
      </c>
      <c r="CP143" s="32">
        <v>414.5</v>
      </c>
      <c r="CQ143" s="32">
        <v>3.6</v>
      </c>
      <c r="CR143" s="32">
        <v>221</v>
      </c>
      <c r="CS143" s="32">
        <v>61</v>
      </c>
      <c r="CT143" s="32">
        <v>656</v>
      </c>
      <c r="CU143" s="32">
        <v>86</v>
      </c>
      <c r="CV143" s="32">
        <v>14</v>
      </c>
      <c r="CW143" s="32">
        <v>11.5</v>
      </c>
      <c r="CX143" s="32">
        <v>685</v>
      </c>
      <c r="CY143" s="32">
        <v>49.16</v>
      </c>
      <c r="CZ143" s="32">
        <v>147.24</v>
      </c>
      <c r="DA143" s="32">
        <v>31.15</v>
      </c>
    </row>
    <row r="144" spans="1:105" x14ac:dyDescent="0.2">
      <c r="A144" s="1" t="s">
        <v>178</v>
      </c>
      <c r="C144" s="6"/>
      <c r="D144" s="32">
        <v>0</v>
      </c>
      <c r="E144" s="32">
        <v>11</v>
      </c>
      <c r="F144" s="32">
        <v>147.30000000000001</v>
      </c>
      <c r="G144" s="32">
        <v>240</v>
      </c>
      <c r="H144" s="32">
        <v>0</v>
      </c>
      <c r="I144" s="32">
        <v>90.39</v>
      </c>
      <c r="J144" s="32">
        <v>213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48</v>
      </c>
      <c r="S144" s="32">
        <v>0</v>
      </c>
      <c r="T144" s="32">
        <v>0</v>
      </c>
      <c r="U144" s="32">
        <v>0</v>
      </c>
      <c r="V144" s="32">
        <v>0</v>
      </c>
      <c r="W144" s="32">
        <v>73</v>
      </c>
      <c r="X144" s="32">
        <v>38</v>
      </c>
      <c r="Y144" s="32">
        <v>0</v>
      </c>
      <c r="Z144" s="32">
        <v>133</v>
      </c>
      <c r="AA144" s="32">
        <v>0</v>
      </c>
      <c r="AB144" s="32">
        <v>0</v>
      </c>
      <c r="AC144" s="32">
        <v>12987</v>
      </c>
      <c r="AD144" s="32">
        <v>120.75</v>
      </c>
      <c r="AE144" s="32">
        <v>120.75</v>
      </c>
      <c r="AF144" s="32">
        <v>0</v>
      </c>
      <c r="AG144" s="32">
        <v>45</v>
      </c>
      <c r="AH144" s="177">
        <v>0</v>
      </c>
      <c r="AI144" s="32">
        <v>0</v>
      </c>
      <c r="AJ144" s="32">
        <v>0</v>
      </c>
      <c r="AK144" s="32">
        <v>1225</v>
      </c>
      <c r="AL144" s="32">
        <v>255.8</v>
      </c>
      <c r="AM144" s="32">
        <v>5.15</v>
      </c>
      <c r="AN144" s="177">
        <v>115</v>
      </c>
      <c r="AO144" s="32">
        <v>88</v>
      </c>
      <c r="AP144" s="32">
        <v>27</v>
      </c>
      <c r="AQ144" s="32">
        <v>0</v>
      </c>
      <c r="AR144" s="32">
        <v>0</v>
      </c>
      <c r="AS144" s="32">
        <v>0</v>
      </c>
      <c r="AT144" s="32">
        <v>650000</v>
      </c>
      <c r="AU144" s="32">
        <v>650000</v>
      </c>
      <c r="AV144" s="32">
        <v>0</v>
      </c>
      <c r="AW144" s="32">
        <v>650</v>
      </c>
      <c r="AX144" s="32">
        <v>234</v>
      </c>
      <c r="AY144" s="32">
        <v>0</v>
      </c>
      <c r="AZ144" s="32">
        <v>0</v>
      </c>
      <c r="BA144" s="32">
        <v>280</v>
      </c>
      <c r="BB144" s="32">
        <v>0</v>
      </c>
      <c r="BC144" s="32">
        <v>57</v>
      </c>
      <c r="BD144" s="32">
        <v>258.5</v>
      </c>
      <c r="BE144" s="32">
        <v>0</v>
      </c>
      <c r="BF144" s="32">
        <v>0</v>
      </c>
      <c r="BG144" s="32">
        <v>372.4</v>
      </c>
      <c r="BH144" s="32">
        <v>0</v>
      </c>
      <c r="BI144" s="32">
        <v>22</v>
      </c>
      <c r="BJ144" s="32">
        <v>0</v>
      </c>
      <c r="BK144" s="32">
        <v>22</v>
      </c>
      <c r="BL144" s="32">
        <v>511.02</v>
      </c>
      <c r="BM144" s="32">
        <v>0</v>
      </c>
      <c r="BN144" s="32">
        <v>511.02</v>
      </c>
      <c r="BO144" s="32">
        <v>111</v>
      </c>
      <c r="BP144" s="32">
        <v>549</v>
      </c>
      <c r="BQ144" s="32">
        <v>279</v>
      </c>
      <c r="BR144" s="32">
        <v>0</v>
      </c>
      <c r="BS144" s="32">
        <v>41</v>
      </c>
      <c r="BT144" s="32">
        <v>15.5</v>
      </c>
      <c r="BU144" s="32">
        <v>0</v>
      </c>
      <c r="BV144" s="32">
        <v>74.36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102.94</v>
      </c>
      <c r="CD144" s="177">
        <v>57</v>
      </c>
      <c r="CE144" s="32">
        <v>57</v>
      </c>
      <c r="CF144" s="32">
        <v>0</v>
      </c>
      <c r="CG144" s="32">
        <v>284</v>
      </c>
      <c r="CH144" s="32">
        <v>0</v>
      </c>
      <c r="CI144" s="32">
        <v>7.2</v>
      </c>
      <c r="CJ144" s="32">
        <v>530</v>
      </c>
      <c r="CK144" s="32">
        <v>0</v>
      </c>
      <c r="CL144" s="32">
        <v>326.14999999999998</v>
      </c>
      <c r="CM144" s="32">
        <v>1</v>
      </c>
      <c r="CN144" s="32">
        <v>0</v>
      </c>
      <c r="CO144" s="177">
        <v>386</v>
      </c>
      <c r="CP144" s="32">
        <v>175</v>
      </c>
      <c r="CQ144" s="32">
        <v>0</v>
      </c>
      <c r="CR144" s="32">
        <v>211</v>
      </c>
      <c r="CS144" s="32">
        <v>8</v>
      </c>
      <c r="CT144" s="32">
        <v>590</v>
      </c>
      <c r="CU144" s="32">
        <v>0</v>
      </c>
      <c r="CV144" s="32">
        <v>0</v>
      </c>
      <c r="CW144" s="32">
        <v>0</v>
      </c>
      <c r="CX144" s="32">
        <v>677.5</v>
      </c>
      <c r="CY144" s="32">
        <v>0</v>
      </c>
      <c r="CZ144" s="32">
        <v>76.03</v>
      </c>
      <c r="DA144" s="32">
        <v>0</v>
      </c>
    </row>
    <row r="145" spans="1:105" x14ac:dyDescent="0.2">
      <c r="A145" s="1" t="s">
        <v>179</v>
      </c>
      <c r="C145" s="6"/>
      <c r="D145" s="32">
        <v>380.25</v>
      </c>
      <c r="E145" s="32">
        <v>363</v>
      </c>
      <c r="F145" s="32">
        <v>54</v>
      </c>
      <c r="G145" s="32">
        <v>17.5</v>
      </c>
      <c r="H145" s="32">
        <v>74</v>
      </c>
      <c r="I145" s="32">
        <v>97.77</v>
      </c>
      <c r="J145" s="32">
        <v>90</v>
      </c>
      <c r="K145" s="32">
        <v>10.77</v>
      </c>
      <c r="L145" s="32">
        <v>2</v>
      </c>
      <c r="M145" s="32">
        <v>70</v>
      </c>
      <c r="N145" s="32">
        <v>4.78</v>
      </c>
      <c r="O145" s="32">
        <v>57.8</v>
      </c>
      <c r="P145" s="32">
        <v>5.3</v>
      </c>
      <c r="Q145" s="32">
        <v>2</v>
      </c>
      <c r="R145" s="32">
        <v>18</v>
      </c>
      <c r="S145" s="32">
        <v>21.26</v>
      </c>
      <c r="T145" s="32">
        <v>287</v>
      </c>
      <c r="U145" s="32">
        <v>120</v>
      </c>
      <c r="V145" s="32">
        <v>46.96</v>
      </c>
      <c r="W145" s="32">
        <v>26</v>
      </c>
      <c r="X145" s="32">
        <v>66.56</v>
      </c>
      <c r="Y145" s="32">
        <v>44.66</v>
      </c>
      <c r="Z145" s="32">
        <v>35</v>
      </c>
      <c r="AA145" s="32">
        <v>26.5</v>
      </c>
      <c r="AB145" s="32">
        <v>1.5</v>
      </c>
      <c r="AC145" s="32">
        <v>613</v>
      </c>
      <c r="AD145" s="32">
        <v>290.75</v>
      </c>
      <c r="AE145" s="32">
        <v>281.75</v>
      </c>
      <c r="AF145" s="32">
        <v>9</v>
      </c>
      <c r="AG145" s="32">
        <v>23</v>
      </c>
      <c r="AH145" s="177">
        <v>93</v>
      </c>
      <c r="AI145" s="32">
        <v>89</v>
      </c>
      <c r="AJ145" s="32">
        <v>4</v>
      </c>
      <c r="AK145" s="32">
        <v>50</v>
      </c>
      <c r="AL145" s="32">
        <v>24.9</v>
      </c>
      <c r="AM145" s="32">
        <v>88.33</v>
      </c>
      <c r="AN145" s="177">
        <v>311</v>
      </c>
      <c r="AO145" s="32">
        <v>243</v>
      </c>
      <c r="AP145" s="32">
        <v>68</v>
      </c>
      <c r="AQ145" s="32">
        <v>9.76</v>
      </c>
      <c r="AR145" s="32">
        <v>8.6</v>
      </c>
      <c r="AS145" s="32">
        <v>269</v>
      </c>
      <c r="AT145" s="32">
        <v>6.2</v>
      </c>
      <c r="AU145" s="32">
        <v>0</v>
      </c>
      <c r="AV145" s="32">
        <v>6.2</v>
      </c>
      <c r="AW145" s="32">
        <v>454</v>
      </c>
      <c r="AX145" s="32">
        <v>58</v>
      </c>
      <c r="AY145" s="32">
        <v>24.8</v>
      </c>
      <c r="AZ145" s="32">
        <v>31.62</v>
      </c>
      <c r="BA145" s="32">
        <v>124</v>
      </c>
      <c r="BB145" s="32">
        <v>27.33</v>
      </c>
      <c r="BC145" s="32">
        <v>20.399999999999999</v>
      </c>
      <c r="BD145" s="32">
        <v>163</v>
      </c>
      <c r="BE145" s="32">
        <v>21.86</v>
      </c>
      <c r="BF145" s="32">
        <v>20</v>
      </c>
      <c r="BG145" s="32">
        <v>8.6</v>
      </c>
      <c r="BH145" s="32">
        <v>0</v>
      </c>
      <c r="BI145" s="32">
        <v>66</v>
      </c>
      <c r="BJ145" s="32">
        <v>41</v>
      </c>
      <c r="BK145" s="32">
        <v>25</v>
      </c>
      <c r="BL145" s="32">
        <v>263.77999999999997</v>
      </c>
      <c r="BM145" s="32">
        <v>207</v>
      </c>
      <c r="BN145" s="32">
        <v>56.78</v>
      </c>
      <c r="BO145" s="32">
        <v>14</v>
      </c>
      <c r="BP145" s="32">
        <v>144</v>
      </c>
      <c r="BQ145" s="32">
        <v>51</v>
      </c>
      <c r="BR145" s="32">
        <v>28</v>
      </c>
      <c r="BS145" s="32">
        <v>102</v>
      </c>
      <c r="BT145" s="32">
        <v>0</v>
      </c>
      <c r="BU145" s="32">
        <v>26.56</v>
      </c>
      <c r="BV145" s="32">
        <v>68.64</v>
      </c>
      <c r="BW145" s="32">
        <v>35.6</v>
      </c>
      <c r="BX145" s="32">
        <v>15</v>
      </c>
      <c r="BY145" s="32">
        <v>63.9</v>
      </c>
      <c r="BZ145" s="32">
        <v>58.61</v>
      </c>
      <c r="CA145" s="32">
        <v>2.97</v>
      </c>
      <c r="CB145" s="32">
        <v>2.3199999999999998</v>
      </c>
      <c r="CC145" s="32">
        <v>20.43</v>
      </c>
      <c r="CD145" s="177">
        <v>562</v>
      </c>
      <c r="CE145" s="32">
        <v>518</v>
      </c>
      <c r="CF145" s="32">
        <v>44</v>
      </c>
      <c r="CG145" s="32">
        <v>58</v>
      </c>
      <c r="CH145" s="32">
        <v>13</v>
      </c>
      <c r="CI145" s="32">
        <v>11.5</v>
      </c>
      <c r="CJ145" s="32">
        <v>6</v>
      </c>
      <c r="CK145" s="32">
        <v>32</v>
      </c>
      <c r="CL145" s="32">
        <v>55</v>
      </c>
      <c r="CM145" s="32">
        <v>8</v>
      </c>
      <c r="CN145" s="32">
        <v>650</v>
      </c>
      <c r="CO145" s="177">
        <v>253.1</v>
      </c>
      <c r="CP145" s="32">
        <v>239.5</v>
      </c>
      <c r="CQ145" s="32">
        <v>3.6</v>
      </c>
      <c r="CR145" s="32">
        <v>10</v>
      </c>
      <c r="CS145" s="32">
        <v>53</v>
      </c>
      <c r="CT145" s="32">
        <v>66</v>
      </c>
      <c r="CU145" s="32">
        <v>86</v>
      </c>
      <c r="CV145" s="32">
        <v>14</v>
      </c>
      <c r="CW145" s="32">
        <v>11.5</v>
      </c>
      <c r="CX145" s="32">
        <v>7.5</v>
      </c>
      <c r="CY145" s="32">
        <v>49.16</v>
      </c>
      <c r="CZ145" s="32">
        <v>71.209999999999994</v>
      </c>
      <c r="DA145" s="32">
        <v>31.15</v>
      </c>
    </row>
    <row r="146" spans="1:105" x14ac:dyDescent="0.2">
      <c r="A146" s="3" t="s">
        <v>226</v>
      </c>
      <c r="B146" s="3"/>
      <c r="C146" s="6"/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177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</v>
      </c>
      <c r="CA146" s="32">
        <v>0</v>
      </c>
      <c r="CB146" s="32">
        <v>0</v>
      </c>
      <c r="CC146" s="32">
        <v>0</v>
      </c>
      <c r="CD146" s="32">
        <v>0</v>
      </c>
      <c r="CE146" s="32">
        <v>0</v>
      </c>
      <c r="CF146" s="32">
        <v>0</v>
      </c>
      <c r="CG146" s="32">
        <v>0</v>
      </c>
      <c r="CH146" s="32">
        <v>0</v>
      </c>
      <c r="CI146" s="32">
        <v>0</v>
      </c>
      <c r="CJ146" s="32">
        <v>0</v>
      </c>
      <c r="CK146" s="32">
        <v>0</v>
      </c>
      <c r="CL146" s="32">
        <v>0</v>
      </c>
      <c r="CM146" s="32">
        <v>0</v>
      </c>
      <c r="CN146" s="32">
        <v>0</v>
      </c>
      <c r="CO146" s="32">
        <v>0</v>
      </c>
      <c r="CP146" s="32">
        <v>0</v>
      </c>
      <c r="CQ146" s="32">
        <v>0</v>
      </c>
      <c r="CR146" s="32">
        <v>0</v>
      </c>
      <c r="CS146" s="32">
        <v>0</v>
      </c>
      <c r="CT146" s="32">
        <v>0</v>
      </c>
      <c r="CU146" s="32">
        <v>0</v>
      </c>
      <c r="CV146" s="32">
        <v>0</v>
      </c>
      <c r="CW146" s="32">
        <v>0</v>
      </c>
      <c r="CX146" s="32">
        <v>0</v>
      </c>
      <c r="CY146" s="32">
        <v>0</v>
      </c>
      <c r="CZ146" s="32">
        <v>0</v>
      </c>
      <c r="DA146" s="32">
        <v>0</v>
      </c>
    </row>
    <row r="147" spans="1:105" x14ac:dyDescent="0.2">
      <c r="A147" s="1" t="s">
        <v>222</v>
      </c>
      <c r="C147" s="6"/>
      <c r="D147" s="32">
        <v>3000</v>
      </c>
      <c r="E147" s="32">
        <v>159914</v>
      </c>
      <c r="F147" s="32">
        <v>83178</v>
      </c>
      <c r="G147" s="32">
        <v>24000</v>
      </c>
      <c r="H147" s="32">
        <v>88300</v>
      </c>
      <c r="I147" s="32">
        <v>156900</v>
      </c>
      <c r="J147" s="32">
        <v>127000</v>
      </c>
      <c r="K147" s="32">
        <v>17500</v>
      </c>
      <c r="L147" s="32">
        <v>3000</v>
      </c>
      <c r="M147" s="32">
        <v>94769</v>
      </c>
      <c r="N147" s="32">
        <v>3100</v>
      </c>
      <c r="O147" s="32">
        <v>21100</v>
      </c>
      <c r="P147" s="32">
        <v>3800</v>
      </c>
      <c r="Q147" s="32">
        <v>1425</v>
      </c>
      <c r="R147" s="32">
        <v>6700</v>
      </c>
      <c r="S147" s="32">
        <v>23009</v>
      </c>
      <c r="T147" s="32">
        <v>680000</v>
      </c>
      <c r="U147" s="32">
        <v>208402</v>
      </c>
      <c r="V147" s="32">
        <v>32542</v>
      </c>
      <c r="W147" s="32">
        <v>7138</v>
      </c>
      <c r="X147" s="32">
        <v>67195</v>
      </c>
      <c r="Y147" s="32">
        <v>42152</v>
      </c>
      <c r="Z147" s="32">
        <v>27750</v>
      </c>
      <c r="AA147" s="32">
        <v>8790</v>
      </c>
      <c r="AB147" s="32">
        <v>1600</v>
      </c>
      <c r="AC147" s="32">
        <v>18347</v>
      </c>
      <c r="AD147" s="32">
        <v>103906</v>
      </c>
      <c r="AE147" s="32">
        <v>97200</v>
      </c>
      <c r="AF147" s="32">
        <v>6706</v>
      </c>
      <c r="AG147" s="32">
        <v>21500</v>
      </c>
      <c r="AH147" s="177">
        <v>112926</v>
      </c>
      <c r="AI147" s="32">
        <v>109704</v>
      </c>
      <c r="AJ147" s="32">
        <v>3222</v>
      </c>
      <c r="AK147" s="32">
        <v>43728</v>
      </c>
      <c r="AL147" s="32">
        <v>53000</v>
      </c>
      <c r="AM147" s="32">
        <v>5825</v>
      </c>
      <c r="AN147" s="177">
        <v>579258</v>
      </c>
      <c r="AO147" s="32">
        <v>445000</v>
      </c>
      <c r="AP147" s="32">
        <v>134258</v>
      </c>
      <c r="AQ147" s="32">
        <v>2433</v>
      </c>
      <c r="AR147" s="32">
        <v>10300</v>
      </c>
      <c r="AS147" s="32">
        <v>360000</v>
      </c>
      <c r="AT147" s="32">
        <v>2472200</v>
      </c>
      <c r="AU147" s="32">
        <v>2470000</v>
      </c>
      <c r="AV147" s="32">
        <v>2200</v>
      </c>
      <c r="AW147" s="32">
        <v>758500</v>
      </c>
      <c r="AX147" s="32">
        <v>29698</v>
      </c>
      <c r="AY147" s="32">
        <v>12000</v>
      </c>
      <c r="AZ147" s="32">
        <v>58000</v>
      </c>
      <c r="BA147" s="32">
        <v>216510</v>
      </c>
      <c r="BB147" s="32">
        <v>22000</v>
      </c>
      <c r="BC147" s="32">
        <v>21007</v>
      </c>
      <c r="BD147" s="32">
        <v>334000</v>
      </c>
      <c r="BE147" s="32">
        <v>19756</v>
      </c>
      <c r="BF147" s="32">
        <v>15450</v>
      </c>
      <c r="BG147" s="32">
        <v>47400</v>
      </c>
      <c r="BH147" s="32">
        <v>0</v>
      </c>
      <c r="BI147" s="32">
        <v>74967</v>
      </c>
      <c r="BJ147" s="32">
        <v>70622</v>
      </c>
      <c r="BK147" s="32">
        <v>4345</v>
      </c>
      <c r="BL147" s="32">
        <v>121281</v>
      </c>
      <c r="BM147" s="32">
        <v>81581</v>
      </c>
      <c r="BN147" s="32">
        <v>39700</v>
      </c>
      <c r="BO147" s="32">
        <v>13839</v>
      </c>
      <c r="BP147" s="32">
        <v>31000</v>
      </c>
      <c r="BQ147" s="32">
        <v>53000</v>
      </c>
      <c r="BR147" s="32">
        <v>14000</v>
      </c>
      <c r="BS147" s="32">
        <v>152400</v>
      </c>
      <c r="BT147" s="32">
        <v>26886</v>
      </c>
      <c r="BU147" s="32">
        <v>30000</v>
      </c>
      <c r="BV147" s="32">
        <v>148300</v>
      </c>
      <c r="BW147" s="32">
        <v>20200</v>
      </c>
      <c r="BX147" s="32">
        <v>6500</v>
      </c>
      <c r="BY147" s="32">
        <v>78565</v>
      </c>
      <c r="BZ147" s="32">
        <v>74740</v>
      </c>
      <c r="CA147" s="32">
        <v>2479</v>
      </c>
      <c r="CB147" s="32">
        <v>1346</v>
      </c>
      <c r="CC147" s="32">
        <v>18450</v>
      </c>
      <c r="CD147" s="177">
        <v>656000</v>
      </c>
      <c r="CE147" s="32">
        <v>612000</v>
      </c>
      <c r="CF147" s="32">
        <v>44000</v>
      </c>
      <c r="CG147" s="32">
        <v>78000</v>
      </c>
      <c r="CH147" s="32">
        <v>8125</v>
      </c>
      <c r="CI147" s="32">
        <v>9900</v>
      </c>
      <c r="CJ147" s="32">
        <v>5336</v>
      </c>
      <c r="CK147" s="32">
        <v>32000</v>
      </c>
      <c r="CL147" s="32">
        <v>109615</v>
      </c>
      <c r="CM147" s="32">
        <v>15140</v>
      </c>
      <c r="CN147" s="32">
        <v>2500000</v>
      </c>
      <c r="CO147" s="177">
        <v>302412</v>
      </c>
      <c r="CP147" s="32">
        <v>283800</v>
      </c>
      <c r="CQ147" s="32">
        <v>7500</v>
      </c>
      <c r="CR147" s="32">
        <v>11112</v>
      </c>
      <c r="CS147" s="32">
        <v>15000</v>
      </c>
      <c r="CT147" s="32">
        <v>135430</v>
      </c>
      <c r="CU147" s="32">
        <v>48405</v>
      </c>
      <c r="CV147" s="32">
        <v>6400</v>
      </c>
      <c r="CW147" s="32">
        <v>7411</v>
      </c>
      <c r="CX147" s="32">
        <v>4000</v>
      </c>
      <c r="CY147" s="32">
        <v>40800</v>
      </c>
      <c r="CZ147" s="32">
        <v>100000</v>
      </c>
      <c r="DA147" s="32">
        <v>33800</v>
      </c>
    </row>
    <row r="148" spans="1:105" x14ac:dyDescent="0.2">
      <c r="A148" s="1" t="s">
        <v>223</v>
      </c>
      <c r="C148" s="6"/>
      <c r="D148" s="32">
        <v>3000</v>
      </c>
      <c r="E148" s="32">
        <v>173820</v>
      </c>
      <c r="F148" s="32">
        <v>85488</v>
      </c>
      <c r="G148" s="32">
        <v>30000</v>
      </c>
      <c r="H148" s="32">
        <v>88300</v>
      </c>
      <c r="I148" s="32">
        <v>156900</v>
      </c>
      <c r="J148" s="32">
        <v>127000</v>
      </c>
      <c r="K148" s="32">
        <v>25000</v>
      </c>
      <c r="L148" s="32">
        <v>3000</v>
      </c>
      <c r="M148" s="32">
        <v>107341</v>
      </c>
      <c r="N148" s="32">
        <v>3100</v>
      </c>
      <c r="O148" s="32">
        <v>21100</v>
      </c>
      <c r="P148" s="32">
        <v>12500</v>
      </c>
      <c r="Q148" s="32">
        <v>4300</v>
      </c>
      <c r="R148" s="32">
        <v>5000</v>
      </c>
      <c r="S148" s="32">
        <v>65299</v>
      </c>
      <c r="T148" s="32">
        <v>680000</v>
      </c>
      <c r="U148" s="32">
        <v>208402</v>
      </c>
      <c r="V148" s="32">
        <v>62569</v>
      </c>
      <c r="W148" s="32">
        <v>8700</v>
      </c>
      <c r="X148" s="32">
        <v>97867</v>
      </c>
      <c r="Y148" s="32">
        <v>42152</v>
      </c>
      <c r="Z148" s="32">
        <v>27750</v>
      </c>
      <c r="AA148" s="32">
        <v>8790</v>
      </c>
      <c r="AB148" s="32">
        <v>1600</v>
      </c>
      <c r="AC148" s="32">
        <v>4090</v>
      </c>
      <c r="AD148" s="32">
        <v>177000</v>
      </c>
      <c r="AE148" s="32">
        <v>162000</v>
      </c>
      <c r="AF148" s="32">
        <v>15000</v>
      </c>
      <c r="AG148" s="32">
        <v>21500</v>
      </c>
      <c r="AH148" s="177">
        <v>112926</v>
      </c>
      <c r="AI148" s="32">
        <v>109704</v>
      </c>
      <c r="AJ148" s="32">
        <v>3222</v>
      </c>
      <c r="AK148" s="32">
        <v>43728</v>
      </c>
      <c r="AL148" s="32">
        <v>53000</v>
      </c>
      <c r="AM148" s="32">
        <v>5825</v>
      </c>
      <c r="AN148" s="177">
        <v>637258</v>
      </c>
      <c r="AO148" s="32">
        <v>503000</v>
      </c>
      <c r="AP148" s="32">
        <v>134258</v>
      </c>
      <c r="AQ148" s="32">
        <v>2433</v>
      </c>
      <c r="AR148" s="32">
        <v>10300</v>
      </c>
      <c r="AS148" s="32">
        <v>360000</v>
      </c>
      <c r="AT148" s="32">
        <v>2472200</v>
      </c>
      <c r="AU148" s="32">
        <v>2470000</v>
      </c>
      <c r="AV148" s="32">
        <v>2200</v>
      </c>
      <c r="AW148" s="32">
        <v>839200</v>
      </c>
      <c r="AX148" s="32">
        <v>29698</v>
      </c>
      <c r="AY148" s="32">
        <v>16500</v>
      </c>
      <c r="AZ148" s="32">
        <v>120000</v>
      </c>
      <c r="BA148" s="32">
        <v>216510</v>
      </c>
      <c r="BB148" s="32">
        <v>22000</v>
      </c>
      <c r="BC148" s="32">
        <v>34035</v>
      </c>
      <c r="BD148" s="32">
        <v>334000</v>
      </c>
      <c r="BE148" s="32">
        <v>24756</v>
      </c>
      <c r="BF148" s="32">
        <v>16450</v>
      </c>
      <c r="BG148" s="32">
        <v>47400</v>
      </c>
      <c r="BH148" s="32">
        <v>0</v>
      </c>
      <c r="BI148" s="32">
        <v>79831</v>
      </c>
      <c r="BJ148" s="32">
        <v>70622</v>
      </c>
      <c r="BK148" s="32">
        <v>9209</v>
      </c>
      <c r="BL148" s="32">
        <v>128981</v>
      </c>
      <c r="BM148" s="32">
        <v>81581</v>
      </c>
      <c r="BN148" s="32">
        <v>47400</v>
      </c>
      <c r="BO148" s="32">
        <v>13839</v>
      </c>
      <c r="BP148" s="32">
        <v>61447</v>
      </c>
      <c r="BQ148" s="32">
        <v>53000</v>
      </c>
      <c r="BR148" s="32">
        <v>18777</v>
      </c>
      <c r="BS148" s="32">
        <v>152400</v>
      </c>
      <c r="BT148" s="32">
        <v>26886</v>
      </c>
      <c r="BU148" s="32">
        <v>30000</v>
      </c>
      <c r="BV148" s="32">
        <v>148300</v>
      </c>
      <c r="BW148" s="32">
        <v>20200</v>
      </c>
      <c r="BX148" s="32">
        <v>6500</v>
      </c>
      <c r="BY148" s="32">
        <v>78565</v>
      </c>
      <c r="BZ148" s="32">
        <v>74740</v>
      </c>
      <c r="CA148" s="32">
        <v>2479</v>
      </c>
      <c r="CB148" s="32">
        <v>1346</v>
      </c>
      <c r="CC148" s="32">
        <v>18450</v>
      </c>
      <c r="CD148" s="177">
        <v>656000</v>
      </c>
      <c r="CE148" s="32">
        <v>612000</v>
      </c>
      <c r="CF148" s="32">
        <v>44000</v>
      </c>
      <c r="CG148" s="32">
        <v>75000</v>
      </c>
      <c r="CH148" s="32">
        <v>8125</v>
      </c>
      <c r="CI148" s="32">
        <v>16700</v>
      </c>
      <c r="CJ148" s="32">
        <v>5336</v>
      </c>
      <c r="CK148" s="32">
        <v>32000</v>
      </c>
      <c r="CL148" s="32">
        <v>109016</v>
      </c>
      <c r="CM148" s="32">
        <v>15000</v>
      </c>
      <c r="CN148" s="32">
        <v>2500000</v>
      </c>
      <c r="CO148" s="177">
        <v>385258</v>
      </c>
      <c r="CP148" s="32">
        <v>338500</v>
      </c>
      <c r="CQ148" s="32">
        <v>20600</v>
      </c>
      <c r="CR148" s="32">
        <v>26158</v>
      </c>
      <c r="CS148" s="32">
        <v>15000</v>
      </c>
      <c r="CT148" s="32">
        <v>135430</v>
      </c>
      <c r="CU148" s="32">
        <v>48405</v>
      </c>
      <c r="CV148" s="32">
        <v>11000</v>
      </c>
      <c r="CW148" s="32">
        <v>7411</v>
      </c>
      <c r="CX148" s="32">
        <v>9129</v>
      </c>
      <c r="CY148" s="32">
        <v>66000</v>
      </c>
      <c r="CZ148" s="32">
        <v>100000</v>
      </c>
      <c r="DA148" s="32">
        <v>34000</v>
      </c>
    </row>
    <row r="149" spans="1:105" x14ac:dyDescent="0.2">
      <c r="A149" s="1" t="s">
        <v>224</v>
      </c>
      <c r="C149" s="6"/>
      <c r="D149" s="32">
        <v>0</v>
      </c>
      <c r="E149" s="32">
        <v>187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3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200</v>
      </c>
      <c r="S149" s="32">
        <v>0</v>
      </c>
      <c r="T149" s="32">
        <v>0</v>
      </c>
      <c r="U149" s="32">
        <v>0</v>
      </c>
      <c r="V149" s="32">
        <v>235</v>
      </c>
      <c r="W149" s="32">
        <v>65</v>
      </c>
      <c r="X149" s="32">
        <v>0</v>
      </c>
      <c r="Y149" s="32">
        <v>0</v>
      </c>
      <c r="Z149" s="32">
        <v>0</v>
      </c>
      <c r="AA149" s="32">
        <v>9</v>
      </c>
      <c r="AB149" s="32">
        <v>0</v>
      </c>
      <c r="AC149" s="32">
        <v>0</v>
      </c>
      <c r="AD149" s="32">
        <v>176</v>
      </c>
      <c r="AE149" s="32">
        <v>171</v>
      </c>
      <c r="AF149" s="32">
        <v>5</v>
      </c>
      <c r="AG149" s="32">
        <v>0</v>
      </c>
      <c r="AH149" s="177">
        <v>0</v>
      </c>
      <c r="AI149" s="32">
        <v>0</v>
      </c>
      <c r="AJ149" s="32">
        <v>0</v>
      </c>
      <c r="AK149" s="32">
        <v>5000</v>
      </c>
      <c r="AL149" s="32">
        <v>0</v>
      </c>
      <c r="AM149" s="32">
        <v>0</v>
      </c>
      <c r="AN149" s="177">
        <v>58</v>
      </c>
      <c r="AO149" s="32">
        <v>0</v>
      </c>
      <c r="AP149" s="32">
        <v>58</v>
      </c>
      <c r="AQ149" s="32">
        <v>0</v>
      </c>
      <c r="AR149" s="32">
        <v>0</v>
      </c>
      <c r="AS149" s="32">
        <v>0</v>
      </c>
      <c r="AT149" s="32">
        <v>154000</v>
      </c>
      <c r="AU149" s="32">
        <v>154000</v>
      </c>
      <c r="AV149" s="32">
        <v>0</v>
      </c>
      <c r="AW149" s="32">
        <v>0</v>
      </c>
      <c r="AX149" s="32">
        <v>900</v>
      </c>
      <c r="AY149" s="32">
        <v>200</v>
      </c>
      <c r="AZ149" s="32">
        <v>0</v>
      </c>
      <c r="BA149" s="32">
        <v>0</v>
      </c>
      <c r="BB149" s="32">
        <v>0</v>
      </c>
      <c r="BC149" s="32">
        <v>150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525</v>
      </c>
      <c r="BJ149" s="32">
        <v>0</v>
      </c>
      <c r="BK149" s="32">
        <v>525</v>
      </c>
      <c r="BL149" s="32">
        <v>0</v>
      </c>
      <c r="BM149" s="32">
        <v>0</v>
      </c>
      <c r="BN149" s="32">
        <v>0</v>
      </c>
      <c r="BO149" s="32">
        <v>213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14</v>
      </c>
      <c r="BY149" s="32">
        <v>0</v>
      </c>
      <c r="BZ149" s="32">
        <v>0</v>
      </c>
      <c r="CA149" s="32">
        <v>0</v>
      </c>
      <c r="CB149" s="32">
        <v>0</v>
      </c>
      <c r="CC149" s="32">
        <v>0</v>
      </c>
      <c r="CD149" s="177">
        <v>48</v>
      </c>
      <c r="CE149" s="32">
        <v>48</v>
      </c>
      <c r="CF149" s="32">
        <v>0</v>
      </c>
      <c r="CG149" s="32">
        <v>100</v>
      </c>
      <c r="CH149" s="32">
        <v>0</v>
      </c>
      <c r="CI149" s="32">
        <v>0</v>
      </c>
      <c r="CJ149" s="32">
        <v>112</v>
      </c>
      <c r="CK149" s="32">
        <v>0</v>
      </c>
      <c r="CL149" s="32">
        <v>0</v>
      </c>
      <c r="CM149" s="32">
        <v>0</v>
      </c>
      <c r="CN149" s="32">
        <v>0</v>
      </c>
      <c r="CO149" s="177">
        <v>1607</v>
      </c>
      <c r="CP149" s="32">
        <v>0</v>
      </c>
      <c r="CQ149" s="32">
        <v>0</v>
      </c>
      <c r="CR149" s="32">
        <v>1607</v>
      </c>
      <c r="CS149" s="32">
        <v>2000</v>
      </c>
      <c r="CT149" s="32">
        <v>0</v>
      </c>
      <c r="CU149" s="32">
        <v>0</v>
      </c>
      <c r="CV149" s="32">
        <v>0</v>
      </c>
      <c r="CW149" s="32">
        <v>0</v>
      </c>
      <c r="CX149" s="32">
        <v>0</v>
      </c>
      <c r="CY149" s="32">
        <v>445</v>
      </c>
      <c r="CZ149" s="32">
        <v>0</v>
      </c>
      <c r="DA149" s="32">
        <v>0</v>
      </c>
    </row>
    <row r="150" spans="1:105" x14ac:dyDescent="0.2">
      <c r="A150" s="3" t="s">
        <v>227</v>
      </c>
      <c r="B150" s="3"/>
      <c r="C150" s="6"/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177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177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  <c r="CY150" s="32">
        <v>0</v>
      </c>
      <c r="CZ150" s="32">
        <v>0</v>
      </c>
      <c r="DA150" s="32">
        <v>0</v>
      </c>
    </row>
    <row r="151" spans="1:105" x14ac:dyDescent="0.2">
      <c r="A151" s="2" t="s">
        <v>84</v>
      </c>
      <c r="B151" s="2"/>
      <c r="C151" s="6"/>
      <c r="D151" s="32">
        <v>8722</v>
      </c>
      <c r="E151" s="32">
        <v>247728</v>
      </c>
      <c r="F151" s="32">
        <v>171280</v>
      </c>
      <c r="G151" s="32">
        <v>42403</v>
      </c>
      <c r="H151" s="32">
        <v>150623</v>
      </c>
      <c r="I151" s="32">
        <v>266915</v>
      </c>
      <c r="J151" s="32">
        <v>239745</v>
      </c>
      <c r="K151" s="32">
        <v>39945</v>
      </c>
      <c r="L151" s="32">
        <v>7754</v>
      </c>
      <c r="M151" s="32">
        <v>137616</v>
      </c>
      <c r="N151" s="32">
        <v>6176</v>
      </c>
      <c r="O151" s="32">
        <v>67393</v>
      </c>
      <c r="P151" s="32">
        <v>6221</v>
      </c>
      <c r="Q151" s="32">
        <v>1290</v>
      </c>
      <c r="R151" s="32">
        <v>14836</v>
      </c>
      <c r="S151" s="32">
        <v>292489</v>
      </c>
      <c r="T151" s="32">
        <v>1180533</v>
      </c>
      <c r="U151" s="32">
        <v>487</v>
      </c>
      <c r="V151" s="32">
        <v>66636</v>
      </c>
      <c r="W151" s="32">
        <v>12948</v>
      </c>
      <c r="X151" s="32">
        <v>86084</v>
      </c>
      <c r="Y151" s="32">
        <v>94740</v>
      </c>
      <c r="Z151" s="32">
        <v>50668</v>
      </c>
      <c r="AA151" s="32">
        <v>17145</v>
      </c>
      <c r="AB151" s="32">
        <v>12276</v>
      </c>
      <c r="AC151" s="32">
        <v>39692</v>
      </c>
      <c r="AD151" s="32">
        <v>91061</v>
      </c>
      <c r="AE151" s="32">
        <v>78597</v>
      </c>
      <c r="AF151" s="32">
        <v>12464</v>
      </c>
      <c r="AG151" s="32">
        <v>27834</v>
      </c>
      <c r="AH151" s="177">
        <v>239155</v>
      </c>
      <c r="AI151" s="32">
        <v>235956</v>
      </c>
      <c r="AJ151" s="32">
        <v>3199</v>
      </c>
      <c r="AK151" s="32">
        <v>75593</v>
      </c>
      <c r="AL151" s="32">
        <v>103035</v>
      </c>
      <c r="AM151" s="32">
        <v>20065</v>
      </c>
      <c r="AN151" s="177">
        <v>1064121.56</v>
      </c>
      <c r="AO151" s="32">
        <v>831345.56</v>
      </c>
      <c r="AP151" s="32">
        <v>232776</v>
      </c>
      <c r="AQ151" s="32">
        <v>7008</v>
      </c>
      <c r="AR151" s="32">
        <v>37643</v>
      </c>
      <c r="AS151" s="32">
        <v>546300</v>
      </c>
      <c r="AT151" s="32">
        <v>9321</v>
      </c>
      <c r="AU151" s="32">
        <v>4482</v>
      </c>
      <c r="AV151" s="32">
        <v>4839</v>
      </c>
      <c r="AW151" s="32">
        <v>1367738</v>
      </c>
      <c r="AX151" s="32">
        <v>48745</v>
      </c>
      <c r="AY151" s="32">
        <v>21645</v>
      </c>
      <c r="AZ151" s="32">
        <v>141229</v>
      </c>
      <c r="BA151" s="32">
        <v>322854</v>
      </c>
      <c r="BB151" s="32">
        <v>50701</v>
      </c>
      <c r="BC151" s="32">
        <v>44695</v>
      </c>
      <c r="BD151" s="32">
        <v>513206</v>
      </c>
      <c r="BE151" s="32">
        <v>32745</v>
      </c>
      <c r="BF151" s="32">
        <v>37705</v>
      </c>
      <c r="BG151" s="32">
        <v>94785</v>
      </c>
      <c r="BH151" s="32">
        <v>0</v>
      </c>
      <c r="BI151" s="32">
        <v>121170</v>
      </c>
      <c r="BJ151" s="32">
        <v>111815</v>
      </c>
      <c r="BK151" s="32">
        <v>9355</v>
      </c>
      <c r="BL151" s="32">
        <v>183339</v>
      </c>
      <c r="BM151" s="32">
        <v>124339</v>
      </c>
      <c r="BN151" s="32">
        <v>59000</v>
      </c>
      <c r="BO151" s="32">
        <v>29062</v>
      </c>
      <c r="BP151" s="32">
        <v>62220</v>
      </c>
      <c r="BQ151" s="32">
        <v>116105</v>
      </c>
      <c r="BR151" s="32">
        <v>26895</v>
      </c>
      <c r="BS151" s="32">
        <v>264086</v>
      </c>
      <c r="BT151" s="32">
        <v>40738</v>
      </c>
      <c r="BU151" s="32">
        <v>61913</v>
      </c>
      <c r="BV151" s="32">
        <v>228000</v>
      </c>
      <c r="BW151" s="32">
        <v>39960</v>
      </c>
      <c r="BX151" s="32">
        <v>19182</v>
      </c>
      <c r="BY151" s="32">
        <v>148653</v>
      </c>
      <c r="BZ151" s="32">
        <v>139532</v>
      </c>
      <c r="CA151" s="32">
        <v>6259</v>
      </c>
      <c r="CB151" s="32">
        <v>2862</v>
      </c>
      <c r="CC151" s="32">
        <v>34000</v>
      </c>
      <c r="CD151" s="177">
        <v>1041314</v>
      </c>
      <c r="CE151" s="32">
        <v>975214</v>
      </c>
      <c r="CF151" s="32">
        <v>66100</v>
      </c>
      <c r="CG151" s="32">
        <v>147</v>
      </c>
      <c r="CH151" s="32">
        <v>18946</v>
      </c>
      <c r="CI151" s="32">
        <v>31849</v>
      </c>
      <c r="CJ151" s="32">
        <v>20972</v>
      </c>
      <c r="CK151" s="32">
        <v>57359</v>
      </c>
      <c r="CL151" s="32">
        <v>195658</v>
      </c>
      <c r="CM151" s="32">
        <v>37722</v>
      </c>
      <c r="CN151" s="32">
        <v>4251999</v>
      </c>
      <c r="CO151" s="177">
        <v>415218</v>
      </c>
      <c r="CP151" s="32">
        <v>384900</v>
      </c>
      <c r="CQ151" s="32">
        <v>9374</v>
      </c>
      <c r="CR151" s="32">
        <v>20944</v>
      </c>
      <c r="CS151" s="32">
        <v>20863</v>
      </c>
      <c r="CT151" s="32">
        <v>216500</v>
      </c>
      <c r="CU151" s="32">
        <v>82946</v>
      </c>
      <c r="CV151" s="32">
        <v>15708</v>
      </c>
      <c r="CW151" s="32">
        <v>24</v>
      </c>
      <c r="CX151" s="32">
        <v>11235</v>
      </c>
      <c r="CY151" s="32">
        <v>8084203</v>
      </c>
      <c r="CZ151" s="32">
        <v>134089</v>
      </c>
      <c r="DA151" s="32">
        <v>64515</v>
      </c>
    </row>
    <row r="152" spans="1:105" x14ac:dyDescent="0.2">
      <c r="A152" s="2" t="s">
        <v>85</v>
      </c>
      <c r="B152" s="2"/>
      <c r="C152" s="6"/>
      <c r="D152" s="32">
        <v>8045</v>
      </c>
      <c r="E152" s="32">
        <v>283771</v>
      </c>
      <c r="F152" s="32">
        <v>207470</v>
      </c>
      <c r="G152" s="32">
        <v>44756</v>
      </c>
      <c r="H152" s="32">
        <v>188025</v>
      </c>
      <c r="I152" s="32">
        <v>334138</v>
      </c>
      <c r="J152" s="32">
        <v>287386</v>
      </c>
      <c r="K152" s="32">
        <v>33926</v>
      </c>
      <c r="L152" s="32">
        <v>7461</v>
      </c>
      <c r="M152" s="32">
        <v>173485</v>
      </c>
      <c r="N152" s="32">
        <v>5549</v>
      </c>
      <c r="O152" s="32">
        <v>57786</v>
      </c>
      <c r="P152" s="32">
        <v>4528</v>
      </c>
      <c r="Q152" s="32">
        <v>1570</v>
      </c>
      <c r="R152" s="32">
        <v>14800</v>
      </c>
      <c r="S152" s="32">
        <v>355729</v>
      </c>
      <c r="T152" s="32">
        <v>1497890</v>
      </c>
      <c r="U152" s="32">
        <v>609</v>
      </c>
      <c r="V152" s="32">
        <v>64512</v>
      </c>
      <c r="W152" s="32">
        <v>11992</v>
      </c>
      <c r="X152" s="32">
        <v>123955</v>
      </c>
      <c r="Y152" s="32">
        <v>102244</v>
      </c>
      <c r="Z152" s="32">
        <v>50668</v>
      </c>
      <c r="AA152" s="32">
        <v>13785</v>
      </c>
      <c r="AB152" s="32">
        <v>8863</v>
      </c>
      <c r="AC152" s="32">
        <v>27926</v>
      </c>
      <c r="AD152" s="32">
        <v>89881</v>
      </c>
      <c r="AE152" s="32">
        <v>77513</v>
      </c>
      <c r="AF152" s="32">
        <v>12368</v>
      </c>
      <c r="AG152" s="32">
        <v>34776</v>
      </c>
      <c r="AH152" s="177">
        <v>259138</v>
      </c>
      <c r="AI152" s="32">
        <v>256010</v>
      </c>
      <c r="AJ152" s="32">
        <v>3128</v>
      </c>
      <c r="AK152" s="32">
        <v>78443</v>
      </c>
      <c r="AL152" s="32">
        <v>117773</v>
      </c>
      <c r="AM152" s="32">
        <v>18452</v>
      </c>
      <c r="AN152" s="177">
        <v>1240093.78</v>
      </c>
      <c r="AO152" s="32">
        <v>966363.78</v>
      </c>
      <c r="AP152" s="32">
        <v>273730</v>
      </c>
      <c r="AQ152" s="32">
        <v>5009</v>
      </c>
      <c r="AR152" s="32">
        <v>30948</v>
      </c>
      <c r="AS152" s="32">
        <v>661800</v>
      </c>
      <c r="AT152" s="32">
        <v>7170</v>
      </c>
      <c r="AU152" s="32">
        <v>3393</v>
      </c>
      <c r="AV152" s="32">
        <v>3777</v>
      </c>
      <c r="AW152" s="32">
        <v>1420437</v>
      </c>
      <c r="AX152" s="32">
        <v>40502</v>
      </c>
      <c r="AY152" s="32">
        <v>18412</v>
      </c>
      <c r="AZ152" s="32">
        <v>115981</v>
      </c>
      <c r="BA152" s="32">
        <v>357759</v>
      </c>
      <c r="BB152" s="32">
        <v>45008</v>
      </c>
      <c r="BC152" s="32">
        <v>35426</v>
      </c>
      <c r="BD152" s="32">
        <v>635806</v>
      </c>
      <c r="BE152" s="32">
        <v>39102</v>
      </c>
      <c r="BF152" s="32">
        <v>38396</v>
      </c>
      <c r="BG152" s="32">
        <v>105986</v>
      </c>
      <c r="BH152" s="32">
        <v>0</v>
      </c>
      <c r="BI152" s="32">
        <v>144926</v>
      </c>
      <c r="BJ152" s="32">
        <v>137428</v>
      </c>
      <c r="BK152" s="32">
        <v>7498</v>
      </c>
      <c r="BL152" s="32">
        <v>226693</v>
      </c>
      <c r="BM152" s="32">
        <v>157693</v>
      </c>
      <c r="BN152" s="32">
        <v>69000</v>
      </c>
      <c r="BO152" s="32">
        <v>36989</v>
      </c>
      <c r="BP152" s="32">
        <v>73156</v>
      </c>
      <c r="BQ152" s="32">
        <v>87633</v>
      </c>
      <c r="BR152" s="32">
        <v>21480</v>
      </c>
      <c r="BS152" s="32">
        <v>332574</v>
      </c>
      <c r="BT152" s="32">
        <v>43569</v>
      </c>
      <c r="BU152" s="32">
        <v>53830</v>
      </c>
      <c r="BV152" s="32">
        <v>218000</v>
      </c>
      <c r="BW152" s="32">
        <v>29942</v>
      </c>
      <c r="BX152" s="32">
        <v>11497</v>
      </c>
      <c r="BY152" s="32">
        <v>143722</v>
      </c>
      <c r="BZ152" s="32">
        <v>136818</v>
      </c>
      <c r="CA152" s="32">
        <v>4933</v>
      </c>
      <c r="CB152" s="32">
        <v>1971</v>
      </c>
      <c r="CC152" s="32">
        <v>38117</v>
      </c>
      <c r="CD152" s="177">
        <v>1413208</v>
      </c>
      <c r="CE152" s="32">
        <v>1340908</v>
      </c>
      <c r="CF152" s="32">
        <v>72300</v>
      </c>
      <c r="CG152" s="32">
        <v>118</v>
      </c>
      <c r="CH152" s="32">
        <v>16608</v>
      </c>
      <c r="CI152" s="32">
        <v>29127</v>
      </c>
      <c r="CJ152" s="32">
        <v>15713</v>
      </c>
      <c r="CK152" s="32">
        <v>66301</v>
      </c>
      <c r="CL152" s="32">
        <v>166343</v>
      </c>
      <c r="CM152" s="32">
        <v>41306</v>
      </c>
      <c r="CN152" s="32">
        <v>4820891</v>
      </c>
      <c r="CO152" s="177">
        <v>447099</v>
      </c>
      <c r="CP152" s="32">
        <v>422200</v>
      </c>
      <c r="CQ152" s="32">
        <v>9640</v>
      </c>
      <c r="CR152" s="32">
        <v>15259</v>
      </c>
      <c r="CS152" s="32">
        <v>19449</v>
      </c>
      <c r="CT152" s="32">
        <v>232507</v>
      </c>
      <c r="CU152" s="32">
        <v>101388</v>
      </c>
      <c r="CV152" s="32">
        <v>13827</v>
      </c>
      <c r="CW152" s="32">
        <v>25</v>
      </c>
      <c r="CX152" s="32">
        <v>11863</v>
      </c>
      <c r="CY152" s="32">
        <v>621763</v>
      </c>
      <c r="CZ152" s="32">
        <v>156866</v>
      </c>
      <c r="DA152" s="32">
        <v>71552</v>
      </c>
    </row>
    <row r="153" spans="1:105" x14ac:dyDescent="0.2">
      <c r="A153" s="2" t="s">
        <v>86</v>
      </c>
      <c r="B153" s="2"/>
      <c r="C153" s="6"/>
      <c r="D153" s="32">
        <v>6304</v>
      </c>
      <c r="E153" s="32">
        <v>238526</v>
      </c>
      <c r="F153" s="32">
        <v>170365</v>
      </c>
      <c r="G153" s="32">
        <v>40768</v>
      </c>
      <c r="H153" s="32">
        <v>149800</v>
      </c>
      <c r="I153" s="32">
        <v>225000</v>
      </c>
      <c r="J153" s="32">
        <v>242596</v>
      </c>
      <c r="K153" s="32">
        <v>27047</v>
      </c>
      <c r="L153" s="32">
        <v>5329</v>
      </c>
      <c r="M153" s="32">
        <v>141818</v>
      </c>
      <c r="N153" s="32">
        <v>5422</v>
      </c>
      <c r="O153" s="32">
        <v>57914</v>
      </c>
      <c r="P153" s="32">
        <v>4768</v>
      </c>
      <c r="Q153" s="32">
        <v>1398</v>
      </c>
      <c r="R153" s="32">
        <v>13800</v>
      </c>
      <c r="S153" s="32">
        <v>324109</v>
      </c>
      <c r="T153" s="32">
        <v>1186525</v>
      </c>
      <c r="U153" s="32">
        <v>498</v>
      </c>
      <c r="V153" s="32">
        <v>61065</v>
      </c>
      <c r="W153" s="32">
        <v>10769</v>
      </c>
      <c r="X153" s="32">
        <v>91690</v>
      </c>
      <c r="Y153" s="32">
        <v>93338</v>
      </c>
      <c r="Z153" s="32">
        <v>46362</v>
      </c>
      <c r="AA153" s="32">
        <v>13683</v>
      </c>
      <c r="AB153" s="32">
        <v>1762</v>
      </c>
      <c r="AC153" s="32">
        <v>33809</v>
      </c>
      <c r="AD153" s="32">
        <v>88825</v>
      </c>
      <c r="AE153" s="32">
        <v>78055</v>
      </c>
      <c r="AF153" s="32">
        <v>10770</v>
      </c>
      <c r="AG153" s="32">
        <v>27019</v>
      </c>
      <c r="AH153" s="177">
        <v>232266</v>
      </c>
      <c r="AI153" s="32">
        <v>229447</v>
      </c>
      <c r="AJ153" s="32">
        <v>2819</v>
      </c>
      <c r="AK153" s="32">
        <v>69013</v>
      </c>
      <c r="AL153" s="32">
        <v>94612</v>
      </c>
      <c r="AM153" s="32">
        <v>17325</v>
      </c>
      <c r="AN153" s="177">
        <v>1042308.92</v>
      </c>
      <c r="AO153" s="32">
        <v>813210.92</v>
      </c>
      <c r="AP153" s="32">
        <v>229098</v>
      </c>
      <c r="AQ153" s="32">
        <v>4605</v>
      </c>
      <c r="AR153" s="32">
        <v>32206</v>
      </c>
      <c r="AS153" s="32">
        <v>539800</v>
      </c>
      <c r="AT153" s="32">
        <v>6948</v>
      </c>
      <c r="AU153" s="32">
        <v>3539</v>
      </c>
      <c r="AV153" s="32">
        <v>3409</v>
      </c>
      <c r="AW153" s="32">
        <v>1223486</v>
      </c>
      <c r="AX153" s="32">
        <v>43441</v>
      </c>
      <c r="AY153" s="32">
        <v>18077</v>
      </c>
      <c r="AZ153" s="32">
        <v>114871</v>
      </c>
      <c r="BA153" s="32">
        <v>311281</v>
      </c>
      <c r="BB153" s="32">
        <v>43903</v>
      </c>
      <c r="BC153" s="32">
        <v>35701</v>
      </c>
      <c r="BD153" s="32">
        <v>522519</v>
      </c>
      <c r="BE153" s="32">
        <v>34370</v>
      </c>
      <c r="BF153" s="32">
        <v>30000</v>
      </c>
      <c r="BG153" s="32">
        <v>91714</v>
      </c>
      <c r="BH153" s="32">
        <v>0</v>
      </c>
      <c r="BI153" s="32">
        <v>117360</v>
      </c>
      <c r="BJ153" s="32">
        <v>109803</v>
      </c>
      <c r="BK153" s="32">
        <v>7557</v>
      </c>
      <c r="BL153" s="32">
        <v>184463</v>
      </c>
      <c r="BM153" s="32">
        <v>126463</v>
      </c>
      <c r="BN153" s="32">
        <v>58000</v>
      </c>
      <c r="BO153" s="32">
        <v>28346</v>
      </c>
      <c r="BP153" s="32">
        <v>59925</v>
      </c>
      <c r="BQ153" s="32">
        <v>91100</v>
      </c>
      <c r="BR153" s="32">
        <v>21837</v>
      </c>
      <c r="BS153" s="32">
        <v>265619</v>
      </c>
      <c r="BT153" s="32">
        <v>38357</v>
      </c>
      <c r="BU153" s="32">
        <v>51120</v>
      </c>
      <c r="BV153" s="32">
        <v>198000</v>
      </c>
      <c r="BW153" s="32">
        <v>30488</v>
      </c>
      <c r="BX153" s="32">
        <v>14483</v>
      </c>
      <c r="BY153" s="32">
        <v>131276</v>
      </c>
      <c r="BZ153" s="32">
        <v>123931</v>
      </c>
      <c r="CA153" s="32">
        <v>5189</v>
      </c>
      <c r="CB153" s="32">
        <v>2156</v>
      </c>
      <c r="CC153" s="32">
        <v>32995</v>
      </c>
      <c r="CD153" s="177">
        <v>1080411</v>
      </c>
      <c r="CE153" s="32">
        <v>1017511</v>
      </c>
      <c r="CF153" s="32">
        <v>62900</v>
      </c>
      <c r="CG153" s="32">
        <v>114</v>
      </c>
      <c r="CH153" s="32">
        <v>15664</v>
      </c>
      <c r="CI153" s="32">
        <v>22694</v>
      </c>
      <c r="CJ153" s="32">
        <v>15737</v>
      </c>
      <c r="CK153" s="32">
        <v>56602</v>
      </c>
      <c r="CL153" s="32">
        <v>167524</v>
      </c>
      <c r="CM153" s="32">
        <v>36251</v>
      </c>
      <c r="CN153" s="32">
        <v>4081585</v>
      </c>
      <c r="CO153" s="177">
        <v>395114</v>
      </c>
      <c r="CP153" s="32">
        <v>371185</v>
      </c>
      <c r="CQ153" s="32">
        <v>8318</v>
      </c>
      <c r="CR153" s="32">
        <v>15611</v>
      </c>
      <c r="CS153" s="32">
        <v>17721</v>
      </c>
      <c r="CT153" s="32">
        <v>207133</v>
      </c>
      <c r="CU153" s="32">
        <v>80575</v>
      </c>
      <c r="CV153" s="32">
        <v>14274</v>
      </c>
      <c r="CW153" s="32">
        <v>24</v>
      </c>
      <c r="CX153" s="32">
        <v>10704</v>
      </c>
      <c r="CY153" s="32">
        <v>7043886</v>
      </c>
      <c r="CZ153" s="32">
        <v>129409</v>
      </c>
      <c r="DA153" s="32">
        <v>64051</v>
      </c>
    </row>
    <row r="154" spans="1:105" x14ac:dyDescent="0.2">
      <c r="A154" s="3" t="s">
        <v>228</v>
      </c>
      <c r="B154" s="3"/>
      <c r="C154" s="6"/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177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v>0</v>
      </c>
      <c r="CB154" s="32">
        <v>0</v>
      </c>
      <c r="CC154" s="32">
        <v>0</v>
      </c>
      <c r="CD154" s="32">
        <v>0</v>
      </c>
      <c r="CE154" s="32">
        <v>0</v>
      </c>
      <c r="CF154" s="32">
        <v>0</v>
      </c>
      <c r="CG154" s="32">
        <v>0</v>
      </c>
      <c r="CH154" s="32">
        <v>0</v>
      </c>
      <c r="CI154" s="32">
        <v>0</v>
      </c>
      <c r="CJ154" s="32">
        <v>0</v>
      </c>
      <c r="CK154" s="32">
        <v>0</v>
      </c>
      <c r="CL154" s="32">
        <v>0</v>
      </c>
      <c r="CM154" s="32">
        <v>0</v>
      </c>
      <c r="CN154" s="32">
        <v>0</v>
      </c>
      <c r="CO154" s="32">
        <v>0</v>
      </c>
      <c r="CP154" s="32">
        <v>0</v>
      </c>
      <c r="CQ154" s="32">
        <v>0</v>
      </c>
      <c r="CR154" s="32">
        <v>0</v>
      </c>
      <c r="CS154" s="32">
        <v>0</v>
      </c>
      <c r="CT154" s="32">
        <v>0</v>
      </c>
      <c r="CU154" s="32">
        <v>0</v>
      </c>
      <c r="CV154" s="32">
        <v>0</v>
      </c>
      <c r="CW154" s="32">
        <v>0</v>
      </c>
      <c r="CX154" s="32">
        <v>0</v>
      </c>
      <c r="CY154" s="32">
        <v>0</v>
      </c>
      <c r="CZ154" s="32">
        <v>0</v>
      </c>
      <c r="DA154" s="32">
        <v>0</v>
      </c>
    </row>
    <row r="155" spans="1:105" x14ac:dyDescent="0.2">
      <c r="A155" s="1" t="s">
        <v>180</v>
      </c>
      <c r="C155" s="6"/>
      <c r="D155" s="32">
        <v>92.5</v>
      </c>
      <c r="E155" s="32">
        <v>1317</v>
      </c>
      <c r="F155" s="32">
        <v>776.4</v>
      </c>
      <c r="G155" s="32">
        <v>432</v>
      </c>
      <c r="H155" s="32">
        <v>471</v>
      </c>
      <c r="I155" s="32">
        <v>1363.9</v>
      </c>
      <c r="J155" s="32">
        <v>1078.7</v>
      </c>
      <c r="K155" s="32">
        <v>138.80000000000001</v>
      </c>
      <c r="L155" s="32">
        <v>27.5</v>
      </c>
      <c r="M155" s="32">
        <v>743.9</v>
      </c>
      <c r="N155" s="32">
        <v>21</v>
      </c>
      <c r="O155" s="32">
        <v>283</v>
      </c>
      <c r="P155" s="32">
        <v>28</v>
      </c>
      <c r="Q155" s="32">
        <v>7.6</v>
      </c>
      <c r="R155" s="32">
        <v>140</v>
      </c>
      <c r="S155" s="32">
        <v>132.19999999999999</v>
      </c>
      <c r="T155" s="32">
        <v>4937</v>
      </c>
      <c r="U155" s="32">
        <v>1167.3</v>
      </c>
      <c r="V155" s="32">
        <v>254</v>
      </c>
      <c r="W155" s="32">
        <v>133.19999999999999</v>
      </c>
      <c r="X155" s="32">
        <v>445.3</v>
      </c>
      <c r="Y155" s="32">
        <v>274.89999999999998</v>
      </c>
      <c r="Z155" s="32">
        <v>473.1</v>
      </c>
      <c r="AA155" s="32">
        <v>84.6</v>
      </c>
      <c r="AB155" s="32">
        <v>8.1</v>
      </c>
      <c r="AC155" s="32">
        <v>1828.6</v>
      </c>
      <c r="AD155" s="32">
        <v>870.6</v>
      </c>
      <c r="AE155" s="32">
        <v>833.6</v>
      </c>
      <c r="AF155" s="32">
        <v>37</v>
      </c>
      <c r="AG155" s="32">
        <v>232</v>
      </c>
      <c r="AH155" s="177">
        <v>921.1</v>
      </c>
      <c r="AI155" s="32">
        <v>890</v>
      </c>
      <c r="AJ155" s="32">
        <v>31.1</v>
      </c>
      <c r="AK155" s="32">
        <v>1631</v>
      </c>
      <c r="AL155" s="32">
        <v>1229.5999999999999</v>
      </c>
      <c r="AM155" s="32">
        <v>68.400000000000006</v>
      </c>
      <c r="AN155" s="177">
        <v>3180</v>
      </c>
      <c r="AO155" s="32">
        <v>2458</v>
      </c>
      <c r="AP155" s="32">
        <v>722</v>
      </c>
      <c r="AQ155" s="32">
        <v>22.6</v>
      </c>
      <c r="AR155" s="32">
        <v>65.2</v>
      </c>
      <c r="AS155" s="32">
        <v>2286</v>
      </c>
      <c r="AT155" s="32">
        <v>119060.4</v>
      </c>
      <c r="AU155" s="32">
        <v>119040</v>
      </c>
      <c r="AV155" s="32">
        <v>20.399999999999999</v>
      </c>
      <c r="AW155" s="32">
        <v>4830</v>
      </c>
      <c r="AX155" s="32">
        <v>590</v>
      </c>
      <c r="AY155" s="32">
        <v>98</v>
      </c>
      <c r="AZ155" s="32">
        <v>348</v>
      </c>
      <c r="BA155" s="32">
        <v>1719</v>
      </c>
      <c r="BB155" s="32">
        <v>100</v>
      </c>
      <c r="BC155" s="32">
        <v>652</v>
      </c>
      <c r="BD155" s="32">
        <v>2481</v>
      </c>
      <c r="BE155" s="32">
        <v>108</v>
      </c>
      <c r="BF155" s="32">
        <v>105.6</v>
      </c>
      <c r="BG155" s="32">
        <v>711</v>
      </c>
      <c r="BH155" s="32">
        <v>0</v>
      </c>
      <c r="BI155" s="32">
        <v>976.3</v>
      </c>
      <c r="BJ155" s="32">
        <v>619</v>
      </c>
      <c r="BK155" s="32">
        <v>357.3</v>
      </c>
      <c r="BL155" s="32">
        <v>2050</v>
      </c>
      <c r="BM155" s="32">
        <v>777</v>
      </c>
      <c r="BN155" s="32">
        <v>1273</v>
      </c>
      <c r="BO155" s="32">
        <v>315</v>
      </c>
      <c r="BP155" s="32">
        <v>749</v>
      </c>
      <c r="BQ155" s="32">
        <v>560</v>
      </c>
      <c r="BR155" s="32">
        <v>370</v>
      </c>
      <c r="BS155" s="32">
        <v>1285</v>
      </c>
      <c r="BT155" s="32">
        <v>147.5</v>
      </c>
      <c r="BU155" s="32">
        <v>286.3</v>
      </c>
      <c r="BV155" s="32">
        <v>1538</v>
      </c>
      <c r="BW155" s="32">
        <v>147.4</v>
      </c>
      <c r="BX155" s="32">
        <v>128</v>
      </c>
      <c r="BY155" s="32">
        <v>529.1</v>
      </c>
      <c r="BZ155" s="32">
        <v>495</v>
      </c>
      <c r="CA155" s="32">
        <v>23.3</v>
      </c>
      <c r="CB155" s="32">
        <v>10.8</v>
      </c>
      <c r="CC155" s="32">
        <v>268</v>
      </c>
      <c r="CD155" s="177">
        <v>6488.4</v>
      </c>
      <c r="CE155" s="32">
        <v>6112</v>
      </c>
      <c r="CF155" s="32">
        <v>376.4</v>
      </c>
      <c r="CG155" s="32">
        <v>710</v>
      </c>
      <c r="CH155" s="32">
        <v>70</v>
      </c>
      <c r="CI155" s="32">
        <v>85</v>
      </c>
      <c r="CJ155" s="32">
        <v>210.5</v>
      </c>
      <c r="CK155" s="32">
        <v>232</v>
      </c>
      <c r="CL155" s="32">
        <v>1349.3</v>
      </c>
      <c r="CM155" s="32">
        <v>135.1</v>
      </c>
      <c r="CN155" s="32">
        <v>16781</v>
      </c>
      <c r="CO155" s="177">
        <v>1675.4</v>
      </c>
      <c r="CP155" s="32">
        <v>1401</v>
      </c>
      <c r="CQ155" s="32">
        <v>30.5</v>
      </c>
      <c r="CR155" s="32">
        <v>243.9</v>
      </c>
      <c r="CS155" s="32">
        <v>201.8</v>
      </c>
      <c r="CT155" s="32">
        <v>1306</v>
      </c>
      <c r="CU155" s="32">
        <v>417.7</v>
      </c>
      <c r="CV155" s="32">
        <v>122</v>
      </c>
      <c r="CW155" s="32">
        <v>65.2</v>
      </c>
      <c r="CX155" s="32">
        <v>34.700000000000003</v>
      </c>
      <c r="CY155" s="32">
        <v>415.2</v>
      </c>
      <c r="CZ155" s="32">
        <v>928.1</v>
      </c>
      <c r="DA155" s="32">
        <v>247.7</v>
      </c>
    </row>
    <row r="156" spans="1:105" x14ac:dyDescent="0.2">
      <c r="A156" s="1" t="s">
        <v>181</v>
      </c>
      <c r="C156" s="6"/>
      <c r="D156" s="32">
        <v>92</v>
      </c>
      <c r="E156" s="32">
        <v>615</v>
      </c>
      <c r="F156" s="32">
        <v>607.5</v>
      </c>
      <c r="G156" s="32">
        <v>405</v>
      </c>
      <c r="H156" s="32">
        <v>274</v>
      </c>
      <c r="I156" s="32">
        <v>808.8</v>
      </c>
      <c r="J156" s="32">
        <v>727.2</v>
      </c>
      <c r="K156" s="32">
        <v>77.3</v>
      </c>
      <c r="L156" s="32">
        <v>26</v>
      </c>
      <c r="M156" s="32">
        <v>525</v>
      </c>
      <c r="N156" s="32">
        <v>17</v>
      </c>
      <c r="O156" s="32">
        <v>210</v>
      </c>
      <c r="P156" s="32">
        <v>15.6</v>
      </c>
      <c r="Q156" s="32">
        <v>6.4</v>
      </c>
      <c r="R156" s="32">
        <v>135</v>
      </c>
      <c r="S156" s="32">
        <v>86.6</v>
      </c>
      <c r="T156" s="32">
        <v>1684</v>
      </c>
      <c r="U156" s="32">
        <v>819.6</v>
      </c>
      <c r="V156" s="32">
        <v>202.9</v>
      </c>
      <c r="W156" s="32">
        <v>122.6</v>
      </c>
      <c r="X156" s="32">
        <v>234</v>
      </c>
      <c r="Y156" s="32">
        <v>184.8</v>
      </c>
      <c r="Z156" s="32">
        <v>18.399999999999999</v>
      </c>
      <c r="AA156" s="32">
        <v>76.599999999999994</v>
      </c>
      <c r="AB156" s="32">
        <v>6.3</v>
      </c>
      <c r="AC156" s="32">
        <v>1827.5</v>
      </c>
      <c r="AD156" s="32">
        <v>695.6</v>
      </c>
      <c r="AE156" s="32">
        <v>660.6</v>
      </c>
      <c r="AF156" s="32">
        <v>35</v>
      </c>
      <c r="AG156" s="32">
        <v>177.4</v>
      </c>
      <c r="AH156" s="177">
        <v>411.7</v>
      </c>
      <c r="AI156" s="32">
        <v>401</v>
      </c>
      <c r="AJ156" s="32">
        <v>10.7</v>
      </c>
      <c r="AK156" s="32">
        <v>1553</v>
      </c>
      <c r="AL156" s="32">
        <v>871.5</v>
      </c>
      <c r="AM156" s="32">
        <v>57.4</v>
      </c>
      <c r="AN156" s="177">
        <v>1612</v>
      </c>
      <c r="AO156" s="32">
        <v>1100</v>
      </c>
      <c r="AP156" s="32">
        <v>512</v>
      </c>
      <c r="AQ156" s="32">
        <v>20.100000000000001</v>
      </c>
      <c r="AR156" s="32">
        <v>56.6</v>
      </c>
      <c r="AS156" s="32">
        <v>737</v>
      </c>
      <c r="AT156" s="32">
        <v>114860</v>
      </c>
      <c r="AU156" s="32">
        <v>114840</v>
      </c>
      <c r="AV156" s="32">
        <v>20</v>
      </c>
      <c r="AW156" s="32">
        <v>3040</v>
      </c>
      <c r="AX156" s="32">
        <v>495</v>
      </c>
      <c r="AY156" s="32">
        <v>88</v>
      </c>
      <c r="AZ156" s="32">
        <v>242</v>
      </c>
      <c r="BA156" s="32">
        <v>974</v>
      </c>
      <c r="BB156" s="32">
        <v>93</v>
      </c>
      <c r="BC156" s="32">
        <v>579</v>
      </c>
      <c r="BD156" s="32">
        <v>1260</v>
      </c>
      <c r="BE156" s="32">
        <v>85</v>
      </c>
      <c r="BF156" s="32">
        <v>75.5</v>
      </c>
      <c r="BG156" s="32">
        <v>521</v>
      </c>
      <c r="BH156" s="32">
        <v>0</v>
      </c>
      <c r="BI156" s="32">
        <v>577.70000000000005</v>
      </c>
      <c r="BJ156" s="32">
        <v>235</v>
      </c>
      <c r="BK156" s="32">
        <v>342.7</v>
      </c>
      <c r="BL156" s="32">
        <v>1563</v>
      </c>
      <c r="BM156" s="32">
        <v>463</v>
      </c>
      <c r="BN156" s="32">
        <v>1100</v>
      </c>
      <c r="BO156" s="32">
        <v>252</v>
      </c>
      <c r="BP156" s="32">
        <v>678</v>
      </c>
      <c r="BQ156" s="32">
        <v>500</v>
      </c>
      <c r="BR156" s="32">
        <v>365</v>
      </c>
      <c r="BS156" s="32">
        <v>525</v>
      </c>
      <c r="BT156" s="32">
        <v>86.5</v>
      </c>
      <c r="BU156" s="32">
        <v>240.8</v>
      </c>
      <c r="BV156" s="32">
        <v>813</v>
      </c>
      <c r="BW156" s="32">
        <v>127.5</v>
      </c>
      <c r="BX156" s="32">
        <v>117</v>
      </c>
      <c r="BY156" s="32">
        <v>377.7</v>
      </c>
      <c r="BZ156" s="32">
        <v>349</v>
      </c>
      <c r="CA156" s="32">
        <v>17.899999999999999</v>
      </c>
      <c r="CB156" s="32">
        <v>10.8</v>
      </c>
      <c r="CC156" s="32">
        <v>259.8</v>
      </c>
      <c r="CD156" s="177">
        <v>2224.4</v>
      </c>
      <c r="CE156" s="32">
        <v>2085</v>
      </c>
      <c r="CF156" s="32">
        <v>139.4</v>
      </c>
      <c r="CG156" s="32">
        <v>604</v>
      </c>
      <c r="CH156" s="32">
        <v>68</v>
      </c>
      <c r="CI156" s="32">
        <v>76</v>
      </c>
      <c r="CJ156" s="32">
        <v>204.5</v>
      </c>
      <c r="CK156" s="32">
        <v>174</v>
      </c>
      <c r="CL156" s="32">
        <v>895.2</v>
      </c>
      <c r="CM156" s="32">
        <v>95.9</v>
      </c>
      <c r="CN156" s="32">
        <v>9120</v>
      </c>
      <c r="CO156" s="177">
        <v>1186.2</v>
      </c>
      <c r="CP156" s="32">
        <v>954</v>
      </c>
      <c r="CQ156" s="32">
        <v>19.5</v>
      </c>
      <c r="CR156" s="32">
        <v>212.7</v>
      </c>
      <c r="CS156" s="32">
        <v>118.1</v>
      </c>
      <c r="CT156" s="32">
        <v>926</v>
      </c>
      <c r="CU156" s="32">
        <v>323.89999999999998</v>
      </c>
      <c r="CV156" s="32">
        <v>114</v>
      </c>
      <c r="CW156" s="32">
        <v>53.2</v>
      </c>
      <c r="CX156" s="32">
        <v>28.4</v>
      </c>
      <c r="CY156" s="32">
        <v>334.8</v>
      </c>
      <c r="CZ156" s="32">
        <v>463.3</v>
      </c>
      <c r="DA156" s="32">
        <v>148.6</v>
      </c>
    </row>
    <row r="157" spans="1:105" x14ac:dyDescent="0.2">
      <c r="A157" s="1" t="s">
        <v>182</v>
      </c>
      <c r="C157" s="6"/>
      <c r="D157" s="32">
        <v>0.5</v>
      </c>
      <c r="E157" s="32">
        <v>702</v>
      </c>
      <c r="F157" s="32">
        <v>168.9</v>
      </c>
      <c r="G157" s="32">
        <v>27</v>
      </c>
      <c r="H157" s="32">
        <v>197</v>
      </c>
      <c r="I157" s="32">
        <v>555.1</v>
      </c>
      <c r="J157" s="32">
        <v>351.5</v>
      </c>
      <c r="K157" s="32">
        <v>61.5</v>
      </c>
      <c r="L157" s="32">
        <v>1.5</v>
      </c>
      <c r="M157" s="32">
        <v>218.9</v>
      </c>
      <c r="N157" s="32">
        <v>4</v>
      </c>
      <c r="O157" s="32">
        <v>73</v>
      </c>
      <c r="P157" s="32">
        <v>12.4</v>
      </c>
      <c r="Q157" s="32">
        <v>1.2</v>
      </c>
      <c r="R157" s="32">
        <v>5</v>
      </c>
      <c r="S157" s="32">
        <v>45.6</v>
      </c>
      <c r="T157" s="32">
        <v>3253</v>
      </c>
      <c r="U157" s="32">
        <v>347.7</v>
      </c>
      <c r="V157" s="32">
        <v>51.1</v>
      </c>
      <c r="W157" s="32">
        <v>10.6</v>
      </c>
      <c r="X157" s="32">
        <v>211.3</v>
      </c>
      <c r="Y157" s="32">
        <v>90.1</v>
      </c>
      <c r="Z157" s="32">
        <v>454.7</v>
      </c>
      <c r="AA157" s="32">
        <v>8</v>
      </c>
      <c r="AB157" s="32">
        <v>1.8</v>
      </c>
      <c r="AC157" s="32">
        <v>1.1000000000000001</v>
      </c>
      <c r="AD157" s="32">
        <v>175</v>
      </c>
      <c r="AE157" s="32">
        <v>173</v>
      </c>
      <c r="AF157" s="32">
        <v>2</v>
      </c>
      <c r="AG157" s="32">
        <v>54.6</v>
      </c>
      <c r="AH157" s="177">
        <v>509.4</v>
      </c>
      <c r="AI157" s="32">
        <v>489</v>
      </c>
      <c r="AJ157" s="32">
        <v>20.399999999999999</v>
      </c>
      <c r="AK157" s="32">
        <v>78</v>
      </c>
      <c r="AL157" s="32">
        <v>358.1</v>
      </c>
      <c r="AM157" s="32">
        <v>11</v>
      </c>
      <c r="AN157" s="177">
        <v>1568</v>
      </c>
      <c r="AO157" s="32">
        <v>1358</v>
      </c>
      <c r="AP157" s="32">
        <v>210</v>
      </c>
      <c r="AQ157" s="32">
        <v>2.5</v>
      </c>
      <c r="AR157" s="32">
        <v>8.6</v>
      </c>
      <c r="AS157" s="32">
        <v>1549</v>
      </c>
      <c r="AT157" s="32">
        <v>4200.3999999999996</v>
      </c>
      <c r="AU157" s="32">
        <v>4200</v>
      </c>
      <c r="AV157" s="32">
        <v>0.4</v>
      </c>
      <c r="AW157" s="32">
        <v>1790</v>
      </c>
      <c r="AX157" s="32">
        <v>95</v>
      </c>
      <c r="AY157" s="32">
        <v>10</v>
      </c>
      <c r="AZ157" s="32">
        <v>106</v>
      </c>
      <c r="BA157" s="32">
        <v>745</v>
      </c>
      <c r="BB157" s="32">
        <v>7</v>
      </c>
      <c r="BC157" s="32">
        <v>73</v>
      </c>
      <c r="BD157" s="32">
        <v>1221</v>
      </c>
      <c r="BE157" s="32">
        <v>23</v>
      </c>
      <c r="BF157" s="32">
        <v>30.1</v>
      </c>
      <c r="BG157" s="32">
        <v>190</v>
      </c>
      <c r="BH157" s="32">
        <v>0</v>
      </c>
      <c r="BI157" s="32">
        <v>398.6</v>
      </c>
      <c r="BJ157" s="32">
        <v>384</v>
      </c>
      <c r="BK157" s="32">
        <v>14.6</v>
      </c>
      <c r="BL157" s="32">
        <v>487</v>
      </c>
      <c r="BM157" s="32">
        <v>314</v>
      </c>
      <c r="BN157" s="32">
        <v>173</v>
      </c>
      <c r="BO157" s="32">
        <v>63</v>
      </c>
      <c r="BP157" s="32">
        <v>71</v>
      </c>
      <c r="BQ157" s="32">
        <v>60</v>
      </c>
      <c r="BR157" s="32">
        <v>5</v>
      </c>
      <c r="BS157" s="32">
        <v>760</v>
      </c>
      <c r="BT157" s="32">
        <v>61</v>
      </c>
      <c r="BU157" s="32">
        <v>45.5</v>
      </c>
      <c r="BV157" s="32">
        <v>725</v>
      </c>
      <c r="BW157" s="32">
        <v>19.899999999999999</v>
      </c>
      <c r="BX157" s="32">
        <v>11</v>
      </c>
      <c r="BY157" s="32">
        <v>151.4</v>
      </c>
      <c r="BZ157" s="32">
        <v>146</v>
      </c>
      <c r="CA157" s="32">
        <v>5.4</v>
      </c>
      <c r="CB157" s="32">
        <v>0</v>
      </c>
      <c r="CC157" s="32">
        <v>8.1999999999999993</v>
      </c>
      <c r="CD157" s="177">
        <v>4264</v>
      </c>
      <c r="CE157" s="32">
        <v>4027</v>
      </c>
      <c r="CF157" s="32">
        <v>237</v>
      </c>
      <c r="CG157" s="32">
        <v>106</v>
      </c>
      <c r="CH157" s="32">
        <v>2</v>
      </c>
      <c r="CI157" s="32">
        <v>9</v>
      </c>
      <c r="CJ157" s="32">
        <v>6</v>
      </c>
      <c r="CK157" s="32">
        <v>58</v>
      </c>
      <c r="CL157" s="32">
        <v>454.1</v>
      </c>
      <c r="CM157" s="32">
        <v>39.200000000000003</v>
      </c>
      <c r="CN157" s="32">
        <v>7661</v>
      </c>
      <c r="CO157" s="177">
        <v>489.2</v>
      </c>
      <c r="CP157" s="32">
        <v>447</v>
      </c>
      <c r="CQ157" s="32">
        <v>11</v>
      </c>
      <c r="CR157" s="32">
        <v>31.2</v>
      </c>
      <c r="CS157" s="32">
        <v>83.7</v>
      </c>
      <c r="CT157" s="32">
        <v>380</v>
      </c>
      <c r="CU157" s="32">
        <v>93.8</v>
      </c>
      <c r="CV157" s="32">
        <v>8</v>
      </c>
      <c r="CW157" s="32">
        <v>12</v>
      </c>
      <c r="CX157" s="32">
        <v>6.3</v>
      </c>
      <c r="CY157" s="32">
        <v>80.400000000000006</v>
      </c>
      <c r="CZ157" s="32">
        <v>464.8</v>
      </c>
      <c r="DA157" s="32">
        <v>99.1</v>
      </c>
    </row>
    <row r="158" spans="1:105" x14ac:dyDescent="0.2">
      <c r="A158" s="3" t="s">
        <v>230</v>
      </c>
      <c r="B158" s="3"/>
      <c r="C158" s="6"/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177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2">
        <v>0</v>
      </c>
      <c r="BZ158" s="32">
        <v>0</v>
      </c>
      <c r="CA158" s="32">
        <v>0</v>
      </c>
      <c r="CB158" s="32">
        <v>0</v>
      </c>
      <c r="CC158" s="32">
        <v>0</v>
      </c>
      <c r="CD158" s="32">
        <v>0</v>
      </c>
      <c r="CE158" s="32">
        <v>0</v>
      </c>
      <c r="CF158" s="32">
        <v>0</v>
      </c>
      <c r="CG158" s="32">
        <v>0</v>
      </c>
      <c r="CH158" s="32">
        <v>0</v>
      </c>
      <c r="CI158" s="32">
        <v>0</v>
      </c>
      <c r="CJ158" s="32">
        <v>0</v>
      </c>
      <c r="CK158" s="32">
        <v>0</v>
      </c>
      <c r="CL158" s="32">
        <v>0</v>
      </c>
      <c r="CM158" s="32">
        <v>0</v>
      </c>
      <c r="CN158" s="32">
        <v>0</v>
      </c>
      <c r="CO158" s="32">
        <v>0</v>
      </c>
      <c r="CP158" s="32">
        <v>0</v>
      </c>
      <c r="CQ158" s="32">
        <v>0</v>
      </c>
      <c r="CR158" s="32">
        <v>0</v>
      </c>
      <c r="CS158" s="32">
        <v>0</v>
      </c>
      <c r="CT158" s="32">
        <v>0</v>
      </c>
      <c r="CU158" s="32">
        <v>0</v>
      </c>
      <c r="CV158" s="32">
        <v>0</v>
      </c>
      <c r="CW158" s="32">
        <v>0</v>
      </c>
      <c r="CX158" s="32">
        <v>0</v>
      </c>
      <c r="CY158" s="32">
        <v>0</v>
      </c>
      <c r="CZ158" s="32">
        <v>0</v>
      </c>
      <c r="DA158" s="32">
        <v>0</v>
      </c>
    </row>
    <row r="159" spans="1:105" x14ac:dyDescent="0.2">
      <c r="A159" s="1" t="s">
        <v>183</v>
      </c>
      <c r="C159" s="6"/>
      <c r="D159" s="32">
        <v>47</v>
      </c>
      <c r="E159" s="32">
        <v>647</v>
      </c>
      <c r="F159" s="32">
        <v>450.2</v>
      </c>
      <c r="G159" s="32">
        <v>202</v>
      </c>
      <c r="H159" s="32">
        <v>232</v>
      </c>
      <c r="I159" s="32">
        <v>661.2</v>
      </c>
      <c r="J159" s="32">
        <v>460.7</v>
      </c>
      <c r="K159" s="32">
        <v>67.5</v>
      </c>
      <c r="L159" s="32">
        <v>15.9</v>
      </c>
      <c r="M159" s="32">
        <v>467.3</v>
      </c>
      <c r="N159" s="32">
        <v>10</v>
      </c>
      <c r="O159" s="32">
        <v>91</v>
      </c>
      <c r="P159" s="32">
        <v>10.6</v>
      </c>
      <c r="Q159" s="32">
        <v>5.2</v>
      </c>
      <c r="R159" s="32">
        <v>0</v>
      </c>
      <c r="S159" s="32">
        <v>64.3</v>
      </c>
      <c r="T159" s="32">
        <v>2976</v>
      </c>
      <c r="U159" s="32">
        <v>680.9</v>
      </c>
      <c r="V159" s="32">
        <v>145</v>
      </c>
      <c r="W159" s="32">
        <v>30.8</v>
      </c>
      <c r="X159" s="32">
        <v>166.2</v>
      </c>
      <c r="Y159" s="32">
        <v>145.9</v>
      </c>
      <c r="Z159" s="32">
        <v>0</v>
      </c>
      <c r="AA159" s="32">
        <v>48.5</v>
      </c>
      <c r="AB159" s="32">
        <v>3.5</v>
      </c>
      <c r="AC159" s="32">
        <v>0</v>
      </c>
      <c r="AD159" s="32">
        <v>19.399999999999999</v>
      </c>
      <c r="AE159" s="32">
        <v>0</v>
      </c>
      <c r="AF159" s="32">
        <v>19.399999999999999</v>
      </c>
      <c r="AG159" s="32">
        <v>106.7</v>
      </c>
      <c r="AH159" s="177">
        <v>426.6</v>
      </c>
      <c r="AI159" s="32">
        <v>420</v>
      </c>
      <c r="AJ159" s="32">
        <v>6.6</v>
      </c>
      <c r="AK159" s="32">
        <v>592</v>
      </c>
      <c r="AL159" s="32">
        <v>380.7</v>
      </c>
      <c r="AM159" s="32">
        <v>27.3</v>
      </c>
      <c r="AN159" s="177">
        <v>1860</v>
      </c>
      <c r="AO159" s="32">
        <v>1510</v>
      </c>
      <c r="AP159" s="32">
        <v>350</v>
      </c>
      <c r="AQ159" s="32">
        <v>8</v>
      </c>
      <c r="AR159" s="32">
        <v>42.8</v>
      </c>
      <c r="AS159" s="32">
        <v>993</v>
      </c>
      <c r="AT159" s="32">
        <v>44929</v>
      </c>
      <c r="AU159" s="32">
        <v>44920</v>
      </c>
      <c r="AV159" s="32">
        <v>9</v>
      </c>
      <c r="AW159" s="32">
        <v>2660</v>
      </c>
      <c r="AX159" s="32">
        <v>290</v>
      </c>
      <c r="AY159" s="32">
        <v>61</v>
      </c>
      <c r="AZ159" s="32">
        <v>252</v>
      </c>
      <c r="BA159" s="32">
        <v>738</v>
      </c>
      <c r="BB159" s="32">
        <v>58</v>
      </c>
      <c r="BC159" s="32">
        <v>149</v>
      </c>
      <c r="BD159" s="32">
        <v>1168</v>
      </c>
      <c r="BE159" s="32">
        <v>64.5</v>
      </c>
      <c r="BF159" s="32">
        <v>69</v>
      </c>
      <c r="BG159" s="32">
        <v>368</v>
      </c>
      <c r="BH159" s="32">
        <v>0</v>
      </c>
      <c r="BI159" s="32">
        <v>290.3</v>
      </c>
      <c r="BJ159" s="32">
        <v>259</v>
      </c>
      <c r="BK159" s="32">
        <v>31.3</v>
      </c>
      <c r="BL159" s="32">
        <v>854</v>
      </c>
      <c r="BM159" s="32">
        <v>404</v>
      </c>
      <c r="BN159" s="32">
        <v>450</v>
      </c>
      <c r="BO159" s="32">
        <v>170</v>
      </c>
      <c r="BP159" s="32">
        <v>369</v>
      </c>
      <c r="BQ159" s="32">
        <v>373</v>
      </c>
      <c r="BR159" s="32">
        <v>230</v>
      </c>
      <c r="BS159" s="32">
        <v>688</v>
      </c>
      <c r="BT159" s="32">
        <v>83</v>
      </c>
      <c r="BU159" s="32">
        <v>209</v>
      </c>
      <c r="BV159" s="32">
        <v>295</v>
      </c>
      <c r="BW159" s="32">
        <v>94.1</v>
      </c>
      <c r="BX159" s="32">
        <v>84</v>
      </c>
      <c r="BY159" s="32">
        <v>343.1</v>
      </c>
      <c r="BZ159" s="32">
        <v>323</v>
      </c>
      <c r="CA159" s="32">
        <v>13.4</v>
      </c>
      <c r="CB159" s="32">
        <v>6.7</v>
      </c>
      <c r="CC159" s="32">
        <v>174.9</v>
      </c>
      <c r="CD159" s="177">
        <v>2539.1999999999998</v>
      </c>
      <c r="CE159" s="32">
        <v>2409</v>
      </c>
      <c r="CF159" s="32">
        <v>130.19999999999999</v>
      </c>
      <c r="CG159" s="32">
        <v>446</v>
      </c>
      <c r="CH159" s="32">
        <v>49</v>
      </c>
      <c r="CI159" s="32">
        <v>42</v>
      </c>
      <c r="CJ159" s="32">
        <v>71.8</v>
      </c>
      <c r="CK159" s="32">
        <v>158</v>
      </c>
      <c r="CL159" s="32">
        <v>767.6</v>
      </c>
      <c r="CM159" s="32">
        <v>77.900000000000006</v>
      </c>
      <c r="CN159" s="32">
        <v>0</v>
      </c>
      <c r="CO159" s="177">
        <v>887</v>
      </c>
      <c r="CP159" s="32">
        <v>799</v>
      </c>
      <c r="CQ159" s="32">
        <v>16.2</v>
      </c>
      <c r="CR159" s="32">
        <v>71.8</v>
      </c>
      <c r="CS159" s="32">
        <v>85.4</v>
      </c>
      <c r="CT159" s="32">
        <v>868</v>
      </c>
      <c r="CU159" s="32">
        <v>268.8</v>
      </c>
      <c r="CV159" s="32">
        <v>86</v>
      </c>
      <c r="CW159" s="32">
        <v>45.4</v>
      </c>
      <c r="CX159" s="32">
        <v>19.3</v>
      </c>
      <c r="CY159" s="32">
        <v>258.39999999999998</v>
      </c>
      <c r="CZ159" s="32">
        <v>419</v>
      </c>
      <c r="DA159" s="32">
        <v>139.69999999999999</v>
      </c>
    </row>
    <row r="160" spans="1:105" x14ac:dyDescent="0.2">
      <c r="A160" s="1" t="s">
        <v>184</v>
      </c>
      <c r="C160" s="6"/>
      <c r="D160" s="32">
        <v>0</v>
      </c>
      <c r="E160" s="32">
        <v>0</v>
      </c>
      <c r="F160" s="32">
        <v>3.5</v>
      </c>
      <c r="G160" s="32">
        <v>19</v>
      </c>
      <c r="H160" s="32">
        <v>0</v>
      </c>
      <c r="I160" s="32">
        <v>0</v>
      </c>
      <c r="J160" s="32">
        <v>2</v>
      </c>
      <c r="K160" s="32">
        <v>0</v>
      </c>
      <c r="L160" s="32">
        <v>2.2000000000000002</v>
      </c>
      <c r="M160" s="32">
        <v>2.5</v>
      </c>
      <c r="N160" s="32">
        <v>1</v>
      </c>
      <c r="O160" s="32">
        <v>0</v>
      </c>
      <c r="P160" s="32">
        <v>1.6</v>
      </c>
      <c r="Q160" s="32">
        <v>0</v>
      </c>
      <c r="R160" s="32">
        <v>0</v>
      </c>
      <c r="S160" s="32">
        <v>1.3</v>
      </c>
      <c r="T160" s="32">
        <v>91</v>
      </c>
      <c r="U160" s="32">
        <v>26.2</v>
      </c>
      <c r="V160" s="32">
        <v>4</v>
      </c>
      <c r="W160" s="32">
        <v>0.7</v>
      </c>
      <c r="X160" s="32">
        <v>0.1</v>
      </c>
      <c r="Y160" s="32">
        <v>5.7</v>
      </c>
      <c r="Z160" s="32">
        <v>0</v>
      </c>
      <c r="AA160" s="32">
        <v>8.8000000000000007</v>
      </c>
      <c r="AB160" s="32">
        <v>0.2</v>
      </c>
      <c r="AC160" s="32">
        <v>0</v>
      </c>
      <c r="AD160" s="32">
        <v>0</v>
      </c>
      <c r="AE160" s="32">
        <v>0</v>
      </c>
      <c r="AF160" s="32">
        <v>0</v>
      </c>
      <c r="AG160" s="32">
        <v>0.3</v>
      </c>
      <c r="AH160" s="177">
        <v>0</v>
      </c>
      <c r="AI160" s="32">
        <v>0</v>
      </c>
      <c r="AJ160" s="32">
        <v>0</v>
      </c>
      <c r="AK160" s="32">
        <v>59</v>
      </c>
      <c r="AL160" s="32">
        <v>0</v>
      </c>
      <c r="AM160" s="32">
        <v>0</v>
      </c>
      <c r="AN160" s="177">
        <v>79.5</v>
      </c>
      <c r="AO160" s="32">
        <v>79</v>
      </c>
      <c r="AP160" s="32">
        <v>0.5</v>
      </c>
      <c r="AQ160" s="32">
        <v>4</v>
      </c>
      <c r="AR160" s="32">
        <v>0</v>
      </c>
      <c r="AS160" s="32">
        <v>20</v>
      </c>
      <c r="AT160" s="32">
        <v>3560</v>
      </c>
      <c r="AU160" s="32">
        <v>3560</v>
      </c>
      <c r="AV160" s="32">
        <v>0</v>
      </c>
      <c r="AW160" s="32">
        <v>200</v>
      </c>
      <c r="AX160" s="32">
        <v>4</v>
      </c>
      <c r="AY160" s="32">
        <v>0</v>
      </c>
      <c r="AZ160" s="32">
        <v>0</v>
      </c>
      <c r="BA160" s="32">
        <v>0</v>
      </c>
      <c r="BB160" s="32">
        <v>0</v>
      </c>
      <c r="BC160" s="32">
        <v>49</v>
      </c>
      <c r="BD160" s="32">
        <v>0</v>
      </c>
      <c r="BE160" s="32">
        <v>0</v>
      </c>
      <c r="BF160" s="32">
        <v>12</v>
      </c>
      <c r="BG160" s="32">
        <v>26</v>
      </c>
      <c r="BH160" s="32">
        <v>0</v>
      </c>
      <c r="BI160" s="32">
        <v>367.1</v>
      </c>
      <c r="BJ160" s="32">
        <v>360</v>
      </c>
      <c r="BK160" s="32">
        <v>7.1</v>
      </c>
      <c r="BL160" s="32">
        <v>2</v>
      </c>
      <c r="BM160" s="32">
        <v>2</v>
      </c>
      <c r="BN160" s="32">
        <v>0</v>
      </c>
      <c r="BO160" s="32">
        <v>6</v>
      </c>
      <c r="BP160" s="32">
        <v>0</v>
      </c>
      <c r="BQ160" s="32">
        <v>7</v>
      </c>
      <c r="BR160" s="32">
        <v>0</v>
      </c>
      <c r="BS160" s="32">
        <v>0</v>
      </c>
      <c r="BT160" s="32">
        <v>0</v>
      </c>
      <c r="BU160" s="32">
        <v>5.7</v>
      </c>
      <c r="BV160" s="32">
        <v>0</v>
      </c>
      <c r="BW160" s="32">
        <v>1.5</v>
      </c>
      <c r="BX160" s="32">
        <v>0</v>
      </c>
      <c r="BY160" s="32">
        <v>20.2</v>
      </c>
      <c r="BZ160" s="32">
        <v>19</v>
      </c>
      <c r="CA160" s="32">
        <v>1.2</v>
      </c>
      <c r="CB160" s="32">
        <v>0</v>
      </c>
      <c r="CC160" s="32">
        <v>0</v>
      </c>
      <c r="CD160" s="177">
        <v>50</v>
      </c>
      <c r="CE160" s="32">
        <v>50</v>
      </c>
      <c r="CF160" s="32">
        <v>0</v>
      </c>
      <c r="CG160" s="32">
        <v>10</v>
      </c>
      <c r="CH160" s="32">
        <v>1</v>
      </c>
      <c r="CI160" s="32">
        <v>0</v>
      </c>
      <c r="CJ160" s="32">
        <v>0</v>
      </c>
      <c r="CK160" s="32">
        <v>16</v>
      </c>
      <c r="CL160" s="32">
        <v>0</v>
      </c>
      <c r="CM160" s="32">
        <v>0</v>
      </c>
      <c r="CN160" s="32">
        <v>0</v>
      </c>
      <c r="CO160" s="177">
        <v>21.3</v>
      </c>
      <c r="CP160" s="32">
        <v>20</v>
      </c>
      <c r="CQ160" s="32">
        <v>0.3</v>
      </c>
      <c r="CR160" s="32">
        <v>1</v>
      </c>
      <c r="CS160" s="32">
        <v>6.6</v>
      </c>
      <c r="CT160" s="32">
        <v>39</v>
      </c>
      <c r="CU160" s="32">
        <v>0</v>
      </c>
      <c r="CV160" s="32">
        <v>0</v>
      </c>
      <c r="CW160" s="32">
        <v>0</v>
      </c>
      <c r="CX160" s="32">
        <v>0</v>
      </c>
      <c r="CY160" s="32">
        <v>0.5</v>
      </c>
      <c r="CZ160" s="32">
        <v>7</v>
      </c>
      <c r="DA160" s="32">
        <v>0</v>
      </c>
    </row>
    <row r="161" spans="1:105" x14ac:dyDescent="0.2">
      <c r="A161" s="1" t="s">
        <v>185</v>
      </c>
      <c r="C161" s="6"/>
      <c r="D161" s="32">
        <v>45.5</v>
      </c>
      <c r="E161" s="32">
        <v>670</v>
      </c>
      <c r="F161" s="32">
        <v>322.7</v>
      </c>
      <c r="G161" s="32">
        <v>211</v>
      </c>
      <c r="H161" s="32">
        <v>236</v>
      </c>
      <c r="I161" s="32">
        <v>702.8</v>
      </c>
      <c r="J161" s="32">
        <v>616</v>
      </c>
      <c r="K161" s="32">
        <v>71.3</v>
      </c>
      <c r="L161" s="32">
        <v>9.4</v>
      </c>
      <c r="M161" s="32">
        <v>273.5</v>
      </c>
      <c r="N161" s="32">
        <v>10</v>
      </c>
      <c r="O161" s="32">
        <v>192</v>
      </c>
      <c r="P161" s="32">
        <v>15.8</v>
      </c>
      <c r="Q161" s="32">
        <v>2.4</v>
      </c>
      <c r="R161" s="32">
        <v>0</v>
      </c>
      <c r="S161" s="32">
        <v>116.5</v>
      </c>
      <c r="T161" s="32">
        <v>1870</v>
      </c>
      <c r="U161" s="32">
        <v>459.9</v>
      </c>
      <c r="V161" s="32">
        <v>105</v>
      </c>
      <c r="W161" s="32">
        <v>101.7</v>
      </c>
      <c r="X161" s="32">
        <v>279</v>
      </c>
      <c r="Y161" s="32">
        <v>123.3</v>
      </c>
      <c r="Z161" s="32">
        <v>0</v>
      </c>
      <c r="AA161" s="32">
        <v>27.3</v>
      </c>
      <c r="AB161" s="32">
        <v>2.5</v>
      </c>
      <c r="AC161" s="32">
        <v>0</v>
      </c>
      <c r="AD161" s="32">
        <v>15.5</v>
      </c>
      <c r="AE161" s="32">
        <v>0</v>
      </c>
      <c r="AF161" s="32">
        <v>15.5</v>
      </c>
      <c r="AG161" s="32">
        <v>125</v>
      </c>
      <c r="AH161" s="177">
        <v>494.5</v>
      </c>
      <c r="AI161" s="32">
        <v>470</v>
      </c>
      <c r="AJ161" s="32">
        <v>24.5</v>
      </c>
      <c r="AK161" s="32">
        <v>980</v>
      </c>
      <c r="AL161" s="32">
        <v>848.9</v>
      </c>
      <c r="AM161" s="32">
        <v>41.1</v>
      </c>
      <c r="AN161" s="177">
        <v>1239</v>
      </c>
      <c r="AO161" s="32">
        <v>868</v>
      </c>
      <c r="AP161" s="32">
        <v>371</v>
      </c>
      <c r="AQ161" s="32">
        <v>10.6</v>
      </c>
      <c r="AR161" s="32">
        <v>20.9</v>
      </c>
      <c r="AS161" s="32">
        <v>1276</v>
      </c>
      <c r="AT161" s="32">
        <v>70571.399999999994</v>
      </c>
      <c r="AU161" s="32">
        <v>70560</v>
      </c>
      <c r="AV161" s="32">
        <v>11.4</v>
      </c>
      <c r="AW161" s="32">
        <v>1970</v>
      </c>
      <c r="AX161" s="32">
        <v>296</v>
      </c>
      <c r="AY161" s="32">
        <v>37</v>
      </c>
      <c r="AZ161" s="32">
        <v>96</v>
      </c>
      <c r="BA161" s="32">
        <v>987</v>
      </c>
      <c r="BB161" s="32">
        <v>42</v>
      </c>
      <c r="BC161" s="32">
        <v>107</v>
      </c>
      <c r="BD161" s="32">
        <v>1313</v>
      </c>
      <c r="BE161" s="32">
        <v>43</v>
      </c>
      <c r="BF161" s="32">
        <v>24.6</v>
      </c>
      <c r="BG161" s="32">
        <v>318</v>
      </c>
      <c r="BH161" s="32">
        <v>0</v>
      </c>
      <c r="BI161" s="32">
        <v>304.3</v>
      </c>
      <c r="BJ161" s="32">
        <v>0</v>
      </c>
      <c r="BK161" s="32">
        <v>304.3</v>
      </c>
      <c r="BL161" s="32">
        <v>1194</v>
      </c>
      <c r="BM161" s="32">
        <v>371</v>
      </c>
      <c r="BN161" s="32">
        <v>823</v>
      </c>
      <c r="BO161" s="32">
        <v>139</v>
      </c>
      <c r="BP161" s="32">
        <v>380</v>
      </c>
      <c r="BQ161" s="32">
        <v>180</v>
      </c>
      <c r="BR161" s="32">
        <v>170</v>
      </c>
      <c r="BS161" s="32">
        <v>597</v>
      </c>
      <c r="BT161" s="32">
        <v>64.5</v>
      </c>
      <c r="BU161" s="32">
        <v>71.599999999999994</v>
      </c>
      <c r="BV161" s="32">
        <v>206.7</v>
      </c>
      <c r="BW161" s="32">
        <v>51.8</v>
      </c>
      <c r="BX161" s="32">
        <v>44</v>
      </c>
      <c r="BY161" s="32">
        <v>165.8</v>
      </c>
      <c r="BZ161" s="32">
        <v>153</v>
      </c>
      <c r="CA161" s="32">
        <v>8.6999999999999993</v>
      </c>
      <c r="CB161" s="32">
        <v>4.0999999999999996</v>
      </c>
      <c r="CC161" s="32">
        <v>93.1</v>
      </c>
      <c r="CD161" s="177">
        <v>3042.2</v>
      </c>
      <c r="CE161" s="32">
        <v>2796</v>
      </c>
      <c r="CF161" s="32">
        <v>246.2</v>
      </c>
      <c r="CG161" s="32">
        <v>254</v>
      </c>
      <c r="CH161" s="32">
        <v>20</v>
      </c>
      <c r="CI161" s="32">
        <v>43</v>
      </c>
      <c r="CJ161" s="32">
        <v>138.69999999999999</v>
      </c>
      <c r="CK161" s="32">
        <v>58</v>
      </c>
      <c r="CL161" s="32">
        <v>581.6</v>
      </c>
      <c r="CM161" s="32">
        <v>57.2</v>
      </c>
      <c r="CN161" s="32">
        <v>0</v>
      </c>
      <c r="CO161" s="177">
        <v>320.10000000000002</v>
      </c>
      <c r="CP161" s="32">
        <v>135</v>
      </c>
      <c r="CQ161" s="32">
        <v>14</v>
      </c>
      <c r="CR161" s="32">
        <v>171.1</v>
      </c>
      <c r="CS161" s="32">
        <v>109.8</v>
      </c>
      <c r="CT161" s="32">
        <v>398</v>
      </c>
      <c r="CU161" s="32">
        <v>148.9</v>
      </c>
      <c r="CV161" s="32">
        <v>36</v>
      </c>
      <c r="CW161" s="32">
        <v>19.8</v>
      </c>
      <c r="CX161" s="32">
        <v>15.3</v>
      </c>
      <c r="CY161" s="32">
        <v>156.19999999999999</v>
      </c>
      <c r="CZ161" s="32">
        <v>502.1</v>
      </c>
      <c r="DA161" s="32">
        <v>106.3</v>
      </c>
    </row>
    <row r="162" spans="1:105" x14ac:dyDescent="0.2">
      <c r="A162" s="3" t="s">
        <v>229</v>
      </c>
      <c r="B162" s="3"/>
      <c r="C162" s="6"/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177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2">
        <v>0</v>
      </c>
      <c r="BV162" s="32">
        <v>0</v>
      </c>
      <c r="BW162" s="32">
        <v>0</v>
      </c>
      <c r="BX162" s="32">
        <v>0</v>
      </c>
      <c r="BY162" s="32">
        <v>0</v>
      </c>
      <c r="BZ162" s="32">
        <v>0</v>
      </c>
      <c r="CA162" s="32">
        <v>0</v>
      </c>
      <c r="CB162" s="32">
        <v>0</v>
      </c>
      <c r="CC162" s="32">
        <v>0</v>
      </c>
      <c r="CD162" s="32">
        <v>0</v>
      </c>
      <c r="CE162" s="32">
        <v>0</v>
      </c>
      <c r="CF162" s="32">
        <v>0</v>
      </c>
      <c r="CG162" s="32">
        <v>0</v>
      </c>
      <c r="CH162" s="32">
        <v>0</v>
      </c>
      <c r="CI162" s="32">
        <v>0</v>
      </c>
      <c r="CJ162" s="32">
        <v>0</v>
      </c>
      <c r="CK162" s="32">
        <v>0</v>
      </c>
      <c r="CL162" s="32">
        <v>0</v>
      </c>
      <c r="CM162" s="32">
        <v>0</v>
      </c>
      <c r="CN162" s="32">
        <v>0</v>
      </c>
      <c r="CO162" s="32">
        <v>0</v>
      </c>
      <c r="CP162" s="32">
        <v>0</v>
      </c>
      <c r="CQ162" s="32">
        <v>0</v>
      </c>
      <c r="CR162" s="32">
        <v>0</v>
      </c>
      <c r="CS162" s="32">
        <v>0</v>
      </c>
      <c r="CT162" s="32">
        <v>0</v>
      </c>
      <c r="CU162" s="32">
        <v>0</v>
      </c>
      <c r="CV162" s="32">
        <v>0</v>
      </c>
      <c r="CW162" s="32">
        <v>0</v>
      </c>
      <c r="CX162" s="32">
        <v>0</v>
      </c>
      <c r="CY162" s="32">
        <v>0</v>
      </c>
      <c r="CZ162" s="32">
        <v>0</v>
      </c>
      <c r="DA162" s="32">
        <v>0</v>
      </c>
    </row>
    <row r="163" spans="1:105" x14ac:dyDescent="0.2">
      <c r="A163" s="1" t="s">
        <v>186</v>
      </c>
      <c r="C163" s="6"/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2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1471</v>
      </c>
      <c r="T163" s="32">
        <v>0</v>
      </c>
      <c r="U163" s="32">
        <v>10</v>
      </c>
      <c r="V163" s="32">
        <v>0</v>
      </c>
      <c r="W163" s="32">
        <v>0</v>
      </c>
      <c r="X163" s="32">
        <v>0</v>
      </c>
      <c r="Y163" s="32">
        <v>0</v>
      </c>
      <c r="Z163" s="32">
        <v>2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177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177">
        <v>0</v>
      </c>
      <c r="AO163" s="32">
        <v>0</v>
      </c>
      <c r="AP163" s="32">
        <v>0</v>
      </c>
      <c r="AQ163" s="32">
        <v>0</v>
      </c>
      <c r="AR163" s="32">
        <v>1</v>
      </c>
      <c r="AS163" s="32">
        <v>2</v>
      </c>
      <c r="AT163" s="32">
        <v>256</v>
      </c>
      <c r="AU163" s="32">
        <v>256</v>
      </c>
      <c r="AV163" s="32">
        <v>0</v>
      </c>
      <c r="AW163" s="32">
        <v>23</v>
      </c>
      <c r="AX163" s="32">
        <v>0</v>
      </c>
      <c r="AY163" s="32">
        <v>0</v>
      </c>
      <c r="AZ163" s="32">
        <v>0</v>
      </c>
      <c r="BA163" s="32">
        <v>14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1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0</v>
      </c>
      <c r="CC163" s="32">
        <v>0</v>
      </c>
      <c r="CD163" s="177">
        <v>16</v>
      </c>
      <c r="CE163" s="32">
        <v>16</v>
      </c>
      <c r="CF163" s="32">
        <v>0</v>
      </c>
      <c r="CG163" s="32">
        <v>8</v>
      </c>
      <c r="CH163" s="32">
        <v>0</v>
      </c>
      <c r="CI163" s="32">
        <v>9</v>
      </c>
      <c r="CJ163" s="32">
        <v>0</v>
      </c>
      <c r="CK163" s="32">
        <v>0</v>
      </c>
      <c r="CL163" s="32">
        <v>0</v>
      </c>
      <c r="CM163" s="32">
        <v>0</v>
      </c>
      <c r="CN163" s="32">
        <v>2</v>
      </c>
      <c r="CO163" s="177">
        <v>0</v>
      </c>
      <c r="CP163" s="32">
        <v>0</v>
      </c>
      <c r="CQ163" s="32">
        <v>0</v>
      </c>
      <c r="CR163" s="32">
        <v>0</v>
      </c>
      <c r="CS163" s="32">
        <v>0</v>
      </c>
      <c r="CT163" s="32">
        <v>8</v>
      </c>
      <c r="CU163" s="32">
        <v>0</v>
      </c>
      <c r="CV163" s="32">
        <v>0</v>
      </c>
      <c r="CW163" s="32">
        <v>0</v>
      </c>
      <c r="CX163" s="32">
        <v>0</v>
      </c>
      <c r="CY163" s="32">
        <v>0</v>
      </c>
      <c r="CZ163" s="32">
        <v>0</v>
      </c>
      <c r="DA163" s="32">
        <v>0</v>
      </c>
    </row>
    <row r="164" spans="1:105" x14ac:dyDescent="0.2">
      <c r="A164" s="1" t="s">
        <v>187</v>
      </c>
      <c r="C164" s="6"/>
      <c r="D164" s="32">
        <v>4</v>
      </c>
      <c r="E164" s="32">
        <v>39</v>
      </c>
      <c r="F164" s="32">
        <v>23</v>
      </c>
      <c r="G164" s="32">
        <v>0</v>
      </c>
      <c r="H164" s="32">
        <v>5</v>
      </c>
      <c r="I164" s="32">
        <v>44</v>
      </c>
      <c r="J164" s="32">
        <v>8</v>
      </c>
      <c r="K164" s="32">
        <v>6</v>
      </c>
      <c r="L164" s="32">
        <v>0</v>
      </c>
      <c r="M164" s="32">
        <v>20</v>
      </c>
      <c r="N164" s="32">
        <v>4</v>
      </c>
      <c r="O164" s="32">
        <v>11</v>
      </c>
      <c r="P164" s="32">
        <v>1</v>
      </c>
      <c r="Q164" s="32">
        <v>0</v>
      </c>
      <c r="R164" s="32">
        <v>17</v>
      </c>
      <c r="S164" s="32">
        <v>0</v>
      </c>
      <c r="T164" s="32">
        <v>108</v>
      </c>
      <c r="U164" s="32">
        <v>30</v>
      </c>
      <c r="V164" s="32">
        <v>10</v>
      </c>
      <c r="W164" s="32">
        <v>0</v>
      </c>
      <c r="X164" s="32">
        <v>7</v>
      </c>
      <c r="Y164" s="32">
        <v>11</v>
      </c>
      <c r="Z164" s="32">
        <v>7</v>
      </c>
      <c r="AA164" s="32">
        <v>0</v>
      </c>
      <c r="AB164" s="32">
        <v>0</v>
      </c>
      <c r="AC164" s="32">
        <v>0</v>
      </c>
      <c r="AD164" s="32">
        <v>37</v>
      </c>
      <c r="AE164" s="32">
        <v>30</v>
      </c>
      <c r="AF164" s="32">
        <v>7</v>
      </c>
      <c r="AG164" s="32">
        <v>0</v>
      </c>
      <c r="AH164" s="177">
        <v>1</v>
      </c>
      <c r="AI164" s="32">
        <v>0</v>
      </c>
      <c r="AJ164" s="32">
        <v>1</v>
      </c>
      <c r="AK164" s="32">
        <v>18</v>
      </c>
      <c r="AL164" s="32">
        <v>70</v>
      </c>
      <c r="AM164" s="32">
        <v>0</v>
      </c>
      <c r="AN164" s="177">
        <v>48</v>
      </c>
      <c r="AO164" s="32">
        <v>48</v>
      </c>
      <c r="AP164" s="32">
        <v>0</v>
      </c>
      <c r="AQ164" s="32">
        <v>0</v>
      </c>
      <c r="AR164" s="32">
        <v>3</v>
      </c>
      <c r="AS164" s="32">
        <v>26</v>
      </c>
      <c r="AT164" s="32">
        <v>1682</v>
      </c>
      <c r="AU164" s="32">
        <v>1682</v>
      </c>
      <c r="AV164" s="32">
        <v>0</v>
      </c>
      <c r="AW164" s="32">
        <v>137</v>
      </c>
      <c r="AX164" s="32">
        <v>15</v>
      </c>
      <c r="AY164" s="32">
        <v>0</v>
      </c>
      <c r="AZ164" s="32">
        <v>34</v>
      </c>
      <c r="BA164" s="32">
        <v>7</v>
      </c>
      <c r="BB164" s="32">
        <v>0</v>
      </c>
      <c r="BC164" s="32">
        <v>7</v>
      </c>
      <c r="BD164" s="32">
        <v>46</v>
      </c>
      <c r="BE164" s="32">
        <v>0</v>
      </c>
      <c r="BF164" s="32">
        <v>6</v>
      </c>
      <c r="BG164" s="32">
        <v>8</v>
      </c>
      <c r="BH164" s="32">
        <v>0</v>
      </c>
      <c r="BI164" s="32">
        <v>100</v>
      </c>
      <c r="BJ164" s="32">
        <v>100</v>
      </c>
      <c r="BK164" s="32">
        <v>0</v>
      </c>
      <c r="BL164" s="32">
        <v>9</v>
      </c>
      <c r="BM164" s="32">
        <v>0</v>
      </c>
      <c r="BN164" s="32">
        <v>9</v>
      </c>
      <c r="BO164" s="32">
        <v>32</v>
      </c>
      <c r="BP164" s="32">
        <v>14</v>
      </c>
      <c r="BQ164" s="32">
        <v>20</v>
      </c>
      <c r="BR164" s="32">
        <v>0</v>
      </c>
      <c r="BS164" s="32">
        <v>38</v>
      </c>
      <c r="BT164" s="32">
        <v>0</v>
      </c>
      <c r="BU164" s="32">
        <v>0</v>
      </c>
      <c r="BV164" s="32">
        <v>16</v>
      </c>
      <c r="BW164" s="32">
        <v>11</v>
      </c>
      <c r="BX164" s="32">
        <v>5</v>
      </c>
      <c r="BY164" s="32">
        <v>39</v>
      </c>
      <c r="BZ164" s="32">
        <v>37</v>
      </c>
      <c r="CA164" s="32">
        <v>2</v>
      </c>
      <c r="CB164" s="32">
        <v>0</v>
      </c>
      <c r="CC164" s="32">
        <v>7</v>
      </c>
      <c r="CD164" s="177">
        <v>25</v>
      </c>
      <c r="CE164" s="32">
        <v>16</v>
      </c>
      <c r="CF164" s="32">
        <v>9</v>
      </c>
      <c r="CG164" s="32">
        <v>33</v>
      </c>
      <c r="CH164" s="32">
        <v>5</v>
      </c>
      <c r="CI164" s="32">
        <v>0</v>
      </c>
      <c r="CJ164" s="32">
        <v>0</v>
      </c>
      <c r="CK164" s="32">
        <v>0</v>
      </c>
      <c r="CL164" s="32">
        <v>33</v>
      </c>
      <c r="CM164" s="32">
        <v>5</v>
      </c>
      <c r="CN164" s="32">
        <v>0</v>
      </c>
      <c r="CO164" s="177">
        <v>65</v>
      </c>
      <c r="CP164" s="32">
        <v>58</v>
      </c>
      <c r="CQ164" s="32">
        <v>3</v>
      </c>
      <c r="CR164" s="32">
        <v>4</v>
      </c>
      <c r="CS164" s="32">
        <v>3</v>
      </c>
      <c r="CT164" s="32">
        <v>32</v>
      </c>
      <c r="CU164" s="32">
        <v>522</v>
      </c>
      <c r="CV164" s="32">
        <v>6</v>
      </c>
      <c r="CW164" s="32">
        <v>4</v>
      </c>
      <c r="CX164" s="32">
        <v>0</v>
      </c>
      <c r="CY164" s="32">
        <v>28</v>
      </c>
      <c r="CZ164" s="32">
        <v>14</v>
      </c>
      <c r="DA164" s="32">
        <v>0</v>
      </c>
    </row>
    <row r="165" spans="1:105" x14ac:dyDescent="0.2">
      <c r="A165" s="1" t="s">
        <v>188</v>
      </c>
      <c r="C165" s="6"/>
      <c r="D165" s="32">
        <v>324</v>
      </c>
      <c r="E165" s="32">
        <v>8306</v>
      </c>
      <c r="F165" s="32">
        <v>4706</v>
      </c>
      <c r="G165" s="32">
        <v>2631</v>
      </c>
      <c r="H165" s="32">
        <v>3034</v>
      </c>
      <c r="I165" s="32">
        <v>8507</v>
      </c>
      <c r="J165" s="32">
        <v>6657</v>
      </c>
      <c r="K165" s="32">
        <v>787</v>
      </c>
      <c r="L165" s="32">
        <v>1</v>
      </c>
      <c r="M165" s="32">
        <v>3446</v>
      </c>
      <c r="N165" s="32">
        <v>239</v>
      </c>
      <c r="O165" s="32">
        <v>1958</v>
      </c>
      <c r="P165" s="32">
        <v>263</v>
      </c>
      <c r="Q165" s="32">
        <v>66</v>
      </c>
      <c r="R165" s="32">
        <v>600</v>
      </c>
      <c r="S165" s="32">
        <v>1453</v>
      </c>
      <c r="T165" s="32">
        <v>24635</v>
      </c>
      <c r="U165" s="32">
        <v>7846</v>
      </c>
      <c r="V165" s="32">
        <v>1563</v>
      </c>
      <c r="W165" s="32">
        <v>608</v>
      </c>
      <c r="X165" s="32">
        <v>2971</v>
      </c>
      <c r="Y165" s="32">
        <v>2418</v>
      </c>
      <c r="Z165" s="32">
        <v>2491</v>
      </c>
      <c r="AA165" s="32">
        <v>788</v>
      </c>
      <c r="AB165" s="32">
        <v>113</v>
      </c>
      <c r="AC165" s="32">
        <v>5238</v>
      </c>
      <c r="AD165" s="32">
        <v>5484</v>
      </c>
      <c r="AE165" s="32">
        <v>5066</v>
      </c>
      <c r="AF165" s="32">
        <v>418</v>
      </c>
      <c r="AG165" s="32">
        <v>1499</v>
      </c>
      <c r="AH165" s="177">
        <v>5006</v>
      </c>
      <c r="AI165" s="32">
        <v>4758</v>
      </c>
      <c r="AJ165" s="32">
        <v>248</v>
      </c>
      <c r="AK165" s="32">
        <v>6344</v>
      </c>
      <c r="AL165" s="32">
        <v>3478</v>
      </c>
      <c r="AM165" s="32">
        <v>592</v>
      </c>
      <c r="AN165" s="177">
        <v>23227</v>
      </c>
      <c r="AO165" s="32">
        <v>17295</v>
      </c>
      <c r="AP165" s="32">
        <v>5932</v>
      </c>
      <c r="AQ165" s="32">
        <v>173</v>
      </c>
      <c r="AR165" s="32">
        <v>732</v>
      </c>
      <c r="AS165" s="32">
        <v>12671</v>
      </c>
      <c r="AT165" s="32">
        <v>505790</v>
      </c>
      <c r="AU165" s="32">
        <v>505619</v>
      </c>
      <c r="AV165" s="32">
        <v>171</v>
      </c>
      <c r="AW165" s="32">
        <v>38377</v>
      </c>
      <c r="AX165" s="32">
        <v>3016</v>
      </c>
      <c r="AY165" s="32">
        <v>690</v>
      </c>
      <c r="AZ165" s="32">
        <v>2200</v>
      </c>
      <c r="BA165" s="32">
        <v>9204</v>
      </c>
      <c r="BB165" s="32">
        <v>590</v>
      </c>
      <c r="BC165" s="32">
        <v>1703</v>
      </c>
      <c r="BD165" s="32">
        <v>14311</v>
      </c>
      <c r="BE165" s="32">
        <v>1102</v>
      </c>
      <c r="BF165" s="32">
        <v>1070</v>
      </c>
      <c r="BG165" s="32">
        <v>3863</v>
      </c>
      <c r="BH165" s="32">
        <v>0</v>
      </c>
      <c r="BI165" s="32">
        <v>3725</v>
      </c>
      <c r="BJ165" s="32">
        <v>3075</v>
      </c>
      <c r="BK165" s="32">
        <v>650</v>
      </c>
      <c r="BL165" s="32">
        <v>8102</v>
      </c>
      <c r="BM165" s="32">
        <v>4060</v>
      </c>
      <c r="BN165" s="32">
        <v>4042</v>
      </c>
      <c r="BO165" s="32">
        <v>1603</v>
      </c>
      <c r="BP165" s="32">
        <v>4950</v>
      </c>
      <c r="BQ165" s="32">
        <v>3890</v>
      </c>
      <c r="BR165" s="32">
        <v>725</v>
      </c>
      <c r="BS165" s="32">
        <v>7500</v>
      </c>
      <c r="BT165" s="32">
        <v>1225</v>
      </c>
      <c r="BU165" s="32">
        <v>1673</v>
      </c>
      <c r="BV165" s="32">
        <v>5687</v>
      </c>
      <c r="BW165" s="32">
        <v>1592</v>
      </c>
      <c r="BX165" s="32">
        <v>688</v>
      </c>
      <c r="BY165" s="32">
        <v>3548</v>
      </c>
      <c r="BZ165" s="32">
        <v>3112</v>
      </c>
      <c r="CA165" s="32">
        <v>298</v>
      </c>
      <c r="CB165" s="32">
        <v>138</v>
      </c>
      <c r="CC165" s="32">
        <v>2030</v>
      </c>
      <c r="CD165" s="177">
        <v>31565</v>
      </c>
      <c r="CE165" s="32">
        <v>29344</v>
      </c>
      <c r="CF165" s="32">
        <v>2221</v>
      </c>
      <c r="CG165" s="32">
        <v>5500</v>
      </c>
      <c r="CH165" s="32">
        <v>425</v>
      </c>
      <c r="CI165" s="32">
        <v>960</v>
      </c>
      <c r="CJ165" s="32">
        <v>901</v>
      </c>
      <c r="CK165" s="32">
        <v>1231</v>
      </c>
      <c r="CL165" s="32">
        <v>6743</v>
      </c>
      <c r="CM165" s="32">
        <v>865</v>
      </c>
      <c r="CN165" s="32">
        <v>59055</v>
      </c>
      <c r="CO165" s="177">
        <v>14385</v>
      </c>
      <c r="CP165" s="32">
        <v>12400</v>
      </c>
      <c r="CQ165" s="32">
        <v>328</v>
      </c>
      <c r="CR165" s="32">
        <v>1657</v>
      </c>
      <c r="CS165" s="32">
        <v>1210</v>
      </c>
      <c r="CT165" s="32">
        <v>8693</v>
      </c>
      <c r="CU165" s="32">
        <v>1959</v>
      </c>
      <c r="CV165" s="32">
        <v>671</v>
      </c>
      <c r="CW165" s="32">
        <v>417</v>
      </c>
      <c r="CX165" s="32">
        <v>300</v>
      </c>
      <c r="CY165" s="32">
        <v>2885</v>
      </c>
      <c r="CZ165" s="32">
        <v>4751</v>
      </c>
      <c r="DA165" s="32">
        <v>1640</v>
      </c>
    </row>
    <row r="166" spans="1:105" x14ac:dyDescent="0.2">
      <c r="A166" s="48" t="s">
        <v>88</v>
      </c>
      <c r="B166" s="48"/>
      <c r="C166" s="6"/>
      <c r="D166" s="177">
        <v>68.180000000000007</v>
      </c>
      <c r="E166" s="227">
        <v>0.57999999999999996</v>
      </c>
      <c r="F166" s="177">
        <v>79.010000000000005</v>
      </c>
      <c r="G166" s="177">
        <v>65</v>
      </c>
      <c r="H166" s="177">
        <v>63</v>
      </c>
      <c r="I166" s="177">
        <v>72.7</v>
      </c>
      <c r="J166" s="177">
        <v>72.27</v>
      </c>
      <c r="K166" s="177">
        <v>65.67</v>
      </c>
      <c r="L166" s="177">
        <v>0</v>
      </c>
      <c r="M166" s="177">
        <v>72.599999999999994</v>
      </c>
      <c r="N166" s="177">
        <v>70.2</v>
      </c>
      <c r="O166" s="177">
        <v>75.52</v>
      </c>
      <c r="P166" s="177">
        <v>0</v>
      </c>
      <c r="Q166" s="177" t="s">
        <v>89</v>
      </c>
      <c r="R166" s="177">
        <v>64</v>
      </c>
      <c r="S166" s="177">
        <v>0</v>
      </c>
      <c r="T166" s="177">
        <v>0</v>
      </c>
      <c r="U166" s="177">
        <v>81.8</v>
      </c>
      <c r="V166" s="177">
        <v>73.13</v>
      </c>
      <c r="W166" s="177">
        <v>71</v>
      </c>
      <c r="X166" s="177">
        <v>67.7</v>
      </c>
      <c r="Y166" s="177">
        <v>91.3</v>
      </c>
      <c r="Z166" s="177">
        <v>64.2</v>
      </c>
      <c r="AA166" s="177">
        <v>69.87</v>
      </c>
      <c r="AB166" s="227">
        <v>0.05</v>
      </c>
      <c r="AC166" s="177">
        <v>0</v>
      </c>
      <c r="AD166" s="177">
        <v>0</v>
      </c>
      <c r="AE166" s="177">
        <v>0</v>
      </c>
      <c r="AF166" s="177">
        <v>60.58</v>
      </c>
      <c r="AG166" s="177">
        <v>66.599999999999994</v>
      </c>
      <c r="AH166" s="177">
        <v>0</v>
      </c>
      <c r="AI166" s="177">
        <v>0</v>
      </c>
      <c r="AJ166" s="177">
        <v>0</v>
      </c>
      <c r="AK166" s="177">
        <v>61.48</v>
      </c>
      <c r="AL166" s="177">
        <v>80.33</v>
      </c>
      <c r="AM166" s="177">
        <v>0</v>
      </c>
      <c r="AN166" s="177">
        <v>0</v>
      </c>
      <c r="AO166" s="177">
        <v>71.77</v>
      </c>
      <c r="AP166" s="177">
        <v>0</v>
      </c>
      <c r="AQ166" s="177">
        <v>0</v>
      </c>
      <c r="AR166" s="177">
        <v>0</v>
      </c>
      <c r="AS166" s="177">
        <v>0</v>
      </c>
      <c r="AT166" s="32">
        <v>0</v>
      </c>
      <c r="AU166" s="177">
        <v>0</v>
      </c>
      <c r="AV166" s="227">
        <v>0.68</v>
      </c>
      <c r="AW166" s="227">
        <v>0.72</v>
      </c>
      <c r="AX166" s="177">
        <v>55</v>
      </c>
      <c r="AY166" s="177">
        <v>72.2</v>
      </c>
      <c r="AZ166" s="227">
        <v>0.74</v>
      </c>
      <c r="BA166" s="177">
        <v>73.3</v>
      </c>
      <c r="BB166" s="227">
        <v>0.68</v>
      </c>
      <c r="BC166" s="177">
        <v>72.88</v>
      </c>
      <c r="BD166" s="177">
        <v>72.900000000000006</v>
      </c>
      <c r="BE166" s="177">
        <v>68</v>
      </c>
      <c r="BF166" s="177">
        <v>86.5</v>
      </c>
      <c r="BG166" s="177">
        <v>0</v>
      </c>
      <c r="BH166" s="177">
        <v>0</v>
      </c>
      <c r="BI166" s="177">
        <v>0</v>
      </c>
      <c r="BJ166" s="177">
        <v>0</v>
      </c>
      <c r="BK166" s="177">
        <v>69.819999999999993</v>
      </c>
      <c r="BL166" s="177">
        <v>0</v>
      </c>
      <c r="BM166" s="177">
        <v>0</v>
      </c>
      <c r="BN166" s="177">
        <v>88</v>
      </c>
      <c r="BO166" s="177">
        <v>76.599999999999994</v>
      </c>
      <c r="BP166" s="227">
        <v>0.71</v>
      </c>
      <c r="BQ166" s="227">
        <v>0.57999999999999996</v>
      </c>
      <c r="BR166" s="177">
        <v>0</v>
      </c>
      <c r="BS166" s="177">
        <v>74.2</v>
      </c>
      <c r="BT166" s="177">
        <v>70.75</v>
      </c>
      <c r="BU166" s="177">
        <v>73</v>
      </c>
      <c r="BV166" s="177">
        <v>76.459999999999994</v>
      </c>
      <c r="BW166" s="177">
        <v>60</v>
      </c>
      <c r="BX166" s="177">
        <v>68.06</v>
      </c>
      <c r="BY166" s="177">
        <v>0</v>
      </c>
      <c r="BZ166" s="177">
        <v>71.72</v>
      </c>
      <c r="CA166" s="177">
        <v>70.55</v>
      </c>
      <c r="CB166" s="177">
        <v>70.11</v>
      </c>
      <c r="CC166" s="177">
        <v>56</v>
      </c>
      <c r="CD166" s="177">
        <v>0</v>
      </c>
      <c r="CE166" s="177">
        <v>68.73</v>
      </c>
      <c r="CF166" s="177">
        <v>0.69</v>
      </c>
      <c r="CG166" s="177">
        <v>75.400000000000006</v>
      </c>
      <c r="CH166" s="177">
        <v>70</v>
      </c>
      <c r="CI166" s="177">
        <v>0</v>
      </c>
      <c r="CJ166" s="177">
        <v>8.64</v>
      </c>
      <c r="CK166" s="177">
        <v>0</v>
      </c>
      <c r="CL166" s="177">
        <v>73.209999999999994</v>
      </c>
      <c r="CM166" s="177">
        <v>0</v>
      </c>
      <c r="CN166" s="177">
        <v>74.16</v>
      </c>
      <c r="CO166" s="177">
        <v>0</v>
      </c>
      <c r="CP166" s="177">
        <v>73.319999999999993</v>
      </c>
      <c r="CQ166" s="177">
        <v>71.099999999999994</v>
      </c>
      <c r="CR166" s="177">
        <v>74.61</v>
      </c>
      <c r="CS166" s="177">
        <v>0</v>
      </c>
      <c r="CT166" s="177">
        <v>0</v>
      </c>
      <c r="CU166" s="177" t="s">
        <v>92</v>
      </c>
      <c r="CV166" s="177">
        <v>72.8</v>
      </c>
      <c r="CW166" s="177">
        <v>67</v>
      </c>
      <c r="CX166" s="177">
        <v>0</v>
      </c>
      <c r="CY166" s="177">
        <v>0</v>
      </c>
      <c r="CZ166" s="177">
        <v>70.599999999999994</v>
      </c>
      <c r="DA166" s="177">
        <v>72</v>
      </c>
    </row>
    <row r="167" spans="1:105" s="50" customFormat="1" ht="85.5" customHeight="1" x14ac:dyDescent="0.2">
      <c r="A167" s="49" t="s">
        <v>314</v>
      </c>
      <c r="B167" s="49"/>
      <c r="C167" s="6"/>
      <c r="D167" s="178" t="s">
        <v>554</v>
      </c>
      <c r="E167" s="178" t="s">
        <v>474</v>
      </c>
      <c r="F167" s="179" t="s">
        <v>555</v>
      </c>
      <c r="G167" s="178" t="s">
        <v>556</v>
      </c>
      <c r="H167" s="178" t="s">
        <v>477</v>
      </c>
      <c r="I167" s="178" t="s">
        <v>557</v>
      </c>
      <c r="J167" s="178" t="s">
        <v>558</v>
      </c>
      <c r="K167" s="178" t="s">
        <v>559</v>
      </c>
      <c r="L167" s="178" t="s">
        <v>481</v>
      </c>
      <c r="M167" s="178">
        <v>276000800004160</v>
      </c>
      <c r="N167" s="178" t="s">
        <v>483</v>
      </c>
      <c r="O167" s="178" t="s">
        <v>484</v>
      </c>
      <c r="P167" s="178" t="s">
        <v>4</v>
      </c>
      <c r="Q167" s="178" t="s">
        <v>315</v>
      </c>
      <c r="R167" s="178" t="s">
        <v>486</v>
      </c>
      <c r="S167" s="178" t="s">
        <v>560</v>
      </c>
      <c r="T167" s="178" t="s">
        <v>488</v>
      </c>
      <c r="U167" s="178" t="s">
        <v>489</v>
      </c>
      <c r="V167" s="178" t="s">
        <v>490</v>
      </c>
      <c r="W167" s="178" t="s">
        <v>561</v>
      </c>
      <c r="X167" s="178" t="s">
        <v>562</v>
      </c>
      <c r="Y167" s="178" t="s">
        <v>563</v>
      </c>
      <c r="Z167" s="178" t="s">
        <v>494</v>
      </c>
      <c r="AA167" s="178" t="s">
        <v>564</v>
      </c>
      <c r="AB167" s="178" t="s">
        <v>565</v>
      </c>
      <c r="AC167" s="178">
        <v>0</v>
      </c>
      <c r="AD167" s="178">
        <v>0</v>
      </c>
      <c r="AE167" s="178" t="s">
        <v>497</v>
      </c>
      <c r="AF167" s="178" t="s">
        <v>566</v>
      </c>
      <c r="AG167" s="179" t="s">
        <v>316</v>
      </c>
      <c r="AH167" s="178">
        <v>0</v>
      </c>
      <c r="AI167" s="178" t="s">
        <v>499</v>
      </c>
      <c r="AJ167" s="178" t="s">
        <v>500</v>
      </c>
      <c r="AK167" s="178" t="s">
        <v>501</v>
      </c>
      <c r="AL167" s="178" t="s">
        <v>567</v>
      </c>
      <c r="AM167" s="178" t="s">
        <v>568</v>
      </c>
      <c r="AN167" s="178">
        <v>0</v>
      </c>
      <c r="AO167" s="178" t="s">
        <v>504</v>
      </c>
      <c r="AP167" s="178" t="s">
        <v>569</v>
      </c>
      <c r="AQ167" s="178" t="s">
        <v>506</v>
      </c>
      <c r="AR167" s="178" t="s">
        <v>507</v>
      </c>
      <c r="AS167" s="178" t="s">
        <v>570</v>
      </c>
      <c r="AT167" s="32">
        <v>0</v>
      </c>
      <c r="AU167" s="178" t="s">
        <v>571</v>
      </c>
      <c r="AV167" s="178" t="s">
        <v>572</v>
      </c>
      <c r="AW167" s="178" t="s">
        <v>573</v>
      </c>
      <c r="AX167" s="178" t="s">
        <v>574</v>
      </c>
      <c r="AY167" s="178" t="s">
        <v>575</v>
      </c>
      <c r="AZ167" s="178" t="s">
        <v>576</v>
      </c>
      <c r="BA167" s="178" t="s">
        <v>514</v>
      </c>
      <c r="BB167" s="178" t="s">
        <v>577</v>
      </c>
      <c r="BC167" s="178" t="s">
        <v>578</v>
      </c>
      <c r="BD167" s="178" t="s">
        <v>579</v>
      </c>
      <c r="BE167" s="178" t="s">
        <v>580</v>
      </c>
      <c r="BF167" s="178" t="s">
        <v>581</v>
      </c>
      <c r="BG167" s="178" t="s">
        <v>520</v>
      </c>
      <c r="BH167" s="178">
        <v>0</v>
      </c>
      <c r="BI167" s="178">
        <v>0</v>
      </c>
      <c r="BJ167" s="178">
        <v>0</v>
      </c>
      <c r="BK167" s="178">
        <v>480008320044000</v>
      </c>
      <c r="BL167" s="178">
        <v>0</v>
      </c>
      <c r="BM167" s="178" t="s">
        <v>521</v>
      </c>
      <c r="BN167" s="178" t="s">
        <v>582</v>
      </c>
      <c r="BO167" s="178" t="s">
        <v>522</v>
      </c>
      <c r="BP167" s="178" t="s">
        <v>583</v>
      </c>
      <c r="BQ167" s="178" t="s">
        <v>584</v>
      </c>
      <c r="BR167" s="178" t="s">
        <v>585</v>
      </c>
      <c r="BS167" s="178" t="s">
        <v>586</v>
      </c>
      <c r="BT167" s="178" t="s">
        <v>587</v>
      </c>
      <c r="BU167" s="178" t="s">
        <v>588</v>
      </c>
      <c r="BV167" s="178" t="s">
        <v>529</v>
      </c>
      <c r="BW167" s="178" t="s">
        <v>530</v>
      </c>
      <c r="BX167" s="179" t="s">
        <v>589</v>
      </c>
      <c r="BY167" s="178">
        <v>0</v>
      </c>
      <c r="BZ167" s="178" t="s">
        <v>533</v>
      </c>
      <c r="CA167" s="178" t="s">
        <v>534</v>
      </c>
      <c r="CB167" s="178" t="s">
        <v>532</v>
      </c>
      <c r="CC167" s="178" t="s">
        <v>535</v>
      </c>
      <c r="CD167" s="178">
        <v>0</v>
      </c>
      <c r="CE167" s="178">
        <v>0</v>
      </c>
      <c r="CF167" s="178" t="s">
        <v>590</v>
      </c>
      <c r="CG167" s="178" t="s">
        <v>591</v>
      </c>
      <c r="CH167" s="178" t="s">
        <v>10</v>
      </c>
      <c r="CI167" s="178">
        <v>0</v>
      </c>
      <c r="CJ167" s="178" t="s">
        <v>540</v>
      </c>
      <c r="CK167" s="178" t="s">
        <v>541</v>
      </c>
      <c r="CL167" s="178" t="s">
        <v>592</v>
      </c>
      <c r="CM167" s="179" t="s">
        <v>593</v>
      </c>
      <c r="CN167" s="178" t="s">
        <v>594</v>
      </c>
      <c r="CO167" s="178">
        <v>0</v>
      </c>
      <c r="CP167" s="178" t="s">
        <v>595</v>
      </c>
      <c r="CQ167" s="178" t="s">
        <v>1</v>
      </c>
      <c r="CR167" s="178" t="s">
        <v>596</v>
      </c>
      <c r="CS167" s="178" t="s">
        <v>597</v>
      </c>
      <c r="CT167" s="178" t="s">
        <v>598</v>
      </c>
      <c r="CU167" s="178" t="s">
        <v>599</v>
      </c>
      <c r="CV167" s="178" t="s">
        <v>600</v>
      </c>
      <c r="CW167" s="178" t="s">
        <v>601</v>
      </c>
      <c r="CX167" s="178" t="s">
        <v>602</v>
      </c>
      <c r="CY167" s="178" t="s">
        <v>603</v>
      </c>
      <c r="CZ167" s="180" t="s">
        <v>553</v>
      </c>
      <c r="DA167" s="180" t="s">
        <v>604</v>
      </c>
    </row>
    <row r="168" spans="1:105" x14ac:dyDescent="0.2">
      <c r="A168" s="48"/>
      <c r="B168" s="49"/>
      <c r="C168" s="6"/>
      <c r="D168" s="177">
        <v>0</v>
      </c>
      <c r="E168" s="177">
        <v>0</v>
      </c>
      <c r="F168" s="177">
        <v>0</v>
      </c>
      <c r="G168" s="177">
        <v>0</v>
      </c>
      <c r="H168" s="177">
        <v>0</v>
      </c>
      <c r="I168" s="177">
        <v>0</v>
      </c>
      <c r="J168" s="177">
        <v>0</v>
      </c>
      <c r="K168" s="177">
        <v>0</v>
      </c>
      <c r="L168" s="177">
        <v>0</v>
      </c>
      <c r="M168" s="177">
        <v>0</v>
      </c>
      <c r="N168" s="177">
        <v>0</v>
      </c>
      <c r="O168" s="177">
        <v>0</v>
      </c>
      <c r="P168" s="177">
        <v>0</v>
      </c>
      <c r="Q168" s="177">
        <v>0</v>
      </c>
      <c r="R168" s="177">
        <v>0</v>
      </c>
      <c r="S168" s="177">
        <v>0</v>
      </c>
      <c r="T168" s="177">
        <v>0</v>
      </c>
      <c r="U168" s="177">
        <v>0</v>
      </c>
      <c r="V168" s="177">
        <v>0</v>
      </c>
      <c r="W168" s="177">
        <v>0</v>
      </c>
      <c r="X168" s="177">
        <v>0</v>
      </c>
      <c r="Y168" s="177">
        <v>0</v>
      </c>
      <c r="Z168" s="177">
        <v>0</v>
      </c>
      <c r="AA168" s="177">
        <v>0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77">
        <v>0</v>
      </c>
      <c r="AH168" s="177">
        <v>0</v>
      </c>
      <c r="AI168" s="177">
        <v>0</v>
      </c>
      <c r="AJ168" s="177">
        <v>0</v>
      </c>
      <c r="AK168" s="177">
        <v>0</v>
      </c>
      <c r="AL168" s="177">
        <v>0</v>
      </c>
      <c r="AM168" s="177">
        <v>0</v>
      </c>
      <c r="AN168" s="177">
        <v>0</v>
      </c>
      <c r="AO168" s="177">
        <v>0</v>
      </c>
      <c r="AP168" s="177">
        <v>0</v>
      </c>
      <c r="AQ168" s="177">
        <v>0</v>
      </c>
      <c r="AR168" s="177">
        <v>0</v>
      </c>
      <c r="AS168" s="177">
        <v>0</v>
      </c>
      <c r="AT168" s="32">
        <v>0</v>
      </c>
      <c r="AU168" s="177">
        <v>0</v>
      </c>
      <c r="AV168" s="177">
        <v>0</v>
      </c>
      <c r="AW168" s="177">
        <v>0</v>
      </c>
      <c r="AX168" s="177">
        <v>0</v>
      </c>
      <c r="AY168" s="177">
        <v>0</v>
      </c>
      <c r="AZ168" s="177">
        <v>0</v>
      </c>
      <c r="BA168" s="177">
        <v>0</v>
      </c>
      <c r="BB168" s="177">
        <v>0</v>
      </c>
      <c r="BC168" s="177">
        <v>0</v>
      </c>
      <c r="BD168" s="177">
        <v>0</v>
      </c>
      <c r="BE168" s="177">
        <v>0</v>
      </c>
      <c r="BF168" s="177">
        <v>0</v>
      </c>
      <c r="BG168" s="177">
        <v>0</v>
      </c>
      <c r="BH168" s="177">
        <v>0</v>
      </c>
      <c r="BI168" s="177">
        <v>0</v>
      </c>
      <c r="BJ168" s="177">
        <v>0</v>
      </c>
      <c r="BK168" s="177">
        <v>0</v>
      </c>
      <c r="BL168" s="177">
        <v>0</v>
      </c>
      <c r="BM168" s="177">
        <v>0</v>
      </c>
      <c r="BN168" s="177">
        <v>0</v>
      </c>
      <c r="BO168" s="177">
        <v>0</v>
      </c>
      <c r="BP168" s="177">
        <v>0</v>
      </c>
      <c r="BQ168" s="177">
        <v>0</v>
      </c>
      <c r="BR168" s="177">
        <v>0</v>
      </c>
      <c r="BS168" s="177">
        <v>0</v>
      </c>
      <c r="BT168" s="177">
        <v>0</v>
      </c>
      <c r="BU168" s="177">
        <v>0</v>
      </c>
      <c r="BV168" s="177">
        <v>0</v>
      </c>
      <c r="BW168" s="177">
        <v>0</v>
      </c>
      <c r="BX168" s="177">
        <v>0</v>
      </c>
      <c r="BY168" s="177">
        <v>0</v>
      </c>
      <c r="BZ168" s="177">
        <v>0</v>
      </c>
      <c r="CA168" s="177">
        <v>0</v>
      </c>
      <c r="CB168" s="177">
        <v>0</v>
      </c>
      <c r="CC168" s="177">
        <v>0</v>
      </c>
      <c r="CD168" s="177">
        <v>0</v>
      </c>
      <c r="CE168" s="177">
        <v>0</v>
      </c>
      <c r="CF168" s="177">
        <v>0</v>
      </c>
      <c r="CG168" s="177">
        <v>0</v>
      </c>
      <c r="CH168" s="177">
        <v>0</v>
      </c>
      <c r="CI168" s="177">
        <v>0</v>
      </c>
      <c r="CJ168" s="177">
        <v>0</v>
      </c>
      <c r="CK168" s="177">
        <v>0</v>
      </c>
      <c r="CL168" s="177">
        <v>0</v>
      </c>
      <c r="CM168" s="177">
        <v>0</v>
      </c>
      <c r="CN168" s="177">
        <v>0</v>
      </c>
      <c r="CO168" s="177">
        <v>0</v>
      </c>
      <c r="CP168" s="177">
        <v>0</v>
      </c>
      <c r="CQ168" s="177">
        <v>0</v>
      </c>
      <c r="CR168" s="177">
        <v>0</v>
      </c>
      <c r="CS168" s="177">
        <v>0</v>
      </c>
      <c r="CT168" s="177">
        <v>0</v>
      </c>
      <c r="CU168" s="177">
        <v>0</v>
      </c>
      <c r="CV168" s="177">
        <v>0</v>
      </c>
      <c r="CW168" s="177">
        <v>0</v>
      </c>
      <c r="CX168" s="177">
        <v>0</v>
      </c>
      <c r="CY168" s="177">
        <v>0</v>
      </c>
      <c r="CZ168" s="177">
        <v>0</v>
      </c>
      <c r="DA168" s="177">
        <v>0</v>
      </c>
    </row>
    <row r="169" spans="1:105" s="4" customFormat="1" x14ac:dyDescent="0.2">
      <c r="A169" s="42" t="s">
        <v>11</v>
      </c>
      <c r="B169" s="42"/>
      <c r="C169" s="6"/>
      <c r="D169" s="186">
        <v>78488</v>
      </c>
      <c r="E169" s="182">
        <v>15028842</v>
      </c>
      <c r="F169" s="182">
        <v>2682003</v>
      </c>
      <c r="G169" s="182">
        <v>2158134</v>
      </c>
      <c r="H169" s="182">
        <v>2098740</v>
      </c>
      <c r="I169" s="182">
        <v>7149045.9100000001</v>
      </c>
      <c r="J169" s="182">
        <v>6748109</v>
      </c>
      <c r="K169" s="182">
        <v>619610.48</v>
      </c>
      <c r="L169" s="182">
        <v>10990</v>
      </c>
      <c r="M169" s="182">
        <v>3991841</v>
      </c>
      <c r="N169" s="183">
        <v>68472</v>
      </c>
      <c r="O169" s="182">
        <v>740375.93</v>
      </c>
      <c r="P169" s="182">
        <v>146338.98000000001</v>
      </c>
      <c r="Q169" s="182">
        <v>4</v>
      </c>
      <c r="R169" s="183">
        <v>662872.43000000005</v>
      </c>
      <c r="S169" s="182">
        <v>572041.49</v>
      </c>
      <c r="T169" s="182">
        <v>34245666</v>
      </c>
      <c r="U169" s="182">
        <v>8652136</v>
      </c>
      <c r="V169" s="182">
        <v>1608737.91</v>
      </c>
      <c r="W169" s="182">
        <v>355774</v>
      </c>
      <c r="X169" s="182">
        <v>1328758.78</v>
      </c>
      <c r="Y169" s="182">
        <v>2511911</v>
      </c>
      <c r="Z169" s="183">
        <v>13024866.560000001</v>
      </c>
      <c r="AA169" s="182">
        <v>123578</v>
      </c>
      <c r="AB169" s="242">
        <v>0</v>
      </c>
      <c r="AC169" s="242">
        <v>0</v>
      </c>
      <c r="AD169" s="182">
        <v>4758948.1399999997</v>
      </c>
      <c r="AE169" s="182">
        <v>4758948.1399999997</v>
      </c>
      <c r="AF169" s="242">
        <v>0</v>
      </c>
      <c r="AG169" s="182">
        <v>1844403.87</v>
      </c>
      <c r="AH169" s="182">
        <v>6527750.1299999999</v>
      </c>
      <c r="AI169" s="182">
        <v>6480345</v>
      </c>
      <c r="AJ169" s="182">
        <v>47405.13</v>
      </c>
      <c r="AK169" s="182">
        <v>2786072.35</v>
      </c>
      <c r="AL169" s="182">
        <v>1557528</v>
      </c>
      <c r="AM169" s="182">
        <v>55747</v>
      </c>
      <c r="AN169" s="182">
        <v>23592841.43</v>
      </c>
      <c r="AO169" s="182">
        <v>18962754.870000001</v>
      </c>
      <c r="AP169" s="182">
        <v>4630086.5599999996</v>
      </c>
      <c r="AQ169" s="182">
        <v>7198</v>
      </c>
      <c r="AR169" s="182">
        <v>18184.689999999999</v>
      </c>
      <c r="AS169" s="182">
        <v>17138625</v>
      </c>
      <c r="AT169" s="32">
        <v>280572457.79000002</v>
      </c>
      <c r="AU169" s="182">
        <v>280500000</v>
      </c>
      <c r="AV169" s="182">
        <v>72457.789999999994</v>
      </c>
      <c r="AW169" s="182">
        <v>59423707</v>
      </c>
      <c r="AX169" s="182">
        <v>942845.91</v>
      </c>
      <c r="AY169" s="182">
        <v>313692</v>
      </c>
      <c r="AZ169" s="182">
        <v>1855011.48</v>
      </c>
      <c r="BA169" s="182">
        <v>12959979.609999999</v>
      </c>
      <c r="BB169" s="182">
        <v>543000</v>
      </c>
      <c r="BC169" s="182">
        <v>1209329.33</v>
      </c>
      <c r="BD169" s="182">
        <v>16012079</v>
      </c>
      <c r="BE169" s="182">
        <v>293491</v>
      </c>
      <c r="BF169" s="182">
        <v>120863.45</v>
      </c>
      <c r="BG169" s="182">
        <v>7899378</v>
      </c>
      <c r="BH169" s="182">
        <v>0</v>
      </c>
      <c r="BI169" s="32">
        <v>5041901.1399999997</v>
      </c>
      <c r="BJ169" s="182">
        <v>4953241.43</v>
      </c>
      <c r="BK169" s="182">
        <v>88659.71</v>
      </c>
      <c r="BL169" s="182">
        <v>8972064</v>
      </c>
      <c r="BM169" s="182">
        <v>7018133</v>
      </c>
      <c r="BN169" s="182">
        <v>1953931</v>
      </c>
      <c r="BO169" s="182">
        <v>4623812</v>
      </c>
      <c r="BP169" s="182">
        <v>3814293.49</v>
      </c>
      <c r="BQ169" s="182">
        <v>1540968</v>
      </c>
      <c r="BR169" s="182">
        <v>63234</v>
      </c>
      <c r="BS169" s="182">
        <v>772508</v>
      </c>
      <c r="BT169" s="182">
        <v>2101670.63</v>
      </c>
      <c r="BU169" s="182">
        <v>1222712</v>
      </c>
      <c r="BV169" s="182">
        <v>2628914</v>
      </c>
      <c r="BW169" s="182">
        <v>644750</v>
      </c>
      <c r="BX169" s="182">
        <v>263724.15000000002</v>
      </c>
      <c r="BY169" s="182">
        <v>4288492</v>
      </c>
      <c r="BZ169" s="182">
        <v>4112611</v>
      </c>
      <c r="CA169" s="182">
        <v>117761</v>
      </c>
      <c r="CB169" s="182">
        <v>58120</v>
      </c>
      <c r="CC169" s="183">
        <v>1878355.8</v>
      </c>
      <c r="CD169" s="183">
        <v>38329217</v>
      </c>
      <c r="CE169" s="183">
        <v>32489441</v>
      </c>
      <c r="CF169" s="182">
        <v>5839776</v>
      </c>
      <c r="CG169" s="182">
        <v>1775800</v>
      </c>
      <c r="CH169" s="182">
        <v>188436</v>
      </c>
      <c r="CI169" s="182">
        <v>155820</v>
      </c>
      <c r="CJ169" s="182">
        <v>492280.71</v>
      </c>
      <c r="CK169" s="182">
        <v>2477530.2000000002</v>
      </c>
      <c r="CL169" s="182">
        <v>5141137</v>
      </c>
      <c r="CM169" s="182">
        <v>566758</v>
      </c>
      <c r="CN169" s="182">
        <v>113400427</v>
      </c>
      <c r="CO169" s="182">
        <v>7759423.9500000002</v>
      </c>
      <c r="CP169" s="182">
        <v>6960770</v>
      </c>
      <c r="CQ169" s="182">
        <v>54705</v>
      </c>
      <c r="CR169" s="182">
        <v>743948.95</v>
      </c>
      <c r="CS169" s="182">
        <v>528774</v>
      </c>
      <c r="CT169" s="182">
        <v>8160377</v>
      </c>
      <c r="CU169" s="182">
        <v>554752</v>
      </c>
      <c r="CV169" s="182">
        <v>358912.97</v>
      </c>
      <c r="CW169" s="242">
        <v>0</v>
      </c>
      <c r="CX169" s="182">
        <v>64367.67</v>
      </c>
      <c r="CY169" s="182">
        <v>1990600</v>
      </c>
      <c r="CZ169" s="182">
        <v>3866206</v>
      </c>
      <c r="DA169" s="182">
        <v>1503171.37</v>
      </c>
    </row>
    <row r="170" spans="1:105" s="4" customFormat="1" x14ac:dyDescent="0.2">
      <c r="C170" s="6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</row>
    <row r="171" spans="1:105" x14ac:dyDescent="0.2">
      <c r="A171" s="48"/>
      <c r="B171" s="48"/>
      <c r="C171" s="48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32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</row>
    <row r="172" spans="1:105" x14ac:dyDescent="0.2"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</row>
    <row r="173" spans="1:105" x14ac:dyDescent="0.2"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</row>
    <row r="174" spans="1:105" x14ac:dyDescent="0.2">
      <c r="A174" s="6" t="s">
        <v>208</v>
      </c>
      <c r="B174" s="6"/>
      <c r="C174" s="6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  <c r="DA174" s="177"/>
    </row>
    <row r="175" spans="1:105" x14ac:dyDescent="0.2">
      <c r="A175" s="2" t="s">
        <v>106</v>
      </c>
      <c r="B175" s="2"/>
      <c r="C175" s="2"/>
      <c r="D175" s="32">
        <v>1</v>
      </c>
      <c r="E175" s="32">
        <v>0.99270000000000003</v>
      </c>
      <c r="F175" s="32">
        <v>1</v>
      </c>
      <c r="G175" s="32">
        <v>1</v>
      </c>
      <c r="H175" s="32">
        <v>0.94169999999999998</v>
      </c>
      <c r="I175" s="32">
        <v>0.89219999999999999</v>
      </c>
      <c r="J175" s="32">
        <v>1</v>
      </c>
      <c r="K175" s="32">
        <v>1</v>
      </c>
      <c r="L175" s="32">
        <v>1</v>
      </c>
      <c r="M175" s="32">
        <v>0.99480000000000002</v>
      </c>
      <c r="N175" s="32"/>
      <c r="O175" s="32">
        <v>1</v>
      </c>
      <c r="P175" s="32">
        <v>0.93700000000000006</v>
      </c>
      <c r="Q175" s="32">
        <v>1</v>
      </c>
      <c r="R175" s="32">
        <v>1</v>
      </c>
      <c r="S175" s="32">
        <v>0.99219999999999997</v>
      </c>
      <c r="T175" s="32">
        <v>0.99350000000000005</v>
      </c>
      <c r="U175" s="32">
        <v>0.98850000000000005</v>
      </c>
      <c r="V175" s="32">
        <v>1</v>
      </c>
      <c r="W175" s="32">
        <v>1</v>
      </c>
      <c r="X175" s="32">
        <v>0.94630000000000003</v>
      </c>
      <c r="Y175" s="32">
        <v>0.99550000000000005</v>
      </c>
      <c r="Z175" s="32">
        <v>0.9224</v>
      </c>
      <c r="AA175" s="32">
        <v>1</v>
      </c>
      <c r="AB175" s="32">
        <v>1</v>
      </c>
      <c r="AC175" s="32">
        <v>0.82650000000000001</v>
      </c>
      <c r="AD175" s="32"/>
      <c r="AE175" s="32">
        <v>1</v>
      </c>
      <c r="AF175" s="32">
        <v>1</v>
      </c>
      <c r="AG175" s="32">
        <v>1</v>
      </c>
      <c r="AH175" s="177">
        <v>200</v>
      </c>
      <c r="AI175" s="32">
        <v>1</v>
      </c>
      <c r="AJ175" s="32">
        <v>1</v>
      </c>
      <c r="AK175" s="32">
        <v>0.9728</v>
      </c>
      <c r="AL175" s="32">
        <v>1</v>
      </c>
      <c r="AM175" s="32">
        <v>1</v>
      </c>
      <c r="AN175" s="177">
        <v>194.51</v>
      </c>
      <c r="AO175" s="32">
        <v>0.94510000000000005</v>
      </c>
      <c r="AP175" s="32">
        <v>1</v>
      </c>
      <c r="AQ175" s="32">
        <v>1</v>
      </c>
      <c r="AR175" s="32">
        <v>1</v>
      </c>
      <c r="AS175" s="32">
        <v>0.99909999999999999</v>
      </c>
      <c r="AT175" s="32"/>
      <c r="AU175" s="32">
        <v>0.95530000000000004</v>
      </c>
      <c r="AV175" s="32">
        <v>1</v>
      </c>
      <c r="AW175" s="32">
        <v>0.95799999999999996</v>
      </c>
      <c r="AX175" s="32">
        <v>0.95709999999999995</v>
      </c>
      <c r="AY175" s="32">
        <v>1</v>
      </c>
      <c r="AZ175" s="32">
        <v>1</v>
      </c>
      <c r="BA175" s="32">
        <v>0.91559999999999997</v>
      </c>
      <c r="BB175" s="32">
        <v>1</v>
      </c>
      <c r="BC175" s="32">
        <v>1</v>
      </c>
      <c r="BD175" s="32">
        <v>1</v>
      </c>
      <c r="BE175" s="177">
        <v>1</v>
      </c>
      <c r="BF175" s="32">
        <v>1</v>
      </c>
      <c r="BG175" s="32">
        <v>0.99890000000000001</v>
      </c>
      <c r="BH175" s="32"/>
      <c r="BI175" s="32"/>
      <c r="BJ175" s="32">
        <v>0.97170000000000001</v>
      </c>
      <c r="BK175" s="32">
        <v>1</v>
      </c>
      <c r="BL175" s="32"/>
      <c r="BM175" s="32">
        <v>0.84589999999999999</v>
      </c>
      <c r="BN175" s="32">
        <v>1</v>
      </c>
      <c r="BO175" s="32">
        <v>1</v>
      </c>
      <c r="BP175" s="32">
        <v>1</v>
      </c>
      <c r="BQ175" s="32">
        <v>0.98980000000000001</v>
      </c>
      <c r="BR175" s="32">
        <v>1</v>
      </c>
      <c r="BS175" s="32">
        <v>0.86970000000000003</v>
      </c>
      <c r="BT175" s="32">
        <v>1</v>
      </c>
      <c r="BU175" s="32">
        <v>1</v>
      </c>
      <c r="BV175" s="32">
        <v>1</v>
      </c>
      <c r="BW175" s="32">
        <v>1</v>
      </c>
      <c r="BX175" s="32">
        <v>1</v>
      </c>
      <c r="BY175" s="177">
        <v>300</v>
      </c>
      <c r="BZ175" s="32">
        <v>1</v>
      </c>
      <c r="CA175" s="32">
        <v>1</v>
      </c>
      <c r="CB175" s="32">
        <v>1</v>
      </c>
      <c r="CC175" s="32">
        <v>0.86209999999999998</v>
      </c>
      <c r="CD175" s="177">
        <v>386.51</v>
      </c>
      <c r="CE175" s="32"/>
      <c r="CF175" s="32">
        <v>1</v>
      </c>
      <c r="CG175" s="32">
        <v>0.77869999999999995</v>
      </c>
      <c r="CH175" s="32">
        <v>1</v>
      </c>
      <c r="CI175" s="32">
        <v>1</v>
      </c>
      <c r="CJ175" s="32">
        <v>0.98329999999999995</v>
      </c>
      <c r="CK175" s="32">
        <v>0.99639999999999995</v>
      </c>
      <c r="CL175" s="32">
        <v>0.91290000000000004</v>
      </c>
      <c r="CM175" s="32">
        <v>1</v>
      </c>
      <c r="CN175" s="32">
        <v>0.98440000000000005</v>
      </c>
      <c r="CO175" s="177">
        <v>297.93</v>
      </c>
      <c r="CP175" s="32">
        <v>0.97929999999999995</v>
      </c>
      <c r="CQ175" s="32">
        <v>1</v>
      </c>
      <c r="CR175" s="32">
        <v>1</v>
      </c>
      <c r="CS175" s="32">
        <v>1</v>
      </c>
      <c r="CT175" s="32">
        <v>1</v>
      </c>
      <c r="CU175" s="32">
        <v>0.97950000000000004</v>
      </c>
      <c r="CV175" s="32"/>
      <c r="CW175" s="32">
        <v>1</v>
      </c>
      <c r="CX175" s="32">
        <v>1</v>
      </c>
      <c r="CY175" s="32">
        <v>0.91800000000000004</v>
      </c>
      <c r="CZ175" s="32">
        <v>1</v>
      </c>
      <c r="DA175" s="32">
        <v>1</v>
      </c>
    </row>
    <row r="176" spans="1:105" x14ac:dyDescent="0.2">
      <c r="A176" s="2" t="s">
        <v>107</v>
      </c>
      <c r="B176" s="2"/>
      <c r="C176" s="2"/>
      <c r="D176" s="32"/>
      <c r="E176" s="32">
        <v>0.99260000000000004</v>
      </c>
      <c r="F176" s="32">
        <v>0.88</v>
      </c>
      <c r="G176" s="32"/>
      <c r="H176" s="32">
        <v>1</v>
      </c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>
        <v>1</v>
      </c>
      <c r="U176" s="32"/>
      <c r="V176" s="32">
        <v>1</v>
      </c>
      <c r="W176" s="32"/>
      <c r="X176" s="32"/>
      <c r="Y176" s="32"/>
      <c r="Z176" s="32"/>
      <c r="AA176" s="32">
        <v>1</v>
      </c>
      <c r="AB176" s="32"/>
      <c r="AC176" s="32"/>
      <c r="AD176" s="32"/>
      <c r="AE176" s="32"/>
      <c r="AF176" s="32"/>
      <c r="AG176" s="32"/>
      <c r="AH176" s="177">
        <v>1</v>
      </c>
      <c r="AI176" s="32">
        <v>1</v>
      </c>
      <c r="AJ176" s="32"/>
      <c r="AK176" s="32"/>
      <c r="AL176" s="32"/>
      <c r="AM176" s="32"/>
      <c r="AN176" s="177">
        <v>1</v>
      </c>
      <c r="AO176" s="32">
        <v>1</v>
      </c>
      <c r="AP176" s="32"/>
      <c r="AQ176" s="32"/>
      <c r="AR176" s="32"/>
      <c r="AS176" s="32">
        <v>0.99129999999999996</v>
      </c>
      <c r="AT176" s="32"/>
      <c r="AU176" s="32"/>
      <c r="AV176" s="32"/>
      <c r="AW176" s="32">
        <v>1</v>
      </c>
      <c r="AX176" s="32"/>
      <c r="AY176" s="32"/>
      <c r="AZ176" s="32">
        <v>1</v>
      </c>
      <c r="BA176" s="32">
        <v>1</v>
      </c>
      <c r="BB176" s="32">
        <v>1</v>
      </c>
      <c r="BC176" s="32">
        <v>1</v>
      </c>
      <c r="BD176" s="32">
        <v>1</v>
      </c>
      <c r="BE176" s="177"/>
      <c r="BF176" s="32">
        <v>1</v>
      </c>
      <c r="BG176" s="32">
        <v>1</v>
      </c>
      <c r="BH176" s="32"/>
      <c r="BI176" s="32"/>
      <c r="BJ176" s="32">
        <v>1</v>
      </c>
      <c r="BK176" s="32">
        <v>1</v>
      </c>
      <c r="BL176" s="32"/>
      <c r="BM176" s="32">
        <v>0.88890000000000002</v>
      </c>
      <c r="BN176" s="32">
        <v>1</v>
      </c>
      <c r="BO176" s="32"/>
      <c r="BP176" s="32"/>
      <c r="BQ176" s="32">
        <v>1</v>
      </c>
      <c r="BR176" s="32"/>
      <c r="BS176" s="32"/>
      <c r="BT176" s="32">
        <v>1</v>
      </c>
      <c r="BU176" s="32"/>
      <c r="BV176" s="32"/>
      <c r="BW176" s="32">
        <v>1</v>
      </c>
      <c r="BX176" s="32"/>
      <c r="BY176" s="177">
        <v>1</v>
      </c>
      <c r="BZ176" s="32">
        <v>1</v>
      </c>
      <c r="CA176" s="32">
        <v>1</v>
      </c>
      <c r="CB176" s="32">
        <v>1</v>
      </c>
      <c r="CC176" s="32"/>
      <c r="CD176" s="177">
        <v>1</v>
      </c>
      <c r="CE176" s="32"/>
      <c r="CF176" s="32">
        <v>1</v>
      </c>
      <c r="CG176" s="32">
        <v>1</v>
      </c>
      <c r="CH176" s="32"/>
      <c r="CI176" s="32"/>
      <c r="CJ176" s="32">
        <v>1</v>
      </c>
      <c r="CK176" s="32"/>
      <c r="CL176" s="32">
        <v>1</v>
      </c>
      <c r="CM176" s="32">
        <v>1</v>
      </c>
      <c r="CN176" s="32">
        <v>1</v>
      </c>
      <c r="CO176" s="177">
        <v>1</v>
      </c>
      <c r="CP176" s="32">
        <v>1</v>
      </c>
      <c r="CQ176" s="32"/>
      <c r="CR176" s="32"/>
      <c r="CS176" s="32"/>
      <c r="CT176" s="32">
        <v>1</v>
      </c>
      <c r="CU176" s="32"/>
      <c r="CV176" s="32"/>
      <c r="CW176" s="32">
        <v>1</v>
      </c>
      <c r="CX176" s="32"/>
      <c r="CY176" s="32"/>
      <c r="CZ176" s="32">
        <v>1</v>
      </c>
      <c r="DA176" s="32"/>
    </row>
    <row r="177" spans="1:105" x14ac:dyDescent="0.2">
      <c r="A177" s="2" t="s">
        <v>108</v>
      </c>
      <c r="B177" s="2"/>
      <c r="C177" s="2"/>
      <c r="D177" s="32">
        <v>1</v>
      </c>
      <c r="E177" s="32">
        <v>0.95989999999999998</v>
      </c>
      <c r="F177" s="32">
        <v>0.95569999999999999</v>
      </c>
      <c r="G177" s="32">
        <v>1</v>
      </c>
      <c r="H177" s="32">
        <v>0.98140000000000005</v>
      </c>
      <c r="I177" s="32">
        <v>0.98209999999999997</v>
      </c>
      <c r="J177" s="32">
        <v>1</v>
      </c>
      <c r="K177" s="32">
        <v>1</v>
      </c>
      <c r="L177" s="32">
        <v>1</v>
      </c>
      <c r="M177" s="32">
        <v>0.88400000000000001</v>
      </c>
      <c r="N177" s="32"/>
      <c r="O177" s="32">
        <v>1</v>
      </c>
      <c r="P177" s="32">
        <v>0.91449999999999998</v>
      </c>
      <c r="Q177" s="32">
        <v>1</v>
      </c>
      <c r="R177" s="32">
        <v>0.9375</v>
      </c>
      <c r="S177" s="32">
        <v>0.96779999999999999</v>
      </c>
      <c r="T177" s="32">
        <v>0.93469999999999998</v>
      </c>
      <c r="U177" s="32">
        <v>0.99229999999999996</v>
      </c>
      <c r="V177" s="32">
        <v>0.88890000000000002</v>
      </c>
      <c r="W177" s="32">
        <v>0.97540000000000004</v>
      </c>
      <c r="X177" s="32">
        <v>0.9446</v>
      </c>
      <c r="Y177" s="32">
        <v>0.9728</v>
      </c>
      <c r="Z177" s="32">
        <v>1</v>
      </c>
      <c r="AA177" s="32">
        <v>1</v>
      </c>
      <c r="AB177" s="32">
        <v>1</v>
      </c>
      <c r="AC177" s="32">
        <v>1</v>
      </c>
      <c r="AD177" s="32"/>
      <c r="AE177" s="32">
        <v>0.99960000000000004</v>
      </c>
      <c r="AF177" s="32">
        <v>1</v>
      </c>
      <c r="AG177" s="32">
        <v>1</v>
      </c>
      <c r="AH177" s="177">
        <v>1</v>
      </c>
      <c r="AI177" s="32">
        <v>1</v>
      </c>
      <c r="AJ177" s="32">
        <v>1</v>
      </c>
      <c r="AK177" s="32">
        <v>0.995</v>
      </c>
      <c r="AL177" s="32">
        <v>1</v>
      </c>
      <c r="AM177" s="32">
        <v>1</v>
      </c>
      <c r="AN177" s="177">
        <v>0.99462486002239636</v>
      </c>
      <c r="AO177" s="32">
        <v>0.99570000000000003</v>
      </c>
      <c r="AP177" s="32">
        <v>0.99260000000000004</v>
      </c>
      <c r="AQ177" s="32">
        <v>1</v>
      </c>
      <c r="AR177" s="32">
        <v>1</v>
      </c>
      <c r="AS177" s="32">
        <v>0.95279999999999998</v>
      </c>
      <c r="AT177" s="32"/>
      <c r="AU177" s="32">
        <v>0.94810000000000005</v>
      </c>
      <c r="AV177" s="32">
        <v>1</v>
      </c>
      <c r="AW177" s="32">
        <v>0.92610000000000003</v>
      </c>
      <c r="AX177" s="32">
        <v>0.96399999999999997</v>
      </c>
      <c r="AY177" s="32">
        <v>1</v>
      </c>
      <c r="AZ177" s="32">
        <v>1</v>
      </c>
      <c r="BA177" s="32">
        <v>0.99780000000000002</v>
      </c>
      <c r="BB177" s="32">
        <v>0.99339999999999995</v>
      </c>
      <c r="BC177" s="32">
        <v>1</v>
      </c>
      <c r="BD177" s="32">
        <v>0.93899999999999995</v>
      </c>
      <c r="BE177" s="177">
        <v>1</v>
      </c>
      <c r="BF177" s="32">
        <v>1</v>
      </c>
      <c r="BG177" s="32">
        <v>0.97529999999999994</v>
      </c>
      <c r="BH177" s="32"/>
      <c r="BI177" s="32"/>
      <c r="BJ177" s="32">
        <v>1</v>
      </c>
      <c r="BK177" s="32">
        <v>1</v>
      </c>
      <c r="BL177" s="32"/>
      <c r="BM177" s="32">
        <v>0.99209999999999998</v>
      </c>
      <c r="BN177" s="32">
        <v>0.92410000000000003</v>
      </c>
      <c r="BO177" s="32">
        <v>1</v>
      </c>
      <c r="BP177" s="32">
        <v>1</v>
      </c>
      <c r="BQ177" s="32">
        <v>0.93410000000000004</v>
      </c>
      <c r="BR177" s="32">
        <v>1</v>
      </c>
      <c r="BS177" s="32">
        <v>0.94479999999999997</v>
      </c>
      <c r="BT177" s="32">
        <v>1</v>
      </c>
      <c r="BU177" s="32">
        <v>1</v>
      </c>
      <c r="BV177" s="32">
        <v>1</v>
      </c>
      <c r="BW177" s="32">
        <v>1</v>
      </c>
      <c r="BX177" s="32">
        <v>1</v>
      </c>
      <c r="BY177" s="177">
        <v>0.96075715604801482</v>
      </c>
      <c r="BZ177" s="32">
        <v>0.95909999999999995</v>
      </c>
      <c r="CA177" s="32">
        <v>0.98670000000000002</v>
      </c>
      <c r="CB177" s="32">
        <v>1</v>
      </c>
      <c r="CC177" s="32">
        <v>1</v>
      </c>
      <c r="CD177" s="177">
        <v>0.92503959176491291</v>
      </c>
      <c r="CE177" s="32"/>
      <c r="CF177" s="32">
        <v>0.98819999999999997</v>
      </c>
      <c r="CG177" s="32">
        <v>1</v>
      </c>
      <c r="CH177" s="32">
        <v>1</v>
      </c>
      <c r="CI177" s="32">
        <v>1</v>
      </c>
      <c r="CJ177" s="32">
        <v>1</v>
      </c>
      <c r="CK177" s="32">
        <v>0.93620000000000003</v>
      </c>
      <c r="CL177" s="32">
        <v>0.99839999999999995</v>
      </c>
      <c r="CM177" s="32">
        <v>1</v>
      </c>
      <c r="CN177" s="32">
        <v>0.93520000000000003</v>
      </c>
      <c r="CO177" s="177">
        <v>0.99442896935933145</v>
      </c>
      <c r="CP177" s="32">
        <v>0.99870000000000003</v>
      </c>
      <c r="CQ177" s="32">
        <v>0.82720000000000005</v>
      </c>
      <c r="CR177" s="32">
        <v>1</v>
      </c>
      <c r="CS177" s="32">
        <v>1</v>
      </c>
      <c r="CT177" s="32">
        <v>0.99280000000000002</v>
      </c>
      <c r="CU177" s="32">
        <v>0.99950000000000006</v>
      </c>
      <c r="CV177" s="32"/>
      <c r="CW177" s="32">
        <v>1</v>
      </c>
      <c r="CX177" s="32">
        <v>1</v>
      </c>
      <c r="CY177" s="32">
        <v>0.92530000000000001</v>
      </c>
      <c r="CZ177" s="32">
        <v>0.91849999999999998</v>
      </c>
      <c r="DA177" s="32">
        <v>1</v>
      </c>
    </row>
    <row r="178" spans="1:105" x14ac:dyDescent="0.2">
      <c r="A178" s="2" t="s">
        <v>109</v>
      </c>
      <c r="B178" s="2"/>
      <c r="C178" s="2"/>
      <c r="D178" s="32"/>
      <c r="E178" s="32">
        <v>0.71399999999999997</v>
      </c>
      <c r="F178" s="32">
        <v>0.78639999999999999</v>
      </c>
      <c r="G178" s="32"/>
      <c r="H178" s="32">
        <v>0.73229999999999995</v>
      </c>
      <c r="I178" s="32">
        <v>0.68210000000000004</v>
      </c>
      <c r="J178" s="32">
        <v>0.5927</v>
      </c>
      <c r="K178" s="32">
        <v>1</v>
      </c>
      <c r="L178" s="32">
        <v>1</v>
      </c>
      <c r="M178" s="32">
        <v>0.86670000000000003</v>
      </c>
      <c r="N178" s="32"/>
      <c r="O178" s="32">
        <v>0.78669999999999995</v>
      </c>
      <c r="P178" s="32">
        <v>0.77480000000000004</v>
      </c>
      <c r="Q178" s="32">
        <v>1</v>
      </c>
      <c r="R178" s="32"/>
      <c r="S178" s="32">
        <v>0.95340000000000003</v>
      </c>
      <c r="T178" s="32">
        <v>0.8</v>
      </c>
      <c r="U178" s="32">
        <v>0.73129999999999995</v>
      </c>
      <c r="V178" s="32">
        <v>0.76500000000000001</v>
      </c>
      <c r="W178" s="32">
        <v>0.53349999999999997</v>
      </c>
      <c r="X178" s="32">
        <v>0.87909999999999999</v>
      </c>
      <c r="Y178" s="32">
        <v>0.996</v>
      </c>
      <c r="Z178" s="32">
        <v>0.85609999999999997</v>
      </c>
      <c r="AA178" s="32">
        <v>1</v>
      </c>
      <c r="AB178" s="32">
        <v>1</v>
      </c>
      <c r="AC178" s="32">
        <v>0.7974</v>
      </c>
      <c r="AD178" s="32"/>
      <c r="AE178" s="32">
        <v>0.34470000000000001</v>
      </c>
      <c r="AF178" s="32">
        <v>1</v>
      </c>
      <c r="AG178" s="32">
        <v>0.74809999999999999</v>
      </c>
      <c r="AH178" s="177">
        <v>0.78608296692792967</v>
      </c>
      <c r="AI178" s="32">
        <v>0.78900000000000003</v>
      </c>
      <c r="AJ178" s="32">
        <v>0.86760000000000004</v>
      </c>
      <c r="AK178" s="32"/>
      <c r="AL178" s="32">
        <v>0.76690000000000003</v>
      </c>
      <c r="AM178" s="32">
        <v>0.98880000000000001</v>
      </c>
      <c r="AN178" s="177">
        <v>0.7400666467990572</v>
      </c>
      <c r="AO178" s="32">
        <v>0.74619999999999997</v>
      </c>
      <c r="AP178" s="32">
        <v>0.71120000000000005</v>
      </c>
      <c r="AQ178" s="32">
        <v>0.95330000000000004</v>
      </c>
      <c r="AR178" s="32">
        <v>0.99890000000000001</v>
      </c>
      <c r="AS178" s="32">
        <v>0.86799999999999999</v>
      </c>
      <c r="AT178" s="32"/>
      <c r="AU178" s="32">
        <v>0.69530000000000003</v>
      </c>
      <c r="AV178" s="32"/>
      <c r="AW178" s="32">
        <v>0.71399999999999997</v>
      </c>
      <c r="AX178" s="32">
        <v>1</v>
      </c>
      <c r="AY178" s="32">
        <v>1</v>
      </c>
      <c r="AZ178" s="32">
        <v>0.71719999999999995</v>
      </c>
      <c r="BA178" s="32">
        <v>0.73970000000000002</v>
      </c>
      <c r="BB178" s="32">
        <v>1</v>
      </c>
      <c r="BC178" s="32">
        <v>0.93100000000000005</v>
      </c>
      <c r="BD178" s="32">
        <v>0.68</v>
      </c>
      <c r="BE178" s="177"/>
      <c r="BF178" s="32">
        <v>0.99990000000000001</v>
      </c>
      <c r="BG178" s="32">
        <v>0.89400000000000002</v>
      </c>
      <c r="BH178" s="32"/>
      <c r="BI178" s="32"/>
      <c r="BJ178" s="32">
        <v>0.99990000000000001</v>
      </c>
      <c r="BK178" s="32">
        <v>1</v>
      </c>
      <c r="BL178" s="32"/>
      <c r="BM178" s="32">
        <v>0.99790000000000001</v>
      </c>
      <c r="BN178" s="32"/>
      <c r="BO178" s="32"/>
      <c r="BP178" s="32">
        <v>0.86480000000000001</v>
      </c>
      <c r="BQ178" s="32">
        <v>0.52900000000000003</v>
      </c>
      <c r="BR178" s="32"/>
      <c r="BS178" s="32">
        <v>0.64300000000000002</v>
      </c>
      <c r="BT178" s="32">
        <v>1</v>
      </c>
      <c r="BU178" s="32">
        <v>0.95430000000000004</v>
      </c>
      <c r="BV178" s="32">
        <v>0.79330000000000001</v>
      </c>
      <c r="BW178" s="32">
        <v>0.99929999999999997</v>
      </c>
      <c r="BX178" s="32">
        <v>1</v>
      </c>
      <c r="BY178" s="177">
        <v>0.74845843571792847</v>
      </c>
      <c r="BZ178" s="32">
        <v>0.74839999999999995</v>
      </c>
      <c r="CA178" s="32">
        <v>0.74839999999999995</v>
      </c>
      <c r="CB178" s="32">
        <v>0.74960000000000004</v>
      </c>
      <c r="CC178" s="32">
        <v>0.89749999999999996</v>
      </c>
      <c r="CD178" s="177">
        <v>0.93394817360537119</v>
      </c>
      <c r="CE178" s="32"/>
      <c r="CF178" s="32">
        <v>1</v>
      </c>
      <c r="CG178" s="32">
        <v>0.66659999999999997</v>
      </c>
      <c r="CH178" s="32">
        <v>0.87960000000000005</v>
      </c>
      <c r="CI178" s="32">
        <v>0.99339999999999995</v>
      </c>
      <c r="CJ178" s="32">
        <v>1</v>
      </c>
      <c r="CK178" s="32">
        <v>0.72560000000000002</v>
      </c>
      <c r="CL178" s="32">
        <v>0.94820000000000004</v>
      </c>
      <c r="CM178" s="32"/>
      <c r="CN178" s="32">
        <v>0.85319999999999996</v>
      </c>
      <c r="CO178" s="177">
        <v>0.73365298872922358</v>
      </c>
      <c r="CP178" s="32">
        <v>0.69130000000000003</v>
      </c>
      <c r="CQ178" s="32">
        <v>0.85940000000000005</v>
      </c>
      <c r="CR178" s="32">
        <v>0.99760000000000004</v>
      </c>
      <c r="CS178" s="32">
        <v>1</v>
      </c>
      <c r="CT178" s="32">
        <v>0.94940000000000002</v>
      </c>
      <c r="CU178" s="32">
        <v>0.99970000000000003</v>
      </c>
      <c r="CV178" s="32"/>
      <c r="CW178" s="32">
        <v>1</v>
      </c>
      <c r="CX178" s="32">
        <v>1</v>
      </c>
      <c r="CY178" s="32">
        <v>0.65949999999999998</v>
      </c>
      <c r="CZ178" s="32">
        <v>0.92510000000000003</v>
      </c>
      <c r="DA178" s="32">
        <v>0.98329999999999995</v>
      </c>
    </row>
    <row r="179" spans="1:105" x14ac:dyDescent="0.2">
      <c r="A179" s="2" t="s">
        <v>110</v>
      </c>
      <c r="B179" s="2"/>
      <c r="C179" s="2"/>
      <c r="D179" s="32">
        <v>1</v>
      </c>
      <c r="E179" s="32">
        <v>1</v>
      </c>
      <c r="F179" s="32">
        <v>1</v>
      </c>
      <c r="G179" s="32">
        <v>1</v>
      </c>
      <c r="H179" s="32">
        <v>0.99709999999999999</v>
      </c>
      <c r="I179" s="32">
        <v>1</v>
      </c>
      <c r="J179" s="32">
        <v>0.99860000000000004</v>
      </c>
      <c r="K179" s="32"/>
      <c r="L179" s="32">
        <v>1</v>
      </c>
      <c r="M179" s="32">
        <v>1</v>
      </c>
      <c r="N179" s="32"/>
      <c r="O179" s="32">
        <v>1</v>
      </c>
      <c r="P179" s="32">
        <v>1</v>
      </c>
      <c r="Q179" s="32">
        <v>1</v>
      </c>
      <c r="R179" s="32">
        <v>1</v>
      </c>
      <c r="S179" s="32">
        <v>0.91100000000000003</v>
      </c>
      <c r="T179" s="32">
        <v>1</v>
      </c>
      <c r="U179" s="32">
        <v>1</v>
      </c>
      <c r="V179" s="32">
        <v>1</v>
      </c>
      <c r="W179" s="32">
        <v>1</v>
      </c>
      <c r="X179" s="32">
        <v>0.95720000000000005</v>
      </c>
      <c r="Y179" s="32">
        <v>0.98519999999999996</v>
      </c>
      <c r="Z179" s="32">
        <v>0.98499999999999999</v>
      </c>
      <c r="AA179" s="32">
        <v>1</v>
      </c>
      <c r="AB179" s="32"/>
      <c r="AC179" s="32">
        <v>1</v>
      </c>
      <c r="AD179" s="32"/>
      <c r="AE179" s="32">
        <v>0.99919999999999998</v>
      </c>
      <c r="AF179" s="32">
        <v>1</v>
      </c>
      <c r="AG179" s="32">
        <v>1</v>
      </c>
      <c r="AH179" s="177">
        <v>0.96078431372549022</v>
      </c>
      <c r="AI179" s="32">
        <v>0.95350000000000001</v>
      </c>
      <c r="AJ179" s="32">
        <v>1</v>
      </c>
      <c r="AK179" s="32"/>
      <c r="AL179" s="32">
        <v>1</v>
      </c>
      <c r="AM179" s="32"/>
      <c r="AN179" s="177">
        <v>0.98869143780290791</v>
      </c>
      <c r="AO179" s="32">
        <v>0.98370000000000002</v>
      </c>
      <c r="AP179" s="32">
        <v>0.99750000000000005</v>
      </c>
      <c r="AQ179" s="32">
        <v>1</v>
      </c>
      <c r="AR179" s="32">
        <v>1</v>
      </c>
      <c r="AS179" s="32">
        <v>0.997</v>
      </c>
      <c r="AT179" s="32"/>
      <c r="AU179" s="32">
        <v>0.93210000000000004</v>
      </c>
      <c r="AV179" s="32"/>
      <c r="AW179" s="32">
        <v>0.99909999999999999</v>
      </c>
      <c r="AX179" s="32">
        <v>0.9718</v>
      </c>
      <c r="AY179" s="32">
        <v>1</v>
      </c>
      <c r="AZ179" s="32">
        <v>0.95199999999999996</v>
      </c>
      <c r="BA179" s="32">
        <v>0.9375</v>
      </c>
      <c r="BB179" s="32">
        <v>0.9677</v>
      </c>
      <c r="BC179" s="32">
        <v>0.99519999999999997</v>
      </c>
      <c r="BD179" s="32">
        <v>1</v>
      </c>
      <c r="BE179" s="177">
        <v>1</v>
      </c>
      <c r="BF179" s="32">
        <v>1</v>
      </c>
      <c r="BG179" s="32">
        <v>1</v>
      </c>
      <c r="BH179" s="32"/>
      <c r="BI179" s="32"/>
      <c r="BJ179" s="32">
        <v>1</v>
      </c>
      <c r="BK179" s="32">
        <v>1</v>
      </c>
      <c r="BL179" s="32"/>
      <c r="BM179" s="32"/>
      <c r="BN179" s="32"/>
      <c r="BO179" s="32">
        <v>1</v>
      </c>
      <c r="BP179" s="32">
        <v>1</v>
      </c>
      <c r="BQ179" s="32">
        <v>1</v>
      </c>
      <c r="BR179" s="32">
        <v>1</v>
      </c>
      <c r="BS179" s="32">
        <v>0.99619999999999997</v>
      </c>
      <c r="BT179" s="32">
        <v>1</v>
      </c>
      <c r="BU179" s="32">
        <v>1</v>
      </c>
      <c r="BV179" s="32">
        <v>0.99570000000000003</v>
      </c>
      <c r="BW179" s="32">
        <v>1</v>
      </c>
      <c r="BX179" s="32">
        <v>1</v>
      </c>
      <c r="BY179" s="177">
        <v>0.99771167048054921</v>
      </c>
      <c r="BZ179" s="32">
        <v>0.99770000000000003</v>
      </c>
      <c r="CA179" s="32">
        <v>1</v>
      </c>
      <c r="CB179" s="32"/>
      <c r="CC179" s="32">
        <v>0.98980000000000001</v>
      </c>
      <c r="CD179" s="177">
        <v>0.99745048048636986</v>
      </c>
      <c r="CE179" s="32"/>
      <c r="CF179" s="32">
        <v>1</v>
      </c>
      <c r="CG179" s="32">
        <v>0.8911</v>
      </c>
      <c r="CH179" s="32">
        <v>1</v>
      </c>
      <c r="CI179" s="32">
        <v>1</v>
      </c>
      <c r="CJ179" s="32">
        <v>1</v>
      </c>
      <c r="CK179" s="32">
        <v>0.999</v>
      </c>
      <c r="CL179" s="32">
        <v>0.95520000000000005</v>
      </c>
      <c r="CM179" s="32">
        <v>1</v>
      </c>
      <c r="CN179" s="32">
        <v>0.98670000000000002</v>
      </c>
      <c r="CO179" s="177">
        <v>0.99848797250859112</v>
      </c>
      <c r="CP179" s="32">
        <v>0.99850000000000005</v>
      </c>
      <c r="CQ179" s="32">
        <v>1</v>
      </c>
      <c r="CR179" s="32">
        <v>1</v>
      </c>
      <c r="CS179" s="32">
        <v>1</v>
      </c>
      <c r="CT179" s="32">
        <v>0.9859</v>
      </c>
      <c r="CU179" s="32">
        <v>1</v>
      </c>
      <c r="CV179" s="32"/>
      <c r="CW179" s="32">
        <v>1</v>
      </c>
      <c r="CX179" s="32">
        <v>1</v>
      </c>
      <c r="CY179" s="32">
        <v>1</v>
      </c>
      <c r="CZ179" s="32">
        <v>1</v>
      </c>
      <c r="DA179" s="32">
        <v>1</v>
      </c>
    </row>
    <row r="180" spans="1:105" x14ac:dyDescent="0.2">
      <c r="A180" s="2" t="s">
        <v>111</v>
      </c>
      <c r="B180" s="2"/>
      <c r="C180" s="2"/>
      <c r="D180" s="32">
        <v>1</v>
      </c>
      <c r="E180" s="32">
        <v>1</v>
      </c>
      <c r="F180" s="32">
        <v>0.99329999999999996</v>
      </c>
      <c r="G180" s="32">
        <v>1</v>
      </c>
      <c r="H180" s="32">
        <v>0.98360000000000003</v>
      </c>
      <c r="I180" s="32">
        <v>1</v>
      </c>
      <c r="J180" s="32">
        <v>0.97689999999999999</v>
      </c>
      <c r="K180" s="32">
        <v>0.96689999999999998</v>
      </c>
      <c r="L180" s="32">
        <v>1</v>
      </c>
      <c r="M180" s="32">
        <v>1</v>
      </c>
      <c r="N180" s="32"/>
      <c r="O180" s="32">
        <v>1</v>
      </c>
      <c r="P180" s="32">
        <v>1</v>
      </c>
      <c r="Q180" s="32">
        <v>1</v>
      </c>
      <c r="R180" s="32">
        <v>1</v>
      </c>
      <c r="S180" s="32">
        <v>0.87890000000000001</v>
      </c>
      <c r="T180" s="32">
        <v>0.96150000000000002</v>
      </c>
      <c r="U180" s="32">
        <v>1</v>
      </c>
      <c r="V180" s="32">
        <v>0.88239999999999996</v>
      </c>
      <c r="W180" s="32"/>
      <c r="X180" s="32">
        <v>0.92649999999999999</v>
      </c>
      <c r="Y180" s="32">
        <v>1</v>
      </c>
      <c r="Z180" s="32">
        <v>0.9728</v>
      </c>
      <c r="AA180" s="32">
        <v>1</v>
      </c>
      <c r="AB180" s="32">
        <v>1</v>
      </c>
      <c r="AC180" s="32">
        <v>0.98609999999999998</v>
      </c>
      <c r="AD180" s="32"/>
      <c r="AE180" s="32">
        <v>1</v>
      </c>
      <c r="AF180" s="32">
        <v>1</v>
      </c>
      <c r="AG180" s="32">
        <v>1</v>
      </c>
      <c r="AH180" s="177">
        <v>0.97776572668112793</v>
      </c>
      <c r="AI180" s="32">
        <v>0.97760000000000002</v>
      </c>
      <c r="AJ180" s="32">
        <v>1</v>
      </c>
      <c r="AK180" s="32">
        <v>0.85189999999999999</v>
      </c>
      <c r="AL180" s="32">
        <v>0.91669999999999996</v>
      </c>
      <c r="AM180" s="32">
        <v>0.97960000000000003</v>
      </c>
      <c r="AN180" s="177">
        <v>0.97583373610439827</v>
      </c>
      <c r="AO180" s="32">
        <v>0.96379999999999999</v>
      </c>
      <c r="AP180" s="32">
        <v>1</v>
      </c>
      <c r="AQ180" s="32">
        <v>1</v>
      </c>
      <c r="AR180" s="32">
        <v>1</v>
      </c>
      <c r="AS180" s="32">
        <v>0.99160000000000004</v>
      </c>
      <c r="AT180" s="32"/>
      <c r="AU180" s="32">
        <v>0.99780000000000002</v>
      </c>
      <c r="AV180" s="32">
        <v>1</v>
      </c>
      <c r="AW180" s="32">
        <v>0.95140000000000002</v>
      </c>
      <c r="AX180" s="32">
        <v>1</v>
      </c>
      <c r="AY180" s="32">
        <v>1</v>
      </c>
      <c r="AZ180" s="32">
        <v>1</v>
      </c>
      <c r="BA180" s="32">
        <v>0.99860000000000004</v>
      </c>
      <c r="BB180" s="32">
        <v>1</v>
      </c>
      <c r="BC180" s="32">
        <v>0.96799999999999997</v>
      </c>
      <c r="BD180" s="32">
        <v>0.99770000000000003</v>
      </c>
      <c r="BE180" s="32"/>
      <c r="BF180" s="32">
        <v>0.96250000000000002</v>
      </c>
      <c r="BG180" s="32">
        <v>1</v>
      </c>
      <c r="BH180" s="32"/>
      <c r="BI180" s="32"/>
      <c r="BJ180" s="32">
        <v>0.9627</v>
      </c>
      <c r="BK180" s="32">
        <v>1</v>
      </c>
      <c r="BL180" s="32"/>
      <c r="BM180" s="32">
        <v>0.99680000000000002</v>
      </c>
      <c r="BN180" s="32"/>
      <c r="BO180" s="32">
        <v>1</v>
      </c>
      <c r="BP180" s="32">
        <v>0.93330000000000002</v>
      </c>
      <c r="BQ180" s="32">
        <v>1</v>
      </c>
      <c r="BR180" s="32">
        <v>1</v>
      </c>
      <c r="BS180" s="32">
        <v>0.97409999999999997</v>
      </c>
      <c r="BT180" s="32">
        <v>1</v>
      </c>
      <c r="BU180" s="32"/>
      <c r="BV180" s="32">
        <v>0.94589999999999996</v>
      </c>
      <c r="BW180" s="32">
        <v>1</v>
      </c>
      <c r="BX180" s="32">
        <v>1</v>
      </c>
      <c r="BY180" s="177">
        <v>0.9838709677419355</v>
      </c>
      <c r="BZ180" s="32">
        <v>0.98270000000000002</v>
      </c>
      <c r="CA180" s="32">
        <v>1</v>
      </c>
      <c r="CB180" s="32">
        <v>1</v>
      </c>
      <c r="CC180" s="32">
        <v>0.89159999999999995</v>
      </c>
      <c r="CD180" s="177">
        <v>0.99932992712957536</v>
      </c>
      <c r="CE180" s="32"/>
      <c r="CF180" s="32">
        <v>1</v>
      </c>
      <c r="CG180" s="32">
        <v>0.98380000000000001</v>
      </c>
      <c r="CH180" s="32">
        <v>1</v>
      </c>
      <c r="CI180" s="32">
        <v>1</v>
      </c>
      <c r="CJ180" s="32">
        <v>1</v>
      </c>
      <c r="CK180" s="32">
        <v>1</v>
      </c>
      <c r="CL180" s="32">
        <v>1</v>
      </c>
      <c r="CM180" s="32"/>
      <c r="CN180" s="32">
        <v>0.97140000000000004</v>
      </c>
      <c r="CO180" s="177">
        <v>0.97691197691197695</v>
      </c>
      <c r="CP180" s="32">
        <v>0.96809999999999996</v>
      </c>
      <c r="CQ180" s="32">
        <v>1</v>
      </c>
      <c r="CR180" s="32">
        <v>1</v>
      </c>
      <c r="CS180" s="32">
        <v>1</v>
      </c>
      <c r="CT180" s="32">
        <v>0.99350000000000005</v>
      </c>
      <c r="CU180" s="32">
        <v>1</v>
      </c>
      <c r="CV180" s="32"/>
      <c r="CW180" s="32">
        <v>0.95720000000000005</v>
      </c>
      <c r="CX180" s="32"/>
      <c r="CY180" s="32">
        <v>0.9798</v>
      </c>
      <c r="CZ180" s="32">
        <v>1</v>
      </c>
      <c r="DA180" s="32">
        <v>1</v>
      </c>
    </row>
    <row r="181" spans="1:105" x14ac:dyDescent="0.2">
      <c r="A181" s="2" t="s">
        <v>112</v>
      </c>
      <c r="B181" s="2"/>
      <c r="C181" s="2"/>
      <c r="D181" s="32">
        <v>1</v>
      </c>
      <c r="E181" s="32">
        <v>1</v>
      </c>
      <c r="F181" s="32">
        <v>1</v>
      </c>
      <c r="G181" s="32"/>
      <c r="H181" s="32">
        <v>0.9</v>
      </c>
      <c r="I181" s="32">
        <v>0.86990000000000001</v>
      </c>
      <c r="J181" s="32">
        <v>1</v>
      </c>
      <c r="K181" s="32">
        <v>1</v>
      </c>
      <c r="L181" s="32">
        <v>1</v>
      </c>
      <c r="M181" s="32">
        <v>0.94750000000000001</v>
      </c>
      <c r="N181" s="32"/>
      <c r="O181" s="32">
        <v>1</v>
      </c>
      <c r="P181" s="32">
        <v>0.93330000000000002</v>
      </c>
      <c r="Q181" s="32"/>
      <c r="R181" s="32">
        <v>1</v>
      </c>
      <c r="S181" s="32">
        <v>0.94210000000000005</v>
      </c>
      <c r="T181" s="32">
        <v>0.96340000000000003</v>
      </c>
      <c r="U181" s="32">
        <v>0.95099999999999996</v>
      </c>
      <c r="V181" s="32"/>
      <c r="W181" s="32">
        <v>1</v>
      </c>
      <c r="X181" s="32">
        <v>1</v>
      </c>
      <c r="Y181" s="32">
        <v>1</v>
      </c>
      <c r="Z181" s="32">
        <v>1</v>
      </c>
      <c r="AA181" s="32">
        <v>1</v>
      </c>
      <c r="AB181" s="32">
        <v>1</v>
      </c>
      <c r="AC181" s="32"/>
      <c r="AD181" s="32"/>
      <c r="AE181" s="32">
        <v>0.96299999999999997</v>
      </c>
      <c r="AF181" s="32">
        <v>1</v>
      </c>
      <c r="AG181" s="32">
        <v>1</v>
      </c>
      <c r="AH181" s="177">
        <v>0.92688172043010753</v>
      </c>
      <c r="AI181" s="32">
        <v>0.92569999999999997</v>
      </c>
      <c r="AJ181" s="32">
        <v>1</v>
      </c>
      <c r="AK181" s="32">
        <v>1</v>
      </c>
      <c r="AL181" s="32">
        <v>1</v>
      </c>
      <c r="AM181" s="32">
        <v>1</v>
      </c>
      <c r="AN181" s="177">
        <v>0.97435897435897434</v>
      </c>
      <c r="AO181" s="32">
        <v>0.97340000000000004</v>
      </c>
      <c r="AP181" s="32">
        <v>0.97960000000000003</v>
      </c>
      <c r="AQ181" s="32">
        <v>0.875</v>
      </c>
      <c r="AR181" s="32">
        <v>1</v>
      </c>
      <c r="AS181" s="32">
        <v>0.93369999999999997</v>
      </c>
      <c r="AT181" s="32"/>
      <c r="AU181" s="32"/>
      <c r="AV181" s="32"/>
      <c r="AW181" s="32">
        <v>0.999</v>
      </c>
      <c r="AX181" s="32"/>
      <c r="AY181" s="32">
        <v>1</v>
      </c>
      <c r="AZ181" s="32">
        <v>0.98670000000000002</v>
      </c>
      <c r="BA181" s="32">
        <v>0.96799999999999997</v>
      </c>
      <c r="BB181" s="32">
        <v>0.94120000000000004</v>
      </c>
      <c r="BC181" s="32">
        <v>1</v>
      </c>
      <c r="BD181" s="32">
        <v>0.96199999999999997</v>
      </c>
      <c r="BE181" s="32">
        <v>0.9</v>
      </c>
      <c r="BF181" s="32">
        <v>1</v>
      </c>
      <c r="BG181" s="32">
        <v>1</v>
      </c>
      <c r="BH181" s="32"/>
      <c r="BI181" s="32"/>
      <c r="BJ181" s="32">
        <v>1</v>
      </c>
      <c r="BK181" s="32"/>
      <c r="BL181" s="32"/>
      <c r="BM181" s="32"/>
      <c r="BN181" s="32">
        <v>1</v>
      </c>
      <c r="BO181" s="32">
        <v>1</v>
      </c>
      <c r="BP181" s="32">
        <v>1</v>
      </c>
      <c r="BQ181" s="32">
        <v>1</v>
      </c>
      <c r="BR181" s="32">
        <v>1</v>
      </c>
      <c r="BS181" s="32">
        <v>1</v>
      </c>
      <c r="BT181" s="32">
        <v>1</v>
      </c>
      <c r="BU181" s="32">
        <v>1</v>
      </c>
      <c r="BV181" s="32"/>
      <c r="BW181" s="32">
        <v>1</v>
      </c>
      <c r="BX181" s="32">
        <v>1</v>
      </c>
      <c r="BY181" s="177">
        <v>0.98</v>
      </c>
      <c r="BZ181" s="32">
        <v>0.98899999999999999</v>
      </c>
      <c r="CA181" s="32">
        <v>1</v>
      </c>
      <c r="CB181" s="32">
        <v>0.5</v>
      </c>
      <c r="CC181" s="32">
        <v>1</v>
      </c>
      <c r="CD181" s="177">
        <v>0.78501228501228504</v>
      </c>
      <c r="CE181" s="32"/>
      <c r="CF181" s="32"/>
      <c r="CG181" s="32">
        <v>1</v>
      </c>
      <c r="CH181" s="32">
        <v>1</v>
      </c>
      <c r="CI181" s="32">
        <v>1</v>
      </c>
      <c r="CJ181" s="32">
        <v>0.97870000000000001</v>
      </c>
      <c r="CK181" s="32">
        <v>1</v>
      </c>
      <c r="CL181" s="32">
        <v>0.998</v>
      </c>
      <c r="CM181" s="32">
        <v>1</v>
      </c>
      <c r="CN181" s="32">
        <v>0.89300000000000002</v>
      </c>
      <c r="CO181" s="177">
        <v>1</v>
      </c>
      <c r="CP181" s="32">
        <v>1</v>
      </c>
      <c r="CQ181" s="32">
        <v>1</v>
      </c>
      <c r="CR181" s="32">
        <v>1</v>
      </c>
      <c r="CS181" s="32">
        <v>0.94810000000000005</v>
      </c>
      <c r="CT181" s="32">
        <v>0.82509999999999994</v>
      </c>
      <c r="CU181" s="32">
        <v>1</v>
      </c>
      <c r="CV181" s="32"/>
      <c r="CW181" s="32"/>
      <c r="CX181" s="32">
        <v>1</v>
      </c>
      <c r="CY181" s="32">
        <v>0.97670000000000001</v>
      </c>
      <c r="CZ181" s="32">
        <v>1</v>
      </c>
      <c r="DA181" s="32">
        <v>1</v>
      </c>
    </row>
    <row r="182" spans="1:105" x14ac:dyDescent="0.2">
      <c r="A182" s="2" t="s">
        <v>113</v>
      </c>
      <c r="B182" s="2"/>
      <c r="C182" s="2"/>
      <c r="D182" s="32"/>
      <c r="E182" s="32"/>
      <c r="F182" s="32">
        <v>1</v>
      </c>
      <c r="G182" s="32">
        <v>1</v>
      </c>
      <c r="H182" s="32"/>
      <c r="I182" s="32"/>
      <c r="J182" s="32">
        <v>1</v>
      </c>
      <c r="K182" s="32"/>
      <c r="L182" s="32"/>
      <c r="M182" s="32"/>
      <c r="N182" s="32"/>
      <c r="O182" s="32"/>
      <c r="P182" s="32"/>
      <c r="Q182" s="32"/>
      <c r="R182" s="32">
        <v>1</v>
      </c>
      <c r="S182" s="32"/>
      <c r="T182" s="32"/>
      <c r="U182" s="32"/>
      <c r="V182" s="32"/>
      <c r="W182" s="32"/>
      <c r="X182" s="32"/>
      <c r="Y182" s="32"/>
      <c r="Z182" s="32">
        <v>1</v>
      </c>
      <c r="AA182" s="32"/>
      <c r="AB182" s="32"/>
      <c r="AC182" s="32">
        <v>1</v>
      </c>
      <c r="AD182" s="32"/>
      <c r="AE182" s="32"/>
      <c r="AF182" s="32"/>
      <c r="AG182" s="32">
        <v>1</v>
      </c>
      <c r="AH182" s="177" t="e">
        <v>#DIV/0!</v>
      </c>
      <c r="AI182" s="32"/>
      <c r="AJ182" s="32"/>
      <c r="AK182" s="32">
        <v>1</v>
      </c>
      <c r="AL182" s="32">
        <v>1</v>
      </c>
      <c r="AM182" s="32">
        <v>1</v>
      </c>
      <c r="AN182" s="177">
        <v>1</v>
      </c>
      <c r="AO182" s="32"/>
      <c r="AP182" s="32">
        <v>1</v>
      </c>
      <c r="AQ182" s="32">
        <v>1</v>
      </c>
      <c r="AR182" s="32"/>
      <c r="AS182" s="32"/>
      <c r="AT182" s="32"/>
      <c r="AU182" s="32">
        <v>0.72689999999999999</v>
      </c>
      <c r="AV182" s="32"/>
      <c r="AW182" s="32"/>
      <c r="AX182" s="32">
        <v>1</v>
      </c>
      <c r="AY182" s="32"/>
      <c r="AZ182" s="32"/>
      <c r="BA182" s="32">
        <v>1</v>
      </c>
      <c r="BB182" s="32"/>
      <c r="BC182" s="32"/>
      <c r="BD182" s="32"/>
      <c r="BE182" s="32"/>
      <c r="BF182" s="32"/>
      <c r="BG182" s="32">
        <v>1</v>
      </c>
      <c r="BH182" s="32"/>
      <c r="BI182" s="32"/>
      <c r="BJ182" s="32"/>
      <c r="BK182" s="32">
        <v>1</v>
      </c>
      <c r="BL182" s="32"/>
      <c r="BM182" s="32"/>
      <c r="BN182" s="32">
        <v>1</v>
      </c>
      <c r="BO182" s="32">
        <v>0.95099999999999996</v>
      </c>
      <c r="BP182" s="32">
        <v>1</v>
      </c>
      <c r="BQ182" s="32">
        <v>1</v>
      </c>
      <c r="BR182" s="32">
        <v>1</v>
      </c>
      <c r="BS182" s="32"/>
      <c r="BT182" s="32"/>
      <c r="BU182" s="32"/>
      <c r="BV182" s="32"/>
      <c r="BW182" s="32"/>
      <c r="BX182" s="32"/>
      <c r="BY182" s="177" t="e">
        <v>#DIV/0!</v>
      </c>
      <c r="BZ182" s="32"/>
      <c r="CA182" s="32"/>
      <c r="CB182" s="32"/>
      <c r="CC182" s="32">
        <v>1</v>
      </c>
      <c r="CD182" s="177" t="e">
        <v>#DIV/0!</v>
      </c>
      <c r="CE182" s="32"/>
      <c r="CF182" s="32"/>
      <c r="CG182" s="32"/>
      <c r="CH182" s="32"/>
      <c r="CI182" s="32"/>
      <c r="CJ182" s="32">
        <v>0.97899999999999998</v>
      </c>
      <c r="CK182" s="32"/>
      <c r="CL182" s="32">
        <v>0.9</v>
      </c>
      <c r="CM182" s="32"/>
      <c r="CN182" s="32"/>
      <c r="CO182" s="177">
        <v>0.97</v>
      </c>
      <c r="CP182" s="32"/>
      <c r="CQ182" s="32"/>
      <c r="CR182" s="32">
        <v>0.97</v>
      </c>
      <c r="CS182" s="32">
        <v>1</v>
      </c>
      <c r="CT182" s="32">
        <v>0.87880000000000003</v>
      </c>
      <c r="CU182" s="32"/>
      <c r="CV182" s="32"/>
      <c r="CW182" s="32"/>
      <c r="CX182" s="32"/>
      <c r="CY182" s="32"/>
      <c r="CZ182" s="32">
        <v>1</v>
      </c>
      <c r="DA182" s="32"/>
    </row>
    <row r="183" spans="1:105" x14ac:dyDescent="0.2">
      <c r="A183" s="2" t="s">
        <v>115</v>
      </c>
      <c r="B183" s="2"/>
      <c r="C183" s="2"/>
      <c r="D183" s="32">
        <v>2.8299999999999999E-4</v>
      </c>
      <c r="E183" s="32">
        <v>0.44003199999999998</v>
      </c>
      <c r="F183" s="32">
        <v>0.105708</v>
      </c>
      <c r="G183" s="32">
        <v>4.8630000000000001E-3</v>
      </c>
      <c r="H183" s="32">
        <v>8.6459999999999992E-3</v>
      </c>
      <c r="I183" s="32">
        <v>2.8715999999999998E-2</v>
      </c>
      <c r="J183" s="32">
        <v>4.3606470000000002</v>
      </c>
      <c r="K183" s="32">
        <v>1.18E-4</v>
      </c>
      <c r="L183" s="32">
        <v>0.93123599999999995</v>
      </c>
      <c r="M183" s="32">
        <v>1.2970000000000001E-2</v>
      </c>
      <c r="N183" s="32"/>
      <c r="O183" s="32">
        <v>8.6200000000000003E-4</v>
      </c>
      <c r="P183" s="32">
        <v>1.2489999999999999E-3</v>
      </c>
      <c r="Q183" s="32">
        <v>6.5</v>
      </c>
      <c r="R183" s="238">
        <v>0</v>
      </c>
      <c r="S183" s="32">
        <v>1.6799999999999999E-4</v>
      </c>
      <c r="T183" s="32">
        <v>1.4241E-2</v>
      </c>
      <c r="U183" s="32">
        <v>1.0565E-2</v>
      </c>
      <c r="V183" s="32">
        <v>9.672E-3</v>
      </c>
      <c r="W183" s="32">
        <v>1.5909089999999999</v>
      </c>
      <c r="X183" s="32">
        <v>1.1259999999999999E-2</v>
      </c>
      <c r="Y183" s="32">
        <v>2.2783999999999999E-2</v>
      </c>
      <c r="Z183" s="32">
        <v>0.105463</v>
      </c>
      <c r="AA183" s="32"/>
      <c r="AB183" s="32">
        <v>1</v>
      </c>
      <c r="AC183" s="32">
        <v>6.2017000000000003E-2</v>
      </c>
      <c r="AD183" s="32"/>
      <c r="AE183" s="32">
        <v>2.3990000000000001E-3</v>
      </c>
      <c r="AF183" s="238">
        <v>0</v>
      </c>
      <c r="AG183" s="32">
        <v>3.2290000000000001E-3</v>
      </c>
      <c r="AH183" s="177">
        <v>0.14704969314898392</v>
      </c>
      <c r="AI183" s="32">
        <v>3.7620000000000002E-3</v>
      </c>
      <c r="AJ183" s="32">
        <v>4.9916869999999998</v>
      </c>
      <c r="AK183" s="32">
        <v>6.2102999999999998E-2</v>
      </c>
      <c r="AL183" s="32">
        <v>0.160798</v>
      </c>
      <c r="AM183" s="238">
        <v>0</v>
      </c>
      <c r="AN183" s="177">
        <v>2.1922938458621921E-2</v>
      </c>
      <c r="AO183" s="32">
        <v>2.0483999999999999E-2</v>
      </c>
      <c r="AP183" s="32">
        <v>2.6853999999999999E-2</v>
      </c>
      <c r="AQ183" s="32"/>
      <c r="AR183" s="238">
        <v>0</v>
      </c>
      <c r="AS183" s="32">
        <v>2.6179999999999998E-2</v>
      </c>
      <c r="AT183" s="32"/>
      <c r="AU183" s="32">
        <v>0.23633399999999999</v>
      </c>
      <c r="AV183" s="238">
        <v>0</v>
      </c>
      <c r="AW183" s="32">
        <v>2.0760000000000001E-2</v>
      </c>
      <c r="AX183" s="32">
        <v>1.3712999999999999E-2</v>
      </c>
      <c r="AY183" s="32">
        <v>7.5299999999999998E-4</v>
      </c>
      <c r="AZ183" s="32">
        <v>1.3757E-2</v>
      </c>
      <c r="BA183" s="32">
        <v>0.26736700000000002</v>
      </c>
      <c r="BB183" s="32">
        <v>0.223</v>
      </c>
      <c r="BC183" s="32">
        <v>7.4700000000000005E-4</v>
      </c>
      <c r="BD183" s="32">
        <v>2.4421000000000002E-2</v>
      </c>
      <c r="BE183" s="32">
        <v>4.3579999999999999E-3</v>
      </c>
      <c r="BF183" s="32">
        <v>0.316386</v>
      </c>
      <c r="BG183" s="32">
        <v>0.15354899999999999</v>
      </c>
      <c r="BH183" s="32"/>
      <c r="BI183" s="32"/>
      <c r="BJ183" s="32">
        <v>1.273E-3</v>
      </c>
      <c r="BK183" s="32">
        <v>2.5609999999999999E-3</v>
      </c>
      <c r="BL183" s="32"/>
      <c r="BM183" s="32">
        <v>8.3046999999999996E-2</v>
      </c>
      <c r="BN183" s="32">
        <v>1.1494000000000001E-2</v>
      </c>
      <c r="BO183" s="32">
        <v>0.103007</v>
      </c>
      <c r="BP183" s="32">
        <v>5.8444999999999997E-2</v>
      </c>
      <c r="BQ183" s="32">
        <v>3.0839999999999999E-3</v>
      </c>
      <c r="BR183" s="238">
        <v>0</v>
      </c>
      <c r="BS183" s="32">
        <v>8.7333999999999995E-2</v>
      </c>
      <c r="BT183" s="32">
        <v>6.4285999999999996E-2</v>
      </c>
      <c r="BU183" s="32">
        <v>4.1199999999999999E-4</v>
      </c>
      <c r="BV183" s="32">
        <v>1.3198E-2</v>
      </c>
      <c r="BW183" s="238">
        <v>0</v>
      </c>
      <c r="BX183" s="32">
        <v>0.41856700000000002</v>
      </c>
      <c r="BY183" s="177">
        <v>2.2834525803014157E-2</v>
      </c>
      <c r="BZ183" s="32">
        <v>2.4354000000000001E-2</v>
      </c>
      <c r="CA183" s="238">
        <v>0</v>
      </c>
      <c r="CB183" s="238">
        <v>0</v>
      </c>
      <c r="CC183" s="32">
        <v>3.6435000000000002E-2</v>
      </c>
      <c r="CD183" s="177">
        <v>8.4967553669088244E-2</v>
      </c>
      <c r="CE183" s="32"/>
      <c r="CF183" s="32">
        <v>0.209421</v>
      </c>
      <c r="CG183" s="32">
        <v>3.9428999999999999E-2</v>
      </c>
      <c r="CH183" s="32">
        <v>6.1727999999999998E-2</v>
      </c>
      <c r="CI183" s="32">
        <v>2.6200000000000003E-4</v>
      </c>
      <c r="CJ183" s="32">
        <v>1.0784999999999999E-2</v>
      </c>
      <c r="CK183" s="32">
        <v>6.7999999999999999E-5</v>
      </c>
      <c r="CL183" s="32">
        <v>0.10889500000000001</v>
      </c>
      <c r="CM183" s="32">
        <v>1.2755000000000001E-2</v>
      </c>
      <c r="CN183" s="32">
        <v>6.1574999999999998E-2</v>
      </c>
      <c r="CO183" s="177">
        <v>7.4070581598009291E-2</v>
      </c>
      <c r="CP183" s="32">
        <v>7.9757999999999996E-2</v>
      </c>
      <c r="CQ183" s="32">
        <v>7.6249999999999998E-3</v>
      </c>
      <c r="CR183" s="32">
        <v>1.0913000000000001E-2</v>
      </c>
      <c r="CS183" s="32">
        <v>8.6200000000000003E-4</v>
      </c>
      <c r="CT183" s="32">
        <v>7.5887999999999997E-2</v>
      </c>
      <c r="CU183" s="32">
        <v>8.2529999999999999E-3</v>
      </c>
      <c r="CV183" s="32"/>
      <c r="CW183" s="32"/>
      <c r="CX183" s="238">
        <v>0</v>
      </c>
      <c r="CY183" s="32">
        <v>3.1088999999999999E-2</v>
      </c>
      <c r="CZ183" s="32">
        <v>0.12368700000000001</v>
      </c>
      <c r="DA183" s="32">
        <v>6.4899999999999995E-4</v>
      </c>
    </row>
    <row r="184" spans="1:105" x14ac:dyDescent="0.2">
      <c r="A184" s="2" t="s">
        <v>116</v>
      </c>
      <c r="B184" s="2"/>
      <c r="C184" s="2"/>
      <c r="D184" s="238">
        <v>0</v>
      </c>
      <c r="E184" s="32">
        <v>0.757274</v>
      </c>
      <c r="F184" s="32">
        <v>7.5937000000000004E-2</v>
      </c>
      <c r="G184" s="32">
        <v>5.6313000000000002E-2</v>
      </c>
      <c r="H184" s="32">
        <v>4.7109999999999999E-2</v>
      </c>
      <c r="I184" s="32">
        <v>0.188724</v>
      </c>
      <c r="J184" s="32">
        <v>6.3210000000000002E-2</v>
      </c>
      <c r="K184" s="32">
        <v>5.8E-5</v>
      </c>
      <c r="L184" s="32">
        <v>1.2800000000000001E-3</v>
      </c>
      <c r="M184" s="32">
        <v>0.28340300000000002</v>
      </c>
      <c r="N184" s="32"/>
      <c r="O184" s="32">
        <v>4.4999999999999999E-4</v>
      </c>
      <c r="P184" s="32">
        <v>1.2489999999999999E-3</v>
      </c>
      <c r="Q184" s="32"/>
      <c r="R184" s="32">
        <v>2.201022</v>
      </c>
      <c r="S184" s="32">
        <v>1.1384999999999999E-2</v>
      </c>
      <c r="T184" s="32">
        <v>9.8040000000000002E-3</v>
      </c>
      <c r="U184" s="32">
        <v>5.0596000000000002E-2</v>
      </c>
      <c r="V184" s="238">
        <v>0</v>
      </c>
      <c r="W184" s="32">
        <v>0.71428599999999998</v>
      </c>
      <c r="X184" s="32">
        <v>0.99647200000000002</v>
      </c>
      <c r="Y184" s="32">
        <v>3.1551999999999997E-2</v>
      </c>
      <c r="Z184" s="32">
        <v>6.7400000000000002E-2</v>
      </c>
      <c r="AA184" s="32"/>
      <c r="AB184" s="32">
        <v>1</v>
      </c>
      <c r="AC184" s="32">
        <v>6.9419999999999996E-2</v>
      </c>
      <c r="AD184" s="32"/>
      <c r="AE184" s="32">
        <v>3.5489E-2</v>
      </c>
      <c r="AF184" s="238">
        <v>0</v>
      </c>
      <c r="AG184" s="32">
        <v>2.19922</v>
      </c>
      <c r="AH184" s="177">
        <v>2.6014865637507146E-2</v>
      </c>
      <c r="AI184" s="32">
        <v>2.6759000000000002E-2</v>
      </c>
      <c r="AJ184" s="32">
        <v>8.3100000000000003E-4</v>
      </c>
      <c r="AK184" s="32">
        <v>1.1972050000000001</v>
      </c>
      <c r="AL184" s="32">
        <v>1.81203</v>
      </c>
      <c r="AM184" s="32">
        <v>1.072E-3</v>
      </c>
      <c r="AN184" s="177">
        <v>8.1823562688638718E-2</v>
      </c>
      <c r="AO184" s="32">
        <v>0.10011</v>
      </c>
      <c r="AP184" s="32">
        <v>1.9137000000000001E-2</v>
      </c>
      <c r="AQ184" s="32">
        <v>1</v>
      </c>
      <c r="AR184" s="238">
        <v>0</v>
      </c>
      <c r="AS184" s="32">
        <v>0.52303999999999995</v>
      </c>
      <c r="AT184" s="32"/>
      <c r="AU184" s="32">
        <v>0.69018599999999997</v>
      </c>
      <c r="AV184" s="238">
        <v>0</v>
      </c>
      <c r="AW184" s="32">
        <v>8.4179000000000004E-2</v>
      </c>
      <c r="AX184" s="32">
        <v>1.4168E-2</v>
      </c>
      <c r="AY184" s="32">
        <v>2.6600000000000001E-4</v>
      </c>
      <c r="AZ184" s="32">
        <v>0.24166099999999999</v>
      </c>
      <c r="BA184" s="32">
        <v>9.8413E-2</v>
      </c>
      <c r="BB184" s="32">
        <v>0.23982300000000001</v>
      </c>
      <c r="BC184" s="32">
        <v>3.9459999999999999E-3</v>
      </c>
      <c r="BD184" s="32">
        <v>0.105465</v>
      </c>
      <c r="BE184" s="32">
        <v>9.1830000000000002E-3</v>
      </c>
      <c r="BF184" s="238">
        <v>0</v>
      </c>
      <c r="BG184" s="32">
        <v>2.9937999999999999E-2</v>
      </c>
      <c r="BH184" s="32"/>
      <c r="BI184" s="32"/>
      <c r="BJ184" s="32">
        <v>1.253285</v>
      </c>
      <c r="BK184" s="32">
        <v>2.13E-4</v>
      </c>
      <c r="BL184" s="32"/>
      <c r="BM184" s="32">
        <v>7.1440000000000002E-3</v>
      </c>
      <c r="BN184" s="32">
        <v>3.2303839999999999</v>
      </c>
      <c r="BO184" s="32">
        <v>8.9752999999999999E-2</v>
      </c>
      <c r="BP184" s="32">
        <v>2.5985999999999999E-2</v>
      </c>
      <c r="BQ184" s="32">
        <v>1.8991999999999998E-2</v>
      </c>
      <c r="BR184" s="238">
        <v>0</v>
      </c>
      <c r="BS184" s="32">
        <v>0.115273</v>
      </c>
      <c r="BT184" s="32">
        <v>0.02</v>
      </c>
      <c r="BU184" s="32">
        <v>0.38680300000000001</v>
      </c>
      <c r="BV184" s="32">
        <v>0.15112200000000001</v>
      </c>
      <c r="BW184" s="32">
        <v>0.55115099999999995</v>
      </c>
      <c r="BX184" s="238">
        <v>0</v>
      </c>
      <c r="BY184" s="177">
        <v>7.1712589435226062E-3</v>
      </c>
      <c r="BZ184" s="32">
        <v>7.3749999999999996E-3</v>
      </c>
      <c r="CA184" s="32">
        <v>4.3400000000000001E-3</v>
      </c>
      <c r="CB184" s="32">
        <v>3.65E-3</v>
      </c>
      <c r="CC184" s="32">
        <v>0.39766600000000002</v>
      </c>
      <c r="CD184" s="177">
        <v>0.20718603184933598</v>
      </c>
      <c r="CE184" s="32"/>
      <c r="CF184" s="32">
        <v>0.73398699999999995</v>
      </c>
      <c r="CG184" s="32">
        <v>1.136E-2</v>
      </c>
      <c r="CH184" s="32">
        <v>4.9383000000000003E-2</v>
      </c>
      <c r="CI184" s="32">
        <v>1.5911999999999999E-2</v>
      </c>
      <c r="CJ184" s="32">
        <v>5.8999999999999998E-5</v>
      </c>
      <c r="CK184" s="32">
        <v>9.5600000000000004E-4</v>
      </c>
      <c r="CL184" s="32">
        <v>4.6369999999999996E-3</v>
      </c>
      <c r="CM184" s="32">
        <v>7.2581000000000007E-2</v>
      </c>
      <c r="CN184" s="32">
        <v>6.5851999999999994E-2</v>
      </c>
      <c r="CO184" s="177">
        <v>0.1361559058605625</v>
      </c>
      <c r="CP184" s="32">
        <v>0.147117</v>
      </c>
      <c r="CQ184" s="238">
        <v>0</v>
      </c>
      <c r="CR184" s="32">
        <v>1.7752E-2</v>
      </c>
      <c r="CS184" s="32">
        <v>7.6456999999999997E-2</v>
      </c>
      <c r="CT184" s="32">
        <v>6.8136000000000002E-2</v>
      </c>
      <c r="CU184" s="32">
        <v>2.6499000000000002E-2</v>
      </c>
      <c r="CV184" s="32"/>
      <c r="CW184" s="32"/>
      <c r="CX184" s="32">
        <v>8.9910000000000007E-3</v>
      </c>
      <c r="CY184" s="32">
        <v>9.2379999999999997E-3</v>
      </c>
      <c r="CZ184" s="32">
        <v>1.9422999999999999E-2</v>
      </c>
      <c r="DA184" s="32">
        <v>2.3258999999999998E-2</v>
      </c>
    </row>
    <row r="185" spans="1:105" x14ac:dyDescent="0.2">
      <c r="A185" s="2" t="s">
        <v>117</v>
      </c>
      <c r="B185" s="2"/>
      <c r="C185" s="2"/>
      <c r="D185" s="32">
        <v>5.6599999999999999E-4</v>
      </c>
      <c r="E185" s="32">
        <v>0.151395</v>
      </c>
      <c r="F185" s="32">
        <v>6.5781000000000006E-2</v>
      </c>
      <c r="G185" s="32">
        <v>0.14283999999999999</v>
      </c>
      <c r="H185" s="32">
        <v>3.4558999999999999E-2</v>
      </c>
      <c r="I185" s="32">
        <v>3.4277000000000002E-2</v>
      </c>
      <c r="J185" s="32">
        <v>5.7010999999999999E-2</v>
      </c>
      <c r="K185" s="32">
        <v>5.8659999999999997E-3</v>
      </c>
      <c r="L185" s="32">
        <v>0.38405299999999998</v>
      </c>
      <c r="M185" s="32">
        <v>1.4909E-2</v>
      </c>
      <c r="N185" s="32"/>
      <c r="O185" s="32">
        <v>1.8699999999999999E-4</v>
      </c>
      <c r="P185" s="32">
        <v>1.562E-3</v>
      </c>
      <c r="Q185" s="32">
        <v>1</v>
      </c>
      <c r="R185" s="238">
        <v>0</v>
      </c>
      <c r="S185" s="32">
        <v>1.0399999999999999E-4</v>
      </c>
      <c r="T185" s="32">
        <v>2.5063999999999999E-2</v>
      </c>
      <c r="U185" s="32">
        <v>0.123112</v>
      </c>
      <c r="V185" s="32">
        <v>1.7735999999999998E-2</v>
      </c>
      <c r="W185" s="32">
        <v>1.5</v>
      </c>
      <c r="X185" s="32">
        <v>3.7687999999999999E-2</v>
      </c>
      <c r="Y185" s="32">
        <v>3.3613999999999998E-2</v>
      </c>
      <c r="Z185" s="32">
        <v>5.5160000000000001E-3</v>
      </c>
      <c r="AA185" s="32">
        <v>1.2104999999999999E-2</v>
      </c>
      <c r="AB185" s="32"/>
      <c r="AC185" s="32">
        <v>0.203788</v>
      </c>
      <c r="AD185" s="32"/>
      <c r="AE185" s="32">
        <v>0.15819800000000001</v>
      </c>
      <c r="AF185" s="32">
        <v>3.7929999999999999E-3</v>
      </c>
      <c r="AG185" s="238">
        <v>0</v>
      </c>
      <c r="AH185" s="177">
        <v>4.1346907743115779E-2</v>
      </c>
      <c r="AI185" s="32">
        <v>3.6937999999999999E-2</v>
      </c>
      <c r="AJ185" s="32">
        <v>0.19028900000000001</v>
      </c>
      <c r="AK185" s="32">
        <v>5.3072000000000001E-2</v>
      </c>
      <c r="AL185" s="32">
        <v>0.185585</v>
      </c>
      <c r="AM185" s="238">
        <v>0</v>
      </c>
      <c r="AN185" s="177">
        <v>4.0870672524025008E-2</v>
      </c>
      <c r="AO185" s="32">
        <v>3.8515000000000001E-2</v>
      </c>
      <c r="AP185" s="32">
        <v>4.8946999999999997E-2</v>
      </c>
      <c r="AQ185" s="32">
        <v>3.4458199999999999</v>
      </c>
      <c r="AR185" s="238">
        <v>0</v>
      </c>
      <c r="AS185" s="32">
        <v>0.21654999999999999</v>
      </c>
      <c r="AT185" s="32"/>
      <c r="AU185" s="32">
        <v>0.63613200000000003</v>
      </c>
      <c r="AV185" s="32">
        <v>1.5820000000000001E-3</v>
      </c>
      <c r="AW185" s="32">
        <v>0.12987199999999999</v>
      </c>
      <c r="AX185" s="32">
        <v>3.437E-3</v>
      </c>
      <c r="AY185" s="32">
        <v>2.258E-3</v>
      </c>
      <c r="AZ185" s="32">
        <v>0.43701200000000001</v>
      </c>
      <c r="BA185" s="32">
        <v>1.0429000000000001E-2</v>
      </c>
      <c r="BB185" s="32">
        <v>2.8538070000000002</v>
      </c>
      <c r="BC185" s="32">
        <v>1.7373E-2</v>
      </c>
      <c r="BD185" s="32">
        <v>2.6268E-2</v>
      </c>
      <c r="BE185" s="32">
        <v>6.2299999999999996E-4</v>
      </c>
      <c r="BF185" s="238">
        <v>0</v>
      </c>
      <c r="BG185" s="32">
        <v>0.26376500000000003</v>
      </c>
      <c r="BH185" s="32"/>
      <c r="BI185" s="32"/>
      <c r="BJ185" s="32">
        <v>0.43927699999999997</v>
      </c>
      <c r="BK185" s="32">
        <v>3.5064999999999999E-2</v>
      </c>
      <c r="BL185" s="32"/>
      <c r="BM185" s="32">
        <v>7.9854999999999995E-2</v>
      </c>
      <c r="BN185" s="32">
        <v>1.4259000000000001E-2</v>
      </c>
      <c r="BO185" s="32">
        <v>7.9065999999999997E-2</v>
      </c>
      <c r="BP185" s="32">
        <v>5.1573000000000001E-2</v>
      </c>
      <c r="BQ185" s="32">
        <v>2.8629000000000002E-2</v>
      </c>
      <c r="BR185" s="238">
        <v>0</v>
      </c>
      <c r="BS185" s="32">
        <v>1.72E-2</v>
      </c>
      <c r="BT185" s="32">
        <v>7.1429000000000006E-2</v>
      </c>
      <c r="BU185" s="32">
        <v>1.226E-2</v>
      </c>
      <c r="BV185" s="32">
        <v>4.1120000000000002E-3</v>
      </c>
      <c r="BW185" s="238">
        <v>0</v>
      </c>
      <c r="BX185" s="32">
        <v>9.3999999999999997E-4</v>
      </c>
      <c r="BY185" s="177">
        <v>6.8053585020551061E-2</v>
      </c>
      <c r="BZ185" s="32">
        <v>7.2581999999999994E-2</v>
      </c>
      <c r="CA185" s="238">
        <v>0</v>
      </c>
      <c r="CB185" s="238">
        <v>0</v>
      </c>
      <c r="CC185" s="32">
        <v>2.3449000000000001E-2</v>
      </c>
      <c r="CD185" s="177">
        <v>9.7216462424931024E-2</v>
      </c>
      <c r="CE185" s="32"/>
      <c r="CF185" s="32">
        <v>1.9780000000000002E-3</v>
      </c>
      <c r="CG185" s="32">
        <v>0.22109300000000001</v>
      </c>
      <c r="CH185" s="32">
        <v>6.2960000000000004E-3</v>
      </c>
      <c r="CI185" s="32">
        <v>8.7000000000000001E-5</v>
      </c>
      <c r="CJ185" s="32">
        <v>2.3739999999999998E-3</v>
      </c>
      <c r="CK185" s="32">
        <v>2.4060000000000002E-3</v>
      </c>
      <c r="CL185" s="32">
        <v>4.6676000000000002E-2</v>
      </c>
      <c r="CM185" s="32">
        <v>1.562E-3</v>
      </c>
      <c r="CN185" s="32">
        <v>7.7761999999999998E-2</v>
      </c>
      <c r="CO185" s="177">
        <v>2.9971438053764846E-2</v>
      </c>
      <c r="CP185" s="32">
        <v>9.8099999999999993E-3</v>
      </c>
      <c r="CQ185" s="238">
        <v>0</v>
      </c>
      <c r="CR185" s="32">
        <v>0.35867300000000002</v>
      </c>
      <c r="CS185" s="32">
        <v>4.2459999999999998E-3</v>
      </c>
      <c r="CT185" s="32">
        <v>7.1390000000000004E-3</v>
      </c>
      <c r="CU185" s="32">
        <v>6.0609000000000003E-2</v>
      </c>
      <c r="CV185" s="32"/>
      <c r="CW185" s="32">
        <v>0.37142900000000001</v>
      </c>
      <c r="CX185" s="238">
        <v>0</v>
      </c>
      <c r="CY185" s="32">
        <v>0.103667</v>
      </c>
      <c r="CZ185" s="32">
        <v>0.38747399999999999</v>
      </c>
      <c r="DA185" s="32">
        <v>0.13574900000000001</v>
      </c>
    </row>
    <row r="186" spans="1:105" x14ac:dyDescent="0.2">
      <c r="A186" s="2" t="s">
        <v>118</v>
      </c>
      <c r="B186" s="2"/>
      <c r="C186" s="2"/>
      <c r="D186" s="32">
        <v>5.6599999999999999E-4</v>
      </c>
      <c r="E186" s="32">
        <v>0.11657099999999999</v>
      </c>
      <c r="F186" s="32">
        <v>1.303075</v>
      </c>
      <c r="G186" s="32">
        <v>1.5164E-2</v>
      </c>
      <c r="H186" s="32">
        <v>2.7657999999999999E-2</v>
      </c>
      <c r="I186" s="32">
        <v>0.18869900000000001</v>
      </c>
      <c r="J186" s="32">
        <v>4.4927000000000002E-2</v>
      </c>
      <c r="K186" s="32">
        <v>3.9100000000000002E-4</v>
      </c>
      <c r="L186" s="32">
        <v>7.3200000000000001E-4</v>
      </c>
      <c r="M186" s="32">
        <v>0.91623500000000002</v>
      </c>
      <c r="N186" s="32"/>
      <c r="O186" s="32">
        <v>2.1380000000000001E-3</v>
      </c>
      <c r="P186" s="32">
        <v>1.874E-3</v>
      </c>
      <c r="Q186" s="32">
        <v>2.573661</v>
      </c>
      <c r="R186" s="238">
        <v>0</v>
      </c>
      <c r="S186" s="32">
        <v>2.3084E-2</v>
      </c>
      <c r="T186" s="32">
        <v>1.1417E-2</v>
      </c>
      <c r="U186" s="32">
        <v>7.4621999999999994E-2</v>
      </c>
      <c r="V186" s="32">
        <v>0.12770300000000001</v>
      </c>
      <c r="W186" s="32"/>
      <c r="X186" s="32">
        <v>6.0350000000000004E-3</v>
      </c>
      <c r="Y186" s="32">
        <v>1.1380729999999999</v>
      </c>
      <c r="Z186" s="32">
        <v>9.8012000000000002E-2</v>
      </c>
      <c r="AA186" s="32">
        <v>1.5973999999999999E-2</v>
      </c>
      <c r="AB186" s="32"/>
      <c r="AC186" s="32">
        <v>0.108811</v>
      </c>
      <c r="AD186" s="32"/>
      <c r="AE186" s="32">
        <v>9.7498000000000001E-2</v>
      </c>
      <c r="AF186" s="32">
        <v>5.8500000000000002E-3</v>
      </c>
      <c r="AG186" s="32">
        <v>1.3395319999999999</v>
      </c>
      <c r="AH186" s="177">
        <v>2.5693901253881345E-2</v>
      </c>
      <c r="AI186" s="32">
        <v>2.6454999999999999E-2</v>
      </c>
      <c r="AJ186" s="238">
        <v>0</v>
      </c>
      <c r="AK186" s="32">
        <v>7.0982000000000003E-2</v>
      </c>
      <c r="AL186" s="32">
        <v>1.2749999999999999E-2</v>
      </c>
      <c r="AM186" s="238">
        <v>0</v>
      </c>
      <c r="AN186" s="177">
        <v>6.9198111253084241E-2</v>
      </c>
      <c r="AO186" s="32">
        <v>7.5439999999999993E-2</v>
      </c>
      <c r="AP186" s="32">
        <v>4.7801999999999997E-2</v>
      </c>
      <c r="AQ186" s="32">
        <v>1</v>
      </c>
      <c r="AR186" s="32">
        <v>3.1827169999999998</v>
      </c>
      <c r="AS186" s="32">
        <v>5.935E-2</v>
      </c>
      <c r="AT186" s="32"/>
      <c r="AU186" s="32">
        <v>1.703722</v>
      </c>
      <c r="AV186" s="32">
        <v>9.0190000000000006E-2</v>
      </c>
      <c r="AW186" s="32">
        <v>0.163911</v>
      </c>
      <c r="AX186" s="32">
        <v>0.10971499999999999</v>
      </c>
      <c r="AY186" s="32">
        <v>1.4170000000000001E-3</v>
      </c>
      <c r="AZ186" s="32">
        <v>2.2672999999999999E-2</v>
      </c>
      <c r="BA186" s="32">
        <v>4.0128999999999998E-2</v>
      </c>
      <c r="BB186" s="32">
        <v>3.0053E-2</v>
      </c>
      <c r="BC186" s="32">
        <v>8.1139999999999997E-3</v>
      </c>
      <c r="BD186" s="32">
        <v>0.105646</v>
      </c>
      <c r="BE186" s="32">
        <v>5.3100389999999997</v>
      </c>
      <c r="BF186" s="32">
        <v>4.7219999999999996E-3</v>
      </c>
      <c r="BG186" s="32">
        <v>5.2999999999999999E-2</v>
      </c>
      <c r="BH186" s="32"/>
      <c r="BI186" s="32"/>
      <c r="BJ186" s="32">
        <v>5.0980000000000001E-3</v>
      </c>
      <c r="BK186" s="32">
        <v>1.1724E-2</v>
      </c>
      <c r="BL186" s="32"/>
      <c r="BM186" s="32">
        <v>1.4895E-2</v>
      </c>
      <c r="BN186" s="32">
        <v>1.8327E-2</v>
      </c>
      <c r="BO186" s="32">
        <v>5.4809999999999998E-3</v>
      </c>
      <c r="BP186" s="32">
        <v>4.3888999999999997E-2</v>
      </c>
      <c r="BQ186" s="32">
        <v>4.1454999999999999E-2</v>
      </c>
      <c r="BR186" s="238">
        <v>0</v>
      </c>
      <c r="BS186" s="32">
        <v>2.1160000000000002E-2</v>
      </c>
      <c r="BT186" s="32">
        <v>1</v>
      </c>
      <c r="BU186" s="32">
        <v>2.2915999999999999E-2</v>
      </c>
      <c r="BV186" s="32">
        <v>5.0660999999999998E-2</v>
      </c>
      <c r="BW186" s="238">
        <v>0</v>
      </c>
      <c r="BX186" s="238">
        <v>0</v>
      </c>
      <c r="BY186" s="177">
        <v>4.3421220885979606E-2</v>
      </c>
      <c r="BZ186" s="32">
        <v>4.6309999999999997E-2</v>
      </c>
      <c r="CA186" s="238">
        <v>0</v>
      </c>
      <c r="CB186" s="238">
        <v>0</v>
      </c>
      <c r="CC186" s="32">
        <v>1.3897170000000001</v>
      </c>
      <c r="CD186" s="177">
        <v>3.1597034086773682E-2</v>
      </c>
      <c r="CE186" s="32"/>
      <c r="CF186" s="32">
        <v>0.119459</v>
      </c>
      <c r="CG186" s="32">
        <v>0.33215099999999997</v>
      </c>
      <c r="CH186" s="238">
        <v>0</v>
      </c>
      <c r="CI186" s="32">
        <v>4.2859999999999999E-3</v>
      </c>
      <c r="CJ186" s="32">
        <v>6.8329999999999997E-3</v>
      </c>
      <c r="CK186" s="32">
        <v>9.6277000000000001E-2</v>
      </c>
      <c r="CL186" s="32">
        <v>9.4119999999999995E-2</v>
      </c>
      <c r="CM186" s="32">
        <v>2.627E-3</v>
      </c>
      <c r="CN186" s="32">
        <v>8.4217E-2</v>
      </c>
      <c r="CO186" s="177">
        <v>9.3500899470367715E-2</v>
      </c>
      <c r="CP186" s="32">
        <v>7.5065000000000007E-2</v>
      </c>
      <c r="CQ186" s="238">
        <v>0</v>
      </c>
      <c r="CR186" s="32">
        <v>0.420597</v>
      </c>
      <c r="CS186" s="32">
        <v>1.7069999999999998E-2</v>
      </c>
      <c r="CT186" s="32">
        <v>2.8784000000000001E-2</v>
      </c>
      <c r="CU186" s="32">
        <v>0.19361900000000001</v>
      </c>
      <c r="CV186" s="32"/>
      <c r="CW186" s="32">
        <v>1</v>
      </c>
      <c r="CX186" s="32">
        <v>3.8677000000000003E-2</v>
      </c>
      <c r="CY186" s="32">
        <v>0.43823699999999999</v>
      </c>
      <c r="CZ186" s="32">
        <v>5.7500999999999997E-2</v>
      </c>
      <c r="DA186" s="32">
        <v>3.954E-3</v>
      </c>
    </row>
    <row r="187" spans="1:105" x14ac:dyDescent="0.2">
      <c r="A187" s="2" t="s">
        <v>119</v>
      </c>
      <c r="B187" s="2"/>
      <c r="C187" s="2"/>
      <c r="D187" s="238">
        <v>0</v>
      </c>
      <c r="E187" s="32">
        <v>3.6498000000000003E-2</v>
      </c>
      <c r="F187" s="32">
        <v>0.382934</v>
      </c>
      <c r="G187" s="32">
        <v>1.5164E-2</v>
      </c>
      <c r="H187" s="32">
        <v>7.1843000000000004E-2</v>
      </c>
      <c r="I187" s="32">
        <v>3.9169000000000002E-2</v>
      </c>
      <c r="J187" s="32">
        <v>8.9493000000000003E-2</v>
      </c>
      <c r="K187" s="32">
        <v>0.14430899999999999</v>
      </c>
      <c r="L187" s="32">
        <v>6.0102409999999997</v>
      </c>
      <c r="M187" s="32">
        <v>1.119E-2</v>
      </c>
      <c r="N187" s="32"/>
      <c r="O187" s="32">
        <v>2.5943000000000001E-2</v>
      </c>
      <c r="P187" s="32">
        <v>2.186E-3</v>
      </c>
      <c r="Q187" s="32">
        <v>1</v>
      </c>
      <c r="R187" s="32">
        <v>6.5700000000000003E-3</v>
      </c>
      <c r="S187" s="32">
        <v>7.0412000000000002E-2</v>
      </c>
      <c r="T187" s="32">
        <v>1.3367E-2</v>
      </c>
      <c r="U187" s="32">
        <v>9.7770999999999997E-2</v>
      </c>
      <c r="V187" s="32">
        <v>4.9709999999999997E-3</v>
      </c>
      <c r="W187" s="32">
        <v>1.625</v>
      </c>
      <c r="X187" s="32">
        <v>8.1922999999999996E-2</v>
      </c>
      <c r="Y187" s="32">
        <v>7.6672000000000004E-2</v>
      </c>
      <c r="Z187" s="32">
        <v>4.3630000000000002E-2</v>
      </c>
      <c r="AA187" s="32"/>
      <c r="AB187" s="32"/>
      <c r="AC187" s="32">
        <v>0.77359100000000003</v>
      </c>
      <c r="AD187" s="32"/>
      <c r="AE187" s="32">
        <v>1.4007E-2</v>
      </c>
      <c r="AF187" s="32">
        <v>3.4120000000000001E-3</v>
      </c>
      <c r="AG187" s="32">
        <v>1.9265000000000001E-2</v>
      </c>
      <c r="AH187" s="177">
        <v>2.6235480589529465E-2</v>
      </c>
      <c r="AI187" s="32">
        <v>2.7015999999999998E-2</v>
      </c>
      <c r="AJ187" s="238">
        <v>0</v>
      </c>
      <c r="AK187" s="32">
        <v>5.2164000000000002E-2</v>
      </c>
      <c r="AL187" s="32">
        <v>7.6900000000000004E-4</v>
      </c>
      <c r="AM187" s="32">
        <v>8.9300000000000002E-4</v>
      </c>
      <c r="AN187" s="177">
        <v>6.9165870096689647E-2</v>
      </c>
      <c r="AO187" s="32">
        <v>8.3291000000000004E-2</v>
      </c>
      <c r="AP187" s="32">
        <v>2.0799000000000002E-2</v>
      </c>
      <c r="AQ187" s="32"/>
      <c r="AR187" s="32">
        <v>0.64859599999999995</v>
      </c>
      <c r="AS187" s="32">
        <v>0.12828999999999999</v>
      </c>
      <c r="AT187" s="32"/>
      <c r="AU187" s="32">
        <v>0.63181299999999996</v>
      </c>
      <c r="AV187" s="238">
        <v>0</v>
      </c>
      <c r="AW187" s="32">
        <v>4.9089000000000001E-2</v>
      </c>
      <c r="AX187" s="32">
        <v>1.5299E-2</v>
      </c>
      <c r="AY187" s="32">
        <v>7.0799999999999997E-4</v>
      </c>
      <c r="AZ187" s="32">
        <v>4.79E-3</v>
      </c>
      <c r="BA187" s="32">
        <v>3.5678000000000001E-2</v>
      </c>
      <c r="BB187" s="32">
        <v>3.8218000000000002E-2</v>
      </c>
      <c r="BC187" s="32">
        <v>0.11088199999999999</v>
      </c>
      <c r="BD187" s="32">
        <v>0.20596200000000001</v>
      </c>
      <c r="BE187" s="32">
        <v>0.809805</v>
      </c>
      <c r="BF187" s="238">
        <v>0</v>
      </c>
      <c r="BG187" s="32">
        <v>9.8899999999999995E-3</v>
      </c>
      <c r="BH187" s="32"/>
      <c r="BI187" s="32"/>
      <c r="BJ187" s="32">
        <v>0.48859000000000002</v>
      </c>
      <c r="BK187" s="238">
        <v>0</v>
      </c>
      <c r="BL187" s="32"/>
      <c r="BM187" s="32">
        <v>0.14952699999999999</v>
      </c>
      <c r="BN187" s="32">
        <v>3.5014999999999998E-2</v>
      </c>
      <c r="BO187" s="32">
        <v>1.0702E-2</v>
      </c>
      <c r="BP187" s="32">
        <v>0.19614400000000001</v>
      </c>
      <c r="BQ187" s="32">
        <v>7.8370000000000002E-3</v>
      </c>
      <c r="BR187" s="238">
        <v>0</v>
      </c>
      <c r="BS187" s="32">
        <v>0.230624</v>
      </c>
      <c r="BT187" s="32">
        <v>1</v>
      </c>
      <c r="BU187" s="32">
        <v>3.7320000000000001E-3</v>
      </c>
      <c r="BV187" s="32">
        <v>1.4619E-2</v>
      </c>
      <c r="BW187" s="32">
        <v>0.47813499999999998</v>
      </c>
      <c r="BX187" s="32">
        <v>1.2514559999999999</v>
      </c>
      <c r="BY187" s="177">
        <v>4.3190135484853093E-2</v>
      </c>
      <c r="BZ187" s="32">
        <v>4.6064000000000001E-2</v>
      </c>
      <c r="CA187" s="238">
        <v>0</v>
      </c>
      <c r="CB187" s="238">
        <v>0</v>
      </c>
      <c r="CC187" s="32">
        <v>2.8349999999999998E-3</v>
      </c>
      <c r="CD187" s="177">
        <v>5.878849844117514E-2</v>
      </c>
      <c r="CE187" s="32"/>
      <c r="CF187" s="32">
        <v>0.156832</v>
      </c>
      <c r="CG187" s="32">
        <v>0.12332899999999999</v>
      </c>
      <c r="CH187" s="32">
        <v>8.6420000000000004E-3</v>
      </c>
      <c r="CI187" s="32">
        <v>5.2499999999999997E-4</v>
      </c>
      <c r="CJ187" s="238">
        <v>0</v>
      </c>
      <c r="CK187" s="32">
        <v>4.9251000000000003E-2</v>
      </c>
      <c r="CL187" s="32">
        <v>0.22517499999999999</v>
      </c>
      <c r="CM187" s="32">
        <v>6.8626999999999994E-2</v>
      </c>
      <c r="CN187" s="32">
        <v>8.0292000000000002E-2</v>
      </c>
      <c r="CO187" s="177">
        <v>0.15256224803177176</v>
      </c>
      <c r="CP187" s="32">
        <v>0.104144</v>
      </c>
      <c r="CQ187" s="32">
        <v>9.1900000000000003E-3</v>
      </c>
      <c r="CR187" s="32">
        <v>0.97574099999999997</v>
      </c>
      <c r="CS187" s="32">
        <v>1.0579999999999999E-3</v>
      </c>
      <c r="CT187" s="32">
        <v>0.20159299999999999</v>
      </c>
      <c r="CU187" s="32">
        <v>0.156691</v>
      </c>
      <c r="CV187" s="32"/>
      <c r="CW187" s="32">
        <v>1.387097</v>
      </c>
      <c r="CX187" s="32">
        <v>6.7693000000000003E-2</v>
      </c>
      <c r="CY187" s="32">
        <v>3.0646E-2</v>
      </c>
      <c r="CZ187" s="32">
        <v>9.5797999999999994E-2</v>
      </c>
      <c r="DA187" s="32">
        <v>1.3649999999999999E-3</v>
      </c>
    </row>
    <row r="188" spans="1:105" x14ac:dyDescent="0.2">
      <c r="A188" s="2" t="s">
        <v>120</v>
      </c>
      <c r="B188" s="2"/>
      <c r="C188" s="2"/>
      <c r="D188" s="238">
        <v>0</v>
      </c>
      <c r="E188" s="32">
        <v>0.20988799999999999</v>
      </c>
      <c r="F188" s="32">
        <v>0.418022</v>
      </c>
      <c r="G188" s="32">
        <v>2.6681870000000001</v>
      </c>
      <c r="H188" s="32">
        <v>0.22806299999999999</v>
      </c>
      <c r="I188" s="32">
        <v>9.2123999999999998E-2</v>
      </c>
      <c r="J188" s="32">
        <v>3.9904000000000002E-2</v>
      </c>
      <c r="K188" s="32">
        <v>9.2352000000000004E-2</v>
      </c>
      <c r="L188" s="32">
        <v>0.23591799999999999</v>
      </c>
      <c r="M188" s="32">
        <v>5.5695000000000001E-2</v>
      </c>
      <c r="N188" s="32"/>
      <c r="O188" s="32">
        <v>4.0150999999999999E-2</v>
      </c>
      <c r="P188" s="32">
        <v>4.0600000000000002E-3</v>
      </c>
      <c r="Q188" s="32"/>
      <c r="R188" s="32">
        <v>5.6300000000000002E-4</v>
      </c>
      <c r="S188" s="32">
        <v>0.213615</v>
      </c>
      <c r="T188" s="32">
        <v>5.6606999999999998E-2</v>
      </c>
      <c r="U188" s="32">
        <v>0.160076</v>
      </c>
      <c r="V188" s="32">
        <v>1.374398</v>
      </c>
      <c r="W188" s="32">
        <v>2.0874999999999999</v>
      </c>
      <c r="X188" s="32">
        <v>7.9183000000000003E-2</v>
      </c>
      <c r="Y188" s="32">
        <v>0.15529200000000001</v>
      </c>
      <c r="Z188" s="32">
        <v>4.738E-3</v>
      </c>
      <c r="AA188" s="32">
        <v>1.5768000000000001E-2</v>
      </c>
      <c r="AB188" s="32"/>
      <c r="AC188" s="32">
        <v>0.52827000000000002</v>
      </c>
      <c r="AD188" s="32"/>
      <c r="AE188" s="32">
        <v>9.7735000000000002E-2</v>
      </c>
      <c r="AF188" s="32">
        <v>6.0000000000000002E-6</v>
      </c>
      <c r="AG188" s="32">
        <v>2.5166999999999998E-2</v>
      </c>
      <c r="AH188" s="177">
        <v>1.6397119584464645E-2</v>
      </c>
      <c r="AI188" s="32">
        <v>3.8419999999999999E-3</v>
      </c>
      <c r="AJ188" s="32">
        <v>0.43724499999999999</v>
      </c>
      <c r="AK188" s="32">
        <v>2.1189E-2</v>
      </c>
      <c r="AL188" s="32">
        <v>0.49611499999999997</v>
      </c>
      <c r="AM188" s="32">
        <v>13.42015</v>
      </c>
      <c r="AN188" s="177">
        <v>0.24702671153829212</v>
      </c>
      <c r="AO188" s="32">
        <v>0.31251099999999998</v>
      </c>
      <c r="AP188" s="32">
        <v>2.282E-2</v>
      </c>
      <c r="AQ188" s="32">
        <v>1</v>
      </c>
      <c r="AR188" s="32">
        <v>6.78E-4</v>
      </c>
      <c r="AS188" s="32">
        <v>0.13758200000000001</v>
      </c>
      <c r="AT188" s="32"/>
      <c r="AU188" s="32">
        <v>0.66626799999999997</v>
      </c>
      <c r="AV188" s="238">
        <v>0</v>
      </c>
      <c r="AW188" s="32">
        <v>0.23652300000000001</v>
      </c>
      <c r="AX188" s="32">
        <v>9.6374000000000001E-2</v>
      </c>
      <c r="AY188" s="32">
        <v>8.8599999999999996E-4</v>
      </c>
      <c r="AZ188" s="32">
        <v>1.4075000000000001E-2</v>
      </c>
      <c r="BA188" s="32">
        <v>6.0412E-2</v>
      </c>
      <c r="BB188" s="32">
        <v>5.5380000000000004E-3</v>
      </c>
      <c r="BC188" s="32">
        <v>2.6079000000000001E-2</v>
      </c>
      <c r="BD188" s="32">
        <v>0.16023999999999999</v>
      </c>
      <c r="BE188" s="32">
        <v>2.4301949999999999</v>
      </c>
      <c r="BF188" s="32">
        <v>9.7590000000000003E-3</v>
      </c>
      <c r="BG188" s="32">
        <v>6.1700000000000001E-3</v>
      </c>
      <c r="BH188" s="32"/>
      <c r="BI188" s="32"/>
      <c r="BJ188" s="32">
        <v>1.7413999999999999E-2</v>
      </c>
      <c r="BK188" s="32">
        <v>7.6629999999999997E-3</v>
      </c>
      <c r="BL188" s="32"/>
      <c r="BM188" s="32">
        <v>3.6720999999999997E-2</v>
      </c>
      <c r="BN188" s="32">
        <v>2.5209999999999998E-3</v>
      </c>
      <c r="BO188" s="32">
        <v>1.0021E-2</v>
      </c>
      <c r="BP188" s="32">
        <v>0.133349</v>
      </c>
      <c r="BQ188" s="32">
        <v>5.0145000000000002E-2</v>
      </c>
      <c r="BR188" s="238">
        <v>0</v>
      </c>
      <c r="BS188" s="32">
        <v>0.23974000000000001</v>
      </c>
      <c r="BT188" s="32">
        <v>1.4999999999999999E-2</v>
      </c>
      <c r="BU188" s="32">
        <v>7.4156E-2</v>
      </c>
      <c r="BV188" s="32">
        <v>0.37004300000000001</v>
      </c>
      <c r="BW188" s="238">
        <v>0</v>
      </c>
      <c r="BX188" s="32">
        <v>3.5669999999999999E-3</v>
      </c>
      <c r="BY188" s="177">
        <v>0.25208189983254681</v>
      </c>
      <c r="BZ188" s="32">
        <v>0.26885399999999998</v>
      </c>
      <c r="CA188" s="238">
        <v>0</v>
      </c>
      <c r="CB188" s="238">
        <v>0</v>
      </c>
      <c r="CC188" s="32">
        <v>6.5529999999999998E-3</v>
      </c>
      <c r="CD188" s="177">
        <v>5.1972646160481875E-2</v>
      </c>
      <c r="CE188" s="32"/>
      <c r="CF188" s="32">
        <v>0.104501</v>
      </c>
      <c r="CG188" s="32">
        <v>2.9732999999999999E-2</v>
      </c>
      <c r="CH188" s="32">
        <v>3.8120989999999999</v>
      </c>
      <c r="CI188" s="32">
        <v>1.0499999999999999E-3</v>
      </c>
      <c r="CJ188" s="32">
        <v>3.0015E-2</v>
      </c>
      <c r="CK188" s="32">
        <v>0.18442500000000001</v>
      </c>
      <c r="CL188" s="32">
        <v>3.7191000000000002E-2</v>
      </c>
      <c r="CM188" s="32">
        <v>1.1110999999999999E-2</v>
      </c>
      <c r="CN188" s="32">
        <v>0.12839999999999999</v>
      </c>
      <c r="CO188" s="177">
        <v>0.26810300188930097</v>
      </c>
      <c r="CP188" s="32">
        <v>0.190995</v>
      </c>
      <c r="CQ188" s="238">
        <v>0</v>
      </c>
      <c r="CR188" s="32">
        <v>1.5915919999999999</v>
      </c>
      <c r="CS188" s="32">
        <v>1.0562999999999999E-2</v>
      </c>
      <c r="CT188" s="32">
        <v>0.16445299999999999</v>
      </c>
      <c r="CU188" s="32">
        <v>1.2322E-2</v>
      </c>
      <c r="CV188" s="32"/>
      <c r="CW188" s="32">
        <v>1.0972740000000001</v>
      </c>
      <c r="CX188" s="32">
        <v>1.609966</v>
      </c>
      <c r="CY188" s="32">
        <v>6.2909999999999997E-3</v>
      </c>
      <c r="CZ188" s="32">
        <v>0.19237599999999999</v>
      </c>
      <c r="DA188" s="32">
        <v>1.1124999999999999E-2</v>
      </c>
    </row>
    <row r="189" spans="1:105" x14ac:dyDescent="0.2">
      <c r="A189" s="2" t="s">
        <v>121</v>
      </c>
      <c r="B189" s="2"/>
      <c r="C189" s="2"/>
      <c r="D189" s="32">
        <v>1.8110000000000001E-2</v>
      </c>
      <c r="E189" s="32">
        <v>0.27718700000000002</v>
      </c>
      <c r="F189" s="32">
        <v>0.14249200000000001</v>
      </c>
      <c r="G189" s="32">
        <v>0.55485099999999998</v>
      </c>
      <c r="H189" s="32">
        <v>1.4983E-2</v>
      </c>
      <c r="I189" s="32">
        <v>0.11722299999999999</v>
      </c>
      <c r="J189" s="32">
        <v>2.9173000000000001E-2</v>
      </c>
      <c r="K189" s="32">
        <v>3.7504000000000003E-2</v>
      </c>
      <c r="L189" s="32">
        <v>6.017557</v>
      </c>
      <c r="M189" s="32">
        <v>0.179038</v>
      </c>
      <c r="N189" s="32"/>
      <c r="O189" s="32">
        <v>2.5490000000000001E-3</v>
      </c>
      <c r="P189" s="32">
        <v>1.2489999999999999E-3</v>
      </c>
      <c r="Q189" s="32"/>
      <c r="R189" s="32">
        <v>0.271754</v>
      </c>
      <c r="S189" s="32">
        <v>0.18140999999999999</v>
      </c>
      <c r="T189" s="32">
        <v>6.5113000000000004E-2</v>
      </c>
      <c r="U189" s="32">
        <v>0.548265</v>
      </c>
      <c r="V189" s="32">
        <v>0.28517799999999999</v>
      </c>
      <c r="W189" s="32">
        <v>1.2916669999999999</v>
      </c>
      <c r="X189" s="32">
        <v>0.41194999999999998</v>
      </c>
      <c r="Y189" s="32">
        <v>0.15172099999999999</v>
      </c>
      <c r="Z189" s="32">
        <v>0.57224600000000003</v>
      </c>
      <c r="AA189" s="32">
        <v>0.14668900000000001</v>
      </c>
      <c r="AB189" s="32"/>
      <c r="AC189" s="32">
        <v>0.50104199999999999</v>
      </c>
      <c r="AD189" s="32"/>
      <c r="AE189" s="32">
        <v>7.8254000000000004E-2</v>
      </c>
      <c r="AF189" s="238">
        <v>0</v>
      </c>
      <c r="AG189" s="32">
        <v>3.7415999999999998E-2</v>
      </c>
      <c r="AH189" s="177">
        <v>1.9001200819382637E-2</v>
      </c>
      <c r="AI189" s="32">
        <v>1.9573E-2</v>
      </c>
      <c r="AJ189" s="238">
        <v>0</v>
      </c>
      <c r="AK189" s="32">
        <v>0.711835</v>
      </c>
      <c r="AL189" s="32">
        <v>2.0735E-2</v>
      </c>
      <c r="AM189" s="32">
        <v>1.58771</v>
      </c>
      <c r="AN189" s="177">
        <v>0.16052937274264872</v>
      </c>
      <c r="AO189" s="32">
        <v>0.16789299999999999</v>
      </c>
      <c r="AP189" s="32">
        <v>0.135326</v>
      </c>
      <c r="AQ189" s="32"/>
      <c r="AR189" s="32">
        <v>5.0429999999999997E-3</v>
      </c>
      <c r="AS189" s="32">
        <v>2.0591000000000002E-2</v>
      </c>
      <c r="AT189" s="32"/>
      <c r="AU189" s="32">
        <v>0.725553</v>
      </c>
      <c r="AV189" s="32">
        <v>9.9683999999999995E-2</v>
      </c>
      <c r="AW189" s="32">
        <v>0.103074</v>
      </c>
      <c r="AX189" s="32">
        <v>0.10556599999999999</v>
      </c>
      <c r="AY189" s="32">
        <v>2.6570000000000001E-3</v>
      </c>
      <c r="AZ189" s="32">
        <v>9.0320999999999999E-2</v>
      </c>
      <c r="BA189" s="32">
        <v>4.9051999999999998E-2</v>
      </c>
      <c r="BB189" s="32">
        <v>0.17504800000000001</v>
      </c>
      <c r="BC189" s="32">
        <v>0.487236</v>
      </c>
      <c r="BD189" s="32">
        <v>7.2729000000000002E-2</v>
      </c>
      <c r="BE189" s="32">
        <v>1.56E-4</v>
      </c>
      <c r="BF189" s="32">
        <v>3.3059999999999999E-3</v>
      </c>
      <c r="BG189" s="32">
        <v>8.1812999999999997E-2</v>
      </c>
      <c r="BH189" s="32"/>
      <c r="BI189" s="32"/>
      <c r="BJ189" s="32">
        <v>7.3174000000000003E-2</v>
      </c>
      <c r="BK189" s="32">
        <v>3.14E-3</v>
      </c>
      <c r="BL189" s="32"/>
      <c r="BM189" s="32">
        <v>1.052284</v>
      </c>
      <c r="BN189" s="32">
        <v>1.9937E-2</v>
      </c>
      <c r="BO189" s="32">
        <v>4.4882999999999999E-2</v>
      </c>
      <c r="BP189" s="32">
        <v>0.10918700000000001</v>
      </c>
      <c r="BQ189" s="32">
        <v>2.1840000000000002E-3</v>
      </c>
      <c r="BR189" s="238">
        <v>0</v>
      </c>
      <c r="BS189" s="32">
        <v>1.3813000000000001E-2</v>
      </c>
      <c r="BT189" s="32">
        <v>0.875</v>
      </c>
      <c r="BU189" s="32">
        <v>1.2762000000000001E-2</v>
      </c>
      <c r="BV189" s="32">
        <v>0.111549</v>
      </c>
      <c r="BW189" s="32">
        <v>0.61818899999999999</v>
      </c>
      <c r="BX189" s="32">
        <v>3.2369999999999999E-3</v>
      </c>
      <c r="BY189" s="177">
        <v>5.433612421982037E-2</v>
      </c>
      <c r="BZ189" s="32">
        <v>5.7951000000000003E-2</v>
      </c>
      <c r="CA189" s="238">
        <v>0</v>
      </c>
      <c r="CB189" s="238">
        <v>0</v>
      </c>
      <c r="CC189" s="238">
        <v>0</v>
      </c>
      <c r="CD189" s="177">
        <v>0.14619771008382371</v>
      </c>
      <c r="CE189" s="32"/>
      <c r="CF189" s="32">
        <v>2.8570000000000002E-2</v>
      </c>
      <c r="CG189" s="32">
        <v>0.26802900000000002</v>
      </c>
      <c r="CH189" s="32">
        <v>1.7037E-2</v>
      </c>
      <c r="CI189" s="32">
        <v>1.0513E-2</v>
      </c>
      <c r="CJ189" s="32">
        <v>2.2414E-2</v>
      </c>
      <c r="CK189" s="32">
        <v>3.3463E-2</v>
      </c>
      <c r="CL189" s="32">
        <v>0.16262799999999999</v>
      </c>
      <c r="CM189" s="32">
        <v>4.9242000000000001E-2</v>
      </c>
      <c r="CN189" s="32">
        <v>0.128917</v>
      </c>
      <c r="CO189" s="177">
        <v>0.17301792650134448</v>
      </c>
      <c r="CP189" s="32">
        <v>0.18373600000000001</v>
      </c>
      <c r="CQ189" s="238">
        <v>0</v>
      </c>
      <c r="CR189" s="32">
        <v>7.2176000000000004E-2</v>
      </c>
      <c r="CS189" s="32">
        <v>1.3140000000000001E-3</v>
      </c>
      <c r="CT189" s="32">
        <v>1.6889999999999999E-2</v>
      </c>
      <c r="CU189" s="32">
        <v>4.5717000000000001E-2</v>
      </c>
      <c r="CV189" s="32"/>
      <c r="CW189" s="32">
        <v>0.22950799999999999</v>
      </c>
      <c r="CX189" s="32">
        <v>2.6666669999999999</v>
      </c>
      <c r="CY189" s="32">
        <v>0.71216100000000004</v>
      </c>
      <c r="CZ189" s="32">
        <v>2.6612E-2</v>
      </c>
      <c r="DA189" s="32">
        <v>0.17530999999999999</v>
      </c>
    </row>
    <row r="190" spans="1:105" x14ac:dyDescent="0.2">
      <c r="A190" s="2" t="s">
        <v>122</v>
      </c>
      <c r="B190" s="2"/>
      <c r="C190" s="2"/>
      <c r="D190" s="32">
        <v>1.9810000000000001E-3</v>
      </c>
      <c r="E190" s="32">
        <v>0.61494400000000005</v>
      </c>
      <c r="F190" s="32">
        <v>0.12712799999999999</v>
      </c>
      <c r="G190" s="32">
        <v>0.424983</v>
      </c>
      <c r="H190" s="32">
        <v>4.4810000000000003E-2</v>
      </c>
      <c r="I190" s="32">
        <v>0.197043</v>
      </c>
      <c r="J190" s="32">
        <v>4.3831000000000002E-2</v>
      </c>
      <c r="K190" s="32">
        <v>4.2443000000000002E-2</v>
      </c>
      <c r="L190" s="32">
        <v>13.606071999999999</v>
      </c>
      <c r="M190" s="32">
        <v>7.9060000000000005E-2</v>
      </c>
      <c r="N190" s="32"/>
      <c r="O190" s="32">
        <v>2.119742</v>
      </c>
      <c r="P190" s="32">
        <v>6.2459999999999998E-3</v>
      </c>
      <c r="Q190" s="32">
        <v>1</v>
      </c>
      <c r="R190" s="32">
        <v>8.9675000000000005E-2</v>
      </c>
      <c r="S190" s="32">
        <v>6.4586000000000005E-2</v>
      </c>
      <c r="T190" s="32">
        <v>4.8660000000000002E-2</v>
      </c>
      <c r="U190" s="32">
        <v>0.20734900000000001</v>
      </c>
      <c r="V190" s="32">
        <v>1.3200000000000001E-4</v>
      </c>
      <c r="W190" s="32">
        <v>0.103199</v>
      </c>
      <c r="X190" s="32">
        <v>0.24807399999999999</v>
      </c>
      <c r="Y190" s="32">
        <v>0.32053399999999999</v>
      </c>
      <c r="Z190" s="32">
        <v>0.258023</v>
      </c>
      <c r="AA190" s="32">
        <v>2.3890000000000001E-3</v>
      </c>
      <c r="AB190" s="32">
        <v>1.4710000000000001E-3</v>
      </c>
      <c r="AC190" s="32">
        <v>1.302535</v>
      </c>
      <c r="AD190" s="32"/>
      <c r="AE190" s="32">
        <v>5.4692999999999999E-2</v>
      </c>
      <c r="AF190" s="32">
        <v>0.12970200000000001</v>
      </c>
      <c r="AG190" s="32">
        <v>9.4655000000000003E-2</v>
      </c>
      <c r="AH190" s="177">
        <v>1.3668709927429015E-2</v>
      </c>
      <c r="AI190" s="32">
        <v>1.4082000000000001E-2</v>
      </c>
      <c r="AJ190" s="238">
        <v>0</v>
      </c>
      <c r="AK190" s="32">
        <v>0.28967799999999999</v>
      </c>
      <c r="AL190" s="32">
        <v>7.3116E-2</v>
      </c>
      <c r="AM190" s="238">
        <v>0</v>
      </c>
      <c r="AN190" s="177">
        <v>3.9609009493656935E-2</v>
      </c>
      <c r="AO190" s="32">
        <v>2.8139999999999998E-2</v>
      </c>
      <c r="AP190" s="32">
        <v>7.8777E-2</v>
      </c>
      <c r="AQ190" s="32">
        <v>6.9946279999999996</v>
      </c>
      <c r="AR190" s="32">
        <v>9.0570000000000008E-3</v>
      </c>
      <c r="AS190" s="32">
        <v>0.11104799999999999</v>
      </c>
      <c r="AT190" s="32"/>
      <c r="AU190" s="32">
        <v>1.977425</v>
      </c>
      <c r="AV190" s="32">
        <v>9.4940000000000007E-3</v>
      </c>
      <c r="AW190" s="32">
        <v>0.11117200000000001</v>
      </c>
      <c r="AX190" s="32">
        <v>0.481568</v>
      </c>
      <c r="AY190" s="32">
        <v>3.5399999999999999E-4</v>
      </c>
      <c r="AZ190" s="32">
        <v>2.4287E-2</v>
      </c>
      <c r="BA190" s="32">
        <v>3.1667000000000001E-2</v>
      </c>
      <c r="BB190" s="238">
        <v>0</v>
      </c>
      <c r="BC190" s="32">
        <v>0.28659400000000002</v>
      </c>
      <c r="BD190" s="32">
        <v>0.116228</v>
      </c>
      <c r="BE190" s="238">
        <v>0</v>
      </c>
      <c r="BF190" s="32">
        <v>1.063671</v>
      </c>
      <c r="BG190" s="32">
        <v>4.2598999999999998E-2</v>
      </c>
      <c r="BH190" s="32"/>
      <c r="BI190" s="32"/>
      <c r="BJ190" s="32">
        <v>7.2430000000000003E-3</v>
      </c>
      <c r="BK190" s="32">
        <v>0.52128300000000005</v>
      </c>
      <c r="BL190" s="32"/>
      <c r="BM190" s="32">
        <v>0.43037399999999998</v>
      </c>
      <c r="BN190" s="32">
        <v>9.4145999999999994E-2</v>
      </c>
      <c r="BO190" s="32">
        <v>7.3883000000000004E-2</v>
      </c>
      <c r="BP190" s="32">
        <v>0.24848700000000001</v>
      </c>
      <c r="BQ190" s="32">
        <v>1.166733</v>
      </c>
      <c r="BR190" s="32">
        <v>1.606E-3</v>
      </c>
      <c r="BS190" s="32">
        <v>8.6449999999999999E-3</v>
      </c>
      <c r="BT190" s="32">
        <v>0.31818200000000002</v>
      </c>
      <c r="BU190" s="32">
        <v>1.4232E-2</v>
      </c>
      <c r="BV190" s="32">
        <v>0.28379199999999999</v>
      </c>
      <c r="BW190" s="32">
        <v>0.219643</v>
      </c>
      <c r="BX190" s="238">
        <v>0</v>
      </c>
      <c r="BY190" s="177">
        <v>0.18841437052823867</v>
      </c>
      <c r="BZ190" s="32">
        <v>0.166875</v>
      </c>
      <c r="CA190" s="238">
        <v>0</v>
      </c>
      <c r="CB190" s="32">
        <v>1.531971</v>
      </c>
      <c r="CC190" s="32">
        <v>0.177564</v>
      </c>
      <c r="CD190" s="177">
        <v>0.12466744179113377</v>
      </c>
      <c r="CE190" s="32"/>
      <c r="CF190" s="32">
        <v>0.24293699999999999</v>
      </c>
      <c r="CG190" s="32">
        <v>3.0196000000000001E-2</v>
      </c>
      <c r="CH190" s="32">
        <v>4.9379999999999997E-3</v>
      </c>
      <c r="CI190" s="32">
        <v>5.9950000000000003E-3</v>
      </c>
      <c r="CJ190" s="32">
        <v>0.69842499999999996</v>
      </c>
      <c r="CK190" s="32">
        <v>7.8600000000000002E-4</v>
      </c>
      <c r="CL190" s="32">
        <v>0.103048</v>
      </c>
      <c r="CM190" s="32">
        <v>2.2620000000000001E-3</v>
      </c>
      <c r="CN190" s="32">
        <v>7.7165999999999998E-2</v>
      </c>
      <c r="CO190" s="177">
        <v>8.5140085778960317E-2</v>
      </c>
      <c r="CP190" s="32">
        <v>5.5926999999999998E-2</v>
      </c>
      <c r="CQ190" s="238">
        <v>0</v>
      </c>
      <c r="CR190" s="32">
        <v>0.58318999999999999</v>
      </c>
      <c r="CS190" s="32">
        <v>0.338953</v>
      </c>
      <c r="CT190" s="32">
        <v>1.5521E-2</v>
      </c>
      <c r="CU190" s="32">
        <v>0.127937</v>
      </c>
      <c r="CV190" s="32"/>
      <c r="CW190" s="32">
        <v>2.954545</v>
      </c>
      <c r="CX190" s="238">
        <v>0</v>
      </c>
      <c r="CY190" s="32">
        <v>0.261517</v>
      </c>
      <c r="CZ190" s="32">
        <v>6.8664000000000003E-2</v>
      </c>
      <c r="DA190" s="32">
        <v>3.725E-3</v>
      </c>
    </row>
    <row r="191" spans="1:105" x14ac:dyDescent="0.2">
      <c r="A191" s="2" t="s">
        <v>123</v>
      </c>
      <c r="B191" s="2"/>
      <c r="C191" s="2"/>
      <c r="D191" s="238">
        <v>0</v>
      </c>
      <c r="E191" s="32">
        <v>2.8189999999999999E-3</v>
      </c>
      <c r="F191" s="32">
        <v>4.7792000000000001E-2</v>
      </c>
      <c r="G191" s="32">
        <v>0.410688</v>
      </c>
      <c r="H191" s="32">
        <v>1.6589E-2</v>
      </c>
      <c r="I191" s="32">
        <v>0.41847800000000002</v>
      </c>
      <c r="J191" s="32">
        <v>1.2571000000000001E-2</v>
      </c>
      <c r="K191" s="32">
        <v>0.136074</v>
      </c>
      <c r="L191" s="32">
        <v>6.0065840000000001</v>
      </c>
      <c r="M191" s="32">
        <v>2.1013E-2</v>
      </c>
      <c r="N191" s="32"/>
      <c r="O191" s="32">
        <v>3.3815999999999999E-2</v>
      </c>
      <c r="P191" s="32">
        <v>1.2489999999999999E-3</v>
      </c>
      <c r="Q191" s="32"/>
      <c r="R191" s="32">
        <v>6.6670000000000002E-3</v>
      </c>
      <c r="S191" s="32">
        <v>5.6604000000000002E-2</v>
      </c>
      <c r="T191" s="32">
        <v>3.1578000000000002E-2</v>
      </c>
      <c r="U191" s="32">
        <v>4.0675999999999997E-2</v>
      </c>
      <c r="V191" s="32">
        <v>6.1846999999999999E-2</v>
      </c>
      <c r="W191" s="32"/>
      <c r="X191" s="32">
        <v>0.11486399999999999</v>
      </c>
      <c r="Y191" s="32">
        <v>0.41978500000000002</v>
      </c>
      <c r="Z191" s="32">
        <v>6.4394999999999994E-2</v>
      </c>
      <c r="AA191" s="32">
        <v>5.5259999999999997E-3</v>
      </c>
      <c r="AB191" s="32">
        <v>1</v>
      </c>
      <c r="AC191" s="32">
        <v>0.28950199999999998</v>
      </c>
      <c r="AD191" s="32"/>
      <c r="AE191" s="32">
        <v>1.3082E-2</v>
      </c>
      <c r="AF191" s="238">
        <v>0</v>
      </c>
      <c r="AG191" s="32">
        <v>3.2290000000000001E-3</v>
      </c>
      <c r="AH191" s="177">
        <v>0.21868041720379702</v>
      </c>
      <c r="AI191" s="32">
        <v>0.22525700000000001</v>
      </c>
      <c r="AJ191" s="32">
        <v>2.3830000000000001E-3</v>
      </c>
      <c r="AK191" s="32">
        <v>0.55710800000000005</v>
      </c>
      <c r="AL191" s="32">
        <v>7.6097999999999999E-2</v>
      </c>
      <c r="AM191" s="32">
        <v>0.55091100000000004</v>
      </c>
      <c r="AN191" s="177">
        <v>9.7594130651141892E-2</v>
      </c>
      <c r="AO191" s="32">
        <v>0.10968700000000001</v>
      </c>
      <c r="AP191" s="32">
        <v>5.6259000000000003E-2</v>
      </c>
      <c r="AQ191" s="32">
        <v>1</v>
      </c>
      <c r="AR191" s="238">
        <v>0</v>
      </c>
      <c r="AS191" s="32">
        <v>6.2578999999999996E-2</v>
      </c>
      <c r="AT191" s="32"/>
      <c r="AU191" s="32">
        <v>1.0656779999999999</v>
      </c>
      <c r="AV191" s="32">
        <v>0.130137</v>
      </c>
      <c r="AW191" s="32">
        <v>4.0287000000000003E-2</v>
      </c>
      <c r="AX191" s="32">
        <v>0.64593400000000001</v>
      </c>
      <c r="AY191" s="32">
        <v>2.258E-3</v>
      </c>
      <c r="AZ191" s="32">
        <v>0.144626</v>
      </c>
      <c r="BA191" s="32">
        <v>3.8632E-2</v>
      </c>
      <c r="BB191" s="32">
        <v>9.7161999999999998E-2</v>
      </c>
      <c r="BC191" s="32">
        <v>4.8898999999999998E-2</v>
      </c>
      <c r="BD191" s="32">
        <v>7.6761999999999997E-2</v>
      </c>
      <c r="BE191" s="32">
        <v>4.6700000000000002E-4</v>
      </c>
      <c r="BF191" s="32">
        <v>1.6920999999999999E-2</v>
      </c>
      <c r="BG191" s="32">
        <v>0.16466700000000001</v>
      </c>
      <c r="BH191" s="32"/>
      <c r="BI191" s="32"/>
      <c r="BJ191" s="32">
        <v>4.3109999999999997E-3</v>
      </c>
      <c r="BK191" s="32">
        <v>0.23085800000000001</v>
      </c>
      <c r="BL191" s="32"/>
      <c r="BM191" s="32">
        <v>6.4534999999999995E-2</v>
      </c>
      <c r="BN191" s="32">
        <v>1.4744999999999999E-2</v>
      </c>
      <c r="BO191" s="32">
        <v>0.16495399999999999</v>
      </c>
      <c r="BP191" s="32">
        <v>0.27371400000000001</v>
      </c>
      <c r="BQ191" s="32">
        <v>0.25818200000000002</v>
      </c>
      <c r="BR191" s="238">
        <v>0</v>
      </c>
      <c r="BS191" s="32">
        <v>3.872E-3</v>
      </c>
      <c r="BT191" s="32">
        <v>1</v>
      </c>
      <c r="BU191" s="32">
        <v>0.17654700000000001</v>
      </c>
      <c r="BV191" s="32">
        <v>1.2229E-2</v>
      </c>
      <c r="BW191" s="32">
        <v>3.287E-3</v>
      </c>
      <c r="BX191" s="32">
        <v>2.1930000000000001E-3</v>
      </c>
      <c r="BY191" s="177">
        <v>8.552351956157711E-2</v>
      </c>
      <c r="BZ191" s="32">
        <v>3.4014999999999997E-2</v>
      </c>
      <c r="CA191" s="32">
        <v>1.2914220000000001</v>
      </c>
      <c r="CB191" s="238">
        <v>0</v>
      </c>
      <c r="CC191" s="32">
        <v>0.124126</v>
      </c>
      <c r="CD191" s="177">
        <v>0.12950024475991279</v>
      </c>
      <c r="CE191" s="32"/>
      <c r="CF191" s="32">
        <v>8.3510000000000001E-2</v>
      </c>
      <c r="CG191" s="32">
        <v>4.2368999999999997E-2</v>
      </c>
      <c r="CH191" s="32">
        <v>3.3333000000000002E-2</v>
      </c>
      <c r="CI191" s="32">
        <v>5.0216999999999998E-2</v>
      </c>
      <c r="CJ191" s="32">
        <v>0.21029999999999999</v>
      </c>
      <c r="CK191" s="32">
        <v>7.4895000000000003E-2</v>
      </c>
      <c r="CL191" s="32">
        <v>0.12912100000000001</v>
      </c>
      <c r="CM191" s="32">
        <v>2.2221999999999999E-2</v>
      </c>
      <c r="CN191" s="32">
        <v>8.4315000000000001E-2</v>
      </c>
      <c r="CO191" s="177">
        <v>4.7700198216055499E-2</v>
      </c>
      <c r="CP191" s="32">
        <v>3.8408999999999999E-2</v>
      </c>
      <c r="CQ191" s="238">
        <v>0</v>
      </c>
      <c r="CR191" s="32">
        <v>0.21421799999999999</v>
      </c>
      <c r="CS191" s="32">
        <v>2.5172E-2</v>
      </c>
      <c r="CT191" s="32">
        <v>0.21968199999999999</v>
      </c>
      <c r="CU191" s="32">
        <v>0.123074</v>
      </c>
      <c r="CV191" s="32"/>
      <c r="CW191" s="32">
        <v>1.214286</v>
      </c>
      <c r="CX191" s="32">
        <v>8.8210000000000007E-3</v>
      </c>
      <c r="CY191" s="32">
        <v>3.1912000000000003E-2</v>
      </c>
      <c r="CZ191" s="32">
        <v>0.27444499999999999</v>
      </c>
      <c r="DA191" s="32">
        <v>0.136821</v>
      </c>
    </row>
    <row r="192" spans="1:105" x14ac:dyDescent="0.2">
      <c r="A192" s="2" t="s">
        <v>124</v>
      </c>
      <c r="B192" s="2"/>
      <c r="C192" s="2"/>
      <c r="D192" s="32">
        <v>5.659E-3</v>
      </c>
      <c r="E192" s="32">
        <v>0.24280399999999999</v>
      </c>
      <c r="F192" s="32">
        <v>0.513243</v>
      </c>
      <c r="G192" s="32">
        <v>0.281134</v>
      </c>
      <c r="H192" s="32">
        <v>3.9631E-2</v>
      </c>
      <c r="I192" s="32">
        <v>0.188834</v>
      </c>
      <c r="J192" s="32">
        <v>8.3109000000000002E-2</v>
      </c>
      <c r="K192" s="32">
        <v>0.285862</v>
      </c>
      <c r="L192" s="238">
        <v>0</v>
      </c>
      <c r="M192" s="32">
        <v>0.111613</v>
      </c>
      <c r="N192" s="32"/>
      <c r="O192" s="32">
        <v>1.4134000000000001E-2</v>
      </c>
      <c r="P192" s="32">
        <v>1.2489999999999999E-3</v>
      </c>
      <c r="Q192" s="32"/>
      <c r="R192" s="32">
        <v>0.35648099999999999</v>
      </c>
      <c r="S192" s="32">
        <v>1.3165E-2</v>
      </c>
      <c r="T192" s="32">
        <v>7.8328999999999996E-2</v>
      </c>
      <c r="U192" s="32">
        <v>2.1725999999999999E-2</v>
      </c>
      <c r="V192" s="32">
        <v>4.6232000000000002E-2</v>
      </c>
      <c r="W192" s="32">
        <v>0.61250000000000004</v>
      </c>
      <c r="X192" s="32">
        <v>1.7124E-2</v>
      </c>
      <c r="Y192" s="32">
        <v>0.110667</v>
      </c>
      <c r="Z192" s="32">
        <v>1.176326</v>
      </c>
      <c r="AA192" s="32">
        <v>2.039E-3</v>
      </c>
      <c r="AB192" s="32">
        <v>1.4710000000000001E-3</v>
      </c>
      <c r="AC192" s="32">
        <v>0.40807199999999999</v>
      </c>
      <c r="AD192" s="32"/>
      <c r="AE192" s="32">
        <v>2.7708E-2</v>
      </c>
      <c r="AF192" s="238">
        <v>0</v>
      </c>
      <c r="AG192" s="32">
        <v>1.5813000000000001E-2</v>
      </c>
      <c r="AH192" s="177">
        <v>4.7131434983868709E-2</v>
      </c>
      <c r="AI192" s="32">
        <v>2.4383999999999999E-2</v>
      </c>
      <c r="AJ192" s="32">
        <v>0.78930800000000001</v>
      </c>
      <c r="AK192" s="32">
        <v>1.8464000000000001E-2</v>
      </c>
      <c r="AL192" s="32">
        <v>9.9120000000000007E-3</v>
      </c>
      <c r="AM192" s="238">
        <v>0</v>
      </c>
      <c r="AN192" s="177">
        <v>5.08741434063179E-2</v>
      </c>
      <c r="AO192" s="32">
        <v>5.6022000000000002E-2</v>
      </c>
      <c r="AP192" s="32">
        <v>3.3295999999999999E-2</v>
      </c>
      <c r="AQ192" s="32"/>
      <c r="AR192" s="32">
        <v>6.7872089999999998</v>
      </c>
      <c r="AS192" s="32">
        <v>0.10249</v>
      </c>
      <c r="AT192" s="32"/>
      <c r="AU192" s="32">
        <v>1.141769</v>
      </c>
      <c r="AV192" s="32">
        <v>3.3228000000000001E-2</v>
      </c>
      <c r="AW192" s="32">
        <v>6.6774E-2</v>
      </c>
      <c r="AX192" s="32">
        <v>1.6076E-2</v>
      </c>
      <c r="AY192" s="238">
        <v>0</v>
      </c>
      <c r="AZ192" s="32">
        <v>0.160103</v>
      </c>
      <c r="BA192" s="32">
        <v>4.1894000000000001E-2</v>
      </c>
      <c r="BB192" s="32">
        <v>1.2E-4</v>
      </c>
      <c r="BC192" s="32">
        <v>0.223773</v>
      </c>
      <c r="BD192" s="32">
        <v>8.6787000000000003E-2</v>
      </c>
      <c r="BE192" s="32">
        <v>6.3810000000000004E-3</v>
      </c>
      <c r="BF192" s="32">
        <v>5.4380000000000001E-3</v>
      </c>
      <c r="BG192" s="32">
        <v>6.6831000000000002E-2</v>
      </c>
      <c r="BH192" s="32"/>
      <c r="BI192" s="32"/>
      <c r="BJ192" s="32">
        <v>9.0477000000000002E-2</v>
      </c>
      <c r="BK192" s="32">
        <v>0.343723</v>
      </c>
      <c r="BL192" s="32"/>
      <c r="BM192" s="32">
        <v>0.30534699999999998</v>
      </c>
      <c r="BN192" s="32">
        <v>3.3452999999999997E-2</v>
      </c>
      <c r="BO192" s="32">
        <v>4.1369000000000003E-2</v>
      </c>
      <c r="BP192" s="32">
        <v>8.9343000000000006E-2</v>
      </c>
      <c r="BQ192" s="32">
        <v>2.9187999999999999E-2</v>
      </c>
      <c r="BR192" s="238">
        <v>0</v>
      </c>
      <c r="BS192" s="32">
        <v>2.7009999999999998E-3</v>
      </c>
      <c r="BT192" s="32">
        <v>2.2727000000000001E-2</v>
      </c>
      <c r="BU192" s="32">
        <v>7.6471999999999998E-2</v>
      </c>
      <c r="BV192" s="32">
        <v>0.28620299999999999</v>
      </c>
      <c r="BW192" s="32">
        <v>0.29544799999999999</v>
      </c>
      <c r="BX192" s="32">
        <v>3.9199999999999999E-4</v>
      </c>
      <c r="BY192" s="177">
        <v>0.13077515603592629</v>
      </c>
      <c r="BZ192" s="32">
        <v>4.7728E-2</v>
      </c>
      <c r="CA192" s="32">
        <v>1.1256600000000001</v>
      </c>
      <c r="CB192" s="32">
        <v>1.8833279999999999</v>
      </c>
      <c r="CC192" s="32">
        <v>9.9597000000000005E-2</v>
      </c>
      <c r="CD192" s="177">
        <v>0.12634987173564766</v>
      </c>
      <c r="CE192" s="32"/>
      <c r="CF192" s="32">
        <v>0.34738999999999998</v>
      </c>
      <c r="CG192" s="32">
        <v>6.8644999999999998E-2</v>
      </c>
      <c r="CH192" s="32">
        <v>0.21185200000000001</v>
      </c>
      <c r="CI192" s="238">
        <v>0</v>
      </c>
      <c r="CJ192" s="32">
        <v>2.8171000000000002E-2</v>
      </c>
      <c r="CK192" s="32">
        <v>0.120935</v>
      </c>
      <c r="CL192" s="32">
        <v>1.6152E-2</v>
      </c>
      <c r="CM192" s="32">
        <v>2.6515E-2</v>
      </c>
      <c r="CN192" s="32">
        <v>5.8826999999999997E-2</v>
      </c>
      <c r="CO192" s="177">
        <v>0.82292182862468211</v>
      </c>
      <c r="CP192" s="32">
        <v>0.57597500000000001</v>
      </c>
      <c r="CQ192" s="238">
        <v>0</v>
      </c>
      <c r="CR192" s="32">
        <v>4.9743890000000004</v>
      </c>
      <c r="CS192" s="32">
        <v>0.167604</v>
      </c>
      <c r="CT192" s="32">
        <v>7.7293000000000001E-2</v>
      </c>
      <c r="CU192" s="32">
        <v>7.3709999999999999E-3</v>
      </c>
      <c r="CV192" s="32"/>
      <c r="CW192" s="32">
        <v>0.64516099999999998</v>
      </c>
      <c r="CX192" s="32">
        <v>1.3995E-2</v>
      </c>
      <c r="CY192" s="32">
        <v>0.38391199999999998</v>
      </c>
      <c r="CZ192" s="32">
        <v>0.18592</v>
      </c>
      <c r="DA192" s="32">
        <v>0.96952000000000005</v>
      </c>
    </row>
    <row r="193" spans="1:105" x14ac:dyDescent="0.2">
      <c r="A193" s="2" t="s">
        <v>125</v>
      </c>
      <c r="B193" s="2"/>
      <c r="C193" s="2"/>
      <c r="D193" s="238">
        <v>0</v>
      </c>
      <c r="E193" s="32">
        <v>1.7679400000000001</v>
      </c>
      <c r="F193" s="32">
        <v>0.23872699999999999</v>
      </c>
      <c r="G193" s="32">
        <v>1.1253569999999999</v>
      </c>
      <c r="H193" s="32">
        <v>3.0953999999999999E-2</v>
      </c>
      <c r="I193" s="32">
        <v>0.24939900000000001</v>
      </c>
      <c r="J193" s="32">
        <v>0.19527</v>
      </c>
      <c r="K193" s="32">
        <v>6.7515000000000006E-2</v>
      </c>
      <c r="L193" s="32">
        <v>4.0109729999999999</v>
      </c>
      <c r="M193" s="32">
        <v>5.0672000000000002E-2</v>
      </c>
      <c r="N193" s="32"/>
      <c r="O193" s="32">
        <v>8.9999999999999998E-4</v>
      </c>
      <c r="P193" s="32">
        <v>2.4979999999999998E-3</v>
      </c>
      <c r="Q193" s="32"/>
      <c r="R193" s="32">
        <v>0.121806</v>
      </c>
      <c r="S193" s="32">
        <v>3.6526999999999997E-2</v>
      </c>
      <c r="T193" s="32">
        <v>2.2706E-2</v>
      </c>
      <c r="U193" s="32">
        <v>0.48013</v>
      </c>
      <c r="V193" s="32">
        <v>0.107545</v>
      </c>
      <c r="W193" s="32">
        <v>3.7592590000000001</v>
      </c>
      <c r="X193" s="32">
        <v>0.36436299999999999</v>
      </c>
      <c r="Y193" s="32">
        <v>0.69174599999999997</v>
      </c>
      <c r="Z193" s="32">
        <v>1.771881</v>
      </c>
      <c r="AA193" s="32">
        <v>6.5789E-2</v>
      </c>
      <c r="AB193" s="32"/>
      <c r="AC193" s="32">
        <v>0.58097900000000002</v>
      </c>
      <c r="AD193" s="32"/>
      <c r="AE193" s="32">
        <v>3.0188E-2</v>
      </c>
      <c r="AF193" s="32">
        <v>4.3069999999999997E-2</v>
      </c>
      <c r="AG193" s="32">
        <v>1.0912029999999999</v>
      </c>
      <c r="AH193" s="177">
        <v>4.6823952207598246E-2</v>
      </c>
      <c r="AI193" s="32">
        <v>4.8251000000000002E-2</v>
      </c>
      <c r="AJ193" s="32">
        <v>3.9100000000000002E-4</v>
      </c>
      <c r="AK193" s="32">
        <v>1.4479000000000001E-2</v>
      </c>
      <c r="AL193" s="32">
        <v>0.57699199999999995</v>
      </c>
      <c r="AM193" s="238">
        <v>0</v>
      </c>
      <c r="AN193" s="177">
        <v>0.11242057389723001</v>
      </c>
      <c r="AO193" s="32">
        <v>0.13417200000000001</v>
      </c>
      <c r="AP193" s="32">
        <v>3.8084E-2</v>
      </c>
      <c r="AQ193" s="32">
        <v>1.5</v>
      </c>
      <c r="AR193" s="238">
        <v>0</v>
      </c>
      <c r="AS193" s="32">
        <v>1.9123999999999999E-2</v>
      </c>
      <c r="AT193" s="32"/>
      <c r="AU193" s="32">
        <v>5.2619639999999999</v>
      </c>
      <c r="AV193" s="238">
        <v>0</v>
      </c>
      <c r="AW193" s="32">
        <v>0.348603</v>
      </c>
      <c r="AX193" s="32">
        <v>3.3705579999999999</v>
      </c>
      <c r="AY193" s="32">
        <v>1.5939999999999999E-3</v>
      </c>
      <c r="AZ193" s="32">
        <v>3.6657000000000002E-2</v>
      </c>
      <c r="BA193" s="32">
        <v>0.20339199999999999</v>
      </c>
      <c r="BB193" s="32">
        <v>0.99973100000000004</v>
      </c>
      <c r="BC193" s="32">
        <v>4.7058999999999997E-2</v>
      </c>
      <c r="BD193" s="32">
        <v>7.4959999999999999E-2</v>
      </c>
      <c r="BE193" s="32">
        <v>0.67283999999999999</v>
      </c>
      <c r="BF193" s="32">
        <v>2.8573900000000001</v>
      </c>
      <c r="BG193" s="32">
        <v>0.36922700000000003</v>
      </c>
      <c r="BH193" s="32"/>
      <c r="BI193" s="32"/>
      <c r="BJ193" s="32">
        <v>0.17218900000000001</v>
      </c>
      <c r="BK193" s="32">
        <v>7.4840000000000004E-2</v>
      </c>
      <c r="BL193" s="32"/>
      <c r="BM193" s="32">
        <v>1.5077E-2</v>
      </c>
      <c r="BN193" s="32">
        <v>0.218529</v>
      </c>
      <c r="BO193" s="32">
        <v>0.31312400000000001</v>
      </c>
      <c r="BP193" s="32">
        <v>4.3295E-2</v>
      </c>
      <c r="BQ193" s="32">
        <v>0.45988099999999998</v>
      </c>
      <c r="BR193" s="238">
        <v>0</v>
      </c>
      <c r="BS193" s="32">
        <v>7.8469999999999998E-3</v>
      </c>
      <c r="BT193" s="32">
        <v>1.2213999999999999E-2</v>
      </c>
      <c r="BU193" s="32">
        <v>0.51430900000000002</v>
      </c>
      <c r="BV193" s="32">
        <v>0.14235900000000001</v>
      </c>
      <c r="BW193" s="32">
        <v>3.1937440000000001</v>
      </c>
      <c r="BX193" s="32">
        <v>1.3304E-2</v>
      </c>
      <c r="BY193" s="177">
        <v>9.1033642868016434E-2</v>
      </c>
      <c r="BZ193" s="32">
        <v>4.1739999999999999E-2</v>
      </c>
      <c r="CA193" s="32">
        <v>1.2496849999999999</v>
      </c>
      <c r="CB193" s="238">
        <v>0</v>
      </c>
      <c r="CC193" s="32">
        <v>1.0645999999999999E-2</v>
      </c>
      <c r="CD193" s="177">
        <v>9.9502170540359328E-2</v>
      </c>
      <c r="CE193" s="32"/>
      <c r="CF193" s="32">
        <v>0.61568699999999998</v>
      </c>
      <c r="CG193" s="32">
        <v>1.202429</v>
      </c>
      <c r="CH193" s="32">
        <v>7.8765000000000002E-2</v>
      </c>
      <c r="CI193" s="32">
        <v>0.12171800000000001</v>
      </c>
      <c r="CJ193" s="32">
        <v>6.0059000000000001E-2</v>
      </c>
      <c r="CK193" s="32">
        <v>0.83133400000000002</v>
      </c>
      <c r="CL193" s="32">
        <v>5.6201000000000001E-2</v>
      </c>
      <c r="CM193" s="32">
        <v>1.867E-3</v>
      </c>
      <c r="CN193" s="32">
        <v>5.1527999999999997E-2</v>
      </c>
      <c r="CO193" s="177">
        <v>0.3590681540064119</v>
      </c>
      <c r="CP193" s="32">
        <v>0.160719</v>
      </c>
      <c r="CQ193" s="32">
        <v>1.468E-2</v>
      </c>
      <c r="CR193" s="32">
        <v>3.5676230000000002</v>
      </c>
      <c r="CS193" s="32">
        <v>4.3765999999999999E-2</v>
      </c>
      <c r="CT193" s="32">
        <v>2.8292730000000001</v>
      </c>
      <c r="CU193" s="32">
        <v>0.17341999999999999</v>
      </c>
      <c r="CV193" s="32"/>
      <c r="CW193" s="32">
        <v>0.74358999999999997</v>
      </c>
      <c r="CX193" s="32">
        <v>1.2043999999999999E-2</v>
      </c>
      <c r="CY193" s="32">
        <v>10.814337</v>
      </c>
      <c r="CZ193" s="32">
        <v>7.4053999999999995E-2</v>
      </c>
      <c r="DA193" s="32">
        <v>2.7255999999999999E-2</v>
      </c>
    </row>
    <row r="194" spans="1:105" x14ac:dyDescent="0.2">
      <c r="A194" s="2" t="s">
        <v>126</v>
      </c>
      <c r="B194" s="2"/>
      <c r="C194" s="2"/>
      <c r="D194" s="32">
        <v>2.8300000000000001E-3</v>
      </c>
      <c r="E194" s="32">
        <v>2.8170000000000001E-3</v>
      </c>
      <c r="F194" s="32">
        <v>0.427234</v>
      </c>
      <c r="G194" s="32">
        <v>2.6477000000000001E-2</v>
      </c>
      <c r="H194" s="32">
        <v>2.14E-4</v>
      </c>
      <c r="I194" s="32">
        <v>0.163159</v>
      </c>
      <c r="J194" s="32">
        <v>6.8579000000000001E-2</v>
      </c>
      <c r="K194" s="32">
        <v>4.0070000000000001E-3</v>
      </c>
      <c r="L194" s="32">
        <v>8.7779999999999993E-3</v>
      </c>
      <c r="M194" s="32">
        <v>7.0541000000000006E-2</v>
      </c>
      <c r="N194" s="32"/>
      <c r="O194" s="32">
        <v>1.5596E-2</v>
      </c>
      <c r="P194" s="32">
        <v>1.2489999999999999E-3</v>
      </c>
      <c r="Q194" s="32"/>
      <c r="R194" s="32">
        <v>0.122308</v>
      </c>
      <c r="S194" s="32">
        <v>0.3679</v>
      </c>
      <c r="T194" s="32">
        <v>1.2931E-2</v>
      </c>
      <c r="U194" s="32">
        <v>2.1846999999999998E-2</v>
      </c>
      <c r="V194" s="32">
        <v>2.7669999999999999E-3</v>
      </c>
      <c r="W194" s="32">
        <v>1.710526</v>
      </c>
      <c r="X194" s="32">
        <v>3.6073000000000001E-2</v>
      </c>
      <c r="Y194" s="32">
        <v>1.1324000000000001E-2</v>
      </c>
      <c r="Z194" s="32">
        <v>3.143E-3</v>
      </c>
      <c r="AA194" s="32">
        <v>2.63E-4</v>
      </c>
      <c r="AB194" s="32"/>
      <c r="AC194" s="32">
        <v>0.13954900000000001</v>
      </c>
      <c r="AD194" s="32"/>
      <c r="AE194" s="32">
        <v>7.8980000000000005E-3</v>
      </c>
      <c r="AF194" s="238">
        <v>0</v>
      </c>
      <c r="AG194" s="32">
        <v>3.4520000000000002E-3</v>
      </c>
      <c r="AH194" s="177">
        <v>1.0505718744904377E-2</v>
      </c>
      <c r="AI194" s="32">
        <v>1.0829E-2</v>
      </c>
      <c r="AJ194" s="238">
        <v>0</v>
      </c>
      <c r="AK194" s="32">
        <v>2.3156E-2</v>
      </c>
      <c r="AL194" s="32">
        <v>4.06E-4</v>
      </c>
      <c r="AM194" s="238">
        <v>0</v>
      </c>
      <c r="AN194" s="177">
        <v>2.6429721329469615E-2</v>
      </c>
      <c r="AO194" s="32">
        <v>3.2128999999999998E-2</v>
      </c>
      <c r="AP194" s="32">
        <v>6.9680000000000002E-3</v>
      </c>
      <c r="AQ194" s="32"/>
      <c r="AR194" s="238">
        <v>0</v>
      </c>
      <c r="AS194" s="32">
        <v>1.9781E-2</v>
      </c>
      <c r="AT194" s="32"/>
      <c r="AU194" s="32">
        <v>0.39572099999999999</v>
      </c>
      <c r="AV194" s="238">
        <v>0</v>
      </c>
      <c r="AW194" s="32">
        <v>8.4014000000000005E-2</v>
      </c>
      <c r="AX194" s="32">
        <v>3.4689999999999999E-3</v>
      </c>
      <c r="AY194" s="32">
        <v>3.9899999999999999E-4</v>
      </c>
      <c r="AZ194" s="32">
        <v>0.28504800000000002</v>
      </c>
      <c r="BA194" s="32">
        <v>9.8915000000000003E-2</v>
      </c>
      <c r="BB194" s="32">
        <v>4.9690000000000003E-3</v>
      </c>
      <c r="BC194" s="32">
        <v>1.3757999999999999E-2</v>
      </c>
      <c r="BD194" s="32">
        <v>4.9211999999999999E-2</v>
      </c>
      <c r="BE194" s="32">
        <v>1.4009999999999999E-3</v>
      </c>
      <c r="BF194" s="32">
        <v>6.5471000000000001E-2</v>
      </c>
      <c r="BG194" s="32">
        <v>1.2846E-2</v>
      </c>
      <c r="BH194" s="32"/>
      <c r="BI194" s="32"/>
      <c r="BJ194" s="32">
        <v>3.5330000000000001E-3</v>
      </c>
      <c r="BK194" s="32">
        <v>2.1670509999999998</v>
      </c>
      <c r="BL194" s="32"/>
      <c r="BM194" s="32">
        <v>3.5625999999999998E-2</v>
      </c>
      <c r="BN194" s="32">
        <v>3.3085999999999997E-2</v>
      </c>
      <c r="BO194" s="32">
        <v>2.1635999999999999E-2</v>
      </c>
      <c r="BP194" s="32">
        <v>1.1276E-2</v>
      </c>
      <c r="BQ194" s="32">
        <v>2.14E-4</v>
      </c>
      <c r="BR194" s="238">
        <v>0</v>
      </c>
      <c r="BS194" s="32">
        <v>0.18359500000000001</v>
      </c>
      <c r="BT194" s="32">
        <v>0.368421</v>
      </c>
      <c r="BU194" s="32">
        <v>2.0618999999999998E-2</v>
      </c>
      <c r="BV194" s="32"/>
      <c r="BW194" s="32">
        <v>2.1012050000000002</v>
      </c>
      <c r="BX194" s="238">
        <v>0</v>
      </c>
      <c r="BY194" s="177">
        <v>8.591779570710914E-2</v>
      </c>
      <c r="BZ194" s="32">
        <v>9.1602000000000003E-2</v>
      </c>
      <c r="CA194" s="238">
        <v>0</v>
      </c>
      <c r="CB194" s="32">
        <v>1.4599999999999999E-3</v>
      </c>
      <c r="CC194" s="238">
        <v>0</v>
      </c>
      <c r="CD194" s="177">
        <v>4.1306761954439317E-2</v>
      </c>
      <c r="CE194" s="32"/>
      <c r="CF194" s="32">
        <v>1.7699999999999999E-4</v>
      </c>
      <c r="CG194" s="32">
        <v>1.277E-2</v>
      </c>
      <c r="CH194" s="32">
        <v>4.4443999999999997E-2</v>
      </c>
      <c r="CI194" s="238">
        <v>0</v>
      </c>
      <c r="CJ194" s="32">
        <v>0.16659399999999999</v>
      </c>
      <c r="CK194" s="32">
        <v>6.6000000000000005E-5</v>
      </c>
      <c r="CL194" s="32">
        <v>2.495E-2</v>
      </c>
      <c r="CM194" s="32">
        <v>8.9099999999999997E-4</v>
      </c>
      <c r="CN194" s="32">
        <v>0.200596</v>
      </c>
      <c r="CO194" s="177">
        <v>1.5475820292781425E-2</v>
      </c>
      <c r="CP194" s="32">
        <v>1.6428000000000002E-2</v>
      </c>
      <c r="CQ194" s="238">
        <v>0</v>
      </c>
      <c r="CR194" s="32">
        <v>6.829E-3</v>
      </c>
      <c r="CS194" s="32">
        <v>1.0732E-2</v>
      </c>
      <c r="CT194" s="32">
        <v>3.4979999999999997E-2</v>
      </c>
      <c r="CU194" s="32">
        <v>2.9862E-2</v>
      </c>
      <c r="CV194" s="32"/>
      <c r="CW194" s="32">
        <v>0.52941199999999999</v>
      </c>
      <c r="CX194" s="238">
        <v>0</v>
      </c>
      <c r="CY194" s="32">
        <v>0.27471499999999999</v>
      </c>
      <c r="CZ194" s="32">
        <v>6.0300000000000002E-4</v>
      </c>
      <c r="DA194" s="32">
        <v>1.1379999999999999E-3</v>
      </c>
    </row>
    <row r="195" spans="1:105" x14ac:dyDescent="0.2">
      <c r="A195" s="2" t="s">
        <v>127</v>
      </c>
      <c r="B195" s="2"/>
      <c r="C195" s="2"/>
      <c r="D195" s="32">
        <v>2.9994E-2</v>
      </c>
      <c r="E195" s="32">
        <v>4.6320420000000002</v>
      </c>
      <c r="F195" s="32"/>
      <c r="G195" s="32">
        <v>5.7201610000000001</v>
      </c>
      <c r="H195" s="32">
        <v>0.56506100000000004</v>
      </c>
      <c r="I195" s="32">
        <v>1.9112290000000001</v>
      </c>
      <c r="J195" s="32"/>
      <c r="K195" s="32">
        <v>0.81882900000000003</v>
      </c>
      <c r="L195" s="32">
        <v>37.213424000000003</v>
      </c>
      <c r="M195" s="32">
        <v>1.8063389999999999</v>
      </c>
      <c r="N195" s="32"/>
      <c r="O195" s="32">
        <v>2.2564679999999999</v>
      </c>
      <c r="P195" s="32">
        <v>2.5921E-2</v>
      </c>
      <c r="Q195" s="32">
        <v>63.110028</v>
      </c>
      <c r="R195" s="32">
        <v>3.1687219999999998</v>
      </c>
      <c r="S195" s="32">
        <v>1.041669</v>
      </c>
      <c r="T195" s="32">
        <v>0.389816</v>
      </c>
      <c r="U195" s="32">
        <v>1.836735</v>
      </c>
      <c r="V195" s="32">
        <v>2.0381800000000001</v>
      </c>
      <c r="W195" s="32">
        <v>3.4510000000000001</v>
      </c>
      <c r="X195" s="32">
        <v>2.405008</v>
      </c>
      <c r="Y195" s="32"/>
      <c r="Z195" s="32">
        <v>4.1731239999999996</v>
      </c>
      <c r="AA195" s="32">
        <v>0.35539300000000001</v>
      </c>
      <c r="AB195" s="32">
        <v>4.4020999999999998E-2</v>
      </c>
      <c r="AC195" s="32"/>
      <c r="AD195" s="32"/>
      <c r="AE195" s="32">
        <v>0.61714800000000003</v>
      </c>
      <c r="AF195" s="32"/>
      <c r="AG195" s="32">
        <v>4.8321829999999997</v>
      </c>
      <c r="AH195" s="177">
        <v>0.63816458676124588</v>
      </c>
      <c r="AI195" s="32"/>
      <c r="AJ195" s="32"/>
      <c r="AK195" s="32">
        <v>3.0714359999999998</v>
      </c>
      <c r="AL195" s="32"/>
      <c r="AM195" s="32">
        <v>15.560736</v>
      </c>
      <c r="AN195" s="177">
        <v>1.0174294381200606</v>
      </c>
      <c r="AO195" s="32"/>
      <c r="AP195" s="32">
        <v>0.53493299999999999</v>
      </c>
      <c r="AQ195" s="32">
        <v>67.925675999999996</v>
      </c>
      <c r="AR195" s="32">
        <v>10.627689999999999</v>
      </c>
      <c r="AS195" s="32"/>
      <c r="AT195" s="32"/>
      <c r="AU195" s="32"/>
      <c r="AV195" s="32"/>
      <c r="AW195" s="32"/>
      <c r="AX195" s="32"/>
      <c r="AY195" s="32">
        <v>1.3549E-2</v>
      </c>
      <c r="AZ195" s="32">
        <v>1.4810859999999999</v>
      </c>
      <c r="BA195" s="32">
        <v>0.97537099999999999</v>
      </c>
      <c r="BB195" s="32">
        <v>4.6674689999999996</v>
      </c>
      <c r="BC195" s="32"/>
      <c r="BD195" s="32">
        <v>1.104681</v>
      </c>
      <c r="BE195" s="32">
        <v>9.2454470000000004</v>
      </c>
      <c r="BF195" s="32">
        <v>4.3430650000000002</v>
      </c>
      <c r="BG195" s="32">
        <v>1.2600450000000001</v>
      </c>
      <c r="BH195" s="32"/>
      <c r="BI195" s="32"/>
      <c r="BJ195" s="32"/>
      <c r="BK195" s="32"/>
      <c r="BL195" s="32"/>
      <c r="BM195" s="32">
        <v>2.274432</v>
      </c>
      <c r="BN195" s="32"/>
      <c r="BO195" s="32">
        <v>0.95787999999999995</v>
      </c>
      <c r="BP195" s="32">
        <v>1.285053</v>
      </c>
      <c r="BQ195" s="32">
        <v>2.0665230000000001</v>
      </c>
      <c r="BR195" s="32">
        <v>1.606E-3</v>
      </c>
      <c r="BS195" s="32">
        <v>0.929921</v>
      </c>
      <c r="BT195" s="32">
        <v>0.54732499999999995</v>
      </c>
      <c r="BU195" s="32">
        <v>1.316635</v>
      </c>
      <c r="BV195" s="32"/>
      <c r="BW195" s="32">
        <v>7.4608030000000003</v>
      </c>
      <c r="BX195" s="32">
        <v>1.6936549999999999</v>
      </c>
      <c r="BY195" s="177">
        <v>1.0727532348911555</v>
      </c>
      <c r="BZ195" s="32">
        <v>0.90544899999999995</v>
      </c>
      <c r="CA195" s="32">
        <v>3.6711070000000001</v>
      </c>
      <c r="CB195" s="32">
        <v>3.4204089999999998</v>
      </c>
      <c r="CC195" s="32">
        <v>2.269279</v>
      </c>
      <c r="CD195" s="177">
        <v>1.198463742878598</v>
      </c>
      <c r="CE195" s="32"/>
      <c r="CF195" s="32">
        <v>2.6436410000000001</v>
      </c>
      <c r="CG195" s="32">
        <v>2.3815330000000001</v>
      </c>
      <c r="CH195" s="32">
        <v>4.328519</v>
      </c>
      <c r="CI195" s="32">
        <v>0.21107200000000001</v>
      </c>
      <c r="CJ195" s="32"/>
      <c r="CK195" s="32">
        <v>1.401065</v>
      </c>
      <c r="CL195" s="32">
        <v>1.009862</v>
      </c>
      <c r="CM195" s="32">
        <v>3.2814999999999997E-2</v>
      </c>
      <c r="CN195" s="32">
        <v>1.1000989999999999</v>
      </c>
      <c r="CO195" s="177">
        <v>2.2497791143958912</v>
      </c>
      <c r="CP195" s="32">
        <v>1.632854</v>
      </c>
      <c r="CQ195" s="32">
        <v>3.1385000000000003E-2</v>
      </c>
      <c r="CR195" s="32">
        <v>12.826226999999999</v>
      </c>
      <c r="CS195" s="32"/>
      <c r="CT195" s="32">
        <v>3.7732489999999999</v>
      </c>
      <c r="CU195" s="32"/>
      <c r="CV195" s="32"/>
      <c r="CW195" s="32"/>
      <c r="CX195" s="32">
        <v>4.4268530000000004</v>
      </c>
      <c r="CY195" s="32"/>
      <c r="CZ195" s="32">
        <v>1.501223</v>
      </c>
      <c r="DA195" s="32"/>
    </row>
    <row r="196" spans="1:105" x14ac:dyDescent="0.2">
      <c r="A196" s="2" t="s">
        <v>128</v>
      </c>
      <c r="B196" s="2"/>
      <c r="C196" s="2"/>
      <c r="D196" s="32">
        <v>5.6599999999999999E-4</v>
      </c>
      <c r="E196" s="32">
        <v>0.217644</v>
      </c>
      <c r="F196" s="32">
        <v>0.143512</v>
      </c>
      <c r="G196" s="32">
        <v>4.4079999999999996E-3</v>
      </c>
      <c r="H196" s="32">
        <v>4.6969999999999998E-3</v>
      </c>
      <c r="I196" s="32">
        <v>6.2839000000000006E-2</v>
      </c>
      <c r="J196" s="32">
        <v>1.0124439999999999</v>
      </c>
      <c r="K196" s="32">
        <v>1.75E-4</v>
      </c>
      <c r="L196" s="32">
        <v>2.5632769999999998</v>
      </c>
      <c r="M196" s="32">
        <v>1.0459E-2</v>
      </c>
      <c r="N196" s="32"/>
      <c r="O196" s="32">
        <v>8.25E-4</v>
      </c>
      <c r="P196" s="32">
        <v>1.2489999999999999E-3</v>
      </c>
      <c r="Q196" s="32">
        <v>1.818E-3</v>
      </c>
      <c r="R196" s="238">
        <v>0</v>
      </c>
      <c r="S196" s="32">
        <v>9.6000000000000002E-5</v>
      </c>
      <c r="T196" s="32">
        <v>4.2844E-2</v>
      </c>
      <c r="U196" s="32">
        <v>2.0008999999999999E-2</v>
      </c>
      <c r="V196" s="32">
        <v>6.1960000000000001E-3</v>
      </c>
      <c r="W196" s="32">
        <v>0.13636400000000001</v>
      </c>
      <c r="X196" s="32">
        <v>4.6542E-2</v>
      </c>
      <c r="Y196" s="32">
        <v>1.6851000000000001E-2</v>
      </c>
      <c r="Z196" s="32">
        <v>6.6174999999999998E-2</v>
      </c>
      <c r="AA196" s="32"/>
      <c r="AB196" s="32">
        <v>1</v>
      </c>
      <c r="AC196" s="32">
        <v>2.7900000000000001E-2</v>
      </c>
      <c r="AD196" s="32"/>
      <c r="AE196" s="32">
        <v>1.5876999999999999E-2</v>
      </c>
      <c r="AF196" s="238">
        <v>0</v>
      </c>
      <c r="AG196" s="32">
        <v>4.2319999999999997E-3</v>
      </c>
      <c r="AH196" s="177">
        <v>4.9621510614418413E-2</v>
      </c>
      <c r="AI196" s="32">
        <v>2.1562000000000001E-2</v>
      </c>
      <c r="AJ196" s="32">
        <v>0.99833700000000003</v>
      </c>
      <c r="AK196" s="32">
        <v>4.6009000000000001E-2</v>
      </c>
      <c r="AL196" s="32">
        <v>4.9899999999999999E-4</v>
      </c>
      <c r="AM196" s="238">
        <v>0</v>
      </c>
      <c r="AN196" s="177">
        <v>5.6202413335508301E-2</v>
      </c>
      <c r="AO196" s="32">
        <v>4.9651000000000001E-2</v>
      </c>
      <c r="AP196" s="32">
        <v>7.8653000000000001E-2</v>
      </c>
      <c r="AQ196" s="32"/>
      <c r="AR196" s="238">
        <v>0</v>
      </c>
      <c r="AS196" s="32">
        <v>2.8687000000000001E-2</v>
      </c>
      <c r="AT196" s="32"/>
      <c r="AU196" s="32">
        <v>0.13769799999999999</v>
      </c>
      <c r="AV196" s="238">
        <v>0</v>
      </c>
      <c r="AW196" s="32">
        <v>2.0570999999999999E-2</v>
      </c>
      <c r="AX196" s="32">
        <v>7.8139999999999998E-3</v>
      </c>
      <c r="AY196" s="32">
        <v>8.8599999999999996E-4</v>
      </c>
      <c r="AZ196" s="32">
        <v>2.3952000000000001E-2</v>
      </c>
      <c r="BA196" s="32">
        <v>0.41810000000000003</v>
      </c>
      <c r="BB196" s="32">
        <v>7.3994000000000004E-2</v>
      </c>
      <c r="BC196" s="32">
        <v>5.6800000000000004E-4</v>
      </c>
      <c r="BD196" s="32">
        <v>4.4478999999999998E-2</v>
      </c>
      <c r="BE196" s="32">
        <v>3.735E-3</v>
      </c>
      <c r="BF196" s="32">
        <v>0.47221800000000003</v>
      </c>
      <c r="BG196" s="32">
        <v>9.6623000000000001E-2</v>
      </c>
      <c r="BH196" s="32"/>
      <c r="BI196" s="32"/>
      <c r="BJ196" s="32">
        <v>1.5870000000000001E-3</v>
      </c>
      <c r="BK196" s="32">
        <v>2.5609999999999999E-3</v>
      </c>
      <c r="BL196" s="32"/>
      <c r="BM196" s="32">
        <v>7.1496000000000004E-2</v>
      </c>
      <c r="BN196" s="32">
        <v>7.6889999999999997E-3</v>
      </c>
      <c r="BO196" s="32">
        <v>4.8073999999999999E-2</v>
      </c>
      <c r="BP196" s="32">
        <v>0.17733199999999999</v>
      </c>
      <c r="BQ196" s="32">
        <v>5.1400000000000003E-4</v>
      </c>
      <c r="BR196" s="238">
        <v>0</v>
      </c>
      <c r="BS196" s="32">
        <v>0.119311</v>
      </c>
      <c r="BT196" s="32">
        <v>3.5714000000000003E-2</v>
      </c>
      <c r="BU196" s="32">
        <v>1.7309999999999999E-3</v>
      </c>
      <c r="BV196" s="32">
        <v>9.1719999999999996E-3</v>
      </c>
      <c r="BW196" s="238">
        <v>0</v>
      </c>
      <c r="BX196" s="32">
        <v>1.5659999999999999E-3</v>
      </c>
      <c r="BY196" s="177">
        <v>2.3930583041558838E-2</v>
      </c>
      <c r="BZ196" s="32">
        <v>2.5523000000000001E-2</v>
      </c>
      <c r="CA196" s="238">
        <v>0</v>
      </c>
      <c r="CB196" s="238">
        <v>0</v>
      </c>
      <c r="CC196" s="32">
        <v>0.22958799999999999</v>
      </c>
      <c r="CD196" s="177">
        <v>0.1174700024487797</v>
      </c>
      <c r="CE196" s="32"/>
      <c r="CF196" s="32">
        <v>0.21066199999999999</v>
      </c>
      <c r="CG196" s="32">
        <v>4.1631000000000001E-2</v>
      </c>
      <c r="CH196" s="32">
        <v>4.9383000000000003E-2</v>
      </c>
      <c r="CI196" s="32">
        <v>1.75E-4</v>
      </c>
      <c r="CJ196" s="32">
        <v>4.7920000000000003E-3</v>
      </c>
      <c r="CK196" s="32">
        <v>6.8999999999999997E-5</v>
      </c>
      <c r="CL196" s="32">
        <v>0.149228</v>
      </c>
      <c r="CM196" s="32">
        <v>1.0204E-2</v>
      </c>
      <c r="CN196" s="32">
        <v>8.9293999999999998E-2</v>
      </c>
      <c r="CO196" s="177">
        <v>9.0377892626509915E-2</v>
      </c>
      <c r="CP196" s="32">
        <v>9.7630999999999996E-2</v>
      </c>
      <c r="CQ196" s="32">
        <v>3.0500000000000002E-3</v>
      </c>
      <c r="CR196" s="32">
        <v>1.0869999999999999E-2</v>
      </c>
      <c r="CS196" s="32">
        <v>2.7669999999999999E-3</v>
      </c>
      <c r="CT196" s="32">
        <v>1.0380000000000001E-3</v>
      </c>
      <c r="CU196" s="32">
        <v>5.4339999999999996E-3</v>
      </c>
      <c r="CV196" s="32"/>
      <c r="CW196" s="32"/>
      <c r="CX196" s="238">
        <v>0</v>
      </c>
      <c r="CY196" s="32">
        <v>3.9500000000000001E-4</v>
      </c>
      <c r="CZ196" s="32">
        <v>9.5366999999999993E-2</v>
      </c>
      <c r="DA196" s="32">
        <v>4.3300000000000001E-4</v>
      </c>
    </row>
    <row r="197" spans="1:105" x14ac:dyDescent="0.2">
      <c r="A197" s="2" t="s">
        <v>129</v>
      </c>
      <c r="B197" s="2"/>
      <c r="C197" s="2"/>
      <c r="D197" s="238">
        <v>0</v>
      </c>
      <c r="E197" s="32">
        <v>0.55096999999999996</v>
      </c>
      <c r="F197" s="32">
        <v>7.1332999999999994E-2</v>
      </c>
      <c r="G197" s="32">
        <v>4.4079999999999996E-3</v>
      </c>
      <c r="H197" s="32">
        <v>8.0060999999999993E-2</v>
      </c>
      <c r="I197" s="32">
        <v>0.18280099999999999</v>
      </c>
      <c r="J197" s="32">
        <v>0.104909</v>
      </c>
      <c r="K197" s="32">
        <v>1.75E-4</v>
      </c>
      <c r="L197" s="32">
        <v>5.1209999999999997E-3</v>
      </c>
      <c r="M197" s="32">
        <v>0.321073</v>
      </c>
      <c r="N197" s="32"/>
      <c r="O197" s="32">
        <v>4.4999999999999999E-4</v>
      </c>
      <c r="P197" s="32">
        <v>6.2500000000000001E-4</v>
      </c>
      <c r="Q197" s="32"/>
      <c r="R197" s="32">
        <v>0.31118000000000001</v>
      </c>
      <c r="S197" s="32">
        <v>2.8800000000000001E-4</v>
      </c>
      <c r="T197" s="32">
        <v>2.2234E-2</v>
      </c>
      <c r="U197" s="32">
        <v>0.29072199999999998</v>
      </c>
      <c r="V197" s="238">
        <v>0</v>
      </c>
      <c r="W197" s="32">
        <v>0.28571400000000002</v>
      </c>
      <c r="X197" s="32">
        <v>0.375664</v>
      </c>
      <c r="Y197" s="32">
        <v>1.4773E-2</v>
      </c>
      <c r="Z197" s="32">
        <v>0.11500199999999999</v>
      </c>
      <c r="AA197" s="32"/>
      <c r="AB197" s="32">
        <v>1</v>
      </c>
      <c r="AC197" s="32">
        <v>4.3242000000000003E-2</v>
      </c>
      <c r="AD197" s="32"/>
      <c r="AE197" s="32">
        <v>6.6116999999999995E-2</v>
      </c>
      <c r="AF197" s="238">
        <v>0</v>
      </c>
      <c r="AG197" s="32">
        <v>2.0512250000000001</v>
      </c>
      <c r="AH197" s="177">
        <v>2.7515723270440252E-2</v>
      </c>
      <c r="AI197" s="32">
        <v>2.8303999999999999E-2</v>
      </c>
      <c r="AJ197" s="32">
        <v>8.3100000000000003E-4</v>
      </c>
      <c r="AK197" s="32">
        <v>0.43835099999999999</v>
      </c>
      <c r="AL197" s="32">
        <v>8.8500000000000004E-4</v>
      </c>
      <c r="AM197" s="32">
        <v>4.287E-3</v>
      </c>
      <c r="AN197" s="177">
        <v>0.10330682293846798</v>
      </c>
      <c r="AO197" s="32">
        <v>0.129362</v>
      </c>
      <c r="AP197" s="32">
        <v>1.3989E-2</v>
      </c>
      <c r="AQ197" s="32">
        <v>1</v>
      </c>
      <c r="AR197" s="238">
        <v>0</v>
      </c>
      <c r="AS197" s="32">
        <v>0.68139000000000005</v>
      </c>
      <c r="AT197" s="32"/>
      <c r="AU197" s="32">
        <v>0.208645</v>
      </c>
      <c r="AV197" s="238">
        <v>0</v>
      </c>
      <c r="AW197" s="32">
        <v>5.2505000000000003E-2</v>
      </c>
      <c r="AX197" s="32">
        <v>9.7109999999999991E-3</v>
      </c>
      <c r="AY197" s="32">
        <v>3.5399999999999999E-4</v>
      </c>
      <c r="AZ197" s="32">
        <v>0.30325099999999999</v>
      </c>
      <c r="BA197" s="32">
        <v>6.6604999999999998E-2</v>
      </c>
      <c r="BB197" s="32">
        <v>0.11997099999999999</v>
      </c>
      <c r="BC197" s="32">
        <v>2.614E-3</v>
      </c>
      <c r="BD197" s="32">
        <v>0.283026</v>
      </c>
      <c r="BE197" s="32">
        <v>8.0929999999999995E-3</v>
      </c>
      <c r="BF197" s="238">
        <v>0</v>
      </c>
      <c r="BG197" s="32">
        <v>5.8099999999999999E-2</v>
      </c>
      <c r="BH197" s="32"/>
      <c r="BI197" s="32"/>
      <c r="BJ197" s="32">
        <v>0.54880200000000001</v>
      </c>
      <c r="BK197" s="32">
        <v>1.2800000000000001E-3</v>
      </c>
      <c r="BL197" s="32"/>
      <c r="BM197" s="32">
        <v>7.5389999999999997E-3</v>
      </c>
      <c r="BN197" s="32">
        <v>1.096328</v>
      </c>
      <c r="BO197" s="32">
        <v>0.302568</v>
      </c>
      <c r="BP197" s="32">
        <v>1.1916E-2</v>
      </c>
      <c r="BQ197" s="32">
        <v>5.5805E-2</v>
      </c>
      <c r="BR197" s="238">
        <v>0</v>
      </c>
      <c r="BS197" s="32">
        <v>0.26844800000000002</v>
      </c>
      <c r="BT197" s="32">
        <v>1.3332999999999999E-2</v>
      </c>
      <c r="BU197" s="32">
        <v>0.45723200000000003</v>
      </c>
      <c r="BV197" s="32">
        <v>0.144512</v>
      </c>
      <c r="BW197" s="32">
        <v>0.65833299999999995</v>
      </c>
      <c r="BX197" s="238">
        <v>0</v>
      </c>
      <c r="BY197" s="177">
        <v>1.7171563403866646E-2</v>
      </c>
      <c r="BZ197" s="32">
        <v>1.7923999999999999E-2</v>
      </c>
      <c r="CA197" s="32">
        <v>7.3309999999999998E-3</v>
      </c>
      <c r="CB197" s="32">
        <v>2.9199999999999999E-3</v>
      </c>
      <c r="CC197" s="32">
        <v>5.7272999999999998E-2</v>
      </c>
      <c r="CD197" s="177">
        <v>0.25093554882141189</v>
      </c>
      <c r="CE197" s="32"/>
      <c r="CF197" s="32">
        <v>1.5131650000000001</v>
      </c>
      <c r="CG197" s="32">
        <v>1.3662000000000001E-2</v>
      </c>
      <c r="CH197" s="32">
        <v>4.9383000000000003E-2</v>
      </c>
      <c r="CI197" s="32">
        <v>9.2669999999999992E-3</v>
      </c>
      <c r="CJ197" s="32">
        <v>3.6900000000000002E-4</v>
      </c>
      <c r="CK197" s="32">
        <v>1.1789999999999999E-3</v>
      </c>
      <c r="CL197" s="32">
        <v>6.7860000000000004E-3</v>
      </c>
      <c r="CM197" s="32">
        <v>9.6773999999999999E-2</v>
      </c>
      <c r="CN197" s="32">
        <v>0.104877</v>
      </c>
      <c r="CO197" s="177">
        <v>0.15366108997201586</v>
      </c>
      <c r="CP197" s="32">
        <v>0.16652800000000001</v>
      </c>
      <c r="CQ197" s="238">
        <v>0</v>
      </c>
      <c r="CR197" s="32">
        <v>1.2237E-2</v>
      </c>
      <c r="CS197" s="32">
        <v>0.107359</v>
      </c>
      <c r="CT197" s="32">
        <v>1.688E-3</v>
      </c>
      <c r="CU197" s="32">
        <v>4.3305999999999997E-2</v>
      </c>
      <c r="CV197" s="32"/>
      <c r="CW197" s="32"/>
      <c r="CX197" s="32">
        <v>1.0178E-2</v>
      </c>
      <c r="CY197" s="32">
        <v>2.9700000000000001E-4</v>
      </c>
      <c r="CZ197" s="32">
        <v>1.4978E-2</v>
      </c>
      <c r="DA197" s="32">
        <v>3.3412999999999998E-2</v>
      </c>
    </row>
    <row r="198" spans="1:105" x14ac:dyDescent="0.2">
      <c r="A198" s="2" t="s">
        <v>130</v>
      </c>
      <c r="B198" s="2"/>
      <c r="C198" s="2"/>
      <c r="D198" s="32">
        <v>5.6599999999999999E-4</v>
      </c>
      <c r="E198" s="32">
        <v>0.24835499999999999</v>
      </c>
      <c r="F198" s="32">
        <v>0.150921</v>
      </c>
      <c r="G198" s="32">
        <v>8.8170000000000002E-3</v>
      </c>
      <c r="H198" s="32">
        <v>9.0576000000000004E-2</v>
      </c>
      <c r="I198" s="32">
        <v>0.24654499999999999</v>
      </c>
      <c r="J198" s="32">
        <v>1.9435999999999998E-2</v>
      </c>
      <c r="K198" s="32">
        <v>9.5820000000000002E-3</v>
      </c>
      <c r="L198" s="32">
        <v>0.25603500000000001</v>
      </c>
      <c r="M198" s="32">
        <v>4.5712999999999997E-2</v>
      </c>
      <c r="N198" s="32"/>
      <c r="O198" s="32">
        <v>1.4999999999999999E-4</v>
      </c>
      <c r="P198" s="32">
        <v>6.2500000000000001E-4</v>
      </c>
      <c r="Q198" s="32">
        <v>0.5</v>
      </c>
      <c r="R198" s="238">
        <v>0</v>
      </c>
      <c r="S198" s="32">
        <v>9.6000000000000002E-5</v>
      </c>
      <c r="T198" s="32">
        <v>3.9949999999999999E-2</v>
      </c>
      <c r="U198" s="32">
        <v>0.196018</v>
      </c>
      <c r="V198" s="32">
        <v>2.4499999999999999E-3</v>
      </c>
      <c r="W198" s="32">
        <v>1</v>
      </c>
      <c r="X198" s="32">
        <v>9.8130999999999996E-2</v>
      </c>
      <c r="Y198" s="32">
        <v>2.6429000000000001E-2</v>
      </c>
      <c r="Z198" s="32">
        <v>3.8470000000000002E-3</v>
      </c>
      <c r="AA198" s="32">
        <v>8.6840000000000007E-3</v>
      </c>
      <c r="AB198" s="32"/>
      <c r="AC198" s="32">
        <v>0.112355</v>
      </c>
      <c r="AD198" s="32"/>
      <c r="AE198" s="32">
        <v>0.530698</v>
      </c>
      <c r="AF198" s="32">
        <v>5.8500000000000002E-3</v>
      </c>
      <c r="AG198" s="238">
        <v>0</v>
      </c>
      <c r="AH198" s="177">
        <v>4.3431775523295871E-2</v>
      </c>
      <c r="AI198" s="32">
        <v>2.2970000000000001E-2</v>
      </c>
      <c r="AJ198" s="32">
        <v>0.734711</v>
      </c>
      <c r="AK198" s="32">
        <v>2.1693E-2</v>
      </c>
      <c r="AL198" s="32">
        <v>5.5199999999999997E-4</v>
      </c>
      <c r="AM198" s="238">
        <v>0</v>
      </c>
      <c r="AN198" s="177">
        <v>7.6412970200615993E-2</v>
      </c>
      <c r="AO198" s="32">
        <v>6.9994000000000001E-2</v>
      </c>
      <c r="AP198" s="32">
        <v>9.8419999999999994E-2</v>
      </c>
      <c r="AQ198" s="32">
        <v>4.6439999999999997E-3</v>
      </c>
      <c r="AR198" s="238">
        <v>0</v>
      </c>
      <c r="AS198" s="32">
        <v>0.27424999999999999</v>
      </c>
      <c r="AT198" s="32"/>
      <c r="AU198" s="32">
        <v>0.212642</v>
      </c>
      <c r="AV198" s="32">
        <v>1.0549999999999999E-3</v>
      </c>
      <c r="AW198" s="32">
        <v>0.106336</v>
      </c>
      <c r="AX198" s="32">
        <v>4.4759999999999999E-3</v>
      </c>
      <c r="AY198" s="32">
        <v>2.1250000000000002E-3</v>
      </c>
      <c r="AZ198" s="32">
        <v>0.38971099999999997</v>
      </c>
      <c r="BA198" s="32">
        <v>1.0397999999999999E-2</v>
      </c>
      <c r="BB198" s="32">
        <v>0.15098200000000001</v>
      </c>
      <c r="BC198" s="32">
        <v>7.705E-3</v>
      </c>
      <c r="BD198" s="32">
        <v>7.8601000000000004E-2</v>
      </c>
      <c r="BE198" s="32">
        <v>6.2299999999999996E-4</v>
      </c>
      <c r="BF198" s="238">
        <v>0</v>
      </c>
      <c r="BG198" s="32">
        <v>0.12736800000000001</v>
      </c>
      <c r="BH198" s="32"/>
      <c r="BI198" s="32"/>
      <c r="BJ198" s="32">
        <v>0.35286800000000001</v>
      </c>
      <c r="BK198" s="32">
        <v>3.6857000000000001E-2</v>
      </c>
      <c r="BL198" s="32"/>
      <c r="BM198" s="32">
        <v>7.0858000000000004E-2</v>
      </c>
      <c r="BN198" s="32">
        <v>1.4786000000000001E-2</v>
      </c>
      <c r="BO198" s="32">
        <v>8.1311999999999995E-2</v>
      </c>
      <c r="BP198" s="32">
        <v>2.7727000000000002E-2</v>
      </c>
      <c r="BQ198" s="32">
        <v>0.78149000000000002</v>
      </c>
      <c r="BR198" s="238">
        <v>0</v>
      </c>
      <c r="BS198" s="32">
        <v>5.3142000000000002E-2</v>
      </c>
      <c r="BT198" s="32">
        <v>5.7142999999999999E-2</v>
      </c>
      <c r="BU198" s="32">
        <v>6.3359999999999996E-3</v>
      </c>
      <c r="BV198" s="32">
        <v>1.8452E-2</v>
      </c>
      <c r="BW198" s="238">
        <v>0</v>
      </c>
      <c r="BX198" s="32">
        <v>3.1300000000000002E-4</v>
      </c>
      <c r="BY198" s="177">
        <v>4.3202922819302783E-2</v>
      </c>
      <c r="BZ198" s="32">
        <v>4.6077E-2</v>
      </c>
      <c r="CA198" s="238">
        <v>0</v>
      </c>
      <c r="CB198" s="238">
        <v>0</v>
      </c>
      <c r="CC198" s="32">
        <v>1.7506000000000001E-2</v>
      </c>
      <c r="CD198" s="177">
        <v>0.14238759941567927</v>
      </c>
      <c r="CE198" s="32"/>
      <c r="CF198" s="32">
        <v>7.6400000000000003E-4</v>
      </c>
      <c r="CG198" s="32">
        <v>0.13603100000000001</v>
      </c>
      <c r="CH198" s="32">
        <v>3.2100000000000002E-3</v>
      </c>
      <c r="CI198" s="32">
        <v>1.75E-4</v>
      </c>
      <c r="CJ198" s="32">
        <v>1.843E-3</v>
      </c>
      <c r="CK198" s="32">
        <v>2.4260000000000002E-3</v>
      </c>
      <c r="CL198" s="32">
        <v>5.2004000000000002E-2</v>
      </c>
      <c r="CM198" s="32">
        <v>1.5E-3</v>
      </c>
      <c r="CN198" s="32">
        <v>0.103033</v>
      </c>
      <c r="CO198" s="177">
        <v>4.7378636871058907E-2</v>
      </c>
      <c r="CP198" s="32">
        <v>4.7985E-2</v>
      </c>
      <c r="CQ198" s="238">
        <v>0</v>
      </c>
      <c r="CR198" s="32">
        <v>5.6617000000000001E-2</v>
      </c>
      <c r="CS198" s="32">
        <v>1.0085E-2</v>
      </c>
      <c r="CT198" s="32">
        <v>9.8900000000000008E-4</v>
      </c>
      <c r="CU198" s="32">
        <v>0.27965899999999999</v>
      </c>
      <c r="CV198" s="32"/>
      <c r="CW198" s="32">
        <v>0.114286</v>
      </c>
      <c r="CX198" s="238">
        <v>0</v>
      </c>
      <c r="CY198" s="32">
        <v>5.44E-4</v>
      </c>
      <c r="CZ198" s="32">
        <v>0.23108000000000001</v>
      </c>
      <c r="DA198" s="32">
        <v>5.4212999999999997E-2</v>
      </c>
    </row>
    <row r="199" spans="1:105" x14ac:dyDescent="0.2">
      <c r="A199" s="2" t="s">
        <v>131</v>
      </c>
      <c r="B199" s="2"/>
      <c r="C199" s="2"/>
      <c r="D199" s="32">
        <v>1.132E-3</v>
      </c>
      <c r="E199" s="32">
        <v>0.358352</v>
      </c>
      <c r="F199" s="32">
        <v>1.110284</v>
      </c>
      <c r="G199" s="32">
        <v>1.0325000000000001E-2</v>
      </c>
      <c r="H199" s="32">
        <v>2.8333000000000001E-2</v>
      </c>
      <c r="I199" s="32">
        <v>0.26538099999999998</v>
      </c>
      <c r="J199" s="32">
        <v>0.124052</v>
      </c>
      <c r="K199" s="32">
        <v>5.2099999999999998E-4</v>
      </c>
      <c r="L199" s="32">
        <v>7.3200000000000001E-4</v>
      </c>
      <c r="M199" s="32">
        <v>0.46329900000000002</v>
      </c>
      <c r="N199" s="32"/>
      <c r="O199" s="32">
        <v>1.1999999999999999E-3</v>
      </c>
      <c r="P199" s="32">
        <v>6.2500000000000001E-4</v>
      </c>
      <c r="Q199" s="32">
        <v>1.3393E-2</v>
      </c>
      <c r="R199" s="238">
        <v>0</v>
      </c>
      <c r="S199" s="32">
        <v>2.8699999999999998E-4</v>
      </c>
      <c r="T199" s="32">
        <v>6.3400000000000001E-3</v>
      </c>
      <c r="U199" s="32">
        <v>0.18945699999999999</v>
      </c>
      <c r="V199" s="32">
        <v>0.194164</v>
      </c>
      <c r="W199" s="32"/>
      <c r="X199" s="32">
        <v>4.15E-3</v>
      </c>
      <c r="Y199" s="32">
        <v>1.249431</v>
      </c>
      <c r="Z199" s="32">
        <v>9.8012000000000002E-2</v>
      </c>
      <c r="AA199" s="32">
        <v>1.4737E-2</v>
      </c>
      <c r="AB199" s="32"/>
      <c r="AC199" s="32">
        <v>5.4602999999999999E-2</v>
      </c>
      <c r="AD199" s="32"/>
      <c r="AE199" s="32">
        <v>6.6022999999999998E-2</v>
      </c>
      <c r="AF199" s="32">
        <v>5.8500000000000002E-3</v>
      </c>
      <c r="AG199" s="32">
        <v>0.45</v>
      </c>
      <c r="AH199" s="177">
        <v>0.12436891132759724</v>
      </c>
      <c r="AI199" s="32">
        <v>0.128054</v>
      </c>
      <c r="AJ199" s="238">
        <v>0</v>
      </c>
      <c r="AK199" s="32">
        <v>3.703E-2</v>
      </c>
      <c r="AL199" s="32">
        <v>3.3100000000000002E-4</v>
      </c>
      <c r="AM199" s="238">
        <v>0</v>
      </c>
      <c r="AN199" s="177">
        <v>9.6413464927740569E-2</v>
      </c>
      <c r="AO199" s="32">
        <v>0.109612</v>
      </c>
      <c r="AP199" s="32">
        <v>5.1172000000000002E-2</v>
      </c>
      <c r="AQ199" s="32">
        <v>0.125</v>
      </c>
      <c r="AR199" s="32">
        <v>0.74036000000000002</v>
      </c>
      <c r="AS199" s="32">
        <v>0.18754899999999999</v>
      </c>
      <c r="AT199" s="32"/>
      <c r="AU199" s="32">
        <v>0.308471</v>
      </c>
      <c r="AV199" s="32">
        <v>0.18038000000000001</v>
      </c>
      <c r="AW199" s="32">
        <v>0.13411600000000001</v>
      </c>
      <c r="AX199" s="32">
        <v>4.564E-2</v>
      </c>
      <c r="AY199" s="32">
        <v>7.0799999999999997E-4</v>
      </c>
      <c r="AZ199" s="32">
        <v>3.5272999999999999E-2</v>
      </c>
      <c r="BA199" s="32">
        <v>7.8472E-2</v>
      </c>
      <c r="BB199" s="32">
        <v>2.4185999999999999E-2</v>
      </c>
      <c r="BC199" s="32">
        <v>4.7580000000000001E-3</v>
      </c>
      <c r="BD199" s="32">
        <v>0.181918</v>
      </c>
      <c r="BE199" s="32">
        <v>1.000311</v>
      </c>
      <c r="BF199" s="32">
        <v>3.9350000000000001E-3</v>
      </c>
      <c r="BG199" s="32">
        <v>5.731E-2</v>
      </c>
      <c r="BH199" s="32"/>
      <c r="BI199" s="32"/>
      <c r="BJ199" s="32">
        <v>2.1634E-2</v>
      </c>
      <c r="BK199" s="32">
        <v>1.2791E-2</v>
      </c>
      <c r="BL199" s="32"/>
      <c r="BM199" s="32">
        <v>4.7419999999999997E-3</v>
      </c>
      <c r="BN199" s="32">
        <v>1.2756E-2</v>
      </c>
      <c r="BO199" s="32">
        <v>5.5630000000000002E-3</v>
      </c>
      <c r="BP199" s="32">
        <v>0.17976800000000001</v>
      </c>
      <c r="BQ199" s="32">
        <v>8.0560000000000007E-2</v>
      </c>
      <c r="BR199" s="238">
        <v>0</v>
      </c>
      <c r="BS199" s="32">
        <v>3.1892999999999998E-2</v>
      </c>
      <c r="BT199" s="32">
        <v>1</v>
      </c>
      <c r="BU199" s="32">
        <v>9.0185000000000001E-2</v>
      </c>
      <c r="BV199" s="32">
        <v>8.6617E-2</v>
      </c>
      <c r="BW199" s="238">
        <v>0</v>
      </c>
      <c r="BX199" s="238">
        <v>0</v>
      </c>
      <c r="BY199" s="177">
        <v>0.13962551377683058</v>
      </c>
      <c r="BZ199" s="32">
        <v>0.14891499999999999</v>
      </c>
      <c r="CA199" s="238">
        <v>0</v>
      </c>
      <c r="CB199" s="238">
        <v>0</v>
      </c>
      <c r="CC199" s="32">
        <v>0.92741399999999996</v>
      </c>
      <c r="CD199" s="177">
        <v>3.1463547774048764E-2</v>
      </c>
      <c r="CE199" s="32"/>
      <c r="CF199" s="32">
        <v>0.25600400000000001</v>
      </c>
      <c r="CG199" s="32">
        <v>6.2184999999999997E-2</v>
      </c>
      <c r="CH199" s="238">
        <v>0</v>
      </c>
      <c r="CI199" s="32">
        <v>4.7239999999999999E-3</v>
      </c>
      <c r="CJ199" s="32">
        <v>2.9290000000000002E-3</v>
      </c>
      <c r="CK199" s="32">
        <v>0.26677299999999998</v>
      </c>
      <c r="CL199" s="32">
        <v>0.27034200000000003</v>
      </c>
      <c r="CM199" s="32">
        <v>2.3349999999999998E-3</v>
      </c>
      <c r="CN199" s="32">
        <v>0.162269</v>
      </c>
      <c r="CO199" s="177">
        <v>6.6530657367114554E-2</v>
      </c>
      <c r="CP199" s="32">
        <v>6.9710999999999995E-2</v>
      </c>
      <c r="CQ199" s="238">
        <v>0</v>
      </c>
      <c r="CR199" s="32">
        <v>4.2865E-2</v>
      </c>
      <c r="CS199" s="32">
        <v>1.9401999999999999E-2</v>
      </c>
      <c r="CT199" s="32">
        <v>1.5709999999999999E-3</v>
      </c>
      <c r="CU199" s="32">
        <v>9.4011999999999998E-2</v>
      </c>
      <c r="CV199" s="32"/>
      <c r="CW199" s="32">
        <v>0.5</v>
      </c>
      <c r="CX199" s="32">
        <v>1.9338000000000001E-2</v>
      </c>
      <c r="CY199" s="32">
        <v>2.4699999999999999E-4</v>
      </c>
      <c r="CZ199" s="32">
        <v>4.9002999999999998E-2</v>
      </c>
      <c r="DA199" s="32">
        <v>1.2796E-2</v>
      </c>
    </row>
    <row r="200" spans="1:105" x14ac:dyDescent="0.2">
      <c r="A200" s="2" t="s">
        <v>132</v>
      </c>
      <c r="B200" s="2"/>
      <c r="C200" s="2"/>
      <c r="D200" s="238">
        <v>0</v>
      </c>
      <c r="E200" s="32">
        <v>0.20599700000000001</v>
      </c>
      <c r="F200" s="32">
        <v>0.43625399999999998</v>
      </c>
      <c r="G200" s="32">
        <v>3.7123000000000003E-2</v>
      </c>
      <c r="H200" s="32">
        <v>0.107485</v>
      </c>
      <c r="I200" s="32">
        <v>0.18577399999999999</v>
      </c>
      <c r="J200" s="32">
        <v>0.43149500000000002</v>
      </c>
      <c r="K200" s="32">
        <v>1.074891</v>
      </c>
      <c r="L200" s="32">
        <v>2.0102410000000002</v>
      </c>
      <c r="M200" s="32">
        <v>2.5399999999999999E-2</v>
      </c>
      <c r="N200" s="32"/>
      <c r="O200" s="32">
        <v>1.9269999999999999E-2</v>
      </c>
      <c r="P200" s="32">
        <v>6.2500000000000001E-4</v>
      </c>
      <c r="Q200" s="32">
        <v>0.5</v>
      </c>
      <c r="R200" s="32">
        <v>0.154886</v>
      </c>
      <c r="S200" s="32">
        <v>1.054E-3</v>
      </c>
      <c r="T200" s="32">
        <v>1.721E-2</v>
      </c>
      <c r="U200" s="32">
        <v>0.18327399999999999</v>
      </c>
      <c r="V200" s="32">
        <v>8.7180000000000001E-3</v>
      </c>
      <c r="W200" s="32">
        <v>0.375</v>
      </c>
      <c r="X200" s="32">
        <v>4.7439000000000002E-2</v>
      </c>
      <c r="Y200" s="32">
        <v>0.28411999999999998</v>
      </c>
      <c r="Z200" s="32">
        <v>5.3461000000000002E-2</v>
      </c>
      <c r="AA200" s="32"/>
      <c r="AB200" s="32"/>
      <c r="AC200" s="32">
        <v>0.55544099999999996</v>
      </c>
      <c r="AD200" s="32"/>
      <c r="AE200" s="32">
        <v>1.7826999999999999E-2</v>
      </c>
      <c r="AF200" s="32">
        <v>5.8500000000000002E-3</v>
      </c>
      <c r="AG200" s="32">
        <v>2.1937999999999999E-2</v>
      </c>
      <c r="AH200" s="177">
        <v>1.6512502661399069E-2</v>
      </c>
      <c r="AI200" s="32">
        <v>1.7003999999999998E-2</v>
      </c>
      <c r="AJ200" s="238">
        <v>0</v>
      </c>
      <c r="AK200" s="32">
        <v>2.4417000000000001E-2</v>
      </c>
      <c r="AL200" s="32">
        <v>2.7500000000000002E-4</v>
      </c>
      <c r="AM200" s="32">
        <v>3.5729999999999998E-3</v>
      </c>
      <c r="AN200" s="177">
        <v>9.5050987820188088E-2</v>
      </c>
      <c r="AO200" s="32">
        <v>0.11858200000000001</v>
      </c>
      <c r="AP200" s="32">
        <v>1.4479000000000001E-2</v>
      </c>
      <c r="AQ200" s="32"/>
      <c r="AR200" s="32">
        <v>0.23097799999999999</v>
      </c>
      <c r="AS200" s="32">
        <v>0.19739100000000001</v>
      </c>
      <c r="AT200" s="32"/>
      <c r="AU200" s="32">
        <v>0.25020500000000001</v>
      </c>
      <c r="AV200" s="238">
        <v>0</v>
      </c>
      <c r="AW200" s="32">
        <v>4.0237000000000002E-2</v>
      </c>
      <c r="AX200" s="32">
        <v>9.6629999999999997E-3</v>
      </c>
      <c r="AY200" s="32">
        <v>1.0629999999999999E-3</v>
      </c>
      <c r="AZ200" s="32">
        <v>1.159E-2</v>
      </c>
      <c r="BA200" s="32">
        <v>2.5706E-2</v>
      </c>
      <c r="BB200" s="32">
        <v>2.6341E-2</v>
      </c>
      <c r="BC200" s="32">
        <v>4.4719000000000002E-2</v>
      </c>
      <c r="BD200" s="32">
        <v>0.32064500000000001</v>
      </c>
      <c r="BE200" s="32">
        <v>0.29525299999999999</v>
      </c>
      <c r="BF200" s="238">
        <v>0</v>
      </c>
      <c r="BG200" s="32">
        <v>6.9499999999999996E-3</v>
      </c>
      <c r="BH200" s="32"/>
      <c r="BI200" s="32"/>
      <c r="BJ200" s="32">
        <v>0.27726299999999998</v>
      </c>
      <c r="BK200" s="238">
        <v>0</v>
      </c>
      <c r="BL200" s="32"/>
      <c r="BM200" s="32">
        <v>8.6086999999999997E-2</v>
      </c>
      <c r="BN200" s="32">
        <v>1.8245999999999998E-2</v>
      </c>
      <c r="BO200" s="32">
        <v>1.2267999999999999E-2</v>
      </c>
      <c r="BP200" s="32">
        <v>0.16159699999999999</v>
      </c>
      <c r="BQ200" s="32">
        <v>9.3369999999999998E-3</v>
      </c>
      <c r="BR200" s="238">
        <v>0</v>
      </c>
      <c r="BS200" s="32">
        <v>0.217499</v>
      </c>
      <c r="BT200" s="32">
        <v>0.66666700000000001</v>
      </c>
      <c r="BU200" s="32">
        <v>3.9370000000000004E-3</v>
      </c>
      <c r="BV200" s="32">
        <v>2.6418000000000001E-2</v>
      </c>
      <c r="BW200" s="32">
        <v>1.400139</v>
      </c>
      <c r="BX200" s="32">
        <v>1.5659999999999999E-3</v>
      </c>
      <c r="BY200" s="177">
        <v>9.0272492007915969E-2</v>
      </c>
      <c r="BZ200" s="32">
        <v>9.6279000000000003E-2</v>
      </c>
      <c r="CA200" s="238">
        <v>0</v>
      </c>
      <c r="CB200" s="238">
        <v>0</v>
      </c>
      <c r="CC200" s="32">
        <v>1.5120000000000001E-3</v>
      </c>
      <c r="CD200" s="177">
        <v>8.5873873692375105E-2</v>
      </c>
      <c r="CE200" s="32"/>
      <c r="CF200" s="32">
        <v>0.17157</v>
      </c>
      <c r="CG200" s="32">
        <v>0.107969</v>
      </c>
      <c r="CH200" s="32">
        <v>3.9509999999999997E-3</v>
      </c>
      <c r="CI200" s="32">
        <v>1.75E-4</v>
      </c>
      <c r="CJ200" s="238">
        <v>0</v>
      </c>
      <c r="CK200" s="32">
        <v>0.59955800000000004</v>
      </c>
      <c r="CL200" s="32">
        <v>0.25198399999999999</v>
      </c>
      <c r="CM200" s="32">
        <v>3.9216000000000001E-2</v>
      </c>
      <c r="CN200" s="32">
        <v>0.16358200000000001</v>
      </c>
      <c r="CO200" s="177">
        <v>0.2080169662775227</v>
      </c>
      <c r="CP200" s="32">
        <v>0.21582399999999999</v>
      </c>
      <c r="CQ200" s="32">
        <v>5.2519999999999997E-3</v>
      </c>
      <c r="CR200" s="32">
        <v>0.16425400000000001</v>
      </c>
      <c r="CS200" s="32">
        <v>1.799E-3</v>
      </c>
      <c r="CT200" s="32">
        <v>1.8370000000000001E-3</v>
      </c>
      <c r="CU200" s="32">
        <v>0.35198800000000002</v>
      </c>
      <c r="CV200" s="32"/>
      <c r="CW200" s="32">
        <v>0.193548</v>
      </c>
      <c r="CX200" s="32">
        <v>7.4300000000000005E-2</v>
      </c>
      <c r="CY200" s="32">
        <v>4.9200000000000003E-4</v>
      </c>
      <c r="CZ200" s="32">
        <v>7.0238999999999996E-2</v>
      </c>
      <c r="DA200" s="32">
        <v>5.1739999999999998E-3</v>
      </c>
    </row>
    <row r="201" spans="1:105" x14ac:dyDescent="0.2">
      <c r="A201" s="2" t="s">
        <v>133</v>
      </c>
      <c r="B201" s="2"/>
      <c r="C201" s="2"/>
      <c r="D201" s="238">
        <v>0</v>
      </c>
      <c r="E201" s="32">
        <v>0.15309400000000001</v>
      </c>
      <c r="F201" s="32">
        <v>0.50104599999999999</v>
      </c>
      <c r="G201" s="32">
        <v>0.78503500000000004</v>
      </c>
      <c r="H201" s="32">
        <v>1.7273E-2</v>
      </c>
      <c r="I201" s="32">
        <v>0.110165</v>
      </c>
      <c r="J201" s="32">
        <v>0.13138</v>
      </c>
      <c r="K201" s="32">
        <v>0.16025</v>
      </c>
      <c r="L201" s="32">
        <v>0.47183599999999998</v>
      </c>
      <c r="M201" s="32">
        <v>5.9128E-2</v>
      </c>
      <c r="N201" s="32"/>
      <c r="O201" s="32">
        <v>1.3046E-2</v>
      </c>
      <c r="P201" s="32">
        <v>1.874E-3</v>
      </c>
      <c r="Q201" s="32"/>
      <c r="R201" s="32">
        <v>2.8200000000000002E-4</v>
      </c>
      <c r="S201" s="32">
        <v>1.6280000000000001E-3</v>
      </c>
      <c r="T201" s="32">
        <v>0.118157</v>
      </c>
      <c r="U201" s="32">
        <v>0.381884</v>
      </c>
      <c r="V201" s="32">
        <v>7.9251000000000002E-2</v>
      </c>
      <c r="W201" s="32">
        <v>1</v>
      </c>
      <c r="X201" s="32">
        <v>4.1757000000000002E-2</v>
      </c>
      <c r="Y201" s="32">
        <v>0.357576</v>
      </c>
      <c r="Z201" s="32">
        <v>4.0699999999999998E-3</v>
      </c>
      <c r="AA201" s="32">
        <v>1.6841999999999999E-2</v>
      </c>
      <c r="AB201" s="32"/>
      <c r="AC201" s="32">
        <v>0.19317100000000001</v>
      </c>
      <c r="AD201" s="32"/>
      <c r="AE201" s="32">
        <v>0.104589</v>
      </c>
      <c r="AF201" s="32">
        <v>9.7400000000000004E-4</v>
      </c>
      <c r="AG201" s="32">
        <v>1.2584E-2</v>
      </c>
      <c r="AH201" s="177">
        <v>4.0916066580096798E-2</v>
      </c>
      <c r="AI201" s="32">
        <v>2.0011000000000001E-2</v>
      </c>
      <c r="AJ201" s="32">
        <v>0.74164600000000003</v>
      </c>
      <c r="AK201" s="32">
        <v>1.5134999999999999E-2</v>
      </c>
      <c r="AL201" s="32">
        <v>6.0300000000000002E-4</v>
      </c>
      <c r="AM201" s="32">
        <v>1.0142910000000001</v>
      </c>
      <c r="AN201" s="177">
        <v>0.15646776907557991</v>
      </c>
      <c r="AO201" s="32">
        <v>0.19417599999999999</v>
      </c>
      <c r="AP201" s="32">
        <v>2.7359000000000001E-2</v>
      </c>
      <c r="AQ201" s="32">
        <v>1</v>
      </c>
      <c r="AR201" s="32">
        <v>1.3550000000000001E-3</v>
      </c>
      <c r="AS201" s="32">
        <v>0.23649500000000001</v>
      </c>
      <c r="AT201" s="32"/>
      <c r="AU201" s="32">
        <v>0.252278</v>
      </c>
      <c r="AV201" s="238">
        <v>0</v>
      </c>
      <c r="AW201" s="32">
        <v>0.189219</v>
      </c>
      <c r="AX201" s="32">
        <v>0.1429</v>
      </c>
      <c r="AY201" s="32">
        <v>8.8599999999999996E-4</v>
      </c>
      <c r="AZ201" s="32">
        <v>2.5298999999999999E-2</v>
      </c>
      <c r="BA201" s="32">
        <v>0.12364700000000001</v>
      </c>
      <c r="BB201" s="32">
        <v>2.8739999999999998E-3</v>
      </c>
      <c r="BC201" s="32">
        <v>2.1739000000000001E-2</v>
      </c>
      <c r="BD201" s="32">
        <v>0.18850500000000001</v>
      </c>
      <c r="BE201" s="32">
        <v>2.0768870000000001</v>
      </c>
      <c r="BF201" s="32">
        <v>9.1299999999999992E-3</v>
      </c>
      <c r="BG201" s="32">
        <v>7.1650000000000004E-3</v>
      </c>
      <c r="BH201" s="32"/>
      <c r="BI201" s="32"/>
      <c r="BJ201" s="32">
        <v>4.2587E-2</v>
      </c>
      <c r="BK201" s="32">
        <v>3.8310000000000002E-3</v>
      </c>
      <c r="BL201" s="32"/>
      <c r="BM201" s="32">
        <v>8.8397000000000003E-2</v>
      </c>
      <c r="BN201" s="32">
        <v>1.9480000000000001E-3</v>
      </c>
      <c r="BO201" s="32">
        <v>7.8460000000000005E-3</v>
      </c>
      <c r="BP201" s="32">
        <v>6.5647999999999998E-2</v>
      </c>
      <c r="BQ201" s="32">
        <v>6.0173999999999998E-2</v>
      </c>
      <c r="BR201" s="238">
        <v>0</v>
      </c>
      <c r="BS201" s="32">
        <v>0.33675699999999997</v>
      </c>
      <c r="BT201" s="32">
        <v>0.01</v>
      </c>
      <c r="BU201" s="32">
        <v>3.1054999999999999E-2</v>
      </c>
      <c r="BV201" s="32">
        <v>0.51380099999999995</v>
      </c>
      <c r="BW201" s="238">
        <v>0</v>
      </c>
      <c r="BX201" s="32">
        <v>9.3999999999999997E-4</v>
      </c>
      <c r="BY201" s="177">
        <v>0.18428984624752626</v>
      </c>
      <c r="BZ201" s="32">
        <v>0.196552</v>
      </c>
      <c r="CA201" s="238">
        <v>0</v>
      </c>
      <c r="CB201" s="238">
        <v>0</v>
      </c>
      <c r="CC201" s="32">
        <v>1.7329999999999999E-3</v>
      </c>
      <c r="CD201" s="177">
        <v>5.9783235617166613E-2</v>
      </c>
      <c r="CE201" s="32"/>
      <c r="CF201" s="32">
        <v>7.1128999999999998E-2</v>
      </c>
      <c r="CG201" s="32">
        <v>3.56E-2</v>
      </c>
      <c r="CH201" s="32">
        <v>1.076049</v>
      </c>
      <c r="CI201" s="32">
        <v>1.0499999999999999E-3</v>
      </c>
      <c r="CJ201" s="32">
        <v>3.9940999999999997E-2</v>
      </c>
      <c r="CK201" s="32">
        <v>0.62178800000000001</v>
      </c>
      <c r="CL201" s="32">
        <v>3.1182000000000001E-2</v>
      </c>
      <c r="CM201" s="32">
        <v>1.3889E-2</v>
      </c>
      <c r="CN201" s="32">
        <v>0.149705</v>
      </c>
      <c r="CO201" s="177">
        <v>0.26135329927926665</v>
      </c>
      <c r="CP201" s="32">
        <v>0.27257700000000001</v>
      </c>
      <c r="CQ201" s="238">
        <v>0</v>
      </c>
      <c r="CR201" s="32">
        <v>0.18773599999999999</v>
      </c>
      <c r="CS201" s="32">
        <v>6.3379999999999999E-3</v>
      </c>
      <c r="CT201" s="32">
        <v>2.3890000000000001E-3</v>
      </c>
      <c r="CU201" s="32">
        <v>2.2592000000000001E-2</v>
      </c>
      <c r="CV201" s="32"/>
      <c r="CW201" s="32">
        <v>4.2290000000000001E-3</v>
      </c>
      <c r="CX201" s="32">
        <v>0.93282399999999999</v>
      </c>
      <c r="CY201" s="32">
        <v>1.9599999999999999E-4</v>
      </c>
      <c r="CZ201" s="32">
        <v>0.14990200000000001</v>
      </c>
      <c r="DA201" s="32">
        <v>7.6800000000000002E-3</v>
      </c>
    </row>
    <row r="202" spans="1:105" x14ac:dyDescent="0.2">
      <c r="A202" s="2" t="s">
        <v>134</v>
      </c>
      <c r="B202" s="2"/>
      <c r="C202" s="2"/>
      <c r="D202" s="32">
        <v>3.9620000000000002E-3</v>
      </c>
      <c r="E202" s="32">
        <v>0.18132599999999999</v>
      </c>
      <c r="F202" s="32">
        <v>0.33701500000000001</v>
      </c>
      <c r="G202" s="32">
        <v>0.315054</v>
      </c>
      <c r="H202" s="32">
        <v>1.1606E-2</v>
      </c>
      <c r="I202" s="32">
        <v>0.10465000000000001</v>
      </c>
      <c r="J202" s="32">
        <v>2.7274E-2</v>
      </c>
      <c r="K202" s="32">
        <v>7.4922000000000002E-2</v>
      </c>
      <c r="L202" s="32">
        <v>4.0673009999999996</v>
      </c>
      <c r="M202" s="32">
        <v>0.17350699999999999</v>
      </c>
      <c r="N202" s="32"/>
      <c r="O202" s="32">
        <v>1.65E-3</v>
      </c>
      <c r="P202" s="32">
        <v>6.2500000000000001E-4</v>
      </c>
      <c r="Q202" s="32"/>
      <c r="R202" s="32">
        <v>0.155168</v>
      </c>
      <c r="S202" s="32">
        <v>8.6200000000000003E-4</v>
      </c>
      <c r="T202" s="32">
        <v>9.8322000000000007E-2</v>
      </c>
      <c r="U202" s="32">
        <v>0.34177999999999997</v>
      </c>
      <c r="V202" s="32">
        <v>0.162608</v>
      </c>
      <c r="W202" s="32">
        <v>0.05</v>
      </c>
      <c r="X202" s="32">
        <v>0.34257900000000002</v>
      </c>
      <c r="Y202" s="32">
        <v>5.5029000000000002E-2</v>
      </c>
      <c r="Z202" s="32">
        <v>0.30829299999999998</v>
      </c>
      <c r="AA202" s="32">
        <v>6.3684000000000004E-2</v>
      </c>
      <c r="AB202" s="32"/>
      <c r="AC202" s="32">
        <v>0.154111</v>
      </c>
      <c r="AD202" s="32"/>
      <c r="AE202" s="32">
        <v>5.3527999999999999E-2</v>
      </c>
      <c r="AF202" s="238">
        <v>0</v>
      </c>
      <c r="AG202" s="32">
        <v>3.1514E-2</v>
      </c>
      <c r="AH202" s="177">
        <v>1.7682654046290412E-2</v>
      </c>
      <c r="AI202" s="32">
        <v>1.8214999999999999E-2</v>
      </c>
      <c r="AJ202" s="238">
        <v>0</v>
      </c>
      <c r="AK202" s="32">
        <v>0.31540699999999999</v>
      </c>
      <c r="AL202" s="32">
        <v>8.7399999999999999E-4</v>
      </c>
      <c r="AM202" s="32">
        <v>1.0878890000000001</v>
      </c>
      <c r="AN202" s="177">
        <v>0.18098891805704823</v>
      </c>
      <c r="AO202" s="32">
        <v>0.14974299999999999</v>
      </c>
      <c r="AP202" s="32">
        <v>0.28793200000000002</v>
      </c>
      <c r="AQ202" s="32"/>
      <c r="AR202" s="32">
        <v>7.3559999999999997E-3</v>
      </c>
      <c r="AS202" s="32">
        <v>0.167076</v>
      </c>
      <c r="AT202" s="32"/>
      <c r="AU202" s="32">
        <v>0.270148</v>
      </c>
      <c r="AV202" s="32">
        <v>2.7425999999999999E-2</v>
      </c>
      <c r="AW202" s="32">
        <v>0.13606199999999999</v>
      </c>
      <c r="AX202" s="32">
        <v>7.6007000000000005E-2</v>
      </c>
      <c r="AY202" s="32">
        <v>2.48E-3</v>
      </c>
      <c r="AZ202" s="32">
        <v>5.8455E-2</v>
      </c>
      <c r="BA202" s="32">
        <v>4.4385000000000001E-2</v>
      </c>
      <c r="BB202" s="32">
        <v>0.13206399999999999</v>
      </c>
      <c r="BC202" s="32">
        <v>0.24818999999999999</v>
      </c>
      <c r="BD202" s="32">
        <v>0.14576800000000001</v>
      </c>
      <c r="BE202" s="32">
        <v>1.56E-4</v>
      </c>
      <c r="BF202" s="32">
        <v>1.4170000000000001E-3</v>
      </c>
      <c r="BG202" s="32">
        <v>6.8822999999999995E-2</v>
      </c>
      <c r="BH202" s="32"/>
      <c r="BI202" s="32"/>
      <c r="BJ202" s="32">
        <v>7.8242000000000006E-2</v>
      </c>
      <c r="BK202" s="32">
        <v>2.5630000000000002E-3</v>
      </c>
      <c r="BL202" s="32"/>
      <c r="BM202" s="32">
        <v>0.81338699999999997</v>
      </c>
      <c r="BN202" s="32">
        <v>1.021E-2</v>
      </c>
      <c r="BO202" s="32">
        <v>4.1512E-2</v>
      </c>
      <c r="BP202" s="32">
        <v>9.7471000000000002E-2</v>
      </c>
      <c r="BQ202" s="32">
        <v>1.328E-3</v>
      </c>
      <c r="BR202" s="238">
        <v>0</v>
      </c>
      <c r="BS202" s="32">
        <v>1.0441000000000001E-2</v>
      </c>
      <c r="BT202" s="32">
        <v>0.75</v>
      </c>
      <c r="BU202" s="32">
        <v>5.0555999999999997E-2</v>
      </c>
      <c r="BV202" s="32">
        <v>6.3341999999999996E-2</v>
      </c>
      <c r="BW202" s="32">
        <v>0.27173999999999998</v>
      </c>
      <c r="BX202" s="32">
        <v>9.3999999999999997E-4</v>
      </c>
      <c r="BY202" s="177">
        <v>3.5682752321510122E-2</v>
      </c>
      <c r="BZ202" s="32">
        <v>3.8057000000000001E-2</v>
      </c>
      <c r="CA202" s="238">
        <v>0</v>
      </c>
      <c r="CB202" s="238">
        <v>0</v>
      </c>
      <c r="CC202" s="238">
        <v>0</v>
      </c>
      <c r="CD202" s="177">
        <v>0.10465975961874693</v>
      </c>
      <c r="CE202" s="32"/>
      <c r="CF202" s="32">
        <v>2.1996999999999999E-2</v>
      </c>
      <c r="CG202" s="32">
        <v>0.21990799999999999</v>
      </c>
      <c r="CH202" s="32">
        <v>1.6049000000000001E-2</v>
      </c>
      <c r="CI202" s="32">
        <v>4.8650000000000004E-3</v>
      </c>
      <c r="CJ202" s="32">
        <v>1.2858E-2</v>
      </c>
      <c r="CK202" s="32">
        <v>5.1593E-2</v>
      </c>
      <c r="CL202" s="32">
        <v>0.30753900000000001</v>
      </c>
      <c r="CM202" s="32">
        <v>4.5455000000000002E-2</v>
      </c>
      <c r="CN202" s="32">
        <v>0.192801</v>
      </c>
      <c r="CO202" s="177">
        <v>0.21424160940145404</v>
      </c>
      <c r="CP202" s="32">
        <v>0.231932</v>
      </c>
      <c r="CQ202" s="238">
        <v>0</v>
      </c>
      <c r="CR202" s="32">
        <v>1.9396E-2</v>
      </c>
      <c r="CS202" s="32">
        <v>6.097E-3</v>
      </c>
      <c r="CT202" s="32">
        <v>2.1389999999999998E-3</v>
      </c>
      <c r="CU202" s="32">
        <v>5.6703000000000003E-2</v>
      </c>
      <c r="CV202" s="32"/>
      <c r="CW202" s="32">
        <v>6.5573999999999993E-2</v>
      </c>
      <c r="CX202" s="32">
        <v>2</v>
      </c>
      <c r="CY202" s="32">
        <v>2.4499999999999999E-4</v>
      </c>
      <c r="CZ202" s="32">
        <v>2.2662000000000002E-2</v>
      </c>
      <c r="DA202" s="32">
        <v>0.110968</v>
      </c>
    </row>
    <row r="203" spans="1:105" x14ac:dyDescent="0.2">
      <c r="A203" s="2" t="s">
        <v>135</v>
      </c>
      <c r="B203" s="2"/>
      <c r="C203" s="2"/>
      <c r="D203" s="32">
        <v>5.6599999999999999E-4</v>
      </c>
      <c r="E203" s="32">
        <v>0.49341600000000002</v>
      </c>
      <c r="F203" s="32">
        <v>0.166357</v>
      </c>
      <c r="G203" s="32">
        <v>0.13990900000000001</v>
      </c>
      <c r="H203" s="32">
        <v>0.159636</v>
      </c>
      <c r="I203" s="32">
        <v>0.13098000000000001</v>
      </c>
      <c r="J203" s="32">
        <v>0.106172</v>
      </c>
      <c r="K203" s="32">
        <v>4.7157999999999999E-2</v>
      </c>
      <c r="L203" s="32">
        <v>3.026335</v>
      </c>
      <c r="M203" s="32">
        <v>0.17191699999999999</v>
      </c>
      <c r="N203" s="32"/>
      <c r="O203" s="32">
        <v>0.31101400000000001</v>
      </c>
      <c r="P203" s="32">
        <v>1.874E-3</v>
      </c>
      <c r="Q203" s="32">
        <v>6.6667000000000004E-2</v>
      </c>
      <c r="R203" s="32">
        <v>0.154722</v>
      </c>
      <c r="S203" s="32">
        <v>7.6400000000000003E-4</v>
      </c>
      <c r="T203" s="32">
        <v>5.6625000000000002E-2</v>
      </c>
      <c r="U203" s="32">
        <v>0.159918</v>
      </c>
      <c r="V203" s="32">
        <v>1.44E-4</v>
      </c>
      <c r="W203" s="32">
        <v>5.1599999999999997E-4</v>
      </c>
      <c r="X203" s="32">
        <v>0.23427999999999999</v>
      </c>
      <c r="Y203" s="32">
        <v>6.2230000000000001E-2</v>
      </c>
      <c r="Z203" s="32">
        <v>0.69525000000000003</v>
      </c>
      <c r="AA203" s="32">
        <v>2.1050000000000001E-3</v>
      </c>
      <c r="AB203" s="32">
        <v>1.4710000000000001E-3</v>
      </c>
      <c r="AC203" s="32">
        <v>0.32611899999999999</v>
      </c>
      <c r="AD203" s="32"/>
      <c r="AE203" s="32">
        <v>0.102405</v>
      </c>
      <c r="AF203" s="32">
        <v>5.1880999999999997E-2</v>
      </c>
      <c r="AG203" s="32">
        <v>5.5010999999999997E-2</v>
      </c>
      <c r="AH203" s="177">
        <v>2.0690950938255948E-2</v>
      </c>
      <c r="AI203" s="32">
        <v>2.1316000000000002E-2</v>
      </c>
      <c r="AJ203" s="238">
        <v>0</v>
      </c>
      <c r="AK203" s="32">
        <v>0.161386</v>
      </c>
      <c r="AL203" s="32">
        <v>7.0899999999999999E-4</v>
      </c>
      <c r="AM203" s="238">
        <v>0</v>
      </c>
      <c r="AN203" s="177">
        <v>8.0332300040126467E-2</v>
      </c>
      <c r="AO203" s="32">
        <v>6.3197000000000003E-2</v>
      </c>
      <c r="AP203" s="32">
        <v>0.138852</v>
      </c>
      <c r="AQ203" s="32">
        <v>1.7910000000000001E-3</v>
      </c>
      <c r="AR203" s="32">
        <v>3.2929999999999999E-3</v>
      </c>
      <c r="AS203" s="32">
        <v>0.25945400000000002</v>
      </c>
      <c r="AT203" s="32"/>
      <c r="AU203" s="32">
        <v>0.396063</v>
      </c>
      <c r="AV203" s="32">
        <v>3.1649999999999998E-3</v>
      </c>
      <c r="AW203" s="32">
        <v>0.13460900000000001</v>
      </c>
      <c r="AX203" s="32">
        <v>0.44447799999999998</v>
      </c>
      <c r="AY203" s="32">
        <v>7.0799999999999997E-4</v>
      </c>
      <c r="AZ203" s="32">
        <v>1.8127999999999998E-2</v>
      </c>
      <c r="BA203" s="32">
        <v>0.140517</v>
      </c>
      <c r="BB203" s="238">
        <v>0</v>
      </c>
      <c r="BC203" s="32">
        <v>0.13764299999999999</v>
      </c>
      <c r="BD203" s="32">
        <v>0.16977500000000001</v>
      </c>
      <c r="BE203" s="238">
        <v>0</v>
      </c>
      <c r="BF203" s="32">
        <v>0.47300500000000001</v>
      </c>
      <c r="BG203" s="32">
        <v>5.4039999999999998E-2</v>
      </c>
      <c r="BH203" s="32"/>
      <c r="BI203" s="32"/>
      <c r="BJ203" s="32">
        <v>1.4607999999999999E-2</v>
      </c>
      <c r="BK203" s="32">
        <v>0.97515399999999997</v>
      </c>
      <c r="BL203" s="32"/>
      <c r="BM203" s="32">
        <v>0.217284</v>
      </c>
      <c r="BN203" s="32">
        <v>5.2021999999999999E-2</v>
      </c>
      <c r="BO203" s="32">
        <v>3.0669999999999999E-2</v>
      </c>
      <c r="BP203" s="32">
        <v>0.208618</v>
      </c>
      <c r="BQ203" s="32">
        <v>0.20095099999999999</v>
      </c>
      <c r="BR203" s="32">
        <v>1.6100000000000001E-4</v>
      </c>
      <c r="BS203" s="32">
        <v>9.5689999999999994E-3</v>
      </c>
      <c r="BT203" s="32">
        <v>0.272727</v>
      </c>
      <c r="BU203" s="32">
        <v>8.5059999999999997E-3</v>
      </c>
      <c r="BV203" s="32">
        <v>0.110817</v>
      </c>
      <c r="BW203" s="32">
        <v>0.21476200000000001</v>
      </c>
      <c r="BX203" s="238">
        <v>0</v>
      </c>
      <c r="BY203" s="177">
        <v>0.13444968792814735</v>
      </c>
      <c r="BZ203" s="32">
        <v>0.13053600000000001</v>
      </c>
      <c r="CA203" s="238">
        <v>0</v>
      </c>
      <c r="CB203" s="32">
        <v>0.578102</v>
      </c>
      <c r="CC203" s="32">
        <v>0.14277999999999999</v>
      </c>
      <c r="CD203" s="177">
        <v>0.10199842987607946</v>
      </c>
      <c r="CE203" s="32"/>
      <c r="CF203" s="32">
        <v>0.22631999999999999</v>
      </c>
      <c r="CG203" s="32">
        <v>2.0584999999999999E-2</v>
      </c>
      <c r="CH203" s="32">
        <v>1.235E-3</v>
      </c>
      <c r="CI203" s="32">
        <v>4.692E-3</v>
      </c>
      <c r="CJ203" s="32">
        <v>0.28143299999999999</v>
      </c>
      <c r="CK203" s="32">
        <v>5.5099999999999995E-4</v>
      </c>
      <c r="CL203" s="32">
        <v>0.124032</v>
      </c>
      <c r="CM203" s="32">
        <v>5.8E-4</v>
      </c>
      <c r="CN203" s="32">
        <v>0.10287499999999999</v>
      </c>
      <c r="CO203" s="177">
        <v>0.21816051785076049</v>
      </c>
      <c r="CP203" s="32">
        <v>0.22984599999999999</v>
      </c>
      <c r="CQ203" s="238">
        <v>0</v>
      </c>
      <c r="CR203" s="32">
        <v>0.11944399999999999</v>
      </c>
      <c r="CS203" s="32">
        <v>4.8901E-2</v>
      </c>
      <c r="CT203" s="32">
        <v>5.2649999999999997E-3</v>
      </c>
      <c r="CU203" s="32">
        <v>0.217309</v>
      </c>
      <c r="CV203" s="32"/>
      <c r="CW203" s="32">
        <v>9.0909000000000004E-2</v>
      </c>
      <c r="CX203" s="238">
        <v>0</v>
      </c>
      <c r="CY203" s="32">
        <v>7.8299999999999995E-4</v>
      </c>
      <c r="CZ203" s="32">
        <v>4.0537999999999998E-2</v>
      </c>
      <c r="DA203" s="32">
        <v>0.111111</v>
      </c>
    </row>
    <row r="204" spans="1:105" x14ac:dyDescent="0.2">
      <c r="A204" s="2" t="s">
        <v>136</v>
      </c>
      <c r="B204" s="2"/>
      <c r="C204" s="2"/>
      <c r="D204" s="238">
        <v>0</v>
      </c>
      <c r="E204" s="32">
        <v>1.6930000000000001E-3</v>
      </c>
      <c r="F204" s="32">
        <v>8.0837999999999993E-2</v>
      </c>
      <c r="G204" s="32">
        <v>0.41262399999999999</v>
      </c>
      <c r="H204" s="32">
        <v>1.0788000000000001E-2</v>
      </c>
      <c r="I204" s="32">
        <v>0.23713000000000001</v>
      </c>
      <c r="J204" s="32">
        <v>2.6440000000000002E-2</v>
      </c>
      <c r="K204" s="32">
        <v>8.0345E-2</v>
      </c>
      <c r="L204" s="32">
        <v>3.0241400000000001</v>
      </c>
      <c r="M204" s="32">
        <v>2.8833000000000001E-2</v>
      </c>
      <c r="N204" s="32"/>
      <c r="O204" s="32">
        <v>1.1322E-2</v>
      </c>
      <c r="P204" s="32">
        <v>4.372E-3</v>
      </c>
      <c r="Q204" s="32"/>
      <c r="R204" s="32">
        <v>2.5000000000000001E-3</v>
      </c>
      <c r="S204" s="32">
        <v>5.71E-4</v>
      </c>
      <c r="T204" s="32">
        <v>6.1520999999999999E-2</v>
      </c>
      <c r="U204" s="32">
        <v>9.6091999999999997E-2</v>
      </c>
      <c r="V204" s="32">
        <v>2.8386000000000002E-2</v>
      </c>
      <c r="W204" s="32"/>
      <c r="X204" s="32">
        <v>0.15252299999999999</v>
      </c>
      <c r="Y204" s="32">
        <v>0.74521099999999996</v>
      </c>
      <c r="Z204" s="32">
        <v>7.5287999999999994E-2</v>
      </c>
      <c r="AA204" s="32">
        <v>4.7369999999999999E-3</v>
      </c>
      <c r="AB204" s="32">
        <v>1</v>
      </c>
      <c r="AC204" s="32">
        <v>0.13214899999999999</v>
      </c>
      <c r="AD204" s="32"/>
      <c r="AE204" s="32">
        <v>8.0560000000000007E-3</v>
      </c>
      <c r="AF204" s="238">
        <v>0</v>
      </c>
      <c r="AG204" s="32">
        <v>7.7999999999999999E-4</v>
      </c>
      <c r="AH204" s="177">
        <v>0.32363764209539436</v>
      </c>
      <c r="AI204" s="32">
        <v>0.33345399999999997</v>
      </c>
      <c r="AJ204" s="32">
        <v>7.94E-4</v>
      </c>
      <c r="AK204" s="32">
        <v>0.30314799999999997</v>
      </c>
      <c r="AL204" s="32">
        <v>1.034E-3</v>
      </c>
      <c r="AM204" s="32">
        <v>0.11182599999999999</v>
      </c>
      <c r="AN204" s="177">
        <v>8.7331225393917508E-2</v>
      </c>
      <c r="AO204" s="32">
        <v>9.7477999999999995E-2</v>
      </c>
      <c r="AP204" s="32">
        <v>5.2649000000000001E-2</v>
      </c>
      <c r="AQ204" s="32">
        <v>1</v>
      </c>
      <c r="AR204" s="238">
        <v>0</v>
      </c>
      <c r="AS204" s="32">
        <v>0.230154</v>
      </c>
      <c r="AT204" s="32"/>
      <c r="AU204" s="32">
        <v>0.31070999999999999</v>
      </c>
      <c r="AV204" s="32">
        <v>4.7418000000000002E-2</v>
      </c>
      <c r="AW204" s="32">
        <v>5.4782999999999998E-2</v>
      </c>
      <c r="AX204" s="32">
        <v>0.408613</v>
      </c>
      <c r="AY204" s="32">
        <v>1.5939999999999999E-3</v>
      </c>
      <c r="AZ204" s="32">
        <v>0.33514100000000002</v>
      </c>
      <c r="BA204" s="32">
        <v>0.111469</v>
      </c>
      <c r="BB204" s="32">
        <v>0.121049</v>
      </c>
      <c r="BC204" s="32">
        <v>3.6714999999999998E-2</v>
      </c>
      <c r="BD204" s="32">
        <v>7.1358000000000005E-2</v>
      </c>
      <c r="BE204" s="32">
        <v>1.56E-4</v>
      </c>
      <c r="BF204" s="32">
        <v>3.3055000000000001E-2</v>
      </c>
      <c r="BG204" s="32">
        <v>0.118713</v>
      </c>
      <c r="BH204" s="32"/>
      <c r="BI204" s="32"/>
      <c r="BJ204" s="32">
        <v>3.8170000000000001E-3</v>
      </c>
      <c r="BK204" s="32">
        <v>0.231242</v>
      </c>
      <c r="BL204" s="32"/>
      <c r="BM204" s="32">
        <v>5.2283999999999997E-2</v>
      </c>
      <c r="BN204" s="32">
        <v>1.1006E-2</v>
      </c>
      <c r="BO204" s="32">
        <v>0.28031400000000001</v>
      </c>
      <c r="BP204" s="32">
        <v>0.32366600000000001</v>
      </c>
      <c r="BQ204" s="32">
        <v>0.241038</v>
      </c>
      <c r="BR204" s="238">
        <v>0</v>
      </c>
      <c r="BS204" s="32">
        <v>8.0129999999999993E-3</v>
      </c>
      <c r="BT204" s="32">
        <v>1</v>
      </c>
      <c r="BU204" s="32">
        <v>0.58297299999999996</v>
      </c>
      <c r="BV204" s="32">
        <v>2.4285999999999999E-2</v>
      </c>
      <c r="BW204" s="32">
        <v>6.4749999999999999E-3</v>
      </c>
      <c r="BX204" s="32">
        <v>3.1300000000000002E-4</v>
      </c>
      <c r="BY204" s="177">
        <v>7.0787029989343886E-2</v>
      </c>
      <c r="BZ204" s="32">
        <v>3.1497999999999998E-2</v>
      </c>
      <c r="CA204" s="32">
        <v>0.99340200000000001</v>
      </c>
      <c r="CB204" s="238">
        <v>0</v>
      </c>
      <c r="CC204" s="32">
        <v>0.18512100000000001</v>
      </c>
      <c r="CD204" s="177">
        <v>0.16639718353037741</v>
      </c>
      <c r="CE204" s="32"/>
      <c r="CF204" s="32">
        <v>0.10635500000000001</v>
      </c>
      <c r="CG204" s="32">
        <v>4.9938000000000003E-2</v>
      </c>
      <c r="CH204" s="32">
        <v>6.0247000000000002E-2</v>
      </c>
      <c r="CI204" s="32">
        <v>4.5352000000000003E-2</v>
      </c>
      <c r="CJ204" s="32">
        <v>0.30377399999999999</v>
      </c>
      <c r="CK204" s="32">
        <v>1.429632</v>
      </c>
      <c r="CL204" s="32">
        <v>0.21143899999999999</v>
      </c>
      <c r="CM204" s="32">
        <v>2.2221999999999999E-2</v>
      </c>
      <c r="CN204" s="32">
        <v>0.10241599999999999</v>
      </c>
      <c r="CO204" s="177">
        <v>9.1625371655104065E-2</v>
      </c>
      <c r="CP204" s="32">
        <v>9.4833000000000001E-2</v>
      </c>
      <c r="CQ204" s="238">
        <v>0</v>
      </c>
      <c r="CR204" s="32">
        <v>7.7213000000000004E-2</v>
      </c>
      <c r="CS204" s="32">
        <v>1.6503E-2</v>
      </c>
      <c r="CT204" s="32">
        <v>2.1940000000000002E-3</v>
      </c>
      <c r="CU204" s="32">
        <v>7.8784000000000007E-2</v>
      </c>
      <c r="CV204" s="32"/>
      <c r="CW204" s="32">
        <v>0.25</v>
      </c>
      <c r="CX204" s="32">
        <v>8.1419999999999999E-3</v>
      </c>
      <c r="CY204" s="32">
        <v>3.4200000000000002E-4</v>
      </c>
      <c r="CZ204" s="32">
        <v>0.17725299999999999</v>
      </c>
      <c r="DA204" s="32">
        <v>5.2102000000000002E-2</v>
      </c>
    </row>
    <row r="205" spans="1:105" x14ac:dyDescent="0.2">
      <c r="A205" s="2" t="s">
        <v>137</v>
      </c>
      <c r="B205" s="2"/>
      <c r="C205" s="2"/>
      <c r="D205" s="32">
        <v>1.132E-3</v>
      </c>
      <c r="E205" s="32">
        <v>0.26436900000000002</v>
      </c>
      <c r="F205" s="32">
        <v>0.50566800000000001</v>
      </c>
      <c r="G205" s="32">
        <v>0.21132300000000001</v>
      </c>
      <c r="H205" s="32">
        <v>0.32763599999999998</v>
      </c>
      <c r="I205" s="32">
        <v>0.169152</v>
      </c>
      <c r="J205" s="32">
        <v>0.17952799999999999</v>
      </c>
      <c r="K205" s="32">
        <v>0.33580199999999999</v>
      </c>
      <c r="L205" s="238">
        <v>0</v>
      </c>
      <c r="M205" s="32">
        <v>4.4568999999999998E-2</v>
      </c>
      <c r="N205" s="32"/>
      <c r="O205" s="32">
        <v>1.6046000000000001E-2</v>
      </c>
      <c r="P205" s="32">
        <v>6.2500000000000001E-4</v>
      </c>
      <c r="Q205" s="32"/>
      <c r="R205" s="32">
        <v>0.18138899999999999</v>
      </c>
      <c r="S205" s="32">
        <v>6.6500000000000001E-4</v>
      </c>
      <c r="T205" s="32">
        <v>0.225852</v>
      </c>
      <c r="U205" s="32">
        <v>2.4732000000000001E-2</v>
      </c>
      <c r="V205" s="32">
        <v>2.1398E-2</v>
      </c>
      <c r="W205" s="32">
        <v>0.05</v>
      </c>
      <c r="X205" s="32">
        <v>0.13577600000000001</v>
      </c>
      <c r="Y205" s="32">
        <v>0.104272</v>
      </c>
      <c r="Z205" s="32">
        <v>1.0333909999999999</v>
      </c>
      <c r="AA205" s="32">
        <v>5.2599999999999999E-4</v>
      </c>
      <c r="AB205" s="32">
        <v>1.4710000000000001E-3</v>
      </c>
      <c r="AC205" s="32">
        <v>0.24881400000000001</v>
      </c>
      <c r="AD205" s="32"/>
      <c r="AE205" s="32">
        <v>7.1307999999999996E-2</v>
      </c>
      <c r="AF205" s="238">
        <v>0</v>
      </c>
      <c r="AG205" s="32">
        <v>1.1136E-2</v>
      </c>
      <c r="AH205" s="177">
        <v>0.10578856314583626</v>
      </c>
      <c r="AI205" s="32">
        <v>8.6285000000000001E-2</v>
      </c>
      <c r="AJ205" s="32">
        <v>0.74213799999999996</v>
      </c>
      <c r="AK205" s="32">
        <v>0.251135</v>
      </c>
      <c r="AL205" s="32">
        <v>9.7799999999999992E-4</v>
      </c>
      <c r="AM205" s="238">
        <v>0</v>
      </c>
      <c r="AN205" s="177">
        <v>0.11617125715844014</v>
      </c>
      <c r="AO205" s="32">
        <v>0.135098</v>
      </c>
      <c r="AP205" s="32">
        <v>5.1536999999999999E-2</v>
      </c>
      <c r="AQ205" s="32"/>
      <c r="AR205" s="32">
        <v>0.74185999999999996</v>
      </c>
      <c r="AS205" s="32">
        <v>9.9968000000000001E-2</v>
      </c>
      <c r="AT205" s="32"/>
      <c r="AU205" s="32">
        <v>0.38817299999999999</v>
      </c>
      <c r="AV205" s="32">
        <v>7.3839999999999999E-3</v>
      </c>
      <c r="AW205" s="32">
        <v>0.12249699999999999</v>
      </c>
      <c r="AX205" s="32">
        <v>1.7982000000000001E-2</v>
      </c>
      <c r="AY205" s="238">
        <v>0</v>
      </c>
      <c r="AZ205" s="32">
        <v>8.1059000000000006E-2</v>
      </c>
      <c r="BA205" s="32">
        <v>7.2305999999999995E-2</v>
      </c>
      <c r="BB205" s="32">
        <v>1.2E-4</v>
      </c>
      <c r="BC205" s="32">
        <v>8.7736999999999996E-2</v>
      </c>
      <c r="BD205" s="32">
        <v>0.145172</v>
      </c>
      <c r="BE205" s="32">
        <v>4.8250000000000003E-3</v>
      </c>
      <c r="BF205" s="32">
        <v>6.2960000000000004E-3</v>
      </c>
      <c r="BG205" s="32">
        <v>7.3407E-2</v>
      </c>
      <c r="BH205" s="32"/>
      <c r="BI205" s="32"/>
      <c r="BJ205" s="32">
        <v>0.104953</v>
      </c>
      <c r="BK205" s="32">
        <v>0.189501</v>
      </c>
      <c r="BL205" s="32"/>
      <c r="BM205" s="32">
        <v>0.22950400000000001</v>
      </c>
      <c r="BN205" s="32">
        <v>0.48578700000000002</v>
      </c>
      <c r="BO205" s="32">
        <v>0.26961499999999999</v>
      </c>
      <c r="BP205" s="32">
        <v>3.4021000000000003E-2</v>
      </c>
      <c r="BQ205" s="32">
        <v>3.8630999999999999E-2</v>
      </c>
      <c r="BR205" s="238">
        <v>0</v>
      </c>
      <c r="BS205" s="32">
        <v>2.0230000000000001E-3</v>
      </c>
      <c r="BT205" s="32">
        <v>2.7272999999999999E-2</v>
      </c>
      <c r="BU205" s="32">
        <v>7.6471999999999998E-2</v>
      </c>
      <c r="BV205" s="32">
        <v>6.6076999999999997E-2</v>
      </c>
      <c r="BW205" s="32">
        <v>0.81791000000000003</v>
      </c>
      <c r="BX205" s="32">
        <v>6.2699999999999995E-4</v>
      </c>
      <c r="BY205" s="177">
        <v>9.3956462170802252E-2</v>
      </c>
      <c r="BZ205" s="32">
        <v>6.5820000000000004E-2</v>
      </c>
      <c r="CA205" s="32">
        <v>0.27419399999999999</v>
      </c>
      <c r="CB205" s="32">
        <v>1</v>
      </c>
      <c r="CC205" s="32">
        <v>0.10979</v>
      </c>
      <c r="CD205" s="177">
        <v>0.19441140913871224</v>
      </c>
      <c r="CE205" s="32"/>
      <c r="CF205" s="32">
        <v>0.92029499999999997</v>
      </c>
      <c r="CG205" s="32">
        <v>5.8522999999999999E-2</v>
      </c>
      <c r="CH205" s="32">
        <v>0.16123499999999999</v>
      </c>
      <c r="CI205" s="238">
        <v>0</v>
      </c>
      <c r="CJ205" s="32">
        <v>3.4620999999999999E-2</v>
      </c>
      <c r="CK205" s="32">
        <v>0.56246099999999999</v>
      </c>
      <c r="CL205" s="32">
        <v>3.2353E-2</v>
      </c>
      <c r="CM205" s="32">
        <v>2.2727000000000001E-2</v>
      </c>
      <c r="CN205" s="32">
        <v>8.4471000000000004E-2</v>
      </c>
      <c r="CO205" s="177">
        <v>0.39485813267962599</v>
      </c>
      <c r="CP205" s="32">
        <v>0.41575099999999998</v>
      </c>
      <c r="CQ205" s="238">
        <v>0</v>
      </c>
      <c r="CR205" s="32">
        <v>0.228322</v>
      </c>
      <c r="CS205" s="32">
        <v>5.5104E-2</v>
      </c>
      <c r="CT205" s="32">
        <v>3.0950000000000001E-3</v>
      </c>
      <c r="CU205" s="32">
        <v>5.3730000000000002E-3</v>
      </c>
      <c r="CV205" s="32"/>
      <c r="CW205" s="32">
        <v>0.35483900000000002</v>
      </c>
      <c r="CX205" s="32">
        <v>2.1374000000000001E-2</v>
      </c>
      <c r="CY205" s="32">
        <v>6.8499999999999995E-4</v>
      </c>
      <c r="CZ205" s="32">
        <v>0.142459</v>
      </c>
      <c r="DA205" s="32">
        <v>0.58809299999999998</v>
      </c>
    </row>
    <row r="206" spans="1:105" x14ac:dyDescent="0.2">
      <c r="A206" s="2" t="s">
        <v>138</v>
      </c>
      <c r="B206" s="2"/>
      <c r="C206" s="2"/>
      <c r="D206" s="238">
        <v>0</v>
      </c>
      <c r="E206" s="32">
        <v>1.620323</v>
      </c>
      <c r="F206" s="32">
        <v>0.31015599999999999</v>
      </c>
      <c r="G206" s="32">
        <v>0.12181699999999999</v>
      </c>
      <c r="H206" s="32">
        <v>8.7606000000000003E-2</v>
      </c>
      <c r="I206" s="32">
        <v>0.126194</v>
      </c>
      <c r="J206" s="32">
        <v>0.81177999999999995</v>
      </c>
      <c r="K206" s="32">
        <v>0.12963</v>
      </c>
      <c r="L206" s="32">
        <v>2.0219459999999998</v>
      </c>
      <c r="M206" s="32">
        <v>2.1235E-2</v>
      </c>
      <c r="N206" s="32"/>
      <c r="O206" s="32">
        <v>4.4999999999999999E-4</v>
      </c>
      <c r="P206" s="32">
        <v>1.2489999999999999E-3</v>
      </c>
      <c r="Q206" s="32"/>
      <c r="R206" s="32">
        <v>5.8888999999999997E-2</v>
      </c>
      <c r="S206" s="32">
        <v>6.6500000000000001E-4</v>
      </c>
      <c r="T206" s="32">
        <v>5.4184999999999997E-2</v>
      </c>
      <c r="U206" s="32">
        <v>0.38010699999999997</v>
      </c>
      <c r="V206" s="32">
        <v>2.5503999999999999E-2</v>
      </c>
      <c r="W206" s="32">
        <v>1.2345999999999999E-2</v>
      </c>
      <c r="X206" s="32">
        <v>0.15753300000000001</v>
      </c>
      <c r="Y206" s="32">
        <v>1.097628</v>
      </c>
      <c r="Z206" s="32">
        <v>1.2053389999999999</v>
      </c>
      <c r="AA206" s="32">
        <v>7.8947000000000003E-2</v>
      </c>
      <c r="AB206" s="32"/>
      <c r="AC206" s="32">
        <v>0.181316</v>
      </c>
      <c r="AD206" s="32"/>
      <c r="AE206" s="32">
        <v>2.0598000000000002E-2</v>
      </c>
      <c r="AF206" s="32">
        <v>3.0439999999999998E-2</v>
      </c>
      <c r="AG206" s="32">
        <v>1.211581</v>
      </c>
      <c r="AH206" s="177">
        <v>0.22019975730420985</v>
      </c>
      <c r="AI206" s="32">
        <v>0.22694500000000001</v>
      </c>
      <c r="AJ206" s="32">
        <v>7.8200000000000003E-4</v>
      </c>
      <c r="AK206" s="32">
        <v>1.5236E-2</v>
      </c>
      <c r="AL206" s="32">
        <v>8.1400000000000005E-4</v>
      </c>
      <c r="AM206" s="238">
        <v>0</v>
      </c>
      <c r="AN206" s="177">
        <v>0.13001748267107102</v>
      </c>
      <c r="AO206" s="32">
        <v>0.14561199999999999</v>
      </c>
      <c r="AP206" s="32">
        <v>7.6725000000000002E-2</v>
      </c>
      <c r="AQ206" s="32">
        <v>0.5</v>
      </c>
      <c r="AR206" s="238">
        <v>0</v>
      </c>
      <c r="AS206" s="32">
        <v>4.2712E-2</v>
      </c>
      <c r="AT206" s="32"/>
      <c r="AU206" s="32">
        <v>0.62322100000000002</v>
      </c>
      <c r="AV206" s="238">
        <v>0</v>
      </c>
      <c r="AW206" s="32">
        <v>0.37984800000000002</v>
      </c>
      <c r="AX206" s="32">
        <v>1.4985029999999999</v>
      </c>
      <c r="AY206" s="32">
        <v>7.0799999999999997E-4</v>
      </c>
      <c r="AZ206" s="32">
        <v>6.5625000000000003E-2</v>
      </c>
      <c r="BA206" s="32">
        <v>0.25397500000000001</v>
      </c>
      <c r="BB206" s="32">
        <v>0.22928599999999999</v>
      </c>
      <c r="BC206" s="32">
        <v>7.3105000000000003E-2</v>
      </c>
      <c r="BD206" s="32">
        <v>0.17314399999999999</v>
      </c>
      <c r="BE206" s="32">
        <v>0.228016</v>
      </c>
      <c r="BF206" s="32">
        <v>0.48040300000000002</v>
      </c>
      <c r="BG206" s="32">
        <v>0.22848599999999999</v>
      </c>
      <c r="BH206" s="32"/>
      <c r="BI206" s="32"/>
      <c r="BJ206" s="32">
        <v>0.100379</v>
      </c>
      <c r="BK206" s="32">
        <v>6.7605999999999999E-2</v>
      </c>
      <c r="BL206" s="32"/>
      <c r="BM206" s="32">
        <v>1.3922E-2</v>
      </c>
      <c r="BN206" s="32">
        <v>0.27754400000000001</v>
      </c>
      <c r="BO206" s="32">
        <v>0.11383699999999999</v>
      </c>
      <c r="BP206" s="32">
        <v>2.7557000000000002E-2</v>
      </c>
      <c r="BQ206" s="32">
        <v>1.1717420000000001</v>
      </c>
      <c r="BR206" s="238">
        <v>0</v>
      </c>
      <c r="BS206" s="32">
        <v>4.2509999999999996E-3</v>
      </c>
      <c r="BT206" s="32">
        <v>9.1599999999999997E-3</v>
      </c>
      <c r="BU206" s="32">
        <v>0.40383200000000002</v>
      </c>
      <c r="BV206" s="32">
        <v>0.110709</v>
      </c>
      <c r="BW206" s="32">
        <v>2.1960350000000002</v>
      </c>
      <c r="BX206" s="32">
        <v>1.253E-3</v>
      </c>
      <c r="BY206" s="177">
        <v>0.16988887197442534</v>
      </c>
      <c r="BZ206" s="32">
        <v>0.16067000000000001</v>
      </c>
      <c r="CA206" s="32">
        <v>0.463343</v>
      </c>
      <c r="CB206" s="238">
        <v>0</v>
      </c>
      <c r="CC206" s="32">
        <v>5.5030000000000001E-3</v>
      </c>
      <c r="CD206" s="177">
        <v>0.1374365600238833</v>
      </c>
      <c r="CE206" s="32"/>
      <c r="CF206" s="32">
        <v>0.82856600000000002</v>
      </c>
      <c r="CG206" s="32">
        <v>0.49461500000000003</v>
      </c>
      <c r="CH206" s="32">
        <v>8.1235000000000002E-2</v>
      </c>
      <c r="CI206" s="32">
        <v>3.4777000000000002E-2</v>
      </c>
      <c r="CJ206" s="32">
        <v>5.9663000000000001E-2</v>
      </c>
      <c r="CK206" s="32">
        <v>0.56059199999999998</v>
      </c>
      <c r="CL206" s="32">
        <v>0.190056</v>
      </c>
      <c r="CM206" s="32">
        <v>9.9599999999999992E-4</v>
      </c>
      <c r="CN206" s="32">
        <v>9.3285999999999994E-2</v>
      </c>
      <c r="CO206" s="177">
        <v>0.31907685150537524</v>
      </c>
      <c r="CP206" s="32">
        <v>0.32171699999999998</v>
      </c>
      <c r="CQ206" s="32">
        <v>1.0363000000000001E-2</v>
      </c>
      <c r="CR206" s="32">
        <v>0.40027299999999999</v>
      </c>
      <c r="CS206" s="32">
        <v>6.9012000000000004E-2</v>
      </c>
      <c r="CT206" s="32">
        <v>1.3235E-2</v>
      </c>
      <c r="CU206" s="32">
        <v>0.74976200000000004</v>
      </c>
      <c r="CV206" s="32"/>
      <c r="CW206" s="32">
        <v>0.15384600000000001</v>
      </c>
      <c r="CX206" s="32">
        <v>1.6794E-2</v>
      </c>
      <c r="CY206" s="32">
        <v>7.8399999999999997E-4</v>
      </c>
      <c r="CZ206" s="32">
        <v>5.0501999999999998E-2</v>
      </c>
      <c r="DA206" s="32">
        <v>2.3271E-2</v>
      </c>
    </row>
    <row r="207" spans="1:105" x14ac:dyDescent="0.2">
      <c r="A207" s="2" t="s">
        <v>139</v>
      </c>
      <c r="B207" s="2"/>
      <c r="C207" s="2"/>
      <c r="D207" s="32">
        <v>5.6599999999999999E-4</v>
      </c>
      <c r="E207" s="32">
        <v>2.5490000000000001E-3</v>
      </c>
      <c r="F207" s="32">
        <v>0.27510000000000001</v>
      </c>
      <c r="G207" s="32">
        <v>3.1439000000000002E-2</v>
      </c>
      <c r="H207" s="32">
        <v>2.212E-3</v>
      </c>
      <c r="I207" s="32">
        <v>9.4168000000000002E-2</v>
      </c>
      <c r="J207" s="32">
        <v>0.115879</v>
      </c>
      <c r="K207" s="32">
        <v>6.6550000000000003E-3</v>
      </c>
      <c r="L207" s="32">
        <v>1.7557E-2</v>
      </c>
      <c r="M207" s="32">
        <v>0.208729</v>
      </c>
      <c r="N207" s="32"/>
      <c r="O207" s="32">
        <v>3.8990000000000001E-3</v>
      </c>
      <c r="P207" s="32">
        <v>6.2500000000000001E-4</v>
      </c>
      <c r="Q207" s="32"/>
      <c r="R207" s="32">
        <v>8.4447999999999995E-2</v>
      </c>
      <c r="S207" s="32">
        <v>6.6299999999999996E-4</v>
      </c>
      <c r="T207" s="32">
        <v>1.5748000000000002E-2</v>
      </c>
      <c r="U207" s="32">
        <v>2.2041999999999999E-2</v>
      </c>
      <c r="V207" s="32">
        <v>1.441E-3</v>
      </c>
      <c r="W207" s="32">
        <v>0.15789500000000001</v>
      </c>
      <c r="X207" s="32">
        <v>3.3570000000000003E-2</v>
      </c>
      <c r="Y207" s="32">
        <v>6.9470000000000001E-3</v>
      </c>
      <c r="Z207" s="32">
        <v>2.911E-3</v>
      </c>
      <c r="AA207" s="32">
        <v>2.63E-4</v>
      </c>
      <c r="AB207" s="32"/>
      <c r="AC207" s="32">
        <v>0.110304</v>
      </c>
      <c r="AD207" s="32"/>
      <c r="AE207" s="32">
        <v>1.32E-2</v>
      </c>
      <c r="AF207" s="238">
        <v>0</v>
      </c>
      <c r="AG207" s="32">
        <v>4.0090000000000004E-3</v>
      </c>
      <c r="AH207" s="177">
        <v>1.2136318106641198E-2</v>
      </c>
      <c r="AI207" s="32">
        <v>1.251E-2</v>
      </c>
      <c r="AJ207" s="238">
        <v>0</v>
      </c>
      <c r="AK207" s="32">
        <v>1.0796E-2</v>
      </c>
      <c r="AL207" s="32">
        <v>3.2499999999999999E-4</v>
      </c>
      <c r="AM207" s="238">
        <v>0</v>
      </c>
      <c r="AN207" s="177">
        <v>4.5029855988760095E-2</v>
      </c>
      <c r="AO207" s="32">
        <v>2.547E-2</v>
      </c>
      <c r="AP207" s="32">
        <v>0.111817</v>
      </c>
      <c r="AQ207" s="32"/>
      <c r="AR207" s="238">
        <v>0</v>
      </c>
      <c r="AS207" s="32">
        <v>5.9185000000000001E-2</v>
      </c>
      <c r="AT207" s="32"/>
      <c r="AU207" s="32">
        <v>0.15293100000000001</v>
      </c>
      <c r="AV207" s="238">
        <v>0</v>
      </c>
      <c r="AW207" s="32">
        <v>9.2525999999999997E-2</v>
      </c>
      <c r="AX207" s="32">
        <v>4.3340000000000002E-3</v>
      </c>
      <c r="AY207" s="32">
        <v>1.7699999999999999E-4</v>
      </c>
      <c r="AZ207" s="32">
        <v>0.22695599999999999</v>
      </c>
      <c r="BA207" s="32">
        <v>7.8385999999999997E-2</v>
      </c>
      <c r="BB207" s="32">
        <v>2.7539999999999999E-3</v>
      </c>
      <c r="BC207" s="32">
        <v>1.2062E-2</v>
      </c>
      <c r="BD207" s="32">
        <v>8.9010000000000006E-2</v>
      </c>
      <c r="BE207" s="32">
        <v>6.2299999999999996E-4</v>
      </c>
      <c r="BF207" s="32">
        <v>3.3369999999999997E-2</v>
      </c>
      <c r="BG207" s="32">
        <v>1.0756E-2</v>
      </c>
      <c r="BH207" s="32"/>
      <c r="BI207" s="32"/>
      <c r="BJ207" s="32">
        <v>7.025E-3</v>
      </c>
      <c r="BK207" s="32">
        <v>0.394009</v>
      </c>
      <c r="BL207" s="32"/>
      <c r="BM207" s="32">
        <v>4.7846E-2</v>
      </c>
      <c r="BN207" s="32">
        <v>1.7727E-2</v>
      </c>
      <c r="BO207" s="32">
        <v>3.7803000000000003E-2</v>
      </c>
      <c r="BP207" s="32">
        <v>1.5354E-2</v>
      </c>
      <c r="BQ207" s="32">
        <v>1.7100000000000001E-4</v>
      </c>
      <c r="BR207" s="238">
        <v>0</v>
      </c>
      <c r="BS207" s="32">
        <v>6.3686999999999994E-2</v>
      </c>
      <c r="BT207" s="32">
        <v>0.236842</v>
      </c>
      <c r="BU207" s="32">
        <v>1.8908000000000001E-2</v>
      </c>
      <c r="BV207" s="32"/>
      <c r="BW207" s="32">
        <v>0.81810899999999998</v>
      </c>
      <c r="BX207" s="238">
        <v>0</v>
      </c>
      <c r="BY207" s="177">
        <v>0.17829197746993455</v>
      </c>
      <c r="BZ207" s="32">
        <v>0.19012200000000001</v>
      </c>
      <c r="CA207" s="238">
        <v>0</v>
      </c>
      <c r="CB207" s="32">
        <v>1.4599999999999999E-3</v>
      </c>
      <c r="CC207" s="238">
        <v>0</v>
      </c>
      <c r="CD207" s="177">
        <v>9.5659888950095792E-2</v>
      </c>
      <c r="CE207" s="32"/>
      <c r="CF207" s="32">
        <v>2.6699999999999998E-4</v>
      </c>
      <c r="CG207" s="32">
        <v>7.8460000000000005E-3</v>
      </c>
      <c r="CH207" s="32">
        <v>3.0863999999999999E-2</v>
      </c>
      <c r="CI207" s="238">
        <v>0</v>
      </c>
      <c r="CJ207" s="32">
        <v>0.13888900000000001</v>
      </c>
      <c r="CK207" s="32">
        <v>6.7999999999999999E-5</v>
      </c>
      <c r="CL207" s="32">
        <v>0.180531</v>
      </c>
      <c r="CM207" s="32">
        <v>5.0900000000000001E-4</v>
      </c>
      <c r="CN207" s="32">
        <v>0.24226900000000001</v>
      </c>
      <c r="CO207" s="177">
        <v>2.3291267036850076E-2</v>
      </c>
      <c r="CP207" s="32">
        <v>2.5211000000000001E-2</v>
      </c>
      <c r="CQ207" s="238">
        <v>0</v>
      </c>
      <c r="CR207" s="32">
        <v>2.7320000000000001E-3</v>
      </c>
      <c r="CS207" s="32">
        <v>5.5719999999999997E-3</v>
      </c>
      <c r="CT207" s="32">
        <v>1.077E-3</v>
      </c>
      <c r="CU207" s="32">
        <v>2.1728999999999998E-2</v>
      </c>
      <c r="CV207" s="32"/>
      <c r="CW207" s="32">
        <v>5.8824000000000001E-2</v>
      </c>
      <c r="CX207" s="238">
        <v>0</v>
      </c>
      <c r="CY207" s="32">
        <v>1.6199999999999999E-3</v>
      </c>
      <c r="CZ207" s="32">
        <v>1.206E-3</v>
      </c>
      <c r="DA207" s="32">
        <v>3.2000000000000002E-3</v>
      </c>
    </row>
    <row r="208" spans="1:105" x14ac:dyDescent="0.2">
      <c r="A208" s="2" t="s">
        <v>140</v>
      </c>
      <c r="B208" s="2"/>
      <c r="C208" s="2"/>
      <c r="D208" s="32">
        <v>8.489E-3</v>
      </c>
      <c r="E208" s="32">
        <v>4.3098510000000001</v>
      </c>
      <c r="F208" s="32"/>
      <c r="G208" s="32">
        <v>2.0807630000000001</v>
      </c>
      <c r="H208" s="32">
        <v>0.92790899999999998</v>
      </c>
      <c r="I208" s="32">
        <v>1.9147620000000001</v>
      </c>
      <c r="J208" s="32"/>
      <c r="K208" s="32">
        <v>1.9198200000000001</v>
      </c>
      <c r="L208" s="32">
        <v>17.464521000000001</v>
      </c>
      <c r="M208" s="32">
        <v>1.573863</v>
      </c>
      <c r="N208" s="32"/>
      <c r="O208" s="32">
        <v>0.37932100000000002</v>
      </c>
      <c r="P208" s="32">
        <v>1.4991000000000001E-2</v>
      </c>
      <c r="Q208" s="32">
        <v>0.10592699999999999</v>
      </c>
      <c r="R208" s="32">
        <v>1.103793</v>
      </c>
      <c r="S208" s="32">
        <v>7.6449999999999999E-3</v>
      </c>
      <c r="T208" s="32">
        <v>0.758988</v>
      </c>
      <c r="U208" s="32">
        <v>2.2860360000000002</v>
      </c>
      <c r="V208" s="32">
        <v>0.53025900000000004</v>
      </c>
      <c r="W208" s="32">
        <v>7.4286000000000005E-2</v>
      </c>
      <c r="X208" s="32">
        <v>1.6699440000000001</v>
      </c>
      <c r="Y208" s="32"/>
      <c r="Z208" s="32">
        <v>3.6616230000000001</v>
      </c>
      <c r="AA208" s="32">
        <v>0.25403500000000001</v>
      </c>
      <c r="AB208" s="32">
        <v>4.4020999999999998E-2</v>
      </c>
      <c r="AC208" s="32"/>
      <c r="AD208" s="32"/>
      <c r="AE208" s="32">
        <v>1.070227</v>
      </c>
      <c r="AF208" s="32"/>
      <c r="AG208" s="32">
        <v>3.854009</v>
      </c>
      <c r="AH208" s="177">
        <v>1.0057069822340581</v>
      </c>
      <c r="AI208" s="32"/>
      <c r="AJ208" s="32"/>
      <c r="AK208" s="32">
        <v>1.6397440000000001</v>
      </c>
      <c r="AL208" s="32"/>
      <c r="AM208" s="32">
        <v>2.2218650000000002</v>
      </c>
      <c r="AN208" s="177">
        <v>1.2237117168662091</v>
      </c>
      <c r="AO208" s="32"/>
      <c r="AP208" s="32">
        <v>1.003782</v>
      </c>
      <c r="AQ208" s="32">
        <v>6.7568000000000003E-2</v>
      </c>
      <c r="AR208" s="32">
        <v>1.7244679999999999</v>
      </c>
      <c r="AS208" s="32"/>
      <c r="AT208" s="32"/>
      <c r="AU208" s="32"/>
      <c r="AV208" s="32"/>
      <c r="AW208" s="32"/>
      <c r="AX208" s="32"/>
      <c r="AY208" s="32">
        <v>1.1690000000000001E-2</v>
      </c>
      <c r="AZ208" s="32">
        <v>1.580935</v>
      </c>
      <c r="BA208" s="32">
        <v>1.4228769999999999</v>
      </c>
      <c r="BB208" s="32">
        <v>0.88362099999999999</v>
      </c>
      <c r="BC208" s="32"/>
      <c r="BD208" s="32">
        <v>1.8914</v>
      </c>
      <c r="BE208" s="32">
        <v>3.6186769999999999</v>
      </c>
      <c r="BF208" s="32">
        <v>1.512829</v>
      </c>
      <c r="BG208" s="32">
        <v>0.91220500000000004</v>
      </c>
      <c r="BH208" s="32"/>
      <c r="BI208" s="32"/>
      <c r="BJ208" s="32"/>
      <c r="BK208" s="32"/>
      <c r="BL208" s="32"/>
      <c r="BM208" s="32">
        <v>1.7033469999999999</v>
      </c>
      <c r="BN208" s="32"/>
      <c r="BO208" s="32">
        <v>1.231384</v>
      </c>
      <c r="BP208" s="32">
        <v>1.330484</v>
      </c>
      <c r="BQ208" s="32">
        <v>2.6417410000000001</v>
      </c>
      <c r="BR208" s="32">
        <v>1.6100000000000001E-4</v>
      </c>
      <c r="BS208" s="32">
        <v>1.1163920000000001</v>
      </c>
      <c r="BT208" s="32">
        <v>0.41152300000000003</v>
      </c>
      <c r="BU208" s="32">
        <v>1.7339180000000001</v>
      </c>
      <c r="BV208" s="32"/>
      <c r="BW208" s="32">
        <v>6.3835040000000003</v>
      </c>
      <c r="BX208" s="32">
        <v>7.5189999999999996E-3</v>
      </c>
      <c r="BY208" s="177">
        <v>1.1815497031511646</v>
      </c>
      <c r="BZ208" s="32">
        <v>1.147974</v>
      </c>
      <c r="CA208" s="32">
        <v>1.73827</v>
      </c>
      <c r="CB208" s="32">
        <v>1.5824819999999999</v>
      </c>
      <c r="CC208" s="32">
        <v>1.6784650000000001</v>
      </c>
      <c r="CD208" s="177">
        <v>1.4888136193741848</v>
      </c>
      <c r="CE208" s="32"/>
      <c r="CF208" s="32">
        <v>4.3237670000000001</v>
      </c>
      <c r="CG208" s="32">
        <v>1.2484919999999999</v>
      </c>
      <c r="CH208" s="32">
        <v>1.53284</v>
      </c>
      <c r="CI208" s="32">
        <v>0.105493</v>
      </c>
      <c r="CJ208" s="32"/>
      <c r="CK208" s="32">
        <v>4.1056410000000003</v>
      </c>
      <c r="CL208" s="32">
        <v>1.8080179999999999</v>
      </c>
      <c r="CM208" s="32">
        <v>2.179E-2</v>
      </c>
      <c r="CN208" s="32">
        <v>1.591599</v>
      </c>
      <c r="CO208" s="177">
        <v>2.0873132834998662</v>
      </c>
      <c r="CP208" s="32">
        <v>2.188062</v>
      </c>
      <c r="CQ208" s="32">
        <v>1.8615E-2</v>
      </c>
      <c r="CR208" s="32">
        <v>1.3241959999999999</v>
      </c>
      <c r="CS208" s="32"/>
      <c r="CT208" s="32">
        <v>3.6686000000000003E-2</v>
      </c>
      <c r="CU208" s="32"/>
      <c r="CV208" s="32"/>
      <c r="CW208" s="32"/>
      <c r="CX208" s="32">
        <v>3.0829520000000001</v>
      </c>
      <c r="CY208" s="32"/>
      <c r="CZ208" s="32">
        <v>1.0417890000000001</v>
      </c>
      <c r="DA208" s="32"/>
    </row>
    <row r="209" spans="1:105" x14ac:dyDescent="0.2">
      <c r="A209" s="2" t="s">
        <v>141</v>
      </c>
      <c r="B209" s="2"/>
      <c r="C209" s="2"/>
      <c r="D209" s="32">
        <v>0.5</v>
      </c>
      <c r="E209" s="32">
        <v>2.0219999999999998</v>
      </c>
      <c r="F209" s="32">
        <v>0.73699999999999999</v>
      </c>
      <c r="G209" s="32">
        <v>1.103</v>
      </c>
      <c r="H209" s="32">
        <v>1.841</v>
      </c>
      <c r="I209" s="32">
        <v>0.45700000000000002</v>
      </c>
      <c r="J209" s="32">
        <v>4.3070000000000004</v>
      </c>
      <c r="K209" s="32">
        <v>0.67400000000000004</v>
      </c>
      <c r="L209" s="32">
        <v>0.36299999999999999</v>
      </c>
      <c r="M209" s="32">
        <v>1.24</v>
      </c>
      <c r="N209" s="32"/>
      <c r="O209" s="32">
        <v>1.0449999999999999</v>
      </c>
      <c r="P209" s="32">
        <v>1</v>
      </c>
      <c r="Q209" s="32">
        <v>3575.3580000000002</v>
      </c>
      <c r="R209" s="32"/>
      <c r="S209" s="32">
        <v>1.75</v>
      </c>
      <c r="T209" s="32">
        <v>0.33200000000000002</v>
      </c>
      <c r="U209" s="32">
        <v>0.52800000000000002</v>
      </c>
      <c r="V209" s="32">
        <v>1.5609999999999999</v>
      </c>
      <c r="W209" s="32">
        <v>11.667</v>
      </c>
      <c r="X209" s="32">
        <v>0.24199999999999999</v>
      </c>
      <c r="Y209" s="32">
        <v>1.3520000000000001</v>
      </c>
      <c r="Z209" s="32">
        <v>1.5940000000000001</v>
      </c>
      <c r="AA209" s="32"/>
      <c r="AB209" s="32">
        <v>1</v>
      </c>
      <c r="AC209" s="32">
        <v>2.2229999999999999</v>
      </c>
      <c r="AD209" s="32"/>
      <c r="AE209" s="32">
        <v>0.151</v>
      </c>
      <c r="AF209" s="32"/>
      <c r="AG209" s="32">
        <v>0.76300000000000001</v>
      </c>
      <c r="AH209" s="177">
        <v>0.52426589427424775</v>
      </c>
      <c r="AI209" s="32">
        <v>0.17399999999999999</v>
      </c>
      <c r="AJ209" s="32">
        <v>5</v>
      </c>
      <c r="AK209" s="32">
        <v>1.35</v>
      </c>
      <c r="AL209" s="32">
        <v>322.24</v>
      </c>
      <c r="AM209" s="32"/>
      <c r="AN209" s="177">
        <v>1.4558727611958817</v>
      </c>
      <c r="AO209" s="32">
        <v>0.41299999999999998</v>
      </c>
      <c r="AP209" s="32">
        <v>0.34100000000000003</v>
      </c>
      <c r="AQ209" s="32"/>
      <c r="AR209" s="32"/>
      <c r="AS209" s="32">
        <v>0.91300000000000003</v>
      </c>
      <c r="AT209" s="32"/>
      <c r="AU209" s="32">
        <v>1.716</v>
      </c>
      <c r="AV209" s="32"/>
      <c r="AW209" s="32">
        <v>1.0089999999999999</v>
      </c>
      <c r="AX209" s="32">
        <v>1.7549999999999999</v>
      </c>
      <c r="AY209" s="32">
        <v>0.85</v>
      </c>
      <c r="AZ209" s="32">
        <v>0.57399999999999995</v>
      </c>
      <c r="BA209" s="32">
        <v>0.63900000000000001</v>
      </c>
      <c r="BB209" s="32">
        <v>3.0139999999999998</v>
      </c>
      <c r="BC209" s="32">
        <v>1.3149999999999999</v>
      </c>
      <c r="BD209" s="32">
        <v>0.54900000000000004</v>
      </c>
      <c r="BE209" s="32">
        <v>1.167</v>
      </c>
      <c r="BF209" s="32">
        <v>0.67</v>
      </c>
      <c r="BG209" s="32">
        <v>1.589</v>
      </c>
      <c r="BH209" s="32"/>
      <c r="BI209" s="32"/>
      <c r="BJ209" s="32">
        <v>0.80200000000000005</v>
      </c>
      <c r="BK209" s="32">
        <v>1</v>
      </c>
      <c r="BL209" s="32"/>
      <c r="BM209" s="32">
        <v>1.1619999999999999</v>
      </c>
      <c r="BN209" s="32">
        <v>1.4950000000000001</v>
      </c>
      <c r="BO209" s="32">
        <v>2.1429999999999998</v>
      </c>
      <c r="BP209" s="32">
        <v>0.33</v>
      </c>
      <c r="BQ209" s="32">
        <v>6</v>
      </c>
      <c r="BR209" s="32"/>
      <c r="BS209" s="32">
        <v>0.73199999999999998</v>
      </c>
      <c r="BT209" s="32">
        <v>1.8</v>
      </c>
      <c r="BU209" s="32">
        <v>0.23799999999999999</v>
      </c>
      <c r="BV209" s="32">
        <v>1.4390000000000001</v>
      </c>
      <c r="BW209" s="32"/>
      <c r="BX209" s="32">
        <v>267.28399999999999</v>
      </c>
      <c r="BY209" s="177">
        <v>0.29966921119592876</v>
      </c>
      <c r="BZ209" s="32">
        <v>0.95399999999999996</v>
      </c>
      <c r="CA209" s="32"/>
      <c r="CB209" s="32"/>
      <c r="CC209" s="32">
        <v>0.159</v>
      </c>
      <c r="CD209" s="177">
        <v>1.7637356561703916</v>
      </c>
      <c r="CE209" s="32"/>
      <c r="CF209" s="32">
        <v>0.99399999999999999</v>
      </c>
      <c r="CG209" s="32">
        <v>0.94699999999999995</v>
      </c>
      <c r="CH209" s="32">
        <v>1.25</v>
      </c>
      <c r="CI209" s="32">
        <v>1.4970000000000001</v>
      </c>
      <c r="CJ209" s="32">
        <v>2.2509999999999999</v>
      </c>
      <c r="CK209" s="32">
        <v>0.98599999999999999</v>
      </c>
      <c r="CL209" s="32">
        <v>0.73</v>
      </c>
      <c r="CM209" s="32">
        <v>1.25</v>
      </c>
      <c r="CN209" s="32">
        <v>0.69</v>
      </c>
      <c r="CO209" s="177">
        <v>1.5065178209369405</v>
      </c>
      <c r="CP209" s="32">
        <v>0.81699999999999995</v>
      </c>
      <c r="CQ209" s="32">
        <v>2.5</v>
      </c>
      <c r="CR209" s="32">
        <v>1.004</v>
      </c>
      <c r="CS209" s="32">
        <v>0.312</v>
      </c>
      <c r="CT209" s="32">
        <v>73.11</v>
      </c>
      <c r="CU209" s="32">
        <v>1.5189999999999999</v>
      </c>
      <c r="CV209" s="32"/>
      <c r="CW209" s="32"/>
      <c r="CX209" s="32"/>
      <c r="CY209" s="32">
        <v>78.706000000000003</v>
      </c>
      <c r="CZ209" s="32">
        <v>1.2969999999999999</v>
      </c>
      <c r="DA209" s="32">
        <v>1.4990000000000001</v>
      </c>
    </row>
    <row r="210" spans="1:105" x14ac:dyDescent="0.2">
      <c r="A210" s="2" t="s">
        <v>142</v>
      </c>
      <c r="B210" s="2"/>
      <c r="C210" s="2"/>
      <c r="D210" s="32"/>
      <c r="E210" s="32">
        <v>1.3740000000000001</v>
      </c>
      <c r="F210" s="32">
        <v>1.0649999999999999</v>
      </c>
      <c r="G210" s="32">
        <v>12.775</v>
      </c>
      <c r="H210" s="32">
        <v>0.58799999999999997</v>
      </c>
      <c r="I210" s="32">
        <v>1.032</v>
      </c>
      <c r="J210" s="32">
        <v>0.60299999999999998</v>
      </c>
      <c r="K210" s="32">
        <v>0.33100000000000002</v>
      </c>
      <c r="L210" s="32">
        <v>0.25</v>
      </c>
      <c r="M210" s="32">
        <v>0.88300000000000001</v>
      </c>
      <c r="N210" s="32"/>
      <c r="O210" s="32">
        <v>1</v>
      </c>
      <c r="P210" s="32">
        <v>1.998</v>
      </c>
      <c r="Q210" s="32"/>
      <c r="R210" s="32">
        <v>7.0730000000000004</v>
      </c>
      <c r="S210" s="32">
        <v>39.530999999999999</v>
      </c>
      <c r="T210" s="32">
        <v>0.441</v>
      </c>
      <c r="U210" s="32">
        <v>0.17399999999999999</v>
      </c>
      <c r="V210" s="32"/>
      <c r="W210" s="32">
        <v>2.5</v>
      </c>
      <c r="X210" s="32">
        <v>2.653</v>
      </c>
      <c r="Y210" s="32">
        <v>2.1360000000000001</v>
      </c>
      <c r="Z210" s="32">
        <v>0.58599999999999997</v>
      </c>
      <c r="AA210" s="32"/>
      <c r="AB210" s="32">
        <v>1</v>
      </c>
      <c r="AC210" s="32">
        <v>1.605</v>
      </c>
      <c r="AD210" s="32"/>
      <c r="AE210" s="32">
        <v>0.53700000000000003</v>
      </c>
      <c r="AF210" s="32"/>
      <c r="AG210" s="32">
        <v>1.0720000000000001</v>
      </c>
      <c r="AH210" s="177">
        <v>1.5026647614069506</v>
      </c>
      <c r="AI210" s="32">
        <v>0.94499999999999995</v>
      </c>
      <c r="AJ210" s="32">
        <v>1</v>
      </c>
      <c r="AK210" s="32">
        <v>2.7309999999999999</v>
      </c>
      <c r="AL210" s="32">
        <v>2047.492</v>
      </c>
      <c r="AM210" s="32">
        <v>0.25</v>
      </c>
      <c r="AN210" s="177">
        <v>0.39562413557494225</v>
      </c>
      <c r="AO210" s="32">
        <v>0.77400000000000002</v>
      </c>
      <c r="AP210" s="32">
        <v>1.3680000000000001</v>
      </c>
      <c r="AQ210" s="32">
        <v>1</v>
      </c>
      <c r="AR210" s="32"/>
      <c r="AS210" s="32">
        <v>0.76800000000000002</v>
      </c>
      <c r="AT210" s="32"/>
      <c r="AU210" s="32">
        <v>3.3079999999999998</v>
      </c>
      <c r="AV210" s="32"/>
      <c r="AW210" s="32">
        <v>1.603</v>
      </c>
      <c r="AX210" s="32">
        <v>1.4590000000000001</v>
      </c>
      <c r="AY210" s="32">
        <v>0.751</v>
      </c>
      <c r="AZ210" s="32">
        <v>0.79700000000000004</v>
      </c>
      <c r="BA210" s="32">
        <v>1.478</v>
      </c>
      <c r="BB210" s="32">
        <v>1.9990000000000001</v>
      </c>
      <c r="BC210" s="32">
        <v>1.51</v>
      </c>
      <c r="BD210" s="32">
        <v>0.373</v>
      </c>
      <c r="BE210" s="32">
        <v>1.135</v>
      </c>
      <c r="BF210" s="32"/>
      <c r="BG210" s="32">
        <v>0.51500000000000001</v>
      </c>
      <c r="BH210" s="32"/>
      <c r="BI210" s="32"/>
      <c r="BJ210" s="32">
        <v>2.2839999999999998</v>
      </c>
      <c r="BK210" s="32">
        <v>0.16600000000000001</v>
      </c>
      <c r="BL210" s="32"/>
      <c r="BM210" s="32">
        <v>0.94799999999999995</v>
      </c>
      <c r="BN210" s="32">
        <v>2.9470000000000001</v>
      </c>
      <c r="BO210" s="32">
        <v>0.29699999999999999</v>
      </c>
      <c r="BP210" s="32">
        <v>2.181</v>
      </c>
      <c r="BQ210" s="32">
        <v>0.34</v>
      </c>
      <c r="BR210" s="32"/>
      <c r="BS210" s="32">
        <v>0.42899999999999999</v>
      </c>
      <c r="BT210" s="32">
        <v>1.5</v>
      </c>
      <c r="BU210" s="32">
        <v>0.84599999999999997</v>
      </c>
      <c r="BV210" s="32">
        <v>1.046</v>
      </c>
      <c r="BW210" s="32">
        <v>0.83699999999999997</v>
      </c>
      <c r="BX210" s="32"/>
      <c r="BY210" s="177">
        <v>3.9631560283687937</v>
      </c>
      <c r="BZ210" s="32">
        <v>0.41099999999999998</v>
      </c>
      <c r="CA210" s="32">
        <v>0.59199999999999997</v>
      </c>
      <c r="CB210" s="32">
        <v>1.25</v>
      </c>
      <c r="CC210" s="32">
        <v>6.9429999999999996</v>
      </c>
      <c r="CD210" s="177">
        <v>0.38741606313467736</v>
      </c>
      <c r="CE210" s="32"/>
      <c r="CF210" s="32">
        <v>0.48499999999999999</v>
      </c>
      <c r="CG210" s="32">
        <v>0.83199999999999996</v>
      </c>
      <c r="CH210" s="32">
        <v>1</v>
      </c>
      <c r="CI210" s="32">
        <v>1.7170000000000001</v>
      </c>
      <c r="CJ210" s="32">
        <v>0.16</v>
      </c>
      <c r="CK210" s="32">
        <v>0.81100000000000005</v>
      </c>
      <c r="CL210" s="32">
        <v>0.68300000000000005</v>
      </c>
      <c r="CM210" s="32">
        <v>0.75</v>
      </c>
      <c r="CN210" s="32">
        <v>0.628</v>
      </c>
      <c r="CO210" s="177">
        <v>0.19504897472237848</v>
      </c>
      <c r="CP210" s="32">
        <v>0.88300000000000001</v>
      </c>
      <c r="CQ210" s="32"/>
      <c r="CR210" s="32">
        <v>1.4510000000000001</v>
      </c>
      <c r="CS210" s="32">
        <v>0.71199999999999997</v>
      </c>
      <c r="CT210" s="32">
        <v>40.365000000000002</v>
      </c>
      <c r="CU210" s="32">
        <v>0.61199999999999999</v>
      </c>
      <c r="CV210" s="32"/>
      <c r="CW210" s="32"/>
      <c r="CX210" s="32">
        <v>0.88300000000000001</v>
      </c>
      <c r="CY210" s="32">
        <v>31.103999999999999</v>
      </c>
      <c r="CZ210" s="32">
        <v>1.2969999999999999</v>
      </c>
      <c r="DA210" s="32">
        <v>0.69599999999999995</v>
      </c>
    </row>
    <row r="211" spans="1:105" x14ac:dyDescent="0.2">
      <c r="A211" s="2" t="s">
        <v>143</v>
      </c>
      <c r="B211" s="2"/>
      <c r="C211" s="2"/>
      <c r="D211" s="32">
        <v>1</v>
      </c>
      <c r="E211" s="32">
        <v>0.61</v>
      </c>
      <c r="F211" s="32">
        <v>0.436</v>
      </c>
      <c r="G211" s="32">
        <v>16.201000000000001</v>
      </c>
      <c r="H211" s="32">
        <v>0.38200000000000001</v>
      </c>
      <c r="I211" s="32">
        <v>0.13900000000000001</v>
      </c>
      <c r="J211" s="32">
        <v>2.9329999999999998</v>
      </c>
      <c r="K211" s="32">
        <v>0.61199999999999999</v>
      </c>
      <c r="L211" s="32">
        <v>1.5</v>
      </c>
      <c r="M211" s="32">
        <v>0.32600000000000001</v>
      </c>
      <c r="N211" s="32"/>
      <c r="O211" s="32">
        <v>1.2470000000000001</v>
      </c>
      <c r="P211" s="32">
        <v>2.4990000000000001</v>
      </c>
      <c r="Q211" s="32">
        <v>2</v>
      </c>
      <c r="R211" s="32"/>
      <c r="S211" s="32">
        <v>1.083</v>
      </c>
      <c r="T211" s="32">
        <v>0.627</v>
      </c>
      <c r="U211" s="32">
        <v>0.628</v>
      </c>
      <c r="V211" s="32">
        <v>7.2389999999999999</v>
      </c>
      <c r="W211" s="32">
        <v>1.5</v>
      </c>
      <c r="X211" s="32">
        <v>0.38400000000000001</v>
      </c>
      <c r="Y211" s="32">
        <v>1.272</v>
      </c>
      <c r="Z211" s="32">
        <v>1.4339999999999999</v>
      </c>
      <c r="AA211" s="32">
        <v>1.3939999999999999</v>
      </c>
      <c r="AB211" s="32"/>
      <c r="AC211" s="32">
        <v>1.8140000000000001</v>
      </c>
      <c r="AD211" s="32"/>
      <c r="AE211" s="32">
        <v>0.29799999999999999</v>
      </c>
      <c r="AF211" s="32">
        <v>0.64800000000000002</v>
      </c>
      <c r="AG211" s="32"/>
      <c r="AH211" s="177">
        <v>0.59159223734935007</v>
      </c>
      <c r="AI211" s="32">
        <v>1.6080000000000001</v>
      </c>
      <c r="AJ211" s="32">
        <v>0.25900000000000001</v>
      </c>
      <c r="AK211" s="32">
        <v>2.4470000000000001</v>
      </c>
      <c r="AL211" s="32">
        <v>336.20499999999998</v>
      </c>
      <c r="AM211" s="32"/>
      <c r="AN211" s="177">
        <v>0.9055807027447077</v>
      </c>
      <c r="AO211" s="32">
        <v>0.55000000000000004</v>
      </c>
      <c r="AP211" s="32">
        <v>0.497</v>
      </c>
      <c r="AQ211" s="32">
        <v>741.99400000000003</v>
      </c>
      <c r="AR211" s="32"/>
      <c r="AS211" s="32">
        <v>0.79</v>
      </c>
      <c r="AT211" s="32"/>
      <c r="AU211" s="32">
        <v>2.992</v>
      </c>
      <c r="AV211" s="32">
        <v>1.5</v>
      </c>
      <c r="AW211" s="32">
        <v>1.2210000000000001</v>
      </c>
      <c r="AX211" s="32">
        <v>0.76800000000000002</v>
      </c>
      <c r="AY211" s="32">
        <v>1.0629999999999999</v>
      </c>
      <c r="AZ211" s="32">
        <v>1.121</v>
      </c>
      <c r="BA211" s="32">
        <v>1.0029999999999999</v>
      </c>
      <c r="BB211" s="32">
        <v>18.902000000000001</v>
      </c>
      <c r="BC211" s="32">
        <v>2.2549999999999999</v>
      </c>
      <c r="BD211" s="32">
        <v>0.33400000000000002</v>
      </c>
      <c r="BE211" s="32">
        <v>1</v>
      </c>
      <c r="BF211" s="32"/>
      <c r="BG211" s="32">
        <v>2.0710000000000002</v>
      </c>
      <c r="BH211" s="32"/>
      <c r="BI211" s="32"/>
      <c r="BJ211" s="32">
        <v>1.2450000000000001</v>
      </c>
      <c r="BK211" s="32">
        <v>0.95099999999999996</v>
      </c>
      <c r="BL211" s="32"/>
      <c r="BM211" s="32">
        <v>1.127</v>
      </c>
      <c r="BN211" s="32">
        <v>0.96399999999999997</v>
      </c>
      <c r="BO211" s="32">
        <v>0.97199999999999998</v>
      </c>
      <c r="BP211" s="32">
        <v>1.86</v>
      </c>
      <c r="BQ211" s="32">
        <v>3.6999999999999998E-2</v>
      </c>
      <c r="BR211" s="32"/>
      <c r="BS211" s="32">
        <v>0.32400000000000001</v>
      </c>
      <c r="BT211" s="32">
        <v>1.25</v>
      </c>
      <c r="BU211" s="32">
        <v>1.9350000000000001</v>
      </c>
      <c r="BV211" s="32">
        <v>0.223</v>
      </c>
      <c r="BW211" s="32"/>
      <c r="BX211" s="32">
        <v>3.0030000000000001</v>
      </c>
      <c r="BY211" s="177">
        <v>1.0050528541226218</v>
      </c>
      <c r="BZ211" s="32">
        <v>1.575</v>
      </c>
      <c r="CA211" s="32"/>
      <c r="CB211" s="32"/>
      <c r="CC211" s="32">
        <v>1.339</v>
      </c>
      <c r="CD211" s="177">
        <v>0.22190860873025095</v>
      </c>
      <c r="CE211" s="32"/>
      <c r="CF211" s="32">
        <v>2.589</v>
      </c>
      <c r="CG211" s="32">
        <v>1.625</v>
      </c>
      <c r="CH211" s="32">
        <v>1.9610000000000001</v>
      </c>
      <c r="CI211" s="32">
        <v>0.497</v>
      </c>
      <c r="CJ211" s="32">
        <v>1.288</v>
      </c>
      <c r="CK211" s="32">
        <v>0.99199999999999999</v>
      </c>
      <c r="CL211" s="32">
        <v>0.89800000000000002</v>
      </c>
      <c r="CM211" s="32">
        <v>1.0409999999999999</v>
      </c>
      <c r="CN211" s="32">
        <v>0.755</v>
      </c>
      <c r="CO211" s="177">
        <v>1.9734822621602786</v>
      </c>
      <c r="CP211" s="32">
        <v>0.20399999999999999</v>
      </c>
      <c r="CQ211" s="32"/>
      <c r="CR211" s="32">
        <v>6.335</v>
      </c>
      <c r="CS211" s="32">
        <v>0.42099999999999999</v>
      </c>
      <c r="CT211" s="32">
        <v>7.218</v>
      </c>
      <c r="CU211" s="32">
        <v>0.217</v>
      </c>
      <c r="CV211" s="32"/>
      <c r="CW211" s="32">
        <v>3.25</v>
      </c>
      <c r="CX211" s="32"/>
      <c r="CY211" s="32">
        <v>190.56399999999999</v>
      </c>
      <c r="CZ211" s="32">
        <v>1.677</v>
      </c>
      <c r="DA211" s="32">
        <v>2.504</v>
      </c>
    </row>
    <row r="212" spans="1:105" x14ac:dyDescent="0.2">
      <c r="A212" s="2" t="s">
        <v>144</v>
      </c>
      <c r="B212" s="2"/>
      <c r="C212" s="2"/>
      <c r="D212" s="32">
        <v>0.5</v>
      </c>
      <c r="E212" s="32">
        <v>0.32500000000000001</v>
      </c>
      <c r="F212" s="32">
        <v>1.1739999999999999</v>
      </c>
      <c r="G212" s="32">
        <v>1.4690000000000001</v>
      </c>
      <c r="H212" s="32">
        <v>0.97599999999999998</v>
      </c>
      <c r="I212" s="32">
        <v>0.71099999999999997</v>
      </c>
      <c r="J212" s="32">
        <v>0.36199999999999999</v>
      </c>
      <c r="K212" s="32">
        <v>0.75</v>
      </c>
      <c r="L212" s="32">
        <v>1</v>
      </c>
      <c r="M212" s="32">
        <v>1.978</v>
      </c>
      <c r="N212" s="32"/>
      <c r="O212" s="32">
        <v>1.782</v>
      </c>
      <c r="P212" s="32">
        <v>2.9980000000000002</v>
      </c>
      <c r="Q212" s="32">
        <v>192.16499999999999</v>
      </c>
      <c r="R212" s="32"/>
      <c r="S212" s="32">
        <v>80.432000000000002</v>
      </c>
      <c r="T212" s="32">
        <v>1.8009999999999999</v>
      </c>
      <c r="U212" s="32">
        <v>0.39400000000000002</v>
      </c>
      <c r="V212" s="32">
        <v>0.65800000000000003</v>
      </c>
      <c r="W212" s="32"/>
      <c r="X212" s="32">
        <v>1.454</v>
      </c>
      <c r="Y212" s="32">
        <v>0.91100000000000003</v>
      </c>
      <c r="Z212" s="32">
        <v>1</v>
      </c>
      <c r="AA212" s="32">
        <v>1.0840000000000001</v>
      </c>
      <c r="AB212" s="32"/>
      <c r="AC212" s="32">
        <v>1.9930000000000001</v>
      </c>
      <c r="AD212" s="32"/>
      <c r="AE212" s="32">
        <v>1.4770000000000001</v>
      </c>
      <c r="AF212" s="32">
        <v>1</v>
      </c>
      <c r="AG212" s="32">
        <v>2.9769999999999999</v>
      </c>
      <c r="AH212" s="177">
        <v>0.2109488642255877</v>
      </c>
      <c r="AI212" s="32">
        <v>0.20699999999999999</v>
      </c>
      <c r="AJ212" s="32"/>
      <c r="AK212" s="32">
        <v>1.917</v>
      </c>
      <c r="AL212" s="32">
        <v>38.520000000000003</v>
      </c>
      <c r="AM212" s="32"/>
      <c r="AN212" s="177">
        <v>0.7173880759137502</v>
      </c>
      <c r="AO212" s="32">
        <v>0.68799999999999994</v>
      </c>
      <c r="AP212" s="32">
        <v>0.93400000000000005</v>
      </c>
      <c r="AQ212" s="32">
        <v>8</v>
      </c>
      <c r="AR212" s="32">
        <v>4.2990000000000004</v>
      </c>
      <c r="AS212" s="32">
        <v>0.316</v>
      </c>
      <c r="AT212" s="32"/>
      <c r="AU212" s="32">
        <v>5.5229999999999997</v>
      </c>
      <c r="AV212" s="32">
        <v>0.5</v>
      </c>
      <c r="AW212" s="32">
        <v>1.222</v>
      </c>
      <c r="AX212" s="32">
        <v>2.4039999999999999</v>
      </c>
      <c r="AY212" s="32">
        <v>2.0009999999999999</v>
      </c>
      <c r="AZ212" s="32">
        <v>0.64300000000000002</v>
      </c>
      <c r="BA212" s="32">
        <v>0.51100000000000001</v>
      </c>
      <c r="BB212" s="32">
        <v>1.2430000000000001</v>
      </c>
      <c r="BC212" s="32">
        <v>1.7050000000000001</v>
      </c>
      <c r="BD212" s="32">
        <v>0.58099999999999996</v>
      </c>
      <c r="BE212" s="32">
        <v>5.3079999999999998</v>
      </c>
      <c r="BF212" s="32">
        <v>1.2</v>
      </c>
      <c r="BG212" s="32">
        <v>0.92500000000000004</v>
      </c>
      <c r="BH212" s="32"/>
      <c r="BI212" s="32"/>
      <c r="BJ212" s="32">
        <v>0.23599999999999999</v>
      </c>
      <c r="BK212" s="32">
        <v>0.91700000000000004</v>
      </c>
      <c r="BL212" s="32"/>
      <c r="BM212" s="32">
        <v>3.141</v>
      </c>
      <c r="BN212" s="32">
        <v>1.4370000000000001</v>
      </c>
      <c r="BO212" s="32">
        <v>0.98499999999999999</v>
      </c>
      <c r="BP212" s="32">
        <v>0.24399999999999999</v>
      </c>
      <c r="BQ212" s="32">
        <v>0.51500000000000001</v>
      </c>
      <c r="BR212" s="32"/>
      <c r="BS212" s="32">
        <v>0.66300000000000003</v>
      </c>
      <c r="BT212" s="32">
        <v>1</v>
      </c>
      <c r="BU212" s="32">
        <v>0.254</v>
      </c>
      <c r="BV212" s="32">
        <v>0.58499999999999996</v>
      </c>
      <c r="BW212" s="32"/>
      <c r="BX212" s="32"/>
      <c r="BY212" s="177">
        <v>0.30932839075447005</v>
      </c>
      <c r="BZ212" s="32">
        <v>0.311</v>
      </c>
      <c r="CA212" s="32"/>
      <c r="CB212" s="32"/>
      <c r="CC212" s="32">
        <v>1.498</v>
      </c>
      <c r="CD212" s="177">
        <v>1.8684637493316658</v>
      </c>
      <c r="CE212" s="32"/>
      <c r="CF212" s="32">
        <v>0.46700000000000003</v>
      </c>
      <c r="CG212" s="32">
        <v>5.3410000000000002</v>
      </c>
      <c r="CH212" s="32"/>
      <c r="CI212" s="32">
        <v>0.90700000000000003</v>
      </c>
      <c r="CJ212" s="32">
        <v>2.3330000000000002</v>
      </c>
      <c r="CK212" s="32">
        <v>0.36099999999999999</v>
      </c>
      <c r="CL212" s="32">
        <v>0.34799999999999998</v>
      </c>
      <c r="CM212" s="32">
        <v>1.125</v>
      </c>
      <c r="CN212" s="32">
        <v>0.51900000000000002</v>
      </c>
      <c r="CO212" s="177">
        <v>2.2931119888074605</v>
      </c>
      <c r="CP212" s="32">
        <v>1.077</v>
      </c>
      <c r="CQ212" s="32"/>
      <c r="CR212" s="32">
        <v>9.8119999999999994</v>
      </c>
      <c r="CS212" s="32">
        <v>0.88</v>
      </c>
      <c r="CT212" s="32">
        <v>18.321999999999999</v>
      </c>
      <c r="CU212" s="32">
        <v>2.06</v>
      </c>
      <c r="CV212" s="32"/>
      <c r="CW212" s="32">
        <v>2</v>
      </c>
      <c r="CX212" s="32">
        <v>2</v>
      </c>
      <c r="CY212" s="32">
        <v>1774.239</v>
      </c>
      <c r="CZ212" s="32">
        <v>1.173</v>
      </c>
      <c r="DA212" s="32">
        <v>0.309</v>
      </c>
    </row>
    <row r="213" spans="1:105" x14ac:dyDescent="0.2">
      <c r="A213" s="2" t="s">
        <v>145</v>
      </c>
      <c r="B213" s="2"/>
      <c r="C213" s="2"/>
      <c r="D213" s="32"/>
      <c r="E213" s="32">
        <v>0.17699999999999999</v>
      </c>
      <c r="F213" s="32">
        <v>0.878</v>
      </c>
      <c r="G213" s="32">
        <v>0.40799999999999997</v>
      </c>
      <c r="H213" s="32">
        <v>0.66800000000000004</v>
      </c>
      <c r="I213" s="32">
        <v>0.21099999999999999</v>
      </c>
      <c r="J213" s="32">
        <v>0.20699999999999999</v>
      </c>
      <c r="K213" s="32">
        <v>0.13400000000000001</v>
      </c>
      <c r="L213" s="32">
        <v>2.99</v>
      </c>
      <c r="M213" s="32">
        <v>0.441</v>
      </c>
      <c r="N213" s="32"/>
      <c r="O213" s="32">
        <v>1.3460000000000001</v>
      </c>
      <c r="P213" s="32">
        <v>3.4980000000000002</v>
      </c>
      <c r="Q213" s="32">
        <v>2</v>
      </c>
      <c r="R213" s="32">
        <v>4.2000000000000003E-2</v>
      </c>
      <c r="S213" s="32">
        <v>66.805000000000007</v>
      </c>
      <c r="T213" s="32">
        <v>0.77700000000000002</v>
      </c>
      <c r="U213" s="32">
        <v>0.53300000000000003</v>
      </c>
      <c r="V213" s="32">
        <v>0.56999999999999995</v>
      </c>
      <c r="W213" s="32">
        <v>4.3330000000000002</v>
      </c>
      <c r="X213" s="32">
        <v>1.7270000000000001</v>
      </c>
      <c r="Y213" s="32">
        <v>0.27</v>
      </c>
      <c r="Z213" s="32">
        <v>0.81599999999999995</v>
      </c>
      <c r="AA213" s="32"/>
      <c r="AB213" s="32"/>
      <c r="AC213" s="32">
        <v>1.393</v>
      </c>
      <c r="AD213" s="32"/>
      <c r="AE213" s="32">
        <v>0.78600000000000003</v>
      </c>
      <c r="AF213" s="32">
        <v>0.58299999999999996</v>
      </c>
      <c r="AG213" s="32">
        <v>0.878</v>
      </c>
      <c r="AH213" s="177">
        <v>0.99301238102421918</v>
      </c>
      <c r="AI213" s="32">
        <v>1.589</v>
      </c>
      <c r="AJ213" s="32"/>
      <c r="AK213" s="32">
        <v>2.1360000000000001</v>
      </c>
      <c r="AL213" s="32">
        <v>2.7959999999999998</v>
      </c>
      <c r="AM213" s="32">
        <v>0.25</v>
      </c>
      <c r="AN213" s="177">
        <v>2.5988863156856699</v>
      </c>
      <c r="AO213" s="32">
        <v>0.70199999999999996</v>
      </c>
      <c r="AP213" s="32">
        <v>1.4359999999999999</v>
      </c>
      <c r="AQ213" s="32"/>
      <c r="AR213" s="32">
        <v>2.8079999999999998</v>
      </c>
      <c r="AS213" s="32">
        <v>0.65</v>
      </c>
      <c r="AT213" s="32"/>
      <c r="AU213" s="32">
        <v>2.5249999999999999</v>
      </c>
      <c r="AV213" s="32"/>
      <c r="AW213" s="32">
        <v>1.22</v>
      </c>
      <c r="AX213" s="32">
        <v>1.583</v>
      </c>
      <c r="AY213" s="32">
        <v>0.66600000000000004</v>
      </c>
      <c r="AZ213" s="32">
        <v>0.41299999999999998</v>
      </c>
      <c r="BA213" s="32">
        <v>1.3879999999999999</v>
      </c>
      <c r="BB213" s="32">
        <v>1.4510000000000001</v>
      </c>
      <c r="BC213" s="32">
        <v>2.48</v>
      </c>
      <c r="BD213" s="32">
        <v>0.64200000000000002</v>
      </c>
      <c r="BE213" s="32">
        <v>2.7429999999999999</v>
      </c>
      <c r="BF213" s="32"/>
      <c r="BG213" s="32">
        <v>1.423</v>
      </c>
      <c r="BH213" s="32"/>
      <c r="BI213" s="32"/>
      <c r="BJ213" s="32">
        <v>1.762</v>
      </c>
      <c r="BK213" s="32"/>
      <c r="BL213" s="32"/>
      <c r="BM213" s="32">
        <v>1.7370000000000001</v>
      </c>
      <c r="BN213" s="32">
        <v>1.919</v>
      </c>
      <c r="BO213" s="32">
        <v>0.872</v>
      </c>
      <c r="BP213" s="32">
        <v>1.214</v>
      </c>
      <c r="BQ213" s="32">
        <v>0.83899999999999997</v>
      </c>
      <c r="BR213" s="32"/>
      <c r="BS213" s="32">
        <v>1.06</v>
      </c>
      <c r="BT213" s="32">
        <v>1.5</v>
      </c>
      <c r="BU213" s="32">
        <v>0.94799999999999995</v>
      </c>
      <c r="BV213" s="32">
        <v>0.55300000000000005</v>
      </c>
      <c r="BW213" s="32">
        <v>0.34100000000000003</v>
      </c>
      <c r="BX213" s="32">
        <v>799.14200000000005</v>
      </c>
      <c r="BY213" s="177">
        <v>2.7924553119730184</v>
      </c>
      <c r="BZ213" s="32">
        <v>0.47799999999999998</v>
      </c>
      <c r="CA213" s="32"/>
      <c r="CB213" s="32"/>
      <c r="CC213" s="32">
        <v>1.875</v>
      </c>
      <c r="CD213" s="177">
        <v>0.60522070247655102</v>
      </c>
      <c r="CE213" s="32"/>
      <c r="CF213" s="32">
        <v>0.91400000000000003</v>
      </c>
      <c r="CG213" s="32">
        <v>1.1419999999999999</v>
      </c>
      <c r="CH213" s="32">
        <v>2.1869999999999998</v>
      </c>
      <c r="CI213" s="32">
        <v>3</v>
      </c>
      <c r="CJ213" s="32"/>
      <c r="CK213" s="32">
        <v>8.2000000000000003E-2</v>
      </c>
      <c r="CL213" s="32">
        <v>0.89400000000000002</v>
      </c>
      <c r="CM213" s="32">
        <v>1.75</v>
      </c>
      <c r="CN213" s="32">
        <v>0.49099999999999999</v>
      </c>
      <c r="CO213" s="177">
        <v>1.2888516099769256</v>
      </c>
      <c r="CP213" s="32">
        <v>0.48299999999999998</v>
      </c>
      <c r="CQ213" s="32">
        <v>1.75</v>
      </c>
      <c r="CR213" s="32">
        <v>5.94</v>
      </c>
      <c r="CS213" s="32">
        <v>0.58799999999999997</v>
      </c>
      <c r="CT213" s="32">
        <v>109.74</v>
      </c>
      <c r="CU213" s="32">
        <v>0.44500000000000001</v>
      </c>
      <c r="CV213" s="32"/>
      <c r="CW213" s="32">
        <v>7.1669999999999998</v>
      </c>
      <c r="CX213" s="32">
        <v>0.91100000000000003</v>
      </c>
      <c r="CY213" s="32">
        <v>62.289000000000001</v>
      </c>
      <c r="CZ213" s="32">
        <v>1.3640000000000001</v>
      </c>
      <c r="DA213" s="32">
        <v>0.26400000000000001</v>
      </c>
    </row>
    <row r="214" spans="1:105" x14ac:dyDescent="0.2">
      <c r="A214" s="2" t="s">
        <v>146</v>
      </c>
      <c r="B214" s="2"/>
      <c r="C214" s="2"/>
      <c r="D214" s="32"/>
      <c r="E214" s="32">
        <v>1.371</v>
      </c>
      <c r="F214" s="32">
        <v>0.83399999999999996</v>
      </c>
      <c r="G214" s="32">
        <v>3.399</v>
      </c>
      <c r="H214" s="32">
        <v>13.202999999999999</v>
      </c>
      <c r="I214" s="32">
        <v>0.83599999999999997</v>
      </c>
      <c r="J214" s="32">
        <v>0.30399999999999999</v>
      </c>
      <c r="K214" s="32">
        <v>0.57599999999999996</v>
      </c>
      <c r="L214" s="32">
        <v>0.5</v>
      </c>
      <c r="M214" s="32">
        <v>0.94199999999999995</v>
      </c>
      <c r="N214" s="32"/>
      <c r="O214" s="32">
        <v>3.0779999999999998</v>
      </c>
      <c r="P214" s="32">
        <v>2.1659999999999999</v>
      </c>
      <c r="Q214" s="32"/>
      <c r="R214" s="32">
        <v>1.996</v>
      </c>
      <c r="S214" s="32">
        <v>131.21299999999999</v>
      </c>
      <c r="T214" s="32">
        <v>0.47899999999999998</v>
      </c>
      <c r="U214" s="32">
        <v>0.41899999999999998</v>
      </c>
      <c r="V214" s="32">
        <v>17.341999999999999</v>
      </c>
      <c r="W214" s="32">
        <v>2.0880000000000001</v>
      </c>
      <c r="X214" s="32">
        <v>1.8959999999999999</v>
      </c>
      <c r="Y214" s="32">
        <v>0.434</v>
      </c>
      <c r="Z214" s="32">
        <v>1.1639999999999999</v>
      </c>
      <c r="AA214" s="32">
        <v>0.93600000000000005</v>
      </c>
      <c r="AB214" s="32"/>
      <c r="AC214" s="32">
        <v>2.7349999999999999</v>
      </c>
      <c r="AD214" s="32"/>
      <c r="AE214" s="32">
        <v>0.93400000000000005</v>
      </c>
      <c r="AF214" s="32">
        <v>6.0000000000000001E-3</v>
      </c>
      <c r="AG214" s="32">
        <v>2</v>
      </c>
      <c r="AH214" s="177">
        <v>0.46439461090880074</v>
      </c>
      <c r="AI214" s="32">
        <v>0.192</v>
      </c>
      <c r="AJ214" s="32">
        <v>0.59</v>
      </c>
      <c r="AK214" s="32">
        <v>1.4</v>
      </c>
      <c r="AL214" s="32">
        <v>822.745</v>
      </c>
      <c r="AM214" s="32">
        <v>13.231</v>
      </c>
      <c r="AN214" s="177">
        <v>1.0259580851127679</v>
      </c>
      <c r="AO214" s="32">
        <v>1.609</v>
      </c>
      <c r="AP214" s="32">
        <v>0.83399999999999996</v>
      </c>
      <c r="AQ214" s="32">
        <v>1</v>
      </c>
      <c r="AR214" s="32">
        <v>0.5</v>
      </c>
      <c r="AS214" s="32">
        <v>0.58199999999999996</v>
      </c>
      <c r="AT214" s="32"/>
      <c r="AU214" s="32">
        <v>2.641</v>
      </c>
      <c r="AV214" s="32"/>
      <c r="AW214" s="32">
        <v>1.25</v>
      </c>
      <c r="AX214" s="32">
        <v>0.67400000000000004</v>
      </c>
      <c r="AY214" s="32">
        <v>1</v>
      </c>
      <c r="AZ214" s="32">
        <v>0.55600000000000005</v>
      </c>
      <c r="BA214" s="32">
        <v>0.48899999999999999</v>
      </c>
      <c r="BB214" s="32">
        <v>1.927</v>
      </c>
      <c r="BC214" s="32">
        <v>1.2</v>
      </c>
      <c r="BD214" s="32">
        <v>0.85</v>
      </c>
      <c r="BE214" s="32">
        <v>1.17</v>
      </c>
      <c r="BF214" s="32">
        <v>1.069</v>
      </c>
      <c r="BG214" s="32">
        <v>0.86099999999999999</v>
      </c>
      <c r="BH214" s="32"/>
      <c r="BI214" s="32"/>
      <c r="BJ214" s="32">
        <v>0.40899999999999997</v>
      </c>
      <c r="BK214" s="32">
        <v>2</v>
      </c>
      <c r="BL214" s="32"/>
      <c r="BM214" s="32">
        <v>0.41499999999999998</v>
      </c>
      <c r="BN214" s="32">
        <v>1.294</v>
      </c>
      <c r="BO214" s="32">
        <v>1.2769999999999999</v>
      </c>
      <c r="BP214" s="32">
        <v>2.0310000000000001</v>
      </c>
      <c r="BQ214" s="32">
        <v>0.83299999999999996</v>
      </c>
      <c r="BR214" s="32"/>
      <c r="BS214" s="32">
        <v>0.71199999999999997</v>
      </c>
      <c r="BT214" s="32">
        <v>1.5</v>
      </c>
      <c r="BU214" s="32">
        <v>2.3879999999999999</v>
      </c>
      <c r="BV214" s="32">
        <v>0.72</v>
      </c>
      <c r="BW214" s="32"/>
      <c r="BX214" s="32">
        <v>3.7949999999999999</v>
      </c>
      <c r="BY214" s="177">
        <v>0.29484057492152654</v>
      </c>
      <c r="BZ214" s="32">
        <v>1.3680000000000001</v>
      </c>
      <c r="CA214" s="32"/>
      <c r="CB214" s="32"/>
      <c r="CC214" s="32">
        <v>3.7810000000000001</v>
      </c>
      <c r="CD214" s="177">
        <v>2.4454633238660537</v>
      </c>
      <c r="CE214" s="32"/>
      <c r="CF214" s="32">
        <v>1.4690000000000001</v>
      </c>
      <c r="CG214" s="32">
        <v>0.83499999999999996</v>
      </c>
      <c r="CH214" s="32">
        <v>3.5430000000000001</v>
      </c>
      <c r="CI214" s="32">
        <v>1</v>
      </c>
      <c r="CJ214" s="32">
        <v>0.751</v>
      </c>
      <c r="CK214" s="32">
        <v>0.29699999999999999</v>
      </c>
      <c r="CL214" s="32">
        <v>1.1930000000000001</v>
      </c>
      <c r="CM214" s="32">
        <v>0.8</v>
      </c>
      <c r="CN214" s="32">
        <v>0.85799999999999998</v>
      </c>
      <c r="CO214" s="177">
        <v>0.66200781462669722</v>
      </c>
      <c r="CP214" s="32">
        <v>0.70099999999999996</v>
      </c>
      <c r="CQ214" s="32"/>
      <c r="CR214" s="32">
        <v>8.4779999999999998</v>
      </c>
      <c r="CS214" s="32">
        <v>1.667</v>
      </c>
      <c r="CT214" s="32">
        <v>68.837999999999994</v>
      </c>
      <c r="CU214" s="32">
        <v>0.54500000000000004</v>
      </c>
      <c r="CV214" s="32"/>
      <c r="CW214" s="32">
        <v>259.464</v>
      </c>
      <c r="CX214" s="32">
        <v>1.726</v>
      </c>
      <c r="CY214" s="32">
        <v>32.097000000000001</v>
      </c>
      <c r="CZ214" s="32">
        <v>1.2829999999999999</v>
      </c>
      <c r="DA214" s="32">
        <v>1.4490000000000001</v>
      </c>
    </row>
    <row r="215" spans="1:105" x14ac:dyDescent="0.2">
      <c r="A215" s="2" t="s">
        <v>147</v>
      </c>
      <c r="B215" s="2"/>
      <c r="C215" s="2"/>
      <c r="D215" s="32">
        <v>4.5709999999999997</v>
      </c>
      <c r="E215" s="32">
        <v>1.5289999999999999</v>
      </c>
      <c r="F215" s="32">
        <v>0.42299999999999999</v>
      </c>
      <c r="G215" s="32">
        <v>1.7609999999999999</v>
      </c>
      <c r="H215" s="32">
        <v>1.2909999999999999</v>
      </c>
      <c r="I215" s="32">
        <v>1.1200000000000001</v>
      </c>
      <c r="J215" s="32">
        <v>1.07</v>
      </c>
      <c r="K215" s="32">
        <v>0.501</v>
      </c>
      <c r="L215" s="32">
        <v>1.4790000000000001</v>
      </c>
      <c r="M215" s="32">
        <v>1.032</v>
      </c>
      <c r="N215" s="32"/>
      <c r="O215" s="32">
        <v>1.5449999999999999</v>
      </c>
      <c r="P215" s="32">
        <v>1.998</v>
      </c>
      <c r="Q215" s="32"/>
      <c r="R215" s="32">
        <v>1.7509999999999999</v>
      </c>
      <c r="S215" s="32">
        <v>210.452</v>
      </c>
      <c r="T215" s="32">
        <v>0.66200000000000003</v>
      </c>
      <c r="U215" s="32">
        <v>1.6040000000000001</v>
      </c>
      <c r="V215" s="32">
        <v>1.754</v>
      </c>
      <c r="W215" s="32">
        <v>25.832999999999998</v>
      </c>
      <c r="X215" s="32">
        <v>1.202</v>
      </c>
      <c r="Y215" s="32">
        <v>2.7570000000000001</v>
      </c>
      <c r="Z215" s="32">
        <v>1.8560000000000001</v>
      </c>
      <c r="AA215" s="32">
        <v>2.3029999999999999</v>
      </c>
      <c r="AB215" s="32"/>
      <c r="AC215" s="32">
        <v>3.2509999999999999</v>
      </c>
      <c r="AD215" s="32"/>
      <c r="AE215" s="32">
        <v>1.462</v>
      </c>
      <c r="AF215" s="32"/>
      <c r="AG215" s="32">
        <v>1.1870000000000001</v>
      </c>
      <c r="AH215" s="177">
        <v>0.7730010377201566</v>
      </c>
      <c r="AI215" s="32">
        <v>1.075</v>
      </c>
      <c r="AJ215" s="32"/>
      <c r="AK215" s="32">
        <v>2.2570000000000001</v>
      </c>
      <c r="AL215" s="32">
        <v>23.724</v>
      </c>
      <c r="AM215" s="32">
        <v>1.4590000000000001</v>
      </c>
      <c r="AN215" s="177">
        <v>0.21884770580910409</v>
      </c>
      <c r="AO215" s="32">
        <v>1.121</v>
      </c>
      <c r="AP215" s="32">
        <v>0.47</v>
      </c>
      <c r="AQ215" s="32"/>
      <c r="AR215" s="32">
        <v>0.68600000000000005</v>
      </c>
      <c r="AS215" s="32">
        <v>0.123</v>
      </c>
      <c r="AT215" s="32"/>
      <c r="AU215" s="32">
        <v>2.6859999999999999</v>
      </c>
      <c r="AV215" s="32">
        <v>3.6349999999999998</v>
      </c>
      <c r="AW215" s="32">
        <v>0.75800000000000001</v>
      </c>
      <c r="AX215" s="32">
        <v>1.389</v>
      </c>
      <c r="AY215" s="32">
        <v>1.071</v>
      </c>
      <c r="AZ215" s="32">
        <v>1.5449999999999999</v>
      </c>
      <c r="BA215" s="32">
        <v>1.105</v>
      </c>
      <c r="BB215" s="32">
        <v>1.325</v>
      </c>
      <c r="BC215" s="32">
        <v>1.9630000000000001</v>
      </c>
      <c r="BD215" s="32">
        <v>0.499</v>
      </c>
      <c r="BE215" s="32">
        <v>1</v>
      </c>
      <c r="BF215" s="32">
        <v>2.3330000000000002</v>
      </c>
      <c r="BG215" s="32">
        <v>1.1890000000000001</v>
      </c>
      <c r="BH215" s="32"/>
      <c r="BI215" s="32"/>
      <c r="BJ215" s="32">
        <v>0.93500000000000005</v>
      </c>
      <c r="BK215" s="32">
        <v>1.2250000000000001</v>
      </c>
      <c r="BL215" s="32"/>
      <c r="BM215" s="32">
        <v>1.294</v>
      </c>
      <c r="BN215" s="32">
        <v>1.9530000000000001</v>
      </c>
      <c r="BO215" s="32">
        <v>1.081</v>
      </c>
      <c r="BP215" s="32">
        <v>1.1200000000000001</v>
      </c>
      <c r="BQ215" s="32">
        <v>1.645</v>
      </c>
      <c r="BR215" s="32"/>
      <c r="BS215" s="32">
        <v>1.323</v>
      </c>
      <c r="BT215" s="32">
        <v>1.167</v>
      </c>
      <c r="BU215" s="32">
        <v>0.252</v>
      </c>
      <c r="BV215" s="32">
        <v>1.7609999999999999</v>
      </c>
      <c r="BW215" s="32">
        <v>2.2749999999999999</v>
      </c>
      <c r="BX215" s="32">
        <v>3.444</v>
      </c>
      <c r="BY215" s="177">
        <v>5.2802645051194537</v>
      </c>
      <c r="BZ215" s="32">
        <v>1.5229999999999999</v>
      </c>
      <c r="CA215" s="32"/>
      <c r="CB215" s="32"/>
      <c r="CC215" s="32"/>
      <c r="CD215" s="177">
        <v>1.191168814502064</v>
      </c>
      <c r="CE215" s="32"/>
      <c r="CF215" s="32">
        <v>1.2989999999999999</v>
      </c>
      <c r="CG215" s="32">
        <v>1.2190000000000001</v>
      </c>
      <c r="CH215" s="32">
        <v>1.0620000000000001</v>
      </c>
      <c r="CI215" s="32">
        <v>2.161</v>
      </c>
      <c r="CJ215" s="32">
        <v>1.7430000000000001</v>
      </c>
      <c r="CK215" s="32">
        <v>0.64900000000000002</v>
      </c>
      <c r="CL215" s="32">
        <v>0.52900000000000003</v>
      </c>
      <c r="CM215" s="32">
        <v>1.083</v>
      </c>
      <c r="CN215" s="32">
        <v>0.66900000000000004</v>
      </c>
      <c r="CO215" s="177">
        <v>0.39740219473156402</v>
      </c>
      <c r="CP215" s="32">
        <v>0.79200000000000004</v>
      </c>
      <c r="CQ215" s="32"/>
      <c r="CR215" s="32">
        <v>3.7210000000000001</v>
      </c>
      <c r="CS215" s="32">
        <v>0.216</v>
      </c>
      <c r="CT215" s="32">
        <v>7.8959999999999999</v>
      </c>
      <c r="CU215" s="32">
        <v>0.80600000000000005</v>
      </c>
      <c r="CV215" s="32"/>
      <c r="CW215" s="32">
        <v>3.5</v>
      </c>
      <c r="CX215" s="32">
        <v>1.333</v>
      </c>
      <c r="CY215" s="32">
        <v>2906.78</v>
      </c>
      <c r="CZ215" s="32">
        <v>1.1739999999999999</v>
      </c>
      <c r="DA215" s="32">
        <v>1.58</v>
      </c>
    </row>
    <row r="216" spans="1:105" x14ac:dyDescent="0.2">
      <c r="A216" s="2" t="s">
        <v>148</v>
      </c>
      <c r="B216" s="2"/>
      <c r="C216" s="2"/>
      <c r="D216" s="32">
        <v>3.5</v>
      </c>
      <c r="E216" s="32">
        <v>1.246</v>
      </c>
      <c r="F216" s="32">
        <v>0.76400000000000001</v>
      </c>
      <c r="G216" s="32">
        <v>3.0379999999999998</v>
      </c>
      <c r="H216" s="32">
        <v>0.28100000000000003</v>
      </c>
      <c r="I216" s="32">
        <v>1.504</v>
      </c>
      <c r="J216" s="32">
        <v>0.41299999999999998</v>
      </c>
      <c r="K216" s="32">
        <v>0.9</v>
      </c>
      <c r="L216" s="32">
        <v>4.4960000000000004</v>
      </c>
      <c r="M216" s="32">
        <v>0.46</v>
      </c>
      <c r="N216" s="32"/>
      <c r="O216" s="32">
        <v>6.8159999999999998</v>
      </c>
      <c r="P216" s="32">
        <v>3.3330000000000002</v>
      </c>
      <c r="Q216" s="32">
        <v>15</v>
      </c>
      <c r="R216" s="32">
        <v>0.57999999999999996</v>
      </c>
      <c r="S216" s="32">
        <v>84.537000000000006</v>
      </c>
      <c r="T216" s="32">
        <v>0.85899999999999999</v>
      </c>
      <c r="U216" s="32">
        <v>1.2969999999999999</v>
      </c>
      <c r="V216" s="32">
        <v>0.91700000000000004</v>
      </c>
      <c r="W216" s="32">
        <v>199.99799999999999</v>
      </c>
      <c r="X216" s="32">
        <v>1.0589999999999999</v>
      </c>
      <c r="Y216" s="32">
        <v>5.1509999999999998</v>
      </c>
      <c r="Z216" s="32">
        <v>0.371</v>
      </c>
      <c r="AA216" s="32">
        <v>1.135</v>
      </c>
      <c r="AB216" s="32">
        <v>1</v>
      </c>
      <c r="AC216" s="32">
        <v>3.9940000000000002</v>
      </c>
      <c r="AD216" s="32"/>
      <c r="AE216" s="32">
        <v>0.53400000000000003</v>
      </c>
      <c r="AF216" s="32">
        <v>2.5</v>
      </c>
      <c r="AG216" s="32">
        <v>1.7210000000000001</v>
      </c>
      <c r="AH216" s="177">
        <v>10.568891582429595</v>
      </c>
      <c r="AI216" s="32">
        <v>0.66100000000000003</v>
      </c>
      <c r="AJ216" s="32"/>
      <c r="AK216" s="32">
        <v>1.7949999999999999</v>
      </c>
      <c r="AL216" s="32">
        <v>103.126</v>
      </c>
      <c r="AM216" s="32"/>
      <c r="AN216" s="177">
        <v>1.2148803233866456</v>
      </c>
      <c r="AO216" s="32">
        <v>0.44500000000000001</v>
      </c>
      <c r="AP216" s="32">
        <v>0.56699999999999995</v>
      </c>
      <c r="AQ216" s="32">
        <v>3905.4319999999998</v>
      </c>
      <c r="AR216" s="32">
        <v>2.75</v>
      </c>
      <c r="AS216" s="32">
        <v>0.42799999999999999</v>
      </c>
      <c r="AT216" s="32"/>
      <c r="AU216" s="32">
        <v>4.9930000000000003</v>
      </c>
      <c r="AV216" s="32">
        <v>3</v>
      </c>
      <c r="AW216" s="32">
        <v>0.82599999999999996</v>
      </c>
      <c r="AX216" s="32">
        <v>1.083</v>
      </c>
      <c r="AY216" s="32">
        <v>0.5</v>
      </c>
      <c r="AZ216" s="32">
        <v>1.34</v>
      </c>
      <c r="BA216" s="32">
        <v>0.22500000000000001</v>
      </c>
      <c r="BB216" s="32"/>
      <c r="BC216" s="32">
        <v>2.0819999999999999</v>
      </c>
      <c r="BD216" s="32">
        <v>0.68500000000000005</v>
      </c>
      <c r="BE216" s="32"/>
      <c r="BF216" s="32">
        <v>2.2490000000000001</v>
      </c>
      <c r="BG216" s="32">
        <v>0.78800000000000003</v>
      </c>
      <c r="BH216" s="32"/>
      <c r="BI216" s="32"/>
      <c r="BJ216" s="32">
        <v>0.496</v>
      </c>
      <c r="BK216" s="32">
        <v>0.53500000000000003</v>
      </c>
      <c r="BL216" s="32"/>
      <c r="BM216" s="32">
        <v>1.9810000000000001</v>
      </c>
      <c r="BN216" s="32">
        <v>1.81</v>
      </c>
      <c r="BO216" s="32">
        <v>2.4089999999999998</v>
      </c>
      <c r="BP216" s="32">
        <v>1.1910000000000001</v>
      </c>
      <c r="BQ216" s="32">
        <v>5.806</v>
      </c>
      <c r="BR216" s="32">
        <v>9.9749999999999996</v>
      </c>
      <c r="BS216" s="32">
        <v>0.90300000000000002</v>
      </c>
      <c r="BT216" s="32">
        <v>1.167</v>
      </c>
      <c r="BU216" s="32">
        <v>1.673</v>
      </c>
      <c r="BV216" s="32">
        <v>2.5609999999999999</v>
      </c>
      <c r="BW216" s="32">
        <v>1.0229999999999999</v>
      </c>
      <c r="BX216" s="32"/>
      <c r="BY216" s="177">
        <v>0.63610054347826095</v>
      </c>
      <c r="BZ216" s="32">
        <v>1.278</v>
      </c>
      <c r="CA216" s="32"/>
      <c r="CB216" s="32">
        <v>2.65</v>
      </c>
      <c r="CC216" s="32">
        <v>1.244</v>
      </c>
      <c r="CD216" s="177">
        <v>1.2696297866275588</v>
      </c>
      <c r="CE216" s="32"/>
      <c r="CF216" s="32">
        <v>1.073</v>
      </c>
      <c r="CG216" s="32">
        <v>1.4670000000000001</v>
      </c>
      <c r="CH216" s="32">
        <v>3.9980000000000002</v>
      </c>
      <c r="CI216" s="32">
        <v>1.278</v>
      </c>
      <c r="CJ216" s="32">
        <v>2.4820000000000002</v>
      </c>
      <c r="CK216" s="32">
        <v>1.4259999999999999</v>
      </c>
      <c r="CL216" s="32">
        <v>0.83099999999999996</v>
      </c>
      <c r="CM216" s="32">
        <v>3.9</v>
      </c>
      <c r="CN216" s="32">
        <v>0.75</v>
      </c>
      <c r="CO216" s="177">
        <v>0.21864725426021545</v>
      </c>
      <c r="CP216" s="32">
        <v>0.24299999999999999</v>
      </c>
      <c r="CQ216" s="32"/>
      <c r="CR216" s="32">
        <v>4.883</v>
      </c>
      <c r="CS216" s="32">
        <v>6.931</v>
      </c>
      <c r="CT216" s="32">
        <v>2.948</v>
      </c>
      <c r="CU216" s="32">
        <v>0.58899999999999997</v>
      </c>
      <c r="CV216" s="32"/>
      <c r="CW216" s="32">
        <v>32.5</v>
      </c>
      <c r="CX216" s="32"/>
      <c r="CY216" s="32">
        <v>333.99400000000003</v>
      </c>
      <c r="CZ216" s="32">
        <v>1.694</v>
      </c>
      <c r="DA216" s="32">
        <v>3.4000000000000002E-2</v>
      </c>
    </row>
    <row r="217" spans="1:105" x14ac:dyDescent="0.2">
      <c r="A217" s="2" t="s">
        <v>149</v>
      </c>
      <c r="B217" s="2"/>
      <c r="C217" s="2"/>
      <c r="D217" s="32"/>
      <c r="E217" s="32">
        <v>1.665</v>
      </c>
      <c r="F217" s="32">
        <v>0.59099999999999997</v>
      </c>
      <c r="G217" s="32">
        <v>0.995</v>
      </c>
      <c r="H217" s="32">
        <v>1.538</v>
      </c>
      <c r="I217" s="32">
        <v>1.7649999999999999</v>
      </c>
      <c r="J217" s="32">
        <v>0.47499999999999998</v>
      </c>
      <c r="K217" s="32">
        <v>1.694</v>
      </c>
      <c r="L217" s="32">
        <v>1.986</v>
      </c>
      <c r="M217" s="32">
        <v>0.72899999999999998</v>
      </c>
      <c r="N217" s="32"/>
      <c r="O217" s="32">
        <v>2.9870000000000001</v>
      </c>
      <c r="P217" s="32">
        <v>0.28599999999999998</v>
      </c>
      <c r="Q217" s="32"/>
      <c r="R217" s="32">
        <v>2.6669999999999998</v>
      </c>
      <c r="S217" s="32">
        <v>99.131</v>
      </c>
      <c r="T217" s="32">
        <v>0.51300000000000001</v>
      </c>
      <c r="U217" s="32">
        <v>0.42299999999999999</v>
      </c>
      <c r="V217" s="32">
        <v>2.1789999999999998</v>
      </c>
      <c r="W217" s="32"/>
      <c r="X217" s="32">
        <v>0.753</v>
      </c>
      <c r="Y217" s="32">
        <v>0.56299999999999994</v>
      </c>
      <c r="Z217" s="32">
        <v>0.85499999999999998</v>
      </c>
      <c r="AA217" s="32">
        <v>1.167</v>
      </c>
      <c r="AB217" s="32">
        <v>1</v>
      </c>
      <c r="AC217" s="32">
        <v>2.1909999999999998</v>
      </c>
      <c r="AD217" s="32"/>
      <c r="AE217" s="32">
        <v>1.6240000000000001</v>
      </c>
      <c r="AF217" s="32"/>
      <c r="AG217" s="32">
        <v>4.1399999999999997</v>
      </c>
      <c r="AH217" s="177">
        <v>0.14563026315083707</v>
      </c>
      <c r="AI217" s="32">
        <v>0.67600000000000005</v>
      </c>
      <c r="AJ217" s="32">
        <v>3.0009999999999999</v>
      </c>
      <c r="AK217" s="32">
        <v>1.8380000000000001</v>
      </c>
      <c r="AL217" s="32">
        <v>73.596000000000004</v>
      </c>
      <c r="AM217" s="32">
        <v>4.9269999999999996</v>
      </c>
      <c r="AN217" s="177">
        <v>0.58254242027229364</v>
      </c>
      <c r="AO217" s="32">
        <v>1.125</v>
      </c>
      <c r="AP217" s="32">
        <v>1.069</v>
      </c>
      <c r="AQ217" s="32">
        <v>1</v>
      </c>
      <c r="AR217" s="32"/>
      <c r="AS217" s="32">
        <v>0.27200000000000002</v>
      </c>
      <c r="AT217" s="32"/>
      <c r="AU217" s="32">
        <v>3.43</v>
      </c>
      <c r="AV217" s="32">
        <v>2.7440000000000002</v>
      </c>
      <c r="AW217" s="32">
        <v>0.73499999999999999</v>
      </c>
      <c r="AX217" s="32">
        <v>1.581</v>
      </c>
      <c r="AY217" s="32">
        <v>1.417</v>
      </c>
      <c r="AZ217" s="32">
        <v>0.432</v>
      </c>
      <c r="BA217" s="32">
        <v>0.34699999999999998</v>
      </c>
      <c r="BB217" s="32">
        <v>0.80300000000000005</v>
      </c>
      <c r="BC217" s="32">
        <v>1.3320000000000001</v>
      </c>
      <c r="BD217" s="32">
        <v>1.0760000000000001</v>
      </c>
      <c r="BE217" s="32">
        <v>2.9940000000000002</v>
      </c>
      <c r="BF217" s="32">
        <v>0.51200000000000001</v>
      </c>
      <c r="BG217" s="32">
        <v>1.387</v>
      </c>
      <c r="BH217" s="32"/>
      <c r="BI217" s="32"/>
      <c r="BJ217" s="32">
        <v>1.129</v>
      </c>
      <c r="BK217" s="32">
        <v>0.998</v>
      </c>
      <c r="BL217" s="32"/>
      <c r="BM217" s="32">
        <v>1.234</v>
      </c>
      <c r="BN217" s="32">
        <v>1.34</v>
      </c>
      <c r="BO217" s="32">
        <v>0.58799999999999997</v>
      </c>
      <c r="BP217" s="32">
        <v>0.84599999999999997</v>
      </c>
      <c r="BQ217" s="32">
        <v>1.071</v>
      </c>
      <c r="BR217" s="32"/>
      <c r="BS217" s="32">
        <v>0.48299999999999998</v>
      </c>
      <c r="BT217" s="32">
        <v>1</v>
      </c>
      <c r="BU217" s="32">
        <v>0.30299999999999999</v>
      </c>
      <c r="BV217" s="32">
        <v>0.504</v>
      </c>
      <c r="BW217" s="32">
        <v>0.50800000000000001</v>
      </c>
      <c r="BX217" s="32">
        <v>7.0060000000000002</v>
      </c>
      <c r="BY217" s="177">
        <v>1.8474451612903222</v>
      </c>
      <c r="BZ217" s="32">
        <v>1.08</v>
      </c>
      <c r="CA217" s="32">
        <v>1.3</v>
      </c>
      <c r="CB217" s="32"/>
      <c r="CC217" s="32">
        <v>0.67100000000000004</v>
      </c>
      <c r="CD217" s="177">
        <v>0.75932698531872245</v>
      </c>
      <c r="CE217" s="32"/>
      <c r="CF217" s="32">
        <v>0.78500000000000003</v>
      </c>
      <c r="CG217" s="32">
        <v>0.84799999999999998</v>
      </c>
      <c r="CH217" s="32">
        <v>0.55300000000000005</v>
      </c>
      <c r="CI217" s="32">
        <v>1.107</v>
      </c>
      <c r="CJ217" s="32">
        <v>0.69199999999999995</v>
      </c>
      <c r="CK217" s="32">
        <v>5.1999999999999998E-2</v>
      </c>
      <c r="CL217" s="32">
        <v>0.61099999999999999</v>
      </c>
      <c r="CM217" s="32">
        <v>1</v>
      </c>
      <c r="CN217" s="32">
        <v>0.82299999999999995</v>
      </c>
      <c r="CO217" s="177">
        <v>8.9813750684943674</v>
      </c>
      <c r="CP217" s="32">
        <v>0.40500000000000003</v>
      </c>
      <c r="CQ217" s="32"/>
      <c r="CR217" s="32">
        <v>2.774</v>
      </c>
      <c r="CS217" s="32">
        <v>1.5249999999999999</v>
      </c>
      <c r="CT217" s="32">
        <v>100.129</v>
      </c>
      <c r="CU217" s="32">
        <v>1.5620000000000001</v>
      </c>
      <c r="CV217" s="32"/>
      <c r="CW217" s="32">
        <v>4.8570000000000002</v>
      </c>
      <c r="CX217" s="32">
        <v>1.083</v>
      </c>
      <c r="CY217" s="32">
        <v>93.31</v>
      </c>
      <c r="CZ217" s="32">
        <v>1.548</v>
      </c>
      <c r="DA217" s="32">
        <v>2.6259999999999999</v>
      </c>
    </row>
    <row r="218" spans="1:105" x14ac:dyDescent="0.2">
      <c r="A218" s="2" t="s">
        <v>150</v>
      </c>
      <c r="B218" s="2"/>
      <c r="C218" s="2"/>
      <c r="D218" s="32">
        <v>4.9989999999999997</v>
      </c>
      <c r="E218" s="32">
        <v>0.91800000000000004</v>
      </c>
      <c r="F218" s="32">
        <v>1.0149999999999999</v>
      </c>
      <c r="G218" s="32">
        <v>1.33</v>
      </c>
      <c r="H218" s="32">
        <v>0.121</v>
      </c>
      <c r="I218" s="32">
        <v>1.1160000000000001</v>
      </c>
      <c r="J218" s="32">
        <v>0.46300000000000002</v>
      </c>
      <c r="K218" s="32">
        <v>0.85099999999999998</v>
      </c>
      <c r="L218" s="32"/>
      <c r="M218" s="32">
        <v>2.504</v>
      </c>
      <c r="N218" s="32"/>
      <c r="O218" s="32">
        <v>0.88100000000000001</v>
      </c>
      <c r="P218" s="32">
        <v>1.998</v>
      </c>
      <c r="Q218" s="32"/>
      <c r="R218" s="32">
        <v>1.9650000000000001</v>
      </c>
      <c r="S218" s="32">
        <v>19.797000000000001</v>
      </c>
      <c r="T218" s="32">
        <v>0.34699999999999998</v>
      </c>
      <c r="U218" s="32">
        <v>0.878</v>
      </c>
      <c r="V218" s="32">
        <v>2.161</v>
      </c>
      <c r="W218" s="32">
        <v>12.25</v>
      </c>
      <c r="X218" s="32">
        <v>0.126</v>
      </c>
      <c r="Y218" s="32">
        <v>1.0609999999999999</v>
      </c>
      <c r="Z218" s="32">
        <v>1.1379999999999999</v>
      </c>
      <c r="AA218" s="32">
        <v>3.8759999999999999</v>
      </c>
      <c r="AB218" s="32">
        <v>1</v>
      </c>
      <c r="AC218" s="32">
        <v>1.64</v>
      </c>
      <c r="AD218" s="32"/>
      <c r="AE218" s="32">
        <v>0.38900000000000001</v>
      </c>
      <c r="AF218" s="32"/>
      <c r="AG218" s="32">
        <v>1.42</v>
      </c>
      <c r="AH218" s="177">
        <v>0.44261828325476404</v>
      </c>
      <c r="AI218" s="32">
        <v>0.28299999999999997</v>
      </c>
      <c r="AJ218" s="32">
        <v>1.0640000000000001</v>
      </c>
      <c r="AK218" s="32">
        <v>7.3999999999999996E-2</v>
      </c>
      <c r="AL218" s="32">
        <v>10.135</v>
      </c>
      <c r="AM218" s="32"/>
      <c r="AN218" s="177">
        <v>0.96771418892286964</v>
      </c>
      <c r="AO218" s="32">
        <v>0.41499999999999998</v>
      </c>
      <c r="AP218" s="32">
        <v>0.64600000000000002</v>
      </c>
      <c r="AQ218" s="32"/>
      <c r="AR218" s="32">
        <v>9.1489999999999991</v>
      </c>
      <c r="AS218" s="32">
        <v>1.0249999999999999</v>
      </c>
      <c r="AT218" s="32"/>
      <c r="AU218" s="32">
        <v>2.9409999999999998</v>
      </c>
      <c r="AV218" s="32">
        <v>4.5</v>
      </c>
      <c r="AW218" s="32">
        <v>0.54500000000000004</v>
      </c>
      <c r="AX218" s="32">
        <v>0.89400000000000002</v>
      </c>
      <c r="AY218" s="32"/>
      <c r="AZ218" s="32">
        <v>1.9750000000000001</v>
      </c>
      <c r="BA218" s="32">
        <v>0.57899999999999996</v>
      </c>
      <c r="BB218" s="32">
        <v>1</v>
      </c>
      <c r="BC218" s="32">
        <v>2.5499999999999998</v>
      </c>
      <c r="BD218" s="32">
        <v>0.59799999999999998</v>
      </c>
      <c r="BE218" s="32">
        <v>1.3220000000000001</v>
      </c>
      <c r="BF218" s="32">
        <v>0.86399999999999999</v>
      </c>
      <c r="BG218" s="32">
        <v>0.91</v>
      </c>
      <c r="BH218" s="32"/>
      <c r="BI218" s="32"/>
      <c r="BJ218" s="32">
        <v>0.86199999999999999</v>
      </c>
      <c r="BK218" s="32">
        <v>1.8140000000000001</v>
      </c>
      <c r="BL218" s="32"/>
      <c r="BM218" s="32">
        <v>1.33</v>
      </c>
      <c r="BN218" s="32">
        <v>6.9000000000000006E-2</v>
      </c>
      <c r="BO218" s="32">
        <v>0.153</v>
      </c>
      <c r="BP218" s="32">
        <v>2.6259999999999999</v>
      </c>
      <c r="BQ218" s="32">
        <v>0.75600000000000001</v>
      </c>
      <c r="BR218" s="32"/>
      <c r="BS218" s="32">
        <v>1.335</v>
      </c>
      <c r="BT218" s="32">
        <v>0.83299999999999996</v>
      </c>
      <c r="BU218" s="32">
        <v>1</v>
      </c>
      <c r="BV218" s="32">
        <v>4.3310000000000004</v>
      </c>
      <c r="BW218" s="32">
        <v>0.36099999999999999</v>
      </c>
      <c r="BX218" s="32">
        <v>0.625</v>
      </c>
      <c r="BY218" s="177">
        <v>0.96889176928062215</v>
      </c>
      <c r="BZ218" s="32">
        <v>0.72499999999999998</v>
      </c>
      <c r="CA218" s="32">
        <v>4.1050000000000004</v>
      </c>
      <c r="CB218" s="32">
        <v>1.883</v>
      </c>
      <c r="CC218" s="32">
        <v>0.90700000000000003</v>
      </c>
      <c r="CD218" s="177">
        <v>0.51181240330069666</v>
      </c>
      <c r="CE218" s="32"/>
      <c r="CF218" s="32">
        <v>0.377</v>
      </c>
      <c r="CG218" s="32">
        <v>1.173</v>
      </c>
      <c r="CH218" s="32">
        <v>1.3140000000000001</v>
      </c>
      <c r="CI218" s="32"/>
      <c r="CJ218" s="32">
        <v>0.81399999999999995</v>
      </c>
      <c r="CK218" s="32">
        <v>0.215</v>
      </c>
      <c r="CL218" s="32">
        <v>0.499</v>
      </c>
      <c r="CM218" s="32">
        <v>1.167</v>
      </c>
      <c r="CN218" s="32">
        <v>0.69599999999999995</v>
      </c>
      <c r="CO218" s="177">
        <v>0.90935990496046637</v>
      </c>
      <c r="CP218" s="32">
        <v>1.385</v>
      </c>
      <c r="CQ218" s="32"/>
      <c r="CR218" s="32">
        <v>21.786999999999999</v>
      </c>
      <c r="CS218" s="32">
        <v>3.0419999999999998</v>
      </c>
      <c r="CT218" s="32">
        <v>24.974</v>
      </c>
      <c r="CU218" s="32">
        <v>1.3720000000000001</v>
      </c>
      <c r="CV218" s="32"/>
      <c r="CW218" s="32">
        <v>1.8180000000000001</v>
      </c>
      <c r="CX218" s="32">
        <v>0.65500000000000003</v>
      </c>
      <c r="CY218" s="32">
        <v>560.45500000000004</v>
      </c>
      <c r="CZ218" s="32">
        <v>1.3049999999999999</v>
      </c>
      <c r="DA218" s="32">
        <v>1.649</v>
      </c>
    </row>
    <row r="219" spans="1:105" x14ac:dyDescent="0.2">
      <c r="A219" s="2" t="s">
        <v>151</v>
      </c>
      <c r="B219" s="2"/>
      <c r="C219" s="2"/>
      <c r="D219" s="32"/>
      <c r="E219" s="32">
        <v>1.091</v>
      </c>
      <c r="F219" s="32">
        <v>0.77</v>
      </c>
      <c r="G219" s="32">
        <v>9.2379999999999995</v>
      </c>
      <c r="H219" s="32">
        <v>0.35299999999999998</v>
      </c>
      <c r="I219" s="32">
        <v>1.976</v>
      </c>
      <c r="J219" s="32">
        <v>0.24099999999999999</v>
      </c>
      <c r="K219" s="32">
        <v>0.52100000000000002</v>
      </c>
      <c r="L219" s="32">
        <v>1.984</v>
      </c>
      <c r="M219" s="32">
        <v>2.3860000000000001</v>
      </c>
      <c r="N219" s="32"/>
      <c r="O219" s="32">
        <v>2</v>
      </c>
      <c r="P219" s="32">
        <v>2</v>
      </c>
      <c r="Q219" s="32"/>
      <c r="R219" s="32">
        <v>2.0680000000000001</v>
      </c>
      <c r="S219" s="32">
        <v>54.927999999999997</v>
      </c>
      <c r="T219" s="32">
        <v>0.41899999999999998</v>
      </c>
      <c r="U219" s="32">
        <v>1.2629999999999999</v>
      </c>
      <c r="V219" s="32">
        <v>4.2169999999999996</v>
      </c>
      <c r="W219" s="32">
        <v>304.49200000000002</v>
      </c>
      <c r="X219" s="32">
        <v>2.3130000000000002</v>
      </c>
      <c r="Y219" s="32">
        <v>0.63</v>
      </c>
      <c r="Z219" s="32">
        <v>1.47</v>
      </c>
      <c r="AA219" s="32">
        <v>0.83299999999999996</v>
      </c>
      <c r="AB219" s="32"/>
      <c r="AC219" s="32">
        <v>3.2040000000000002</v>
      </c>
      <c r="AD219" s="32"/>
      <c r="AE219" s="32">
        <v>1.466</v>
      </c>
      <c r="AF219" s="32">
        <v>1.415</v>
      </c>
      <c r="AG219" s="32">
        <v>0.90100000000000002</v>
      </c>
      <c r="AH219" s="177">
        <v>4.7709946975057475E-2</v>
      </c>
      <c r="AI219" s="32">
        <v>0.21299999999999999</v>
      </c>
      <c r="AJ219" s="32">
        <v>0.5</v>
      </c>
      <c r="AK219" s="32">
        <v>0.95</v>
      </c>
      <c r="AL219" s="32">
        <v>708.83500000000004</v>
      </c>
      <c r="AM219" s="32"/>
      <c r="AN219" s="177">
        <v>0.20327821141048938</v>
      </c>
      <c r="AO219" s="32">
        <v>0.92100000000000004</v>
      </c>
      <c r="AP219" s="32">
        <v>0.496</v>
      </c>
      <c r="AQ219" s="32">
        <v>3</v>
      </c>
      <c r="AR219" s="32"/>
      <c r="AS219" s="32">
        <v>0.44800000000000001</v>
      </c>
      <c r="AT219" s="32"/>
      <c r="AU219" s="32">
        <v>8.4429999999999996</v>
      </c>
      <c r="AV219" s="32"/>
      <c r="AW219" s="32">
        <v>0.91800000000000004</v>
      </c>
      <c r="AX219" s="32">
        <v>2.2490000000000001</v>
      </c>
      <c r="AY219" s="32">
        <v>2.2509999999999999</v>
      </c>
      <c r="AZ219" s="32">
        <v>0.55900000000000005</v>
      </c>
      <c r="BA219" s="32">
        <v>0.80100000000000005</v>
      </c>
      <c r="BB219" s="32">
        <v>4.3600000000000003</v>
      </c>
      <c r="BC219" s="32">
        <v>0.64400000000000002</v>
      </c>
      <c r="BD219" s="32">
        <v>0.433</v>
      </c>
      <c r="BE219" s="32">
        <v>2.9510000000000001</v>
      </c>
      <c r="BF219" s="32">
        <v>5.9480000000000004</v>
      </c>
      <c r="BG219" s="32">
        <v>1.6160000000000001</v>
      </c>
      <c r="BH219" s="32"/>
      <c r="BI219" s="32"/>
      <c r="BJ219" s="32">
        <v>1.7150000000000001</v>
      </c>
      <c r="BK219" s="32">
        <v>1.107</v>
      </c>
      <c r="BL219" s="32"/>
      <c r="BM219" s="32">
        <v>1.083</v>
      </c>
      <c r="BN219" s="32">
        <v>0.78700000000000003</v>
      </c>
      <c r="BO219" s="32">
        <v>2.7509999999999999</v>
      </c>
      <c r="BP219" s="32">
        <v>1.571</v>
      </c>
      <c r="BQ219" s="32">
        <v>0.39200000000000002</v>
      </c>
      <c r="BR219" s="32"/>
      <c r="BS219" s="32">
        <v>1.8460000000000001</v>
      </c>
      <c r="BT219" s="32">
        <v>1.333</v>
      </c>
      <c r="BU219" s="32">
        <v>1.274</v>
      </c>
      <c r="BV219" s="32">
        <v>1.286</v>
      </c>
      <c r="BW219" s="32">
        <v>1.454</v>
      </c>
      <c r="BX219" s="32">
        <v>10.618</v>
      </c>
      <c r="BY219" s="177">
        <v>0.50572939068100353</v>
      </c>
      <c r="BZ219" s="32">
        <v>0.26</v>
      </c>
      <c r="CA219" s="32">
        <v>2.6970000000000001</v>
      </c>
      <c r="CB219" s="32"/>
      <c r="CC219" s="32">
        <v>1.9350000000000001</v>
      </c>
      <c r="CD219" s="177">
        <v>0.30055148315165309</v>
      </c>
      <c r="CE219" s="32"/>
      <c r="CF219" s="32">
        <v>0.74299999999999999</v>
      </c>
      <c r="CG219" s="32">
        <v>2.431</v>
      </c>
      <c r="CH219" s="32">
        <v>0.97</v>
      </c>
      <c r="CI219" s="32">
        <v>3.5</v>
      </c>
      <c r="CJ219" s="32">
        <v>1.0069999999999999</v>
      </c>
      <c r="CK219" s="32">
        <v>1.4830000000000001</v>
      </c>
      <c r="CL219" s="32">
        <v>0.29599999999999999</v>
      </c>
      <c r="CM219" s="32">
        <v>1.8740000000000001</v>
      </c>
      <c r="CN219" s="32">
        <v>0.55200000000000005</v>
      </c>
      <c r="CO219" s="177">
        <v>4.850185847004547E-2</v>
      </c>
      <c r="CP219" s="32">
        <v>0.5</v>
      </c>
      <c r="CQ219" s="32">
        <v>1.417</v>
      </c>
      <c r="CR219" s="32">
        <v>8.9130000000000003</v>
      </c>
      <c r="CS219" s="32">
        <v>0.63400000000000001</v>
      </c>
      <c r="CT219" s="32">
        <v>213.77199999999999</v>
      </c>
      <c r="CU219" s="32">
        <v>0.23100000000000001</v>
      </c>
      <c r="CV219" s="32"/>
      <c r="CW219" s="32">
        <v>4.8330000000000002</v>
      </c>
      <c r="CX219" s="32">
        <v>0.71699999999999997</v>
      </c>
      <c r="CY219" s="32">
        <v>13793.797</v>
      </c>
      <c r="CZ219" s="32">
        <v>1.466</v>
      </c>
      <c r="DA219" s="32">
        <v>1.171</v>
      </c>
    </row>
    <row r="220" spans="1:105" x14ac:dyDescent="0.2">
      <c r="A220" s="2" t="s">
        <v>152</v>
      </c>
      <c r="B220" s="2"/>
      <c r="C220" s="2"/>
      <c r="D220" s="32">
        <v>5</v>
      </c>
      <c r="E220" s="32">
        <v>1.105</v>
      </c>
      <c r="F220" s="32">
        <v>1.5529999999999999</v>
      </c>
      <c r="G220" s="32">
        <v>0.84199999999999997</v>
      </c>
      <c r="H220" s="32">
        <v>9.7000000000000003E-2</v>
      </c>
      <c r="I220" s="32">
        <v>1.7330000000000001</v>
      </c>
      <c r="J220" s="32">
        <v>0.59199999999999997</v>
      </c>
      <c r="K220" s="32">
        <v>0.60199999999999998</v>
      </c>
      <c r="L220" s="32">
        <v>0.5</v>
      </c>
      <c r="M220" s="32">
        <v>0.33800000000000002</v>
      </c>
      <c r="N220" s="32"/>
      <c r="O220" s="32">
        <v>4</v>
      </c>
      <c r="P220" s="32">
        <v>1.998</v>
      </c>
      <c r="Q220" s="32"/>
      <c r="R220" s="32">
        <v>1.448</v>
      </c>
      <c r="S220" s="32">
        <v>554.90200000000004</v>
      </c>
      <c r="T220" s="32">
        <v>0.82099999999999995</v>
      </c>
      <c r="U220" s="32">
        <v>0.99099999999999999</v>
      </c>
      <c r="V220" s="32">
        <v>1.92</v>
      </c>
      <c r="W220" s="32">
        <v>10.833</v>
      </c>
      <c r="X220" s="32">
        <v>1.075</v>
      </c>
      <c r="Y220" s="32">
        <v>1.63</v>
      </c>
      <c r="Z220" s="32">
        <v>1.08</v>
      </c>
      <c r="AA220" s="32">
        <v>1</v>
      </c>
      <c r="AB220" s="32"/>
      <c r="AC220" s="32">
        <v>1.2649999999999999</v>
      </c>
      <c r="AD220" s="32"/>
      <c r="AE220" s="32">
        <v>0.59799999999999998</v>
      </c>
      <c r="AF220" s="32"/>
      <c r="AG220" s="32">
        <v>0.86099999999999999</v>
      </c>
      <c r="AH220" s="177">
        <v>52.583047111465497</v>
      </c>
      <c r="AI220" s="32">
        <v>0.86599999999999999</v>
      </c>
      <c r="AJ220" s="32"/>
      <c r="AK220" s="32">
        <v>2.145</v>
      </c>
      <c r="AL220" s="32">
        <v>1.2490000000000001</v>
      </c>
      <c r="AM220" s="32"/>
      <c r="AN220" s="177">
        <v>22.594552342650644</v>
      </c>
      <c r="AO220" s="32">
        <v>1.2609999999999999</v>
      </c>
      <c r="AP220" s="32">
        <v>6.2E-2</v>
      </c>
      <c r="AQ220" s="32"/>
      <c r="AR220" s="32"/>
      <c r="AS220" s="32">
        <v>0.33400000000000002</v>
      </c>
      <c r="AT220" s="32"/>
      <c r="AU220" s="32">
        <v>2.5880000000000001</v>
      </c>
      <c r="AV220" s="32"/>
      <c r="AW220" s="32">
        <v>0.90800000000000003</v>
      </c>
      <c r="AX220" s="32">
        <v>0.8</v>
      </c>
      <c r="AY220" s="32">
        <v>2.254</v>
      </c>
      <c r="AZ220" s="32">
        <v>1.256</v>
      </c>
      <c r="BA220" s="32">
        <v>1.262</v>
      </c>
      <c r="BB220" s="32">
        <v>1.804</v>
      </c>
      <c r="BC220" s="32">
        <v>1.141</v>
      </c>
      <c r="BD220" s="32">
        <v>0.55300000000000005</v>
      </c>
      <c r="BE220" s="32">
        <v>2.2490000000000001</v>
      </c>
      <c r="BF220" s="32">
        <v>1.962</v>
      </c>
      <c r="BG220" s="32">
        <v>1.194</v>
      </c>
      <c r="BH220" s="32"/>
      <c r="BI220" s="32"/>
      <c r="BJ220" s="32">
        <v>0.503</v>
      </c>
      <c r="BK220" s="32">
        <v>5.5</v>
      </c>
      <c r="BL220" s="32"/>
      <c r="BM220" s="32">
        <v>0.745</v>
      </c>
      <c r="BN220" s="32">
        <v>1.8660000000000001</v>
      </c>
      <c r="BO220" s="32">
        <v>0.57199999999999995</v>
      </c>
      <c r="BP220" s="32">
        <v>0.73399999999999999</v>
      </c>
      <c r="BQ220" s="32">
        <v>1.2509999999999999</v>
      </c>
      <c r="BR220" s="32"/>
      <c r="BS220" s="32">
        <v>2.883</v>
      </c>
      <c r="BT220" s="32">
        <v>1.556</v>
      </c>
      <c r="BU220" s="32">
        <v>1.0900000000000001</v>
      </c>
      <c r="BV220" s="32"/>
      <c r="BW220" s="32">
        <v>2.5680000000000001</v>
      </c>
      <c r="BX220" s="32"/>
      <c r="BY220" s="177">
        <v>6.0168340163934424</v>
      </c>
      <c r="BZ220" s="32">
        <v>0.48199999999999998</v>
      </c>
      <c r="CA220" s="32"/>
      <c r="CB220" s="32">
        <v>1</v>
      </c>
      <c r="CC220" s="32"/>
      <c r="CD220" s="177">
        <v>12.528383171172372</v>
      </c>
      <c r="CE220" s="32"/>
      <c r="CF220" s="32">
        <v>0.66300000000000003</v>
      </c>
      <c r="CG220" s="32">
        <v>1.6279999999999999</v>
      </c>
      <c r="CH220" s="32">
        <v>1.44</v>
      </c>
      <c r="CI220" s="32"/>
      <c r="CJ220" s="32">
        <v>1.1990000000000001</v>
      </c>
      <c r="CK220" s="32">
        <v>0.97099999999999997</v>
      </c>
      <c r="CL220" s="32">
        <v>0.13800000000000001</v>
      </c>
      <c r="CM220" s="32">
        <v>1.75</v>
      </c>
      <c r="CN220" s="32">
        <v>0.82799999999999996</v>
      </c>
      <c r="CO220" s="177">
        <v>96.593247195887741</v>
      </c>
      <c r="CP220" s="32">
        <v>0.65200000000000002</v>
      </c>
      <c r="CQ220" s="32"/>
      <c r="CR220" s="32">
        <v>2.5</v>
      </c>
      <c r="CS220" s="32">
        <v>1.9259999999999999</v>
      </c>
      <c r="CT220" s="32">
        <v>32.478999999999999</v>
      </c>
      <c r="CU220" s="32">
        <v>1.3740000000000001</v>
      </c>
      <c r="CV220" s="32"/>
      <c r="CW220" s="32">
        <v>9</v>
      </c>
      <c r="CX220" s="32"/>
      <c r="CY220" s="32">
        <v>169.577</v>
      </c>
      <c r="CZ220" s="32">
        <v>0.5</v>
      </c>
      <c r="DA220" s="32">
        <v>0.35599999999999998</v>
      </c>
    </row>
    <row r="221" spans="1:105" x14ac:dyDescent="0.2">
      <c r="A221" s="2" t="s">
        <v>153</v>
      </c>
      <c r="B221" s="2"/>
      <c r="C221" s="2"/>
      <c r="D221" s="32">
        <v>3.5329999999999999</v>
      </c>
      <c r="E221" s="32">
        <v>1.075</v>
      </c>
      <c r="F221" s="32"/>
      <c r="G221" s="32">
        <v>2.7490000000000001</v>
      </c>
      <c r="H221" s="32">
        <v>0.60899999999999999</v>
      </c>
      <c r="I221" s="32">
        <v>0.998</v>
      </c>
      <c r="J221" s="32"/>
      <c r="K221" s="32">
        <v>0.42699999999999999</v>
      </c>
      <c r="L221" s="32">
        <v>2.1309999999999998</v>
      </c>
      <c r="M221" s="32">
        <v>1.1479999999999999</v>
      </c>
      <c r="N221" s="32"/>
      <c r="O221" s="32">
        <v>5.9489999999999998</v>
      </c>
      <c r="P221" s="32">
        <v>1.7290000000000001</v>
      </c>
      <c r="Q221" s="32">
        <v>595.78800000000001</v>
      </c>
      <c r="R221" s="32">
        <v>2.871</v>
      </c>
      <c r="S221" s="32">
        <v>136.255</v>
      </c>
      <c r="T221" s="32">
        <v>0.51400000000000001</v>
      </c>
      <c r="U221" s="32">
        <v>0.80300000000000005</v>
      </c>
      <c r="V221" s="32">
        <v>3.8439999999999999</v>
      </c>
      <c r="W221" s="32">
        <v>46.456000000000003</v>
      </c>
      <c r="X221" s="32">
        <v>1.44</v>
      </c>
      <c r="Y221" s="32"/>
      <c r="Z221" s="32">
        <v>1.1399999999999999</v>
      </c>
      <c r="AA221" s="32">
        <v>1.399</v>
      </c>
      <c r="AB221" s="32">
        <v>1</v>
      </c>
      <c r="AC221" s="32"/>
      <c r="AD221" s="32"/>
      <c r="AE221" s="32">
        <v>0.57699999999999996</v>
      </c>
      <c r="AF221" s="32"/>
      <c r="AG221" s="32">
        <v>1.254</v>
      </c>
      <c r="AH221" s="177">
        <v>4.9339928518931174E-2</v>
      </c>
      <c r="AI221" s="32"/>
      <c r="AJ221" s="32"/>
      <c r="AK221" s="32">
        <v>1.873</v>
      </c>
      <c r="AL221" s="32"/>
      <c r="AM221" s="32">
        <v>7.0030000000000001</v>
      </c>
      <c r="AN221" s="177">
        <v>4.5927821529270385E-2</v>
      </c>
      <c r="AO221" s="32"/>
      <c r="AP221" s="32">
        <v>0.53300000000000003</v>
      </c>
      <c r="AQ221" s="32">
        <v>1005.294</v>
      </c>
      <c r="AR221" s="32">
        <v>6.1630000000000003</v>
      </c>
      <c r="AS221" s="32"/>
      <c r="AT221" s="32"/>
      <c r="AU221" s="32"/>
      <c r="AV221" s="32"/>
      <c r="AW221" s="32"/>
      <c r="AX221" s="32"/>
      <c r="AY221" s="32">
        <v>1.159</v>
      </c>
      <c r="AZ221" s="32">
        <v>0.93700000000000006</v>
      </c>
      <c r="BA221" s="32">
        <v>0.68500000000000005</v>
      </c>
      <c r="BB221" s="32">
        <v>5.282</v>
      </c>
      <c r="BC221" s="32"/>
      <c r="BD221" s="32">
        <v>0.58399999999999996</v>
      </c>
      <c r="BE221" s="32">
        <v>2.5550000000000002</v>
      </c>
      <c r="BF221" s="32">
        <v>2.871</v>
      </c>
      <c r="BG221" s="32">
        <v>1.381</v>
      </c>
      <c r="BH221" s="32"/>
      <c r="BI221" s="32"/>
      <c r="BJ221" s="32"/>
      <c r="BK221" s="32"/>
      <c r="BL221" s="32"/>
      <c r="BM221" s="32">
        <v>1.335</v>
      </c>
      <c r="BN221" s="32"/>
      <c r="BO221" s="32">
        <v>0.77800000000000002</v>
      </c>
      <c r="BP221" s="32">
        <v>0.96599999999999997</v>
      </c>
      <c r="BQ221" s="32">
        <v>0.78200000000000003</v>
      </c>
      <c r="BR221" s="32">
        <v>9.9749999999999996</v>
      </c>
      <c r="BS221" s="32">
        <v>0.83299999999999996</v>
      </c>
      <c r="BT221" s="32">
        <v>1.33</v>
      </c>
      <c r="BU221" s="32">
        <v>0.75900000000000001</v>
      </c>
      <c r="BV221" s="32"/>
      <c r="BW221" s="32">
        <v>1.169</v>
      </c>
      <c r="BX221" s="32">
        <v>225.25</v>
      </c>
      <c r="BY221" s="177">
        <v>2.0253555967841681E-2</v>
      </c>
      <c r="BZ221" s="32">
        <v>0.78900000000000003</v>
      </c>
      <c r="CA221" s="32">
        <v>2.1120000000000001</v>
      </c>
      <c r="CB221" s="32">
        <v>2.161</v>
      </c>
      <c r="CC221" s="32">
        <v>1.3520000000000001</v>
      </c>
      <c r="CD221" s="177">
        <v>7.8901751649852331E-2</v>
      </c>
      <c r="CE221" s="32"/>
      <c r="CF221" s="32">
        <v>0.61099999999999999</v>
      </c>
      <c r="CG221" s="32">
        <v>1.9079999999999999</v>
      </c>
      <c r="CH221" s="32">
        <v>2.8239999999999998</v>
      </c>
      <c r="CI221" s="32">
        <v>2.0009999999999999</v>
      </c>
      <c r="CJ221" s="32"/>
      <c r="CK221" s="32">
        <v>0.34100000000000003</v>
      </c>
      <c r="CL221" s="32">
        <v>0.55900000000000005</v>
      </c>
      <c r="CM221" s="32">
        <v>1.506</v>
      </c>
      <c r="CN221" s="32">
        <v>0.69099999999999995</v>
      </c>
      <c r="CO221" s="177">
        <v>4.3298671713989365E-2</v>
      </c>
      <c r="CP221" s="32">
        <v>0.746</v>
      </c>
      <c r="CQ221" s="32">
        <v>1.6859999999999999</v>
      </c>
      <c r="CR221" s="32">
        <v>9.6859999999999999</v>
      </c>
      <c r="CS221" s="32"/>
      <c r="CT221" s="32">
        <v>102.85299999999999</v>
      </c>
      <c r="CU221" s="32"/>
      <c r="CV221" s="32"/>
      <c r="CW221" s="32"/>
      <c r="CX221" s="32">
        <v>1.4359999999999999</v>
      </c>
      <c r="CY221" s="32"/>
      <c r="CZ221" s="32">
        <v>1.4410000000000001</v>
      </c>
      <c r="DA221" s="32"/>
    </row>
  </sheetData>
  <customSheetViews>
    <customSheetView guid="{9150291E-A5B9-486C-A21A-AEA47D3C02DB}" showRuler="0">
      <pane xSplit="1" ySplit="1" topLeftCell="B42" activePane="bottomRight" state="frozen"/>
      <selection pane="bottomRight" activeCell="B9" sqref="B9:B51"/>
      <pageMargins left="0.75" right="0.75" top="1" bottom="1" header="0.5" footer="0.5"/>
      <headerFooter alignWithMargins="0"/>
    </customSheetView>
    <customSheetView guid="{34D1CF11-6AE5-456B-9206-EB2DB20D312F}" showRuler="0">
      <pane xSplit="1" ySplit="1" topLeftCell="CU432" activePane="bottomRight" state="frozen"/>
      <selection pane="bottomRight" activeCell="DA16" sqref="DA16:DA445"/>
      <pageMargins left="0.75" right="0.75" top="1" bottom="1" header="0.5" footer="0.5"/>
      <headerFooter alignWithMargins="0"/>
    </customSheetView>
  </customSheetViews>
  <phoneticPr fontId="8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G220"/>
  <sheetViews>
    <sheetView topLeftCell="A33" zoomScale="75" zoomScaleNormal="75" workbookViewId="0">
      <pane ySplit="4515" topLeftCell="A120"/>
      <selection activeCell="DA18" sqref="DA18"/>
      <selection pane="bottomLeft" activeCell="A122" sqref="A122:XFD122"/>
    </sheetView>
  </sheetViews>
  <sheetFormatPr defaultColWidth="25.5703125" defaultRowHeight="12.75" x14ac:dyDescent="0.2"/>
  <cols>
    <col min="1" max="1" width="69.28515625" style="1" customWidth="1"/>
    <col min="2" max="2" width="25.7109375" style="9" customWidth="1"/>
    <col min="3" max="3" width="25.7109375" style="211" customWidth="1"/>
    <col min="4" max="105" width="25.5703125" style="14" customWidth="1"/>
    <col min="106" max="16384" width="25.5703125" style="2"/>
  </cols>
  <sheetData>
    <row r="1" spans="1:105" s="5" customFormat="1" ht="51" x14ac:dyDescent="0.2">
      <c r="A1" s="40" t="s">
        <v>333</v>
      </c>
      <c r="B1" s="36"/>
      <c r="C1" s="36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251</v>
      </c>
      <c r="K1" s="12" t="s">
        <v>252</v>
      </c>
      <c r="L1" s="12" t="s">
        <v>289</v>
      </c>
      <c r="M1" s="12" t="s">
        <v>290</v>
      </c>
      <c r="N1" s="12" t="s">
        <v>253</v>
      </c>
      <c r="O1" s="12" t="s">
        <v>286</v>
      </c>
      <c r="P1" s="12" t="s">
        <v>154</v>
      </c>
      <c r="Q1" s="12" t="s">
        <v>254</v>
      </c>
      <c r="R1" s="12" t="s">
        <v>262</v>
      </c>
      <c r="S1" s="12" t="s">
        <v>291</v>
      </c>
      <c r="T1" s="68" t="s">
        <v>6</v>
      </c>
      <c r="U1" s="12" t="s">
        <v>292</v>
      </c>
      <c r="V1" s="12" t="s">
        <v>255</v>
      </c>
      <c r="W1" s="12" t="s">
        <v>256</v>
      </c>
      <c r="X1" s="12" t="s">
        <v>277</v>
      </c>
      <c r="Y1" s="12" t="s">
        <v>156</v>
      </c>
      <c r="Z1" s="12" t="s">
        <v>278</v>
      </c>
      <c r="AA1" s="12" t="s">
        <v>279</v>
      </c>
      <c r="AB1" s="73" t="s">
        <v>317</v>
      </c>
      <c r="AC1" s="12" t="s">
        <v>12</v>
      </c>
      <c r="AD1" s="12" t="s">
        <v>201</v>
      </c>
      <c r="AE1" s="12" t="s">
        <v>53</v>
      </c>
      <c r="AF1" s="12" t="s">
        <v>13</v>
      </c>
      <c r="AG1" s="12" t="s">
        <v>264</v>
      </c>
      <c r="AH1" s="12" t="s">
        <v>200</v>
      </c>
      <c r="AI1" s="12" t="s">
        <v>51</v>
      </c>
      <c r="AJ1" s="12" t="s">
        <v>14</v>
      </c>
      <c r="AK1" s="12" t="s">
        <v>15</v>
      </c>
      <c r="AL1" s="12" t="s">
        <v>17</v>
      </c>
      <c r="AM1" s="12" t="s">
        <v>258</v>
      </c>
      <c r="AN1" s="12" t="s">
        <v>16</v>
      </c>
      <c r="AO1" s="12" t="s">
        <v>216</v>
      </c>
      <c r="AP1" s="12" t="s">
        <v>18</v>
      </c>
      <c r="AQ1" s="12" t="s">
        <v>19</v>
      </c>
      <c r="AR1" s="12" t="s">
        <v>20</v>
      </c>
      <c r="AS1" s="12" t="s">
        <v>21</v>
      </c>
      <c r="AT1" s="12" t="s">
        <v>8</v>
      </c>
      <c r="AU1" s="12" t="s">
        <v>219</v>
      </c>
      <c r="AV1" s="12" t="s">
        <v>22</v>
      </c>
      <c r="AW1" s="12" t="s">
        <v>23</v>
      </c>
      <c r="AX1" s="12" t="s">
        <v>265</v>
      </c>
      <c r="AY1" s="67" t="s">
        <v>205</v>
      </c>
      <c r="AZ1" s="12" t="s">
        <v>24</v>
      </c>
      <c r="BA1" s="12" t="s">
        <v>26</v>
      </c>
      <c r="BB1" s="12" t="s">
        <v>266</v>
      </c>
      <c r="BC1" s="12" t="s">
        <v>27</v>
      </c>
      <c r="BD1" s="12" t="s">
        <v>28</v>
      </c>
      <c r="BE1" s="12" t="s">
        <v>29</v>
      </c>
      <c r="BF1" s="12" t="s">
        <v>30</v>
      </c>
      <c r="BG1" s="15" t="s">
        <v>7</v>
      </c>
      <c r="BH1" s="12" t="s">
        <v>267</v>
      </c>
      <c r="BI1" s="12" t="s">
        <v>218</v>
      </c>
      <c r="BJ1" s="26" t="s">
        <v>206</v>
      </c>
      <c r="BK1" s="12" t="s">
        <v>31</v>
      </c>
      <c r="BL1" s="12" t="s">
        <v>39</v>
      </c>
      <c r="BM1" s="12" t="s">
        <v>32</v>
      </c>
      <c r="BN1" s="12" t="s">
        <v>33</v>
      </c>
      <c r="BO1" s="12" t="s">
        <v>268</v>
      </c>
      <c r="BP1" s="12" t="s">
        <v>269</v>
      </c>
      <c r="BQ1" s="12" t="s">
        <v>270</v>
      </c>
      <c r="BR1" s="12" t="s">
        <v>34</v>
      </c>
      <c r="BS1" s="12" t="s">
        <v>35</v>
      </c>
      <c r="BT1" s="12" t="s">
        <v>36</v>
      </c>
      <c r="BU1" s="12" t="s">
        <v>37</v>
      </c>
      <c r="BV1" s="12" t="s">
        <v>38</v>
      </c>
      <c r="BW1" s="37" t="s">
        <v>62</v>
      </c>
      <c r="BX1" s="12" t="s">
        <v>100</v>
      </c>
      <c r="BY1" s="12" t="s">
        <v>25</v>
      </c>
      <c r="BZ1" s="12" t="s">
        <v>245</v>
      </c>
      <c r="CA1" s="12" t="s">
        <v>204</v>
      </c>
      <c r="CB1" s="12" t="s">
        <v>198</v>
      </c>
      <c r="CC1" s="12" t="s">
        <v>197</v>
      </c>
      <c r="CD1" s="12" t="s">
        <v>284</v>
      </c>
      <c r="CE1" s="12" t="s">
        <v>40</v>
      </c>
      <c r="CF1" s="12" t="s">
        <v>41</v>
      </c>
      <c r="CG1" s="12" t="s">
        <v>42</v>
      </c>
      <c r="CH1" s="12" t="s">
        <v>44</v>
      </c>
      <c r="CI1" s="12" t="s">
        <v>217</v>
      </c>
      <c r="CJ1" s="12" t="s">
        <v>45</v>
      </c>
      <c r="CK1" s="12" t="s">
        <v>46</v>
      </c>
      <c r="CL1" s="12" t="s">
        <v>47</v>
      </c>
      <c r="CM1" s="12" t="s">
        <v>271</v>
      </c>
      <c r="CN1" s="12" t="s">
        <v>199</v>
      </c>
      <c r="CO1" s="12" t="s">
        <v>43</v>
      </c>
      <c r="CP1" s="12" t="s">
        <v>280</v>
      </c>
      <c r="CQ1" s="12" t="s">
        <v>48</v>
      </c>
      <c r="CR1" s="12" t="s">
        <v>49</v>
      </c>
      <c r="CS1" s="12" t="s">
        <v>50</v>
      </c>
      <c r="CT1" s="12" t="s">
        <v>52</v>
      </c>
      <c r="CU1" s="12" t="s">
        <v>272</v>
      </c>
      <c r="CV1" s="12" t="s">
        <v>54</v>
      </c>
      <c r="CW1" s="12" t="s">
        <v>55</v>
      </c>
      <c r="CX1" s="12" t="s">
        <v>56</v>
      </c>
      <c r="CY1" s="12" t="s">
        <v>57</v>
      </c>
      <c r="CZ1" s="12"/>
      <c r="DA1" s="12"/>
    </row>
    <row r="2" spans="1:105" s="131" customFormat="1" ht="15.75" thickBot="1" x14ac:dyDescent="0.3">
      <c r="A2" s="131" t="s">
        <v>347</v>
      </c>
      <c r="B2" s="131" t="s">
        <v>355</v>
      </c>
      <c r="C2" s="194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105" s="203" customFormat="1" ht="52.5" customHeight="1" thickTop="1" x14ac:dyDescent="0.2">
      <c r="A3" s="202" t="s">
        <v>658</v>
      </c>
      <c r="C3" s="205"/>
      <c r="D3" s="204" t="str">
        <f>D1</f>
        <v>Atikokan Hydro Inc.</v>
      </c>
      <c r="E3" s="204" t="str">
        <f t="shared" ref="E3:BP3" si="0">E1</f>
        <v>Barrie Hydro Distribution Inc.</v>
      </c>
      <c r="F3" s="204" t="str">
        <f t="shared" si="0"/>
        <v>Bluewater Power Distribution Corporation</v>
      </c>
      <c r="G3" s="204" t="str">
        <f t="shared" si="0"/>
        <v>Brant County Power Inc.</v>
      </c>
      <c r="H3" s="204" t="str">
        <f t="shared" si="0"/>
        <v>Brantford Power Inc.</v>
      </c>
      <c r="I3" s="204" t="str">
        <f t="shared" si="0"/>
        <v>Burlington Hydro Inc.</v>
      </c>
      <c r="J3" s="204" t="str">
        <f t="shared" si="0"/>
        <v>Cambridge and North Dumfries Hydro Inc.</v>
      </c>
      <c r="K3" s="204" t="str">
        <f t="shared" si="0"/>
        <v>Centre Wellington Hydro Ltd.</v>
      </c>
      <c r="L3" s="204" t="str">
        <f t="shared" si="0"/>
        <v>Chapleau Public Utilities Corporation</v>
      </c>
      <c r="M3" s="204" t="str">
        <f t="shared" si="0"/>
        <v>Chatham-Kent Hydro Inc.</v>
      </c>
      <c r="N3" s="204" t="str">
        <f t="shared" si="0"/>
        <v>Clinton Power Corporation</v>
      </c>
      <c r="O3" s="204" t="str">
        <f t="shared" si="0"/>
        <v>COLLUS Power Corp.</v>
      </c>
      <c r="P3" s="204" t="str">
        <f t="shared" si="0"/>
        <v>Cooperative Hydro Embrun Inc.</v>
      </c>
      <c r="Q3" s="204" t="str">
        <f t="shared" si="0"/>
        <v>Dutton Hydro Limited</v>
      </c>
      <c r="R3" s="204" t="str">
        <f t="shared" si="0"/>
        <v>E.L.K. Energy Inc.</v>
      </c>
      <c r="S3" s="204" t="str">
        <f t="shared" si="0"/>
        <v>Enersource Hydro Mississauga Inc.</v>
      </c>
      <c r="T3" s="204" t="str">
        <f t="shared" si="0"/>
        <v>ENWIN Utilities Ltd.</v>
      </c>
      <c r="U3" s="204" t="str">
        <f t="shared" si="0"/>
        <v>Erie Thames Powerlines Corporation</v>
      </c>
      <c r="V3" s="204" t="str">
        <f t="shared" si="0"/>
        <v>Espanola Regional Hydro Distribution Corporation</v>
      </c>
      <c r="W3" s="204" t="str">
        <f t="shared" si="0"/>
        <v>Essex Powerlines Corporation</v>
      </c>
      <c r="X3" s="204" t="str">
        <f t="shared" si="0"/>
        <v>Festival Hydro Inc.</v>
      </c>
      <c r="Y3" s="204" t="str">
        <f t="shared" si="0"/>
        <v>Fort Erie (CNP)</v>
      </c>
      <c r="Z3" s="204" t="str">
        <f t="shared" si="0"/>
        <v>Fort Frances Power Corporation</v>
      </c>
      <c r="AA3" s="204" t="str">
        <f t="shared" si="0"/>
        <v>Grand Valley Energy Inc.</v>
      </c>
      <c r="AB3" s="204" t="str">
        <f t="shared" si="0"/>
        <v>Algoma Power Inc.</v>
      </c>
      <c r="AC3" s="204" t="str">
        <f t="shared" si="0"/>
        <v>Greater Sudbury Hydro Inc.</v>
      </c>
      <c r="AD3" s="204"/>
      <c r="AE3" s="204"/>
      <c r="AF3" s="204" t="str">
        <f t="shared" si="0"/>
        <v>Grimsby Power Incorporated</v>
      </c>
      <c r="AG3" s="204" t="str">
        <f t="shared" si="0"/>
        <v>Guelph Hydro Electric Systems Inc.</v>
      </c>
      <c r="AH3" s="204"/>
      <c r="AI3" s="204"/>
      <c r="AJ3" s="204" t="str">
        <f t="shared" si="0"/>
        <v>Haldimand County Hydro Inc.</v>
      </c>
      <c r="AK3" s="204" t="str">
        <f t="shared" si="0"/>
        <v>Halton Hills Hydro Inc.</v>
      </c>
      <c r="AL3" s="204" t="str">
        <f t="shared" si="0"/>
        <v>Hearst Power Distribution Company Limited</v>
      </c>
      <c r="AM3" s="204" t="str">
        <f t="shared" si="0"/>
        <v>Horizon Utilities Corporation</v>
      </c>
      <c r="AN3" s="204" t="str">
        <f t="shared" si="0"/>
        <v>Hamilton Hydro Inc.</v>
      </c>
      <c r="AO3" s="204" t="str">
        <f t="shared" si="0"/>
        <v>St. Catherines Hydro Utility Services Inc.</v>
      </c>
      <c r="AP3" s="204" t="str">
        <f t="shared" si="0"/>
        <v>Hydro 2000 Inc.</v>
      </c>
      <c r="AQ3" s="204" t="str">
        <f t="shared" si="0"/>
        <v>Hydro Hawkesbury Inc.</v>
      </c>
      <c r="AR3" s="204" t="str">
        <f t="shared" si="0"/>
        <v>Hydro One Brampton Networks Inc.</v>
      </c>
      <c r="AS3" s="204" t="str">
        <f t="shared" si="0"/>
        <v>Hydro One Networks Inc.</v>
      </c>
      <c r="AT3" s="204"/>
      <c r="AU3" s="204"/>
      <c r="AV3" s="204" t="str">
        <f t="shared" si="0"/>
        <v>Hydro Ottawa Limited</v>
      </c>
      <c r="AW3" s="204" t="str">
        <f t="shared" si="0"/>
        <v>Innisfil Hydro Distribution Systems Limited</v>
      </c>
      <c r="AX3" s="204" t="str">
        <f t="shared" si="0"/>
        <v>Kenora Hydro Electric Corporation Ltd.</v>
      </c>
      <c r="AY3" s="204" t="str">
        <f t="shared" si="0"/>
        <v>Kingston Hydro Corporation</v>
      </c>
      <c r="AZ3" s="204" t="str">
        <f t="shared" si="0"/>
        <v>Kitchener-Wilmot Hydro Inc.</v>
      </c>
      <c r="BA3" s="204" t="str">
        <f t="shared" si="0"/>
        <v>Lakefront Utilities Inc.</v>
      </c>
      <c r="BB3" s="204" t="str">
        <f t="shared" si="0"/>
        <v>Lakeland Power Distribution Ltd.</v>
      </c>
      <c r="BC3" s="204" t="str">
        <f t="shared" si="0"/>
        <v>London Hydro Inc.</v>
      </c>
      <c r="BD3" s="204" t="str">
        <f t="shared" si="0"/>
        <v>Middlesex Power Distribution Corporation</v>
      </c>
      <c r="BE3" s="204" t="str">
        <f t="shared" si="0"/>
        <v>Midland Power Utility Corporation</v>
      </c>
      <c r="BF3" s="204" t="str">
        <f t="shared" si="0"/>
        <v>Milton Hydro Distribution Inc.</v>
      </c>
      <c r="BG3" s="204" t="str">
        <f t="shared" si="0"/>
        <v>Newmarket - Tay Power Distribution Ltd.</v>
      </c>
      <c r="BH3" s="204" t="str">
        <f t="shared" si="0"/>
        <v>Newmarket Hydro Ltd.</v>
      </c>
      <c r="BI3" s="204" t="str">
        <f t="shared" si="0"/>
        <v>Tay Hydro Electric Distribution Company Inc.</v>
      </c>
      <c r="BJ3" s="204" t="str">
        <f t="shared" si="0"/>
        <v>Niagara Peninsula Energy Inc.</v>
      </c>
      <c r="BK3" s="204" t="str">
        <f t="shared" si="0"/>
        <v>Niagara Falls Hydro Inc.</v>
      </c>
      <c r="BL3" s="204" t="str">
        <f t="shared" si="0"/>
        <v>Peninsula West Utilities Limited</v>
      </c>
      <c r="BM3" s="204" t="str">
        <f t="shared" si="0"/>
        <v>Niagara-on-the-Lake Hydro Inc.</v>
      </c>
      <c r="BN3" s="204" t="str">
        <f t="shared" si="0"/>
        <v>Norfolk Power Distribution Inc.</v>
      </c>
      <c r="BO3" s="204" t="str">
        <f t="shared" si="0"/>
        <v>North Bay Hydro Distribution Limited</v>
      </c>
      <c r="BP3" s="204" t="str">
        <f t="shared" si="0"/>
        <v>Northern Ontario Wires Inc.</v>
      </c>
      <c r="BQ3" s="204" t="str">
        <f t="shared" ref="BQ3:CY3" si="1">BQ1</f>
        <v>Oakville Hydro Electricity Distribution Inc.</v>
      </c>
      <c r="BR3" s="204" t="str">
        <f t="shared" si="1"/>
        <v>Orangeville Hydro Limited</v>
      </c>
      <c r="BS3" s="204" t="str">
        <f t="shared" si="1"/>
        <v>Orillia Power Distribution Corporation</v>
      </c>
      <c r="BT3" s="204" t="str">
        <f t="shared" si="1"/>
        <v>Oshawa PUC Networks Inc.</v>
      </c>
      <c r="BU3" s="204" t="str">
        <f t="shared" si="1"/>
        <v>Ottawa River Power Corporation</v>
      </c>
      <c r="BV3" s="204" t="str">
        <f t="shared" si="1"/>
        <v>Parry Sound Power Corporation</v>
      </c>
      <c r="BW3" s="204" t="str">
        <f t="shared" si="1"/>
        <v>Peterborough Distribution Incorporated</v>
      </c>
      <c r="BX3" s="204" t="str">
        <f t="shared" si="1"/>
        <v>Peterborough Distribution Inc without Asphodel Norwood and Lakefield</v>
      </c>
      <c r="BY3" s="204" t="str">
        <f t="shared" si="1"/>
        <v>Lakefield Distribution Inc.</v>
      </c>
      <c r="BZ3" s="204" t="str">
        <f t="shared" si="1"/>
        <v>Asphodel Norwood Distribution Inc.</v>
      </c>
      <c r="CA3" s="204" t="str">
        <f t="shared" si="1"/>
        <v>Port Colborne (CNP)</v>
      </c>
      <c r="CB3" s="204" t="str">
        <f t="shared" si="1"/>
        <v>Powerstream Inc.</v>
      </c>
      <c r="CC3" s="204" t="str">
        <f t="shared" si="1"/>
        <v>PowerStream Inc. without Aurora</v>
      </c>
      <c r="CD3" s="204" t="str">
        <f t="shared" si="1"/>
        <v>Aurora Hydro Connections Limited</v>
      </c>
      <c r="CE3" s="204" t="str">
        <f t="shared" si="1"/>
        <v>PUC Distribution Inc.</v>
      </c>
      <c r="CF3" s="204" t="str">
        <f t="shared" si="1"/>
        <v>Renfrew Hydro Inc.</v>
      </c>
      <c r="CG3" s="204" t="str">
        <f t="shared" si="1"/>
        <v>Rideau St. Lawrence Distribution Inc.</v>
      </c>
      <c r="CH3" s="204" t="str">
        <f t="shared" si="1"/>
        <v>Sioux Lookout Hydro Inc.</v>
      </c>
      <c r="CI3" s="204" t="str">
        <f t="shared" si="1"/>
        <v>St. Thomas Energy Inc.</v>
      </c>
      <c r="CJ3" s="204" t="str">
        <f t="shared" si="1"/>
        <v>Thunder Bay Hydro Electricity Distribution Inc.</v>
      </c>
      <c r="CK3" s="204" t="str">
        <f t="shared" si="1"/>
        <v>Tillsonburg Hydro Inc.</v>
      </c>
      <c r="CL3" s="204" t="str">
        <f t="shared" si="1"/>
        <v>Toronto Hydro-Electric System Limited</v>
      </c>
      <c r="CM3" s="204" t="str">
        <f t="shared" si="1"/>
        <v>Veridian Connections Inc.</v>
      </c>
      <c r="CN3" s="204"/>
      <c r="CO3" s="204"/>
      <c r="CP3" s="204"/>
      <c r="CQ3" s="204" t="str">
        <f t="shared" si="1"/>
        <v>Wasaga Distribution Inc.</v>
      </c>
      <c r="CR3" s="204" t="str">
        <f t="shared" si="1"/>
        <v>Waterloo North Hydro Inc.</v>
      </c>
      <c r="CS3" s="204" t="str">
        <f t="shared" si="1"/>
        <v>Welland Hydro-Electric System Corp.</v>
      </c>
      <c r="CT3" s="204" t="str">
        <f t="shared" si="1"/>
        <v>Wellington North Power Inc.</v>
      </c>
      <c r="CU3" s="204" t="str">
        <f t="shared" si="1"/>
        <v>West Coast Huron Energy Inc.</v>
      </c>
      <c r="CV3" s="204" t="str">
        <f t="shared" si="1"/>
        <v>West Perth Power Inc.</v>
      </c>
      <c r="CW3" s="204" t="str">
        <f t="shared" si="1"/>
        <v>Westario Power Inc.</v>
      </c>
      <c r="CX3" s="204" t="str">
        <f t="shared" si="1"/>
        <v>Whitby Hydro Electric Corporation</v>
      </c>
      <c r="CY3" s="204" t="str">
        <f t="shared" si="1"/>
        <v>Woodstock Hydro Services Inc.</v>
      </c>
    </row>
    <row r="4" spans="1:105" s="125" customFormat="1" x14ac:dyDescent="0.2">
      <c r="A4" s="125" t="s">
        <v>348</v>
      </c>
      <c r="B4" s="125" t="s">
        <v>356</v>
      </c>
      <c r="C4" s="195">
        <v>2002</v>
      </c>
      <c r="D4" s="128">
        <f>D64+D65+D66+D67+D68+D69+D70+D71+D72+D74</f>
        <v>3015979</v>
      </c>
      <c r="E4" s="128">
        <f t="shared" ref="E4:BP4" si="2">E64+E65+E66+E67+E68+E69+E70+E71+E72+E74</f>
        <v>161429077</v>
      </c>
      <c r="F4" s="128">
        <f t="shared" si="2"/>
        <v>68633827</v>
      </c>
      <c r="G4" s="128">
        <f t="shared" si="2"/>
        <v>11332248.409999998</v>
      </c>
      <c r="H4" s="128">
        <f t="shared" si="2"/>
        <v>44965870</v>
      </c>
      <c r="I4" s="128">
        <f t="shared" si="2"/>
        <v>153439440.56000003</v>
      </c>
      <c r="J4" s="128">
        <f t="shared" si="2"/>
        <v>129235649</v>
      </c>
      <c r="K4" s="128">
        <f t="shared" si="2"/>
        <v>12793789.780000001</v>
      </c>
      <c r="L4" s="128">
        <f t="shared" si="2"/>
        <v>2072790.18</v>
      </c>
      <c r="M4" s="128">
        <f t="shared" si="2"/>
        <v>46845289</v>
      </c>
      <c r="N4" s="128">
        <f t="shared" si="2"/>
        <v>1099080.3400000001</v>
      </c>
      <c r="O4" s="128">
        <f t="shared" si="2"/>
        <v>17948585.219999995</v>
      </c>
      <c r="P4" s="128">
        <f t="shared" si="2"/>
        <v>2083909.64</v>
      </c>
      <c r="Q4" s="128">
        <f t="shared" si="2"/>
        <v>593866.85000000009</v>
      </c>
      <c r="R4" s="128">
        <f t="shared" si="2"/>
        <v>18309639.68</v>
      </c>
      <c r="S4" s="128">
        <f t="shared" si="2"/>
        <v>657351647.8499999</v>
      </c>
      <c r="T4" s="128">
        <f t="shared" si="2"/>
        <v>164543818</v>
      </c>
      <c r="U4" s="128">
        <f t="shared" si="2"/>
        <v>14396743.77</v>
      </c>
      <c r="V4" s="128">
        <f t="shared" si="2"/>
        <v>5106606.4000000004</v>
      </c>
      <c r="W4" s="128">
        <f t="shared" si="2"/>
        <v>28526056.02</v>
      </c>
      <c r="X4" s="128">
        <f t="shared" si="2"/>
        <v>54126406.109999992</v>
      </c>
      <c r="Y4" s="128">
        <f t="shared" si="2"/>
        <v>39737773.460000001</v>
      </c>
      <c r="Z4" s="128">
        <f t="shared" si="2"/>
        <v>8831648.1599999983</v>
      </c>
      <c r="AA4" s="128">
        <f t="shared" si="2"/>
        <v>960774.27999999991</v>
      </c>
      <c r="AB4" s="128">
        <f t="shared" si="2"/>
        <v>69369989.030000001</v>
      </c>
      <c r="AC4" s="128">
        <f t="shared" si="2"/>
        <v>133457792.97</v>
      </c>
      <c r="AD4" s="128"/>
      <c r="AE4" s="128"/>
      <c r="AF4" s="128">
        <f t="shared" si="2"/>
        <v>18341073.300000001</v>
      </c>
      <c r="AG4" s="128">
        <f t="shared" si="2"/>
        <v>92136149.489999995</v>
      </c>
      <c r="AH4" s="128"/>
      <c r="AI4" s="128"/>
      <c r="AJ4" s="128">
        <f t="shared" si="2"/>
        <v>34102619.960000001</v>
      </c>
      <c r="AK4" s="128">
        <f t="shared" si="2"/>
        <v>27264182</v>
      </c>
      <c r="AL4" s="128">
        <f t="shared" si="2"/>
        <v>3610713.64</v>
      </c>
      <c r="AM4" s="128">
        <f t="shared" si="2"/>
        <v>453958487.01999992</v>
      </c>
      <c r="AN4" s="128">
        <f t="shared" si="2"/>
        <v>359649048.13999993</v>
      </c>
      <c r="AO4" s="128">
        <f t="shared" si="2"/>
        <v>94309438.879999995</v>
      </c>
      <c r="AP4" s="128">
        <f t="shared" si="2"/>
        <v>454500.19000000006</v>
      </c>
      <c r="AQ4" s="128">
        <f t="shared" si="2"/>
        <v>2610197.31</v>
      </c>
      <c r="AR4" s="128">
        <f t="shared" si="2"/>
        <v>363094573.09999996</v>
      </c>
      <c r="AS4" s="128">
        <f t="shared" si="2"/>
        <v>4647007838.6199999</v>
      </c>
      <c r="AT4" s="128"/>
      <c r="AU4" s="128"/>
      <c r="AV4" s="128">
        <f t="shared" si="2"/>
        <v>664229776.76999998</v>
      </c>
      <c r="AW4" s="128">
        <f t="shared" si="2"/>
        <v>35671996.489999995</v>
      </c>
      <c r="AX4" s="128">
        <f t="shared" si="2"/>
        <v>9875774</v>
      </c>
      <c r="AY4" s="128">
        <f t="shared" si="2"/>
        <v>23030312.440000005</v>
      </c>
      <c r="AZ4" s="128">
        <f t="shared" si="2"/>
        <v>215545708.98999995</v>
      </c>
      <c r="BA4" s="128">
        <f t="shared" si="2"/>
        <v>17450949.960000001</v>
      </c>
      <c r="BB4" s="128">
        <f t="shared" si="2"/>
        <v>15511528.270000001</v>
      </c>
      <c r="BC4" s="128">
        <f t="shared" si="2"/>
        <v>279106941.09000003</v>
      </c>
      <c r="BD4" s="128">
        <f t="shared" si="2"/>
        <v>14969516.080000002</v>
      </c>
      <c r="BE4" s="128">
        <f t="shared" si="2"/>
        <v>12457551.540000001</v>
      </c>
      <c r="BF4" s="128">
        <f t="shared" si="2"/>
        <v>58142487.710000008</v>
      </c>
      <c r="BG4" s="128">
        <f t="shared" si="2"/>
        <v>76172496.320000008</v>
      </c>
      <c r="BH4" s="128">
        <f t="shared" si="2"/>
        <v>69587372.600000009</v>
      </c>
      <c r="BI4" s="128">
        <f t="shared" si="2"/>
        <v>6585123.7200000007</v>
      </c>
      <c r="BJ4" s="128">
        <f t="shared" si="2"/>
        <v>125149146.34</v>
      </c>
      <c r="BK4" s="128">
        <f t="shared" si="2"/>
        <v>90295627.340000004</v>
      </c>
      <c r="BL4" s="128">
        <f t="shared" si="2"/>
        <v>34853519</v>
      </c>
      <c r="BM4" s="128">
        <f t="shared" si="2"/>
        <v>26009248.939999998</v>
      </c>
      <c r="BN4" s="128">
        <f t="shared" si="2"/>
        <v>52100499.779999994</v>
      </c>
      <c r="BO4" s="128">
        <f t="shared" si="2"/>
        <v>64072344.870000005</v>
      </c>
      <c r="BP4" s="128">
        <f t="shared" si="2"/>
        <v>5150648.29</v>
      </c>
      <c r="BQ4" s="128">
        <f t="shared" ref="BQ4:DA4" si="3">BQ64+BQ65+BQ66+BQ67+BQ68+BQ69+BQ70+BQ71+BQ72+BQ74</f>
        <v>148352000.81999999</v>
      </c>
      <c r="BR4" s="128">
        <f t="shared" si="3"/>
        <v>23282589.48</v>
      </c>
      <c r="BS4" s="128">
        <f t="shared" si="3"/>
        <v>29912539.510000002</v>
      </c>
      <c r="BT4" s="128">
        <f t="shared" si="3"/>
        <v>91694595.029999986</v>
      </c>
      <c r="BU4" s="128">
        <f t="shared" si="3"/>
        <v>19289514.350000001</v>
      </c>
      <c r="BV4" s="128">
        <f t="shared" si="3"/>
        <v>9610360.9800000004</v>
      </c>
      <c r="BW4" s="128">
        <f t="shared" si="3"/>
        <v>46866716.120000005</v>
      </c>
      <c r="BX4" s="128">
        <f t="shared" si="3"/>
        <v>45038045.25</v>
      </c>
      <c r="BY4" s="128">
        <f t="shared" si="3"/>
        <v>1405686.87</v>
      </c>
      <c r="BZ4" s="128">
        <f t="shared" si="3"/>
        <v>422983.99999999994</v>
      </c>
      <c r="CA4" s="128">
        <f t="shared" si="3"/>
        <v>796008.05999999994</v>
      </c>
      <c r="CB4" s="128">
        <f t="shared" si="3"/>
        <v>734181281.12</v>
      </c>
      <c r="CC4" s="128">
        <f t="shared" si="3"/>
        <v>693566112.07000005</v>
      </c>
      <c r="CD4" s="128">
        <f t="shared" si="3"/>
        <v>40615169.050000004</v>
      </c>
      <c r="CE4" s="128">
        <f t="shared" si="3"/>
        <v>64612594.93</v>
      </c>
      <c r="CF4" s="128">
        <f t="shared" si="3"/>
        <v>9490386.8199999984</v>
      </c>
      <c r="CG4" s="128">
        <f t="shared" si="3"/>
        <v>3578251.06</v>
      </c>
      <c r="CH4" s="128">
        <f t="shared" si="3"/>
        <v>5549244.5699999994</v>
      </c>
      <c r="CI4" s="128">
        <f t="shared" si="3"/>
        <v>29425532.190000001</v>
      </c>
      <c r="CJ4" s="128">
        <f t="shared" si="3"/>
        <v>113843625</v>
      </c>
      <c r="CK4" s="128">
        <f t="shared" si="3"/>
        <v>6329758.0700000003</v>
      </c>
      <c r="CL4" s="128">
        <f t="shared" si="3"/>
        <v>2887621108.8799992</v>
      </c>
      <c r="CM4" s="128">
        <f t="shared" si="3"/>
        <v>216615465.92000002</v>
      </c>
      <c r="CN4" s="128"/>
      <c r="CO4" s="128"/>
      <c r="CP4" s="128"/>
      <c r="CQ4" s="128">
        <f t="shared" si="3"/>
        <v>14920353.74</v>
      </c>
      <c r="CR4" s="128">
        <f t="shared" si="3"/>
        <v>141665139.18000001</v>
      </c>
      <c r="CS4" s="128">
        <f t="shared" si="3"/>
        <v>36146564.18</v>
      </c>
      <c r="CT4" s="128">
        <f t="shared" si="3"/>
        <v>5876984.8800000008</v>
      </c>
      <c r="CU4" s="128">
        <f t="shared" si="3"/>
        <v>4166761.63</v>
      </c>
      <c r="CV4" s="128">
        <f t="shared" si="3"/>
        <v>3849598.97</v>
      </c>
      <c r="CW4" s="128">
        <f t="shared" si="3"/>
        <v>20904655</v>
      </c>
      <c r="CX4" s="128">
        <f t="shared" si="3"/>
        <v>90334475.349999994</v>
      </c>
      <c r="CY4" s="128">
        <f t="shared" si="3"/>
        <v>20365277.879999995</v>
      </c>
      <c r="CZ4" s="128">
        <f t="shared" si="3"/>
        <v>0</v>
      </c>
      <c r="DA4" s="128">
        <f t="shared" si="3"/>
        <v>0</v>
      </c>
    </row>
    <row r="5" spans="1:105" s="125" customFormat="1" x14ac:dyDescent="0.2">
      <c r="A5" s="125" t="str">
        <f>A76</f>
        <v>Accumulated Amortization</v>
      </c>
      <c r="B5" s="192" t="s">
        <v>654</v>
      </c>
      <c r="C5" s="195">
        <v>2002</v>
      </c>
      <c r="D5" s="128">
        <f>D76</f>
        <v>-1879594</v>
      </c>
      <c r="E5" s="128">
        <f t="shared" ref="E5:BP5" si="4">E76</f>
        <v>-58993357</v>
      </c>
      <c r="F5" s="128">
        <f t="shared" si="4"/>
        <v>-26585796</v>
      </c>
      <c r="G5" s="128">
        <f t="shared" si="4"/>
        <v>-1668875.53</v>
      </c>
      <c r="H5" s="128">
        <f t="shared" si="4"/>
        <v>-3939992</v>
      </c>
      <c r="I5" s="128">
        <f t="shared" si="4"/>
        <v>-74822444.640000001</v>
      </c>
      <c r="J5" s="128">
        <f t="shared" si="4"/>
        <v>-49395291</v>
      </c>
      <c r="K5" s="128">
        <f t="shared" si="4"/>
        <v>-5082552.24</v>
      </c>
      <c r="L5" s="128">
        <f t="shared" si="4"/>
        <v>-1115273.68</v>
      </c>
      <c r="M5" s="128">
        <f t="shared" si="4"/>
        <v>-6283218</v>
      </c>
      <c r="N5" s="128">
        <f t="shared" si="4"/>
        <v>-97704.34</v>
      </c>
      <c r="O5" s="128">
        <f t="shared" si="4"/>
        <v>-7935404.6799999997</v>
      </c>
      <c r="P5" s="128">
        <f t="shared" si="4"/>
        <v>-174666.81</v>
      </c>
      <c r="Q5" s="128">
        <f t="shared" si="4"/>
        <v>-287022.40999999997</v>
      </c>
      <c r="R5" s="128">
        <f t="shared" si="4"/>
        <v>-9163777.4399999995</v>
      </c>
      <c r="S5" s="128">
        <f t="shared" si="4"/>
        <v>-242462445.59999999</v>
      </c>
      <c r="T5" s="128">
        <f t="shared" si="4"/>
        <v>-22089553</v>
      </c>
      <c r="U5" s="128">
        <f t="shared" si="4"/>
        <v>0</v>
      </c>
      <c r="V5" s="128">
        <f t="shared" si="4"/>
        <v>-3119991.86</v>
      </c>
      <c r="W5" s="128">
        <f t="shared" si="4"/>
        <v>-5712363.9199999999</v>
      </c>
      <c r="X5" s="128">
        <f t="shared" si="4"/>
        <v>-25965812.649999999</v>
      </c>
      <c r="Y5" s="128">
        <f t="shared" si="4"/>
        <v>-10032370.270000001</v>
      </c>
      <c r="Z5" s="128">
        <f t="shared" si="4"/>
        <v>-5018437.8099999996</v>
      </c>
      <c r="AA5" s="128">
        <f t="shared" si="4"/>
        <v>-590856.48</v>
      </c>
      <c r="AB5" s="128">
        <f t="shared" si="4"/>
        <v>-32471812.18</v>
      </c>
      <c r="AC5" s="128">
        <f t="shared" si="4"/>
        <v>-66962401.340000004</v>
      </c>
      <c r="AD5" s="128"/>
      <c r="AE5" s="128"/>
      <c r="AF5" s="128">
        <f t="shared" si="4"/>
        <v>-7253937.5700000003</v>
      </c>
      <c r="AG5" s="128">
        <f t="shared" si="4"/>
        <v>-10879939.520000001</v>
      </c>
      <c r="AH5" s="128"/>
      <c r="AI5" s="128"/>
      <c r="AJ5" s="128">
        <f t="shared" si="4"/>
        <v>-4317118.9400000004</v>
      </c>
      <c r="AK5" s="128">
        <f t="shared" si="4"/>
        <v>-3489690</v>
      </c>
      <c r="AL5" s="128">
        <f t="shared" si="4"/>
        <v>-2352294.5299999998</v>
      </c>
      <c r="AM5" s="128">
        <f t="shared" si="4"/>
        <v>-200264228.63999999</v>
      </c>
      <c r="AN5" s="128">
        <f t="shared" si="4"/>
        <v>-161095015.69</v>
      </c>
      <c r="AO5" s="128">
        <f t="shared" si="4"/>
        <v>-39169212.950000003</v>
      </c>
      <c r="AP5" s="128">
        <f t="shared" si="4"/>
        <v>-74143.56</v>
      </c>
      <c r="AQ5" s="128">
        <f t="shared" si="4"/>
        <v>-375557.61</v>
      </c>
      <c r="AR5" s="128">
        <f t="shared" si="4"/>
        <v>-130368467.52</v>
      </c>
      <c r="AS5" s="128">
        <f t="shared" si="4"/>
        <v>-1788749833.55</v>
      </c>
      <c r="AT5" s="128"/>
      <c r="AU5" s="128"/>
      <c r="AV5" s="128">
        <f t="shared" si="4"/>
        <v>-329164539.82999998</v>
      </c>
      <c r="AW5" s="128">
        <f t="shared" si="4"/>
        <v>-15991307.050000001</v>
      </c>
      <c r="AX5" s="128">
        <f t="shared" si="4"/>
        <v>-4961952</v>
      </c>
      <c r="AY5" s="128">
        <f t="shared" si="4"/>
        <v>-3899891.22</v>
      </c>
      <c r="AZ5" s="128">
        <f t="shared" si="4"/>
        <v>-85286078.640000001</v>
      </c>
      <c r="BA5" s="128">
        <f t="shared" si="4"/>
        <v>-7196007.2199999997</v>
      </c>
      <c r="BB5" s="128">
        <f t="shared" si="4"/>
        <v>-1979987.2</v>
      </c>
      <c r="BC5" s="128">
        <f t="shared" si="4"/>
        <v>-112478538.12</v>
      </c>
      <c r="BD5" s="128">
        <f t="shared" si="4"/>
        <v>-6292184.0300000003</v>
      </c>
      <c r="BE5" s="128">
        <f t="shared" si="4"/>
        <v>-7229900.8799999999</v>
      </c>
      <c r="BF5" s="128">
        <f t="shared" si="4"/>
        <v>-27271227.849999998</v>
      </c>
      <c r="BG5" s="128">
        <f t="shared" si="4"/>
        <v>-31189073.93</v>
      </c>
      <c r="BH5" s="128">
        <f t="shared" si="4"/>
        <v>-27780811.960000001</v>
      </c>
      <c r="BI5" s="128">
        <f t="shared" si="4"/>
        <v>-3408261.97</v>
      </c>
      <c r="BJ5" s="128">
        <f t="shared" si="4"/>
        <v>-49669374</v>
      </c>
      <c r="BK5" s="128">
        <f t="shared" si="4"/>
        <v>-35220377</v>
      </c>
      <c r="BL5" s="128">
        <f t="shared" si="4"/>
        <v>-14448997</v>
      </c>
      <c r="BM5" s="128">
        <f t="shared" si="4"/>
        <v>-10815353.58</v>
      </c>
      <c r="BN5" s="128">
        <f t="shared" si="4"/>
        <v>-20840122.670000002</v>
      </c>
      <c r="BO5" s="128">
        <f t="shared" si="4"/>
        <v>-26463420.059999999</v>
      </c>
      <c r="BP5" s="128">
        <f t="shared" si="4"/>
        <v>-844044.88</v>
      </c>
      <c r="BQ5" s="128">
        <f t="shared" ref="BQ5:CY5" si="5">BQ76</f>
        <v>-28264787.039999999</v>
      </c>
      <c r="BR5" s="128">
        <f t="shared" si="5"/>
        <v>-9836337.6400000006</v>
      </c>
      <c r="BS5" s="128">
        <f t="shared" si="5"/>
        <v>-15907290.99</v>
      </c>
      <c r="BT5" s="128">
        <f t="shared" si="5"/>
        <v>-54164794.359999999</v>
      </c>
      <c r="BU5" s="128">
        <f t="shared" si="5"/>
        <v>-10270309.02</v>
      </c>
      <c r="BV5" s="128">
        <f t="shared" si="5"/>
        <v>-4678791.9800000004</v>
      </c>
      <c r="BW5" s="128">
        <f t="shared" si="5"/>
        <v>-6889841.3700000001</v>
      </c>
      <c r="BX5" s="128">
        <f t="shared" si="5"/>
        <v>-6780525.8300000001</v>
      </c>
      <c r="BY5" s="128">
        <f t="shared" si="5"/>
        <v>-82776.73</v>
      </c>
      <c r="BZ5" s="128">
        <f t="shared" si="5"/>
        <v>-26538.81</v>
      </c>
      <c r="CA5" s="128">
        <f t="shared" si="5"/>
        <v>-8268.2099999999991</v>
      </c>
      <c r="CB5" s="128">
        <f t="shared" si="5"/>
        <v>-298520450.38999999</v>
      </c>
      <c r="CC5" s="128">
        <f t="shared" si="5"/>
        <v>-278330784.38</v>
      </c>
      <c r="CD5" s="128">
        <f t="shared" si="5"/>
        <v>-20189666.010000002</v>
      </c>
      <c r="CE5" s="128">
        <f t="shared" si="5"/>
        <v>-33520939.449999999</v>
      </c>
      <c r="CF5" s="128">
        <f t="shared" si="5"/>
        <v>-5338463.04</v>
      </c>
      <c r="CG5" s="128">
        <f t="shared" si="5"/>
        <v>-302091.43</v>
      </c>
      <c r="CH5" s="128">
        <f t="shared" si="5"/>
        <v>-522937.02</v>
      </c>
      <c r="CI5" s="128">
        <f t="shared" si="5"/>
        <v>-11021800.73</v>
      </c>
      <c r="CJ5" s="128">
        <f t="shared" si="5"/>
        <v>-55417366</v>
      </c>
      <c r="CK5" s="128">
        <f t="shared" si="5"/>
        <v>-857873.54</v>
      </c>
      <c r="CL5" s="128">
        <f t="shared" si="5"/>
        <v>-1264225545.3399999</v>
      </c>
      <c r="CM5" s="128">
        <f t="shared" si="5"/>
        <v>-90765635.650000006</v>
      </c>
      <c r="CN5" s="128"/>
      <c r="CO5" s="128"/>
      <c r="CP5" s="128"/>
      <c r="CQ5" s="128">
        <f t="shared" si="5"/>
        <v>-6406421.6899999995</v>
      </c>
      <c r="CR5" s="128">
        <f t="shared" si="5"/>
        <v>-53876746.060000002</v>
      </c>
      <c r="CS5" s="128">
        <f t="shared" si="5"/>
        <v>-16877605.359999999</v>
      </c>
      <c r="CT5" s="128">
        <f t="shared" si="5"/>
        <v>-3458761.52</v>
      </c>
      <c r="CU5" s="128">
        <f t="shared" si="5"/>
        <v>-419303</v>
      </c>
      <c r="CV5" s="128">
        <f t="shared" si="5"/>
        <v>-1762466.31</v>
      </c>
      <c r="CW5" s="128">
        <f t="shared" si="5"/>
        <v>-2236024</v>
      </c>
      <c r="CX5" s="128">
        <f t="shared" si="5"/>
        <v>-36946344.020000003</v>
      </c>
      <c r="CY5" s="128">
        <f t="shared" si="5"/>
        <v>-3124370.24</v>
      </c>
      <c r="CZ5" s="128"/>
      <c r="DA5" s="128"/>
    </row>
    <row r="6" spans="1:105" s="125" customFormat="1" x14ac:dyDescent="0.2">
      <c r="A6" s="199" t="s">
        <v>241</v>
      </c>
      <c r="B6" s="192"/>
      <c r="C6" s="195">
        <v>2002</v>
      </c>
      <c r="D6" s="128">
        <f>D61</f>
        <v>200588</v>
      </c>
      <c r="E6" s="128">
        <f t="shared" ref="E6:BP6" si="6">E61</f>
        <v>5813292</v>
      </c>
      <c r="F6" s="128">
        <f t="shared" si="6"/>
        <v>2873504</v>
      </c>
      <c r="G6" s="128">
        <f t="shared" si="6"/>
        <v>703124.06</v>
      </c>
      <c r="H6" s="128">
        <f t="shared" si="6"/>
        <v>1925441</v>
      </c>
      <c r="I6" s="128">
        <f t="shared" si="6"/>
        <v>5195739.28</v>
      </c>
      <c r="J6" s="128">
        <f t="shared" si="6"/>
        <v>4490645</v>
      </c>
      <c r="K6" s="128">
        <f t="shared" si="6"/>
        <v>464029.11</v>
      </c>
      <c r="L6" s="128">
        <f t="shared" si="6"/>
        <v>39855.129999999997</v>
      </c>
      <c r="M6" s="128">
        <f t="shared" si="6"/>
        <v>2589054</v>
      </c>
      <c r="N6" s="128">
        <f t="shared" si="6"/>
        <v>46139.13</v>
      </c>
      <c r="O6" s="128">
        <f t="shared" si="6"/>
        <v>786449.64</v>
      </c>
      <c r="P6" s="128">
        <f t="shared" si="6"/>
        <v>94115.79</v>
      </c>
      <c r="Q6" s="128">
        <f t="shared" si="6"/>
        <v>0</v>
      </c>
      <c r="R6" s="128">
        <f t="shared" si="6"/>
        <v>694112.11</v>
      </c>
      <c r="S6" s="128">
        <f t="shared" si="6"/>
        <v>26258868.620000001</v>
      </c>
      <c r="T6" s="128">
        <f t="shared" si="6"/>
        <v>7728960</v>
      </c>
      <c r="U6" s="128">
        <f t="shared" si="6"/>
        <v>804129.42</v>
      </c>
      <c r="V6" s="128">
        <f t="shared" si="6"/>
        <v>222382</v>
      </c>
      <c r="W6" s="128">
        <f t="shared" si="6"/>
        <v>1203079.23</v>
      </c>
      <c r="X6" s="128">
        <f t="shared" si="6"/>
        <v>1990659.62</v>
      </c>
      <c r="Y6" s="128">
        <f t="shared" si="6"/>
        <v>1808004.89</v>
      </c>
      <c r="Z6" s="128">
        <f t="shared" si="6"/>
        <v>328189.19</v>
      </c>
      <c r="AA6" s="128">
        <f t="shared" si="6"/>
        <v>35210.160000000003</v>
      </c>
      <c r="AB6" s="128">
        <f t="shared" si="6"/>
        <v>2595572.2400000002</v>
      </c>
      <c r="AC6" s="128">
        <f t="shared" si="6"/>
        <v>4095866.94</v>
      </c>
      <c r="AD6" s="128"/>
      <c r="AE6" s="128"/>
      <c r="AF6" s="128">
        <f t="shared" si="6"/>
        <v>662196.04</v>
      </c>
      <c r="AG6" s="128">
        <f t="shared" si="6"/>
        <v>4746026.7</v>
      </c>
      <c r="AH6" s="128"/>
      <c r="AI6" s="128"/>
      <c r="AJ6" s="128">
        <f t="shared" si="6"/>
        <v>1928390.53</v>
      </c>
      <c r="AK6" s="128">
        <f t="shared" si="6"/>
        <v>1768393</v>
      </c>
      <c r="AL6" s="128">
        <f t="shared" si="6"/>
        <v>172926.55</v>
      </c>
      <c r="AM6" s="128">
        <f t="shared" si="6"/>
        <v>17001949.309999999</v>
      </c>
      <c r="AN6" s="128">
        <f t="shared" si="6"/>
        <v>13136514.369999999</v>
      </c>
      <c r="AO6" s="128">
        <f t="shared" si="6"/>
        <v>3865434.94</v>
      </c>
      <c r="AP6" s="128">
        <f t="shared" si="6"/>
        <v>54985.09</v>
      </c>
      <c r="AQ6" s="128">
        <f t="shared" si="6"/>
        <v>167303.51999999999</v>
      </c>
      <c r="AR6" s="128">
        <f t="shared" si="6"/>
        <v>12693757.220000001</v>
      </c>
      <c r="AS6" s="128">
        <f t="shared" si="6"/>
        <v>170067607.49000001</v>
      </c>
      <c r="AT6" s="128"/>
      <c r="AU6" s="128"/>
      <c r="AV6" s="128">
        <f t="shared" si="6"/>
        <v>23431728.52</v>
      </c>
      <c r="AW6" s="128">
        <f t="shared" si="6"/>
        <v>1440711.58</v>
      </c>
      <c r="AX6" s="128">
        <f t="shared" si="6"/>
        <v>432896</v>
      </c>
      <c r="AY6" s="128">
        <f t="shared" si="6"/>
        <v>1389432.67</v>
      </c>
      <c r="AZ6" s="128">
        <f t="shared" si="6"/>
        <v>7184857.1600000001</v>
      </c>
      <c r="BA6" s="128">
        <f t="shared" si="6"/>
        <v>662165.6</v>
      </c>
      <c r="BB6" s="128">
        <f t="shared" si="6"/>
        <v>764954.37</v>
      </c>
      <c r="BC6" s="128">
        <f t="shared" si="6"/>
        <v>10886415.07</v>
      </c>
      <c r="BD6" s="128">
        <f t="shared" si="6"/>
        <v>504618.04</v>
      </c>
      <c r="BE6" s="128">
        <f t="shared" si="6"/>
        <v>495283.55</v>
      </c>
      <c r="BF6" s="128">
        <f t="shared" si="6"/>
        <v>1720527.92</v>
      </c>
      <c r="BG6" s="128">
        <f t="shared" si="6"/>
        <v>2788972.15</v>
      </c>
      <c r="BH6" s="128">
        <f t="shared" si="6"/>
        <v>2551080.23</v>
      </c>
      <c r="BI6" s="128">
        <f t="shared" si="6"/>
        <v>237891.92</v>
      </c>
      <c r="BJ6" s="128">
        <f t="shared" si="6"/>
        <v>5736111.3300000001</v>
      </c>
      <c r="BK6" s="128">
        <f t="shared" si="6"/>
        <v>2866238.33</v>
      </c>
      <c r="BL6" s="128">
        <f t="shared" si="6"/>
        <v>2869873</v>
      </c>
      <c r="BM6" s="128">
        <f t="shared" si="6"/>
        <v>1003589.76</v>
      </c>
      <c r="BN6" s="128">
        <f t="shared" si="6"/>
        <v>2243455.21</v>
      </c>
      <c r="BO6" s="128">
        <f t="shared" si="6"/>
        <v>2266176.37</v>
      </c>
      <c r="BP6" s="128">
        <f t="shared" si="6"/>
        <v>376369.68</v>
      </c>
      <c r="BQ6" s="128">
        <f t="shared" ref="BQ6:DA6" si="7">BQ61</f>
        <v>9943269.8100000005</v>
      </c>
      <c r="BR6" s="128">
        <f t="shared" si="7"/>
        <v>811303.38</v>
      </c>
      <c r="BS6" s="128">
        <f t="shared" si="7"/>
        <v>1298982.96</v>
      </c>
      <c r="BT6" s="128">
        <f t="shared" si="7"/>
        <v>3079079.54</v>
      </c>
      <c r="BU6" s="128">
        <f t="shared" si="7"/>
        <v>557579.53</v>
      </c>
      <c r="BV6" s="128">
        <f t="shared" si="7"/>
        <v>325647.01</v>
      </c>
      <c r="BW6" s="128">
        <f t="shared" si="7"/>
        <v>2377167.85</v>
      </c>
      <c r="BX6" s="128">
        <f t="shared" si="7"/>
        <v>2287624.6</v>
      </c>
      <c r="BY6" s="128">
        <f t="shared" si="7"/>
        <v>68042.73</v>
      </c>
      <c r="BZ6" s="128">
        <f t="shared" si="7"/>
        <v>21500.52</v>
      </c>
      <c r="CA6" s="128">
        <f t="shared" si="7"/>
        <v>138260.29999999999</v>
      </c>
      <c r="CB6" s="128">
        <f t="shared" si="7"/>
        <v>24705866.420000002</v>
      </c>
      <c r="CC6" s="128">
        <f t="shared" si="7"/>
        <v>23161281.030000001</v>
      </c>
      <c r="CD6" s="128">
        <f t="shared" si="7"/>
        <v>1544585.39</v>
      </c>
      <c r="CE6" s="128">
        <f t="shared" si="7"/>
        <v>2455890.16</v>
      </c>
      <c r="CF6" s="128">
        <f t="shared" si="7"/>
        <v>349269.84</v>
      </c>
      <c r="CG6" s="128">
        <f t="shared" si="7"/>
        <v>146008.26999999999</v>
      </c>
      <c r="CH6" s="128">
        <f t="shared" si="7"/>
        <v>199657.38</v>
      </c>
      <c r="CI6" s="128">
        <f t="shared" si="7"/>
        <v>988309.07</v>
      </c>
      <c r="CJ6" s="128">
        <f t="shared" si="7"/>
        <v>3974007</v>
      </c>
      <c r="CK6" s="128">
        <f t="shared" si="7"/>
        <v>292623.09000000003</v>
      </c>
      <c r="CL6" s="128">
        <f t="shared" si="7"/>
        <v>121993909.73</v>
      </c>
      <c r="CM6" s="128">
        <f t="shared" si="7"/>
        <v>8193237.6399999997</v>
      </c>
      <c r="CN6" s="128"/>
      <c r="CO6" s="128"/>
      <c r="CP6" s="128"/>
      <c r="CQ6" s="128">
        <f t="shared" si="7"/>
        <v>467289.41</v>
      </c>
      <c r="CR6" s="128">
        <f t="shared" si="7"/>
        <v>5153482.53</v>
      </c>
      <c r="CS6" s="128">
        <f t="shared" si="7"/>
        <v>1187764.69</v>
      </c>
      <c r="CT6" s="128">
        <f t="shared" si="7"/>
        <v>228534.35</v>
      </c>
      <c r="CU6" s="128">
        <f t="shared" si="7"/>
        <v>188245</v>
      </c>
      <c r="CV6" s="128">
        <f t="shared" si="7"/>
        <v>148151</v>
      </c>
      <c r="CW6" s="128">
        <f t="shared" si="7"/>
        <v>1034835</v>
      </c>
      <c r="CX6" s="128">
        <f t="shared" si="7"/>
        <v>3248621.64</v>
      </c>
      <c r="CY6" s="128">
        <f t="shared" si="7"/>
        <v>1379909.82</v>
      </c>
      <c r="CZ6" s="128">
        <f t="shared" si="7"/>
        <v>0</v>
      </c>
      <c r="DA6" s="128">
        <f t="shared" si="7"/>
        <v>0</v>
      </c>
    </row>
    <row r="7" spans="1:105" s="125" customFormat="1" x14ac:dyDescent="0.2">
      <c r="A7" s="125" t="s">
        <v>349</v>
      </c>
      <c r="B7" s="125" t="s">
        <v>357</v>
      </c>
      <c r="C7" s="195">
        <v>2002</v>
      </c>
      <c r="D7" s="129">
        <f>D169</f>
        <v>101324</v>
      </c>
      <c r="E7" s="129">
        <f t="shared" ref="E7:BP7" si="8">E169</f>
        <v>11780010</v>
      </c>
      <c r="F7" s="129">
        <f t="shared" si="8"/>
        <v>2573778</v>
      </c>
      <c r="G7" s="129">
        <f t="shared" si="8"/>
        <v>973769.74</v>
      </c>
      <c r="H7" s="129">
        <f t="shared" si="8"/>
        <v>2484370</v>
      </c>
      <c r="I7" s="129">
        <f t="shared" si="8"/>
        <v>4257060.33</v>
      </c>
      <c r="J7" s="129">
        <f t="shared" si="8"/>
        <v>15814852</v>
      </c>
      <c r="K7" s="129">
        <f t="shared" si="8"/>
        <v>596695.59</v>
      </c>
      <c r="L7" s="129">
        <f t="shared" si="8"/>
        <v>1702</v>
      </c>
      <c r="M7" s="129">
        <f t="shared" si="8"/>
        <v>3134430</v>
      </c>
      <c r="N7" s="129">
        <f t="shared" si="8"/>
        <v>25192</v>
      </c>
      <c r="O7" s="129">
        <f t="shared" si="8"/>
        <v>637632.23</v>
      </c>
      <c r="P7" s="129">
        <f t="shared" si="8"/>
        <v>159051</v>
      </c>
      <c r="Q7" s="129">
        <f t="shared" si="8"/>
        <v>6920</v>
      </c>
      <c r="R7" s="129">
        <f t="shared" si="8"/>
        <v>467078.64</v>
      </c>
      <c r="S7" s="129">
        <f t="shared" si="8"/>
        <v>40305532</v>
      </c>
      <c r="T7" s="129">
        <f t="shared" si="8"/>
        <v>17134598</v>
      </c>
      <c r="U7" s="129">
        <f t="shared" si="8"/>
        <v>1418047.2</v>
      </c>
      <c r="V7" s="129">
        <f t="shared" si="8"/>
        <v>211818</v>
      </c>
      <c r="W7" s="129">
        <f t="shared" si="8"/>
        <v>1294943.07</v>
      </c>
      <c r="X7" s="129">
        <f t="shared" si="8"/>
        <v>2518786.13</v>
      </c>
      <c r="Y7" s="129">
        <f t="shared" si="8"/>
        <v>4296122.4400000004</v>
      </c>
      <c r="Z7" s="129">
        <f t="shared" si="8"/>
        <v>87334.399999999994</v>
      </c>
      <c r="AA7" s="129">
        <f t="shared" si="8"/>
        <v>0</v>
      </c>
      <c r="AB7" s="129">
        <f t="shared" si="8"/>
        <v>0</v>
      </c>
      <c r="AC7" s="129">
        <f t="shared" si="8"/>
        <v>4588505.3600000003</v>
      </c>
      <c r="AD7" s="129"/>
      <c r="AE7" s="129"/>
      <c r="AF7" s="129">
        <f t="shared" si="8"/>
        <v>952778.5</v>
      </c>
      <c r="AG7" s="129">
        <f t="shared" si="8"/>
        <v>6779151</v>
      </c>
      <c r="AH7" s="129"/>
      <c r="AI7" s="129"/>
      <c r="AJ7" s="129">
        <f t="shared" si="8"/>
        <v>586071.74</v>
      </c>
      <c r="AK7" s="129">
        <f t="shared" si="8"/>
        <v>2228019</v>
      </c>
      <c r="AL7" s="129">
        <f t="shared" si="8"/>
        <v>135450.07</v>
      </c>
      <c r="AM7" s="129">
        <f t="shared" si="8"/>
        <v>23503157.240000002</v>
      </c>
      <c r="AN7" s="129">
        <f t="shared" si="8"/>
        <v>17594576</v>
      </c>
      <c r="AO7" s="129">
        <f t="shared" si="8"/>
        <v>5908581.2400000002</v>
      </c>
      <c r="AP7" s="129">
        <f t="shared" si="8"/>
        <v>122707.49</v>
      </c>
      <c r="AQ7" s="129">
        <f t="shared" si="8"/>
        <v>23636.25</v>
      </c>
      <c r="AR7" s="129">
        <f t="shared" si="8"/>
        <v>18344338</v>
      </c>
      <c r="AS7" s="129">
        <f t="shared" si="8"/>
        <v>268093253.31</v>
      </c>
      <c r="AT7" s="129"/>
      <c r="AU7" s="129"/>
      <c r="AV7" s="129">
        <f t="shared" si="8"/>
        <v>31500913</v>
      </c>
      <c r="AW7" s="129">
        <f t="shared" si="8"/>
        <v>831533.95</v>
      </c>
      <c r="AX7" s="129">
        <f t="shared" si="8"/>
        <v>331580</v>
      </c>
      <c r="AY7" s="129">
        <f t="shared" si="8"/>
        <v>3628553.13</v>
      </c>
      <c r="AZ7" s="129">
        <f t="shared" si="8"/>
        <v>12325157</v>
      </c>
      <c r="BA7" s="129">
        <f t="shared" si="8"/>
        <v>262133</v>
      </c>
      <c r="BB7" s="129">
        <f t="shared" si="8"/>
        <v>1502046.92</v>
      </c>
      <c r="BC7" s="129">
        <f t="shared" si="8"/>
        <v>19046343</v>
      </c>
      <c r="BD7" s="129">
        <f t="shared" si="8"/>
        <v>273591</v>
      </c>
      <c r="BE7" s="129">
        <f t="shared" si="8"/>
        <v>291411.56</v>
      </c>
      <c r="BF7" s="129">
        <f t="shared" si="8"/>
        <v>4810757</v>
      </c>
      <c r="BG7" s="129">
        <f t="shared" si="8"/>
        <v>1942999.39</v>
      </c>
      <c r="BH7" s="129">
        <f t="shared" si="8"/>
        <v>1793159.46</v>
      </c>
      <c r="BI7" s="129">
        <f t="shared" si="8"/>
        <v>149839.93</v>
      </c>
      <c r="BJ7" s="129">
        <f t="shared" si="8"/>
        <v>6791920</v>
      </c>
      <c r="BK7" s="129">
        <f t="shared" si="8"/>
        <v>4477491</v>
      </c>
      <c r="BL7" s="129">
        <f t="shared" si="8"/>
        <v>2314429</v>
      </c>
      <c r="BM7" s="129">
        <f t="shared" si="8"/>
        <v>1652856.35</v>
      </c>
      <c r="BN7" s="129">
        <f t="shared" si="8"/>
        <v>5917050</v>
      </c>
      <c r="BO7" s="129">
        <f t="shared" si="8"/>
        <v>1835771</v>
      </c>
      <c r="BP7" s="129">
        <f t="shared" si="8"/>
        <v>55726.3</v>
      </c>
      <c r="BQ7" s="129">
        <f t="shared" ref="BQ7:DA7" si="9">BQ169</f>
        <v>8530376</v>
      </c>
      <c r="BR7" s="129">
        <f t="shared" si="9"/>
        <v>942854.81</v>
      </c>
      <c r="BS7" s="129">
        <f t="shared" si="9"/>
        <v>974127</v>
      </c>
      <c r="BT7" s="129">
        <f t="shared" si="9"/>
        <v>4029764.02</v>
      </c>
      <c r="BU7" s="129">
        <f t="shared" si="9"/>
        <v>642931.51</v>
      </c>
      <c r="BV7" s="129">
        <f t="shared" si="9"/>
        <v>191526.27</v>
      </c>
      <c r="BW7" s="129">
        <f t="shared" si="9"/>
        <v>2698415</v>
      </c>
      <c r="BX7" s="129">
        <f t="shared" si="9"/>
        <v>2419543</v>
      </c>
      <c r="BY7" s="129">
        <f t="shared" si="9"/>
        <v>241415</v>
      </c>
      <c r="BZ7" s="129">
        <f t="shared" si="9"/>
        <v>37457</v>
      </c>
      <c r="CA7" s="129">
        <f t="shared" si="9"/>
        <v>360687.5</v>
      </c>
      <c r="CB7" s="129">
        <f t="shared" si="9"/>
        <v>33509945.039999999</v>
      </c>
      <c r="CC7" s="129">
        <f t="shared" si="9"/>
        <v>32018576</v>
      </c>
      <c r="CD7" s="129">
        <f t="shared" si="9"/>
        <v>1491369.04</v>
      </c>
      <c r="CE7" s="129">
        <f t="shared" si="9"/>
        <v>2228519</v>
      </c>
      <c r="CF7" s="129">
        <f t="shared" si="9"/>
        <v>508993</v>
      </c>
      <c r="CG7" s="129">
        <f t="shared" si="9"/>
        <v>233282</v>
      </c>
      <c r="CH7" s="129">
        <f t="shared" si="9"/>
        <v>422550.42</v>
      </c>
      <c r="CI7" s="129">
        <f t="shared" si="9"/>
        <v>2211503.5299999998</v>
      </c>
      <c r="CJ7" s="129">
        <f t="shared" si="9"/>
        <v>6793028</v>
      </c>
      <c r="CK7" s="129">
        <f t="shared" si="9"/>
        <v>425329</v>
      </c>
      <c r="CL7" s="129">
        <f t="shared" si="9"/>
        <v>166919710</v>
      </c>
      <c r="CM7" s="129">
        <f t="shared" si="9"/>
        <v>9409207.870000001</v>
      </c>
      <c r="CN7" s="129"/>
      <c r="CO7" s="129"/>
      <c r="CP7" s="129"/>
      <c r="CQ7" s="129">
        <f t="shared" si="9"/>
        <v>505052</v>
      </c>
      <c r="CR7" s="129">
        <f t="shared" si="9"/>
        <v>10844093</v>
      </c>
      <c r="CS7" s="129">
        <f t="shared" si="9"/>
        <v>1242403</v>
      </c>
      <c r="CT7" s="129">
        <f t="shared" si="9"/>
        <v>168808.79</v>
      </c>
      <c r="CU7" s="129">
        <f t="shared" si="9"/>
        <v>0</v>
      </c>
      <c r="CV7" s="129">
        <f t="shared" si="9"/>
        <v>0</v>
      </c>
      <c r="CW7" s="129">
        <f t="shared" si="9"/>
        <v>1111288</v>
      </c>
      <c r="CX7" s="129">
        <f t="shared" si="9"/>
        <v>3074375</v>
      </c>
      <c r="CY7" s="129">
        <f t="shared" si="9"/>
        <v>1462953.82</v>
      </c>
      <c r="CZ7" s="129">
        <f t="shared" si="9"/>
        <v>0</v>
      </c>
      <c r="DA7" s="129">
        <f t="shared" si="9"/>
        <v>0</v>
      </c>
    </row>
    <row r="8" spans="1:105" s="125" customFormat="1" x14ac:dyDescent="0.2">
      <c r="A8" s="125" t="s">
        <v>350</v>
      </c>
      <c r="B8" s="125" t="s">
        <v>358</v>
      </c>
      <c r="C8" s="195">
        <v>2002</v>
      </c>
      <c r="D8" s="128">
        <f t="shared" ref="D8:BO8" si="10">D90+D91+D92+D93+D95+D96+D98</f>
        <v>627378</v>
      </c>
      <c r="E8" s="128">
        <f t="shared" si="10"/>
        <v>6995261</v>
      </c>
      <c r="F8" s="128">
        <f t="shared" si="10"/>
        <v>7982031</v>
      </c>
      <c r="G8" s="128">
        <f t="shared" si="10"/>
        <v>2552047.48</v>
      </c>
      <c r="H8" s="128">
        <f t="shared" si="10"/>
        <v>5392481.6299999999</v>
      </c>
      <c r="I8" s="128">
        <f t="shared" si="10"/>
        <v>9010484.3100000005</v>
      </c>
      <c r="J8" s="128">
        <f t="shared" si="10"/>
        <v>6811784</v>
      </c>
      <c r="K8" s="128">
        <f t="shared" si="10"/>
        <v>1513849.8500000003</v>
      </c>
      <c r="L8" s="128">
        <f t="shared" si="10"/>
        <v>472455.39000000007</v>
      </c>
      <c r="M8" s="128">
        <f t="shared" si="10"/>
        <v>4833018</v>
      </c>
      <c r="N8" s="128">
        <f t="shared" si="10"/>
        <v>325066.23</v>
      </c>
      <c r="O8" s="128">
        <f t="shared" si="10"/>
        <v>2399857.44</v>
      </c>
      <c r="P8" s="128">
        <f t="shared" si="10"/>
        <v>260912.21</v>
      </c>
      <c r="Q8" s="128">
        <f t="shared" si="10"/>
        <v>117996.4</v>
      </c>
      <c r="R8" s="128">
        <f t="shared" si="10"/>
        <v>1725770.0899999999</v>
      </c>
      <c r="S8" s="128">
        <f t="shared" si="10"/>
        <v>31549841.899999999</v>
      </c>
      <c r="T8" s="128">
        <f t="shared" si="10"/>
        <v>23992398</v>
      </c>
      <c r="U8" s="128">
        <f t="shared" si="10"/>
        <v>3082267.32</v>
      </c>
      <c r="V8" s="128">
        <f t="shared" si="10"/>
        <v>939906.02000000025</v>
      </c>
      <c r="W8" s="128">
        <f t="shared" si="10"/>
        <v>5412123.7300000004</v>
      </c>
      <c r="X8" s="128">
        <f t="shared" si="10"/>
        <v>3153317.12</v>
      </c>
      <c r="Y8" s="128">
        <f t="shared" si="10"/>
        <v>4060685.01</v>
      </c>
      <c r="Z8" s="128">
        <f t="shared" si="10"/>
        <v>914216.28</v>
      </c>
      <c r="AA8" s="128">
        <f t="shared" si="10"/>
        <v>159470.93000000002</v>
      </c>
      <c r="AB8" s="128">
        <f t="shared" si="10"/>
        <v>5416074.7799999993</v>
      </c>
      <c r="AC8" s="128">
        <f t="shared" si="10"/>
        <v>8696007.8000000007</v>
      </c>
      <c r="AD8" s="128"/>
      <c r="AE8" s="128"/>
      <c r="AF8" s="128">
        <f t="shared" si="10"/>
        <v>1177143.3800000001</v>
      </c>
      <c r="AG8" s="128">
        <f t="shared" si="10"/>
        <v>7889931.7700000005</v>
      </c>
      <c r="AH8" s="128"/>
      <c r="AI8" s="128"/>
      <c r="AJ8" s="128">
        <f t="shared" si="10"/>
        <v>4922430.32</v>
      </c>
      <c r="AK8" s="128">
        <f t="shared" si="10"/>
        <v>3892053</v>
      </c>
      <c r="AL8" s="128">
        <f t="shared" si="10"/>
        <v>495817.33</v>
      </c>
      <c r="AM8" s="128">
        <f t="shared" si="10"/>
        <v>29948878.370000001</v>
      </c>
      <c r="AN8" s="128">
        <f t="shared" si="10"/>
        <v>22594436.690000001</v>
      </c>
      <c r="AO8" s="128">
        <f t="shared" si="10"/>
        <v>7354441.6799999997</v>
      </c>
      <c r="AP8" s="128">
        <f t="shared" si="10"/>
        <v>131482.53</v>
      </c>
      <c r="AQ8" s="128">
        <f t="shared" si="10"/>
        <v>626792.38</v>
      </c>
      <c r="AR8" s="128">
        <f t="shared" si="10"/>
        <v>13195671.59</v>
      </c>
      <c r="AS8" s="128">
        <f t="shared" si="10"/>
        <v>311752504.14000005</v>
      </c>
      <c r="AT8" s="128"/>
      <c r="AU8" s="128"/>
      <c r="AV8" s="128">
        <f t="shared" si="10"/>
        <v>45151285.140000001</v>
      </c>
      <c r="AW8" s="128">
        <f t="shared" si="10"/>
        <v>2276218.2600000002</v>
      </c>
      <c r="AX8" s="128">
        <f t="shared" si="10"/>
        <v>1195133</v>
      </c>
      <c r="AY8" s="128">
        <f t="shared" si="10"/>
        <v>5093842.7299999995</v>
      </c>
      <c r="AZ8" s="128">
        <f t="shared" si="10"/>
        <v>9251297.6099999994</v>
      </c>
      <c r="BA8" s="128">
        <f t="shared" si="10"/>
        <v>1161887.1200000001</v>
      </c>
      <c r="BB8" s="128">
        <f t="shared" si="10"/>
        <v>1776498.0499999998</v>
      </c>
      <c r="BC8" s="128">
        <f t="shared" si="10"/>
        <v>19907861.130000003</v>
      </c>
      <c r="BD8" s="128">
        <f t="shared" si="10"/>
        <v>1355156.1199999999</v>
      </c>
      <c r="BE8" s="128">
        <f t="shared" si="10"/>
        <v>1711263.49</v>
      </c>
      <c r="BF8" s="128">
        <f t="shared" si="10"/>
        <v>3394457.3</v>
      </c>
      <c r="BG8" s="128">
        <f t="shared" si="10"/>
        <v>5127573.88</v>
      </c>
      <c r="BH8" s="128">
        <f t="shared" si="10"/>
        <v>4521562.0100000007</v>
      </c>
      <c r="BI8" s="128">
        <f t="shared" si="10"/>
        <v>606011.87</v>
      </c>
      <c r="BJ8" s="128">
        <f t="shared" si="10"/>
        <v>10127140.710000001</v>
      </c>
      <c r="BK8" s="128">
        <f t="shared" si="10"/>
        <v>6688238.709999999</v>
      </c>
      <c r="BL8" s="128">
        <f t="shared" si="10"/>
        <v>3438902</v>
      </c>
      <c r="BM8" s="128">
        <f t="shared" si="10"/>
        <v>1307699.6399999997</v>
      </c>
      <c r="BN8" s="128">
        <f t="shared" si="10"/>
        <v>4102918.6999999997</v>
      </c>
      <c r="BO8" s="128">
        <f t="shared" si="10"/>
        <v>4836284.43</v>
      </c>
      <c r="BP8" s="128">
        <f t="shared" ref="BP8:DA8" si="11">BP90+BP91+BP92+BP93+BP95+BP96+BP98</f>
        <v>1848159.8399999999</v>
      </c>
      <c r="BQ8" s="128">
        <f t="shared" si="11"/>
        <v>8948605.0999999996</v>
      </c>
      <c r="BR8" s="128">
        <f t="shared" si="11"/>
        <v>1589337.4</v>
      </c>
      <c r="BS8" s="128">
        <f t="shared" si="11"/>
        <v>2251213.73</v>
      </c>
      <c r="BT8" s="128">
        <f t="shared" si="11"/>
        <v>8874750.0299999993</v>
      </c>
      <c r="BU8" s="128">
        <f t="shared" si="11"/>
        <v>1700850.74</v>
      </c>
      <c r="BV8" s="128">
        <f t="shared" si="11"/>
        <v>712803.57000000007</v>
      </c>
      <c r="BW8" s="128">
        <f t="shared" si="11"/>
        <v>5179551.09</v>
      </c>
      <c r="BX8" s="128">
        <f t="shared" si="11"/>
        <v>4633087.21</v>
      </c>
      <c r="BY8" s="128">
        <f t="shared" si="11"/>
        <v>400114.91</v>
      </c>
      <c r="BZ8" s="128">
        <f t="shared" si="11"/>
        <v>146348.97000000003</v>
      </c>
      <c r="CA8" s="128">
        <f t="shared" si="11"/>
        <v>1196228.69</v>
      </c>
      <c r="CB8" s="128">
        <f t="shared" si="11"/>
        <v>28247676.120000001</v>
      </c>
      <c r="CC8" s="128">
        <f t="shared" si="11"/>
        <v>25605795.16</v>
      </c>
      <c r="CD8" s="128">
        <f t="shared" si="11"/>
        <v>2641880.96</v>
      </c>
      <c r="CE8" s="128">
        <f t="shared" si="11"/>
        <v>5484374.1600000011</v>
      </c>
      <c r="CF8" s="128">
        <f t="shared" si="11"/>
        <v>749735.20000000007</v>
      </c>
      <c r="CG8" s="128">
        <f t="shared" si="11"/>
        <v>1100210.21</v>
      </c>
      <c r="CH8" s="128">
        <f t="shared" si="11"/>
        <v>771004.31</v>
      </c>
      <c r="CI8" s="128">
        <f t="shared" si="11"/>
        <v>2246650.3899999997</v>
      </c>
      <c r="CJ8" s="128">
        <f t="shared" si="11"/>
        <v>10187237</v>
      </c>
      <c r="CK8" s="128">
        <f t="shared" si="11"/>
        <v>1243228.0199999998</v>
      </c>
      <c r="CL8" s="128">
        <f t="shared" si="11"/>
        <v>130764755.88</v>
      </c>
      <c r="CM8" s="128">
        <f t="shared" si="11"/>
        <v>18914125.129999999</v>
      </c>
      <c r="CN8" s="128"/>
      <c r="CO8" s="128"/>
      <c r="CP8" s="128"/>
      <c r="CQ8" s="128">
        <f t="shared" si="11"/>
        <v>1078552.19</v>
      </c>
      <c r="CR8" s="128">
        <f t="shared" si="11"/>
        <v>8323890.4900000002</v>
      </c>
      <c r="CS8" s="128">
        <f t="shared" si="11"/>
        <v>3471683.8</v>
      </c>
      <c r="CT8" s="128">
        <f t="shared" si="11"/>
        <v>787015.35000000009</v>
      </c>
      <c r="CU8" s="128">
        <f t="shared" si="11"/>
        <v>963562.64</v>
      </c>
      <c r="CV8" s="128">
        <f t="shared" si="11"/>
        <v>500009.19</v>
      </c>
      <c r="CW8" s="128">
        <f t="shared" si="11"/>
        <v>3774982</v>
      </c>
      <c r="CX8" s="128">
        <f t="shared" si="11"/>
        <v>6197524</v>
      </c>
      <c r="CY8" s="128">
        <f t="shared" si="11"/>
        <v>2557532.96</v>
      </c>
      <c r="CZ8" s="128">
        <f t="shared" si="11"/>
        <v>0</v>
      </c>
      <c r="DA8" s="128">
        <f t="shared" si="11"/>
        <v>0</v>
      </c>
    </row>
    <row r="9" spans="1:105" s="125" customFormat="1" x14ac:dyDescent="0.2">
      <c r="A9" s="125" t="s">
        <v>351</v>
      </c>
      <c r="B9" s="125" t="s">
        <v>359</v>
      </c>
      <c r="C9" s="195">
        <v>2002</v>
      </c>
      <c r="D9" s="128">
        <f>D103</f>
        <v>0</v>
      </c>
      <c r="E9" s="128">
        <f t="shared" ref="E9:BP9" si="12">E103</f>
        <v>929279</v>
      </c>
      <c r="F9" s="128">
        <f t="shared" si="12"/>
        <v>987000</v>
      </c>
      <c r="G9" s="128">
        <f t="shared" si="12"/>
        <v>23788</v>
      </c>
      <c r="H9" s="128">
        <f t="shared" si="12"/>
        <v>83550</v>
      </c>
      <c r="I9" s="128">
        <f t="shared" si="12"/>
        <v>1288000</v>
      </c>
      <c r="J9" s="128">
        <f t="shared" si="12"/>
        <v>-391781</v>
      </c>
      <c r="K9" s="128">
        <f t="shared" si="12"/>
        <v>47514</v>
      </c>
      <c r="L9" s="128">
        <f t="shared" si="12"/>
        <v>0</v>
      </c>
      <c r="M9" s="128">
        <f t="shared" si="12"/>
        <v>309684</v>
      </c>
      <c r="N9" s="128">
        <f t="shared" si="12"/>
        <v>0</v>
      </c>
      <c r="O9" s="128">
        <f t="shared" si="12"/>
        <v>59831</v>
      </c>
      <c r="P9" s="128">
        <f t="shared" si="12"/>
        <v>12786</v>
      </c>
      <c r="Q9" s="128">
        <f t="shared" si="12"/>
        <v>0</v>
      </c>
      <c r="R9" s="128">
        <f t="shared" si="12"/>
        <v>0</v>
      </c>
      <c r="S9" s="128">
        <f t="shared" si="12"/>
        <v>0</v>
      </c>
      <c r="T9" s="128">
        <f t="shared" si="12"/>
        <v>410852</v>
      </c>
      <c r="U9" s="128">
        <f t="shared" si="12"/>
        <v>47469.53</v>
      </c>
      <c r="V9" s="128">
        <f t="shared" si="12"/>
        <v>0</v>
      </c>
      <c r="W9" s="128">
        <f t="shared" si="12"/>
        <v>270161.03000000003</v>
      </c>
      <c r="X9" s="128">
        <f t="shared" si="12"/>
        <v>895680</v>
      </c>
      <c r="Y9" s="128">
        <f t="shared" si="12"/>
        <v>176791.58</v>
      </c>
      <c r="Z9" s="128">
        <f t="shared" si="12"/>
        <v>634</v>
      </c>
      <c r="AA9" s="128">
        <f t="shared" si="12"/>
        <v>1548</v>
      </c>
      <c r="AB9" s="128">
        <f t="shared" si="12"/>
        <v>1557108.22</v>
      </c>
      <c r="AC9" s="128">
        <f t="shared" si="12"/>
        <v>-303429</v>
      </c>
      <c r="AD9" s="128"/>
      <c r="AE9" s="128"/>
      <c r="AF9" s="128">
        <f t="shared" si="12"/>
        <v>166639.24</v>
      </c>
      <c r="AG9" s="128">
        <f t="shared" si="12"/>
        <v>2173000.33</v>
      </c>
      <c r="AH9" s="128"/>
      <c r="AI9" s="128"/>
      <c r="AJ9" s="128">
        <f t="shared" si="12"/>
        <v>110403</v>
      </c>
      <c r="AK9" s="128">
        <f t="shared" si="12"/>
        <v>305000</v>
      </c>
      <c r="AL9" s="128">
        <f t="shared" si="12"/>
        <v>6177.05</v>
      </c>
      <c r="AM9" s="128">
        <f t="shared" si="12"/>
        <v>4471430.5599999996</v>
      </c>
      <c r="AN9" s="128">
        <f t="shared" si="12"/>
        <v>3097155.56</v>
      </c>
      <c r="AO9" s="128">
        <f t="shared" si="12"/>
        <v>1374275</v>
      </c>
      <c r="AP9" s="128">
        <f t="shared" si="12"/>
        <v>45913</v>
      </c>
      <c r="AQ9" s="128">
        <f t="shared" si="12"/>
        <v>-73248</v>
      </c>
      <c r="AR9" s="128">
        <f t="shared" si="12"/>
        <v>4891900.3099999996</v>
      </c>
      <c r="AS9" s="128">
        <f t="shared" si="12"/>
        <v>47292000</v>
      </c>
      <c r="AT9" s="128"/>
      <c r="AU9" s="128"/>
      <c r="AV9" s="128">
        <f t="shared" si="12"/>
        <v>0</v>
      </c>
      <c r="AW9" s="128">
        <f t="shared" si="12"/>
        <v>0</v>
      </c>
      <c r="AX9" s="128">
        <f t="shared" si="12"/>
        <v>5769</v>
      </c>
      <c r="AY9" s="128">
        <f t="shared" si="12"/>
        <v>0</v>
      </c>
      <c r="AZ9" s="128">
        <f t="shared" si="12"/>
        <v>2754900</v>
      </c>
      <c r="BA9" s="128">
        <f t="shared" si="12"/>
        <v>62702.83</v>
      </c>
      <c r="BB9" s="128">
        <f t="shared" si="12"/>
        <v>0</v>
      </c>
      <c r="BC9" s="128">
        <f t="shared" si="12"/>
        <v>3815800</v>
      </c>
      <c r="BD9" s="128">
        <f t="shared" si="12"/>
        <v>0</v>
      </c>
      <c r="BE9" s="128">
        <f t="shared" si="12"/>
        <v>21222</v>
      </c>
      <c r="BF9" s="128">
        <f t="shared" si="12"/>
        <v>344503</v>
      </c>
      <c r="BG9" s="128">
        <f t="shared" si="12"/>
        <v>306053.44</v>
      </c>
      <c r="BH9" s="128">
        <f t="shared" si="12"/>
        <v>261053.44</v>
      </c>
      <c r="BI9" s="128">
        <f t="shared" si="12"/>
        <v>45000</v>
      </c>
      <c r="BJ9" s="128">
        <f t="shared" si="12"/>
        <v>95998</v>
      </c>
      <c r="BK9" s="128">
        <f t="shared" si="12"/>
        <v>205998</v>
      </c>
      <c r="BL9" s="128">
        <f t="shared" si="12"/>
        <v>-110000</v>
      </c>
      <c r="BM9" s="128">
        <f t="shared" si="12"/>
        <v>104617</v>
      </c>
      <c r="BN9" s="128">
        <f t="shared" si="12"/>
        <v>190549.53</v>
      </c>
      <c r="BO9" s="128">
        <f t="shared" si="12"/>
        <v>193629</v>
      </c>
      <c r="BP9" s="128">
        <f t="shared" si="12"/>
        <v>4567</v>
      </c>
      <c r="BQ9" s="128">
        <f t="shared" ref="BQ9:DA9" si="13">BQ103</f>
        <v>-964000</v>
      </c>
      <c r="BR9" s="128">
        <f t="shared" si="13"/>
        <v>102151.97</v>
      </c>
      <c r="BS9" s="128">
        <f t="shared" si="13"/>
        <v>773949</v>
      </c>
      <c r="BT9" s="128">
        <f t="shared" si="13"/>
        <v>0</v>
      </c>
      <c r="BU9" s="128">
        <f t="shared" si="13"/>
        <v>115897</v>
      </c>
      <c r="BV9" s="128">
        <f t="shared" si="13"/>
        <v>0</v>
      </c>
      <c r="BW9" s="128">
        <f t="shared" si="13"/>
        <v>464043.19</v>
      </c>
      <c r="BX9" s="128">
        <f t="shared" si="13"/>
        <v>448415.86</v>
      </c>
      <c r="BY9" s="128">
        <f t="shared" si="13"/>
        <v>15487.15</v>
      </c>
      <c r="BZ9" s="128">
        <f t="shared" si="13"/>
        <v>140.18</v>
      </c>
      <c r="CA9" s="128">
        <f t="shared" si="13"/>
        <v>7900.83</v>
      </c>
      <c r="CB9" s="128">
        <f t="shared" si="13"/>
        <v>7691592.71</v>
      </c>
      <c r="CC9" s="128">
        <f t="shared" si="13"/>
        <v>7691592.71</v>
      </c>
      <c r="CD9" s="128">
        <f t="shared" si="13"/>
        <v>0</v>
      </c>
      <c r="CE9" s="128">
        <f t="shared" si="13"/>
        <v>0</v>
      </c>
      <c r="CF9" s="128">
        <f t="shared" si="13"/>
        <v>22406</v>
      </c>
      <c r="CG9" s="128">
        <f t="shared" si="13"/>
        <v>2401.2600000000002</v>
      </c>
      <c r="CH9" s="128">
        <f t="shared" si="13"/>
        <v>1201</v>
      </c>
      <c r="CI9" s="128">
        <f t="shared" si="13"/>
        <v>428385</v>
      </c>
      <c r="CJ9" s="128">
        <f t="shared" si="13"/>
        <v>0</v>
      </c>
      <c r="CK9" s="128">
        <f t="shared" si="13"/>
        <v>0</v>
      </c>
      <c r="CL9" s="128">
        <f t="shared" si="13"/>
        <v>4352880.47</v>
      </c>
      <c r="CM9" s="128">
        <f t="shared" si="13"/>
        <v>1220046.06</v>
      </c>
      <c r="CN9" s="128"/>
      <c r="CO9" s="128"/>
      <c r="CP9" s="128"/>
      <c r="CQ9" s="128">
        <f t="shared" si="13"/>
        <v>215038</v>
      </c>
      <c r="CR9" s="128">
        <f t="shared" si="13"/>
        <v>1304664</v>
      </c>
      <c r="CS9" s="128">
        <f t="shared" si="13"/>
        <v>0</v>
      </c>
      <c r="CT9" s="128">
        <f t="shared" si="13"/>
        <v>0</v>
      </c>
      <c r="CU9" s="128">
        <f t="shared" si="13"/>
        <v>42159</v>
      </c>
      <c r="CV9" s="128">
        <f t="shared" si="13"/>
        <v>0</v>
      </c>
      <c r="CW9" s="128">
        <f t="shared" si="13"/>
        <v>952590</v>
      </c>
      <c r="CX9" s="128">
        <f t="shared" si="13"/>
        <v>291957</v>
      </c>
      <c r="CY9" s="128">
        <f t="shared" si="13"/>
        <v>631028</v>
      </c>
      <c r="CZ9" s="128">
        <f t="shared" si="13"/>
        <v>0</v>
      </c>
      <c r="DA9" s="128">
        <f t="shared" si="13"/>
        <v>0</v>
      </c>
    </row>
    <row r="10" spans="1:105" s="125" customFormat="1" x14ac:dyDescent="0.2">
      <c r="A10" s="247" t="str">
        <f>A115</f>
        <v>Total Customers (not including Street &amp; Sentinel Lighting Connections)</v>
      </c>
      <c r="B10" s="125" t="s">
        <v>360</v>
      </c>
      <c r="C10" s="195">
        <v>2002</v>
      </c>
      <c r="D10" s="142">
        <f t="shared" ref="D10:D15" si="14">D115</f>
        <v>1814</v>
      </c>
      <c r="E10" s="142">
        <f t="shared" ref="E10:BP11" si="15">E115</f>
        <v>59220</v>
      </c>
      <c r="F10" s="142">
        <f t="shared" si="15"/>
        <v>34402</v>
      </c>
      <c r="G10" s="142">
        <f t="shared" si="15"/>
        <v>8432</v>
      </c>
      <c r="H10" s="142">
        <f t="shared" si="15"/>
        <v>34375</v>
      </c>
      <c r="I10" s="142">
        <f t="shared" si="15"/>
        <v>55423</v>
      </c>
      <c r="J10" s="142">
        <f t="shared" si="15"/>
        <v>44373</v>
      </c>
      <c r="K10" s="142">
        <f t="shared" si="15"/>
        <v>5662</v>
      </c>
      <c r="L10" s="142">
        <f t="shared" si="15"/>
        <v>1371</v>
      </c>
      <c r="M10" s="142">
        <f t="shared" si="15"/>
        <v>31823</v>
      </c>
      <c r="N10" s="142">
        <f t="shared" si="15"/>
        <v>1611</v>
      </c>
      <c r="O10" s="142">
        <f t="shared" si="15"/>
        <v>13162</v>
      </c>
      <c r="P10" s="142">
        <f t="shared" si="15"/>
        <v>1485</v>
      </c>
      <c r="Q10" s="142">
        <f t="shared" si="15"/>
        <v>557</v>
      </c>
      <c r="R10" s="142">
        <f t="shared" si="15"/>
        <v>10266</v>
      </c>
      <c r="S10" s="142">
        <f t="shared" si="15"/>
        <v>166622</v>
      </c>
      <c r="T10" s="142">
        <f t="shared" si="15"/>
        <v>80733</v>
      </c>
      <c r="U10" s="142">
        <f t="shared" si="15"/>
        <v>13404</v>
      </c>
      <c r="V10" s="142">
        <f t="shared" si="15"/>
        <v>3325</v>
      </c>
      <c r="W10" s="142">
        <f t="shared" si="15"/>
        <v>26285</v>
      </c>
      <c r="X10" s="142">
        <f t="shared" si="15"/>
        <v>18367</v>
      </c>
      <c r="Y10" s="142">
        <f t="shared" si="15"/>
        <v>15162</v>
      </c>
      <c r="Z10" s="142">
        <f t="shared" si="15"/>
        <v>3818</v>
      </c>
      <c r="AA10" s="142">
        <f t="shared" si="15"/>
        <v>672</v>
      </c>
      <c r="AB10" s="142">
        <f t="shared" si="15"/>
        <v>11372</v>
      </c>
      <c r="AC10" s="142">
        <f t="shared" si="15"/>
        <v>45975</v>
      </c>
      <c r="AD10" s="142">
        <f t="shared" si="15"/>
        <v>42871</v>
      </c>
      <c r="AE10" s="142">
        <f t="shared" si="15"/>
        <v>3104</v>
      </c>
      <c r="AF10" s="142">
        <f t="shared" si="15"/>
        <v>8665</v>
      </c>
      <c r="AG10" s="142">
        <f t="shared" si="15"/>
        <v>41817</v>
      </c>
      <c r="AH10" s="142">
        <f t="shared" si="15"/>
        <v>40616</v>
      </c>
      <c r="AI10" s="142">
        <f t="shared" si="15"/>
        <v>1201</v>
      </c>
      <c r="AJ10" s="142">
        <f t="shared" si="15"/>
        <v>19936</v>
      </c>
      <c r="AK10" s="142">
        <f t="shared" si="15"/>
        <v>17686</v>
      </c>
      <c r="AL10" s="142">
        <f t="shared" si="15"/>
        <v>2742</v>
      </c>
      <c r="AM10" s="142">
        <f t="shared" si="15"/>
        <v>224566</v>
      </c>
      <c r="AN10" s="142">
        <f t="shared" si="15"/>
        <v>173257</v>
      </c>
      <c r="AO10" s="142">
        <f t="shared" si="15"/>
        <v>51309</v>
      </c>
      <c r="AP10" s="142">
        <f t="shared" si="15"/>
        <v>1119</v>
      </c>
      <c r="AQ10" s="142">
        <f t="shared" si="15"/>
        <v>5154</v>
      </c>
      <c r="AR10" s="142">
        <f t="shared" si="15"/>
        <v>96402</v>
      </c>
      <c r="AS10" s="142">
        <f t="shared" si="15"/>
        <v>1113463</v>
      </c>
      <c r="AT10" s="142">
        <f t="shared" si="15"/>
        <v>1112515</v>
      </c>
      <c r="AU10" s="142">
        <f t="shared" si="15"/>
        <v>948</v>
      </c>
      <c r="AV10" s="142">
        <f t="shared" si="15"/>
        <v>264520</v>
      </c>
      <c r="AW10" s="142">
        <f t="shared" si="15"/>
        <v>13145</v>
      </c>
      <c r="AX10" s="142">
        <f t="shared" si="15"/>
        <v>5991</v>
      </c>
      <c r="AY10" s="142">
        <f t="shared" si="15"/>
        <v>26458</v>
      </c>
      <c r="AZ10" s="142">
        <f t="shared" si="15"/>
        <v>73324</v>
      </c>
      <c r="BA10" s="142">
        <f t="shared" si="15"/>
        <v>8439</v>
      </c>
      <c r="BB10" s="142">
        <f t="shared" si="15"/>
        <v>8778</v>
      </c>
      <c r="BC10" s="142">
        <f t="shared" si="15"/>
        <v>132670</v>
      </c>
      <c r="BD10" s="142">
        <f t="shared" si="15"/>
        <v>6602</v>
      </c>
      <c r="BE10" s="142">
        <f t="shared" si="15"/>
        <v>6133</v>
      </c>
      <c r="BF10" s="142">
        <f t="shared" si="15"/>
        <v>14092</v>
      </c>
      <c r="BG10" s="142">
        <f t="shared" si="15"/>
        <v>27713</v>
      </c>
      <c r="BH10" s="142">
        <f t="shared" si="15"/>
        <v>23809</v>
      </c>
      <c r="BI10" s="142">
        <f t="shared" si="15"/>
        <v>3904</v>
      </c>
      <c r="BJ10" s="142">
        <f t="shared" si="15"/>
        <v>46887</v>
      </c>
      <c r="BK10" s="142">
        <f t="shared" si="15"/>
        <v>32699</v>
      </c>
      <c r="BL10" s="142">
        <f t="shared" si="15"/>
        <v>14188</v>
      </c>
      <c r="BM10" s="142">
        <f t="shared" si="15"/>
        <v>6854</v>
      </c>
      <c r="BN10" s="142">
        <f t="shared" si="15"/>
        <v>17516</v>
      </c>
      <c r="BO10" s="142">
        <f t="shared" si="15"/>
        <v>23268</v>
      </c>
      <c r="BP10" s="142">
        <f t="shared" si="15"/>
        <v>6373</v>
      </c>
      <c r="BQ10" s="142">
        <f t="shared" ref="BQ10:DA14" si="16">BQ115</f>
        <v>49860</v>
      </c>
      <c r="BR10" s="142">
        <f t="shared" si="16"/>
        <v>9414</v>
      </c>
      <c r="BS10" s="142">
        <f t="shared" si="16"/>
        <v>12106</v>
      </c>
      <c r="BT10" s="142">
        <f t="shared" si="16"/>
        <v>47533</v>
      </c>
      <c r="BU10" s="142">
        <f t="shared" si="16"/>
        <v>10011</v>
      </c>
      <c r="BV10" s="142">
        <f t="shared" si="16"/>
        <v>3227</v>
      </c>
      <c r="BW10" s="142">
        <f t="shared" si="16"/>
        <v>32850</v>
      </c>
      <c r="BX10" s="142">
        <f t="shared" si="16"/>
        <v>30796</v>
      </c>
      <c r="BY10" s="142">
        <f t="shared" si="16"/>
        <v>1375</v>
      </c>
      <c r="BZ10" s="142">
        <f t="shared" si="16"/>
        <v>679</v>
      </c>
      <c r="CA10" s="142">
        <f t="shared" si="16"/>
        <v>9199</v>
      </c>
      <c r="CB10" s="142">
        <f t="shared" si="16"/>
        <v>195151</v>
      </c>
      <c r="CC10" s="142">
        <f t="shared" si="16"/>
        <v>180964</v>
      </c>
      <c r="CD10" s="142">
        <f t="shared" si="16"/>
        <v>14187</v>
      </c>
      <c r="CE10" s="142">
        <f t="shared" si="16"/>
        <v>32240</v>
      </c>
      <c r="CF10" s="142">
        <f t="shared" si="16"/>
        <v>3984</v>
      </c>
      <c r="CG10" s="142">
        <f t="shared" si="16"/>
        <v>5713</v>
      </c>
      <c r="CH10" s="142">
        <f t="shared" si="16"/>
        <v>2729</v>
      </c>
      <c r="CI10" s="142">
        <f t="shared" si="16"/>
        <v>14395</v>
      </c>
      <c r="CJ10" s="142">
        <f t="shared" si="16"/>
        <v>48820</v>
      </c>
      <c r="CK10" s="142">
        <f t="shared" si="16"/>
        <v>6075</v>
      </c>
      <c r="CL10" s="142">
        <f t="shared" si="16"/>
        <v>665043</v>
      </c>
      <c r="CM10" s="142">
        <f t="shared" si="16"/>
        <v>97128</v>
      </c>
      <c r="CN10" s="142">
        <f t="shared" si="16"/>
        <v>89047</v>
      </c>
      <c r="CO10" s="142">
        <f t="shared" si="16"/>
        <v>2294</v>
      </c>
      <c r="CP10" s="142">
        <f t="shared" si="16"/>
        <v>5787</v>
      </c>
      <c r="CQ10" s="142">
        <f t="shared" si="16"/>
        <v>9379</v>
      </c>
      <c r="CR10" s="142">
        <f t="shared" si="16"/>
        <v>44258</v>
      </c>
      <c r="CS10" s="142">
        <f t="shared" si="16"/>
        <v>20985</v>
      </c>
      <c r="CT10" s="142">
        <f t="shared" si="16"/>
        <v>3279</v>
      </c>
      <c r="CU10" s="142">
        <f t="shared" si="16"/>
        <v>3702</v>
      </c>
      <c r="CV10" s="142">
        <f t="shared" si="16"/>
        <v>1906</v>
      </c>
      <c r="CW10" s="142">
        <f t="shared" si="16"/>
        <v>20113</v>
      </c>
      <c r="CX10" s="142">
        <f t="shared" si="16"/>
        <v>30710</v>
      </c>
      <c r="CY10" s="142">
        <f t="shared" si="16"/>
        <v>13882</v>
      </c>
      <c r="CZ10" s="142">
        <f t="shared" si="16"/>
        <v>0</v>
      </c>
      <c r="DA10" s="142">
        <f t="shared" si="16"/>
        <v>0</v>
      </c>
    </row>
    <row r="11" spans="1:105" s="125" customFormat="1" x14ac:dyDescent="0.2">
      <c r="A11" s="125" t="s">
        <v>352</v>
      </c>
      <c r="B11" s="125" t="s">
        <v>361</v>
      </c>
      <c r="C11" s="195">
        <v>2002</v>
      </c>
      <c r="D11" s="142">
        <f t="shared" si="14"/>
        <v>1514</v>
      </c>
      <c r="E11" s="142">
        <f t="shared" ref="E11:S11" si="17">E116</f>
        <v>52941</v>
      </c>
      <c r="F11" s="142">
        <f t="shared" si="17"/>
        <v>30200</v>
      </c>
      <c r="G11" s="142">
        <f t="shared" si="17"/>
        <v>6972</v>
      </c>
      <c r="H11" s="142">
        <f t="shared" si="17"/>
        <v>31042</v>
      </c>
      <c r="I11" s="142">
        <f t="shared" si="17"/>
        <v>50113</v>
      </c>
      <c r="J11" s="142">
        <f t="shared" si="17"/>
        <v>39494</v>
      </c>
      <c r="K11" s="142">
        <f t="shared" si="17"/>
        <v>4986</v>
      </c>
      <c r="L11" s="142">
        <f t="shared" si="17"/>
        <v>1175</v>
      </c>
      <c r="M11" s="142">
        <f t="shared" si="17"/>
        <v>28087</v>
      </c>
      <c r="N11" s="142">
        <f t="shared" si="17"/>
        <v>1366</v>
      </c>
      <c r="O11" s="142">
        <f t="shared" si="17"/>
        <v>11420</v>
      </c>
      <c r="P11" s="142">
        <f t="shared" si="17"/>
        <v>1301</v>
      </c>
      <c r="Q11" s="142">
        <f t="shared" si="17"/>
        <v>469</v>
      </c>
      <c r="R11" s="142">
        <f t="shared" si="17"/>
        <v>9132</v>
      </c>
      <c r="S11" s="142">
        <f t="shared" si="17"/>
        <v>146914</v>
      </c>
      <c r="T11" s="142">
        <f t="shared" si="15"/>
        <v>72501</v>
      </c>
      <c r="U11" s="142">
        <f t="shared" si="15"/>
        <v>11856</v>
      </c>
      <c r="V11" s="142">
        <f t="shared" si="15"/>
        <v>2853</v>
      </c>
      <c r="W11" s="142">
        <f t="shared" si="15"/>
        <v>24213</v>
      </c>
      <c r="X11" s="142">
        <f t="shared" si="15"/>
        <v>16064</v>
      </c>
      <c r="Y11" s="142">
        <f t="shared" si="15"/>
        <v>13846</v>
      </c>
      <c r="Z11" s="142">
        <f t="shared" si="15"/>
        <v>3319</v>
      </c>
      <c r="AA11" s="142">
        <f t="shared" si="15"/>
        <v>583</v>
      </c>
      <c r="AB11" s="142">
        <f t="shared" si="15"/>
        <v>10378</v>
      </c>
      <c r="AC11" s="142">
        <f t="shared" si="15"/>
        <v>41459</v>
      </c>
      <c r="AD11" s="142">
        <f t="shared" si="15"/>
        <v>38643</v>
      </c>
      <c r="AE11" s="142">
        <f t="shared" si="15"/>
        <v>2816</v>
      </c>
      <c r="AF11" s="142">
        <f t="shared" si="15"/>
        <v>7848</v>
      </c>
      <c r="AG11" s="142">
        <f t="shared" si="15"/>
        <v>37963</v>
      </c>
      <c r="AH11" s="142">
        <f t="shared" si="15"/>
        <v>36892</v>
      </c>
      <c r="AI11" s="142">
        <f t="shared" si="15"/>
        <v>1071</v>
      </c>
      <c r="AJ11" s="142">
        <f t="shared" si="15"/>
        <v>17407</v>
      </c>
      <c r="AK11" s="142">
        <f t="shared" si="15"/>
        <v>16312</v>
      </c>
      <c r="AL11" s="142">
        <f t="shared" si="15"/>
        <v>2308</v>
      </c>
      <c r="AM11" s="142">
        <f t="shared" si="15"/>
        <v>204319</v>
      </c>
      <c r="AN11" s="142">
        <f t="shared" si="15"/>
        <v>158221</v>
      </c>
      <c r="AO11" s="142">
        <f t="shared" si="15"/>
        <v>46098</v>
      </c>
      <c r="AP11" s="142">
        <f t="shared" si="15"/>
        <v>955</v>
      </c>
      <c r="AQ11" s="142">
        <f t="shared" si="15"/>
        <v>4521</v>
      </c>
      <c r="AR11" s="142">
        <f t="shared" si="15"/>
        <v>88414</v>
      </c>
      <c r="AS11" s="142">
        <f t="shared" si="15"/>
        <v>1006748</v>
      </c>
      <c r="AT11" s="142">
        <f t="shared" si="15"/>
        <v>1005912</v>
      </c>
      <c r="AU11" s="142">
        <f t="shared" si="15"/>
        <v>836</v>
      </c>
      <c r="AV11" s="142">
        <f t="shared" si="15"/>
        <v>237755</v>
      </c>
      <c r="AW11" s="142">
        <f t="shared" si="15"/>
        <v>12227</v>
      </c>
      <c r="AX11" s="142">
        <f t="shared" si="15"/>
        <v>5186</v>
      </c>
      <c r="AY11" s="142">
        <f t="shared" si="15"/>
        <v>22574</v>
      </c>
      <c r="AZ11" s="142">
        <f t="shared" si="15"/>
        <v>65683</v>
      </c>
      <c r="BA11" s="142">
        <f t="shared" si="15"/>
        <v>7339</v>
      </c>
      <c r="BB11" s="142">
        <f t="shared" si="15"/>
        <v>7147</v>
      </c>
      <c r="BC11" s="142">
        <f t="shared" si="15"/>
        <v>119454</v>
      </c>
      <c r="BD11" s="142">
        <f t="shared" si="15"/>
        <v>5823</v>
      </c>
      <c r="BE11" s="142">
        <f t="shared" si="15"/>
        <v>5358</v>
      </c>
      <c r="BF11" s="142">
        <f t="shared" si="15"/>
        <v>12043</v>
      </c>
      <c r="BG11" s="142">
        <f t="shared" si="15"/>
        <v>24561</v>
      </c>
      <c r="BH11" s="142">
        <f t="shared" si="15"/>
        <v>20963</v>
      </c>
      <c r="BI11" s="142">
        <f t="shared" si="15"/>
        <v>3598</v>
      </c>
      <c r="BJ11" s="142">
        <f t="shared" si="15"/>
        <v>41602</v>
      </c>
      <c r="BK11" s="142">
        <f t="shared" si="15"/>
        <v>29126</v>
      </c>
      <c r="BL11" s="142">
        <f t="shared" si="15"/>
        <v>12476</v>
      </c>
      <c r="BM11" s="142">
        <f t="shared" si="15"/>
        <v>5507</v>
      </c>
      <c r="BN11" s="142">
        <f t="shared" si="15"/>
        <v>15187</v>
      </c>
      <c r="BO11" s="142">
        <f t="shared" si="15"/>
        <v>20193</v>
      </c>
      <c r="BP11" s="142">
        <f t="shared" si="15"/>
        <v>5403</v>
      </c>
      <c r="BQ11" s="142">
        <f t="shared" si="16"/>
        <v>44251</v>
      </c>
      <c r="BR11" s="142">
        <f t="shared" si="16"/>
        <v>8398</v>
      </c>
      <c r="BS11" s="142">
        <f t="shared" si="16"/>
        <v>10538</v>
      </c>
      <c r="BT11" s="142">
        <f t="shared" si="16"/>
        <v>42960</v>
      </c>
      <c r="BU11" s="142">
        <f t="shared" si="16"/>
        <v>8421</v>
      </c>
      <c r="BV11" s="142">
        <f t="shared" si="16"/>
        <v>2607</v>
      </c>
      <c r="BW11" s="142">
        <f t="shared" si="16"/>
        <v>28354</v>
      </c>
      <c r="BX11" s="142">
        <f t="shared" si="16"/>
        <v>26633</v>
      </c>
      <c r="BY11" s="142">
        <f t="shared" si="16"/>
        <v>1146</v>
      </c>
      <c r="BZ11" s="142">
        <f t="shared" si="16"/>
        <v>575</v>
      </c>
      <c r="CA11" s="142">
        <f t="shared" si="16"/>
        <v>8066</v>
      </c>
      <c r="CB11" s="142">
        <f t="shared" si="16"/>
        <v>170321</v>
      </c>
      <c r="CC11" s="142">
        <f t="shared" si="16"/>
        <v>157514</v>
      </c>
      <c r="CD11" s="142">
        <f t="shared" si="16"/>
        <v>12807</v>
      </c>
      <c r="CE11" s="142">
        <f t="shared" si="16"/>
        <v>28526</v>
      </c>
      <c r="CF11" s="142">
        <f t="shared" si="16"/>
        <v>3440</v>
      </c>
      <c r="CG11" s="142">
        <f t="shared" si="16"/>
        <v>4856</v>
      </c>
      <c r="CH11" s="142">
        <f t="shared" si="16"/>
        <v>2279</v>
      </c>
      <c r="CI11" s="142">
        <f t="shared" si="16"/>
        <v>12666</v>
      </c>
      <c r="CJ11" s="142">
        <f t="shared" si="16"/>
        <v>43688</v>
      </c>
      <c r="CK11" s="142">
        <f t="shared" si="16"/>
        <v>5338</v>
      </c>
      <c r="CL11" s="142">
        <f t="shared" si="16"/>
        <v>586714</v>
      </c>
      <c r="CM11" s="142">
        <f t="shared" si="16"/>
        <v>87310</v>
      </c>
      <c r="CN11" s="142">
        <f t="shared" si="16"/>
        <v>80271</v>
      </c>
      <c r="CO11" s="142">
        <f t="shared" si="16"/>
        <v>1942</v>
      </c>
      <c r="CP11" s="142">
        <f t="shared" si="16"/>
        <v>5097</v>
      </c>
      <c r="CQ11" s="142">
        <f t="shared" si="16"/>
        <v>8534</v>
      </c>
      <c r="CR11" s="142">
        <f t="shared" si="16"/>
        <v>38624</v>
      </c>
      <c r="CS11" s="142">
        <f t="shared" si="16"/>
        <v>18768</v>
      </c>
      <c r="CT11" s="142">
        <f t="shared" si="16"/>
        <v>2768</v>
      </c>
      <c r="CU11" s="142">
        <f t="shared" si="16"/>
        <v>3166</v>
      </c>
      <c r="CV11" s="142">
        <f t="shared" si="16"/>
        <v>1637</v>
      </c>
      <c r="CW11" s="142">
        <f t="shared" si="16"/>
        <v>17521</v>
      </c>
      <c r="CX11" s="142">
        <f t="shared" si="16"/>
        <v>28526</v>
      </c>
      <c r="CY11" s="142">
        <f t="shared" si="16"/>
        <v>12429</v>
      </c>
      <c r="CZ11" s="142">
        <f t="shared" si="16"/>
        <v>0</v>
      </c>
      <c r="DA11" s="142">
        <f t="shared" si="16"/>
        <v>0</v>
      </c>
    </row>
    <row r="12" spans="1:105" s="125" customFormat="1" x14ac:dyDescent="0.2">
      <c r="A12" s="191" t="s">
        <v>655</v>
      </c>
      <c r="B12" s="125" t="s">
        <v>664</v>
      </c>
      <c r="C12" s="195">
        <f>C11</f>
        <v>2002</v>
      </c>
      <c r="D12" s="142">
        <f t="shared" si="14"/>
        <v>300</v>
      </c>
      <c r="E12" s="142">
        <f t="shared" ref="E12:BP15" si="18">E117</f>
        <v>6279</v>
      </c>
      <c r="F12" s="142">
        <f t="shared" si="18"/>
        <v>4197</v>
      </c>
      <c r="G12" s="142">
        <f t="shared" si="18"/>
        <v>1459</v>
      </c>
      <c r="H12" s="142">
        <f t="shared" si="18"/>
        <v>3333</v>
      </c>
      <c r="I12" s="142">
        <f t="shared" si="18"/>
        <v>5310</v>
      </c>
      <c r="J12" s="142">
        <f t="shared" si="18"/>
        <v>4876</v>
      </c>
      <c r="K12" s="142">
        <f t="shared" si="18"/>
        <v>676</v>
      </c>
      <c r="L12" s="142">
        <f t="shared" si="18"/>
        <v>196</v>
      </c>
      <c r="M12" s="142">
        <f t="shared" si="18"/>
        <v>3733</v>
      </c>
      <c r="N12" s="142">
        <f t="shared" si="18"/>
        <v>245</v>
      </c>
      <c r="O12" s="142">
        <f t="shared" si="18"/>
        <v>1740</v>
      </c>
      <c r="P12" s="142">
        <f t="shared" si="18"/>
        <v>184</v>
      </c>
      <c r="Q12" s="142">
        <f t="shared" si="18"/>
        <v>88</v>
      </c>
      <c r="R12" s="142">
        <f t="shared" si="18"/>
        <v>1134</v>
      </c>
      <c r="S12" s="142">
        <f t="shared" si="18"/>
        <v>19698</v>
      </c>
      <c r="T12" s="142">
        <f t="shared" si="18"/>
        <v>8222</v>
      </c>
      <c r="U12" s="142">
        <f t="shared" si="18"/>
        <v>1547</v>
      </c>
      <c r="V12" s="142">
        <f t="shared" si="18"/>
        <v>472</v>
      </c>
      <c r="W12" s="142">
        <f t="shared" si="18"/>
        <v>2072</v>
      </c>
      <c r="X12" s="142">
        <f t="shared" si="18"/>
        <v>2302</v>
      </c>
      <c r="Y12" s="142">
        <f t="shared" si="18"/>
        <v>1316</v>
      </c>
      <c r="Z12" s="142">
        <f t="shared" si="18"/>
        <v>499</v>
      </c>
      <c r="AA12" s="142">
        <f t="shared" si="18"/>
        <v>89</v>
      </c>
      <c r="AB12" s="142">
        <f t="shared" si="18"/>
        <v>992</v>
      </c>
      <c r="AC12" s="142">
        <f t="shared" si="18"/>
        <v>4516</v>
      </c>
      <c r="AD12" s="142">
        <f t="shared" si="18"/>
        <v>4228</v>
      </c>
      <c r="AE12" s="142">
        <f t="shared" si="18"/>
        <v>288</v>
      </c>
      <c r="AF12" s="142">
        <f t="shared" si="18"/>
        <v>817</v>
      </c>
      <c r="AG12" s="142">
        <f t="shared" si="18"/>
        <v>3851</v>
      </c>
      <c r="AH12" s="142">
        <f t="shared" si="18"/>
        <v>3721</v>
      </c>
      <c r="AI12" s="142">
        <f t="shared" si="18"/>
        <v>130</v>
      </c>
      <c r="AJ12" s="142">
        <f t="shared" si="18"/>
        <v>2529</v>
      </c>
      <c r="AK12" s="142">
        <f t="shared" si="18"/>
        <v>1374</v>
      </c>
      <c r="AL12" s="142">
        <f t="shared" si="18"/>
        <v>434</v>
      </c>
      <c r="AM12" s="142">
        <f t="shared" si="18"/>
        <v>20233</v>
      </c>
      <c r="AN12" s="142">
        <f t="shared" si="18"/>
        <v>15026</v>
      </c>
      <c r="AO12" s="142">
        <f t="shared" si="18"/>
        <v>5207</v>
      </c>
      <c r="AP12" s="142">
        <f t="shared" si="18"/>
        <v>164</v>
      </c>
      <c r="AQ12" s="142">
        <f t="shared" si="18"/>
        <v>632</v>
      </c>
      <c r="AR12" s="142">
        <f t="shared" si="18"/>
        <v>7984</v>
      </c>
      <c r="AS12" s="142">
        <f t="shared" si="18"/>
        <v>106688</v>
      </c>
      <c r="AT12" s="142">
        <f t="shared" si="18"/>
        <v>106576</v>
      </c>
      <c r="AU12" s="142">
        <f t="shared" si="18"/>
        <v>112</v>
      </c>
      <c r="AV12" s="142">
        <f t="shared" si="18"/>
        <v>26754</v>
      </c>
      <c r="AW12" s="142">
        <f t="shared" si="18"/>
        <v>918</v>
      </c>
      <c r="AX12" s="142">
        <f t="shared" si="18"/>
        <v>805</v>
      </c>
      <c r="AY12" s="142">
        <f t="shared" si="18"/>
        <v>3880</v>
      </c>
      <c r="AZ12" s="142">
        <f t="shared" si="18"/>
        <v>7637</v>
      </c>
      <c r="BA12" s="142">
        <f t="shared" si="18"/>
        <v>1100</v>
      </c>
      <c r="BB12" s="142">
        <f t="shared" si="18"/>
        <v>1631</v>
      </c>
      <c r="BC12" s="142">
        <f t="shared" si="18"/>
        <v>13213</v>
      </c>
      <c r="BD12" s="142">
        <f t="shared" si="18"/>
        <v>778</v>
      </c>
      <c r="BE12" s="142">
        <f t="shared" si="18"/>
        <v>775</v>
      </c>
      <c r="BF12" s="142">
        <f t="shared" si="18"/>
        <v>2047</v>
      </c>
      <c r="BG12" s="142">
        <f t="shared" si="18"/>
        <v>3152</v>
      </c>
      <c r="BH12" s="142">
        <f t="shared" si="18"/>
        <v>2846</v>
      </c>
      <c r="BI12" s="142">
        <f t="shared" si="18"/>
        <v>306</v>
      </c>
      <c r="BJ12" s="142">
        <f t="shared" si="18"/>
        <v>5285</v>
      </c>
      <c r="BK12" s="142">
        <f t="shared" si="18"/>
        <v>3573</v>
      </c>
      <c r="BL12" s="142">
        <f t="shared" si="18"/>
        <v>1712</v>
      </c>
      <c r="BM12" s="142">
        <f t="shared" si="18"/>
        <v>1347</v>
      </c>
      <c r="BN12" s="142">
        <f t="shared" si="18"/>
        <v>2329</v>
      </c>
      <c r="BO12" s="142">
        <f t="shared" si="18"/>
        <v>3075</v>
      </c>
      <c r="BP12" s="142">
        <f t="shared" si="18"/>
        <v>970</v>
      </c>
      <c r="BQ12" s="142">
        <f t="shared" si="16"/>
        <v>5606</v>
      </c>
      <c r="BR12" s="142">
        <f t="shared" si="16"/>
        <v>1016</v>
      </c>
      <c r="BS12" s="142">
        <f t="shared" si="16"/>
        <v>1568</v>
      </c>
      <c r="BT12" s="142">
        <f t="shared" si="16"/>
        <v>4570</v>
      </c>
      <c r="BU12" s="142">
        <f t="shared" si="16"/>
        <v>1590</v>
      </c>
      <c r="BV12" s="142">
        <f t="shared" si="16"/>
        <v>620</v>
      </c>
      <c r="BW12" s="142">
        <f t="shared" si="16"/>
        <v>4037</v>
      </c>
      <c r="BX12" s="142">
        <f t="shared" si="16"/>
        <v>3704</v>
      </c>
      <c r="BY12" s="142">
        <f t="shared" si="16"/>
        <v>229</v>
      </c>
      <c r="BZ12" s="142">
        <f t="shared" si="16"/>
        <v>104</v>
      </c>
      <c r="CA12" s="142">
        <f t="shared" si="16"/>
        <v>1133</v>
      </c>
      <c r="CB12" s="142">
        <f t="shared" si="16"/>
        <v>24825</v>
      </c>
      <c r="CC12" s="142">
        <f t="shared" si="16"/>
        <v>23445</v>
      </c>
      <c r="CD12" s="142">
        <f t="shared" si="16"/>
        <v>1380</v>
      </c>
      <c r="CE12" s="142">
        <f t="shared" si="16"/>
        <v>3714</v>
      </c>
      <c r="CF12" s="142">
        <f t="shared" si="16"/>
        <v>544</v>
      </c>
      <c r="CG12" s="142">
        <f t="shared" si="16"/>
        <v>857</v>
      </c>
      <c r="CH12" s="142">
        <f t="shared" si="16"/>
        <v>450</v>
      </c>
      <c r="CI12" s="142">
        <f t="shared" si="16"/>
        <v>1728</v>
      </c>
      <c r="CJ12" s="142">
        <f t="shared" si="16"/>
        <v>5129</v>
      </c>
      <c r="CK12" s="142">
        <f t="shared" si="16"/>
        <v>737</v>
      </c>
      <c r="CL12" s="142">
        <f t="shared" si="16"/>
        <v>78283</v>
      </c>
      <c r="CM12" s="142">
        <f t="shared" si="16"/>
        <v>9815</v>
      </c>
      <c r="CN12" s="142">
        <f t="shared" si="16"/>
        <v>8773</v>
      </c>
      <c r="CO12" s="142">
        <f t="shared" si="16"/>
        <v>352</v>
      </c>
      <c r="CP12" s="142">
        <f t="shared" si="16"/>
        <v>690</v>
      </c>
      <c r="CQ12" s="142">
        <f t="shared" si="16"/>
        <v>845</v>
      </c>
      <c r="CR12" s="142">
        <f t="shared" si="16"/>
        <v>5632</v>
      </c>
      <c r="CS12" s="142">
        <f t="shared" si="16"/>
        <v>2215</v>
      </c>
      <c r="CT12" s="142">
        <f t="shared" si="16"/>
        <v>511</v>
      </c>
      <c r="CU12" s="142">
        <f t="shared" si="16"/>
        <v>535</v>
      </c>
      <c r="CV12" s="142">
        <f t="shared" si="16"/>
        <v>269</v>
      </c>
      <c r="CW12" s="142">
        <f t="shared" si="16"/>
        <v>2592</v>
      </c>
      <c r="CX12" s="142">
        <f t="shared" si="16"/>
        <v>2183</v>
      </c>
      <c r="CY12" s="142">
        <f t="shared" si="16"/>
        <v>1452</v>
      </c>
      <c r="CZ12" s="142">
        <f t="shared" si="16"/>
        <v>0</v>
      </c>
      <c r="DA12" s="142">
        <f t="shared" si="16"/>
        <v>0</v>
      </c>
    </row>
    <row r="13" spans="1:105" s="125" customFormat="1" x14ac:dyDescent="0.2">
      <c r="A13" s="191" t="s">
        <v>678</v>
      </c>
      <c r="B13" s="125" t="s">
        <v>665</v>
      </c>
      <c r="C13" s="195">
        <f>C12</f>
        <v>2002</v>
      </c>
      <c r="D13" s="142">
        <f t="shared" si="14"/>
        <v>0</v>
      </c>
      <c r="E13" s="142">
        <f t="shared" si="18"/>
        <v>0</v>
      </c>
      <c r="F13" s="142">
        <f t="shared" si="18"/>
        <v>5</v>
      </c>
      <c r="G13" s="142">
        <f t="shared" si="18"/>
        <v>1</v>
      </c>
      <c r="H13" s="142">
        <f t="shared" si="18"/>
        <v>0</v>
      </c>
      <c r="I13" s="142">
        <f t="shared" si="18"/>
        <v>0</v>
      </c>
      <c r="J13" s="142">
        <f t="shared" si="18"/>
        <v>3</v>
      </c>
      <c r="K13" s="142">
        <f t="shared" si="18"/>
        <v>0</v>
      </c>
      <c r="L13" s="142">
        <f t="shared" si="18"/>
        <v>0</v>
      </c>
      <c r="M13" s="142">
        <f t="shared" si="18"/>
        <v>3</v>
      </c>
      <c r="N13" s="142">
        <f t="shared" si="18"/>
        <v>0</v>
      </c>
      <c r="O13" s="142">
        <f t="shared" si="18"/>
        <v>2</v>
      </c>
      <c r="P13" s="142">
        <f t="shared" si="18"/>
        <v>0</v>
      </c>
      <c r="Q13" s="142">
        <f t="shared" si="18"/>
        <v>0</v>
      </c>
      <c r="R13" s="142">
        <f t="shared" si="18"/>
        <v>0</v>
      </c>
      <c r="S13" s="142">
        <f t="shared" si="18"/>
        <v>10</v>
      </c>
      <c r="T13" s="142">
        <f t="shared" si="18"/>
        <v>10</v>
      </c>
      <c r="U13" s="142">
        <f t="shared" si="18"/>
        <v>1</v>
      </c>
      <c r="V13" s="142">
        <f t="shared" si="18"/>
        <v>0</v>
      </c>
      <c r="W13" s="142">
        <f t="shared" si="18"/>
        <v>0</v>
      </c>
      <c r="X13" s="142">
        <f t="shared" si="18"/>
        <v>1</v>
      </c>
      <c r="Y13" s="142">
        <f t="shared" si="18"/>
        <v>0</v>
      </c>
      <c r="Z13" s="142">
        <f t="shared" si="18"/>
        <v>0</v>
      </c>
      <c r="AA13" s="142">
        <f t="shared" si="18"/>
        <v>0</v>
      </c>
      <c r="AB13" s="142">
        <f t="shared" si="18"/>
        <v>2</v>
      </c>
      <c r="AC13" s="142">
        <f t="shared" si="18"/>
        <v>0</v>
      </c>
      <c r="AD13" s="142">
        <f t="shared" si="18"/>
        <v>0</v>
      </c>
      <c r="AE13" s="142">
        <f t="shared" si="18"/>
        <v>0</v>
      </c>
      <c r="AF13" s="142">
        <f t="shared" si="18"/>
        <v>0</v>
      </c>
      <c r="AG13" s="142">
        <f t="shared" si="18"/>
        <v>3</v>
      </c>
      <c r="AH13" s="142">
        <f t="shared" si="18"/>
        <v>3</v>
      </c>
      <c r="AI13" s="142">
        <f t="shared" si="18"/>
        <v>0</v>
      </c>
      <c r="AJ13" s="142">
        <f t="shared" si="18"/>
        <v>0</v>
      </c>
      <c r="AK13" s="142">
        <f t="shared" si="18"/>
        <v>0</v>
      </c>
      <c r="AL13" s="142">
        <f t="shared" si="18"/>
        <v>0</v>
      </c>
      <c r="AM13" s="142">
        <f t="shared" si="18"/>
        <v>14</v>
      </c>
      <c r="AN13" s="142">
        <f t="shared" si="18"/>
        <v>10</v>
      </c>
      <c r="AO13" s="142">
        <f t="shared" si="18"/>
        <v>4</v>
      </c>
      <c r="AP13" s="142">
        <f t="shared" si="18"/>
        <v>0</v>
      </c>
      <c r="AQ13" s="142">
        <f t="shared" si="18"/>
        <v>1</v>
      </c>
      <c r="AR13" s="142">
        <f t="shared" si="18"/>
        <v>4</v>
      </c>
      <c r="AS13" s="142">
        <f t="shared" si="18"/>
        <v>27</v>
      </c>
      <c r="AT13" s="142">
        <f t="shared" si="18"/>
        <v>27</v>
      </c>
      <c r="AU13" s="142">
        <f t="shared" si="18"/>
        <v>0</v>
      </c>
      <c r="AV13" s="142">
        <f t="shared" si="18"/>
        <v>11</v>
      </c>
      <c r="AW13" s="142">
        <f t="shared" si="18"/>
        <v>0</v>
      </c>
      <c r="AX13" s="142">
        <f t="shared" si="18"/>
        <v>0</v>
      </c>
      <c r="AY13" s="142">
        <f t="shared" si="18"/>
        <v>4</v>
      </c>
      <c r="AZ13" s="142">
        <f t="shared" si="18"/>
        <v>4</v>
      </c>
      <c r="BA13" s="142">
        <f t="shared" si="18"/>
        <v>0</v>
      </c>
      <c r="BB13" s="142">
        <f t="shared" si="18"/>
        <v>0</v>
      </c>
      <c r="BC13" s="142">
        <f t="shared" si="18"/>
        <v>3</v>
      </c>
      <c r="BD13" s="142">
        <f t="shared" si="18"/>
        <v>1</v>
      </c>
      <c r="BE13" s="142">
        <f t="shared" si="18"/>
        <v>0</v>
      </c>
      <c r="BF13" s="142">
        <f t="shared" si="18"/>
        <v>2</v>
      </c>
      <c r="BG13" s="142">
        <f t="shared" si="18"/>
        <v>0</v>
      </c>
      <c r="BH13" s="142">
        <f t="shared" si="18"/>
        <v>0</v>
      </c>
      <c r="BI13" s="142">
        <f t="shared" si="18"/>
        <v>0</v>
      </c>
      <c r="BJ13" s="142">
        <f t="shared" si="18"/>
        <v>0</v>
      </c>
      <c r="BK13" s="142">
        <f t="shared" si="18"/>
        <v>0</v>
      </c>
      <c r="BL13" s="142">
        <f t="shared" si="18"/>
        <v>0</v>
      </c>
      <c r="BM13" s="142">
        <f t="shared" si="18"/>
        <v>0</v>
      </c>
      <c r="BN13" s="142">
        <f t="shared" si="18"/>
        <v>0</v>
      </c>
      <c r="BO13" s="142">
        <f t="shared" si="18"/>
        <v>0</v>
      </c>
      <c r="BP13" s="142">
        <f t="shared" si="18"/>
        <v>0</v>
      </c>
      <c r="BQ13" s="142">
        <f t="shared" si="16"/>
        <v>3</v>
      </c>
      <c r="BR13" s="142">
        <f t="shared" si="16"/>
        <v>0</v>
      </c>
      <c r="BS13" s="142">
        <f t="shared" si="16"/>
        <v>0</v>
      </c>
      <c r="BT13" s="142">
        <f t="shared" si="16"/>
        <v>3</v>
      </c>
      <c r="BU13" s="142">
        <f t="shared" si="16"/>
        <v>0</v>
      </c>
      <c r="BV13" s="142">
        <f t="shared" si="16"/>
        <v>0</v>
      </c>
      <c r="BW13" s="142">
        <f t="shared" si="16"/>
        <v>2</v>
      </c>
      <c r="BX13" s="142">
        <f t="shared" si="16"/>
        <v>2</v>
      </c>
      <c r="BY13" s="142">
        <f t="shared" si="16"/>
        <v>0</v>
      </c>
      <c r="BZ13" s="142">
        <f t="shared" si="16"/>
        <v>0</v>
      </c>
      <c r="CA13" s="142">
        <f t="shared" si="16"/>
        <v>0</v>
      </c>
      <c r="CB13" s="142">
        <f t="shared" si="16"/>
        <v>5</v>
      </c>
      <c r="CC13" s="142">
        <f t="shared" si="16"/>
        <v>5</v>
      </c>
      <c r="CD13" s="142">
        <f t="shared" si="16"/>
        <v>0</v>
      </c>
      <c r="CE13" s="142">
        <f t="shared" si="16"/>
        <v>0</v>
      </c>
      <c r="CF13" s="142">
        <f t="shared" si="16"/>
        <v>0</v>
      </c>
      <c r="CG13" s="142">
        <f t="shared" si="16"/>
        <v>0</v>
      </c>
      <c r="CH13" s="142">
        <f t="shared" si="16"/>
        <v>0</v>
      </c>
      <c r="CI13" s="142">
        <f t="shared" si="16"/>
        <v>1</v>
      </c>
      <c r="CJ13" s="142">
        <f t="shared" si="16"/>
        <v>3</v>
      </c>
      <c r="CK13" s="142">
        <f t="shared" si="16"/>
        <v>0</v>
      </c>
      <c r="CL13" s="142">
        <f t="shared" si="16"/>
        <v>46</v>
      </c>
      <c r="CM13" s="142">
        <f t="shared" si="16"/>
        <v>3</v>
      </c>
      <c r="CN13" s="142">
        <f t="shared" si="16"/>
        <v>3</v>
      </c>
      <c r="CO13" s="142">
        <f t="shared" si="16"/>
        <v>0</v>
      </c>
      <c r="CP13" s="142">
        <f t="shared" si="16"/>
        <v>0</v>
      </c>
      <c r="CQ13" s="142">
        <f t="shared" si="16"/>
        <v>0</v>
      </c>
      <c r="CR13" s="142">
        <f t="shared" si="16"/>
        <v>2</v>
      </c>
      <c r="CS13" s="142">
        <f t="shared" si="16"/>
        <v>2</v>
      </c>
      <c r="CT13" s="142">
        <f t="shared" si="16"/>
        <v>0</v>
      </c>
      <c r="CU13" s="142">
        <f t="shared" si="16"/>
        <v>1</v>
      </c>
      <c r="CV13" s="142">
        <f t="shared" si="16"/>
        <v>0</v>
      </c>
      <c r="CW13" s="142">
        <f t="shared" si="16"/>
        <v>0</v>
      </c>
      <c r="CX13" s="142">
        <f t="shared" si="16"/>
        <v>1</v>
      </c>
      <c r="CY13" s="142">
        <f t="shared" si="16"/>
        <v>1</v>
      </c>
      <c r="CZ13" s="142">
        <f t="shared" si="16"/>
        <v>0</v>
      </c>
      <c r="DA13" s="142">
        <f t="shared" si="16"/>
        <v>0</v>
      </c>
    </row>
    <row r="14" spans="1:105" s="125" customFormat="1" x14ac:dyDescent="0.2">
      <c r="A14" s="246" t="s">
        <v>680</v>
      </c>
      <c r="B14" s="246" t="s">
        <v>669</v>
      </c>
      <c r="C14" s="195">
        <f t="shared" ref="C14:C33" si="19">C13</f>
        <v>2002</v>
      </c>
      <c r="D14" s="142">
        <f t="shared" si="14"/>
        <v>612</v>
      </c>
      <c r="E14" s="142">
        <f t="shared" si="18"/>
        <v>13010</v>
      </c>
      <c r="F14" s="142">
        <f t="shared" si="18"/>
        <v>9020</v>
      </c>
      <c r="G14" s="142">
        <f t="shared" si="18"/>
        <v>2576</v>
      </c>
      <c r="H14" s="142">
        <f t="shared" si="18"/>
        <v>8931</v>
      </c>
      <c r="I14" s="142">
        <f t="shared" si="18"/>
        <v>13568</v>
      </c>
      <c r="J14" s="142">
        <f t="shared" si="18"/>
        <v>11545</v>
      </c>
      <c r="K14" s="142">
        <f t="shared" si="18"/>
        <v>1494</v>
      </c>
      <c r="L14" s="142">
        <f t="shared" si="18"/>
        <v>341</v>
      </c>
      <c r="M14" s="142">
        <f t="shared" si="18"/>
        <v>10465</v>
      </c>
      <c r="N14" s="142">
        <f t="shared" si="18"/>
        <v>716</v>
      </c>
      <c r="O14" s="142">
        <f t="shared" si="18"/>
        <v>2479</v>
      </c>
      <c r="P14" s="142">
        <f t="shared" si="18"/>
        <v>1</v>
      </c>
      <c r="Q14" s="142">
        <f t="shared" si="18"/>
        <v>1</v>
      </c>
      <c r="R14" s="142">
        <f t="shared" si="18"/>
        <v>3</v>
      </c>
      <c r="S14" s="142">
        <f t="shared" si="18"/>
        <v>46221</v>
      </c>
      <c r="T14" s="142">
        <f t="shared" si="18"/>
        <v>22404</v>
      </c>
      <c r="U14" s="142">
        <f t="shared" si="18"/>
        <v>2660</v>
      </c>
      <c r="V14" s="142">
        <f t="shared" si="18"/>
        <v>0</v>
      </c>
      <c r="W14" s="142">
        <f t="shared" si="18"/>
        <v>6765</v>
      </c>
      <c r="X14" s="142">
        <f t="shared" si="18"/>
        <v>5698</v>
      </c>
      <c r="Y14" s="142">
        <f t="shared" si="18"/>
        <v>3020</v>
      </c>
      <c r="Z14" s="142">
        <f t="shared" si="18"/>
        <v>1006</v>
      </c>
      <c r="AA14" s="142">
        <f t="shared" si="18"/>
        <v>152</v>
      </c>
      <c r="AB14" s="142">
        <f t="shared" si="18"/>
        <v>8</v>
      </c>
      <c r="AC14" s="142">
        <f t="shared" si="18"/>
        <v>4</v>
      </c>
      <c r="AD14" s="142">
        <f t="shared" si="18"/>
        <v>3</v>
      </c>
      <c r="AE14" s="142">
        <f t="shared" si="18"/>
        <v>1</v>
      </c>
      <c r="AF14" s="142">
        <f t="shared" si="18"/>
        <v>2363</v>
      </c>
      <c r="AG14" s="142">
        <f t="shared" si="18"/>
        <v>2</v>
      </c>
      <c r="AH14" s="142">
        <f t="shared" si="18"/>
        <v>1</v>
      </c>
      <c r="AI14" s="142">
        <f t="shared" si="18"/>
        <v>1</v>
      </c>
      <c r="AJ14" s="142">
        <f t="shared" si="18"/>
        <v>2561</v>
      </c>
      <c r="AK14" s="142">
        <f t="shared" si="18"/>
        <v>3739</v>
      </c>
      <c r="AL14" s="142">
        <f t="shared" si="18"/>
        <v>1</v>
      </c>
      <c r="AM14" s="142">
        <f t="shared" si="18"/>
        <v>50032</v>
      </c>
      <c r="AN14" s="142">
        <f t="shared" si="18"/>
        <v>34991</v>
      </c>
      <c r="AO14" s="142">
        <f t="shared" si="18"/>
        <v>15041</v>
      </c>
      <c r="AP14" s="142">
        <f t="shared" si="18"/>
        <v>1</v>
      </c>
      <c r="AQ14" s="142">
        <f t="shared" si="18"/>
        <v>1</v>
      </c>
      <c r="AR14" s="142">
        <f t="shared" si="18"/>
        <v>1</v>
      </c>
      <c r="AS14" s="142">
        <f t="shared" si="18"/>
        <v>6933</v>
      </c>
      <c r="AT14" s="142">
        <f t="shared" si="18"/>
        <v>6932</v>
      </c>
      <c r="AU14" s="142">
        <f t="shared" si="18"/>
        <v>1</v>
      </c>
      <c r="AV14" s="142">
        <f t="shared" si="18"/>
        <v>43580</v>
      </c>
      <c r="AW14" s="142">
        <f t="shared" si="18"/>
        <v>2107</v>
      </c>
      <c r="AX14" s="142">
        <f t="shared" si="18"/>
        <v>550</v>
      </c>
      <c r="AY14" s="142">
        <f t="shared" si="18"/>
        <v>4948</v>
      </c>
      <c r="AZ14" s="142">
        <f t="shared" si="18"/>
        <v>20252</v>
      </c>
      <c r="BA14" s="142">
        <f t="shared" si="18"/>
        <v>2</v>
      </c>
      <c r="BB14" s="142">
        <f t="shared" si="18"/>
        <v>0</v>
      </c>
      <c r="BC14" s="142">
        <f t="shared" si="18"/>
        <v>30180</v>
      </c>
      <c r="BD14" s="142">
        <f t="shared" si="18"/>
        <v>1958</v>
      </c>
      <c r="BE14" s="142">
        <f t="shared" si="18"/>
        <v>1384</v>
      </c>
      <c r="BF14" s="142">
        <f t="shared" si="18"/>
        <v>3973</v>
      </c>
      <c r="BG14" s="142">
        <f t="shared" si="18"/>
        <v>691</v>
      </c>
      <c r="BH14" s="142">
        <f t="shared" si="18"/>
        <v>1</v>
      </c>
      <c r="BI14" s="142">
        <f t="shared" si="18"/>
        <v>690</v>
      </c>
      <c r="BJ14" s="142">
        <f t="shared" si="18"/>
        <v>2251</v>
      </c>
      <c r="BK14" s="142">
        <f t="shared" si="18"/>
        <v>1</v>
      </c>
      <c r="BL14" s="142">
        <f t="shared" si="18"/>
        <v>2250</v>
      </c>
      <c r="BM14" s="142">
        <f t="shared" si="18"/>
        <v>1483</v>
      </c>
      <c r="BN14" s="142">
        <f t="shared" si="18"/>
        <v>1</v>
      </c>
      <c r="BO14" s="142">
        <f t="shared" si="18"/>
        <v>5277</v>
      </c>
      <c r="BP14" s="142">
        <f t="shared" si="18"/>
        <v>3</v>
      </c>
      <c r="BQ14" s="142">
        <f t="shared" si="16"/>
        <v>14094</v>
      </c>
      <c r="BR14" s="142">
        <f t="shared" si="16"/>
        <v>2231</v>
      </c>
      <c r="BS14" s="142">
        <f t="shared" si="16"/>
        <v>3459</v>
      </c>
      <c r="BT14" s="142">
        <f t="shared" si="16"/>
        <v>9967</v>
      </c>
      <c r="BU14" s="142">
        <f t="shared" si="16"/>
        <v>2567</v>
      </c>
      <c r="BV14" s="142">
        <f t="shared" si="16"/>
        <v>1</v>
      </c>
      <c r="BW14" s="142">
        <f t="shared" si="16"/>
        <v>7808</v>
      </c>
      <c r="BX14" s="142">
        <f t="shared" si="16"/>
        <v>7192</v>
      </c>
      <c r="BY14" s="142">
        <f t="shared" si="16"/>
        <v>414</v>
      </c>
      <c r="BZ14" s="142">
        <f t="shared" si="16"/>
        <v>202</v>
      </c>
      <c r="CA14" s="142">
        <f t="shared" si="16"/>
        <v>1980</v>
      </c>
      <c r="CB14" s="142">
        <f t="shared" si="16"/>
        <v>47346</v>
      </c>
      <c r="CC14" s="142">
        <f t="shared" si="16"/>
        <v>43620</v>
      </c>
      <c r="CD14" s="142">
        <f t="shared" si="16"/>
        <v>3726</v>
      </c>
      <c r="CE14" s="142">
        <f t="shared" si="16"/>
        <v>8568</v>
      </c>
      <c r="CF14" s="142">
        <f t="shared" si="16"/>
        <v>1058</v>
      </c>
      <c r="CG14" s="142">
        <f t="shared" si="16"/>
        <v>1619</v>
      </c>
      <c r="CH14" s="142">
        <f t="shared" si="16"/>
        <v>535</v>
      </c>
      <c r="CI14" s="142">
        <f t="shared" si="16"/>
        <v>1</v>
      </c>
      <c r="CJ14" s="142">
        <f t="shared" si="16"/>
        <v>1</v>
      </c>
      <c r="CK14" s="142">
        <f t="shared" si="16"/>
        <v>1</v>
      </c>
      <c r="CL14" s="142">
        <f t="shared" si="16"/>
        <v>159821</v>
      </c>
      <c r="CM14" s="142">
        <f t="shared" si="16"/>
        <v>23283</v>
      </c>
      <c r="CN14" s="142">
        <f t="shared" si="16"/>
        <v>21755</v>
      </c>
      <c r="CO14" s="142">
        <f t="shared" si="16"/>
        <v>617</v>
      </c>
      <c r="CP14" s="142">
        <f t="shared" si="16"/>
        <v>911</v>
      </c>
      <c r="CQ14" s="142">
        <f t="shared" si="16"/>
        <v>1</v>
      </c>
      <c r="CR14" s="142">
        <f t="shared" si="16"/>
        <v>6</v>
      </c>
      <c r="CS14" s="142">
        <f t="shared" si="16"/>
        <v>6493</v>
      </c>
      <c r="CT14" s="142">
        <f t="shared" si="16"/>
        <v>3</v>
      </c>
      <c r="CU14" s="142">
        <f t="shared" si="16"/>
        <v>1295</v>
      </c>
      <c r="CV14" s="142">
        <f t="shared" si="16"/>
        <v>1</v>
      </c>
      <c r="CW14" s="142">
        <f t="shared" si="16"/>
        <v>11</v>
      </c>
      <c r="CX14" s="142">
        <f t="shared" si="16"/>
        <v>9439</v>
      </c>
      <c r="CY14" s="142">
        <f t="shared" si="16"/>
        <v>2</v>
      </c>
      <c r="CZ14" s="142">
        <f t="shared" si="16"/>
        <v>0</v>
      </c>
      <c r="DA14" s="142">
        <f t="shared" si="16"/>
        <v>0</v>
      </c>
    </row>
    <row r="15" spans="1:105" s="125" customFormat="1" x14ac:dyDescent="0.2">
      <c r="A15" s="246" t="s">
        <v>681</v>
      </c>
      <c r="B15" s="246" t="s">
        <v>668</v>
      </c>
      <c r="C15" s="195">
        <f t="shared" si="19"/>
        <v>2002</v>
      </c>
      <c r="D15" s="142">
        <f t="shared" si="14"/>
        <v>14</v>
      </c>
      <c r="E15" s="142">
        <f t="shared" si="18"/>
        <v>0</v>
      </c>
      <c r="F15" s="142">
        <f t="shared" si="18"/>
        <v>320</v>
      </c>
      <c r="G15" s="142">
        <f t="shared" si="18"/>
        <v>257</v>
      </c>
      <c r="H15" s="142">
        <f t="shared" si="18"/>
        <v>881</v>
      </c>
      <c r="I15" s="142">
        <f t="shared" si="18"/>
        <v>0</v>
      </c>
      <c r="J15" s="142">
        <f t="shared" si="18"/>
        <v>0</v>
      </c>
      <c r="K15" s="142">
        <f t="shared" si="18"/>
        <v>25</v>
      </c>
      <c r="L15" s="142">
        <f t="shared" si="18"/>
        <v>30</v>
      </c>
      <c r="M15" s="142">
        <f t="shared" si="18"/>
        <v>402</v>
      </c>
      <c r="N15" s="142">
        <f t="shared" si="18"/>
        <v>22</v>
      </c>
      <c r="O15" s="142">
        <f t="shared" si="18"/>
        <v>0</v>
      </c>
      <c r="P15" s="142">
        <f t="shared" si="18"/>
        <v>0</v>
      </c>
      <c r="Q15" s="142">
        <f t="shared" si="18"/>
        <v>1</v>
      </c>
      <c r="R15" s="142">
        <f t="shared" si="18"/>
        <v>202</v>
      </c>
      <c r="S15" s="142">
        <f t="shared" si="18"/>
        <v>0</v>
      </c>
      <c r="T15" s="142">
        <f t="shared" si="18"/>
        <v>1512</v>
      </c>
      <c r="U15" s="142">
        <f t="shared" si="18"/>
        <v>239</v>
      </c>
      <c r="V15" s="142">
        <f t="shared" si="18"/>
        <v>0</v>
      </c>
      <c r="W15" s="142">
        <f t="shared" si="18"/>
        <v>366</v>
      </c>
      <c r="X15" s="142">
        <f t="shared" si="18"/>
        <v>63</v>
      </c>
      <c r="Y15" s="142">
        <f t="shared" si="18"/>
        <v>106</v>
      </c>
      <c r="Z15" s="142">
        <f t="shared" si="18"/>
        <v>0</v>
      </c>
      <c r="AA15" s="142">
        <f t="shared" si="18"/>
        <v>0</v>
      </c>
      <c r="AB15" s="142">
        <f t="shared" si="18"/>
        <v>0</v>
      </c>
      <c r="AC15" s="142">
        <f t="shared" si="18"/>
        <v>76</v>
      </c>
      <c r="AD15" s="142">
        <f t="shared" si="18"/>
        <v>39</v>
      </c>
      <c r="AE15" s="142">
        <f t="shared" si="18"/>
        <v>37</v>
      </c>
      <c r="AF15" s="142">
        <f t="shared" si="18"/>
        <v>0</v>
      </c>
      <c r="AG15" s="142">
        <f t="shared" si="18"/>
        <v>0</v>
      </c>
      <c r="AH15" s="142">
        <f t="shared" si="18"/>
        <v>0</v>
      </c>
      <c r="AI15" s="142">
        <f t="shared" si="18"/>
        <v>0</v>
      </c>
      <c r="AJ15" s="142">
        <f t="shared" si="18"/>
        <v>859</v>
      </c>
      <c r="AK15" s="142">
        <f t="shared" si="18"/>
        <v>175</v>
      </c>
      <c r="AL15" s="142">
        <f t="shared" si="18"/>
        <v>24</v>
      </c>
      <c r="AM15" s="142">
        <f t="shared" si="18"/>
        <v>548</v>
      </c>
      <c r="AN15" s="142">
        <f t="shared" si="18"/>
        <v>245</v>
      </c>
      <c r="AO15" s="142">
        <f t="shared" si="18"/>
        <v>303</v>
      </c>
      <c r="AP15" s="142">
        <f t="shared" si="18"/>
        <v>0</v>
      </c>
      <c r="AQ15" s="142">
        <f t="shared" si="18"/>
        <v>23</v>
      </c>
      <c r="AR15" s="142">
        <f t="shared" si="18"/>
        <v>1</v>
      </c>
      <c r="AS15" s="142" t="e">
        <f t="shared" si="18"/>
        <v>#VALUE!</v>
      </c>
      <c r="AT15" s="142">
        <f t="shared" si="18"/>
        <v>0</v>
      </c>
      <c r="AU15" s="142">
        <f t="shared" si="18"/>
        <v>0</v>
      </c>
      <c r="AV15" s="142">
        <f t="shared" si="18"/>
        <v>0</v>
      </c>
      <c r="AW15" s="142">
        <f t="shared" si="18"/>
        <v>177</v>
      </c>
      <c r="AX15" s="142">
        <f t="shared" si="18"/>
        <v>0</v>
      </c>
      <c r="AY15" s="142">
        <f t="shared" si="18"/>
        <v>0</v>
      </c>
      <c r="AZ15" s="142">
        <f t="shared" si="18"/>
        <v>0</v>
      </c>
      <c r="BA15" s="142">
        <f t="shared" si="18"/>
        <v>48</v>
      </c>
      <c r="BB15" s="142">
        <f t="shared" si="18"/>
        <v>0</v>
      </c>
      <c r="BC15" s="142">
        <f t="shared" si="18"/>
        <v>789</v>
      </c>
      <c r="BD15" s="142">
        <f t="shared" si="18"/>
        <v>46</v>
      </c>
      <c r="BE15" s="142">
        <f t="shared" si="18"/>
        <v>113</v>
      </c>
      <c r="BF15" s="142">
        <f t="shared" si="18"/>
        <v>316</v>
      </c>
      <c r="BG15" s="142">
        <f t="shared" si="18"/>
        <v>19</v>
      </c>
      <c r="BH15" s="142">
        <f t="shared" si="18"/>
        <v>0</v>
      </c>
      <c r="BI15" s="142">
        <f t="shared" si="18"/>
        <v>19</v>
      </c>
      <c r="BJ15" s="142">
        <f t="shared" si="18"/>
        <v>553</v>
      </c>
      <c r="BK15" s="142">
        <f t="shared" si="18"/>
        <v>23</v>
      </c>
      <c r="BL15" s="142">
        <f t="shared" si="18"/>
        <v>530</v>
      </c>
      <c r="BM15" s="142">
        <f t="shared" si="18"/>
        <v>110</v>
      </c>
      <c r="BN15" s="142">
        <f t="shared" si="18"/>
        <v>0</v>
      </c>
      <c r="BO15" s="142">
        <f t="shared" si="18"/>
        <v>1046</v>
      </c>
      <c r="BP15" s="142">
        <f t="shared" ref="BP15:DA15" si="20">BP120</f>
        <v>1</v>
      </c>
      <c r="BQ15" s="142">
        <f t="shared" si="20"/>
        <v>241</v>
      </c>
      <c r="BR15" s="142">
        <f t="shared" si="20"/>
        <v>169</v>
      </c>
      <c r="BS15" s="142">
        <f t="shared" si="20"/>
        <v>287</v>
      </c>
      <c r="BT15" s="142">
        <f t="shared" si="20"/>
        <v>38</v>
      </c>
      <c r="BU15" s="142">
        <f t="shared" si="20"/>
        <v>251</v>
      </c>
      <c r="BV15" s="142">
        <f t="shared" si="20"/>
        <v>0</v>
      </c>
      <c r="BW15" s="142">
        <f t="shared" si="20"/>
        <v>667</v>
      </c>
      <c r="BX15" s="142">
        <f t="shared" si="20"/>
        <v>633</v>
      </c>
      <c r="BY15" s="142">
        <f t="shared" si="20"/>
        <v>34</v>
      </c>
      <c r="BZ15" s="142">
        <f t="shared" si="20"/>
        <v>0</v>
      </c>
      <c r="CA15" s="142">
        <f t="shared" si="20"/>
        <v>0</v>
      </c>
      <c r="CB15" s="142">
        <f t="shared" si="20"/>
        <v>307</v>
      </c>
      <c r="CC15" s="142">
        <f t="shared" si="20"/>
        <v>276</v>
      </c>
      <c r="CD15" s="142">
        <f t="shared" si="20"/>
        <v>31</v>
      </c>
      <c r="CE15" s="142">
        <f t="shared" si="20"/>
        <v>466</v>
      </c>
      <c r="CF15" s="142">
        <f t="shared" si="20"/>
        <v>0</v>
      </c>
      <c r="CG15" s="142">
        <f t="shared" si="20"/>
        <v>56</v>
      </c>
      <c r="CH15" s="142">
        <f t="shared" si="20"/>
        <v>0</v>
      </c>
      <c r="CI15" s="142">
        <f t="shared" si="20"/>
        <v>32</v>
      </c>
      <c r="CJ15" s="142">
        <f t="shared" si="20"/>
        <v>0</v>
      </c>
      <c r="CK15" s="142">
        <f t="shared" si="20"/>
        <v>18</v>
      </c>
      <c r="CL15" s="142">
        <f t="shared" si="20"/>
        <v>0</v>
      </c>
      <c r="CM15" s="142">
        <f t="shared" si="20"/>
        <v>897</v>
      </c>
      <c r="CN15" s="142">
        <f t="shared" si="20"/>
        <v>792</v>
      </c>
      <c r="CO15" s="142">
        <f t="shared" si="20"/>
        <v>20</v>
      </c>
      <c r="CP15" s="142">
        <f t="shared" si="20"/>
        <v>85</v>
      </c>
      <c r="CQ15" s="142">
        <f t="shared" si="20"/>
        <v>8</v>
      </c>
      <c r="CR15" s="142">
        <f t="shared" si="20"/>
        <v>0</v>
      </c>
      <c r="CS15" s="142">
        <f t="shared" si="20"/>
        <v>785</v>
      </c>
      <c r="CT15" s="142">
        <f t="shared" si="20"/>
        <v>25</v>
      </c>
      <c r="CU15" s="142">
        <f t="shared" si="20"/>
        <v>12</v>
      </c>
      <c r="CV15" s="142">
        <f t="shared" si="20"/>
        <v>33</v>
      </c>
      <c r="CW15" s="142">
        <f t="shared" si="20"/>
        <v>69</v>
      </c>
      <c r="CX15" s="142">
        <f t="shared" si="20"/>
        <v>80</v>
      </c>
      <c r="CY15" s="142">
        <f t="shared" si="20"/>
        <v>39</v>
      </c>
      <c r="CZ15" s="142">
        <f t="shared" si="20"/>
        <v>0</v>
      </c>
      <c r="DA15" s="142">
        <f t="shared" si="20"/>
        <v>0</v>
      </c>
    </row>
    <row r="16" spans="1:105" s="125" customFormat="1" x14ac:dyDescent="0.2">
      <c r="A16" s="125" t="s">
        <v>345</v>
      </c>
      <c r="B16" s="125" t="s">
        <v>363</v>
      </c>
      <c r="C16" s="195">
        <f t="shared" si="19"/>
        <v>2002</v>
      </c>
      <c r="D16" s="145">
        <f t="shared" ref="D16:D21" si="21">D122</f>
        <v>48452299</v>
      </c>
      <c r="E16" s="145">
        <f t="shared" ref="E16:BP17" si="22">E122</f>
        <v>1223152247</v>
      </c>
      <c r="F16" s="145">
        <f t="shared" si="22"/>
        <v>1142049563</v>
      </c>
      <c r="G16" s="145">
        <f t="shared" si="22"/>
        <v>247453181</v>
      </c>
      <c r="H16" s="145">
        <f t="shared" si="22"/>
        <v>907624411</v>
      </c>
      <c r="I16" s="145">
        <f t="shared" si="22"/>
        <v>1648001699</v>
      </c>
      <c r="J16" s="145">
        <f t="shared" si="22"/>
        <v>1450044760</v>
      </c>
      <c r="K16" s="145">
        <f t="shared" si="22"/>
        <v>68742121</v>
      </c>
      <c r="L16" s="145">
        <f t="shared" si="22"/>
        <v>33581386</v>
      </c>
      <c r="M16" s="145">
        <f t="shared" si="22"/>
        <v>933320390</v>
      </c>
      <c r="N16" s="145">
        <f t="shared" si="22"/>
        <v>30918632</v>
      </c>
      <c r="O16" s="145">
        <f t="shared" si="22"/>
        <v>354595877</v>
      </c>
      <c r="P16" s="145">
        <f t="shared" si="22"/>
        <v>25472898</v>
      </c>
      <c r="Q16" s="145">
        <f t="shared" si="22"/>
        <v>8131816</v>
      </c>
      <c r="R16" s="145">
        <f t="shared" si="22"/>
        <v>186236990</v>
      </c>
      <c r="S16" s="145">
        <f t="shared" si="22"/>
        <v>7582464083</v>
      </c>
      <c r="T16" s="145">
        <f t="shared" si="22"/>
        <v>936089556</v>
      </c>
      <c r="U16" s="145">
        <f t="shared" si="22"/>
        <v>366079169</v>
      </c>
      <c r="V16" s="145">
        <f t="shared" si="22"/>
        <v>63927147</v>
      </c>
      <c r="W16" s="145">
        <f t="shared" si="22"/>
        <v>538507764</v>
      </c>
      <c r="X16" s="145">
        <f t="shared" si="22"/>
        <v>624925472</v>
      </c>
      <c r="Y16" s="145">
        <f t="shared" si="22"/>
        <v>286898594</v>
      </c>
      <c r="Z16" s="145">
        <f t="shared" si="22"/>
        <v>76689691</v>
      </c>
      <c r="AA16" s="145">
        <f t="shared" si="22"/>
        <v>9113032</v>
      </c>
      <c r="AB16" s="145">
        <f t="shared" si="22"/>
        <v>92650990.900000006</v>
      </c>
      <c r="AC16" s="145">
        <f t="shared" si="22"/>
        <v>905209929.5</v>
      </c>
      <c r="AD16" s="145">
        <f t="shared" si="22"/>
        <v>841690782</v>
      </c>
      <c r="AE16" s="145">
        <f t="shared" si="22"/>
        <v>63519147.5</v>
      </c>
      <c r="AF16" s="145">
        <f t="shared" si="22"/>
        <v>151859107</v>
      </c>
      <c r="AG16" s="145">
        <f t="shared" si="22"/>
        <v>1482923145</v>
      </c>
      <c r="AH16" s="145">
        <f t="shared" si="22"/>
        <v>1468479032</v>
      </c>
      <c r="AI16" s="145">
        <f t="shared" si="22"/>
        <v>14444113</v>
      </c>
      <c r="AJ16" s="145">
        <f t="shared" si="22"/>
        <v>350911723</v>
      </c>
      <c r="AK16" s="145">
        <f t="shared" si="22"/>
        <v>413942278</v>
      </c>
      <c r="AL16" s="145">
        <f t="shared" si="22"/>
        <v>119108138</v>
      </c>
      <c r="AM16" s="145">
        <f t="shared" si="22"/>
        <v>3313495227</v>
      </c>
      <c r="AN16" s="145">
        <f t="shared" si="22"/>
        <v>1901045613</v>
      </c>
      <c r="AO16" s="145">
        <f t="shared" si="22"/>
        <v>1412449614</v>
      </c>
      <c r="AP16" s="145">
        <f t="shared" si="22"/>
        <v>25609211</v>
      </c>
      <c r="AQ16" s="145">
        <f t="shared" si="22"/>
        <v>198637486</v>
      </c>
      <c r="AR16" s="145">
        <f t="shared" si="22"/>
        <v>3418980431</v>
      </c>
      <c r="AS16" s="145">
        <f t="shared" si="22"/>
        <v>21556707252</v>
      </c>
      <c r="AT16" s="145">
        <f t="shared" si="22"/>
        <v>21536250000</v>
      </c>
      <c r="AU16" s="145">
        <f t="shared" si="22"/>
        <v>20457252</v>
      </c>
      <c r="AV16" s="145">
        <f t="shared" si="22"/>
        <v>7470558035</v>
      </c>
      <c r="AW16" s="145">
        <f t="shared" si="22"/>
        <v>169658537</v>
      </c>
      <c r="AX16" s="145">
        <f t="shared" si="22"/>
        <v>111208080</v>
      </c>
      <c r="AY16" s="145">
        <f t="shared" si="22"/>
        <v>733454032</v>
      </c>
      <c r="AZ16" s="145">
        <f t="shared" si="22"/>
        <v>1915214161</v>
      </c>
      <c r="BA16" s="145">
        <f t="shared" si="22"/>
        <v>290072203</v>
      </c>
      <c r="BB16" s="145">
        <f t="shared" si="22"/>
        <v>126736273</v>
      </c>
      <c r="BC16" s="145">
        <f t="shared" si="22"/>
        <v>3338203398</v>
      </c>
      <c r="BD16" s="145">
        <f t="shared" si="22"/>
        <v>173255586</v>
      </c>
      <c r="BE16" s="145">
        <f t="shared" si="22"/>
        <v>183909651.19999999</v>
      </c>
      <c r="BF16" s="145">
        <f t="shared" si="22"/>
        <v>563564723</v>
      </c>
      <c r="BG16" s="145">
        <f t="shared" si="22"/>
        <v>677272067</v>
      </c>
      <c r="BH16" s="145">
        <f t="shared" si="22"/>
        <v>638133931</v>
      </c>
      <c r="BI16" s="145">
        <f t="shared" si="22"/>
        <v>39138136</v>
      </c>
      <c r="BJ16" s="145">
        <f t="shared" si="22"/>
        <v>1098901709</v>
      </c>
      <c r="BK16" s="145">
        <f t="shared" si="22"/>
        <v>793012818</v>
      </c>
      <c r="BL16" s="145">
        <f t="shared" si="22"/>
        <v>305888891</v>
      </c>
      <c r="BM16" s="145">
        <f t="shared" si="22"/>
        <v>169174548</v>
      </c>
      <c r="BN16" s="145">
        <f t="shared" si="22"/>
        <v>352729950</v>
      </c>
      <c r="BO16" s="145">
        <f t="shared" si="22"/>
        <v>583444622</v>
      </c>
      <c r="BP16" s="145">
        <f t="shared" si="22"/>
        <v>142682627</v>
      </c>
      <c r="BQ16" s="145">
        <f t="shared" ref="BQ16:DA20" si="23">BQ122</f>
        <v>1739077845</v>
      </c>
      <c r="BR16" s="145">
        <f t="shared" si="23"/>
        <v>215589062</v>
      </c>
      <c r="BS16" s="145">
        <f t="shared" si="23"/>
        <v>286884558</v>
      </c>
      <c r="BT16" s="145">
        <f t="shared" si="23"/>
        <v>1163441783</v>
      </c>
      <c r="BU16" s="145">
        <f t="shared" si="23"/>
        <v>191317428</v>
      </c>
      <c r="BV16" s="145">
        <f t="shared" si="23"/>
        <v>78937017.299999997</v>
      </c>
      <c r="BW16" s="145">
        <f t="shared" si="23"/>
        <v>808921986</v>
      </c>
      <c r="BX16" s="145">
        <f t="shared" si="23"/>
        <v>764480212</v>
      </c>
      <c r="BY16" s="145">
        <f t="shared" si="23"/>
        <v>31750150</v>
      </c>
      <c r="BZ16" s="145">
        <f t="shared" si="23"/>
        <v>12691624</v>
      </c>
      <c r="CA16" s="145">
        <f t="shared" si="23"/>
        <v>145862400</v>
      </c>
      <c r="CB16" s="145">
        <f t="shared" si="23"/>
        <v>4891367835</v>
      </c>
      <c r="CC16" s="145">
        <f t="shared" si="23"/>
        <v>4486786862</v>
      </c>
      <c r="CD16" s="145">
        <f t="shared" si="23"/>
        <v>404580973</v>
      </c>
      <c r="CE16" s="145">
        <f t="shared" si="23"/>
        <v>714673992</v>
      </c>
      <c r="CF16" s="145">
        <f t="shared" si="23"/>
        <v>90391062</v>
      </c>
      <c r="CG16" s="145">
        <f t="shared" si="23"/>
        <v>122481365</v>
      </c>
      <c r="CH16" s="145">
        <f t="shared" si="23"/>
        <v>86260326</v>
      </c>
      <c r="CI16" s="145">
        <f t="shared" si="23"/>
        <v>362208340</v>
      </c>
      <c r="CJ16" s="145">
        <f t="shared" si="23"/>
        <v>1015641442</v>
      </c>
      <c r="CK16" s="145">
        <f t="shared" si="23"/>
        <v>217790206</v>
      </c>
      <c r="CL16" s="145">
        <f t="shared" si="23"/>
        <v>26177019147</v>
      </c>
      <c r="CM16" s="145">
        <f t="shared" si="23"/>
        <v>2404558622</v>
      </c>
      <c r="CN16" s="145">
        <f t="shared" si="23"/>
        <v>2281971131</v>
      </c>
      <c r="CO16" s="145">
        <f t="shared" si="23"/>
        <v>30760339</v>
      </c>
      <c r="CP16" s="145">
        <f t="shared" si="23"/>
        <v>91827152</v>
      </c>
      <c r="CQ16" s="145">
        <f t="shared" si="23"/>
        <v>93651360.400000006</v>
      </c>
      <c r="CR16" s="145">
        <f t="shared" si="23"/>
        <v>1251191402</v>
      </c>
      <c r="CS16" s="145">
        <f t="shared" si="23"/>
        <v>472785317</v>
      </c>
      <c r="CT16" s="145">
        <f t="shared" si="23"/>
        <v>89683500.799999997</v>
      </c>
      <c r="CU16" s="145">
        <f t="shared" si="23"/>
        <v>132708672</v>
      </c>
      <c r="CV16" s="145">
        <f t="shared" si="23"/>
        <v>19703882</v>
      </c>
      <c r="CW16" s="145">
        <f t="shared" si="23"/>
        <v>428242940</v>
      </c>
      <c r="CX16" s="145">
        <f t="shared" si="23"/>
        <v>756869340</v>
      </c>
      <c r="CY16" s="145">
        <f t="shared" si="23"/>
        <v>377796305</v>
      </c>
      <c r="CZ16" s="145">
        <f t="shared" si="23"/>
        <v>0</v>
      </c>
      <c r="DA16" s="145">
        <f t="shared" si="23"/>
        <v>0</v>
      </c>
    </row>
    <row r="17" spans="1:105" s="125" customFormat="1" x14ac:dyDescent="0.2">
      <c r="A17" s="125" t="s">
        <v>353</v>
      </c>
      <c r="B17" s="125" t="s">
        <v>364</v>
      </c>
      <c r="C17" s="195">
        <f t="shared" si="19"/>
        <v>2002</v>
      </c>
      <c r="D17" s="145">
        <f t="shared" si="21"/>
        <v>11354867</v>
      </c>
      <c r="E17" s="145">
        <f t="shared" ref="E17:S17" si="24">E123</f>
        <v>442416080</v>
      </c>
      <c r="F17" s="145">
        <f t="shared" si="24"/>
        <v>286227229</v>
      </c>
      <c r="G17" s="145">
        <f t="shared" si="24"/>
        <v>76963527</v>
      </c>
      <c r="H17" s="145">
        <f t="shared" si="24"/>
        <v>282124517</v>
      </c>
      <c r="I17" s="145">
        <f t="shared" si="24"/>
        <v>534809584</v>
      </c>
      <c r="J17" s="145">
        <f t="shared" si="24"/>
        <v>357841995</v>
      </c>
      <c r="K17" s="145">
        <f t="shared" si="24"/>
        <v>45213723</v>
      </c>
      <c r="L17" s="145">
        <f t="shared" si="24"/>
        <v>16842271</v>
      </c>
      <c r="M17" s="145">
        <f t="shared" si="24"/>
        <v>253649524</v>
      </c>
      <c r="N17" s="145">
        <f t="shared" si="24"/>
        <v>12306142</v>
      </c>
      <c r="O17" s="145">
        <f t="shared" si="24"/>
        <v>115516315</v>
      </c>
      <c r="P17" s="145">
        <f t="shared" si="24"/>
        <v>15996835</v>
      </c>
      <c r="Q17" s="145">
        <f t="shared" si="24"/>
        <v>4341362</v>
      </c>
      <c r="R17" s="145">
        <f t="shared" si="24"/>
        <v>91843709</v>
      </c>
      <c r="S17" s="145">
        <f t="shared" si="24"/>
        <v>1584798809</v>
      </c>
      <c r="T17" s="145">
        <f t="shared" si="22"/>
        <v>684811661</v>
      </c>
      <c r="U17" s="145">
        <f t="shared" si="22"/>
        <v>106162959</v>
      </c>
      <c r="V17" s="145">
        <f t="shared" si="22"/>
        <v>32562746</v>
      </c>
      <c r="W17" s="145">
        <f t="shared" si="22"/>
        <v>268250194</v>
      </c>
      <c r="X17" s="145">
        <f t="shared" si="22"/>
        <v>140876233</v>
      </c>
      <c r="Y17" s="145">
        <f t="shared" si="22"/>
        <v>112090846</v>
      </c>
      <c r="Z17" s="145">
        <f t="shared" si="22"/>
        <v>37033883</v>
      </c>
      <c r="AA17" s="145">
        <f t="shared" si="22"/>
        <v>5852818</v>
      </c>
      <c r="AB17" s="145">
        <f t="shared" si="22"/>
        <v>40340400</v>
      </c>
      <c r="AC17" s="145">
        <f t="shared" si="22"/>
        <v>378665428.89999998</v>
      </c>
      <c r="AD17" s="145">
        <f t="shared" si="22"/>
        <v>352862668</v>
      </c>
      <c r="AE17" s="145">
        <f t="shared" si="22"/>
        <v>25802760.899999999</v>
      </c>
      <c r="AF17" s="145">
        <f t="shared" si="22"/>
        <v>83172330</v>
      </c>
      <c r="AG17" s="145">
        <f t="shared" si="22"/>
        <v>337866377</v>
      </c>
      <c r="AH17" s="145">
        <f t="shared" si="22"/>
        <v>326813916</v>
      </c>
      <c r="AI17" s="145">
        <f t="shared" si="22"/>
        <v>11052461</v>
      </c>
      <c r="AJ17" s="145">
        <f t="shared" si="22"/>
        <v>177417293</v>
      </c>
      <c r="AK17" s="145">
        <f t="shared" si="22"/>
        <v>195544773</v>
      </c>
      <c r="AL17" s="145">
        <f t="shared" si="22"/>
        <v>27216899</v>
      </c>
      <c r="AM17" s="145">
        <f t="shared" si="22"/>
        <v>1802567143</v>
      </c>
      <c r="AN17" s="145">
        <f t="shared" si="22"/>
        <v>1386158911</v>
      </c>
      <c r="AO17" s="145">
        <f t="shared" si="22"/>
        <v>416408232</v>
      </c>
      <c r="AP17" s="145">
        <f t="shared" si="22"/>
        <v>14810717</v>
      </c>
      <c r="AQ17" s="145">
        <f t="shared" si="22"/>
        <v>39345946</v>
      </c>
      <c r="AR17" s="145">
        <f t="shared" si="22"/>
        <v>942367912</v>
      </c>
      <c r="AS17" s="145">
        <f t="shared" si="22"/>
        <v>11691112100</v>
      </c>
      <c r="AT17" s="145">
        <f t="shared" si="22"/>
        <v>11679450000</v>
      </c>
      <c r="AU17" s="145">
        <f t="shared" si="22"/>
        <v>11662100</v>
      </c>
      <c r="AV17" s="145">
        <f t="shared" si="22"/>
        <v>2255325713</v>
      </c>
      <c r="AW17" s="145">
        <f t="shared" si="22"/>
        <v>146170316</v>
      </c>
      <c r="AX17" s="145">
        <f t="shared" si="22"/>
        <v>40435653</v>
      </c>
      <c r="AY17" s="145">
        <f t="shared" si="22"/>
        <v>207937574</v>
      </c>
      <c r="AZ17" s="145">
        <f t="shared" si="22"/>
        <v>592397236</v>
      </c>
      <c r="BA17" s="145">
        <f t="shared" si="22"/>
        <v>86367988</v>
      </c>
      <c r="BB17" s="145">
        <f t="shared" si="22"/>
        <v>79090352</v>
      </c>
      <c r="BC17" s="145">
        <f t="shared" si="22"/>
        <v>1126683291</v>
      </c>
      <c r="BD17" s="145">
        <f t="shared" si="22"/>
        <v>56688715</v>
      </c>
      <c r="BE17" s="145">
        <f t="shared" si="22"/>
        <v>37213253.5</v>
      </c>
      <c r="BF17" s="145">
        <f t="shared" si="22"/>
        <v>150455870</v>
      </c>
      <c r="BG17" s="145">
        <f t="shared" si="22"/>
        <v>255569423</v>
      </c>
      <c r="BH17" s="145">
        <f t="shared" si="22"/>
        <v>226842406</v>
      </c>
      <c r="BI17" s="145">
        <f t="shared" si="22"/>
        <v>28727017</v>
      </c>
      <c r="BJ17" s="145">
        <f t="shared" si="22"/>
        <v>402872888</v>
      </c>
      <c r="BK17" s="145">
        <f t="shared" si="22"/>
        <v>248661554</v>
      </c>
      <c r="BL17" s="145">
        <f t="shared" si="22"/>
        <v>154211334</v>
      </c>
      <c r="BM17" s="145">
        <f t="shared" si="22"/>
        <v>63940313</v>
      </c>
      <c r="BN17" s="145">
        <f t="shared" si="22"/>
        <v>139103756</v>
      </c>
      <c r="BO17" s="145">
        <f t="shared" si="22"/>
        <v>211788238</v>
      </c>
      <c r="BP17" s="145">
        <f t="shared" si="22"/>
        <v>47840309</v>
      </c>
      <c r="BQ17" s="145">
        <f t="shared" si="23"/>
        <v>516094957</v>
      </c>
      <c r="BR17" s="145">
        <f t="shared" si="23"/>
        <v>75060870</v>
      </c>
      <c r="BS17" s="145">
        <f t="shared" si="23"/>
        <v>100616157</v>
      </c>
      <c r="BT17" s="145">
        <f t="shared" si="23"/>
        <v>480135066</v>
      </c>
      <c r="BU17" s="145">
        <f t="shared" si="23"/>
        <v>76563860</v>
      </c>
      <c r="BV17" s="145">
        <f t="shared" si="23"/>
        <v>34515324.399999999</v>
      </c>
      <c r="BW17" s="145">
        <f t="shared" si="23"/>
        <v>301118299</v>
      </c>
      <c r="BX17" s="145">
        <f t="shared" si="23"/>
        <v>281474786</v>
      </c>
      <c r="BY17" s="145">
        <f t="shared" si="23"/>
        <v>13050466</v>
      </c>
      <c r="BZ17" s="145">
        <f t="shared" si="23"/>
        <v>6593047</v>
      </c>
      <c r="CA17" s="145">
        <f t="shared" si="23"/>
        <v>43644936</v>
      </c>
      <c r="CB17" s="145">
        <f t="shared" si="23"/>
        <v>1909581281</v>
      </c>
      <c r="CC17" s="145">
        <f t="shared" si="23"/>
        <v>1765172709</v>
      </c>
      <c r="CD17" s="145">
        <f t="shared" si="23"/>
        <v>144408572</v>
      </c>
      <c r="CE17" s="145">
        <f t="shared" si="23"/>
        <v>353515082</v>
      </c>
      <c r="CF17" s="145">
        <f t="shared" si="23"/>
        <v>30951632</v>
      </c>
      <c r="CG17" s="145">
        <f t="shared" si="23"/>
        <v>44348020</v>
      </c>
      <c r="CH17" s="145">
        <f t="shared" si="23"/>
        <v>31422729</v>
      </c>
      <c r="CI17" s="145">
        <f t="shared" si="23"/>
        <v>111303194</v>
      </c>
      <c r="CJ17" s="145">
        <f t="shared" si="23"/>
        <v>348898285</v>
      </c>
      <c r="CK17" s="145">
        <f t="shared" si="23"/>
        <v>50972655</v>
      </c>
      <c r="CL17" s="145">
        <f t="shared" si="23"/>
        <v>5641748572</v>
      </c>
      <c r="CM17" s="145">
        <f t="shared" si="23"/>
        <v>932961731</v>
      </c>
      <c r="CN17" s="145">
        <f t="shared" si="23"/>
        <v>865645756</v>
      </c>
      <c r="CO17" s="145">
        <f t="shared" si="23"/>
        <v>20159682</v>
      </c>
      <c r="CP17" s="145">
        <f t="shared" si="23"/>
        <v>47156293</v>
      </c>
      <c r="CQ17" s="145">
        <f t="shared" si="23"/>
        <v>65472676.299999997</v>
      </c>
      <c r="CR17" s="145">
        <f t="shared" si="23"/>
        <v>386933262</v>
      </c>
      <c r="CS17" s="145">
        <f t="shared" si="23"/>
        <v>145785623</v>
      </c>
      <c r="CT17" s="145">
        <f t="shared" si="23"/>
        <v>24585867.5</v>
      </c>
      <c r="CU17" s="145">
        <f t="shared" si="23"/>
        <v>26784344</v>
      </c>
      <c r="CV17" s="145">
        <f t="shared" si="23"/>
        <v>13788429</v>
      </c>
      <c r="CW17" s="145">
        <f t="shared" si="23"/>
        <v>204755002</v>
      </c>
      <c r="CX17" s="145">
        <f t="shared" si="23"/>
        <v>297965004</v>
      </c>
      <c r="CY17" s="145">
        <f t="shared" si="23"/>
        <v>107536736</v>
      </c>
      <c r="CZ17" s="145">
        <f t="shared" si="23"/>
        <v>0</v>
      </c>
      <c r="DA17" s="145">
        <f t="shared" si="23"/>
        <v>0</v>
      </c>
    </row>
    <row r="18" spans="1:105" s="125" customFormat="1" x14ac:dyDescent="0.2">
      <c r="A18" s="191" t="s">
        <v>656</v>
      </c>
      <c r="B18" s="125" t="s">
        <v>666</v>
      </c>
      <c r="C18" s="195">
        <f t="shared" si="19"/>
        <v>2002</v>
      </c>
      <c r="D18" s="145">
        <f t="shared" si="21"/>
        <v>9079614</v>
      </c>
      <c r="E18" s="145">
        <f t="shared" ref="E18:BP21" si="25">E124</f>
        <v>772793005</v>
      </c>
      <c r="F18" s="145">
        <f t="shared" si="25"/>
        <v>509126792</v>
      </c>
      <c r="G18" s="145">
        <f t="shared" si="25"/>
        <v>134781678</v>
      </c>
      <c r="H18" s="145">
        <f t="shared" si="25"/>
        <v>618103954</v>
      </c>
      <c r="I18" s="145">
        <f t="shared" si="25"/>
        <v>1105048243</v>
      </c>
      <c r="J18" s="145">
        <f t="shared" si="25"/>
        <v>845220265</v>
      </c>
      <c r="K18" s="145">
        <f t="shared" si="25"/>
        <v>23528398</v>
      </c>
      <c r="L18" s="145">
        <f t="shared" si="25"/>
        <v>16485323</v>
      </c>
      <c r="M18" s="145">
        <f t="shared" si="25"/>
        <v>592109268</v>
      </c>
      <c r="N18" s="145">
        <f t="shared" si="25"/>
        <v>18257730</v>
      </c>
      <c r="O18" s="145">
        <f t="shared" si="25"/>
        <v>151983618</v>
      </c>
      <c r="P18" s="145">
        <f t="shared" si="25"/>
        <v>9222935</v>
      </c>
      <c r="Q18" s="145">
        <f t="shared" si="25"/>
        <v>3721153</v>
      </c>
      <c r="R18" s="145">
        <f t="shared" si="25"/>
        <v>90937067</v>
      </c>
      <c r="S18" s="145">
        <f t="shared" si="25"/>
        <v>5006167156</v>
      </c>
      <c r="T18" s="145">
        <f t="shared" si="25"/>
        <v>251277895</v>
      </c>
      <c r="U18" s="145">
        <f t="shared" si="25"/>
        <v>190361168</v>
      </c>
      <c r="V18" s="145">
        <f t="shared" si="25"/>
        <v>31364401</v>
      </c>
      <c r="W18" s="145">
        <f t="shared" si="25"/>
        <v>264950426</v>
      </c>
      <c r="X18" s="145">
        <f t="shared" si="25"/>
        <v>433869369</v>
      </c>
      <c r="Y18" s="145">
        <f t="shared" si="25"/>
        <v>171419513</v>
      </c>
      <c r="Z18" s="145">
        <f t="shared" si="25"/>
        <v>38481270</v>
      </c>
      <c r="AA18" s="145">
        <f t="shared" si="25"/>
        <v>3163014</v>
      </c>
      <c r="AB18" s="145">
        <f t="shared" si="25"/>
        <v>27015400.199999999</v>
      </c>
      <c r="AC18" s="145">
        <f t="shared" si="25"/>
        <v>516697220.80000001</v>
      </c>
      <c r="AD18" s="145">
        <f t="shared" si="25"/>
        <v>479379373</v>
      </c>
      <c r="AE18" s="145">
        <f t="shared" si="25"/>
        <v>37317847.799999997</v>
      </c>
      <c r="AF18" s="145">
        <f t="shared" si="25"/>
        <v>67208946</v>
      </c>
      <c r="AG18" s="145">
        <f t="shared" si="25"/>
        <v>910693065</v>
      </c>
      <c r="AH18" s="145">
        <f t="shared" si="25"/>
        <v>907457635</v>
      </c>
      <c r="AI18" s="145">
        <f t="shared" si="25"/>
        <v>3235430</v>
      </c>
      <c r="AJ18" s="145">
        <f t="shared" si="25"/>
        <v>172094514</v>
      </c>
      <c r="AK18" s="145">
        <f t="shared" si="25"/>
        <v>216798708</v>
      </c>
      <c r="AL18" s="145">
        <f t="shared" si="25"/>
        <v>90761045</v>
      </c>
      <c r="AM18" s="145">
        <f t="shared" si="25"/>
        <v>1101158569</v>
      </c>
      <c r="AN18" s="145">
        <f t="shared" si="25"/>
        <v>500218824</v>
      </c>
      <c r="AO18" s="145">
        <f t="shared" si="25"/>
        <v>600939745</v>
      </c>
      <c r="AP18" s="145">
        <f t="shared" si="25"/>
        <v>10496665</v>
      </c>
      <c r="AQ18" s="145">
        <f t="shared" si="25"/>
        <v>108380345</v>
      </c>
      <c r="AR18" s="145">
        <f t="shared" si="25"/>
        <v>2155341280</v>
      </c>
      <c r="AS18" s="145">
        <f t="shared" si="25"/>
        <v>8305846412</v>
      </c>
      <c r="AT18" s="145">
        <f t="shared" si="25"/>
        <v>8297330000</v>
      </c>
      <c r="AU18" s="145">
        <f t="shared" si="25"/>
        <v>8516412</v>
      </c>
      <c r="AV18" s="145">
        <f t="shared" si="25"/>
        <v>4512360890</v>
      </c>
      <c r="AW18" s="145">
        <f t="shared" si="25"/>
        <v>23488221</v>
      </c>
      <c r="AX18" s="145">
        <f t="shared" si="25"/>
        <v>69466971</v>
      </c>
      <c r="AY18" s="145">
        <f t="shared" si="25"/>
        <v>381970417</v>
      </c>
      <c r="AZ18" s="145">
        <f t="shared" si="25"/>
        <v>1064266099</v>
      </c>
      <c r="BA18" s="145">
        <f t="shared" si="25"/>
        <v>201703915</v>
      </c>
      <c r="BB18" s="145">
        <f t="shared" si="25"/>
        <v>47645921</v>
      </c>
      <c r="BC18" s="145">
        <f t="shared" si="25"/>
        <v>1991617747</v>
      </c>
      <c r="BD18" s="145">
        <f t="shared" si="25"/>
        <v>100953305</v>
      </c>
      <c r="BE18" s="145">
        <f t="shared" si="25"/>
        <v>146692927.40000001</v>
      </c>
      <c r="BF18" s="145">
        <f t="shared" si="25"/>
        <v>349648821</v>
      </c>
      <c r="BG18" s="145">
        <f t="shared" si="25"/>
        <v>418829727</v>
      </c>
      <c r="BH18" s="145">
        <f t="shared" si="25"/>
        <v>408830997</v>
      </c>
      <c r="BI18" s="145">
        <f t="shared" si="25"/>
        <v>9998730</v>
      </c>
      <c r="BJ18" s="145">
        <f t="shared" si="25"/>
        <v>691372102</v>
      </c>
      <c r="BK18" s="145">
        <f t="shared" si="25"/>
        <v>541483745</v>
      </c>
      <c r="BL18" s="145">
        <f t="shared" si="25"/>
        <v>149888357</v>
      </c>
      <c r="BM18" s="145">
        <f t="shared" si="25"/>
        <v>104356089</v>
      </c>
      <c r="BN18" s="145">
        <f t="shared" si="25"/>
        <v>210424217</v>
      </c>
      <c r="BO18" s="145">
        <f t="shared" si="25"/>
        <v>367934161</v>
      </c>
      <c r="BP18" s="145">
        <f t="shared" si="25"/>
        <v>94214384</v>
      </c>
      <c r="BQ18" s="145">
        <f t="shared" si="23"/>
        <v>866757364</v>
      </c>
      <c r="BR18" s="145">
        <f t="shared" si="23"/>
        <v>138946077</v>
      </c>
      <c r="BS18" s="145">
        <f t="shared" si="23"/>
        <v>183674228</v>
      </c>
      <c r="BT18" s="145">
        <f t="shared" si="23"/>
        <v>563020748</v>
      </c>
      <c r="BU18" s="145">
        <f t="shared" si="23"/>
        <v>112129765</v>
      </c>
      <c r="BV18" s="145">
        <f t="shared" si="23"/>
        <v>44001700.299999997</v>
      </c>
      <c r="BW18" s="145">
        <f t="shared" si="23"/>
        <v>443626283</v>
      </c>
      <c r="BX18" s="145">
        <f t="shared" si="23"/>
        <v>419138015</v>
      </c>
      <c r="BY18" s="145">
        <f t="shared" si="23"/>
        <v>18477924</v>
      </c>
      <c r="BZ18" s="145">
        <f t="shared" si="23"/>
        <v>6010344</v>
      </c>
      <c r="CA18" s="145">
        <f t="shared" si="23"/>
        <v>101867112</v>
      </c>
      <c r="CB18" s="145">
        <f t="shared" si="23"/>
        <v>2539134899</v>
      </c>
      <c r="CC18" s="145">
        <f t="shared" si="23"/>
        <v>2280857285</v>
      </c>
      <c r="CD18" s="145">
        <f t="shared" si="23"/>
        <v>258277614</v>
      </c>
      <c r="CE18" s="145">
        <f t="shared" si="23"/>
        <v>353776645</v>
      </c>
      <c r="CF18" s="145">
        <f t="shared" si="23"/>
        <v>58425132</v>
      </c>
      <c r="CG18" s="145">
        <f t="shared" si="23"/>
        <v>76771330</v>
      </c>
      <c r="CH18" s="145">
        <f t="shared" si="23"/>
        <v>54380413</v>
      </c>
      <c r="CI18" s="145">
        <f t="shared" si="23"/>
        <v>217370463</v>
      </c>
      <c r="CJ18" s="145">
        <f t="shared" si="23"/>
        <v>589904900</v>
      </c>
      <c r="CK18" s="145">
        <f t="shared" si="23"/>
        <v>165290392</v>
      </c>
      <c r="CL18" s="145">
        <f t="shared" si="23"/>
        <v>17573266919</v>
      </c>
      <c r="CM18" s="145">
        <f t="shared" si="23"/>
        <v>1295837739</v>
      </c>
      <c r="CN18" s="145">
        <f t="shared" si="23"/>
        <v>1241179249</v>
      </c>
      <c r="CO18" s="145">
        <f t="shared" si="23"/>
        <v>10600657</v>
      </c>
      <c r="CP18" s="145">
        <f t="shared" si="23"/>
        <v>44057833</v>
      </c>
      <c r="CQ18" s="145">
        <f t="shared" si="23"/>
        <v>27395444.699999999</v>
      </c>
      <c r="CR18" s="145">
        <f t="shared" si="23"/>
        <v>760365748</v>
      </c>
      <c r="CS18" s="145">
        <f t="shared" si="23"/>
        <v>254543385</v>
      </c>
      <c r="CT18" s="145">
        <f t="shared" si="23"/>
        <v>64521708</v>
      </c>
      <c r="CU18" s="145">
        <f t="shared" si="23"/>
        <v>50854534</v>
      </c>
      <c r="CV18" s="145">
        <f t="shared" si="23"/>
        <v>5915453</v>
      </c>
      <c r="CW18" s="145">
        <f t="shared" si="23"/>
        <v>218825100</v>
      </c>
      <c r="CX18" s="145">
        <f t="shared" si="23"/>
        <v>451840022</v>
      </c>
      <c r="CY18" s="145">
        <f t="shared" si="23"/>
        <v>240453229</v>
      </c>
      <c r="CZ18" s="145">
        <f t="shared" si="23"/>
        <v>0</v>
      </c>
      <c r="DA18" s="145">
        <f t="shared" si="23"/>
        <v>0</v>
      </c>
    </row>
    <row r="19" spans="1:105" s="125" customFormat="1" x14ac:dyDescent="0.2">
      <c r="A19" s="191" t="s">
        <v>679</v>
      </c>
      <c r="B19" s="125" t="s">
        <v>667</v>
      </c>
      <c r="C19" s="195">
        <f t="shared" si="19"/>
        <v>2002</v>
      </c>
      <c r="D19" s="145">
        <f t="shared" si="21"/>
        <v>27749116</v>
      </c>
      <c r="E19" s="145">
        <f t="shared" si="25"/>
        <v>0</v>
      </c>
      <c r="F19" s="145">
        <f t="shared" si="25"/>
        <v>337659190</v>
      </c>
      <c r="G19" s="145">
        <f t="shared" si="25"/>
        <v>34035224</v>
      </c>
      <c r="H19" s="145">
        <f t="shared" si="25"/>
        <v>0</v>
      </c>
      <c r="I19" s="145">
        <f t="shared" si="25"/>
        <v>0</v>
      </c>
      <c r="J19" s="145">
        <f t="shared" si="25"/>
        <v>238568275</v>
      </c>
      <c r="K19" s="145">
        <f t="shared" si="25"/>
        <v>0</v>
      </c>
      <c r="L19" s="145">
        <f t="shared" si="25"/>
        <v>0</v>
      </c>
      <c r="M19" s="145">
        <f t="shared" si="25"/>
        <v>78422595</v>
      </c>
      <c r="N19" s="145">
        <f t="shared" si="25"/>
        <v>0</v>
      </c>
      <c r="O19" s="145">
        <f t="shared" si="25"/>
        <v>85553496</v>
      </c>
      <c r="P19" s="145">
        <f t="shared" si="25"/>
        <v>0</v>
      </c>
      <c r="Q19" s="145">
        <f t="shared" si="25"/>
        <v>0</v>
      </c>
      <c r="R19" s="145">
        <f t="shared" si="25"/>
        <v>0</v>
      </c>
      <c r="S19" s="145">
        <f t="shared" si="25"/>
        <v>952073899</v>
      </c>
      <c r="T19" s="145">
        <f t="shared" si="25"/>
        <v>0</v>
      </c>
      <c r="U19" s="145">
        <f t="shared" si="25"/>
        <v>65894250</v>
      </c>
      <c r="V19" s="145">
        <f t="shared" si="25"/>
        <v>0</v>
      </c>
      <c r="W19" s="145">
        <f t="shared" si="25"/>
        <v>0</v>
      </c>
      <c r="X19" s="145">
        <f t="shared" si="25"/>
        <v>46335526</v>
      </c>
      <c r="Y19" s="145">
        <f t="shared" si="25"/>
        <v>0</v>
      </c>
      <c r="Z19" s="145">
        <f t="shared" si="25"/>
        <v>0</v>
      </c>
      <c r="AA19" s="145">
        <f t="shared" si="25"/>
        <v>0</v>
      </c>
      <c r="AB19" s="145">
        <f t="shared" si="25"/>
        <v>25041489.600000001</v>
      </c>
      <c r="AC19" s="145">
        <f t="shared" si="25"/>
        <v>0</v>
      </c>
      <c r="AD19" s="145">
        <f t="shared" si="25"/>
        <v>0</v>
      </c>
      <c r="AE19" s="145">
        <f t="shared" si="25"/>
        <v>0</v>
      </c>
      <c r="AF19" s="145">
        <f t="shared" si="25"/>
        <v>0</v>
      </c>
      <c r="AG19" s="145">
        <f t="shared" si="25"/>
        <v>226750771</v>
      </c>
      <c r="AH19" s="145">
        <f t="shared" si="25"/>
        <v>226750771</v>
      </c>
      <c r="AI19" s="145">
        <f t="shared" si="25"/>
        <v>0</v>
      </c>
      <c r="AJ19" s="145">
        <f t="shared" si="25"/>
        <v>0</v>
      </c>
      <c r="AK19" s="145">
        <f t="shared" si="25"/>
        <v>0</v>
      </c>
      <c r="AL19" s="145">
        <f t="shared" si="25"/>
        <v>0</v>
      </c>
      <c r="AM19" s="145">
        <f t="shared" si="25"/>
        <v>384489949</v>
      </c>
      <c r="AN19" s="145">
        <f t="shared" si="25"/>
        <v>0</v>
      </c>
      <c r="AO19" s="145">
        <f t="shared" si="25"/>
        <v>384489949</v>
      </c>
      <c r="AP19" s="145">
        <f t="shared" si="25"/>
        <v>0</v>
      </c>
      <c r="AQ19" s="145">
        <f t="shared" si="25"/>
        <v>49869369</v>
      </c>
      <c r="AR19" s="145">
        <f t="shared" si="25"/>
        <v>309885512</v>
      </c>
      <c r="AS19" s="145">
        <f t="shared" si="25"/>
        <v>1451200000</v>
      </c>
      <c r="AT19" s="145">
        <f t="shared" si="25"/>
        <v>1451200000</v>
      </c>
      <c r="AU19" s="145">
        <f t="shared" si="25"/>
        <v>0</v>
      </c>
      <c r="AV19" s="145">
        <f t="shared" si="25"/>
        <v>664970205</v>
      </c>
      <c r="AW19" s="145">
        <f t="shared" si="25"/>
        <v>0</v>
      </c>
      <c r="AX19" s="145">
        <f t="shared" si="25"/>
        <v>0</v>
      </c>
      <c r="AY19" s="145">
        <f t="shared" si="25"/>
        <v>139824585</v>
      </c>
      <c r="AZ19" s="145">
        <f t="shared" si="25"/>
        <v>246062013</v>
      </c>
      <c r="BA19" s="145">
        <f t="shared" si="25"/>
        <v>0</v>
      </c>
      <c r="BB19" s="145">
        <f t="shared" si="25"/>
        <v>0</v>
      </c>
      <c r="BC19" s="145">
        <f t="shared" si="25"/>
        <v>197035337</v>
      </c>
      <c r="BD19" s="145">
        <f t="shared" si="25"/>
        <v>14093682</v>
      </c>
      <c r="BE19" s="145">
        <f t="shared" si="25"/>
        <v>0</v>
      </c>
      <c r="BF19" s="145">
        <f t="shared" si="25"/>
        <v>60202725</v>
      </c>
      <c r="BG19" s="145">
        <f t="shared" si="25"/>
        <v>0</v>
      </c>
      <c r="BH19" s="145">
        <f t="shared" si="25"/>
        <v>0</v>
      </c>
      <c r="BI19" s="145">
        <f t="shared" si="25"/>
        <v>0</v>
      </c>
      <c r="BJ19" s="145">
        <f t="shared" si="25"/>
        <v>0</v>
      </c>
      <c r="BK19" s="145">
        <f t="shared" si="25"/>
        <v>0</v>
      </c>
      <c r="BL19" s="145">
        <f t="shared" si="25"/>
        <v>0</v>
      </c>
      <c r="BM19" s="145">
        <f t="shared" si="25"/>
        <v>0</v>
      </c>
      <c r="BN19" s="145">
        <f t="shared" si="25"/>
        <v>0</v>
      </c>
      <c r="BO19" s="145">
        <f t="shared" si="25"/>
        <v>0</v>
      </c>
      <c r="BP19" s="145">
        <f t="shared" si="25"/>
        <v>0</v>
      </c>
      <c r="BQ19" s="145">
        <f t="shared" si="23"/>
        <v>348484346</v>
      </c>
      <c r="BR19" s="145">
        <f t="shared" si="23"/>
        <v>0</v>
      </c>
      <c r="BS19" s="145">
        <f t="shared" si="23"/>
        <v>0</v>
      </c>
      <c r="BT19" s="145">
        <f t="shared" si="23"/>
        <v>114267039</v>
      </c>
      <c r="BU19" s="145">
        <f t="shared" si="23"/>
        <v>0</v>
      </c>
      <c r="BV19" s="145">
        <f t="shared" si="23"/>
        <v>0</v>
      </c>
      <c r="BW19" s="145">
        <f t="shared" si="23"/>
        <v>58804718</v>
      </c>
      <c r="BX19" s="145">
        <f t="shared" si="23"/>
        <v>58804718</v>
      </c>
      <c r="BY19" s="145">
        <f t="shared" si="23"/>
        <v>0</v>
      </c>
      <c r="BZ19" s="145">
        <f t="shared" si="23"/>
        <v>0</v>
      </c>
      <c r="CA19" s="145">
        <f t="shared" si="23"/>
        <v>0</v>
      </c>
      <c r="CB19" s="145">
        <f t="shared" si="23"/>
        <v>409948085</v>
      </c>
      <c r="CC19" s="145">
        <f t="shared" si="23"/>
        <v>409948085</v>
      </c>
      <c r="CD19" s="145">
        <f t="shared" si="23"/>
        <v>0</v>
      </c>
      <c r="CE19" s="145">
        <f t="shared" si="23"/>
        <v>0</v>
      </c>
      <c r="CF19" s="145">
        <f t="shared" si="23"/>
        <v>0</v>
      </c>
      <c r="CG19" s="145">
        <f t="shared" si="23"/>
        <v>0</v>
      </c>
      <c r="CH19" s="145">
        <f t="shared" si="23"/>
        <v>0</v>
      </c>
      <c r="CI19" s="145">
        <f t="shared" si="23"/>
        <v>30787872</v>
      </c>
      <c r="CJ19" s="145">
        <f t="shared" si="23"/>
        <v>65932598</v>
      </c>
      <c r="CK19" s="145">
        <f t="shared" si="23"/>
        <v>0</v>
      </c>
      <c r="CL19" s="145">
        <f t="shared" si="23"/>
        <v>2855000730</v>
      </c>
      <c r="CM19" s="145">
        <f t="shared" si="23"/>
        <v>158769531</v>
      </c>
      <c r="CN19" s="145">
        <f t="shared" si="23"/>
        <v>158769531</v>
      </c>
      <c r="CO19" s="145">
        <f t="shared" si="23"/>
        <v>0</v>
      </c>
      <c r="CP19" s="145">
        <f t="shared" si="23"/>
        <v>0</v>
      </c>
      <c r="CQ19" s="145">
        <f t="shared" si="23"/>
        <v>0</v>
      </c>
      <c r="CR19" s="145">
        <f t="shared" si="23"/>
        <v>97288461</v>
      </c>
      <c r="CS19" s="145">
        <f t="shared" si="23"/>
        <v>66272895</v>
      </c>
      <c r="CT19" s="145">
        <f t="shared" si="23"/>
        <v>0</v>
      </c>
      <c r="CU19" s="145">
        <f t="shared" si="23"/>
        <v>54488795</v>
      </c>
      <c r="CV19" s="145">
        <f t="shared" si="23"/>
        <v>0</v>
      </c>
      <c r="CW19" s="145">
        <f t="shared" si="23"/>
        <v>0</v>
      </c>
      <c r="CX19" s="145">
        <f t="shared" si="23"/>
        <v>0</v>
      </c>
      <c r="CY19" s="145">
        <f t="shared" si="23"/>
        <v>27638306</v>
      </c>
      <c r="CZ19" s="145">
        <f t="shared" si="23"/>
        <v>0</v>
      </c>
      <c r="DA19" s="145">
        <f t="shared" si="23"/>
        <v>0</v>
      </c>
    </row>
    <row r="20" spans="1:105" s="125" customFormat="1" x14ac:dyDescent="0.2">
      <c r="A20" s="246" t="s">
        <v>682</v>
      </c>
      <c r="B20" s="246" t="s">
        <v>670</v>
      </c>
      <c r="C20" s="195">
        <f t="shared" si="19"/>
        <v>2002</v>
      </c>
      <c r="D20" s="145">
        <f t="shared" si="21"/>
        <v>268702</v>
      </c>
      <c r="E20" s="145">
        <f t="shared" si="25"/>
        <v>7943162</v>
      </c>
      <c r="F20" s="145">
        <f t="shared" si="25"/>
        <v>8537032</v>
      </c>
      <c r="G20" s="145">
        <f t="shared" si="25"/>
        <v>1415305</v>
      </c>
      <c r="H20" s="145">
        <f t="shared" si="25"/>
        <v>6768940</v>
      </c>
      <c r="I20" s="145">
        <f t="shared" si="25"/>
        <v>8143872</v>
      </c>
      <c r="J20" s="145">
        <f t="shared" si="25"/>
        <v>8414225</v>
      </c>
      <c r="K20" s="145">
        <f t="shared" si="25"/>
        <v>0</v>
      </c>
      <c r="L20" s="145">
        <f t="shared" si="25"/>
        <v>220459</v>
      </c>
      <c r="M20" s="145">
        <f t="shared" si="25"/>
        <v>8632130</v>
      </c>
      <c r="N20" s="145">
        <f t="shared" si="25"/>
        <v>346108</v>
      </c>
      <c r="O20" s="145">
        <f t="shared" si="25"/>
        <v>1542448</v>
      </c>
      <c r="P20" s="145">
        <f t="shared" si="25"/>
        <v>253128</v>
      </c>
      <c r="Q20" s="145">
        <f t="shared" si="25"/>
        <v>68162</v>
      </c>
      <c r="R20" s="145">
        <f t="shared" si="25"/>
        <v>3290404</v>
      </c>
      <c r="S20" s="145">
        <f t="shared" si="25"/>
        <v>39424219</v>
      </c>
      <c r="T20" s="145">
        <f t="shared" si="25"/>
        <v>0</v>
      </c>
      <c r="U20" s="145">
        <f t="shared" si="25"/>
        <v>2928633</v>
      </c>
      <c r="V20" s="145">
        <f t="shared" si="25"/>
        <v>0</v>
      </c>
      <c r="W20" s="145">
        <f t="shared" si="25"/>
        <v>4958370</v>
      </c>
      <c r="X20" s="145">
        <f t="shared" si="25"/>
        <v>3657240</v>
      </c>
      <c r="Y20" s="145">
        <f t="shared" si="25"/>
        <v>2377473</v>
      </c>
      <c r="Z20" s="145">
        <f t="shared" si="25"/>
        <v>1174538</v>
      </c>
      <c r="AA20" s="145">
        <f t="shared" si="25"/>
        <v>97200</v>
      </c>
      <c r="AB20" s="145">
        <f t="shared" si="25"/>
        <v>253701.1</v>
      </c>
      <c r="AC20" s="145">
        <f t="shared" si="25"/>
        <v>7898289.7999999998</v>
      </c>
      <c r="AD20" s="145">
        <f t="shared" si="25"/>
        <v>7539948</v>
      </c>
      <c r="AE20" s="145">
        <f t="shared" si="25"/>
        <v>358341.8</v>
      </c>
      <c r="AF20" s="145">
        <f t="shared" si="25"/>
        <v>1477831</v>
      </c>
      <c r="AG20" s="145">
        <f t="shared" si="25"/>
        <v>7612932</v>
      </c>
      <c r="AH20" s="145">
        <f t="shared" si="25"/>
        <v>7456710</v>
      </c>
      <c r="AI20" s="145">
        <f t="shared" si="25"/>
        <v>156222</v>
      </c>
      <c r="AJ20" s="145">
        <f t="shared" si="25"/>
        <v>1047164</v>
      </c>
      <c r="AK20" s="145">
        <f t="shared" si="25"/>
        <v>1341141</v>
      </c>
      <c r="AL20" s="145">
        <f t="shared" si="25"/>
        <v>1060601</v>
      </c>
      <c r="AM20" s="145">
        <f t="shared" si="25"/>
        <v>24820364</v>
      </c>
      <c r="AN20" s="145">
        <f t="shared" si="25"/>
        <v>14667878</v>
      </c>
      <c r="AO20" s="145">
        <f t="shared" si="25"/>
        <v>10152486</v>
      </c>
      <c r="AP20" s="145">
        <f t="shared" si="25"/>
        <v>301829</v>
      </c>
      <c r="AQ20" s="145">
        <f t="shared" si="25"/>
        <v>929825</v>
      </c>
      <c r="AR20" s="145">
        <f t="shared" si="25"/>
        <v>11302347</v>
      </c>
      <c r="AS20" s="145">
        <f t="shared" si="25"/>
        <v>94828740</v>
      </c>
      <c r="AT20" s="145">
        <f t="shared" si="25"/>
        <v>94550000</v>
      </c>
      <c r="AU20" s="145">
        <f t="shared" si="25"/>
        <v>278740</v>
      </c>
      <c r="AV20" s="145">
        <f t="shared" si="25"/>
        <v>37901227</v>
      </c>
      <c r="AW20" s="145">
        <f t="shared" si="25"/>
        <v>0</v>
      </c>
      <c r="AX20" s="145">
        <f t="shared" si="25"/>
        <v>1305456</v>
      </c>
      <c r="AY20" s="145">
        <f t="shared" si="25"/>
        <v>3721456</v>
      </c>
      <c r="AZ20" s="145">
        <f t="shared" si="25"/>
        <v>12488813</v>
      </c>
      <c r="BA20" s="145">
        <f t="shared" si="25"/>
        <v>1960300</v>
      </c>
      <c r="BB20" s="145">
        <f t="shared" si="25"/>
        <v>0</v>
      </c>
      <c r="BC20" s="145">
        <f t="shared" si="25"/>
        <v>21885346</v>
      </c>
      <c r="BD20" s="145">
        <f t="shared" si="25"/>
        <v>1472438</v>
      </c>
      <c r="BE20" s="145">
        <f t="shared" si="25"/>
        <v>3447.3</v>
      </c>
      <c r="BF20" s="145">
        <f t="shared" si="25"/>
        <v>3063371</v>
      </c>
      <c r="BG20" s="145">
        <f t="shared" si="25"/>
        <v>2605661</v>
      </c>
      <c r="BH20" s="145">
        <f t="shared" si="25"/>
        <v>2194172</v>
      </c>
      <c r="BI20" s="145">
        <f t="shared" si="25"/>
        <v>411489</v>
      </c>
      <c r="BJ20" s="145">
        <f t="shared" si="25"/>
        <v>4315426</v>
      </c>
      <c r="BK20" s="145">
        <f t="shared" si="25"/>
        <v>2827186</v>
      </c>
      <c r="BL20" s="145">
        <f t="shared" si="25"/>
        <v>1488240</v>
      </c>
      <c r="BM20" s="145">
        <f t="shared" si="25"/>
        <v>718876</v>
      </c>
      <c r="BN20" s="145">
        <f t="shared" si="25"/>
        <v>2891721</v>
      </c>
      <c r="BO20" s="145">
        <f t="shared" si="25"/>
        <v>3418082</v>
      </c>
      <c r="BP20" s="145">
        <f t="shared" si="25"/>
        <v>619784</v>
      </c>
      <c r="BQ20" s="145">
        <f t="shared" si="23"/>
        <v>7614201</v>
      </c>
      <c r="BR20" s="145">
        <f t="shared" si="23"/>
        <v>1448937</v>
      </c>
      <c r="BS20" s="145">
        <f t="shared" si="23"/>
        <v>2163064</v>
      </c>
      <c r="BT20" s="145">
        <f t="shared" si="23"/>
        <v>5992137</v>
      </c>
      <c r="BU20" s="145">
        <f t="shared" si="23"/>
        <v>2345205</v>
      </c>
      <c r="BV20" s="145">
        <f t="shared" si="23"/>
        <v>410075.5</v>
      </c>
      <c r="BW20" s="145">
        <f t="shared" si="23"/>
        <v>4679216</v>
      </c>
      <c r="BX20" s="145">
        <f t="shared" si="23"/>
        <v>4399463</v>
      </c>
      <c r="BY20" s="145">
        <f t="shared" si="23"/>
        <v>191520</v>
      </c>
      <c r="BZ20" s="145">
        <f t="shared" si="23"/>
        <v>88233</v>
      </c>
      <c r="CA20" s="145">
        <f t="shared" si="23"/>
        <v>283714</v>
      </c>
      <c r="CB20" s="145">
        <f t="shared" si="23"/>
        <v>32275672</v>
      </c>
      <c r="CC20" s="145">
        <f t="shared" si="23"/>
        <v>30418555</v>
      </c>
      <c r="CD20" s="145">
        <f t="shared" si="23"/>
        <v>1857117</v>
      </c>
      <c r="CE20" s="145">
        <f t="shared" si="23"/>
        <v>7098520</v>
      </c>
      <c r="CF20" s="145">
        <f t="shared" si="23"/>
        <v>1014298</v>
      </c>
      <c r="CG20" s="145">
        <f t="shared" si="23"/>
        <v>1323387</v>
      </c>
      <c r="CH20" s="145">
        <f t="shared" si="23"/>
        <v>457184</v>
      </c>
      <c r="CI20" s="145">
        <f t="shared" si="23"/>
        <v>2729177</v>
      </c>
      <c r="CJ20" s="145">
        <f t="shared" si="23"/>
        <v>10905659</v>
      </c>
      <c r="CK20" s="145">
        <f t="shared" si="23"/>
        <v>1394864</v>
      </c>
      <c r="CL20" s="145">
        <f t="shared" si="23"/>
        <v>107002926</v>
      </c>
      <c r="CM20" s="145">
        <f t="shared" si="23"/>
        <v>16101784</v>
      </c>
      <c r="CN20" s="145">
        <f t="shared" si="23"/>
        <v>15547217</v>
      </c>
      <c r="CO20" s="145">
        <f t="shared" si="23"/>
        <v>0</v>
      </c>
      <c r="CP20" s="145">
        <f t="shared" si="23"/>
        <v>554567</v>
      </c>
      <c r="CQ20" s="145">
        <f t="shared" si="23"/>
        <v>783239.4</v>
      </c>
      <c r="CR20" s="145">
        <f t="shared" si="23"/>
        <v>6603931</v>
      </c>
      <c r="CS20" s="145">
        <f t="shared" si="23"/>
        <v>4434098</v>
      </c>
      <c r="CT20" s="145">
        <f t="shared" si="23"/>
        <v>532918.69999999995</v>
      </c>
      <c r="CU20" s="145">
        <f t="shared" si="23"/>
        <v>566866</v>
      </c>
      <c r="CV20" s="145">
        <f t="shared" si="23"/>
        <v>0</v>
      </c>
      <c r="CW20" s="145">
        <f t="shared" si="23"/>
        <v>4209527</v>
      </c>
      <c r="CX20" s="145">
        <f t="shared" si="23"/>
        <v>0</v>
      </c>
      <c r="CY20" s="145">
        <f t="shared" si="23"/>
        <v>1969986</v>
      </c>
      <c r="CZ20" s="145">
        <f t="shared" si="23"/>
        <v>0</v>
      </c>
      <c r="DA20" s="145">
        <f t="shared" si="23"/>
        <v>0</v>
      </c>
    </row>
    <row r="21" spans="1:105" s="125" customFormat="1" x14ac:dyDescent="0.2">
      <c r="A21" s="246" t="s">
        <v>683</v>
      </c>
      <c r="B21" s="246" t="s">
        <v>671</v>
      </c>
      <c r="C21" s="195">
        <f t="shared" si="19"/>
        <v>2002</v>
      </c>
      <c r="D21" s="145">
        <f t="shared" si="21"/>
        <v>0</v>
      </c>
      <c r="E21" s="145">
        <f t="shared" si="25"/>
        <v>0</v>
      </c>
      <c r="F21" s="145">
        <f t="shared" si="25"/>
        <v>499320</v>
      </c>
      <c r="G21" s="145">
        <f t="shared" si="25"/>
        <v>257447</v>
      </c>
      <c r="H21" s="145">
        <f t="shared" si="25"/>
        <v>627000</v>
      </c>
      <c r="I21" s="145">
        <f t="shared" si="25"/>
        <v>0</v>
      </c>
      <c r="J21" s="145">
        <f t="shared" si="25"/>
        <v>0</v>
      </c>
      <c r="K21" s="145">
        <f t="shared" si="25"/>
        <v>0</v>
      </c>
      <c r="L21" s="145">
        <f t="shared" si="25"/>
        <v>33333</v>
      </c>
      <c r="M21" s="145">
        <f t="shared" si="25"/>
        <v>506873</v>
      </c>
      <c r="N21" s="145">
        <f t="shared" si="25"/>
        <v>8652</v>
      </c>
      <c r="O21" s="145">
        <f t="shared" si="25"/>
        <v>0</v>
      </c>
      <c r="P21" s="145">
        <f t="shared" si="25"/>
        <v>0</v>
      </c>
      <c r="Q21" s="145">
        <f t="shared" si="25"/>
        <v>1139</v>
      </c>
      <c r="R21" s="145">
        <f t="shared" si="25"/>
        <v>165810</v>
      </c>
      <c r="S21" s="145">
        <f t="shared" si="25"/>
        <v>0</v>
      </c>
      <c r="T21" s="145">
        <f t="shared" si="25"/>
        <v>0</v>
      </c>
      <c r="U21" s="145">
        <f t="shared" si="25"/>
        <v>732159</v>
      </c>
      <c r="V21" s="145">
        <f t="shared" si="25"/>
        <v>0</v>
      </c>
      <c r="W21" s="145">
        <f t="shared" si="25"/>
        <v>348774</v>
      </c>
      <c r="X21" s="145">
        <f t="shared" si="25"/>
        <v>187104</v>
      </c>
      <c r="Y21" s="145">
        <f t="shared" si="25"/>
        <v>1010762</v>
      </c>
      <c r="Z21" s="145">
        <f t="shared" si="25"/>
        <v>0</v>
      </c>
      <c r="AA21" s="145">
        <f t="shared" si="25"/>
        <v>0</v>
      </c>
      <c r="AB21" s="145">
        <f t="shared" si="25"/>
        <v>0</v>
      </c>
      <c r="AC21" s="145">
        <f t="shared" si="25"/>
        <v>1948990</v>
      </c>
      <c r="AD21" s="145">
        <f t="shared" si="25"/>
        <v>1908793</v>
      </c>
      <c r="AE21" s="145">
        <f t="shared" si="25"/>
        <v>40197</v>
      </c>
      <c r="AF21" s="145">
        <f t="shared" si="25"/>
        <v>0</v>
      </c>
      <c r="AG21" s="145">
        <f t="shared" si="25"/>
        <v>0</v>
      </c>
      <c r="AH21" s="145">
        <f t="shared" si="25"/>
        <v>0</v>
      </c>
      <c r="AI21" s="145">
        <f t="shared" si="25"/>
        <v>0</v>
      </c>
      <c r="AJ21" s="145">
        <f t="shared" si="25"/>
        <v>352752</v>
      </c>
      <c r="AK21" s="145">
        <f t="shared" si="25"/>
        <v>257656</v>
      </c>
      <c r="AL21" s="145">
        <f t="shared" si="25"/>
        <v>69593</v>
      </c>
      <c r="AM21" s="145">
        <f t="shared" si="25"/>
        <v>459202</v>
      </c>
      <c r="AN21" s="145">
        <f t="shared" si="25"/>
        <v>0</v>
      </c>
      <c r="AO21" s="145">
        <f t="shared" si="25"/>
        <v>459202</v>
      </c>
      <c r="AP21" s="145">
        <f t="shared" si="25"/>
        <v>0</v>
      </c>
      <c r="AQ21" s="145">
        <f t="shared" si="25"/>
        <v>112001</v>
      </c>
      <c r="AR21" s="145">
        <f t="shared" si="25"/>
        <v>83380</v>
      </c>
      <c r="AS21" s="145">
        <f t="shared" si="25"/>
        <v>13720000</v>
      </c>
      <c r="AT21" s="145">
        <f t="shared" si="25"/>
        <v>13720000</v>
      </c>
      <c r="AU21" s="145">
        <f t="shared" si="25"/>
        <v>0</v>
      </c>
      <c r="AV21" s="145">
        <f t="shared" si="25"/>
        <v>0</v>
      </c>
      <c r="AW21" s="145">
        <f t="shared" si="25"/>
        <v>0</v>
      </c>
      <c r="AX21" s="145">
        <f t="shared" si="25"/>
        <v>0</v>
      </c>
      <c r="AY21" s="145">
        <f t="shared" si="25"/>
        <v>0</v>
      </c>
      <c r="AZ21" s="145">
        <f t="shared" si="25"/>
        <v>0</v>
      </c>
      <c r="BA21" s="145">
        <f t="shared" si="25"/>
        <v>40000</v>
      </c>
      <c r="BB21" s="145">
        <f t="shared" si="25"/>
        <v>0</v>
      </c>
      <c r="BC21" s="145">
        <f t="shared" si="25"/>
        <v>981677</v>
      </c>
      <c r="BD21" s="145">
        <f t="shared" si="25"/>
        <v>47446</v>
      </c>
      <c r="BE21" s="145">
        <f t="shared" si="25"/>
        <v>23</v>
      </c>
      <c r="BF21" s="145">
        <f t="shared" si="25"/>
        <v>193936</v>
      </c>
      <c r="BG21" s="145">
        <f t="shared" si="25"/>
        <v>267256</v>
      </c>
      <c r="BH21" s="145">
        <f t="shared" si="25"/>
        <v>266356</v>
      </c>
      <c r="BI21" s="145">
        <f t="shared" si="25"/>
        <v>900</v>
      </c>
      <c r="BJ21" s="145">
        <f t="shared" si="25"/>
        <v>341293</v>
      </c>
      <c r="BK21" s="145">
        <f t="shared" si="25"/>
        <v>40333</v>
      </c>
      <c r="BL21" s="145">
        <f t="shared" si="25"/>
        <v>300960</v>
      </c>
      <c r="BM21" s="145">
        <f t="shared" si="25"/>
        <v>159270</v>
      </c>
      <c r="BN21" s="145">
        <f t="shared" si="25"/>
        <v>310256</v>
      </c>
      <c r="BO21" s="145">
        <f t="shared" si="25"/>
        <v>304141</v>
      </c>
      <c r="BP21" s="145">
        <f t="shared" ref="BP21:DA21" si="26">BP127</f>
        <v>8150</v>
      </c>
      <c r="BQ21" s="145">
        <f t="shared" si="26"/>
        <v>126977</v>
      </c>
      <c r="BR21" s="145">
        <f t="shared" si="26"/>
        <v>133178</v>
      </c>
      <c r="BS21" s="145">
        <f t="shared" si="26"/>
        <v>431109</v>
      </c>
      <c r="BT21" s="145">
        <f t="shared" si="26"/>
        <v>26793</v>
      </c>
      <c r="BU21" s="145">
        <f t="shared" si="26"/>
        <v>278598</v>
      </c>
      <c r="BV21" s="145">
        <f t="shared" si="26"/>
        <v>9917.1</v>
      </c>
      <c r="BW21" s="145">
        <f t="shared" si="26"/>
        <v>693470</v>
      </c>
      <c r="BX21" s="145">
        <f t="shared" si="26"/>
        <v>663230</v>
      </c>
      <c r="BY21" s="145">
        <f t="shared" si="26"/>
        <v>30240</v>
      </c>
      <c r="BZ21" s="145">
        <f t="shared" si="26"/>
        <v>0</v>
      </c>
      <c r="CA21" s="145">
        <f t="shared" si="26"/>
        <v>66638</v>
      </c>
      <c r="CB21" s="145">
        <f t="shared" si="26"/>
        <v>427898</v>
      </c>
      <c r="CC21" s="145">
        <f t="shared" si="26"/>
        <v>390228</v>
      </c>
      <c r="CD21" s="145">
        <f t="shared" si="26"/>
        <v>37670</v>
      </c>
      <c r="CE21" s="145">
        <f t="shared" si="26"/>
        <v>283745</v>
      </c>
      <c r="CF21" s="145">
        <f t="shared" si="26"/>
        <v>0</v>
      </c>
      <c r="CG21" s="145">
        <f t="shared" si="26"/>
        <v>38628</v>
      </c>
      <c r="CH21" s="145">
        <f t="shared" si="26"/>
        <v>0</v>
      </c>
      <c r="CI21" s="145">
        <f t="shared" si="26"/>
        <v>17634</v>
      </c>
      <c r="CJ21" s="145">
        <f t="shared" si="26"/>
        <v>0</v>
      </c>
      <c r="CK21" s="145">
        <f t="shared" si="26"/>
        <v>132295</v>
      </c>
      <c r="CL21" s="145">
        <f t="shared" si="26"/>
        <v>0</v>
      </c>
      <c r="CM21" s="145">
        <f t="shared" si="26"/>
        <v>887837</v>
      </c>
      <c r="CN21" s="145">
        <f t="shared" si="26"/>
        <v>829378</v>
      </c>
      <c r="CO21" s="145">
        <f t="shared" si="26"/>
        <v>0</v>
      </c>
      <c r="CP21" s="145">
        <f t="shared" si="26"/>
        <v>58459</v>
      </c>
      <c r="CQ21" s="145">
        <f t="shared" si="26"/>
        <v>0</v>
      </c>
      <c r="CR21" s="145">
        <f t="shared" si="26"/>
        <v>0</v>
      </c>
      <c r="CS21" s="145">
        <f t="shared" si="26"/>
        <v>1749316</v>
      </c>
      <c r="CT21" s="145">
        <f t="shared" si="26"/>
        <v>43006.6</v>
      </c>
      <c r="CU21" s="145">
        <f t="shared" si="26"/>
        <v>14133</v>
      </c>
      <c r="CV21" s="145">
        <f t="shared" si="26"/>
        <v>0</v>
      </c>
      <c r="CW21" s="145">
        <f t="shared" si="26"/>
        <v>453311</v>
      </c>
      <c r="CX21" s="145">
        <f t="shared" si="26"/>
        <v>0</v>
      </c>
      <c r="CY21" s="145">
        <f t="shared" si="26"/>
        <v>198048</v>
      </c>
      <c r="CZ21" s="145">
        <f t="shared" si="26"/>
        <v>0</v>
      </c>
      <c r="DA21" s="145">
        <f t="shared" si="26"/>
        <v>0</v>
      </c>
    </row>
    <row r="22" spans="1:105" s="125" customFormat="1" x14ac:dyDescent="0.2">
      <c r="A22" s="125" t="s">
        <v>346</v>
      </c>
      <c r="B22" s="125" t="s">
        <v>366</v>
      </c>
      <c r="C22" s="195">
        <f t="shared" si="19"/>
        <v>2002</v>
      </c>
      <c r="D22" s="142">
        <f t="shared" ref="D22:D27" si="27">D129</f>
        <v>63091.3</v>
      </c>
      <c r="E22" s="142">
        <f t="shared" ref="E22:BP23" si="28">E129</f>
        <v>1515941</v>
      </c>
      <c r="F22" s="142">
        <f t="shared" si="28"/>
        <v>1170270</v>
      </c>
      <c r="G22" s="142">
        <f t="shared" si="28"/>
        <v>460108</v>
      </c>
      <c r="H22" s="142">
        <f t="shared" si="28"/>
        <v>1367555</v>
      </c>
      <c r="I22" s="142">
        <f t="shared" si="28"/>
        <v>2383672</v>
      </c>
      <c r="J22" s="142">
        <f t="shared" si="28"/>
        <v>3118426</v>
      </c>
      <c r="K22" s="142">
        <f t="shared" si="28"/>
        <v>226875.9</v>
      </c>
      <c r="L22" s="142">
        <f t="shared" si="28"/>
        <v>23502</v>
      </c>
      <c r="M22" s="142">
        <f t="shared" si="28"/>
        <v>1417879</v>
      </c>
      <c r="N22" s="142">
        <f t="shared" si="28"/>
        <v>29091</v>
      </c>
      <c r="O22" s="142">
        <f t="shared" si="28"/>
        <v>685000</v>
      </c>
      <c r="P22" s="142">
        <f t="shared" si="28"/>
        <v>8066.1</v>
      </c>
      <c r="Q22" s="142">
        <f t="shared" si="28"/>
        <v>2989</v>
      </c>
      <c r="R22" s="142">
        <f t="shared" si="28"/>
        <v>0</v>
      </c>
      <c r="S22" s="142">
        <f t="shared" si="28"/>
        <v>13543050</v>
      </c>
      <c r="T22" s="142">
        <f t="shared" si="28"/>
        <v>5167186</v>
      </c>
      <c r="U22" s="142">
        <f t="shared" si="28"/>
        <v>477886</v>
      </c>
      <c r="V22" s="142">
        <f t="shared" si="28"/>
        <v>0</v>
      </c>
      <c r="W22" s="142">
        <f t="shared" si="28"/>
        <v>531155</v>
      </c>
      <c r="X22" s="142">
        <f t="shared" si="28"/>
        <v>1012308</v>
      </c>
      <c r="Y22" s="142">
        <f t="shared" si="28"/>
        <v>303387</v>
      </c>
      <c r="Z22" s="142">
        <f t="shared" si="28"/>
        <v>34727</v>
      </c>
      <c r="AA22" s="142">
        <f t="shared" si="28"/>
        <v>6731</v>
      </c>
      <c r="AB22" s="142">
        <f t="shared" si="28"/>
        <v>86690.2</v>
      </c>
      <c r="AC22" s="142">
        <f t="shared" si="28"/>
        <v>938274.5</v>
      </c>
      <c r="AD22" s="142">
        <f t="shared" si="28"/>
        <v>887147.3</v>
      </c>
      <c r="AE22" s="142">
        <f t="shared" si="28"/>
        <v>51127.199999999997</v>
      </c>
      <c r="AF22" s="142">
        <f t="shared" si="28"/>
        <v>159107.79999999999</v>
      </c>
      <c r="AG22" s="142">
        <f t="shared" si="28"/>
        <v>2214584</v>
      </c>
      <c r="AH22" s="142">
        <f t="shared" si="28"/>
        <v>2213345</v>
      </c>
      <c r="AI22" s="142">
        <f t="shared" si="28"/>
        <v>1239</v>
      </c>
      <c r="AJ22" s="142">
        <f t="shared" si="28"/>
        <v>534513</v>
      </c>
      <c r="AK22" s="142">
        <f t="shared" si="28"/>
        <v>0</v>
      </c>
      <c r="AL22" s="142">
        <f t="shared" si="28"/>
        <v>132872.70000000001</v>
      </c>
      <c r="AM22" s="142">
        <f t="shared" si="28"/>
        <v>9647662</v>
      </c>
      <c r="AN22" s="142">
        <f t="shared" si="28"/>
        <v>7664796</v>
      </c>
      <c r="AO22" s="142">
        <f t="shared" si="28"/>
        <v>1982866</v>
      </c>
      <c r="AP22" s="142">
        <f t="shared" si="28"/>
        <v>14500</v>
      </c>
      <c r="AQ22" s="142">
        <f t="shared" si="28"/>
        <v>0</v>
      </c>
      <c r="AR22" s="142">
        <f t="shared" si="28"/>
        <v>5165248</v>
      </c>
      <c r="AS22" s="142">
        <f t="shared" si="28"/>
        <v>27724462</v>
      </c>
      <c r="AT22" s="142">
        <f t="shared" si="28"/>
        <v>27712700</v>
      </c>
      <c r="AU22" s="142">
        <f t="shared" si="28"/>
        <v>11762</v>
      </c>
      <c r="AV22" s="142">
        <f t="shared" si="28"/>
        <v>10794022</v>
      </c>
      <c r="AW22" s="142">
        <f t="shared" si="28"/>
        <v>97496</v>
      </c>
      <c r="AX22" s="142">
        <f t="shared" si="28"/>
        <v>80384</v>
      </c>
      <c r="AY22" s="142">
        <f t="shared" si="28"/>
        <v>906017</v>
      </c>
      <c r="AZ22" s="142">
        <f t="shared" si="28"/>
        <v>2761466</v>
      </c>
      <c r="BA22" s="142">
        <f t="shared" si="28"/>
        <v>380000</v>
      </c>
      <c r="BB22" s="142">
        <f t="shared" si="28"/>
        <v>234574.8</v>
      </c>
      <c r="BC22" s="142">
        <f t="shared" si="28"/>
        <v>4275856</v>
      </c>
      <c r="BD22" s="142">
        <f t="shared" si="28"/>
        <v>290710</v>
      </c>
      <c r="BE22" s="142">
        <f t="shared" si="28"/>
        <v>312707.59999999998</v>
      </c>
      <c r="BF22" s="142">
        <f t="shared" si="28"/>
        <v>880101</v>
      </c>
      <c r="BG22" s="142">
        <f t="shared" si="28"/>
        <v>733847</v>
      </c>
      <c r="BH22" s="142">
        <f t="shared" si="28"/>
        <v>721672</v>
      </c>
      <c r="BI22" s="142">
        <f t="shared" si="28"/>
        <v>12175</v>
      </c>
      <c r="BJ22" s="142">
        <f t="shared" si="28"/>
        <v>2238803</v>
      </c>
      <c r="BK22" s="142">
        <f t="shared" si="28"/>
        <v>1775029</v>
      </c>
      <c r="BL22" s="142">
        <f t="shared" si="28"/>
        <v>463774</v>
      </c>
      <c r="BM22" s="142">
        <f t="shared" si="28"/>
        <v>198904</v>
      </c>
      <c r="BN22" s="142">
        <f t="shared" si="28"/>
        <v>356580</v>
      </c>
      <c r="BO22" s="142">
        <f t="shared" si="28"/>
        <v>691273</v>
      </c>
      <c r="BP22" s="142">
        <f t="shared" si="28"/>
        <v>754897</v>
      </c>
      <c r="BQ22" s="142">
        <f t="shared" ref="BQ22:DA26" si="29">BQ129</f>
        <v>2543873</v>
      </c>
      <c r="BR22" s="142">
        <f t="shared" si="29"/>
        <v>284024</v>
      </c>
      <c r="BS22" s="142">
        <f t="shared" si="29"/>
        <v>313102</v>
      </c>
      <c r="BT22" s="142">
        <f t="shared" si="29"/>
        <v>1581826</v>
      </c>
      <c r="BU22" s="142">
        <f t="shared" si="29"/>
        <v>195834</v>
      </c>
      <c r="BV22" s="142">
        <f t="shared" si="29"/>
        <v>0</v>
      </c>
      <c r="BW22" s="142">
        <f t="shared" si="29"/>
        <v>898619</v>
      </c>
      <c r="BX22" s="142">
        <f t="shared" si="29"/>
        <v>860844</v>
      </c>
      <c r="BY22" s="142">
        <f t="shared" si="29"/>
        <v>33029</v>
      </c>
      <c r="BZ22" s="142">
        <f t="shared" si="29"/>
        <v>4746</v>
      </c>
      <c r="CA22" s="142">
        <f t="shared" si="29"/>
        <v>258336.6</v>
      </c>
      <c r="CB22" s="142">
        <f t="shared" si="29"/>
        <v>9185825</v>
      </c>
      <c r="CC22" s="142">
        <f t="shared" si="29"/>
        <v>8702745</v>
      </c>
      <c r="CD22" s="142">
        <f t="shared" si="29"/>
        <v>483080</v>
      </c>
      <c r="CE22" s="142">
        <f t="shared" si="29"/>
        <v>673677</v>
      </c>
      <c r="CF22" s="142">
        <f t="shared" si="29"/>
        <v>124674</v>
      </c>
      <c r="CG22" s="142">
        <f t="shared" si="29"/>
        <v>148083.29999999999</v>
      </c>
      <c r="CH22" s="142">
        <f t="shared" si="29"/>
        <v>72507</v>
      </c>
      <c r="CI22" s="142">
        <f t="shared" si="29"/>
        <v>537127</v>
      </c>
      <c r="CJ22" s="142">
        <f t="shared" si="29"/>
        <v>463537</v>
      </c>
      <c r="CK22" s="142">
        <f t="shared" si="29"/>
        <v>339211</v>
      </c>
      <c r="CL22" s="142">
        <f t="shared" si="29"/>
        <v>43696886</v>
      </c>
      <c r="CM22" s="142">
        <f t="shared" si="29"/>
        <v>2861868</v>
      </c>
      <c r="CN22" s="142">
        <f t="shared" si="29"/>
        <v>2723610</v>
      </c>
      <c r="CO22" s="142">
        <f t="shared" si="29"/>
        <v>39346</v>
      </c>
      <c r="CP22" s="142">
        <f t="shared" si="29"/>
        <v>98912</v>
      </c>
      <c r="CQ22" s="142">
        <f t="shared" si="29"/>
        <v>56478.6</v>
      </c>
      <c r="CR22" s="142">
        <f t="shared" si="29"/>
        <v>1831005</v>
      </c>
      <c r="CS22" s="142">
        <f t="shared" si="29"/>
        <v>723728</v>
      </c>
      <c r="CT22" s="142">
        <f t="shared" si="29"/>
        <v>130012</v>
      </c>
      <c r="CU22" s="142">
        <f t="shared" si="29"/>
        <v>229361.8</v>
      </c>
      <c r="CV22" s="142">
        <f t="shared" si="29"/>
        <v>82903</v>
      </c>
      <c r="CW22" s="142">
        <f t="shared" si="29"/>
        <v>0</v>
      </c>
      <c r="CX22" s="142">
        <f t="shared" si="29"/>
        <v>0</v>
      </c>
      <c r="CY22" s="142">
        <f t="shared" si="29"/>
        <v>491674</v>
      </c>
      <c r="CZ22" s="142">
        <f t="shared" si="29"/>
        <v>0</v>
      </c>
      <c r="DA22" s="142">
        <f t="shared" si="29"/>
        <v>0</v>
      </c>
    </row>
    <row r="23" spans="1:105" s="125" customFormat="1" x14ac:dyDescent="0.2">
      <c r="A23" s="125" t="s">
        <v>354</v>
      </c>
      <c r="B23" s="125" t="s">
        <v>367</v>
      </c>
      <c r="C23" s="195">
        <f t="shared" si="19"/>
        <v>2002</v>
      </c>
      <c r="D23" s="142">
        <f t="shared" si="27"/>
        <v>0</v>
      </c>
      <c r="E23" s="142">
        <f t="shared" ref="E23:S23" si="30">E130</f>
        <v>0</v>
      </c>
      <c r="F23" s="142">
        <f t="shared" si="30"/>
        <v>0</v>
      </c>
      <c r="G23" s="142">
        <f t="shared" si="30"/>
        <v>0</v>
      </c>
      <c r="H23" s="142">
        <f t="shared" si="30"/>
        <v>0</v>
      </c>
      <c r="I23" s="142">
        <f t="shared" si="30"/>
        <v>0</v>
      </c>
      <c r="J23" s="142">
        <f t="shared" si="30"/>
        <v>0</v>
      </c>
      <c r="K23" s="142">
        <f t="shared" si="30"/>
        <v>0</v>
      </c>
      <c r="L23" s="142">
        <f t="shared" si="30"/>
        <v>0</v>
      </c>
      <c r="M23" s="142">
        <f t="shared" si="30"/>
        <v>0</v>
      </c>
      <c r="N23" s="142">
        <f t="shared" si="30"/>
        <v>0</v>
      </c>
      <c r="O23" s="142">
        <f t="shared" si="30"/>
        <v>213439</v>
      </c>
      <c r="P23" s="142">
        <f t="shared" si="30"/>
        <v>0</v>
      </c>
      <c r="Q23" s="142">
        <f t="shared" si="30"/>
        <v>0</v>
      </c>
      <c r="R23" s="142">
        <f t="shared" si="30"/>
        <v>0</v>
      </c>
      <c r="S23" s="142">
        <f t="shared" si="30"/>
        <v>0</v>
      </c>
      <c r="T23" s="142">
        <f t="shared" si="28"/>
        <v>0</v>
      </c>
      <c r="U23" s="142">
        <f t="shared" si="28"/>
        <v>0</v>
      </c>
      <c r="V23" s="142">
        <f t="shared" si="28"/>
        <v>0</v>
      </c>
      <c r="W23" s="142">
        <f t="shared" si="28"/>
        <v>0</v>
      </c>
      <c r="X23" s="142">
        <f t="shared" si="28"/>
        <v>0</v>
      </c>
      <c r="Y23" s="142">
        <f t="shared" si="28"/>
        <v>0</v>
      </c>
      <c r="Z23" s="142">
        <f t="shared" si="28"/>
        <v>0</v>
      </c>
      <c r="AA23" s="142">
        <f t="shared" si="28"/>
        <v>0</v>
      </c>
      <c r="AB23" s="142">
        <f t="shared" si="28"/>
        <v>0</v>
      </c>
      <c r="AC23" s="142">
        <f t="shared" si="28"/>
        <v>0</v>
      </c>
      <c r="AD23" s="142">
        <f t="shared" si="28"/>
        <v>0</v>
      </c>
      <c r="AE23" s="142">
        <f t="shared" si="28"/>
        <v>0</v>
      </c>
      <c r="AF23" s="142">
        <f t="shared" si="28"/>
        <v>0</v>
      </c>
      <c r="AG23" s="142">
        <f t="shared" si="28"/>
        <v>0</v>
      </c>
      <c r="AH23" s="142">
        <f t="shared" si="28"/>
        <v>0</v>
      </c>
      <c r="AI23" s="142">
        <f t="shared" si="28"/>
        <v>0</v>
      </c>
      <c r="AJ23" s="142">
        <f t="shared" si="28"/>
        <v>0</v>
      </c>
      <c r="AK23" s="142">
        <f t="shared" si="28"/>
        <v>0</v>
      </c>
      <c r="AL23" s="142">
        <f t="shared" si="28"/>
        <v>0</v>
      </c>
      <c r="AM23" s="142">
        <f t="shared" si="28"/>
        <v>0</v>
      </c>
      <c r="AN23" s="142">
        <f t="shared" si="28"/>
        <v>0</v>
      </c>
      <c r="AO23" s="142">
        <f t="shared" si="28"/>
        <v>0</v>
      </c>
      <c r="AP23" s="142">
        <f t="shared" si="28"/>
        <v>0</v>
      </c>
      <c r="AQ23" s="142">
        <f t="shared" si="28"/>
        <v>0</v>
      </c>
      <c r="AR23" s="142">
        <f t="shared" si="28"/>
        <v>0</v>
      </c>
      <c r="AS23" s="142">
        <f t="shared" si="28"/>
        <v>946200</v>
      </c>
      <c r="AT23" s="142">
        <f t="shared" si="28"/>
        <v>946200</v>
      </c>
      <c r="AU23" s="142">
        <f t="shared" si="28"/>
        <v>0</v>
      </c>
      <c r="AV23" s="142">
        <f t="shared" si="28"/>
        <v>0</v>
      </c>
      <c r="AW23" s="142">
        <f t="shared" si="28"/>
        <v>0</v>
      </c>
      <c r="AX23" s="142">
        <f t="shared" si="28"/>
        <v>0</v>
      </c>
      <c r="AY23" s="142">
        <f t="shared" si="28"/>
        <v>0</v>
      </c>
      <c r="AZ23" s="142">
        <f t="shared" si="28"/>
        <v>0</v>
      </c>
      <c r="BA23" s="142">
        <f t="shared" si="28"/>
        <v>0</v>
      </c>
      <c r="BB23" s="142">
        <f t="shared" si="28"/>
        <v>0</v>
      </c>
      <c r="BC23" s="142">
        <f t="shared" si="28"/>
        <v>0</v>
      </c>
      <c r="BD23" s="142">
        <f t="shared" si="28"/>
        <v>0</v>
      </c>
      <c r="BE23" s="142">
        <f t="shared" si="28"/>
        <v>0</v>
      </c>
      <c r="BF23" s="142">
        <f t="shared" si="28"/>
        <v>0</v>
      </c>
      <c r="BG23" s="142">
        <f t="shared" si="28"/>
        <v>0</v>
      </c>
      <c r="BH23" s="142">
        <f t="shared" si="28"/>
        <v>0</v>
      </c>
      <c r="BI23" s="142">
        <f t="shared" si="28"/>
        <v>0</v>
      </c>
      <c r="BJ23" s="142">
        <f t="shared" si="28"/>
        <v>0</v>
      </c>
      <c r="BK23" s="142">
        <f t="shared" si="28"/>
        <v>0</v>
      </c>
      <c r="BL23" s="142">
        <f t="shared" si="28"/>
        <v>0</v>
      </c>
      <c r="BM23" s="142">
        <f t="shared" si="28"/>
        <v>0</v>
      </c>
      <c r="BN23" s="142">
        <f t="shared" si="28"/>
        <v>0</v>
      </c>
      <c r="BO23" s="142">
        <f t="shared" si="28"/>
        <v>0</v>
      </c>
      <c r="BP23" s="142">
        <f t="shared" si="28"/>
        <v>0</v>
      </c>
      <c r="BQ23" s="142">
        <f t="shared" si="29"/>
        <v>0</v>
      </c>
      <c r="BR23" s="142">
        <f t="shared" si="29"/>
        <v>0</v>
      </c>
      <c r="BS23" s="142">
        <f t="shared" si="29"/>
        <v>0</v>
      </c>
      <c r="BT23" s="142">
        <f t="shared" si="29"/>
        <v>0</v>
      </c>
      <c r="BU23" s="142">
        <f t="shared" si="29"/>
        <v>0</v>
      </c>
      <c r="BV23" s="142">
        <f t="shared" si="29"/>
        <v>0</v>
      </c>
      <c r="BW23" s="142">
        <f t="shared" si="29"/>
        <v>0</v>
      </c>
      <c r="BX23" s="142">
        <f t="shared" si="29"/>
        <v>0</v>
      </c>
      <c r="BY23" s="142">
        <f t="shared" si="29"/>
        <v>0</v>
      </c>
      <c r="BZ23" s="142">
        <f t="shared" si="29"/>
        <v>0</v>
      </c>
      <c r="CA23" s="142">
        <f t="shared" si="29"/>
        <v>0</v>
      </c>
      <c r="CB23" s="142">
        <f t="shared" si="29"/>
        <v>0</v>
      </c>
      <c r="CC23" s="142">
        <f t="shared" si="29"/>
        <v>0</v>
      </c>
      <c r="CD23" s="142">
        <f t="shared" si="29"/>
        <v>0</v>
      </c>
      <c r="CE23" s="142">
        <f t="shared" si="29"/>
        <v>0</v>
      </c>
      <c r="CF23" s="142">
        <f t="shared" si="29"/>
        <v>0</v>
      </c>
      <c r="CG23" s="142">
        <f t="shared" si="29"/>
        <v>0</v>
      </c>
      <c r="CH23" s="142">
        <f t="shared" si="29"/>
        <v>0</v>
      </c>
      <c r="CI23" s="142">
        <f t="shared" si="29"/>
        <v>0</v>
      </c>
      <c r="CJ23" s="142">
        <f t="shared" si="29"/>
        <v>0</v>
      </c>
      <c r="CK23" s="142">
        <f t="shared" si="29"/>
        <v>0</v>
      </c>
      <c r="CL23" s="142">
        <f t="shared" si="29"/>
        <v>0</v>
      </c>
      <c r="CM23" s="142">
        <f t="shared" si="29"/>
        <v>0</v>
      </c>
      <c r="CN23" s="142">
        <f t="shared" si="29"/>
        <v>0</v>
      </c>
      <c r="CO23" s="142">
        <f t="shared" si="29"/>
        <v>0</v>
      </c>
      <c r="CP23" s="142">
        <f t="shared" si="29"/>
        <v>0</v>
      </c>
      <c r="CQ23" s="142">
        <f t="shared" si="29"/>
        <v>0</v>
      </c>
      <c r="CR23" s="142">
        <f t="shared" si="29"/>
        <v>1601337</v>
      </c>
      <c r="CS23" s="142">
        <f t="shared" si="29"/>
        <v>0</v>
      </c>
      <c r="CT23" s="142">
        <f t="shared" si="29"/>
        <v>0</v>
      </c>
      <c r="CU23" s="142">
        <f t="shared" si="29"/>
        <v>0</v>
      </c>
      <c r="CV23" s="142">
        <f t="shared" si="29"/>
        <v>0</v>
      </c>
      <c r="CW23" s="142">
        <f t="shared" si="29"/>
        <v>0</v>
      </c>
      <c r="CX23" s="142">
        <f t="shared" si="29"/>
        <v>0</v>
      </c>
      <c r="CY23" s="142">
        <f t="shared" si="29"/>
        <v>0</v>
      </c>
      <c r="CZ23" s="142">
        <f t="shared" si="29"/>
        <v>0</v>
      </c>
      <c r="DA23" s="142">
        <f t="shared" si="29"/>
        <v>0</v>
      </c>
    </row>
    <row r="24" spans="1:105" s="125" customFormat="1" x14ac:dyDescent="0.2">
      <c r="A24" s="125" t="s">
        <v>684</v>
      </c>
      <c r="C24" s="195">
        <f t="shared" si="19"/>
        <v>2002</v>
      </c>
      <c r="D24" s="142">
        <f t="shared" si="27"/>
        <v>3907.6</v>
      </c>
      <c r="E24" s="142">
        <f t="shared" ref="E24:BP27" si="31">E131</f>
        <v>1491737</v>
      </c>
      <c r="F24" s="142">
        <f t="shared" si="31"/>
        <v>564257</v>
      </c>
      <c r="G24" s="142">
        <f t="shared" si="31"/>
        <v>294859</v>
      </c>
      <c r="H24" s="142">
        <f t="shared" si="31"/>
        <v>1347290</v>
      </c>
      <c r="I24" s="142">
        <f t="shared" si="31"/>
        <v>2359707</v>
      </c>
      <c r="J24" s="142">
        <f t="shared" si="31"/>
        <v>2792709</v>
      </c>
      <c r="K24" s="142">
        <f t="shared" si="31"/>
        <v>223640.4</v>
      </c>
      <c r="L24" s="142">
        <f t="shared" si="31"/>
        <v>22852</v>
      </c>
      <c r="M24" s="142">
        <f t="shared" si="31"/>
        <v>1197778</v>
      </c>
      <c r="N24" s="142">
        <f t="shared" si="31"/>
        <v>29091</v>
      </c>
      <c r="O24" s="142">
        <f t="shared" si="31"/>
        <v>269057</v>
      </c>
      <c r="P24" s="142">
        <f t="shared" si="31"/>
        <v>7375</v>
      </c>
      <c r="Q24" s="142">
        <f t="shared" si="31"/>
        <v>2786</v>
      </c>
      <c r="R24" s="142">
        <f t="shared" si="31"/>
        <v>0</v>
      </c>
      <c r="S24" s="142">
        <f t="shared" si="31"/>
        <v>11742009</v>
      </c>
      <c r="T24" s="142">
        <f t="shared" si="31"/>
        <v>2994927</v>
      </c>
      <c r="U24" s="142">
        <f t="shared" si="31"/>
        <v>377530</v>
      </c>
      <c r="V24" s="142">
        <f t="shared" si="31"/>
        <v>0</v>
      </c>
      <c r="W24" s="142">
        <f t="shared" si="31"/>
        <v>515478</v>
      </c>
      <c r="X24" s="142">
        <f t="shared" si="31"/>
        <v>914608</v>
      </c>
      <c r="Y24" s="142">
        <f t="shared" si="31"/>
        <v>303387</v>
      </c>
      <c r="Z24" s="142">
        <f t="shared" si="31"/>
        <v>32520</v>
      </c>
      <c r="AA24" s="142">
        <f t="shared" si="31"/>
        <v>6445</v>
      </c>
      <c r="AB24" s="142">
        <f t="shared" si="31"/>
        <v>35831.1</v>
      </c>
      <c r="AC24" s="142">
        <f t="shared" si="31"/>
        <v>915363</v>
      </c>
      <c r="AD24" s="142">
        <f t="shared" si="31"/>
        <v>866203</v>
      </c>
      <c r="AE24" s="142">
        <f t="shared" si="31"/>
        <v>49160</v>
      </c>
      <c r="AF24" s="142">
        <f t="shared" si="31"/>
        <v>157268</v>
      </c>
      <c r="AG24" s="142">
        <f t="shared" si="31"/>
        <v>1780327</v>
      </c>
      <c r="AH24" s="142">
        <f t="shared" si="31"/>
        <v>1779511</v>
      </c>
      <c r="AI24" s="142">
        <f t="shared" si="31"/>
        <v>816</v>
      </c>
      <c r="AJ24" s="142">
        <f t="shared" si="31"/>
        <v>527330</v>
      </c>
      <c r="AK24" s="142">
        <f t="shared" si="31"/>
        <v>0</v>
      </c>
      <c r="AL24" s="142">
        <f t="shared" si="31"/>
        <v>130705.3</v>
      </c>
      <c r="AM24" s="142">
        <f t="shared" si="31"/>
        <v>5069362</v>
      </c>
      <c r="AN24" s="142">
        <f t="shared" si="31"/>
        <v>3870761</v>
      </c>
      <c r="AO24" s="142">
        <f t="shared" si="31"/>
        <v>1198601</v>
      </c>
      <c r="AP24" s="142">
        <f t="shared" si="31"/>
        <v>13757</v>
      </c>
      <c r="AQ24" s="142">
        <f t="shared" si="31"/>
        <v>0</v>
      </c>
      <c r="AR24" s="142">
        <f t="shared" si="31"/>
        <v>4530542</v>
      </c>
      <c r="AS24" s="142">
        <f t="shared" si="31"/>
        <v>22984630</v>
      </c>
      <c r="AT24" s="142">
        <f t="shared" si="31"/>
        <v>22973700</v>
      </c>
      <c r="AU24" s="142">
        <f t="shared" si="31"/>
        <v>10930</v>
      </c>
      <c r="AV24" s="142">
        <f t="shared" si="31"/>
        <v>9465302</v>
      </c>
      <c r="AW24" s="142">
        <f t="shared" si="31"/>
        <v>93677</v>
      </c>
      <c r="AX24" s="142">
        <f t="shared" si="31"/>
        <v>75979</v>
      </c>
      <c r="AY24" s="142">
        <f t="shared" si="31"/>
        <v>656413</v>
      </c>
      <c r="AZ24" s="142">
        <f t="shared" si="31"/>
        <v>2249449</v>
      </c>
      <c r="BA24" s="142">
        <f t="shared" si="31"/>
        <v>374900</v>
      </c>
      <c r="BB24" s="142">
        <f t="shared" si="31"/>
        <v>229191.8</v>
      </c>
      <c r="BC24" s="142">
        <f t="shared" si="31"/>
        <v>3836692</v>
      </c>
      <c r="BD24" s="142">
        <f t="shared" si="31"/>
        <v>210541</v>
      </c>
      <c r="BE24" s="142">
        <f t="shared" si="31"/>
        <v>311181.3</v>
      </c>
      <c r="BF24" s="142">
        <f t="shared" si="31"/>
        <v>735701</v>
      </c>
      <c r="BG24" s="142">
        <f t="shared" si="31"/>
        <v>732776</v>
      </c>
      <c r="BH24" s="142">
        <f t="shared" si="31"/>
        <v>721672</v>
      </c>
      <c r="BI24" s="142">
        <f t="shared" si="31"/>
        <v>11104</v>
      </c>
      <c r="BJ24" s="142">
        <f t="shared" si="31"/>
        <v>1529264</v>
      </c>
      <c r="BK24" s="142">
        <f t="shared" si="31"/>
        <v>1069627</v>
      </c>
      <c r="BL24" s="142">
        <f t="shared" si="31"/>
        <v>459637</v>
      </c>
      <c r="BM24" s="142">
        <f t="shared" si="31"/>
        <v>197251</v>
      </c>
      <c r="BN24" s="142">
        <f t="shared" si="31"/>
        <v>356580</v>
      </c>
      <c r="BO24" s="142">
        <f t="shared" si="31"/>
        <v>681173</v>
      </c>
      <c r="BP24" s="142">
        <f t="shared" si="31"/>
        <v>751852</v>
      </c>
      <c r="BQ24" s="142">
        <f t="shared" si="29"/>
        <v>1868724</v>
      </c>
      <c r="BR24" s="142">
        <f t="shared" si="29"/>
        <v>279293</v>
      </c>
      <c r="BS24" s="142">
        <f t="shared" si="29"/>
        <v>305528</v>
      </c>
      <c r="BT24" s="142">
        <f t="shared" si="29"/>
        <v>1182171</v>
      </c>
      <c r="BU24" s="142">
        <f t="shared" si="29"/>
        <v>188392</v>
      </c>
      <c r="BV24" s="142">
        <f t="shared" si="29"/>
        <v>0</v>
      </c>
      <c r="BW24" s="142">
        <f t="shared" si="29"/>
        <v>774226</v>
      </c>
      <c r="BX24" s="142">
        <f t="shared" si="29"/>
        <v>737558</v>
      </c>
      <c r="BY24" s="142">
        <f t="shared" si="29"/>
        <v>32237</v>
      </c>
      <c r="BZ24" s="142">
        <f t="shared" si="29"/>
        <v>4431</v>
      </c>
      <c r="CA24" s="142">
        <f t="shared" si="29"/>
        <v>258336.6</v>
      </c>
      <c r="CB24" s="142">
        <f t="shared" si="29"/>
        <v>8354970</v>
      </c>
      <c r="CC24" s="142">
        <f t="shared" si="29"/>
        <v>7878041</v>
      </c>
      <c r="CD24" s="142">
        <f t="shared" si="29"/>
        <v>476929</v>
      </c>
      <c r="CE24" s="142">
        <f t="shared" si="29"/>
        <v>649820</v>
      </c>
      <c r="CF24" s="142">
        <f t="shared" si="29"/>
        <v>121685</v>
      </c>
      <c r="CG24" s="142">
        <f t="shared" si="29"/>
        <v>148083.29999999999</v>
      </c>
      <c r="CH24" s="142">
        <f t="shared" si="29"/>
        <v>71017</v>
      </c>
      <c r="CI24" s="142">
        <f t="shared" si="29"/>
        <v>457136</v>
      </c>
      <c r="CJ24" s="142">
        <f t="shared" si="29"/>
        <v>381245</v>
      </c>
      <c r="CK24" s="142">
        <f t="shared" si="29"/>
        <v>335071</v>
      </c>
      <c r="CL24" s="142">
        <f t="shared" si="29"/>
        <v>37537173</v>
      </c>
      <c r="CM24" s="142">
        <f t="shared" si="29"/>
        <v>2568888</v>
      </c>
      <c r="CN24" s="142">
        <f t="shared" si="29"/>
        <v>2433684</v>
      </c>
      <c r="CO24" s="142">
        <f t="shared" si="29"/>
        <v>38171</v>
      </c>
      <c r="CP24" s="142">
        <f t="shared" si="29"/>
        <v>97033</v>
      </c>
      <c r="CQ24" s="142">
        <f t="shared" si="29"/>
        <v>54666.9</v>
      </c>
      <c r="CR24" s="142">
        <f t="shared" si="29"/>
        <v>210893</v>
      </c>
      <c r="CS24" s="142">
        <f t="shared" si="29"/>
        <v>528542</v>
      </c>
      <c r="CT24" s="142">
        <f t="shared" si="29"/>
        <v>128148</v>
      </c>
      <c r="CU24" s="142">
        <f t="shared" si="29"/>
        <v>107626.7</v>
      </c>
      <c r="CV24" s="142">
        <f t="shared" si="29"/>
        <v>82302</v>
      </c>
      <c r="CW24" s="142">
        <f t="shared" si="29"/>
        <v>0</v>
      </c>
      <c r="CX24" s="142">
        <f t="shared" si="29"/>
        <v>806063</v>
      </c>
      <c r="CY24" s="142">
        <f t="shared" si="29"/>
        <v>417394</v>
      </c>
      <c r="CZ24" s="142">
        <f t="shared" si="29"/>
        <v>0</v>
      </c>
      <c r="DA24" s="142">
        <f t="shared" si="29"/>
        <v>0</v>
      </c>
    </row>
    <row r="25" spans="1:105" s="125" customFormat="1" x14ac:dyDescent="0.2">
      <c r="A25" s="125" t="s">
        <v>685</v>
      </c>
      <c r="C25" s="195">
        <f t="shared" si="19"/>
        <v>2002</v>
      </c>
      <c r="D25" s="142">
        <f t="shared" si="27"/>
        <v>57680.1</v>
      </c>
      <c r="E25" s="142">
        <f t="shared" si="31"/>
        <v>0</v>
      </c>
      <c r="F25" s="142">
        <f t="shared" si="31"/>
        <v>584663</v>
      </c>
      <c r="G25" s="142">
        <f t="shared" si="31"/>
        <v>162040</v>
      </c>
      <c r="H25" s="142">
        <f t="shared" si="31"/>
        <v>0</v>
      </c>
      <c r="I25" s="142">
        <f t="shared" si="31"/>
        <v>0</v>
      </c>
      <c r="J25" s="142">
        <f t="shared" si="31"/>
        <v>309377</v>
      </c>
      <c r="K25" s="142">
        <f t="shared" si="31"/>
        <v>0</v>
      </c>
      <c r="L25" s="142">
        <f t="shared" si="31"/>
        <v>0</v>
      </c>
      <c r="M25" s="142">
        <f t="shared" si="31"/>
        <v>196515</v>
      </c>
      <c r="N25" s="142">
        <f t="shared" si="31"/>
        <v>0</v>
      </c>
      <c r="O25" s="142">
        <f t="shared" si="31"/>
        <v>198279</v>
      </c>
      <c r="P25" s="142">
        <f t="shared" si="31"/>
        <v>0</v>
      </c>
      <c r="Q25" s="142">
        <f t="shared" si="31"/>
        <v>0</v>
      </c>
      <c r="R25" s="142">
        <f t="shared" si="31"/>
        <v>0</v>
      </c>
      <c r="S25" s="142">
        <f t="shared" si="31"/>
        <v>1691529</v>
      </c>
      <c r="T25" s="142">
        <f t="shared" si="31"/>
        <v>2172259</v>
      </c>
      <c r="U25" s="142">
        <f t="shared" si="31"/>
        <v>95577</v>
      </c>
      <c r="V25" s="142">
        <f t="shared" si="31"/>
        <v>0</v>
      </c>
      <c r="W25" s="142">
        <f t="shared" si="31"/>
        <v>0</v>
      </c>
      <c r="X25" s="142">
        <f t="shared" si="31"/>
        <v>86687</v>
      </c>
      <c r="Y25" s="142">
        <f t="shared" si="31"/>
        <v>0</v>
      </c>
      <c r="Z25" s="142">
        <f t="shared" si="31"/>
        <v>0</v>
      </c>
      <c r="AA25" s="142">
        <f t="shared" si="31"/>
        <v>0</v>
      </c>
      <c r="AB25" s="142">
        <f t="shared" si="31"/>
        <v>50133</v>
      </c>
      <c r="AC25" s="142">
        <f t="shared" si="31"/>
        <v>0</v>
      </c>
      <c r="AD25" s="142">
        <f t="shared" si="31"/>
        <v>0</v>
      </c>
      <c r="AE25" s="142">
        <f t="shared" si="31"/>
        <v>0</v>
      </c>
      <c r="AF25" s="142">
        <f t="shared" si="31"/>
        <v>0</v>
      </c>
      <c r="AG25" s="142">
        <f t="shared" si="31"/>
        <v>413549</v>
      </c>
      <c r="AH25" s="142">
        <f t="shared" si="31"/>
        <v>413549</v>
      </c>
      <c r="AI25" s="142">
        <f t="shared" si="31"/>
        <v>0</v>
      </c>
      <c r="AJ25" s="142">
        <f t="shared" si="31"/>
        <v>0</v>
      </c>
      <c r="AK25" s="142">
        <f t="shared" si="31"/>
        <v>0</v>
      </c>
      <c r="AL25" s="142">
        <f t="shared" si="31"/>
        <v>0</v>
      </c>
      <c r="AM25" s="142">
        <f t="shared" si="31"/>
        <v>4475228</v>
      </c>
      <c r="AN25" s="142">
        <f t="shared" si="31"/>
        <v>3717333</v>
      </c>
      <c r="AO25" s="142">
        <f t="shared" si="31"/>
        <v>757895</v>
      </c>
      <c r="AP25" s="142">
        <f t="shared" si="31"/>
        <v>0</v>
      </c>
      <c r="AQ25" s="142">
        <f t="shared" si="31"/>
        <v>0</v>
      </c>
      <c r="AR25" s="142">
        <f t="shared" si="31"/>
        <v>578898</v>
      </c>
      <c r="AS25" s="142">
        <f t="shared" si="31"/>
        <v>3792800</v>
      </c>
      <c r="AT25" s="142">
        <f t="shared" si="31"/>
        <v>3792800</v>
      </c>
      <c r="AU25" s="142">
        <f t="shared" si="31"/>
        <v>0</v>
      </c>
      <c r="AV25" s="142">
        <f t="shared" si="31"/>
        <v>1229882</v>
      </c>
      <c r="AW25" s="142">
        <f t="shared" si="31"/>
        <v>0</v>
      </c>
      <c r="AX25" s="142">
        <f t="shared" si="31"/>
        <v>0</v>
      </c>
      <c r="AY25" s="142">
        <f t="shared" si="31"/>
        <v>236616</v>
      </c>
      <c r="AZ25" s="142">
        <f t="shared" si="31"/>
        <v>475022</v>
      </c>
      <c r="BA25" s="142">
        <f t="shared" si="31"/>
        <v>0</v>
      </c>
      <c r="BB25" s="142">
        <f t="shared" si="31"/>
        <v>0</v>
      </c>
      <c r="BC25" s="142">
        <f t="shared" si="31"/>
        <v>376632</v>
      </c>
      <c r="BD25" s="142">
        <f t="shared" si="31"/>
        <v>75813</v>
      </c>
      <c r="BE25" s="142">
        <f t="shared" si="31"/>
        <v>0</v>
      </c>
      <c r="BF25" s="142">
        <f t="shared" si="31"/>
        <v>134473</v>
      </c>
      <c r="BG25" s="142">
        <f t="shared" si="31"/>
        <v>0</v>
      </c>
      <c r="BH25" s="142">
        <f t="shared" si="31"/>
        <v>0</v>
      </c>
      <c r="BI25" s="142">
        <f t="shared" si="31"/>
        <v>0</v>
      </c>
      <c r="BJ25" s="142">
        <f t="shared" si="31"/>
        <v>0</v>
      </c>
      <c r="BK25" s="142">
        <f t="shared" si="31"/>
        <v>0</v>
      </c>
      <c r="BL25" s="142">
        <f t="shared" si="31"/>
        <v>0</v>
      </c>
      <c r="BM25" s="142">
        <f t="shared" si="31"/>
        <v>0</v>
      </c>
      <c r="BN25" s="142">
        <f t="shared" si="31"/>
        <v>0</v>
      </c>
      <c r="BO25" s="142">
        <f t="shared" si="31"/>
        <v>0</v>
      </c>
      <c r="BP25" s="142">
        <f t="shared" si="31"/>
        <v>0</v>
      </c>
      <c r="BQ25" s="142">
        <f t="shared" si="29"/>
        <v>659223</v>
      </c>
      <c r="BR25" s="142">
        <f t="shared" si="29"/>
        <v>0</v>
      </c>
      <c r="BS25" s="142">
        <f t="shared" si="29"/>
        <v>0</v>
      </c>
      <c r="BT25" s="142">
        <f t="shared" si="29"/>
        <v>386160</v>
      </c>
      <c r="BU25" s="142">
        <f t="shared" si="29"/>
        <v>0</v>
      </c>
      <c r="BV25" s="142">
        <f t="shared" si="29"/>
        <v>0</v>
      </c>
      <c r="BW25" s="142">
        <f t="shared" si="29"/>
        <v>104791</v>
      </c>
      <c r="BX25" s="142">
        <f t="shared" si="29"/>
        <v>104791</v>
      </c>
      <c r="BY25" s="142">
        <f t="shared" si="29"/>
        <v>0</v>
      </c>
      <c r="BZ25" s="142">
        <f t="shared" si="29"/>
        <v>0</v>
      </c>
      <c r="CA25" s="142">
        <f t="shared" si="29"/>
        <v>0</v>
      </c>
      <c r="CB25" s="142">
        <f t="shared" si="29"/>
        <v>737536</v>
      </c>
      <c r="CC25" s="142">
        <f t="shared" si="29"/>
        <v>737536</v>
      </c>
      <c r="CD25" s="142">
        <f t="shared" si="29"/>
        <v>0</v>
      </c>
      <c r="CE25" s="142">
        <f t="shared" si="29"/>
        <v>0</v>
      </c>
      <c r="CF25" s="142">
        <f t="shared" si="29"/>
        <v>0</v>
      </c>
      <c r="CG25" s="142">
        <f t="shared" si="29"/>
        <v>0</v>
      </c>
      <c r="CH25" s="142">
        <f t="shared" si="29"/>
        <v>0</v>
      </c>
      <c r="CI25" s="142">
        <f t="shared" si="29"/>
        <v>72335</v>
      </c>
      <c r="CJ25" s="142">
        <f t="shared" si="29"/>
        <v>82292</v>
      </c>
      <c r="CK25" s="142">
        <f t="shared" si="29"/>
        <v>0</v>
      </c>
      <c r="CL25" s="142">
        <f t="shared" si="29"/>
        <v>5842187</v>
      </c>
      <c r="CM25" s="142">
        <f t="shared" si="29"/>
        <v>242484</v>
      </c>
      <c r="CN25" s="142">
        <f t="shared" si="29"/>
        <v>242484</v>
      </c>
      <c r="CO25" s="142">
        <f t="shared" si="29"/>
        <v>0</v>
      </c>
      <c r="CP25" s="142">
        <f t="shared" si="29"/>
        <v>0</v>
      </c>
      <c r="CQ25" s="142">
        <f t="shared" si="29"/>
        <v>0</v>
      </c>
      <c r="CR25" s="142">
        <f t="shared" si="29"/>
        <v>18775</v>
      </c>
      <c r="CS25" s="142">
        <f t="shared" si="29"/>
        <v>179501</v>
      </c>
      <c r="CT25" s="142">
        <f t="shared" si="29"/>
        <v>0</v>
      </c>
      <c r="CU25" s="142">
        <f t="shared" si="29"/>
        <v>118774.9</v>
      </c>
      <c r="CV25" s="142">
        <f t="shared" si="29"/>
        <v>0</v>
      </c>
      <c r="CW25" s="142">
        <f t="shared" si="29"/>
        <v>0</v>
      </c>
      <c r="CX25" s="142">
        <f t="shared" si="29"/>
        <v>108026</v>
      </c>
      <c r="CY25" s="142">
        <f t="shared" si="29"/>
        <v>68172</v>
      </c>
      <c r="CZ25" s="142">
        <f t="shared" si="29"/>
        <v>0</v>
      </c>
      <c r="DA25" s="142">
        <f t="shared" si="29"/>
        <v>0</v>
      </c>
    </row>
    <row r="26" spans="1:105" s="125" customFormat="1" x14ac:dyDescent="0.2">
      <c r="A26" s="258" t="s">
        <v>686</v>
      </c>
      <c r="C26" s="195">
        <f t="shared" si="19"/>
        <v>2002</v>
      </c>
      <c r="D26" s="142">
        <f t="shared" si="27"/>
        <v>1503.6</v>
      </c>
      <c r="E26" s="142">
        <f t="shared" si="31"/>
        <v>24204</v>
      </c>
      <c r="F26" s="142">
        <f t="shared" si="31"/>
        <v>19963</v>
      </c>
      <c r="G26" s="142">
        <f t="shared" si="31"/>
        <v>2528</v>
      </c>
      <c r="H26" s="142">
        <f t="shared" si="31"/>
        <v>18665</v>
      </c>
      <c r="I26" s="142">
        <f t="shared" si="31"/>
        <v>23965</v>
      </c>
      <c r="J26" s="142">
        <f t="shared" si="31"/>
        <v>16340</v>
      </c>
      <c r="K26" s="142">
        <f t="shared" si="31"/>
        <v>3111.1</v>
      </c>
      <c r="L26" s="142">
        <f t="shared" si="31"/>
        <v>650</v>
      </c>
      <c r="M26" s="142">
        <f t="shared" si="31"/>
        <v>22225</v>
      </c>
      <c r="N26" s="142">
        <f t="shared" si="31"/>
        <v>0</v>
      </c>
      <c r="O26" s="142">
        <f t="shared" si="31"/>
        <v>4225</v>
      </c>
      <c r="P26" s="142">
        <f t="shared" si="31"/>
        <v>691.1</v>
      </c>
      <c r="Q26" s="142">
        <f t="shared" si="31"/>
        <v>200</v>
      </c>
      <c r="R26" s="142">
        <f t="shared" si="31"/>
        <v>0</v>
      </c>
      <c r="S26" s="142">
        <f t="shared" si="31"/>
        <v>109512</v>
      </c>
      <c r="T26" s="142">
        <f t="shared" si="31"/>
        <v>0</v>
      </c>
      <c r="U26" s="142">
        <f t="shared" si="31"/>
        <v>4779</v>
      </c>
      <c r="V26" s="142">
        <f t="shared" si="31"/>
        <v>0</v>
      </c>
      <c r="W26" s="142">
        <f t="shared" si="31"/>
        <v>14707</v>
      </c>
      <c r="X26" s="142">
        <f t="shared" si="31"/>
        <v>10477</v>
      </c>
      <c r="Y26" s="142">
        <f t="shared" si="31"/>
        <v>0</v>
      </c>
      <c r="Z26" s="142">
        <f t="shared" si="31"/>
        <v>2207</v>
      </c>
      <c r="AA26" s="142">
        <f t="shared" si="31"/>
        <v>286</v>
      </c>
      <c r="AB26" s="142">
        <f t="shared" si="31"/>
        <v>726.1</v>
      </c>
      <c r="AC26" s="142">
        <f t="shared" si="31"/>
        <v>22719.4</v>
      </c>
      <c r="AD26" s="142">
        <f t="shared" si="31"/>
        <v>20944.3</v>
      </c>
      <c r="AE26" s="142">
        <f t="shared" si="31"/>
        <v>1775.1</v>
      </c>
      <c r="AF26" s="142">
        <f t="shared" si="31"/>
        <v>1839.8</v>
      </c>
      <c r="AG26" s="142">
        <f t="shared" si="31"/>
        <v>20708</v>
      </c>
      <c r="AH26" s="142">
        <f t="shared" si="31"/>
        <v>20285</v>
      </c>
      <c r="AI26" s="142">
        <f t="shared" si="31"/>
        <v>423</v>
      </c>
      <c r="AJ26" s="142">
        <f t="shared" si="31"/>
        <v>5840</v>
      </c>
      <c r="AK26" s="142">
        <f t="shared" si="31"/>
        <v>0</v>
      </c>
      <c r="AL26" s="142">
        <f t="shared" si="31"/>
        <v>2043.3</v>
      </c>
      <c r="AM26" s="142">
        <f t="shared" si="31"/>
        <v>101299</v>
      </c>
      <c r="AN26" s="142">
        <f t="shared" si="31"/>
        <v>76206</v>
      </c>
      <c r="AO26" s="142">
        <f t="shared" si="31"/>
        <v>25093</v>
      </c>
      <c r="AP26" s="142">
        <f t="shared" si="31"/>
        <v>743</v>
      </c>
      <c r="AQ26" s="142">
        <f t="shared" si="31"/>
        <v>0</v>
      </c>
      <c r="AR26" s="142">
        <f t="shared" si="31"/>
        <v>55568</v>
      </c>
      <c r="AS26" s="142">
        <f t="shared" si="31"/>
        <v>832</v>
      </c>
      <c r="AT26" s="142">
        <f t="shared" si="31"/>
        <v>0</v>
      </c>
      <c r="AU26" s="142">
        <f t="shared" si="31"/>
        <v>832</v>
      </c>
      <c r="AV26" s="142">
        <f t="shared" si="31"/>
        <v>98838</v>
      </c>
      <c r="AW26" s="142">
        <f t="shared" si="31"/>
        <v>3431</v>
      </c>
      <c r="AX26" s="142">
        <f t="shared" si="31"/>
        <v>4405</v>
      </c>
      <c r="AY26" s="142">
        <f t="shared" si="31"/>
        <v>12988</v>
      </c>
      <c r="AZ26" s="142">
        <f t="shared" si="31"/>
        <v>36995</v>
      </c>
      <c r="BA26" s="142">
        <f t="shared" si="31"/>
        <v>5100</v>
      </c>
      <c r="BB26" s="142">
        <f t="shared" si="31"/>
        <v>5231</v>
      </c>
      <c r="BC26" s="142">
        <f t="shared" si="31"/>
        <v>59787</v>
      </c>
      <c r="BD26" s="142">
        <f t="shared" si="31"/>
        <v>4238</v>
      </c>
      <c r="BE26" s="142">
        <f t="shared" si="31"/>
        <v>1526.3</v>
      </c>
      <c r="BF26" s="142">
        <f t="shared" si="31"/>
        <v>9388</v>
      </c>
      <c r="BG26" s="142">
        <f t="shared" si="31"/>
        <v>1029</v>
      </c>
      <c r="BH26" s="142">
        <f t="shared" si="31"/>
        <v>0</v>
      </c>
      <c r="BI26" s="142">
        <f t="shared" si="31"/>
        <v>1029</v>
      </c>
      <c r="BJ26" s="142">
        <f t="shared" si="31"/>
        <v>709539</v>
      </c>
      <c r="BK26" s="142">
        <f t="shared" si="31"/>
        <v>705402</v>
      </c>
      <c r="BL26" s="142">
        <f t="shared" si="31"/>
        <v>4137</v>
      </c>
      <c r="BM26" s="142">
        <f t="shared" si="31"/>
        <v>1393</v>
      </c>
      <c r="BN26" s="142">
        <f t="shared" si="31"/>
        <v>0</v>
      </c>
      <c r="BO26" s="142">
        <f t="shared" si="31"/>
        <v>9600</v>
      </c>
      <c r="BP26" s="142">
        <f t="shared" si="31"/>
        <v>3045</v>
      </c>
      <c r="BQ26" s="142">
        <f t="shared" si="29"/>
        <v>15926</v>
      </c>
      <c r="BR26" s="142">
        <f t="shared" si="29"/>
        <v>4368</v>
      </c>
      <c r="BS26" s="142">
        <f t="shared" si="29"/>
        <v>6352</v>
      </c>
      <c r="BT26" s="142">
        <f t="shared" si="29"/>
        <v>13365</v>
      </c>
      <c r="BU26" s="142">
        <f t="shared" si="29"/>
        <v>6641</v>
      </c>
      <c r="BV26" s="142">
        <f t="shared" si="29"/>
        <v>0</v>
      </c>
      <c r="BW26" s="142">
        <f t="shared" si="29"/>
        <v>16434</v>
      </c>
      <c r="BX26" s="142">
        <f t="shared" si="29"/>
        <v>15435</v>
      </c>
      <c r="BY26" s="142">
        <f t="shared" si="29"/>
        <v>684</v>
      </c>
      <c r="BZ26" s="142">
        <f t="shared" si="29"/>
        <v>315</v>
      </c>
      <c r="CA26" s="142">
        <f t="shared" si="29"/>
        <v>0</v>
      </c>
      <c r="CB26" s="142">
        <f t="shared" si="29"/>
        <v>91322</v>
      </c>
      <c r="CC26" s="142">
        <f t="shared" si="29"/>
        <v>85348</v>
      </c>
      <c r="CD26" s="142">
        <f t="shared" si="29"/>
        <v>5974</v>
      </c>
      <c r="CE26" s="142">
        <f t="shared" si="29"/>
        <v>23069</v>
      </c>
      <c r="CF26" s="142">
        <f t="shared" si="29"/>
        <v>2989</v>
      </c>
      <c r="CG26" s="142">
        <f t="shared" si="29"/>
        <v>2915</v>
      </c>
      <c r="CH26" s="142">
        <f t="shared" si="29"/>
        <v>1490</v>
      </c>
      <c r="CI26" s="142">
        <f t="shared" si="29"/>
        <v>7607</v>
      </c>
      <c r="CJ26" s="142">
        <f t="shared" si="29"/>
        <v>0</v>
      </c>
      <c r="CK26" s="142">
        <f t="shared" si="29"/>
        <v>3696</v>
      </c>
      <c r="CL26" s="142">
        <f t="shared" si="29"/>
        <v>317526</v>
      </c>
      <c r="CM26" s="142">
        <f t="shared" si="29"/>
        <v>48002</v>
      </c>
      <c r="CN26" s="142">
        <f t="shared" si="29"/>
        <v>45138</v>
      </c>
      <c r="CO26" s="142">
        <f t="shared" si="29"/>
        <v>1147</v>
      </c>
      <c r="CP26" s="142">
        <f t="shared" si="29"/>
        <v>1717</v>
      </c>
      <c r="CQ26" s="142">
        <f t="shared" si="29"/>
        <v>1707.4</v>
      </c>
      <c r="CR26" s="142">
        <f t="shared" si="29"/>
        <v>0</v>
      </c>
      <c r="CS26" s="142">
        <f t="shared" si="29"/>
        <v>12892</v>
      </c>
      <c r="CT26" s="142">
        <f t="shared" si="29"/>
        <v>1864</v>
      </c>
      <c r="CU26" s="142">
        <f t="shared" si="29"/>
        <v>2896.6</v>
      </c>
      <c r="CV26" s="142">
        <f t="shared" si="29"/>
        <v>586</v>
      </c>
      <c r="CW26" s="142">
        <f t="shared" si="29"/>
        <v>0</v>
      </c>
      <c r="CX26" s="142">
        <f t="shared" si="29"/>
        <v>19831</v>
      </c>
      <c r="CY26" s="142">
        <f t="shared" si="29"/>
        <v>5582</v>
      </c>
      <c r="CZ26" s="142">
        <f t="shared" si="29"/>
        <v>0</v>
      </c>
      <c r="DA26" s="142">
        <f t="shared" si="29"/>
        <v>0</v>
      </c>
    </row>
    <row r="27" spans="1:105" s="125" customFormat="1" x14ac:dyDescent="0.2">
      <c r="A27" s="258" t="s">
        <v>687</v>
      </c>
      <c r="C27" s="195">
        <f t="shared" si="19"/>
        <v>2002</v>
      </c>
      <c r="D27" s="142">
        <f t="shared" si="27"/>
        <v>0</v>
      </c>
      <c r="E27" s="142">
        <f t="shared" si="31"/>
        <v>0</v>
      </c>
      <c r="F27" s="142">
        <f t="shared" si="31"/>
        <v>1387</v>
      </c>
      <c r="G27" s="142">
        <f t="shared" si="31"/>
        <v>681</v>
      </c>
      <c r="H27" s="142">
        <f t="shared" si="31"/>
        <v>1600</v>
      </c>
      <c r="I27" s="142">
        <f t="shared" si="31"/>
        <v>0</v>
      </c>
      <c r="J27" s="142">
        <f t="shared" si="31"/>
        <v>0</v>
      </c>
      <c r="K27" s="142">
        <f t="shared" si="31"/>
        <v>124.4</v>
      </c>
      <c r="L27" s="142">
        <f t="shared" si="31"/>
        <v>0</v>
      </c>
      <c r="M27" s="142">
        <f t="shared" si="31"/>
        <v>1361</v>
      </c>
      <c r="N27" s="142">
        <f t="shared" si="31"/>
        <v>0</v>
      </c>
      <c r="O27" s="142">
        <f t="shared" si="31"/>
        <v>0</v>
      </c>
      <c r="P27" s="142">
        <f t="shared" si="31"/>
        <v>0</v>
      </c>
      <c r="Q27" s="142">
        <f t="shared" si="31"/>
        <v>3</v>
      </c>
      <c r="R27" s="142">
        <f t="shared" si="31"/>
        <v>0</v>
      </c>
      <c r="S27" s="142">
        <f t="shared" si="31"/>
        <v>0</v>
      </c>
      <c r="T27" s="142">
        <f t="shared" si="31"/>
        <v>0</v>
      </c>
      <c r="U27" s="142">
        <f t="shared" si="31"/>
        <v>0</v>
      </c>
      <c r="V27" s="142">
        <f t="shared" si="31"/>
        <v>0</v>
      </c>
      <c r="W27" s="142">
        <f t="shared" si="31"/>
        <v>970</v>
      </c>
      <c r="X27" s="142">
        <f t="shared" si="31"/>
        <v>536</v>
      </c>
      <c r="Y27" s="142">
        <f t="shared" si="31"/>
        <v>0</v>
      </c>
      <c r="Z27" s="142">
        <f t="shared" si="31"/>
        <v>0</v>
      </c>
      <c r="AA27" s="142">
        <f t="shared" si="31"/>
        <v>0</v>
      </c>
      <c r="AB27" s="142">
        <f t="shared" si="31"/>
        <v>0</v>
      </c>
      <c r="AC27" s="142">
        <f t="shared" si="31"/>
        <v>192.1</v>
      </c>
      <c r="AD27" s="142">
        <f t="shared" si="31"/>
        <v>0</v>
      </c>
      <c r="AE27" s="142">
        <f t="shared" si="31"/>
        <v>192.1</v>
      </c>
      <c r="AF27" s="142">
        <f t="shared" si="31"/>
        <v>0</v>
      </c>
      <c r="AG27" s="142">
        <f t="shared" si="31"/>
        <v>0</v>
      </c>
      <c r="AH27" s="142">
        <f t="shared" si="31"/>
        <v>0</v>
      </c>
      <c r="AI27" s="142">
        <f t="shared" si="31"/>
        <v>0</v>
      </c>
      <c r="AJ27" s="142">
        <f t="shared" si="31"/>
        <v>1343</v>
      </c>
      <c r="AK27" s="142">
        <f t="shared" si="31"/>
        <v>0</v>
      </c>
      <c r="AL27" s="142">
        <f t="shared" si="31"/>
        <v>124.1</v>
      </c>
      <c r="AM27" s="142">
        <f t="shared" si="31"/>
        <v>1773</v>
      </c>
      <c r="AN27" s="142">
        <f t="shared" si="31"/>
        <v>496</v>
      </c>
      <c r="AO27" s="142">
        <f t="shared" si="31"/>
        <v>1277</v>
      </c>
      <c r="AP27" s="142">
        <f t="shared" si="31"/>
        <v>0</v>
      </c>
      <c r="AQ27" s="142">
        <f t="shared" si="31"/>
        <v>0</v>
      </c>
      <c r="AR27" s="142">
        <f t="shared" si="31"/>
        <v>240</v>
      </c>
      <c r="AS27" s="142">
        <f t="shared" si="31"/>
        <v>0</v>
      </c>
      <c r="AT27" s="142">
        <f t="shared" si="31"/>
        <v>0</v>
      </c>
      <c r="AU27" s="142">
        <f t="shared" si="31"/>
        <v>0</v>
      </c>
      <c r="AV27" s="142">
        <f t="shared" si="31"/>
        <v>0</v>
      </c>
      <c r="AW27" s="142">
        <f t="shared" si="31"/>
        <v>388</v>
      </c>
      <c r="AX27" s="142">
        <f t="shared" si="31"/>
        <v>0</v>
      </c>
      <c r="AY27" s="142">
        <f t="shared" si="31"/>
        <v>0</v>
      </c>
      <c r="AZ27" s="142">
        <f t="shared" si="31"/>
        <v>0</v>
      </c>
      <c r="BA27" s="142">
        <f t="shared" si="31"/>
        <v>0</v>
      </c>
      <c r="BB27" s="142">
        <f t="shared" si="31"/>
        <v>152</v>
      </c>
      <c r="BC27" s="142">
        <f t="shared" si="31"/>
        <v>2745</v>
      </c>
      <c r="BD27" s="142">
        <f t="shared" si="31"/>
        <v>118</v>
      </c>
      <c r="BE27" s="142">
        <f t="shared" si="31"/>
        <v>0</v>
      </c>
      <c r="BF27" s="142">
        <f t="shared" si="31"/>
        <v>539</v>
      </c>
      <c r="BG27" s="142">
        <f t="shared" si="31"/>
        <v>42</v>
      </c>
      <c r="BH27" s="142">
        <f t="shared" si="31"/>
        <v>0</v>
      </c>
      <c r="BI27" s="142">
        <f t="shared" si="31"/>
        <v>42</v>
      </c>
      <c r="BJ27" s="142">
        <f t="shared" si="31"/>
        <v>836</v>
      </c>
      <c r="BK27" s="142">
        <f t="shared" si="31"/>
        <v>0</v>
      </c>
      <c r="BL27" s="142">
        <f t="shared" si="31"/>
        <v>836</v>
      </c>
      <c r="BM27" s="142">
        <f t="shared" si="31"/>
        <v>260</v>
      </c>
      <c r="BN27" s="142">
        <f t="shared" si="31"/>
        <v>0</v>
      </c>
      <c r="BO27" s="142">
        <f t="shared" si="31"/>
        <v>500</v>
      </c>
      <c r="BP27" s="142">
        <f t="shared" ref="BP27:DA27" si="32">BP134</f>
        <v>0</v>
      </c>
      <c r="BQ27" s="142">
        <f t="shared" si="32"/>
        <v>0</v>
      </c>
      <c r="BR27" s="142">
        <f t="shared" si="32"/>
        <v>363</v>
      </c>
      <c r="BS27" s="142">
        <f t="shared" si="32"/>
        <v>1222</v>
      </c>
      <c r="BT27" s="142">
        <f t="shared" si="32"/>
        <v>130</v>
      </c>
      <c r="BU27" s="142">
        <f t="shared" si="32"/>
        <v>801</v>
      </c>
      <c r="BV27" s="142">
        <f t="shared" si="32"/>
        <v>0</v>
      </c>
      <c r="BW27" s="142">
        <f t="shared" si="32"/>
        <v>3168</v>
      </c>
      <c r="BX27" s="142">
        <f t="shared" si="32"/>
        <v>3060</v>
      </c>
      <c r="BY27" s="142">
        <f t="shared" si="32"/>
        <v>108</v>
      </c>
      <c r="BZ27" s="142">
        <f t="shared" si="32"/>
        <v>0</v>
      </c>
      <c r="CA27" s="142">
        <f t="shared" si="32"/>
        <v>0</v>
      </c>
      <c r="CB27" s="142">
        <f t="shared" si="32"/>
        <v>1997</v>
      </c>
      <c r="CC27" s="142">
        <f t="shared" si="32"/>
        <v>1820</v>
      </c>
      <c r="CD27" s="142">
        <f t="shared" si="32"/>
        <v>177</v>
      </c>
      <c r="CE27" s="142">
        <f t="shared" si="32"/>
        <v>788</v>
      </c>
      <c r="CF27" s="142">
        <f t="shared" si="32"/>
        <v>0</v>
      </c>
      <c r="CG27" s="142">
        <f t="shared" si="32"/>
        <v>101.2</v>
      </c>
      <c r="CH27" s="142">
        <f t="shared" si="32"/>
        <v>0</v>
      </c>
      <c r="CI27" s="142">
        <f t="shared" si="32"/>
        <v>49</v>
      </c>
      <c r="CJ27" s="142">
        <f t="shared" si="32"/>
        <v>0</v>
      </c>
      <c r="CK27" s="142">
        <f t="shared" si="32"/>
        <v>444</v>
      </c>
      <c r="CL27" s="142">
        <f t="shared" si="32"/>
        <v>0</v>
      </c>
      <c r="CM27" s="142">
        <f t="shared" si="32"/>
        <v>2494</v>
      </c>
      <c r="CN27" s="142">
        <f t="shared" si="32"/>
        <v>2304</v>
      </c>
      <c r="CO27" s="142">
        <f t="shared" si="32"/>
        <v>28</v>
      </c>
      <c r="CP27" s="142">
        <f t="shared" si="32"/>
        <v>162</v>
      </c>
      <c r="CQ27" s="142">
        <f t="shared" si="32"/>
        <v>104.3</v>
      </c>
      <c r="CR27" s="142">
        <f t="shared" si="32"/>
        <v>0</v>
      </c>
      <c r="CS27" s="142">
        <f t="shared" si="32"/>
        <v>2793</v>
      </c>
      <c r="CT27" s="142">
        <f t="shared" si="32"/>
        <v>0</v>
      </c>
      <c r="CU27" s="142">
        <f t="shared" si="32"/>
        <v>63.6</v>
      </c>
      <c r="CV27" s="142">
        <f t="shared" si="32"/>
        <v>15</v>
      </c>
      <c r="CW27" s="142">
        <f t="shared" si="32"/>
        <v>0</v>
      </c>
      <c r="CX27" s="142">
        <f t="shared" si="32"/>
        <v>92</v>
      </c>
      <c r="CY27" s="142">
        <f t="shared" si="32"/>
        <v>526</v>
      </c>
      <c r="CZ27" s="142">
        <f t="shared" si="32"/>
        <v>0</v>
      </c>
      <c r="DA27" s="142">
        <f t="shared" si="32"/>
        <v>0</v>
      </c>
    </row>
    <row r="28" spans="1:105" s="245" customFormat="1" x14ac:dyDescent="0.2">
      <c r="A28" s="245" t="s">
        <v>176</v>
      </c>
      <c r="B28" s="245" t="s">
        <v>675</v>
      </c>
      <c r="C28" s="195">
        <f t="shared" si="19"/>
        <v>2002</v>
      </c>
      <c r="D28" s="245">
        <f t="shared" ref="D28:AI28" si="33">D136</f>
        <v>416679.45</v>
      </c>
      <c r="E28" s="245">
        <f t="shared" si="33"/>
        <v>21095706</v>
      </c>
      <c r="F28" s="245">
        <f t="shared" si="33"/>
        <v>13785183</v>
      </c>
      <c r="G28" s="245">
        <f t="shared" si="33"/>
        <v>3430037</v>
      </c>
      <c r="H28" s="245">
        <f t="shared" si="33"/>
        <v>11547890</v>
      </c>
      <c r="I28" s="245">
        <f t="shared" si="33"/>
        <v>21182549.93</v>
      </c>
      <c r="J28" s="245">
        <f t="shared" si="33"/>
        <v>13824286</v>
      </c>
      <c r="K28" s="245">
        <f t="shared" si="33"/>
        <v>2321470.98</v>
      </c>
      <c r="L28" s="245">
        <f t="shared" si="33"/>
        <v>2347667.2400000002</v>
      </c>
      <c r="M28" s="245">
        <f t="shared" si="33"/>
        <v>79283109</v>
      </c>
      <c r="N28" s="245">
        <f t="shared" si="33"/>
        <v>2488947.2200000002</v>
      </c>
      <c r="O28" s="245">
        <f t="shared" si="33"/>
        <v>3554149.55</v>
      </c>
      <c r="P28" s="245">
        <f t="shared" si="33"/>
        <v>280350.61</v>
      </c>
      <c r="Q28" s="245">
        <f t="shared" si="33"/>
        <v>728157</v>
      </c>
      <c r="R28" s="245">
        <f t="shared" si="33"/>
        <v>3703109.41</v>
      </c>
      <c r="S28" s="245">
        <f t="shared" si="33"/>
        <v>84588337</v>
      </c>
      <c r="T28" s="245">
        <f t="shared" si="33"/>
        <v>34685767</v>
      </c>
      <c r="U28" s="245">
        <f t="shared" si="33"/>
        <v>4074865.9</v>
      </c>
      <c r="V28" s="245">
        <f t="shared" si="33"/>
        <v>5511435</v>
      </c>
      <c r="W28" s="245">
        <f t="shared" si="33"/>
        <v>7443883.9100000001</v>
      </c>
      <c r="X28" s="245">
        <f t="shared" si="33"/>
        <v>7748477.9199999999</v>
      </c>
      <c r="Y28" s="245">
        <f t="shared" si="33"/>
        <v>27564380</v>
      </c>
      <c r="Z28" s="245">
        <f t="shared" si="33"/>
        <v>5396996.0199999996</v>
      </c>
      <c r="AA28" s="245">
        <f t="shared" si="33"/>
        <v>614726</v>
      </c>
      <c r="AB28" s="245">
        <f t="shared" si="33"/>
        <v>6308223.4299999997</v>
      </c>
      <c r="AC28" s="245">
        <f t="shared" si="33"/>
        <v>18392151.440000001</v>
      </c>
      <c r="AD28" s="245">
        <f t="shared" si="33"/>
        <v>14903021</v>
      </c>
      <c r="AE28" s="245">
        <f t="shared" si="33"/>
        <v>3489130.44</v>
      </c>
      <c r="AF28" s="245">
        <f t="shared" si="33"/>
        <v>2452143.0299999998</v>
      </c>
      <c r="AG28" s="245">
        <f t="shared" si="33"/>
        <v>19240277</v>
      </c>
      <c r="AH28" s="245">
        <f t="shared" si="33"/>
        <v>18852829</v>
      </c>
      <c r="AI28" s="245">
        <f t="shared" si="33"/>
        <v>387448</v>
      </c>
      <c r="AJ28" s="245">
        <f t="shared" ref="AJ28:BP28" si="34">AJ136</f>
        <v>7196751.0499999998</v>
      </c>
      <c r="AK28" s="245">
        <f t="shared" si="34"/>
        <v>39024565</v>
      </c>
      <c r="AL28" s="245">
        <f t="shared" si="34"/>
        <v>4745.1899999999996</v>
      </c>
      <c r="AM28" s="245">
        <f t="shared" si="34"/>
        <v>70439330.390000001</v>
      </c>
      <c r="AN28" s="245">
        <f t="shared" si="34"/>
        <v>55315932</v>
      </c>
      <c r="AO28" s="245">
        <f t="shared" si="34"/>
        <v>15123398.390000001</v>
      </c>
      <c r="AP28" s="245">
        <f t="shared" si="34"/>
        <v>1003218.36</v>
      </c>
      <c r="AQ28" s="245">
        <f t="shared" si="34"/>
        <v>451005.28</v>
      </c>
      <c r="AR28" s="245">
        <f t="shared" si="34"/>
        <v>45696204.670000002</v>
      </c>
      <c r="AS28" s="245">
        <f t="shared" si="34"/>
        <v>1133579004</v>
      </c>
      <c r="AT28" s="245">
        <f t="shared" si="34"/>
        <v>1132020000</v>
      </c>
      <c r="AU28" s="245">
        <f t="shared" si="34"/>
        <v>1559004</v>
      </c>
      <c r="AV28" s="245">
        <f t="shared" si="34"/>
        <v>75216678.689999998</v>
      </c>
      <c r="AW28" s="245">
        <f t="shared" si="34"/>
        <v>4750329.2300000004</v>
      </c>
      <c r="AX28" s="245">
        <f t="shared" si="34"/>
        <v>1591755.13</v>
      </c>
      <c r="AY28" s="245">
        <f t="shared" si="34"/>
        <v>8190557.3099999996</v>
      </c>
      <c r="AZ28" s="245">
        <f t="shared" si="34"/>
        <v>27433666</v>
      </c>
      <c r="BA28" s="245">
        <f t="shared" si="34"/>
        <v>2715772</v>
      </c>
      <c r="BB28" s="245">
        <f t="shared" si="34"/>
        <v>3749241.07</v>
      </c>
      <c r="BC28" s="245">
        <f t="shared" si="34"/>
        <v>40656255</v>
      </c>
      <c r="BD28" s="245">
        <f t="shared" si="34"/>
        <v>15156620</v>
      </c>
      <c r="BE28" s="245">
        <f t="shared" si="34"/>
        <v>1915587</v>
      </c>
      <c r="BF28" s="245">
        <f t="shared" si="34"/>
        <v>7083803</v>
      </c>
      <c r="BG28" s="245">
        <f t="shared" si="34"/>
        <v>11653283.060000001</v>
      </c>
      <c r="BH28" s="245">
        <f t="shared" si="34"/>
        <v>10539441.92</v>
      </c>
      <c r="BI28" s="245">
        <f t="shared" si="34"/>
        <v>1113841.1399999999</v>
      </c>
      <c r="BJ28" s="245">
        <f t="shared" si="34"/>
        <v>56582790</v>
      </c>
      <c r="BK28" s="245">
        <f t="shared" si="34"/>
        <v>50142129</v>
      </c>
      <c r="BL28" s="245">
        <f t="shared" si="34"/>
        <v>6440661</v>
      </c>
      <c r="BM28" s="245">
        <f t="shared" si="34"/>
        <v>3424723.28</v>
      </c>
      <c r="BN28" s="245">
        <f t="shared" si="34"/>
        <v>6725081.8499999996</v>
      </c>
      <c r="BO28" s="245">
        <f t="shared" si="34"/>
        <v>19785615.530000001</v>
      </c>
      <c r="BP28" s="245">
        <f t="shared" si="34"/>
        <v>9132177</v>
      </c>
      <c r="BQ28" s="245">
        <f t="shared" ref="BQ28:DA33" si="35">BQ136</f>
        <v>22218004</v>
      </c>
      <c r="BR28" s="245">
        <f t="shared" si="35"/>
        <v>3408131.88</v>
      </c>
      <c r="BS28" s="245">
        <f t="shared" si="35"/>
        <v>4371131</v>
      </c>
      <c r="BT28" s="245">
        <f t="shared" si="35"/>
        <v>16671774.969999997</v>
      </c>
      <c r="BU28" s="245">
        <f t="shared" si="35"/>
        <v>3449456.49</v>
      </c>
      <c r="BV28" s="245">
        <f t="shared" si="35"/>
        <v>946895.84</v>
      </c>
      <c r="BW28" s="245">
        <f t="shared" si="35"/>
        <v>12058723</v>
      </c>
      <c r="BX28" s="245">
        <f t="shared" si="35"/>
        <v>11363385</v>
      </c>
      <c r="BY28" s="245">
        <f t="shared" si="35"/>
        <v>544830</v>
      </c>
      <c r="BZ28" s="245">
        <f t="shared" si="35"/>
        <v>150508</v>
      </c>
      <c r="CA28" s="245">
        <f t="shared" si="35"/>
        <v>13796817.65</v>
      </c>
      <c r="CB28" s="245">
        <f t="shared" si="35"/>
        <v>99690748</v>
      </c>
      <c r="CC28" s="245">
        <f t="shared" si="35"/>
        <v>62988597</v>
      </c>
      <c r="CD28" s="245">
        <f t="shared" si="35"/>
        <v>36702151</v>
      </c>
      <c r="CE28" s="245">
        <f t="shared" si="35"/>
        <v>10277250</v>
      </c>
      <c r="CF28" s="245">
        <f t="shared" si="35"/>
        <v>1138212.19</v>
      </c>
      <c r="CG28" s="245">
        <f t="shared" si="35"/>
        <v>1399547</v>
      </c>
      <c r="CH28" s="245">
        <f t="shared" si="35"/>
        <v>677733.23</v>
      </c>
      <c r="CI28" s="245">
        <f t="shared" si="35"/>
        <v>4347995.6500000004</v>
      </c>
      <c r="CJ28" s="245">
        <f t="shared" si="35"/>
        <v>71088311</v>
      </c>
      <c r="CK28" s="245">
        <f t="shared" si="35"/>
        <v>1336880.8500000001</v>
      </c>
      <c r="CL28" s="245">
        <f t="shared" si="35"/>
        <v>426223187</v>
      </c>
      <c r="CM28" s="245">
        <f t="shared" si="35"/>
        <v>197996505.34999999</v>
      </c>
      <c r="CN28" s="245">
        <f t="shared" si="35"/>
        <v>194964995</v>
      </c>
      <c r="CO28" s="245">
        <f t="shared" si="35"/>
        <v>522251</v>
      </c>
      <c r="CP28" s="245">
        <f t="shared" si="35"/>
        <v>2509259.35</v>
      </c>
      <c r="CQ28" s="245">
        <f t="shared" si="35"/>
        <v>1856553.97</v>
      </c>
      <c r="CR28" s="245">
        <f t="shared" si="35"/>
        <v>20326607</v>
      </c>
      <c r="CS28" s="245">
        <f t="shared" si="35"/>
        <v>4928627.99</v>
      </c>
      <c r="CT28" s="245">
        <f t="shared" si="35"/>
        <v>941927.57</v>
      </c>
      <c r="CU28" s="245">
        <f t="shared" si="35"/>
        <v>953444.23</v>
      </c>
      <c r="CV28" s="245">
        <f t="shared" si="35"/>
        <v>5089723.58</v>
      </c>
      <c r="CW28" s="245">
        <f t="shared" si="35"/>
        <v>7201916</v>
      </c>
      <c r="CX28" s="245">
        <f t="shared" si="35"/>
        <v>13989387</v>
      </c>
      <c r="CY28" s="245">
        <f t="shared" si="35"/>
        <v>4961980.5</v>
      </c>
      <c r="CZ28" s="245">
        <f t="shared" si="35"/>
        <v>0</v>
      </c>
      <c r="DA28" s="245">
        <f t="shared" si="35"/>
        <v>0</v>
      </c>
    </row>
    <row r="29" spans="1:105" s="245" customFormat="1" x14ac:dyDescent="0.2">
      <c r="A29" s="245" t="s">
        <v>93</v>
      </c>
      <c r="B29" s="245" t="s">
        <v>672</v>
      </c>
      <c r="C29" s="195">
        <f t="shared" si="19"/>
        <v>2002</v>
      </c>
      <c r="D29" s="245">
        <f t="shared" ref="D29:BO29" si="36">D137</f>
        <v>267425.18</v>
      </c>
      <c r="E29" s="245">
        <f t="shared" si="36"/>
        <v>13157942</v>
      </c>
      <c r="F29" s="245">
        <f t="shared" si="36"/>
        <v>7219477</v>
      </c>
      <c r="G29" s="245">
        <f t="shared" si="36"/>
        <v>1750006</v>
      </c>
      <c r="H29" s="245">
        <f t="shared" si="36"/>
        <v>6332838</v>
      </c>
      <c r="I29" s="245">
        <f t="shared" si="36"/>
        <v>11995647.609999999</v>
      </c>
      <c r="J29" s="245">
        <f t="shared" si="36"/>
        <v>6645799</v>
      </c>
      <c r="K29" s="245">
        <f t="shared" si="36"/>
        <v>1406917.61</v>
      </c>
      <c r="L29" s="245">
        <f t="shared" si="36"/>
        <v>1243732.73</v>
      </c>
      <c r="M29" s="245">
        <f t="shared" si="36"/>
        <v>26305125</v>
      </c>
      <c r="N29" s="245">
        <f t="shared" si="36"/>
        <v>1069901.69</v>
      </c>
      <c r="O29" s="245">
        <f t="shared" si="36"/>
        <v>2372476</v>
      </c>
      <c r="P29" s="245">
        <f t="shared" si="36"/>
        <v>186061.77</v>
      </c>
      <c r="Q29" s="245">
        <f t="shared" si="36"/>
        <v>408721</v>
      </c>
      <c r="R29" s="245">
        <f t="shared" si="36"/>
        <v>2486967.3199999998</v>
      </c>
      <c r="S29" s="245">
        <f t="shared" si="36"/>
        <v>31929168</v>
      </c>
      <c r="T29" s="245">
        <f t="shared" si="36"/>
        <v>16559573</v>
      </c>
      <c r="U29" s="245">
        <f t="shared" si="36"/>
        <v>2172142.69</v>
      </c>
      <c r="V29" s="245">
        <f t="shared" si="36"/>
        <v>3149313</v>
      </c>
      <c r="W29" s="245">
        <f t="shared" si="36"/>
        <v>5403740.21</v>
      </c>
      <c r="X29" s="245">
        <f t="shared" si="36"/>
        <v>4299715.12</v>
      </c>
      <c r="Y29" s="245">
        <f t="shared" si="36"/>
        <v>12062765</v>
      </c>
      <c r="Z29" s="245">
        <f t="shared" si="36"/>
        <v>2729246.87</v>
      </c>
      <c r="AA29" s="245">
        <f t="shared" si="36"/>
        <v>402541</v>
      </c>
      <c r="AB29" s="245">
        <f t="shared" si="36"/>
        <v>4107633.7</v>
      </c>
      <c r="AC29" s="245">
        <f t="shared" si="36"/>
        <v>9996820.4100000001</v>
      </c>
      <c r="AD29" s="245">
        <f t="shared" si="36"/>
        <v>8332476.4699999997</v>
      </c>
      <c r="AE29" s="245">
        <f t="shared" si="36"/>
        <v>1664343.94</v>
      </c>
      <c r="AF29" s="245">
        <f t="shared" si="36"/>
        <v>1731636.5</v>
      </c>
      <c r="AG29" s="245">
        <f t="shared" si="36"/>
        <v>10817704</v>
      </c>
      <c r="AH29" s="245">
        <f t="shared" si="36"/>
        <v>10516555</v>
      </c>
      <c r="AI29" s="245">
        <f t="shared" si="36"/>
        <v>301149</v>
      </c>
      <c r="AJ29" s="245">
        <f t="shared" si="36"/>
        <v>4819265.0999999996</v>
      </c>
      <c r="AK29" s="245">
        <f t="shared" si="36"/>
        <v>15781865</v>
      </c>
      <c r="AL29" s="245">
        <f t="shared" si="36"/>
        <v>3960.79</v>
      </c>
      <c r="AM29" s="245">
        <f t="shared" si="36"/>
        <v>50533127.259999998</v>
      </c>
      <c r="AN29" s="245">
        <f t="shared" si="36"/>
        <v>40227315</v>
      </c>
      <c r="AO29" s="245">
        <f t="shared" si="36"/>
        <v>10305812.26</v>
      </c>
      <c r="AP29" s="245">
        <f t="shared" si="36"/>
        <v>519832.43</v>
      </c>
      <c r="AQ29" s="245">
        <f t="shared" si="36"/>
        <v>261404.85</v>
      </c>
      <c r="AR29" s="245">
        <f t="shared" si="36"/>
        <v>23673840.190000001</v>
      </c>
      <c r="AS29" s="245">
        <f t="shared" si="36"/>
        <v>717929005</v>
      </c>
      <c r="AT29" s="245">
        <f t="shared" si="36"/>
        <v>717020000</v>
      </c>
      <c r="AU29" s="245">
        <f t="shared" si="36"/>
        <v>909005</v>
      </c>
      <c r="AV29" s="245">
        <f t="shared" si="36"/>
        <v>39646263.700000003</v>
      </c>
      <c r="AW29" s="245">
        <f t="shared" si="36"/>
        <v>3735731.4</v>
      </c>
      <c r="AX29" s="245">
        <f t="shared" si="36"/>
        <v>983159.22</v>
      </c>
      <c r="AY29" s="245">
        <f t="shared" si="36"/>
        <v>4314062.41</v>
      </c>
      <c r="AZ29" s="245">
        <f t="shared" si="36"/>
        <v>12845344.85</v>
      </c>
      <c r="BA29" s="245">
        <f t="shared" si="36"/>
        <v>1261924</v>
      </c>
      <c r="BB29" s="245">
        <f t="shared" si="36"/>
        <v>2008643.55</v>
      </c>
      <c r="BC29" s="245">
        <f t="shared" si="36"/>
        <v>24917157</v>
      </c>
      <c r="BD29" s="245">
        <f t="shared" si="36"/>
        <v>5928437.0099999998</v>
      </c>
      <c r="BE29" s="245">
        <f t="shared" si="36"/>
        <v>1150881.72</v>
      </c>
      <c r="BF29" s="245">
        <f t="shared" si="36"/>
        <v>3690766</v>
      </c>
      <c r="BG29" s="245">
        <f t="shared" si="36"/>
        <v>6445667.75</v>
      </c>
      <c r="BH29" s="245">
        <f t="shared" si="36"/>
        <v>5539439.9900000002</v>
      </c>
      <c r="BI29" s="245">
        <f t="shared" si="36"/>
        <v>906227.76</v>
      </c>
      <c r="BJ29" s="245">
        <f t="shared" si="36"/>
        <v>21130850</v>
      </c>
      <c r="BK29" s="245">
        <f t="shared" si="36"/>
        <v>17899779</v>
      </c>
      <c r="BL29" s="245">
        <f t="shared" si="36"/>
        <v>3231071</v>
      </c>
      <c r="BM29" s="245">
        <f t="shared" si="36"/>
        <v>1568821.58</v>
      </c>
      <c r="BN29" s="245">
        <f t="shared" si="36"/>
        <v>4140706.99</v>
      </c>
      <c r="BO29" s="245">
        <f t="shared" si="36"/>
        <v>7784434.1200000001</v>
      </c>
      <c r="BP29" s="245">
        <f>BP137</f>
        <v>3722701</v>
      </c>
      <c r="BQ29" s="245">
        <f t="shared" si="35"/>
        <v>11797740</v>
      </c>
      <c r="BR29" s="245">
        <f t="shared" si="35"/>
        <v>2306400.46</v>
      </c>
      <c r="BS29" s="245">
        <f t="shared" si="35"/>
        <v>2131314</v>
      </c>
      <c r="BT29" s="245">
        <f t="shared" si="35"/>
        <v>7350004.1800000006</v>
      </c>
      <c r="BU29" s="245">
        <f t="shared" si="35"/>
        <v>2011833.18</v>
      </c>
      <c r="BV29" s="245">
        <f t="shared" si="35"/>
        <v>414077.55</v>
      </c>
      <c r="BW29" s="245">
        <f t="shared" si="35"/>
        <v>7134114</v>
      </c>
      <c r="BX29" s="245">
        <f t="shared" si="35"/>
        <v>6727215</v>
      </c>
      <c r="BY29" s="245">
        <f t="shared" si="35"/>
        <v>308926</v>
      </c>
      <c r="BZ29" s="245">
        <f t="shared" si="35"/>
        <v>97973</v>
      </c>
      <c r="CA29" s="245">
        <f t="shared" si="35"/>
        <v>4272075.3600000003</v>
      </c>
      <c r="CB29" s="245">
        <f t="shared" si="35"/>
        <v>47422043</v>
      </c>
      <c r="CC29" s="245">
        <f t="shared" si="35"/>
        <v>30342615</v>
      </c>
      <c r="CD29" s="245">
        <f t="shared" si="35"/>
        <v>17079428</v>
      </c>
      <c r="CE29" s="245">
        <f t="shared" si="35"/>
        <v>5852666</v>
      </c>
      <c r="CF29" s="245">
        <f t="shared" si="35"/>
        <v>653546</v>
      </c>
      <c r="CG29" s="245">
        <f t="shared" si="35"/>
        <v>878514</v>
      </c>
      <c r="CH29" s="245">
        <f t="shared" si="35"/>
        <v>402784.9</v>
      </c>
      <c r="CI29" s="245">
        <f t="shared" si="35"/>
        <v>2749665.8</v>
      </c>
      <c r="CJ29" s="245">
        <f t="shared" si="35"/>
        <v>26876077</v>
      </c>
      <c r="CK29" s="245">
        <f t="shared" si="35"/>
        <v>967653</v>
      </c>
      <c r="CL29" s="245">
        <f t="shared" si="35"/>
        <v>168793311</v>
      </c>
      <c r="CM29" s="245">
        <f t="shared" si="35"/>
        <v>83878848.010000005</v>
      </c>
      <c r="CN29" s="245">
        <f t="shared" si="35"/>
        <v>81745091</v>
      </c>
      <c r="CO29" s="245">
        <f t="shared" si="35"/>
        <v>303756</v>
      </c>
      <c r="CP29" s="245">
        <f t="shared" si="35"/>
        <v>1830001.01</v>
      </c>
      <c r="CQ29" s="245">
        <f t="shared" si="35"/>
        <v>1538835.47</v>
      </c>
      <c r="CR29" s="245">
        <f t="shared" si="35"/>
        <v>10635949</v>
      </c>
      <c r="CS29" s="245">
        <f t="shared" si="35"/>
        <v>3346552</v>
      </c>
      <c r="CT29" s="245">
        <f t="shared" si="35"/>
        <v>535954.62</v>
      </c>
      <c r="CU29" s="245">
        <f t="shared" si="35"/>
        <v>386921.66</v>
      </c>
      <c r="CV29" s="245">
        <f t="shared" si="35"/>
        <v>3032386.32</v>
      </c>
      <c r="CW29" s="245">
        <f t="shared" si="35"/>
        <v>4594415</v>
      </c>
      <c r="CX29" s="245">
        <f t="shared" si="35"/>
        <v>8959844</v>
      </c>
      <c r="CY29" s="245">
        <f t="shared" si="35"/>
        <v>2982818.13</v>
      </c>
      <c r="CZ29" s="245">
        <f t="shared" si="35"/>
        <v>0</v>
      </c>
      <c r="DA29" s="245">
        <f t="shared" si="35"/>
        <v>0</v>
      </c>
    </row>
    <row r="30" spans="1:105" s="245" customFormat="1" x14ac:dyDescent="0.2">
      <c r="A30" s="245" t="s">
        <v>99</v>
      </c>
      <c r="B30" s="245" t="s">
        <v>673</v>
      </c>
      <c r="C30" s="195">
        <f t="shared" si="19"/>
        <v>2002</v>
      </c>
      <c r="D30" s="245">
        <f t="shared" ref="D30:BO30" si="37">D138</f>
        <v>107817.93</v>
      </c>
      <c r="E30" s="245">
        <f t="shared" si="37"/>
        <v>7867664</v>
      </c>
      <c r="F30" s="245">
        <f t="shared" si="37"/>
        <v>4986662</v>
      </c>
      <c r="G30" s="245">
        <f t="shared" si="37"/>
        <v>1640296</v>
      </c>
      <c r="H30" s="245">
        <f t="shared" si="37"/>
        <v>5133236</v>
      </c>
      <c r="I30" s="245">
        <f t="shared" si="37"/>
        <v>9126644.5199999996</v>
      </c>
      <c r="J30" s="245">
        <f t="shared" si="37"/>
        <v>6668744</v>
      </c>
      <c r="K30" s="245">
        <f t="shared" si="37"/>
        <v>906176.32</v>
      </c>
      <c r="L30" s="245">
        <f t="shared" si="37"/>
        <v>1088239.46</v>
      </c>
      <c r="M30" s="245">
        <f t="shared" si="37"/>
        <v>46135625</v>
      </c>
      <c r="N30" s="245">
        <f t="shared" si="37"/>
        <v>1391990.14</v>
      </c>
      <c r="O30" s="245">
        <f t="shared" si="37"/>
        <v>845838</v>
      </c>
      <c r="P30" s="245">
        <f t="shared" si="37"/>
        <v>90606.76</v>
      </c>
      <c r="Q30" s="245">
        <f t="shared" si="37"/>
        <v>309195.09999999998</v>
      </c>
      <c r="R30" s="245">
        <f t="shared" si="37"/>
        <v>1214963.21</v>
      </c>
      <c r="S30" s="245">
        <f t="shared" si="37"/>
        <v>47779006</v>
      </c>
      <c r="T30" s="245">
        <f t="shared" si="37"/>
        <v>14714934</v>
      </c>
      <c r="U30" s="245">
        <f t="shared" si="37"/>
        <v>1651146.18</v>
      </c>
      <c r="V30" s="245">
        <f t="shared" si="37"/>
        <v>2318206</v>
      </c>
      <c r="W30" s="245">
        <f t="shared" si="37"/>
        <v>1971778.72</v>
      </c>
      <c r="X30" s="245">
        <f t="shared" si="37"/>
        <v>3214476.58</v>
      </c>
      <c r="Y30" s="245">
        <f t="shared" si="37"/>
        <v>15292286</v>
      </c>
      <c r="Z30" s="245">
        <f t="shared" si="37"/>
        <v>2598981.66</v>
      </c>
      <c r="AA30" s="245">
        <f t="shared" si="37"/>
        <v>204077</v>
      </c>
      <c r="AB30" s="245">
        <f t="shared" si="37"/>
        <v>1505137.21</v>
      </c>
      <c r="AC30" s="245">
        <f t="shared" si="37"/>
        <v>8323277.1600000001</v>
      </c>
      <c r="AD30" s="245">
        <f t="shared" si="37"/>
        <v>6533586.4400000004</v>
      </c>
      <c r="AE30" s="245">
        <f t="shared" si="37"/>
        <v>1789690.72</v>
      </c>
      <c r="AF30" s="245">
        <f t="shared" si="37"/>
        <v>693010.96</v>
      </c>
      <c r="AG30" s="245">
        <f t="shared" si="37"/>
        <v>7889568</v>
      </c>
      <c r="AH30" s="245">
        <f t="shared" si="37"/>
        <v>7806579</v>
      </c>
      <c r="AI30" s="245">
        <f t="shared" si="37"/>
        <v>82989</v>
      </c>
      <c r="AJ30" s="245">
        <f t="shared" si="37"/>
        <v>2319166.04</v>
      </c>
      <c r="AK30" s="245">
        <f t="shared" si="37"/>
        <v>23085956</v>
      </c>
      <c r="AL30" s="245">
        <f t="shared" si="37"/>
        <v>739.39</v>
      </c>
      <c r="AM30" s="245">
        <f t="shared" si="37"/>
        <v>17567291.030000001</v>
      </c>
      <c r="AN30" s="245">
        <f t="shared" si="37"/>
        <v>13428101</v>
      </c>
      <c r="AO30" s="245">
        <f t="shared" si="37"/>
        <v>4139190.03</v>
      </c>
      <c r="AP30" s="245">
        <f t="shared" si="37"/>
        <v>469433.65</v>
      </c>
      <c r="AQ30" s="245">
        <f t="shared" si="37"/>
        <v>98919.18</v>
      </c>
      <c r="AR30" s="245">
        <f t="shared" si="37"/>
        <v>20627400.949999999</v>
      </c>
      <c r="AS30" s="245">
        <f t="shared" si="37"/>
        <v>395561261</v>
      </c>
      <c r="AT30" s="245">
        <f t="shared" si="37"/>
        <v>394930000</v>
      </c>
      <c r="AU30" s="245">
        <f t="shared" si="37"/>
        <v>631261</v>
      </c>
      <c r="AV30" s="245">
        <f t="shared" si="37"/>
        <v>32188843.079999998</v>
      </c>
      <c r="AW30" s="245">
        <f t="shared" si="37"/>
        <v>985742.78</v>
      </c>
      <c r="AX30" s="245">
        <f t="shared" si="37"/>
        <v>589080.28</v>
      </c>
      <c r="AY30" s="245">
        <f t="shared" si="37"/>
        <v>3446385.87</v>
      </c>
      <c r="AZ30" s="245">
        <f t="shared" si="37"/>
        <v>13205646.24</v>
      </c>
      <c r="BA30" s="245">
        <f t="shared" si="37"/>
        <v>1442648</v>
      </c>
      <c r="BB30" s="245">
        <f t="shared" si="37"/>
        <v>1698791.38</v>
      </c>
      <c r="BC30" s="245">
        <f t="shared" si="37"/>
        <v>14767361</v>
      </c>
      <c r="BD30" s="245">
        <f t="shared" si="37"/>
        <v>7950768.3300000001</v>
      </c>
      <c r="BE30" s="245">
        <f t="shared" si="37"/>
        <v>730435.8</v>
      </c>
      <c r="BF30" s="245">
        <f t="shared" si="37"/>
        <v>3059702</v>
      </c>
      <c r="BG30" s="245">
        <f t="shared" si="37"/>
        <v>5147101.8499999996</v>
      </c>
      <c r="BH30" s="245">
        <f t="shared" si="37"/>
        <v>4949140.13</v>
      </c>
      <c r="BI30" s="245">
        <f t="shared" si="37"/>
        <v>197961.72</v>
      </c>
      <c r="BJ30" s="245">
        <f t="shared" si="37"/>
        <v>9298769</v>
      </c>
      <c r="BK30" s="245">
        <f t="shared" si="37"/>
        <v>6110593</v>
      </c>
      <c r="BL30" s="245">
        <f t="shared" si="37"/>
        <v>3188176</v>
      </c>
      <c r="BM30" s="245">
        <f t="shared" si="37"/>
        <v>1822534.01</v>
      </c>
      <c r="BN30" s="245">
        <f t="shared" si="37"/>
        <v>2535753</v>
      </c>
      <c r="BO30" s="245">
        <f t="shared" si="37"/>
        <v>11894391.16</v>
      </c>
      <c r="BP30" s="245">
        <f>BP138</f>
        <v>5304744</v>
      </c>
      <c r="BQ30" s="245">
        <f t="shared" si="35"/>
        <v>8200377</v>
      </c>
      <c r="BR30" s="245">
        <f t="shared" si="35"/>
        <v>1098619.57</v>
      </c>
      <c r="BS30" s="245">
        <f t="shared" si="35"/>
        <v>2169996</v>
      </c>
      <c r="BT30" s="245">
        <f t="shared" si="35"/>
        <v>6774584.1499999985</v>
      </c>
      <c r="BU30" s="245">
        <f t="shared" si="35"/>
        <v>1390431.93</v>
      </c>
      <c r="BV30" s="245">
        <f t="shared" si="35"/>
        <v>527705.05000000005</v>
      </c>
      <c r="BW30" s="245">
        <f t="shared" si="35"/>
        <v>4659961</v>
      </c>
      <c r="BX30" s="245">
        <f t="shared" si="35"/>
        <v>4378169</v>
      </c>
      <c r="BY30" s="245">
        <f t="shared" si="35"/>
        <v>231211</v>
      </c>
      <c r="BZ30" s="245">
        <f t="shared" si="35"/>
        <v>50581</v>
      </c>
      <c r="CA30" s="245">
        <f t="shared" si="35"/>
        <v>9451493.3300000001</v>
      </c>
      <c r="CB30" s="245">
        <f t="shared" si="35"/>
        <v>51469176</v>
      </c>
      <c r="CC30" s="245">
        <f t="shared" si="35"/>
        <v>32025532</v>
      </c>
      <c r="CD30" s="245">
        <f t="shared" si="35"/>
        <v>19443644</v>
      </c>
      <c r="CE30" s="245">
        <f t="shared" si="35"/>
        <v>4337852</v>
      </c>
      <c r="CF30" s="245">
        <f t="shared" si="35"/>
        <v>468793.53</v>
      </c>
      <c r="CG30" s="245">
        <f t="shared" si="35"/>
        <v>484280</v>
      </c>
      <c r="CH30" s="245">
        <f t="shared" si="35"/>
        <v>270140.63</v>
      </c>
      <c r="CI30" s="245">
        <f t="shared" si="35"/>
        <v>1561993.91</v>
      </c>
      <c r="CJ30" s="245">
        <f t="shared" si="35"/>
        <v>39138697</v>
      </c>
      <c r="CK30" s="245">
        <f t="shared" si="35"/>
        <v>345458.54</v>
      </c>
      <c r="CL30" s="245">
        <f t="shared" si="35"/>
        <v>237034715</v>
      </c>
      <c r="CM30" s="245">
        <f t="shared" si="35"/>
        <v>101081255.97</v>
      </c>
      <c r="CN30" s="245">
        <f t="shared" si="35"/>
        <v>100192710</v>
      </c>
      <c r="CO30" s="245">
        <f t="shared" si="35"/>
        <v>214280</v>
      </c>
      <c r="CP30" s="245">
        <f t="shared" si="35"/>
        <v>674265.97</v>
      </c>
      <c r="CQ30" s="245">
        <f t="shared" si="35"/>
        <v>315146.27</v>
      </c>
      <c r="CR30" s="245">
        <f t="shared" si="35"/>
        <v>8880463</v>
      </c>
      <c r="CS30" s="245">
        <f t="shared" si="35"/>
        <v>1352450</v>
      </c>
      <c r="CT30" s="245">
        <f t="shared" si="35"/>
        <v>398503.96</v>
      </c>
      <c r="CU30" s="245">
        <f t="shared" si="35"/>
        <v>358875.11</v>
      </c>
      <c r="CV30" s="245">
        <f t="shared" si="35"/>
        <v>2057329.3</v>
      </c>
      <c r="CW30" s="245">
        <f t="shared" si="35"/>
        <v>2526164</v>
      </c>
      <c r="CX30" s="245">
        <f t="shared" si="35"/>
        <v>4416088</v>
      </c>
      <c r="CY30" s="245">
        <f t="shared" si="35"/>
        <v>1689155.39</v>
      </c>
      <c r="CZ30" s="245">
        <f t="shared" si="35"/>
        <v>0</v>
      </c>
      <c r="DA30" s="245">
        <f t="shared" si="35"/>
        <v>0</v>
      </c>
    </row>
    <row r="31" spans="1:105" s="245" customFormat="1" x14ac:dyDescent="0.2">
      <c r="A31" s="245" t="s">
        <v>688</v>
      </c>
      <c r="B31" s="245" t="s">
        <v>674</v>
      </c>
      <c r="C31" s="195">
        <f t="shared" si="19"/>
        <v>2002</v>
      </c>
      <c r="D31" s="245">
        <f t="shared" ref="D31:BO31" si="38">D139</f>
        <v>30803.23</v>
      </c>
      <c r="E31" s="245">
        <f t="shared" si="38"/>
        <v>0</v>
      </c>
      <c r="F31" s="245">
        <f t="shared" si="38"/>
        <v>1370642</v>
      </c>
      <c r="G31" s="245">
        <f t="shared" si="38"/>
        <v>0</v>
      </c>
      <c r="H31" s="245">
        <f t="shared" si="38"/>
        <v>0</v>
      </c>
      <c r="I31" s="245">
        <f t="shared" si="38"/>
        <v>0</v>
      </c>
      <c r="J31" s="245">
        <f t="shared" si="38"/>
        <v>451503</v>
      </c>
      <c r="K31" s="245">
        <f t="shared" si="38"/>
        <v>0</v>
      </c>
      <c r="L31" s="245">
        <f t="shared" si="38"/>
        <v>0</v>
      </c>
      <c r="M31" s="245">
        <f t="shared" si="38"/>
        <v>6232075</v>
      </c>
      <c r="N31" s="245">
        <f t="shared" si="38"/>
        <v>0</v>
      </c>
      <c r="O31" s="245">
        <f t="shared" si="38"/>
        <v>313089</v>
      </c>
      <c r="P31" s="245">
        <f t="shared" si="38"/>
        <v>0</v>
      </c>
      <c r="Q31" s="245">
        <f t="shared" si="38"/>
        <v>0</v>
      </c>
      <c r="R31" s="245">
        <f t="shared" si="38"/>
        <v>0</v>
      </c>
      <c r="S31" s="245">
        <f t="shared" si="38"/>
        <v>4398692</v>
      </c>
      <c r="T31" s="245">
        <f t="shared" si="38"/>
        <v>3121069</v>
      </c>
      <c r="U31" s="245">
        <f t="shared" si="38"/>
        <v>216438.3</v>
      </c>
      <c r="V31" s="245">
        <f t="shared" si="38"/>
        <v>0</v>
      </c>
      <c r="W31" s="245">
        <f t="shared" si="38"/>
        <v>0</v>
      </c>
      <c r="X31" s="245">
        <f t="shared" si="38"/>
        <v>183584.81</v>
      </c>
      <c r="Y31" s="245">
        <f t="shared" si="38"/>
        <v>0</v>
      </c>
      <c r="Z31" s="245">
        <f t="shared" si="38"/>
        <v>0</v>
      </c>
      <c r="AA31" s="245">
        <f t="shared" si="38"/>
        <v>0</v>
      </c>
      <c r="AB31" s="245">
        <f t="shared" si="38"/>
        <v>687769.57</v>
      </c>
      <c r="AC31" s="245">
        <f t="shared" si="38"/>
        <v>0</v>
      </c>
      <c r="AD31" s="245">
        <f t="shared" si="38"/>
        <v>0</v>
      </c>
      <c r="AE31" s="245">
        <f t="shared" si="38"/>
        <v>0</v>
      </c>
      <c r="AF31" s="245">
        <f t="shared" si="38"/>
        <v>0</v>
      </c>
      <c r="AG31" s="245">
        <f t="shared" si="38"/>
        <v>488255</v>
      </c>
      <c r="AH31" s="245">
        <f t="shared" si="38"/>
        <v>488255</v>
      </c>
      <c r="AI31" s="245">
        <f t="shared" si="38"/>
        <v>0</v>
      </c>
      <c r="AJ31" s="245">
        <f t="shared" si="38"/>
        <v>0</v>
      </c>
      <c r="AK31" s="245">
        <f t="shared" si="38"/>
        <v>0</v>
      </c>
      <c r="AL31" s="245">
        <f t="shared" si="38"/>
        <v>0</v>
      </c>
      <c r="AM31" s="245">
        <f t="shared" si="38"/>
        <v>1981279.28</v>
      </c>
      <c r="AN31" s="245">
        <f t="shared" si="38"/>
        <v>1478200</v>
      </c>
      <c r="AO31" s="245">
        <f t="shared" si="38"/>
        <v>503079.28</v>
      </c>
      <c r="AP31" s="245">
        <f t="shared" si="38"/>
        <v>0</v>
      </c>
      <c r="AQ31" s="245">
        <f t="shared" si="38"/>
        <v>83984.41</v>
      </c>
      <c r="AR31" s="245">
        <f t="shared" si="38"/>
        <v>1274606.4099999999</v>
      </c>
      <c r="AS31" s="245">
        <f t="shared" si="38"/>
        <v>14030000</v>
      </c>
      <c r="AT31" s="245">
        <f t="shared" si="38"/>
        <v>14030000</v>
      </c>
      <c r="AU31" s="245">
        <f t="shared" si="38"/>
        <v>0</v>
      </c>
      <c r="AV31" s="245">
        <f t="shared" si="38"/>
        <v>3288252.53</v>
      </c>
      <c r="AW31" s="245">
        <f t="shared" si="38"/>
        <v>0</v>
      </c>
      <c r="AX31" s="245">
        <f t="shared" si="38"/>
        <v>0</v>
      </c>
      <c r="AY31" s="245">
        <f t="shared" si="38"/>
        <v>357686.6</v>
      </c>
      <c r="AZ31" s="245">
        <f t="shared" si="38"/>
        <v>1047213.59</v>
      </c>
      <c r="BA31" s="245">
        <f t="shared" si="38"/>
        <v>0</v>
      </c>
      <c r="BB31" s="245">
        <f t="shared" si="38"/>
        <v>0</v>
      </c>
      <c r="BC31" s="245">
        <f t="shared" si="38"/>
        <v>814183</v>
      </c>
      <c r="BD31" s="245">
        <f t="shared" si="38"/>
        <v>1161856.94</v>
      </c>
      <c r="BE31" s="245">
        <f t="shared" si="38"/>
        <v>0</v>
      </c>
      <c r="BF31" s="245">
        <f t="shared" si="38"/>
        <v>315463</v>
      </c>
      <c r="BG31" s="245">
        <f t="shared" si="38"/>
        <v>0</v>
      </c>
      <c r="BH31" s="245">
        <f t="shared" si="38"/>
        <v>0</v>
      </c>
      <c r="BI31" s="245">
        <f t="shared" si="38"/>
        <v>0</v>
      </c>
      <c r="BJ31" s="245">
        <f t="shared" si="38"/>
        <v>25882989</v>
      </c>
      <c r="BK31" s="245">
        <f t="shared" si="38"/>
        <v>25882989</v>
      </c>
      <c r="BL31" s="245">
        <f t="shared" si="38"/>
        <v>0</v>
      </c>
      <c r="BM31" s="245">
        <f t="shared" si="38"/>
        <v>0</v>
      </c>
      <c r="BN31" s="245">
        <f t="shared" si="38"/>
        <v>0</v>
      </c>
      <c r="BO31" s="245">
        <f t="shared" si="38"/>
        <v>0</v>
      </c>
      <c r="BP31" s="245">
        <f>BP139</f>
        <v>0</v>
      </c>
      <c r="BQ31" s="245">
        <f t="shared" si="35"/>
        <v>2162750</v>
      </c>
      <c r="BR31" s="245">
        <f t="shared" si="35"/>
        <v>0</v>
      </c>
      <c r="BS31" s="245">
        <f t="shared" si="35"/>
        <v>0</v>
      </c>
      <c r="BT31" s="245">
        <f t="shared" si="35"/>
        <v>2439185.35</v>
      </c>
      <c r="BU31" s="245">
        <f t="shared" si="35"/>
        <v>0</v>
      </c>
      <c r="BV31" s="245">
        <f t="shared" si="35"/>
        <v>0</v>
      </c>
      <c r="BW31" s="245">
        <f t="shared" si="35"/>
        <v>139820</v>
      </c>
      <c r="BX31" s="245">
        <f t="shared" si="35"/>
        <v>139820</v>
      </c>
      <c r="BY31" s="245">
        <f t="shared" si="35"/>
        <v>0</v>
      </c>
      <c r="BZ31" s="245">
        <f t="shared" si="35"/>
        <v>0</v>
      </c>
      <c r="CA31" s="245">
        <f t="shared" si="35"/>
        <v>0</v>
      </c>
      <c r="CB31" s="245">
        <f t="shared" si="35"/>
        <v>271697</v>
      </c>
      <c r="CC31" s="245">
        <f t="shared" si="35"/>
        <v>271697</v>
      </c>
      <c r="CD31" s="245">
        <f t="shared" si="35"/>
        <v>0</v>
      </c>
      <c r="CE31" s="245">
        <f t="shared" si="35"/>
        <v>0</v>
      </c>
      <c r="CF31" s="245">
        <f t="shared" si="35"/>
        <v>0</v>
      </c>
      <c r="CG31" s="245">
        <f t="shared" si="35"/>
        <v>0</v>
      </c>
      <c r="CH31" s="245">
        <f t="shared" si="35"/>
        <v>0</v>
      </c>
      <c r="CI31" s="245">
        <f t="shared" si="35"/>
        <v>23291.73</v>
      </c>
      <c r="CJ31" s="245">
        <f t="shared" si="35"/>
        <v>4553592</v>
      </c>
      <c r="CK31" s="245">
        <f t="shared" si="35"/>
        <v>0</v>
      </c>
      <c r="CL31" s="245">
        <f t="shared" si="35"/>
        <v>18775190</v>
      </c>
      <c r="CM31" s="245">
        <f t="shared" si="35"/>
        <v>11734534</v>
      </c>
      <c r="CN31" s="245">
        <f t="shared" si="35"/>
        <v>11734534</v>
      </c>
      <c r="CO31" s="245">
        <f t="shared" si="35"/>
        <v>0</v>
      </c>
      <c r="CP31" s="245">
        <f t="shared" si="35"/>
        <v>0</v>
      </c>
      <c r="CQ31" s="245">
        <f t="shared" si="35"/>
        <v>0</v>
      </c>
      <c r="CR31" s="245">
        <f t="shared" si="35"/>
        <v>655474</v>
      </c>
      <c r="CS31" s="245">
        <f t="shared" si="35"/>
        <v>212081</v>
      </c>
      <c r="CT31" s="245">
        <f t="shared" si="35"/>
        <v>0</v>
      </c>
      <c r="CU31" s="245">
        <f t="shared" si="35"/>
        <v>194162.72</v>
      </c>
      <c r="CV31" s="245">
        <f t="shared" si="35"/>
        <v>0</v>
      </c>
      <c r="CW31" s="245">
        <f t="shared" si="35"/>
        <v>0</v>
      </c>
      <c r="CX31" s="245">
        <f t="shared" si="35"/>
        <v>508441</v>
      </c>
      <c r="CY31" s="245">
        <f t="shared" si="35"/>
        <v>235254.19</v>
      </c>
      <c r="CZ31" s="245">
        <f t="shared" si="35"/>
        <v>0</v>
      </c>
      <c r="DA31" s="245">
        <f t="shared" si="35"/>
        <v>0</v>
      </c>
    </row>
    <row r="32" spans="1:105" s="245" customFormat="1" x14ac:dyDescent="0.2">
      <c r="A32" s="245" t="s">
        <v>97</v>
      </c>
      <c r="B32" s="245" t="s">
        <v>676</v>
      </c>
      <c r="C32" s="195">
        <f t="shared" si="19"/>
        <v>2002</v>
      </c>
      <c r="D32" s="245">
        <f t="shared" ref="D32:BO32" si="39">D140</f>
        <v>10506.72</v>
      </c>
      <c r="E32" s="245">
        <f t="shared" si="39"/>
        <v>70100</v>
      </c>
      <c r="F32" s="245">
        <f t="shared" si="39"/>
        <v>196427</v>
      </c>
      <c r="G32" s="245">
        <f t="shared" si="39"/>
        <v>31848</v>
      </c>
      <c r="H32" s="245">
        <f t="shared" si="39"/>
        <v>79666</v>
      </c>
      <c r="I32" s="245">
        <f t="shared" si="39"/>
        <v>60257.8</v>
      </c>
      <c r="J32" s="245">
        <f t="shared" si="39"/>
        <v>58240</v>
      </c>
      <c r="K32" s="245">
        <f t="shared" si="39"/>
        <v>8049.25</v>
      </c>
      <c r="L32" s="245">
        <f t="shared" si="39"/>
        <v>14662.37</v>
      </c>
      <c r="M32" s="245">
        <f t="shared" si="39"/>
        <v>558144</v>
      </c>
      <c r="N32" s="245">
        <f t="shared" si="39"/>
        <v>24516.09</v>
      </c>
      <c r="O32" s="245">
        <f t="shared" si="39"/>
        <v>22746.55</v>
      </c>
      <c r="P32" s="245">
        <f t="shared" si="39"/>
        <v>3682.08</v>
      </c>
      <c r="Q32" s="245">
        <f t="shared" si="39"/>
        <v>10185</v>
      </c>
      <c r="R32" s="245">
        <f t="shared" si="39"/>
        <v>0</v>
      </c>
      <c r="S32" s="245">
        <f t="shared" si="39"/>
        <v>481471</v>
      </c>
      <c r="T32" s="245">
        <f t="shared" si="39"/>
        <v>262413</v>
      </c>
      <c r="U32" s="245">
        <f t="shared" si="39"/>
        <v>28540.06</v>
      </c>
      <c r="V32" s="245">
        <f t="shared" si="39"/>
        <v>43916</v>
      </c>
      <c r="W32" s="245">
        <f t="shared" si="39"/>
        <v>57525.8</v>
      </c>
      <c r="X32" s="245">
        <f t="shared" si="39"/>
        <v>46858.44</v>
      </c>
      <c r="Y32" s="245">
        <f t="shared" si="39"/>
        <v>148019</v>
      </c>
      <c r="Z32" s="245">
        <f t="shared" si="39"/>
        <v>68767.490000000005</v>
      </c>
      <c r="AA32" s="245">
        <f t="shared" si="39"/>
        <v>8108</v>
      </c>
      <c r="AB32" s="245">
        <f t="shared" si="39"/>
        <v>7682.95</v>
      </c>
      <c r="AC32" s="245">
        <f t="shared" si="39"/>
        <v>62718.28</v>
      </c>
      <c r="AD32" s="245">
        <f t="shared" si="39"/>
        <v>31671.59</v>
      </c>
      <c r="AE32" s="245">
        <f t="shared" si="39"/>
        <v>31046.69</v>
      </c>
      <c r="AF32" s="245">
        <f t="shared" si="39"/>
        <v>27495.57</v>
      </c>
      <c r="AG32" s="245">
        <f t="shared" si="39"/>
        <v>44750</v>
      </c>
      <c r="AH32" s="245">
        <f t="shared" si="39"/>
        <v>41440</v>
      </c>
      <c r="AI32" s="245">
        <f t="shared" si="39"/>
        <v>3310</v>
      </c>
      <c r="AJ32" s="245">
        <f t="shared" si="39"/>
        <v>41575.26</v>
      </c>
      <c r="AK32" s="245">
        <f t="shared" si="39"/>
        <v>122720</v>
      </c>
      <c r="AL32" s="245">
        <f t="shared" si="39"/>
        <v>1.75</v>
      </c>
      <c r="AM32" s="245">
        <f t="shared" si="39"/>
        <v>343248.01</v>
      </c>
      <c r="AN32" s="245">
        <f t="shared" si="39"/>
        <v>180924</v>
      </c>
      <c r="AO32" s="245">
        <f t="shared" si="39"/>
        <v>162324.01</v>
      </c>
      <c r="AP32" s="245">
        <f t="shared" si="39"/>
        <v>13952.28</v>
      </c>
      <c r="AQ32" s="245">
        <f t="shared" si="39"/>
        <v>5671.82</v>
      </c>
      <c r="AR32" s="245">
        <f t="shared" si="39"/>
        <v>119440.08</v>
      </c>
      <c r="AS32" s="245">
        <f t="shared" si="39"/>
        <v>5718738</v>
      </c>
      <c r="AT32" s="245">
        <f t="shared" si="39"/>
        <v>5700000</v>
      </c>
      <c r="AU32" s="245">
        <f t="shared" si="39"/>
        <v>18738</v>
      </c>
      <c r="AV32" s="245">
        <f t="shared" si="39"/>
        <v>93319.38</v>
      </c>
      <c r="AW32" s="245">
        <f t="shared" si="39"/>
        <v>24928.43</v>
      </c>
      <c r="AX32" s="245">
        <f t="shared" si="39"/>
        <v>19515.63</v>
      </c>
      <c r="AY32" s="245">
        <f t="shared" si="39"/>
        <v>72422.429999999993</v>
      </c>
      <c r="AZ32" s="245">
        <f t="shared" si="39"/>
        <v>335461.32</v>
      </c>
      <c r="BA32" s="245">
        <f t="shared" si="39"/>
        <v>10000</v>
      </c>
      <c r="BB32" s="245">
        <f t="shared" si="39"/>
        <v>40539.17</v>
      </c>
      <c r="BC32" s="245">
        <f t="shared" si="39"/>
        <v>150094</v>
      </c>
      <c r="BD32" s="245">
        <f t="shared" si="39"/>
        <v>111801.13</v>
      </c>
      <c r="BE32" s="245">
        <f t="shared" si="39"/>
        <v>30951.79</v>
      </c>
      <c r="BF32" s="245">
        <f t="shared" si="39"/>
        <v>14117</v>
      </c>
      <c r="BG32" s="245">
        <f t="shared" si="39"/>
        <v>49902.25</v>
      </c>
      <c r="BH32" s="245">
        <f t="shared" si="39"/>
        <v>40696.07</v>
      </c>
      <c r="BI32" s="245">
        <f t="shared" si="39"/>
        <v>9206.18</v>
      </c>
      <c r="BJ32" s="245">
        <f t="shared" si="39"/>
        <v>267167</v>
      </c>
      <c r="BK32" s="245">
        <f t="shared" si="39"/>
        <v>245753</v>
      </c>
      <c r="BL32" s="245">
        <f t="shared" si="39"/>
        <v>21414</v>
      </c>
      <c r="BM32" s="245">
        <f t="shared" si="39"/>
        <v>27931.1</v>
      </c>
      <c r="BN32" s="245">
        <f t="shared" si="39"/>
        <v>42802.78</v>
      </c>
      <c r="BO32" s="245">
        <f t="shared" si="39"/>
        <v>88509.16</v>
      </c>
      <c r="BP32" s="245">
        <f>BP140</f>
        <v>104533</v>
      </c>
      <c r="BQ32" s="245">
        <f t="shared" si="35"/>
        <v>48079</v>
      </c>
      <c r="BR32" s="245">
        <f t="shared" si="35"/>
        <v>2313.98</v>
      </c>
      <c r="BS32" s="245">
        <f t="shared" si="35"/>
        <v>56159</v>
      </c>
      <c r="BT32" s="245">
        <f t="shared" si="35"/>
        <v>106399.29</v>
      </c>
      <c r="BU32" s="245">
        <f t="shared" si="35"/>
        <v>40000.97</v>
      </c>
      <c r="BV32" s="245">
        <f t="shared" si="35"/>
        <v>4923.8599999999997</v>
      </c>
      <c r="BW32" s="245">
        <f t="shared" si="35"/>
        <v>107188</v>
      </c>
      <c r="BX32" s="245">
        <f t="shared" si="35"/>
        <v>101152</v>
      </c>
      <c r="BY32" s="245">
        <f t="shared" si="35"/>
        <v>4082</v>
      </c>
      <c r="BZ32" s="245">
        <f t="shared" si="35"/>
        <v>1954</v>
      </c>
      <c r="CA32" s="245">
        <f t="shared" si="35"/>
        <v>67254.990000000005</v>
      </c>
      <c r="CB32" s="245">
        <f t="shared" si="35"/>
        <v>512692</v>
      </c>
      <c r="CC32" s="245">
        <f t="shared" si="35"/>
        <v>344976</v>
      </c>
      <c r="CD32" s="245">
        <f t="shared" si="35"/>
        <v>167716</v>
      </c>
      <c r="CE32" s="245">
        <f t="shared" si="35"/>
        <v>79028</v>
      </c>
      <c r="CF32" s="245">
        <f t="shared" si="35"/>
        <v>15872.66</v>
      </c>
      <c r="CG32" s="245">
        <f t="shared" si="35"/>
        <v>36621</v>
      </c>
      <c r="CH32" s="245">
        <f t="shared" si="35"/>
        <v>4807.7</v>
      </c>
      <c r="CI32" s="245">
        <f t="shared" si="35"/>
        <v>12797.8</v>
      </c>
      <c r="CJ32" s="245">
        <f t="shared" si="35"/>
        <v>519945</v>
      </c>
      <c r="CK32" s="245">
        <f t="shared" si="35"/>
        <v>19953.2</v>
      </c>
      <c r="CL32" s="245">
        <f t="shared" si="35"/>
        <v>1619971</v>
      </c>
      <c r="CM32" s="245">
        <f t="shared" si="35"/>
        <v>1109440.6200000001</v>
      </c>
      <c r="CN32" s="245">
        <f t="shared" si="35"/>
        <v>1101230</v>
      </c>
      <c r="CO32" s="245">
        <f t="shared" si="35"/>
        <v>3723</v>
      </c>
      <c r="CP32" s="245">
        <f t="shared" si="35"/>
        <v>4487.62</v>
      </c>
      <c r="CQ32" s="245">
        <f t="shared" si="35"/>
        <v>2544.1</v>
      </c>
      <c r="CR32" s="245">
        <f t="shared" si="35"/>
        <v>154721</v>
      </c>
      <c r="CS32" s="245">
        <f t="shared" si="35"/>
        <v>14107.99</v>
      </c>
      <c r="CT32" s="245">
        <f t="shared" si="35"/>
        <v>6841.4</v>
      </c>
      <c r="CU32" s="245">
        <f t="shared" si="35"/>
        <v>12578.89</v>
      </c>
      <c r="CV32" s="245">
        <f t="shared" si="35"/>
        <v>0</v>
      </c>
      <c r="CW32" s="245">
        <f t="shared" si="35"/>
        <v>81013</v>
      </c>
      <c r="CX32" s="245">
        <f t="shared" si="35"/>
        <v>102876</v>
      </c>
      <c r="CY32" s="245">
        <f t="shared" si="35"/>
        <v>48227.22</v>
      </c>
      <c r="CZ32" s="245">
        <f t="shared" si="35"/>
        <v>0</v>
      </c>
      <c r="DA32" s="245">
        <f t="shared" si="35"/>
        <v>0</v>
      </c>
    </row>
    <row r="33" spans="1:105" s="245" customFormat="1" x14ac:dyDescent="0.2">
      <c r="A33" s="245" t="s">
        <v>98</v>
      </c>
      <c r="B33" s="245" t="s">
        <v>677</v>
      </c>
      <c r="C33" s="195">
        <f t="shared" si="19"/>
        <v>2002</v>
      </c>
      <c r="D33" s="245">
        <f t="shared" ref="D33:BO33" si="40">D141</f>
        <v>126.39</v>
      </c>
      <c r="E33" s="245">
        <f t="shared" si="40"/>
        <v>0</v>
      </c>
      <c r="F33" s="245">
        <f t="shared" si="40"/>
        <v>11975</v>
      </c>
      <c r="G33" s="245">
        <f t="shared" si="40"/>
        <v>7887</v>
      </c>
      <c r="H33" s="245">
        <f t="shared" si="40"/>
        <v>2150</v>
      </c>
      <c r="I33" s="245">
        <f t="shared" si="40"/>
        <v>0</v>
      </c>
      <c r="J33" s="245">
        <f t="shared" si="40"/>
        <v>0</v>
      </c>
      <c r="K33" s="245">
        <f t="shared" si="40"/>
        <v>327.8</v>
      </c>
      <c r="L33" s="245">
        <f t="shared" si="40"/>
        <v>1032.68</v>
      </c>
      <c r="M33" s="245">
        <f t="shared" si="40"/>
        <v>52140</v>
      </c>
      <c r="N33" s="245">
        <f t="shared" si="40"/>
        <v>2539.3000000000002</v>
      </c>
      <c r="O33" s="245">
        <f t="shared" si="40"/>
        <v>0</v>
      </c>
      <c r="P33" s="245">
        <f t="shared" si="40"/>
        <v>0</v>
      </c>
      <c r="Q33" s="245">
        <f t="shared" si="40"/>
        <v>55.9</v>
      </c>
      <c r="R33" s="245">
        <f t="shared" si="40"/>
        <v>1178.8800000000001</v>
      </c>
      <c r="S33" s="245">
        <f t="shared" si="40"/>
        <v>0</v>
      </c>
      <c r="T33" s="245">
        <f t="shared" si="40"/>
        <v>27778</v>
      </c>
      <c r="U33" s="245">
        <f t="shared" si="40"/>
        <v>6598.67</v>
      </c>
      <c r="V33" s="245">
        <f t="shared" si="40"/>
        <v>0</v>
      </c>
      <c r="W33" s="245">
        <f t="shared" si="40"/>
        <v>10839.18</v>
      </c>
      <c r="X33" s="245">
        <f t="shared" si="40"/>
        <v>3842.97</v>
      </c>
      <c r="Y33" s="245">
        <f t="shared" si="40"/>
        <v>61310</v>
      </c>
      <c r="Z33" s="245">
        <f t="shared" si="40"/>
        <v>0</v>
      </c>
      <c r="AA33" s="245">
        <f t="shared" si="40"/>
        <v>0</v>
      </c>
      <c r="AB33" s="245">
        <f t="shared" si="40"/>
        <v>0</v>
      </c>
      <c r="AC33" s="245">
        <f t="shared" si="40"/>
        <v>9335.59</v>
      </c>
      <c r="AD33" s="245">
        <f t="shared" si="40"/>
        <v>5286.5</v>
      </c>
      <c r="AE33" s="245">
        <f t="shared" si="40"/>
        <v>4049.09</v>
      </c>
      <c r="AF33" s="245">
        <f t="shared" si="40"/>
        <v>0</v>
      </c>
      <c r="AG33" s="245">
        <f t="shared" si="40"/>
        <v>0</v>
      </c>
      <c r="AH33" s="245">
        <f t="shared" si="40"/>
        <v>0</v>
      </c>
      <c r="AI33" s="245">
        <f t="shared" si="40"/>
        <v>0</v>
      </c>
      <c r="AJ33" s="245">
        <f t="shared" si="40"/>
        <v>16744.650000000001</v>
      </c>
      <c r="AK33" s="245">
        <f t="shared" si="40"/>
        <v>34024</v>
      </c>
      <c r="AL33" s="245">
        <f t="shared" si="40"/>
        <v>43.26</v>
      </c>
      <c r="AM33" s="245">
        <f t="shared" si="40"/>
        <v>14384.81</v>
      </c>
      <c r="AN33" s="245">
        <f t="shared" si="40"/>
        <v>1392</v>
      </c>
      <c r="AO33" s="245">
        <f t="shared" si="40"/>
        <v>12992.81</v>
      </c>
      <c r="AP33" s="245">
        <f t="shared" si="40"/>
        <v>0</v>
      </c>
      <c r="AQ33" s="245">
        <f t="shared" si="40"/>
        <v>1025.02</v>
      </c>
      <c r="AR33" s="245">
        <f t="shared" si="40"/>
        <v>917.04</v>
      </c>
      <c r="AS33" s="245">
        <f t="shared" si="40"/>
        <v>340000</v>
      </c>
      <c r="AT33" s="245">
        <f t="shared" si="40"/>
        <v>340000</v>
      </c>
      <c r="AU33" s="245">
        <f t="shared" si="40"/>
        <v>0</v>
      </c>
      <c r="AV33" s="245">
        <f t="shared" si="40"/>
        <v>0</v>
      </c>
      <c r="AW33" s="245">
        <f t="shared" si="40"/>
        <v>3926.62</v>
      </c>
      <c r="AX33" s="245">
        <f t="shared" si="40"/>
        <v>0</v>
      </c>
      <c r="AY33" s="245">
        <f t="shared" si="40"/>
        <v>0</v>
      </c>
      <c r="AZ33" s="245">
        <f t="shared" si="40"/>
        <v>0</v>
      </c>
      <c r="BA33" s="245">
        <f t="shared" si="40"/>
        <v>1200</v>
      </c>
      <c r="BB33" s="245">
        <f t="shared" si="40"/>
        <v>1266.97</v>
      </c>
      <c r="BC33" s="245">
        <f t="shared" si="40"/>
        <v>7460</v>
      </c>
      <c r="BD33" s="245">
        <f t="shared" si="40"/>
        <v>3756.59</v>
      </c>
      <c r="BE33" s="245">
        <f t="shared" si="40"/>
        <v>3317.69</v>
      </c>
      <c r="BF33" s="245">
        <f t="shared" si="40"/>
        <v>3755</v>
      </c>
      <c r="BG33" s="245">
        <f t="shared" si="40"/>
        <v>10611.21</v>
      </c>
      <c r="BH33" s="245">
        <f t="shared" si="40"/>
        <v>10165.73</v>
      </c>
      <c r="BI33" s="245">
        <f t="shared" si="40"/>
        <v>445.48</v>
      </c>
      <c r="BJ33" s="245">
        <f t="shared" si="40"/>
        <v>3015</v>
      </c>
      <c r="BK33" s="245">
        <f t="shared" si="40"/>
        <v>3015</v>
      </c>
      <c r="BL33" s="245">
        <f t="shared" si="40"/>
        <v>0</v>
      </c>
      <c r="BM33" s="245">
        <f t="shared" si="40"/>
        <v>5436.59</v>
      </c>
      <c r="BN33" s="245">
        <f t="shared" si="40"/>
        <v>5819.08</v>
      </c>
      <c r="BO33" s="245">
        <f t="shared" si="40"/>
        <v>18281.09</v>
      </c>
      <c r="BP33" s="245">
        <f>BP141</f>
        <v>199</v>
      </c>
      <c r="BQ33" s="245">
        <f t="shared" si="35"/>
        <v>9058</v>
      </c>
      <c r="BR33" s="245">
        <f t="shared" si="35"/>
        <v>797.87</v>
      </c>
      <c r="BS33" s="245">
        <f t="shared" si="35"/>
        <v>13662</v>
      </c>
      <c r="BT33" s="245">
        <f t="shared" si="35"/>
        <v>1602</v>
      </c>
      <c r="BU33" s="245">
        <f t="shared" si="35"/>
        <v>7190.41</v>
      </c>
      <c r="BV33" s="245">
        <f t="shared" si="35"/>
        <v>189.38</v>
      </c>
      <c r="BW33" s="245">
        <f t="shared" si="35"/>
        <v>17640</v>
      </c>
      <c r="BX33" s="245">
        <f t="shared" si="35"/>
        <v>17029</v>
      </c>
      <c r="BY33" s="245">
        <f t="shared" si="35"/>
        <v>611</v>
      </c>
      <c r="BZ33" s="245">
        <f t="shared" si="35"/>
        <v>0</v>
      </c>
      <c r="CA33" s="245">
        <f t="shared" si="35"/>
        <v>5993.97</v>
      </c>
      <c r="CB33" s="245">
        <f t="shared" si="35"/>
        <v>15140</v>
      </c>
      <c r="CC33" s="245">
        <f t="shared" si="35"/>
        <v>3777</v>
      </c>
      <c r="CD33" s="245">
        <f t="shared" si="35"/>
        <v>11363</v>
      </c>
      <c r="CE33" s="245">
        <f t="shared" si="35"/>
        <v>7704</v>
      </c>
      <c r="CF33" s="245">
        <f t="shared" si="35"/>
        <v>0</v>
      </c>
      <c r="CG33" s="245">
        <f t="shared" si="35"/>
        <v>132</v>
      </c>
      <c r="CH33" s="245">
        <f t="shared" si="35"/>
        <v>0</v>
      </c>
      <c r="CI33" s="245">
        <f t="shared" si="35"/>
        <v>246.41</v>
      </c>
      <c r="CJ33" s="245">
        <f t="shared" si="35"/>
        <v>0</v>
      </c>
      <c r="CK33" s="245">
        <f t="shared" si="35"/>
        <v>3816.11</v>
      </c>
      <c r="CL33" s="245">
        <f t="shared" si="35"/>
        <v>0</v>
      </c>
      <c r="CM33" s="245">
        <f t="shared" si="35"/>
        <v>192426.75</v>
      </c>
      <c r="CN33" s="245">
        <f t="shared" si="35"/>
        <v>191430</v>
      </c>
      <c r="CO33" s="245">
        <f t="shared" si="35"/>
        <v>492</v>
      </c>
      <c r="CP33" s="245">
        <f t="shared" si="35"/>
        <v>504.75</v>
      </c>
      <c r="CQ33" s="245">
        <f t="shared" si="35"/>
        <v>28.13</v>
      </c>
      <c r="CR33" s="245">
        <f t="shared" si="35"/>
        <v>0</v>
      </c>
      <c r="CS33" s="245">
        <f t="shared" si="35"/>
        <v>3437</v>
      </c>
      <c r="CT33" s="245">
        <f t="shared" si="35"/>
        <v>627.59</v>
      </c>
      <c r="CU33" s="245">
        <f t="shared" si="35"/>
        <v>905.85</v>
      </c>
      <c r="CV33" s="245">
        <f t="shared" si="35"/>
        <v>7.96</v>
      </c>
      <c r="CW33" s="245">
        <f t="shared" si="35"/>
        <v>324</v>
      </c>
      <c r="CX33" s="245">
        <f t="shared" si="35"/>
        <v>2138</v>
      </c>
      <c r="CY33" s="245">
        <f t="shared" si="35"/>
        <v>6525.57</v>
      </c>
      <c r="CZ33" s="245">
        <f t="shared" si="35"/>
        <v>0</v>
      </c>
      <c r="DA33" s="245">
        <f t="shared" si="35"/>
        <v>0</v>
      </c>
    </row>
    <row r="34" spans="1:105" s="125" customFormat="1" x14ac:dyDescent="0.2">
      <c r="A34" s="137" t="s">
        <v>63</v>
      </c>
      <c r="B34" s="125" t="s">
        <v>388</v>
      </c>
      <c r="C34" s="195">
        <v>2002</v>
      </c>
      <c r="D34" s="142">
        <f>D143</f>
        <v>380.25</v>
      </c>
      <c r="E34" s="142">
        <f t="shared" ref="E34:BP36" si="41">E143</f>
        <v>374</v>
      </c>
      <c r="F34" s="142">
        <f t="shared" si="41"/>
        <v>201.3</v>
      </c>
      <c r="G34" s="142">
        <f t="shared" si="41"/>
        <v>257.5</v>
      </c>
      <c r="H34" s="142">
        <f t="shared" si="41"/>
        <v>74</v>
      </c>
      <c r="I34" s="142">
        <f t="shared" si="41"/>
        <v>188.16</v>
      </c>
      <c r="J34" s="142">
        <f t="shared" si="41"/>
        <v>303</v>
      </c>
      <c r="K34" s="142">
        <f t="shared" si="41"/>
        <v>10.77</v>
      </c>
      <c r="L34" s="142">
        <f t="shared" si="41"/>
        <v>2</v>
      </c>
      <c r="M34" s="142">
        <f t="shared" si="41"/>
        <v>70</v>
      </c>
      <c r="N34" s="142">
        <f t="shared" si="41"/>
        <v>4.78</v>
      </c>
      <c r="O34" s="142">
        <f t="shared" si="41"/>
        <v>57.8</v>
      </c>
      <c r="P34" s="142">
        <f t="shared" si="41"/>
        <v>5</v>
      </c>
      <c r="Q34" s="142">
        <f t="shared" si="41"/>
        <v>2</v>
      </c>
      <c r="R34" s="142">
        <f t="shared" si="41"/>
        <v>21.26</v>
      </c>
      <c r="S34" s="142">
        <f t="shared" si="41"/>
        <v>287</v>
      </c>
      <c r="T34" s="142">
        <f t="shared" si="41"/>
        <v>120</v>
      </c>
      <c r="U34" s="142">
        <f t="shared" si="41"/>
        <v>46.96</v>
      </c>
      <c r="V34" s="142">
        <f t="shared" si="41"/>
        <v>99</v>
      </c>
      <c r="W34" s="142">
        <f t="shared" si="41"/>
        <v>104.56</v>
      </c>
      <c r="X34" s="142">
        <f t="shared" si="41"/>
        <v>44.66</v>
      </c>
      <c r="Y34" s="142">
        <f t="shared" si="41"/>
        <v>168</v>
      </c>
      <c r="Z34" s="142">
        <f t="shared" si="41"/>
        <v>26.5</v>
      </c>
      <c r="AA34" s="142">
        <f t="shared" si="41"/>
        <v>1.5</v>
      </c>
      <c r="AB34" s="142">
        <f t="shared" si="41"/>
        <v>13600</v>
      </c>
      <c r="AC34" s="142">
        <f t="shared" si="41"/>
        <v>411.5</v>
      </c>
      <c r="AD34" s="142"/>
      <c r="AE34" s="142"/>
      <c r="AF34" s="142">
        <f t="shared" si="41"/>
        <v>68.12</v>
      </c>
      <c r="AG34" s="142">
        <f t="shared" si="41"/>
        <v>93</v>
      </c>
      <c r="AH34" s="142"/>
      <c r="AI34" s="142"/>
      <c r="AJ34" s="142">
        <f t="shared" si="41"/>
        <v>1275</v>
      </c>
      <c r="AK34" s="142">
        <f t="shared" si="41"/>
        <v>354.5</v>
      </c>
      <c r="AL34" s="142">
        <f t="shared" si="41"/>
        <v>93.48</v>
      </c>
      <c r="AM34" s="142">
        <f t="shared" si="41"/>
        <v>426</v>
      </c>
      <c r="AN34" s="142">
        <f t="shared" si="41"/>
        <v>331</v>
      </c>
      <c r="AO34" s="142">
        <f t="shared" si="41"/>
        <v>95</v>
      </c>
      <c r="AP34" s="142">
        <f t="shared" si="41"/>
        <v>9.76</v>
      </c>
      <c r="AQ34" s="142">
        <f t="shared" si="41"/>
        <v>8.6</v>
      </c>
      <c r="AR34" s="142">
        <f t="shared" si="41"/>
        <v>295</v>
      </c>
      <c r="AS34" s="142">
        <f t="shared" si="41"/>
        <v>650006.19999999995</v>
      </c>
      <c r="AT34" s="142"/>
      <c r="AU34" s="142"/>
      <c r="AV34" s="142">
        <f t="shared" si="41"/>
        <v>1054</v>
      </c>
      <c r="AW34" s="142">
        <f t="shared" si="41"/>
        <v>292</v>
      </c>
      <c r="AX34" s="142">
        <f t="shared" si="41"/>
        <v>24.8</v>
      </c>
      <c r="AY34" s="142">
        <f t="shared" si="41"/>
        <v>31.62</v>
      </c>
      <c r="AZ34" s="142">
        <f t="shared" si="41"/>
        <v>404</v>
      </c>
      <c r="BA34" s="142">
        <f t="shared" si="41"/>
        <v>27.33</v>
      </c>
      <c r="BB34" s="142">
        <f t="shared" si="41"/>
        <v>77.400000000000006</v>
      </c>
      <c r="BC34" s="142">
        <f t="shared" si="41"/>
        <v>421.5</v>
      </c>
      <c r="BD34" s="142">
        <f t="shared" si="41"/>
        <v>21.86</v>
      </c>
      <c r="BE34" s="142">
        <f t="shared" si="41"/>
        <v>20</v>
      </c>
      <c r="BF34" s="142">
        <f t="shared" si="41"/>
        <v>381</v>
      </c>
      <c r="BG34" s="142">
        <f t="shared" si="41"/>
        <v>88</v>
      </c>
      <c r="BH34" s="142">
        <f t="shared" si="41"/>
        <v>41</v>
      </c>
      <c r="BI34" s="142">
        <f t="shared" si="41"/>
        <v>47</v>
      </c>
      <c r="BJ34" s="142">
        <f t="shared" si="41"/>
        <v>787.07</v>
      </c>
      <c r="BK34" s="142">
        <f t="shared" si="41"/>
        <v>207</v>
      </c>
      <c r="BL34" s="142">
        <f t="shared" si="41"/>
        <v>580.07000000000005</v>
      </c>
      <c r="BM34" s="142">
        <f t="shared" si="41"/>
        <v>125</v>
      </c>
      <c r="BN34" s="142">
        <f t="shared" si="41"/>
        <v>693</v>
      </c>
      <c r="BO34" s="142">
        <f t="shared" si="41"/>
        <v>330</v>
      </c>
      <c r="BP34" s="142">
        <f t="shared" si="41"/>
        <v>28</v>
      </c>
      <c r="BQ34" s="142">
        <f t="shared" ref="BQ34:DA36" si="42">BQ143</f>
        <v>143</v>
      </c>
      <c r="BR34" s="142">
        <f t="shared" si="42"/>
        <v>15.5</v>
      </c>
      <c r="BS34" s="142">
        <f t="shared" si="42"/>
        <v>27</v>
      </c>
      <c r="BT34" s="142">
        <f t="shared" si="42"/>
        <v>143</v>
      </c>
      <c r="BU34" s="142">
        <f t="shared" si="42"/>
        <v>35.6</v>
      </c>
      <c r="BV34" s="142">
        <f t="shared" si="42"/>
        <v>15</v>
      </c>
      <c r="BW34" s="142">
        <f t="shared" si="42"/>
        <v>66.33</v>
      </c>
      <c r="BX34" s="142">
        <f t="shared" si="42"/>
        <v>61.38</v>
      </c>
      <c r="BY34" s="142">
        <f t="shared" si="42"/>
        <v>2.85</v>
      </c>
      <c r="BZ34" s="142">
        <f t="shared" si="42"/>
        <v>2.1</v>
      </c>
      <c r="CA34" s="142">
        <f t="shared" si="42"/>
        <v>123.37</v>
      </c>
      <c r="CB34" s="142">
        <f t="shared" si="42"/>
        <v>624.4</v>
      </c>
      <c r="CC34" s="142">
        <f t="shared" si="42"/>
        <v>575</v>
      </c>
      <c r="CD34" s="142">
        <f t="shared" si="42"/>
        <v>49.4</v>
      </c>
      <c r="CE34" s="142">
        <f t="shared" si="42"/>
        <v>342</v>
      </c>
      <c r="CF34" s="142">
        <f t="shared" si="42"/>
        <v>13</v>
      </c>
      <c r="CG34" s="142">
        <f t="shared" si="42"/>
        <v>18.7</v>
      </c>
      <c r="CH34" s="142">
        <f t="shared" si="42"/>
        <v>536</v>
      </c>
      <c r="CI34" s="142">
        <f t="shared" si="42"/>
        <v>31</v>
      </c>
      <c r="CJ34" s="142">
        <f t="shared" si="42"/>
        <v>381</v>
      </c>
      <c r="CK34" s="142">
        <f t="shared" si="42"/>
        <v>9</v>
      </c>
      <c r="CL34" s="142">
        <f t="shared" si="42"/>
        <v>650</v>
      </c>
      <c r="CM34" s="142">
        <f t="shared" si="42"/>
        <v>635.05999999999995</v>
      </c>
      <c r="CN34" s="142"/>
      <c r="CO34" s="142"/>
      <c r="CP34" s="142"/>
      <c r="CQ34" s="142">
        <f t="shared" si="42"/>
        <v>61</v>
      </c>
      <c r="CR34" s="142">
        <f t="shared" si="42"/>
        <v>656</v>
      </c>
      <c r="CS34" s="142">
        <f t="shared" si="42"/>
        <v>81.23</v>
      </c>
      <c r="CT34" s="142">
        <f t="shared" si="42"/>
        <v>14</v>
      </c>
      <c r="CU34" s="142">
        <f t="shared" si="42"/>
        <v>11.5</v>
      </c>
      <c r="CV34" s="142">
        <f t="shared" si="42"/>
        <v>685</v>
      </c>
      <c r="CW34" s="142">
        <f t="shared" si="42"/>
        <v>49.16</v>
      </c>
      <c r="CX34" s="142">
        <f t="shared" si="42"/>
        <v>147.24</v>
      </c>
      <c r="CY34" s="142">
        <f t="shared" si="42"/>
        <v>29.91</v>
      </c>
      <c r="CZ34" s="142">
        <f t="shared" si="42"/>
        <v>0</v>
      </c>
      <c r="DA34" s="142">
        <f t="shared" si="42"/>
        <v>0</v>
      </c>
    </row>
    <row r="35" spans="1:105" s="125" customFormat="1" x14ac:dyDescent="0.2">
      <c r="A35" s="137" t="s">
        <v>64</v>
      </c>
      <c r="B35" s="125" t="s">
        <v>386</v>
      </c>
      <c r="C35" s="195">
        <v>2002</v>
      </c>
      <c r="D35" s="142">
        <f t="shared" ref="D35:S36" si="43">D144</f>
        <v>0</v>
      </c>
      <c r="E35" s="142">
        <f t="shared" si="43"/>
        <v>11</v>
      </c>
      <c r="F35" s="142">
        <f t="shared" si="43"/>
        <v>147.30000000000001</v>
      </c>
      <c r="G35" s="142">
        <f t="shared" si="43"/>
        <v>240</v>
      </c>
      <c r="H35" s="142">
        <f t="shared" si="43"/>
        <v>0</v>
      </c>
      <c r="I35" s="142">
        <f t="shared" si="43"/>
        <v>90.39</v>
      </c>
      <c r="J35" s="142">
        <f t="shared" si="43"/>
        <v>213</v>
      </c>
      <c r="K35" s="142">
        <f t="shared" si="43"/>
        <v>0</v>
      </c>
      <c r="L35" s="142">
        <f t="shared" si="43"/>
        <v>0</v>
      </c>
      <c r="M35" s="142">
        <f t="shared" si="43"/>
        <v>0</v>
      </c>
      <c r="N35" s="142">
        <f t="shared" si="43"/>
        <v>0</v>
      </c>
      <c r="O35" s="142">
        <f t="shared" si="43"/>
        <v>0</v>
      </c>
      <c r="P35" s="142">
        <f t="shared" si="43"/>
        <v>0</v>
      </c>
      <c r="Q35" s="142">
        <f t="shared" si="43"/>
        <v>0</v>
      </c>
      <c r="R35" s="142">
        <f t="shared" si="43"/>
        <v>0</v>
      </c>
      <c r="S35" s="142">
        <f t="shared" si="43"/>
        <v>0</v>
      </c>
      <c r="T35" s="142">
        <f t="shared" si="41"/>
        <v>0</v>
      </c>
      <c r="U35" s="142">
        <f t="shared" si="41"/>
        <v>0</v>
      </c>
      <c r="V35" s="142">
        <f t="shared" si="41"/>
        <v>73</v>
      </c>
      <c r="W35" s="142">
        <f t="shared" si="41"/>
        <v>38</v>
      </c>
      <c r="X35" s="142">
        <f t="shared" si="41"/>
        <v>0</v>
      </c>
      <c r="Y35" s="142">
        <f t="shared" si="41"/>
        <v>133</v>
      </c>
      <c r="Z35" s="142">
        <f t="shared" si="41"/>
        <v>0</v>
      </c>
      <c r="AA35" s="142">
        <f t="shared" si="41"/>
        <v>0</v>
      </c>
      <c r="AB35" s="142">
        <f t="shared" si="41"/>
        <v>12987</v>
      </c>
      <c r="AC35" s="142">
        <f t="shared" si="41"/>
        <v>120.75</v>
      </c>
      <c r="AD35" s="142"/>
      <c r="AE35" s="142"/>
      <c r="AF35" s="142">
        <f t="shared" si="41"/>
        <v>45.42</v>
      </c>
      <c r="AG35" s="142">
        <f t="shared" si="41"/>
        <v>0</v>
      </c>
      <c r="AH35" s="142"/>
      <c r="AI35" s="142"/>
      <c r="AJ35" s="142">
        <f t="shared" si="41"/>
        <v>1225</v>
      </c>
      <c r="AK35" s="142">
        <f t="shared" si="41"/>
        <v>331.8</v>
      </c>
      <c r="AL35" s="142">
        <f t="shared" si="41"/>
        <v>5.15</v>
      </c>
      <c r="AM35" s="142">
        <f t="shared" si="41"/>
        <v>115</v>
      </c>
      <c r="AN35" s="142">
        <f t="shared" si="41"/>
        <v>88</v>
      </c>
      <c r="AO35" s="142">
        <f t="shared" si="41"/>
        <v>27</v>
      </c>
      <c r="AP35" s="142">
        <f t="shared" si="41"/>
        <v>0</v>
      </c>
      <c r="AQ35" s="142">
        <f t="shared" si="41"/>
        <v>0</v>
      </c>
      <c r="AR35" s="142">
        <f t="shared" si="41"/>
        <v>0</v>
      </c>
      <c r="AS35" s="142">
        <f t="shared" si="41"/>
        <v>650000</v>
      </c>
      <c r="AT35" s="142"/>
      <c r="AU35" s="142"/>
      <c r="AV35" s="142">
        <f t="shared" si="41"/>
        <v>600</v>
      </c>
      <c r="AW35" s="142">
        <f t="shared" si="41"/>
        <v>234</v>
      </c>
      <c r="AX35" s="142">
        <f t="shared" si="41"/>
        <v>0</v>
      </c>
      <c r="AY35" s="142">
        <f t="shared" si="41"/>
        <v>0</v>
      </c>
      <c r="AZ35" s="142">
        <f t="shared" si="41"/>
        <v>280</v>
      </c>
      <c r="BA35" s="142">
        <f t="shared" si="41"/>
        <v>0</v>
      </c>
      <c r="BB35" s="142">
        <f t="shared" si="41"/>
        <v>57</v>
      </c>
      <c r="BC35" s="142">
        <f t="shared" si="41"/>
        <v>258.5</v>
      </c>
      <c r="BD35" s="142">
        <f t="shared" si="41"/>
        <v>0</v>
      </c>
      <c r="BE35" s="142">
        <f t="shared" si="41"/>
        <v>0</v>
      </c>
      <c r="BF35" s="142">
        <f t="shared" si="41"/>
        <v>372.4</v>
      </c>
      <c r="BG35" s="142">
        <f t="shared" si="41"/>
        <v>22</v>
      </c>
      <c r="BH35" s="142">
        <f t="shared" si="41"/>
        <v>0</v>
      </c>
      <c r="BI35" s="142">
        <f t="shared" si="41"/>
        <v>22</v>
      </c>
      <c r="BJ35" s="142">
        <f t="shared" si="41"/>
        <v>567.79999999999995</v>
      </c>
      <c r="BK35" s="142">
        <f t="shared" si="41"/>
        <v>0</v>
      </c>
      <c r="BL35" s="142">
        <f t="shared" si="41"/>
        <v>567.79999999999995</v>
      </c>
      <c r="BM35" s="142">
        <f t="shared" si="41"/>
        <v>111</v>
      </c>
      <c r="BN35" s="142">
        <f t="shared" si="41"/>
        <v>549</v>
      </c>
      <c r="BO35" s="142">
        <f t="shared" si="41"/>
        <v>279</v>
      </c>
      <c r="BP35" s="142">
        <f t="shared" si="41"/>
        <v>0</v>
      </c>
      <c r="BQ35" s="142">
        <f t="shared" si="42"/>
        <v>41</v>
      </c>
      <c r="BR35" s="142">
        <f t="shared" si="42"/>
        <v>0</v>
      </c>
      <c r="BS35" s="142">
        <f t="shared" si="42"/>
        <v>0</v>
      </c>
      <c r="BT35" s="142">
        <f t="shared" si="42"/>
        <v>74.36</v>
      </c>
      <c r="BU35" s="142">
        <f t="shared" si="42"/>
        <v>0</v>
      </c>
      <c r="BV35" s="142">
        <f t="shared" si="42"/>
        <v>0</v>
      </c>
      <c r="BW35" s="142">
        <f t="shared" si="42"/>
        <v>0</v>
      </c>
      <c r="BX35" s="142">
        <f t="shared" si="42"/>
        <v>0</v>
      </c>
      <c r="BY35" s="142">
        <f t="shared" si="42"/>
        <v>0</v>
      </c>
      <c r="BZ35" s="142">
        <f t="shared" si="42"/>
        <v>0</v>
      </c>
      <c r="CA35" s="142">
        <f t="shared" si="42"/>
        <v>102.94</v>
      </c>
      <c r="CB35" s="142">
        <f t="shared" si="42"/>
        <v>189.1</v>
      </c>
      <c r="CC35" s="142">
        <f t="shared" si="42"/>
        <v>165</v>
      </c>
      <c r="CD35" s="142">
        <f t="shared" si="42"/>
        <v>24.1</v>
      </c>
      <c r="CE35" s="142">
        <f t="shared" si="42"/>
        <v>284</v>
      </c>
      <c r="CF35" s="142">
        <f t="shared" si="42"/>
        <v>0</v>
      </c>
      <c r="CG35" s="142">
        <f t="shared" si="42"/>
        <v>7.2</v>
      </c>
      <c r="CH35" s="142">
        <f t="shared" si="42"/>
        <v>530</v>
      </c>
      <c r="CI35" s="142">
        <f t="shared" si="42"/>
        <v>0</v>
      </c>
      <c r="CJ35" s="142">
        <f t="shared" si="42"/>
        <v>326</v>
      </c>
      <c r="CK35" s="142">
        <f t="shared" si="42"/>
        <v>1</v>
      </c>
      <c r="CL35" s="142">
        <f t="shared" si="42"/>
        <v>0</v>
      </c>
      <c r="CM35" s="142">
        <f t="shared" si="42"/>
        <v>382</v>
      </c>
      <c r="CN35" s="142"/>
      <c r="CO35" s="142"/>
      <c r="CP35" s="142"/>
      <c r="CQ35" s="142">
        <f t="shared" si="42"/>
        <v>8</v>
      </c>
      <c r="CR35" s="142">
        <f t="shared" si="42"/>
        <v>590</v>
      </c>
      <c r="CS35" s="142">
        <f t="shared" si="42"/>
        <v>0</v>
      </c>
      <c r="CT35" s="142">
        <f t="shared" si="42"/>
        <v>0</v>
      </c>
      <c r="CU35" s="142">
        <f t="shared" si="42"/>
        <v>0</v>
      </c>
      <c r="CV35" s="142">
        <f t="shared" si="42"/>
        <v>677.5</v>
      </c>
      <c r="CW35" s="142">
        <f t="shared" si="42"/>
        <v>0</v>
      </c>
      <c r="CX35" s="142">
        <f t="shared" si="42"/>
        <v>76.03</v>
      </c>
      <c r="CY35" s="142">
        <f t="shared" si="42"/>
        <v>0</v>
      </c>
      <c r="CZ35" s="142">
        <f t="shared" si="42"/>
        <v>0</v>
      </c>
      <c r="DA35" s="142">
        <f t="shared" si="42"/>
        <v>0</v>
      </c>
    </row>
    <row r="36" spans="1:105" s="125" customFormat="1" x14ac:dyDescent="0.2">
      <c r="A36" s="137" t="s">
        <v>65</v>
      </c>
      <c r="B36" s="125" t="s">
        <v>387</v>
      </c>
      <c r="C36" s="195">
        <v>2002</v>
      </c>
      <c r="D36" s="142">
        <f t="shared" si="43"/>
        <v>380.25</v>
      </c>
      <c r="E36" s="142">
        <f t="shared" si="43"/>
        <v>363</v>
      </c>
      <c r="F36" s="142">
        <f t="shared" si="43"/>
        <v>54</v>
      </c>
      <c r="G36" s="142">
        <f t="shared" si="43"/>
        <v>17.5</v>
      </c>
      <c r="H36" s="142">
        <f t="shared" si="43"/>
        <v>74</v>
      </c>
      <c r="I36" s="142">
        <f t="shared" si="43"/>
        <v>97.77</v>
      </c>
      <c r="J36" s="142">
        <f t="shared" si="43"/>
        <v>90</v>
      </c>
      <c r="K36" s="142">
        <f t="shared" si="43"/>
        <v>10.77</v>
      </c>
      <c r="L36" s="142">
        <f t="shared" si="43"/>
        <v>2</v>
      </c>
      <c r="M36" s="142">
        <f t="shared" si="43"/>
        <v>70</v>
      </c>
      <c r="N36" s="142">
        <f t="shared" si="43"/>
        <v>4.78</v>
      </c>
      <c r="O36" s="142">
        <f t="shared" si="43"/>
        <v>57.8</v>
      </c>
      <c r="P36" s="142">
        <f t="shared" si="43"/>
        <v>5</v>
      </c>
      <c r="Q36" s="142">
        <f t="shared" si="43"/>
        <v>2</v>
      </c>
      <c r="R36" s="142">
        <f t="shared" si="43"/>
        <v>21.26</v>
      </c>
      <c r="S36" s="142">
        <f t="shared" si="43"/>
        <v>287</v>
      </c>
      <c r="T36" s="142">
        <f t="shared" si="41"/>
        <v>120</v>
      </c>
      <c r="U36" s="142">
        <f t="shared" si="41"/>
        <v>46.96</v>
      </c>
      <c r="V36" s="142">
        <f t="shared" si="41"/>
        <v>26</v>
      </c>
      <c r="W36" s="142">
        <f t="shared" si="41"/>
        <v>66.56</v>
      </c>
      <c r="X36" s="142">
        <f t="shared" si="41"/>
        <v>44.66</v>
      </c>
      <c r="Y36" s="142">
        <f t="shared" si="41"/>
        <v>35</v>
      </c>
      <c r="Z36" s="142">
        <f t="shared" si="41"/>
        <v>26.5</v>
      </c>
      <c r="AA36" s="142">
        <f t="shared" si="41"/>
        <v>1.5</v>
      </c>
      <c r="AB36" s="142">
        <f t="shared" si="41"/>
        <v>613</v>
      </c>
      <c r="AC36" s="142">
        <f t="shared" si="41"/>
        <v>290.75</v>
      </c>
      <c r="AD36" s="142"/>
      <c r="AE36" s="142"/>
      <c r="AF36" s="142">
        <f t="shared" si="41"/>
        <v>22.7</v>
      </c>
      <c r="AG36" s="142">
        <f t="shared" si="41"/>
        <v>93</v>
      </c>
      <c r="AH36" s="142"/>
      <c r="AI36" s="142"/>
      <c r="AJ36" s="142">
        <f t="shared" si="41"/>
        <v>50</v>
      </c>
      <c r="AK36" s="142">
        <f t="shared" si="41"/>
        <v>22.7</v>
      </c>
      <c r="AL36" s="142">
        <f t="shared" si="41"/>
        <v>88.33</v>
      </c>
      <c r="AM36" s="142">
        <f t="shared" si="41"/>
        <v>311</v>
      </c>
      <c r="AN36" s="142">
        <f t="shared" si="41"/>
        <v>243</v>
      </c>
      <c r="AO36" s="142">
        <f t="shared" si="41"/>
        <v>68</v>
      </c>
      <c r="AP36" s="142">
        <f t="shared" si="41"/>
        <v>9.76</v>
      </c>
      <c r="AQ36" s="142">
        <f t="shared" si="41"/>
        <v>8.6</v>
      </c>
      <c r="AR36" s="142">
        <f t="shared" si="41"/>
        <v>295</v>
      </c>
      <c r="AS36" s="142">
        <f t="shared" si="41"/>
        <v>6.2</v>
      </c>
      <c r="AT36" s="142"/>
      <c r="AU36" s="142"/>
      <c r="AV36" s="142">
        <f t="shared" si="41"/>
        <v>454</v>
      </c>
      <c r="AW36" s="142">
        <f t="shared" si="41"/>
        <v>58</v>
      </c>
      <c r="AX36" s="142">
        <f t="shared" si="41"/>
        <v>24.8</v>
      </c>
      <c r="AY36" s="142">
        <f t="shared" si="41"/>
        <v>31.62</v>
      </c>
      <c r="AZ36" s="142">
        <f t="shared" si="41"/>
        <v>124</v>
      </c>
      <c r="BA36" s="142">
        <f t="shared" si="41"/>
        <v>27.33</v>
      </c>
      <c r="BB36" s="142">
        <f t="shared" si="41"/>
        <v>20.399999999999999</v>
      </c>
      <c r="BC36" s="142">
        <f t="shared" si="41"/>
        <v>163</v>
      </c>
      <c r="BD36" s="142">
        <f t="shared" si="41"/>
        <v>21.86</v>
      </c>
      <c r="BE36" s="142">
        <f t="shared" si="41"/>
        <v>20</v>
      </c>
      <c r="BF36" s="142">
        <f t="shared" si="41"/>
        <v>8.6</v>
      </c>
      <c r="BG36" s="142">
        <f t="shared" si="41"/>
        <v>66</v>
      </c>
      <c r="BH36" s="142">
        <f t="shared" si="41"/>
        <v>41</v>
      </c>
      <c r="BI36" s="142">
        <f t="shared" si="41"/>
        <v>25</v>
      </c>
      <c r="BJ36" s="142">
        <f t="shared" si="41"/>
        <v>219.27</v>
      </c>
      <c r="BK36" s="142">
        <f t="shared" si="41"/>
        <v>207</v>
      </c>
      <c r="BL36" s="142">
        <f t="shared" si="41"/>
        <v>12.27</v>
      </c>
      <c r="BM36" s="142">
        <f t="shared" si="41"/>
        <v>14</v>
      </c>
      <c r="BN36" s="142">
        <f t="shared" si="41"/>
        <v>144</v>
      </c>
      <c r="BO36" s="142">
        <f t="shared" si="41"/>
        <v>51</v>
      </c>
      <c r="BP36" s="142">
        <f t="shared" si="41"/>
        <v>28</v>
      </c>
      <c r="BQ36" s="142">
        <f t="shared" si="42"/>
        <v>102</v>
      </c>
      <c r="BR36" s="142">
        <f t="shared" si="42"/>
        <v>15.5</v>
      </c>
      <c r="BS36" s="142">
        <f t="shared" si="42"/>
        <v>27</v>
      </c>
      <c r="BT36" s="142">
        <f t="shared" si="42"/>
        <v>68.64</v>
      </c>
      <c r="BU36" s="142">
        <f t="shared" si="42"/>
        <v>35.6</v>
      </c>
      <c r="BV36" s="142">
        <f t="shared" si="42"/>
        <v>15</v>
      </c>
      <c r="BW36" s="142">
        <f t="shared" si="42"/>
        <v>66.33</v>
      </c>
      <c r="BX36" s="142">
        <f t="shared" si="42"/>
        <v>61.38</v>
      </c>
      <c r="BY36" s="142">
        <f t="shared" si="42"/>
        <v>2.85</v>
      </c>
      <c r="BZ36" s="142">
        <f t="shared" si="42"/>
        <v>2.1</v>
      </c>
      <c r="CA36" s="142">
        <f t="shared" si="42"/>
        <v>20.43</v>
      </c>
      <c r="CB36" s="142">
        <f t="shared" si="42"/>
        <v>435.3</v>
      </c>
      <c r="CC36" s="142">
        <f t="shared" si="42"/>
        <v>410</v>
      </c>
      <c r="CD36" s="142">
        <f t="shared" si="42"/>
        <v>25.3</v>
      </c>
      <c r="CE36" s="142">
        <f t="shared" si="42"/>
        <v>58</v>
      </c>
      <c r="CF36" s="142">
        <f t="shared" si="42"/>
        <v>13</v>
      </c>
      <c r="CG36" s="142">
        <f t="shared" si="42"/>
        <v>11.5</v>
      </c>
      <c r="CH36" s="142">
        <f t="shared" si="42"/>
        <v>6</v>
      </c>
      <c r="CI36" s="142">
        <f t="shared" si="42"/>
        <v>31</v>
      </c>
      <c r="CJ36" s="142">
        <f t="shared" si="42"/>
        <v>55</v>
      </c>
      <c r="CK36" s="142">
        <f t="shared" si="42"/>
        <v>8</v>
      </c>
      <c r="CL36" s="142">
        <f t="shared" si="42"/>
        <v>650</v>
      </c>
      <c r="CM36" s="142">
        <f t="shared" si="42"/>
        <v>253.06</v>
      </c>
      <c r="CN36" s="142"/>
      <c r="CO36" s="142"/>
      <c r="CP36" s="142"/>
      <c r="CQ36" s="142">
        <f t="shared" si="42"/>
        <v>53</v>
      </c>
      <c r="CR36" s="142">
        <f t="shared" si="42"/>
        <v>66</v>
      </c>
      <c r="CS36" s="142">
        <f t="shared" si="42"/>
        <v>81.23</v>
      </c>
      <c r="CT36" s="142">
        <f t="shared" si="42"/>
        <v>14</v>
      </c>
      <c r="CU36" s="142">
        <f t="shared" si="42"/>
        <v>11.5</v>
      </c>
      <c r="CV36" s="142">
        <f t="shared" si="42"/>
        <v>7.5</v>
      </c>
      <c r="CW36" s="142">
        <f t="shared" si="42"/>
        <v>49.16</v>
      </c>
      <c r="CX36" s="142">
        <f t="shared" si="42"/>
        <v>71.209999999999994</v>
      </c>
      <c r="CY36" s="142">
        <f t="shared" si="42"/>
        <v>29.91</v>
      </c>
      <c r="CZ36" s="142">
        <f t="shared" si="42"/>
        <v>0</v>
      </c>
      <c r="DA36" s="142">
        <f t="shared" si="42"/>
        <v>0</v>
      </c>
    </row>
    <row r="37" spans="1:105" s="125" customFormat="1" x14ac:dyDescent="0.2">
      <c r="A37" s="137" t="s">
        <v>66</v>
      </c>
      <c r="B37" s="125" t="s">
        <v>384</v>
      </c>
      <c r="C37" s="195">
        <v>2002</v>
      </c>
      <c r="D37" s="142">
        <f>D147</f>
        <v>3000</v>
      </c>
      <c r="E37" s="142">
        <f t="shared" ref="E37:BP39" si="44">E147</f>
        <v>168549</v>
      </c>
      <c r="F37" s="142">
        <f t="shared" si="44"/>
        <v>83178</v>
      </c>
      <c r="G37" s="142">
        <f t="shared" si="44"/>
        <v>23600</v>
      </c>
      <c r="H37" s="142">
        <f t="shared" si="44"/>
        <v>88300</v>
      </c>
      <c r="I37" s="142">
        <f t="shared" si="44"/>
        <v>152936</v>
      </c>
      <c r="J37" s="142">
        <f t="shared" si="44"/>
        <v>124000</v>
      </c>
      <c r="K37" s="142">
        <f t="shared" si="44"/>
        <v>17500</v>
      </c>
      <c r="L37" s="142">
        <f t="shared" si="44"/>
        <v>3000</v>
      </c>
      <c r="M37" s="142">
        <f t="shared" si="44"/>
        <v>94769</v>
      </c>
      <c r="N37" s="142">
        <f t="shared" si="44"/>
        <v>3100</v>
      </c>
      <c r="O37" s="142">
        <f t="shared" si="44"/>
        <v>21100</v>
      </c>
      <c r="P37" s="142">
        <f t="shared" si="44"/>
        <v>3800</v>
      </c>
      <c r="Q37" s="142">
        <f t="shared" si="44"/>
        <v>1315</v>
      </c>
      <c r="R37" s="142">
        <f t="shared" si="44"/>
        <v>23009</v>
      </c>
      <c r="S37" s="142">
        <f t="shared" si="44"/>
        <v>630000</v>
      </c>
      <c r="T37" s="142">
        <f t="shared" si="44"/>
        <v>208402</v>
      </c>
      <c r="U37" s="142">
        <f t="shared" si="44"/>
        <v>32542</v>
      </c>
      <c r="V37" s="142">
        <f t="shared" si="44"/>
        <v>7138</v>
      </c>
      <c r="W37" s="142">
        <f t="shared" si="44"/>
        <v>45649</v>
      </c>
      <c r="X37" s="142">
        <f t="shared" si="44"/>
        <v>41942</v>
      </c>
      <c r="Y37" s="142">
        <f t="shared" si="44"/>
        <v>27750</v>
      </c>
      <c r="Z37" s="142">
        <f t="shared" si="44"/>
        <v>8790</v>
      </c>
      <c r="AA37" s="142">
        <f t="shared" si="44"/>
        <v>1600</v>
      </c>
      <c r="AB37" s="142">
        <f t="shared" si="44"/>
        <v>18347</v>
      </c>
      <c r="AC37" s="142">
        <f t="shared" si="44"/>
        <v>103891</v>
      </c>
      <c r="AD37" s="142"/>
      <c r="AE37" s="142"/>
      <c r="AF37" s="142">
        <f t="shared" si="44"/>
        <v>21500</v>
      </c>
      <c r="AG37" s="142">
        <f t="shared" si="44"/>
        <v>109255</v>
      </c>
      <c r="AH37" s="142"/>
      <c r="AI37" s="142"/>
      <c r="AJ37" s="142">
        <f t="shared" si="44"/>
        <v>43728</v>
      </c>
      <c r="AK37" s="142">
        <f t="shared" si="44"/>
        <v>45000</v>
      </c>
      <c r="AL37" s="142">
        <f t="shared" si="44"/>
        <v>5825</v>
      </c>
      <c r="AM37" s="142">
        <f t="shared" si="44"/>
        <v>565918</v>
      </c>
      <c r="AN37" s="142">
        <f t="shared" si="44"/>
        <v>430818</v>
      </c>
      <c r="AO37" s="142">
        <f t="shared" si="44"/>
        <v>135100</v>
      </c>
      <c r="AP37" s="142">
        <f t="shared" si="44"/>
        <v>2433</v>
      </c>
      <c r="AQ37" s="142">
        <f t="shared" si="44"/>
        <v>10300</v>
      </c>
      <c r="AR37" s="142">
        <f t="shared" si="44"/>
        <v>353000</v>
      </c>
      <c r="AS37" s="142">
        <f t="shared" si="44"/>
        <v>2995200</v>
      </c>
      <c r="AT37" s="142"/>
      <c r="AU37" s="142"/>
      <c r="AV37" s="142">
        <f t="shared" si="44"/>
        <v>731100</v>
      </c>
      <c r="AW37" s="142">
        <f t="shared" si="44"/>
        <v>28000</v>
      </c>
      <c r="AX37" s="142">
        <f t="shared" si="44"/>
        <v>12000</v>
      </c>
      <c r="AY37" s="142">
        <f t="shared" si="44"/>
        <v>57800</v>
      </c>
      <c r="AZ37" s="142">
        <f t="shared" si="44"/>
        <v>211700</v>
      </c>
      <c r="BA37" s="142">
        <f t="shared" si="44"/>
        <v>21800</v>
      </c>
      <c r="BB37" s="142">
        <f t="shared" si="44"/>
        <v>19969</v>
      </c>
      <c r="BC37" s="142">
        <f t="shared" si="44"/>
        <v>334000</v>
      </c>
      <c r="BD37" s="142">
        <f t="shared" si="44"/>
        <v>19756</v>
      </c>
      <c r="BE37" s="142">
        <f t="shared" si="44"/>
        <v>15200</v>
      </c>
      <c r="BF37" s="142">
        <f t="shared" si="44"/>
        <v>43000</v>
      </c>
      <c r="BG37" s="142">
        <f t="shared" si="44"/>
        <v>74967</v>
      </c>
      <c r="BH37" s="142">
        <f t="shared" si="44"/>
        <v>70622</v>
      </c>
      <c r="BI37" s="142">
        <f t="shared" si="44"/>
        <v>4345</v>
      </c>
      <c r="BJ37" s="142">
        <f t="shared" si="44"/>
        <v>116617</v>
      </c>
      <c r="BK37" s="142">
        <f t="shared" si="44"/>
        <v>76917</v>
      </c>
      <c r="BL37" s="142">
        <f t="shared" si="44"/>
        <v>39700</v>
      </c>
      <c r="BM37" s="142">
        <f t="shared" si="44"/>
        <v>13839</v>
      </c>
      <c r="BN37" s="142">
        <f t="shared" si="44"/>
        <v>31000</v>
      </c>
      <c r="BO37" s="142">
        <f t="shared" si="44"/>
        <v>53000</v>
      </c>
      <c r="BP37" s="142">
        <f t="shared" si="44"/>
        <v>14000</v>
      </c>
      <c r="BQ37" s="142">
        <f t="shared" ref="BQ37:DA39" si="45">BQ147</f>
        <v>147633</v>
      </c>
      <c r="BR37" s="142">
        <f t="shared" si="45"/>
        <v>26200</v>
      </c>
      <c r="BS37" s="142">
        <f t="shared" si="45"/>
        <v>30000</v>
      </c>
      <c r="BT37" s="142">
        <f t="shared" si="45"/>
        <v>143835</v>
      </c>
      <c r="BU37" s="142">
        <f t="shared" si="45"/>
        <v>20200</v>
      </c>
      <c r="BV37" s="142">
        <f t="shared" si="45"/>
        <v>6500</v>
      </c>
      <c r="BW37" s="142">
        <f t="shared" si="45"/>
        <v>77794</v>
      </c>
      <c r="BX37" s="142">
        <f t="shared" si="45"/>
        <v>74000</v>
      </c>
      <c r="BY37" s="142">
        <f t="shared" si="45"/>
        <v>2445</v>
      </c>
      <c r="BZ37" s="142">
        <f t="shared" si="45"/>
        <v>1349</v>
      </c>
      <c r="CA37" s="142">
        <f t="shared" si="45"/>
        <v>18450</v>
      </c>
      <c r="CB37" s="142">
        <f t="shared" si="45"/>
        <v>634985</v>
      </c>
      <c r="CC37" s="142">
        <f t="shared" si="45"/>
        <v>591985</v>
      </c>
      <c r="CD37" s="142">
        <f t="shared" si="45"/>
        <v>43000</v>
      </c>
      <c r="CE37" s="142">
        <f t="shared" si="45"/>
        <v>78000</v>
      </c>
      <c r="CF37" s="142">
        <f t="shared" si="45"/>
        <v>8125</v>
      </c>
      <c r="CG37" s="142">
        <f t="shared" si="45"/>
        <v>9821</v>
      </c>
      <c r="CH37" s="142">
        <f t="shared" si="45"/>
        <v>5336</v>
      </c>
      <c r="CI37" s="142">
        <f t="shared" si="45"/>
        <v>32000</v>
      </c>
      <c r="CJ37" s="142">
        <f t="shared" si="45"/>
        <v>109615</v>
      </c>
      <c r="CK37" s="142">
        <f t="shared" si="45"/>
        <v>15140</v>
      </c>
      <c r="CL37" s="142">
        <f t="shared" si="45"/>
        <v>2500000</v>
      </c>
      <c r="CM37" s="142">
        <f t="shared" si="45"/>
        <v>282968</v>
      </c>
      <c r="CN37" s="142"/>
      <c r="CO37" s="142"/>
      <c r="CP37" s="142"/>
      <c r="CQ37" s="142">
        <f t="shared" si="45"/>
        <v>15000</v>
      </c>
      <c r="CR37" s="142">
        <f t="shared" si="45"/>
        <v>132360</v>
      </c>
      <c r="CS37" s="142">
        <f t="shared" si="45"/>
        <v>48411</v>
      </c>
      <c r="CT37" s="142">
        <f t="shared" si="45"/>
        <v>6400</v>
      </c>
      <c r="CU37" s="142">
        <f t="shared" si="45"/>
        <v>7500</v>
      </c>
      <c r="CV37" s="142">
        <f t="shared" si="45"/>
        <v>3950</v>
      </c>
      <c r="CW37" s="142">
        <f t="shared" si="45"/>
        <v>40672</v>
      </c>
      <c r="CX37" s="142">
        <f t="shared" si="45"/>
        <v>92000</v>
      </c>
      <c r="CY37" s="142">
        <f t="shared" si="45"/>
        <v>33061</v>
      </c>
      <c r="CZ37" s="142">
        <f t="shared" si="45"/>
        <v>0</v>
      </c>
      <c r="DA37" s="142">
        <f t="shared" si="45"/>
        <v>0</v>
      </c>
    </row>
    <row r="38" spans="1:105" s="125" customFormat="1" x14ac:dyDescent="0.2">
      <c r="A38" s="137" t="s">
        <v>67</v>
      </c>
      <c r="B38" s="125" t="s">
        <v>385</v>
      </c>
      <c r="C38" s="195">
        <v>2002</v>
      </c>
      <c r="D38" s="142">
        <f t="shared" ref="D38:S39" si="46">D148</f>
        <v>3000</v>
      </c>
      <c r="E38" s="142">
        <f t="shared" si="46"/>
        <v>183150</v>
      </c>
      <c r="F38" s="142">
        <f t="shared" si="46"/>
        <v>85488</v>
      </c>
      <c r="G38" s="142">
        <f t="shared" si="46"/>
        <v>30000</v>
      </c>
      <c r="H38" s="142">
        <f t="shared" si="46"/>
        <v>88300</v>
      </c>
      <c r="I38" s="142">
        <f t="shared" si="46"/>
        <v>152936</v>
      </c>
      <c r="J38" s="142">
        <f t="shared" si="46"/>
        <v>124000</v>
      </c>
      <c r="K38" s="142">
        <f t="shared" si="46"/>
        <v>25000</v>
      </c>
      <c r="L38" s="142">
        <f t="shared" si="46"/>
        <v>3000</v>
      </c>
      <c r="M38" s="142">
        <f t="shared" si="46"/>
        <v>107341</v>
      </c>
      <c r="N38" s="142">
        <f t="shared" si="46"/>
        <v>3100</v>
      </c>
      <c r="O38" s="142">
        <f t="shared" si="46"/>
        <v>21100</v>
      </c>
      <c r="P38" s="142">
        <f t="shared" si="46"/>
        <v>12500</v>
      </c>
      <c r="Q38" s="142">
        <f t="shared" si="46"/>
        <v>4210</v>
      </c>
      <c r="R38" s="142">
        <f t="shared" si="46"/>
        <v>65299</v>
      </c>
      <c r="S38" s="142">
        <f t="shared" si="46"/>
        <v>630000</v>
      </c>
      <c r="T38" s="142">
        <f t="shared" si="44"/>
        <v>208402</v>
      </c>
      <c r="U38" s="142">
        <f t="shared" si="44"/>
        <v>62569</v>
      </c>
      <c r="V38" s="142">
        <f t="shared" si="44"/>
        <v>8700</v>
      </c>
      <c r="W38" s="142">
        <f t="shared" si="44"/>
        <v>97125</v>
      </c>
      <c r="X38" s="142">
        <f t="shared" si="44"/>
        <v>41942</v>
      </c>
      <c r="Y38" s="142">
        <f t="shared" si="44"/>
        <v>27750</v>
      </c>
      <c r="Z38" s="142">
        <f t="shared" si="44"/>
        <v>8790</v>
      </c>
      <c r="AA38" s="142">
        <f t="shared" si="44"/>
        <v>1600</v>
      </c>
      <c r="AB38" s="142">
        <f t="shared" si="44"/>
        <v>4090</v>
      </c>
      <c r="AC38" s="142">
        <f t="shared" si="44"/>
        <v>175009</v>
      </c>
      <c r="AD38" s="142"/>
      <c r="AE38" s="142"/>
      <c r="AF38" s="142">
        <f t="shared" si="44"/>
        <v>21500</v>
      </c>
      <c r="AG38" s="142">
        <f t="shared" si="44"/>
        <v>109255</v>
      </c>
      <c r="AH38" s="142"/>
      <c r="AI38" s="142"/>
      <c r="AJ38" s="142">
        <f t="shared" si="44"/>
        <v>43728</v>
      </c>
      <c r="AK38" s="142">
        <f t="shared" si="44"/>
        <v>45000</v>
      </c>
      <c r="AL38" s="142">
        <f t="shared" si="44"/>
        <v>5825</v>
      </c>
      <c r="AM38" s="142">
        <f t="shared" si="44"/>
        <v>624016</v>
      </c>
      <c r="AN38" s="142">
        <f t="shared" si="44"/>
        <v>488916</v>
      </c>
      <c r="AO38" s="142">
        <f t="shared" si="44"/>
        <v>135100</v>
      </c>
      <c r="AP38" s="142">
        <f t="shared" si="44"/>
        <v>2433</v>
      </c>
      <c r="AQ38" s="142">
        <f t="shared" si="44"/>
        <v>10300</v>
      </c>
      <c r="AR38" s="142">
        <f t="shared" si="44"/>
        <v>353000</v>
      </c>
      <c r="AS38" s="142">
        <f t="shared" si="44"/>
        <v>2995200</v>
      </c>
      <c r="AT38" s="142"/>
      <c r="AU38" s="142"/>
      <c r="AV38" s="142">
        <f t="shared" si="44"/>
        <v>795000</v>
      </c>
      <c r="AW38" s="142">
        <f t="shared" si="44"/>
        <v>28000</v>
      </c>
      <c r="AX38" s="142">
        <f t="shared" si="44"/>
        <v>16500</v>
      </c>
      <c r="AY38" s="142">
        <f t="shared" si="44"/>
        <v>118000</v>
      </c>
      <c r="AZ38" s="142">
        <f t="shared" si="44"/>
        <v>211700</v>
      </c>
      <c r="BA38" s="142">
        <f t="shared" si="44"/>
        <v>21800</v>
      </c>
      <c r="BB38" s="142">
        <f t="shared" si="44"/>
        <v>32350</v>
      </c>
      <c r="BC38" s="142">
        <f t="shared" si="44"/>
        <v>334000</v>
      </c>
      <c r="BD38" s="142">
        <f t="shared" si="44"/>
        <v>24756</v>
      </c>
      <c r="BE38" s="142">
        <f t="shared" si="44"/>
        <v>16200</v>
      </c>
      <c r="BF38" s="142">
        <f t="shared" si="44"/>
        <v>43000</v>
      </c>
      <c r="BG38" s="142">
        <f t="shared" si="44"/>
        <v>80757</v>
      </c>
      <c r="BH38" s="142">
        <f t="shared" si="44"/>
        <v>70622</v>
      </c>
      <c r="BI38" s="142">
        <f t="shared" si="44"/>
        <v>10135</v>
      </c>
      <c r="BJ38" s="142">
        <f t="shared" si="44"/>
        <v>124317</v>
      </c>
      <c r="BK38" s="142">
        <f t="shared" si="44"/>
        <v>76917</v>
      </c>
      <c r="BL38" s="142">
        <f t="shared" si="44"/>
        <v>47400</v>
      </c>
      <c r="BM38" s="142">
        <f t="shared" si="44"/>
        <v>13839</v>
      </c>
      <c r="BN38" s="142">
        <f t="shared" si="44"/>
        <v>61447</v>
      </c>
      <c r="BO38" s="142">
        <f t="shared" si="44"/>
        <v>53000</v>
      </c>
      <c r="BP38" s="142">
        <f t="shared" si="44"/>
        <v>18977</v>
      </c>
      <c r="BQ38" s="142">
        <f t="shared" si="45"/>
        <v>147633</v>
      </c>
      <c r="BR38" s="142">
        <f t="shared" si="45"/>
        <v>26200</v>
      </c>
      <c r="BS38" s="142">
        <f t="shared" si="45"/>
        <v>30000</v>
      </c>
      <c r="BT38" s="142">
        <f t="shared" si="45"/>
        <v>143835</v>
      </c>
      <c r="BU38" s="142">
        <f t="shared" si="45"/>
        <v>20200</v>
      </c>
      <c r="BV38" s="142">
        <f t="shared" si="45"/>
        <v>6500</v>
      </c>
      <c r="BW38" s="142">
        <f t="shared" si="45"/>
        <v>77794</v>
      </c>
      <c r="BX38" s="142">
        <f t="shared" si="45"/>
        <v>74000</v>
      </c>
      <c r="BY38" s="142">
        <f t="shared" si="45"/>
        <v>2445</v>
      </c>
      <c r="BZ38" s="142">
        <f t="shared" si="45"/>
        <v>1349</v>
      </c>
      <c r="CA38" s="142">
        <f t="shared" si="45"/>
        <v>18450</v>
      </c>
      <c r="CB38" s="142">
        <f t="shared" si="45"/>
        <v>634985</v>
      </c>
      <c r="CC38" s="142">
        <f t="shared" si="45"/>
        <v>591985</v>
      </c>
      <c r="CD38" s="142">
        <f t="shared" si="45"/>
        <v>43000</v>
      </c>
      <c r="CE38" s="142">
        <f t="shared" si="45"/>
        <v>75000</v>
      </c>
      <c r="CF38" s="142">
        <f t="shared" si="45"/>
        <v>8125</v>
      </c>
      <c r="CG38" s="142">
        <f t="shared" si="45"/>
        <v>16603</v>
      </c>
      <c r="CH38" s="142">
        <f t="shared" si="45"/>
        <v>5336</v>
      </c>
      <c r="CI38" s="142">
        <f t="shared" si="45"/>
        <v>32000</v>
      </c>
      <c r="CJ38" s="142">
        <f t="shared" si="45"/>
        <v>109016</v>
      </c>
      <c r="CK38" s="142">
        <f t="shared" si="45"/>
        <v>15000</v>
      </c>
      <c r="CL38" s="142">
        <f t="shared" si="45"/>
        <v>2500000</v>
      </c>
      <c r="CM38" s="142">
        <f t="shared" si="45"/>
        <v>370964</v>
      </c>
      <c r="CN38" s="142"/>
      <c r="CO38" s="142"/>
      <c r="CP38" s="142"/>
      <c r="CQ38" s="142">
        <f t="shared" si="45"/>
        <v>15000</v>
      </c>
      <c r="CR38" s="142">
        <f t="shared" si="45"/>
        <v>132360</v>
      </c>
      <c r="CS38" s="142">
        <f t="shared" si="45"/>
        <v>48411</v>
      </c>
      <c r="CT38" s="142">
        <f t="shared" si="45"/>
        <v>11000</v>
      </c>
      <c r="CU38" s="142">
        <f t="shared" si="45"/>
        <v>7500</v>
      </c>
      <c r="CV38" s="142">
        <f t="shared" si="45"/>
        <v>8903</v>
      </c>
      <c r="CW38" s="142">
        <f t="shared" si="45"/>
        <v>65500</v>
      </c>
      <c r="CX38" s="142">
        <f t="shared" si="45"/>
        <v>92000</v>
      </c>
      <c r="CY38" s="142">
        <f t="shared" si="45"/>
        <v>33061</v>
      </c>
      <c r="CZ38" s="142">
        <f t="shared" si="45"/>
        <v>0</v>
      </c>
      <c r="DA38" s="142">
        <f t="shared" si="45"/>
        <v>0</v>
      </c>
    </row>
    <row r="39" spans="1:105" s="125" customFormat="1" x14ac:dyDescent="0.2">
      <c r="A39" s="137" t="s">
        <v>68</v>
      </c>
      <c r="B39" s="125" t="s">
        <v>383</v>
      </c>
      <c r="C39" s="195">
        <v>2002</v>
      </c>
      <c r="D39" s="142">
        <f t="shared" si="46"/>
        <v>0</v>
      </c>
      <c r="E39" s="142">
        <f t="shared" si="46"/>
        <v>187</v>
      </c>
      <c r="F39" s="142">
        <f t="shared" si="46"/>
        <v>0</v>
      </c>
      <c r="G39" s="142">
        <f t="shared" si="46"/>
        <v>0</v>
      </c>
      <c r="H39" s="142">
        <f t="shared" si="46"/>
        <v>0</v>
      </c>
      <c r="I39" s="142">
        <f t="shared" si="46"/>
        <v>0</v>
      </c>
      <c r="J39" s="142">
        <f t="shared" si="46"/>
        <v>0</v>
      </c>
      <c r="K39" s="142">
        <f t="shared" si="46"/>
        <v>0</v>
      </c>
      <c r="L39" s="142">
        <f t="shared" si="46"/>
        <v>3</v>
      </c>
      <c r="M39" s="142">
        <f t="shared" si="46"/>
        <v>0</v>
      </c>
      <c r="N39" s="142">
        <f t="shared" si="46"/>
        <v>0</v>
      </c>
      <c r="O39" s="142">
        <f t="shared" si="46"/>
        <v>0</v>
      </c>
      <c r="P39" s="142">
        <f t="shared" si="46"/>
        <v>0</v>
      </c>
      <c r="Q39" s="142">
        <f t="shared" si="46"/>
        <v>0</v>
      </c>
      <c r="R39" s="142">
        <f t="shared" si="46"/>
        <v>0</v>
      </c>
      <c r="S39" s="142">
        <f t="shared" si="46"/>
        <v>0</v>
      </c>
      <c r="T39" s="142">
        <f t="shared" si="44"/>
        <v>0</v>
      </c>
      <c r="U39" s="142">
        <f t="shared" si="44"/>
        <v>235</v>
      </c>
      <c r="V39" s="142">
        <f t="shared" si="44"/>
        <v>65</v>
      </c>
      <c r="W39" s="142">
        <f t="shared" si="44"/>
        <v>0</v>
      </c>
      <c r="X39" s="142">
        <f t="shared" si="44"/>
        <v>0</v>
      </c>
      <c r="Y39" s="142">
        <f t="shared" si="44"/>
        <v>1220</v>
      </c>
      <c r="Z39" s="142">
        <f t="shared" si="44"/>
        <v>9</v>
      </c>
      <c r="AA39" s="142">
        <f t="shared" si="44"/>
        <v>0</v>
      </c>
      <c r="AB39" s="142">
        <f t="shared" si="44"/>
        <v>3603</v>
      </c>
      <c r="AC39" s="142">
        <f t="shared" si="44"/>
        <v>176</v>
      </c>
      <c r="AD39" s="142"/>
      <c r="AE39" s="142"/>
      <c r="AF39" s="142">
        <f t="shared" si="44"/>
        <v>0</v>
      </c>
      <c r="AG39" s="142">
        <f t="shared" si="44"/>
        <v>0</v>
      </c>
      <c r="AH39" s="142"/>
      <c r="AI39" s="142"/>
      <c r="AJ39" s="142">
        <f t="shared" si="44"/>
        <v>5000</v>
      </c>
      <c r="AK39" s="142">
        <f t="shared" si="44"/>
        <v>0</v>
      </c>
      <c r="AL39" s="142">
        <f t="shared" si="44"/>
        <v>0</v>
      </c>
      <c r="AM39" s="142">
        <f t="shared" si="44"/>
        <v>58</v>
      </c>
      <c r="AN39" s="142">
        <f t="shared" si="44"/>
        <v>0</v>
      </c>
      <c r="AO39" s="142">
        <f t="shared" si="44"/>
        <v>58</v>
      </c>
      <c r="AP39" s="142">
        <f t="shared" si="44"/>
        <v>0</v>
      </c>
      <c r="AQ39" s="142">
        <f t="shared" si="44"/>
        <v>0</v>
      </c>
      <c r="AR39" s="142">
        <f t="shared" si="44"/>
        <v>0</v>
      </c>
      <c r="AS39" s="142">
        <f t="shared" si="44"/>
        <v>155836</v>
      </c>
      <c r="AT39" s="142"/>
      <c r="AU39" s="142"/>
      <c r="AV39" s="142">
        <f t="shared" si="44"/>
        <v>0</v>
      </c>
      <c r="AW39" s="142">
        <f t="shared" si="44"/>
        <v>902</v>
      </c>
      <c r="AX39" s="142">
        <f t="shared" si="44"/>
        <v>200</v>
      </c>
      <c r="AY39" s="142">
        <f t="shared" si="44"/>
        <v>0</v>
      </c>
      <c r="AZ39" s="142">
        <f t="shared" si="44"/>
        <v>0</v>
      </c>
      <c r="BA39" s="142">
        <f t="shared" si="44"/>
        <v>0</v>
      </c>
      <c r="BB39" s="142">
        <f t="shared" si="44"/>
        <v>50</v>
      </c>
      <c r="BC39" s="142">
        <f t="shared" si="44"/>
        <v>0</v>
      </c>
      <c r="BD39" s="142">
        <f t="shared" si="44"/>
        <v>0</v>
      </c>
      <c r="BE39" s="142">
        <f t="shared" si="44"/>
        <v>0</v>
      </c>
      <c r="BF39" s="142">
        <f t="shared" si="44"/>
        <v>0</v>
      </c>
      <c r="BG39" s="142">
        <f t="shared" si="44"/>
        <v>521</v>
      </c>
      <c r="BH39" s="142">
        <f t="shared" si="44"/>
        <v>0</v>
      </c>
      <c r="BI39" s="142">
        <f t="shared" si="44"/>
        <v>521</v>
      </c>
      <c r="BJ39" s="142">
        <f t="shared" si="44"/>
        <v>0</v>
      </c>
      <c r="BK39" s="142">
        <f t="shared" si="44"/>
        <v>0</v>
      </c>
      <c r="BL39" s="142">
        <f t="shared" si="44"/>
        <v>0</v>
      </c>
      <c r="BM39" s="142">
        <f t="shared" si="44"/>
        <v>210</v>
      </c>
      <c r="BN39" s="142">
        <f t="shared" si="44"/>
        <v>0</v>
      </c>
      <c r="BO39" s="142">
        <f t="shared" si="44"/>
        <v>0</v>
      </c>
      <c r="BP39" s="142">
        <f t="shared" si="44"/>
        <v>0</v>
      </c>
      <c r="BQ39" s="142">
        <f t="shared" si="45"/>
        <v>0</v>
      </c>
      <c r="BR39" s="142">
        <f t="shared" si="45"/>
        <v>0</v>
      </c>
      <c r="BS39" s="142">
        <f t="shared" si="45"/>
        <v>0</v>
      </c>
      <c r="BT39" s="142">
        <f t="shared" si="45"/>
        <v>0</v>
      </c>
      <c r="BU39" s="142">
        <f t="shared" si="45"/>
        <v>0</v>
      </c>
      <c r="BV39" s="142">
        <f t="shared" si="45"/>
        <v>14</v>
      </c>
      <c r="BW39" s="142">
        <f t="shared" si="45"/>
        <v>0</v>
      </c>
      <c r="BX39" s="142">
        <f t="shared" si="45"/>
        <v>0</v>
      </c>
      <c r="BY39" s="142">
        <f t="shared" si="45"/>
        <v>0</v>
      </c>
      <c r="BZ39" s="142">
        <f t="shared" si="45"/>
        <v>0</v>
      </c>
      <c r="CA39" s="142">
        <f t="shared" si="45"/>
        <v>0</v>
      </c>
      <c r="CB39" s="142">
        <f t="shared" si="45"/>
        <v>0</v>
      </c>
      <c r="CC39" s="142">
        <f t="shared" si="45"/>
        <v>0</v>
      </c>
      <c r="CD39" s="142">
        <f t="shared" si="45"/>
        <v>0</v>
      </c>
      <c r="CE39" s="142">
        <f t="shared" si="45"/>
        <v>100</v>
      </c>
      <c r="CF39" s="142">
        <f t="shared" si="45"/>
        <v>0</v>
      </c>
      <c r="CG39" s="142">
        <f t="shared" si="45"/>
        <v>0</v>
      </c>
      <c r="CH39" s="142">
        <f t="shared" si="45"/>
        <v>112</v>
      </c>
      <c r="CI39" s="142">
        <f t="shared" si="45"/>
        <v>0</v>
      </c>
      <c r="CJ39" s="142">
        <f t="shared" si="45"/>
        <v>0</v>
      </c>
      <c r="CK39" s="142">
        <f t="shared" si="45"/>
        <v>0</v>
      </c>
      <c r="CL39" s="142">
        <f t="shared" si="45"/>
        <v>0</v>
      </c>
      <c r="CM39" s="142">
        <f t="shared" si="45"/>
        <v>1608</v>
      </c>
      <c r="CN39" s="142"/>
      <c r="CO39" s="142"/>
      <c r="CP39" s="142"/>
      <c r="CQ39" s="142">
        <f t="shared" si="45"/>
        <v>2000</v>
      </c>
      <c r="CR39" s="142">
        <f t="shared" si="45"/>
        <v>0</v>
      </c>
      <c r="CS39" s="142">
        <f t="shared" si="45"/>
        <v>0</v>
      </c>
      <c r="CT39" s="142">
        <f t="shared" si="45"/>
        <v>0</v>
      </c>
      <c r="CU39" s="142">
        <f t="shared" si="45"/>
        <v>0</v>
      </c>
      <c r="CV39" s="142">
        <f t="shared" si="45"/>
        <v>0</v>
      </c>
      <c r="CW39" s="142">
        <f t="shared" si="45"/>
        <v>659</v>
      </c>
      <c r="CX39" s="142">
        <f t="shared" si="45"/>
        <v>0</v>
      </c>
      <c r="CY39" s="142">
        <f t="shared" si="45"/>
        <v>0</v>
      </c>
      <c r="CZ39" s="142">
        <f t="shared" si="45"/>
        <v>0</v>
      </c>
      <c r="DA39" s="142">
        <f t="shared" si="45"/>
        <v>0</v>
      </c>
    </row>
    <row r="40" spans="1:105" s="125" customFormat="1" x14ac:dyDescent="0.2">
      <c r="A40" s="137" t="s">
        <v>69</v>
      </c>
      <c r="B40" s="125" t="s">
        <v>382</v>
      </c>
      <c r="C40" s="195">
        <v>2002</v>
      </c>
      <c r="D40" s="142">
        <f t="shared" ref="D40:AG40" si="47">D151</f>
        <v>8622</v>
      </c>
      <c r="E40" s="142">
        <f t="shared" si="47"/>
        <v>222560</v>
      </c>
      <c r="F40" s="142">
        <f t="shared" si="47"/>
        <v>174559</v>
      </c>
      <c r="G40" s="142">
        <f t="shared" si="47"/>
        <v>59893</v>
      </c>
      <c r="H40" s="142">
        <f t="shared" si="47"/>
        <v>145652</v>
      </c>
      <c r="I40" s="142">
        <f t="shared" si="47"/>
        <v>285277</v>
      </c>
      <c r="J40" s="142">
        <f t="shared" si="47"/>
        <v>238272</v>
      </c>
      <c r="K40" s="142">
        <f t="shared" si="47"/>
        <v>27558</v>
      </c>
      <c r="L40" s="142">
        <f t="shared" si="47"/>
        <v>7172</v>
      </c>
      <c r="M40" s="142">
        <f t="shared" si="47"/>
        <v>151782</v>
      </c>
      <c r="N40" s="142">
        <f t="shared" si="47"/>
        <v>5798</v>
      </c>
      <c r="O40" s="142">
        <f t="shared" si="47"/>
        <v>62919</v>
      </c>
      <c r="P40" s="142">
        <f t="shared" si="47"/>
        <v>5731</v>
      </c>
      <c r="Q40" s="142">
        <f t="shared" si="47"/>
        <v>8070</v>
      </c>
      <c r="R40" s="142">
        <f t="shared" si="47"/>
        <v>29248</v>
      </c>
      <c r="S40" s="142">
        <f t="shared" si="47"/>
        <v>1214606</v>
      </c>
      <c r="T40" s="142">
        <f t="shared" si="47"/>
        <v>507</v>
      </c>
      <c r="U40" s="142">
        <f t="shared" si="47"/>
        <v>64822</v>
      </c>
      <c r="V40" s="142">
        <f t="shared" si="47"/>
        <v>13002</v>
      </c>
      <c r="W40" s="142">
        <f t="shared" si="47"/>
        <v>101188</v>
      </c>
      <c r="X40" s="142">
        <f t="shared" si="47"/>
        <v>94884</v>
      </c>
      <c r="Y40" s="142">
        <f t="shared" si="47"/>
        <v>46610</v>
      </c>
      <c r="Z40" s="142">
        <f t="shared" si="47"/>
        <v>15900</v>
      </c>
      <c r="AA40" s="142">
        <f t="shared" si="47"/>
        <v>12276</v>
      </c>
      <c r="AB40" s="142">
        <f t="shared" si="47"/>
        <v>47365</v>
      </c>
      <c r="AC40" s="142">
        <f t="shared" si="47"/>
        <v>175607</v>
      </c>
      <c r="AD40" s="142"/>
      <c r="AE40" s="142"/>
      <c r="AF40" s="142">
        <f t="shared" si="47"/>
        <v>27655</v>
      </c>
      <c r="AG40" s="142">
        <f t="shared" si="47"/>
        <v>236957</v>
      </c>
      <c r="AH40" s="142"/>
      <c r="AI40" s="142"/>
      <c r="AJ40" s="142">
        <f t="shared" ref="AJ40:BO40" si="48">AJ151</f>
        <v>72096</v>
      </c>
      <c r="AK40" s="142">
        <f t="shared" si="48"/>
        <v>85058</v>
      </c>
      <c r="AL40" s="142">
        <f t="shared" si="48"/>
        <v>20777</v>
      </c>
      <c r="AM40" s="142">
        <f t="shared" si="48"/>
        <v>1055744.1000000001</v>
      </c>
      <c r="AN40" s="142">
        <f t="shared" si="48"/>
        <v>823469.1</v>
      </c>
      <c r="AO40" s="142">
        <f t="shared" si="48"/>
        <v>232275</v>
      </c>
      <c r="AP40" s="142">
        <f t="shared" si="48"/>
        <v>5905</v>
      </c>
      <c r="AQ40" s="142">
        <f t="shared" si="48"/>
        <v>33790</v>
      </c>
      <c r="AR40" s="142">
        <f t="shared" si="48"/>
        <v>540000</v>
      </c>
      <c r="AS40" s="142">
        <f t="shared" si="48"/>
        <v>4294344</v>
      </c>
      <c r="AT40" s="142"/>
      <c r="AU40" s="142"/>
      <c r="AV40" s="142">
        <f t="shared" si="48"/>
        <v>1269578</v>
      </c>
      <c r="AW40" s="142">
        <f t="shared" si="48"/>
        <v>66369</v>
      </c>
      <c r="AX40" s="142">
        <f t="shared" si="48"/>
        <v>20644</v>
      </c>
      <c r="AY40" s="142">
        <f t="shared" si="48"/>
        <v>128652</v>
      </c>
      <c r="AZ40" s="142">
        <f t="shared" si="48"/>
        <v>325546</v>
      </c>
      <c r="BA40" s="142">
        <f t="shared" si="48"/>
        <v>43222</v>
      </c>
      <c r="BB40" s="142">
        <f t="shared" si="48"/>
        <v>39788</v>
      </c>
      <c r="BC40" s="142">
        <f t="shared" si="48"/>
        <v>523139</v>
      </c>
      <c r="BD40" s="142">
        <f t="shared" si="48"/>
        <v>32690</v>
      </c>
      <c r="BE40" s="142">
        <f t="shared" si="48"/>
        <v>37705</v>
      </c>
      <c r="BF40" s="142">
        <f t="shared" si="48"/>
        <v>93069</v>
      </c>
      <c r="BG40" s="142">
        <f t="shared" si="48"/>
        <v>116690</v>
      </c>
      <c r="BH40" s="142">
        <f t="shared" si="48"/>
        <v>108003</v>
      </c>
      <c r="BI40" s="142">
        <f t="shared" si="48"/>
        <v>8687</v>
      </c>
      <c r="BJ40" s="142">
        <f t="shared" si="48"/>
        <v>178785</v>
      </c>
      <c r="BK40" s="142">
        <f t="shared" si="48"/>
        <v>122200</v>
      </c>
      <c r="BL40" s="142">
        <f t="shared" si="48"/>
        <v>56585</v>
      </c>
      <c r="BM40" s="142">
        <f t="shared" si="48"/>
        <v>28098</v>
      </c>
      <c r="BN40" s="142">
        <f t="shared" si="48"/>
        <v>60282</v>
      </c>
      <c r="BO40" s="142">
        <f t="shared" si="48"/>
        <v>119700</v>
      </c>
      <c r="BP40" s="142">
        <f t="shared" ref="BP40:CU40" si="49">BP151</f>
        <v>24769</v>
      </c>
      <c r="BQ40" s="142">
        <f t="shared" si="49"/>
        <v>290267</v>
      </c>
      <c r="BR40" s="142">
        <f t="shared" si="49"/>
        <v>40771</v>
      </c>
      <c r="BS40" s="142">
        <f t="shared" si="49"/>
        <v>58480</v>
      </c>
      <c r="BT40" s="142">
        <f t="shared" si="49"/>
        <v>210000</v>
      </c>
      <c r="BU40" s="142">
        <f t="shared" si="49"/>
        <v>37988</v>
      </c>
      <c r="BV40" s="142">
        <f t="shared" si="49"/>
        <v>19182</v>
      </c>
      <c r="BW40" s="142">
        <f t="shared" si="49"/>
        <v>137199</v>
      </c>
      <c r="BX40" s="142">
        <f t="shared" si="49"/>
        <v>128685</v>
      </c>
      <c r="BY40" s="142">
        <f t="shared" si="49"/>
        <v>5953</v>
      </c>
      <c r="BZ40" s="142">
        <f t="shared" si="49"/>
        <v>2561</v>
      </c>
      <c r="CA40" s="142">
        <f t="shared" si="49"/>
        <v>35000</v>
      </c>
      <c r="CB40" s="142">
        <f t="shared" si="49"/>
        <v>1433988</v>
      </c>
      <c r="CC40" s="142">
        <f t="shared" si="49"/>
        <v>1017956</v>
      </c>
      <c r="CD40" s="142">
        <f t="shared" si="49"/>
        <v>416032</v>
      </c>
      <c r="CE40" s="142">
        <f t="shared" si="49"/>
        <v>138</v>
      </c>
      <c r="CF40" s="142">
        <f t="shared" si="49"/>
        <v>17140</v>
      </c>
      <c r="CG40" s="142">
        <f t="shared" si="49"/>
        <v>23030</v>
      </c>
      <c r="CH40" s="142">
        <f t="shared" si="49"/>
        <v>18850</v>
      </c>
      <c r="CI40" s="142">
        <f t="shared" si="49"/>
        <v>58183</v>
      </c>
      <c r="CJ40" s="142">
        <f t="shared" si="49"/>
        <v>189837</v>
      </c>
      <c r="CK40" s="142">
        <f t="shared" si="49"/>
        <v>37004</v>
      </c>
      <c r="CL40" s="142">
        <f t="shared" si="49"/>
        <v>4204000</v>
      </c>
      <c r="CM40" s="142">
        <f t="shared" si="49"/>
        <v>399031</v>
      </c>
      <c r="CN40" s="142"/>
      <c r="CO40" s="142"/>
      <c r="CP40" s="142"/>
      <c r="CQ40" s="142">
        <f t="shared" si="49"/>
        <v>19392</v>
      </c>
      <c r="CR40" s="142">
        <f t="shared" si="49"/>
        <v>213093</v>
      </c>
      <c r="CS40" s="142">
        <f t="shared" si="49"/>
        <v>93760</v>
      </c>
      <c r="CT40" s="142">
        <f t="shared" si="49"/>
        <v>15528</v>
      </c>
      <c r="CU40" s="142">
        <f t="shared" si="49"/>
        <v>24</v>
      </c>
      <c r="CV40" s="142">
        <f t="shared" ref="CV40:DA40" si="50">CV151</f>
        <v>11233</v>
      </c>
      <c r="CW40" s="142">
        <f t="shared" si="50"/>
        <v>0</v>
      </c>
      <c r="CX40" s="142">
        <f t="shared" si="50"/>
        <v>130557</v>
      </c>
      <c r="CY40" s="142">
        <f t="shared" si="50"/>
        <v>70698</v>
      </c>
      <c r="CZ40" s="142">
        <f t="shared" si="50"/>
        <v>0</v>
      </c>
      <c r="DA40" s="142">
        <f t="shared" si="50"/>
        <v>0</v>
      </c>
    </row>
    <row r="41" spans="1:105" s="125" customFormat="1" x14ac:dyDescent="0.2">
      <c r="A41" s="137" t="s">
        <v>70</v>
      </c>
      <c r="B41" s="125" t="s">
        <v>381</v>
      </c>
      <c r="C41" s="195">
        <v>2002</v>
      </c>
      <c r="D41" s="142">
        <f t="shared" ref="D41:AG41" si="51">D152</f>
        <v>8358</v>
      </c>
      <c r="E41" s="142">
        <f t="shared" si="51"/>
        <v>290733</v>
      </c>
      <c r="F41" s="142">
        <f t="shared" si="51"/>
        <v>213493</v>
      </c>
      <c r="G41" s="142">
        <f t="shared" si="51"/>
        <v>69987</v>
      </c>
      <c r="H41" s="142">
        <f t="shared" si="51"/>
        <v>178399</v>
      </c>
      <c r="I41" s="142">
        <f t="shared" si="51"/>
        <v>358237</v>
      </c>
      <c r="J41" s="142">
        <f t="shared" si="51"/>
        <v>280311</v>
      </c>
      <c r="K41" s="142">
        <f t="shared" si="51"/>
        <v>26150</v>
      </c>
      <c r="L41" s="142">
        <f t="shared" si="51"/>
        <v>7234</v>
      </c>
      <c r="M41" s="142">
        <f t="shared" si="51"/>
        <v>187436</v>
      </c>
      <c r="N41" s="142">
        <f t="shared" si="51"/>
        <v>6006</v>
      </c>
      <c r="O41" s="142">
        <f t="shared" si="51"/>
        <v>56946</v>
      </c>
      <c r="P41" s="142">
        <f t="shared" si="51"/>
        <v>4333</v>
      </c>
      <c r="Q41" s="142">
        <f t="shared" si="51"/>
        <v>8548</v>
      </c>
      <c r="R41" s="142">
        <f t="shared" si="51"/>
        <v>355729</v>
      </c>
      <c r="S41" s="142">
        <f t="shared" si="51"/>
        <v>1501741</v>
      </c>
      <c r="T41" s="142">
        <f t="shared" si="51"/>
        <v>640</v>
      </c>
      <c r="U41" s="142">
        <f t="shared" si="51"/>
        <v>65591</v>
      </c>
      <c r="V41" s="142">
        <f t="shared" si="51"/>
        <v>11755</v>
      </c>
      <c r="W41" s="142">
        <f t="shared" si="51"/>
        <v>136195</v>
      </c>
      <c r="X41" s="142">
        <f t="shared" si="51"/>
        <v>108780</v>
      </c>
      <c r="Y41" s="142">
        <f t="shared" si="51"/>
        <v>55790</v>
      </c>
      <c r="Z41" s="142">
        <f t="shared" si="51"/>
        <v>13335</v>
      </c>
      <c r="AA41" s="142">
        <f t="shared" si="51"/>
        <v>8863</v>
      </c>
      <c r="AB41" s="142">
        <f t="shared" si="51"/>
        <v>35439</v>
      </c>
      <c r="AC41" s="142">
        <f t="shared" si="51"/>
        <v>141910</v>
      </c>
      <c r="AD41" s="142"/>
      <c r="AE41" s="142"/>
      <c r="AF41" s="142">
        <f t="shared" si="51"/>
        <v>36517</v>
      </c>
      <c r="AG41" s="142">
        <f t="shared" si="51"/>
        <v>264088</v>
      </c>
      <c r="AH41" s="142"/>
      <c r="AI41" s="142"/>
      <c r="AJ41" s="142">
        <f t="shared" ref="AJ41:BO41" si="52">AJ152</f>
        <v>88607</v>
      </c>
      <c r="AK41" s="142">
        <f t="shared" si="52"/>
        <v>73588</v>
      </c>
      <c r="AL41" s="142">
        <f t="shared" si="52"/>
        <v>18647</v>
      </c>
      <c r="AM41" s="142">
        <f t="shared" si="52"/>
        <v>1318006.26</v>
      </c>
      <c r="AN41" s="142">
        <f t="shared" si="52"/>
        <v>1017089.26</v>
      </c>
      <c r="AO41" s="142">
        <f t="shared" si="52"/>
        <v>300917</v>
      </c>
      <c r="AP41" s="142">
        <f t="shared" si="52"/>
        <v>4029</v>
      </c>
      <c r="AQ41" s="142">
        <f t="shared" si="52"/>
        <v>29000</v>
      </c>
      <c r="AR41" s="142">
        <f t="shared" si="52"/>
        <v>656000</v>
      </c>
      <c r="AS41" s="142">
        <f t="shared" si="52"/>
        <v>3548137</v>
      </c>
      <c r="AT41" s="142"/>
      <c r="AU41" s="142"/>
      <c r="AV41" s="142">
        <f t="shared" si="52"/>
        <v>1433666</v>
      </c>
      <c r="AW41" s="142">
        <f t="shared" si="52"/>
        <v>66861</v>
      </c>
      <c r="AX41" s="142">
        <f t="shared" si="52"/>
        <v>18060</v>
      </c>
      <c r="AY41" s="142">
        <f t="shared" si="52"/>
        <v>114519</v>
      </c>
      <c r="AZ41" s="142">
        <f t="shared" si="52"/>
        <v>360765</v>
      </c>
      <c r="BA41" s="142">
        <f t="shared" si="52"/>
        <v>41012</v>
      </c>
      <c r="BB41" s="142">
        <f t="shared" si="52"/>
        <v>33945</v>
      </c>
      <c r="BC41" s="142">
        <f t="shared" si="52"/>
        <v>670874</v>
      </c>
      <c r="BD41" s="142">
        <f t="shared" si="52"/>
        <v>40990</v>
      </c>
      <c r="BE41" s="142">
        <f t="shared" si="52"/>
        <v>38396</v>
      </c>
      <c r="BF41" s="142">
        <f t="shared" si="52"/>
        <v>100389</v>
      </c>
      <c r="BG41" s="142">
        <f t="shared" si="52"/>
        <v>143570</v>
      </c>
      <c r="BH41" s="142">
        <f t="shared" si="52"/>
        <v>135510</v>
      </c>
      <c r="BI41" s="142">
        <f t="shared" si="52"/>
        <v>8060</v>
      </c>
      <c r="BJ41" s="142">
        <f t="shared" si="52"/>
        <v>240144</v>
      </c>
      <c r="BK41" s="142">
        <f t="shared" si="52"/>
        <v>171700</v>
      </c>
      <c r="BL41" s="142">
        <f t="shared" si="52"/>
        <v>68444</v>
      </c>
      <c r="BM41" s="142">
        <f t="shared" si="52"/>
        <v>45154</v>
      </c>
      <c r="BN41" s="142">
        <f t="shared" si="52"/>
        <v>72368</v>
      </c>
      <c r="BO41" s="142">
        <f t="shared" si="52"/>
        <v>86200</v>
      </c>
      <c r="BP41" s="142">
        <f t="shared" ref="BP41:CU41" si="53">BP152</f>
        <v>21520</v>
      </c>
      <c r="BQ41" s="142">
        <f t="shared" si="53"/>
        <v>341368</v>
      </c>
      <c r="BR41" s="142">
        <f t="shared" si="53"/>
        <v>42316</v>
      </c>
      <c r="BS41" s="142">
        <f t="shared" si="53"/>
        <v>63040</v>
      </c>
      <c r="BT41" s="142">
        <f t="shared" si="53"/>
        <v>222000</v>
      </c>
      <c r="BU41" s="142">
        <f t="shared" si="53"/>
        <v>32303</v>
      </c>
      <c r="BV41" s="142">
        <f t="shared" si="53"/>
        <v>11497</v>
      </c>
      <c r="BW41" s="142">
        <f t="shared" si="53"/>
        <v>138749</v>
      </c>
      <c r="BX41" s="142">
        <f t="shared" si="53"/>
        <v>131716</v>
      </c>
      <c r="BY41" s="142">
        <f t="shared" si="53"/>
        <v>5080</v>
      </c>
      <c r="BZ41" s="142">
        <f t="shared" si="53"/>
        <v>1953</v>
      </c>
      <c r="CA41" s="142">
        <f t="shared" si="53"/>
        <v>42630</v>
      </c>
      <c r="CB41" s="142">
        <f t="shared" si="53"/>
        <v>1756741</v>
      </c>
      <c r="CC41" s="142">
        <f t="shared" si="53"/>
        <v>1295278</v>
      </c>
      <c r="CD41" s="142">
        <f t="shared" si="53"/>
        <v>461463</v>
      </c>
      <c r="CE41" s="142">
        <f t="shared" si="53"/>
        <v>111</v>
      </c>
      <c r="CF41" s="142">
        <f t="shared" si="53"/>
        <v>17566</v>
      </c>
      <c r="CG41" s="142">
        <f t="shared" si="53"/>
        <v>21704</v>
      </c>
      <c r="CH41" s="142">
        <f t="shared" si="53"/>
        <v>15228</v>
      </c>
      <c r="CI41" s="142">
        <f t="shared" si="53"/>
        <v>70523</v>
      </c>
      <c r="CJ41" s="142">
        <f t="shared" si="53"/>
        <v>169159</v>
      </c>
      <c r="CK41" s="142">
        <f t="shared" si="53"/>
        <v>42560</v>
      </c>
      <c r="CL41" s="142">
        <f t="shared" si="53"/>
        <v>4770509</v>
      </c>
      <c r="CM41" s="142">
        <f t="shared" si="53"/>
        <v>443458</v>
      </c>
      <c r="CN41" s="142"/>
      <c r="CO41" s="142"/>
      <c r="CP41" s="142"/>
      <c r="CQ41" s="142">
        <f t="shared" si="53"/>
        <v>21580</v>
      </c>
      <c r="CR41" s="142">
        <f t="shared" si="53"/>
        <v>242930</v>
      </c>
      <c r="CS41" s="142">
        <f t="shared" si="53"/>
        <v>104299</v>
      </c>
      <c r="CT41" s="142">
        <f t="shared" si="53"/>
        <v>14258</v>
      </c>
      <c r="CU41" s="142">
        <f t="shared" si="53"/>
        <v>25</v>
      </c>
      <c r="CV41" s="142">
        <f t="shared" ref="CV41:DA41" si="54">CV152</f>
        <v>11157</v>
      </c>
      <c r="CW41" s="142">
        <f t="shared" si="54"/>
        <v>0</v>
      </c>
      <c r="CX41" s="142">
        <f t="shared" si="54"/>
        <v>157757</v>
      </c>
      <c r="CY41" s="142">
        <f t="shared" si="54"/>
        <v>76634</v>
      </c>
      <c r="CZ41" s="142">
        <f t="shared" si="54"/>
        <v>0</v>
      </c>
      <c r="DA41" s="142">
        <f t="shared" si="54"/>
        <v>0</v>
      </c>
    </row>
    <row r="42" spans="1:105" s="125" customFormat="1" x14ac:dyDescent="0.2">
      <c r="A42" s="200" t="s">
        <v>657</v>
      </c>
      <c r="C42" s="195">
        <f>C41</f>
        <v>2002</v>
      </c>
      <c r="D42" s="143">
        <f>MAX(D40:D41)</f>
        <v>8622</v>
      </c>
      <c r="E42" s="143">
        <f t="shared" ref="E42:BP42" si="55">MAX(E40:E41)</f>
        <v>290733</v>
      </c>
      <c r="F42" s="143">
        <f t="shared" si="55"/>
        <v>213493</v>
      </c>
      <c r="G42" s="143">
        <f t="shared" si="55"/>
        <v>69987</v>
      </c>
      <c r="H42" s="143">
        <f t="shared" si="55"/>
        <v>178399</v>
      </c>
      <c r="I42" s="143">
        <f t="shared" si="55"/>
        <v>358237</v>
      </c>
      <c r="J42" s="143">
        <f t="shared" si="55"/>
        <v>280311</v>
      </c>
      <c r="K42" s="143">
        <f t="shared" si="55"/>
        <v>27558</v>
      </c>
      <c r="L42" s="143">
        <f t="shared" si="55"/>
        <v>7234</v>
      </c>
      <c r="M42" s="143">
        <f t="shared" si="55"/>
        <v>187436</v>
      </c>
      <c r="N42" s="143">
        <f t="shared" si="55"/>
        <v>6006</v>
      </c>
      <c r="O42" s="143">
        <f t="shared" si="55"/>
        <v>62919</v>
      </c>
      <c r="P42" s="143">
        <f t="shared" si="55"/>
        <v>5731</v>
      </c>
      <c r="Q42" s="143">
        <f t="shared" si="55"/>
        <v>8548</v>
      </c>
      <c r="R42" s="143">
        <f t="shared" si="55"/>
        <v>355729</v>
      </c>
      <c r="S42" s="143">
        <f t="shared" si="55"/>
        <v>1501741</v>
      </c>
      <c r="T42" s="143">
        <f t="shared" si="55"/>
        <v>640</v>
      </c>
      <c r="U42" s="143">
        <f t="shared" si="55"/>
        <v>65591</v>
      </c>
      <c r="V42" s="143">
        <f t="shared" si="55"/>
        <v>13002</v>
      </c>
      <c r="W42" s="143">
        <f t="shared" si="55"/>
        <v>136195</v>
      </c>
      <c r="X42" s="143">
        <f t="shared" si="55"/>
        <v>108780</v>
      </c>
      <c r="Y42" s="143">
        <f t="shared" si="55"/>
        <v>55790</v>
      </c>
      <c r="Z42" s="143">
        <f t="shared" si="55"/>
        <v>15900</v>
      </c>
      <c r="AA42" s="143">
        <f t="shared" si="55"/>
        <v>12276</v>
      </c>
      <c r="AB42" s="143">
        <f t="shared" si="55"/>
        <v>47365</v>
      </c>
      <c r="AC42" s="143">
        <f t="shared" si="55"/>
        <v>175607</v>
      </c>
      <c r="AD42" s="143"/>
      <c r="AE42" s="143"/>
      <c r="AF42" s="143">
        <f t="shared" si="55"/>
        <v>36517</v>
      </c>
      <c r="AG42" s="143">
        <f t="shared" si="55"/>
        <v>264088</v>
      </c>
      <c r="AH42" s="143"/>
      <c r="AI42" s="143"/>
      <c r="AJ42" s="143">
        <f t="shared" si="55"/>
        <v>88607</v>
      </c>
      <c r="AK42" s="143">
        <f t="shared" si="55"/>
        <v>85058</v>
      </c>
      <c r="AL42" s="143">
        <f t="shared" si="55"/>
        <v>20777</v>
      </c>
      <c r="AM42" s="143">
        <f t="shared" si="55"/>
        <v>1318006.26</v>
      </c>
      <c r="AN42" s="143">
        <f t="shared" si="55"/>
        <v>1017089.26</v>
      </c>
      <c r="AO42" s="143">
        <f t="shared" si="55"/>
        <v>300917</v>
      </c>
      <c r="AP42" s="143">
        <f t="shared" si="55"/>
        <v>5905</v>
      </c>
      <c r="AQ42" s="143">
        <f t="shared" si="55"/>
        <v>33790</v>
      </c>
      <c r="AR42" s="143">
        <f t="shared" si="55"/>
        <v>656000</v>
      </c>
      <c r="AS42" s="143">
        <f t="shared" si="55"/>
        <v>4294344</v>
      </c>
      <c r="AT42" s="143"/>
      <c r="AU42" s="143"/>
      <c r="AV42" s="143">
        <f t="shared" si="55"/>
        <v>1433666</v>
      </c>
      <c r="AW42" s="143">
        <f t="shared" si="55"/>
        <v>66861</v>
      </c>
      <c r="AX42" s="143">
        <f t="shared" si="55"/>
        <v>20644</v>
      </c>
      <c r="AY42" s="143">
        <f t="shared" si="55"/>
        <v>128652</v>
      </c>
      <c r="AZ42" s="143">
        <f t="shared" si="55"/>
        <v>360765</v>
      </c>
      <c r="BA42" s="143">
        <f t="shared" si="55"/>
        <v>43222</v>
      </c>
      <c r="BB42" s="143">
        <f t="shared" si="55"/>
        <v>39788</v>
      </c>
      <c r="BC42" s="143">
        <f t="shared" si="55"/>
        <v>670874</v>
      </c>
      <c r="BD42" s="143">
        <f t="shared" si="55"/>
        <v>40990</v>
      </c>
      <c r="BE42" s="143">
        <f t="shared" si="55"/>
        <v>38396</v>
      </c>
      <c r="BF42" s="143">
        <f t="shared" si="55"/>
        <v>100389</v>
      </c>
      <c r="BG42" s="143">
        <f t="shared" si="55"/>
        <v>143570</v>
      </c>
      <c r="BH42" s="143">
        <f t="shared" si="55"/>
        <v>135510</v>
      </c>
      <c r="BI42" s="143">
        <f t="shared" si="55"/>
        <v>8687</v>
      </c>
      <c r="BJ42" s="143">
        <f t="shared" si="55"/>
        <v>240144</v>
      </c>
      <c r="BK42" s="143">
        <f t="shared" si="55"/>
        <v>171700</v>
      </c>
      <c r="BL42" s="143">
        <f t="shared" si="55"/>
        <v>68444</v>
      </c>
      <c r="BM42" s="143">
        <f t="shared" si="55"/>
        <v>45154</v>
      </c>
      <c r="BN42" s="143">
        <f t="shared" si="55"/>
        <v>72368</v>
      </c>
      <c r="BO42" s="143">
        <f t="shared" si="55"/>
        <v>119700</v>
      </c>
      <c r="BP42" s="143">
        <f t="shared" si="55"/>
        <v>24769</v>
      </c>
      <c r="BQ42" s="143">
        <f t="shared" ref="BQ42:CC42" si="56">MAX(BQ40:BQ41)</f>
        <v>341368</v>
      </c>
      <c r="BR42" s="143">
        <f t="shared" si="56"/>
        <v>42316</v>
      </c>
      <c r="BS42" s="143">
        <f t="shared" si="56"/>
        <v>63040</v>
      </c>
      <c r="BT42" s="143">
        <f t="shared" si="56"/>
        <v>222000</v>
      </c>
      <c r="BU42" s="143">
        <f t="shared" si="56"/>
        <v>37988</v>
      </c>
      <c r="BV42" s="143">
        <f t="shared" si="56"/>
        <v>19182</v>
      </c>
      <c r="BW42" s="143">
        <f t="shared" si="56"/>
        <v>138749</v>
      </c>
      <c r="BX42" s="143">
        <f t="shared" si="56"/>
        <v>131716</v>
      </c>
      <c r="BY42" s="143">
        <f t="shared" si="56"/>
        <v>5953</v>
      </c>
      <c r="BZ42" s="143">
        <f t="shared" si="56"/>
        <v>2561</v>
      </c>
      <c r="CA42" s="143">
        <f t="shared" si="56"/>
        <v>42630</v>
      </c>
      <c r="CB42" s="143">
        <f t="shared" si="56"/>
        <v>1756741</v>
      </c>
      <c r="CC42" s="143">
        <f t="shared" si="56"/>
        <v>1295278</v>
      </c>
    </row>
    <row r="43" spans="1:105" s="125" customFormat="1" x14ac:dyDescent="0.2">
      <c r="A43" s="137" t="s">
        <v>71</v>
      </c>
      <c r="B43" s="125" t="s">
        <v>380</v>
      </c>
      <c r="C43" s="195">
        <v>2002</v>
      </c>
      <c r="D43" s="142">
        <f t="shared" ref="D43:S43" si="57">D153</f>
        <v>7950</v>
      </c>
      <c r="E43" s="142">
        <f t="shared" si="57"/>
        <v>245250</v>
      </c>
      <c r="F43" s="142">
        <f t="shared" si="57"/>
        <v>177471</v>
      </c>
      <c r="G43" s="142">
        <f t="shared" si="57"/>
        <v>50601</v>
      </c>
      <c r="H43" s="142">
        <f t="shared" si="57"/>
        <v>144486</v>
      </c>
      <c r="I43" s="142">
        <f t="shared" si="57"/>
        <v>287182</v>
      </c>
      <c r="J43" s="142">
        <f t="shared" si="57"/>
        <v>243914</v>
      </c>
      <c r="K43" s="142">
        <f t="shared" si="57"/>
        <v>25438</v>
      </c>
      <c r="L43" s="142">
        <f t="shared" si="57"/>
        <v>5457</v>
      </c>
      <c r="M43" s="142">
        <f t="shared" si="57"/>
        <v>151195</v>
      </c>
      <c r="N43" s="142">
        <f t="shared" si="57"/>
        <v>5448</v>
      </c>
      <c r="O43" s="142">
        <f t="shared" si="57"/>
        <v>56543</v>
      </c>
      <c r="P43" s="142">
        <f t="shared" si="57"/>
        <v>4573</v>
      </c>
      <c r="Q43" s="142">
        <f t="shared" si="57"/>
        <v>1454</v>
      </c>
      <c r="R43" s="142">
        <f t="shared" si="57"/>
        <v>324109</v>
      </c>
      <c r="S43" s="142">
        <f t="shared" si="57"/>
        <v>1239019</v>
      </c>
      <c r="T43" s="142">
        <f t="shared" ref="T43:BP43" si="58">T153</f>
        <v>526</v>
      </c>
      <c r="U43" s="142">
        <f t="shared" si="58"/>
        <v>52716</v>
      </c>
      <c r="V43" s="142">
        <f t="shared" si="58"/>
        <v>10822</v>
      </c>
      <c r="W43" s="142">
        <f t="shared" si="58"/>
        <v>99338</v>
      </c>
      <c r="X43" s="142">
        <f t="shared" si="58"/>
        <v>81964</v>
      </c>
      <c r="Y43" s="142">
        <f t="shared" si="58"/>
        <v>46930</v>
      </c>
      <c r="Z43" s="142">
        <f t="shared" si="58"/>
        <v>12900</v>
      </c>
      <c r="AA43" s="142">
        <f t="shared" si="58"/>
        <v>1762</v>
      </c>
      <c r="AB43" s="142">
        <f t="shared" si="58"/>
        <v>33115</v>
      </c>
      <c r="AC43" s="142">
        <f t="shared" si="58"/>
        <v>145444</v>
      </c>
      <c r="AD43" s="142"/>
      <c r="AE43" s="142"/>
      <c r="AF43" s="142">
        <f t="shared" si="58"/>
        <v>28340</v>
      </c>
      <c r="AG43" s="142">
        <f t="shared" si="58"/>
        <v>238179</v>
      </c>
      <c r="AH43" s="142"/>
      <c r="AI43" s="142"/>
      <c r="AJ43" s="142">
        <f t="shared" si="58"/>
        <v>70062</v>
      </c>
      <c r="AK43" s="142">
        <f t="shared" si="58"/>
        <v>74000</v>
      </c>
      <c r="AL43" s="142">
        <f t="shared" si="58"/>
        <v>18455</v>
      </c>
      <c r="AM43" s="142">
        <f t="shared" si="58"/>
        <v>1137563.23</v>
      </c>
      <c r="AN43" s="142">
        <f t="shared" si="58"/>
        <v>888350.23</v>
      </c>
      <c r="AO43" s="142">
        <f t="shared" si="58"/>
        <v>249213</v>
      </c>
      <c r="AP43" s="142">
        <f t="shared" si="58"/>
        <v>4264</v>
      </c>
      <c r="AQ43" s="142">
        <f t="shared" si="58"/>
        <v>29148</v>
      </c>
      <c r="AR43" s="142">
        <f t="shared" si="58"/>
        <v>551000</v>
      </c>
      <c r="AS43" s="142">
        <f t="shared" si="58"/>
        <v>3635190</v>
      </c>
      <c r="AT43" s="142"/>
      <c r="AU43" s="142"/>
      <c r="AV43" s="142">
        <f t="shared" si="58"/>
        <v>1223234</v>
      </c>
      <c r="AW43" s="142">
        <f t="shared" si="58"/>
        <v>50254</v>
      </c>
      <c r="AX43" s="142">
        <f t="shared" si="58"/>
        <v>17640</v>
      </c>
      <c r="AY43" s="142">
        <f t="shared" si="58"/>
        <v>113884</v>
      </c>
      <c r="AZ43" s="142">
        <f t="shared" si="58"/>
        <v>319892</v>
      </c>
      <c r="BA43" s="142">
        <f t="shared" si="58"/>
        <v>40396</v>
      </c>
      <c r="BB43" s="142">
        <f t="shared" si="58"/>
        <v>34332</v>
      </c>
      <c r="BC43" s="142">
        <f t="shared" si="58"/>
        <v>550277</v>
      </c>
      <c r="BD43" s="142">
        <f t="shared" si="58"/>
        <v>44410</v>
      </c>
      <c r="BE43" s="142">
        <f t="shared" si="58"/>
        <v>30000</v>
      </c>
      <c r="BF43" s="142">
        <f t="shared" si="58"/>
        <v>89375</v>
      </c>
      <c r="BG43" s="142">
        <f t="shared" si="58"/>
        <v>121315</v>
      </c>
      <c r="BH43" s="142">
        <f t="shared" si="58"/>
        <v>113769</v>
      </c>
      <c r="BI43" s="142">
        <f t="shared" si="58"/>
        <v>7546</v>
      </c>
      <c r="BJ43" s="142">
        <f t="shared" si="58"/>
        <v>189295</v>
      </c>
      <c r="BK43" s="142">
        <f t="shared" si="58"/>
        <v>131500</v>
      </c>
      <c r="BL43" s="142">
        <f t="shared" si="58"/>
        <v>57795</v>
      </c>
      <c r="BM43" s="142">
        <f t="shared" si="58"/>
        <v>30149</v>
      </c>
      <c r="BN43" s="142">
        <f t="shared" si="58"/>
        <v>60633</v>
      </c>
      <c r="BO43" s="142">
        <f t="shared" si="58"/>
        <v>93700</v>
      </c>
      <c r="BP43" s="142">
        <f t="shared" si="58"/>
        <v>22296</v>
      </c>
      <c r="BQ43" s="142">
        <f t="shared" ref="BQ43:DA43" si="59">BQ153</f>
        <v>288460</v>
      </c>
      <c r="BR43" s="142">
        <f t="shared" si="59"/>
        <v>38549</v>
      </c>
      <c r="BS43" s="142">
        <f t="shared" si="59"/>
        <v>54440</v>
      </c>
      <c r="BT43" s="142">
        <f t="shared" si="59"/>
        <v>189000</v>
      </c>
      <c r="BU43" s="142">
        <f t="shared" si="59"/>
        <v>31916</v>
      </c>
      <c r="BV43" s="142">
        <f t="shared" si="59"/>
        <v>14483</v>
      </c>
      <c r="BW43" s="142">
        <f t="shared" si="59"/>
        <v>125579</v>
      </c>
      <c r="BX43" s="142">
        <f t="shared" si="59"/>
        <v>118196</v>
      </c>
      <c r="BY43" s="142">
        <f t="shared" si="59"/>
        <v>5211</v>
      </c>
      <c r="BZ43" s="142">
        <f t="shared" si="59"/>
        <v>2172</v>
      </c>
      <c r="CA43" s="142">
        <f t="shared" si="59"/>
        <v>35560</v>
      </c>
      <c r="CB43" s="142">
        <f t="shared" si="59"/>
        <v>1117973</v>
      </c>
      <c r="CC43" s="142">
        <f t="shared" si="59"/>
        <v>1044849</v>
      </c>
      <c r="CD43" s="142">
        <f t="shared" si="59"/>
        <v>73124</v>
      </c>
      <c r="CE43" s="142">
        <f t="shared" si="59"/>
        <v>113</v>
      </c>
      <c r="CF43" s="142">
        <f t="shared" si="59"/>
        <v>16110</v>
      </c>
      <c r="CG43" s="142">
        <f t="shared" si="59"/>
        <v>21171</v>
      </c>
      <c r="CH43" s="142">
        <f t="shared" si="59"/>
        <v>15136</v>
      </c>
      <c r="CI43" s="142">
        <f t="shared" si="59"/>
        <v>58931</v>
      </c>
      <c r="CJ43" s="142">
        <f t="shared" si="59"/>
        <v>165652</v>
      </c>
      <c r="CK43" s="142">
        <f t="shared" si="59"/>
        <v>36470</v>
      </c>
      <c r="CL43" s="142">
        <f t="shared" si="59"/>
        <v>4147288</v>
      </c>
      <c r="CM43" s="142">
        <f t="shared" si="59"/>
        <v>388465</v>
      </c>
      <c r="CN43" s="142"/>
      <c r="CO43" s="142"/>
      <c r="CP43" s="142"/>
      <c r="CQ43" s="142">
        <f t="shared" si="59"/>
        <v>18430</v>
      </c>
      <c r="CR43" s="142">
        <f t="shared" si="59"/>
        <v>211444</v>
      </c>
      <c r="CS43" s="142">
        <f t="shared" si="59"/>
        <v>89900</v>
      </c>
      <c r="CT43" s="142">
        <f t="shared" si="59"/>
        <v>14074</v>
      </c>
      <c r="CU43" s="142">
        <f t="shared" si="59"/>
        <v>22</v>
      </c>
      <c r="CV43" s="142">
        <f t="shared" si="59"/>
        <v>10356</v>
      </c>
      <c r="CW43" s="142">
        <f t="shared" si="59"/>
        <v>0</v>
      </c>
      <c r="CX43" s="142">
        <f t="shared" si="59"/>
        <v>128786</v>
      </c>
      <c r="CY43" s="142">
        <f t="shared" si="59"/>
        <v>67080</v>
      </c>
      <c r="CZ43" s="142">
        <f t="shared" si="59"/>
        <v>0</v>
      </c>
      <c r="DA43" s="142">
        <f t="shared" si="59"/>
        <v>0</v>
      </c>
    </row>
    <row r="44" spans="1:105" s="125" customFormat="1" x14ac:dyDescent="0.2">
      <c r="A44" s="137" t="s">
        <v>72</v>
      </c>
      <c r="B44" s="125" t="s">
        <v>379</v>
      </c>
      <c r="C44" s="195">
        <v>2002</v>
      </c>
      <c r="D44" s="142">
        <f>D155</f>
        <v>92.5</v>
      </c>
      <c r="E44" s="142">
        <f t="shared" ref="E44:BP46" si="60">E155</f>
        <v>1312</v>
      </c>
      <c r="F44" s="142">
        <f t="shared" si="60"/>
        <v>766.9</v>
      </c>
      <c r="G44" s="142">
        <f t="shared" si="60"/>
        <v>432</v>
      </c>
      <c r="H44" s="142">
        <f t="shared" si="60"/>
        <v>444</v>
      </c>
      <c r="I44" s="142">
        <f t="shared" si="60"/>
        <v>1392</v>
      </c>
      <c r="J44" s="142">
        <f t="shared" si="60"/>
        <v>1049</v>
      </c>
      <c r="K44" s="142">
        <f t="shared" si="60"/>
        <v>136.9</v>
      </c>
      <c r="L44" s="142">
        <f t="shared" si="60"/>
        <v>27.5</v>
      </c>
      <c r="M44" s="142">
        <f t="shared" si="60"/>
        <v>743.3</v>
      </c>
      <c r="N44" s="142">
        <f t="shared" si="60"/>
        <v>21</v>
      </c>
      <c r="O44" s="142">
        <f t="shared" si="60"/>
        <v>281</v>
      </c>
      <c r="P44" s="142">
        <f t="shared" si="60"/>
        <v>27</v>
      </c>
      <c r="Q44" s="142">
        <f t="shared" si="60"/>
        <v>7.6</v>
      </c>
      <c r="R44" s="142">
        <f t="shared" si="60"/>
        <v>132.19999999999999</v>
      </c>
      <c r="S44" s="142">
        <f t="shared" si="60"/>
        <v>4870</v>
      </c>
      <c r="T44" s="142">
        <f t="shared" si="60"/>
        <v>1239.7</v>
      </c>
      <c r="U44" s="142">
        <f t="shared" si="60"/>
        <v>251</v>
      </c>
      <c r="V44" s="142">
        <f t="shared" si="60"/>
        <v>133.19999999999999</v>
      </c>
      <c r="W44" s="142">
        <f t="shared" si="60"/>
        <v>408.1</v>
      </c>
      <c r="X44" s="142">
        <f t="shared" si="60"/>
        <v>274.89999999999998</v>
      </c>
      <c r="Y44" s="142">
        <f t="shared" si="60"/>
        <v>473.1</v>
      </c>
      <c r="Z44" s="142">
        <f t="shared" si="60"/>
        <v>76.599999999999994</v>
      </c>
      <c r="AA44" s="142">
        <f t="shared" si="60"/>
        <v>8.1</v>
      </c>
      <c r="AB44" s="142">
        <f t="shared" si="60"/>
        <v>1828.7</v>
      </c>
      <c r="AC44" s="142">
        <f t="shared" si="60"/>
        <v>870.6</v>
      </c>
      <c r="AD44" s="142"/>
      <c r="AE44" s="142"/>
      <c r="AF44" s="142">
        <f t="shared" si="60"/>
        <v>215.6</v>
      </c>
      <c r="AG44" s="142">
        <f t="shared" si="60"/>
        <v>893.1</v>
      </c>
      <c r="AH44" s="142"/>
      <c r="AI44" s="142"/>
      <c r="AJ44" s="142">
        <f t="shared" si="60"/>
        <v>1616</v>
      </c>
      <c r="AK44" s="142">
        <f t="shared" si="60"/>
        <v>746.5</v>
      </c>
      <c r="AL44" s="142">
        <f t="shared" si="60"/>
        <v>68.400000000000006</v>
      </c>
      <c r="AM44" s="142">
        <f t="shared" si="60"/>
        <v>3178</v>
      </c>
      <c r="AN44" s="142">
        <f t="shared" si="60"/>
        <v>2450</v>
      </c>
      <c r="AO44" s="142">
        <f t="shared" si="60"/>
        <v>728</v>
      </c>
      <c r="AP44" s="142">
        <f t="shared" si="60"/>
        <v>22.6</v>
      </c>
      <c r="AQ44" s="142">
        <f t="shared" si="60"/>
        <v>64.900000000000006</v>
      </c>
      <c r="AR44" s="142">
        <f t="shared" si="60"/>
        <v>2189</v>
      </c>
      <c r="AS44" s="142">
        <f t="shared" si="60"/>
        <v>118710.39999999999</v>
      </c>
      <c r="AT44" s="142"/>
      <c r="AU44" s="142"/>
      <c r="AV44" s="142">
        <f t="shared" si="60"/>
        <v>4830</v>
      </c>
      <c r="AW44" s="142">
        <f t="shared" si="60"/>
        <v>584</v>
      </c>
      <c r="AX44" s="142">
        <f t="shared" si="60"/>
        <v>98</v>
      </c>
      <c r="AY44" s="142">
        <f t="shared" si="60"/>
        <v>347.9</v>
      </c>
      <c r="AZ44" s="142">
        <f t="shared" si="60"/>
        <v>1675</v>
      </c>
      <c r="BA44" s="142">
        <f t="shared" si="60"/>
        <v>100</v>
      </c>
      <c r="BB44" s="142">
        <f t="shared" si="60"/>
        <v>652</v>
      </c>
      <c r="BC44" s="142">
        <f t="shared" si="60"/>
        <v>2459</v>
      </c>
      <c r="BD44" s="142">
        <f t="shared" si="60"/>
        <v>106.6</v>
      </c>
      <c r="BE44" s="142">
        <f t="shared" si="60"/>
        <v>105.6</v>
      </c>
      <c r="BF44" s="142">
        <f t="shared" si="60"/>
        <v>700.5</v>
      </c>
      <c r="BG44" s="142">
        <f t="shared" si="60"/>
        <v>956.7</v>
      </c>
      <c r="BH44" s="142">
        <f t="shared" si="60"/>
        <v>614</v>
      </c>
      <c r="BI44" s="142">
        <f t="shared" si="60"/>
        <v>342.7</v>
      </c>
      <c r="BJ44" s="142">
        <f t="shared" si="60"/>
        <v>1960</v>
      </c>
      <c r="BK44" s="142">
        <f t="shared" si="60"/>
        <v>760</v>
      </c>
      <c r="BL44" s="142">
        <f t="shared" si="60"/>
        <v>1200</v>
      </c>
      <c r="BM44" s="142">
        <f t="shared" si="60"/>
        <v>317.60000000000002</v>
      </c>
      <c r="BN44" s="142">
        <f t="shared" si="60"/>
        <v>745</v>
      </c>
      <c r="BO44" s="142">
        <f t="shared" si="60"/>
        <v>560</v>
      </c>
      <c r="BP44" s="142">
        <f t="shared" si="60"/>
        <v>370</v>
      </c>
      <c r="BQ44" s="142">
        <f t="shared" ref="BQ44:DA46" si="61">BQ155</f>
        <v>1255</v>
      </c>
      <c r="BR44" s="142">
        <f t="shared" si="61"/>
        <v>141.5</v>
      </c>
      <c r="BS44" s="142">
        <f t="shared" si="61"/>
        <v>280.3</v>
      </c>
      <c r="BT44" s="142">
        <f t="shared" si="61"/>
        <v>1455</v>
      </c>
      <c r="BU44" s="142">
        <f t="shared" si="61"/>
        <v>147.4</v>
      </c>
      <c r="BV44" s="142">
        <f t="shared" si="61"/>
        <v>128</v>
      </c>
      <c r="BW44" s="142">
        <f t="shared" si="61"/>
        <v>523.1</v>
      </c>
      <c r="BX44" s="142">
        <f t="shared" si="61"/>
        <v>489</v>
      </c>
      <c r="BY44" s="142">
        <f t="shared" si="61"/>
        <v>23.3</v>
      </c>
      <c r="BZ44" s="142">
        <f t="shared" si="61"/>
        <v>10.8</v>
      </c>
      <c r="CA44" s="142">
        <f t="shared" si="61"/>
        <v>267</v>
      </c>
      <c r="CB44" s="142">
        <f t="shared" si="61"/>
        <v>5429.3</v>
      </c>
      <c r="CC44" s="142">
        <f t="shared" si="61"/>
        <v>5073</v>
      </c>
      <c r="CD44" s="142">
        <f t="shared" si="61"/>
        <v>356.3</v>
      </c>
      <c r="CE44" s="142">
        <f t="shared" si="61"/>
        <v>710</v>
      </c>
      <c r="CF44" s="142">
        <f t="shared" si="61"/>
        <v>70</v>
      </c>
      <c r="CG44" s="142">
        <f t="shared" si="61"/>
        <v>84.4</v>
      </c>
      <c r="CH44" s="142">
        <f t="shared" si="61"/>
        <v>202.9</v>
      </c>
      <c r="CI44" s="142">
        <f t="shared" si="61"/>
        <v>244</v>
      </c>
      <c r="CJ44" s="142">
        <f t="shared" si="61"/>
        <v>135.1</v>
      </c>
      <c r="CK44" s="142">
        <f t="shared" si="61"/>
        <v>134</v>
      </c>
      <c r="CL44" s="142">
        <f t="shared" si="61"/>
        <v>16638</v>
      </c>
      <c r="CM44" s="142">
        <f t="shared" si="61"/>
        <v>1584.7</v>
      </c>
      <c r="CN44" s="142"/>
      <c r="CO44" s="142"/>
      <c r="CP44" s="142"/>
      <c r="CQ44" s="142">
        <f t="shared" si="61"/>
        <v>196.7</v>
      </c>
      <c r="CR44" s="142">
        <f t="shared" si="61"/>
        <v>1292</v>
      </c>
      <c r="CS44" s="142">
        <f t="shared" si="61"/>
        <v>411.4</v>
      </c>
      <c r="CT44" s="142">
        <f t="shared" si="61"/>
        <v>122</v>
      </c>
      <c r="CU44" s="142">
        <f t="shared" si="61"/>
        <v>65.099999999999994</v>
      </c>
      <c r="CV44" s="142">
        <f t="shared" si="61"/>
        <v>22.1</v>
      </c>
      <c r="CW44" s="142">
        <f t="shared" si="61"/>
        <v>375.8</v>
      </c>
      <c r="CX44" s="142">
        <f t="shared" si="61"/>
        <v>898.8</v>
      </c>
      <c r="CY44" s="142">
        <f t="shared" si="61"/>
        <v>245.8</v>
      </c>
      <c r="CZ44" s="142">
        <f t="shared" si="61"/>
        <v>0</v>
      </c>
      <c r="DA44" s="142">
        <f t="shared" si="61"/>
        <v>0</v>
      </c>
    </row>
    <row r="45" spans="1:105" s="125" customFormat="1" x14ac:dyDescent="0.2">
      <c r="A45" s="137" t="s">
        <v>73</v>
      </c>
      <c r="B45" s="125" t="s">
        <v>378</v>
      </c>
      <c r="C45" s="195">
        <v>2002</v>
      </c>
      <c r="D45" s="142">
        <f t="shared" ref="D45:S46" si="62">D156</f>
        <v>92</v>
      </c>
      <c r="E45" s="142">
        <f t="shared" si="62"/>
        <v>644</v>
      </c>
      <c r="F45" s="142">
        <f t="shared" si="62"/>
        <v>642.20000000000005</v>
      </c>
      <c r="G45" s="142">
        <f t="shared" si="62"/>
        <v>405</v>
      </c>
      <c r="H45" s="142">
        <f t="shared" si="62"/>
        <v>264</v>
      </c>
      <c r="I45" s="142">
        <f t="shared" si="62"/>
        <v>883</v>
      </c>
      <c r="J45" s="142">
        <f t="shared" si="62"/>
        <v>717</v>
      </c>
      <c r="K45" s="142">
        <f t="shared" si="62"/>
        <v>77.2</v>
      </c>
      <c r="L45" s="142">
        <f t="shared" si="62"/>
        <v>26</v>
      </c>
      <c r="M45" s="142">
        <f t="shared" si="62"/>
        <v>525</v>
      </c>
      <c r="N45" s="142">
        <f t="shared" si="62"/>
        <v>17</v>
      </c>
      <c r="O45" s="142">
        <f t="shared" si="62"/>
        <v>209</v>
      </c>
      <c r="P45" s="142">
        <f t="shared" si="62"/>
        <v>15.6</v>
      </c>
      <c r="Q45" s="142">
        <f t="shared" si="62"/>
        <v>6.4</v>
      </c>
      <c r="R45" s="142">
        <f t="shared" si="62"/>
        <v>86.6</v>
      </c>
      <c r="S45" s="142">
        <f t="shared" si="62"/>
        <v>1661</v>
      </c>
      <c r="T45" s="142">
        <f t="shared" si="60"/>
        <v>1060.7</v>
      </c>
      <c r="U45" s="142">
        <f t="shared" si="60"/>
        <v>202.9</v>
      </c>
      <c r="V45" s="142">
        <f t="shared" si="60"/>
        <v>122.6</v>
      </c>
      <c r="W45" s="142">
        <f t="shared" si="60"/>
        <v>202.2</v>
      </c>
      <c r="X45" s="142">
        <f t="shared" si="60"/>
        <v>184.8</v>
      </c>
      <c r="Y45" s="142">
        <f t="shared" si="60"/>
        <v>18.399999999999999</v>
      </c>
      <c r="Z45" s="142">
        <f t="shared" si="60"/>
        <v>68.599999999999994</v>
      </c>
      <c r="AA45" s="142">
        <f t="shared" si="60"/>
        <v>6.3</v>
      </c>
      <c r="AB45" s="142">
        <f t="shared" si="60"/>
        <v>1827.6</v>
      </c>
      <c r="AC45" s="142">
        <f t="shared" si="60"/>
        <v>695.6</v>
      </c>
      <c r="AD45" s="142"/>
      <c r="AE45" s="142"/>
      <c r="AF45" s="142">
        <f t="shared" si="60"/>
        <v>168.6</v>
      </c>
      <c r="AG45" s="142">
        <f t="shared" si="60"/>
        <v>411.7</v>
      </c>
      <c r="AH45" s="142"/>
      <c r="AI45" s="142"/>
      <c r="AJ45" s="142">
        <f t="shared" si="60"/>
        <v>1539</v>
      </c>
      <c r="AK45" s="142">
        <f t="shared" si="60"/>
        <v>601.29999999999995</v>
      </c>
      <c r="AL45" s="142">
        <f t="shared" si="60"/>
        <v>57.4</v>
      </c>
      <c r="AM45" s="142">
        <f t="shared" si="60"/>
        <v>1625</v>
      </c>
      <c r="AN45" s="142">
        <f t="shared" si="60"/>
        <v>1100</v>
      </c>
      <c r="AO45" s="142">
        <f t="shared" si="60"/>
        <v>525</v>
      </c>
      <c r="AP45" s="142">
        <f t="shared" si="60"/>
        <v>20.100000000000001</v>
      </c>
      <c r="AQ45" s="142">
        <f t="shared" si="60"/>
        <v>56.6</v>
      </c>
      <c r="AR45" s="142">
        <f t="shared" si="60"/>
        <v>731</v>
      </c>
      <c r="AS45" s="142">
        <f t="shared" si="60"/>
        <v>114520</v>
      </c>
      <c r="AT45" s="142"/>
      <c r="AU45" s="142"/>
      <c r="AV45" s="142">
        <f t="shared" si="60"/>
        <v>3040</v>
      </c>
      <c r="AW45" s="142">
        <f t="shared" si="60"/>
        <v>494</v>
      </c>
      <c r="AX45" s="142">
        <f t="shared" si="60"/>
        <v>88</v>
      </c>
      <c r="AY45" s="142">
        <f t="shared" si="60"/>
        <v>241.6</v>
      </c>
      <c r="AZ45" s="142">
        <f t="shared" si="60"/>
        <v>962</v>
      </c>
      <c r="BA45" s="142">
        <f t="shared" si="60"/>
        <v>93</v>
      </c>
      <c r="BB45" s="142">
        <f t="shared" si="60"/>
        <v>579</v>
      </c>
      <c r="BC45" s="142">
        <f t="shared" si="60"/>
        <v>1261</v>
      </c>
      <c r="BD45" s="142">
        <f t="shared" si="60"/>
        <v>84.3</v>
      </c>
      <c r="BE45" s="142">
        <f t="shared" si="60"/>
        <v>75.5</v>
      </c>
      <c r="BF45" s="142">
        <f t="shared" si="60"/>
        <v>523.79999999999995</v>
      </c>
      <c r="BG45" s="142">
        <f t="shared" si="60"/>
        <v>563.1</v>
      </c>
      <c r="BH45" s="142">
        <f t="shared" si="60"/>
        <v>235</v>
      </c>
      <c r="BI45" s="142">
        <f t="shared" si="60"/>
        <v>328.1</v>
      </c>
      <c r="BJ45" s="142">
        <f t="shared" si="60"/>
        <v>1559</v>
      </c>
      <c r="BK45" s="142">
        <f t="shared" si="60"/>
        <v>459</v>
      </c>
      <c r="BL45" s="142">
        <f t="shared" si="60"/>
        <v>1100</v>
      </c>
      <c r="BM45" s="142">
        <f t="shared" si="60"/>
        <v>264</v>
      </c>
      <c r="BN45" s="142">
        <f t="shared" si="60"/>
        <v>678</v>
      </c>
      <c r="BO45" s="142">
        <f t="shared" si="60"/>
        <v>500</v>
      </c>
      <c r="BP45" s="142">
        <f t="shared" si="60"/>
        <v>365</v>
      </c>
      <c r="BQ45" s="142">
        <f t="shared" si="61"/>
        <v>520</v>
      </c>
      <c r="BR45" s="142">
        <f t="shared" si="61"/>
        <v>83.5</v>
      </c>
      <c r="BS45" s="142">
        <f t="shared" si="61"/>
        <v>237</v>
      </c>
      <c r="BT45" s="142">
        <f t="shared" si="61"/>
        <v>798</v>
      </c>
      <c r="BU45" s="142">
        <f t="shared" si="61"/>
        <v>127.5</v>
      </c>
      <c r="BV45" s="142">
        <f t="shared" si="61"/>
        <v>117</v>
      </c>
      <c r="BW45" s="142">
        <f t="shared" si="61"/>
        <v>377.7</v>
      </c>
      <c r="BX45" s="142">
        <f t="shared" si="61"/>
        <v>349</v>
      </c>
      <c r="BY45" s="142">
        <f t="shared" si="61"/>
        <v>17.899999999999999</v>
      </c>
      <c r="BZ45" s="142">
        <f t="shared" si="61"/>
        <v>10.8</v>
      </c>
      <c r="CA45" s="142">
        <f t="shared" si="61"/>
        <v>259.10000000000002</v>
      </c>
      <c r="CB45" s="142">
        <f t="shared" si="61"/>
        <v>2369.4</v>
      </c>
      <c r="CC45" s="142">
        <f t="shared" si="61"/>
        <v>2230</v>
      </c>
      <c r="CD45" s="142">
        <f t="shared" si="61"/>
        <v>139.4</v>
      </c>
      <c r="CE45" s="142">
        <f t="shared" si="61"/>
        <v>604</v>
      </c>
      <c r="CF45" s="142">
        <f t="shared" si="61"/>
        <v>68</v>
      </c>
      <c r="CG45" s="142">
        <f t="shared" si="61"/>
        <v>75.599999999999994</v>
      </c>
      <c r="CH45" s="142">
        <f t="shared" si="61"/>
        <v>197.5</v>
      </c>
      <c r="CI45" s="142">
        <f t="shared" si="61"/>
        <v>181.5</v>
      </c>
      <c r="CJ45" s="142">
        <f t="shared" si="61"/>
        <v>95.9</v>
      </c>
      <c r="CK45" s="142">
        <f t="shared" si="61"/>
        <v>95.5</v>
      </c>
      <c r="CL45" s="142">
        <f t="shared" si="61"/>
        <v>9077</v>
      </c>
      <c r="CM45" s="142">
        <f t="shared" si="61"/>
        <v>1157.3</v>
      </c>
      <c r="CN45" s="142"/>
      <c r="CO45" s="142"/>
      <c r="CP45" s="142"/>
      <c r="CQ45" s="142">
        <f t="shared" si="61"/>
        <v>118.1</v>
      </c>
      <c r="CR45" s="142">
        <f t="shared" si="61"/>
        <v>921</v>
      </c>
      <c r="CS45" s="142">
        <f t="shared" si="61"/>
        <v>323.7</v>
      </c>
      <c r="CT45" s="142">
        <f t="shared" si="61"/>
        <v>114</v>
      </c>
      <c r="CU45" s="142">
        <f t="shared" si="61"/>
        <v>53.2</v>
      </c>
      <c r="CV45" s="142">
        <f t="shared" si="61"/>
        <v>15.4</v>
      </c>
      <c r="CW45" s="142">
        <f t="shared" si="61"/>
        <v>338.5</v>
      </c>
      <c r="CX45" s="142">
        <f t="shared" si="61"/>
        <v>455.7</v>
      </c>
      <c r="CY45" s="142">
        <f t="shared" si="61"/>
        <v>148.6</v>
      </c>
      <c r="CZ45" s="142">
        <f t="shared" si="61"/>
        <v>0</v>
      </c>
      <c r="DA45" s="142">
        <f t="shared" si="61"/>
        <v>0</v>
      </c>
    </row>
    <row r="46" spans="1:105" s="125" customFormat="1" x14ac:dyDescent="0.2">
      <c r="A46" s="137" t="s">
        <v>74</v>
      </c>
      <c r="B46" s="125" t="s">
        <v>377</v>
      </c>
      <c r="C46" s="195">
        <v>2002</v>
      </c>
      <c r="D46" s="142">
        <f t="shared" si="62"/>
        <v>0.5</v>
      </c>
      <c r="E46" s="142">
        <f t="shared" si="62"/>
        <v>668</v>
      </c>
      <c r="F46" s="142">
        <f t="shared" si="62"/>
        <v>124.7</v>
      </c>
      <c r="G46" s="142">
        <f t="shared" si="62"/>
        <v>27</v>
      </c>
      <c r="H46" s="142">
        <f t="shared" si="62"/>
        <v>180</v>
      </c>
      <c r="I46" s="142">
        <f t="shared" si="62"/>
        <v>509</v>
      </c>
      <c r="J46" s="142">
        <f t="shared" si="62"/>
        <v>332</v>
      </c>
      <c r="K46" s="142">
        <f t="shared" si="62"/>
        <v>59.7</v>
      </c>
      <c r="L46" s="142">
        <f t="shared" si="62"/>
        <v>1.5</v>
      </c>
      <c r="M46" s="142">
        <f t="shared" si="62"/>
        <v>218.3</v>
      </c>
      <c r="N46" s="142">
        <f t="shared" si="62"/>
        <v>4</v>
      </c>
      <c r="O46" s="142">
        <f t="shared" si="62"/>
        <v>72</v>
      </c>
      <c r="P46" s="142">
        <f t="shared" si="62"/>
        <v>11.4</v>
      </c>
      <c r="Q46" s="142">
        <f t="shared" si="62"/>
        <v>1.2</v>
      </c>
      <c r="R46" s="142">
        <f t="shared" si="62"/>
        <v>45.6</v>
      </c>
      <c r="S46" s="142">
        <f t="shared" si="62"/>
        <v>3209</v>
      </c>
      <c r="T46" s="142">
        <f t="shared" si="60"/>
        <v>179</v>
      </c>
      <c r="U46" s="142">
        <f t="shared" si="60"/>
        <v>48.1</v>
      </c>
      <c r="V46" s="142">
        <f t="shared" si="60"/>
        <v>10.6</v>
      </c>
      <c r="W46" s="142">
        <f t="shared" si="60"/>
        <v>205.9</v>
      </c>
      <c r="X46" s="142">
        <f t="shared" si="60"/>
        <v>90.1</v>
      </c>
      <c r="Y46" s="142">
        <f t="shared" si="60"/>
        <v>454.7</v>
      </c>
      <c r="Z46" s="142">
        <f t="shared" si="60"/>
        <v>8</v>
      </c>
      <c r="AA46" s="142">
        <f t="shared" si="60"/>
        <v>1.8</v>
      </c>
      <c r="AB46" s="142">
        <f t="shared" si="60"/>
        <v>1.1000000000000001</v>
      </c>
      <c r="AC46" s="142">
        <f t="shared" si="60"/>
        <v>175</v>
      </c>
      <c r="AD46" s="142"/>
      <c r="AE46" s="142"/>
      <c r="AF46" s="142">
        <f t="shared" si="60"/>
        <v>47</v>
      </c>
      <c r="AG46" s="142">
        <f t="shared" si="60"/>
        <v>481.4</v>
      </c>
      <c r="AH46" s="142"/>
      <c r="AI46" s="142"/>
      <c r="AJ46" s="142">
        <f t="shared" si="60"/>
        <v>77</v>
      </c>
      <c r="AK46" s="142">
        <f t="shared" si="60"/>
        <v>145.19999999999999</v>
      </c>
      <c r="AL46" s="142">
        <f t="shared" si="60"/>
        <v>11</v>
      </c>
      <c r="AM46" s="142">
        <f t="shared" si="60"/>
        <v>1553</v>
      </c>
      <c r="AN46" s="142">
        <f t="shared" si="60"/>
        <v>1350</v>
      </c>
      <c r="AO46" s="142">
        <f t="shared" si="60"/>
        <v>203</v>
      </c>
      <c r="AP46" s="142">
        <f t="shared" si="60"/>
        <v>2.5</v>
      </c>
      <c r="AQ46" s="142">
        <f t="shared" si="60"/>
        <v>8.3000000000000007</v>
      </c>
      <c r="AR46" s="142">
        <f t="shared" si="60"/>
        <v>1458</v>
      </c>
      <c r="AS46" s="142">
        <f t="shared" si="60"/>
        <v>4190.3999999999996</v>
      </c>
      <c r="AT46" s="142"/>
      <c r="AU46" s="142"/>
      <c r="AV46" s="142">
        <f t="shared" si="60"/>
        <v>1790</v>
      </c>
      <c r="AW46" s="142">
        <f t="shared" si="60"/>
        <v>90</v>
      </c>
      <c r="AX46" s="142">
        <f t="shared" si="60"/>
        <v>10</v>
      </c>
      <c r="AY46" s="142">
        <f t="shared" si="60"/>
        <v>106.3</v>
      </c>
      <c r="AZ46" s="142">
        <f t="shared" si="60"/>
        <v>713</v>
      </c>
      <c r="BA46" s="142">
        <f t="shared" si="60"/>
        <v>7</v>
      </c>
      <c r="BB46" s="142">
        <f t="shared" si="60"/>
        <v>73</v>
      </c>
      <c r="BC46" s="142">
        <f t="shared" si="60"/>
        <v>1198</v>
      </c>
      <c r="BD46" s="142">
        <f t="shared" si="60"/>
        <v>22.3</v>
      </c>
      <c r="BE46" s="142">
        <f t="shared" si="60"/>
        <v>30.1</v>
      </c>
      <c r="BF46" s="142">
        <f t="shared" si="60"/>
        <v>176.7</v>
      </c>
      <c r="BG46" s="142">
        <f t="shared" si="60"/>
        <v>393.6</v>
      </c>
      <c r="BH46" s="142">
        <f t="shared" si="60"/>
        <v>379</v>
      </c>
      <c r="BI46" s="142">
        <f t="shared" si="60"/>
        <v>14.6</v>
      </c>
      <c r="BJ46" s="142">
        <f t="shared" si="60"/>
        <v>401</v>
      </c>
      <c r="BK46" s="142">
        <f t="shared" si="60"/>
        <v>301</v>
      </c>
      <c r="BL46" s="142">
        <f t="shared" si="60"/>
        <v>100</v>
      </c>
      <c r="BM46" s="142">
        <f t="shared" si="60"/>
        <v>53.6</v>
      </c>
      <c r="BN46" s="142">
        <f t="shared" si="60"/>
        <v>67</v>
      </c>
      <c r="BO46" s="142">
        <f t="shared" si="60"/>
        <v>60</v>
      </c>
      <c r="BP46" s="142">
        <f t="shared" si="60"/>
        <v>5</v>
      </c>
      <c r="BQ46" s="142">
        <f t="shared" si="61"/>
        <v>735</v>
      </c>
      <c r="BR46" s="142">
        <f t="shared" si="61"/>
        <v>58</v>
      </c>
      <c r="BS46" s="142">
        <f t="shared" si="61"/>
        <v>43.3</v>
      </c>
      <c r="BT46" s="142">
        <f t="shared" si="61"/>
        <v>657</v>
      </c>
      <c r="BU46" s="142">
        <f t="shared" si="61"/>
        <v>19.899999999999999</v>
      </c>
      <c r="BV46" s="142">
        <f t="shared" si="61"/>
        <v>11</v>
      </c>
      <c r="BW46" s="142">
        <f t="shared" si="61"/>
        <v>145.4</v>
      </c>
      <c r="BX46" s="142">
        <f t="shared" si="61"/>
        <v>140</v>
      </c>
      <c r="BY46" s="142">
        <f t="shared" si="61"/>
        <v>5.4</v>
      </c>
      <c r="BZ46" s="142">
        <f t="shared" si="61"/>
        <v>0</v>
      </c>
      <c r="CA46" s="142">
        <f t="shared" si="61"/>
        <v>7.9</v>
      </c>
      <c r="CB46" s="142">
        <f t="shared" si="61"/>
        <v>3059.9</v>
      </c>
      <c r="CC46" s="142">
        <f t="shared" si="61"/>
        <v>2843</v>
      </c>
      <c r="CD46" s="142">
        <f t="shared" si="61"/>
        <v>216.9</v>
      </c>
      <c r="CE46" s="142">
        <f t="shared" si="61"/>
        <v>106</v>
      </c>
      <c r="CF46" s="142">
        <f t="shared" si="61"/>
        <v>2</v>
      </c>
      <c r="CG46" s="142">
        <f t="shared" si="61"/>
        <v>8.8000000000000007</v>
      </c>
      <c r="CH46" s="142">
        <f t="shared" si="61"/>
        <v>5.4</v>
      </c>
      <c r="CI46" s="142">
        <f t="shared" si="61"/>
        <v>62.5</v>
      </c>
      <c r="CJ46" s="142">
        <f t="shared" si="61"/>
        <v>39.200000000000003</v>
      </c>
      <c r="CK46" s="142">
        <f t="shared" si="61"/>
        <v>38.5</v>
      </c>
      <c r="CL46" s="142">
        <f t="shared" si="61"/>
        <v>7561</v>
      </c>
      <c r="CM46" s="142">
        <f t="shared" si="61"/>
        <v>427.4</v>
      </c>
      <c r="CN46" s="142"/>
      <c r="CO46" s="142"/>
      <c r="CP46" s="142"/>
      <c r="CQ46" s="142">
        <f t="shared" si="61"/>
        <v>78.599999999999994</v>
      </c>
      <c r="CR46" s="142">
        <f t="shared" si="61"/>
        <v>371</v>
      </c>
      <c r="CS46" s="142">
        <f t="shared" si="61"/>
        <v>87.7</v>
      </c>
      <c r="CT46" s="142">
        <f t="shared" si="61"/>
        <v>8</v>
      </c>
      <c r="CU46" s="142">
        <f t="shared" si="61"/>
        <v>11.9</v>
      </c>
      <c r="CV46" s="142">
        <f t="shared" si="61"/>
        <v>6.7</v>
      </c>
      <c r="CW46" s="142">
        <f t="shared" si="61"/>
        <v>37.299999999999997</v>
      </c>
      <c r="CX46" s="142">
        <f t="shared" si="61"/>
        <v>443.1</v>
      </c>
      <c r="CY46" s="142">
        <f t="shared" si="61"/>
        <v>97.2</v>
      </c>
      <c r="CZ46" s="142">
        <f t="shared" si="61"/>
        <v>0</v>
      </c>
      <c r="DA46" s="142">
        <f t="shared" si="61"/>
        <v>0</v>
      </c>
    </row>
    <row r="47" spans="1:105" s="125" customFormat="1" x14ac:dyDescent="0.2">
      <c r="A47" s="137" t="s">
        <v>75</v>
      </c>
      <c r="B47" s="125" t="s">
        <v>376</v>
      </c>
      <c r="C47" s="195">
        <v>2002</v>
      </c>
      <c r="D47" s="142">
        <f>D159</f>
        <v>47</v>
      </c>
      <c r="E47" s="142">
        <f t="shared" ref="E47:BP49" si="63">E159</f>
        <v>655</v>
      </c>
      <c r="F47" s="142">
        <f t="shared" si="63"/>
        <v>428.5</v>
      </c>
      <c r="G47" s="142">
        <f t="shared" si="63"/>
        <v>202</v>
      </c>
      <c r="H47" s="142">
        <f t="shared" si="63"/>
        <v>216</v>
      </c>
      <c r="I47" s="142">
        <f t="shared" si="63"/>
        <v>693</v>
      </c>
      <c r="J47" s="142">
        <f t="shared" si="63"/>
        <v>467</v>
      </c>
      <c r="K47" s="142">
        <f t="shared" si="63"/>
        <v>67.2</v>
      </c>
      <c r="L47" s="142">
        <f t="shared" si="63"/>
        <v>15.9</v>
      </c>
      <c r="M47" s="142">
        <f t="shared" si="63"/>
        <v>467.3</v>
      </c>
      <c r="N47" s="142">
        <f t="shared" si="63"/>
        <v>10</v>
      </c>
      <c r="O47" s="142">
        <f t="shared" si="63"/>
        <v>90</v>
      </c>
      <c r="P47" s="142">
        <f t="shared" si="63"/>
        <v>12.2</v>
      </c>
      <c r="Q47" s="142">
        <f t="shared" si="63"/>
        <v>5.2</v>
      </c>
      <c r="R47" s="142">
        <f t="shared" si="63"/>
        <v>64.3</v>
      </c>
      <c r="S47" s="142">
        <f t="shared" si="63"/>
        <v>2941</v>
      </c>
      <c r="T47" s="142">
        <f t="shared" si="63"/>
        <v>829.2</v>
      </c>
      <c r="U47" s="142">
        <f t="shared" si="63"/>
        <v>142</v>
      </c>
      <c r="V47" s="142">
        <f t="shared" si="63"/>
        <v>30.8</v>
      </c>
      <c r="W47" s="142">
        <f t="shared" si="63"/>
        <v>143.80000000000001</v>
      </c>
      <c r="X47" s="142">
        <f t="shared" si="63"/>
        <v>145.9</v>
      </c>
      <c r="Y47" s="142">
        <f t="shared" si="63"/>
        <v>0</v>
      </c>
      <c r="Z47" s="142">
        <f t="shared" si="63"/>
        <v>48.5</v>
      </c>
      <c r="AA47" s="142">
        <f t="shared" si="63"/>
        <v>3.5</v>
      </c>
      <c r="AB47" s="142">
        <f t="shared" si="63"/>
        <v>0</v>
      </c>
      <c r="AC47" s="142">
        <f t="shared" si="63"/>
        <v>19.399999999999999</v>
      </c>
      <c r="AD47" s="142"/>
      <c r="AE47" s="142"/>
      <c r="AF47" s="142">
        <f t="shared" si="63"/>
        <v>98</v>
      </c>
      <c r="AG47" s="142">
        <f t="shared" si="63"/>
        <v>421.6</v>
      </c>
      <c r="AH47" s="142"/>
      <c r="AI47" s="142"/>
      <c r="AJ47" s="142">
        <f t="shared" si="63"/>
        <v>587</v>
      </c>
      <c r="AK47" s="142">
        <f t="shared" si="63"/>
        <v>358.1</v>
      </c>
      <c r="AL47" s="142">
        <f t="shared" si="63"/>
        <v>27.3</v>
      </c>
      <c r="AM47" s="142">
        <f t="shared" si="63"/>
        <v>1873.4</v>
      </c>
      <c r="AN47" s="142">
        <f t="shared" si="63"/>
        <v>1507</v>
      </c>
      <c r="AO47" s="142">
        <f t="shared" si="63"/>
        <v>366.4</v>
      </c>
      <c r="AP47" s="142">
        <f t="shared" si="63"/>
        <v>8</v>
      </c>
      <c r="AQ47" s="142">
        <f t="shared" si="63"/>
        <v>42.8</v>
      </c>
      <c r="AR47" s="142">
        <f t="shared" si="63"/>
        <v>0</v>
      </c>
      <c r="AS47" s="142">
        <f t="shared" si="63"/>
        <v>44799</v>
      </c>
      <c r="AT47" s="142"/>
      <c r="AU47" s="142"/>
      <c r="AV47" s="142">
        <f t="shared" si="63"/>
        <v>2660</v>
      </c>
      <c r="AW47" s="142">
        <f t="shared" si="63"/>
        <v>289</v>
      </c>
      <c r="AX47" s="142">
        <f t="shared" si="63"/>
        <v>61</v>
      </c>
      <c r="AY47" s="142">
        <f t="shared" si="63"/>
        <v>251.7</v>
      </c>
      <c r="AZ47" s="142">
        <f t="shared" si="63"/>
        <v>723</v>
      </c>
      <c r="BA47" s="142">
        <f t="shared" si="63"/>
        <v>58</v>
      </c>
      <c r="BB47" s="142">
        <f t="shared" si="63"/>
        <v>149</v>
      </c>
      <c r="BC47" s="142">
        <f t="shared" si="63"/>
        <v>1177</v>
      </c>
      <c r="BD47" s="142">
        <f t="shared" si="63"/>
        <v>64.099999999999994</v>
      </c>
      <c r="BE47" s="142">
        <f t="shared" si="63"/>
        <v>69</v>
      </c>
      <c r="BF47" s="142">
        <f t="shared" si="63"/>
        <v>369.9</v>
      </c>
      <c r="BG47" s="142">
        <f t="shared" si="63"/>
        <v>289.3</v>
      </c>
      <c r="BH47" s="142">
        <f t="shared" si="63"/>
        <v>258</v>
      </c>
      <c r="BI47" s="142">
        <f t="shared" si="63"/>
        <v>31.3</v>
      </c>
      <c r="BJ47" s="142">
        <f t="shared" si="63"/>
        <v>844</v>
      </c>
      <c r="BK47" s="142">
        <f t="shared" si="63"/>
        <v>394</v>
      </c>
      <c r="BL47" s="142">
        <f t="shared" si="63"/>
        <v>450</v>
      </c>
      <c r="BM47" s="142">
        <f t="shared" si="63"/>
        <v>168.8</v>
      </c>
      <c r="BN47" s="142">
        <f t="shared" si="63"/>
        <v>369</v>
      </c>
      <c r="BO47" s="142">
        <f t="shared" si="63"/>
        <v>373</v>
      </c>
      <c r="BP47" s="142">
        <f t="shared" si="63"/>
        <v>230</v>
      </c>
      <c r="BQ47" s="142">
        <f t="shared" ref="BQ47:DA49" si="64">BQ159</f>
        <v>678</v>
      </c>
      <c r="BR47" s="142">
        <f t="shared" si="64"/>
        <v>80</v>
      </c>
      <c r="BS47" s="142">
        <f t="shared" si="64"/>
        <v>204</v>
      </c>
      <c r="BT47" s="142">
        <f t="shared" si="64"/>
        <v>203</v>
      </c>
      <c r="BU47" s="142">
        <f t="shared" si="64"/>
        <v>94.1</v>
      </c>
      <c r="BV47" s="142">
        <f t="shared" si="64"/>
        <v>73</v>
      </c>
      <c r="BW47" s="142">
        <f t="shared" si="64"/>
        <v>337.7</v>
      </c>
      <c r="BX47" s="142">
        <f t="shared" si="64"/>
        <v>318</v>
      </c>
      <c r="BY47" s="142">
        <f t="shared" si="64"/>
        <v>13.3</v>
      </c>
      <c r="BZ47" s="142">
        <f t="shared" si="64"/>
        <v>6.4</v>
      </c>
      <c r="CA47" s="142">
        <f t="shared" si="64"/>
        <v>174.1</v>
      </c>
      <c r="CB47" s="142">
        <f t="shared" si="64"/>
        <v>2477.1</v>
      </c>
      <c r="CC47" s="142">
        <f t="shared" si="64"/>
        <v>2333</v>
      </c>
      <c r="CD47" s="142">
        <f t="shared" si="64"/>
        <v>144.1</v>
      </c>
      <c r="CE47" s="142">
        <f t="shared" si="64"/>
        <v>446</v>
      </c>
      <c r="CF47" s="142">
        <f t="shared" si="64"/>
        <v>49</v>
      </c>
      <c r="CG47" s="142">
        <f t="shared" si="64"/>
        <v>41.2</v>
      </c>
      <c r="CH47" s="142">
        <f t="shared" si="64"/>
        <v>69.2</v>
      </c>
      <c r="CI47" s="142">
        <f t="shared" si="64"/>
        <v>174.2</v>
      </c>
      <c r="CJ47" s="142">
        <f t="shared" si="64"/>
        <v>77.900000000000006</v>
      </c>
      <c r="CK47" s="142">
        <f t="shared" si="64"/>
        <v>77.5</v>
      </c>
      <c r="CL47" s="142">
        <f t="shared" si="64"/>
        <v>16638</v>
      </c>
      <c r="CM47" s="142">
        <f t="shared" si="64"/>
        <v>860.4</v>
      </c>
      <c r="CN47" s="142"/>
      <c r="CO47" s="142"/>
      <c r="CP47" s="142"/>
      <c r="CQ47" s="142">
        <f t="shared" si="64"/>
        <v>83.4</v>
      </c>
      <c r="CR47" s="142">
        <f t="shared" si="64"/>
        <v>860</v>
      </c>
      <c r="CS47" s="142">
        <f t="shared" si="64"/>
        <v>268.2</v>
      </c>
      <c r="CT47" s="142">
        <f t="shared" si="64"/>
        <v>83</v>
      </c>
      <c r="CU47" s="142">
        <f t="shared" si="64"/>
        <v>45.3</v>
      </c>
      <c r="CV47" s="142">
        <f t="shared" si="64"/>
        <v>5.7</v>
      </c>
      <c r="CW47" s="142">
        <f t="shared" si="64"/>
        <v>212.8</v>
      </c>
      <c r="CX47" s="142">
        <f t="shared" si="64"/>
        <v>408</v>
      </c>
      <c r="CY47" s="142">
        <f t="shared" si="64"/>
        <v>139.5</v>
      </c>
      <c r="CZ47" s="142">
        <f t="shared" si="64"/>
        <v>0</v>
      </c>
      <c r="DA47" s="142">
        <f t="shared" si="64"/>
        <v>0</v>
      </c>
    </row>
    <row r="48" spans="1:105" s="125" customFormat="1" x14ac:dyDescent="0.2">
      <c r="A48" s="137" t="s">
        <v>76</v>
      </c>
      <c r="B48" s="125" t="s">
        <v>375</v>
      </c>
      <c r="C48" s="195">
        <v>2002</v>
      </c>
      <c r="D48" s="142">
        <f t="shared" ref="D48:S49" si="65">D160</f>
        <v>0</v>
      </c>
      <c r="E48" s="142">
        <f t="shared" si="65"/>
        <v>0</v>
      </c>
      <c r="F48" s="142">
        <f t="shared" si="65"/>
        <v>0</v>
      </c>
      <c r="G48" s="142">
        <f t="shared" si="65"/>
        <v>19</v>
      </c>
      <c r="H48" s="142">
        <f t="shared" si="65"/>
        <v>0</v>
      </c>
      <c r="I48" s="142">
        <f t="shared" si="65"/>
        <v>0</v>
      </c>
      <c r="J48" s="142">
        <f t="shared" si="65"/>
        <v>0</v>
      </c>
      <c r="K48" s="142">
        <f t="shared" si="65"/>
        <v>0</v>
      </c>
      <c r="L48" s="142">
        <f t="shared" si="65"/>
        <v>2.2000000000000002</v>
      </c>
      <c r="M48" s="142">
        <f t="shared" si="65"/>
        <v>2.5</v>
      </c>
      <c r="N48" s="142">
        <f t="shared" si="65"/>
        <v>1</v>
      </c>
      <c r="O48" s="142">
        <f t="shared" si="65"/>
        <v>0</v>
      </c>
      <c r="P48" s="142">
        <f t="shared" si="65"/>
        <v>1.4</v>
      </c>
      <c r="Q48" s="142">
        <f t="shared" si="65"/>
        <v>0</v>
      </c>
      <c r="R48" s="142">
        <f t="shared" si="65"/>
        <v>1.3</v>
      </c>
      <c r="S48" s="142">
        <f t="shared" si="65"/>
        <v>90</v>
      </c>
      <c r="T48" s="142">
        <f t="shared" si="63"/>
        <v>12.7</v>
      </c>
      <c r="U48" s="142">
        <f t="shared" si="63"/>
        <v>4</v>
      </c>
      <c r="V48" s="142">
        <f t="shared" si="63"/>
        <v>0.7</v>
      </c>
      <c r="W48" s="142">
        <f t="shared" si="63"/>
        <v>0</v>
      </c>
      <c r="X48" s="142">
        <f t="shared" si="63"/>
        <v>5.7</v>
      </c>
      <c r="Y48" s="142">
        <f t="shared" si="63"/>
        <v>0</v>
      </c>
      <c r="Z48" s="142">
        <f t="shared" si="63"/>
        <v>0.8</v>
      </c>
      <c r="AA48" s="142">
        <f t="shared" si="63"/>
        <v>0.2</v>
      </c>
      <c r="AB48" s="142">
        <f t="shared" si="63"/>
        <v>0</v>
      </c>
      <c r="AC48" s="142">
        <f t="shared" si="63"/>
        <v>0</v>
      </c>
      <c r="AD48" s="142"/>
      <c r="AE48" s="142"/>
      <c r="AF48" s="142">
        <f t="shared" si="63"/>
        <v>0.3</v>
      </c>
      <c r="AG48" s="142">
        <f t="shared" si="63"/>
        <v>0</v>
      </c>
      <c r="AH48" s="142"/>
      <c r="AI48" s="142"/>
      <c r="AJ48" s="142">
        <f t="shared" si="63"/>
        <v>59</v>
      </c>
      <c r="AK48" s="142">
        <f t="shared" si="63"/>
        <v>0</v>
      </c>
      <c r="AL48" s="142">
        <f t="shared" si="63"/>
        <v>0</v>
      </c>
      <c r="AM48" s="142">
        <f t="shared" si="63"/>
        <v>79.5</v>
      </c>
      <c r="AN48" s="142">
        <f t="shared" si="63"/>
        <v>79</v>
      </c>
      <c r="AO48" s="142">
        <f t="shared" si="63"/>
        <v>0.5</v>
      </c>
      <c r="AP48" s="142">
        <f t="shared" si="63"/>
        <v>4</v>
      </c>
      <c r="AQ48" s="142">
        <f t="shared" si="63"/>
        <v>0</v>
      </c>
      <c r="AR48" s="142">
        <f t="shared" si="63"/>
        <v>0</v>
      </c>
      <c r="AS48" s="142">
        <f t="shared" si="63"/>
        <v>3550</v>
      </c>
      <c r="AT48" s="142"/>
      <c r="AU48" s="142"/>
      <c r="AV48" s="142">
        <f t="shared" si="63"/>
        <v>200</v>
      </c>
      <c r="AW48" s="142">
        <f t="shared" si="63"/>
        <v>4</v>
      </c>
      <c r="AX48" s="142">
        <f t="shared" si="63"/>
        <v>0</v>
      </c>
      <c r="AY48" s="142">
        <f t="shared" si="63"/>
        <v>0</v>
      </c>
      <c r="AZ48" s="142">
        <f t="shared" si="63"/>
        <v>0</v>
      </c>
      <c r="BA48" s="142">
        <f t="shared" si="63"/>
        <v>1</v>
      </c>
      <c r="BB48" s="142">
        <f t="shared" si="63"/>
        <v>49</v>
      </c>
      <c r="BC48" s="142">
        <f t="shared" si="63"/>
        <v>0</v>
      </c>
      <c r="BD48" s="142">
        <f t="shared" si="63"/>
        <v>0</v>
      </c>
      <c r="BE48" s="142">
        <f t="shared" si="63"/>
        <v>12</v>
      </c>
      <c r="BF48" s="142">
        <f t="shared" si="63"/>
        <v>24.9</v>
      </c>
      <c r="BG48" s="142">
        <f t="shared" si="63"/>
        <v>7.1</v>
      </c>
      <c r="BH48" s="142">
        <f t="shared" si="63"/>
        <v>0</v>
      </c>
      <c r="BI48" s="142">
        <f t="shared" si="63"/>
        <v>7.1</v>
      </c>
      <c r="BJ48" s="142">
        <f t="shared" si="63"/>
        <v>2</v>
      </c>
      <c r="BK48" s="142">
        <f t="shared" si="63"/>
        <v>2</v>
      </c>
      <c r="BL48" s="142">
        <f t="shared" si="63"/>
        <v>0</v>
      </c>
      <c r="BM48" s="142">
        <f t="shared" si="63"/>
        <v>3.2</v>
      </c>
      <c r="BN48" s="142">
        <f t="shared" si="63"/>
        <v>0</v>
      </c>
      <c r="BO48" s="142">
        <f t="shared" si="63"/>
        <v>7</v>
      </c>
      <c r="BP48" s="142">
        <f t="shared" si="63"/>
        <v>0</v>
      </c>
      <c r="BQ48" s="142">
        <f t="shared" si="64"/>
        <v>0</v>
      </c>
      <c r="BR48" s="142">
        <f t="shared" si="64"/>
        <v>0</v>
      </c>
      <c r="BS48" s="142">
        <f t="shared" si="64"/>
        <v>5.7</v>
      </c>
      <c r="BT48" s="142">
        <f t="shared" si="64"/>
        <v>0</v>
      </c>
      <c r="BU48" s="142">
        <f t="shared" si="64"/>
        <v>1.5</v>
      </c>
      <c r="BV48" s="142">
        <f t="shared" si="64"/>
        <v>0</v>
      </c>
      <c r="BW48" s="142">
        <f t="shared" si="64"/>
        <v>8.1999999999999993</v>
      </c>
      <c r="BX48" s="142">
        <f t="shared" si="64"/>
        <v>7</v>
      </c>
      <c r="BY48" s="142">
        <f t="shared" si="64"/>
        <v>1.2</v>
      </c>
      <c r="BZ48" s="142">
        <f t="shared" si="64"/>
        <v>0</v>
      </c>
      <c r="CA48" s="142">
        <f t="shared" si="64"/>
        <v>0</v>
      </c>
      <c r="CB48" s="142">
        <f t="shared" si="64"/>
        <v>48</v>
      </c>
      <c r="CC48" s="142">
        <f t="shared" si="64"/>
        <v>48</v>
      </c>
      <c r="CD48" s="142">
        <f t="shared" si="64"/>
        <v>0</v>
      </c>
      <c r="CE48" s="142">
        <f t="shared" si="64"/>
        <v>10</v>
      </c>
      <c r="CF48" s="142">
        <f t="shared" si="64"/>
        <v>1</v>
      </c>
      <c r="CG48" s="142">
        <f t="shared" si="64"/>
        <v>0</v>
      </c>
      <c r="CH48" s="142">
        <f t="shared" si="64"/>
        <v>0</v>
      </c>
      <c r="CI48" s="142">
        <f t="shared" si="64"/>
        <v>17.600000000000001</v>
      </c>
      <c r="CJ48" s="142">
        <f t="shared" si="64"/>
        <v>0</v>
      </c>
      <c r="CK48" s="142">
        <f t="shared" si="64"/>
        <v>0</v>
      </c>
      <c r="CL48" s="142">
        <f t="shared" si="64"/>
        <v>0</v>
      </c>
      <c r="CM48" s="142">
        <f t="shared" si="64"/>
        <v>22.8</v>
      </c>
      <c r="CN48" s="142"/>
      <c r="CO48" s="142"/>
      <c r="CP48" s="142"/>
      <c r="CQ48" s="142">
        <f t="shared" si="64"/>
        <v>5.8</v>
      </c>
      <c r="CR48" s="142">
        <f t="shared" si="64"/>
        <v>3</v>
      </c>
      <c r="CS48" s="142">
        <f t="shared" si="64"/>
        <v>0</v>
      </c>
      <c r="CT48" s="142">
        <f t="shared" si="64"/>
        <v>1</v>
      </c>
      <c r="CU48" s="142">
        <f t="shared" si="64"/>
        <v>0</v>
      </c>
      <c r="CV48" s="142">
        <f t="shared" si="64"/>
        <v>0</v>
      </c>
      <c r="CW48" s="142">
        <f t="shared" si="64"/>
        <v>53.2</v>
      </c>
      <c r="CX48" s="142">
        <f t="shared" si="64"/>
        <v>6</v>
      </c>
      <c r="CY48" s="142">
        <f t="shared" si="64"/>
        <v>0</v>
      </c>
      <c r="CZ48" s="142">
        <f t="shared" si="64"/>
        <v>0</v>
      </c>
      <c r="DA48" s="142">
        <f t="shared" si="64"/>
        <v>0</v>
      </c>
    </row>
    <row r="49" spans="1:111" s="125" customFormat="1" x14ac:dyDescent="0.2">
      <c r="A49" s="137" t="s">
        <v>77</v>
      </c>
      <c r="B49" s="125" t="s">
        <v>374</v>
      </c>
      <c r="C49" s="195">
        <v>2002</v>
      </c>
      <c r="D49" s="142">
        <f t="shared" si="65"/>
        <v>45.5</v>
      </c>
      <c r="E49" s="142">
        <f t="shared" si="65"/>
        <v>657</v>
      </c>
      <c r="F49" s="142">
        <f t="shared" si="65"/>
        <v>338.3</v>
      </c>
      <c r="G49" s="142">
        <f t="shared" si="65"/>
        <v>211</v>
      </c>
      <c r="H49" s="142">
        <f t="shared" si="65"/>
        <v>228</v>
      </c>
      <c r="I49" s="142">
        <f t="shared" si="65"/>
        <v>699</v>
      </c>
      <c r="J49" s="142">
        <f t="shared" si="65"/>
        <v>582</v>
      </c>
      <c r="K49" s="142">
        <f t="shared" si="65"/>
        <v>69.7</v>
      </c>
      <c r="L49" s="142">
        <f t="shared" si="65"/>
        <v>9.4</v>
      </c>
      <c r="M49" s="142">
        <f t="shared" si="65"/>
        <v>273.5</v>
      </c>
      <c r="N49" s="142">
        <f t="shared" si="65"/>
        <v>10</v>
      </c>
      <c r="O49" s="142">
        <f t="shared" si="65"/>
        <v>191</v>
      </c>
      <c r="P49" s="142">
        <f t="shared" si="65"/>
        <v>13.4</v>
      </c>
      <c r="Q49" s="142">
        <f t="shared" si="65"/>
        <v>2.4</v>
      </c>
      <c r="R49" s="142">
        <f t="shared" si="65"/>
        <v>66.599999999999994</v>
      </c>
      <c r="S49" s="142">
        <f t="shared" si="65"/>
        <v>1839</v>
      </c>
      <c r="T49" s="142">
        <f t="shared" si="63"/>
        <v>397.8</v>
      </c>
      <c r="U49" s="142">
        <f t="shared" si="63"/>
        <v>105</v>
      </c>
      <c r="V49" s="142">
        <f t="shared" si="63"/>
        <v>101.7</v>
      </c>
      <c r="W49" s="142">
        <f t="shared" si="63"/>
        <v>264.3</v>
      </c>
      <c r="X49" s="142">
        <f t="shared" si="63"/>
        <v>123.2</v>
      </c>
      <c r="Y49" s="142">
        <f t="shared" si="63"/>
        <v>0</v>
      </c>
      <c r="Z49" s="142">
        <f t="shared" si="63"/>
        <v>27.3</v>
      </c>
      <c r="AA49" s="142">
        <f t="shared" si="63"/>
        <v>2.5</v>
      </c>
      <c r="AB49" s="142">
        <f t="shared" si="63"/>
        <v>0</v>
      </c>
      <c r="AC49" s="142">
        <f t="shared" si="63"/>
        <v>15.5</v>
      </c>
      <c r="AD49" s="142"/>
      <c r="AE49" s="142"/>
      <c r="AF49" s="142">
        <f t="shared" si="63"/>
        <v>117.3</v>
      </c>
      <c r="AG49" s="142">
        <f t="shared" si="63"/>
        <v>471.5</v>
      </c>
      <c r="AH49" s="142"/>
      <c r="AI49" s="142"/>
      <c r="AJ49" s="142">
        <f t="shared" si="63"/>
        <v>970</v>
      </c>
      <c r="AK49" s="142">
        <f t="shared" si="63"/>
        <v>388.4</v>
      </c>
      <c r="AL49" s="142">
        <f t="shared" si="63"/>
        <v>41.1</v>
      </c>
      <c r="AM49" s="142">
        <f t="shared" si="63"/>
        <v>1224.9000000000001</v>
      </c>
      <c r="AN49" s="142">
        <f t="shared" si="63"/>
        <v>864</v>
      </c>
      <c r="AO49" s="142">
        <f t="shared" si="63"/>
        <v>360.9</v>
      </c>
      <c r="AP49" s="142">
        <f t="shared" si="63"/>
        <v>10.6</v>
      </c>
      <c r="AQ49" s="142">
        <f t="shared" si="63"/>
        <v>22.1</v>
      </c>
      <c r="AR49" s="142">
        <f t="shared" si="63"/>
        <v>0</v>
      </c>
      <c r="AS49" s="142">
        <f t="shared" si="63"/>
        <v>70361.399999999994</v>
      </c>
      <c r="AT49" s="142"/>
      <c r="AU49" s="142"/>
      <c r="AV49" s="142">
        <f t="shared" si="63"/>
        <v>1970</v>
      </c>
      <c r="AW49" s="142">
        <f t="shared" si="63"/>
        <v>291</v>
      </c>
      <c r="AX49" s="142">
        <f t="shared" si="63"/>
        <v>37</v>
      </c>
      <c r="AY49" s="142">
        <f t="shared" si="63"/>
        <v>337.8</v>
      </c>
      <c r="AZ49" s="142">
        <f t="shared" si="63"/>
        <v>952</v>
      </c>
      <c r="BA49" s="142">
        <f t="shared" si="63"/>
        <v>41</v>
      </c>
      <c r="BB49" s="142">
        <f t="shared" si="63"/>
        <v>84</v>
      </c>
      <c r="BC49" s="142">
        <f t="shared" si="63"/>
        <v>1282</v>
      </c>
      <c r="BD49" s="142">
        <f t="shared" si="63"/>
        <v>42.5</v>
      </c>
      <c r="BE49" s="142">
        <f t="shared" si="63"/>
        <v>24.6</v>
      </c>
      <c r="BF49" s="142">
        <f t="shared" si="63"/>
        <v>305.60000000000002</v>
      </c>
      <c r="BG49" s="142">
        <f t="shared" si="63"/>
        <v>660.3</v>
      </c>
      <c r="BH49" s="142">
        <f t="shared" si="63"/>
        <v>356</v>
      </c>
      <c r="BI49" s="142">
        <f t="shared" si="63"/>
        <v>304.3</v>
      </c>
      <c r="BJ49" s="142">
        <f t="shared" si="63"/>
        <v>1114</v>
      </c>
      <c r="BK49" s="142">
        <f t="shared" si="63"/>
        <v>364</v>
      </c>
      <c r="BL49" s="142">
        <f t="shared" si="63"/>
        <v>750</v>
      </c>
      <c r="BM49" s="142">
        <f t="shared" si="63"/>
        <v>150.1</v>
      </c>
      <c r="BN49" s="142">
        <f t="shared" si="63"/>
        <v>376</v>
      </c>
      <c r="BO49" s="142">
        <f t="shared" si="63"/>
        <v>180</v>
      </c>
      <c r="BP49" s="142">
        <f t="shared" si="63"/>
        <v>140</v>
      </c>
      <c r="BQ49" s="142">
        <f t="shared" si="64"/>
        <v>577</v>
      </c>
      <c r="BR49" s="142">
        <f t="shared" si="64"/>
        <v>61.5</v>
      </c>
      <c r="BS49" s="142">
        <f t="shared" si="64"/>
        <v>70.599999999999994</v>
      </c>
      <c r="BT49" s="142">
        <f t="shared" si="64"/>
        <v>403</v>
      </c>
      <c r="BU49" s="142">
        <f t="shared" si="64"/>
        <v>51.8</v>
      </c>
      <c r="BV49" s="142">
        <f t="shared" si="64"/>
        <v>44</v>
      </c>
      <c r="BW49" s="142">
        <f t="shared" si="64"/>
        <v>177.2</v>
      </c>
      <c r="BX49" s="142">
        <f t="shared" si="64"/>
        <v>164</v>
      </c>
      <c r="BY49" s="142">
        <f t="shared" si="64"/>
        <v>8.8000000000000007</v>
      </c>
      <c r="BZ49" s="142">
        <f t="shared" si="64"/>
        <v>4.4000000000000004</v>
      </c>
      <c r="CA49" s="142">
        <f t="shared" si="64"/>
        <v>92.9</v>
      </c>
      <c r="CB49" s="142">
        <f t="shared" si="64"/>
        <v>2904.2</v>
      </c>
      <c r="CC49" s="142">
        <f t="shared" si="64"/>
        <v>2692</v>
      </c>
      <c r="CD49" s="142">
        <f t="shared" si="64"/>
        <v>212.2</v>
      </c>
      <c r="CE49" s="142">
        <f t="shared" si="64"/>
        <v>254</v>
      </c>
      <c r="CF49" s="142">
        <f t="shared" si="64"/>
        <v>20</v>
      </c>
      <c r="CG49" s="142">
        <f t="shared" si="64"/>
        <v>43.2</v>
      </c>
      <c r="CH49" s="142">
        <f t="shared" si="64"/>
        <v>133.69999999999999</v>
      </c>
      <c r="CI49" s="142">
        <f t="shared" si="64"/>
        <v>52.2</v>
      </c>
      <c r="CJ49" s="142">
        <f t="shared" si="64"/>
        <v>57.2</v>
      </c>
      <c r="CK49" s="142">
        <f t="shared" si="64"/>
        <v>56.5</v>
      </c>
      <c r="CL49" s="142">
        <f t="shared" si="64"/>
        <v>0</v>
      </c>
      <c r="CM49" s="142">
        <f t="shared" si="64"/>
        <v>313.5</v>
      </c>
      <c r="CN49" s="142"/>
      <c r="CO49" s="142"/>
      <c r="CP49" s="142"/>
      <c r="CQ49" s="142">
        <f t="shared" si="64"/>
        <v>107.5</v>
      </c>
      <c r="CR49" s="142">
        <f t="shared" si="64"/>
        <v>67</v>
      </c>
      <c r="CS49" s="142">
        <f t="shared" si="64"/>
        <v>143.19999999999999</v>
      </c>
      <c r="CT49" s="142">
        <f t="shared" si="64"/>
        <v>38</v>
      </c>
      <c r="CU49" s="142">
        <f t="shared" si="64"/>
        <v>19.8</v>
      </c>
      <c r="CV49" s="142">
        <f t="shared" si="64"/>
        <v>16.399999999999999</v>
      </c>
      <c r="CW49" s="142">
        <f t="shared" si="64"/>
        <v>109.8</v>
      </c>
      <c r="CX49" s="142">
        <f t="shared" si="64"/>
        <v>484.8</v>
      </c>
      <c r="CY49" s="142">
        <f t="shared" si="64"/>
        <v>106.3</v>
      </c>
      <c r="CZ49" s="142">
        <f t="shared" si="64"/>
        <v>0</v>
      </c>
      <c r="DA49" s="142">
        <f t="shared" si="64"/>
        <v>0</v>
      </c>
    </row>
    <row r="50" spans="1:111" s="125" customFormat="1" x14ac:dyDescent="0.2">
      <c r="A50" s="137" t="s">
        <v>78</v>
      </c>
      <c r="B50" s="125" t="s">
        <v>373</v>
      </c>
      <c r="C50" s="195">
        <v>2002</v>
      </c>
      <c r="D50" s="142">
        <f>D163</f>
        <v>0</v>
      </c>
      <c r="E50" s="142">
        <f t="shared" ref="E50:BP53" si="66">E163</f>
        <v>0</v>
      </c>
      <c r="F50" s="142">
        <f t="shared" si="66"/>
        <v>0</v>
      </c>
      <c r="G50" s="142">
        <f t="shared" si="66"/>
        <v>0</v>
      </c>
      <c r="H50" s="142">
        <f t="shared" si="66"/>
        <v>0</v>
      </c>
      <c r="I50" s="142">
        <f t="shared" si="66"/>
        <v>0</v>
      </c>
      <c r="J50" s="142">
        <f t="shared" si="66"/>
        <v>2</v>
      </c>
      <c r="K50" s="142">
        <f t="shared" si="66"/>
        <v>0</v>
      </c>
      <c r="L50" s="142">
        <f t="shared" si="66"/>
        <v>0</v>
      </c>
      <c r="M50" s="142">
        <f t="shared" si="66"/>
        <v>0</v>
      </c>
      <c r="N50" s="142">
        <f t="shared" si="66"/>
        <v>0</v>
      </c>
      <c r="O50" s="142">
        <f t="shared" si="66"/>
        <v>0</v>
      </c>
      <c r="P50" s="142">
        <f t="shared" si="66"/>
        <v>0</v>
      </c>
      <c r="Q50" s="142">
        <f t="shared" si="66"/>
        <v>0</v>
      </c>
      <c r="R50" s="142">
        <f t="shared" si="66"/>
        <v>0</v>
      </c>
      <c r="S50" s="142">
        <f t="shared" si="66"/>
        <v>0</v>
      </c>
      <c r="T50" s="142">
        <f t="shared" si="66"/>
        <v>10</v>
      </c>
      <c r="U50" s="142">
        <f t="shared" si="66"/>
        <v>0</v>
      </c>
      <c r="V50" s="142">
        <f t="shared" si="66"/>
        <v>0</v>
      </c>
      <c r="W50" s="142">
        <f t="shared" si="66"/>
        <v>0</v>
      </c>
      <c r="X50" s="142">
        <f t="shared" si="66"/>
        <v>0</v>
      </c>
      <c r="Y50" s="142">
        <f t="shared" si="66"/>
        <v>2</v>
      </c>
      <c r="Z50" s="142">
        <f t="shared" si="66"/>
        <v>0</v>
      </c>
      <c r="AA50" s="142">
        <f t="shared" si="66"/>
        <v>0</v>
      </c>
      <c r="AB50" s="142">
        <f t="shared" si="66"/>
        <v>0</v>
      </c>
      <c r="AC50" s="142">
        <f t="shared" si="66"/>
        <v>0</v>
      </c>
      <c r="AD50" s="142"/>
      <c r="AE50" s="142"/>
      <c r="AF50" s="142">
        <f t="shared" si="66"/>
        <v>0</v>
      </c>
      <c r="AG50" s="142">
        <f t="shared" si="66"/>
        <v>0</v>
      </c>
      <c r="AH50" s="142"/>
      <c r="AI50" s="142"/>
      <c r="AJ50" s="142">
        <f t="shared" si="66"/>
        <v>0</v>
      </c>
      <c r="AK50" s="142">
        <f t="shared" si="66"/>
        <v>0</v>
      </c>
      <c r="AL50" s="142">
        <f t="shared" si="66"/>
        <v>0</v>
      </c>
      <c r="AM50" s="142">
        <f t="shared" si="66"/>
        <v>0</v>
      </c>
      <c r="AN50" s="142">
        <f t="shared" si="66"/>
        <v>0</v>
      </c>
      <c r="AO50" s="142">
        <f t="shared" si="66"/>
        <v>0</v>
      </c>
      <c r="AP50" s="142">
        <f t="shared" si="66"/>
        <v>0</v>
      </c>
      <c r="AQ50" s="142">
        <f t="shared" si="66"/>
        <v>0</v>
      </c>
      <c r="AR50" s="142">
        <f t="shared" si="66"/>
        <v>2</v>
      </c>
      <c r="AS50" s="142">
        <f t="shared" si="66"/>
        <v>263</v>
      </c>
      <c r="AT50" s="142"/>
      <c r="AU50" s="142"/>
      <c r="AV50" s="142">
        <f t="shared" si="66"/>
        <v>23</v>
      </c>
      <c r="AW50" s="142">
        <f t="shared" si="66"/>
        <v>0</v>
      </c>
      <c r="AX50" s="142">
        <f t="shared" si="66"/>
        <v>3</v>
      </c>
      <c r="AY50" s="142">
        <f t="shared" si="66"/>
        <v>0</v>
      </c>
      <c r="AZ50" s="142">
        <f t="shared" si="66"/>
        <v>14</v>
      </c>
      <c r="BA50" s="142">
        <f t="shared" si="66"/>
        <v>0</v>
      </c>
      <c r="BB50" s="142">
        <f t="shared" si="66"/>
        <v>0</v>
      </c>
      <c r="BC50" s="142">
        <f t="shared" si="66"/>
        <v>0</v>
      </c>
      <c r="BD50" s="142">
        <f t="shared" si="66"/>
        <v>0</v>
      </c>
      <c r="BE50" s="142">
        <f t="shared" si="66"/>
        <v>0</v>
      </c>
      <c r="BF50" s="142">
        <f t="shared" si="66"/>
        <v>0</v>
      </c>
      <c r="BG50" s="142">
        <f t="shared" si="66"/>
        <v>0</v>
      </c>
      <c r="BH50" s="142">
        <f t="shared" si="66"/>
        <v>0</v>
      </c>
      <c r="BI50" s="142">
        <f t="shared" si="66"/>
        <v>0</v>
      </c>
      <c r="BJ50" s="142">
        <f t="shared" si="66"/>
        <v>0</v>
      </c>
      <c r="BK50" s="142">
        <f t="shared" si="66"/>
        <v>0</v>
      </c>
      <c r="BL50" s="142">
        <f t="shared" si="66"/>
        <v>0</v>
      </c>
      <c r="BM50" s="142">
        <f t="shared" si="66"/>
        <v>0</v>
      </c>
      <c r="BN50" s="142">
        <f t="shared" si="66"/>
        <v>0</v>
      </c>
      <c r="BO50" s="142">
        <f t="shared" si="66"/>
        <v>0</v>
      </c>
      <c r="BP50" s="142">
        <f t="shared" si="66"/>
        <v>0</v>
      </c>
      <c r="BQ50" s="142">
        <f t="shared" ref="BQ50:DA53" si="67">BQ163</f>
        <v>0</v>
      </c>
      <c r="BR50" s="142">
        <f t="shared" si="67"/>
        <v>0</v>
      </c>
      <c r="BS50" s="142">
        <f t="shared" si="67"/>
        <v>0</v>
      </c>
      <c r="BT50" s="142">
        <f t="shared" si="67"/>
        <v>0</v>
      </c>
      <c r="BU50" s="142">
        <f t="shared" si="67"/>
        <v>0</v>
      </c>
      <c r="BV50" s="142">
        <f t="shared" si="67"/>
        <v>0</v>
      </c>
      <c r="BW50" s="142">
        <f t="shared" si="67"/>
        <v>0</v>
      </c>
      <c r="BX50" s="142">
        <f t="shared" si="67"/>
        <v>0</v>
      </c>
      <c r="BY50" s="142">
        <f t="shared" si="67"/>
        <v>0</v>
      </c>
      <c r="BZ50" s="142">
        <f t="shared" si="67"/>
        <v>0</v>
      </c>
      <c r="CA50" s="142">
        <f t="shared" si="67"/>
        <v>0</v>
      </c>
      <c r="CB50" s="142">
        <f t="shared" si="67"/>
        <v>14</v>
      </c>
      <c r="CC50" s="142">
        <f t="shared" si="67"/>
        <v>14</v>
      </c>
      <c r="CD50" s="142">
        <f t="shared" si="67"/>
        <v>0</v>
      </c>
      <c r="CE50" s="142">
        <f t="shared" si="67"/>
        <v>8</v>
      </c>
      <c r="CF50" s="142">
        <f t="shared" si="67"/>
        <v>0</v>
      </c>
      <c r="CG50" s="142">
        <f t="shared" si="67"/>
        <v>0</v>
      </c>
      <c r="CH50" s="142">
        <f t="shared" si="67"/>
        <v>0</v>
      </c>
      <c r="CI50" s="142">
        <f t="shared" si="67"/>
        <v>0</v>
      </c>
      <c r="CJ50" s="142">
        <f t="shared" si="67"/>
        <v>0</v>
      </c>
      <c r="CK50" s="142">
        <f t="shared" si="67"/>
        <v>0</v>
      </c>
      <c r="CL50" s="142">
        <f t="shared" si="67"/>
        <v>2</v>
      </c>
      <c r="CM50" s="142">
        <f t="shared" si="67"/>
        <v>0</v>
      </c>
      <c r="CN50" s="142"/>
      <c r="CO50" s="142"/>
      <c r="CP50" s="142"/>
      <c r="CQ50" s="142">
        <f t="shared" si="67"/>
        <v>0</v>
      </c>
      <c r="CR50" s="142">
        <f t="shared" si="67"/>
        <v>8</v>
      </c>
      <c r="CS50" s="142">
        <f t="shared" si="67"/>
        <v>0</v>
      </c>
      <c r="CT50" s="142">
        <f t="shared" si="67"/>
        <v>0</v>
      </c>
      <c r="CU50" s="142">
        <f t="shared" si="67"/>
        <v>0</v>
      </c>
      <c r="CV50" s="142">
        <f t="shared" si="67"/>
        <v>0</v>
      </c>
      <c r="CW50" s="142">
        <f t="shared" si="67"/>
        <v>0</v>
      </c>
      <c r="CX50" s="142">
        <f t="shared" si="67"/>
        <v>0</v>
      </c>
      <c r="CY50" s="142">
        <f t="shared" si="67"/>
        <v>0</v>
      </c>
      <c r="CZ50" s="142">
        <f t="shared" si="67"/>
        <v>0</v>
      </c>
      <c r="DA50" s="142">
        <f t="shared" si="67"/>
        <v>0</v>
      </c>
    </row>
    <row r="51" spans="1:111" s="125" customFormat="1" x14ac:dyDescent="0.2">
      <c r="A51" s="137" t="s">
        <v>79</v>
      </c>
      <c r="B51" s="125" t="s">
        <v>372</v>
      </c>
      <c r="C51" s="195">
        <v>2002</v>
      </c>
      <c r="D51" s="142">
        <f t="shared" ref="D51:S53" si="68">D164</f>
        <v>4</v>
      </c>
      <c r="E51" s="142">
        <f t="shared" si="68"/>
        <v>39</v>
      </c>
      <c r="F51" s="142">
        <f t="shared" si="68"/>
        <v>23</v>
      </c>
      <c r="G51" s="142">
        <f t="shared" si="68"/>
        <v>0</v>
      </c>
      <c r="H51" s="142">
        <f t="shared" si="68"/>
        <v>4</v>
      </c>
      <c r="I51" s="142">
        <f t="shared" si="68"/>
        <v>44</v>
      </c>
      <c r="J51" s="142">
        <f t="shared" si="68"/>
        <v>11</v>
      </c>
      <c r="K51" s="142">
        <f t="shared" si="68"/>
        <v>6</v>
      </c>
      <c r="L51" s="142">
        <f t="shared" si="68"/>
        <v>0</v>
      </c>
      <c r="M51" s="142">
        <f t="shared" si="68"/>
        <v>27</v>
      </c>
      <c r="N51" s="142">
        <f t="shared" si="68"/>
        <v>4</v>
      </c>
      <c r="O51" s="142">
        <f t="shared" si="68"/>
        <v>11</v>
      </c>
      <c r="P51" s="142">
        <f t="shared" si="68"/>
        <v>1</v>
      </c>
      <c r="Q51" s="142">
        <f t="shared" si="68"/>
        <v>0</v>
      </c>
      <c r="R51" s="142">
        <f t="shared" si="68"/>
        <v>0</v>
      </c>
      <c r="S51" s="142">
        <f t="shared" si="68"/>
        <v>104</v>
      </c>
      <c r="T51" s="142">
        <f t="shared" si="66"/>
        <v>32</v>
      </c>
      <c r="U51" s="142">
        <f t="shared" si="66"/>
        <v>10</v>
      </c>
      <c r="V51" s="142">
        <f t="shared" si="66"/>
        <v>0</v>
      </c>
      <c r="W51" s="142">
        <f t="shared" si="66"/>
        <v>8</v>
      </c>
      <c r="X51" s="142">
        <f t="shared" si="66"/>
        <v>11</v>
      </c>
      <c r="Y51" s="142">
        <f t="shared" si="66"/>
        <v>70</v>
      </c>
      <c r="Z51" s="142">
        <f t="shared" si="66"/>
        <v>0</v>
      </c>
      <c r="AA51" s="142">
        <f t="shared" si="66"/>
        <v>0</v>
      </c>
      <c r="AB51" s="142">
        <f t="shared" si="66"/>
        <v>0</v>
      </c>
      <c r="AC51" s="142">
        <f t="shared" si="66"/>
        <v>37</v>
      </c>
      <c r="AD51" s="142"/>
      <c r="AE51" s="142"/>
      <c r="AF51" s="142">
        <f t="shared" si="66"/>
        <v>0</v>
      </c>
      <c r="AG51" s="142">
        <f t="shared" si="66"/>
        <v>1</v>
      </c>
      <c r="AH51" s="142"/>
      <c r="AI51" s="142"/>
      <c r="AJ51" s="142">
        <f t="shared" si="66"/>
        <v>18</v>
      </c>
      <c r="AK51" s="142">
        <f t="shared" si="66"/>
        <v>72</v>
      </c>
      <c r="AL51" s="142">
        <f t="shared" si="66"/>
        <v>0</v>
      </c>
      <c r="AM51" s="142">
        <f t="shared" si="66"/>
        <v>68</v>
      </c>
      <c r="AN51" s="142">
        <f t="shared" si="66"/>
        <v>68</v>
      </c>
      <c r="AO51" s="142">
        <f t="shared" si="66"/>
        <v>0</v>
      </c>
      <c r="AP51" s="142">
        <f t="shared" si="66"/>
        <v>0</v>
      </c>
      <c r="AQ51" s="142">
        <f t="shared" si="66"/>
        <v>3</v>
      </c>
      <c r="AR51" s="142">
        <f t="shared" si="66"/>
        <v>26</v>
      </c>
      <c r="AS51" s="142">
        <f t="shared" si="66"/>
        <v>1680</v>
      </c>
      <c r="AT51" s="142"/>
      <c r="AU51" s="142"/>
      <c r="AV51" s="142">
        <f t="shared" si="66"/>
        <v>137</v>
      </c>
      <c r="AW51" s="142">
        <f t="shared" si="66"/>
        <v>15</v>
      </c>
      <c r="AX51" s="142">
        <f t="shared" si="66"/>
        <v>0</v>
      </c>
      <c r="AY51" s="142">
        <f t="shared" si="66"/>
        <v>34</v>
      </c>
      <c r="AZ51" s="142">
        <f t="shared" si="66"/>
        <v>7</v>
      </c>
      <c r="BA51" s="142">
        <f t="shared" si="66"/>
        <v>0</v>
      </c>
      <c r="BB51" s="142">
        <f t="shared" si="66"/>
        <v>7</v>
      </c>
      <c r="BC51" s="142">
        <f t="shared" si="66"/>
        <v>45</v>
      </c>
      <c r="BD51" s="142">
        <f t="shared" si="66"/>
        <v>0</v>
      </c>
      <c r="BE51" s="142">
        <f t="shared" si="66"/>
        <v>6</v>
      </c>
      <c r="BF51" s="142">
        <f t="shared" si="66"/>
        <v>0</v>
      </c>
      <c r="BG51" s="142">
        <f t="shared" si="66"/>
        <v>99</v>
      </c>
      <c r="BH51" s="142">
        <f t="shared" si="66"/>
        <v>99</v>
      </c>
      <c r="BI51" s="142">
        <f t="shared" si="66"/>
        <v>0</v>
      </c>
      <c r="BJ51" s="142">
        <f t="shared" si="66"/>
        <v>9</v>
      </c>
      <c r="BK51" s="142">
        <f t="shared" si="66"/>
        <v>0</v>
      </c>
      <c r="BL51" s="142">
        <f t="shared" si="66"/>
        <v>9</v>
      </c>
      <c r="BM51" s="142">
        <f t="shared" si="66"/>
        <v>32</v>
      </c>
      <c r="BN51" s="142">
        <f t="shared" si="66"/>
        <v>14</v>
      </c>
      <c r="BO51" s="142">
        <f t="shared" si="66"/>
        <v>20</v>
      </c>
      <c r="BP51" s="142">
        <f t="shared" si="66"/>
        <v>0</v>
      </c>
      <c r="BQ51" s="142">
        <f t="shared" si="67"/>
        <v>38</v>
      </c>
      <c r="BR51" s="142">
        <f t="shared" si="67"/>
        <v>0</v>
      </c>
      <c r="BS51" s="142">
        <f t="shared" si="67"/>
        <v>0</v>
      </c>
      <c r="BT51" s="142">
        <f t="shared" si="67"/>
        <v>16</v>
      </c>
      <c r="BU51" s="142">
        <f t="shared" si="67"/>
        <v>11</v>
      </c>
      <c r="BV51" s="142">
        <f t="shared" si="67"/>
        <v>5</v>
      </c>
      <c r="BW51" s="142">
        <f t="shared" si="67"/>
        <v>39</v>
      </c>
      <c r="BX51" s="142">
        <f t="shared" si="67"/>
        <v>37</v>
      </c>
      <c r="BY51" s="142">
        <f t="shared" si="67"/>
        <v>2</v>
      </c>
      <c r="BZ51" s="142">
        <f t="shared" si="67"/>
        <v>0</v>
      </c>
      <c r="CA51" s="142">
        <f t="shared" si="67"/>
        <v>7</v>
      </c>
      <c r="CB51" s="142">
        <f t="shared" si="67"/>
        <v>24</v>
      </c>
      <c r="CC51" s="142">
        <f t="shared" si="67"/>
        <v>16</v>
      </c>
      <c r="CD51" s="142">
        <f t="shared" si="67"/>
        <v>8</v>
      </c>
      <c r="CE51" s="142">
        <f t="shared" si="67"/>
        <v>33</v>
      </c>
      <c r="CF51" s="142">
        <f t="shared" si="67"/>
        <v>5</v>
      </c>
      <c r="CG51" s="142">
        <f t="shared" si="67"/>
        <v>9</v>
      </c>
      <c r="CH51" s="142">
        <f t="shared" si="67"/>
        <v>0</v>
      </c>
      <c r="CI51" s="142">
        <f t="shared" si="67"/>
        <v>0</v>
      </c>
      <c r="CJ51" s="142">
        <f t="shared" si="67"/>
        <v>33</v>
      </c>
      <c r="CK51" s="142">
        <f t="shared" si="67"/>
        <v>5</v>
      </c>
      <c r="CL51" s="142">
        <f t="shared" si="67"/>
        <v>0</v>
      </c>
      <c r="CM51" s="142">
        <f t="shared" si="67"/>
        <v>63</v>
      </c>
      <c r="CN51" s="142"/>
      <c r="CO51" s="142"/>
      <c r="CP51" s="142"/>
      <c r="CQ51" s="142">
        <f t="shared" si="67"/>
        <v>3</v>
      </c>
      <c r="CR51" s="142">
        <f t="shared" si="67"/>
        <v>32</v>
      </c>
      <c r="CS51" s="142">
        <f t="shared" si="67"/>
        <v>0</v>
      </c>
      <c r="CT51" s="142">
        <f t="shared" si="67"/>
        <v>0</v>
      </c>
      <c r="CU51" s="142">
        <f t="shared" si="67"/>
        <v>4</v>
      </c>
      <c r="CV51" s="142">
        <f>CV164</f>
        <v>0</v>
      </c>
      <c r="CW51" s="142">
        <f t="shared" si="67"/>
        <v>29</v>
      </c>
      <c r="CX51" s="142">
        <f t="shared" si="67"/>
        <v>12</v>
      </c>
      <c r="CY51" s="142">
        <f t="shared" si="67"/>
        <v>0</v>
      </c>
      <c r="CZ51" s="142">
        <f t="shared" si="67"/>
        <v>0</v>
      </c>
      <c r="DA51" s="142">
        <f t="shared" si="67"/>
        <v>0</v>
      </c>
    </row>
    <row r="52" spans="1:111" s="125" customFormat="1" x14ac:dyDescent="0.2">
      <c r="A52" s="137" t="s">
        <v>80</v>
      </c>
      <c r="B52" s="125" t="s">
        <v>371</v>
      </c>
      <c r="C52" s="195">
        <v>2002</v>
      </c>
      <c r="D52" s="142">
        <f t="shared" si="68"/>
        <v>324</v>
      </c>
      <c r="E52" s="142">
        <f t="shared" si="68"/>
        <v>8602</v>
      </c>
      <c r="F52" s="142">
        <f t="shared" si="68"/>
        <v>4524</v>
      </c>
      <c r="G52" s="142">
        <f t="shared" si="68"/>
        <v>2631</v>
      </c>
      <c r="H52" s="142">
        <f t="shared" si="68"/>
        <v>3034</v>
      </c>
      <c r="I52" s="142">
        <f t="shared" si="68"/>
        <v>8332</v>
      </c>
      <c r="J52" s="142">
        <f t="shared" si="68"/>
        <v>6540</v>
      </c>
      <c r="K52" s="142">
        <f t="shared" si="68"/>
        <v>751</v>
      </c>
      <c r="L52" s="142">
        <f t="shared" si="68"/>
        <v>1</v>
      </c>
      <c r="M52" s="142">
        <f t="shared" si="68"/>
        <v>3446</v>
      </c>
      <c r="N52" s="142">
        <f t="shared" si="68"/>
        <v>239</v>
      </c>
      <c r="O52" s="142">
        <f t="shared" si="68"/>
        <v>1958</v>
      </c>
      <c r="P52" s="142">
        <f t="shared" si="68"/>
        <v>257</v>
      </c>
      <c r="Q52" s="142">
        <f t="shared" si="68"/>
        <v>66</v>
      </c>
      <c r="R52" s="142">
        <f t="shared" si="68"/>
        <v>1471</v>
      </c>
      <c r="S52" s="142">
        <f t="shared" si="68"/>
        <v>24406</v>
      </c>
      <c r="T52" s="142">
        <f t="shared" si="66"/>
        <v>6383</v>
      </c>
      <c r="U52" s="142">
        <f t="shared" si="66"/>
        <v>1563</v>
      </c>
      <c r="V52" s="142">
        <f t="shared" si="66"/>
        <v>605</v>
      </c>
      <c r="W52" s="142">
        <f t="shared" si="66"/>
        <v>2959</v>
      </c>
      <c r="X52" s="142">
        <f t="shared" si="66"/>
        <v>2418</v>
      </c>
      <c r="Y52" s="142">
        <f t="shared" si="66"/>
        <v>2390</v>
      </c>
      <c r="Z52" s="142">
        <f t="shared" si="66"/>
        <v>788</v>
      </c>
      <c r="AA52" s="142">
        <f t="shared" si="66"/>
        <v>113</v>
      </c>
      <c r="AB52" s="142">
        <f t="shared" si="66"/>
        <v>4559</v>
      </c>
      <c r="AC52" s="142">
        <f t="shared" si="66"/>
        <v>5484</v>
      </c>
      <c r="AD52" s="142"/>
      <c r="AE52" s="142"/>
      <c r="AF52" s="142">
        <f t="shared" si="66"/>
        <v>1485</v>
      </c>
      <c r="AG52" s="142">
        <f t="shared" si="66"/>
        <v>5003</v>
      </c>
      <c r="AH52" s="142"/>
      <c r="AI52" s="142"/>
      <c r="AJ52" s="142">
        <f t="shared" si="66"/>
        <v>6279</v>
      </c>
      <c r="AK52" s="142">
        <f t="shared" si="66"/>
        <v>3424</v>
      </c>
      <c r="AL52" s="142">
        <f t="shared" si="66"/>
        <v>593</v>
      </c>
      <c r="AM52" s="142">
        <f t="shared" si="66"/>
        <v>23063</v>
      </c>
      <c r="AN52" s="142">
        <f t="shared" si="66"/>
        <v>17238</v>
      </c>
      <c r="AO52" s="142">
        <f t="shared" si="66"/>
        <v>5825</v>
      </c>
      <c r="AP52" s="142">
        <f t="shared" si="66"/>
        <v>172</v>
      </c>
      <c r="AQ52" s="142">
        <f t="shared" si="66"/>
        <v>730</v>
      </c>
      <c r="AR52" s="142">
        <f t="shared" si="66"/>
        <v>12422</v>
      </c>
      <c r="AS52" s="142">
        <f t="shared" si="66"/>
        <v>516371</v>
      </c>
      <c r="AT52" s="142"/>
      <c r="AU52" s="142"/>
      <c r="AV52" s="142">
        <f t="shared" si="66"/>
        <v>38377</v>
      </c>
      <c r="AW52" s="142">
        <f t="shared" si="66"/>
        <v>2997</v>
      </c>
      <c r="AX52" s="142">
        <f t="shared" si="66"/>
        <v>688</v>
      </c>
      <c r="AY52" s="142">
        <f t="shared" si="66"/>
        <v>2200</v>
      </c>
      <c r="AZ52" s="142">
        <f t="shared" si="66"/>
        <v>9042</v>
      </c>
      <c r="BA52" s="142">
        <f t="shared" si="66"/>
        <v>590</v>
      </c>
      <c r="BB52" s="142">
        <f t="shared" si="66"/>
        <v>1105</v>
      </c>
      <c r="BC52" s="142">
        <f t="shared" si="66"/>
        <v>13978</v>
      </c>
      <c r="BD52" s="142">
        <f t="shared" si="66"/>
        <v>1102</v>
      </c>
      <c r="BE52" s="142">
        <f t="shared" si="66"/>
        <v>1070</v>
      </c>
      <c r="BF52" s="142">
        <f t="shared" si="66"/>
        <v>4040</v>
      </c>
      <c r="BG52" s="142">
        <f t="shared" si="66"/>
        <v>3556</v>
      </c>
      <c r="BH52" s="142">
        <f t="shared" si="66"/>
        <v>2909</v>
      </c>
      <c r="BI52" s="142">
        <f t="shared" si="66"/>
        <v>647</v>
      </c>
      <c r="BJ52" s="142">
        <f t="shared" si="66"/>
        <v>8051</v>
      </c>
      <c r="BK52" s="142">
        <f t="shared" si="66"/>
        <v>4046</v>
      </c>
      <c r="BL52" s="142">
        <f t="shared" si="66"/>
        <v>4005</v>
      </c>
      <c r="BM52" s="142">
        <f t="shared" si="66"/>
        <v>1778</v>
      </c>
      <c r="BN52" s="142">
        <f t="shared" si="66"/>
        <v>4904</v>
      </c>
      <c r="BO52" s="142">
        <f t="shared" si="66"/>
        <v>3890</v>
      </c>
      <c r="BP52" s="142">
        <f t="shared" si="66"/>
        <v>725</v>
      </c>
      <c r="BQ52" s="142">
        <f t="shared" si="67"/>
        <v>7350</v>
      </c>
      <c r="BR52" s="142">
        <f t="shared" si="67"/>
        <v>1195</v>
      </c>
      <c r="BS52" s="142">
        <f t="shared" si="67"/>
        <v>1657</v>
      </c>
      <c r="BT52" s="142">
        <f t="shared" si="67"/>
        <v>5687</v>
      </c>
      <c r="BU52" s="142">
        <f t="shared" si="67"/>
        <v>1592</v>
      </c>
      <c r="BV52" s="142">
        <f t="shared" si="67"/>
        <v>688</v>
      </c>
      <c r="BW52" s="142">
        <f t="shared" si="67"/>
        <v>5305</v>
      </c>
      <c r="BX52" s="142">
        <f t="shared" si="67"/>
        <v>4943</v>
      </c>
      <c r="BY52" s="142">
        <f t="shared" si="67"/>
        <v>231</v>
      </c>
      <c r="BZ52" s="142">
        <f t="shared" si="67"/>
        <v>131</v>
      </c>
      <c r="CA52" s="142">
        <f t="shared" si="67"/>
        <v>1999</v>
      </c>
      <c r="CB52" s="142">
        <f t="shared" si="67"/>
        <v>30596</v>
      </c>
      <c r="CC52" s="142">
        <f t="shared" si="67"/>
        <v>28394</v>
      </c>
      <c r="CD52" s="142">
        <f t="shared" si="67"/>
        <v>2202</v>
      </c>
      <c r="CE52" s="142">
        <f t="shared" si="67"/>
        <v>5500</v>
      </c>
      <c r="CF52" s="142">
        <f t="shared" si="67"/>
        <v>425</v>
      </c>
      <c r="CG52" s="142">
        <f t="shared" si="67"/>
        <v>960</v>
      </c>
      <c r="CH52" s="142">
        <f t="shared" si="67"/>
        <v>870</v>
      </c>
      <c r="CI52" s="142">
        <f t="shared" si="67"/>
        <v>1214</v>
      </c>
      <c r="CJ52" s="142">
        <f t="shared" si="67"/>
        <v>6709</v>
      </c>
      <c r="CK52" s="142">
        <f t="shared" si="67"/>
        <v>850</v>
      </c>
      <c r="CL52" s="142">
        <f t="shared" si="67"/>
        <v>58808</v>
      </c>
      <c r="CM52" s="142">
        <f t="shared" si="67"/>
        <v>14096</v>
      </c>
      <c r="CN52" s="142"/>
      <c r="CO52" s="142"/>
      <c r="CP52" s="142"/>
      <c r="CQ52" s="142">
        <f t="shared" si="67"/>
        <v>1194</v>
      </c>
      <c r="CR52" s="142">
        <f t="shared" si="67"/>
        <v>8549</v>
      </c>
      <c r="CS52" s="142">
        <f t="shared" si="67"/>
        <v>2366</v>
      </c>
      <c r="CT52" s="142">
        <f t="shared" si="67"/>
        <v>657</v>
      </c>
      <c r="CU52" s="142">
        <f t="shared" si="67"/>
        <v>406</v>
      </c>
      <c r="CV52" s="142">
        <f t="shared" si="67"/>
        <v>271</v>
      </c>
      <c r="CW52" s="142">
        <f t="shared" si="67"/>
        <v>3279</v>
      </c>
      <c r="CX52" s="142">
        <f t="shared" si="67"/>
        <v>4565</v>
      </c>
      <c r="CY52" s="142">
        <f t="shared" si="67"/>
        <v>1640</v>
      </c>
      <c r="CZ52" s="142">
        <f t="shared" si="67"/>
        <v>0</v>
      </c>
      <c r="DA52" s="142">
        <f t="shared" si="67"/>
        <v>0</v>
      </c>
    </row>
    <row r="53" spans="1:111" s="125" customFormat="1" x14ac:dyDescent="0.2">
      <c r="A53" s="138" t="s">
        <v>81</v>
      </c>
      <c r="B53" s="125" t="s">
        <v>370</v>
      </c>
      <c r="C53" s="195">
        <v>2002</v>
      </c>
      <c r="D53" s="142">
        <f>D166</f>
        <v>0</v>
      </c>
      <c r="E53" s="142">
        <f t="shared" si="68"/>
        <v>0.64</v>
      </c>
      <c r="F53" s="142">
        <f t="shared" si="68"/>
        <v>77</v>
      </c>
      <c r="G53" s="142">
        <f t="shared" si="68"/>
        <v>65</v>
      </c>
      <c r="H53" s="142">
        <f t="shared" si="68"/>
        <v>41</v>
      </c>
      <c r="I53" s="142">
        <f t="shared" si="68"/>
        <v>69.61</v>
      </c>
      <c r="J53" s="142">
        <f t="shared" si="68"/>
        <v>71.55</v>
      </c>
      <c r="K53" s="142">
        <f t="shared" si="68"/>
        <v>71.34</v>
      </c>
      <c r="L53" s="142">
        <f t="shared" si="68"/>
        <v>0</v>
      </c>
      <c r="M53" s="142">
        <f t="shared" si="68"/>
        <v>70.650000000000006</v>
      </c>
      <c r="N53" s="142">
        <f t="shared" si="68"/>
        <v>69.819999999999993</v>
      </c>
      <c r="O53" s="142">
        <f t="shared" si="68"/>
        <v>75</v>
      </c>
      <c r="P53" s="142">
        <f t="shared" si="68"/>
        <v>0</v>
      </c>
      <c r="Q53" s="142">
        <f t="shared" si="68"/>
        <v>0</v>
      </c>
      <c r="R53" s="142">
        <f t="shared" si="68"/>
        <v>66.400000000000006</v>
      </c>
      <c r="S53" s="142">
        <f t="shared" si="68"/>
        <v>0</v>
      </c>
      <c r="T53" s="142">
        <f t="shared" si="66"/>
        <v>82.2</v>
      </c>
      <c r="U53" s="142">
        <f t="shared" si="66"/>
        <v>0.68</v>
      </c>
      <c r="V53" s="142">
        <f t="shared" si="66"/>
        <v>0</v>
      </c>
      <c r="W53" s="142">
        <f t="shared" si="66"/>
        <v>67.3</v>
      </c>
      <c r="X53" s="142">
        <f t="shared" si="66"/>
        <v>88.9</v>
      </c>
      <c r="Y53" s="142">
        <f t="shared" si="66"/>
        <v>58.71</v>
      </c>
      <c r="Z53" s="142">
        <f t="shared" si="66"/>
        <v>70.099999999999994</v>
      </c>
      <c r="AA53" s="142">
        <f t="shared" si="66"/>
        <v>1</v>
      </c>
      <c r="AB53" s="142">
        <f t="shared" si="66"/>
        <v>0</v>
      </c>
      <c r="AC53" s="142">
        <f t="shared" si="66"/>
        <v>0</v>
      </c>
      <c r="AD53" s="142"/>
      <c r="AE53" s="142"/>
      <c r="AF53" s="142">
        <f t="shared" si="66"/>
        <v>66.069999999999993</v>
      </c>
      <c r="AG53" s="142">
        <f t="shared" si="66"/>
        <v>0</v>
      </c>
      <c r="AH53" s="142"/>
      <c r="AI53" s="142"/>
      <c r="AJ53" s="142">
        <f t="shared" si="66"/>
        <v>70.47</v>
      </c>
      <c r="AK53" s="142">
        <f t="shared" si="66"/>
        <v>0</v>
      </c>
      <c r="AL53" s="142">
        <f t="shared" si="66"/>
        <v>0</v>
      </c>
      <c r="AM53" s="142">
        <f t="shared" si="66"/>
        <v>0</v>
      </c>
      <c r="AN53" s="142">
        <f t="shared" si="66"/>
        <v>76.34</v>
      </c>
      <c r="AO53" s="142">
        <f t="shared" si="66"/>
        <v>0</v>
      </c>
      <c r="AP53" s="142">
        <f t="shared" si="66"/>
        <v>0</v>
      </c>
      <c r="AQ53" s="142">
        <f t="shared" si="66"/>
        <v>0</v>
      </c>
      <c r="AR53" s="142">
        <f t="shared" si="66"/>
        <v>0</v>
      </c>
      <c r="AS53" s="142">
        <f t="shared" si="66"/>
        <v>0</v>
      </c>
      <c r="AT53" s="142"/>
      <c r="AU53" s="142"/>
      <c r="AV53" s="142">
        <f t="shared" si="66"/>
        <v>0.72</v>
      </c>
      <c r="AW53" s="142">
        <f t="shared" si="66"/>
        <v>39.299999999999997</v>
      </c>
      <c r="AX53" s="142">
        <f t="shared" si="66"/>
        <v>74.8</v>
      </c>
      <c r="AY53" s="142">
        <f t="shared" si="66"/>
        <v>74</v>
      </c>
      <c r="AZ53" s="142">
        <f t="shared" si="66"/>
        <v>72.5</v>
      </c>
      <c r="BA53" s="142" t="str">
        <f t="shared" si="66"/>
        <v>0.72</v>
      </c>
      <c r="BB53" s="142">
        <f t="shared" si="66"/>
        <v>0</v>
      </c>
      <c r="BC53" s="142">
        <f t="shared" si="66"/>
        <v>70.900000000000006</v>
      </c>
      <c r="BD53" s="142">
        <f t="shared" si="66"/>
        <v>67.92</v>
      </c>
      <c r="BE53" s="142">
        <f t="shared" si="66"/>
        <v>87</v>
      </c>
      <c r="BF53" s="142">
        <f t="shared" si="66"/>
        <v>0</v>
      </c>
      <c r="BG53" s="142">
        <f t="shared" si="66"/>
        <v>0</v>
      </c>
      <c r="BH53" s="142">
        <f t="shared" si="66"/>
        <v>0</v>
      </c>
      <c r="BI53" s="142">
        <f t="shared" si="66"/>
        <v>69.5</v>
      </c>
      <c r="BJ53" s="142">
        <f t="shared" si="66"/>
        <v>0</v>
      </c>
      <c r="BK53" s="142">
        <f t="shared" si="66"/>
        <v>0</v>
      </c>
      <c r="BL53" s="142">
        <f t="shared" si="66"/>
        <v>0.83</v>
      </c>
      <c r="BM53" s="142">
        <f t="shared" si="66"/>
        <v>66.8</v>
      </c>
      <c r="BN53" s="142">
        <f t="shared" si="66"/>
        <v>0.69</v>
      </c>
      <c r="BO53" s="142">
        <f t="shared" si="66"/>
        <v>0.56999999999999995</v>
      </c>
      <c r="BP53" s="142">
        <f t="shared" si="66"/>
        <v>0</v>
      </c>
      <c r="BQ53" s="142">
        <f t="shared" si="67"/>
        <v>71.599999999999994</v>
      </c>
      <c r="BR53" s="142">
        <f t="shared" si="67"/>
        <v>0</v>
      </c>
      <c r="BS53" s="142">
        <f t="shared" si="67"/>
        <v>68.7</v>
      </c>
      <c r="BT53" s="142">
        <f t="shared" si="67"/>
        <v>0</v>
      </c>
      <c r="BU53" s="142">
        <f t="shared" si="67"/>
        <v>61.5</v>
      </c>
      <c r="BV53" s="142">
        <f t="shared" si="67"/>
        <v>68.06</v>
      </c>
      <c r="BW53" s="142">
        <f t="shared" si="67"/>
        <v>0</v>
      </c>
      <c r="BX53" s="142">
        <f t="shared" si="67"/>
        <v>72.819999999999993</v>
      </c>
      <c r="BY53" s="142">
        <f t="shared" si="67"/>
        <v>69.540000000000006</v>
      </c>
      <c r="BZ53" s="142">
        <f t="shared" si="67"/>
        <v>67.989999999999995</v>
      </c>
      <c r="CA53" s="142">
        <f t="shared" si="67"/>
        <v>52</v>
      </c>
      <c r="CB53" s="142">
        <f t="shared" si="67"/>
        <v>66.81</v>
      </c>
      <c r="CC53" s="142">
        <f t="shared" si="67"/>
        <v>66.81</v>
      </c>
      <c r="CD53" s="142">
        <f t="shared" si="67"/>
        <v>67.069999999999993</v>
      </c>
      <c r="CE53" s="142">
        <f t="shared" si="67"/>
        <v>75.099999999999994</v>
      </c>
      <c r="CF53" s="142">
        <f t="shared" si="67"/>
        <v>69</v>
      </c>
      <c r="CG53" s="142">
        <f t="shared" si="67"/>
        <v>0</v>
      </c>
      <c r="CH53" s="142">
        <f t="shared" si="67"/>
        <v>8.66</v>
      </c>
      <c r="CI53" s="142">
        <f t="shared" si="67"/>
        <v>0</v>
      </c>
      <c r="CJ53" s="142">
        <f t="shared" si="67"/>
        <v>73.97</v>
      </c>
      <c r="CK53" s="142">
        <f t="shared" si="67"/>
        <v>0</v>
      </c>
      <c r="CL53" s="142">
        <f t="shared" si="67"/>
        <v>74.510000000000005</v>
      </c>
      <c r="CM53" s="142">
        <f t="shared" si="67"/>
        <v>0</v>
      </c>
      <c r="CN53" s="142"/>
      <c r="CO53" s="142"/>
      <c r="CP53" s="142"/>
      <c r="CQ53" s="142">
        <f t="shared" si="67"/>
        <v>0</v>
      </c>
      <c r="CR53" s="142">
        <f t="shared" si="67"/>
        <v>0</v>
      </c>
      <c r="CS53" s="142">
        <f t="shared" si="67"/>
        <v>0.81</v>
      </c>
      <c r="CT53" s="142">
        <f t="shared" si="67"/>
        <v>77.06</v>
      </c>
      <c r="CU53" s="142">
        <f t="shared" si="67"/>
        <v>75.650000000000006</v>
      </c>
      <c r="CV53" s="142">
        <f t="shared" si="67"/>
        <v>0</v>
      </c>
      <c r="CW53" s="142">
        <f t="shared" si="67"/>
        <v>0</v>
      </c>
      <c r="CX53" s="142">
        <f t="shared" si="67"/>
        <v>69.7</v>
      </c>
      <c r="CY53" s="142">
        <f t="shared" si="67"/>
        <v>0</v>
      </c>
      <c r="CZ53" s="142">
        <f t="shared" si="67"/>
        <v>0</v>
      </c>
      <c r="DA53" s="142">
        <f t="shared" si="67"/>
        <v>0</v>
      </c>
    </row>
    <row r="54" spans="1:111" s="5" customFormat="1" x14ac:dyDescent="0.2">
      <c r="A54" s="40"/>
      <c r="B54" s="36"/>
      <c r="C54" s="36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68"/>
      <c r="U54" s="12"/>
      <c r="V54" s="12"/>
      <c r="W54" s="12"/>
      <c r="X54" s="12"/>
      <c r="Y54" s="12"/>
      <c r="Z54" s="12"/>
      <c r="AA54" s="12"/>
      <c r="AB54" s="73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67"/>
      <c r="AZ54" s="12"/>
      <c r="BA54" s="12"/>
      <c r="BB54" s="12"/>
      <c r="BC54" s="12"/>
      <c r="BD54" s="12"/>
      <c r="BE54" s="12"/>
      <c r="BF54" s="12"/>
      <c r="BG54" s="15"/>
      <c r="BH54" s="12"/>
      <c r="BI54" s="12"/>
      <c r="BJ54" s="26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37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</row>
    <row r="55" spans="1:111" s="5" customFormat="1" ht="51" x14ac:dyDescent="0.2">
      <c r="A55" s="40" t="s">
        <v>333</v>
      </c>
      <c r="B55" s="36"/>
      <c r="C55" s="36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251</v>
      </c>
      <c r="K55" s="12" t="s">
        <v>252</v>
      </c>
      <c r="L55" s="12" t="s">
        <v>289</v>
      </c>
      <c r="M55" s="12" t="s">
        <v>290</v>
      </c>
      <c r="N55" s="12" t="s">
        <v>253</v>
      </c>
      <c r="O55" s="12" t="s">
        <v>286</v>
      </c>
      <c r="P55" s="12" t="s">
        <v>154</v>
      </c>
      <c r="Q55" s="12" t="s">
        <v>254</v>
      </c>
      <c r="R55" s="12" t="s">
        <v>262</v>
      </c>
      <c r="S55" s="12" t="s">
        <v>291</v>
      </c>
      <c r="T55" s="68" t="s">
        <v>6</v>
      </c>
      <c r="U55" s="12" t="s">
        <v>292</v>
      </c>
      <c r="V55" s="12" t="s">
        <v>255</v>
      </c>
      <c r="W55" s="12" t="s">
        <v>256</v>
      </c>
      <c r="X55" s="12" t="s">
        <v>277</v>
      </c>
      <c r="Y55" s="12" t="s">
        <v>156</v>
      </c>
      <c r="Z55" s="12" t="s">
        <v>278</v>
      </c>
      <c r="AA55" s="12" t="s">
        <v>279</v>
      </c>
      <c r="AB55" s="73" t="s">
        <v>317</v>
      </c>
      <c r="AC55" s="12" t="s">
        <v>12</v>
      </c>
      <c r="AD55" s="12" t="s">
        <v>201</v>
      </c>
      <c r="AE55" s="12" t="s">
        <v>53</v>
      </c>
      <c r="AF55" s="12" t="s">
        <v>13</v>
      </c>
      <c r="AG55" s="12" t="s">
        <v>264</v>
      </c>
      <c r="AH55" s="12" t="s">
        <v>200</v>
      </c>
      <c r="AI55" s="12" t="s">
        <v>51</v>
      </c>
      <c r="AJ55" s="12" t="s">
        <v>14</v>
      </c>
      <c r="AK55" s="12" t="s">
        <v>15</v>
      </c>
      <c r="AL55" s="12" t="s">
        <v>17</v>
      </c>
      <c r="AM55" s="12" t="s">
        <v>258</v>
      </c>
      <c r="AN55" s="12" t="s">
        <v>16</v>
      </c>
      <c r="AO55" s="12" t="s">
        <v>216</v>
      </c>
      <c r="AP55" s="12" t="s">
        <v>18</v>
      </c>
      <c r="AQ55" s="12" t="s">
        <v>19</v>
      </c>
      <c r="AR55" s="12" t="s">
        <v>20</v>
      </c>
      <c r="AS55" s="12" t="s">
        <v>21</v>
      </c>
      <c r="AT55" s="12" t="s">
        <v>8</v>
      </c>
      <c r="AU55" s="12" t="s">
        <v>219</v>
      </c>
      <c r="AV55" s="12" t="s">
        <v>22</v>
      </c>
      <c r="AW55" s="12" t="s">
        <v>23</v>
      </c>
      <c r="AX55" s="12" t="s">
        <v>265</v>
      </c>
      <c r="AY55" s="67" t="s">
        <v>205</v>
      </c>
      <c r="AZ55" s="12" t="s">
        <v>24</v>
      </c>
      <c r="BA55" s="12" t="s">
        <v>26</v>
      </c>
      <c r="BB55" s="12" t="s">
        <v>266</v>
      </c>
      <c r="BC55" s="12" t="s">
        <v>27</v>
      </c>
      <c r="BD55" s="12" t="s">
        <v>28</v>
      </c>
      <c r="BE55" s="12" t="s">
        <v>29</v>
      </c>
      <c r="BF55" s="12" t="s">
        <v>30</v>
      </c>
      <c r="BG55" s="15" t="s">
        <v>7</v>
      </c>
      <c r="BH55" s="12" t="s">
        <v>267</v>
      </c>
      <c r="BI55" s="12" t="s">
        <v>218</v>
      </c>
      <c r="BJ55" s="26" t="s">
        <v>206</v>
      </c>
      <c r="BK55" s="12" t="s">
        <v>31</v>
      </c>
      <c r="BL55" s="12" t="s">
        <v>39</v>
      </c>
      <c r="BM55" s="12" t="s">
        <v>32</v>
      </c>
      <c r="BN55" s="12" t="s">
        <v>33</v>
      </c>
      <c r="BO55" s="12" t="s">
        <v>268</v>
      </c>
      <c r="BP55" s="12" t="s">
        <v>269</v>
      </c>
      <c r="BQ55" s="12" t="s">
        <v>270</v>
      </c>
      <c r="BR55" s="12" t="s">
        <v>34</v>
      </c>
      <c r="BS55" s="12" t="s">
        <v>35</v>
      </c>
      <c r="BT55" s="12" t="s">
        <v>36</v>
      </c>
      <c r="BU55" s="12" t="s">
        <v>37</v>
      </c>
      <c r="BV55" s="12" t="s">
        <v>38</v>
      </c>
      <c r="BW55" s="37" t="s">
        <v>62</v>
      </c>
      <c r="BX55" s="12" t="s">
        <v>100</v>
      </c>
      <c r="BY55" s="12" t="s">
        <v>25</v>
      </c>
      <c r="BZ55" s="12" t="s">
        <v>245</v>
      </c>
      <c r="CA55" s="12" t="s">
        <v>204</v>
      </c>
      <c r="CB55" s="12" t="s">
        <v>198</v>
      </c>
      <c r="CC55" s="12" t="s">
        <v>197</v>
      </c>
      <c r="CD55" s="12" t="s">
        <v>284</v>
      </c>
      <c r="CE55" s="12" t="s">
        <v>40</v>
      </c>
      <c r="CF55" s="12" t="s">
        <v>41</v>
      </c>
      <c r="CG55" s="12" t="s">
        <v>42</v>
      </c>
      <c r="CH55" s="12" t="s">
        <v>44</v>
      </c>
      <c r="CI55" s="12" t="s">
        <v>217</v>
      </c>
      <c r="CJ55" s="12" t="s">
        <v>45</v>
      </c>
      <c r="CK55" s="12" t="s">
        <v>46</v>
      </c>
      <c r="CL55" s="12" t="s">
        <v>47</v>
      </c>
      <c r="CM55" s="12" t="s">
        <v>271</v>
      </c>
      <c r="CN55" s="12" t="s">
        <v>199</v>
      </c>
      <c r="CO55" s="12" t="s">
        <v>43</v>
      </c>
      <c r="CP55" s="12" t="s">
        <v>280</v>
      </c>
      <c r="CQ55" s="12" t="s">
        <v>48</v>
      </c>
      <c r="CR55" s="12" t="s">
        <v>49</v>
      </c>
      <c r="CS55" s="12" t="s">
        <v>50</v>
      </c>
      <c r="CT55" s="12" t="s">
        <v>52</v>
      </c>
      <c r="CU55" s="12" t="s">
        <v>272</v>
      </c>
      <c r="CV55" s="12" t="s">
        <v>54</v>
      </c>
      <c r="CW55" s="12" t="s">
        <v>55</v>
      </c>
      <c r="CX55" s="12" t="s">
        <v>56</v>
      </c>
      <c r="CY55" s="12" t="s">
        <v>57</v>
      </c>
      <c r="CZ55" s="12"/>
      <c r="DA55" s="12"/>
    </row>
    <row r="56" spans="1:111" s="9" customFormat="1" x14ac:dyDescent="0.2">
      <c r="A56" s="6" t="s">
        <v>214</v>
      </c>
      <c r="B56" s="7"/>
      <c r="C56" s="20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4"/>
      <c r="AH56" s="16"/>
      <c r="AI56" s="16"/>
      <c r="AJ56" s="16"/>
      <c r="AK56" s="16"/>
      <c r="AL56" s="16"/>
      <c r="AM56" s="19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4"/>
      <c r="BG56" s="14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20"/>
      <c r="BX56" s="16"/>
      <c r="BY56" s="16"/>
      <c r="BZ56" s="16"/>
      <c r="CA56" s="16"/>
      <c r="CB56" s="14"/>
      <c r="CC56" s="16"/>
      <c r="CD56" s="16"/>
      <c r="CE56" s="16"/>
      <c r="CF56" s="16"/>
      <c r="CG56" s="16"/>
      <c r="CH56" s="16"/>
      <c r="CI56" s="16"/>
      <c r="CJ56" s="16"/>
      <c r="CK56" s="17"/>
      <c r="CL56" s="16"/>
      <c r="CM56" s="14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8"/>
      <c r="CZ56" s="19"/>
      <c r="DA56" s="19"/>
      <c r="DE56" s="8"/>
      <c r="DF56" s="8"/>
      <c r="DG56" s="8"/>
    </row>
    <row r="57" spans="1:111" x14ac:dyDescent="0.2">
      <c r="A57" s="1" t="s">
        <v>283</v>
      </c>
      <c r="B57" s="2"/>
      <c r="C57" s="196"/>
      <c r="D57" s="15">
        <v>627378</v>
      </c>
      <c r="E57" s="15">
        <v>7526840</v>
      </c>
      <c r="F57" s="15">
        <v>8364298</v>
      </c>
      <c r="G57" s="15">
        <v>2634259.48</v>
      </c>
      <c r="H57" s="15">
        <v>5646163.6299999999</v>
      </c>
      <c r="I57" s="15">
        <v>9822509.7799999993</v>
      </c>
      <c r="J57" s="15">
        <v>6964171</v>
      </c>
      <c r="K57" s="15">
        <v>1550007.77</v>
      </c>
      <c r="L57" s="15">
        <v>477983.82</v>
      </c>
      <c r="M57" s="15">
        <v>4979332</v>
      </c>
      <c r="N57" s="15">
        <v>374576.84</v>
      </c>
      <c r="O57" s="15">
        <v>2488677.0499999998</v>
      </c>
      <c r="P57" s="15">
        <v>263678.11</v>
      </c>
      <c r="Q57" s="15">
        <v>117996.4</v>
      </c>
      <c r="R57" s="15">
        <v>1791792.11</v>
      </c>
      <c r="S57" s="15">
        <v>35358022.560000002</v>
      </c>
      <c r="T57" s="15">
        <v>26336485</v>
      </c>
      <c r="U57" s="15">
        <v>3196611.9</v>
      </c>
      <c r="V57" s="15">
        <v>946697.11</v>
      </c>
      <c r="W57" s="15">
        <v>5412166.8200000003</v>
      </c>
      <c r="X57" s="15">
        <v>3422082.99</v>
      </c>
      <c r="Y57" s="15">
        <v>4292499.1900000004</v>
      </c>
      <c r="Z57" s="15">
        <v>914216.28</v>
      </c>
      <c r="AA57" s="15">
        <v>167401.16</v>
      </c>
      <c r="AB57" s="15">
        <v>5805328.1799999997</v>
      </c>
      <c r="AC57" s="15">
        <v>9233270.9399999995</v>
      </c>
      <c r="AD57" s="15">
        <v>8490664.5099999998</v>
      </c>
      <c r="AE57" s="15">
        <v>742606.43</v>
      </c>
      <c r="AF57" s="15">
        <v>1209606.82</v>
      </c>
      <c r="AG57" s="15">
        <v>7948716.0499999998</v>
      </c>
      <c r="AH57" s="15">
        <v>7709102.6499999994</v>
      </c>
      <c r="AI57" s="15">
        <v>239613.4</v>
      </c>
      <c r="AJ57" s="15">
        <v>5207109.34</v>
      </c>
      <c r="AK57" s="15">
        <v>4085872</v>
      </c>
      <c r="AL57" s="15">
        <v>495817.33</v>
      </c>
      <c r="AM57" s="15">
        <v>32900782.16</v>
      </c>
      <c r="AN57" s="15">
        <v>25190890.039999999</v>
      </c>
      <c r="AO57" s="15">
        <v>7709892.1200000001</v>
      </c>
      <c r="AP57" s="15">
        <v>133925.76999999999</v>
      </c>
      <c r="AQ57" s="15">
        <v>660433.41</v>
      </c>
      <c r="AR57" s="15">
        <v>14336095.889999999</v>
      </c>
      <c r="AS57" s="15">
        <v>337768811.53999996</v>
      </c>
      <c r="AT57" s="15">
        <v>337458000</v>
      </c>
      <c r="AU57" s="15">
        <v>310811.53999999998</v>
      </c>
      <c r="AV57" s="15">
        <v>50876516.060000002</v>
      </c>
      <c r="AW57" s="15">
        <v>2485448.09</v>
      </c>
      <c r="AX57" s="15">
        <v>1229158</v>
      </c>
      <c r="AY57" s="15">
        <v>5363972.05</v>
      </c>
      <c r="AZ57" s="15">
        <v>9990136.1600000001</v>
      </c>
      <c r="BA57" s="15">
        <v>1340693.83</v>
      </c>
      <c r="BB57" s="15">
        <v>2236455.39</v>
      </c>
      <c r="BC57" s="15">
        <v>21267397.879999999</v>
      </c>
      <c r="BD57" s="15">
        <v>1373974.31</v>
      </c>
      <c r="BE57" s="15">
        <v>1727875.01</v>
      </c>
      <c r="BF57" s="15">
        <v>3501644.33</v>
      </c>
      <c r="BG57" s="15">
        <v>5232542.8600000003</v>
      </c>
      <c r="BH57" s="15">
        <v>4614605.57</v>
      </c>
      <c r="BI57" s="15">
        <v>617937.29</v>
      </c>
      <c r="BJ57" s="15">
        <v>10571011.08</v>
      </c>
      <c r="BK57" s="15">
        <v>6989066.0800000001</v>
      </c>
      <c r="BL57" s="15">
        <v>3581945</v>
      </c>
      <c r="BM57" s="15">
        <v>1391676.5</v>
      </c>
      <c r="BN57" s="15">
        <v>4216133.84</v>
      </c>
      <c r="BO57" s="15">
        <v>5794129.290000001</v>
      </c>
      <c r="BP57" s="15">
        <v>1949135.28</v>
      </c>
      <c r="BQ57" s="15">
        <v>10139661.200000001</v>
      </c>
      <c r="BR57" s="15">
        <v>1653666.07</v>
      </c>
      <c r="BS57" s="15">
        <v>2545821.85</v>
      </c>
      <c r="BT57" s="15">
        <v>9715256.3699999992</v>
      </c>
      <c r="BU57" s="15">
        <v>1769817.56</v>
      </c>
      <c r="BV57" s="15">
        <v>719346.57</v>
      </c>
      <c r="BW57" s="15">
        <v>5537397.9299999997</v>
      </c>
      <c r="BX57" s="15">
        <v>4976623.84</v>
      </c>
      <c r="BY57" s="15">
        <v>409193.36</v>
      </c>
      <c r="BZ57" s="15">
        <v>151580.73000000001</v>
      </c>
      <c r="CA57" s="15">
        <v>1296099.42</v>
      </c>
      <c r="CB57" s="15">
        <v>30741305.379999999</v>
      </c>
      <c r="CC57" s="15">
        <v>27914511.23</v>
      </c>
      <c r="CD57" s="15">
        <v>2826794.15</v>
      </c>
      <c r="CE57" s="15">
        <v>5790970.8300000001</v>
      </c>
      <c r="CF57" s="15">
        <v>773016.87</v>
      </c>
      <c r="CG57" s="15">
        <v>1167825.3400000001</v>
      </c>
      <c r="CH57" s="15">
        <v>806828.59</v>
      </c>
      <c r="CI57" s="15">
        <v>2439419.21</v>
      </c>
      <c r="CJ57" s="15">
        <v>10948481</v>
      </c>
      <c r="CK57" s="15">
        <v>1252056.45</v>
      </c>
      <c r="CL57" s="15">
        <v>154250746.48999998</v>
      </c>
      <c r="CM57" s="15">
        <v>19842687.220000003</v>
      </c>
      <c r="CN57" s="15">
        <v>17873142</v>
      </c>
      <c r="CO57" s="15">
        <v>503630.33</v>
      </c>
      <c r="CP57" s="15">
        <v>1465914.89</v>
      </c>
      <c r="CQ57" s="15">
        <v>1122788.76</v>
      </c>
      <c r="CR57" s="15">
        <v>8763972.7899999991</v>
      </c>
      <c r="CS57" s="15">
        <v>3620414.54</v>
      </c>
      <c r="CT57" s="15">
        <v>893533.52</v>
      </c>
      <c r="CU57" s="15">
        <v>1065562.6399999999</v>
      </c>
      <c r="CV57" s="15">
        <v>511243.86</v>
      </c>
      <c r="CW57" s="15">
        <v>3997768</v>
      </c>
      <c r="CX57" s="15">
        <v>6321373</v>
      </c>
      <c r="CY57" s="15">
        <v>2686318.63</v>
      </c>
      <c r="CZ57" s="15"/>
      <c r="DA57" s="15"/>
    </row>
    <row r="58" spans="1:111" x14ac:dyDescent="0.2">
      <c r="A58" s="1" t="s">
        <v>281</v>
      </c>
      <c r="B58" s="2"/>
      <c r="C58" s="196"/>
      <c r="D58" s="15">
        <v>266438</v>
      </c>
      <c r="E58" s="15">
        <v>3759215</v>
      </c>
      <c r="F58" s="15">
        <v>675475</v>
      </c>
      <c r="G58" s="15">
        <v>861436.86</v>
      </c>
      <c r="H58" s="15">
        <v>2615983</v>
      </c>
      <c r="I58" s="15">
        <v>4537021.58</v>
      </c>
      <c r="J58" s="15">
        <v>2797312</v>
      </c>
      <c r="K58" s="15">
        <v>538780.56000000006</v>
      </c>
      <c r="L58" s="15">
        <v>231192.23</v>
      </c>
      <c r="M58" s="15">
        <v>1798581</v>
      </c>
      <c r="N58" s="15">
        <v>107477.77</v>
      </c>
      <c r="O58" s="15">
        <v>1065176.6000000001</v>
      </c>
      <c r="P58" s="15">
        <v>20444.2</v>
      </c>
      <c r="Q58" s="15">
        <v>26097.5</v>
      </c>
      <c r="R58" s="15">
        <v>703630.18</v>
      </c>
      <c r="S58" s="15">
        <v>12003791.359999999</v>
      </c>
      <c r="T58" s="15">
        <v>7135635</v>
      </c>
      <c r="U58" s="15">
        <v>1389161.68</v>
      </c>
      <c r="V58" s="15">
        <v>275455.88</v>
      </c>
      <c r="W58" s="15">
        <v>2367348.41</v>
      </c>
      <c r="X58" s="15">
        <v>1332267</v>
      </c>
      <c r="Y58" s="15">
        <v>1868273.65</v>
      </c>
      <c r="Z58" s="15">
        <v>249481.51</v>
      </c>
      <c r="AA58" s="15">
        <v>25748.11</v>
      </c>
      <c r="AB58" s="15">
        <v>3149119.85</v>
      </c>
      <c r="AC58" s="15">
        <v>3621051.59</v>
      </c>
      <c r="AD58" s="15">
        <v>3256699.51</v>
      </c>
      <c r="AE58" s="15">
        <v>364352.08</v>
      </c>
      <c r="AF58" s="15">
        <v>390731.46</v>
      </c>
      <c r="AG58" s="15">
        <v>2636613.7999999998</v>
      </c>
      <c r="AH58" s="15">
        <v>2570444.86</v>
      </c>
      <c r="AI58" s="15">
        <v>66168.94</v>
      </c>
      <c r="AJ58" s="15">
        <v>2679696.61</v>
      </c>
      <c r="AK58" s="15">
        <v>1026027</v>
      </c>
      <c r="AL58" s="15">
        <v>189626.9</v>
      </c>
      <c r="AM58" s="15">
        <v>12646138.339999998</v>
      </c>
      <c r="AN58" s="15">
        <v>8855097.9900000002</v>
      </c>
      <c r="AO58" s="15">
        <v>3791040.35</v>
      </c>
      <c r="AP58" s="15">
        <v>4326.6000000000004</v>
      </c>
      <c r="AQ58" s="15">
        <v>202679.39</v>
      </c>
      <c r="AR58" s="15">
        <v>5178654.91</v>
      </c>
      <c r="AS58" s="15">
        <v>177341556.55000001</v>
      </c>
      <c r="AT58" s="15">
        <v>177240000</v>
      </c>
      <c r="AU58" s="15">
        <v>101556.55</v>
      </c>
      <c r="AV58" s="15">
        <v>24104020.710000001</v>
      </c>
      <c r="AW58" s="15">
        <v>850593.61</v>
      </c>
      <c r="AX58" s="15">
        <v>453616</v>
      </c>
      <c r="AY58" s="15">
        <v>2137670.94</v>
      </c>
      <c r="AZ58" s="15">
        <v>4966405.46</v>
      </c>
      <c r="BA58" s="15">
        <v>507760.36</v>
      </c>
      <c r="BB58" s="15">
        <v>460894.65</v>
      </c>
      <c r="BC58" s="15">
        <v>9589164.6700000018</v>
      </c>
      <c r="BD58" s="15">
        <v>441186.09</v>
      </c>
      <c r="BE58" s="15">
        <v>560120.35</v>
      </c>
      <c r="BF58" s="15">
        <v>1286384.58</v>
      </c>
      <c r="BG58" s="15">
        <v>1784554.61</v>
      </c>
      <c r="BH58" s="15">
        <v>1611886.09</v>
      </c>
      <c r="BI58" s="15">
        <v>172668.52</v>
      </c>
      <c r="BJ58" s="15">
        <v>4431215.76</v>
      </c>
      <c r="BK58" s="15">
        <v>2830953.76</v>
      </c>
      <c r="BL58" s="15">
        <v>1600262</v>
      </c>
      <c r="BM58" s="15">
        <v>571093.22</v>
      </c>
      <c r="BN58" s="15">
        <v>1635764.86</v>
      </c>
      <c r="BO58" s="15">
        <v>739135.61</v>
      </c>
      <c r="BP58" s="15">
        <v>342175.62</v>
      </c>
      <c r="BQ58" s="15">
        <v>3655872.15</v>
      </c>
      <c r="BR58" s="15">
        <v>491905.1</v>
      </c>
      <c r="BS58" s="15">
        <v>963327.82</v>
      </c>
      <c r="BT58" s="15">
        <v>1773052.78</v>
      </c>
      <c r="BU58" s="15">
        <v>685922.87</v>
      </c>
      <c r="BV58" s="15">
        <v>210979.9</v>
      </c>
      <c r="BW58" s="15">
        <v>2109057.61</v>
      </c>
      <c r="BX58" s="15">
        <v>1883150.22</v>
      </c>
      <c r="BY58" s="15">
        <v>147482.82999999999</v>
      </c>
      <c r="BZ58" s="15">
        <v>78424.56</v>
      </c>
      <c r="CA58" s="15">
        <v>702503.18</v>
      </c>
      <c r="CB58" s="15">
        <v>10440150.890000001</v>
      </c>
      <c r="CC58" s="15">
        <v>9642128.8099999987</v>
      </c>
      <c r="CD58" s="15">
        <v>798022.08</v>
      </c>
      <c r="CE58" s="15">
        <v>2743330.95</v>
      </c>
      <c r="CF58" s="15">
        <v>248765.78</v>
      </c>
      <c r="CG58" s="15">
        <v>347929.73</v>
      </c>
      <c r="CH58" s="15">
        <v>366268.47</v>
      </c>
      <c r="CI58" s="15">
        <v>906593.62</v>
      </c>
      <c r="CJ58" s="15">
        <v>5004434</v>
      </c>
      <c r="CK58" s="15">
        <v>572434.18000000005</v>
      </c>
      <c r="CL58" s="15">
        <v>57138095.219999999</v>
      </c>
      <c r="CM58" s="15">
        <v>6863003.9399999995</v>
      </c>
      <c r="CN58" s="15">
        <v>6352210</v>
      </c>
      <c r="CO58" s="15">
        <v>156393.12</v>
      </c>
      <c r="CP58" s="15">
        <v>354400.82</v>
      </c>
      <c r="CQ58" s="15">
        <v>228761.71</v>
      </c>
      <c r="CR58" s="15">
        <v>4219676.21</v>
      </c>
      <c r="CS58" s="15">
        <v>1566009.98</v>
      </c>
      <c r="CT58" s="15">
        <v>320258.39</v>
      </c>
      <c r="CU58" s="15">
        <v>294714.74</v>
      </c>
      <c r="CV58" s="15">
        <v>153015.85</v>
      </c>
      <c r="CW58" s="15">
        <v>625473</v>
      </c>
      <c r="CX58" s="15">
        <v>2464791</v>
      </c>
      <c r="CY58" s="15">
        <v>900079.81</v>
      </c>
      <c r="CZ58" s="15"/>
      <c r="DA58" s="15"/>
    </row>
    <row r="59" spans="1:111" x14ac:dyDescent="0.2">
      <c r="A59" s="1" t="s">
        <v>61</v>
      </c>
      <c r="B59" s="2"/>
      <c r="C59" s="196"/>
      <c r="D59" s="15">
        <v>360940</v>
      </c>
      <c r="E59" s="15">
        <v>3574380</v>
      </c>
      <c r="F59" s="15">
        <v>7582726</v>
      </c>
      <c r="G59" s="15">
        <v>1722822.62</v>
      </c>
      <c r="H59" s="15">
        <v>2908099.63</v>
      </c>
      <c r="I59" s="15">
        <v>5168431.2300000004</v>
      </c>
      <c r="J59" s="15">
        <v>4014472</v>
      </c>
      <c r="K59" s="15">
        <v>1002484.14</v>
      </c>
      <c r="L59" s="15">
        <v>246791.59</v>
      </c>
      <c r="M59" s="15">
        <v>3034437</v>
      </c>
      <c r="N59" s="15">
        <v>225618.72</v>
      </c>
      <c r="O59" s="15">
        <v>1369242.25</v>
      </c>
      <c r="P59" s="15">
        <v>240468.01</v>
      </c>
      <c r="Q59" s="15">
        <v>91898.9</v>
      </c>
      <c r="R59" s="15">
        <v>1050255.2</v>
      </c>
      <c r="S59" s="15">
        <v>22739402.030000001</v>
      </c>
      <c r="T59" s="15">
        <v>17594809</v>
      </c>
      <c r="U59" s="15">
        <v>1712757.95</v>
      </c>
      <c r="V59" s="15">
        <v>667741.23</v>
      </c>
      <c r="W59" s="15">
        <v>3044775.32</v>
      </c>
      <c r="X59" s="15">
        <v>1973721.69</v>
      </c>
      <c r="Y59" s="15">
        <v>2393061.6800000002</v>
      </c>
      <c r="Z59" s="15">
        <v>664734.77</v>
      </c>
      <c r="AA59" s="15">
        <v>134065</v>
      </c>
      <c r="AB59" s="15">
        <v>2614929.15</v>
      </c>
      <c r="AC59" s="15">
        <v>5274940.21</v>
      </c>
      <c r="AD59" s="15">
        <v>4903102.03</v>
      </c>
      <c r="AE59" s="15">
        <v>371838.18</v>
      </c>
      <c r="AF59" s="15">
        <v>815049.88</v>
      </c>
      <c r="AG59" s="15">
        <v>5253317.97</v>
      </c>
      <c r="AH59" s="15">
        <v>5079873.51</v>
      </c>
      <c r="AI59" s="15">
        <v>173444.46</v>
      </c>
      <c r="AJ59" s="15">
        <v>2380846.36</v>
      </c>
      <c r="AK59" s="15">
        <v>3033257</v>
      </c>
      <c r="AL59" s="15">
        <v>306190.43</v>
      </c>
      <c r="AM59" s="15">
        <v>18931171.77</v>
      </c>
      <c r="AN59" s="15">
        <v>15213932.439999999</v>
      </c>
      <c r="AO59" s="15">
        <v>3717239.33</v>
      </c>
      <c r="AP59" s="15">
        <v>127155.93</v>
      </c>
      <c r="AQ59" s="15">
        <v>448918.91</v>
      </c>
      <c r="AR59" s="15">
        <v>8851394.5499999989</v>
      </c>
      <c r="AS59" s="15">
        <v>150715947.59</v>
      </c>
      <c r="AT59" s="15">
        <v>150514000</v>
      </c>
      <c r="AU59" s="15">
        <v>201947.59</v>
      </c>
      <c r="AV59" s="15">
        <v>24977234.600000001</v>
      </c>
      <c r="AW59" s="15">
        <v>1599556.15</v>
      </c>
      <c r="AX59" s="15">
        <v>754546</v>
      </c>
      <c r="AY59" s="15">
        <v>3130435.79</v>
      </c>
      <c r="AZ59" s="15">
        <v>4803749.84</v>
      </c>
      <c r="BA59" s="15">
        <v>698120.55</v>
      </c>
      <c r="BB59" s="15">
        <v>1775560.74</v>
      </c>
      <c r="BC59" s="15">
        <v>10318696.459999997</v>
      </c>
      <c r="BD59" s="15">
        <v>914873.41</v>
      </c>
      <c r="BE59" s="15">
        <v>1167754.6599999999</v>
      </c>
      <c r="BF59" s="15">
        <v>2198072.7200000002</v>
      </c>
      <c r="BG59" s="15">
        <v>3432275.65</v>
      </c>
      <c r="BH59" s="15">
        <v>2982844</v>
      </c>
      <c r="BI59" s="15">
        <v>449431.65</v>
      </c>
      <c r="BJ59" s="15">
        <v>5931655.6600000001</v>
      </c>
      <c r="BK59" s="15">
        <v>4082443.66</v>
      </c>
      <c r="BL59" s="15">
        <v>1849212</v>
      </c>
      <c r="BM59" s="15">
        <v>799963.86</v>
      </c>
      <c r="BN59" s="15">
        <v>2535508.6</v>
      </c>
      <c r="BO59" s="15">
        <v>4984463.0999999996</v>
      </c>
      <c r="BP59" s="15">
        <v>1525681.7</v>
      </c>
      <c r="BQ59" s="15">
        <v>6353397.8900000006</v>
      </c>
      <c r="BR59" s="15">
        <v>1139226.3</v>
      </c>
      <c r="BS59" s="15">
        <v>1382663.35</v>
      </c>
      <c r="BT59" s="15">
        <v>7545957.7899999991</v>
      </c>
      <c r="BU59" s="15">
        <v>1020908.05</v>
      </c>
      <c r="BV59" s="15">
        <v>508366.67</v>
      </c>
      <c r="BW59" s="15">
        <v>3352971.48</v>
      </c>
      <c r="BX59" s="15">
        <v>3028648.25</v>
      </c>
      <c r="BY59" s="15">
        <v>256398.82</v>
      </c>
      <c r="BZ59" s="15">
        <v>67924.41</v>
      </c>
      <c r="CA59" s="15">
        <v>531049.12</v>
      </c>
      <c r="CB59" s="15">
        <v>19315677.859999999</v>
      </c>
      <c r="CC59" s="15">
        <v>17366818.98</v>
      </c>
      <c r="CD59" s="15">
        <v>1948858.88</v>
      </c>
      <c r="CE59" s="15">
        <v>2786764.65</v>
      </c>
      <c r="CF59" s="15">
        <v>502658.42</v>
      </c>
      <c r="CG59" s="15">
        <v>793758.15</v>
      </c>
      <c r="CH59" s="15">
        <v>404735.84</v>
      </c>
      <c r="CI59" s="15">
        <v>1500825.59</v>
      </c>
      <c r="CJ59" s="15">
        <v>5604437</v>
      </c>
      <c r="CK59" s="15">
        <v>679700.39</v>
      </c>
      <c r="CL59" s="15">
        <v>86010709.329999983</v>
      </c>
      <c r="CM59" s="15">
        <v>12064602.800000001</v>
      </c>
      <c r="CN59" s="15">
        <v>10654422</v>
      </c>
      <c r="CO59" s="15">
        <v>337631.07</v>
      </c>
      <c r="CP59" s="15">
        <v>1072549.73</v>
      </c>
      <c r="CQ59" s="15">
        <v>894027.05</v>
      </c>
      <c r="CR59" s="15">
        <v>4442970.07</v>
      </c>
      <c r="CS59" s="15">
        <v>2018364.32</v>
      </c>
      <c r="CT59" s="15">
        <v>475215.53</v>
      </c>
      <c r="CU59" s="15">
        <v>770847.9</v>
      </c>
      <c r="CV59" s="15">
        <v>349836.18</v>
      </c>
      <c r="CW59" s="15">
        <v>3272805</v>
      </c>
      <c r="CX59" s="15">
        <v>3735275</v>
      </c>
      <c r="CY59" s="15">
        <v>1773392.62</v>
      </c>
      <c r="CZ59" s="15"/>
      <c r="DA59" s="15"/>
    </row>
    <row r="60" spans="1:111" x14ac:dyDescent="0.2">
      <c r="A60" s="1" t="s">
        <v>240</v>
      </c>
      <c r="B60" s="2"/>
      <c r="C60" s="196"/>
      <c r="D60" s="15">
        <v>0</v>
      </c>
      <c r="E60" s="15">
        <v>193245</v>
      </c>
      <c r="F60" s="15">
        <v>106097</v>
      </c>
      <c r="G60" s="15">
        <v>50000</v>
      </c>
      <c r="H60" s="15">
        <v>122081</v>
      </c>
      <c r="I60" s="15">
        <v>117056.97</v>
      </c>
      <c r="J60" s="15">
        <v>152387</v>
      </c>
      <c r="K60" s="15">
        <v>8743.07</v>
      </c>
      <c r="L60" s="15">
        <v>0</v>
      </c>
      <c r="M60" s="15">
        <v>146314</v>
      </c>
      <c r="N60" s="15">
        <v>41480.35</v>
      </c>
      <c r="O60" s="15">
        <v>54258.2</v>
      </c>
      <c r="P60" s="15">
        <v>2765.9</v>
      </c>
      <c r="Q60" s="15">
        <v>0</v>
      </c>
      <c r="R60" s="15">
        <v>37906.730000000003</v>
      </c>
      <c r="S60" s="15">
        <v>614829.17000000004</v>
      </c>
      <c r="T60" s="15">
        <v>1606041</v>
      </c>
      <c r="U60" s="15">
        <v>94692.27</v>
      </c>
      <c r="V60" s="15">
        <v>3500</v>
      </c>
      <c r="W60" s="15">
        <v>43.09</v>
      </c>
      <c r="X60" s="15">
        <v>116094.3</v>
      </c>
      <c r="Y60" s="15">
        <v>31163.86</v>
      </c>
      <c r="Z60" s="15">
        <v>0</v>
      </c>
      <c r="AA60" s="15">
        <v>7588.05</v>
      </c>
      <c r="AB60" s="15">
        <v>41279.18</v>
      </c>
      <c r="AC60" s="15">
        <v>337279.14</v>
      </c>
      <c r="AD60" s="15">
        <v>330862.96999999997</v>
      </c>
      <c r="AE60" s="15">
        <v>6416.17</v>
      </c>
      <c r="AF60" s="15">
        <v>3825.48</v>
      </c>
      <c r="AG60" s="15">
        <v>58784.28</v>
      </c>
      <c r="AH60" s="15">
        <v>58784.28</v>
      </c>
      <c r="AI60" s="15">
        <v>0</v>
      </c>
      <c r="AJ60" s="15">
        <v>146566.37</v>
      </c>
      <c r="AK60" s="15">
        <v>26588</v>
      </c>
      <c r="AL60" s="15">
        <v>0</v>
      </c>
      <c r="AM60" s="15">
        <v>1323472.05</v>
      </c>
      <c r="AN60" s="15">
        <v>1121859.6100000001</v>
      </c>
      <c r="AO60" s="15">
        <v>201612.44</v>
      </c>
      <c r="AP60" s="15">
        <v>2443.2399999999998</v>
      </c>
      <c r="AQ60" s="15">
        <v>8835.11</v>
      </c>
      <c r="AR60" s="15">
        <v>306046.43</v>
      </c>
      <c r="AS60" s="15">
        <v>9711307.4000000004</v>
      </c>
      <c r="AT60" s="15">
        <v>9704000</v>
      </c>
      <c r="AU60" s="15">
        <v>7307.4</v>
      </c>
      <c r="AV60" s="15">
        <v>1795260.75</v>
      </c>
      <c r="AW60" s="15">
        <v>35298.33</v>
      </c>
      <c r="AX60" s="15">
        <v>20996</v>
      </c>
      <c r="AY60" s="15">
        <v>95865.32</v>
      </c>
      <c r="AZ60" s="15">
        <v>219980.86</v>
      </c>
      <c r="BA60" s="15">
        <v>134812.92000000001</v>
      </c>
      <c r="BB60" s="15">
        <v>0</v>
      </c>
      <c r="BC60" s="15">
        <v>1359536.75</v>
      </c>
      <c r="BD60" s="15">
        <v>17914.810000000001</v>
      </c>
      <c r="BE60" s="15">
        <v>0</v>
      </c>
      <c r="BF60" s="15">
        <v>17187.03</v>
      </c>
      <c r="BG60" s="15">
        <v>15712.6</v>
      </c>
      <c r="BH60" s="15">
        <v>19875.48</v>
      </c>
      <c r="BI60" s="15">
        <v>-4162.88</v>
      </c>
      <c r="BJ60" s="15">
        <v>208139.66</v>
      </c>
      <c r="BK60" s="15">
        <v>75668.66</v>
      </c>
      <c r="BL60" s="15">
        <v>132471</v>
      </c>
      <c r="BM60" s="15">
        <v>20619.419999999998</v>
      </c>
      <c r="BN60" s="15">
        <v>44860.38</v>
      </c>
      <c r="BO60" s="15">
        <v>70530.58</v>
      </c>
      <c r="BP60" s="15">
        <v>81277.960000000006</v>
      </c>
      <c r="BQ60" s="15">
        <v>130391.16</v>
      </c>
      <c r="BR60" s="15">
        <v>22534.67</v>
      </c>
      <c r="BS60" s="15">
        <v>199830.68</v>
      </c>
      <c r="BT60" s="15">
        <v>396245.8</v>
      </c>
      <c r="BU60" s="15">
        <v>62986.64</v>
      </c>
      <c r="BV60" s="15">
        <v>0</v>
      </c>
      <c r="BW60" s="15">
        <v>75368.84</v>
      </c>
      <c r="BX60" s="15">
        <v>64825.37</v>
      </c>
      <c r="BY60" s="15">
        <v>5311.71</v>
      </c>
      <c r="BZ60" s="15">
        <v>5231.76</v>
      </c>
      <c r="CA60" s="15">
        <v>62547.12</v>
      </c>
      <c r="CB60" s="15">
        <v>985476.63</v>
      </c>
      <c r="CC60" s="15">
        <v>905563.44</v>
      </c>
      <c r="CD60" s="15">
        <v>79913.19</v>
      </c>
      <c r="CE60" s="15">
        <v>260875.23</v>
      </c>
      <c r="CF60" s="15">
        <v>21592.67</v>
      </c>
      <c r="CG60" s="15">
        <v>26137.46</v>
      </c>
      <c r="CH60" s="15">
        <v>35824.28</v>
      </c>
      <c r="CI60" s="15">
        <v>32000</v>
      </c>
      <c r="CJ60" s="15">
        <v>339610</v>
      </c>
      <c r="CK60" s="15">
        <v>-78.12</v>
      </c>
      <c r="CL60" s="15">
        <v>11101941.939999999</v>
      </c>
      <c r="CM60" s="15">
        <v>915080.48</v>
      </c>
      <c r="CN60" s="15">
        <v>866510</v>
      </c>
      <c r="CO60" s="15">
        <v>9606.14</v>
      </c>
      <c r="CP60" s="15">
        <v>38964.339999999997</v>
      </c>
      <c r="CQ60" s="15">
        <v>0</v>
      </c>
      <c r="CR60" s="15">
        <v>101326.51</v>
      </c>
      <c r="CS60" s="15">
        <v>36040.239999999998</v>
      </c>
      <c r="CT60" s="15">
        <v>98059.6</v>
      </c>
      <c r="CU60" s="15">
        <v>0</v>
      </c>
      <c r="CV60" s="15">
        <v>8391.83</v>
      </c>
      <c r="CW60" s="15">
        <v>99490</v>
      </c>
      <c r="CX60" s="15">
        <v>121307</v>
      </c>
      <c r="CY60" s="15">
        <v>12846.2</v>
      </c>
      <c r="CZ60" s="15"/>
      <c r="DA60" s="15"/>
    </row>
    <row r="61" spans="1:111" x14ac:dyDescent="0.2">
      <c r="A61" s="1" t="s">
        <v>241</v>
      </c>
      <c r="B61" s="2"/>
      <c r="C61" s="196"/>
      <c r="D61" s="15">
        <v>200588</v>
      </c>
      <c r="E61" s="15">
        <v>5813292</v>
      </c>
      <c r="F61" s="15">
        <v>2873504</v>
      </c>
      <c r="G61" s="15">
        <v>703124.06</v>
      </c>
      <c r="H61" s="15">
        <v>1925441</v>
      </c>
      <c r="I61" s="15">
        <v>5195739.28</v>
      </c>
      <c r="J61" s="15">
        <v>4490645</v>
      </c>
      <c r="K61" s="15">
        <v>464029.11</v>
      </c>
      <c r="L61" s="15">
        <v>39855.129999999997</v>
      </c>
      <c r="M61" s="15">
        <v>2589054</v>
      </c>
      <c r="N61" s="15">
        <v>46139.13</v>
      </c>
      <c r="O61" s="15">
        <v>786449.64</v>
      </c>
      <c r="P61" s="15">
        <v>94115.79</v>
      </c>
      <c r="Q61" s="15">
        <v>0</v>
      </c>
      <c r="R61" s="15">
        <v>694112.11</v>
      </c>
      <c r="S61" s="15">
        <v>26258868.620000001</v>
      </c>
      <c r="T61" s="15">
        <v>7728960</v>
      </c>
      <c r="U61" s="15">
        <v>804129.42</v>
      </c>
      <c r="V61" s="15">
        <v>222382</v>
      </c>
      <c r="W61" s="15">
        <v>1203079.23</v>
      </c>
      <c r="X61" s="15">
        <v>1990659.62</v>
      </c>
      <c r="Y61" s="15">
        <v>1808004.89</v>
      </c>
      <c r="Z61" s="15">
        <v>328189.19</v>
      </c>
      <c r="AA61" s="15">
        <v>35210.160000000003</v>
      </c>
      <c r="AB61" s="15">
        <v>2595572.2400000002</v>
      </c>
      <c r="AC61" s="15">
        <v>4095866.94</v>
      </c>
      <c r="AD61" s="15">
        <v>3874304.32</v>
      </c>
      <c r="AE61" s="15">
        <v>221562.62</v>
      </c>
      <c r="AF61" s="15">
        <v>662196.04</v>
      </c>
      <c r="AG61" s="15">
        <v>4746026.7</v>
      </c>
      <c r="AH61" s="15">
        <v>4654621.17</v>
      </c>
      <c r="AI61" s="15">
        <v>91405.53</v>
      </c>
      <c r="AJ61" s="15">
        <v>1928390.53</v>
      </c>
      <c r="AK61" s="15">
        <v>1768393</v>
      </c>
      <c r="AL61" s="15">
        <v>172926.55</v>
      </c>
      <c r="AM61" s="15">
        <v>17001949.309999999</v>
      </c>
      <c r="AN61" s="15">
        <v>13136514.369999999</v>
      </c>
      <c r="AO61" s="15">
        <v>3865434.94</v>
      </c>
      <c r="AP61" s="15">
        <v>54985.09</v>
      </c>
      <c r="AQ61" s="15">
        <v>167303.51999999999</v>
      </c>
      <c r="AR61" s="15">
        <v>12693757.220000001</v>
      </c>
      <c r="AS61" s="15">
        <v>170067607.49000001</v>
      </c>
      <c r="AT61" s="15">
        <v>169975000</v>
      </c>
      <c r="AU61" s="15">
        <v>92607.49</v>
      </c>
      <c r="AV61" s="15">
        <v>23431728.52</v>
      </c>
      <c r="AW61" s="15">
        <v>1440711.58</v>
      </c>
      <c r="AX61" s="15">
        <v>432896</v>
      </c>
      <c r="AY61" s="15">
        <v>1389432.67</v>
      </c>
      <c r="AZ61" s="15">
        <v>7184857.1600000001</v>
      </c>
      <c r="BA61" s="15">
        <v>662165.6</v>
      </c>
      <c r="BB61" s="15">
        <v>764954.37</v>
      </c>
      <c r="BC61" s="15">
        <v>10886415.07</v>
      </c>
      <c r="BD61" s="15">
        <v>504618.04</v>
      </c>
      <c r="BE61" s="15">
        <v>495283.55</v>
      </c>
      <c r="BF61" s="15">
        <v>1720527.92</v>
      </c>
      <c r="BG61" s="15">
        <v>2788972.15</v>
      </c>
      <c r="BH61" s="15">
        <v>2551080.23</v>
      </c>
      <c r="BI61" s="15">
        <v>237891.92</v>
      </c>
      <c r="BJ61" s="15">
        <v>5736111.3300000001</v>
      </c>
      <c r="BK61" s="15">
        <v>2866238.33</v>
      </c>
      <c r="BL61" s="15">
        <v>2869873</v>
      </c>
      <c r="BM61" s="15">
        <v>1003589.76</v>
      </c>
      <c r="BN61" s="15">
        <v>2243455.21</v>
      </c>
      <c r="BO61" s="15">
        <v>2266176.37</v>
      </c>
      <c r="BP61" s="15">
        <v>376369.68</v>
      </c>
      <c r="BQ61" s="15">
        <v>9943269.8100000005</v>
      </c>
      <c r="BR61" s="15">
        <v>811303.38</v>
      </c>
      <c r="BS61" s="15">
        <v>1298982.96</v>
      </c>
      <c r="BT61" s="15">
        <v>3079079.54</v>
      </c>
      <c r="BU61" s="15">
        <v>557579.53</v>
      </c>
      <c r="BV61" s="15">
        <v>325647.01</v>
      </c>
      <c r="BW61" s="15">
        <v>2377167.85</v>
      </c>
      <c r="BX61" s="15">
        <v>2287624.6</v>
      </c>
      <c r="BY61" s="15">
        <v>68042.73</v>
      </c>
      <c r="BZ61" s="15">
        <v>21500.52</v>
      </c>
      <c r="CA61" s="15">
        <v>138260.29999999999</v>
      </c>
      <c r="CB61" s="15">
        <v>24705866.420000002</v>
      </c>
      <c r="CC61" s="15">
        <v>23161281.030000001</v>
      </c>
      <c r="CD61" s="15">
        <v>1544585.39</v>
      </c>
      <c r="CE61" s="15">
        <v>2455890.16</v>
      </c>
      <c r="CF61" s="15">
        <v>349269.84</v>
      </c>
      <c r="CG61" s="15">
        <v>146008.26999999999</v>
      </c>
      <c r="CH61" s="15">
        <v>199657.38</v>
      </c>
      <c r="CI61" s="15">
        <v>988309.07</v>
      </c>
      <c r="CJ61" s="15">
        <v>3974007</v>
      </c>
      <c r="CK61" s="15">
        <v>292623.09000000003</v>
      </c>
      <c r="CL61" s="15">
        <v>121993909.73</v>
      </c>
      <c r="CM61" s="15">
        <v>8193237.6399999997</v>
      </c>
      <c r="CN61" s="15">
        <v>7615179</v>
      </c>
      <c r="CO61" s="15">
        <v>111707.67</v>
      </c>
      <c r="CP61" s="15">
        <v>466350.97</v>
      </c>
      <c r="CQ61" s="15">
        <v>467289.41</v>
      </c>
      <c r="CR61" s="15">
        <v>5153482.53</v>
      </c>
      <c r="CS61" s="15">
        <v>1187764.69</v>
      </c>
      <c r="CT61" s="15">
        <v>228534.35</v>
      </c>
      <c r="CU61" s="15">
        <v>188245</v>
      </c>
      <c r="CV61" s="15">
        <v>148151</v>
      </c>
      <c r="CW61" s="15">
        <v>1034835</v>
      </c>
      <c r="CX61" s="15">
        <v>3248621.64</v>
      </c>
      <c r="CY61" s="15">
        <v>1379909.82</v>
      </c>
      <c r="CZ61" s="15"/>
      <c r="DA61" s="15"/>
    </row>
    <row r="62" spans="1:111" x14ac:dyDescent="0.2">
      <c r="B62" s="2"/>
      <c r="C62" s="196"/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/>
      <c r="DA62" s="15"/>
    </row>
    <row r="63" spans="1:111" x14ac:dyDescent="0.2">
      <c r="A63" s="3" t="s">
        <v>105</v>
      </c>
      <c r="B63" s="2"/>
      <c r="C63" s="196"/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/>
      <c r="DA63" s="15"/>
    </row>
    <row r="64" spans="1:111" x14ac:dyDescent="0.2">
      <c r="A64" s="1" t="s">
        <v>293</v>
      </c>
      <c r="B64" s="2"/>
      <c r="C64" s="196"/>
      <c r="D64" s="15">
        <v>15588</v>
      </c>
      <c r="E64" s="15">
        <v>16252392</v>
      </c>
      <c r="F64" s="15">
        <v>728977</v>
      </c>
      <c r="G64" s="15">
        <v>181520.87</v>
      </c>
      <c r="H64" s="15">
        <v>181247</v>
      </c>
      <c r="I64" s="15">
        <v>1726345.74</v>
      </c>
      <c r="J64" s="15">
        <v>5861871</v>
      </c>
      <c r="K64" s="15">
        <v>78068.63</v>
      </c>
      <c r="L64" s="15">
        <v>140.5</v>
      </c>
      <c r="M64" s="15">
        <v>890933</v>
      </c>
      <c r="N64" s="15">
        <v>0</v>
      </c>
      <c r="O64" s="15">
        <v>171107.32</v>
      </c>
      <c r="P64" s="15">
        <v>50000</v>
      </c>
      <c r="Q64" s="15">
        <v>0</v>
      </c>
      <c r="R64" s="15">
        <v>159101.75</v>
      </c>
      <c r="S64" s="15">
        <v>16765221.85</v>
      </c>
      <c r="T64" s="15">
        <v>344668</v>
      </c>
      <c r="U64" s="15">
        <v>237459.79</v>
      </c>
      <c r="V64" s="15">
        <v>281471.3</v>
      </c>
      <c r="W64" s="15">
        <v>51825.29</v>
      </c>
      <c r="X64" s="15">
        <v>2058263</v>
      </c>
      <c r="Y64" s="15">
        <v>2727363.16</v>
      </c>
      <c r="Z64" s="15">
        <v>917909.02</v>
      </c>
      <c r="AA64" s="15">
        <v>5204.47</v>
      </c>
      <c r="AB64" s="15">
        <v>7329708.5</v>
      </c>
      <c r="AC64" s="15">
        <v>9241046.0899999999</v>
      </c>
      <c r="AD64" s="15">
        <v>8834844.5899999999</v>
      </c>
      <c r="AE64" s="15">
        <v>406201.5</v>
      </c>
      <c r="AF64" s="15">
        <v>124601.43</v>
      </c>
      <c r="AG64" s="15">
        <v>10493005.049999999</v>
      </c>
      <c r="AH64" s="15">
        <v>10268874.819999998</v>
      </c>
      <c r="AI64" s="15">
        <v>224130.23</v>
      </c>
      <c r="AJ64" s="15">
        <v>856378.61</v>
      </c>
      <c r="AK64" s="15">
        <v>2934409</v>
      </c>
      <c r="AL64" s="15">
        <v>10032</v>
      </c>
      <c r="AM64" s="15">
        <v>3206379.59</v>
      </c>
      <c r="AN64" s="15">
        <v>2720465.18</v>
      </c>
      <c r="AO64" s="15">
        <v>485914.41</v>
      </c>
      <c r="AP64" s="15">
        <v>0</v>
      </c>
      <c r="AQ64" s="15">
        <v>46887.7</v>
      </c>
      <c r="AR64" s="15">
        <v>29272767.079999998</v>
      </c>
      <c r="AS64" s="15">
        <v>318893642.26999998</v>
      </c>
      <c r="AT64" s="15">
        <v>318882000</v>
      </c>
      <c r="AU64" s="15">
        <v>11642.27</v>
      </c>
      <c r="AV64" s="15">
        <v>11216708.299999999</v>
      </c>
      <c r="AW64" s="15">
        <v>1521146.82</v>
      </c>
      <c r="AX64" s="15">
        <v>55993</v>
      </c>
      <c r="AY64" s="15">
        <v>637981.14</v>
      </c>
      <c r="AZ64" s="15">
        <v>8591827.7299999986</v>
      </c>
      <c r="BA64" s="15">
        <v>75828.179999999993</v>
      </c>
      <c r="BB64" s="15">
        <v>848745.38</v>
      </c>
      <c r="BC64" s="15">
        <v>7569950.96</v>
      </c>
      <c r="BD64" s="15">
        <v>894992.3</v>
      </c>
      <c r="BE64" s="15">
        <v>1229306.67</v>
      </c>
      <c r="BF64" s="15">
        <v>69883.360000000001</v>
      </c>
      <c r="BG64" s="15">
        <v>338459.67</v>
      </c>
      <c r="BH64" s="15">
        <v>46315.38</v>
      </c>
      <c r="BI64" s="15">
        <v>292144.28999999998</v>
      </c>
      <c r="BJ64" s="15">
        <v>2092302.3</v>
      </c>
      <c r="BK64" s="15">
        <v>896671.3</v>
      </c>
      <c r="BL64" s="15">
        <v>1195631</v>
      </c>
      <c r="BM64" s="15">
        <v>55986.46</v>
      </c>
      <c r="BN64" s="15">
        <v>498975.93</v>
      </c>
      <c r="BO64" s="15">
        <v>1278979.03</v>
      </c>
      <c r="BP64" s="15">
        <v>85065.33</v>
      </c>
      <c r="BQ64" s="15">
        <v>3625144.57</v>
      </c>
      <c r="BR64" s="15">
        <v>211221.11</v>
      </c>
      <c r="BS64" s="15">
        <v>187544.89</v>
      </c>
      <c r="BT64" s="15">
        <v>632616.43000000005</v>
      </c>
      <c r="BU64" s="15">
        <v>618297.69999999995</v>
      </c>
      <c r="BV64" s="15">
        <v>108852.52</v>
      </c>
      <c r="BW64" s="15">
        <v>342596.68</v>
      </c>
      <c r="BX64" s="15">
        <v>243717.07</v>
      </c>
      <c r="BY64" s="15">
        <v>98434.11</v>
      </c>
      <c r="BZ64" s="15">
        <v>445.5</v>
      </c>
      <c r="CA64" s="15">
        <v>73510.73</v>
      </c>
      <c r="CB64" s="15">
        <v>3897879.41</v>
      </c>
      <c r="CC64" s="15">
        <v>3897879.41</v>
      </c>
      <c r="CD64" s="15">
        <v>0</v>
      </c>
      <c r="CE64" s="15">
        <v>1161286.8799999999</v>
      </c>
      <c r="CF64" s="15">
        <v>193830.85</v>
      </c>
      <c r="CG64" s="15">
        <v>100533.73</v>
      </c>
      <c r="CH64" s="15">
        <v>87230.080000000002</v>
      </c>
      <c r="CI64" s="15">
        <v>322763.09999999998</v>
      </c>
      <c r="CJ64" s="15">
        <v>3946833</v>
      </c>
      <c r="CK64" s="15">
        <v>11520.38</v>
      </c>
      <c r="CL64" s="15">
        <v>50017133.279999994</v>
      </c>
      <c r="CM64" s="15">
        <v>2155680.7000000002</v>
      </c>
      <c r="CN64" s="15">
        <v>1046917</v>
      </c>
      <c r="CO64" s="15">
        <v>119901.45</v>
      </c>
      <c r="CP64" s="15">
        <v>988862.25</v>
      </c>
      <c r="CQ64" s="15">
        <v>447419.53</v>
      </c>
      <c r="CR64" s="15">
        <v>8771286.3599999994</v>
      </c>
      <c r="CS64" s="15">
        <v>310608.90999999997</v>
      </c>
      <c r="CT64" s="15">
        <v>288223.98</v>
      </c>
      <c r="CU64" s="15">
        <v>89638.12</v>
      </c>
      <c r="CV64" s="15">
        <v>3744.71</v>
      </c>
      <c r="CW64" s="15">
        <v>114286</v>
      </c>
      <c r="CX64" s="15">
        <v>1510367.06</v>
      </c>
      <c r="CY64" s="15">
        <v>213413.83</v>
      </c>
      <c r="CZ64" s="15"/>
      <c r="DA64" s="15"/>
    </row>
    <row r="65" spans="1:105" x14ac:dyDescent="0.2">
      <c r="A65" s="1" t="s">
        <v>294</v>
      </c>
      <c r="B65" s="2"/>
      <c r="C65" s="196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9280027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21606146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101567.14</v>
      </c>
      <c r="AD65" s="15">
        <v>0</v>
      </c>
      <c r="AE65" s="15">
        <v>101567.14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42372</v>
      </c>
      <c r="AR65" s="15">
        <v>14362000.289999999</v>
      </c>
      <c r="AS65" s="15">
        <v>11483000</v>
      </c>
      <c r="AT65" s="15">
        <v>11483000</v>
      </c>
      <c r="AU65" s="15">
        <v>0</v>
      </c>
      <c r="AV65" s="15">
        <v>18369562.780000001</v>
      </c>
      <c r="AW65" s="15">
        <v>0</v>
      </c>
      <c r="AX65" s="15">
        <v>975161</v>
      </c>
      <c r="AY65" s="15">
        <v>0</v>
      </c>
      <c r="AZ65" s="15">
        <v>30742815.920000002</v>
      </c>
      <c r="BA65" s="15">
        <v>21400.799999999999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104579.49</v>
      </c>
      <c r="BN65" s="15">
        <v>0</v>
      </c>
      <c r="BO65" s="15">
        <v>0</v>
      </c>
      <c r="BP65" s="15">
        <v>3644.42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1419129.96</v>
      </c>
      <c r="BX65" s="15">
        <v>1341034.3899999999</v>
      </c>
      <c r="BY65" s="15">
        <v>78095.570000000007</v>
      </c>
      <c r="BZ65" s="15">
        <v>0</v>
      </c>
      <c r="CA65" s="15">
        <v>0</v>
      </c>
      <c r="CB65" s="15">
        <v>66938859.990000002</v>
      </c>
      <c r="CC65" s="15">
        <v>66938859.990000002</v>
      </c>
      <c r="CD65" s="15">
        <v>0</v>
      </c>
      <c r="CE65" s="15">
        <v>4433887.28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82557</v>
      </c>
      <c r="CN65" s="15">
        <v>82557</v>
      </c>
      <c r="CO65" s="15">
        <v>0</v>
      </c>
      <c r="CP65" s="15">
        <v>0</v>
      </c>
      <c r="CQ65" s="15">
        <v>0</v>
      </c>
      <c r="CR65" s="15">
        <v>18422535.309999999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/>
      <c r="DA65" s="15"/>
    </row>
    <row r="66" spans="1:105" x14ac:dyDescent="0.2">
      <c r="A66" s="1" t="s">
        <v>295</v>
      </c>
      <c r="B66" s="2"/>
      <c r="C66" s="196"/>
      <c r="D66" s="15">
        <v>464106</v>
      </c>
      <c r="E66" s="15">
        <v>16604955</v>
      </c>
      <c r="F66" s="15">
        <v>4038922</v>
      </c>
      <c r="G66" s="15">
        <v>87983.39</v>
      </c>
      <c r="H66" s="15">
        <v>138682</v>
      </c>
      <c r="I66" s="15">
        <v>10436424.09</v>
      </c>
      <c r="J66" s="15">
        <v>971687</v>
      </c>
      <c r="K66" s="15">
        <v>1218442.99</v>
      </c>
      <c r="L66" s="15">
        <v>427586.16</v>
      </c>
      <c r="M66" s="15">
        <v>211364</v>
      </c>
      <c r="N66" s="15">
        <v>150791.25</v>
      </c>
      <c r="O66" s="15">
        <v>1541767.97</v>
      </c>
      <c r="P66" s="15">
        <v>193600</v>
      </c>
      <c r="Q66" s="15">
        <v>0</v>
      </c>
      <c r="R66" s="15">
        <v>142098.48000000001</v>
      </c>
      <c r="S66" s="15">
        <v>54637931.890000001</v>
      </c>
      <c r="T66" s="15">
        <v>2186887</v>
      </c>
      <c r="U66" s="15">
        <v>161868.56</v>
      </c>
      <c r="V66" s="15">
        <v>257791.15</v>
      </c>
      <c r="W66" s="15">
        <v>17960.849999999999</v>
      </c>
      <c r="X66" s="15">
        <v>1697625.08</v>
      </c>
      <c r="Y66" s="15">
        <v>1675013.61</v>
      </c>
      <c r="Z66" s="15">
        <v>1006572.69</v>
      </c>
      <c r="AA66" s="15">
        <v>0</v>
      </c>
      <c r="AB66" s="15">
        <v>6851787.2800000003</v>
      </c>
      <c r="AC66" s="15">
        <v>13836015.73</v>
      </c>
      <c r="AD66" s="15">
        <v>12707869.08</v>
      </c>
      <c r="AE66" s="15">
        <v>1128146.6499999999</v>
      </c>
      <c r="AF66" s="15">
        <v>143555.23000000001</v>
      </c>
      <c r="AG66" s="15">
        <v>0</v>
      </c>
      <c r="AH66" s="15">
        <v>0</v>
      </c>
      <c r="AI66" s="15">
        <v>0</v>
      </c>
      <c r="AJ66" s="15">
        <v>413290.13</v>
      </c>
      <c r="AK66" s="15">
        <v>1509842</v>
      </c>
      <c r="AL66" s="15">
        <v>0</v>
      </c>
      <c r="AM66" s="15">
        <v>10994760.309999999</v>
      </c>
      <c r="AN66" s="15">
        <v>8637042.1999999993</v>
      </c>
      <c r="AO66" s="15">
        <v>2357718.11</v>
      </c>
      <c r="AP66" s="15">
        <v>0</v>
      </c>
      <c r="AQ66" s="15">
        <v>151715</v>
      </c>
      <c r="AR66" s="15">
        <v>39887446.890000001</v>
      </c>
      <c r="AS66" s="15">
        <v>244455000</v>
      </c>
      <c r="AT66" s="15">
        <v>244455000</v>
      </c>
      <c r="AU66" s="15">
        <v>0</v>
      </c>
      <c r="AV66" s="15">
        <v>36582264.43</v>
      </c>
      <c r="AW66" s="15">
        <v>2713443.81</v>
      </c>
      <c r="AX66" s="15">
        <v>0</v>
      </c>
      <c r="AY66" s="15">
        <v>2352090.48</v>
      </c>
      <c r="AZ66" s="15">
        <v>2759055.32</v>
      </c>
      <c r="BA66" s="15">
        <v>2517601.29</v>
      </c>
      <c r="BB66" s="15">
        <v>945007.08</v>
      </c>
      <c r="BC66" s="15">
        <v>8075993.0599999996</v>
      </c>
      <c r="BD66" s="15">
        <v>556466.73</v>
      </c>
      <c r="BE66" s="15">
        <v>1002711.46</v>
      </c>
      <c r="BF66" s="15">
        <v>1516191.65</v>
      </c>
      <c r="BG66" s="15">
        <v>7210693.25</v>
      </c>
      <c r="BH66" s="15">
        <v>6788289.2800000003</v>
      </c>
      <c r="BI66" s="15">
        <v>422403.97</v>
      </c>
      <c r="BJ66" s="15">
        <v>4191165.38</v>
      </c>
      <c r="BK66" s="15">
        <v>3354824.38</v>
      </c>
      <c r="BL66" s="15">
        <v>836341</v>
      </c>
      <c r="BM66" s="15">
        <v>271887.15000000002</v>
      </c>
      <c r="BN66" s="15">
        <v>1547856.77</v>
      </c>
      <c r="BO66" s="15">
        <v>6316245.8300000001</v>
      </c>
      <c r="BP66" s="15">
        <v>362153.02</v>
      </c>
      <c r="BQ66" s="15">
        <v>4708237.33</v>
      </c>
      <c r="BR66" s="15">
        <v>627788.52</v>
      </c>
      <c r="BS66" s="15">
        <v>2576539.15</v>
      </c>
      <c r="BT66" s="15">
        <v>8473364.1099999994</v>
      </c>
      <c r="BU66" s="15">
        <v>1864369.6</v>
      </c>
      <c r="BV66" s="15">
        <v>1328537.1599999999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5893720.6299999999</v>
      </c>
      <c r="CC66" s="15">
        <v>2693539.58</v>
      </c>
      <c r="CD66" s="15">
        <v>3200181.05</v>
      </c>
      <c r="CE66" s="15">
        <v>7125629.9100000001</v>
      </c>
      <c r="CF66" s="15">
        <v>820809.94</v>
      </c>
      <c r="CG66" s="15">
        <v>298014.62</v>
      </c>
      <c r="CH66" s="15">
        <v>0</v>
      </c>
      <c r="CI66" s="15">
        <v>850124.96</v>
      </c>
      <c r="CJ66" s="15">
        <v>7387957</v>
      </c>
      <c r="CK66" s="15">
        <v>82807.91</v>
      </c>
      <c r="CL66" s="15">
        <v>129675916.70999999</v>
      </c>
      <c r="CM66" s="15">
        <v>21945401.579999998</v>
      </c>
      <c r="CN66" s="15">
        <v>20778083</v>
      </c>
      <c r="CO66" s="15">
        <v>444791.43</v>
      </c>
      <c r="CP66" s="15">
        <v>722527.15</v>
      </c>
      <c r="CQ66" s="15">
        <v>1103434.29</v>
      </c>
      <c r="CR66" s="15">
        <v>4183805.37</v>
      </c>
      <c r="CS66" s="15">
        <v>3701357.3</v>
      </c>
      <c r="CT66" s="15">
        <v>821139.82</v>
      </c>
      <c r="CU66" s="15">
        <v>151906.63</v>
      </c>
      <c r="CV66" s="15">
        <v>73281.78</v>
      </c>
      <c r="CW66" s="15">
        <v>2815126</v>
      </c>
      <c r="CX66" s="15">
        <v>7215182.0999999996</v>
      </c>
      <c r="CY66" s="15">
        <v>523896.04</v>
      </c>
      <c r="CZ66" s="15"/>
      <c r="DA66" s="15"/>
    </row>
    <row r="67" spans="1:105" x14ac:dyDescent="0.2">
      <c r="A67" s="1" t="s">
        <v>296</v>
      </c>
      <c r="B67" s="2"/>
      <c r="C67" s="196"/>
      <c r="D67" s="15">
        <v>876409</v>
      </c>
      <c r="E67" s="15">
        <v>85762396</v>
      </c>
      <c r="F67" s="15">
        <v>36879634</v>
      </c>
      <c r="G67" s="15">
        <v>5674303.7599999998</v>
      </c>
      <c r="H67" s="15">
        <v>29415922</v>
      </c>
      <c r="I67" s="15">
        <v>63279511.330000006</v>
      </c>
      <c r="J67" s="15">
        <v>61092269</v>
      </c>
      <c r="K67" s="15">
        <v>3891984.07</v>
      </c>
      <c r="L67" s="15">
        <v>1172642.94</v>
      </c>
      <c r="M67" s="15">
        <v>26364221</v>
      </c>
      <c r="N67" s="15">
        <v>709661.29</v>
      </c>
      <c r="O67" s="15">
        <v>10895582.82</v>
      </c>
      <c r="P67" s="15">
        <v>1353421.04</v>
      </c>
      <c r="Q67" s="15">
        <v>345594.05</v>
      </c>
      <c r="R67" s="15">
        <v>10693562.859999999</v>
      </c>
      <c r="S67" s="15">
        <v>450581717.04000002</v>
      </c>
      <c r="T67" s="15">
        <v>98527357</v>
      </c>
      <c r="U67" s="15">
        <v>9760766.3300000001</v>
      </c>
      <c r="V67" s="15">
        <v>2777328.46</v>
      </c>
      <c r="W67" s="15">
        <v>17216064.82</v>
      </c>
      <c r="X67" s="15">
        <v>29755925.629999999</v>
      </c>
      <c r="Y67" s="15">
        <v>19641396.670000002</v>
      </c>
      <c r="Z67" s="15">
        <v>4507650.34</v>
      </c>
      <c r="AA67" s="15">
        <v>623857.85</v>
      </c>
      <c r="AB67" s="15">
        <v>30170828.039999999</v>
      </c>
      <c r="AC67" s="15">
        <v>66713934.299999997</v>
      </c>
      <c r="AD67" s="15">
        <v>65199535.709999993</v>
      </c>
      <c r="AE67" s="15">
        <v>1514398.59</v>
      </c>
      <c r="AF67" s="15">
        <v>10157433.039999999</v>
      </c>
      <c r="AG67" s="15">
        <v>58367225.659999996</v>
      </c>
      <c r="AH67" s="15">
        <v>57618158.799999997</v>
      </c>
      <c r="AI67" s="15">
        <v>749066.86</v>
      </c>
      <c r="AJ67" s="15">
        <v>21605751.220000003</v>
      </c>
      <c r="AK67" s="15">
        <v>14364605</v>
      </c>
      <c r="AL67" s="15">
        <v>1947523.79</v>
      </c>
      <c r="AM67" s="15">
        <v>273083901.06999999</v>
      </c>
      <c r="AN67" s="15">
        <v>214729134.60999998</v>
      </c>
      <c r="AO67" s="15">
        <v>58354766.460000001</v>
      </c>
      <c r="AP67" s="15">
        <v>354681.7</v>
      </c>
      <c r="AQ67" s="15">
        <v>838237.03</v>
      </c>
      <c r="AR67" s="15">
        <v>172061553.01999998</v>
      </c>
      <c r="AS67" s="15">
        <v>2386032453.4699998</v>
      </c>
      <c r="AT67" s="15">
        <v>2384016000</v>
      </c>
      <c r="AU67" s="15">
        <v>2016453.47</v>
      </c>
      <c r="AV67" s="15">
        <v>345369600.88</v>
      </c>
      <c r="AW67" s="15">
        <v>19203951.920000002</v>
      </c>
      <c r="AX67" s="15">
        <v>5486245</v>
      </c>
      <c r="AY67" s="15">
        <v>11442406.210000001</v>
      </c>
      <c r="AZ67" s="15">
        <v>86119892.260000005</v>
      </c>
      <c r="BA67" s="15">
        <v>9766039.8000000007</v>
      </c>
      <c r="BB67" s="15">
        <v>9187790.629999999</v>
      </c>
      <c r="BC67" s="15">
        <v>173500085.13</v>
      </c>
      <c r="BD67" s="15">
        <v>7381153.7400000002</v>
      </c>
      <c r="BE67" s="15">
        <v>5483294.7999999998</v>
      </c>
      <c r="BF67" s="15">
        <v>31747761.899999999</v>
      </c>
      <c r="BG67" s="15">
        <v>47115548.980000004</v>
      </c>
      <c r="BH67" s="15">
        <v>44216435.450000003</v>
      </c>
      <c r="BI67" s="15">
        <v>2899113.53</v>
      </c>
      <c r="BJ67" s="15">
        <v>79430440.449999988</v>
      </c>
      <c r="BK67" s="15">
        <v>55426807.449999996</v>
      </c>
      <c r="BL67" s="15">
        <v>24003633</v>
      </c>
      <c r="BM67" s="15">
        <v>16326709.18</v>
      </c>
      <c r="BN67" s="15">
        <v>34737859.989999995</v>
      </c>
      <c r="BO67" s="15">
        <v>27597254.100000001</v>
      </c>
      <c r="BP67" s="15">
        <v>3264542.13</v>
      </c>
      <c r="BQ67" s="15">
        <v>83899004.549999997</v>
      </c>
      <c r="BR67" s="15">
        <v>10522846.189999999</v>
      </c>
      <c r="BS67" s="15">
        <v>13583476.82</v>
      </c>
      <c r="BT67" s="15">
        <v>54869667.100000001</v>
      </c>
      <c r="BU67" s="15">
        <v>10780104.149999999</v>
      </c>
      <c r="BV67" s="15">
        <v>4632388.28</v>
      </c>
      <c r="BW67" s="15">
        <v>31663837.649999999</v>
      </c>
      <c r="BX67" s="15">
        <v>30365502.68</v>
      </c>
      <c r="BY67" s="15">
        <v>986923.56</v>
      </c>
      <c r="BZ67" s="15">
        <v>311411.40999999997</v>
      </c>
      <c r="CA67" s="15">
        <v>318689.90000000002</v>
      </c>
      <c r="CB67" s="15">
        <v>403985590.81000006</v>
      </c>
      <c r="CC67" s="15">
        <v>377482727.17000002</v>
      </c>
      <c r="CD67" s="15">
        <v>26502863.640000001</v>
      </c>
      <c r="CE67" s="15">
        <v>31299260.670000002</v>
      </c>
      <c r="CF67" s="15">
        <v>4350349.84</v>
      </c>
      <c r="CG67" s="15">
        <v>2191516.61</v>
      </c>
      <c r="CH67" s="15">
        <v>3631739.17</v>
      </c>
      <c r="CI67" s="15">
        <v>15725667.17</v>
      </c>
      <c r="CJ67" s="15">
        <v>51906870</v>
      </c>
      <c r="CK67" s="15">
        <v>4655173.67</v>
      </c>
      <c r="CL67" s="15">
        <v>1796056690.5299997</v>
      </c>
      <c r="CM67" s="15">
        <v>114402650.63</v>
      </c>
      <c r="CN67" s="15">
        <v>107877781</v>
      </c>
      <c r="CO67" s="15">
        <v>1641522.91</v>
      </c>
      <c r="CP67" s="15">
        <v>4883346.72</v>
      </c>
      <c r="CQ67" s="15">
        <v>9315388.2899999991</v>
      </c>
      <c r="CR67" s="15">
        <v>57943263.399999991</v>
      </c>
      <c r="CS67" s="15">
        <v>21415386.829999998</v>
      </c>
      <c r="CT67" s="15">
        <v>2663200.13</v>
      </c>
      <c r="CU67" s="15">
        <v>2678770.23</v>
      </c>
      <c r="CV67" s="15">
        <v>2338010.04</v>
      </c>
      <c r="CW67" s="15">
        <v>11721642</v>
      </c>
      <c r="CX67" s="15">
        <v>37347013.109999999</v>
      </c>
      <c r="CY67" s="15">
        <v>11678161.860000001</v>
      </c>
      <c r="CZ67" s="15"/>
      <c r="DA67" s="15"/>
    </row>
    <row r="68" spans="1:105" x14ac:dyDescent="0.2">
      <c r="A68" s="1" t="s">
        <v>242</v>
      </c>
      <c r="B68" s="2"/>
      <c r="C68" s="196"/>
      <c r="D68" s="15">
        <v>407473</v>
      </c>
      <c r="E68" s="15">
        <v>25679992</v>
      </c>
      <c r="F68" s="15">
        <v>10075760</v>
      </c>
      <c r="G68" s="15">
        <v>2171967.35</v>
      </c>
      <c r="H68" s="15">
        <v>9469552</v>
      </c>
      <c r="I68" s="15">
        <v>29091288.329999998</v>
      </c>
      <c r="J68" s="15">
        <v>27052611</v>
      </c>
      <c r="K68" s="15">
        <v>2132503.64</v>
      </c>
      <c r="L68" s="15">
        <v>339040.9</v>
      </c>
      <c r="M68" s="15">
        <v>9902947</v>
      </c>
      <c r="N68" s="15">
        <v>116850.63</v>
      </c>
      <c r="O68" s="15">
        <v>2142836.2000000002</v>
      </c>
      <c r="P68" s="15">
        <v>399343.52</v>
      </c>
      <c r="Q68" s="15">
        <v>123329.19</v>
      </c>
      <c r="R68" s="15">
        <v>3649362.63</v>
      </c>
      <c r="S68" s="15">
        <v>69010885.480000004</v>
      </c>
      <c r="T68" s="15">
        <v>35394612</v>
      </c>
      <c r="U68" s="15">
        <v>2496412.73</v>
      </c>
      <c r="V68" s="15">
        <v>702969.31</v>
      </c>
      <c r="W68" s="15">
        <v>6806344.6900000004</v>
      </c>
      <c r="X68" s="15">
        <v>10633572.92</v>
      </c>
      <c r="Y68" s="15">
        <v>5786776.04</v>
      </c>
      <c r="Z68" s="15">
        <v>1050113.46</v>
      </c>
      <c r="AA68" s="15">
        <v>244106.99</v>
      </c>
      <c r="AB68" s="15">
        <v>7515421.1900000004</v>
      </c>
      <c r="AC68" s="15">
        <v>19336464.969999999</v>
      </c>
      <c r="AD68" s="15">
        <v>18521377.579999998</v>
      </c>
      <c r="AE68" s="15">
        <v>815087.39</v>
      </c>
      <c r="AF68" s="15">
        <v>4720640.7699999996</v>
      </c>
      <c r="AG68" s="15">
        <v>9963597.5499999989</v>
      </c>
      <c r="AH68" s="15">
        <v>9730452.4299999997</v>
      </c>
      <c r="AI68" s="15">
        <v>233145.12</v>
      </c>
      <c r="AJ68" s="15">
        <v>6441052.04</v>
      </c>
      <c r="AK68" s="15">
        <v>4993522</v>
      </c>
      <c r="AL68" s="15">
        <v>505799.56</v>
      </c>
      <c r="AM68" s="15">
        <v>67971332.5</v>
      </c>
      <c r="AN68" s="15">
        <v>55366379.329999998</v>
      </c>
      <c r="AO68" s="15">
        <v>12604953.17</v>
      </c>
      <c r="AP68" s="15">
        <v>43908.45</v>
      </c>
      <c r="AQ68" s="15">
        <v>278623.58</v>
      </c>
      <c r="AR68" s="15">
        <v>61230406.600000001</v>
      </c>
      <c r="AS68" s="15">
        <v>1112880653.51</v>
      </c>
      <c r="AT68" s="15">
        <v>1112660000</v>
      </c>
      <c r="AU68" s="15">
        <v>220653.51</v>
      </c>
      <c r="AV68" s="15">
        <v>105149763.70999999</v>
      </c>
      <c r="AW68" s="15">
        <v>6015725.8099999996</v>
      </c>
      <c r="AX68" s="15">
        <v>1333149</v>
      </c>
      <c r="AY68" s="15">
        <v>2710996.84</v>
      </c>
      <c r="AZ68" s="15">
        <v>34188018.659999996</v>
      </c>
      <c r="BA68" s="15">
        <v>3135661.23</v>
      </c>
      <c r="BB68" s="15">
        <v>2514741.59</v>
      </c>
      <c r="BC68" s="15">
        <v>39299962.460000001</v>
      </c>
      <c r="BD68" s="15">
        <v>2424257.16</v>
      </c>
      <c r="BE68" s="15">
        <v>2100606.52</v>
      </c>
      <c r="BF68" s="15">
        <v>17775917.100000001</v>
      </c>
      <c r="BG68" s="15">
        <v>11011277.689999999</v>
      </c>
      <c r="BH68" s="15">
        <v>10123924.27</v>
      </c>
      <c r="BI68" s="15">
        <v>887353.42</v>
      </c>
      <c r="BJ68" s="15">
        <v>22490449.390000001</v>
      </c>
      <c r="BK68" s="15">
        <v>16728151.390000001</v>
      </c>
      <c r="BL68" s="15">
        <v>5762298</v>
      </c>
      <c r="BM68" s="15">
        <v>4952482.46</v>
      </c>
      <c r="BN68" s="15">
        <v>7061796.54</v>
      </c>
      <c r="BO68" s="15">
        <v>10635749.57</v>
      </c>
      <c r="BP68" s="15">
        <v>468075.45</v>
      </c>
      <c r="BQ68" s="15">
        <v>27950341.129999999</v>
      </c>
      <c r="BR68" s="15">
        <v>4886872.79</v>
      </c>
      <c r="BS68" s="15">
        <v>3871332.53</v>
      </c>
      <c r="BT68" s="15">
        <v>14327757.6</v>
      </c>
      <c r="BU68" s="15">
        <v>2466307.7599999998</v>
      </c>
      <c r="BV68" s="15">
        <v>1940854.07</v>
      </c>
      <c r="BW68" s="15">
        <v>9597702.5600000005</v>
      </c>
      <c r="BX68" s="15">
        <v>9355500.7899999991</v>
      </c>
      <c r="BY68" s="15">
        <v>164769.72</v>
      </c>
      <c r="BZ68" s="15">
        <v>77432.05</v>
      </c>
      <c r="CA68" s="15">
        <v>277351.11</v>
      </c>
      <c r="CB68" s="15">
        <v>154273541.37</v>
      </c>
      <c r="CC68" s="15">
        <v>148843434.91</v>
      </c>
      <c r="CD68" s="15">
        <v>5430106.46</v>
      </c>
      <c r="CE68" s="15">
        <v>12992912.789999999</v>
      </c>
      <c r="CF68" s="15">
        <v>1291873.1299999999</v>
      </c>
      <c r="CG68" s="15">
        <v>566714.87</v>
      </c>
      <c r="CH68" s="15">
        <v>1031178.22</v>
      </c>
      <c r="CI68" s="15">
        <v>5795945.1299999999</v>
      </c>
      <c r="CJ68" s="15">
        <v>19695019</v>
      </c>
      <c r="CK68" s="15">
        <v>1104928.46</v>
      </c>
      <c r="CL68" s="15">
        <v>410814278</v>
      </c>
      <c r="CM68" s="15">
        <v>46987357.899999999</v>
      </c>
      <c r="CN68" s="15">
        <v>44201663</v>
      </c>
      <c r="CO68" s="15">
        <v>720738.87</v>
      </c>
      <c r="CP68" s="15">
        <v>2064956.03</v>
      </c>
      <c r="CQ68" s="15">
        <v>2286685.15</v>
      </c>
      <c r="CR68" s="15">
        <v>22135628.940000001</v>
      </c>
      <c r="CS68" s="15">
        <v>3838414.77</v>
      </c>
      <c r="CT68" s="15">
        <v>535599.32999999996</v>
      </c>
      <c r="CU68" s="15">
        <v>614440.28</v>
      </c>
      <c r="CV68" s="15">
        <v>1003314.13</v>
      </c>
      <c r="CW68" s="15">
        <v>3205472</v>
      </c>
      <c r="CX68" s="15">
        <v>16857464.75</v>
      </c>
      <c r="CY68" s="15">
        <v>2431074.9</v>
      </c>
      <c r="CZ68" s="15"/>
      <c r="DA68" s="15"/>
    </row>
    <row r="69" spans="1:105" x14ac:dyDescent="0.2">
      <c r="A69" s="1" t="s">
        <v>297</v>
      </c>
      <c r="B69" s="2"/>
      <c r="C69" s="196"/>
      <c r="D69" s="15">
        <v>222637</v>
      </c>
      <c r="E69" s="15">
        <v>6867794</v>
      </c>
      <c r="F69" s="15">
        <v>5291739</v>
      </c>
      <c r="G69" s="15">
        <v>2253421.46</v>
      </c>
      <c r="H69" s="15">
        <v>4500558</v>
      </c>
      <c r="I69" s="15">
        <v>30126079.850000001</v>
      </c>
      <c r="J69" s="15">
        <v>18266561</v>
      </c>
      <c r="K69" s="15">
        <v>3345639.16</v>
      </c>
      <c r="L69" s="15">
        <v>133379.68</v>
      </c>
      <c r="M69" s="15">
        <v>3207436</v>
      </c>
      <c r="N69" s="15">
        <v>90781.47</v>
      </c>
      <c r="O69" s="15">
        <v>1014821.87</v>
      </c>
      <c r="P69" s="15">
        <v>93306.03</v>
      </c>
      <c r="Q69" s="15">
        <v>65310.65</v>
      </c>
      <c r="R69" s="15">
        <v>852840.88</v>
      </c>
      <c r="S69" s="15">
        <v>29910320.989999998</v>
      </c>
      <c r="T69" s="15">
        <v>5743165</v>
      </c>
      <c r="U69" s="15">
        <v>1711126.78</v>
      </c>
      <c r="V69" s="15">
        <v>325284.34999999998</v>
      </c>
      <c r="W69" s="15">
        <v>4391656.49</v>
      </c>
      <c r="X69" s="15">
        <v>5854580.1799999997</v>
      </c>
      <c r="Y69" s="15">
        <v>1840394.03</v>
      </c>
      <c r="Z69" s="15">
        <v>357001.13</v>
      </c>
      <c r="AA69" s="15">
        <v>65412.17</v>
      </c>
      <c r="AB69" s="15">
        <v>4582596.84</v>
      </c>
      <c r="AC69" s="15">
        <v>14707023.010000002</v>
      </c>
      <c r="AD69" s="15">
        <v>14382471.620000001</v>
      </c>
      <c r="AE69" s="15">
        <v>324551.39</v>
      </c>
      <c r="AF69" s="15">
        <v>1124347.5900000001</v>
      </c>
      <c r="AG69" s="15">
        <v>8515052.1400000006</v>
      </c>
      <c r="AH69" s="15">
        <v>8378394.1500000004</v>
      </c>
      <c r="AI69" s="15">
        <v>136657.99</v>
      </c>
      <c r="AJ69" s="15">
        <v>2608175.4500000002</v>
      </c>
      <c r="AK69" s="15">
        <v>966719</v>
      </c>
      <c r="AL69" s="15">
        <v>322585.73</v>
      </c>
      <c r="AM69" s="15">
        <v>42542505.799999997</v>
      </c>
      <c r="AN69" s="15">
        <v>33295420.800000001</v>
      </c>
      <c r="AO69" s="15">
        <v>9247085</v>
      </c>
      <c r="AP69" s="15">
        <v>42535.03</v>
      </c>
      <c r="AQ69" s="15">
        <v>226069.5</v>
      </c>
      <c r="AR69" s="15">
        <v>34378113.189999998</v>
      </c>
      <c r="AS69" s="15">
        <v>194015283.69</v>
      </c>
      <c r="AT69" s="15">
        <v>193915000</v>
      </c>
      <c r="AU69" s="15">
        <v>100283.69</v>
      </c>
      <c r="AV69" s="15">
        <v>80778088.550000012</v>
      </c>
      <c r="AW69" s="15">
        <v>3692766.08</v>
      </c>
      <c r="AX69" s="15">
        <v>944754</v>
      </c>
      <c r="AY69" s="15">
        <v>3657566.23</v>
      </c>
      <c r="AZ69" s="15">
        <v>32631040.93</v>
      </c>
      <c r="BA69" s="15">
        <v>1060375.08</v>
      </c>
      <c r="BB69" s="15">
        <v>1068917.6399999999</v>
      </c>
      <c r="BC69" s="15">
        <v>17070412.039999999</v>
      </c>
      <c r="BD69" s="15">
        <v>1037552.67</v>
      </c>
      <c r="BE69" s="15">
        <v>814828</v>
      </c>
      <c r="BF69" s="15">
        <v>3375496.85</v>
      </c>
      <c r="BG69" s="15">
        <v>6283910.3300000001</v>
      </c>
      <c r="BH69" s="15">
        <v>4982331.5599999996</v>
      </c>
      <c r="BI69" s="15">
        <v>1301578.77</v>
      </c>
      <c r="BJ69" s="15">
        <v>5942314.8700000001</v>
      </c>
      <c r="BK69" s="15">
        <v>4763668.87</v>
      </c>
      <c r="BL69" s="15">
        <v>1178646</v>
      </c>
      <c r="BM69" s="15">
        <v>1533915.5</v>
      </c>
      <c r="BN69" s="15">
        <v>3033227.98</v>
      </c>
      <c r="BO69" s="15">
        <v>9210563.3499999996</v>
      </c>
      <c r="BP69" s="15">
        <v>638530.65</v>
      </c>
      <c r="BQ69" s="15">
        <v>8525126.0600000005</v>
      </c>
      <c r="BR69" s="15">
        <v>3203083.2</v>
      </c>
      <c r="BS69" s="15">
        <v>3617967.96</v>
      </c>
      <c r="BT69" s="15">
        <v>6188200.8899999997</v>
      </c>
      <c r="BU69" s="15">
        <v>968466.86</v>
      </c>
      <c r="BV69" s="15">
        <v>1599728.95</v>
      </c>
      <c r="BW69" s="15">
        <v>2351969.5299999998</v>
      </c>
      <c r="BX69" s="15">
        <v>2256419.7000000002</v>
      </c>
      <c r="BY69" s="15">
        <v>61854.79</v>
      </c>
      <c r="BZ69" s="15">
        <v>33695.040000000001</v>
      </c>
      <c r="CA69" s="15">
        <v>9358.2000000000007</v>
      </c>
      <c r="CB69" s="15">
        <v>64834750.900000006</v>
      </c>
      <c r="CC69" s="15">
        <v>62314844.340000004</v>
      </c>
      <c r="CD69" s="15">
        <v>2519906.56</v>
      </c>
      <c r="CE69" s="15">
        <v>4656919.42</v>
      </c>
      <c r="CF69" s="15">
        <v>1871985.69</v>
      </c>
      <c r="CG69" s="15">
        <v>363929.45</v>
      </c>
      <c r="CH69" s="15">
        <v>268542.48</v>
      </c>
      <c r="CI69" s="15">
        <v>4303555.2699999996</v>
      </c>
      <c r="CJ69" s="15">
        <v>20537524</v>
      </c>
      <c r="CK69" s="15">
        <v>475327.65</v>
      </c>
      <c r="CL69" s="15">
        <v>120662277.23</v>
      </c>
      <c r="CM69" s="15">
        <v>22971394.670000002</v>
      </c>
      <c r="CN69" s="15">
        <v>19588720</v>
      </c>
      <c r="CO69" s="15">
        <v>958013.97</v>
      </c>
      <c r="CP69" s="15">
        <v>2424660.7000000002</v>
      </c>
      <c r="CQ69" s="15">
        <v>795800.13</v>
      </c>
      <c r="CR69" s="15">
        <v>19448750.25</v>
      </c>
      <c r="CS69" s="15">
        <v>2423380.94</v>
      </c>
      <c r="CT69" s="15">
        <v>653290.99</v>
      </c>
      <c r="CU69" s="15">
        <v>274622.02</v>
      </c>
      <c r="CV69" s="15">
        <v>293525.71000000002</v>
      </c>
      <c r="CW69" s="15">
        <v>2789498</v>
      </c>
      <c r="CX69" s="15">
        <v>18405766.260000002</v>
      </c>
      <c r="CY69" s="15">
        <v>3213375.14</v>
      </c>
      <c r="CZ69" s="15"/>
      <c r="DA69" s="15"/>
    </row>
    <row r="70" spans="1:105" x14ac:dyDescent="0.2">
      <c r="A70" s="1" t="s">
        <v>298</v>
      </c>
      <c r="B70" s="2"/>
      <c r="C70" s="196"/>
      <c r="D70" s="15">
        <v>295619</v>
      </c>
      <c r="E70" s="15">
        <v>0</v>
      </c>
      <c r="F70" s="15">
        <v>3615803</v>
      </c>
      <c r="G70" s="15">
        <v>225543</v>
      </c>
      <c r="H70" s="15">
        <v>0</v>
      </c>
      <c r="I70" s="15">
        <v>6897892.5599999996</v>
      </c>
      <c r="J70" s="15">
        <v>0</v>
      </c>
      <c r="K70" s="15">
        <v>970027.05</v>
      </c>
      <c r="L70" s="15">
        <v>0</v>
      </c>
      <c r="M70" s="15">
        <v>2520959</v>
      </c>
      <c r="N70" s="15">
        <v>0</v>
      </c>
      <c r="O70" s="15">
        <v>0</v>
      </c>
      <c r="P70" s="15">
        <v>0</v>
      </c>
      <c r="Q70" s="15">
        <v>0</v>
      </c>
      <c r="R70" s="15">
        <v>789630.86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21798.12</v>
      </c>
      <c r="Y70" s="15">
        <v>350095</v>
      </c>
      <c r="Z70" s="15">
        <v>250639.1</v>
      </c>
      <c r="AA70" s="15">
        <v>0</v>
      </c>
      <c r="AB70" s="15">
        <v>197960.39</v>
      </c>
      <c r="AC70" s="15">
        <v>0</v>
      </c>
      <c r="AD70" s="15">
        <v>0</v>
      </c>
      <c r="AE70" s="15">
        <v>0</v>
      </c>
      <c r="AF70" s="15">
        <v>682811.85</v>
      </c>
      <c r="AG70" s="15">
        <v>0</v>
      </c>
      <c r="AH70" s="15">
        <v>0</v>
      </c>
      <c r="AI70" s="15">
        <v>0</v>
      </c>
      <c r="AJ70" s="15">
        <v>851594.57</v>
      </c>
      <c r="AK70" s="15">
        <v>0</v>
      </c>
      <c r="AL70" s="15">
        <v>185770.2</v>
      </c>
      <c r="AM70" s="15">
        <v>21474481.779999997</v>
      </c>
      <c r="AN70" s="15">
        <v>17882939.199999999</v>
      </c>
      <c r="AO70" s="15">
        <v>3591542.58</v>
      </c>
      <c r="AP70" s="15">
        <v>0</v>
      </c>
      <c r="AQ70" s="15">
        <v>819389.6</v>
      </c>
      <c r="AR70" s="15">
        <v>0</v>
      </c>
      <c r="AS70" s="15">
        <v>62629000</v>
      </c>
      <c r="AT70" s="15">
        <v>62629000</v>
      </c>
      <c r="AU70" s="15">
        <v>0</v>
      </c>
      <c r="AV70" s="15">
        <v>21053944.300000001</v>
      </c>
      <c r="AW70" s="15">
        <v>482563.22</v>
      </c>
      <c r="AX70" s="15">
        <v>268125</v>
      </c>
      <c r="AY70" s="15">
        <v>0</v>
      </c>
      <c r="AZ70" s="15">
        <v>7419843.9199999999</v>
      </c>
      <c r="BA70" s="15">
        <v>507818.14</v>
      </c>
      <c r="BB70" s="15">
        <v>110778.17</v>
      </c>
      <c r="BC70" s="15">
        <v>10849050.220000001</v>
      </c>
      <c r="BD70" s="15">
        <v>1633959.29</v>
      </c>
      <c r="BE70" s="15">
        <v>0</v>
      </c>
      <c r="BF70" s="15">
        <v>0</v>
      </c>
      <c r="BG70" s="15">
        <v>375071.94</v>
      </c>
      <c r="BH70" s="15">
        <v>106436.95</v>
      </c>
      <c r="BI70" s="15">
        <v>268634.99</v>
      </c>
      <c r="BJ70" s="15">
        <v>4226452.83</v>
      </c>
      <c r="BK70" s="15">
        <v>3819648.83</v>
      </c>
      <c r="BL70" s="15">
        <v>406804</v>
      </c>
      <c r="BM70" s="15">
        <v>833333.33</v>
      </c>
      <c r="BN70" s="15">
        <v>1793723.97</v>
      </c>
      <c r="BO70" s="15">
        <v>2387872.5099999998</v>
      </c>
      <c r="BP70" s="15">
        <v>0</v>
      </c>
      <c r="BQ70" s="15">
        <v>0</v>
      </c>
      <c r="BR70" s="15">
        <v>2409823.69</v>
      </c>
      <c r="BS70" s="15">
        <v>989416.34</v>
      </c>
      <c r="BT70" s="15">
        <v>12121.14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21827.35</v>
      </c>
      <c r="CB70" s="15">
        <v>1106152.6100000001</v>
      </c>
      <c r="CC70" s="15">
        <v>1106152.6100000001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2385249.7799999998</v>
      </c>
      <c r="CJ70" s="15">
        <v>0</v>
      </c>
      <c r="CK70" s="15">
        <v>0</v>
      </c>
      <c r="CL70" s="15">
        <v>107942004.42</v>
      </c>
      <c r="CM70" s="15">
        <v>439003</v>
      </c>
      <c r="CN70" s="15">
        <v>203734</v>
      </c>
      <c r="CO70" s="15">
        <v>0</v>
      </c>
      <c r="CP70" s="15">
        <v>235269</v>
      </c>
      <c r="CQ70" s="15">
        <v>971626.35</v>
      </c>
      <c r="CR70" s="15">
        <v>0</v>
      </c>
      <c r="CS70" s="15">
        <v>1253520.17</v>
      </c>
      <c r="CT70" s="15">
        <v>4304.96</v>
      </c>
      <c r="CU70" s="15">
        <v>0</v>
      </c>
      <c r="CV70" s="15">
        <v>0</v>
      </c>
      <c r="CW70" s="15">
        <v>0</v>
      </c>
      <c r="CX70" s="15">
        <v>5461331.71</v>
      </c>
      <c r="CY70" s="15">
        <v>371033.83</v>
      </c>
      <c r="CZ70" s="15"/>
      <c r="DA70" s="15"/>
    </row>
    <row r="71" spans="1:105" x14ac:dyDescent="0.2">
      <c r="A71" s="1" t="s">
        <v>299</v>
      </c>
      <c r="B71" s="2"/>
      <c r="C71" s="196"/>
      <c r="D71" s="15">
        <v>515714</v>
      </c>
      <c r="E71" s="15">
        <v>5257808</v>
      </c>
      <c r="F71" s="15">
        <v>4298240</v>
      </c>
      <c r="G71" s="15">
        <v>427387.59</v>
      </c>
      <c r="H71" s="15">
        <v>711937</v>
      </c>
      <c r="I71" s="15">
        <v>5665202.2700000005</v>
      </c>
      <c r="J71" s="15">
        <v>4550524</v>
      </c>
      <c r="K71" s="15">
        <v>814852.45</v>
      </c>
      <c r="L71" s="15">
        <v>0</v>
      </c>
      <c r="M71" s="15">
        <v>1641566</v>
      </c>
      <c r="N71" s="15">
        <v>19803.77</v>
      </c>
      <c r="O71" s="15">
        <v>1051699.82</v>
      </c>
      <c r="P71" s="15">
        <v>5855.51</v>
      </c>
      <c r="Q71" s="15">
        <v>34516.67</v>
      </c>
      <c r="R71" s="15">
        <v>1822033.1</v>
      </c>
      <c r="S71" s="15">
        <v>16788270.030000001</v>
      </c>
      <c r="T71" s="15">
        <v>740983</v>
      </c>
      <c r="U71" s="15">
        <v>22958.07</v>
      </c>
      <c r="V71" s="15">
        <v>632014.16</v>
      </c>
      <c r="W71" s="15">
        <v>0</v>
      </c>
      <c r="X71" s="15">
        <v>3092982.26</v>
      </c>
      <c r="Y71" s="15">
        <v>3742005.22</v>
      </c>
      <c r="Z71" s="15">
        <v>699217.48</v>
      </c>
      <c r="AA71" s="15">
        <v>9422.9500000000007</v>
      </c>
      <c r="AB71" s="15">
        <v>6916779.6299999999</v>
      </c>
      <c r="AC71" s="15">
        <v>6421736.3200000003</v>
      </c>
      <c r="AD71" s="15">
        <v>5913140.4000000004</v>
      </c>
      <c r="AE71" s="15">
        <v>508595.92</v>
      </c>
      <c r="AF71" s="15">
        <v>1073763.95</v>
      </c>
      <c r="AG71" s="15">
        <v>3888464.11</v>
      </c>
      <c r="AH71" s="15">
        <v>3885163.02</v>
      </c>
      <c r="AI71" s="15">
        <v>3301.09</v>
      </c>
      <c r="AJ71" s="15">
        <v>1057262.69</v>
      </c>
      <c r="AK71" s="15">
        <v>1510768</v>
      </c>
      <c r="AL71" s="15">
        <v>553173.47</v>
      </c>
      <c r="AM71" s="15">
        <v>23134908.389999997</v>
      </c>
      <c r="AN71" s="15">
        <v>18445257.589999996</v>
      </c>
      <c r="AO71" s="15">
        <v>4689650.8</v>
      </c>
      <c r="AP71" s="15">
        <v>2921.69</v>
      </c>
      <c r="AQ71" s="15">
        <v>195919.39</v>
      </c>
      <c r="AR71" s="15">
        <v>7892289.7800000003</v>
      </c>
      <c r="AS71" s="15">
        <v>180027603.47999999</v>
      </c>
      <c r="AT71" s="15">
        <v>180020000</v>
      </c>
      <c r="AU71" s="15">
        <v>7603.48</v>
      </c>
      <c r="AV71" s="15">
        <v>25368518.940000005</v>
      </c>
      <c r="AW71" s="15">
        <v>485334.02</v>
      </c>
      <c r="AX71" s="15">
        <v>755920</v>
      </c>
      <c r="AY71" s="15">
        <v>284378.01</v>
      </c>
      <c r="AZ71" s="15">
        <v>8378741.9100000001</v>
      </c>
      <c r="BA71" s="15">
        <v>92271.63</v>
      </c>
      <c r="BB71" s="15">
        <v>693040.65</v>
      </c>
      <c r="BC71" s="15">
        <v>10509375.799999999</v>
      </c>
      <c r="BD71" s="15">
        <v>1009882.81</v>
      </c>
      <c r="BE71" s="15">
        <v>1220374.96</v>
      </c>
      <c r="BF71" s="15">
        <v>2400228.4500000002</v>
      </c>
      <c r="BG71" s="15">
        <v>2886189.1</v>
      </c>
      <c r="BH71" s="15">
        <v>2451354.79</v>
      </c>
      <c r="BI71" s="15">
        <v>434834.31</v>
      </c>
      <c r="BJ71" s="15">
        <v>4992763.2</v>
      </c>
      <c r="BK71" s="15">
        <v>4104373.2</v>
      </c>
      <c r="BL71" s="15">
        <v>888390</v>
      </c>
      <c r="BM71" s="15">
        <v>1417956.84</v>
      </c>
      <c r="BN71" s="15">
        <v>2481565.7000000002</v>
      </c>
      <c r="BO71" s="15">
        <v>3551950.59</v>
      </c>
      <c r="BP71" s="15">
        <v>216445.78</v>
      </c>
      <c r="BQ71" s="15">
        <v>1348517.33</v>
      </c>
      <c r="BR71" s="15">
        <v>1043402.75</v>
      </c>
      <c r="BS71" s="15">
        <v>2267770.6800000002</v>
      </c>
      <c r="BT71" s="15">
        <v>4701160.55</v>
      </c>
      <c r="BU71" s="15">
        <v>1583617.17</v>
      </c>
      <c r="BV71" s="15">
        <v>0</v>
      </c>
      <c r="BW71" s="15">
        <v>11499.78</v>
      </c>
      <c r="BX71" s="15">
        <v>0</v>
      </c>
      <c r="BY71" s="15">
        <v>11499.78</v>
      </c>
      <c r="BZ71" s="15">
        <v>0</v>
      </c>
      <c r="CA71" s="15">
        <v>95270.77</v>
      </c>
      <c r="CB71" s="15">
        <v>18174737.030000001</v>
      </c>
      <c r="CC71" s="15">
        <v>16299042.039999999</v>
      </c>
      <c r="CD71" s="15">
        <v>1875694.99</v>
      </c>
      <c r="CE71" s="15">
        <v>0</v>
      </c>
      <c r="CF71" s="15">
        <v>816185.34</v>
      </c>
      <c r="CG71" s="15">
        <v>0</v>
      </c>
      <c r="CH71" s="15">
        <v>510553.17</v>
      </c>
      <c r="CI71" s="15">
        <v>0</v>
      </c>
      <c r="CJ71" s="15">
        <v>7643184</v>
      </c>
      <c r="CK71" s="15">
        <v>0</v>
      </c>
      <c r="CL71" s="15">
        <v>111615552.55999999</v>
      </c>
      <c r="CM71" s="15">
        <v>3675037.99</v>
      </c>
      <c r="CN71" s="15">
        <v>2750245</v>
      </c>
      <c r="CO71" s="15">
        <v>0</v>
      </c>
      <c r="CP71" s="15">
        <v>924792.99</v>
      </c>
      <c r="CQ71" s="15">
        <v>0</v>
      </c>
      <c r="CR71" s="15">
        <v>7096934.580000001</v>
      </c>
      <c r="CS71" s="15">
        <v>2047913.39</v>
      </c>
      <c r="CT71" s="15">
        <v>545692.4</v>
      </c>
      <c r="CU71" s="15">
        <v>300630.81</v>
      </c>
      <c r="CV71" s="15">
        <v>69138</v>
      </c>
      <c r="CW71" s="15">
        <v>0</v>
      </c>
      <c r="CX71" s="15">
        <v>864974.75</v>
      </c>
      <c r="CY71" s="15">
        <v>1172159.49</v>
      </c>
      <c r="CZ71" s="15"/>
      <c r="DA71" s="15"/>
    </row>
    <row r="72" spans="1:105" x14ac:dyDescent="0.2">
      <c r="A72" s="1" t="s">
        <v>300</v>
      </c>
      <c r="B72" s="2"/>
      <c r="C72" s="196"/>
      <c r="D72" s="15">
        <v>218433</v>
      </c>
      <c r="E72" s="15">
        <v>2567284</v>
      </c>
      <c r="F72" s="15">
        <v>2347371</v>
      </c>
      <c r="G72" s="15">
        <v>292083.23</v>
      </c>
      <c r="H72" s="15">
        <v>0</v>
      </c>
      <c r="I72" s="15">
        <v>3563168.43</v>
      </c>
      <c r="J72" s="15">
        <v>1445885</v>
      </c>
      <c r="K72" s="15">
        <v>228978.24</v>
      </c>
      <c r="L72" s="15">
        <v>0</v>
      </c>
      <c r="M72" s="15">
        <v>268616</v>
      </c>
      <c r="N72" s="15">
        <v>11191.93</v>
      </c>
      <c r="O72" s="15">
        <v>0</v>
      </c>
      <c r="P72" s="15">
        <v>6858.28</v>
      </c>
      <c r="Q72" s="15">
        <v>0</v>
      </c>
      <c r="R72" s="15">
        <v>201009.12</v>
      </c>
      <c r="S72" s="15">
        <v>6039273.4299999997</v>
      </c>
      <c r="T72" s="15">
        <v>0</v>
      </c>
      <c r="U72" s="15">
        <v>6151.51</v>
      </c>
      <c r="V72" s="15">
        <v>112386.22</v>
      </c>
      <c r="W72" s="15">
        <v>42203.88</v>
      </c>
      <c r="X72" s="15">
        <v>1004812.69</v>
      </c>
      <c r="Y72" s="15">
        <v>3974729.73</v>
      </c>
      <c r="Z72" s="15">
        <v>42544.94</v>
      </c>
      <c r="AA72" s="15">
        <v>12769.85</v>
      </c>
      <c r="AB72" s="15">
        <v>3652951.04</v>
      </c>
      <c r="AC72" s="15">
        <v>1855973.81</v>
      </c>
      <c r="AD72" s="15">
        <v>1444107.51</v>
      </c>
      <c r="AE72" s="15">
        <v>411866.3</v>
      </c>
      <c r="AF72" s="15">
        <v>313919.44</v>
      </c>
      <c r="AG72" s="15">
        <v>597301.80000000005</v>
      </c>
      <c r="AH72" s="15">
        <v>595466.6</v>
      </c>
      <c r="AI72" s="15">
        <v>1835.2</v>
      </c>
      <c r="AJ72" s="15">
        <v>269115.25</v>
      </c>
      <c r="AK72" s="15">
        <v>628210</v>
      </c>
      <c r="AL72" s="15">
        <v>85828.89</v>
      </c>
      <c r="AM72" s="15">
        <v>8390900.0599999987</v>
      </c>
      <c r="AN72" s="15">
        <v>5558851.1999999993</v>
      </c>
      <c r="AO72" s="15">
        <v>2832048.86</v>
      </c>
      <c r="AP72" s="15">
        <v>10453.32</v>
      </c>
      <c r="AQ72" s="15">
        <v>10983.51</v>
      </c>
      <c r="AR72" s="15">
        <v>603692.26</v>
      </c>
      <c r="AS72" s="15">
        <v>123711202.2</v>
      </c>
      <c r="AT72" s="15">
        <v>123678000</v>
      </c>
      <c r="AU72" s="15">
        <v>33202.199999999997</v>
      </c>
      <c r="AV72" s="15">
        <v>11465704.1</v>
      </c>
      <c r="AW72" s="15">
        <v>760079.66</v>
      </c>
      <c r="AX72" s="15">
        <v>56427</v>
      </c>
      <c r="AY72" s="15">
        <v>472673.48</v>
      </c>
      <c r="AZ72" s="15">
        <v>2823865.17</v>
      </c>
      <c r="BA72" s="15">
        <v>245334.76</v>
      </c>
      <c r="BB72" s="15">
        <v>142507.13</v>
      </c>
      <c r="BC72" s="15">
        <v>7840699.7599999998</v>
      </c>
      <c r="BD72" s="15">
        <v>31251.38</v>
      </c>
      <c r="BE72" s="15">
        <v>344116.23</v>
      </c>
      <c r="BF72" s="15">
        <v>1215463.3999999999</v>
      </c>
      <c r="BG72" s="15">
        <v>407175.67999999999</v>
      </c>
      <c r="BH72" s="15">
        <v>328115.24</v>
      </c>
      <c r="BI72" s="15">
        <v>79060.44</v>
      </c>
      <c r="BJ72" s="15">
        <v>1654297.28</v>
      </c>
      <c r="BK72" s="15">
        <v>1072521.28</v>
      </c>
      <c r="BL72" s="15">
        <v>581776</v>
      </c>
      <c r="BM72" s="15">
        <v>397790.5</v>
      </c>
      <c r="BN72" s="15">
        <v>814092.9</v>
      </c>
      <c r="BO72" s="15">
        <v>1583022.49</v>
      </c>
      <c r="BP72" s="15">
        <v>112191.51</v>
      </c>
      <c r="BQ72" s="15">
        <v>3113566.97</v>
      </c>
      <c r="BR72" s="15">
        <v>377551.23</v>
      </c>
      <c r="BS72" s="15">
        <v>893307.42</v>
      </c>
      <c r="BT72" s="15">
        <v>1543509.19</v>
      </c>
      <c r="BU72" s="15">
        <v>222732.1</v>
      </c>
      <c r="BV72" s="15">
        <v>0</v>
      </c>
      <c r="BW72" s="15">
        <v>4109.34</v>
      </c>
      <c r="BX72" s="15">
        <v>0</v>
      </c>
      <c r="BY72" s="15">
        <v>4109.34</v>
      </c>
      <c r="BZ72" s="15">
        <v>0</v>
      </c>
      <c r="CA72" s="15">
        <v>0</v>
      </c>
      <c r="CB72" s="15">
        <v>5498463.3200000003</v>
      </c>
      <c r="CC72" s="15">
        <v>4813476.79</v>
      </c>
      <c r="CD72" s="15">
        <v>684986.53</v>
      </c>
      <c r="CE72" s="15">
        <v>0</v>
      </c>
      <c r="CF72" s="15">
        <v>145352.03</v>
      </c>
      <c r="CG72" s="15">
        <v>57541.78</v>
      </c>
      <c r="CH72" s="15">
        <v>20001.45</v>
      </c>
      <c r="CI72" s="15">
        <v>0</v>
      </c>
      <c r="CJ72" s="15">
        <v>2380405</v>
      </c>
      <c r="CK72" s="15">
        <v>0</v>
      </c>
      <c r="CL72" s="15">
        <v>113097834.98999999</v>
      </c>
      <c r="CM72" s="15">
        <v>384008.64</v>
      </c>
      <c r="CN72" s="15">
        <v>195739</v>
      </c>
      <c r="CO72" s="15">
        <v>0</v>
      </c>
      <c r="CP72" s="15">
        <v>188269.64</v>
      </c>
      <c r="CQ72" s="15">
        <v>0</v>
      </c>
      <c r="CR72" s="15">
        <v>1687725.44</v>
      </c>
      <c r="CS72" s="15">
        <v>311674.32</v>
      </c>
      <c r="CT72" s="15">
        <v>210876.45</v>
      </c>
      <c r="CU72" s="15">
        <v>56753.54</v>
      </c>
      <c r="CV72" s="15">
        <v>68584.600000000006</v>
      </c>
      <c r="CW72" s="15">
        <v>0</v>
      </c>
      <c r="CX72" s="15">
        <v>1394608.41</v>
      </c>
      <c r="CY72" s="15">
        <v>712498.21</v>
      </c>
      <c r="CZ72" s="15"/>
      <c r="DA72" s="15"/>
    </row>
    <row r="73" spans="1:105" x14ac:dyDescent="0.2">
      <c r="A73" s="1" t="s">
        <v>301</v>
      </c>
      <c r="B73" s="2"/>
      <c r="C73" s="196"/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/>
      <c r="DA73" s="15"/>
    </row>
    <row r="74" spans="1:105" x14ac:dyDescent="0.2">
      <c r="A74" s="1" t="s">
        <v>302</v>
      </c>
      <c r="B74" s="2"/>
      <c r="C74" s="196"/>
      <c r="D74" s="15">
        <v>0</v>
      </c>
      <c r="E74" s="15">
        <v>2436456</v>
      </c>
      <c r="F74" s="15">
        <v>1357381</v>
      </c>
      <c r="G74" s="15">
        <v>18037.759999999998</v>
      </c>
      <c r="H74" s="15">
        <v>547972</v>
      </c>
      <c r="I74" s="15">
        <v>2653527.96</v>
      </c>
      <c r="J74" s="15">
        <v>714214</v>
      </c>
      <c r="K74" s="15">
        <v>113293.55</v>
      </c>
      <c r="L74" s="15">
        <v>0</v>
      </c>
      <c r="M74" s="15">
        <v>1837247</v>
      </c>
      <c r="N74" s="15">
        <v>0</v>
      </c>
      <c r="O74" s="15">
        <v>1130769.22</v>
      </c>
      <c r="P74" s="15">
        <v>-18474.740000000002</v>
      </c>
      <c r="Q74" s="15">
        <v>25116.29</v>
      </c>
      <c r="R74" s="15">
        <v>0</v>
      </c>
      <c r="S74" s="15">
        <v>13618027.140000001</v>
      </c>
      <c r="T74" s="15">
        <v>0</v>
      </c>
      <c r="U74" s="15">
        <v>0</v>
      </c>
      <c r="V74" s="15">
        <v>17361.45</v>
      </c>
      <c r="W74" s="15">
        <v>0</v>
      </c>
      <c r="X74" s="15">
        <v>6846.23</v>
      </c>
      <c r="Y74" s="15">
        <v>0</v>
      </c>
      <c r="Z74" s="15">
        <v>0</v>
      </c>
      <c r="AA74" s="15">
        <v>0</v>
      </c>
      <c r="AB74" s="15">
        <v>2151956.12</v>
      </c>
      <c r="AC74" s="15">
        <v>1244031.6000000001</v>
      </c>
      <c r="AD74" s="15">
        <v>1244031.6000000001</v>
      </c>
      <c r="AE74" s="15">
        <v>0</v>
      </c>
      <c r="AF74" s="15">
        <v>0</v>
      </c>
      <c r="AG74" s="15">
        <v>311503.18</v>
      </c>
      <c r="AH74" s="15">
        <v>311503.18</v>
      </c>
      <c r="AI74" s="15">
        <v>0</v>
      </c>
      <c r="AJ74" s="15">
        <v>0</v>
      </c>
      <c r="AK74" s="15">
        <v>356107</v>
      </c>
      <c r="AL74" s="15">
        <v>0</v>
      </c>
      <c r="AM74" s="15">
        <v>3159317.52</v>
      </c>
      <c r="AN74" s="15">
        <v>3013558.03</v>
      </c>
      <c r="AO74" s="15">
        <v>145759.49</v>
      </c>
      <c r="AP74" s="15">
        <v>0</v>
      </c>
      <c r="AQ74" s="15">
        <v>0</v>
      </c>
      <c r="AR74" s="15">
        <v>3406303.99</v>
      </c>
      <c r="AS74" s="15">
        <v>12880000</v>
      </c>
      <c r="AT74" s="15">
        <v>12880000</v>
      </c>
      <c r="AU74" s="15">
        <v>0</v>
      </c>
      <c r="AV74" s="15">
        <v>8875620.7799999993</v>
      </c>
      <c r="AW74" s="15">
        <v>796985.15</v>
      </c>
      <c r="AX74" s="15">
        <v>0</v>
      </c>
      <c r="AY74" s="15">
        <v>1472220.05</v>
      </c>
      <c r="AZ74" s="15">
        <v>1890607.17</v>
      </c>
      <c r="BA74" s="15">
        <v>28619.05</v>
      </c>
      <c r="BB74" s="15">
        <v>0</v>
      </c>
      <c r="BC74" s="15">
        <v>4391411.66</v>
      </c>
      <c r="BD74" s="15">
        <v>0</v>
      </c>
      <c r="BE74" s="15">
        <v>262312.90000000002</v>
      </c>
      <c r="BF74" s="15">
        <v>41545</v>
      </c>
      <c r="BG74" s="15">
        <v>544169.68000000005</v>
      </c>
      <c r="BH74" s="15">
        <v>544169.68000000005</v>
      </c>
      <c r="BI74" s="15">
        <v>0</v>
      </c>
      <c r="BJ74" s="15">
        <v>128960.64</v>
      </c>
      <c r="BK74" s="15">
        <v>128960.64</v>
      </c>
      <c r="BL74" s="15">
        <v>0</v>
      </c>
      <c r="BM74" s="15">
        <v>114608.03</v>
      </c>
      <c r="BN74" s="15">
        <v>131400</v>
      </c>
      <c r="BO74" s="15">
        <v>1510707.4</v>
      </c>
      <c r="BP74" s="15">
        <v>0</v>
      </c>
      <c r="BQ74" s="15">
        <v>15182062.879999999</v>
      </c>
      <c r="BR74" s="15">
        <v>0</v>
      </c>
      <c r="BS74" s="15">
        <v>1925183.72</v>
      </c>
      <c r="BT74" s="15">
        <v>946198.02</v>
      </c>
      <c r="BU74" s="15">
        <v>785619.01</v>
      </c>
      <c r="BV74" s="15">
        <v>0</v>
      </c>
      <c r="BW74" s="15">
        <v>1475870.62</v>
      </c>
      <c r="BX74" s="15">
        <v>1475870.62</v>
      </c>
      <c r="BY74" s="15">
        <v>0</v>
      </c>
      <c r="BZ74" s="15">
        <v>0</v>
      </c>
      <c r="CA74" s="15">
        <v>0</v>
      </c>
      <c r="CB74" s="15">
        <v>9577585.0499999989</v>
      </c>
      <c r="CC74" s="15">
        <v>9176155.2299999986</v>
      </c>
      <c r="CD74" s="15">
        <v>401429.82</v>
      </c>
      <c r="CE74" s="15">
        <v>2942697.98</v>
      </c>
      <c r="CF74" s="15">
        <v>0</v>
      </c>
      <c r="CG74" s="15">
        <v>0</v>
      </c>
      <c r="CH74" s="15">
        <v>0</v>
      </c>
      <c r="CI74" s="15">
        <v>42226.78</v>
      </c>
      <c r="CJ74" s="15">
        <v>345833</v>
      </c>
      <c r="CK74" s="15">
        <v>0</v>
      </c>
      <c r="CL74" s="15">
        <v>47739421.160000004</v>
      </c>
      <c r="CM74" s="15">
        <v>3572373.81</v>
      </c>
      <c r="CN74" s="15">
        <v>3560138</v>
      </c>
      <c r="CO74" s="15">
        <v>12235.81</v>
      </c>
      <c r="CP74" s="15">
        <v>0</v>
      </c>
      <c r="CQ74" s="15">
        <v>0</v>
      </c>
      <c r="CR74" s="15">
        <v>1975209.53</v>
      </c>
      <c r="CS74" s="15">
        <v>844307.55</v>
      </c>
      <c r="CT74" s="15">
        <v>154656.82</v>
      </c>
      <c r="CU74" s="15">
        <v>0</v>
      </c>
      <c r="CV74" s="15">
        <v>0</v>
      </c>
      <c r="CW74" s="15">
        <v>258631</v>
      </c>
      <c r="CX74" s="15">
        <v>1277767.2</v>
      </c>
      <c r="CY74" s="15">
        <v>49664.58</v>
      </c>
      <c r="CZ74" s="15"/>
      <c r="DA74" s="15"/>
    </row>
    <row r="75" spans="1:105" x14ac:dyDescent="0.2">
      <c r="A75" s="1" t="s">
        <v>303</v>
      </c>
      <c r="B75" s="2"/>
      <c r="C75" s="196"/>
      <c r="D75" s="15">
        <v>0</v>
      </c>
      <c r="E75" s="15">
        <v>-8553572</v>
      </c>
      <c r="F75" s="15">
        <v>-1519230</v>
      </c>
      <c r="G75" s="15">
        <v>-332719.65000000002</v>
      </c>
      <c r="H75" s="15">
        <v>0</v>
      </c>
      <c r="I75" s="15">
        <v>-3931601.82</v>
      </c>
      <c r="J75" s="15">
        <v>-5576476</v>
      </c>
      <c r="K75" s="15">
        <v>-471485.06</v>
      </c>
      <c r="L75" s="15">
        <v>0</v>
      </c>
      <c r="M75" s="15">
        <v>-1334411</v>
      </c>
      <c r="N75" s="15">
        <v>-2500</v>
      </c>
      <c r="O75" s="15">
        <v>-819241.51</v>
      </c>
      <c r="P75" s="15">
        <v>0</v>
      </c>
      <c r="Q75" s="15">
        <v>0</v>
      </c>
      <c r="R75" s="15">
        <v>-844184.46</v>
      </c>
      <c r="S75" s="15">
        <v>-31537459.039999999</v>
      </c>
      <c r="T75" s="15">
        <v>-3143534</v>
      </c>
      <c r="U75" s="15">
        <v>0</v>
      </c>
      <c r="V75" s="15">
        <v>-100457.24</v>
      </c>
      <c r="W75" s="15">
        <v>-2461601.75</v>
      </c>
      <c r="X75" s="15">
        <v>-834757.87</v>
      </c>
      <c r="Y75" s="15">
        <v>-1382449.54</v>
      </c>
      <c r="Z75" s="15">
        <v>0</v>
      </c>
      <c r="AA75" s="15">
        <v>0</v>
      </c>
      <c r="AB75" s="15">
        <v>0</v>
      </c>
      <c r="AC75" s="15">
        <v>-1983815.73</v>
      </c>
      <c r="AD75" s="15">
        <v>-1983815.73</v>
      </c>
      <c r="AE75" s="15">
        <v>0</v>
      </c>
      <c r="AF75" s="15">
        <v>-1252283.5</v>
      </c>
      <c r="AG75" s="15">
        <v>-7717393.0499999998</v>
      </c>
      <c r="AH75" s="15">
        <v>-7623931.0499999998</v>
      </c>
      <c r="AI75" s="15">
        <v>-93462</v>
      </c>
      <c r="AJ75" s="15">
        <v>-513177.29</v>
      </c>
      <c r="AK75" s="15">
        <v>0</v>
      </c>
      <c r="AL75" s="15">
        <v>0</v>
      </c>
      <c r="AM75" s="15">
        <v>-1983130.14</v>
      </c>
      <c r="AN75" s="15">
        <v>-1187580.58</v>
      </c>
      <c r="AO75" s="15">
        <v>-795549.56</v>
      </c>
      <c r="AP75" s="15">
        <v>0</v>
      </c>
      <c r="AQ75" s="15">
        <v>0</v>
      </c>
      <c r="AR75" s="15">
        <v>-28474705.16</v>
      </c>
      <c r="AS75" s="15">
        <v>0</v>
      </c>
      <c r="AT75" s="15">
        <v>0</v>
      </c>
      <c r="AU75" s="15">
        <v>0</v>
      </c>
      <c r="AV75" s="15">
        <v>-56847398.310000002</v>
      </c>
      <c r="AW75" s="15">
        <v>-1748985.37</v>
      </c>
      <c r="AX75" s="15">
        <v>-44534</v>
      </c>
      <c r="AY75" s="15">
        <v>-36503.51</v>
      </c>
      <c r="AZ75" s="15">
        <v>-8753965.3800000008</v>
      </c>
      <c r="BA75" s="15">
        <v>-514494.67</v>
      </c>
      <c r="BB75" s="15">
        <v>-813042.47</v>
      </c>
      <c r="BC75" s="15">
        <v>-7456227.0199999996</v>
      </c>
      <c r="BD75" s="15">
        <v>-348111.64</v>
      </c>
      <c r="BE75" s="15">
        <v>-227295.92</v>
      </c>
      <c r="BF75" s="15">
        <v>-5255257.74</v>
      </c>
      <c r="BG75" s="15">
        <v>-5284899.6900000004</v>
      </c>
      <c r="BH75" s="15">
        <v>-5284899.6900000004</v>
      </c>
      <c r="BI75" s="15">
        <v>0</v>
      </c>
      <c r="BJ75" s="15">
        <v>-2366361.7799999998</v>
      </c>
      <c r="BK75" s="15">
        <v>-871157.78</v>
      </c>
      <c r="BL75" s="15">
        <v>-1495204</v>
      </c>
      <c r="BM75" s="15">
        <v>-1931528.02</v>
      </c>
      <c r="BN75" s="15">
        <v>-1988958.71</v>
      </c>
      <c r="BO75" s="15">
        <v>-1414706.48</v>
      </c>
      <c r="BP75" s="15">
        <v>0</v>
      </c>
      <c r="BQ75" s="15">
        <v>-8696928.1999999993</v>
      </c>
      <c r="BR75" s="15">
        <v>-1586426.05</v>
      </c>
      <c r="BS75" s="15">
        <v>0</v>
      </c>
      <c r="BT75" s="15">
        <v>-5692489.4400000004</v>
      </c>
      <c r="BU75" s="15">
        <v>-171884.35</v>
      </c>
      <c r="BV75" s="15">
        <v>-184390.07</v>
      </c>
      <c r="BW75" s="15">
        <v>0</v>
      </c>
      <c r="BX75" s="15">
        <v>0</v>
      </c>
      <c r="BY75" s="15">
        <v>0</v>
      </c>
      <c r="BZ75" s="15">
        <v>0</v>
      </c>
      <c r="CA75" s="15">
        <v>-8837.85</v>
      </c>
      <c r="CB75" s="15">
        <v>-69944252.579999998</v>
      </c>
      <c r="CC75" s="15">
        <v>-69944252.579999998</v>
      </c>
      <c r="CD75" s="15">
        <v>0</v>
      </c>
      <c r="CE75" s="15">
        <v>-781717.26</v>
      </c>
      <c r="CF75" s="15">
        <v>0</v>
      </c>
      <c r="CG75" s="15">
        <v>-96322.63</v>
      </c>
      <c r="CH75" s="15">
        <v>-139730.23999999999</v>
      </c>
      <c r="CI75" s="15">
        <v>-1858030.79</v>
      </c>
      <c r="CJ75" s="15">
        <v>-2561969</v>
      </c>
      <c r="CK75" s="15">
        <v>0</v>
      </c>
      <c r="CL75" s="15">
        <v>-84511703.030000001</v>
      </c>
      <c r="CM75" s="15">
        <v>-12835673.73</v>
      </c>
      <c r="CN75" s="15">
        <v>-10983517</v>
      </c>
      <c r="CO75" s="15">
        <v>-315156.81</v>
      </c>
      <c r="CP75" s="15">
        <v>-1536999.92</v>
      </c>
      <c r="CQ75" s="15">
        <v>-597851.93000000005</v>
      </c>
      <c r="CR75" s="15">
        <v>-4393422.8899999997</v>
      </c>
      <c r="CS75" s="15">
        <v>0</v>
      </c>
      <c r="CT75" s="15">
        <v>0</v>
      </c>
      <c r="CU75" s="15">
        <v>0</v>
      </c>
      <c r="CV75" s="15">
        <v>-62285.59</v>
      </c>
      <c r="CW75" s="15">
        <v>-529405</v>
      </c>
      <c r="CX75" s="15">
        <v>-4931117.38</v>
      </c>
      <c r="CY75" s="15">
        <v>-9112</v>
      </c>
      <c r="CZ75" s="15"/>
      <c r="DA75" s="15"/>
    </row>
    <row r="76" spans="1:105" s="124" customFormat="1" x14ac:dyDescent="0.2">
      <c r="A76" s="189" t="s">
        <v>304</v>
      </c>
      <c r="C76" s="207"/>
      <c r="D76" s="190">
        <v>-1879594</v>
      </c>
      <c r="E76" s="190">
        <v>-58993357</v>
      </c>
      <c r="F76" s="190">
        <v>-26585796</v>
      </c>
      <c r="G76" s="190">
        <v>-1668875.53</v>
      </c>
      <c r="H76" s="190">
        <v>-3939992</v>
      </c>
      <c r="I76" s="190">
        <v>-74822444.640000001</v>
      </c>
      <c r="J76" s="190">
        <v>-49395291</v>
      </c>
      <c r="K76" s="190">
        <v>-5082552.24</v>
      </c>
      <c r="L76" s="190">
        <v>-1115273.68</v>
      </c>
      <c r="M76" s="190">
        <v>-6283218</v>
      </c>
      <c r="N76" s="190">
        <v>-97704.34</v>
      </c>
      <c r="O76" s="190">
        <v>-7935404.6799999997</v>
      </c>
      <c r="P76" s="190">
        <v>-174666.81</v>
      </c>
      <c r="Q76" s="190">
        <v>-287022.40999999997</v>
      </c>
      <c r="R76" s="190">
        <v>-9163777.4399999995</v>
      </c>
      <c r="S76" s="190">
        <v>-242462445.59999999</v>
      </c>
      <c r="T76" s="190">
        <v>-22089553</v>
      </c>
      <c r="U76" s="190">
        <v>0</v>
      </c>
      <c r="V76" s="190">
        <v>-3119991.86</v>
      </c>
      <c r="W76" s="190">
        <v>-5712363.9199999999</v>
      </c>
      <c r="X76" s="190">
        <v>-25965812.649999999</v>
      </c>
      <c r="Y76" s="190">
        <v>-10032370.270000001</v>
      </c>
      <c r="Z76" s="190">
        <v>-5018437.8099999996</v>
      </c>
      <c r="AA76" s="190">
        <v>-590856.48</v>
      </c>
      <c r="AB76" s="190">
        <v>-32471812.18</v>
      </c>
      <c r="AC76" s="190">
        <v>-66962401.340000004</v>
      </c>
      <c r="AD76" s="190">
        <v>-63888789.700000003</v>
      </c>
      <c r="AE76" s="190">
        <v>-3073611.64</v>
      </c>
      <c r="AF76" s="190">
        <v>-7253937.5700000003</v>
      </c>
      <c r="AG76" s="190">
        <v>-10879939.520000001</v>
      </c>
      <c r="AH76" s="190">
        <v>-10685833.970000001</v>
      </c>
      <c r="AI76" s="190">
        <v>-194105.55</v>
      </c>
      <c r="AJ76" s="190">
        <v>-4317118.9400000004</v>
      </c>
      <c r="AK76" s="190">
        <v>-3489690</v>
      </c>
      <c r="AL76" s="190">
        <v>-2352294.5299999998</v>
      </c>
      <c r="AM76" s="190">
        <v>-200264228.63999999</v>
      </c>
      <c r="AN76" s="190">
        <v>-161095015.69</v>
      </c>
      <c r="AO76" s="190">
        <v>-39169212.950000003</v>
      </c>
      <c r="AP76" s="190">
        <v>-74143.56</v>
      </c>
      <c r="AQ76" s="190">
        <v>-375557.61</v>
      </c>
      <c r="AR76" s="190">
        <v>-130368467.52</v>
      </c>
      <c r="AS76" s="190">
        <v>-1788749833.55</v>
      </c>
      <c r="AT76" s="190">
        <v>-1787747000</v>
      </c>
      <c r="AU76" s="190">
        <v>-1002833.55</v>
      </c>
      <c r="AV76" s="190">
        <v>-329164539.82999998</v>
      </c>
      <c r="AW76" s="190">
        <v>-15991307.050000001</v>
      </c>
      <c r="AX76" s="190">
        <v>-4961952</v>
      </c>
      <c r="AY76" s="190">
        <v>-3899891.22</v>
      </c>
      <c r="AZ76" s="190">
        <v>-85286078.640000001</v>
      </c>
      <c r="BA76" s="190">
        <v>-7196007.2199999997</v>
      </c>
      <c r="BB76" s="190">
        <v>-1979987.2</v>
      </c>
      <c r="BC76" s="190">
        <v>-112478538.12</v>
      </c>
      <c r="BD76" s="190">
        <v>-6292184.0300000003</v>
      </c>
      <c r="BE76" s="190">
        <v>-7229900.8799999999</v>
      </c>
      <c r="BF76" s="190">
        <v>-27271227.849999998</v>
      </c>
      <c r="BG76" s="190">
        <v>-31189073.93</v>
      </c>
      <c r="BH76" s="190">
        <v>-27780811.960000001</v>
      </c>
      <c r="BI76" s="190">
        <v>-3408261.97</v>
      </c>
      <c r="BJ76" s="190">
        <v>-49669374</v>
      </c>
      <c r="BK76" s="190">
        <v>-35220377</v>
      </c>
      <c r="BL76" s="190">
        <v>-14448997</v>
      </c>
      <c r="BM76" s="190">
        <v>-10815353.58</v>
      </c>
      <c r="BN76" s="190">
        <v>-20840122.670000002</v>
      </c>
      <c r="BO76" s="190">
        <v>-26463420.059999999</v>
      </c>
      <c r="BP76" s="190">
        <v>-844044.88</v>
      </c>
      <c r="BQ76" s="190">
        <v>-28264787.039999999</v>
      </c>
      <c r="BR76" s="190">
        <v>-9836337.6400000006</v>
      </c>
      <c r="BS76" s="190">
        <v>-15907290.99</v>
      </c>
      <c r="BT76" s="190">
        <v>-54164794.359999999</v>
      </c>
      <c r="BU76" s="190">
        <v>-10270309.02</v>
      </c>
      <c r="BV76" s="190">
        <v>-4678791.9800000004</v>
      </c>
      <c r="BW76" s="190">
        <v>-6889841.3700000001</v>
      </c>
      <c r="BX76" s="190">
        <v>-6780525.8300000001</v>
      </c>
      <c r="BY76" s="190">
        <v>-82776.73</v>
      </c>
      <c r="BZ76" s="190">
        <v>-26538.81</v>
      </c>
      <c r="CA76" s="190">
        <v>-8268.2099999999991</v>
      </c>
      <c r="CB76" s="190">
        <v>-298520450.38999999</v>
      </c>
      <c r="CC76" s="190">
        <v>-278330784.38</v>
      </c>
      <c r="CD76" s="190">
        <v>-20189666.010000002</v>
      </c>
      <c r="CE76" s="190">
        <v>-33520939.449999999</v>
      </c>
      <c r="CF76" s="190">
        <v>-5338463.04</v>
      </c>
      <c r="CG76" s="190">
        <v>-302091.43</v>
      </c>
      <c r="CH76" s="190">
        <v>-522937.02</v>
      </c>
      <c r="CI76" s="190">
        <v>-11021800.73</v>
      </c>
      <c r="CJ76" s="190">
        <v>-55417366</v>
      </c>
      <c r="CK76" s="190">
        <v>-857873.54</v>
      </c>
      <c r="CL76" s="190">
        <v>-1264225545.3399999</v>
      </c>
      <c r="CM76" s="190">
        <v>-90765635.650000006</v>
      </c>
      <c r="CN76" s="190">
        <v>-84849796</v>
      </c>
      <c r="CO76" s="190">
        <v>-1995548.25</v>
      </c>
      <c r="CP76" s="190">
        <v>-3920291.4</v>
      </c>
      <c r="CQ76" s="190">
        <v>-6406421.6899999995</v>
      </c>
      <c r="CR76" s="190">
        <v>-53876746.060000002</v>
      </c>
      <c r="CS76" s="190">
        <v>-16877605.359999999</v>
      </c>
      <c r="CT76" s="190">
        <v>-3458761.52</v>
      </c>
      <c r="CU76" s="190">
        <v>-419303</v>
      </c>
      <c r="CV76" s="190">
        <v>-1762466.31</v>
      </c>
      <c r="CW76" s="190">
        <v>-2236024</v>
      </c>
      <c r="CX76" s="190">
        <v>-36946344.020000003</v>
      </c>
      <c r="CY76" s="190">
        <v>-3124370.24</v>
      </c>
      <c r="CZ76" s="190"/>
      <c r="DA76" s="190"/>
    </row>
    <row r="77" spans="1:105" x14ac:dyDescent="0.2">
      <c r="A77" s="1" t="s">
        <v>305</v>
      </c>
      <c r="B77" s="2"/>
      <c r="C77" s="196"/>
      <c r="D77" s="15">
        <v>844639</v>
      </c>
      <c r="E77" s="15">
        <v>15223519</v>
      </c>
      <c r="F77" s="15">
        <v>-5303752</v>
      </c>
      <c r="G77" s="15">
        <v>147460.24</v>
      </c>
      <c r="H77" s="15">
        <v>0</v>
      </c>
      <c r="I77" s="15">
        <v>295433.02</v>
      </c>
      <c r="J77" s="15">
        <v>49481</v>
      </c>
      <c r="K77" s="15">
        <v>2516.21</v>
      </c>
      <c r="L77" s="15">
        <v>0</v>
      </c>
      <c r="M77" s="15">
        <v>0</v>
      </c>
      <c r="N77" s="15">
        <v>0</v>
      </c>
      <c r="O77" s="15">
        <v>69603.63</v>
      </c>
      <c r="P77" s="15">
        <v>163985.16</v>
      </c>
      <c r="Q77" s="15">
        <v>15497.79</v>
      </c>
      <c r="R77" s="15">
        <v>0</v>
      </c>
      <c r="S77" s="15">
        <v>15179103.42</v>
      </c>
      <c r="T77" s="15">
        <v>10110489</v>
      </c>
      <c r="U77" s="15">
        <v>548422.69999999995</v>
      </c>
      <c r="V77" s="15">
        <v>63730.38</v>
      </c>
      <c r="W77" s="15">
        <v>5912.82</v>
      </c>
      <c r="X77" s="15">
        <v>226083.43</v>
      </c>
      <c r="Y77" s="15">
        <v>-1314225.28</v>
      </c>
      <c r="Z77" s="15">
        <v>0</v>
      </c>
      <c r="AA77" s="15">
        <v>0</v>
      </c>
      <c r="AB77" s="15">
        <v>3014891.8</v>
      </c>
      <c r="AC77" s="15">
        <v>397642.66</v>
      </c>
      <c r="AD77" s="15">
        <v>359870.65</v>
      </c>
      <c r="AE77" s="15">
        <v>37772.01</v>
      </c>
      <c r="AF77" s="15">
        <v>0</v>
      </c>
      <c r="AG77" s="15">
        <v>2043.78</v>
      </c>
      <c r="AH77" s="15">
        <v>-196.97</v>
      </c>
      <c r="AI77" s="15">
        <v>2240.75</v>
      </c>
      <c r="AJ77" s="15">
        <v>0</v>
      </c>
      <c r="AK77" s="15">
        <v>366575</v>
      </c>
      <c r="AL77" s="15">
        <v>21914</v>
      </c>
      <c r="AM77" s="15">
        <v>6750084.620000001</v>
      </c>
      <c r="AN77" s="15">
        <v>6067700.5899999999</v>
      </c>
      <c r="AO77" s="15">
        <v>682384.03</v>
      </c>
      <c r="AP77" s="15">
        <v>3656</v>
      </c>
      <c r="AQ77" s="15">
        <v>28164</v>
      </c>
      <c r="AR77" s="15">
        <v>0.05</v>
      </c>
      <c r="AS77" s="15">
        <v>69099937.680000007</v>
      </c>
      <c r="AT77" s="15">
        <v>69093000</v>
      </c>
      <c r="AU77" s="15">
        <v>6937.68</v>
      </c>
      <c r="AV77" s="15">
        <v>32927149.289999999</v>
      </c>
      <c r="AW77" s="15">
        <v>3841.04</v>
      </c>
      <c r="AX77" s="15">
        <v>2250000</v>
      </c>
      <c r="AY77" s="15">
        <v>1082920.1499999999</v>
      </c>
      <c r="AZ77" s="15">
        <v>3196237.49</v>
      </c>
      <c r="BA77" s="15">
        <v>164818.69</v>
      </c>
      <c r="BB77" s="15">
        <v>98.49</v>
      </c>
      <c r="BC77" s="15">
        <v>2203149.13</v>
      </c>
      <c r="BD77" s="15">
        <v>364.07</v>
      </c>
      <c r="BE77" s="15">
        <v>433871.89</v>
      </c>
      <c r="BF77" s="15">
        <v>0</v>
      </c>
      <c r="BG77" s="15">
        <v>162794.53</v>
      </c>
      <c r="BH77" s="15">
        <v>125217.08</v>
      </c>
      <c r="BI77" s="15">
        <v>37577.449999999997</v>
      </c>
      <c r="BJ77" s="15">
        <v>-3556257.45</v>
      </c>
      <c r="BK77" s="15">
        <v>-3841570.45</v>
      </c>
      <c r="BL77" s="15">
        <v>285313</v>
      </c>
      <c r="BM77" s="15">
        <v>25037.68</v>
      </c>
      <c r="BN77" s="15">
        <v>1179111.28</v>
      </c>
      <c r="BO77" s="15">
        <v>-6041184.6200000001</v>
      </c>
      <c r="BP77" s="15">
        <v>46700.14</v>
      </c>
      <c r="BQ77" s="15">
        <v>2539817.5699999998</v>
      </c>
      <c r="BR77" s="15">
        <v>169248.97</v>
      </c>
      <c r="BS77" s="15">
        <v>439966.48</v>
      </c>
      <c r="BT77" s="15">
        <v>5271327.4800000004</v>
      </c>
      <c r="BU77" s="15">
        <v>5580</v>
      </c>
      <c r="BV77" s="15">
        <v>93634.22</v>
      </c>
      <c r="BW77" s="15">
        <v>1054166.54</v>
      </c>
      <c r="BX77" s="15">
        <v>1053151.3799999999</v>
      </c>
      <c r="BY77" s="15">
        <v>373.87</v>
      </c>
      <c r="BZ77" s="15">
        <v>641.29</v>
      </c>
      <c r="CA77" s="15">
        <v>255459.06</v>
      </c>
      <c r="CB77" s="15">
        <v>6534504.1799999997</v>
      </c>
      <c r="CC77" s="15">
        <v>6534504.1799999997</v>
      </c>
      <c r="CD77" s="15">
        <v>0</v>
      </c>
      <c r="CE77" s="15">
        <v>5512471.4100000001</v>
      </c>
      <c r="CF77" s="15">
        <v>0</v>
      </c>
      <c r="CG77" s="15">
        <v>11596.97</v>
      </c>
      <c r="CH77" s="15">
        <v>72760.45</v>
      </c>
      <c r="CI77" s="15">
        <v>106024.96000000001</v>
      </c>
      <c r="CJ77" s="15">
        <v>5016159</v>
      </c>
      <c r="CK77" s="15">
        <v>38475.9</v>
      </c>
      <c r="CL77" s="15">
        <v>60577508.359999999</v>
      </c>
      <c r="CM77" s="15">
        <v>7071260.1200000001</v>
      </c>
      <c r="CN77" s="15">
        <v>7051009</v>
      </c>
      <c r="CO77" s="15">
        <v>11435.58</v>
      </c>
      <c r="CP77" s="15">
        <v>8815.5400000000009</v>
      </c>
      <c r="CQ77" s="15">
        <v>78.72</v>
      </c>
      <c r="CR77" s="15">
        <v>154702.49</v>
      </c>
      <c r="CS77" s="15">
        <v>111004.47</v>
      </c>
      <c r="CT77" s="15">
        <v>3934.52</v>
      </c>
      <c r="CU77" s="15">
        <v>252343.83</v>
      </c>
      <c r="CV77" s="15">
        <v>4214.8100000000004</v>
      </c>
      <c r="CW77" s="15">
        <v>86235</v>
      </c>
      <c r="CX77" s="15">
        <v>24494.66</v>
      </c>
      <c r="CY77" s="15">
        <v>18843.55</v>
      </c>
      <c r="CZ77" s="15"/>
      <c r="DA77" s="15"/>
    </row>
    <row r="78" spans="1:105" x14ac:dyDescent="0.2">
      <c r="A78" s="1" t="s">
        <v>83</v>
      </c>
      <c r="B78" s="2"/>
      <c r="C78" s="196"/>
      <c r="D78" s="15">
        <v>788136</v>
      </c>
      <c r="E78" s="15">
        <v>42082590</v>
      </c>
      <c r="F78" s="15">
        <v>20759135</v>
      </c>
      <c r="G78" s="15">
        <v>12227451.689999999</v>
      </c>
      <c r="H78" s="15">
        <v>26008059</v>
      </c>
      <c r="I78" s="15">
        <v>47469693.849999994</v>
      </c>
      <c r="J78" s="15">
        <v>27805692</v>
      </c>
      <c r="K78" s="15">
        <v>5700039.7299999995</v>
      </c>
      <c r="L78" s="15">
        <v>1046393.9</v>
      </c>
      <c r="M78" s="15">
        <v>25427663</v>
      </c>
      <c r="N78" s="15">
        <v>768642.67</v>
      </c>
      <c r="O78" s="15">
        <v>8622811.7800000012</v>
      </c>
      <c r="P78" s="15">
        <v>1709009.28</v>
      </c>
      <c r="Q78" s="15">
        <v>276312.87</v>
      </c>
      <c r="R78" s="15">
        <v>9533244.4899999965</v>
      </c>
      <c r="S78" s="15">
        <v>180891554.59000003</v>
      </c>
      <c r="T78" s="15">
        <v>82223221</v>
      </c>
      <c r="U78" s="15">
        <v>6925076.1799999997</v>
      </c>
      <c r="V78" s="15">
        <v>2214216.0299999998</v>
      </c>
      <c r="W78" s="15">
        <v>15047140.07</v>
      </c>
      <c r="X78" s="15">
        <v>16054532.410000002</v>
      </c>
      <c r="Y78" s="15">
        <v>7341238.2700000005</v>
      </c>
      <c r="Z78" s="15">
        <v>3129849.13</v>
      </c>
      <c r="AA78" s="15">
        <v>425551.6</v>
      </c>
      <c r="AB78" s="15">
        <v>9590528.370000001</v>
      </c>
      <c r="AC78" s="15">
        <v>21291461.879999999</v>
      </c>
      <c r="AD78" s="15">
        <v>19701584.09</v>
      </c>
      <c r="AE78" s="15">
        <v>1589877.79</v>
      </c>
      <c r="AF78" s="15">
        <v>4496117.16</v>
      </c>
      <c r="AG78" s="15">
        <v>41902231.960000001</v>
      </c>
      <c r="AH78" s="15">
        <v>40537064.720000014</v>
      </c>
      <c r="AI78" s="15">
        <v>1365167.24</v>
      </c>
      <c r="AJ78" s="15">
        <v>14749112.459999999</v>
      </c>
      <c r="AK78" s="15">
        <v>14718489</v>
      </c>
      <c r="AL78" s="15">
        <v>4309102.5599999996</v>
      </c>
      <c r="AM78" s="15">
        <v>117381049.97000003</v>
      </c>
      <c r="AN78" s="15">
        <v>87641221.679999992</v>
      </c>
      <c r="AO78" s="15">
        <v>29739828.289999999</v>
      </c>
      <c r="AP78" s="15">
        <v>1027777.48</v>
      </c>
      <c r="AQ78" s="15">
        <v>4459320.3</v>
      </c>
      <c r="AR78" s="15">
        <v>112451995.18000001</v>
      </c>
      <c r="AS78" s="15">
        <v>996519308.0200001</v>
      </c>
      <c r="AT78" s="15">
        <v>995891000</v>
      </c>
      <c r="AU78" s="15">
        <v>628308.02</v>
      </c>
      <c r="AV78" s="15">
        <v>210812257.35000002</v>
      </c>
      <c r="AW78" s="15">
        <v>7982331.040000001</v>
      </c>
      <c r="AX78" s="15">
        <v>4654118</v>
      </c>
      <c r="AY78" s="15">
        <v>21183320.460000001</v>
      </c>
      <c r="AZ78" s="15">
        <v>58911845.310000002</v>
      </c>
      <c r="BA78" s="15">
        <v>7620917</v>
      </c>
      <c r="BB78" s="15">
        <v>6492800.9000000004</v>
      </c>
      <c r="BC78" s="15">
        <v>81362118.25999999</v>
      </c>
      <c r="BD78" s="15">
        <v>3360609.93</v>
      </c>
      <c r="BE78" s="15">
        <v>6546238.5399999991</v>
      </c>
      <c r="BF78" s="15">
        <v>16832739.999999996</v>
      </c>
      <c r="BG78" s="15">
        <v>27204901.369999994</v>
      </c>
      <c r="BH78" s="15">
        <v>24937923.75</v>
      </c>
      <c r="BI78" s="15">
        <v>2266977.62</v>
      </c>
      <c r="BJ78" s="15">
        <v>34298842.530000001</v>
      </c>
      <c r="BK78" s="15">
        <v>24185937.530000005</v>
      </c>
      <c r="BL78" s="15">
        <v>10112905</v>
      </c>
      <c r="BM78" s="15">
        <v>3520618.89</v>
      </c>
      <c r="BN78" s="15">
        <v>10743720.109999999</v>
      </c>
      <c r="BO78" s="15">
        <v>19246657.379999999</v>
      </c>
      <c r="BP78" s="15">
        <v>3413228.52</v>
      </c>
      <c r="BQ78" s="15">
        <v>45542963.730000004</v>
      </c>
      <c r="BR78" s="15">
        <v>8073667.2000000002</v>
      </c>
      <c r="BS78" s="15">
        <v>13506281.4</v>
      </c>
      <c r="BT78" s="15">
        <v>34266824.989999995</v>
      </c>
      <c r="BU78" s="15">
        <v>6794856.3999999994</v>
      </c>
      <c r="BV78" s="15">
        <v>3110807.32</v>
      </c>
      <c r="BW78" s="15">
        <v>19714942.690000001</v>
      </c>
      <c r="BX78" s="15">
        <v>18224653.759999998</v>
      </c>
      <c r="BY78" s="15">
        <v>966536.73</v>
      </c>
      <c r="BZ78" s="15">
        <v>523752.2</v>
      </c>
      <c r="CA78" s="15">
        <v>3464021.33</v>
      </c>
      <c r="CB78" s="15">
        <v>274670522.87000006</v>
      </c>
      <c r="CC78" s="15">
        <v>261928734.17000008</v>
      </c>
      <c r="CD78" s="15">
        <v>12741788.699999999</v>
      </c>
      <c r="CE78" s="15">
        <v>18477108.580000002</v>
      </c>
      <c r="CF78" s="15">
        <v>3142456.48</v>
      </c>
      <c r="CG78" s="15">
        <v>3470890.51</v>
      </c>
      <c r="CH78" s="15">
        <v>2809232.63</v>
      </c>
      <c r="CI78" s="15">
        <v>12380282.880000001</v>
      </c>
      <c r="CJ78" s="15">
        <v>25091464</v>
      </c>
      <c r="CK78" s="15">
        <v>7351865.7300000004</v>
      </c>
      <c r="CL78" s="15">
        <v>684854288.13</v>
      </c>
      <c r="CM78" s="15">
        <v>69330479.359999999</v>
      </c>
      <c r="CN78" s="15">
        <v>64590129</v>
      </c>
      <c r="CO78" s="15">
        <v>1563763.7</v>
      </c>
      <c r="CP78" s="15">
        <v>3176586.66</v>
      </c>
      <c r="CQ78" s="15">
        <v>2039119.01</v>
      </c>
      <c r="CR78" s="15">
        <v>28787793.18</v>
      </c>
      <c r="CS78" s="15">
        <v>15390256.880000001</v>
      </c>
      <c r="CT78" s="15">
        <v>2393687.7799999998</v>
      </c>
      <c r="CU78" s="15">
        <v>2044555.02</v>
      </c>
      <c r="CV78" s="15">
        <v>1932075.2</v>
      </c>
      <c r="CW78" s="15">
        <v>18830530</v>
      </c>
      <c r="CX78" s="15">
        <v>21350791.799999997</v>
      </c>
      <c r="CY78" s="15">
        <v>9266186.25</v>
      </c>
      <c r="CZ78" s="15"/>
      <c r="DA78" s="15"/>
    </row>
    <row r="79" spans="1:105" x14ac:dyDescent="0.2">
      <c r="A79" s="1" t="s">
        <v>306</v>
      </c>
      <c r="B79" s="2"/>
      <c r="C79" s="196"/>
      <c r="D79" s="15">
        <v>-1736344</v>
      </c>
      <c r="E79" s="15">
        <v>-85268666</v>
      </c>
      <c r="F79" s="15">
        <v>-32364626</v>
      </c>
      <c r="G79" s="15">
        <v>-14051596.620000001</v>
      </c>
      <c r="H79" s="15">
        <v>-44042083</v>
      </c>
      <c r="I79" s="15">
        <v>-72766453.790000007</v>
      </c>
      <c r="J79" s="15">
        <v>-59388550</v>
      </c>
      <c r="K79" s="15">
        <v>-6677094.7299999995</v>
      </c>
      <c r="L79" s="15">
        <v>-2023853.86</v>
      </c>
      <c r="M79" s="15">
        <v>-38220199</v>
      </c>
      <c r="N79" s="15">
        <v>-1036313.53</v>
      </c>
      <c r="O79" s="15">
        <v>-10078592.74</v>
      </c>
      <c r="P79" s="15">
        <v>-3487403.89</v>
      </c>
      <c r="Q79" s="15">
        <v>-40176.75</v>
      </c>
      <c r="R79" s="15">
        <v>-10557342.880000001</v>
      </c>
      <c r="S79" s="15">
        <v>-401424746.99000001</v>
      </c>
      <c r="T79" s="15">
        <v>-171021406</v>
      </c>
      <c r="U79" s="15">
        <v>-13757144.420000002</v>
      </c>
      <c r="V79" s="15">
        <v>-4382702.28</v>
      </c>
      <c r="W79" s="15">
        <v>-35255575.329999998</v>
      </c>
      <c r="X79" s="15">
        <v>-23155577.430000003</v>
      </c>
      <c r="Y79" s="15">
        <v>-23199796.879999999</v>
      </c>
      <c r="Z79" s="15">
        <v>-1147331.56</v>
      </c>
      <c r="AA79" s="15">
        <v>-150037.03</v>
      </c>
      <c r="AB79" s="15">
        <v>-28839805.280000001</v>
      </c>
      <c r="AC79" s="15">
        <v>-65363719.529999994</v>
      </c>
      <c r="AD79" s="15">
        <v>-64242625.569999993</v>
      </c>
      <c r="AE79" s="15">
        <v>-1121093.96</v>
      </c>
      <c r="AF79" s="15">
        <v>-7988533.6500000004</v>
      </c>
      <c r="AG79" s="15">
        <v>-63746194.280000001</v>
      </c>
      <c r="AH79" s="15">
        <v>-62388157.189999998</v>
      </c>
      <c r="AI79" s="15">
        <v>-1358037.09</v>
      </c>
      <c r="AJ79" s="15">
        <v>-21025159.539999999</v>
      </c>
      <c r="AK79" s="15">
        <v>-22464006</v>
      </c>
      <c r="AL79" s="15">
        <v>-2845445.71</v>
      </c>
      <c r="AM79" s="15">
        <v>-218949477.91000003</v>
      </c>
      <c r="AN79" s="15">
        <v>-177839572.50999999</v>
      </c>
      <c r="AO79" s="15">
        <v>-41109905.400000006</v>
      </c>
      <c r="AP79" s="15">
        <v>-912397.54</v>
      </c>
      <c r="AQ79" s="15">
        <v>-5064703.32</v>
      </c>
      <c r="AR79" s="15">
        <v>-190376891.55000001</v>
      </c>
      <c r="AS79" s="15">
        <v>-2798841821.5799999</v>
      </c>
      <c r="AT79" s="15">
        <v>-2797529000</v>
      </c>
      <c r="AU79" s="15">
        <v>-1312821.58</v>
      </c>
      <c r="AV79" s="15">
        <v>-347244286.77999997</v>
      </c>
      <c r="AW79" s="15">
        <v>-14219934.560000001</v>
      </c>
      <c r="AX79" s="15">
        <v>-5093605</v>
      </c>
      <c r="AY79" s="15">
        <v>-27070347.049999997</v>
      </c>
      <c r="AZ79" s="15">
        <v>-108931044.53</v>
      </c>
      <c r="BA79" s="15">
        <v>-9724921.7400000002</v>
      </c>
      <c r="BB79" s="15">
        <v>-9605042.4199999999</v>
      </c>
      <c r="BC79" s="15">
        <v>-126772863.48</v>
      </c>
      <c r="BD79" s="15">
        <v>-7853390.7699999996</v>
      </c>
      <c r="BE79" s="15">
        <v>-5308843.45</v>
      </c>
      <c r="BF79" s="15">
        <v>-24214896.780000001</v>
      </c>
      <c r="BG79" s="15">
        <v>-39564616.899999999</v>
      </c>
      <c r="BH79" s="15">
        <v>-35672396.269999996</v>
      </c>
      <c r="BI79" s="15">
        <v>-3892220.63</v>
      </c>
      <c r="BJ79" s="15">
        <v>-58493039.920000002</v>
      </c>
      <c r="BK79" s="15">
        <v>-42164368.920000002</v>
      </c>
      <c r="BL79" s="15">
        <v>-16328671</v>
      </c>
      <c r="BM79" s="15">
        <v>-9827761.0199999996</v>
      </c>
      <c r="BN79" s="15">
        <v>-17761569.719999999</v>
      </c>
      <c r="BO79" s="15">
        <v>-29991599.760000002</v>
      </c>
      <c r="BP79" s="15">
        <v>-4580438.88</v>
      </c>
      <c r="BQ79" s="15">
        <v>-103047287.22</v>
      </c>
      <c r="BR79" s="15">
        <v>-11012034.739999998</v>
      </c>
      <c r="BS79" s="15">
        <v>-16444541.859999999</v>
      </c>
      <c r="BT79" s="15">
        <v>-47511787.849999994</v>
      </c>
      <c r="BU79" s="15">
        <v>-9071044.8399999999</v>
      </c>
      <c r="BV79" s="15">
        <v>-4199370.6100000003</v>
      </c>
      <c r="BW79" s="15">
        <v>-33383863.84</v>
      </c>
      <c r="BX79" s="15">
        <v>-32817879.370000001</v>
      </c>
      <c r="BY79" s="15">
        <v>-398982.24</v>
      </c>
      <c r="BZ79" s="15">
        <v>-167002.23000000001</v>
      </c>
      <c r="CA79" s="15">
        <v>-4487268.13</v>
      </c>
      <c r="CB79" s="15">
        <v>-386523574.69999999</v>
      </c>
      <c r="CC79" s="15">
        <v>-367154197.54999995</v>
      </c>
      <c r="CD79" s="15">
        <v>-19369377.149999999</v>
      </c>
      <c r="CE79" s="15">
        <v>-49633466.289999992</v>
      </c>
      <c r="CF79" s="15">
        <v>-4551346.93</v>
      </c>
      <c r="CG79" s="15">
        <v>-4027739.82</v>
      </c>
      <c r="CH79" s="15">
        <v>-3182824.68</v>
      </c>
      <c r="CI79" s="15">
        <v>-27200343.120000001</v>
      </c>
      <c r="CJ79" s="15">
        <v>-50131136</v>
      </c>
      <c r="CK79" s="15">
        <v>-5580165.2000000002</v>
      </c>
      <c r="CL79" s="15">
        <v>-1659628087.76</v>
      </c>
      <c r="CM79" s="15">
        <v>-123686352.59</v>
      </c>
      <c r="CN79" s="15">
        <v>-114112763</v>
      </c>
      <c r="CO79" s="15">
        <v>-2263753.92</v>
      </c>
      <c r="CP79" s="15">
        <v>-7309835.6699999999</v>
      </c>
      <c r="CQ79" s="15">
        <v>-4701573.18</v>
      </c>
      <c r="CR79" s="15">
        <v>-77920894.439999998</v>
      </c>
      <c r="CS79" s="15">
        <v>-21495374.539999999</v>
      </c>
      <c r="CT79" s="15">
        <v>-3309073.84</v>
      </c>
      <c r="CU79" s="15">
        <v>-2501540.11</v>
      </c>
      <c r="CV79" s="15">
        <v>-1944376.46</v>
      </c>
      <c r="CW79" s="15">
        <v>-22087489</v>
      </c>
      <c r="CX79" s="15">
        <v>-38074315.629999995</v>
      </c>
      <c r="CY79" s="15">
        <v>-15048946.98</v>
      </c>
      <c r="CZ79" s="15"/>
      <c r="DA79" s="15"/>
    </row>
    <row r="80" spans="1:105" x14ac:dyDescent="0.2">
      <c r="A80" s="1" t="s">
        <v>307</v>
      </c>
      <c r="B80" s="2"/>
      <c r="C80" s="196"/>
      <c r="D80" s="15">
        <v>-1032816</v>
      </c>
      <c r="E80" s="15">
        <v>-65919591</v>
      </c>
      <c r="F80" s="15">
        <v>-23619558</v>
      </c>
      <c r="G80" s="15">
        <v>-7653968.5399999991</v>
      </c>
      <c r="H80" s="15">
        <v>-22991854</v>
      </c>
      <c r="I80" s="15">
        <v>-49684067.179999992</v>
      </c>
      <c r="J80" s="15">
        <v>-42730505</v>
      </c>
      <c r="K80" s="15">
        <v>-6265213.6900000004</v>
      </c>
      <c r="L80" s="15">
        <v>19943.46</v>
      </c>
      <c r="M80" s="15">
        <v>-26435124</v>
      </c>
      <c r="N80" s="15">
        <v>-731205.14</v>
      </c>
      <c r="O80" s="15">
        <v>-7807761.7000000011</v>
      </c>
      <c r="P80" s="15">
        <v>-294833.38</v>
      </c>
      <c r="Q80" s="15">
        <v>-558478.35</v>
      </c>
      <c r="R80" s="15">
        <v>-7277579.3900000006</v>
      </c>
      <c r="S80" s="15">
        <v>-177997654.23000002</v>
      </c>
      <c r="T80" s="15">
        <v>-60623035</v>
      </c>
      <c r="U80" s="15">
        <v>-8113098.2300000004</v>
      </c>
      <c r="V80" s="15">
        <v>218598.57</v>
      </c>
      <c r="W80" s="15">
        <v>-149567.91</v>
      </c>
      <c r="X80" s="15">
        <v>-20450874</v>
      </c>
      <c r="Y80" s="15">
        <v>-11150169.76</v>
      </c>
      <c r="Z80" s="15">
        <v>-5795727.919999999</v>
      </c>
      <c r="AA80" s="15">
        <v>-645432.37</v>
      </c>
      <c r="AB80" s="15">
        <v>-20663791.739999998</v>
      </c>
      <c r="AC80" s="15">
        <v>-20836960.909999996</v>
      </c>
      <c r="AD80" s="15">
        <v>-18193601.829999998</v>
      </c>
      <c r="AE80" s="15">
        <v>-2643359.08</v>
      </c>
      <c r="AF80" s="15">
        <v>-6342435.7400000002</v>
      </c>
      <c r="AG80" s="15">
        <v>-51696898.379999995</v>
      </c>
      <c r="AH80" s="15">
        <v>-50626958.539999999</v>
      </c>
      <c r="AI80" s="15">
        <v>-1069939.8400000001</v>
      </c>
      <c r="AJ80" s="15">
        <v>-22996276.649999999</v>
      </c>
      <c r="AK80" s="15">
        <v>-16395550</v>
      </c>
      <c r="AL80" s="15">
        <v>-2743989.96</v>
      </c>
      <c r="AM80" s="15">
        <v>-156892784.91999999</v>
      </c>
      <c r="AN80" s="15">
        <v>-113235801.62999998</v>
      </c>
      <c r="AO80" s="15">
        <v>-43656983.289999999</v>
      </c>
      <c r="AP80" s="15">
        <v>-499392.57</v>
      </c>
      <c r="AQ80" s="15">
        <v>-1657420.67</v>
      </c>
      <c r="AR80" s="15">
        <v>-126326504.09999999</v>
      </c>
      <c r="AS80" s="15">
        <v>-1125035429.1900001</v>
      </c>
      <c r="AT80" s="15">
        <v>-1124326000</v>
      </c>
      <c r="AU80" s="15">
        <v>-709429.19</v>
      </c>
      <c r="AV80" s="15">
        <v>-174712958.49000001</v>
      </c>
      <c r="AW80" s="15">
        <v>-11697941.59</v>
      </c>
      <c r="AX80" s="15">
        <v>-6679801</v>
      </c>
      <c r="AY80" s="15">
        <v>-14289811.27</v>
      </c>
      <c r="AZ80" s="15">
        <v>-74682703.24000001</v>
      </c>
      <c r="BA80" s="15">
        <v>-7801262.0200000005</v>
      </c>
      <c r="BB80" s="15">
        <v>-9606355.5700000003</v>
      </c>
      <c r="BC80" s="15">
        <v>-115964579.85000001</v>
      </c>
      <c r="BD80" s="15">
        <v>-3836803.64</v>
      </c>
      <c r="BE80" s="15">
        <v>-6671621.7199999997</v>
      </c>
      <c r="BF80" s="15">
        <v>-18233845.34</v>
      </c>
      <c r="BG80" s="15">
        <v>-27501601.699999999</v>
      </c>
      <c r="BH80" s="15">
        <v>-25912405.509999998</v>
      </c>
      <c r="BI80" s="15">
        <v>-1589196.19</v>
      </c>
      <c r="BJ80" s="15">
        <v>-45362955.719999999</v>
      </c>
      <c r="BK80" s="15">
        <v>-32384090.719999999</v>
      </c>
      <c r="BL80" s="15">
        <v>-12978865</v>
      </c>
      <c r="BM80" s="15">
        <v>-6980262.8899999997</v>
      </c>
      <c r="BN80" s="15">
        <v>-23432680.070000004</v>
      </c>
      <c r="BO80" s="15">
        <v>-19408091.329999998</v>
      </c>
      <c r="BP80" s="15">
        <v>-3186093.19</v>
      </c>
      <c r="BQ80" s="15">
        <v>-56425779.660000011</v>
      </c>
      <c r="BR80" s="15">
        <v>-9090707.2200000007</v>
      </c>
      <c r="BS80" s="15">
        <v>-11506954.540000001</v>
      </c>
      <c r="BT80" s="15">
        <v>-23863675.850000001</v>
      </c>
      <c r="BU80" s="15">
        <v>-6576712.54</v>
      </c>
      <c r="BV80" s="15">
        <v>-3752249.86</v>
      </c>
      <c r="BW80" s="15">
        <v>-27362120.140000001</v>
      </c>
      <c r="BX80" s="15">
        <v>-24717445.190000001</v>
      </c>
      <c r="BY80" s="15">
        <v>-1890838.5</v>
      </c>
      <c r="BZ80" s="15">
        <v>-753836.45</v>
      </c>
      <c r="CA80" s="15">
        <v>-11114.26</v>
      </c>
      <c r="CB80" s="15">
        <v>-260398030.5</v>
      </c>
      <c r="CC80" s="15">
        <v>-246600115.90999997</v>
      </c>
      <c r="CD80" s="15">
        <v>-13797914.59</v>
      </c>
      <c r="CE80" s="15">
        <v>-4666051.92</v>
      </c>
      <c r="CF80" s="15">
        <v>-2743033.33</v>
      </c>
      <c r="CG80" s="15">
        <v>-2634584.67</v>
      </c>
      <c r="CH80" s="15">
        <v>-4585745.71</v>
      </c>
      <c r="CI80" s="15">
        <v>-9546091.3900000006</v>
      </c>
      <c r="CJ80" s="15">
        <v>-35840777</v>
      </c>
      <c r="CK80" s="15">
        <v>-7282060.96</v>
      </c>
      <c r="CL80" s="15">
        <v>-624687569.24000001</v>
      </c>
      <c r="CM80" s="15">
        <v>-65729540.429999992</v>
      </c>
      <c r="CN80" s="15">
        <v>-61980636</v>
      </c>
      <c r="CO80" s="15">
        <v>-897944.74</v>
      </c>
      <c r="CP80" s="15">
        <v>-2850959.69</v>
      </c>
      <c r="CQ80" s="15">
        <v>-5253704.67</v>
      </c>
      <c r="CR80" s="15">
        <v>-34416571.460000001</v>
      </c>
      <c r="CS80" s="15">
        <v>-13274845.629999999</v>
      </c>
      <c r="CT80" s="15">
        <v>-1506771.82</v>
      </c>
      <c r="CU80" s="15">
        <v>-3542817.37</v>
      </c>
      <c r="CV80" s="15">
        <v>-2016760.62</v>
      </c>
      <c r="CW80" s="15">
        <v>-14968503</v>
      </c>
      <c r="CX80" s="15">
        <v>-31757984.779999997</v>
      </c>
      <c r="CY80" s="15">
        <v>-11467878.460000001</v>
      </c>
      <c r="CZ80" s="15"/>
      <c r="DA80" s="15"/>
    </row>
    <row r="81" spans="1:105" x14ac:dyDescent="0.2">
      <c r="A81" s="1" t="s">
        <v>308</v>
      </c>
      <c r="B81" s="2"/>
      <c r="C81" s="196"/>
      <c r="D81" s="15">
        <v>-3842146</v>
      </c>
      <c r="E81" s="15">
        <v>-95216581</v>
      </c>
      <c r="F81" s="15">
        <v>-88494627</v>
      </c>
      <c r="G81" s="15">
        <v>-18204093.129999999</v>
      </c>
      <c r="H81" s="15">
        <v>-70178076.189999998</v>
      </c>
      <c r="I81" s="15">
        <v>-128986957.09999999</v>
      </c>
      <c r="J81" s="15">
        <v>-111306990</v>
      </c>
      <c r="K81" s="15">
        <v>-11328222.4</v>
      </c>
      <c r="L81" s="15">
        <v>-2650317.13</v>
      </c>
      <c r="M81" s="15">
        <v>-68559982</v>
      </c>
      <c r="N81" s="15">
        <v>-2520664.66</v>
      </c>
      <c r="O81" s="15">
        <v>-25366825.440000001</v>
      </c>
      <c r="P81" s="15">
        <v>-1913084.52</v>
      </c>
      <c r="Q81" s="15">
        <v>-578073.92000000004</v>
      </c>
      <c r="R81" s="15">
        <v>-16715159.890000001</v>
      </c>
      <c r="S81" s="15">
        <v>-566322067.46999991</v>
      </c>
      <c r="T81" s="15">
        <v>-222465931</v>
      </c>
      <c r="U81" s="15">
        <v>-27157662.220000003</v>
      </c>
      <c r="V81" s="15">
        <v>-4647741.74</v>
      </c>
      <c r="W81" s="15">
        <v>-341373.69</v>
      </c>
      <c r="X81" s="15">
        <v>-44642646.190000005</v>
      </c>
      <c r="Y81" s="15">
        <v>-20923737.710000001</v>
      </c>
      <c r="Z81" s="15">
        <v>-5554960.1899999995</v>
      </c>
      <c r="AA81" s="15">
        <v>-884380.02</v>
      </c>
      <c r="AB81" s="15">
        <v>-17692417.369999997</v>
      </c>
      <c r="AC81" s="15">
        <v>-62638601.899999999</v>
      </c>
      <c r="AD81" s="15">
        <v>-58928028.670000002</v>
      </c>
      <c r="AE81" s="15">
        <v>-3710573.23</v>
      </c>
      <c r="AF81" s="15">
        <v>-11501861.000000002</v>
      </c>
      <c r="AG81" s="15">
        <v>-109989767.10000001</v>
      </c>
      <c r="AH81" s="15">
        <v>-108448481.28</v>
      </c>
      <c r="AI81" s="15">
        <v>-1541285.82</v>
      </c>
      <c r="AJ81" s="15">
        <v>-31632553.590000004</v>
      </c>
      <c r="AK81" s="15">
        <v>-32389665</v>
      </c>
      <c r="AL81" s="15">
        <v>-9093043.0699999984</v>
      </c>
      <c r="AM81" s="15">
        <v>-484968547.28000003</v>
      </c>
      <c r="AN81" s="15">
        <v>-380814364</v>
      </c>
      <c r="AO81" s="15">
        <v>-104154183.28</v>
      </c>
      <c r="AP81" s="15">
        <v>-1924872.15</v>
      </c>
      <c r="AQ81" s="15">
        <v>-14612261.810000001</v>
      </c>
      <c r="AR81" s="15">
        <v>-230162718.03</v>
      </c>
      <c r="AS81" s="15">
        <v>-1080785419.6999998</v>
      </c>
      <c r="AT81" s="15">
        <v>-1079350000</v>
      </c>
      <c r="AU81" s="15">
        <v>-1435419.7</v>
      </c>
      <c r="AV81" s="15">
        <v>-498672711.02999997</v>
      </c>
      <c r="AW81" s="15">
        <v>-14708785.449999999</v>
      </c>
      <c r="AX81" s="15">
        <v>-7232097</v>
      </c>
      <c r="AY81" s="15">
        <v>-53619493.800000004</v>
      </c>
      <c r="AZ81" s="15">
        <v>-134464977.81</v>
      </c>
      <c r="BA81" s="15">
        <v>-14120706.380000001</v>
      </c>
      <c r="BB81" s="15">
        <v>-15482752.209999999</v>
      </c>
      <c r="BC81" s="15">
        <v>-248871299.28</v>
      </c>
      <c r="BD81" s="15">
        <v>-13225141.840000002</v>
      </c>
      <c r="BE81" s="15">
        <v>-16770327.940000001</v>
      </c>
      <c r="BF81" s="15">
        <v>-41769382.630000003</v>
      </c>
      <c r="BG81" s="15">
        <v>-3200789.83</v>
      </c>
      <c r="BH81" s="15">
        <v>0</v>
      </c>
      <c r="BI81" s="15">
        <v>-3200789.83</v>
      </c>
      <c r="BJ81" s="15">
        <v>-57958478.229999997</v>
      </c>
      <c r="BK81" s="15">
        <v>-30609386.229999997</v>
      </c>
      <c r="BL81" s="15">
        <v>-27349092</v>
      </c>
      <c r="BM81" s="15">
        <v>-12407870.339999998</v>
      </c>
      <c r="BN81" s="15">
        <v>-27681027.610000003</v>
      </c>
      <c r="BO81" s="15">
        <v>-17395646.219999999</v>
      </c>
      <c r="BP81" s="15">
        <v>-4421060.33</v>
      </c>
      <c r="BQ81" s="15">
        <v>-120223677.01999998</v>
      </c>
      <c r="BR81" s="15">
        <v>-11635753.660000002</v>
      </c>
      <c r="BS81" s="15">
        <v>-23084300.369999997</v>
      </c>
      <c r="BT81" s="15">
        <v>-103405708.86</v>
      </c>
      <c r="BU81" s="15">
        <v>-14661642.41</v>
      </c>
      <c r="BV81" s="15">
        <v>-6724422.1099999994</v>
      </c>
      <c r="BW81" s="15">
        <v>-19511118.949999996</v>
      </c>
      <c r="BX81" s="15">
        <v>-18293369.590000004</v>
      </c>
      <c r="BY81" s="15">
        <v>-862958.66</v>
      </c>
      <c r="BZ81" s="15">
        <v>-354790.7</v>
      </c>
      <c r="CA81" s="15">
        <v>-11494160.750000002</v>
      </c>
      <c r="CB81" s="15">
        <v>-440895964.41000003</v>
      </c>
      <c r="CC81" s="15">
        <v>-410557535.78999996</v>
      </c>
      <c r="CD81" s="15">
        <v>-30338428.619999997</v>
      </c>
      <c r="CE81" s="15">
        <v>-41748819.499999993</v>
      </c>
      <c r="CF81" s="15">
        <v>-8055829.5899999989</v>
      </c>
      <c r="CG81" s="15">
        <v>-9596508.9700000007</v>
      </c>
      <c r="CH81" s="15">
        <v>-6914784.629999999</v>
      </c>
      <c r="CI81" s="15">
        <v>-24012454.709999997</v>
      </c>
      <c r="CJ81" s="15">
        <v>-80515103</v>
      </c>
      <c r="CK81" s="15">
        <v>-16477211.49</v>
      </c>
      <c r="CL81" s="15">
        <v>-2385231893.2100005</v>
      </c>
      <c r="CM81" s="15">
        <v>-179901210.52000001</v>
      </c>
      <c r="CN81" s="15">
        <v>-177259877</v>
      </c>
      <c r="CO81" s="15">
        <v>-2485570.19</v>
      </c>
      <c r="CP81" s="15">
        <v>-155763.32999999999</v>
      </c>
      <c r="CQ81" s="15">
        <v>-7073415.1699999999</v>
      </c>
      <c r="CR81" s="15">
        <v>-92658590.299999997</v>
      </c>
      <c r="CS81" s="15">
        <v>-38201334.619999997</v>
      </c>
      <c r="CT81" s="15">
        <v>-6535020.0199999986</v>
      </c>
      <c r="CU81" s="15">
        <v>-10977717.6</v>
      </c>
      <c r="CV81" s="15">
        <v>-4524829.29</v>
      </c>
      <c r="CW81" s="15">
        <v>-32581949</v>
      </c>
      <c r="CX81" s="15">
        <v>-39398751.190000005</v>
      </c>
      <c r="CY81" s="15">
        <v>-29462619.680000003</v>
      </c>
      <c r="CZ81" s="15"/>
      <c r="DA81" s="15"/>
    </row>
    <row r="82" spans="1:105" x14ac:dyDescent="0.2">
      <c r="A82" s="1" t="s">
        <v>243</v>
      </c>
      <c r="B82" s="2"/>
      <c r="C82" s="196"/>
      <c r="D82" s="15">
        <v>-416679</v>
      </c>
      <c r="E82" s="15">
        <v>-22807849</v>
      </c>
      <c r="F82" s="15">
        <v>0</v>
      </c>
      <c r="G82" s="15">
        <v>-3424623.65</v>
      </c>
      <c r="H82" s="15">
        <v>-8592954</v>
      </c>
      <c r="I82" s="15">
        <v>-21182549.93</v>
      </c>
      <c r="J82" s="15">
        <v>-13824286</v>
      </c>
      <c r="K82" s="15">
        <v>-2321470.98</v>
      </c>
      <c r="L82" s="15">
        <v>-276206.71999999997</v>
      </c>
      <c r="M82" s="15">
        <v>-10786030</v>
      </c>
      <c r="N82" s="15">
        <v>-183026.62</v>
      </c>
      <c r="O82" s="15">
        <v>-3554149.36</v>
      </c>
      <c r="P82" s="15">
        <v>-280350.61</v>
      </c>
      <c r="Q82" s="15">
        <v>0</v>
      </c>
      <c r="R82" s="15">
        <v>0</v>
      </c>
      <c r="S82" s="15">
        <v>-84588336.510000005</v>
      </c>
      <c r="T82" s="15">
        <v>-34685766</v>
      </c>
      <c r="U82" s="15">
        <v>-4074865.9</v>
      </c>
      <c r="V82" s="15">
        <v>-863693.18</v>
      </c>
      <c r="W82" s="15">
        <v>-7443884.1100000003</v>
      </c>
      <c r="X82" s="15">
        <v>-6315512.6900000004</v>
      </c>
      <c r="Y82" s="15">
        <v>-6640635.2300000004</v>
      </c>
      <c r="Z82" s="15">
        <v>-633382.85</v>
      </c>
      <c r="AA82" s="15">
        <v>-314.75</v>
      </c>
      <c r="AB82" s="15">
        <v>-7488011.25</v>
      </c>
      <c r="AC82" s="15">
        <v>-15739631.609999999</v>
      </c>
      <c r="AD82" s="15">
        <v>-14903021</v>
      </c>
      <c r="AE82" s="15">
        <v>-836610.61</v>
      </c>
      <c r="AF82" s="15">
        <v>-2466495.81</v>
      </c>
      <c r="AG82" s="15">
        <v>-20071679.760000002</v>
      </c>
      <c r="AH82" s="15">
        <v>-20071679.760000002</v>
      </c>
      <c r="AI82" s="15">
        <v>0</v>
      </c>
      <c r="AJ82" s="15">
        <v>-5833188.5899999999</v>
      </c>
      <c r="AK82" s="15">
        <v>-6804952</v>
      </c>
      <c r="AL82" s="15">
        <v>-7198.75</v>
      </c>
      <c r="AM82" s="15">
        <v>-70439345.270000011</v>
      </c>
      <c r="AN82" s="15">
        <v>-55315946.880000003</v>
      </c>
      <c r="AO82" s="15">
        <v>-15123398.390000001</v>
      </c>
      <c r="AP82" s="15">
        <v>-199635.62</v>
      </c>
      <c r="AQ82" s="15">
        <v>-797924.42</v>
      </c>
      <c r="AR82" s="15">
        <v>-45695287.630000003</v>
      </c>
      <c r="AS82" s="15">
        <v>-1132272900.6600001</v>
      </c>
      <c r="AT82" s="15">
        <v>-1132022000</v>
      </c>
      <c r="AU82" s="15">
        <v>-250900.66</v>
      </c>
      <c r="AV82" s="15">
        <v>-88281133.790000007</v>
      </c>
      <c r="AW82" s="15">
        <v>-4773568.6399999997</v>
      </c>
      <c r="AX82" s="15">
        <v>-1591755</v>
      </c>
      <c r="AY82" s="15">
        <v>-8190517</v>
      </c>
      <c r="AZ82" s="15">
        <v>-27433666</v>
      </c>
      <c r="BA82" s="15">
        <v>-9651954.7599999998</v>
      </c>
      <c r="BB82" s="15">
        <v>-3749241.07</v>
      </c>
      <c r="BC82" s="15">
        <v>-39552750.399999999</v>
      </c>
      <c r="BD82" s="15">
        <v>-1945810.1</v>
      </c>
      <c r="BE82" s="15">
        <v>-1991615.43</v>
      </c>
      <c r="BF82" s="15">
        <v>-7083802.6500000004</v>
      </c>
      <c r="BG82" s="15">
        <v>-12123530.4</v>
      </c>
      <c r="BH82" s="15">
        <v>-11001156.18</v>
      </c>
      <c r="BI82" s="15">
        <v>-1122374.22</v>
      </c>
      <c r="BJ82" s="15">
        <v>-48399646.789999999</v>
      </c>
      <c r="BK82" s="15">
        <v>-41958985.789999999</v>
      </c>
      <c r="BL82" s="15">
        <v>-6440661</v>
      </c>
      <c r="BM82" s="15">
        <v>-3424723.28</v>
      </c>
      <c r="BN82" s="15">
        <v>-6676459.9900000002</v>
      </c>
      <c r="BO82" s="15">
        <v>-5390973.0800000001</v>
      </c>
      <c r="BP82" s="15">
        <v>-7470711.0899999999</v>
      </c>
      <c r="BQ82" s="15">
        <v>-22218003.210000001</v>
      </c>
      <c r="BR82" s="15">
        <v>-3420705.57</v>
      </c>
      <c r="BS82" s="15">
        <v>-4371131.1100000003</v>
      </c>
      <c r="BT82" s="15">
        <v>-1121069.71</v>
      </c>
      <c r="BU82" s="15">
        <v>-2901568.97</v>
      </c>
      <c r="BV82" s="15">
        <v>-946895.83</v>
      </c>
      <c r="BW82" s="15">
        <v>-11995292.48</v>
      </c>
      <c r="BX82" s="15">
        <v>-11343731.119999999</v>
      </c>
      <c r="BY82" s="15">
        <v>-517231.89</v>
      </c>
      <c r="BZ82" s="15">
        <v>-134329.47</v>
      </c>
      <c r="CA82" s="15">
        <v>-2302656.9</v>
      </c>
      <c r="CB82" s="15">
        <v>-93866587.180000007</v>
      </c>
      <c r="CC82" s="15">
        <v>-87668202</v>
      </c>
      <c r="CD82" s="15">
        <v>-6198385.1799999997</v>
      </c>
      <c r="CE82" s="15">
        <v>-10277247.130000001</v>
      </c>
      <c r="CF82" s="15">
        <v>-1100281.24</v>
      </c>
      <c r="CG82" s="15">
        <v>-1399514.01</v>
      </c>
      <c r="CH82" s="15">
        <v>-677733.23</v>
      </c>
      <c r="CI82" s="15">
        <v>-4347995.6500000004</v>
      </c>
      <c r="CJ82" s="15">
        <v>-7982690</v>
      </c>
      <c r="CK82" s="15">
        <v>-1349069.81</v>
      </c>
      <c r="CL82" s="15">
        <v>-1304762.54</v>
      </c>
      <c r="CM82" s="15">
        <v>-20776125.25</v>
      </c>
      <c r="CN82" s="15">
        <v>-17608644</v>
      </c>
      <c r="CO82" s="15">
        <v>-522252.38</v>
      </c>
      <c r="CP82" s="15">
        <v>-2645228.87</v>
      </c>
      <c r="CQ82" s="15">
        <v>-1658929.45</v>
      </c>
      <c r="CR82" s="15">
        <v>-20326606.800000001</v>
      </c>
      <c r="CS82" s="15">
        <v>-4759851.22</v>
      </c>
      <c r="CT82" s="15">
        <v>-966474.84</v>
      </c>
      <c r="CU82" s="15">
        <v>-953444.23</v>
      </c>
      <c r="CV82" s="15">
        <v>-456500.6</v>
      </c>
      <c r="CW82" s="15">
        <v>-4896617</v>
      </c>
      <c r="CX82" s="15">
        <v>-13989387</v>
      </c>
      <c r="CY82" s="15">
        <v>-4961980.5</v>
      </c>
      <c r="CZ82" s="15"/>
      <c r="DA82" s="15"/>
    </row>
    <row r="83" spans="1:105" x14ac:dyDescent="0.2">
      <c r="A83" s="1" t="s">
        <v>244</v>
      </c>
      <c r="B83" s="2"/>
      <c r="C83" s="196"/>
      <c r="D83" s="15">
        <v>-9830</v>
      </c>
      <c r="E83" s="15">
        <v>-487596</v>
      </c>
      <c r="F83" s="15">
        <v>-139563</v>
      </c>
      <c r="G83" s="15">
        <v>-72372.350000000006</v>
      </c>
      <c r="H83" s="15">
        <v>-191253</v>
      </c>
      <c r="I83" s="15">
        <v>-444586.72</v>
      </c>
      <c r="J83" s="15">
        <v>0</v>
      </c>
      <c r="K83" s="15">
        <v>-17979.11</v>
      </c>
      <c r="L83" s="15">
        <v>-10504.12</v>
      </c>
      <c r="M83" s="15">
        <v>-230201</v>
      </c>
      <c r="N83" s="15">
        <v>-27293.03</v>
      </c>
      <c r="O83" s="15">
        <v>-26859.4</v>
      </c>
      <c r="P83" s="15">
        <v>-7356.89</v>
      </c>
      <c r="Q83" s="15">
        <v>-2825.94</v>
      </c>
      <c r="R83" s="15">
        <v>-46475.12</v>
      </c>
      <c r="S83" s="15">
        <v>-641928.89</v>
      </c>
      <c r="T83" s="15">
        <v>-1179644</v>
      </c>
      <c r="U83" s="15">
        <v>-41754.81</v>
      </c>
      <c r="V83" s="15">
        <v>-14990.02</v>
      </c>
      <c r="W83" s="15">
        <v>-93049.57</v>
      </c>
      <c r="X83" s="15">
        <v>-82152.429999999993</v>
      </c>
      <c r="Y83" s="15">
        <v>-47606.79</v>
      </c>
      <c r="Z83" s="15">
        <v>-26636</v>
      </c>
      <c r="AA83" s="15">
        <v>-6366.76</v>
      </c>
      <c r="AB83" s="15">
        <v>-22844.1</v>
      </c>
      <c r="AC83" s="15">
        <v>-100203.93</v>
      </c>
      <c r="AD83" s="15">
        <v>-85710.79</v>
      </c>
      <c r="AE83" s="15">
        <v>-14493.14</v>
      </c>
      <c r="AF83" s="15">
        <v>-21963.68</v>
      </c>
      <c r="AG83" s="15">
        <v>-72326.05</v>
      </c>
      <c r="AH83" s="15">
        <v>-72326.05</v>
      </c>
      <c r="AI83" s="15">
        <v>0</v>
      </c>
      <c r="AJ83" s="15">
        <v>-109343.31</v>
      </c>
      <c r="AK83" s="15">
        <v>-126686</v>
      </c>
      <c r="AL83" s="15">
        <v>-15043.37</v>
      </c>
      <c r="AM83" s="15">
        <v>-996282.88</v>
      </c>
      <c r="AN83" s="15">
        <v>-707675.15</v>
      </c>
      <c r="AO83" s="15">
        <v>-288607.73</v>
      </c>
      <c r="AP83" s="15">
        <v>-6933.11</v>
      </c>
      <c r="AQ83" s="15">
        <v>-20610.84</v>
      </c>
      <c r="AR83" s="15">
        <v>-676705.64</v>
      </c>
      <c r="AS83" s="15">
        <v>-11270893.35</v>
      </c>
      <c r="AT83" s="15">
        <v>-11260000</v>
      </c>
      <c r="AU83" s="15">
        <v>-10893.35</v>
      </c>
      <c r="AV83" s="15">
        <v>-606089.01</v>
      </c>
      <c r="AW83" s="15">
        <v>-70698.69</v>
      </c>
      <c r="AX83" s="15">
        <v>-34094</v>
      </c>
      <c r="AY83" s="15">
        <v>-16677.07</v>
      </c>
      <c r="AZ83" s="15">
        <v>-399692.68</v>
      </c>
      <c r="BA83" s="15">
        <v>-69888.460000000006</v>
      </c>
      <c r="BB83" s="15">
        <v>-68631.199999999997</v>
      </c>
      <c r="BC83" s="15">
        <v>-1476294.28</v>
      </c>
      <c r="BD83" s="15">
        <v>-27590.76</v>
      </c>
      <c r="BE83" s="15">
        <v>-38542.61</v>
      </c>
      <c r="BF83" s="15">
        <v>-101495.91</v>
      </c>
      <c r="BG83" s="15">
        <v>-245246.42</v>
      </c>
      <c r="BH83" s="15">
        <v>-214241.25</v>
      </c>
      <c r="BI83" s="15">
        <v>-31005.17</v>
      </c>
      <c r="BJ83" s="15">
        <v>-406618.88</v>
      </c>
      <c r="BK83" s="15">
        <v>-321027.88</v>
      </c>
      <c r="BL83" s="15">
        <v>-85591</v>
      </c>
      <c r="BM83" s="15">
        <v>-25311.05</v>
      </c>
      <c r="BN83" s="15">
        <v>-69976.84</v>
      </c>
      <c r="BO83" s="15">
        <v>-276969.92</v>
      </c>
      <c r="BP83" s="15">
        <v>-50198.85</v>
      </c>
      <c r="BQ83" s="15">
        <v>-217682.93</v>
      </c>
      <c r="BR83" s="15">
        <v>-45799.040000000001</v>
      </c>
      <c r="BS83" s="15">
        <v>-62219.31</v>
      </c>
      <c r="BT83" s="15">
        <v>-255174.16</v>
      </c>
      <c r="BU83" s="15">
        <v>-68190.710000000006</v>
      </c>
      <c r="BV83" s="15">
        <v>-23817.29</v>
      </c>
      <c r="BW83" s="15">
        <v>-120028.64</v>
      </c>
      <c r="BX83" s="15">
        <v>-110485.86</v>
      </c>
      <c r="BY83" s="15">
        <v>-5235.8999999999996</v>
      </c>
      <c r="BZ83" s="15">
        <v>-4306.88</v>
      </c>
      <c r="CA83" s="15">
        <v>-23520.58</v>
      </c>
      <c r="CB83" s="15">
        <v>-1108828.96</v>
      </c>
      <c r="CC83" s="15">
        <v>-1108595.82</v>
      </c>
      <c r="CD83" s="15">
        <v>-233.14</v>
      </c>
      <c r="CE83" s="15">
        <v>-174534.66</v>
      </c>
      <c r="CF83" s="15">
        <v>-14726.02</v>
      </c>
      <c r="CG83" s="15">
        <v>-52370.81</v>
      </c>
      <c r="CH83" s="15">
        <v>-35261.43</v>
      </c>
      <c r="CI83" s="15">
        <v>-173183.01</v>
      </c>
      <c r="CJ83" s="15">
        <v>-329866</v>
      </c>
      <c r="CK83" s="15">
        <v>-5528.94</v>
      </c>
      <c r="CL83" s="15">
        <v>-4073815.22</v>
      </c>
      <c r="CM83" s="15">
        <v>-669243.14</v>
      </c>
      <c r="CN83" s="15">
        <v>-626995</v>
      </c>
      <c r="CO83" s="15">
        <v>-9263.89</v>
      </c>
      <c r="CP83" s="15">
        <v>-32984.25</v>
      </c>
      <c r="CQ83" s="15">
        <v>-54273.73</v>
      </c>
      <c r="CR83" s="15">
        <v>-321877.34000000003</v>
      </c>
      <c r="CS83" s="15">
        <v>-74361.039999999994</v>
      </c>
      <c r="CT83" s="15">
        <v>-23382.07</v>
      </c>
      <c r="CU83" s="15">
        <v>-13598.97</v>
      </c>
      <c r="CV83" s="15">
        <v>0</v>
      </c>
      <c r="CW83" s="15">
        <v>-96870</v>
      </c>
      <c r="CX83" s="15">
        <v>-206449.34</v>
      </c>
      <c r="CY83" s="15">
        <v>-31836.43</v>
      </c>
      <c r="CZ83" s="15"/>
      <c r="DA83" s="15"/>
    </row>
    <row r="84" spans="1:105" x14ac:dyDescent="0.2">
      <c r="A84" s="1" t="s">
        <v>309</v>
      </c>
      <c r="B84" s="2"/>
      <c r="C84" s="196"/>
      <c r="D84" s="15">
        <v>-4770</v>
      </c>
      <c r="E84" s="15">
        <v>-285096</v>
      </c>
      <c r="F84" s="15">
        <v>-1110056</v>
      </c>
      <c r="G84" s="15">
        <v>-21981.9</v>
      </c>
      <c r="H84" s="15">
        <v>-209253</v>
      </c>
      <c r="I84" s="15">
        <v>-204116.89</v>
      </c>
      <c r="J84" s="15">
        <v>-128515</v>
      </c>
      <c r="K84" s="15">
        <v>-13316</v>
      </c>
      <c r="L84" s="15">
        <v>-2276</v>
      </c>
      <c r="M84" s="15">
        <v>-109675</v>
      </c>
      <c r="N84" s="15">
        <v>-4600.8999999999996</v>
      </c>
      <c r="O84" s="15">
        <v>-1496.26</v>
      </c>
      <c r="P84" s="15">
        <v>-2826.4</v>
      </c>
      <c r="Q84" s="15">
        <v>-666.92</v>
      </c>
      <c r="R84" s="15">
        <v>-19486.849999999999</v>
      </c>
      <c r="S84" s="15">
        <v>-543893.46</v>
      </c>
      <c r="T84" s="15">
        <v>-498768</v>
      </c>
      <c r="U84" s="15">
        <v>-59630</v>
      </c>
      <c r="V84" s="15">
        <v>-72393.759999999995</v>
      </c>
      <c r="W84" s="15">
        <v>-82431.199999999997</v>
      </c>
      <c r="X84" s="15">
        <v>-25548.45</v>
      </c>
      <c r="Y84" s="15">
        <v>-58765.33</v>
      </c>
      <c r="Z84" s="15">
        <v>-42382.559999999998</v>
      </c>
      <c r="AA84" s="15">
        <v>-195.49</v>
      </c>
      <c r="AB84" s="15">
        <v>0</v>
      </c>
      <c r="AC84" s="15">
        <v>-122332.21</v>
      </c>
      <c r="AD84" s="15">
        <v>-105282.66</v>
      </c>
      <c r="AE84" s="15">
        <v>-17049.55</v>
      </c>
      <c r="AF84" s="15">
        <v>-32736.52</v>
      </c>
      <c r="AG84" s="15">
        <v>-325213.43</v>
      </c>
      <c r="AH84" s="15">
        <v>-288007.28999999998</v>
      </c>
      <c r="AI84" s="15">
        <v>-37206.14</v>
      </c>
      <c r="AJ84" s="15">
        <v>-28514.6</v>
      </c>
      <c r="AK84" s="15">
        <v>-69697</v>
      </c>
      <c r="AL84" s="15">
        <v>-14430.37</v>
      </c>
      <c r="AM84" s="15">
        <v>-695188.29</v>
      </c>
      <c r="AN84" s="15">
        <v>-550745.62</v>
      </c>
      <c r="AO84" s="15">
        <v>-144442.67000000001</v>
      </c>
      <c r="AP84" s="15">
        <v>-1639.2</v>
      </c>
      <c r="AQ84" s="15">
        <v>-25259</v>
      </c>
      <c r="AR84" s="15">
        <v>-255138.15</v>
      </c>
      <c r="AS84" s="15">
        <v>-3159723.1</v>
      </c>
      <c r="AT84" s="15">
        <v>-3158000</v>
      </c>
      <c r="AU84" s="15">
        <v>-1723.1</v>
      </c>
      <c r="AV84" s="15">
        <v>-1746893.48</v>
      </c>
      <c r="AW84" s="15">
        <v>-44391.55</v>
      </c>
      <c r="AX84" s="15">
        <v>-30692</v>
      </c>
      <c r="AY84" s="15">
        <v>-162279.34</v>
      </c>
      <c r="AZ84" s="15">
        <v>-149256.5</v>
      </c>
      <c r="BA84" s="15">
        <v>-42217.84</v>
      </c>
      <c r="BB84" s="15">
        <v>-11930</v>
      </c>
      <c r="BC84" s="15">
        <v>-538957.17000000004</v>
      </c>
      <c r="BD84" s="15">
        <v>-17898.39</v>
      </c>
      <c r="BE84" s="15">
        <v>-12686.38</v>
      </c>
      <c r="BF84" s="15">
        <v>-159148.97</v>
      </c>
      <c r="BG84" s="15">
        <v>-188997.12</v>
      </c>
      <c r="BH84" s="15">
        <v>-183980.64</v>
      </c>
      <c r="BI84" s="15">
        <v>-5016.4799999999996</v>
      </c>
      <c r="BJ84" s="15">
        <v>-167766.31</v>
      </c>
      <c r="BK84" s="15">
        <v>-46357.31</v>
      </c>
      <c r="BL84" s="15">
        <v>-121409</v>
      </c>
      <c r="BM84" s="15">
        <v>-33769.919999999998</v>
      </c>
      <c r="BN84" s="15">
        <v>-96962.92</v>
      </c>
      <c r="BO84" s="15">
        <v>-276806.2</v>
      </c>
      <c r="BP84" s="15">
        <v>-89482.37</v>
      </c>
      <c r="BQ84" s="15">
        <v>-119229.41</v>
      </c>
      <c r="BR84" s="15">
        <v>-19875</v>
      </c>
      <c r="BS84" s="15">
        <v>-87505</v>
      </c>
      <c r="BT84" s="15">
        <v>-152860.76999999999</v>
      </c>
      <c r="BU84" s="15">
        <v>-28910.7</v>
      </c>
      <c r="BV84" s="15">
        <v>-5752.75</v>
      </c>
      <c r="BW84" s="15">
        <v>-291498.81</v>
      </c>
      <c r="BX84" s="15">
        <v>-273925</v>
      </c>
      <c r="BY84" s="15">
        <v>-7143</v>
      </c>
      <c r="BZ84" s="15">
        <v>-10430.81</v>
      </c>
      <c r="CA84" s="15">
        <v>-13761.94</v>
      </c>
      <c r="CB84" s="15">
        <v>-2114966.5699999998</v>
      </c>
      <c r="CC84" s="15">
        <v>-2079504.65</v>
      </c>
      <c r="CD84" s="15">
        <v>-35461.919999999998</v>
      </c>
      <c r="CE84" s="15">
        <v>-96045.97</v>
      </c>
      <c r="CF84" s="15">
        <v>-3209</v>
      </c>
      <c r="CG84" s="15">
        <v>-14494.33</v>
      </c>
      <c r="CH84" s="15">
        <v>-70369.490000000005</v>
      </c>
      <c r="CI84" s="15">
        <v>-88741.75</v>
      </c>
      <c r="CJ84" s="15">
        <v>-186217</v>
      </c>
      <c r="CK84" s="15">
        <v>-12466.34</v>
      </c>
      <c r="CL84" s="15">
        <v>-1924768.65</v>
      </c>
      <c r="CM84" s="15">
        <v>-223592.34</v>
      </c>
      <c r="CN84" s="15">
        <v>-205497</v>
      </c>
      <c r="CO84" s="15">
        <v>-3841.57</v>
      </c>
      <c r="CP84" s="15">
        <v>-14253.77</v>
      </c>
      <c r="CQ84" s="15">
        <v>0</v>
      </c>
      <c r="CR84" s="15">
        <v>-622137.93000000005</v>
      </c>
      <c r="CS84" s="15">
        <v>-36000.31</v>
      </c>
      <c r="CT84" s="15">
        <v>-7547.92</v>
      </c>
      <c r="CU84" s="15">
        <v>-18540</v>
      </c>
      <c r="CV84" s="15">
        <v>-3306.31</v>
      </c>
      <c r="CW84" s="15">
        <v>-60896</v>
      </c>
      <c r="CX84" s="15">
        <v>-55169.53</v>
      </c>
      <c r="CY84" s="15">
        <v>-35501.230000000003</v>
      </c>
      <c r="CZ84" s="15"/>
      <c r="DA84" s="15"/>
    </row>
    <row r="85" spans="1:105" x14ac:dyDescent="0.2">
      <c r="A85" s="1" t="s">
        <v>310</v>
      </c>
      <c r="B85" s="2"/>
      <c r="C85" s="196"/>
      <c r="D85" s="15">
        <v>-43175</v>
      </c>
      <c r="E85" s="15">
        <v>-222917</v>
      </c>
      <c r="F85" s="15">
        <v>-668293</v>
      </c>
      <c r="G85" s="15">
        <v>-141198.79999999999</v>
      </c>
      <c r="H85" s="15">
        <v>-160841.81</v>
      </c>
      <c r="I85" s="15">
        <v>-367049.81</v>
      </c>
      <c r="J85" s="15">
        <v>-158091</v>
      </c>
      <c r="K85" s="15">
        <v>-68380.97</v>
      </c>
      <c r="L85" s="15">
        <v>-2583.5300000000002</v>
      </c>
      <c r="M85" s="15">
        <v>-236821</v>
      </c>
      <c r="N85" s="15">
        <v>-5696.08</v>
      </c>
      <c r="O85" s="15">
        <v>-164087</v>
      </c>
      <c r="P85" s="15">
        <v>-4697.6400000000003</v>
      </c>
      <c r="Q85" s="15">
        <v>0</v>
      </c>
      <c r="R85" s="15">
        <v>-361783.65</v>
      </c>
      <c r="S85" s="15">
        <v>-553564.64</v>
      </c>
      <c r="T85" s="15">
        <v>-379938</v>
      </c>
      <c r="U85" s="15">
        <v>-170430.94</v>
      </c>
      <c r="V85" s="15">
        <v>-27869.27</v>
      </c>
      <c r="W85" s="15">
        <v>-108161.31</v>
      </c>
      <c r="X85" s="15">
        <v>-116138.78</v>
      </c>
      <c r="Y85" s="15">
        <v>-149862.75</v>
      </c>
      <c r="Z85" s="15">
        <v>814298.9</v>
      </c>
      <c r="AA85" s="15">
        <v>-189.7</v>
      </c>
      <c r="AB85" s="15">
        <v>-171867.19</v>
      </c>
      <c r="AC85" s="15">
        <v>-525000.84</v>
      </c>
      <c r="AD85" s="15">
        <v>-506064.72</v>
      </c>
      <c r="AE85" s="15">
        <v>-18936.12</v>
      </c>
      <c r="AF85" s="15">
        <v>-71256.73</v>
      </c>
      <c r="AG85" s="15">
        <v>-263885.76</v>
      </c>
      <c r="AH85" s="15">
        <v>-263885.76</v>
      </c>
      <c r="AI85" s="15">
        <v>0</v>
      </c>
      <c r="AJ85" s="15">
        <v>-86669.03</v>
      </c>
      <c r="AK85" s="15">
        <v>-350654</v>
      </c>
      <c r="AL85" s="15">
        <v>-14806.59</v>
      </c>
      <c r="AM85" s="15">
        <v>-992185.75</v>
      </c>
      <c r="AN85" s="15">
        <v>-752339.57</v>
      </c>
      <c r="AO85" s="15">
        <v>-239846.18</v>
      </c>
      <c r="AP85" s="15">
        <v>-9400.9599999999991</v>
      </c>
      <c r="AQ85" s="15">
        <v>-22996.16</v>
      </c>
      <c r="AR85" s="15">
        <v>-644135.97</v>
      </c>
      <c r="AS85" s="15">
        <v>-131841039.37</v>
      </c>
      <c r="AT85" s="15">
        <v>-131838000</v>
      </c>
      <c r="AU85" s="15">
        <v>-3039.37</v>
      </c>
      <c r="AV85" s="15">
        <v>-732503.92</v>
      </c>
      <c r="AW85" s="15">
        <v>-127619.77</v>
      </c>
      <c r="AX85" s="15">
        <v>-78799</v>
      </c>
      <c r="AY85" s="15">
        <v>-87998</v>
      </c>
      <c r="AZ85" s="15">
        <v>-626155.23</v>
      </c>
      <c r="BA85" s="15">
        <v>-65367.89</v>
      </c>
      <c r="BB85" s="15">
        <v>-86720.22</v>
      </c>
      <c r="BC85" s="15">
        <v>-537566.34</v>
      </c>
      <c r="BD85" s="15">
        <v>-90764.35</v>
      </c>
      <c r="BE85" s="15">
        <v>-39929.07</v>
      </c>
      <c r="BF85" s="15">
        <v>-94358.19</v>
      </c>
      <c r="BG85" s="15">
        <v>-129879.64</v>
      </c>
      <c r="BH85" s="15">
        <v>-69626.81</v>
      </c>
      <c r="BI85" s="15">
        <v>-60252.83</v>
      </c>
      <c r="BJ85" s="15">
        <v>-676441.65</v>
      </c>
      <c r="BK85" s="15">
        <v>-553937.65</v>
      </c>
      <c r="BL85" s="15">
        <v>-122504</v>
      </c>
      <c r="BM85" s="15">
        <v>-66397.39</v>
      </c>
      <c r="BN85" s="15">
        <v>-48656.35</v>
      </c>
      <c r="BO85" s="15">
        <v>-123694.77</v>
      </c>
      <c r="BP85" s="15">
        <v>-3796.95</v>
      </c>
      <c r="BQ85" s="15">
        <v>-1856227.67</v>
      </c>
      <c r="BR85" s="15">
        <v>-37151.199999999997</v>
      </c>
      <c r="BS85" s="15">
        <v>-185839.41</v>
      </c>
      <c r="BT85" s="15">
        <v>341818.57</v>
      </c>
      <c r="BU85" s="15">
        <v>-20301.93</v>
      </c>
      <c r="BV85" s="15">
        <v>-23429.41</v>
      </c>
      <c r="BW85" s="15">
        <v>-115830.07</v>
      </c>
      <c r="BX85" s="15">
        <v>-111798.31</v>
      </c>
      <c r="BY85" s="15">
        <v>-2383.66</v>
      </c>
      <c r="BZ85" s="15">
        <v>-1648.1</v>
      </c>
      <c r="CA85" s="15">
        <v>-45477.67</v>
      </c>
      <c r="CB85" s="15">
        <v>-745198.99</v>
      </c>
      <c r="CC85" s="15">
        <v>-638250.73</v>
      </c>
      <c r="CD85" s="15">
        <v>-106948.26</v>
      </c>
      <c r="CE85" s="15">
        <v>-383456.8</v>
      </c>
      <c r="CF85" s="15">
        <v>-31894.27</v>
      </c>
      <c r="CG85" s="15">
        <v>-39463.46</v>
      </c>
      <c r="CH85" s="15">
        <v>-16995.240000000002</v>
      </c>
      <c r="CI85" s="15">
        <v>-395494.97</v>
      </c>
      <c r="CJ85" s="15">
        <v>-522546</v>
      </c>
      <c r="CK85" s="15">
        <v>-7959.15</v>
      </c>
      <c r="CL85" s="15">
        <v>-12154881.52</v>
      </c>
      <c r="CM85" s="15">
        <v>-449611.8</v>
      </c>
      <c r="CN85" s="15">
        <v>-385117</v>
      </c>
      <c r="CO85" s="15">
        <v>-16761.099999999999</v>
      </c>
      <c r="CP85" s="15">
        <v>-47733.7</v>
      </c>
      <c r="CQ85" s="15">
        <v>-669859.65</v>
      </c>
      <c r="CR85" s="15">
        <v>-623004.31000000006</v>
      </c>
      <c r="CS85" s="15">
        <v>-279557.40999999997</v>
      </c>
      <c r="CT85" s="15">
        <v>-51281.47</v>
      </c>
      <c r="CU85" s="15">
        <v>-8787.57</v>
      </c>
      <c r="CV85" s="15">
        <v>-25645.51</v>
      </c>
      <c r="CW85" s="15">
        <v>-210455</v>
      </c>
      <c r="CX85" s="15">
        <v>-165444.74</v>
      </c>
      <c r="CY85" s="15">
        <v>-526395.92000000004</v>
      </c>
      <c r="CZ85" s="15"/>
      <c r="DA85" s="15"/>
    </row>
    <row r="86" spans="1:105" x14ac:dyDescent="0.2">
      <c r="A86" s="1" t="s">
        <v>311</v>
      </c>
      <c r="B86" s="2"/>
      <c r="C86" s="196"/>
      <c r="D86" s="15">
        <v>0</v>
      </c>
      <c r="E86" s="15">
        <v>0</v>
      </c>
      <c r="F86" s="15">
        <v>-61277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-9736000</v>
      </c>
      <c r="AT86" s="15">
        <v>-9736000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/>
      <c r="DA86" s="15"/>
    </row>
    <row r="87" spans="1:105" x14ac:dyDescent="0.2">
      <c r="A87" s="1" t="s">
        <v>312</v>
      </c>
      <c r="B87" s="2"/>
      <c r="C87" s="196"/>
      <c r="D87" s="15">
        <v>-5096</v>
      </c>
      <c r="E87" s="15">
        <v>-295246</v>
      </c>
      <c r="F87" s="15">
        <v>179740</v>
      </c>
      <c r="G87" s="15">
        <v>-262754.32</v>
      </c>
      <c r="H87" s="15">
        <v>-550942</v>
      </c>
      <c r="I87" s="15">
        <v>-543225.78</v>
      </c>
      <c r="J87" s="15">
        <v>-488599</v>
      </c>
      <c r="K87" s="15">
        <v>-244354.79</v>
      </c>
      <c r="L87" s="15">
        <v>-27932.86</v>
      </c>
      <c r="M87" s="15">
        <v>-398165</v>
      </c>
      <c r="N87" s="15">
        <v>-15401.97</v>
      </c>
      <c r="O87" s="15">
        <v>-38721.32</v>
      </c>
      <c r="P87" s="15">
        <v>-33027.32</v>
      </c>
      <c r="Q87" s="15">
        <v>0</v>
      </c>
      <c r="R87" s="15">
        <v>-422179.15</v>
      </c>
      <c r="S87" s="15">
        <v>-9192102.5300000012</v>
      </c>
      <c r="T87" s="15">
        <v>-2180431</v>
      </c>
      <c r="U87" s="15">
        <v>-102227.34</v>
      </c>
      <c r="V87" s="15">
        <v>-51027.06</v>
      </c>
      <c r="W87" s="15">
        <v>-273432.23</v>
      </c>
      <c r="X87" s="15">
        <v>-400003.5</v>
      </c>
      <c r="Y87" s="15">
        <v>158057.60999999999</v>
      </c>
      <c r="Z87" s="15">
        <v>-33858.46</v>
      </c>
      <c r="AA87" s="15">
        <v>-16160.94</v>
      </c>
      <c r="AB87" s="15">
        <v>-603.14999999999418</v>
      </c>
      <c r="AC87" s="15">
        <v>-128267.05</v>
      </c>
      <c r="AD87" s="15">
        <v>-128267.05</v>
      </c>
      <c r="AE87" s="15">
        <v>0</v>
      </c>
      <c r="AF87" s="15">
        <v>-114007.6</v>
      </c>
      <c r="AG87" s="15">
        <v>-1053168.27</v>
      </c>
      <c r="AH87" s="15">
        <v>-1031389.35</v>
      </c>
      <c r="AI87" s="15">
        <v>-21778.92</v>
      </c>
      <c r="AJ87" s="15">
        <v>-1331815.55</v>
      </c>
      <c r="AK87" s="15">
        <v>-496218</v>
      </c>
      <c r="AL87" s="15">
        <v>-93595.58</v>
      </c>
      <c r="AM87" s="15">
        <v>-1935760.84</v>
      </c>
      <c r="AN87" s="15">
        <v>-1341052.05</v>
      </c>
      <c r="AO87" s="15">
        <v>-594708.79</v>
      </c>
      <c r="AP87" s="15">
        <v>-7728.41</v>
      </c>
      <c r="AQ87" s="15">
        <v>-67950.27</v>
      </c>
      <c r="AR87" s="15">
        <v>-316022.65999999997</v>
      </c>
      <c r="AS87" s="15">
        <v>699200.11</v>
      </c>
      <c r="AT87" s="15">
        <v>705000</v>
      </c>
      <c r="AU87" s="15">
        <v>-5799.89</v>
      </c>
      <c r="AV87" s="15">
        <v>-5571633.5700000003</v>
      </c>
      <c r="AW87" s="15">
        <v>-185194.17</v>
      </c>
      <c r="AX87" s="15">
        <v>-36921</v>
      </c>
      <c r="AY87" s="15">
        <v>-228312.71</v>
      </c>
      <c r="AZ87" s="15">
        <v>-905690.73</v>
      </c>
      <c r="BA87" s="15">
        <v>-56589.57</v>
      </c>
      <c r="BB87" s="15">
        <v>-180073.5</v>
      </c>
      <c r="BC87" s="15">
        <v>-2604559.4</v>
      </c>
      <c r="BD87" s="15">
        <v>-59862.51</v>
      </c>
      <c r="BE87" s="15">
        <v>-228094.05</v>
      </c>
      <c r="BF87" s="15">
        <v>-421920.96</v>
      </c>
      <c r="BG87" s="15">
        <v>-746994.96</v>
      </c>
      <c r="BH87" s="15">
        <v>-665326.05000000005</v>
      </c>
      <c r="BI87" s="15">
        <v>-81668.91</v>
      </c>
      <c r="BJ87" s="15">
        <v>-433741.91</v>
      </c>
      <c r="BK87" s="15">
        <v>-295092.90999999997</v>
      </c>
      <c r="BL87" s="15">
        <v>-138649</v>
      </c>
      <c r="BM87" s="15">
        <v>47960</v>
      </c>
      <c r="BN87" s="15">
        <v>-627160.27</v>
      </c>
      <c r="BO87" s="15">
        <v>-4619.0799999999763</v>
      </c>
      <c r="BP87" s="15">
        <v>-52904.44</v>
      </c>
      <c r="BQ87" s="15">
        <v>-496995.29</v>
      </c>
      <c r="BR87" s="15">
        <v>-74366.100000000006</v>
      </c>
      <c r="BS87" s="15">
        <v>-136471.62</v>
      </c>
      <c r="BT87" s="15">
        <v>-1063292.01</v>
      </c>
      <c r="BU87" s="15">
        <v>-138086.69</v>
      </c>
      <c r="BV87" s="15">
        <v>-15187.24</v>
      </c>
      <c r="BW87" s="15">
        <v>-179132.04</v>
      </c>
      <c r="BX87" s="15">
        <v>-154388.5</v>
      </c>
      <c r="BY87" s="15">
        <v>-15502.14</v>
      </c>
      <c r="BZ87" s="15">
        <v>-9241.4</v>
      </c>
      <c r="CA87" s="15">
        <v>-1001</v>
      </c>
      <c r="CB87" s="15">
        <v>-7231274.8300000001</v>
      </c>
      <c r="CC87" s="15">
        <v>-7020086.79</v>
      </c>
      <c r="CD87" s="15">
        <v>-211188.04</v>
      </c>
      <c r="CE87" s="15">
        <v>-382566.44</v>
      </c>
      <c r="CF87" s="15">
        <v>-81995.839999999997</v>
      </c>
      <c r="CG87" s="15">
        <v>-51422.66</v>
      </c>
      <c r="CH87" s="15">
        <v>-19240.990000000002</v>
      </c>
      <c r="CI87" s="15">
        <v>-162150.45000000001</v>
      </c>
      <c r="CJ87" s="15">
        <v>-967865</v>
      </c>
      <c r="CK87" s="15">
        <v>-16379.79</v>
      </c>
      <c r="CL87" s="15">
        <v>10115872.599999998</v>
      </c>
      <c r="CM87" s="15">
        <v>-525594.38</v>
      </c>
      <c r="CN87" s="15">
        <v>-317642</v>
      </c>
      <c r="CO87" s="15">
        <v>-21375.54</v>
      </c>
      <c r="CP87" s="15">
        <v>-186576.84</v>
      </c>
      <c r="CQ87" s="15">
        <v>-32278.13</v>
      </c>
      <c r="CR87" s="15">
        <v>-351803.8</v>
      </c>
      <c r="CS87" s="15">
        <v>-193971.69</v>
      </c>
      <c r="CT87" s="15">
        <v>-132543.19</v>
      </c>
      <c r="CU87" s="15">
        <v>-136249.22</v>
      </c>
      <c r="CV87" s="15">
        <v>-30031.38</v>
      </c>
      <c r="CW87" s="15">
        <v>-861695</v>
      </c>
      <c r="CX87" s="15">
        <v>-256787.28</v>
      </c>
      <c r="CY87" s="15">
        <v>-86994.73</v>
      </c>
      <c r="CZ87" s="15"/>
      <c r="DA87" s="15"/>
    </row>
    <row r="88" spans="1:105" x14ac:dyDescent="0.2">
      <c r="A88" s="1" t="s">
        <v>101</v>
      </c>
      <c r="B88" s="2"/>
      <c r="C88" s="196"/>
      <c r="D88" s="15">
        <v>3375044</v>
      </c>
      <c r="E88" s="15">
        <v>95266994</v>
      </c>
      <c r="F88" s="15">
        <v>74709667</v>
      </c>
      <c r="G88" s="15">
        <v>18204093.129999999</v>
      </c>
      <c r="H88" s="15">
        <v>67321642.370000005</v>
      </c>
      <c r="I88" s="15">
        <v>129020295.5</v>
      </c>
      <c r="J88" s="15">
        <v>110545623</v>
      </c>
      <c r="K88" s="15">
        <v>11096506.399999999</v>
      </c>
      <c r="L88" s="15">
        <v>2276296.31</v>
      </c>
      <c r="M88" s="15">
        <v>67845211</v>
      </c>
      <c r="N88" s="15">
        <v>2304898.21</v>
      </c>
      <c r="O88" s="15">
        <v>25366825.940000001</v>
      </c>
      <c r="P88" s="15">
        <v>1722662.6</v>
      </c>
      <c r="Q88" s="15">
        <v>438399.83</v>
      </c>
      <c r="R88" s="15">
        <v>14177688.43</v>
      </c>
      <c r="S88" s="15">
        <v>566332691.90999997</v>
      </c>
      <c r="T88" s="15">
        <v>222212787</v>
      </c>
      <c r="U88" s="15">
        <v>26906395.59</v>
      </c>
      <c r="V88" s="15">
        <v>4799880.91</v>
      </c>
      <c r="W88" s="15">
        <v>0</v>
      </c>
      <c r="X88" s="15">
        <v>43212400.610000007</v>
      </c>
      <c r="Y88" s="15">
        <v>18582178.439999998</v>
      </c>
      <c r="Z88" s="15">
        <v>4138423.7</v>
      </c>
      <c r="AA88" s="15">
        <v>709875.19</v>
      </c>
      <c r="AB88" s="15">
        <v>12507225.98</v>
      </c>
      <c r="AC88" s="15">
        <v>62468908.159999996</v>
      </c>
      <c r="AD88" s="15">
        <v>58928028.659999996</v>
      </c>
      <c r="AE88" s="15">
        <v>3540879.5</v>
      </c>
      <c r="AF88" s="15">
        <v>11332211.559999999</v>
      </c>
      <c r="AG88" s="15">
        <v>109794850.64000002</v>
      </c>
      <c r="AH88" s="15">
        <v>108680046.90000001</v>
      </c>
      <c r="AI88" s="15">
        <v>1114803.74</v>
      </c>
      <c r="AJ88" s="15">
        <v>28696537.98</v>
      </c>
      <c r="AK88" s="15">
        <v>31847778</v>
      </c>
      <c r="AL88" s="15">
        <v>8459034.4700000007</v>
      </c>
      <c r="AM88" s="15">
        <v>484319816.96999997</v>
      </c>
      <c r="AN88" s="15">
        <v>380814364</v>
      </c>
      <c r="AO88" s="15">
        <v>103505452.97</v>
      </c>
      <c r="AP88" s="15">
        <v>1725399.05</v>
      </c>
      <c r="AQ88" s="15">
        <v>14690570.120000001</v>
      </c>
      <c r="AR88" s="15">
        <v>230201549.38000003</v>
      </c>
      <c r="AS88" s="15">
        <v>1637711019.8699999</v>
      </c>
      <c r="AT88" s="15">
        <v>1636337000</v>
      </c>
      <c r="AU88" s="15">
        <v>1374019.87</v>
      </c>
      <c r="AV88" s="15">
        <v>498672711.03000003</v>
      </c>
      <c r="AW88" s="15">
        <v>15075300.520000001</v>
      </c>
      <c r="AX88" s="15">
        <v>7216321</v>
      </c>
      <c r="AY88" s="15">
        <v>53619495.469999999</v>
      </c>
      <c r="AZ88" s="15">
        <v>132832418.28</v>
      </c>
      <c r="BA88" s="15">
        <v>18519430.809999999</v>
      </c>
      <c r="BB88" s="15">
        <v>15573522.67</v>
      </c>
      <c r="BC88" s="15">
        <v>248871299.28999999</v>
      </c>
      <c r="BD88" s="15">
        <v>13224655.800000001</v>
      </c>
      <c r="BE88" s="15">
        <v>16761673.66</v>
      </c>
      <c r="BF88" s="15">
        <v>41780885.510000005</v>
      </c>
      <c r="BG88" s="15">
        <v>3274722.6</v>
      </c>
      <c r="BH88" s="15">
        <v>0</v>
      </c>
      <c r="BI88" s="15">
        <v>3274722.6</v>
      </c>
      <c r="BJ88" s="15">
        <v>85938405.110000014</v>
      </c>
      <c r="BK88" s="15">
        <v>58426286.110000007</v>
      </c>
      <c r="BL88" s="15">
        <v>27512119</v>
      </c>
      <c r="BM88" s="15">
        <v>12406160.889999999</v>
      </c>
      <c r="BN88" s="15">
        <v>27700781.650000002</v>
      </c>
      <c r="BO88" s="15">
        <v>15739958.4</v>
      </c>
      <c r="BP88" s="15">
        <v>9790329.5099999979</v>
      </c>
      <c r="BQ88" s="15">
        <v>120220313.83000001</v>
      </c>
      <c r="BR88" s="15">
        <v>11430194.599999998</v>
      </c>
      <c r="BS88" s="15">
        <v>21396994.949999999</v>
      </c>
      <c r="BT88" s="15">
        <v>88821685.950000003</v>
      </c>
      <c r="BU88" s="15">
        <v>14179110.660000002</v>
      </c>
      <c r="BV88" s="15">
        <v>6487317.709999999</v>
      </c>
      <c r="BW88" s="15">
        <v>19081153.360000003</v>
      </c>
      <c r="BX88" s="15">
        <v>17907180.530000001</v>
      </c>
      <c r="BY88" s="15">
        <v>835361.05</v>
      </c>
      <c r="BZ88" s="15">
        <v>338611.78</v>
      </c>
      <c r="CA88" s="15">
        <v>11284927.180000002</v>
      </c>
      <c r="CB88" s="15">
        <v>445331491.20999992</v>
      </c>
      <c r="CC88" s="15">
        <v>413990707.76999998</v>
      </c>
      <c r="CD88" s="15">
        <v>31340783.439999998</v>
      </c>
      <c r="CE88" s="15">
        <v>41669769.340000011</v>
      </c>
      <c r="CF88" s="15">
        <v>7801607.3200000003</v>
      </c>
      <c r="CG88" s="15">
        <v>9596507.9700000007</v>
      </c>
      <c r="CH88" s="15">
        <v>6104847.5999999996</v>
      </c>
      <c r="CI88" s="15">
        <v>23536040.849999998</v>
      </c>
      <c r="CJ88" s="15">
        <v>73892227</v>
      </c>
      <c r="CK88" s="15">
        <v>16477211.490000002</v>
      </c>
      <c r="CL88" s="15">
        <v>1960852576.6800001</v>
      </c>
      <c r="CM88" s="15">
        <v>164706809.02000001</v>
      </c>
      <c r="CN88" s="15">
        <v>162221239</v>
      </c>
      <c r="CO88" s="15">
        <v>2485570.02</v>
      </c>
      <c r="CP88" s="15">
        <v>0</v>
      </c>
      <c r="CQ88" s="15">
        <v>7461455.169999999</v>
      </c>
      <c r="CR88" s="15">
        <v>92447417.830000013</v>
      </c>
      <c r="CS88" s="15">
        <v>38201334.729999997</v>
      </c>
      <c r="CT88" s="15">
        <v>6541196.4499999993</v>
      </c>
      <c r="CU88" s="15">
        <v>10488748.200000001</v>
      </c>
      <c r="CV88" s="15">
        <v>4205492.55</v>
      </c>
      <c r="CW88" s="15">
        <v>30617890</v>
      </c>
      <c r="CX88" s="15">
        <v>39087392.920000002</v>
      </c>
      <c r="CY88" s="15">
        <v>29307860.510000002</v>
      </c>
      <c r="CZ88" s="15"/>
      <c r="DA88" s="15"/>
    </row>
    <row r="89" spans="1:105" x14ac:dyDescent="0.2">
      <c r="A89" s="1" t="s">
        <v>313</v>
      </c>
      <c r="B89" s="2"/>
      <c r="C89" s="196"/>
      <c r="D89" s="15">
        <v>0</v>
      </c>
      <c r="E89" s="15">
        <v>0</v>
      </c>
      <c r="F89" s="15">
        <v>0</v>
      </c>
      <c r="G89" s="15">
        <v>0</v>
      </c>
      <c r="H89" s="15">
        <v>101029</v>
      </c>
      <c r="I89" s="15">
        <v>0</v>
      </c>
      <c r="J89" s="15">
        <v>0</v>
      </c>
      <c r="K89" s="15">
        <v>0</v>
      </c>
      <c r="L89" s="15">
        <v>0</v>
      </c>
      <c r="M89" s="15">
        <v>41796</v>
      </c>
      <c r="N89" s="15">
        <v>0</v>
      </c>
      <c r="O89" s="15">
        <v>0</v>
      </c>
      <c r="P89" s="15">
        <v>0</v>
      </c>
      <c r="Q89" s="15">
        <v>1278.22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93874.9</v>
      </c>
      <c r="X89" s="15">
        <v>0</v>
      </c>
      <c r="Y89" s="15">
        <v>620000</v>
      </c>
      <c r="Z89" s="15">
        <v>930.5</v>
      </c>
      <c r="AA89" s="15">
        <v>-228.49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487582.7</v>
      </c>
      <c r="AN89" s="15">
        <v>0</v>
      </c>
      <c r="AO89" s="15">
        <v>487582.7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24130.87</v>
      </c>
      <c r="AX89" s="15">
        <v>19280</v>
      </c>
      <c r="AY89" s="15">
        <v>0</v>
      </c>
      <c r="AZ89" s="15">
        <v>63805.81</v>
      </c>
      <c r="BA89" s="15">
        <v>0</v>
      </c>
      <c r="BB89" s="15">
        <v>0</v>
      </c>
      <c r="BC89" s="15">
        <v>0</v>
      </c>
      <c r="BD89" s="15">
        <v>0</v>
      </c>
      <c r="BE89" s="15">
        <v>105910.88</v>
      </c>
      <c r="BF89" s="15">
        <v>0</v>
      </c>
      <c r="BG89" s="15">
        <v>0</v>
      </c>
      <c r="BH89" s="15">
        <v>0</v>
      </c>
      <c r="BI89" s="15">
        <v>0</v>
      </c>
      <c r="BJ89" s="15">
        <v>444064</v>
      </c>
      <c r="BK89" s="15">
        <v>0</v>
      </c>
      <c r="BL89" s="15">
        <v>444064</v>
      </c>
      <c r="BM89" s="15">
        <v>0</v>
      </c>
      <c r="BN89" s="15">
        <v>245.96</v>
      </c>
      <c r="BO89" s="15">
        <v>0</v>
      </c>
      <c r="BP89" s="15">
        <v>0</v>
      </c>
      <c r="BQ89" s="15">
        <v>0</v>
      </c>
      <c r="BR89" s="15">
        <v>0</v>
      </c>
      <c r="BS89" s="15">
        <v>303339.71999999997</v>
      </c>
      <c r="BT89" s="15">
        <v>0</v>
      </c>
      <c r="BU89" s="15">
        <v>0</v>
      </c>
      <c r="BV89" s="15">
        <v>457.74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325</v>
      </c>
      <c r="CF89" s="15">
        <v>0</v>
      </c>
      <c r="CG89" s="15">
        <v>0</v>
      </c>
      <c r="CH89" s="15">
        <v>27957.97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193262.04</v>
      </c>
      <c r="CW89" s="15">
        <v>0</v>
      </c>
      <c r="CX89" s="15">
        <v>0</v>
      </c>
      <c r="CY89" s="15">
        <v>0</v>
      </c>
      <c r="CZ89" s="15"/>
      <c r="DA89" s="15"/>
    </row>
    <row r="90" spans="1:105" x14ac:dyDescent="0.2">
      <c r="A90" s="1" t="s">
        <v>102</v>
      </c>
      <c r="B90" s="2"/>
      <c r="C90" s="196"/>
      <c r="D90" s="15">
        <v>226808</v>
      </c>
      <c r="E90" s="15">
        <v>2462329</v>
      </c>
      <c r="F90" s="15">
        <v>375114</v>
      </c>
      <c r="G90" s="15">
        <v>416984.47</v>
      </c>
      <c r="H90" s="15">
        <v>251110</v>
      </c>
      <c r="I90" s="15">
        <v>2434722.52</v>
      </c>
      <c r="J90" s="15">
        <v>1968496</v>
      </c>
      <c r="K90" s="15">
        <v>159907.45000000001</v>
      </c>
      <c r="L90" s="15">
        <v>231192.23</v>
      </c>
      <c r="M90" s="15">
        <v>842452</v>
      </c>
      <c r="N90" s="15">
        <v>67983.199999999997</v>
      </c>
      <c r="O90" s="15">
        <v>171441.71</v>
      </c>
      <c r="P90" s="15">
        <v>17118.59</v>
      </c>
      <c r="Q90" s="15">
        <v>18594.419999999998</v>
      </c>
      <c r="R90" s="15">
        <v>315911.3</v>
      </c>
      <c r="S90" s="15">
        <v>10077371.359999999</v>
      </c>
      <c r="T90" s="15">
        <v>2556582</v>
      </c>
      <c r="U90" s="15">
        <v>1283840.26</v>
      </c>
      <c r="V90" s="15">
        <v>171543.8</v>
      </c>
      <c r="W90" s="15">
        <v>941629.1</v>
      </c>
      <c r="X90" s="15">
        <v>370797.86</v>
      </c>
      <c r="Y90" s="15">
        <v>922857.46</v>
      </c>
      <c r="Z90" s="15">
        <v>166129.51999999999</v>
      </c>
      <c r="AA90" s="15">
        <v>9165.9</v>
      </c>
      <c r="AB90" s="15">
        <v>1945991.39</v>
      </c>
      <c r="AC90" s="15">
        <v>2710062.44</v>
      </c>
      <c r="AD90" s="15">
        <v>2351747.34</v>
      </c>
      <c r="AE90" s="15">
        <v>358315.1</v>
      </c>
      <c r="AF90" s="15">
        <v>199343.67</v>
      </c>
      <c r="AG90" s="15">
        <v>1191261.28</v>
      </c>
      <c r="AH90" s="15">
        <v>1153081.6100000001</v>
      </c>
      <c r="AI90" s="15">
        <v>38179.67</v>
      </c>
      <c r="AJ90" s="15">
        <v>903525.69</v>
      </c>
      <c r="AK90" s="15">
        <v>450745</v>
      </c>
      <c r="AL90" s="15">
        <v>58012.639999999999</v>
      </c>
      <c r="AM90" s="15">
        <v>8544375.2199999988</v>
      </c>
      <c r="AN90" s="15">
        <v>7175109.2200000007</v>
      </c>
      <c r="AO90" s="15">
        <v>1369266</v>
      </c>
      <c r="AP90" s="15">
        <v>828.78</v>
      </c>
      <c r="AQ90" s="15">
        <v>44921.72</v>
      </c>
      <c r="AR90" s="15">
        <v>2566453.71</v>
      </c>
      <c r="AS90" s="15">
        <v>80391266.290000007</v>
      </c>
      <c r="AT90" s="15">
        <v>80375000</v>
      </c>
      <c r="AU90" s="15">
        <v>16266.29</v>
      </c>
      <c r="AV90" s="15">
        <v>11291197.149999999</v>
      </c>
      <c r="AW90" s="15">
        <v>436764.05</v>
      </c>
      <c r="AX90" s="15">
        <v>285690</v>
      </c>
      <c r="AY90" s="15">
        <v>1138392.1000000001</v>
      </c>
      <c r="AZ90" s="15">
        <v>2086116.93</v>
      </c>
      <c r="BA90" s="15">
        <v>472481.27</v>
      </c>
      <c r="BB90" s="15">
        <v>71172.11</v>
      </c>
      <c r="BC90" s="15">
        <v>4500844.05</v>
      </c>
      <c r="BD90" s="15">
        <v>111411.32</v>
      </c>
      <c r="BE90" s="15">
        <v>235511.85</v>
      </c>
      <c r="BF90" s="15">
        <v>350543.42</v>
      </c>
      <c r="BG90" s="15">
        <v>686509.64</v>
      </c>
      <c r="BH90" s="15">
        <v>648072.66</v>
      </c>
      <c r="BI90" s="15">
        <v>38436.980000000003</v>
      </c>
      <c r="BJ90" s="15">
        <v>2194389.6</v>
      </c>
      <c r="BK90" s="15">
        <v>1483043.6</v>
      </c>
      <c r="BL90" s="15">
        <v>711346</v>
      </c>
      <c r="BM90" s="15">
        <v>288754.96000000002</v>
      </c>
      <c r="BN90" s="15">
        <v>737909.4</v>
      </c>
      <c r="BO90" s="15">
        <v>88176.62</v>
      </c>
      <c r="BP90" s="15">
        <v>236220.76</v>
      </c>
      <c r="BQ90" s="15">
        <v>2007847.98</v>
      </c>
      <c r="BR90" s="15">
        <v>188815.47</v>
      </c>
      <c r="BS90" s="15">
        <v>519698.96</v>
      </c>
      <c r="BT90" s="15">
        <v>1560335.78</v>
      </c>
      <c r="BU90" s="15">
        <v>302334.82</v>
      </c>
      <c r="BV90" s="15">
        <v>68467.53</v>
      </c>
      <c r="BW90" s="15">
        <v>675553.49</v>
      </c>
      <c r="BX90" s="15">
        <v>645736.26</v>
      </c>
      <c r="BY90" s="15">
        <v>16455.75</v>
      </c>
      <c r="BZ90" s="15">
        <v>13361.48</v>
      </c>
      <c r="CA90" s="15">
        <v>275692.62</v>
      </c>
      <c r="CB90" s="15">
        <v>5176627.24</v>
      </c>
      <c r="CC90" s="15">
        <v>4501439.74</v>
      </c>
      <c r="CD90" s="15">
        <v>675187.5</v>
      </c>
      <c r="CE90" s="15">
        <v>1382388.15</v>
      </c>
      <c r="CF90" s="15">
        <v>134466.07</v>
      </c>
      <c r="CG90" s="15">
        <v>185867.74</v>
      </c>
      <c r="CH90" s="15">
        <v>311470.32</v>
      </c>
      <c r="CI90" s="15">
        <v>318840.26</v>
      </c>
      <c r="CJ90" s="15">
        <v>2609542</v>
      </c>
      <c r="CK90" s="15">
        <v>437352.36</v>
      </c>
      <c r="CL90" s="15">
        <v>36685396.030000001</v>
      </c>
      <c r="CM90" s="15">
        <v>3370041.44</v>
      </c>
      <c r="CN90" s="15">
        <v>3131598</v>
      </c>
      <c r="CO90" s="15">
        <v>82601.53</v>
      </c>
      <c r="CP90" s="15">
        <v>155841.91</v>
      </c>
      <c r="CQ90" s="15">
        <v>0</v>
      </c>
      <c r="CR90" s="15">
        <v>2952268.39</v>
      </c>
      <c r="CS90" s="15">
        <v>863978.43</v>
      </c>
      <c r="CT90" s="15">
        <v>213365.19</v>
      </c>
      <c r="CU90" s="15">
        <v>294714.74</v>
      </c>
      <c r="CV90" s="15">
        <v>66196.179999999993</v>
      </c>
      <c r="CW90" s="15">
        <v>283252</v>
      </c>
      <c r="CX90" s="15">
        <v>1455457</v>
      </c>
      <c r="CY90" s="15">
        <v>492020.34</v>
      </c>
      <c r="CZ90" s="15"/>
      <c r="DA90" s="15"/>
    </row>
    <row r="91" spans="1:105" x14ac:dyDescent="0.2">
      <c r="A91" s="1" t="s">
        <v>103</v>
      </c>
      <c r="B91" s="2"/>
      <c r="C91" s="196"/>
      <c r="D91" s="15">
        <v>39630</v>
      </c>
      <c r="E91" s="15">
        <v>1296886</v>
      </c>
      <c r="F91" s="15">
        <v>300361</v>
      </c>
      <c r="G91" s="15">
        <v>444452.39</v>
      </c>
      <c r="H91" s="15">
        <v>2364873</v>
      </c>
      <c r="I91" s="15">
        <v>2102299.06</v>
      </c>
      <c r="J91" s="15">
        <v>828816</v>
      </c>
      <c r="K91" s="15">
        <v>378873.11</v>
      </c>
      <c r="L91" s="15">
        <v>0</v>
      </c>
      <c r="M91" s="15">
        <v>956129</v>
      </c>
      <c r="N91" s="15">
        <v>39494.57</v>
      </c>
      <c r="O91" s="15">
        <v>893734.89</v>
      </c>
      <c r="P91" s="15">
        <v>3325.61</v>
      </c>
      <c r="Q91" s="15">
        <v>7503.08</v>
      </c>
      <c r="R91" s="15">
        <v>387718.88</v>
      </c>
      <c r="S91" s="15">
        <v>1926420</v>
      </c>
      <c r="T91" s="15">
        <v>4579053</v>
      </c>
      <c r="U91" s="15">
        <v>105321.42</v>
      </c>
      <c r="V91" s="15">
        <v>103912.08</v>
      </c>
      <c r="W91" s="15">
        <v>1425719.31</v>
      </c>
      <c r="X91" s="15">
        <v>961469.14</v>
      </c>
      <c r="Y91" s="15">
        <v>945416.19</v>
      </c>
      <c r="Z91" s="15">
        <v>83351.990000000005</v>
      </c>
      <c r="AA91" s="15">
        <v>16582.21</v>
      </c>
      <c r="AB91" s="15">
        <v>1203128.46</v>
      </c>
      <c r="AC91" s="15">
        <v>910989.15</v>
      </c>
      <c r="AD91" s="15">
        <v>904952.17</v>
      </c>
      <c r="AE91" s="15">
        <v>6036.98</v>
      </c>
      <c r="AF91" s="15">
        <v>191387.79</v>
      </c>
      <c r="AG91" s="15">
        <v>1445352.52</v>
      </c>
      <c r="AH91" s="15">
        <v>1417363.25</v>
      </c>
      <c r="AI91" s="15">
        <v>27989.27</v>
      </c>
      <c r="AJ91" s="15">
        <v>1776170.92</v>
      </c>
      <c r="AK91" s="15">
        <v>575282</v>
      </c>
      <c r="AL91" s="15">
        <v>131614.26</v>
      </c>
      <c r="AM91" s="15">
        <v>4101763.12</v>
      </c>
      <c r="AN91" s="15">
        <v>1679988.77</v>
      </c>
      <c r="AO91" s="15">
        <v>2421774.35</v>
      </c>
      <c r="AP91" s="15">
        <v>3497.82</v>
      </c>
      <c r="AQ91" s="15">
        <v>157757.67000000001</v>
      </c>
      <c r="AR91" s="15">
        <v>2612201.2000000002</v>
      </c>
      <c r="AS91" s="15">
        <v>96950290.25999999</v>
      </c>
      <c r="AT91" s="15">
        <v>96865000</v>
      </c>
      <c r="AU91" s="15">
        <v>85290.26</v>
      </c>
      <c r="AV91" s="15">
        <v>12812823.560000001</v>
      </c>
      <c r="AW91" s="15">
        <v>413829.56</v>
      </c>
      <c r="AX91" s="15">
        <v>167926</v>
      </c>
      <c r="AY91" s="15">
        <v>999278.84</v>
      </c>
      <c r="AZ91" s="15">
        <v>2880288.53</v>
      </c>
      <c r="BA91" s="15">
        <v>35279.089999999997</v>
      </c>
      <c r="BB91" s="15">
        <v>389722.54</v>
      </c>
      <c r="BC91" s="15">
        <v>5088320.62</v>
      </c>
      <c r="BD91" s="15">
        <v>329774.77</v>
      </c>
      <c r="BE91" s="15">
        <v>324608.5</v>
      </c>
      <c r="BF91" s="15">
        <v>935841.16</v>
      </c>
      <c r="BG91" s="15">
        <v>1098044.97</v>
      </c>
      <c r="BH91" s="15">
        <v>963813.43</v>
      </c>
      <c r="BI91" s="15">
        <v>134231.54</v>
      </c>
      <c r="BJ91" s="15">
        <v>2236826.16</v>
      </c>
      <c r="BK91" s="15">
        <v>1347910.16</v>
      </c>
      <c r="BL91" s="15">
        <v>888916</v>
      </c>
      <c r="BM91" s="15">
        <v>282338.26</v>
      </c>
      <c r="BN91" s="15">
        <v>897855.46</v>
      </c>
      <c r="BO91" s="15">
        <v>650958.99</v>
      </c>
      <c r="BP91" s="15">
        <v>105954.86</v>
      </c>
      <c r="BQ91" s="15">
        <v>1648024.17</v>
      </c>
      <c r="BR91" s="15">
        <v>303089.63</v>
      </c>
      <c r="BS91" s="15">
        <v>443628.86</v>
      </c>
      <c r="BT91" s="15">
        <v>212717</v>
      </c>
      <c r="BU91" s="15">
        <v>383588.05</v>
      </c>
      <c r="BV91" s="15">
        <v>142512.37</v>
      </c>
      <c r="BW91" s="15">
        <v>1433504.12</v>
      </c>
      <c r="BX91" s="15">
        <v>1237413.96</v>
      </c>
      <c r="BY91" s="15">
        <v>131027.08</v>
      </c>
      <c r="BZ91" s="15">
        <v>65063.08</v>
      </c>
      <c r="CA91" s="15">
        <v>426810.56</v>
      </c>
      <c r="CB91" s="15">
        <v>5263523.6500000004</v>
      </c>
      <c r="CC91" s="15">
        <v>5140689.07</v>
      </c>
      <c r="CD91" s="15">
        <v>122834.58</v>
      </c>
      <c r="CE91" s="15">
        <v>1360942.8</v>
      </c>
      <c r="CF91" s="15">
        <v>114299.71</v>
      </c>
      <c r="CG91" s="15">
        <v>162061.99</v>
      </c>
      <c r="CH91" s="15">
        <v>54798.15</v>
      </c>
      <c r="CI91" s="15">
        <v>587753.36</v>
      </c>
      <c r="CJ91" s="15">
        <v>2394892</v>
      </c>
      <c r="CK91" s="15">
        <v>135081.82</v>
      </c>
      <c r="CL91" s="15">
        <v>20452699.189999994</v>
      </c>
      <c r="CM91" s="15">
        <v>3492962.5</v>
      </c>
      <c r="CN91" s="15">
        <v>3220612</v>
      </c>
      <c r="CO91" s="15">
        <v>73791.59</v>
      </c>
      <c r="CP91" s="15">
        <v>198558.91</v>
      </c>
      <c r="CQ91" s="15">
        <v>228761.71</v>
      </c>
      <c r="CR91" s="15">
        <v>1267407.82</v>
      </c>
      <c r="CS91" s="15">
        <v>702031.55</v>
      </c>
      <c r="CT91" s="15">
        <v>106893.2</v>
      </c>
      <c r="CU91" s="15">
        <v>0</v>
      </c>
      <c r="CV91" s="15">
        <v>86819.67</v>
      </c>
      <c r="CW91" s="15">
        <v>342221</v>
      </c>
      <c r="CX91" s="15">
        <v>1009334</v>
      </c>
      <c r="CY91" s="15">
        <v>408059.47</v>
      </c>
      <c r="CZ91" s="15"/>
      <c r="DA91" s="15"/>
    </row>
    <row r="92" spans="1:105" x14ac:dyDescent="0.2">
      <c r="A92" s="1" t="s">
        <v>209</v>
      </c>
      <c r="B92" s="2"/>
      <c r="C92" s="196"/>
      <c r="D92" s="15">
        <v>149005</v>
      </c>
      <c r="E92" s="15">
        <v>804090</v>
      </c>
      <c r="F92" s="15">
        <v>275637</v>
      </c>
      <c r="G92" s="15">
        <v>616356.1</v>
      </c>
      <c r="H92" s="15">
        <v>732834</v>
      </c>
      <c r="I92" s="15">
        <v>1621918.43</v>
      </c>
      <c r="J92" s="15">
        <v>660336</v>
      </c>
      <c r="K92" s="15">
        <v>417121.28000000003</v>
      </c>
      <c r="L92" s="15">
        <v>61677.23</v>
      </c>
      <c r="M92" s="15">
        <v>1190667</v>
      </c>
      <c r="N92" s="15">
        <v>69430.66</v>
      </c>
      <c r="O92" s="15">
        <v>509083.02</v>
      </c>
      <c r="P92" s="15">
        <v>56828.4</v>
      </c>
      <c r="Q92" s="15">
        <v>58502.12</v>
      </c>
      <c r="R92" s="15">
        <v>394041.75</v>
      </c>
      <c r="S92" s="15">
        <v>-164442.64000000001</v>
      </c>
      <c r="T92" s="15">
        <v>0</v>
      </c>
      <c r="U92" s="15">
        <v>795886.61</v>
      </c>
      <c r="V92" s="15">
        <v>300831.46000000002</v>
      </c>
      <c r="W92" s="15">
        <v>667416.18000000005</v>
      </c>
      <c r="X92" s="15">
        <v>717903.93</v>
      </c>
      <c r="Y92" s="15">
        <v>953811.53</v>
      </c>
      <c r="Z92" s="15">
        <v>151164.51999999999</v>
      </c>
      <c r="AA92" s="15">
        <v>36110.160000000003</v>
      </c>
      <c r="AB92" s="15">
        <v>648949.47</v>
      </c>
      <c r="AC92" s="15">
        <v>1775268.5</v>
      </c>
      <c r="AD92" s="15">
        <v>1685610.23</v>
      </c>
      <c r="AE92" s="15">
        <v>89658.27</v>
      </c>
      <c r="AF92" s="15">
        <v>355228.9</v>
      </c>
      <c r="AG92" s="15">
        <v>1168171.55</v>
      </c>
      <c r="AH92" s="15">
        <v>1082731.33</v>
      </c>
      <c r="AI92" s="15">
        <v>85440.22</v>
      </c>
      <c r="AJ92" s="15">
        <v>1016187.19</v>
      </c>
      <c r="AK92" s="15">
        <v>898341</v>
      </c>
      <c r="AL92" s="15">
        <v>172085.86</v>
      </c>
      <c r="AM92" s="15">
        <v>7026984.6799999997</v>
      </c>
      <c r="AN92" s="15">
        <v>5072770.49</v>
      </c>
      <c r="AO92" s="15">
        <v>1954214.19</v>
      </c>
      <c r="AP92" s="15">
        <v>37203.56</v>
      </c>
      <c r="AQ92" s="15">
        <v>186923.46</v>
      </c>
      <c r="AR92" s="15">
        <v>2513331.66</v>
      </c>
      <c r="AS92" s="15">
        <v>79670349.600000009</v>
      </c>
      <c r="AT92" s="15">
        <v>79588000</v>
      </c>
      <c r="AU92" s="15">
        <v>82349.600000000006</v>
      </c>
      <c r="AV92" s="15">
        <v>5409467.0499999998</v>
      </c>
      <c r="AW92" s="15">
        <v>541579.62</v>
      </c>
      <c r="AX92" s="15">
        <v>403980</v>
      </c>
      <c r="AY92" s="15">
        <v>1399993.92</v>
      </c>
      <c r="AZ92" s="15">
        <v>2199240.96</v>
      </c>
      <c r="BA92" s="15">
        <v>180375.73</v>
      </c>
      <c r="BB92" s="15">
        <v>530317.97</v>
      </c>
      <c r="BC92" s="15">
        <v>4154368.63</v>
      </c>
      <c r="BD92" s="15">
        <v>380758.36</v>
      </c>
      <c r="BE92" s="15">
        <v>330234.76</v>
      </c>
      <c r="BF92" s="15">
        <v>739130.23</v>
      </c>
      <c r="BG92" s="15">
        <v>1468776.67</v>
      </c>
      <c r="BH92" s="15">
        <v>1292813.23</v>
      </c>
      <c r="BI92" s="15">
        <v>175963.44</v>
      </c>
      <c r="BJ92" s="15">
        <v>2084557.32</v>
      </c>
      <c r="BK92" s="15">
        <v>1445697.32</v>
      </c>
      <c r="BL92" s="15">
        <v>638860</v>
      </c>
      <c r="BM92" s="15">
        <v>295460.05</v>
      </c>
      <c r="BN92" s="15">
        <v>796254.67</v>
      </c>
      <c r="BO92" s="15">
        <v>1106900.7</v>
      </c>
      <c r="BP92" s="15">
        <v>372578.97</v>
      </c>
      <c r="BQ92" s="15">
        <v>1043689.76</v>
      </c>
      <c r="BR92" s="15">
        <v>414718.78</v>
      </c>
      <c r="BS92" s="15">
        <v>569500.09</v>
      </c>
      <c r="BT92" s="15">
        <v>653880.99</v>
      </c>
      <c r="BU92" s="15">
        <v>435703.7</v>
      </c>
      <c r="BV92" s="15">
        <v>234692.76</v>
      </c>
      <c r="BW92" s="15">
        <v>1781643.05</v>
      </c>
      <c r="BX92" s="15">
        <v>1648692.76</v>
      </c>
      <c r="BY92" s="15">
        <v>86205.29</v>
      </c>
      <c r="BZ92" s="15">
        <v>46745</v>
      </c>
      <c r="CA92" s="15">
        <v>296751.88</v>
      </c>
      <c r="CB92" s="15">
        <v>5391032</v>
      </c>
      <c r="CC92" s="15">
        <v>4719462.07</v>
      </c>
      <c r="CD92" s="15">
        <v>671569.93</v>
      </c>
      <c r="CE92" s="15">
        <v>707160.52</v>
      </c>
      <c r="CF92" s="15">
        <v>238274.39</v>
      </c>
      <c r="CG92" s="15">
        <v>266354.09999999998</v>
      </c>
      <c r="CH92" s="15">
        <v>194330.06</v>
      </c>
      <c r="CI92" s="15">
        <v>592221.56000000006</v>
      </c>
      <c r="CJ92" s="15">
        <v>2298785</v>
      </c>
      <c r="CK92" s="15">
        <v>318593.17</v>
      </c>
      <c r="CL92" s="15">
        <v>21986243.18</v>
      </c>
      <c r="CM92" s="15">
        <v>4722662.7</v>
      </c>
      <c r="CN92" s="15">
        <v>4169365</v>
      </c>
      <c r="CO92" s="15">
        <v>8886.14</v>
      </c>
      <c r="CP92" s="15">
        <v>544411.56000000006</v>
      </c>
      <c r="CQ92" s="15">
        <v>298242.65000000002</v>
      </c>
      <c r="CR92" s="15">
        <v>1884417.84</v>
      </c>
      <c r="CS92" s="15">
        <v>901978.54</v>
      </c>
      <c r="CT92" s="15">
        <v>213633.14</v>
      </c>
      <c r="CU92" s="15">
        <v>229666.37</v>
      </c>
      <c r="CV92" s="15">
        <v>111715.65</v>
      </c>
      <c r="CW92" s="15">
        <v>902867</v>
      </c>
      <c r="CX92" s="15">
        <v>1287683</v>
      </c>
      <c r="CY92" s="15">
        <v>582949.88</v>
      </c>
      <c r="CZ92" s="15"/>
      <c r="DA92" s="15"/>
    </row>
    <row r="93" spans="1:105" x14ac:dyDescent="0.2">
      <c r="A93" s="1" t="s">
        <v>104</v>
      </c>
      <c r="B93" s="2"/>
      <c r="C93" s="196"/>
      <c r="D93" s="15">
        <v>0</v>
      </c>
      <c r="E93" s="15">
        <v>76957</v>
      </c>
      <c r="F93" s="15">
        <v>3287</v>
      </c>
      <c r="G93" s="15">
        <v>16089.06</v>
      </c>
      <c r="H93" s="15">
        <v>129510</v>
      </c>
      <c r="I93" s="15">
        <v>0</v>
      </c>
      <c r="J93" s="15">
        <v>81777</v>
      </c>
      <c r="K93" s="15">
        <v>6574.43</v>
      </c>
      <c r="L93" s="15">
        <v>0</v>
      </c>
      <c r="M93" s="15">
        <v>29506</v>
      </c>
      <c r="N93" s="15">
        <v>2176.7399999999998</v>
      </c>
      <c r="O93" s="15">
        <v>11229.93</v>
      </c>
      <c r="P93" s="15">
        <v>544.9</v>
      </c>
      <c r="Q93" s="15">
        <v>0</v>
      </c>
      <c r="R93" s="15">
        <v>3855.75</v>
      </c>
      <c r="S93" s="15">
        <v>0</v>
      </c>
      <c r="T93" s="15">
        <v>28586</v>
      </c>
      <c r="U93" s="15">
        <v>17581.59</v>
      </c>
      <c r="V93" s="15">
        <v>0</v>
      </c>
      <c r="W93" s="15">
        <v>7607.85</v>
      </c>
      <c r="X93" s="15">
        <v>51518.44</v>
      </c>
      <c r="Y93" s="15">
        <v>2495.4</v>
      </c>
      <c r="Z93" s="15">
        <v>7346.97</v>
      </c>
      <c r="AA93" s="15">
        <v>0</v>
      </c>
      <c r="AB93" s="15">
        <v>20352.03</v>
      </c>
      <c r="AC93" s="15">
        <v>686357.97</v>
      </c>
      <c r="AD93" s="15">
        <v>684766.47</v>
      </c>
      <c r="AE93" s="15">
        <v>1591.5</v>
      </c>
      <c r="AF93" s="15">
        <v>2801.1</v>
      </c>
      <c r="AG93" s="15">
        <v>91260.45</v>
      </c>
      <c r="AH93" s="15">
        <v>86663.02</v>
      </c>
      <c r="AI93" s="15">
        <v>4597.43</v>
      </c>
      <c r="AJ93" s="15">
        <v>21557.39</v>
      </c>
      <c r="AK93" s="15">
        <v>52382</v>
      </c>
      <c r="AL93" s="15">
        <v>0</v>
      </c>
      <c r="AM93" s="15">
        <v>100826.61</v>
      </c>
      <c r="AN93" s="15">
        <v>100779.09</v>
      </c>
      <c r="AO93" s="15">
        <v>47.52</v>
      </c>
      <c r="AP93" s="15">
        <v>0</v>
      </c>
      <c r="AQ93" s="15">
        <v>325.7</v>
      </c>
      <c r="AR93" s="15">
        <v>356268.63</v>
      </c>
      <c r="AS93" s="15">
        <v>1123856.44</v>
      </c>
      <c r="AT93" s="15">
        <v>1123000</v>
      </c>
      <c r="AU93" s="15">
        <v>856.44</v>
      </c>
      <c r="AV93" s="15">
        <v>3658970.86</v>
      </c>
      <c r="AW93" s="15">
        <v>18260.810000000001</v>
      </c>
      <c r="AX93" s="15">
        <v>5235</v>
      </c>
      <c r="AY93" s="15">
        <v>0</v>
      </c>
      <c r="AZ93" s="15">
        <v>123437.22</v>
      </c>
      <c r="BA93" s="15">
        <v>1492.5</v>
      </c>
      <c r="BB93" s="15">
        <v>9891.51</v>
      </c>
      <c r="BC93" s="15">
        <v>88411.6</v>
      </c>
      <c r="BD93" s="15">
        <v>30400.84</v>
      </c>
      <c r="BE93" s="15">
        <v>9900.89</v>
      </c>
      <c r="BF93" s="15">
        <v>9272.15</v>
      </c>
      <c r="BG93" s="15">
        <v>42326.48</v>
      </c>
      <c r="BH93" s="15">
        <v>42088.2</v>
      </c>
      <c r="BI93" s="15">
        <v>238.28</v>
      </c>
      <c r="BJ93" s="15">
        <v>158413.85</v>
      </c>
      <c r="BK93" s="15">
        <v>147798.85</v>
      </c>
      <c r="BL93" s="15">
        <v>10615</v>
      </c>
      <c r="BM93" s="15">
        <v>2479.71</v>
      </c>
      <c r="BN93" s="15">
        <v>52789.18</v>
      </c>
      <c r="BO93" s="15">
        <v>2084.02</v>
      </c>
      <c r="BP93" s="15">
        <v>0</v>
      </c>
      <c r="BQ93" s="15">
        <v>189342.93</v>
      </c>
      <c r="BR93" s="15">
        <v>33697.660000000003</v>
      </c>
      <c r="BS93" s="15">
        <v>16554.48</v>
      </c>
      <c r="BT93" s="15">
        <v>1226695.24</v>
      </c>
      <c r="BU93" s="15">
        <v>45695.3</v>
      </c>
      <c r="BV93" s="15">
        <v>15993.3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418398.11</v>
      </c>
      <c r="CC93" s="15">
        <v>418398.11</v>
      </c>
      <c r="CD93" s="15">
        <v>0</v>
      </c>
      <c r="CE93" s="15">
        <v>298031.14</v>
      </c>
      <c r="CF93" s="15">
        <v>578.05999999999995</v>
      </c>
      <c r="CG93" s="15">
        <v>108</v>
      </c>
      <c r="CH93" s="15">
        <v>0</v>
      </c>
      <c r="CI93" s="15">
        <v>11466.9</v>
      </c>
      <c r="CJ93" s="15">
        <v>38307</v>
      </c>
      <c r="CK93" s="15">
        <v>0</v>
      </c>
      <c r="CL93" s="15">
        <v>4046362.03</v>
      </c>
      <c r="CM93" s="15">
        <v>5037.1099999999997</v>
      </c>
      <c r="CN93" s="15">
        <v>0</v>
      </c>
      <c r="CO93" s="15">
        <v>1067.5</v>
      </c>
      <c r="CP93" s="15">
        <v>3969.61</v>
      </c>
      <c r="CQ93" s="15">
        <v>0</v>
      </c>
      <c r="CR93" s="15">
        <v>204628.77</v>
      </c>
      <c r="CS93" s="15">
        <v>109283.8</v>
      </c>
      <c r="CT93" s="15">
        <v>482.29</v>
      </c>
      <c r="CU93" s="15">
        <v>23019.97</v>
      </c>
      <c r="CV93" s="15">
        <v>460.56</v>
      </c>
      <c r="CW93" s="15">
        <v>23523</v>
      </c>
      <c r="CX93" s="15">
        <v>56901</v>
      </c>
      <c r="CY93" s="15">
        <v>30539.57</v>
      </c>
      <c r="CZ93" s="15"/>
      <c r="DA93" s="15"/>
    </row>
    <row r="94" spans="1:105" x14ac:dyDescent="0.2">
      <c r="A94" s="1" t="s">
        <v>210</v>
      </c>
      <c r="B94" s="2"/>
      <c r="C94" s="196"/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71881.289999999994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13494.85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81392.92</v>
      </c>
      <c r="AN94" s="15">
        <v>0</v>
      </c>
      <c r="AO94" s="15">
        <v>81392.92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228.58</v>
      </c>
      <c r="AX94" s="15">
        <v>0</v>
      </c>
      <c r="AY94" s="15">
        <v>0</v>
      </c>
      <c r="AZ94" s="15">
        <v>20000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304.27999999999997</v>
      </c>
      <c r="BP94" s="15">
        <v>0</v>
      </c>
      <c r="BQ94" s="15">
        <v>3138.58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166709.95000000001</v>
      </c>
      <c r="CC94" s="15">
        <v>166709.95000000001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52145</v>
      </c>
      <c r="CK94" s="15">
        <v>0</v>
      </c>
      <c r="CL94" s="15">
        <v>45984.35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21471.05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107675</v>
      </c>
      <c r="CY94" s="15">
        <v>740.65</v>
      </c>
      <c r="CZ94" s="15"/>
      <c r="DA94" s="15"/>
    </row>
    <row r="95" spans="1:105" x14ac:dyDescent="0.2">
      <c r="A95" s="1" t="s">
        <v>211</v>
      </c>
      <c r="B95" s="2"/>
      <c r="C95" s="196"/>
      <c r="D95" s="15">
        <v>204650</v>
      </c>
      <c r="E95" s="15">
        <v>2295700</v>
      </c>
      <c r="F95" s="15">
        <v>6858686</v>
      </c>
      <c r="G95" s="15">
        <v>1044027.61</v>
      </c>
      <c r="H95" s="15">
        <v>1914154.63</v>
      </c>
      <c r="I95" s="15">
        <v>2800070.13</v>
      </c>
      <c r="J95" s="15">
        <v>3245695</v>
      </c>
      <c r="K95" s="15">
        <v>540003.68000000005</v>
      </c>
      <c r="L95" s="15">
        <v>169513.09</v>
      </c>
      <c r="M95" s="15">
        <v>1717642</v>
      </c>
      <c r="N95" s="15">
        <v>143645.38</v>
      </c>
      <c r="O95" s="15">
        <v>813301.26</v>
      </c>
      <c r="P95" s="15">
        <v>180394.71</v>
      </c>
      <c r="Q95" s="15">
        <v>33396.78</v>
      </c>
      <c r="R95" s="15">
        <v>583352.74</v>
      </c>
      <c r="S95" s="15">
        <v>19710493.18</v>
      </c>
      <c r="T95" s="15">
        <v>16501283</v>
      </c>
      <c r="U95" s="15">
        <v>792090.38</v>
      </c>
      <c r="V95" s="15">
        <v>358067.34</v>
      </c>
      <c r="W95" s="15">
        <v>2368101.29</v>
      </c>
      <c r="X95" s="15">
        <v>1037533.07</v>
      </c>
      <c r="Y95" s="15">
        <v>1170322.47</v>
      </c>
      <c r="Z95" s="15">
        <v>502079.9</v>
      </c>
      <c r="AA95" s="15">
        <v>97510.06</v>
      </c>
      <c r="AB95" s="15">
        <v>1443521.45</v>
      </c>
      <c r="AC95" s="15">
        <v>2572989.17</v>
      </c>
      <c r="AD95" s="15">
        <v>2292938.8199999998</v>
      </c>
      <c r="AE95" s="15">
        <v>280050.34999999998</v>
      </c>
      <c r="AF95" s="15">
        <v>408523.74</v>
      </c>
      <c r="AG95" s="15">
        <v>3675424.91</v>
      </c>
      <c r="AH95" s="15">
        <v>3592496.63</v>
      </c>
      <c r="AI95" s="15">
        <v>82928.28</v>
      </c>
      <c r="AJ95" s="15">
        <v>1193382.3700000001</v>
      </c>
      <c r="AK95" s="15">
        <v>1846135</v>
      </c>
      <c r="AL95" s="15">
        <v>133011.37</v>
      </c>
      <c r="AM95" s="15">
        <v>9907576.1000000015</v>
      </c>
      <c r="AN95" s="15">
        <v>8326436.6900000004</v>
      </c>
      <c r="AO95" s="15">
        <v>1581139.41</v>
      </c>
      <c r="AP95" s="15">
        <v>86701.57</v>
      </c>
      <c r="AQ95" s="15">
        <v>234411.33</v>
      </c>
      <c r="AR95" s="15">
        <v>5124486.43</v>
      </c>
      <c r="AS95" s="15">
        <v>52467741.550000004</v>
      </c>
      <c r="AT95" s="15">
        <v>52349000</v>
      </c>
      <c r="AU95" s="15">
        <v>118741.55</v>
      </c>
      <c r="AV95" s="15">
        <v>11466278.9</v>
      </c>
      <c r="AW95" s="15">
        <v>857484.07</v>
      </c>
      <c r="AX95" s="15">
        <v>305799</v>
      </c>
      <c r="AY95" s="15">
        <v>1430767.45</v>
      </c>
      <c r="AZ95" s="15">
        <v>1928472.11</v>
      </c>
      <c r="BA95" s="15">
        <v>431193.01</v>
      </c>
      <c r="BB95" s="15">
        <v>765248.53</v>
      </c>
      <c r="BC95" s="15">
        <v>5881931.9900000002</v>
      </c>
      <c r="BD95" s="15">
        <v>502704.99</v>
      </c>
      <c r="BE95" s="15">
        <v>811007.49</v>
      </c>
      <c r="BF95" s="15">
        <v>1311379</v>
      </c>
      <c r="BG95" s="15">
        <v>1728483.12</v>
      </c>
      <c r="BH95" s="15">
        <v>1480260.34</v>
      </c>
      <c r="BI95" s="15">
        <v>248222.78</v>
      </c>
      <c r="BJ95" s="15">
        <v>3343073.27</v>
      </c>
      <c r="BK95" s="15">
        <v>2156669.27</v>
      </c>
      <c r="BL95" s="15">
        <v>1186404</v>
      </c>
      <c r="BM95" s="15">
        <v>435050.13</v>
      </c>
      <c r="BN95" s="15">
        <v>1579982.5</v>
      </c>
      <c r="BO95" s="15">
        <v>2955844.19</v>
      </c>
      <c r="BP95" s="15">
        <v>1104425.98</v>
      </c>
      <c r="BQ95" s="15">
        <v>4033894.26</v>
      </c>
      <c r="BR95" s="15">
        <v>642538.06999999995</v>
      </c>
      <c r="BS95" s="15">
        <v>682143.56</v>
      </c>
      <c r="BT95" s="15">
        <v>5196730.3</v>
      </c>
      <c r="BU95" s="15">
        <v>530625.47</v>
      </c>
      <c r="BV95" s="15">
        <v>251137.61</v>
      </c>
      <c r="BW95" s="15">
        <v>1175944.3899999999</v>
      </c>
      <c r="BX95" s="15">
        <v>1004819.45</v>
      </c>
      <c r="BY95" s="15">
        <v>154556.79999999999</v>
      </c>
      <c r="BZ95" s="15">
        <v>16568.14</v>
      </c>
      <c r="CA95" s="15">
        <v>193764.75</v>
      </c>
      <c r="CB95" s="15">
        <v>11522408.319999998</v>
      </c>
      <c r="CC95" s="15">
        <v>10397236.41</v>
      </c>
      <c r="CD95" s="15">
        <v>1125171.9099999999</v>
      </c>
      <c r="CE95" s="15">
        <v>1684692.36</v>
      </c>
      <c r="CF95" s="15">
        <v>259872.94</v>
      </c>
      <c r="CG95" s="15">
        <v>469821.38</v>
      </c>
      <c r="CH95" s="15">
        <v>188781.16</v>
      </c>
      <c r="CI95" s="15">
        <v>732092.88</v>
      </c>
      <c r="CJ95" s="15">
        <v>2672599</v>
      </c>
      <c r="CK95" s="15">
        <v>349410.14</v>
      </c>
      <c r="CL95" s="15">
        <v>44748422.149999991</v>
      </c>
      <c r="CM95" s="15">
        <v>7266577.5899999999</v>
      </c>
      <c r="CN95" s="15">
        <v>6439640</v>
      </c>
      <c r="CO95" s="15">
        <v>327210.42</v>
      </c>
      <c r="CP95" s="15">
        <v>499727.17</v>
      </c>
      <c r="CQ95" s="15">
        <v>544410.11</v>
      </c>
      <c r="CR95" s="15">
        <v>1870175.6</v>
      </c>
      <c r="CS95" s="15">
        <v>894167.32</v>
      </c>
      <c r="CT95" s="15">
        <v>246158.74</v>
      </c>
      <c r="CU95" s="15">
        <v>415379.75</v>
      </c>
      <c r="CV95" s="15">
        <v>227643.89</v>
      </c>
      <c r="CW95" s="15">
        <v>2156813</v>
      </c>
      <c r="CX95" s="15">
        <v>2354429</v>
      </c>
      <c r="CY95" s="15">
        <v>1019418.69</v>
      </c>
      <c r="CZ95" s="15"/>
      <c r="DA95" s="15"/>
    </row>
    <row r="96" spans="1:105" x14ac:dyDescent="0.2">
      <c r="A96" s="1" t="s">
        <v>212</v>
      </c>
      <c r="B96" s="2"/>
      <c r="C96" s="196"/>
      <c r="D96" s="15">
        <v>5098</v>
      </c>
      <c r="E96" s="15">
        <v>59299</v>
      </c>
      <c r="F96" s="15">
        <v>136765</v>
      </c>
      <c r="G96" s="15">
        <v>1350.27</v>
      </c>
      <c r="H96" s="15">
        <v>0</v>
      </c>
      <c r="I96" s="15">
        <v>25538.32</v>
      </c>
      <c r="J96" s="15">
        <v>26664</v>
      </c>
      <c r="K96" s="15">
        <v>8445.6</v>
      </c>
      <c r="L96" s="15">
        <v>10072.84</v>
      </c>
      <c r="M96" s="15">
        <v>79862</v>
      </c>
      <c r="N96" s="15">
        <v>1621.48</v>
      </c>
      <c r="O96" s="15">
        <v>1066.6300000000001</v>
      </c>
      <c r="P96" s="15">
        <v>2700</v>
      </c>
      <c r="Q96" s="15">
        <v>0</v>
      </c>
      <c r="R96" s="15">
        <v>38672.15</v>
      </c>
      <c r="S96" s="15">
        <v>0</v>
      </c>
      <c r="T96" s="15">
        <v>282905</v>
      </c>
      <c r="U96" s="15">
        <v>79963.899999999994</v>
      </c>
      <c r="V96" s="15">
        <v>5225.04</v>
      </c>
      <c r="W96" s="15">
        <v>0</v>
      </c>
      <c r="X96" s="15">
        <v>14035.68</v>
      </c>
      <c r="Y96" s="15">
        <v>64591.5</v>
      </c>
      <c r="Z96" s="15">
        <v>559.72</v>
      </c>
      <c r="AA96" s="15">
        <v>102.6</v>
      </c>
      <c r="AB96" s="15">
        <v>145338.91</v>
      </c>
      <c r="AC96" s="15">
        <v>0</v>
      </c>
      <c r="AD96" s="15">
        <v>0</v>
      </c>
      <c r="AE96" s="15">
        <v>0</v>
      </c>
      <c r="AF96" s="15">
        <v>4868.6400000000003</v>
      </c>
      <c r="AG96" s="15">
        <v>138418.07999999999</v>
      </c>
      <c r="AH96" s="15">
        <v>138418.07999999999</v>
      </c>
      <c r="AI96" s="15">
        <v>0</v>
      </c>
      <c r="AJ96" s="15">
        <v>11606.76</v>
      </c>
      <c r="AK96" s="15">
        <v>69168</v>
      </c>
      <c r="AL96" s="15">
        <v>0</v>
      </c>
      <c r="AM96" s="15">
        <v>166960.62</v>
      </c>
      <c r="AN96" s="15">
        <v>141393.62</v>
      </c>
      <c r="AO96" s="15">
        <v>25567</v>
      </c>
      <c r="AP96" s="15">
        <v>3250.8</v>
      </c>
      <c r="AQ96" s="15">
        <v>2452.5</v>
      </c>
      <c r="AR96" s="15">
        <v>0</v>
      </c>
      <c r="AS96" s="15">
        <v>235000</v>
      </c>
      <c r="AT96" s="15">
        <v>235000</v>
      </c>
      <c r="AU96" s="15">
        <v>0</v>
      </c>
      <c r="AV96" s="15">
        <v>214547.62</v>
      </c>
      <c r="AW96" s="15">
        <v>7893.45</v>
      </c>
      <c r="AX96" s="15">
        <v>25808</v>
      </c>
      <c r="AY96" s="15">
        <v>104768.04</v>
      </c>
      <c r="AZ96" s="15">
        <v>33741.86</v>
      </c>
      <c r="BA96" s="15">
        <v>39697.370000000003</v>
      </c>
      <c r="BB96" s="15">
        <v>0</v>
      </c>
      <c r="BC96" s="15">
        <v>258818.62</v>
      </c>
      <c r="BD96" s="15">
        <v>0</v>
      </c>
      <c r="BE96" s="15">
        <v>0</v>
      </c>
      <c r="BF96" s="15">
        <v>38078.06</v>
      </c>
      <c r="BG96" s="15">
        <v>77457.14</v>
      </c>
      <c r="BH96" s="15">
        <v>70228.7</v>
      </c>
      <c r="BI96" s="15">
        <v>7228.44</v>
      </c>
      <c r="BJ96" s="15">
        <v>54406.21</v>
      </c>
      <c r="BK96" s="15">
        <v>54406.21</v>
      </c>
      <c r="BL96" s="15">
        <v>0</v>
      </c>
      <c r="BM96" s="15">
        <v>2317.14</v>
      </c>
      <c r="BN96" s="15">
        <v>22725.360000000001</v>
      </c>
      <c r="BO96" s="15">
        <v>0</v>
      </c>
      <c r="BP96" s="15">
        <v>24570.28</v>
      </c>
      <c r="BQ96" s="15">
        <v>25806</v>
      </c>
      <c r="BR96" s="15">
        <v>6477.79</v>
      </c>
      <c r="BS96" s="15">
        <v>19687.78</v>
      </c>
      <c r="BT96" s="15">
        <v>24390.720000000001</v>
      </c>
      <c r="BU96" s="15">
        <v>2903.4</v>
      </c>
      <c r="BV96" s="15">
        <v>0</v>
      </c>
      <c r="BW96" s="15">
        <v>54930.28</v>
      </c>
      <c r="BX96" s="15">
        <v>44064.24</v>
      </c>
      <c r="BY96" s="15">
        <v>8918.16</v>
      </c>
      <c r="BZ96" s="15">
        <v>1947.88</v>
      </c>
      <c r="CA96" s="15">
        <v>3041.88</v>
      </c>
      <c r="CB96" s="15">
        <v>448179.88</v>
      </c>
      <c r="CC96" s="15">
        <v>419731.42</v>
      </c>
      <c r="CD96" s="15">
        <v>28448.46</v>
      </c>
      <c r="CE96" s="15">
        <v>51159.19</v>
      </c>
      <c r="CF96" s="15">
        <v>2244.0300000000002</v>
      </c>
      <c r="CG96" s="15">
        <v>13132</v>
      </c>
      <c r="CH96" s="15">
        <v>21138.84</v>
      </c>
      <c r="CI96" s="15">
        <v>2346.8200000000002</v>
      </c>
      <c r="CJ96" s="15">
        <v>27479</v>
      </c>
      <c r="CK96" s="15">
        <v>-107.82</v>
      </c>
      <c r="CL96" s="15">
        <v>2845633.3</v>
      </c>
      <c r="CM96" s="15">
        <v>40470.49</v>
      </c>
      <c r="CN96" s="15">
        <v>30993</v>
      </c>
      <c r="CO96" s="15">
        <v>467.01</v>
      </c>
      <c r="CP96" s="15">
        <v>9010.48</v>
      </c>
      <c r="CQ96" s="15">
        <v>7137.72</v>
      </c>
      <c r="CR96" s="15">
        <v>144992.07</v>
      </c>
      <c r="CS96" s="15">
        <v>0</v>
      </c>
      <c r="CT96" s="15">
        <v>5708.88</v>
      </c>
      <c r="CU96" s="15">
        <v>-408.24</v>
      </c>
      <c r="CV96" s="15">
        <v>6968.88</v>
      </c>
      <c r="CW96" s="15">
        <v>66034</v>
      </c>
      <c r="CX96" s="15">
        <v>33720</v>
      </c>
      <c r="CY96" s="15">
        <v>24415.01</v>
      </c>
      <c r="CZ96" s="15"/>
      <c r="DA96" s="15"/>
    </row>
    <row r="97" spans="1:105" x14ac:dyDescent="0.2">
      <c r="A97" s="1" t="s">
        <v>240</v>
      </c>
      <c r="B97" s="2"/>
      <c r="C97" s="196"/>
      <c r="D97" s="15">
        <v>0</v>
      </c>
      <c r="E97" s="15">
        <v>193245</v>
      </c>
      <c r="F97" s="15">
        <v>106097</v>
      </c>
      <c r="G97" s="15">
        <v>50000</v>
      </c>
      <c r="H97" s="15">
        <v>122081</v>
      </c>
      <c r="I97" s="15">
        <v>117056.97</v>
      </c>
      <c r="J97" s="15">
        <v>152387</v>
      </c>
      <c r="K97" s="15">
        <v>8743.07</v>
      </c>
      <c r="L97" s="15">
        <v>0</v>
      </c>
      <c r="M97" s="15">
        <v>146314</v>
      </c>
      <c r="N97" s="15">
        <v>41480.35</v>
      </c>
      <c r="O97" s="15">
        <v>54258.2</v>
      </c>
      <c r="P97" s="15">
        <v>2765.9</v>
      </c>
      <c r="Q97" s="15">
        <v>0</v>
      </c>
      <c r="R97" s="15">
        <v>37906.730000000003</v>
      </c>
      <c r="S97" s="15">
        <v>614829.17000000004</v>
      </c>
      <c r="T97" s="15">
        <v>1606041</v>
      </c>
      <c r="U97" s="15">
        <v>94692.27</v>
      </c>
      <c r="V97" s="15">
        <v>3500</v>
      </c>
      <c r="W97" s="15">
        <v>43.09</v>
      </c>
      <c r="X97" s="15">
        <v>116094.3</v>
      </c>
      <c r="Y97" s="15">
        <v>31163.86</v>
      </c>
      <c r="Z97" s="15">
        <v>0</v>
      </c>
      <c r="AA97" s="15">
        <v>7588.05</v>
      </c>
      <c r="AB97" s="15">
        <v>41279.18</v>
      </c>
      <c r="AC97" s="15">
        <v>337279.14</v>
      </c>
      <c r="AD97" s="15">
        <v>330862.96999999997</v>
      </c>
      <c r="AE97" s="15">
        <v>6416.17</v>
      </c>
      <c r="AF97" s="15">
        <v>3825.48</v>
      </c>
      <c r="AG97" s="15">
        <v>58784.28</v>
      </c>
      <c r="AH97" s="15">
        <v>58784.28</v>
      </c>
      <c r="AI97" s="15">
        <v>0</v>
      </c>
      <c r="AJ97" s="15">
        <v>146566.37</v>
      </c>
      <c r="AK97" s="15">
        <v>26588</v>
      </c>
      <c r="AL97" s="15">
        <v>0</v>
      </c>
      <c r="AM97" s="15">
        <v>1323472.05</v>
      </c>
      <c r="AN97" s="15">
        <v>1121859.6100000001</v>
      </c>
      <c r="AO97" s="15">
        <v>201612.44</v>
      </c>
      <c r="AP97" s="15">
        <v>2443.2399999999998</v>
      </c>
      <c r="AQ97" s="15">
        <v>8835.11</v>
      </c>
      <c r="AR97" s="15">
        <v>306046.43</v>
      </c>
      <c r="AS97" s="15">
        <v>9711307.4000000004</v>
      </c>
      <c r="AT97" s="15">
        <v>9704000</v>
      </c>
      <c r="AU97" s="15">
        <v>7307.4</v>
      </c>
      <c r="AV97" s="15">
        <v>1795260.75</v>
      </c>
      <c r="AW97" s="15">
        <v>35298.33</v>
      </c>
      <c r="AX97" s="15">
        <v>20996</v>
      </c>
      <c r="AY97" s="15">
        <v>95865.32</v>
      </c>
      <c r="AZ97" s="15">
        <v>219980.86</v>
      </c>
      <c r="BA97" s="15">
        <v>134812.92000000001</v>
      </c>
      <c r="BB97" s="15">
        <v>0</v>
      </c>
      <c r="BC97" s="15">
        <v>1359536.75</v>
      </c>
      <c r="BD97" s="15">
        <v>17914.810000000001</v>
      </c>
      <c r="BE97" s="15">
        <v>0</v>
      </c>
      <c r="BF97" s="15">
        <v>17187.03</v>
      </c>
      <c r="BG97" s="15">
        <v>15712.6</v>
      </c>
      <c r="BH97" s="15">
        <v>19875.48</v>
      </c>
      <c r="BI97" s="15">
        <v>-4162.88</v>
      </c>
      <c r="BJ97" s="15">
        <v>208139.66</v>
      </c>
      <c r="BK97" s="15">
        <v>75668.66</v>
      </c>
      <c r="BL97" s="15">
        <v>132471</v>
      </c>
      <c r="BM97" s="15">
        <v>20619.419999999998</v>
      </c>
      <c r="BN97" s="15">
        <v>44860.38</v>
      </c>
      <c r="BO97" s="15">
        <v>70530.58</v>
      </c>
      <c r="BP97" s="15">
        <v>81277.960000000006</v>
      </c>
      <c r="BQ97" s="15">
        <v>130391.16</v>
      </c>
      <c r="BR97" s="15">
        <v>22534.67</v>
      </c>
      <c r="BS97" s="15">
        <v>199830.68</v>
      </c>
      <c r="BT97" s="15">
        <v>396245.8</v>
      </c>
      <c r="BU97" s="15">
        <v>62986.64</v>
      </c>
      <c r="BV97" s="15">
        <v>0</v>
      </c>
      <c r="BW97" s="15">
        <v>75368.84</v>
      </c>
      <c r="BX97" s="15">
        <v>64825.37</v>
      </c>
      <c r="BY97" s="15">
        <v>5311.71</v>
      </c>
      <c r="BZ97" s="15">
        <v>5231.76</v>
      </c>
      <c r="CA97" s="15">
        <v>62547.12</v>
      </c>
      <c r="CB97" s="15">
        <v>985476.63</v>
      </c>
      <c r="CC97" s="15">
        <v>905563.44</v>
      </c>
      <c r="CD97" s="15">
        <v>79913.19</v>
      </c>
      <c r="CE97" s="15">
        <v>260875.23</v>
      </c>
      <c r="CF97" s="15">
        <v>21592.67</v>
      </c>
      <c r="CG97" s="15">
        <v>26137.46</v>
      </c>
      <c r="CH97" s="15">
        <v>35824.28</v>
      </c>
      <c r="CI97" s="15">
        <v>32000</v>
      </c>
      <c r="CJ97" s="15">
        <v>339610</v>
      </c>
      <c r="CK97" s="15">
        <v>-78.12</v>
      </c>
      <c r="CL97" s="15">
        <v>11101941.939999999</v>
      </c>
      <c r="CM97" s="15">
        <v>915080.48</v>
      </c>
      <c r="CN97" s="15">
        <v>866510</v>
      </c>
      <c r="CO97" s="15">
        <v>9606.14</v>
      </c>
      <c r="CP97" s="15">
        <v>38964.339999999997</v>
      </c>
      <c r="CQ97" s="15">
        <v>0</v>
      </c>
      <c r="CR97" s="15">
        <v>101326.51</v>
      </c>
      <c r="CS97" s="15">
        <v>36040.239999999998</v>
      </c>
      <c r="CT97" s="15">
        <v>98059.6</v>
      </c>
      <c r="CU97" s="15">
        <v>0</v>
      </c>
      <c r="CV97" s="15">
        <v>8391.83</v>
      </c>
      <c r="CW97" s="15">
        <v>99490</v>
      </c>
      <c r="CX97" s="15">
        <v>121307</v>
      </c>
      <c r="CY97" s="15">
        <v>12846.2</v>
      </c>
      <c r="CZ97" s="15"/>
      <c r="DA97" s="15"/>
    </row>
    <row r="98" spans="1:105" x14ac:dyDescent="0.2">
      <c r="A98" s="1" t="s">
        <v>231</v>
      </c>
      <c r="B98" s="2"/>
      <c r="C98" s="196"/>
      <c r="D98" s="15">
        <v>2187</v>
      </c>
      <c r="E98" s="15">
        <v>0</v>
      </c>
      <c r="F98" s="15">
        <v>32181</v>
      </c>
      <c r="G98" s="15">
        <v>12787.58</v>
      </c>
      <c r="H98" s="15">
        <v>0</v>
      </c>
      <c r="I98" s="15">
        <v>25935.85</v>
      </c>
      <c r="J98" s="15">
        <v>0</v>
      </c>
      <c r="K98" s="15">
        <v>2924.3</v>
      </c>
      <c r="L98" s="15">
        <v>0</v>
      </c>
      <c r="M98" s="15">
        <v>16760</v>
      </c>
      <c r="N98" s="15">
        <v>714.2</v>
      </c>
      <c r="O98" s="15">
        <v>0</v>
      </c>
      <c r="P98" s="15">
        <v>0</v>
      </c>
      <c r="Q98" s="15">
        <v>0</v>
      </c>
      <c r="R98" s="15">
        <v>2217.52</v>
      </c>
      <c r="S98" s="15">
        <v>0</v>
      </c>
      <c r="T98" s="15">
        <v>43989</v>
      </c>
      <c r="U98" s="15">
        <v>7583.16</v>
      </c>
      <c r="V98" s="15">
        <v>326.3</v>
      </c>
      <c r="W98" s="15">
        <v>1650</v>
      </c>
      <c r="X98" s="15">
        <v>59</v>
      </c>
      <c r="Y98" s="15">
        <v>1190.46</v>
      </c>
      <c r="Z98" s="15">
        <v>3583.66</v>
      </c>
      <c r="AA98" s="15">
        <v>0</v>
      </c>
      <c r="AB98" s="15">
        <v>8793.07</v>
      </c>
      <c r="AC98" s="15">
        <v>40340.57</v>
      </c>
      <c r="AD98" s="15">
        <v>39802.51</v>
      </c>
      <c r="AE98" s="15">
        <v>538.05999999999995</v>
      </c>
      <c r="AF98" s="15">
        <v>14989.54</v>
      </c>
      <c r="AG98" s="15">
        <v>180042.98</v>
      </c>
      <c r="AH98" s="15">
        <v>179564.45</v>
      </c>
      <c r="AI98" s="15">
        <v>478.53</v>
      </c>
      <c r="AJ98" s="15">
        <v>0</v>
      </c>
      <c r="AK98" s="15">
        <v>0</v>
      </c>
      <c r="AL98" s="15">
        <v>1093.2</v>
      </c>
      <c r="AM98" s="15">
        <v>100392.02</v>
      </c>
      <c r="AN98" s="15">
        <v>97958.81</v>
      </c>
      <c r="AO98" s="15">
        <v>2433.21</v>
      </c>
      <c r="AP98" s="15">
        <v>0</v>
      </c>
      <c r="AQ98" s="15">
        <v>0</v>
      </c>
      <c r="AR98" s="15">
        <v>22929.96</v>
      </c>
      <c r="AS98" s="15">
        <v>914000</v>
      </c>
      <c r="AT98" s="15">
        <v>914000</v>
      </c>
      <c r="AU98" s="15">
        <v>0</v>
      </c>
      <c r="AV98" s="15">
        <v>298000</v>
      </c>
      <c r="AW98" s="15">
        <v>406.7</v>
      </c>
      <c r="AX98" s="15">
        <v>695</v>
      </c>
      <c r="AY98" s="15">
        <v>20642.38</v>
      </c>
      <c r="AZ98" s="15">
        <v>0</v>
      </c>
      <c r="BA98" s="15">
        <v>1368.15</v>
      </c>
      <c r="BB98" s="15">
        <v>10145.39</v>
      </c>
      <c r="BC98" s="15">
        <v>-64834.38</v>
      </c>
      <c r="BD98" s="15">
        <v>105.84</v>
      </c>
      <c r="BE98" s="15">
        <v>0</v>
      </c>
      <c r="BF98" s="15">
        <v>10213.280000000001</v>
      </c>
      <c r="BG98" s="15">
        <v>25975.86</v>
      </c>
      <c r="BH98" s="15">
        <v>24285.45</v>
      </c>
      <c r="BI98" s="15">
        <v>1690.41</v>
      </c>
      <c r="BJ98" s="15">
        <v>55474.3</v>
      </c>
      <c r="BK98" s="15">
        <v>52713.3</v>
      </c>
      <c r="BL98" s="15">
        <v>2761</v>
      </c>
      <c r="BM98" s="15">
        <v>1299.3900000000001</v>
      </c>
      <c r="BN98" s="15">
        <v>15402.13</v>
      </c>
      <c r="BO98" s="15">
        <v>32319.91</v>
      </c>
      <c r="BP98" s="15">
        <v>4408.99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57975.76</v>
      </c>
      <c r="BX98" s="15">
        <v>52360.54</v>
      </c>
      <c r="BY98" s="15">
        <v>2951.83</v>
      </c>
      <c r="BZ98" s="15">
        <v>2663.39</v>
      </c>
      <c r="CA98" s="15">
        <v>167</v>
      </c>
      <c r="CB98" s="15">
        <v>27506.92</v>
      </c>
      <c r="CC98" s="15">
        <v>8838.34</v>
      </c>
      <c r="CD98" s="15">
        <v>18668.580000000002</v>
      </c>
      <c r="CE98" s="15">
        <v>0</v>
      </c>
      <c r="CF98" s="15">
        <v>0</v>
      </c>
      <c r="CG98" s="15">
        <v>2865</v>
      </c>
      <c r="CH98" s="15">
        <v>485.78</v>
      </c>
      <c r="CI98" s="15">
        <v>1928.61</v>
      </c>
      <c r="CJ98" s="15">
        <v>145633</v>
      </c>
      <c r="CK98" s="15">
        <v>2898.35</v>
      </c>
      <c r="CL98" s="15">
        <v>0</v>
      </c>
      <c r="CM98" s="15">
        <v>16373.3</v>
      </c>
      <c r="CN98" s="15">
        <v>10651</v>
      </c>
      <c r="CO98" s="15">
        <v>0</v>
      </c>
      <c r="CP98" s="15">
        <v>5722.3</v>
      </c>
      <c r="CQ98" s="15">
        <v>0</v>
      </c>
      <c r="CR98" s="15">
        <v>0</v>
      </c>
      <c r="CS98" s="15">
        <v>244.16</v>
      </c>
      <c r="CT98" s="15">
        <v>773.91</v>
      </c>
      <c r="CU98" s="15">
        <v>1190.05</v>
      </c>
      <c r="CV98" s="15">
        <v>204.36</v>
      </c>
      <c r="CW98" s="15">
        <v>272</v>
      </c>
      <c r="CX98" s="15">
        <v>0</v>
      </c>
      <c r="CY98" s="15">
        <v>130</v>
      </c>
      <c r="CZ98" s="15"/>
      <c r="DA98" s="15"/>
    </row>
    <row r="99" spans="1:105" x14ac:dyDescent="0.2">
      <c r="A99" s="1" t="s">
        <v>232</v>
      </c>
      <c r="B99" s="2"/>
      <c r="C99" s="196"/>
      <c r="D99" s="15">
        <v>0</v>
      </c>
      <c r="E99" s="15">
        <v>18676</v>
      </c>
      <c r="F99" s="15">
        <v>1710</v>
      </c>
      <c r="G99" s="15">
        <v>0</v>
      </c>
      <c r="H99" s="15">
        <v>0</v>
      </c>
      <c r="I99" s="15">
        <v>22773.25</v>
      </c>
      <c r="J99" s="15">
        <v>0</v>
      </c>
      <c r="K99" s="15">
        <v>200</v>
      </c>
      <c r="L99" s="15">
        <v>0</v>
      </c>
      <c r="M99" s="15">
        <v>80000</v>
      </c>
      <c r="N99" s="15">
        <v>0</v>
      </c>
      <c r="O99" s="15">
        <v>0</v>
      </c>
      <c r="P99" s="15">
        <v>399.5</v>
      </c>
      <c r="Q99" s="15">
        <v>0</v>
      </c>
      <c r="R99" s="15">
        <v>25</v>
      </c>
      <c r="S99" s="15">
        <v>0</v>
      </c>
      <c r="T99" s="15">
        <v>20337</v>
      </c>
      <c r="U99" s="15">
        <v>0</v>
      </c>
      <c r="V99" s="15">
        <v>500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480</v>
      </c>
      <c r="AC99" s="15">
        <v>84548.82</v>
      </c>
      <c r="AD99" s="15">
        <v>84548.82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4514.75</v>
      </c>
      <c r="AN99" s="15">
        <v>0</v>
      </c>
      <c r="AO99" s="15">
        <v>4514.75</v>
      </c>
      <c r="AP99" s="15">
        <v>0</v>
      </c>
      <c r="AQ99" s="15">
        <v>0</v>
      </c>
      <c r="AR99" s="15">
        <v>450</v>
      </c>
      <c r="AS99" s="15">
        <v>788000</v>
      </c>
      <c r="AT99" s="15">
        <v>788000</v>
      </c>
      <c r="AU99" s="15">
        <v>0</v>
      </c>
      <c r="AV99" s="15">
        <v>0</v>
      </c>
      <c r="AW99" s="15">
        <v>756.14</v>
      </c>
      <c r="AX99" s="15">
        <v>150</v>
      </c>
      <c r="AY99" s="15">
        <v>2517.1</v>
      </c>
      <c r="AZ99" s="15">
        <v>6550</v>
      </c>
      <c r="BA99" s="15">
        <v>850</v>
      </c>
      <c r="BB99" s="15">
        <v>0</v>
      </c>
      <c r="BC99" s="15">
        <v>600</v>
      </c>
      <c r="BD99" s="15">
        <v>0</v>
      </c>
      <c r="BE99" s="15">
        <v>650</v>
      </c>
      <c r="BF99" s="15">
        <v>0</v>
      </c>
      <c r="BG99" s="15">
        <v>180.82</v>
      </c>
      <c r="BH99" s="15">
        <v>0</v>
      </c>
      <c r="BI99" s="15">
        <v>180.82</v>
      </c>
      <c r="BJ99" s="15">
        <v>1276</v>
      </c>
      <c r="BK99" s="15">
        <v>1276</v>
      </c>
      <c r="BL99" s="15">
        <v>0</v>
      </c>
      <c r="BM99" s="15">
        <v>0</v>
      </c>
      <c r="BN99" s="15">
        <v>6566.67</v>
      </c>
      <c r="BO99" s="15">
        <v>0</v>
      </c>
      <c r="BP99" s="15">
        <v>60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42581.21</v>
      </c>
      <c r="CC99" s="15">
        <v>42581.21</v>
      </c>
      <c r="CD99" s="15">
        <v>0</v>
      </c>
      <c r="CE99" s="15">
        <v>0</v>
      </c>
      <c r="CF99" s="15">
        <v>0</v>
      </c>
      <c r="CG99" s="15">
        <v>380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200</v>
      </c>
      <c r="CN99" s="15">
        <v>0</v>
      </c>
      <c r="CO99" s="15">
        <v>0</v>
      </c>
      <c r="CP99" s="15">
        <v>200</v>
      </c>
      <c r="CQ99" s="15">
        <v>0</v>
      </c>
      <c r="CR99" s="15">
        <v>0</v>
      </c>
      <c r="CS99" s="15">
        <v>1475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500</v>
      </c>
      <c r="CZ99" s="15"/>
      <c r="DA99" s="15"/>
    </row>
    <row r="100" spans="1:105" x14ac:dyDescent="0.2">
      <c r="A100" s="1" t="s">
        <v>233</v>
      </c>
      <c r="B100" s="2"/>
      <c r="C100" s="196"/>
      <c r="D100" s="15">
        <v>200588</v>
      </c>
      <c r="E100" s="15">
        <v>5813292</v>
      </c>
      <c r="F100" s="15">
        <v>2873504</v>
      </c>
      <c r="G100" s="15">
        <v>698613.74</v>
      </c>
      <c r="H100" s="15">
        <v>1925441</v>
      </c>
      <c r="I100" s="15">
        <v>5195739.28</v>
      </c>
      <c r="J100" s="15">
        <v>4490645</v>
      </c>
      <c r="K100" s="15">
        <v>464029.11</v>
      </c>
      <c r="L100" s="15">
        <v>39855.129999999997</v>
      </c>
      <c r="M100" s="15">
        <v>2589054</v>
      </c>
      <c r="N100" s="15">
        <v>46139.13</v>
      </c>
      <c r="O100" s="15">
        <v>786449.64</v>
      </c>
      <c r="P100" s="15">
        <v>94115.79</v>
      </c>
      <c r="Q100" s="15">
        <v>0</v>
      </c>
      <c r="R100" s="15">
        <v>694112.11</v>
      </c>
      <c r="S100" s="15">
        <v>26258868.620000001</v>
      </c>
      <c r="T100" s="15">
        <v>7728960</v>
      </c>
      <c r="U100" s="15">
        <v>804129.42</v>
      </c>
      <c r="V100" s="15">
        <v>222382</v>
      </c>
      <c r="W100" s="15">
        <v>1203079.23</v>
      </c>
      <c r="X100" s="15">
        <v>1939154.66</v>
      </c>
      <c r="Y100" s="15">
        <v>1657837.45</v>
      </c>
      <c r="Z100" s="15">
        <v>328189.19</v>
      </c>
      <c r="AA100" s="15">
        <v>0</v>
      </c>
      <c r="AB100" s="15">
        <v>2595572.2400000002</v>
      </c>
      <c r="AC100" s="15">
        <v>4095866.94</v>
      </c>
      <c r="AD100" s="15">
        <v>3874304.32</v>
      </c>
      <c r="AE100" s="15">
        <v>221562.62</v>
      </c>
      <c r="AF100" s="15">
        <v>662196.04</v>
      </c>
      <c r="AG100" s="15">
        <v>5049964.6900000004</v>
      </c>
      <c r="AH100" s="15">
        <v>4958559.16</v>
      </c>
      <c r="AI100" s="15">
        <v>91405.53</v>
      </c>
      <c r="AJ100" s="15">
        <v>1928390.53</v>
      </c>
      <c r="AK100" s="15">
        <v>1768393</v>
      </c>
      <c r="AL100" s="15">
        <v>172926.55</v>
      </c>
      <c r="AM100" s="15">
        <v>17001949.309999999</v>
      </c>
      <c r="AN100" s="15">
        <v>13136514.369999999</v>
      </c>
      <c r="AO100" s="15">
        <v>3865434.94</v>
      </c>
      <c r="AP100" s="15">
        <v>54985.09</v>
      </c>
      <c r="AQ100" s="15">
        <v>167303.51999999999</v>
      </c>
      <c r="AR100" s="15">
        <v>12693757.220000001</v>
      </c>
      <c r="AS100" s="15">
        <v>170067740.09</v>
      </c>
      <c r="AT100" s="15">
        <v>169975000</v>
      </c>
      <c r="AU100" s="15">
        <v>92740.09</v>
      </c>
      <c r="AV100" s="15">
        <v>23431728.52</v>
      </c>
      <c r="AW100" s="15">
        <v>1440711.58</v>
      </c>
      <c r="AX100" s="15">
        <v>432896</v>
      </c>
      <c r="AY100" s="15">
        <v>1389432.67</v>
      </c>
      <c r="AZ100" s="15">
        <v>7184857.1600000001</v>
      </c>
      <c r="BA100" s="15">
        <v>662165.6</v>
      </c>
      <c r="BB100" s="15">
        <v>764954.37</v>
      </c>
      <c r="BC100" s="15">
        <v>10886415.07</v>
      </c>
      <c r="BD100" s="15">
        <v>504618.04</v>
      </c>
      <c r="BE100" s="15">
        <v>495297.92</v>
      </c>
      <c r="BF100" s="15">
        <v>1720527.92</v>
      </c>
      <c r="BG100" s="15">
        <v>2789372.64</v>
      </c>
      <c r="BH100" s="15">
        <v>2551080.23</v>
      </c>
      <c r="BI100" s="15">
        <v>238292.41</v>
      </c>
      <c r="BJ100" s="15">
        <v>5736111.3300000001</v>
      </c>
      <c r="BK100" s="15">
        <v>2866238.33</v>
      </c>
      <c r="BL100" s="15">
        <v>2869873</v>
      </c>
      <c r="BM100" s="15">
        <v>1003589.76</v>
      </c>
      <c r="BN100" s="15">
        <v>2064771.05</v>
      </c>
      <c r="BO100" s="15">
        <v>2266176.37</v>
      </c>
      <c r="BP100" s="15">
        <v>367029.68</v>
      </c>
      <c r="BQ100" s="15">
        <v>9943269.8100000005</v>
      </c>
      <c r="BR100" s="15">
        <v>811303.38</v>
      </c>
      <c r="BS100" s="15">
        <v>1298982.96</v>
      </c>
      <c r="BT100" s="15">
        <v>3079079.54</v>
      </c>
      <c r="BU100" s="15">
        <v>557579.53</v>
      </c>
      <c r="BV100" s="15">
        <v>325647.01</v>
      </c>
      <c r="BW100" s="15">
        <v>2377167.85</v>
      </c>
      <c r="BX100" s="15">
        <v>2287624.6</v>
      </c>
      <c r="BY100" s="15">
        <v>68042.73</v>
      </c>
      <c r="BZ100" s="15">
        <v>21500.52</v>
      </c>
      <c r="CA100" s="15">
        <v>3028.64</v>
      </c>
      <c r="CB100" s="15">
        <v>24705866.420000002</v>
      </c>
      <c r="CC100" s="15">
        <v>23161281.030000001</v>
      </c>
      <c r="CD100" s="15">
        <v>1544585.39</v>
      </c>
      <c r="CE100" s="15">
        <v>2490112.91</v>
      </c>
      <c r="CF100" s="15">
        <v>349269.84</v>
      </c>
      <c r="CG100" s="15">
        <v>146008.26999999999</v>
      </c>
      <c r="CH100" s="15">
        <v>199657.38</v>
      </c>
      <c r="CI100" s="15">
        <v>988309.07</v>
      </c>
      <c r="CJ100" s="15">
        <v>3974007</v>
      </c>
      <c r="CK100" s="15">
        <v>292623.09000000003</v>
      </c>
      <c r="CL100" s="15">
        <v>121993909.73</v>
      </c>
      <c r="CM100" s="15">
        <v>8193237.6399999997</v>
      </c>
      <c r="CN100" s="15">
        <v>7615179</v>
      </c>
      <c r="CO100" s="15">
        <v>111707.67</v>
      </c>
      <c r="CP100" s="15">
        <v>466350.97</v>
      </c>
      <c r="CQ100" s="15">
        <v>467289.41</v>
      </c>
      <c r="CR100" s="15">
        <v>5153482.53</v>
      </c>
      <c r="CS100" s="15">
        <v>1187764.69</v>
      </c>
      <c r="CT100" s="15">
        <v>228534.35</v>
      </c>
      <c r="CU100" s="15">
        <v>188245</v>
      </c>
      <c r="CV100" s="15">
        <v>148151</v>
      </c>
      <c r="CW100" s="15">
        <v>1013685</v>
      </c>
      <c r="CX100" s="15">
        <v>3248621.64</v>
      </c>
      <c r="CY100" s="15">
        <v>1379909.82</v>
      </c>
      <c r="CZ100" s="15"/>
      <c r="DA100" s="15"/>
    </row>
    <row r="101" spans="1:105" x14ac:dyDescent="0.2">
      <c r="A101" s="1" t="s">
        <v>234</v>
      </c>
      <c r="B101" s="2"/>
      <c r="C101" s="196"/>
      <c r="D101" s="15">
        <v>0</v>
      </c>
      <c r="E101" s="15">
        <v>0</v>
      </c>
      <c r="F101" s="15">
        <v>0</v>
      </c>
      <c r="G101" s="15">
        <v>4510.32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51504.959999999999</v>
      </c>
      <c r="Y101" s="15">
        <v>150167.44</v>
      </c>
      <c r="Z101" s="15">
        <v>0</v>
      </c>
      <c r="AA101" s="15">
        <v>35210.160000000003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-303937.99</v>
      </c>
      <c r="AH101" s="15">
        <v>-303937.99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-132.6</v>
      </c>
      <c r="AT101" s="15">
        <v>0</v>
      </c>
      <c r="AU101" s="15">
        <v>-132.6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-14.37</v>
      </c>
      <c r="BF101" s="15">
        <v>0</v>
      </c>
      <c r="BG101" s="15">
        <v>-400.49</v>
      </c>
      <c r="BH101" s="15">
        <v>0</v>
      </c>
      <c r="BI101" s="15">
        <v>-400.49</v>
      </c>
      <c r="BJ101" s="15">
        <v>0</v>
      </c>
      <c r="BK101" s="15">
        <v>0</v>
      </c>
      <c r="BL101" s="15">
        <v>0</v>
      </c>
      <c r="BM101" s="15">
        <v>0</v>
      </c>
      <c r="BN101" s="15">
        <v>178684.16</v>
      </c>
      <c r="BO101" s="15">
        <v>0</v>
      </c>
      <c r="BP101" s="15">
        <v>9340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135231.66</v>
      </c>
      <c r="CB101" s="15">
        <v>0</v>
      </c>
      <c r="CC101" s="15">
        <v>0</v>
      </c>
      <c r="CD101" s="15">
        <v>0</v>
      </c>
      <c r="CE101" s="15">
        <v>-34222.75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21150</v>
      </c>
      <c r="CX101" s="15">
        <v>0</v>
      </c>
      <c r="CY101" s="15">
        <v>0</v>
      </c>
      <c r="CZ101" s="15"/>
      <c r="DA101" s="15"/>
    </row>
    <row r="102" spans="1:105" x14ac:dyDescent="0.2">
      <c r="A102" s="1" t="s">
        <v>235</v>
      </c>
      <c r="B102" s="2"/>
      <c r="C102" s="196"/>
      <c r="D102" s="15">
        <v>66633</v>
      </c>
      <c r="E102" s="15">
        <v>3466978</v>
      </c>
      <c r="F102" s="15">
        <v>1649342</v>
      </c>
      <c r="G102" s="15">
        <v>342222.51</v>
      </c>
      <c r="H102" s="15">
        <v>2197829</v>
      </c>
      <c r="I102" s="15">
        <v>3112565.65</v>
      </c>
      <c r="J102" s="15">
        <v>1786667</v>
      </c>
      <c r="K102" s="15">
        <v>224160.67</v>
      </c>
      <c r="L102" s="15">
        <v>198811.53</v>
      </c>
      <c r="M102" s="15">
        <v>1697454</v>
      </c>
      <c r="N102" s="15">
        <v>30169.89</v>
      </c>
      <c r="O102" s="15">
        <v>336479.26</v>
      </c>
      <c r="P102" s="15">
        <v>1822.86</v>
      </c>
      <c r="Q102" s="15">
        <v>0</v>
      </c>
      <c r="R102" s="15">
        <v>92889.9</v>
      </c>
      <c r="S102" s="15">
        <v>18024989.850000001</v>
      </c>
      <c r="T102" s="15">
        <v>5234577</v>
      </c>
      <c r="U102" s="15">
        <v>685127.48</v>
      </c>
      <c r="V102" s="15">
        <v>1507.28</v>
      </c>
      <c r="W102" s="15">
        <v>795568.65</v>
      </c>
      <c r="X102" s="15">
        <v>1058245.82</v>
      </c>
      <c r="Y102" s="15">
        <v>844044.98</v>
      </c>
      <c r="Z102" s="15">
        <v>196.82</v>
      </c>
      <c r="AA102" s="15">
        <v>1325.72</v>
      </c>
      <c r="AB102" s="15">
        <v>1244757.8700000001</v>
      </c>
      <c r="AC102" s="15">
        <v>3966769.5</v>
      </c>
      <c r="AD102" s="15">
        <v>3965504.02</v>
      </c>
      <c r="AE102" s="15">
        <v>1265.48</v>
      </c>
      <c r="AF102" s="15">
        <v>269897.81</v>
      </c>
      <c r="AG102" s="15">
        <v>2230472.2799999998</v>
      </c>
      <c r="AH102" s="15">
        <v>2183588.4900000002</v>
      </c>
      <c r="AI102" s="15">
        <v>46883.79</v>
      </c>
      <c r="AJ102" s="15">
        <v>1080444.08</v>
      </c>
      <c r="AK102" s="15">
        <v>808147</v>
      </c>
      <c r="AL102" s="15">
        <v>22106.81</v>
      </c>
      <c r="AM102" s="15">
        <v>10840929.799999999</v>
      </c>
      <c r="AN102" s="15">
        <v>9648207.8599999994</v>
      </c>
      <c r="AO102" s="15">
        <v>1192721.94</v>
      </c>
      <c r="AP102" s="15">
        <v>23812.34</v>
      </c>
      <c r="AQ102" s="15">
        <v>98838.92</v>
      </c>
      <c r="AR102" s="15">
        <v>9440734.8199999984</v>
      </c>
      <c r="AS102" s="15">
        <v>118668737.46000001</v>
      </c>
      <c r="AT102" s="15">
        <v>118668000</v>
      </c>
      <c r="AU102" s="15">
        <v>737.46</v>
      </c>
      <c r="AV102" s="15">
        <v>10958275.57</v>
      </c>
      <c r="AW102" s="15">
        <v>1000256.84</v>
      </c>
      <c r="AX102" s="15">
        <v>117634</v>
      </c>
      <c r="AY102" s="15">
        <v>886076.19</v>
      </c>
      <c r="AZ102" s="15">
        <v>3715810.2</v>
      </c>
      <c r="BA102" s="15">
        <v>568458.23</v>
      </c>
      <c r="BB102" s="15">
        <v>245198.06</v>
      </c>
      <c r="BC102" s="15">
        <v>608259.24</v>
      </c>
      <c r="BD102" s="15">
        <v>341417.24</v>
      </c>
      <c r="BE102" s="15">
        <v>151565.48000000001</v>
      </c>
      <c r="BF102" s="15">
        <v>1117229.5</v>
      </c>
      <c r="BG102" s="15">
        <v>1856233.66</v>
      </c>
      <c r="BH102" s="15">
        <v>1644230.15</v>
      </c>
      <c r="BI102" s="15">
        <v>212003.51</v>
      </c>
      <c r="BJ102" s="15">
        <v>1965421.7</v>
      </c>
      <c r="BK102" s="15">
        <v>1255354.7</v>
      </c>
      <c r="BL102" s="15">
        <v>710067</v>
      </c>
      <c r="BM102" s="15">
        <v>541615.09</v>
      </c>
      <c r="BN102" s="15">
        <v>506268.27</v>
      </c>
      <c r="BO102" s="15">
        <v>987799.75</v>
      </c>
      <c r="BP102" s="15">
        <v>143831.18</v>
      </c>
      <c r="BQ102" s="15">
        <v>3391256.41</v>
      </c>
      <c r="BR102" s="15">
        <v>500809.29</v>
      </c>
      <c r="BS102" s="15">
        <v>707169.17</v>
      </c>
      <c r="BT102" s="15">
        <v>1113117.71</v>
      </c>
      <c r="BU102" s="15">
        <v>405531.49</v>
      </c>
      <c r="BV102" s="15">
        <v>184647.67999999999</v>
      </c>
      <c r="BW102" s="15">
        <v>1699455.42</v>
      </c>
      <c r="BX102" s="15">
        <v>1697280.11</v>
      </c>
      <c r="BY102" s="15">
        <v>1371.71</v>
      </c>
      <c r="BZ102" s="15">
        <v>803.6</v>
      </c>
      <c r="CA102" s="15">
        <v>1138795.2</v>
      </c>
      <c r="CB102" s="15">
        <v>15766349.390000001</v>
      </c>
      <c r="CC102" s="15">
        <v>14589954.970000001</v>
      </c>
      <c r="CD102" s="15">
        <v>1176394.42</v>
      </c>
      <c r="CE102" s="15">
        <v>2826388.22</v>
      </c>
      <c r="CF102" s="15">
        <v>210095.15</v>
      </c>
      <c r="CG102" s="15">
        <v>95218.94</v>
      </c>
      <c r="CH102" s="15">
        <v>88688.56</v>
      </c>
      <c r="CI102" s="15">
        <v>75179.25</v>
      </c>
      <c r="CJ102" s="15">
        <v>448040</v>
      </c>
      <c r="CK102" s="15">
        <v>27077.05</v>
      </c>
      <c r="CL102" s="15">
        <v>73485275.560000002</v>
      </c>
      <c r="CM102" s="15">
        <v>5215975.9000000004</v>
      </c>
      <c r="CN102" s="15">
        <v>4825295</v>
      </c>
      <c r="CO102" s="15">
        <v>75603.570000000007</v>
      </c>
      <c r="CP102" s="15">
        <v>315077.33</v>
      </c>
      <c r="CQ102" s="15">
        <v>182581.19</v>
      </c>
      <c r="CR102" s="15">
        <v>1431968.82</v>
      </c>
      <c r="CS102" s="15">
        <v>6037.87</v>
      </c>
      <c r="CT102" s="15">
        <v>130990.32</v>
      </c>
      <c r="CU102" s="15">
        <v>189395.85</v>
      </c>
      <c r="CV102" s="15">
        <v>84228.6</v>
      </c>
      <c r="CW102" s="15">
        <v>737262</v>
      </c>
      <c r="CX102" s="15">
        <v>2065667</v>
      </c>
      <c r="CY102" s="15">
        <v>250017.97</v>
      </c>
      <c r="CZ102" s="15"/>
      <c r="DA102" s="15"/>
    </row>
    <row r="103" spans="1:105" x14ac:dyDescent="0.2">
      <c r="A103" s="1" t="s">
        <v>236</v>
      </c>
      <c r="B103" s="2"/>
      <c r="C103" s="196"/>
      <c r="D103" s="15">
        <v>0</v>
      </c>
      <c r="E103" s="15">
        <v>929279</v>
      </c>
      <c r="F103" s="15">
        <v>987000</v>
      </c>
      <c r="G103" s="15">
        <v>23788</v>
      </c>
      <c r="H103" s="15">
        <v>83550</v>
      </c>
      <c r="I103" s="15">
        <v>1288000</v>
      </c>
      <c r="J103" s="15">
        <v>-391781</v>
      </c>
      <c r="K103" s="15">
        <v>47514</v>
      </c>
      <c r="L103" s="15">
        <v>0</v>
      </c>
      <c r="M103" s="15">
        <v>309684</v>
      </c>
      <c r="N103" s="15">
        <v>0</v>
      </c>
      <c r="O103" s="15">
        <v>59831</v>
      </c>
      <c r="P103" s="15">
        <v>12786</v>
      </c>
      <c r="Q103" s="15">
        <v>0</v>
      </c>
      <c r="R103" s="15">
        <v>0</v>
      </c>
      <c r="S103" s="15">
        <v>0</v>
      </c>
      <c r="T103" s="15">
        <v>410852</v>
      </c>
      <c r="U103" s="15">
        <v>47469.53</v>
      </c>
      <c r="V103" s="15">
        <v>0</v>
      </c>
      <c r="W103" s="15">
        <v>270161.03000000003</v>
      </c>
      <c r="X103" s="15">
        <v>895680</v>
      </c>
      <c r="Y103" s="15">
        <v>176791.58</v>
      </c>
      <c r="Z103" s="15">
        <v>634</v>
      </c>
      <c r="AA103" s="15">
        <v>1548</v>
      </c>
      <c r="AB103" s="15">
        <v>1557108.22</v>
      </c>
      <c r="AC103" s="15">
        <v>-303429</v>
      </c>
      <c r="AD103" s="15">
        <v>-303429</v>
      </c>
      <c r="AE103" s="15">
        <v>0</v>
      </c>
      <c r="AF103" s="15">
        <v>166639.24</v>
      </c>
      <c r="AG103" s="15">
        <v>2173000.33</v>
      </c>
      <c r="AH103" s="15">
        <v>2113000</v>
      </c>
      <c r="AI103" s="15">
        <v>60000.33</v>
      </c>
      <c r="AJ103" s="15">
        <v>110403</v>
      </c>
      <c r="AK103" s="15">
        <v>305000</v>
      </c>
      <c r="AL103" s="15">
        <v>6177.05</v>
      </c>
      <c r="AM103" s="15">
        <v>4471430.5599999996</v>
      </c>
      <c r="AN103" s="15">
        <v>3097155.56</v>
      </c>
      <c r="AO103" s="15">
        <v>1374275</v>
      </c>
      <c r="AP103" s="15">
        <v>45913</v>
      </c>
      <c r="AQ103" s="15">
        <v>-73248</v>
      </c>
      <c r="AR103" s="15">
        <v>4891900.3099999996</v>
      </c>
      <c r="AS103" s="15">
        <v>47292000</v>
      </c>
      <c r="AT103" s="15">
        <v>47292000</v>
      </c>
      <c r="AU103" s="15">
        <v>0</v>
      </c>
      <c r="AV103" s="15">
        <v>0</v>
      </c>
      <c r="AW103" s="15">
        <v>0</v>
      </c>
      <c r="AX103" s="15">
        <v>5769</v>
      </c>
      <c r="AY103" s="15">
        <v>0</v>
      </c>
      <c r="AZ103" s="15">
        <v>2754900</v>
      </c>
      <c r="BA103" s="15">
        <v>62702.83</v>
      </c>
      <c r="BB103" s="15">
        <v>0</v>
      </c>
      <c r="BC103" s="15">
        <v>3815800</v>
      </c>
      <c r="BD103" s="15">
        <v>0</v>
      </c>
      <c r="BE103" s="15">
        <v>21222</v>
      </c>
      <c r="BF103" s="15">
        <v>344503</v>
      </c>
      <c r="BG103" s="15">
        <v>306053.44</v>
      </c>
      <c r="BH103" s="15">
        <v>261053.44</v>
      </c>
      <c r="BI103" s="15">
        <v>45000</v>
      </c>
      <c r="BJ103" s="15">
        <v>95998</v>
      </c>
      <c r="BK103" s="15">
        <v>205998</v>
      </c>
      <c r="BL103" s="15">
        <v>-110000</v>
      </c>
      <c r="BM103" s="15">
        <v>104617</v>
      </c>
      <c r="BN103" s="15">
        <v>190549.53</v>
      </c>
      <c r="BO103" s="15">
        <v>193629</v>
      </c>
      <c r="BP103" s="15">
        <v>4567</v>
      </c>
      <c r="BQ103" s="15">
        <v>-964000</v>
      </c>
      <c r="BR103" s="15">
        <v>102151.97</v>
      </c>
      <c r="BS103" s="15">
        <v>773949</v>
      </c>
      <c r="BT103" s="15">
        <v>0</v>
      </c>
      <c r="BU103" s="15">
        <v>115897</v>
      </c>
      <c r="BV103" s="15">
        <v>0</v>
      </c>
      <c r="BW103" s="15">
        <v>464043.19</v>
      </c>
      <c r="BX103" s="15">
        <v>448415.86</v>
      </c>
      <c r="BY103" s="15">
        <v>15487.15</v>
      </c>
      <c r="BZ103" s="15">
        <v>140.18</v>
      </c>
      <c r="CA103" s="15">
        <v>7900.83</v>
      </c>
      <c r="CB103" s="15">
        <v>7691592.71</v>
      </c>
      <c r="CC103" s="15">
        <v>7691592.71</v>
      </c>
      <c r="CD103" s="15">
        <v>0</v>
      </c>
      <c r="CE103" s="15">
        <v>0</v>
      </c>
      <c r="CF103" s="15">
        <v>22406</v>
      </c>
      <c r="CG103" s="15">
        <v>2401.2600000000002</v>
      </c>
      <c r="CH103" s="15">
        <v>1201</v>
      </c>
      <c r="CI103" s="15">
        <v>428385</v>
      </c>
      <c r="CJ103" s="15">
        <v>0</v>
      </c>
      <c r="CK103" s="15">
        <v>0</v>
      </c>
      <c r="CL103" s="15">
        <v>4352880.47</v>
      </c>
      <c r="CM103" s="15">
        <v>1220046.06</v>
      </c>
      <c r="CN103" s="15">
        <v>1154500</v>
      </c>
      <c r="CO103" s="15">
        <v>0</v>
      </c>
      <c r="CP103" s="15">
        <v>65546.06</v>
      </c>
      <c r="CQ103" s="15">
        <v>215038</v>
      </c>
      <c r="CR103" s="15">
        <v>1304664</v>
      </c>
      <c r="CS103" s="15">
        <v>0</v>
      </c>
      <c r="CT103" s="15">
        <v>0</v>
      </c>
      <c r="CU103" s="15">
        <v>42159</v>
      </c>
      <c r="CV103" s="15">
        <v>0</v>
      </c>
      <c r="CW103" s="15">
        <v>952590</v>
      </c>
      <c r="CX103" s="15">
        <v>291957</v>
      </c>
      <c r="CY103" s="15">
        <v>631028</v>
      </c>
      <c r="CZ103" s="15"/>
      <c r="DA103" s="15"/>
    </row>
    <row r="104" spans="1:105" x14ac:dyDescent="0.2">
      <c r="A104" s="1" t="s">
        <v>237</v>
      </c>
      <c r="B104" s="2"/>
      <c r="C104" s="196"/>
      <c r="D104" s="15">
        <v>0</v>
      </c>
      <c r="E104" s="15">
        <v>338334</v>
      </c>
      <c r="F104" s="15">
        <v>276170</v>
      </c>
      <c r="G104" s="15">
        <v>32212</v>
      </c>
      <c r="H104" s="15">
        <v>131601</v>
      </c>
      <c r="I104" s="15">
        <v>694968.5</v>
      </c>
      <c r="J104" s="15">
        <v>0</v>
      </c>
      <c r="K104" s="15">
        <v>27414.85</v>
      </c>
      <c r="L104" s="15">
        <v>5528.43</v>
      </c>
      <c r="M104" s="15">
        <v>0</v>
      </c>
      <c r="N104" s="15">
        <v>8030.26</v>
      </c>
      <c r="O104" s="15">
        <v>34561.410000000003</v>
      </c>
      <c r="P104" s="15">
        <v>0</v>
      </c>
      <c r="Q104" s="15">
        <v>0</v>
      </c>
      <c r="R104" s="15">
        <v>28115.29</v>
      </c>
      <c r="S104" s="15">
        <v>3193351.49</v>
      </c>
      <c r="T104" s="15">
        <v>738046</v>
      </c>
      <c r="U104" s="15">
        <v>19652.310000000001</v>
      </c>
      <c r="V104" s="15">
        <v>3291.09</v>
      </c>
      <c r="W104" s="15">
        <v>0</v>
      </c>
      <c r="X104" s="15">
        <v>152671.57</v>
      </c>
      <c r="Y104" s="15">
        <v>200650.32</v>
      </c>
      <c r="Z104" s="15">
        <v>0</v>
      </c>
      <c r="AA104" s="15">
        <v>342.18</v>
      </c>
      <c r="AB104" s="15">
        <v>347974.22</v>
      </c>
      <c r="AC104" s="15">
        <v>199984</v>
      </c>
      <c r="AD104" s="15">
        <v>199984</v>
      </c>
      <c r="AE104" s="15">
        <v>0</v>
      </c>
      <c r="AF104" s="15">
        <v>28637.96</v>
      </c>
      <c r="AG104" s="15">
        <v>0</v>
      </c>
      <c r="AH104" s="15">
        <v>0</v>
      </c>
      <c r="AI104" s="15">
        <v>0</v>
      </c>
      <c r="AJ104" s="15">
        <v>138112.65</v>
      </c>
      <c r="AK104" s="15">
        <v>167231</v>
      </c>
      <c r="AL104" s="15">
        <v>0</v>
      </c>
      <c r="AM104" s="15">
        <v>1628431.74</v>
      </c>
      <c r="AN104" s="15">
        <v>1474593.74</v>
      </c>
      <c r="AO104" s="15">
        <v>153838</v>
      </c>
      <c r="AP104" s="15">
        <v>0</v>
      </c>
      <c r="AQ104" s="15">
        <v>24805.919999999998</v>
      </c>
      <c r="AR104" s="15">
        <v>834377.87</v>
      </c>
      <c r="AS104" s="15">
        <v>16305000</v>
      </c>
      <c r="AT104" s="15">
        <v>16305000</v>
      </c>
      <c r="AU104" s="15">
        <v>0</v>
      </c>
      <c r="AV104" s="15">
        <v>3929970.17</v>
      </c>
      <c r="AW104" s="15">
        <v>173931.5</v>
      </c>
      <c r="AX104" s="15">
        <v>13029</v>
      </c>
      <c r="AY104" s="15">
        <v>174264</v>
      </c>
      <c r="AZ104" s="15">
        <v>518857.69</v>
      </c>
      <c r="BA104" s="15">
        <v>43993.79</v>
      </c>
      <c r="BB104" s="15">
        <v>459957.34</v>
      </c>
      <c r="BC104" s="15">
        <v>0</v>
      </c>
      <c r="BD104" s="15">
        <v>903.38</v>
      </c>
      <c r="BE104" s="15">
        <v>16611.52</v>
      </c>
      <c r="BF104" s="15">
        <v>90000</v>
      </c>
      <c r="BG104" s="15">
        <v>89256.38</v>
      </c>
      <c r="BH104" s="15">
        <v>73168.08</v>
      </c>
      <c r="BI104" s="15">
        <v>16088.3</v>
      </c>
      <c r="BJ104" s="15">
        <v>235730.71</v>
      </c>
      <c r="BK104" s="15">
        <v>225158.71</v>
      </c>
      <c r="BL104" s="15">
        <v>10572</v>
      </c>
      <c r="BM104" s="15">
        <v>63357.440000000002</v>
      </c>
      <c r="BN104" s="15">
        <v>68354.759999999995</v>
      </c>
      <c r="BO104" s="15">
        <v>887314.28</v>
      </c>
      <c r="BP104" s="15">
        <v>19697.48</v>
      </c>
      <c r="BQ104" s="15">
        <v>1060664.94</v>
      </c>
      <c r="BR104" s="15">
        <v>41794</v>
      </c>
      <c r="BS104" s="15">
        <v>94777.44</v>
      </c>
      <c r="BT104" s="15">
        <v>444260.54</v>
      </c>
      <c r="BU104" s="15">
        <v>5980.18</v>
      </c>
      <c r="BV104" s="15">
        <v>6543</v>
      </c>
      <c r="BW104" s="15">
        <v>282478</v>
      </c>
      <c r="BX104" s="15">
        <v>278711.26</v>
      </c>
      <c r="BY104" s="15">
        <v>3766.74</v>
      </c>
      <c r="BZ104" s="15">
        <v>0</v>
      </c>
      <c r="CA104" s="15">
        <v>37323.61</v>
      </c>
      <c r="CB104" s="15">
        <v>1508152.63</v>
      </c>
      <c r="CC104" s="15">
        <v>1403152.63</v>
      </c>
      <c r="CD104" s="15">
        <v>105000</v>
      </c>
      <c r="CE104" s="15">
        <v>45721.440000000002</v>
      </c>
      <c r="CF104" s="15">
        <v>1689</v>
      </c>
      <c r="CG104" s="15">
        <v>41477.67</v>
      </c>
      <c r="CH104" s="15">
        <v>0</v>
      </c>
      <c r="CI104" s="15">
        <v>160768.82</v>
      </c>
      <c r="CJ104" s="15">
        <v>421634</v>
      </c>
      <c r="CK104" s="15">
        <v>8906.5499999999993</v>
      </c>
      <c r="CL104" s="15">
        <v>12384048.67</v>
      </c>
      <c r="CM104" s="15">
        <v>13481.61</v>
      </c>
      <c r="CN104" s="15">
        <v>3773</v>
      </c>
      <c r="CO104" s="15">
        <v>0</v>
      </c>
      <c r="CP104" s="15">
        <v>9708.61</v>
      </c>
      <c r="CQ104" s="15">
        <v>44236.57</v>
      </c>
      <c r="CR104" s="15">
        <v>338755.79</v>
      </c>
      <c r="CS104" s="15">
        <v>112690.5</v>
      </c>
      <c r="CT104" s="15">
        <v>8458.57</v>
      </c>
      <c r="CU104" s="15">
        <v>102000</v>
      </c>
      <c r="CV104" s="15">
        <v>2842.84</v>
      </c>
      <c r="CW104" s="15">
        <v>123296</v>
      </c>
      <c r="CX104" s="15">
        <v>2542</v>
      </c>
      <c r="CY104" s="15">
        <v>115939.47</v>
      </c>
      <c r="CZ104" s="15"/>
      <c r="DA104" s="15"/>
    </row>
    <row r="105" spans="1:105" x14ac:dyDescent="0.2">
      <c r="A105" s="1" t="s">
        <v>238</v>
      </c>
      <c r="B105" s="2"/>
      <c r="C105" s="196"/>
      <c r="D105" s="15">
        <v>0</v>
      </c>
      <c r="E105" s="15">
        <v>0</v>
      </c>
      <c r="F105" s="15">
        <v>137289</v>
      </c>
      <c r="G105" s="15">
        <v>0</v>
      </c>
      <c r="H105" s="15">
        <v>5499</v>
      </c>
      <c r="I105" s="15">
        <v>0</v>
      </c>
      <c r="J105" s="15">
        <v>0</v>
      </c>
      <c r="K105" s="15">
        <v>0</v>
      </c>
      <c r="L105" s="15">
        <v>0</v>
      </c>
      <c r="M105" s="15">
        <v>134</v>
      </c>
      <c r="N105" s="15">
        <v>0</v>
      </c>
      <c r="O105" s="15">
        <v>0</v>
      </c>
      <c r="P105" s="15">
        <v>0</v>
      </c>
      <c r="Q105" s="15">
        <v>31.15</v>
      </c>
      <c r="R105" s="15">
        <v>0</v>
      </c>
      <c r="S105" s="15">
        <v>0</v>
      </c>
      <c r="T105" s="15">
        <v>0</v>
      </c>
      <c r="U105" s="15">
        <v>0</v>
      </c>
      <c r="V105" s="15">
        <v>1496.72</v>
      </c>
      <c r="W105" s="15">
        <v>0</v>
      </c>
      <c r="X105" s="15">
        <v>0</v>
      </c>
      <c r="Y105" s="15">
        <v>1005082.53</v>
      </c>
      <c r="Z105" s="15">
        <v>0</v>
      </c>
      <c r="AA105" s="15">
        <v>0</v>
      </c>
      <c r="AB105" s="15">
        <v>1478.83</v>
      </c>
      <c r="AC105" s="15">
        <v>76633.39</v>
      </c>
      <c r="AD105" s="15">
        <v>0</v>
      </c>
      <c r="AE105" s="15">
        <v>76633.39</v>
      </c>
      <c r="AF105" s="15">
        <v>0</v>
      </c>
      <c r="AG105" s="15">
        <v>-900</v>
      </c>
      <c r="AH105" s="15">
        <v>-900</v>
      </c>
      <c r="AI105" s="15">
        <v>0</v>
      </c>
      <c r="AJ105" s="15">
        <v>8765.2000000000007</v>
      </c>
      <c r="AK105" s="15">
        <v>397</v>
      </c>
      <c r="AL105" s="15">
        <v>19.43</v>
      </c>
      <c r="AM105" s="15">
        <v>687.88</v>
      </c>
      <c r="AN105" s="15">
        <v>0</v>
      </c>
      <c r="AO105" s="15">
        <v>687.88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1791.45</v>
      </c>
      <c r="AX105" s="15">
        <v>80</v>
      </c>
      <c r="AY105" s="15">
        <v>0</v>
      </c>
      <c r="AZ105" s="15">
        <v>0</v>
      </c>
      <c r="BA105" s="15">
        <v>369.65</v>
      </c>
      <c r="BB105" s="15">
        <v>160.82</v>
      </c>
      <c r="BC105" s="15">
        <v>0</v>
      </c>
      <c r="BD105" s="15">
        <v>258.92</v>
      </c>
      <c r="BE105" s="15">
        <v>0</v>
      </c>
      <c r="BF105" s="15">
        <v>0</v>
      </c>
      <c r="BG105" s="15">
        <v>246.76</v>
      </c>
      <c r="BH105" s="15">
        <v>134.96</v>
      </c>
      <c r="BI105" s="15">
        <v>111.8</v>
      </c>
      <c r="BJ105" s="15">
        <v>244.6</v>
      </c>
      <c r="BK105" s="15">
        <v>244.6</v>
      </c>
      <c r="BL105" s="15">
        <v>0</v>
      </c>
      <c r="BM105" s="15">
        <v>0</v>
      </c>
      <c r="BN105" s="15">
        <v>0</v>
      </c>
      <c r="BO105" s="15">
        <v>0</v>
      </c>
      <c r="BP105" s="15">
        <v>225.58</v>
      </c>
      <c r="BQ105" s="15">
        <v>0</v>
      </c>
      <c r="BR105" s="15">
        <v>285.12</v>
      </c>
      <c r="BS105" s="15">
        <v>10707</v>
      </c>
      <c r="BT105" s="15">
        <v>0</v>
      </c>
      <c r="BU105" s="15">
        <v>0</v>
      </c>
      <c r="BV105" s="15">
        <v>25622.74</v>
      </c>
      <c r="BW105" s="15">
        <v>0</v>
      </c>
      <c r="BX105" s="15">
        <v>0</v>
      </c>
      <c r="BY105" s="15">
        <v>0</v>
      </c>
      <c r="BZ105" s="15">
        <v>0</v>
      </c>
      <c r="CA105" s="15">
        <v>3481.65</v>
      </c>
      <c r="CB105" s="15">
        <v>131346.31</v>
      </c>
      <c r="CC105" s="15">
        <v>131346.31</v>
      </c>
      <c r="CD105" s="15">
        <v>0</v>
      </c>
      <c r="CE105" s="15">
        <v>0</v>
      </c>
      <c r="CF105" s="15">
        <v>0</v>
      </c>
      <c r="CG105" s="15">
        <v>21953</v>
      </c>
      <c r="CH105" s="15">
        <v>2635.57</v>
      </c>
      <c r="CI105" s="15">
        <v>0</v>
      </c>
      <c r="CJ105" s="15">
        <v>88586</v>
      </c>
      <c r="CK105" s="15">
        <v>0</v>
      </c>
      <c r="CL105" s="15">
        <v>0</v>
      </c>
      <c r="CM105" s="15">
        <v>0</v>
      </c>
      <c r="CN105" s="15">
        <v>0</v>
      </c>
      <c r="CO105" s="15">
        <v>0</v>
      </c>
      <c r="CP105" s="15">
        <v>0</v>
      </c>
      <c r="CQ105" s="15">
        <v>0</v>
      </c>
      <c r="CR105" s="15">
        <v>0</v>
      </c>
      <c r="CS105" s="15">
        <v>97781.81</v>
      </c>
      <c r="CT105" s="15">
        <v>0</v>
      </c>
      <c r="CU105" s="15">
        <v>0</v>
      </c>
      <c r="CV105" s="15">
        <v>30.68</v>
      </c>
      <c r="CW105" s="15">
        <v>25461</v>
      </c>
      <c r="CX105" s="15">
        <v>2873</v>
      </c>
      <c r="CY105" s="15">
        <v>904.18</v>
      </c>
      <c r="CZ105" s="15"/>
      <c r="DA105" s="15"/>
    </row>
    <row r="106" spans="1:105" x14ac:dyDescent="0.2">
      <c r="A106" s="1" t="s">
        <v>239</v>
      </c>
      <c r="B106" s="2"/>
      <c r="C106" s="196"/>
      <c r="D106" s="15">
        <v>199708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22472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28597.89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2450000</v>
      </c>
      <c r="AW106" s="15">
        <v>0</v>
      </c>
      <c r="AX106" s="15">
        <v>38352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10837.56</v>
      </c>
      <c r="BF106" s="15">
        <v>0</v>
      </c>
      <c r="BG106" s="15">
        <v>2713107.8</v>
      </c>
      <c r="BH106" s="15">
        <v>2713107.8</v>
      </c>
      <c r="BI106" s="15">
        <v>0</v>
      </c>
      <c r="BJ106" s="15">
        <v>-502273.63</v>
      </c>
      <c r="BK106" s="15">
        <v>134248.37</v>
      </c>
      <c r="BL106" s="15">
        <v>-636522</v>
      </c>
      <c r="BM106" s="15">
        <v>0</v>
      </c>
      <c r="BN106" s="15">
        <v>452612</v>
      </c>
      <c r="BO106" s="15">
        <v>-77538.149999999994</v>
      </c>
      <c r="BP106" s="15">
        <v>0</v>
      </c>
      <c r="BQ106" s="15">
        <v>1300000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366531.88</v>
      </c>
      <c r="BX106" s="15">
        <v>366531.88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1453132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24894.65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/>
      <c r="DA106" s="15"/>
    </row>
    <row r="107" spans="1:105" x14ac:dyDescent="0.2">
      <c r="B107" s="2"/>
      <c r="C107" s="196"/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</row>
    <row r="108" spans="1:105" x14ac:dyDescent="0.2">
      <c r="A108" s="6" t="s">
        <v>213</v>
      </c>
      <c r="B108" s="2"/>
      <c r="C108" s="196"/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</row>
    <row r="109" spans="1:105" x14ac:dyDescent="0.2">
      <c r="A109" s="3" t="s">
        <v>195</v>
      </c>
      <c r="B109" s="2"/>
      <c r="C109" s="196"/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</row>
    <row r="110" spans="1:105" x14ac:dyDescent="0.2">
      <c r="A110" s="1" t="s">
        <v>157</v>
      </c>
      <c r="B110" s="2"/>
      <c r="C110" s="196"/>
      <c r="D110" s="32">
        <v>53033643</v>
      </c>
      <c r="E110" s="32">
        <v>1398057119</v>
      </c>
      <c r="F110" s="32">
        <v>1195450076</v>
      </c>
      <c r="G110" s="32">
        <v>255663850</v>
      </c>
      <c r="H110" s="32">
        <v>1025907492</v>
      </c>
      <c r="I110" s="32">
        <v>1716039376</v>
      </c>
      <c r="J110" s="32">
        <v>1573035668</v>
      </c>
      <c r="K110" s="32">
        <v>159155299.5</v>
      </c>
      <c r="L110" s="32">
        <v>34186684</v>
      </c>
      <c r="M110" s="32">
        <v>938289238</v>
      </c>
      <c r="N110" s="32">
        <v>31118473</v>
      </c>
      <c r="O110" s="32">
        <v>369942976</v>
      </c>
      <c r="P110" s="32">
        <v>26844898</v>
      </c>
      <c r="Q110" s="32">
        <v>8139125</v>
      </c>
      <c r="R110" s="32">
        <v>188393622</v>
      </c>
      <c r="S110" s="32">
        <v>7893199846</v>
      </c>
      <c r="T110" s="32">
        <v>3386264368.6999998</v>
      </c>
      <c r="U110" s="32">
        <v>373988998</v>
      </c>
      <c r="V110" s="32">
        <v>65553787</v>
      </c>
      <c r="W110" s="32">
        <v>562013232.10000002</v>
      </c>
      <c r="X110" s="32">
        <v>638700683</v>
      </c>
      <c r="Y110" s="32">
        <v>305243187</v>
      </c>
      <c r="Z110" s="32">
        <v>82543784</v>
      </c>
      <c r="AA110" s="32">
        <v>9551153</v>
      </c>
      <c r="AB110" s="32">
        <v>137248202.90000001</v>
      </c>
      <c r="AC110" s="32">
        <v>944831573</v>
      </c>
      <c r="AD110" s="32">
        <v>879285911.60000002</v>
      </c>
      <c r="AE110" s="32">
        <v>65545661.399999999</v>
      </c>
      <c r="AF110" s="32">
        <v>162988397</v>
      </c>
      <c r="AG110" s="32">
        <v>1528573592</v>
      </c>
      <c r="AH110" s="32">
        <v>1512984889</v>
      </c>
      <c r="AI110" s="32">
        <v>15588703</v>
      </c>
      <c r="AJ110" s="32">
        <v>413915591</v>
      </c>
      <c r="AK110" s="32">
        <v>431189873</v>
      </c>
      <c r="AL110" s="32">
        <v>119763090</v>
      </c>
      <c r="AM110" s="32">
        <v>7686859944.4361868</v>
      </c>
      <c r="AN110" s="32">
        <v>6232225944.4361868</v>
      </c>
      <c r="AO110" s="32">
        <v>1454634000</v>
      </c>
      <c r="AP110" s="32">
        <v>26076484</v>
      </c>
      <c r="AQ110" s="32">
        <v>207133430</v>
      </c>
      <c r="AR110" s="32">
        <v>3438576327</v>
      </c>
      <c r="AS110" s="32">
        <v>23534965225</v>
      </c>
      <c r="AT110" s="32">
        <v>23515000000</v>
      </c>
      <c r="AU110" s="32">
        <v>19965225</v>
      </c>
      <c r="AV110" s="32">
        <v>7737826554</v>
      </c>
      <c r="AW110" s="32">
        <v>221214597</v>
      </c>
      <c r="AX110" s="32">
        <v>115166278</v>
      </c>
      <c r="AY110" s="32">
        <v>742612436</v>
      </c>
      <c r="AZ110" s="32">
        <v>2038412652</v>
      </c>
      <c r="BA110" s="32">
        <v>286016349</v>
      </c>
      <c r="BB110" s="32">
        <v>234931635</v>
      </c>
      <c r="BC110" s="32">
        <v>3396514660</v>
      </c>
      <c r="BD110" s="32">
        <v>181171532</v>
      </c>
      <c r="BE110" s="32">
        <v>226980812.58000001</v>
      </c>
      <c r="BF110" s="32">
        <v>583102956</v>
      </c>
      <c r="BG110" s="32">
        <v>707838706</v>
      </c>
      <c r="BH110" s="32">
        <v>661898999</v>
      </c>
      <c r="BI110" s="32">
        <v>45939707</v>
      </c>
      <c r="BJ110" s="32">
        <v>1160550765</v>
      </c>
      <c r="BK110" s="32">
        <v>807286043</v>
      </c>
      <c r="BL110" s="32">
        <v>353264722</v>
      </c>
      <c r="BM110" s="32">
        <v>176920133</v>
      </c>
      <c r="BN110" s="32">
        <v>376852404</v>
      </c>
      <c r="BO110" s="32">
        <v>593575780</v>
      </c>
      <c r="BP110" s="32">
        <v>144981088</v>
      </c>
      <c r="BQ110" s="32">
        <v>1878370565</v>
      </c>
      <c r="BR110" s="32">
        <v>235364491</v>
      </c>
      <c r="BS110" s="32">
        <v>327858855</v>
      </c>
      <c r="BT110" s="32">
        <v>1235943760</v>
      </c>
      <c r="BU110" s="32">
        <v>204932845</v>
      </c>
      <c r="BV110" s="32">
        <v>86149253.799999997</v>
      </c>
      <c r="BW110" s="32">
        <v>825603541</v>
      </c>
      <c r="BX110" s="32">
        <v>779906784</v>
      </c>
      <c r="BY110" s="32">
        <v>32481732</v>
      </c>
      <c r="BZ110" s="32">
        <v>13215025</v>
      </c>
      <c r="CA110" s="32">
        <v>153539369</v>
      </c>
      <c r="CB110" s="32">
        <v>6382603235</v>
      </c>
      <c r="CC110" s="32">
        <v>5941392489</v>
      </c>
      <c r="CD110" s="32">
        <v>441210746</v>
      </c>
      <c r="CE110" s="32">
        <v>746279210</v>
      </c>
      <c r="CF110" s="32">
        <v>97173289</v>
      </c>
      <c r="CG110" s="32">
        <v>129074215</v>
      </c>
      <c r="CH110" s="32">
        <v>95762817</v>
      </c>
      <c r="CI110" s="32">
        <v>364446810</v>
      </c>
      <c r="CJ110" s="32">
        <v>1076345106</v>
      </c>
      <c r="CK110" s="32">
        <v>228003640</v>
      </c>
      <c r="CL110" s="32">
        <v>27209329732.159843</v>
      </c>
      <c r="CM110" s="32">
        <v>2535016242</v>
      </c>
      <c r="CN110" s="32">
        <v>2385078278</v>
      </c>
      <c r="CO110" s="32">
        <v>51535152</v>
      </c>
      <c r="CP110" s="32">
        <v>98402812</v>
      </c>
      <c r="CQ110" s="32">
        <v>101447463</v>
      </c>
      <c r="CR110" s="32">
        <v>1293101128</v>
      </c>
      <c r="CS110" s="32">
        <v>522661529</v>
      </c>
      <c r="CT110" s="32">
        <v>90699659.799999997</v>
      </c>
      <c r="CU110" s="32">
        <v>146272733.40000001</v>
      </c>
      <c r="CV110" s="32">
        <v>1</v>
      </c>
      <c r="CW110" s="32">
        <v>453612613</v>
      </c>
      <c r="CX110" s="32">
        <v>779402316</v>
      </c>
      <c r="CY110" s="32">
        <v>412986199</v>
      </c>
    </row>
    <row r="111" spans="1:105" x14ac:dyDescent="0.2">
      <c r="A111" s="1" t="s">
        <v>257</v>
      </c>
      <c r="B111" s="2"/>
      <c r="C111" s="196"/>
      <c r="D111" s="32">
        <v>53033.642999999996</v>
      </c>
      <c r="E111" s="32">
        <v>1398057.1189999999</v>
      </c>
      <c r="F111" s="32">
        <v>1195450.0759999999</v>
      </c>
      <c r="G111" s="32">
        <v>255663.85</v>
      </c>
      <c r="H111" s="32">
        <v>1025907.492</v>
      </c>
      <c r="I111" s="32">
        <v>1716039.3759999999</v>
      </c>
      <c r="J111" s="32">
        <v>1573035.6680000001</v>
      </c>
      <c r="K111" s="32">
        <v>159155.29949999999</v>
      </c>
      <c r="L111" s="32">
        <v>34186.684000000001</v>
      </c>
      <c r="M111" s="32">
        <v>938289.23800000001</v>
      </c>
      <c r="N111" s="32">
        <v>31118.473000000002</v>
      </c>
      <c r="O111" s="32">
        <v>369942.97600000002</v>
      </c>
      <c r="P111" s="32">
        <v>26844.898000000001</v>
      </c>
      <c r="Q111" s="32">
        <v>8139.125</v>
      </c>
      <c r="R111" s="32">
        <v>188393.622</v>
      </c>
      <c r="S111" s="32">
        <v>7893199.8459999999</v>
      </c>
      <c r="T111" s="32">
        <v>3386264.3687</v>
      </c>
      <c r="U111" s="32">
        <v>373988.99800000002</v>
      </c>
      <c r="V111" s="32">
        <v>65553.786999999997</v>
      </c>
      <c r="W111" s="32">
        <v>562013.23210000002</v>
      </c>
      <c r="X111" s="32">
        <v>638700.68299999996</v>
      </c>
      <c r="Y111" s="32">
        <v>305243.18699999998</v>
      </c>
      <c r="Z111" s="32">
        <v>82543.784</v>
      </c>
      <c r="AA111" s="32">
        <v>9551.1530000000002</v>
      </c>
      <c r="AB111" s="32">
        <v>137248.2029</v>
      </c>
      <c r="AC111" s="32">
        <v>944831.57299999997</v>
      </c>
      <c r="AD111" s="32">
        <v>879285.91159999999</v>
      </c>
      <c r="AE111" s="32">
        <v>65545.661399999997</v>
      </c>
      <c r="AF111" s="32">
        <v>162988.397</v>
      </c>
      <c r="AG111" s="32">
        <v>1528573.5919999999</v>
      </c>
      <c r="AH111" s="32">
        <v>1512984.889</v>
      </c>
      <c r="AI111" s="32">
        <v>15588.703</v>
      </c>
      <c r="AJ111" s="32">
        <v>413915.59100000001</v>
      </c>
      <c r="AK111" s="32">
        <v>431189.87300000002</v>
      </c>
      <c r="AL111" s="32">
        <v>119763.09</v>
      </c>
      <c r="AM111" s="32">
        <v>7686859.9444361869</v>
      </c>
      <c r="AN111" s="32">
        <v>6232225.9444361869</v>
      </c>
      <c r="AO111" s="32">
        <v>1454634</v>
      </c>
      <c r="AP111" s="32">
        <v>26076.484</v>
      </c>
      <c r="AQ111" s="32">
        <v>207133.43</v>
      </c>
      <c r="AR111" s="32">
        <v>3438576.327</v>
      </c>
      <c r="AS111" s="32">
        <v>23534965.225000001</v>
      </c>
      <c r="AT111" s="32">
        <v>23515000</v>
      </c>
      <c r="AU111" s="32">
        <v>19965.224999999999</v>
      </c>
      <c r="AV111" s="32">
        <v>7737826.5539999995</v>
      </c>
      <c r="AW111" s="32">
        <v>221214.59700000001</v>
      </c>
      <c r="AX111" s="32">
        <v>115166.27800000001</v>
      </c>
      <c r="AY111" s="32">
        <v>742612.43599999999</v>
      </c>
      <c r="AZ111" s="32">
        <v>2038412.652</v>
      </c>
      <c r="BA111" s="32">
        <v>286016.34899999999</v>
      </c>
      <c r="BB111" s="32">
        <v>234931.63500000001</v>
      </c>
      <c r="BC111" s="32">
        <v>3396514.66</v>
      </c>
      <c r="BD111" s="32">
        <v>181171.53200000001</v>
      </c>
      <c r="BE111" s="32">
        <v>226980.81258000003</v>
      </c>
      <c r="BF111" s="32">
        <v>583102.95600000001</v>
      </c>
      <c r="BG111" s="32">
        <v>707838.70600000001</v>
      </c>
      <c r="BH111" s="32">
        <v>661898.99899999995</v>
      </c>
      <c r="BI111" s="32">
        <v>45939.707000000002</v>
      </c>
      <c r="BJ111" s="32">
        <v>1160550.7649999999</v>
      </c>
      <c r="BK111" s="32">
        <v>807286.04299999995</v>
      </c>
      <c r="BL111" s="32">
        <v>353264.72200000001</v>
      </c>
      <c r="BM111" s="32">
        <v>176920.133</v>
      </c>
      <c r="BN111" s="32">
        <v>376852.40399999998</v>
      </c>
      <c r="BO111" s="32">
        <v>593575.78</v>
      </c>
      <c r="BP111" s="32">
        <v>144981.08799999999</v>
      </c>
      <c r="BQ111" s="32">
        <v>1878370.5649999999</v>
      </c>
      <c r="BR111" s="32">
        <v>235364.49100000001</v>
      </c>
      <c r="BS111" s="32">
        <v>327858.85499999998</v>
      </c>
      <c r="BT111" s="32">
        <v>1235943.76</v>
      </c>
      <c r="BU111" s="32">
        <v>204932.845</v>
      </c>
      <c r="BV111" s="32">
        <v>86149.253799999991</v>
      </c>
      <c r="BW111" s="32">
        <v>825603.54099999997</v>
      </c>
      <c r="BX111" s="32">
        <v>779906.78399999999</v>
      </c>
      <c r="BY111" s="32">
        <v>32481.732</v>
      </c>
      <c r="BZ111" s="32">
        <v>13215.025</v>
      </c>
      <c r="CA111" s="32">
        <v>153539.36900000001</v>
      </c>
      <c r="CB111" s="32">
        <v>6382603.2350000003</v>
      </c>
      <c r="CC111" s="32">
        <v>5941392.4890000001</v>
      </c>
      <c r="CD111" s="32">
        <v>441210.74599999998</v>
      </c>
      <c r="CE111" s="32">
        <v>746279.21</v>
      </c>
      <c r="CF111" s="32">
        <v>97173.289000000004</v>
      </c>
      <c r="CG111" s="32">
        <v>129074.215</v>
      </c>
      <c r="CH111" s="32">
        <v>95762.816999999995</v>
      </c>
      <c r="CI111" s="32">
        <v>364446.81</v>
      </c>
      <c r="CJ111" s="32">
        <v>1076345.1059999999</v>
      </c>
      <c r="CK111" s="32">
        <v>228003.64</v>
      </c>
      <c r="CL111" s="32">
        <v>27209329.732159842</v>
      </c>
      <c r="CM111" s="32">
        <v>2535016.2420000001</v>
      </c>
      <c r="CN111" s="32">
        <v>2385078.2779999999</v>
      </c>
      <c r="CO111" s="32">
        <v>51535.152000000002</v>
      </c>
      <c r="CP111" s="32">
        <v>98402.812000000005</v>
      </c>
      <c r="CQ111" s="32">
        <v>101447.463</v>
      </c>
      <c r="CR111" s="32">
        <v>1293101.128</v>
      </c>
      <c r="CS111" s="32">
        <v>522661.52899999998</v>
      </c>
      <c r="CT111" s="32">
        <v>90699.659799999994</v>
      </c>
      <c r="CU111" s="32">
        <v>146272.7334</v>
      </c>
      <c r="CV111" s="32">
        <v>1E-3</v>
      </c>
      <c r="CW111" s="32">
        <v>453612.61300000001</v>
      </c>
      <c r="CX111" s="32">
        <v>779402.31599999999</v>
      </c>
      <c r="CY111" s="32">
        <v>412986.19900000002</v>
      </c>
    </row>
    <row r="112" spans="1:105" x14ac:dyDescent="0.2">
      <c r="A112" s="1" t="s">
        <v>158</v>
      </c>
      <c r="B112" s="2"/>
      <c r="C112" s="196"/>
      <c r="D112" s="32">
        <v>48452299</v>
      </c>
      <c r="E112" s="32">
        <v>1338636805</v>
      </c>
      <c r="F112" s="32">
        <v>1142049563</v>
      </c>
      <c r="G112" s="32">
        <v>242175761</v>
      </c>
      <c r="H112" s="32">
        <v>988521557</v>
      </c>
      <c r="I112" s="32">
        <v>1648001699</v>
      </c>
      <c r="J112" s="32">
        <v>1504044234</v>
      </c>
      <c r="K112" s="32">
        <v>152849099</v>
      </c>
      <c r="L112" s="32">
        <v>33581386</v>
      </c>
      <c r="M112" s="32">
        <v>907648364</v>
      </c>
      <c r="N112" s="32">
        <v>30918632</v>
      </c>
      <c r="O112" s="32">
        <v>354595657</v>
      </c>
      <c r="P112" s="32">
        <v>25472898</v>
      </c>
      <c r="Q112" s="32">
        <v>7800635</v>
      </c>
      <c r="R112" s="32">
        <v>186236990</v>
      </c>
      <c r="S112" s="32">
        <v>7582464082</v>
      </c>
      <c r="T112" s="32">
        <v>3272681634</v>
      </c>
      <c r="U112" s="32">
        <v>366079169</v>
      </c>
      <c r="V112" s="32">
        <v>63927147</v>
      </c>
      <c r="W112" s="32">
        <v>538507764</v>
      </c>
      <c r="X112" s="32">
        <v>624925472</v>
      </c>
      <c r="Y112" s="32">
        <v>286928596</v>
      </c>
      <c r="Z112" s="32">
        <v>79455425</v>
      </c>
      <c r="AA112" s="32">
        <v>8587478</v>
      </c>
      <c r="AB112" s="32">
        <v>125925257.3</v>
      </c>
      <c r="AC112" s="32">
        <v>906913130.5</v>
      </c>
      <c r="AD112" s="32">
        <v>841692199.89999998</v>
      </c>
      <c r="AE112" s="32">
        <v>65220930.600000001</v>
      </c>
      <c r="AF112" s="32">
        <v>158666749</v>
      </c>
      <c r="AG112" s="32">
        <v>1482923146</v>
      </c>
      <c r="AH112" s="32">
        <v>1468479033</v>
      </c>
      <c r="AI112" s="32">
        <v>14444113</v>
      </c>
      <c r="AJ112" s="32">
        <v>386268293</v>
      </c>
      <c r="AK112" s="32">
        <v>422232661</v>
      </c>
      <c r="AL112" s="32">
        <v>119108138</v>
      </c>
      <c r="AM112" s="32">
        <v>7474451099.866271</v>
      </c>
      <c r="AN112" s="32">
        <v>6062001485.866271</v>
      </c>
      <c r="AO112" s="32">
        <v>1412449614</v>
      </c>
      <c r="AP112" s="32">
        <v>25609211</v>
      </c>
      <c r="AQ112" s="32">
        <v>198637486</v>
      </c>
      <c r="AR112" s="32">
        <v>3418980431</v>
      </c>
      <c r="AS112" s="32">
        <v>21818062531</v>
      </c>
      <c r="AT112" s="32">
        <v>21799050000</v>
      </c>
      <c r="AU112" s="32">
        <v>19012531</v>
      </c>
      <c r="AV112" s="32">
        <v>7470558035</v>
      </c>
      <c r="AW112" s="32">
        <v>199552665</v>
      </c>
      <c r="AX112" s="32">
        <v>111208080</v>
      </c>
      <c r="AY112" s="32">
        <v>733454031</v>
      </c>
      <c r="AZ112" s="32">
        <v>1966638124</v>
      </c>
      <c r="BA112" s="32">
        <v>273174215</v>
      </c>
      <c r="BB112" s="32">
        <v>216469552</v>
      </c>
      <c r="BC112" s="32">
        <v>3338203398</v>
      </c>
      <c r="BD112" s="32">
        <v>171112472</v>
      </c>
      <c r="BE112" s="32">
        <v>219942838.68000001</v>
      </c>
      <c r="BF112" s="32">
        <v>563774417</v>
      </c>
      <c r="BG112" s="32">
        <v>681198871</v>
      </c>
      <c r="BH112" s="32">
        <v>638870171</v>
      </c>
      <c r="BI112" s="32">
        <v>42328700</v>
      </c>
      <c r="BJ112" s="32">
        <v>1120833833</v>
      </c>
      <c r="BK112" s="32">
        <v>793012818</v>
      </c>
      <c r="BL112" s="32">
        <v>327821015</v>
      </c>
      <c r="BM112" s="32">
        <v>169174548</v>
      </c>
      <c r="BN112" s="32">
        <v>352413171</v>
      </c>
      <c r="BO112" s="32">
        <v>583444622</v>
      </c>
      <c r="BP112" s="32">
        <v>142682627</v>
      </c>
      <c r="BQ112" s="32">
        <v>1795969895</v>
      </c>
      <c r="BR112" s="32">
        <v>226673621</v>
      </c>
      <c r="BS112" s="32">
        <v>317673033</v>
      </c>
      <c r="BT112" s="32">
        <v>1163441783</v>
      </c>
      <c r="BU112" s="32">
        <v>191317428</v>
      </c>
      <c r="BV112" s="32">
        <v>74567369.5</v>
      </c>
      <c r="BW112" s="32">
        <v>801823911</v>
      </c>
      <c r="BX112" s="32">
        <v>757382137</v>
      </c>
      <c r="BY112" s="32">
        <v>31750150</v>
      </c>
      <c r="BZ112" s="32">
        <v>12691624</v>
      </c>
      <c r="CA112" s="32">
        <v>145862401</v>
      </c>
      <c r="CB112" s="32">
        <v>6138062017</v>
      </c>
      <c r="CC112" s="32">
        <v>5733481044</v>
      </c>
      <c r="CD112" s="32">
        <v>404580973</v>
      </c>
      <c r="CE112" s="32">
        <v>714673993</v>
      </c>
      <c r="CF112" s="32">
        <v>92806876</v>
      </c>
      <c r="CG112" s="32">
        <v>122481365</v>
      </c>
      <c r="CH112" s="32">
        <v>90462537</v>
      </c>
      <c r="CI112" s="32">
        <v>362208340</v>
      </c>
      <c r="CJ112" s="32">
        <v>1035885591</v>
      </c>
      <c r="CK112" s="32">
        <v>217790206</v>
      </c>
      <c r="CL112" s="32">
        <v>26314800624</v>
      </c>
      <c r="CM112" s="32">
        <v>2422648201</v>
      </c>
      <c r="CN112" s="32">
        <v>2281971130</v>
      </c>
      <c r="CO112" s="32">
        <v>48849919</v>
      </c>
      <c r="CP112" s="32">
        <v>91827152</v>
      </c>
      <c r="CQ112" s="32">
        <v>93651360.400000006</v>
      </c>
      <c r="CR112" s="32">
        <v>1251191402</v>
      </c>
      <c r="CS112" s="32">
        <v>491264776</v>
      </c>
      <c r="CT112" s="32">
        <v>84887364.700000003</v>
      </c>
      <c r="CU112" s="32">
        <v>132708672</v>
      </c>
      <c r="CV112" s="32">
        <v>1</v>
      </c>
      <c r="CW112" s="32">
        <v>428242940</v>
      </c>
      <c r="CX112" s="32">
        <v>756610929</v>
      </c>
      <c r="CY112" s="32">
        <v>406810577</v>
      </c>
    </row>
    <row r="113" spans="1:105" x14ac:dyDescent="0.2">
      <c r="A113" s="1" t="s">
        <v>159</v>
      </c>
      <c r="B113" s="2"/>
      <c r="C113" s="196"/>
      <c r="D113" s="32">
        <v>4581344</v>
      </c>
      <c r="E113" s="32">
        <v>59420314</v>
      </c>
      <c r="F113" s="32">
        <v>53400513</v>
      </c>
      <c r="G113" s="32">
        <v>13488089</v>
      </c>
      <c r="H113" s="32">
        <v>16441283</v>
      </c>
      <c r="I113" s="32">
        <v>68037677</v>
      </c>
      <c r="J113" s="32">
        <v>68991434</v>
      </c>
      <c r="K113" s="32">
        <v>6306200.5</v>
      </c>
      <c r="L113" s="32">
        <v>605298</v>
      </c>
      <c r="M113" s="32">
        <v>30640874</v>
      </c>
      <c r="N113" s="32">
        <v>1821107</v>
      </c>
      <c r="O113" s="32">
        <v>15347319</v>
      </c>
      <c r="P113" s="32">
        <v>1763254</v>
      </c>
      <c r="Q113" s="32">
        <v>338490</v>
      </c>
      <c r="R113" s="32">
        <v>2156632</v>
      </c>
      <c r="S113" s="32">
        <v>310735764</v>
      </c>
      <c r="T113" s="32">
        <v>113582734.69999981</v>
      </c>
      <c r="U113" s="32">
        <v>7909829</v>
      </c>
      <c r="V113" s="32">
        <v>1626640</v>
      </c>
      <c r="W113" s="32">
        <v>23505468</v>
      </c>
      <c r="X113" s="32">
        <v>13775211</v>
      </c>
      <c r="Y113" s="32">
        <v>18314591</v>
      </c>
      <c r="Z113" s="32">
        <v>3088359</v>
      </c>
      <c r="AA113" s="32">
        <v>963675</v>
      </c>
      <c r="AB113" s="32">
        <v>11322945.699999999</v>
      </c>
      <c r="AC113" s="32">
        <v>36620176.899999999</v>
      </c>
      <c r="AD113" s="32">
        <v>36620175.899999999</v>
      </c>
      <c r="AE113" s="32">
        <v>1</v>
      </c>
      <c r="AF113" s="32">
        <v>4321648</v>
      </c>
      <c r="AG113" s="32">
        <v>45650445</v>
      </c>
      <c r="AH113" s="32">
        <v>44505856</v>
      </c>
      <c r="AI113" s="32">
        <v>1144589</v>
      </c>
      <c r="AJ113" s="32">
        <v>27647298</v>
      </c>
      <c r="AK113" s="32">
        <v>178343104</v>
      </c>
      <c r="AL113" s="32">
        <v>0.5</v>
      </c>
      <c r="AM113" s="32">
        <v>212408844.56991577</v>
      </c>
      <c r="AN113" s="32">
        <v>170224458.56991577</v>
      </c>
      <c r="AO113" s="32">
        <v>42184386</v>
      </c>
      <c r="AP113" s="32">
        <v>1165504</v>
      </c>
      <c r="AQ113" s="32">
        <v>8495944</v>
      </c>
      <c r="AR113" s="32">
        <v>19595896</v>
      </c>
      <c r="AS113" s="32">
        <v>1716902693</v>
      </c>
      <c r="AT113" s="32">
        <v>1715950000</v>
      </c>
      <c r="AU113" s="32">
        <v>952693</v>
      </c>
      <c r="AV113" s="32">
        <v>267268519</v>
      </c>
      <c r="AW113" s="32">
        <v>21661933</v>
      </c>
      <c r="AX113" s="32">
        <v>3746582</v>
      </c>
      <c r="AY113" s="32">
        <v>9158405</v>
      </c>
      <c r="AZ113" s="32">
        <v>71774528</v>
      </c>
      <c r="BA113" s="32">
        <v>12842134</v>
      </c>
      <c r="BB113" s="32">
        <v>18462083</v>
      </c>
      <c r="BC113" s="32">
        <v>58311262</v>
      </c>
      <c r="BD113" s="32">
        <v>10059060</v>
      </c>
      <c r="BE113" s="32">
        <v>7037973.9000000004</v>
      </c>
      <c r="BF113" s="32">
        <v>19328539</v>
      </c>
      <c r="BG113" s="32">
        <v>26639835</v>
      </c>
      <c r="BH113" s="32">
        <v>23028828</v>
      </c>
      <c r="BI113" s="32">
        <v>3611007</v>
      </c>
      <c r="BJ113" s="32">
        <v>39716932</v>
      </c>
      <c r="BK113" s="32">
        <v>14273225</v>
      </c>
      <c r="BL113" s="32">
        <v>25443707</v>
      </c>
      <c r="BM113" s="32">
        <v>7745585</v>
      </c>
      <c r="BN113" s="32">
        <v>24439233</v>
      </c>
      <c r="BO113" s="32">
        <v>10131158</v>
      </c>
      <c r="BP113" s="32">
        <v>2298461</v>
      </c>
      <c r="BQ113" s="32">
        <v>82400670</v>
      </c>
      <c r="BR113" s="32">
        <v>8690869</v>
      </c>
      <c r="BS113" s="32">
        <v>10085822</v>
      </c>
      <c r="BT113" s="32">
        <v>72501977</v>
      </c>
      <c r="BU113" s="32">
        <v>13615417</v>
      </c>
      <c r="BV113" s="32">
        <v>11581884.199999999</v>
      </c>
      <c r="BW113" s="32">
        <v>23779630</v>
      </c>
      <c r="BX113" s="32">
        <v>22524647</v>
      </c>
      <c r="BY113" s="32">
        <v>731582</v>
      </c>
      <c r="BZ113" s="32">
        <v>523401</v>
      </c>
      <c r="CA113" s="32">
        <v>7676968</v>
      </c>
      <c r="CB113" s="32">
        <v>244541188</v>
      </c>
      <c r="CC113" s="32">
        <v>207911415</v>
      </c>
      <c r="CD113" s="32">
        <v>36629773</v>
      </c>
      <c r="CE113" s="32">
        <v>31605217</v>
      </c>
      <c r="CF113" s="32">
        <v>4366413</v>
      </c>
      <c r="CG113" s="32">
        <v>6592850</v>
      </c>
      <c r="CH113" s="32">
        <v>5300280</v>
      </c>
      <c r="CI113" s="32">
        <v>2238470</v>
      </c>
      <c r="CJ113" s="32">
        <v>40459516</v>
      </c>
      <c r="CK113" s="32">
        <v>10213434</v>
      </c>
      <c r="CL113" s="32">
        <v>894529108.15984344</v>
      </c>
      <c r="CM113" s="32">
        <v>112368041</v>
      </c>
      <c r="CN113" s="32">
        <v>103107148</v>
      </c>
      <c r="CO113" s="32">
        <v>2685233</v>
      </c>
      <c r="CP113" s="32">
        <v>6575660</v>
      </c>
      <c r="CQ113" s="32">
        <v>7796102.5</v>
      </c>
      <c r="CR113" s="32">
        <v>41909726</v>
      </c>
      <c r="CS113" s="32">
        <v>31396753</v>
      </c>
      <c r="CT113" s="32">
        <v>5812295.0999999996</v>
      </c>
      <c r="CU113" s="32">
        <v>13564061.4</v>
      </c>
      <c r="CV113" s="32">
        <v>1</v>
      </c>
      <c r="CW113" s="32">
        <v>5.9</v>
      </c>
      <c r="CX113" s="32">
        <v>22791387</v>
      </c>
      <c r="CY113" s="32">
        <v>22037477</v>
      </c>
    </row>
    <row r="114" spans="1:105" x14ac:dyDescent="0.2">
      <c r="A114" s="3" t="s">
        <v>225</v>
      </c>
      <c r="B114" s="2"/>
      <c r="C114" s="196"/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2">
        <v>0</v>
      </c>
      <c r="BZ114" s="32">
        <v>0</v>
      </c>
      <c r="CA114" s="32">
        <v>0</v>
      </c>
      <c r="CB114" s="32">
        <v>0</v>
      </c>
      <c r="CC114" s="32">
        <v>0</v>
      </c>
      <c r="CD114" s="32">
        <v>0</v>
      </c>
      <c r="CE114" s="32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2">
        <v>0</v>
      </c>
      <c r="CL114" s="32">
        <v>0</v>
      </c>
      <c r="CM114" s="32">
        <v>0</v>
      </c>
      <c r="CN114" s="32">
        <v>0</v>
      </c>
      <c r="CO114" s="32">
        <v>0</v>
      </c>
      <c r="CP114" s="32">
        <v>0</v>
      </c>
      <c r="CQ114" s="32">
        <v>0</v>
      </c>
      <c r="CR114" s="32">
        <v>0</v>
      </c>
      <c r="CS114" s="32">
        <v>0</v>
      </c>
      <c r="CT114" s="32">
        <v>0</v>
      </c>
      <c r="CU114" s="32">
        <v>0</v>
      </c>
      <c r="CV114" s="32">
        <v>0</v>
      </c>
      <c r="CW114" s="32">
        <v>0</v>
      </c>
      <c r="CX114" s="32">
        <v>0</v>
      </c>
      <c r="CY114" s="32">
        <v>0</v>
      </c>
    </row>
    <row r="115" spans="1:105" x14ac:dyDescent="0.2">
      <c r="A115" s="35" t="s">
        <v>87</v>
      </c>
      <c r="B115" s="2"/>
      <c r="C115" s="196"/>
      <c r="D115" s="32">
        <v>1814</v>
      </c>
      <c r="E115" s="32">
        <v>59220</v>
      </c>
      <c r="F115" s="32">
        <v>34402</v>
      </c>
      <c r="G115" s="32">
        <v>8432</v>
      </c>
      <c r="H115" s="32">
        <v>34375</v>
      </c>
      <c r="I115" s="32">
        <v>55423</v>
      </c>
      <c r="J115" s="32">
        <v>44373</v>
      </c>
      <c r="K115" s="32">
        <v>5662</v>
      </c>
      <c r="L115" s="32">
        <v>1371</v>
      </c>
      <c r="M115" s="32">
        <v>31823</v>
      </c>
      <c r="N115" s="32">
        <v>1611</v>
      </c>
      <c r="O115" s="32">
        <v>13162</v>
      </c>
      <c r="P115" s="32">
        <v>1485</v>
      </c>
      <c r="Q115" s="32">
        <v>557</v>
      </c>
      <c r="R115" s="32">
        <v>10266</v>
      </c>
      <c r="S115" s="32">
        <v>166622</v>
      </c>
      <c r="T115" s="32">
        <v>80733</v>
      </c>
      <c r="U115" s="32">
        <v>13404</v>
      </c>
      <c r="V115" s="32">
        <v>3325</v>
      </c>
      <c r="W115" s="32">
        <v>26285</v>
      </c>
      <c r="X115" s="32">
        <v>18367</v>
      </c>
      <c r="Y115" s="32">
        <v>15162</v>
      </c>
      <c r="Z115" s="32">
        <v>3818</v>
      </c>
      <c r="AA115" s="32">
        <v>672</v>
      </c>
      <c r="AB115" s="32">
        <v>11372</v>
      </c>
      <c r="AC115" s="32">
        <v>45975</v>
      </c>
      <c r="AD115" s="32">
        <v>42871</v>
      </c>
      <c r="AE115" s="32">
        <v>3104</v>
      </c>
      <c r="AF115" s="32">
        <v>8665</v>
      </c>
      <c r="AG115" s="32">
        <v>41817</v>
      </c>
      <c r="AH115" s="32">
        <v>40616</v>
      </c>
      <c r="AI115" s="32">
        <v>1201</v>
      </c>
      <c r="AJ115" s="32">
        <v>19936</v>
      </c>
      <c r="AK115" s="32">
        <v>17686</v>
      </c>
      <c r="AL115" s="32">
        <v>2742</v>
      </c>
      <c r="AM115" s="32">
        <v>224566</v>
      </c>
      <c r="AN115" s="32">
        <v>173257</v>
      </c>
      <c r="AO115" s="32">
        <v>51309</v>
      </c>
      <c r="AP115" s="32">
        <v>1119</v>
      </c>
      <c r="AQ115" s="32">
        <v>5154</v>
      </c>
      <c r="AR115" s="32">
        <v>96402</v>
      </c>
      <c r="AS115" s="32">
        <v>1113463</v>
      </c>
      <c r="AT115" s="32">
        <v>1112515</v>
      </c>
      <c r="AU115" s="32">
        <v>948</v>
      </c>
      <c r="AV115" s="32">
        <v>264520</v>
      </c>
      <c r="AW115" s="32">
        <v>13145</v>
      </c>
      <c r="AX115" s="32">
        <v>5991</v>
      </c>
      <c r="AY115" s="32">
        <v>26458</v>
      </c>
      <c r="AZ115" s="32">
        <v>73324</v>
      </c>
      <c r="BA115" s="32">
        <v>8439</v>
      </c>
      <c r="BB115" s="32">
        <v>8778</v>
      </c>
      <c r="BC115" s="32">
        <v>132670</v>
      </c>
      <c r="BD115" s="32">
        <v>6602</v>
      </c>
      <c r="BE115" s="32">
        <v>6133</v>
      </c>
      <c r="BF115" s="32">
        <v>14092</v>
      </c>
      <c r="BG115" s="32">
        <v>27713</v>
      </c>
      <c r="BH115" s="32">
        <v>23809</v>
      </c>
      <c r="BI115" s="32">
        <v>3904</v>
      </c>
      <c r="BJ115" s="32">
        <v>46887</v>
      </c>
      <c r="BK115" s="32">
        <v>32699</v>
      </c>
      <c r="BL115" s="32">
        <v>14188</v>
      </c>
      <c r="BM115" s="32">
        <v>6854</v>
      </c>
      <c r="BN115" s="32">
        <v>17516</v>
      </c>
      <c r="BO115" s="32">
        <v>23268</v>
      </c>
      <c r="BP115" s="32">
        <v>6373</v>
      </c>
      <c r="BQ115" s="32">
        <v>49860</v>
      </c>
      <c r="BR115" s="32">
        <v>9414</v>
      </c>
      <c r="BS115" s="32">
        <v>12106</v>
      </c>
      <c r="BT115" s="32">
        <v>47533</v>
      </c>
      <c r="BU115" s="32">
        <v>10011</v>
      </c>
      <c r="BV115" s="32">
        <v>3227</v>
      </c>
      <c r="BW115" s="32">
        <v>32850</v>
      </c>
      <c r="BX115" s="32">
        <v>30796</v>
      </c>
      <c r="BY115" s="32">
        <v>1375</v>
      </c>
      <c r="BZ115" s="32">
        <v>679</v>
      </c>
      <c r="CA115" s="32">
        <v>9199</v>
      </c>
      <c r="CB115" s="32">
        <v>195151</v>
      </c>
      <c r="CC115" s="32">
        <v>180964</v>
      </c>
      <c r="CD115" s="32">
        <v>14187</v>
      </c>
      <c r="CE115" s="32">
        <v>32240</v>
      </c>
      <c r="CF115" s="32">
        <v>3984</v>
      </c>
      <c r="CG115" s="32">
        <v>5713</v>
      </c>
      <c r="CH115" s="32">
        <v>2729</v>
      </c>
      <c r="CI115" s="32">
        <v>14395</v>
      </c>
      <c r="CJ115" s="32">
        <v>48820</v>
      </c>
      <c r="CK115" s="32">
        <v>6075</v>
      </c>
      <c r="CL115" s="32">
        <v>665043</v>
      </c>
      <c r="CM115" s="32">
        <v>97128</v>
      </c>
      <c r="CN115" s="32">
        <v>89047</v>
      </c>
      <c r="CO115" s="32">
        <v>2294</v>
      </c>
      <c r="CP115" s="32">
        <v>5787</v>
      </c>
      <c r="CQ115" s="32">
        <v>9379</v>
      </c>
      <c r="CR115" s="32">
        <v>44258</v>
      </c>
      <c r="CS115" s="32">
        <v>20985</v>
      </c>
      <c r="CT115" s="32">
        <v>3279</v>
      </c>
      <c r="CU115" s="32">
        <v>3702</v>
      </c>
      <c r="CV115" s="32">
        <v>1906</v>
      </c>
      <c r="CW115" s="32">
        <v>20113</v>
      </c>
      <c r="CX115" s="32">
        <v>30710</v>
      </c>
      <c r="CY115" s="32">
        <v>13882</v>
      </c>
    </row>
    <row r="116" spans="1:105" x14ac:dyDescent="0.2">
      <c r="A116" s="1" t="s">
        <v>160</v>
      </c>
      <c r="B116" s="2"/>
      <c r="C116" s="196"/>
      <c r="D116" s="32">
        <v>1514</v>
      </c>
      <c r="E116" s="32">
        <v>52941</v>
      </c>
      <c r="F116" s="32">
        <v>30200</v>
      </c>
      <c r="G116" s="32">
        <v>6972</v>
      </c>
      <c r="H116" s="32">
        <v>31042</v>
      </c>
      <c r="I116" s="32">
        <v>50113</v>
      </c>
      <c r="J116" s="32">
        <v>39494</v>
      </c>
      <c r="K116" s="32">
        <v>4986</v>
      </c>
      <c r="L116" s="32">
        <v>1175</v>
      </c>
      <c r="M116" s="32">
        <v>28087</v>
      </c>
      <c r="N116" s="32">
        <v>1366</v>
      </c>
      <c r="O116" s="32">
        <v>11420</v>
      </c>
      <c r="P116" s="32">
        <v>1301</v>
      </c>
      <c r="Q116" s="32">
        <v>469</v>
      </c>
      <c r="R116" s="32">
        <v>9132</v>
      </c>
      <c r="S116" s="32">
        <v>146914</v>
      </c>
      <c r="T116" s="32">
        <v>72501</v>
      </c>
      <c r="U116" s="32">
        <v>11856</v>
      </c>
      <c r="V116" s="32">
        <v>2853</v>
      </c>
      <c r="W116" s="32">
        <v>24213</v>
      </c>
      <c r="X116" s="32">
        <v>16064</v>
      </c>
      <c r="Y116" s="32">
        <v>13846</v>
      </c>
      <c r="Z116" s="32">
        <v>3319</v>
      </c>
      <c r="AA116" s="32">
        <v>583</v>
      </c>
      <c r="AB116" s="32">
        <v>10378</v>
      </c>
      <c r="AC116" s="32">
        <v>41459</v>
      </c>
      <c r="AD116" s="32">
        <v>38643</v>
      </c>
      <c r="AE116" s="32">
        <v>2816</v>
      </c>
      <c r="AF116" s="32">
        <v>7848</v>
      </c>
      <c r="AG116" s="32">
        <v>37963</v>
      </c>
      <c r="AH116" s="32">
        <v>36892</v>
      </c>
      <c r="AI116" s="32">
        <v>1071</v>
      </c>
      <c r="AJ116" s="32">
        <v>17407</v>
      </c>
      <c r="AK116" s="32">
        <v>16312</v>
      </c>
      <c r="AL116" s="32">
        <v>2308</v>
      </c>
      <c r="AM116" s="32">
        <v>204319</v>
      </c>
      <c r="AN116" s="32">
        <v>158221</v>
      </c>
      <c r="AO116" s="32">
        <v>46098</v>
      </c>
      <c r="AP116" s="32">
        <v>955</v>
      </c>
      <c r="AQ116" s="32">
        <v>4521</v>
      </c>
      <c r="AR116" s="32">
        <v>88414</v>
      </c>
      <c r="AS116" s="32">
        <v>1006748</v>
      </c>
      <c r="AT116" s="32">
        <v>1005912</v>
      </c>
      <c r="AU116" s="32">
        <v>836</v>
      </c>
      <c r="AV116" s="32">
        <v>237755</v>
      </c>
      <c r="AW116" s="32">
        <v>12227</v>
      </c>
      <c r="AX116" s="32">
        <v>5186</v>
      </c>
      <c r="AY116" s="32">
        <v>22574</v>
      </c>
      <c r="AZ116" s="32">
        <v>65683</v>
      </c>
      <c r="BA116" s="32">
        <v>7339</v>
      </c>
      <c r="BB116" s="32">
        <v>7147</v>
      </c>
      <c r="BC116" s="32">
        <v>119454</v>
      </c>
      <c r="BD116" s="32">
        <v>5823</v>
      </c>
      <c r="BE116" s="32">
        <v>5358</v>
      </c>
      <c r="BF116" s="32">
        <v>12043</v>
      </c>
      <c r="BG116" s="32">
        <v>24561</v>
      </c>
      <c r="BH116" s="32">
        <v>20963</v>
      </c>
      <c r="BI116" s="32">
        <v>3598</v>
      </c>
      <c r="BJ116" s="32">
        <v>41602</v>
      </c>
      <c r="BK116" s="32">
        <v>29126</v>
      </c>
      <c r="BL116" s="32">
        <v>12476</v>
      </c>
      <c r="BM116" s="32">
        <v>5507</v>
      </c>
      <c r="BN116" s="32">
        <v>15187</v>
      </c>
      <c r="BO116" s="32">
        <v>20193</v>
      </c>
      <c r="BP116" s="32">
        <v>5403</v>
      </c>
      <c r="BQ116" s="32">
        <v>44251</v>
      </c>
      <c r="BR116" s="32">
        <v>8398</v>
      </c>
      <c r="BS116" s="32">
        <v>10538</v>
      </c>
      <c r="BT116" s="32">
        <v>42960</v>
      </c>
      <c r="BU116" s="32">
        <v>8421</v>
      </c>
      <c r="BV116" s="32">
        <v>2607</v>
      </c>
      <c r="BW116" s="32">
        <v>28354</v>
      </c>
      <c r="BX116" s="32">
        <v>26633</v>
      </c>
      <c r="BY116" s="32">
        <v>1146</v>
      </c>
      <c r="BZ116" s="32">
        <v>575</v>
      </c>
      <c r="CA116" s="32">
        <v>8066</v>
      </c>
      <c r="CB116" s="32">
        <v>170321</v>
      </c>
      <c r="CC116" s="32">
        <v>157514</v>
      </c>
      <c r="CD116" s="32">
        <v>12807</v>
      </c>
      <c r="CE116" s="32">
        <v>28526</v>
      </c>
      <c r="CF116" s="32">
        <v>3440</v>
      </c>
      <c r="CG116" s="32">
        <v>4856</v>
      </c>
      <c r="CH116" s="32">
        <v>2279</v>
      </c>
      <c r="CI116" s="32">
        <v>12666</v>
      </c>
      <c r="CJ116" s="32">
        <v>43688</v>
      </c>
      <c r="CK116" s="32">
        <v>5338</v>
      </c>
      <c r="CL116" s="32">
        <v>586714</v>
      </c>
      <c r="CM116" s="32">
        <v>87310</v>
      </c>
      <c r="CN116" s="32">
        <v>80271</v>
      </c>
      <c r="CO116" s="32">
        <v>1942</v>
      </c>
      <c r="CP116" s="32">
        <v>5097</v>
      </c>
      <c r="CQ116" s="32">
        <v>8534</v>
      </c>
      <c r="CR116" s="32">
        <v>38624</v>
      </c>
      <c r="CS116" s="32">
        <v>18768</v>
      </c>
      <c r="CT116" s="32">
        <v>2768</v>
      </c>
      <c r="CU116" s="32">
        <v>3166</v>
      </c>
      <c r="CV116" s="32">
        <v>1637</v>
      </c>
      <c r="CW116" s="32">
        <v>17521</v>
      </c>
      <c r="CX116" s="32">
        <v>28526</v>
      </c>
      <c r="CY116" s="32">
        <v>12429</v>
      </c>
    </row>
    <row r="117" spans="1:105" x14ac:dyDescent="0.2">
      <c r="A117" s="1" t="s">
        <v>189</v>
      </c>
      <c r="B117" s="2"/>
      <c r="C117" s="196"/>
      <c r="D117" s="32">
        <v>300</v>
      </c>
      <c r="E117" s="32">
        <v>6279</v>
      </c>
      <c r="F117" s="32">
        <v>4197</v>
      </c>
      <c r="G117" s="32">
        <v>1459</v>
      </c>
      <c r="H117" s="32">
        <v>3333</v>
      </c>
      <c r="I117" s="32">
        <v>5310</v>
      </c>
      <c r="J117" s="32">
        <v>4876</v>
      </c>
      <c r="K117" s="32">
        <v>676</v>
      </c>
      <c r="L117" s="32">
        <v>196</v>
      </c>
      <c r="M117" s="32">
        <v>3733</v>
      </c>
      <c r="N117" s="32">
        <v>245</v>
      </c>
      <c r="O117" s="32">
        <v>1740</v>
      </c>
      <c r="P117" s="32">
        <v>184</v>
      </c>
      <c r="Q117" s="32">
        <v>88</v>
      </c>
      <c r="R117" s="32">
        <v>1134</v>
      </c>
      <c r="S117" s="32">
        <v>19698</v>
      </c>
      <c r="T117" s="32">
        <v>8222</v>
      </c>
      <c r="U117" s="32">
        <v>1547</v>
      </c>
      <c r="V117" s="32">
        <v>472</v>
      </c>
      <c r="W117" s="32">
        <v>2072</v>
      </c>
      <c r="X117" s="32">
        <v>2302</v>
      </c>
      <c r="Y117" s="32">
        <v>1316</v>
      </c>
      <c r="Z117" s="32">
        <v>499</v>
      </c>
      <c r="AA117" s="32">
        <v>89</v>
      </c>
      <c r="AB117" s="32">
        <v>992</v>
      </c>
      <c r="AC117" s="32">
        <v>4516</v>
      </c>
      <c r="AD117" s="32">
        <v>4228</v>
      </c>
      <c r="AE117" s="32">
        <v>288</v>
      </c>
      <c r="AF117" s="32">
        <v>817</v>
      </c>
      <c r="AG117" s="32">
        <v>3851</v>
      </c>
      <c r="AH117" s="32">
        <v>3721</v>
      </c>
      <c r="AI117" s="32">
        <v>130</v>
      </c>
      <c r="AJ117" s="32">
        <v>2529</v>
      </c>
      <c r="AK117" s="32">
        <v>1374</v>
      </c>
      <c r="AL117" s="32">
        <v>434</v>
      </c>
      <c r="AM117" s="32">
        <v>20233</v>
      </c>
      <c r="AN117" s="32">
        <v>15026</v>
      </c>
      <c r="AO117" s="32">
        <v>5207</v>
      </c>
      <c r="AP117" s="32">
        <v>164</v>
      </c>
      <c r="AQ117" s="32">
        <v>632</v>
      </c>
      <c r="AR117" s="32">
        <v>7984</v>
      </c>
      <c r="AS117" s="32">
        <v>106688</v>
      </c>
      <c r="AT117" s="32">
        <v>106576</v>
      </c>
      <c r="AU117" s="32">
        <v>112</v>
      </c>
      <c r="AV117" s="32">
        <v>26754</v>
      </c>
      <c r="AW117" s="32">
        <v>918</v>
      </c>
      <c r="AX117" s="32">
        <v>805</v>
      </c>
      <c r="AY117" s="32">
        <v>3880</v>
      </c>
      <c r="AZ117" s="32">
        <v>7637</v>
      </c>
      <c r="BA117" s="32">
        <v>1100</v>
      </c>
      <c r="BB117" s="32">
        <v>1631</v>
      </c>
      <c r="BC117" s="32">
        <v>13213</v>
      </c>
      <c r="BD117" s="32">
        <v>778</v>
      </c>
      <c r="BE117" s="32">
        <v>775</v>
      </c>
      <c r="BF117" s="32">
        <v>2047</v>
      </c>
      <c r="BG117" s="32">
        <v>3152</v>
      </c>
      <c r="BH117" s="32">
        <v>2846</v>
      </c>
      <c r="BI117" s="32">
        <v>306</v>
      </c>
      <c r="BJ117" s="32">
        <v>5285</v>
      </c>
      <c r="BK117" s="32">
        <v>3573</v>
      </c>
      <c r="BL117" s="32">
        <v>1712</v>
      </c>
      <c r="BM117" s="32">
        <v>1347</v>
      </c>
      <c r="BN117" s="32">
        <v>2329</v>
      </c>
      <c r="BO117" s="32">
        <v>3075</v>
      </c>
      <c r="BP117" s="32">
        <v>970</v>
      </c>
      <c r="BQ117" s="32">
        <v>5606</v>
      </c>
      <c r="BR117" s="32">
        <v>1016</v>
      </c>
      <c r="BS117" s="32">
        <v>1568</v>
      </c>
      <c r="BT117" s="32">
        <v>4570</v>
      </c>
      <c r="BU117" s="32">
        <v>1590</v>
      </c>
      <c r="BV117" s="32">
        <v>620</v>
      </c>
      <c r="BW117" s="32">
        <v>4037</v>
      </c>
      <c r="BX117" s="32">
        <v>3704</v>
      </c>
      <c r="BY117" s="32">
        <v>229</v>
      </c>
      <c r="BZ117" s="32">
        <v>104</v>
      </c>
      <c r="CA117" s="32">
        <v>1133</v>
      </c>
      <c r="CB117" s="32">
        <v>24825</v>
      </c>
      <c r="CC117" s="32">
        <v>23445</v>
      </c>
      <c r="CD117" s="32">
        <v>1380</v>
      </c>
      <c r="CE117" s="32">
        <v>3714</v>
      </c>
      <c r="CF117" s="32">
        <v>544</v>
      </c>
      <c r="CG117" s="32">
        <v>857</v>
      </c>
      <c r="CH117" s="32">
        <v>450</v>
      </c>
      <c r="CI117" s="32">
        <v>1728</v>
      </c>
      <c r="CJ117" s="32">
        <v>5129</v>
      </c>
      <c r="CK117" s="32">
        <v>737</v>
      </c>
      <c r="CL117" s="32">
        <v>78283</v>
      </c>
      <c r="CM117" s="32">
        <v>9815</v>
      </c>
      <c r="CN117" s="32">
        <v>8773</v>
      </c>
      <c r="CO117" s="32">
        <v>352</v>
      </c>
      <c r="CP117" s="32">
        <v>690</v>
      </c>
      <c r="CQ117" s="32">
        <v>845</v>
      </c>
      <c r="CR117" s="32">
        <v>5632</v>
      </c>
      <c r="CS117" s="32">
        <v>2215</v>
      </c>
      <c r="CT117" s="32">
        <v>511</v>
      </c>
      <c r="CU117" s="32">
        <v>535</v>
      </c>
      <c r="CV117" s="32">
        <v>269</v>
      </c>
      <c r="CW117" s="32">
        <v>2592</v>
      </c>
      <c r="CX117" s="32">
        <v>2183</v>
      </c>
      <c r="CY117" s="32">
        <v>1452</v>
      </c>
    </row>
    <row r="118" spans="1:105" x14ac:dyDescent="0.2">
      <c r="A118" s="1" t="s">
        <v>161</v>
      </c>
      <c r="B118" s="2"/>
      <c r="C118" s="196"/>
      <c r="D118" s="32">
        <v>0</v>
      </c>
      <c r="E118" s="32">
        <v>0</v>
      </c>
      <c r="F118" s="32">
        <v>5</v>
      </c>
      <c r="G118" s="32">
        <v>1</v>
      </c>
      <c r="H118" s="32">
        <v>0</v>
      </c>
      <c r="I118" s="32">
        <v>0</v>
      </c>
      <c r="J118" s="32">
        <v>3</v>
      </c>
      <c r="K118" s="32">
        <v>0</v>
      </c>
      <c r="L118" s="32">
        <v>0</v>
      </c>
      <c r="M118" s="32">
        <v>3</v>
      </c>
      <c r="N118" s="32">
        <v>0</v>
      </c>
      <c r="O118" s="32">
        <v>2</v>
      </c>
      <c r="P118" s="32">
        <v>0</v>
      </c>
      <c r="Q118" s="32">
        <v>0</v>
      </c>
      <c r="R118" s="32">
        <v>0</v>
      </c>
      <c r="S118" s="32">
        <v>10</v>
      </c>
      <c r="T118" s="32">
        <v>10</v>
      </c>
      <c r="U118" s="32">
        <v>1</v>
      </c>
      <c r="V118" s="32">
        <v>0</v>
      </c>
      <c r="W118" s="32">
        <v>0</v>
      </c>
      <c r="X118" s="32">
        <v>1</v>
      </c>
      <c r="Y118" s="32">
        <v>0</v>
      </c>
      <c r="Z118" s="32">
        <v>0</v>
      </c>
      <c r="AA118" s="32">
        <v>0</v>
      </c>
      <c r="AB118" s="32">
        <v>2</v>
      </c>
      <c r="AC118" s="32">
        <v>0</v>
      </c>
      <c r="AD118" s="32">
        <v>0</v>
      </c>
      <c r="AE118" s="32">
        <v>0</v>
      </c>
      <c r="AF118" s="32">
        <v>0</v>
      </c>
      <c r="AG118" s="32">
        <v>3</v>
      </c>
      <c r="AH118" s="32">
        <v>3</v>
      </c>
      <c r="AI118" s="32">
        <v>0</v>
      </c>
      <c r="AJ118" s="32">
        <v>0</v>
      </c>
      <c r="AK118" s="32">
        <v>0</v>
      </c>
      <c r="AL118" s="32">
        <v>0</v>
      </c>
      <c r="AM118" s="32">
        <v>14</v>
      </c>
      <c r="AN118" s="32">
        <v>10</v>
      </c>
      <c r="AO118" s="32">
        <v>4</v>
      </c>
      <c r="AP118" s="32">
        <v>0</v>
      </c>
      <c r="AQ118" s="32">
        <v>1</v>
      </c>
      <c r="AR118" s="32">
        <v>4</v>
      </c>
      <c r="AS118" s="32">
        <v>27</v>
      </c>
      <c r="AT118" s="32">
        <v>27</v>
      </c>
      <c r="AU118" s="32">
        <v>0</v>
      </c>
      <c r="AV118" s="32">
        <v>11</v>
      </c>
      <c r="AW118" s="32">
        <v>0</v>
      </c>
      <c r="AX118" s="32">
        <v>0</v>
      </c>
      <c r="AY118" s="32">
        <v>4</v>
      </c>
      <c r="AZ118" s="32">
        <v>4</v>
      </c>
      <c r="BA118" s="32">
        <v>0</v>
      </c>
      <c r="BB118" s="32">
        <v>0</v>
      </c>
      <c r="BC118" s="32">
        <v>3</v>
      </c>
      <c r="BD118" s="32">
        <v>1</v>
      </c>
      <c r="BE118" s="32">
        <v>0</v>
      </c>
      <c r="BF118" s="32">
        <v>2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3</v>
      </c>
      <c r="BR118" s="32">
        <v>0</v>
      </c>
      <c r="BS118" s="32">
        <v>0</v>
      </c>
      <c r="BT118" s="32">
        <v>3</v>
      </c>
      <c r="BU118" s="32">
        <v>0</v>
      </c>
      <c r="BV118" s="32">
        <v>0</v>
      </c>
      <c r="BW118" s="32">
        <v>2</v>
      </c>
      <c r="BX118" s="32">
        <v>2</v>
      </c>
      <c r="BY118" s="32">
        <v>0</v>
      </c>
      <c r="BZ118" s="32">
        <v>0</v>
      </c>
      <c r="CA118" s="32">
        <v>0</v>
      </c>
      <c r="CB118" s="32">
        <v>5</v>
      </c>
      <c r="CC118" s="32">
        <v>5</v>
      </c>
      <c r="CD118" s="32">
        <v>0</v>
      </c>
      <c r="CE118" s="32">
        <v>0</v>
      </c>
      <c r="CF118" s="32">
        <v>0</v>
      </c>
      <c r="CG118" s="32">
        <v>0</v>
      </c>
      <c r="CH118" s="32">
        <v>0</v>
      </c>
      <c r="CI118" s="32">
        <v>1</v>
      </c>
      <c r="CJ118" s="32">
        <v>3</v>
      </c>
      <c r="CK118" s="32">
        <v>0</v>
      </c>
      <c r="CL118" s="32">
        <v>46</v>
      </c>
      <c r="CM118" s="32">
        <v>3</v>
      </c>
      <c r="CN118" s="32">
        <v>3</v>
      </c>
      <c r="CO118" s="32">
        <v>0</v>
      </c>
      <c r="CP118" s="32">
        <v>0</v>
      </c>
      <c r="CQ118" s="32">
        <v>0</v>
      </c>
      <c r="CR118" s="32">
        <v>2</v>
      </c>
      <c r="CS118" s="32">
        <v>2</v>
      </c>
      <c r="CT118" s="32">
        <v>0</v>
      </c>
      <c r="CU118" s="32">
        <v>1</v>
      </c>
      <c r="CV118" s="32">
        <v>0</v>
      </c>
      <c r="CW118" s="32">
        <v>0</v>
      </c>
      <c r="CX118" s="32">
        <v>1</v>
      </c>
      <c r="CY118" s="32">
        <v>1</v>
      </c>
    </row>
    <row r="119" spans="1:105" x14ac:dyDescent="0.2">
      <c r="A119" s="1" t="s">
        <v>220</v>
      </c>
      <c r="B119" s="2"/>
      <c r="C119" s="196"/>
      <c r="D119" s="32">
        <v>612</v>
      </c>
      <c r="E119" s="32">
        <v>13010</v>
      </c>
      <c r="F119" s="32">
        <v>9020</v>
      </c>
      <c r="G119" s="32">
        <v>2576</v>
      </c>
      <c r="H119" s="32">
        <v>8931</v>
      </c>
      <c r="I119" s="32">
        <v>13568</v>
      </c>
      <c r="J119" s="32">
        <v>11545</v>
      </c>
      <c r="K119" s="32">
        <v>1494</v>
      </c>
      <c r="L119" s="32">
        <v>341</v>
      </c>
      <c r="M119" s="32">
        <v>10465</v>
      </c>
      <c r="N119" s="32">
        <v>716</v>
      </c>
      <c r="O119" s="32">
        <v>2479</v>
      </c>
      <c r="P119" s="32">
        <v>1</v>
      </c>
      <c r="Q119" s="32">
        <v>1</v>
      </c>
      <c r="R119" s="32">
        <v>3</v>
      </c>
      <c r="S119" s="32">
        <v>46221</v>
      </c>
      <c r="T119" s="32">
        <v>22404</v>
      </c>
      <c r="U119" s="32">
        <v>2660</v>
      </c>
      <c r="V119" s="32">
        <v>0</v>
      </c>
      <c r="W119" s="32">
        <v>6765</v>
      </c>
      <c r="X119" s="32">
        <v>5698</v>
      </c>
      <c r="Y119" s="32">
        <v>3020</v>
      </c>
      <c r="Z119" s="32">
        <v>1006</v>
      </c>
      <c r="AA119" s="32">
        <v>152</v>
      </c>
      <c r="AB119" s="32">
        <v>8</v>
      </c>
      <c r="AC119" s="32">
        <v>4</v>
      </c>
      <c r="AD119" s="32">
        <v>3</v>
      </c>
      <c r="AE119" s="32">
        <v>1</v>
      </c>
      <c r="AF119" s="32">
        <v>2363</v>
      </c>
      <c r="AG119" s="32">
        <v>2</v>
      </c>
      <c r="AH119" s="32">
        <v>1</v>
      </c>
      <c r="AI119" s="32">
        <v>1</v>
      </c>
      <c r="AJ119" s="32">
        <v>2561</v>
      </c>
      <c r="AK119" s="32">
        <v>3739</v>
      </c>
      <c r="AL119" s="32">
        <v>1</v>
      </c>
      <c r="AM119" s="32">
        <v>50032</v>
      </c>
      <c r="AN119" s="32">
        <v>34991</v>
      </c>
      <c r="AO119" s="32">
        <v>15041</v>
      </c>
      <c r="AP119" s="32">
        <v>1</v>
      </c>
      <c r="AQ119" s="32">
        <v>1</v>
      </c>
      <c r="AR119" s="32">
        <v>1</v>
      </c>
      <c r="AS119" s="32">
        <v>6933</v>
      </c>
      <c r="AT119" s="32">
        <v>6932</v>
      </c>
      <c r="AU119" s="32">
        <v>1</v>
      </c>
      <c r="AV119" s="32">
        <v>43580</v>
      </c>
      <c r="AW119" s="32">
        <v>2107</v>
      </c>
      <c r="AX119" s="32">
        <v>550</v>
      </c>
      <c r="AY119" s="32">
        <v>4948</v>
      </c>
      <c r="AZ119" s="32">
        <v>20252</v>
      </c>
      <c r="BA119" s="32">
        <v>2</v>
      </c>
      <c r="BB119" s="32">
        <v>0</v>
      </c>
      <c r="BC119" s="32">
        <v>30180</v>
      </c>
      <c r="BD119" s="32">
        <v>1958</v>
      </c>
      <c r="BE119" s="32">
        <v>1384</v>
      </c>
      <c r="BF119" s="32">
        <v>3973</v>
      </c>
      <c r="BG119" s="32">
        <v>691</v>
      </c>
      <c r="BH119" s="32">
        <v>1</v>
      </c>
      <c r="BI119" s="32">
        <v>690</v>
      </c>
      <c r="BJ119" s="32">
        <v>2251</v>
      </c>
      <c r="BK119" s="32">
        <v>1</v>
      </c>
      <c r="BL119" s="32">
        <v>2250</v>
      </c>
      <c r="BM119" s="32">
        <v>1483</v>
      </c>
      <c r="BN119" s="32">
        <v>1</v>
      </c>
      <c r="BO119" s="32">
        <v>5277</v>
      </c>
      <c r="BP119" s="32">
        <v>3</v>
      </c>
      <c r="BQ119" s="32">
        <v>14094</v>
      </c>
      <c r="BR119" s="32">
        <v>2231</v>
      </c>
      <c r="BS119" s="32">
        <v>3459</v>
      </c>
      <c r="BT119" s="32">
        <v>9967</v>
      </c>
      <c r="BU119" s="32">
        <v>2567</v>
      </c>
      <c r="BV119" s="32">
        <v>1</v>
      </c>
      <c r="BW119" s="32">
        <v>7808</v>
      </c>
      <c r="BX119" s="32">
        <v>7192</v>
      </c>
      <c r="BY119" s="32">
        <v>414</v>
      </c>
      <c r="BZ119" s="32">
        <v>202</v>
      </c>
      <c r="CA119" s="32">
        <v>1980</v>
      </c>
      <c r="CB119" s="32">
        <v>47346</v>
      </c>
      <c r="CC119" s="32">
        <v>43620</v>
      </c>
      <c r="CD119" s="32">
        <v>3726</v>
      </c>
      <c r="CE119" s="32">
        <v>8568</v>
      </c>
      <c r="CF119" s="32">
        <v>1058</v>
      </c>
      <c r="CG119" s="32">
        <v>1619</v>
      </c>
      <c r="CH119" s="32">
        <v>535</v>
      </c>
      <c r="CI119" s="32">
        <v>1</v>
      </c>
      <c r="CJ119" s="32">
        <v>1</v>
      </c>
      <c r="CK119" s="32">
        <v>1</v>
      </c>
      <c r="CL119" s="32">
        <v>159821</v>
      </c>
      <c r="CM119" s="32">
        <v>23283</v>
      </c>
      <c r="CN119" s="32">
        <v>21755</v>
      </c>
      <c r="CO119" s="32">
        <v>617</v>
      </c>
      <c r="CP119" s="32">
        <v>911</v>
      </c>
      <c r="CQ119" s="32">
        <v>1</v>
      </c>
      <c r="CR119" s="32">
        <v>6</v>
      </c>
      <c r="CS119" s="32">
        <v>6493</v>
      </c>
      <c r="CT119" s="32">
        <v>3</v>
      </c>
      <c r="CU119" s="32">
        <v>1295</v>
      </c>
      <c r="CV119" s="32">
        <v>1</v>
      </c>
      <c r="CW119" s="32">
        <v>11</v>
      </c>
      <c r="CX119" s="32">
        <v>9439</v>
      </c>
      <c r="CY119" s="32">
        <v>2</v>
      </c>
    </row>
    <row r="120" spans="1:105" x14ac:dyDescent="0.2">
      <c r="A120" s="1" t="s">
        <v>221</v>
      </c>
      <c r="B120" s="2"/>
      <c r="C120" s="196"/>
      <c r="D120" s="32">
        <v>14</v>
      </c>
      <c r="E120" s="32">
        <v>0</v>
      </c>
      <c r="F120" s="32">
        <v>320</v>
      </c>
      <c r="G120" s="32">
        <v>257</v>
      </c>
      <c r="H120" s="32">
        <v>881</v>
      </c>
      <c r="I120" s="32">
        <v>0</v>
      </c>
      <c r="J120" s="32">
        <v>0</v>
      </c>
      <c r="K120" s="32">
        <v>25</v>
      </c>
      <c r="L120" s="32">
        <v>30</v>
      </c>
      <c r="M120" s="32">
        <v>402</v>
      </c>
      <c r="N120" s="32">
        <v>22</v>
      </c>
      <c r="O120" s="32">
        <v>0</v>
      </c>
      <c r="P120" s="32">
        <v>0</v>
      </c>
      <c r="Q120" s="32">
        <v>1</v>
      </c>
      <c r="R120" s="32">
        <v>202</v>
      </c>
      <c r="S120" s="32">
        <v>0</v>
      </c>
      <c r="T120" s="32">
        <v>1512</v>
      </c>
      <c r="U120" s="32">
        <v>239</v>
      </c>
      <c r="V120" s="32">
        <v>0</v>
      </c>
      <c r="W120" s="32">
        <v>366</v>
      </c>
      <c r="X120" s="32">
        <v>63</v>
      </c>
      <c r="Y120" s="32">
        <v>106</v>
      </c>
      <c r="Z120" s="32">
        <v>0</v>
      </c>
      <c r="AA120" s="32">
        <v>0</v>
      </c>
      <c r="AB120" s="32">
        <v>0</v>
      </c>
      <c r="AC120" s="32">
        <v>76</v>
      </c>
      <c r="AD120" s="32">
        <v>39</v>
      </c>
      <c r="AE120" s="32">
        <v>37</v>
      </c>
      <c r="AF120" s="32">
        <v>0</v>
      </c>
      <c r="AG120" s="32">
        <v>0</v>
      </c>
      <c r="AH120" s="32">
        <v>0</v>
      </c>
      <c r="AI120" s="32">
        <v>0</v>
      </c>
      <c r="AJ120" s="32">
        <v>859</v>
      </c>
      <c r="AK120" s="32">
        <v>175</v>
      </c>
      <c r="AL120" s="32">
        <v>24</v>
      </c>
      <c r="AM120" s="32">
        <v>548</v>
      </c>
      <c r="AN120" s="32">
        <v>245</v>
      </c>
      <c r="AO120" s="32">
        <v>303</v>
      </c>
      <c r="AP120" s="32">
        <v>0</v>
      </c>
      <c r="AQ120" s="32">
        <v>23</v>
      </c>
      <c r="AR120" s="32">
        <v>1</v>
      </c>
      <c r="AS120" s="32" t="e">
        <v>#VALUE!</v>
      </c>
      <c r="AT120" s="32">
        <v>0</v>
      </c>
      <c r="AU120" s="32">
        <v>0</v>
      </c>
      <c r="AV120" s="32">
        <v>0</v>
      </c>
      <c r="AW120" s="32">
        <v>177</v>
      </c>
      <c r="AX120" s="32">
        <v>0</v>
      </c>
      <c r="AY120" s="32">
        <v>0</v>
      </c>
      <c r="AZ120" s="32">
        <v>0</v>
      </c>
      <c r="BA120" s="32">
        <v>48</v>
      </c>
      <c r="BB120" s="32">
        <v>0</v>
      </c>
      <c r="BC120" s="32">
        <v>789</v>
      </c>
      <c r="BD120" s="32">
        <v>46</v>
      </c>
      <c r="BE120" s="32">
        <v>113</v>
      </c>
      <c r="BF120" s="32">
        <v>316</v>
      </c>
      <c r="BG120" s="32">
        <v>19</v>
      </c>
      <c r="BH120" s="32">
        <v>0</v>
      </c>
      <c r="BI120" s="32">
        <v>19</v>
      </c>
      <c r="BJ120" s="32">
        <v>553</v>
      </c>
      <c r="BK120" s="32">
        <v>23</v>
      </c>
      <c r="BL120" s="32">
        <v>530</v>
      </c>
      <c r="BM120" s="32">
        <v>110</v>
      </c>
      <c r="BN120" s="32">
        <v>0</v>
      </c>
      <c r="BO120" s="32">
        <v>1046</v>
      </c>
      <c r="BP120" s="32">
        <v>1</v>
      </c>
      <c r="BQ120" s="32">
        <v>241</v>
      </c>
      <c r="BR120" s="32">
        <v>169</v>
      </c>
      <c r="BS120" s="32">
        <v>287</v>
      </c>
      <c r="BT120" s="32">
        <v>38</v>
      </c>
      <c r="BU120" s="32">
        <v>251</v>
      </c>
      <c r="BV120" s="32">
        <v>0</v>
      </c>
      <c r="BW120" s="32">
        <v>667</v>
      </c>
      <c r="BX120" s="32">
        <v>633</v>
      </c>
      <c r="BY120" s="32">
        <v>34</v>
      </c>
      <c r="BZ120" s="32">
        <v>0</v>
      </c>
      <c r="CA120" s="32">
        <v>0</v>
      </c>
      <c r="CB120" s="32">
        <v>307</v>
      </c>
      <c r="CC120" s="32">
        <v>276</v>
      </c>
      <c r="CD120" s="32">
        <v>31</v>
      </c>
      <c r="CE120" s="32">
        <v>466</v>
      </c>
      <c r="CF120" s="32">
        <v>0</v>
      </c>
      <c r="CG120" s="32">
        <v>56</v>
      </c>
      <c r="CH120" s="32">
        <v>0</v>
      </c>
      <c r="CI120" s="32">
        <v>32</v>
      </c>
      <c r="CJ120" s="32">
        <v>0</v>
      </c>
      <c r="CK120" s="32">
        <v>18</v>
      </c>
      <c r="CL120" s="32">
        <v>0</v>
      </c>
      <c r="CM120" s="32">
        <v>897</v>
      </c>
      <c r="CN120" s="32">
        <v>792</v>
      </c>
      <c r="CO120" s="32">
        <v>20</v>
      </c>
      <c r="CP120" s="32">
        <v>85</v>
      </c>
      <c r="CQ120" s="32">
        <v>8</v>
      </c>
      <c r="CR120" s="32">
        <v>0</v>
      </c>
      <c r="CS120" s="32">
        <v>785</v>
      </c>
      <c r="CT120" s="32">
        <v>25</v>
      </c>
      <c r="CU120" s="32">
        <v>12</v>
      </c>
      <c r="CV120" s="32">
        <v>33</v>
      </c>
      <c r="CW120" s="32">
        <v>69</v>
      </c>
      <c r="CX120" s="32">
        <v>80</v>
      </c>
      <c r="CY120" s="32">
        <v>39</v>
      </c>
    </row>
    <row r="121" spans="1:105" s="45" customFormat="1" x14ac:dyDescent="0.2">
      <c r="A121" s="44" t="s">
        <v>194</v>
      </c>
      <c r="C121" s="208"/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46"/>
      <c r="DA121" s="46"/>
    </row>
    <row r="122" spans="1:105" s="45" customFormat="1" x14ac:dyDescent="0.2">
      <c r="A122" s="47" t="s">
        <v>162</v>
      </c>
      <c r="C122" s="208"/>
      <c r="D122" s="32">
        <v>48452299</v>
      </c>
      <c r="E122" s="32">
        <v>1223152247</v>
      </c>
      <c r="F122" s="32">
        <v>1142049563</v>
      </c>
      <c r="G122" s="32">
        <v>247453181</v>
      </c>
      <c r="H122" s="32">
        <v>907624411</v>
      </c>
      <c r="I122" s="32">
        <v>1648001699</v>
      </c>
      <c r="J122" s="32">
        <v>1450044760</v>
      </c>
      <c r="K122" s="32">
        <v>68742121</v>
      </c>
      <c r="L122" s="32">
        <v>33581386</v>
      </c>
      <c r="M122" s="32">
        <v>933320390</v>
      </c>
      <c r="N122" s="32">
        <v>30918632</v>
      </c>
      <c r="O122" s="32">
        <v>354595877</v>
      </c>
      <c r="P122" s="32">
        <v>25472898</v>
      </c>
      <c r="Q122" s="32">
        <v>8131816</v>
      </c>
      <c r="R122" s="32">
        <v>186236990</v>
      </c>
      <c r="S122" s="32">
        <v>7582464083</v>
      </c>
      <c r="T122" s="32">
        <v>936089556</v>
      </c>
      <c r="U122" s="32">
        <v>366079169</v>
      </c>
      <c r="V122" s="32">
        <v>63927147</v>
      </c>
      <c r="W122" s="32">
        <v>538507764</v>
      </c>
      <c r="X122" s="32">
        <v>624925472</v>
      </c>
      <c r="Y122" s="32">
        <v>286898594</v>
      </c>
      <c r="Z122" s="32">
        <v>76689691</v>
      </c>
      <c r="AA122" s="32">
        <v>9113032</v>
      </c>
      <c r="AB122" s="32">
        <v>92650990.900000006</v>
      </c>
      <c r="AC122" s="32">
        <v>905209929.5</v>
      </c>
      <c r="AD122" s="32">
        <v>841690782</v>
      </c>
      <c r="AE122" s="32">
        <v>63519147.5</v>
      </c>
      <c r="AF122" s="32">
        <v>151859107</v>
      </c>
      <c r="AG122" s="32">
        <v>1482923145</v>
      </c>
      <c r="AH122" s="32">
        <v>1468479032</v>
      </c>
      <c r="AI122" s="32">
        <v>14444113</v>
      </c>
      <c r="AJ122" s="32">
        <v>350911723</v>
      </c>
      <c r="AK122" s="32">
        <v>413942278</v>
      </c>
      <c r="AL122" s="32">
        <v>119108138</v>
      </c>
      <c r="AM122" s="32">
        <v>3313495227</v>
      </c>
      <c r="AN122" s="32">
        <v>1901045613</v>
      </c>
      <c r="AO122" s="32">
        <v>1412449614</v>
      </c>
      <c r="AP122" s="32">
        <v>25609211</v>
      </c>
      <c r="AQ122" s="32">
        <v>198637486</v>
      </c>
      <c r="AR122" s="32">
        <v>3418980431</v>
      </c>
      <c r="AS122" s="32">
        <v>21556707252</v>
      </c>
      <c r="AT122" s="32">
        <v>21536250000</v>
      </c>
      <c r="AU122" s="32">
        <v>20457252</v>
      </c>
      <c r="AV122" s="32">
        <v>7470558035</v>
      </c>
      <c r="AW122" s="32">
        <v>169658537</v>
      </c>
      <c r="AX122" s="32">
        <v>111208080</v>
      </c>
      <c r="AY122" s="32">
        <v>733454032</v>
      </c>
      <c r="AZ122" s="32">
        <v>1915214161</v>
      </c>
      <c r="BA122" s="32">
        <v>290072203</v>
      </c>
      <c r="BB122" s="32">
        <v>126736273</v>
      </c>
      <c r="BC122" s="32">
        <v>3338203398</v>
      </c>
      <c r="BD122" s="32">
        <v>173255586</v>
      </c>
      <c r="BE122" s="32">
        <v>183909651.19999999</v>
      </c>
      <c r="BF122" s="32">
        <v>563564723</v>
      </c>
      <c r="BG122" s="32">
        <v>677272067</v>
      </c>
      <c r="BH122" s="32">
        <v>638133931</v>
      </c>
      <c r="BI122" s="32">
        <v>39138136</v>
      </c>
      <c r="BJ122" s="32">
        <v>1098901709</v>
      </c>
      <c r="BK122" s="32">
        <v>793012818</v>
      </c>
      <c r="BL122" s="32">
        <v>305888891</v>
      </c>
      <c r="BM122" s="32">
        <v>169174548</v>
      </c>
      <c r="BN122" s="32">
        <v>352729950</v>
      </c>
      <c r="BO122" s="32">
        <v>583444622</v>
      </c>
      <c r="BP122" s="32">
        <v>142682627</v>
      </c>
      <c r="BQ122" s="32">
        <v>1739077845</v>
      </c>
      <c r="BR122" s="32">
        <v>215589062</v>
      </c>
      <c r="BS122" s="32">
        <v>286884558</v>
      </c>
      <c r="BT122" s="32">
        <v>1163441783</v>
      </c>
      <c r="BU122" s="32">
        <v>191317428</v>
      </c>
      <c r="BV122" s="32">
        <v>78937017.299999997</v>
      </c>
      <c r="BW122" s="32">
        <v>808921986</v>
      </c>
      <c r="BX122" s="32">
        <v>764480212</v>
      </c>
      <c r="BY122" s="32">
        <v>31750150</v>
      </c>
      <c r="BZ122" s="32">
        <v>12691624</v>
      </c>
      <c r="CA122" s="32">
        <v>145862400</v>
      </c>
      <c r="CB122" s="32">
        <v>4891367835</v>
      </c>
      <c r="CC122" s="32">
        <v>4486786862</v>
      </c>
      <c r="CD122" s="32">
        <v>404580973</v>
      </c>
      <c r="CE122" s="32">
        <v>714673992</v>
      </c>
      <c r="CF122" s="32">
        <v>90391062</v>
      </c>
      <c r="CG122" s="32">
        <v>122481365</v>
      </c>
      <c r="CH122" s="32">
        <v>86260326</v>
      </c>
      <c r="CI122" s="32">
        <v>362208340</v>
      </c>
      <c r="CJ122" s="32">
        <v>1015641442</v>
      </c>
      <c r="CK122" s="32">
        <v>217790206</v>
      </c>
      <c r="CL122" s="32">
        <v>26177019147</v>
      </c>
      <c r="CM122" s="32">
        <v>2404558622</v>
      </c>
      <c r="CN122" s="32">
        <v>2281971131</v>
      </c>
      <c r="CO122" s="32">
        <v>30760339</v>
      </c>
      <c r="CP122" s="32">
        <v>91827152</v>
      </c>
      <c r="CQ122" s="32">
        <v>93651360.400000006</v>
      </c>
      <c r="CR122" s="32">
        <v>1251191402</v>
      </c>
      <c r="CS122" s="32">
        <v>472785317</v>
      </c>
      <c r="CT122" s="32">
        <v>89683500.799999997</v>
      </c>
      <c r="CU122" s="32">
        <v>132708672</v>
      </c>
      <c r="CV122" s="32">
        <v>19703882</v>
      </c>
      <c r="CW122" s="32">
        <v>428242940</v>
      </c>
      <c r="CX122" s="32">
        <v>756869340</v>
      </c>
      <c r="CY122" s="32">
        <v>377796305</v>
      </c>
      <c r="CZ122" s="46"/>
      <c r="DA122" s="46"/>
    </row>
    <row r="123" spans="1:105" s="45" customFormat="1" x14ac:dyDescent="0.2">
      <c r="A123" s="47" t="s">
        <v>163</v>
      </c>
      <c r="C123" s="208"/>
      <c r="D123" s="32">
        <v>11354867</v>
      </c>
      <c r="E123" s="32">
        <v>442416080</v>
      </c>
      <c r="F123" s="32">
        <v>286227229</v>
      </c>
      <c r="G123" s="32">
        <v>76963527</v>
      </c>
      <c r="H123" s="32">
        <v>282124517</v>
      </c>
      <c r="I123" s="32">
        <v>534809584</v>
      </c>
      <c r="J123" s="32">
        <v>357841995</v>
      </c>
      <c r="K123" s="32">
        <v>45213723</v>
      </c>
      <c r="L123" s="32">
        <v>16842271</v>
      </c>
      <c r="M123" s="32">
        <v>253649524</v>
      </c>
      <c r="N123" s="32">
        <v>12306142</v>
      </c>
      <c r="O123" s="32">
        <v>115516315</v>
      </c>
      <c r="P123" s="32">
        <v>15996835</v>
      </c>
      <c r="Q123" s="32">
        <v>4341362</v>
      </c>
      <c r="R123" s="32">
        <v>91843709</v>
      </c>
      <c r="S123" s="32">
        <v>1584798809</v>
      </c>
      <c r="T123" s="32">
        <v>684811661</v>
      </c>
      <c r="U123" s="32">
        <v>106162959</v>
      </c>
      <c r="V123" s="32">
        <v>32562746</v>
      </c>
      <c r="W123" s="32">
        <v>268250194</v>
      </c>
      <c r="X123" s="32">
        <v>140876233</v>
      </c>
      <c r="Y123" s="32">
        <v>112090846</v>
      </c>
      <c r="Z123" s="32">
        <v>37033883</v>
      </c>
      <c r="AA123" s="32">
        <v>5852818</v>
      </c>
      <c r="AB123" s="32">
        <v>40340400</v>
      </c>
      <c r="AC123" s="32">
        <v>378665428.89999998</v>
      </c>
      <c r="AD123" s="32">
        <v>352862668</v>
      </c>
      <c r="AE123" s="32">
        <v>25802760.899999999</v>
      </c>
      <c r="AF123" s="32">
        <v>83172330</v>
      </c>
      <c r="AG123" s="32">
        <v>337866377</v>
      </c>
      <c r="AH123" s="32">
        <v>326813916</v>
      </c>
      <c r="AI123" s="32">
        <v>11052461</v>
      </c>
      <c r="AJ123" s="32">
        <v>177417293</v>
      </c>
      <c r="AK123" s="32">
        <v>195544773</v>
      </c>
      <c r="AL123" s="32">
        <v>27216899</v>
      </c>
      <c r="AM123" s="32">
        <v>1802567143</v>
      </c>
      <c r="AN123" s="32">
        <v>1386158911</v>
      </c>
      <c r="AO123" s="32">
        <v>416408232</v>
      </c>
      <c r="AP123" s="32">
        <v>14810717</v>
      </c>
      <c r="AQ123" s="32">
        <v>39345946</v>
      </c>
      <c r="AR123" s="32">
        <v>942367912</v>
      </c>
      <c r="AS123" s="32">
        <v>11691112100</v>
      </c>
      <c r="AT123" s="32">
        <v>11679450000</v>
      </c>
      <c r="AU123" s="32">
        <v>11662100</v>
      </c>
      <c r="AV123" s="32">
        <v>2255325713</v>
      </c>
      <c r="AW123" s="32">
        <v>146170316</v>
      </c>
      <c r="AX123" s="32">
        <v>40435653</v>
      </c>
      <c r="AY123" s="32">
        <v>207937574</v>
      </c>
      <c r="AZ123" s="32">
        <v>592397236</v>
      </c>
      <c r="BA123" s="32">
        <v>86367988</v>
      </c>
      <c r="BB123" s="32">
        <v>79090352</v>
      </c>
      <c r="BC123" s="32">
        <v>1126683291</v>
      </c>
      <c r="BD123" s="32">
        <v>56688715</v>
      </c>
      <c r="BE123" s="32">
        <v>37213253.5</v>
      </c>
      <c r="BF123" s="32">
        <v>150455870</v>
      </c>
      <c r="BG123" s="32">
        <v>255569423</v>
      </c>
      <c r="BH123" s="32">
        <v>226842406</v>
      </c>
      <c r="BI123" s="32">
        <v>28727017</v>
      </c>
      <c r="BJ123" s="32">
        <v>402872888</v>
      </c>
      <c r="BK123" s="32">
        <v>248661554</v>
      </c>
      <c r="BL123" s="32">
        <v>154211334</v>
      </c>
      <c r="BM123" s="32">
        <v>63940313</v>
      </c>
      <c r="BN123" s="32">
        <v>139103756</v>
      </c>
      <c r="BO123" s="32">
        <v>211788238</v>
      </c>
      <c r="BP123" s="32">
        <v>47840309</v>
      </c>
      <c r="BQ123" s="32">
        <v>516094957</v>
      </c>
      <c r="BR123" s="32">
        <v>75060870</v>
      </c>
      <c r="BS123" s="32">
        <v>100616157</v>
      </c>
      <c r="BT123" s="32">
        <v>480135066</v>
      </c>
      <c r="BU123" s="32">
        <v>76563860</v>
      </c>
      <c r="BV123" s="32">
        <v>34515324.399999999</v>
      </c>
      <c r="BW123" s="32">
        <v>301118299</v>
      </c>
      <c r="BX123" s="32">
        <v>281474786</v>
      </c>
      <c r="BY123" s="32">
        <v>13050466</v>
      </c>
      <c r="BZ123" s="32">
        <v>6593047</v>
      </c>
      <c r="CA123" s="32">
        <v>43644936</v>
      </c>
      <c r="CB123" s="32">
        <v>1909581281</v>
      </c>
      <c r="CC123" s="32">
        <v>1765172709</v>
      </c>
      <c r="CD123" s="32">
        <v>144408572</v>
      </c>
      <c r="CE123" s="32">
        <v>353515082</v>
      </c>
      <c r="CF123" s="32">
        <v>30951632</v>
      </c>
      <c r="CG123" s="32">
        <v>44348020</v>
      </c>
      <c r="CH123" s="32">
        <v>31422729</v>
      </c>
      <c r="CI123" s="32">
        <v>111303194</v>
      </c>
      <c r="CJ123" s="32">
        <v>348898285</v>
      </c>
      <c r="CK123" s="32">
        <v>50972655</v>
      </c>
      <c r="CL123" s="32">
        <v>5641748572</v>
      </c>
      <c r="CM123" s="32">
        <v>932961731</v>
      </c>
      <c r="CN123" s="32">
        <v>865645756</v>
      </c>
      <c r="CO123" s="32">
        <v>20159682</v>
      </c>
      <c r="CP123" s="32">
        <v>47156293</v>
      </c>
      <c r="CQ123" s="32">
        <v>65472676.299999997</v>
      </c>
      <c r="CR123" s="32">
        <v>386933262</v>
      </c>
      <c r="CS123" s="32">
        <v>145785623</v>
      </c>
      <c r="CT123" s="32">
        <v>24585867.5</v>
      </c>
      <c r="CU123" s="32">
        <v>26784344</v>
      </c>
      <c r="CV123" s="32">
        <v>13788429</v>
      </c>
      <c r="CW123" s="32">
        <v>204755002</v>
      </c>
      <c r="CX123" s="32">
        <v>297965004</v>
      </c>
      <c r="CY123" s="32">
        <v>107536736</v>
      </c>
      <c r="CZ123" s="46"/>
      <c r="DA123" s="46"/>
    </row>
    <row r="124" spans="1:105" s="45" customFormat="1" x14ac:dyDescent="0.2">
      <c r="A124" s="47" t="s">
        <v>190</v>
      </c>
      <c r="C124" s="208"/>
      <c r="D124" s="32">
        <v>9079614</v>
      </c>
      <c r="E124" s="32">
        <v>772793005</v>
      </c>
      <c r="F124" s="32">
        <v>509126792</v>
      </c>
      <c r="G124" s="32">
        <v>134781678</v>
      </c>
      <c r="H124" s="32">
        <v>618103954</v>
      </c>
      <c r="I124" s="32">
        <v>1105048243</v>
      </c>
      <c r="J124" s="32">
        <v>845220265</v>
      </c>
      <c r="K124" s="32">
        <v>23528398</v>
      </c>
      <c r="L124" s="32">
        <v>16485323</v>
      </c>
      <c r="M124" s="32">
        <v>592109268</v>
      </c>
      <c r="N124" s="32">
        <v>18257730</v>
      </c>
      <c r="O124" s="32">
        <v>151983618</v>
      </c>
      <c r="P124" s="32">
        <v>9222935</v>
      </c>
      <c r="Q124" s="32">
        <v>3721153</v>
      </c>
      <c r="R124" s="32">
        <v>90937067</v>
      </c>
      <c r="S124" s="32">
        <v>5006167156</v>
      </c>
      <c r="T124" s="32">
        <v>251277895</v>
      </c>
      <c r="U124" s="32">
        <v>190361168</v>
      </c>
      <c r="V124" s="32">
        <v>31364401</v>
      </c>
      <c r="W124" s="32">
        <v>264950426</v>
      </c>
      <c r="X124" s="32">
        <v>433869369</v>
      </c>
      <c r="Y124" s="32">
        <v>171419513</v>
      </c>
      <c r="Z124" s="32">
        <v>38481270</v>
      </c>
      <c r="AA124" s="32">
        <v>3163014</v>
      </c>
      <c r="AB124" s="32">
        <v>27015400.199999999</v>
      </c>
      <c r="AC124" s="32">
        <v>516697220.80000001</v>
      </c>
      <c r="AD124" s="32">
        <v>479379373</v>
      </c>
      <c r="AE124" s="32">
        <v>37317847.799999997</v>
      </c>
      <c r="AF124" s="32">
        <v>67208946</v>
      </c>
      <c r="AG124" s="32">
        <v>910693065</v>
      </c>
      <c r="AH124" s="32">
        <v>907457635</v>
      </c>
      <c r="AI124" s="32">
        <v>3235430</v>
      </c>
      <c r="AJ124" s="32">
        <v>172094514</v>
      </c>
      <c r="AK124" s="32">
        <v>216798708</v>
      </c>
      <c r="AL124" s="32">
        <v>90761045</v>
      </c>
      <c r="AM124" s="32">
        <v>1101158569</v>
      </c>
      <c r="AN124" s="32">
        <v>500218824</v>
      </c>
      <c r="AO124" s="32">
        <v>600939745</v>
      </c>
      <c r="AP124" s="32">
        <v>10496665</v>
      </c>
      <c r="AQ124" s="32">
        <v>108380345</v>
      </c>
      <c r="AR124" s="32">
        <v>2155341280</v>
      </c>
      <c r="AS124" s="32">
        <v>8305846412</v>
      </c>
      <c r="AT124" s="32">
        <v>8297330000</v>
      </c>
      <c r="AU124" s="32">
        <v>8516412</v>
      </c>
      <c r="AV124" s="32">
        <v>4512360890</v>
      </c>
      <c r="AW124" s="32">
        <v>23488221</v>
      </c>
      <c r="AX124" s="32">
        <v>69466971</v>
      </c>
      <c r="AY124" s="32">
        <v>381970417</v>
      </c>
      <c r="AZ124" s="32">
        <v>1064266099</v>
      </c>
      <c r="BA124" s="32">
        <v>201703915</v>
      </c>
      <c r="BB124" s="32">
        <v>47645921</v>
      </c>
      <c r="BC124" s="32">
        <v>1991617747</v>
      </c>
      <c r="BD124" s="32">
        <v>100953305</v>
      </c>
      <c r="BE124" s="32">
        <v>146692927.40000001</v>
      </c>
      <c r="BF124" s="32">
        <v>349648821</v>
      </c>
      <c r="BG124" s="32">
        <v>418829727</v>
      </c>
      <c r="BH124" s="32">
        <v>408830997</v>
      </c>
      <c r="BI124" s="32">
        <v>9998730</v>
      </c>
      <c r="BJ124" s="32">
        <v>691372102</v>
      </c>
      <c r="BK124" s="32">
        <v>541483745</v>
      </c>
      <c r="BL124" s="32">
        <v>149888357</v>
      </c>
      <c r="BM124" s="32">
        <v>104356089</v>
      </c>
      <c r="BN124" s="32">
        <v>210424217</v>
      </c>
      <c r="BO124" s="32">
        <v>367934161</v>
      </c>
      <c r="BP124" s="32">
        <v>94214384</v>
      </c>
      <c r="BQ124" s="32">
        <v>866757364</v>
      </c>
      <c r="BR124" s="32">
        <v>138946077</v>
      </c>
      <c r="BS124" s="32">
        <v>183674228</v>
      </c>
      <c r="BT124" s="32">
        <v>563020748</v>
      </c>
      <c r="BU124" s="32">
        <v>112129765</v>
      </c>
      <c r="BV124" s="32">
        <v>44001700.299999997</v>
      </c>
      <c r="BW124" s="32">
        <v>443626283</v>
      </c>
      <c r="BX124" s="32">
        <v>419138015</v>
      </c>
      <c r="BY124" s="32">
        <v>18477924</v>
      </c>
      <c r="BZ124" s="32">
        <v>6010344</v>
      </c>
      <c r="CA124" s="32">
        <v>101867112</v>
      </c>
      <c r="CB124" s="32">
        <v>2539134899</v>
      </c>
      <c r="CC124" s="32">
        <v>2280857285</v>
      </c>
      <c r="CD124" s="32">
        <v>258277614</v>
      </c>
      <c r="CE124" s="32">
        <v>353776645</v>
      </c>
      <c r="CF124" s="32">
        <v>58425132</v>
      </c>
      <c r="CG124" s="32">
        <v>76771330</v>
      </c>
      <c r="CH124" s="32">
        <v>54380413</v>
      </c>
      <c r="CI124" s="32">
        <v>217370463</v>
      </c>
      <c r="CJ124" s="32">
        <v>589904900</v>
      </c>
      <c r="CK124" s="32">
        <v>165290392</v>
      </c>
      <c r="CL124" s="32">
        <v>17573266919</v>
      </c>
      <c r="CM124" s="32">
        <v>1295837739</v>
      </c>
      <c r="CN124" s="32">
        <v>1241179249</v>
      </c>
      <c r="CO124" s="32">
        <v>10600657</v>
      </c>
      <c r="CP124" s="32">
        <v>44057833</v>
      </c>
      <c r="CQ124" s="32">
        <v>27395444.699999999</v>
      </c>
      <c r="CR124" s="32">
        <v>760365748</v>
      </c>
      <c r="CS124" s="32">
        <v>254543385</v>
      </c>
      <c r="CT124" s="32">
        <v>64521708</v>
      </c>
      <c r="CU124" s="32">
        <v>50854534</v>
      </c>
      <c r="CV124" s="32">
        <v>5915453</v>
      </c>
      <c r="CW124" s="32">
        <v>218825100</v>
      </c>
      <c r="CX124" s="32">
        <v>451840022</v>
      </c>
      <c r="CY124" s="32">
        <v>240453229</v>
      </c>
      <c r="CZ124" s="46"/>
      <c r="DA124" s="46"/>
    </row>
    <row r="125" spans="1:105" s="45" customFormat="1" x14ac:dyDescent="0.2">
      <c r="A125" s="47" t="s">
        <v>166</v>
      </c>
      <c r="C125" s="208"/>
      <c r="D125" s="32">
        <v>27749116</v>
      </c>
      <c r="E125" s="32">
        <v>0</v>
      </c>
      <c r="F125" s="32">
        <v>337659190</v>
      </c>
      <c r="G125" s="32">
        <v>34035224</v>
      </c>
      <c r="H125" s="32">
        <v>0</v>
      </c>
      <c r="I125" s="32">
        <v>0</v>
      </c>
      <c r="J125" s="32">
        <v>238568275</v>
      </c>
      <c r="K125" s="32">
        <v>0</v>
      </c>
      <c r="L125" s="32">
        <v>0</v>
      </c>
      <c r="M125" s="32">
        <v>78422595</v>
      </c>
      <c r="N125" s="32">
        <v>0</v>
      </c>
      <c r="O125" s="32">
        <v>85553496</v>
      </c>
      <c r="P125" s="32">
        <v>0</v>
      </c>
      <c r="Q125" s="32">
        <v>0</v>
      </c>
      <c r="R125" s="32">
        <v>0</v>
      </c>
      <c r="S125" s="32">
        <v>952073899</v>
      </c>
      <c r="T125" s="32">
        <v>0</v>
      </c>
      <c r="U125" s="32">
        <v>65894250</v>
      </c>
      <c r="V125" s="32">
        <v>0</v>
      </c>
      <c r="W125" s="32">
        <v>0</v>
      </c>
      <c r="X125" s="32">
        <v>46335526</v>
      </c>
      <c r="Y125" s="32">
        <v>0</v>
      </c>
      <c r="Z125" s="32">
        <v>0</v>
      </c>
      <c r="AA125" s="32">
        <v>0</v>
      </c>
      <c r="AB125" s="32">
        <v>25041489.600000001</v>
      </c>
      <c r="AC125" s="32">
        <v>0</v>
      </c>
      <c r="AD125" s="32">
        <v>0</v>
      </c>
      <c r="AE125" s="32">
        <v>0</v>
      </c>
      <c r="AF125" s="32">
        <v>0</v>
      </c>
      <c r="AG125" s="32">
        <v>226750771</v>
      </c>
      <c r="AH125" s="32">
        <v>226750771</v>
      </c>
      <c r="AI125" s="32">
        <v>0</v>
      </c>
      <c r="AJ125" s="32">
        <v>0</v>
      </c>
      <c r="AK125" s="32">
        <v>0</v>
      </c>
      <c r="AL125" s="32">
        <v>0</v>
      </c>
      <c r="AM125" s="32">
        <v>384489949</v>
      </c>
      <c r="AN125" s="32">
        <v>0</v>
      </c>
      <c r="AO125" s="32">
        <v>384489949</v>
      </c>
      <c r="AP125" s="32">
        <v>0</v>
      </c>
      <c r="AQ125" s="32">
        <v>49869369</v>
      </c>
      <c r="AR125" s="32">
        <v>309885512</v>
      </c>
      <c r="AS125" s="32">
        <v>1451200000</v>
      </c>
      <c r="AT125" s="32">
        <v>1451200000</v>
      </c>
      <c r="AU125" s="32">
        <v>0</v>
      </c>
      <c r="AV125" s="32">
        <v>664970205</v>
      </c>
      <c r="AW125" s="32">
        <v>0</v>
      </c>
      <c r="AX125" s="32">
        <v>0</v>
      </c>
      <c r="AY125" s="32">
        <v>139824585</v>
      </c>
      <c r="AZ125" s="32">
        <v>246062013</v>
      </c>
      <c r="BA125" s="32">
        <v>0</v>
      </c>
      <c r="BB125" s="32">
        <v>0</v>
      </c>
      <c r="BC125" s="32">
        <v>197035337</v>
      </c>
      <c r="BD125" s="32">
        <v>14093682</v>
      </c>
      <c r="BE125" s="32">
        <v>0</v>
      </c>
      <c r="BF125" s="32">
        <v>60202725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348484346</v>
      </c>
      <c r="BR125" s="32">
        <v>0</v>
      </c>
      <c r="BS125" s="32">
        <v>0</v>
      </c>
      <c r="BT125" s="32">
        <v>114267039</v>
      </c>
      <c r="BU125" s="32">
        <v>0</v>
      </c>
      <c r="BV125" s="32">
        <v>0</v>
      </c>
      <c r="BW125" s="32">
        <v>58804718</v>
      </c>
      <c r="BX125" s="32">
        <v>58804718</v>
      </c>
      <c r="BY125" s="32">
        <v>0</v>
      </c>
      <c r="BZ125" s="32">
        <v>0</v>
      </c>
      <c r="CA125" s="32">
        <v>0</v>
      </c>
      <c r="CB125" s="32">
        <v>409948085</v>
      </c>
      <c r="CC125" s="32">
        <v>409948085</v>
      </c>
      <c r="CD125" s="32">
        <v>0</v>
      </c>
      <c r="CE125" s="32">
        <v>0</v>
      </c>
      <c r="CF125" s="32">
        <v>0</v>
      </c>
      <c r="CG125" s="32">
        <v>0</v>
      </c>
      <c r="CH125" s="32">
        <v>0</v>
      </c>
      <c r="CI125" s="32">
        <v>30787872</v>
      </c>
      <c r="CJ125" s="32">
        <v>65932598</v>
      </c>
      <c r="CK125" s="32">
        <v>0</v>
      </c>
      <c r="CL125" s="32">
        <v>2855000730</v>
      </c>
      <c r="CM125" s="32">
        <v>158769531</v>
      </c>
      <c r="CN125" s="32">
        <v>158769531</v>
      </c>
      <c r="CO125" s="32">
        <v>0</v>
      </c>
      <c r="CP125" s="32">
        <v>0</v>
      </c>
      <c r="CQ125" s="32">
        <v>0</v>
      </c>
      <c r="CR125" s="32">
        <v>97288461</v>
      </c>
      <c r="CS125" s="32">
        <v>66272895</v>
      </c>
      <c r="CT125" s="32">
        <v>0</v>
      </c>
      <c r="CU125" s="32">
        <v>54488795</v>
      </c>
      <c r="CV125" s="32">
        <v>0</v>
      </c>
      <c r="CW125" s="32">
        <v>0</v>
      </c>
      <c r="CX125" s="32">
        <v>0</v>
      </c>
      <c r="CY125" s="32">
        <v>27638306</v>
      </c>
      <c r="CZ125" s="46"/>
      <c r="DA125" s="46"/>
    </row>
    <row r="126" spans="1:105" s="45" customFormat="1" x14ac:dyDescent="0.2">
      <c r="A126" s="47" t="s">
        <v>167</v>
      </c>
      <c r="C126" s="208"/>
      <c r="D126" s="32">
        <v>268702</v>
      </c>
      <c r="E126" s="32">
        <v>7943162</v>
      </c>
      <c r="F126" s="32">
        <v>8537032</v>
      </c>
      <c r="G126" s="32">
        <v>1415305</v>
      </c>
      <c r="H126" s="32">
        <v>6768940</v>
      </c>
      <c r="I126" s="32">
        <v>8143872</v>
      </c>
      <c r="J126" s="32">
        <v>8414225</v>
      </c>
      <c r="K126" s="32">
        <v>0</v>
      </c>
      <c r="L126" s="32">
        <v>220459</v>
      </c>
      <c r="M126" s="32">
        <v>8632130</v>
      </c>
      <c r="N126" s="32">
        <v>346108</v>
      </c>
      <c r="O126" s="32">
        <v>1542448</v>
      </c>
      <c r="P126" s="32">
        <v>253128</v>
      </c>
      <c r="Q126" s="32">
        <v>68162</v>
      </c>
      <c r="R126" s="32">
        <v>3290404</v>
      </c>
      <c r="S126" s="32">
        <v>39424219</v>
      </c>
      <c r="T126" s="32">
        <v>0</v>
      </c>
      <c r="U126" s="32">
        <v>2928633</v>
      </c>
      <c r="V126" s="32">
        <v>0</v>
      </c>
      <c r="W126" s="32">
        <v>4958370</v>
      </c>
      <c r="X126" s="32">
        <v>3657240</v>
      </c>
      <c r="Y126" s="32">
        <v>2377473</v>
      </c>
      <c r="Z126" s="32">
        <v>1174538</v>
      </c>
      <c r="AA126" s="32">
        <v>97200</v>
      </c>
      <c r="AB126" s="32">
        <v>253701.1</v>
      </c>
      <c r="AC126" s="32">
        <v>7898289.7999999998</v>
      </c>
      <c r="AD126" s="32">
        <v>7539948</v>
      </c>
      <c r="AE126" s="32">
        <v>358341.8</v>
      </c>
      <c r="AF126" s="32">
        <v>1477831</v>
      </c>
      <c r="AG126" s="32">
        <v>7612932</v>
      </c>
      <c r="AH126" s="32">
        <v>7456710</v>
      </c>
      <c r="AI126" s="32">
        <v>156222</v>
      </c>
      <c r="AJ126" s="32">
        <v>1047164</v>
      </c>
      <c r="AK126" s="32">
        <v>1341141</v>
      </c>
      <c r="AL126" s="32">
        <v>1060601</v>
      </c>
      <c r="AM126" s="32">
        <v>24820364</v>
      </c>
      <c r="AN126" s="32">
        <v>14667878</v>
      </c>
      <c r="AO126" s="32">
        <v>10152486</v>
      </c>
      <c r="AP126" s="32">
        <v>301829</v>
      </c>
      <c r="AQ126" s="32">
        <v>929825</v>
      </c>
      <c r="AR126" s="32">
        <v>11302347</v>
      </c>
      <c r="AS126" s="32">
        <v>94828740</v>
      </c>
      <c r="AT126" s="32">
        <v>94550000</v>
      </c>
      <c r="AU126" s="32">
        <v>278740</v>
      </c>
      <c r="AV126" s="32">
        <v>37901227</v>
      </c>
      <c r="AW126" s="32">
        <v>0</v>
      </c>
      <c r="AX126" s="32">
        <v>1305456</v>
      </c>
      <c r="AY126" s="32">
        <v>3721456</v>
      </c>
      <c r="AZ126" s="32">
        <v>12488813</v>
      </c>
      <c r="BA126" s="32">
        <v>1960300</v>
      </c>
      <c r="BB126" s="32">
        <v>0</v>
      </c>
      <c r="BC126" s="32">
        <v>21885346</v>
      </c>
      <c r="BD126" s="32">
        <v>1472438</v>
      </c>
      <c r="BE126" s="32">
        <v>3447.3</v>
      </c>
      <c r="BF126" s="32">
        <v>3063371</v>
      </c>
      <c r="BG126" s="32">
        <v>2605661</v>
      </c>
      <c r="BH126" s="32">
        <v>2194172</v>
      </c>
      <c r="BI126" s="32">
        <v>411489</v>
      </c>
      <c r="BJ126" s="32">
        <v>4315426</v>
      </c>
      <c r="BK126" s="32">
        <v>2827186</v>
      </c>
      <c r="BL126" s="32">
        <v>1488240</v>
      </c>
      <c r="BM126" s="32">
        <v>718876</v>
      </c>
      <c r="BN126" s="32">
        <v>2891721</v>
      </c>
      <c r="BO126" s="32">
        <v>3418082</v>
      </c>
      <c r="BP126" s="32">
        <v>619784</v>
      </c>
      <c r="BQ126" s="32">
        <v>7614201</v>
      </c>
      <c r="BR126" s="32">
        <v>1448937</v>
      </c>
      <c r="BS126" s="32">
        <v>2163064</v>
      </c>
      <c r="BT126" s="32">
        <v>5992137</v>
      </c>
      <c r="BU126" s="32">
        <v>2345205</v>
      </c>
      <c r="BV126" s="32">
        <v>410075.5</v>
      </c>
      <c r="BW126" s="32">
        <v>4679216</v>
      </c>
      <c r="BX126" s="32">
        <v>4399463</v>
      </c>
      <c r="BY126" s="32">
        <v>191520</v>
      </c>
      <c r="BZ126" s="32">
        <v>88233</v>
      </c>
      <c r="CA126" s="32">
        <v>283714</v>
      </c>
      <c r="CB126" s="32">
        <v>32275672</v>
      </c>
      <c r="CC126" s="32">
        <v>30418555</v>
      </c>
      <c r="CD126" s="32">
        <v>1857117</v>
      </c>
      <c r="CE126" s="32">
        <v>7098520</v>
      </c>
      <c r="CF126" s="32">
        <v>1014298</v>
      </c>
      <c r="CG126" s="32">
        <v>1323387</v>
      </c>
      <c r="CH126" s="32">
        <v>457184</v>
      </c>
      <c r="CI126" s="32">
        <v>2729177</v>
      </c>
      <c r="CJ126" s="32">
        <v>10905659</v>
      </c>
      <c r="CK126" s="32">
        <v>1394864</v>
      </c>
      <c r="CL126" s="32">
        <v>107002926</v>
      </c>
      <c r="CM126" s="32">
        <v>16101784</v>
      </c>
      <c r="CN126" s="32">
        <v>15547217</v>
      </c>
      <c r="CO126" s="32">
        <v>0</v>
      </c>
      <c r="CP126" s="32">
        <v>554567</v>
      </c>
      <c r="CQ126" s="32">
        <v>783239.4</v>
      </c>
      <c r="CR126" s="32">
        <v>6603931</v>
      </c>
      <c r="CS126" s="32">
        <v>4434098</v>
      </c>
      <c r="CT126" s="32">
        <v>532918.69999999995</v>
      </c>
      <c r="CU126" s="32">
        <v>566866</v>
      </c>
      <c r="CV126" s="32">
        <v>0</v>
      </c>
      <c r="CW126" s="32">
        <v>4209527</v>
      </c>
      <c r="CX126" s="32">
        <v>0</v>
      </c>
      <c r="CY126" s="32">
        <v>1969986</v>
      </c>
      <c r="CZ126" s="46"/>
      <c r="DA126" s="46"/>
    </row>
    <row r="127" spans="1:105" s="45" customFormat="1" x14ac:dyDescent="0.2">
      <c r="A127" s="47" t="s">
        <v>168</v>
      </c>
      <c r="C127" s="208"/>
      <c r="D127" s="32">
        <v>0</v>
      </c>
      <c r="E127" s="32">
        <v>0</v>
      </c>
      <c r="F127" s="32">
        <v>499320</v>
      </c>
      <c r="G127" s="32">
        <v>257447</v>
      </c>
      <c r="H127" s="32">
        <v>627000</v>
      </c>
      <c r="I127" s="32">
        <v>0</v>
      </c>
      <c r="J127" s="32">
        <v>0</v>
      </c>
      <c r="K127" s="32">
        <v>0</v>
      </c>
      <c r="L127" s="32">
        <v>33333</v>
      </c>
      <c r="M127" s="32">
        <v>506873</v>
      </c>
      <c r="N127" s="32">
        <v>8652</v>
      </c>
      <c r="O127" s="32">
        <v>0</v>
      </c>
      <c r="P127" s="32">
        <v>0</v>
      </c>
      <c r="Q127" s="32">
        <v>1139</v>
      </c>
      <c r="R127" s="32">
        <v>165810</v>
      </c>
      <c r="S127" s="32">
        <v>0</v>
      </c>
      <c r="T127" s="32">
        <v>0</v>
      </c>
      <c r="U127" s="32">
        <v>732159</v>
      </c>
      <c r="V127" s="32">
        <v>0</v>
      </c>
      <c r="W127" s="32">
        <v>348774</v>
      </c>
      <c r="X127" s="32">
        <v>187104</v>
      </c>
      <c r="Y127" s="32">
        <v>1010762</v>
      </c>
      <c r="Z127" s="32">
        <v>0</v>
      </c>
      <c r="AA127" s="32">
        <v>0</v>
      </c>
      <c r="AB127" s="32">
        <v>0</v>
      </c>
      <c r="AC127" s="32">
        <v>1948990</v>
      </c>
      <c r="AD127" s="32">
        <v>1908793</v>
      </c>
      <c r="AE127" s="32">
        <v>40197</v>
      </c>
      <c r="AF127" s="32">
        <v>0</v>
      </c>
      <c r="AG127" s="32">
        <v>0</v>
      </c>
      <c r="AH127" s="32">
        <v>0</v>
      </c>
      <c r="AI127" s="32">
        <v>0</v>
      </c>
      <c r="AJ127" s="32">
        <v>352752</v>
      </c>
      <c r="AK127" s="32">
        <v>257656</v>
      </c>
      <c r="AL127" s="32">
        <v>69593</v>
      </c>
      <c r="AM127" s="32">
        <v>459202</v>
      </c>
      <c r="AN127" s="32">
        <v>0</v>
      </c>
      <c r="AO127" s="32">
        <v>459202</v>
      </c>
      <c r="AP127" s="32">
        <v>0</v>
      </c>
      <c r="AQ127" s="32">
        <v>112001</v>
      </c>
      <c r="AR127" s="32">
        <v>83380</v>
      </c>
      <c r="AS127" s="32">
        <v>13720000</v>
      </c>
      <c r="AT127" s="32">
        <v>13720000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40000</v>
      </c>
      <c r="BB127" s="32">
        <v>0</v>
      </c>
      <c r="BC127" s="32">
        <v>981677</v>
      </c>
      <c r="BD127" s="32">
        <v>47446</v>
      </c>
      <c r="BE127" s="32">
        <v>23</v>
      </c>
      <c r="BF127" s="32">
        <v>193936</v>
      </c>
      <c r="BG127" s="32">
        <v>267256</v>
      </c>
      <c r="BH127" s="32">
        <v>266356</v>
      </c>
      <c r="BI127" s="32">
        <v>900</v>
      </c>
      <c r="BJ127" s="32">
        <v>341293</v>
      </c>
      <c r="BK127" s="32">
        <v>40333</v>
      </c>
      <c r="BL127" s="32">
        <v>300960</v>
      </c>
      <c r="BM127" s="32">
        <v>159270</v>
      </c>
      <c r="BN127" s="32">
        <v>310256</v>
      </c>
      <c r="BO127" s="32">
        <v>304141</v>
      </c>
      <c r="BP127" s="32">
        <v>8150</v>
      </c>
      <c r="BQ127" s="32">
        <v>126977</v>
      </c>
      <c r="BR127" s="32">
        <v>133178</v>
      </c>
      <c r="BS127" s="32">
        <v>431109</v>
      </c>
      <c r="BT127" s="32">
        <v>26793</v>
      </c>
      <c r="BU127" s="32">
        <v>278598</v>
      </c>
      <c r="BV127" s="32">
        <v>9917.1</v>
      </c>
      <c r="BW127" s="32">
        <v>693470</v>
      </c>
      <c r="BX127" s="32">
        <v>663230</v>
      </c>
      <c r="BY127" s="32">
        <v>30240</v>
      </c>
      <c r="BZ127" s="32">
        <v>0</v>
      </c>
      <c r="CA127" s="32">
        <v>66638</v>
      </c>
      <c r="CB127" s="32">
        <v>427898</v>
      </c>
      <c r="CC127" s="32">
        <v>390228</v>
      </c>
      <c r="CD127" s="32">
        <v>37670</v>
      </c>
      <c r="CE127" s="32">
        <v>283745</v>
      </c>
      <c r="CF127" s="32">
        <v>0</v>
      </c>
      <c r="CG127" s="32">
        <v>38628</v>
      </c>
      <c r="CH127" s="32">
        <v>0</v>
      </c>
      <c r="CI127" s="32">
        <v>17634</v>
      </c>
      <c r="CJ127" s="32">
        <v>0</v>
      </c>
      <c r="CK127" s="32">
        <v>132295</v>
      </c>
      <c r="CL127" s="32">
        <v>0</v>
      </c>
      <c r="CM127" s="32">
        <v>887837</v>
      </c>
      <c r="CN127" s="32">
        <v>829378</v>
      </c>
      <c r="CO127" s="32">
        <v>0</v>
      </c>
      <c r="CP127" s="32">
        <v>58459</v>
      </c>
      <c r="CQ127" s="32">
        <v>0</v>
      </c>
      <c r="CR127" s="32">
        <v>0</v>
      </c>
      <c r="CS127" s="32">
        <v>1749316</v>
      </c>
      <c r="CT127" s="32">
        <v>43006.6</v>
      </c>
      <c r="CU127" s="32">
        <v>14133</v>
      </c>
      <c r="CV127" s="32">
        <v>0</v>
      </c>
      <c r="CW127" s="32">
        <v>453311</v>
      </c>
      <c r="CX127" s="32">
        <v>0</v>
      </c>
      <c r="CY127" s="32">
        <v>198048</v>
      </c>
      <c r="CZ127" s="46"/>
      <c r="DA127" s="46"/>
    </row>
    <row r="128" spans="1:105" s="45" customFormat="1" x14ac:dyDescent="0.2">
      <c r="A128" s="44" t="s">
        <v>196</v>
      </c>
      <c r="C128" s="208"/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46"/>
      <c r="DA128" s="46"/>
    </row>
    <row r="129" spans="1:105" s="45" customFormat="1" x14ac:dyDescent="0.2">
      <c r="A129" s="47" t="s">
        <v>169</v>
      </c>
      <c r="C129" s="208"/>
      <c r="D129" s="32">
        <v>63091.3</v>
      </c>
      <c r="E129" s="32">
        <v>1515941</v>
      </c>
      <c r="F129" s="32">
        <v>1170270</v>
      </c>
      <c r="G129" s="32">
        <v>460108</v>
      </c>
      <c r="H129" s="32">
        <v>1367555</v>
      </c>
      <c r="I129" s="32">
        <v>2383672</v>
      </c>
      <c r="J129" s="32">
        <v>3118426</v>
      </c>
      <c r="K129" s="32">
        <v>226875.9</v>
      </c>
      <c r="L129" s="32">
        <v>23502</v>
      </c>
      <c r="M129" s="32">
        <v>1417879</v>
      </c>
      <c r="N129" s="32">
        <v>29091</v>
      </c>
      <c r="O129" s="32">
        <v>685000</v>
      </c>
      <c r="P129" s="32">
        <v>8066.1</v>
      </c>
      <c r="Q129" s="32">
        <v>2989</v>
      </c>
      <c r="R129" s="32">
        <v>0</v>
      </c>
      <c r="S129" s="32">
        <v>13543050</v>
      </c>
      <c r="T129" s="32">
        <v>5167186</v>
      </c>
      <c r="U129" s="32">
        <v>477886</v>
      </c>
      <c r="V129" s="32">
        <v>0</v>
      </c>
      <c r="W129" s="32">
        <v>531155</v>
      </c>
      <c r="X129" s="32">
        <v>1012308</v>
      </c>
      <c r="Y129" s="32">
        <v>303387</v>
      </c>
      <c r="Z129" s="32">
        <v>34727</v>
      </c>
      <c r="AA129" s="32">
        <v>6731</v>
      </c>
      <c r="AB129" s="32">
        <v>86690.2</v>
      </c>
      <c r="AC129" s="32">
        <v>938274.5</v>
      </c>
      <c r="AD129" s="32">
        <v>887147.3</v>
      </c>
      <c r="AE129" s="32">
        <v>51127.199999999997</v>
      </c>
      <c r="AF129" s="32">
        <v>159107.79999999999</v>
      </c>
      <c r="AG129" s="32">
        <v>2214584</v>
      </c>
      <c r="AH129" s="32">
        <v>2213345</v>
      </c>
      <c r="AI129" s="32">
        <v>1239</v>
      </c>
      <c r="AJ129" s="32">
        <v>534513</v>
      </c>
      <c r="AK129" s="32">
        <v>0</v>
      </c>
      <c r="AL129" s="32">
        <v>132872.70000000001</v>
      </c>
      <c r="AM129" s="32">
        <v>9647662</v>
      </c>
      <c r="AN129" s="32">
        <v>7664796</v>
      </c>
      <c r="AO129" s="32">
        <v>1982866</v>
      </c>
      <c r="AP129" s="32">
        <v>14500</v>
      </c>
      <c r="AQ129" s="32">
        <v>0</v>
      </c>
      <c r="AR129" s="32">
        <v>5165248</v>
      </c>
      <c r="AS129" s="32">
        <v>27724462</v>
      </c>
      <c r="AT129" s="32">
        <v>27712700</v>
      </c>
      <c r="AU129" s="32">
        <v>11762</v>
      </c>
      <c r="AV129" s="32">
        <v>10794022</v>
      </c>
      <c r="AW129" s="32">
        <v>97496</v>
      </c>
      <c r="AX129" s="32">
        <v>80384</v>
      </c>
      <c r="AY129" s="32">
        <v>906017</v>
      </c>
      <c r="AZ129" s="32">
        <v>2761466</v>
      </c>
      <c r="BA129" s="32">
        <v>380000</v>
      </c>
      <c r="BB129" s="32">
        <v>234574.8</v>
      </c>
      <c r="BC129" s="32">
        <v>4275856</v>
      </c>
      <c r="BD129" s="32">
        <v>290710</v>
      </c>
      <c r="BE129" s="32">
        <v>312707.59999999998</v>
      </c>
      <c r="BF129" s="32">
        <v>880101</v>
      </c>
      <c r="BG129" s="32">
        <v>733847</v>
      </c>
      <c r="BH129" s="32">
        <v>721672</v>
      </c>
      <c r="BI129" s="32">
        <v>12175</v>
      </c>
      <c r="BJ129" s="32">
        <v>2238803</v>
      </c>
      <c r="BK129" s="32">
        <v>1775029</v>
      </c>
      <c r="BL129" s="32">
        <v>463774</v>
      </c>
      <c r="BM129" s="32">
        <v>198904</v>
      </c>
      <c r="BN129" s="32">
        <v>356580</v>
      </c>
      <c r="BO129" s="32">
        <v>691273</v>
      </c>
      <c r="BP129" s="32">
        <v>754897</v>
      </c>
      <c r="BQ129" s="32">
        <v>2543873</v>
      </c>
      <c r="BR129" s="32">
        <v>284024</v>
      </c>
      <c r="BS129" s="32">
        <v>313102</v>
      </c>
      <c r="BT129" s="32">
        <v>1581826</v>
      </c>
      <c r="BU129" s="32">
        <v>195834</v>
      </c>
      <c r="BV129" s="32">
        <v>0</v>
      </c>
      <c r="BW129" s="32">
        <v>898619</v>
      </c>
      <c r="BX129" s="32">
        <v>860844</v>
      </c>
      <c r="BY129" s="32">
        <v>33029</v>
      </c>
      <c r="BZ129" s="32">
        <v>4746</v>
      </c>
      <c r="CA129" s="32">
        <v>258336.6</v>
      </c>
      <c r="CB129" s="32">
        <v>9185825</v>
      </c>
      <c r="CC129" s="32">
        <v>8702745</v>
      </c>
      <c r="CD129" s="32">
        <v>483080</v>
      </c>
      <c r="CE129" s="32">
        <v>673677</v>
      </c>
      <c r="CF129" s="32">
        <v>124674</v>
      </c>
      <c r="CG129" s="32">
        <v>148083.29999999999</v>
      </c>
      <c r="CH129" s="32">
        <v>72507</v>
      </c>
      <c r="CI129" s="32">
        <v>537127</v>
      </c>
      <c r="CJ129" s="32">
        <v>463537</v>
      </c>
      <c r="CK129" s="32">
        <v>339211</v>
      </c>
      <c r="CL129" s="32">
        <v>43696886</v>
      </c>
      <c r="CM129" s="32">
        <v>2861868</v>
      </c>
      <c r="CN129" s="32">
        <v>2723610</v>
      </c>
      <c r="CO129" s="32">
        <v>39346</v>
      </c>
      <c r="CP129" s="32">
        <v>98912</v>
      </c>
      <c r="CQ129" s="32">
        <v>56478.6</v>
      </c>
      <c r="CR129" s="32">
        <v>1831005</v>
      </c>
      <c r="CS129" s="32">
        <v>723728</v>
      </c>
      <c r="CT129" s="32">
        <v>130012</v>
      </c>
      <c r="CU129" s="32">
        <v>229361.8</v>
      </c>
      <c r="CV129" s="32">
        <v>82903</v>
      </c>
      <c r="CW129" s="32">
        <v>0</v>
      </c>
      <c r="CX129" s="32">
        <v>0</v>
      </c>
      <c r="CY129" s="32">
        <v>491674</v>
      </c>
      <c r="CZ129" s="46"/>
      <c r="DA129" s="46"/>
    </row>
    <row r="130" spans="1:105" s="45" customFormat="1" x14ac:dyDescent="0.2">
      <c r="A130" s="47" t="s">
        <v>170</v>
      </c>
      <c r="C130" s="208"/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213439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946200</v>
      </c>
      <c r="AT130" s="32">
        <v>946200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1601337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46"/>
      <c r="DA130" s="46"/>
    </row>
    <row r="131" spans="1:105" s="45" customFormat="1" x14ac:dyDescent="0.2">
      <c r="A131" s="47" t="s">
        <v>191</v>
      </c>
      <c r="C131" s="208"/>
      <c r="D131" s="32">
        <v>3907.6</v>
      </c>
      <c r="E131" s="32">
        <v>1491737</v>
      </c>
      <c r="F131" s="32">
        <v>564257</v>
      </c>
      <c r="G131" s="32">
        <v>294859</v>
      </c>
      <c r="H131" s="32">
        <v>1347290</v>
      </c>
      <c r="I131" s="32">
        <v>2359707</v>
      </c>
      <c r="J131" s="32">
        <v>2792709</v>
      </c>
      <c r="K131" s="32">
        <v>223640.4</v>
      </c>
      <c r="L131" s="32">
        <v>22852</v>
      </c>
      <c r="M131" s="32">
        <v>1197778</v>
      </c>
      <c r="N131" s="32">
        <v>29091</v>
      </c>
      <c r="O131" s="32">
        <v>269057</v>
      </c>
      <c r="P131" s="32">
        <v>7375</v>
      </c>
      <c r="Q131" s="32">
        <v>2786</v>
      </c>
      <c r="R131" s="32">
        <v>0</v>
      </c>
      <c r="S131" s="32">
        <v>11742009</v>
      </c>
      <c r="T131" s="32">
        <v>2994927</v>
      </c>
      <c r="U131" s="32">
        <v>377530</v>
      </c>
      <c r="V131" s="32">
        <v>0</v>
      </c>
      <c r="W131" s="32">
        <v>515478</v>
      </c>
      <c r="X131" s="32">
        <v>914608</v>
      </c>
      <c r="Y131" s="32">
        <v>303387</v>
      </c>
      <c r="Z131" s="32">
        <v>32520</v>
      </c>
      <c r="AA131" s="32">
        <v>6445</v>
      </c>
      <c r="AB131" s="32">
        <v>35831.1</v>
      </c>
      <c r="AC131" s="32">
        <v>915363</v>
      </c>
      <c r="AD131" s="32">
        <v>866203</v>
      </c>
      <c r="AE131" s="32">
        <v>49160</v>
      </c>
      <c r="AF131" s="32">
        <v>157268</v>
      </c>
      <c r="AG131" s="32">
        <v>1780327</v>
      </c>
      <c r="AH131" s="32">
        <v>1779511</v>
      </c>
      <c r="AI131" s="32">
        <v>816</v>
      </c>
      <c r="AJ131" s="32">
        <v>527330</v>
      </c>
      <c r="AK131" s="32">
        <v>0</v>
      </c>
      <c r="AL131" s="32">
        <v>130705.3</v>
      </c>
      <c r="AM131" s="32">
        <v>5069362</v>
      </c>
      <c r="AN131" s="32">
        <v>3870761</v>
      </c>
      <c r="AO131" s="32">
        <v>1198601</v>
      </c>
      <c r="AP131" s="32">
        <v>13757</v>
      </c>
      <c r="AQ131" s="32">
        <v>0</v>
      </c>
      <c r="AR131" s="32">
        <v>4530542</v>
      </c>
      <c r="AS131" s="32">
        <v>22984630</v>
      </c>
      <c r="AT131" s="32">
        <v>22973700</v>
      </c>
      <c r="AU131" s="32">
        <v>10930</v>
      </c>
      <c r="AV131" s="32">
        <v>9465302</v>
      </c>
      <c r="AW131" s="32">
        <v>93677</v>
      </c>
      <c r="AX131" s="32">
        <v>75979</v>
      </c>
      <c r="AY131" s="32">
        <v>656413</v>
      </c>
      <c r="AZ131" s="32">
        <v>2249449</v>
      </c>
      <c r="BA131" s="32">
        <v>374900</v>
      </c>
      <c r="BB131" s="32">
        <v>229191.8</v>
      </c>
      <c r="BC131" s="32">
        <v>3836692</v>
      </c>
      <c r="BD131" s="32">
        <v>210541</v>
      </c>
      <c r="BE131" s="32">
        <v>311181.3</v>
      </c>
      <c r="BF131" s="32">
        <v>735701</v>
      </c>
      <c r="BG131" s="32">
        <v>732776</v>
      </c>
      <c r="BH131" s="32">
        <v>721672</v>
      </c>
      <c r="BI131" s="32">
        <v>11104</v>
      </c>
      <c r="BJ131" s="32">
        <v>1529264</v>
      </c>
      <c r="BK131" s="32">
        <v>1069627</v>
      </c>
      <c r="BL131" s="32">
        <v>459637</v>
      </c>
      <c r="BM131" s="32">
        <v>197251</v>
      </c>
      <c r="BN131" s="32">
        <v>356580</v>
      </c>
      <c r="BO131" s="32">
        <v>681173</v>
      </c>
      <c r="BP131" s="32">
        <v>751852</v>
      </c>
      <c r="BQ131" s="32">
        <v>1868724</v>
      </c>
      <c r="BR131" s="32">
        <v>279293</v>
      </c>
      <c r="BS131" s="32">
        <v>305528</v>
      </c>
      <c r="BT131" s="32">
        <v>1182171</v>
      </c>
      <c r="BU131" s="32">
        <v>188392</v>
      </c>
      <c r="BV131" s="32">
        <v>0</v>
      </c>
      <c r="BW131" s="32">
        <v>774226</v>
      </c>
      <c r="BX131" s="32">
        <v>737558</v>
      </c>
      <c r="BY131" s="32">
        <v>32237</v>
      </c>
      <c r="BZ131" s="32">
        <v>4431</v>
      </c>
      <c r="CA131" s="32">
        <v>258336.6</v>
      </c>
      <c r="CB131" s="32">
        <v>8354970</v>
      </c>
      <c r="CC131" s="32">
        <v>7878041</v>
      </c>
      <c r="CD131" s="32">
        <v>476929</v>
      </c>
      <c r="CE131" s="32">
        <v>649820</v>
      </c>
      <c r="CF131" s="32">
        <v>121685</v>
      </c>
      <c r="CG131" s="32">
        <v>148083.29999999999</v>
      </c>
      <c r="CH131" s="32">
        <v>71017</v>
      </c>
      <c r="CI131" s="32">
        <v>457136</v>
      </c>
      <c r="CJ131" s="32">
        <v>381245</v>
      </c>
      <c r="CK131" s="32">
        <v>335071</v>
      </c>
      <c r="CL131" s="32">
        <v>37537173</v>
      </c>
      <c r="CM131" s="32">
        <v>2568888</v>
      </c>
      <c r="CN131" s="32">
        <v>2433684</v>
      </c>
      <c r="CO131" s="32">
        <v>38171</v>
      </c>
      <c r="CP131" s="32">
        <v>97033</v>
      </c>
      <c r="CQ131" s="32">
        <v>54666.9</v>
      </c>
      <c r="CR131" s="32">
        <v>210893</v>
      </c>
      <c r="CS131" s="32">
        <v>528542</v>
      </c>
      <c r="CT131" s="32">
        <v>128148</v>
      </c>
      <c r="CU131" s="32">
        <v>107626.7</v>
      </c>
      <c r="CV131" s="32">
        <v>82302</v>
      </c>
      <c r="CW131" s="32">
        <v>0</v>
      </c>
      <c r="CX131" s="32">
        <v>806063</v>
      </c>
      <c r="CY131" s="32">
        <v>417394</v>
      </c>
      <c r="CZ131" s="46"/>
      <c r="DA131" s="46"/>
    </row>
    <row r="132" spans="1:105" s="45" customFormat="1" x14ac:dyDescent="0.2">
      <c r="A132" s="47" t="s">
        <v>173</v>
      </c>
      <c r="C132" s="208"/>
      <c r="D132" s="32">
        <v>57680.1</v>
      </c>
      <c r="E132" s="32">
        <v>0</v>
      </c>
      <c r="F132" s="32">
        <v>584663</v>
      </c>
      <c r="G132" s="32">
        <v>162040</v>
      </c>
      <c r="H132" s="32">
        <v>0</v>
      </c>
      <c r="I132" s="32">
        <v>0</v>
      </c>
      <c r="J132" s="32">
        <v>309377</v>
      </c>
      <c r="K132" s="32">
        <v>0</v>
      </c>
      <c r="L132" s="32">
        <v>0</v>
      </c>
      <c r="M132" s="32">
        <v>196515</v>
      </c>
      <c r="N132" s="32">
        <v>0</v>
      </c>
      <c r="O132" s="32">
        <v>198279</v>
      </c>
      <c r="P132" s="32">
        <v>0</v>
      </c>
      <c r="Q132" s="32">
        <v>0</v>
      </c>
      <c r="R132" s="32">
        <v>0</v>
      </c>
      <c r="S132" s="32">
        <v>1691529</v>
      </c>
      <c r="T132" s="32">
        <v>2172259</v>
      </c>
      <c r="U132" s="32">
        <v>95577</v>
      </c>
      <c r="V132" s="32">
        <v>0</v>
      </c>
      <c r="W132" s="32">
        <v>0</v>
      </c>
      <c r="X132" s="32">
        <v>86687</v>
      </c>
      <c r="Y132" s="32">
        <v>0</v>
      </c>
      <c r="Z132" s="32">
        <v>0</v>
      </c>
      <c r="AA132" s="32">
        <v>0</v>
      </c>
      <c r="AB132" s="32">
        <v>50133</v>
      </c>
      <c r="AC132" s="32">
        <v>0</v>
      </c>
      <c r="AD132" s="32">
        <v>0</v>
      </c>
      <c r="AE132" s="32">
        <v>0</v>
      </c>
      <c r="AF132" s="32">
        <v>0</v>
      </c>
      <c r="AG132" s="32">
        <v>413549</v>
      </c>
      <c r="AH132" s="32">
        <v>413549</v>
      </c>
      <c r="AI132" s="32">
        <v>0</v>
      </c>
      <c r="AJ132" s="32">
        <v>0</v>
      </c>
      <c r="AK132" s="32">
        <v>0</v>
      </c>
      <c r="AL132" s="32">
        <v>0</v>
      </c>
      <c r="AM132" s="32">
        <v>4475228</v>
      </c>
      <c r="AN132" s="32">
        <v>3717333</v>
      </c>
      <c r="AO132" s="32">
        <v>757895</v>
      </c>
      <c r="AP132" s="32">
        <v>0</v>
      </c>
      <c r="AQ132" s="32">
        <v>0</v>
      </c>
      <c r="AR132" s="32">
        <v>578898</v>
      </c>
      <c r="AS132" s="32">
        <v>3792800</v>
      </c>
      <c r="AT132" s="32">
        <v>3792800</v>
      </c>
      <c r="AU132" s="32">
        <v>0</v>
      </c>
      <c r="AV132" s="32">
        <v>1229882</v>
      </c>
      <c r="AW132" s="32">
        <v>0</v>
      </c>
      <c r="AX132" s="32">
        <v>0</v>
      </c>
      <c r="AY132" s="32">
        <v>236616</v>
      </c>
      <c r="AZ132" s="32">
        <v>475022</v>
      </c>
      <c r="BA132" s="32">
        <v>0</v>
      </c>
      <c r="BB132" s="32">
        <v>0</v>
      </c>
      <c r="BC132" s="32">
        <v>376632</v>
      </c>
      <c r="BD132" s="32">
        <v>75813</v>
      </c>
      <c r="BE132" s="32">
        <v>0</v>
      </c>
      <c r="BF132" s="32">
        <v>134473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659223</v>
      </c>
      <c r="BR132" s="32">
        <v>0</v>
      </c>
      <c r="BS132" s="32">
        <v>0</v>
      </c>
      <c r="BT132" s="32">
        <v>386160</v>
      </c>
      <c r="BU132" s="32">
        <v>0</v>
      </c>
      <c r="BV132" s="32">
        <v>0</v>
      </c>
      <c r="BW132" s="32">
        <v>104791</v>
      </c>
      <c r="BX132" s="32">
        <v>104791</v>
      </c>
      <c r="BY132" s="32">
        <v>0</v>
      </c>
      <c r="BZ132" s="32">
        <v>0</v>
      </c>
      <c r="CA132" s="32">
        <v>0</v>
      </c>
      <c r="CB132" s="32">
        <v>737536</v>
      </c>
      <c r="CC132" s="32">
        <v>737536</v>
      </c>
      <c r="CD132" s="32">
        <v>0</v>
      </c>
      <c r="CE132" s="32">
        <v>0</v>
      </c>
      <c r="CF132" s="32">
        <v>0</v>
      </c>
      <c r="CG132" s="32">
        <v>0</v>
      </c>
      <c r="CH132" s="32">
        <v>0</v>
      </c>
      <c r="CI132" s="32">
        <v>72335</v>
      </c>
      <c r="CJ132" s="32">
        <v>82292</v>
      </c>
      <c r="CK132" s="32">
        <v>0</v>
      </c>
      <c r="CL132" s="32">
        <v>5842187</v>
      </c>
      <c r="CM132" s="32">
        <v>242484</v>
      </c>
      <c r="CN132" s="32">
        <v>242484</v>
      </c>
      <c r="CO132" s="32">
        <v>0</v>
      </c>
      <c r="CP132" s="32">
        <v>0</v>
      </c>
      <c r="CQ132" s="32">
        <v>0</v>
      </c>
      <c r="CR132" s="32">
        <v>18775</v>
      </c>
      <c r="CS132" s="32">
        <v>179501</v>
      </c>
      <c r="CT132" s="32">
        <v>0</v>
      </c>
      <c r="CU132" s="32">
        <v>118774.9</v>
      </c>
      <c r="CV132" s="32">
        <v>0</v>
      </c>
      <c r="CW132" s="32">
        <v>0</v>
      </c>
      <c r="CX132" s="32">
        <v>108026</v>
      </c>
      <c r="CY132" s="32">
        <v>68172</v>
      </c>
      <c r="CZ132" s="46"/>
      <c r="DA132" s="46"/>
    </row>
    <row r="133" spans="1:105" s="45" customFormat="1" x14ac:dyDescent="0.2">
      <c r="A133" s="47" t="s">
        <v>174</v>
      </c>
      <c r="C133" s="208"/>
      <c r="D133" s="32">
        <v>1503.6</v>
      </c>
      <c r="E133" s="32">
        <v>24204</v>
      </c>
      <c r="F133" s="32">
        <v>19963</v>
      </c>
      <c r="G133" s="32">
        <v>2528</v>
      </c>
      <c r="H133" s="32">
        <v>18665</v>
      </c>
      <c r="I133" s="32">
        <v>23965</v>
      </c>
      <c r="J133" s="32">
        <v>16340</v>
      </c>
      <c r="K133" s="32">
        <v>3111.1</v>
      </c>
      <c r="L133" s="32">
        <v>650</v>
      </c>
      <c r="M133" s="32">
        <v>22225</v>
      </c>
      <c r="N133" s="32">
        <v>0</v>
      </c>
      <c r="O133" s="32">
        <v>4225</v>
      </c>
      <c r="P133" s="32">
        <v>691.1</v>
      </c>
      <c r="Q133" s="32">
        <v>200</v>
      </c>
      <c r="R133" s="32">
        <v>0</v>
      </c>
      <c r="S133" s="32">
        <v>109512</v>
      </c>
      <c r="T133" s="32">
        <v>0</v>
      </c>
      <c r="U133" s="32">
        <v>4779</v>
      </c>
      <c r="V133" s="32">
        <v>0</v>
      </c>
      <c r="W133" s="32">
        <v>14707</v>
      </c>
      <c r="X133" s="32">
        <v>10477</v>
      </c>
      <c r="Y133" s="32">
        <v>0</v>
      </c>
      <c r="Z133" s="32">
        <v>2207</v>
      </c>
      <c r="AA133" s="32">
        <v>286</v>
      </c>
      <c r="AB133" s="32">
        <v>726.1</v>
      </c>
      <c r="AC133" s="32">
        <v>22719.4</v>
      </c>
      <c r="AD133" s="32">
        <v>20944.3</v>
      </c>
      <c r="AE133" s="32">
        <v>1775.1</v>
      </c>
      <c r="AF133" s="32">
        <v>1839.8</v>
      </c>
      <c r="AG133" s="32">
        <v>20708</v>
      </c>
      <c r="AH133" s="32">
        <v>20285</v>
      </c>
      <c r="AI133" s="32">
        <v>423</v>
      </c>
      <c r="AJ133" s="32">
        <v>5840</v>
      </c>
      <c r="AK133" s="32">
        <v>0</v>
      </c>
      <c r="AL133" s="32">
        <v>2043.3</v>
      </c>
      <c r="AM133" s="32">
        <v>101299</v>
      </c>
      <c r="AN133" s="32">
        <v>76206</v>
      </c>
      <c r="AO133" s="32">
        <v>25093</v>
      </c>
      <c r="AP133" s="32">
        <v>743</v>
      </c>
      <c r="AQ133" s="32">
        <v>0</v>
      </c>
      <c r="AR133" s="32">
        <v>55568</v>
      </c>
      <c r="AS133" s="32">
        <v>832</v>
      </c>
      <c r="AT133" s="32">
        <v>0</v>
      </c>
      <c r="AU133" s="32">
        <v>832</v>
      </c>
      <c r="AV133" s="32">
        <v>98838</v>
      </c>
      <c r="AW133" s="32">
        <v>3431</v>
      </c>
      <c r="AX133" s="32">
        <v>4405</v>
      </c>
      <c r="AY133" s="32">
        <v>12988</v>
      </c>
      <c r="AZ133" s="32">
        <v>36995</v>
      </c>
      <c r="BA133" s="32">
        <v>5100</v>
      </c>
      <c r="BB133" s="32">
        <v>5231</v>
      </c>
      <c r="BC133" s="32">
        <v>59787</v>
      </c>
      <c r="BD133" s="32">
        <v>4238</v>
      </c>
      <c r="BE133" s="32">
        <v>1526.3</v>
      </c>
      <c r="BF133" s="32">
        <v>9388</v>
      </c>
      <c r="BG133" s="32">
        <v>1029</v>
      </c>
      <c r="BH133" s="32">
        <v>0</v>
      </c>
      <c r="BI133" s="32">
        <v>1029</v>
      </c>
      <c r="BJ133" s="32">
        <v>709539</v>
      </c>
      <c r="BK133" s="32">
        <v>705402</v>
      </c>
      <c r="BL133" s="32">
        <v>4137</v>
      </c>
      <c r="BM133" s="32">
        <v>1393</v>
      </c>
      <c r="BN133" s="32">
        <v>0</v>
      </c>
      <c r="BO133" s="32">
        <v>9600</v>
      </c>
      <c r="BP133" s="32">
        <v>3045</v>
      </c>
      <c r="BQ133" s="32">
        <v>15926</v>
      </c>
      <c r="BR133" s="32">
        <v>4368</v>
      </c>
      <c r="BS133" s="32">
        <v>6352</v>
      </c>
      <c r="BT133" s="32">
        <v>13365</v>
      </c>
      <c r="BU133" s="32">
        <v>6641</v>
      </c>
      <c r="BV133" s="32">
        <v>0</v>
      </c>
      <c r="BW133" s="32">
        <v>16434</v>
      </c>
      <c r="BX133" s="32">
        <v>15435</v>
      </c>
      <c r="BY133" s="32">
        <v>684</v>
      </c>
      <c r="BZ133" s="32">
        <v>315</v>
      </c>
      <c r="CA133" s="32">
        <v>0</v>
      </c>
      <c r="CB133" s="32">
        <v>91322</v>
      </c>
      <c r="CC133" s="32">
        <v>85348</v>
      </c>
      <c r="CD133" s="32">
        <v>5974</v>
      </c>
      <c r="CE133" s="32">
        <v>23069</v>
      </c>
      <c r="CF133" s="32">
        <v>2989</v>
      </c>
      <c r="CG133" s="32">
        <v>2915</v>
      </c>
      <c r="CH133" s="32">
        <v>1490</v>
      </c>
      <c r="CI133" s="32">
        <v>7607</v>
      </c>
      <c r="CJ133" s="32">
        <v>0</v>
      </c>
      <c r="CK133" s="32">
        <v>3696</v>
      </c>
      <c r="CL133" s="32">
        <v>317526</v>
      </c>
      <c r="CM133" s="32">
        <v>48002</v>
      </c>
      <c r="CN133" s="32">
        <v>45138</v>
      </c>
      <c r="CO133" s="32">
        <v>1147</v>
      </c>
      <c r="CP133" s="32">
        <v>1717</v>
      </c>
      <c r="CQ133" s="32">
        <v>1707.4</v>
      </c>
      <c r="CR133" s="32">
        <v>0</v>
      </c>
      <c r="CS133" s="32">
        <v>12892</v>
      </c>
      <c r="CT133" s="32">
        <v>1864</v>
      </c>
      <c r="CU133" s="32">
        <v>2896.6</v>
      </c>
      <c r="CV133" s="32">
        <v>586</v>
      </c>
      <c r="CW133" s="32">
        <v>0</v>
      </c>
      <c r="CX133" s="32">
        <v>19831</v>
      </c>
      <c r="CY133" s="32">
        <v>5582</v>
      </c>
      <c r="CZ133" s="46"/>
      <c r="DA133" s="46"/>
    </row>
    <row r="134" spans="1:105" s="45" customFormat="1" x14ac:dyDescent="0.2">
      <c r="A134" s="47" t="s">
        <v>175</v>
      </c>
      <c r="C134" s="208"/>
      <c r="D134" s="32">
        <v>0</v>
      </c>
      <c r="E134" s="32">
        <v>0</v>
      </c>
      <c r="F134" s="32">
        <v>1387</v>
      </c>
      <c r="G134" s="32">
        <v>681</v>
      </c>
      <c r="H134" s="32">
        <v>1600</v>
      </c>
      <c r="I134" s="32">
        <v>0</v>
      </c>
      <c r="J134" s="32">
        <v>0</v>
      </c>
      <c r="K134" s="32">
        <v>124.4</v>
      </c>
      <c r="L134" s="32">
        <v>0</v>
      </c>
      <c r="M134" s="32">
        <v>1361</v>
      </c>
      <c r="N134" s="32">
        <v>0</v>
      </c>
      <c r="O134" s="32">
        <v>0</v>
      </c>
      <c r="P134" s="32">
        <v>0</v>
      </c>
      <c r="Q134" s="32">
        <v>3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970</v>
      </c>
      <c r="X134" s="32">
        <v>536</v>
      </c>
      <c r="Y134" s="32">
        <v>0</v>
      </c>
      <c r="Z134" s="32">
        <v>0</v>
      </c>
      <c r="AA134" s="32">
        <v>0</v>
      </c>
      <c r="AB134" s="32">
        <v>0</v>
      </c>
      <c r="AC134" s="32">
        <v>192.1</v>
      </c>
      <c r="AD134" s="32">
        <v>0</v>
      </c>
      <c r="AE134" s="32">
        <v>192.1</v>
      </c>
      <c r="AF134" s="32">
        <v>0</v>
      </c>
      <c r="AG134" s="32">
        <v>0</v>
      </c>
      <c r="AH134" s="32">
        <v>0</v>
      </c>
      <c r="AI134" s="32">
        <v>0</v>
      </c>
      <c r="AJ134" s="32">
        <v>1343</v>
      </c>
      <c r="AK134" s="32">
        <v>0</v>
      </c>
      <c r="AL134" s="32">
        <v>124.1</v>
      </c>
      <c r="AM134" s="32">
        <v>1773</v>
      </c>
      <c r="AN134" s="32">
        <v>496</v>
      </c>
      <c r="AO134" s="32">
        <v>1277</v>
      </c>
      <c r="AP134" s="32">
        <v>0</v>
      </c>
      <c r="AQ134" s="32">
        <v>0</v>
      </c>
      <c r="AR134" s="32">
        <v>240</v>
      </c>
      <c r="AS134" s="32">
        <v>0</v>
      </c>
      <c r="AT134" s="32">
        <v>0</v>
      </c>
      <c r="AU134" s="32">
        <v>0</v>
      </c>
      <c r="AV134" s="32">
        <v>0</v>
      </c>
      <c r="AW134" s="32">
        <v>388</v>
      </c>
      <c r="AX134" s="32">
        <v>0</v>
      </c>
      <c r="AY134" s="32">
        <v>0</v>
      </c>
      <c r="AZ134" s="32">
        <v>0</v>
      </c>
      <c r="BA134" s="32">
        <v>0</v>
      </c>
      <c r="BB134" s="32">
        <v>152</v>
      </c>
      <c r="BC134" s="32">
        <v>2745</v>
      </c>
      <c r="BD134" s="32">
        <v>118</v>
      </c>
      <c r="BE134" s="32">
        <v>0</v>
      </c>
      <c r="BF134" s="32">
        <v>539</v>
      </c>
      <c r="BG134" s="32">
        <v>42</v>
      </c>
      <c r="BH134" s="32">
        <v>0</v>
      </c>
      <c r="BI134" s="32">
        <v>42</v>
      </c>
      <c r="BJ134" s="32">
        <v>836</v>
      </c>
      <c r="BK134" s="32">
        <v>0</v>
      </c>
      <c r="BL134" s="32">
        <v>836</v>
      </c>
      <c r="BM134" s="32">
        <v>260</v>
      </c>
      <c r="BN134" s="32">
        <v>0</v>
      </c>
      <c r="BO134" s="32">
        <v>500</v>
      </c>
      <c r="BP134" s="32">
        <v>0</v>
      </c>
      <c r="BQ134" s="32">
        <v>0</v>
      </c>
      <c r="BR134" s="32">
        <v>363</v>
      </c>
      <c r="BS134" s="32">
        <v>1222</v>
      </c>
      <c r="BT134" s="32">
        <v>130</v>
      </c>
      <c r="BU134" s="32">
        <v>801</v>
      </c>
      <c r="BV134" s="32">
        <v>0</v>
      </c>
      <c r="BW134" s="32">
        <v>3168</v>
      </c>
      <c r="BX134" s="32">
        <v>3060</v>
      </c>
      <c r="BY134" s="32">
        <v>108</v>
      </c>
      <c r="BZ134" s="32">
        <v>0</v>
      </c>
      <c r="CA134" s="32">
        <v>0</v>
      </c>
      <c r="CB134" s="32">
        <v>1997</v>
      </c>
      <c r="CC134" s="32">
        <v>1820</v>
      </c>
      <c r="CD134" s="32">
        <v>177</v>
      </c>
      <c r="CE134" s="32">
        <v>788</v>
      </c>
      <c r="CF134" s="32">
        <v>0</v>
      </c>
      <c r="CG134" s="32">
        <v>101.2</v>
      </c>
      <c r="CH134" s="32">
        <v>0</v>
      </c>
      <c r="CI134" s="32">
        <v>49</v>
      </c>
      <c r="CJ134" s="32">
        <v>0</v>
      </c>
      <c r="CK134" s="32">
        <v>444</v>
      </c>
      <c r="CL134" s="32">
        <v>0</v>
      </c>
      <c r="CM134" s="32">
        <v>2494</v>
      </c>
      <c r="CN134" s="32">
        <v>2304</v>
      </c>
      <c r="CO134" s="32">
        <v>28</v>
      </c>
      <c r="CP134" s="32">
        <v>162</v>
      </c>
      <c r="CQ134" s="32">
        <v>104.3</v>
      </c>
      <c r="CR134" s="32">
        <v>0</v>
      </c>
      <c r="CS134" s="32">
        <v>2793</v>
      </c>
      <c r="CT134" s="32">
        <v>0</v>
      </c>
      <c r="CU134" s="32">
        <v>63.6</v>
      </c>
      <c r="CV134" s="32">
        <v>15</v>
      </c>
      <c r="CW134" s="32">
        <v>0</v>
      </c>
      <c r="CX134" s="32">
        <v>92</v>
      </c>
      <c r="CY134" s="32">
        <v>526</v>
      </c>
      <c r="CZ134" s="46"/>
      <c r="DA134" s="46"/>
    </row>
    <row r="135" spans="1:105" x14ac:dyDescent="0.2">
      <c r="A135" s="3" t="s">
        <v>193</v>
      </c>
      <c r="B135" s="2"/>
      <c r="C135" s="196"/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3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0</v>
      </c>
      <c r="BI135" s="23">
        <v>0</v>
      </c>
      <c r="BJ135" s="23">
        <v>0</v>
      </c>
      <c r="BK135" s="23">
        <v>0</v>
      </c>
      <c r="BL135" s="23">
        <v>0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0</v>
      </c>
      <c r="CO135" s="23">
        <v>0</v>
      </c>
      <c r="CP135" s="23">
        <v>0</v>
      </c>
      <c r="CQ135" s="23">
        <v>0</v>
      </c>
      <c r="CR135" s="23">
        <v>0</v>
      </c>
      <c r="CS135" s="23">
        <v>0</v>
      </c>
      <c r="CT135" s="23">
        <v>0</v>
      </c>
      <c r="CU135" s="23">
        <v>0</v>
      </c>
      <c r="CV135" s="23">
        <v>0</v>
      </c>
      <c r="CW135" s="23">
        <v>0</v>
      </c>
      <c r="CX135" s="23">
        <v>0</v>
      </c>
      <c r="CY135" s="23">
        <v>0</v>
      </c>
    </row>
    <row r="136" spans="1:105" x14ac:dyDescent="0.2">
      <c r="A136" s="1" t="s">
        <v>176</v>
      </c>
      <c r="B136" s="2"/>
      <c r="C136" s="196"/>
      <c r="D136" s="23">
        <v>416679.45</v>
      </c>
      <c r="E136" s="23">
        <v>21095706</v>
      </c>
      <c r="F136" s="23">
        <v>13785183</v>
      </c>
      <c r="G136" s="23">
        <v>3430037</v>
      </c>
      <c r="H136" s="23">
        <v>11547890</v>
      </c>
      <c r="I136" s="23">
        <v>21182549.93</v>
      </c>
      <c r="J136" s="23">
        <v>13824286</v>
      </c>
      <c r="K136" s="23">
        <v>2321470.98</v>
      </c>
      <c r="L136" s="23">
        <v>2347667.2400000002</v>
      </c>
      <c r="M136" s="23">
        <v>79283109</v>
      </c>
      <c r="N136" s="23">
        <v>2488947.2200000002</v>
      </c>
      <c r="O136" s="23">
        <v>3554149.55</v>
      </c>
      <c r="P136" s="23">
        <v>280350.61</v>
      </c>
      <c r="Q136" s="23">
        <v>728157</v>
      </c>
      <c r="R136" s="23">
        <v>3703109.41</v>
      </c>
      <c r="S136" s="23">
        <v>84588337</v>
      </c>
      <c r="T136" s="23">
        <v>34685767</v>
      </c>
      <c r="U136" s="23">
        <v>4074865.9</v>
      </c>
      <c r="V136" s="23">
        <v>5511435</v>
      </c>
      <c r="W136" s="23">
        <v>7443883.9100000001</v>
      </c>
      <c r="X136" s="23">
        <v>7748477.9199999999</v>
      </c>
      <c r="Y136" s="23">
        <v>27564380</v>
      </c>
      <c r="Z136" s="23">
        <v>5396996.0199999996</v>
      </c>
      <c r="AA136" s="23">
        <v>614726</v>
      </c>
      <c r="AB136" s="23">
        <v>6308223.4299999997</v>
      </c>
      <c r="AC136" s="23">
        <v>18392151.440000001</v>
      </c>
      <c r="AD136" s="23">
        <v>14903021</v>
      </c>
      <c r="AE136" s="23">
        <v>3489130.44</v>
      </c>
      <c r="AF136" s="23">
        <v>2452143.0299999998</v>
      </c>
      <c r="AG136" s="23">
        <v>19240277</v>
      </c>
      <c r="AH136" s="23">
        <v>18852829</v>
      </c>
      <c r="AI136" s="23">
        <v>387448</v>
      </c>
      <c r="AJ136" s="23">
        <v>7196751.0499999998</v>
      </c>
      <c r="AK136" s="23">
        <v>39024565</v>
      </c>
      <c r="AL136" s="23">
        <v>4745.1899999999996</v>
      </c>
      <c r="AM136" s="23">
        <v>70439330.390000001</v>
      </c>
      <c r="AN136" s="23">
        <v>55315932</v>
      </c>
      <c r="AO136" s="23">
        <v>15123398.390000001</v>
      </c>
      <c r="AP136" s="23">
        <v>1003218.36</v>
      </c>
      <c r="AQ136" s="23">
        <v>451005.28</v>
      </c>
      <c r="AR136" s="23">
        <v>45696204.670000002</v>
      </c>
      <c r="AS136" s="24">
        <v>1133579004</v>
      </c>
      <c r="AT136" s="23">
        <v>1132020000</v>
      </c>
      <c r="AU136" s="23">
        <v>1559004</v>
      </c>
      <c r="AV136" s="23">
        <v>75216678.689999998</v>
      </c>
      <c r="AW136" s="23">
        <v>4750329.2300000004</v>
      </c>
      <c r="AX136" s="23">
        <v>1591755.13</v>
      </c>
      <c r="AY136" s="23">
        <v>8190557.3099999996</v>
      </c>
      <c r="AZ136" s="23">
        <v>27433666</v>
      </c>
      <c r="BA136" s="23">
        <v>2715772</v>
      </c>
      <c r="BB136" s="23">
        <v>3749241.07</v>
      </c>
      <c r="BC136" s="23">
        <v>40656255</v>
      </c>
      <c r="BD136" s="23">
        <v>15156620</v>
      </c>
      <c r="BE136" s="23">
        <v>1915587</v>
      </c>
      <c r="BF136" s="23">
        <v>7083803</v>
      </c>
      <c r="BG136" s="24">
        <v>11653283.060000001</v>
      </c>
      <c r="BH136" s="23">
        <v>10539441.92</v>
      </c>
      <c r="BI136" s="23">
        <v>1113841.1399999999</v>
      </c>
      <c r="BJ136" s="23">
        <v>56582790</v>
      </c>
      <c r="BK136" s="23">
        <v>50142129</v>
      </c>
      <c r="BL136" s="23">
        <v>6440661</v>
      </c>
      <c r="BM136" s="23">
        <v>3424723.28</v>
      </c>
      <c r="BN136" s="23">
        <v>6725081.8499999996</v>
      </c>
      <c r="BO136" s="23">
        <v>19785615.530000001</v>
      </c>
      <c r="BP136" s="23">
        <v>9132177</v>
      </c>
      <c r="BQ136" s="23">
        <v>22218004</v>
      </c>
      <c r="BR136" s="23">
        <v>3408131.88</v>
      </c>
      <c r="BS136" s="23">
        <v>4371131</v>
      </c>
      <c r="BT136" s="23">
        <v>16671774.969999997</v>
      </c>
      <c r="BU136" s="23">
        <v>3449456.49</v>
      </c>
      <c r="BV136" s="23">
        <v>946895.84</v>
      </c>
      <c r="BW136" s="23">
        <v>12058723</v>
      </c>
      <c r="BX136" s="23">
        <v>11363385</v>
      </c>
      <c r="BY136" s="23">
        <v>544830</v>
      </c>
      <c r="BZ136" s="23">
        <v>150508</v>
      </c>
      <c r="CA136" s="23">
        <v>13796817.65</v>
      </c>
      <c r="CB136" s="23">
        <v>99690748</v>
      </c>
      <c r="CC136" s="23">
        <v>62988597</v>
      </c>
      <c r="CD136" s="23">
        <v>36702151</v>
      </c>
      <c r="CE136" s="23">
        <v>10277250</v>
      </c>
      <c r="CF136" s="23">
        <v>1138212.19</v>
      </c>
      <c r="CG136" s="23">
        <v>1399547</v>
      </c>
      <c r="CH136" s="23">
        <v>677733.23</v>
      </c>
      <c r="CI136" s="23">
        <v>4347995.6500000004</v>
      </c>
      <c r="CJ136" s="23">
        <v>71088311</v>
      </c>
      <c r="CK136" s="23">
        <v>1336880.8500000001</v>
      </c>
      <c r="CL136" s="23">
        <v>426223187</v>
      </c>
      <c r="CM136" s="23">
        <v>197996505.34999999</v>
      </c>
      <c r="CN136" s="23">
        <v>194964995</v>
      </c>
      <c r="CO136" s="23">
        <v>522251</v>
      </c>
      <c r="CP136" s="23">
        <v>2509259.35</v>
      </c>
      <c r="CQ136" s="23">
        <v>1856553.97</v>
      </c>
      <c r="CR136" s="23">
        <v>20326607</v>
      </c>
      <c r="CS136" s="23">
        <v>4928627.99</v>
      </c>
      <c r="CT136" s="23">
        <v>941927.57</v>
      </c>
      <c r="CU136" s="23">
        <v>953444.23</v>
      </c>
      <c r="CV136" s="23">
        <v>5089723.58</v>
      </c>
      <c r="CW136" s="23">
        <v>7201916</v>
      </c>
      <c r="CX136" s="23">
        <v>13989387</v>
      </c>
      <c r="CY136" s="23">
        <v>4961980.5</v>
      </c>
    </row>
    <row r="137" spans="1:105" x14ac:dyDescent="0.2">
      <c r="A137" s="1" t="s">
        <v>93</v>
      </c>
      <c r="B137" s="2"/>
      <c r="C137" s="196"/>
      <c r="D137" s="23">
        <v>267425.18</v>
      </c>
      <c r="E137" s="23">
        <v>13157942</v>
      </c>
      <c r="F137" s="23">
        <v>7219477</v>
      </c>
      <c r="G137" s="23">
        <v>1750006</v>
      </c>
      <c r="H137" s="23">
        <v>6332838</v>
      </c>
      <c r="I137" s="23">
        <v>11995647.609999999</v>
      </c>
      <c r="J137" s="23">
        <v>6645799</v>
      </c>
      <c r="K137" s="23">
        <v>1406917.61</v>
      </c>
      <c r="L137" s="23">
        <v>1243732.73</v>
      </c>
      <c r="M137" s="23">
        <v>26305125</v>
      </c>
      <c r="N137" s="23">
        <v>1069901.69</v>
      </c>
      <c r="O137" s="23">
        <v>2372476</v>
      </c>
      <c r="P137" s="23">
        <v>186061.77</v>
      </c>
      <c r="Q137" s="23">
        <v>408721</v>
      </c>
      <c r="R137" s="23">
        <v>2486967.3199999998</v>
      </c>
      <c r="S137" s="23">
        <v>31929168</v>
      </c>
      <c r="T137" s="23">
        <v>16559573</v>
      </c>
      <c r="U137" s="23">
        <v>2172142.69</v>
      </c>
      <c r="V137" s="23">
        <v>3149313</v>
      </c>
      <c r="W137" s="23">
        <v>5403740.21</v>
      </c>
      <c r="X137" s="23">
        <v>4299715.12</v>
      </c>
      <c r="Y137" s="23">
        <v>12062765</v>
      </c>
      <c r="Z137" s="23">
        <v>2729246.87</v>
      </c>
      <c r="AA137" s="23">
        <v>402541</v>
      </c>
      <c r="AB137" s="23">
        <v>4107633.7</v>
      </c>
      <c r="AC137" s="23">
        <v>9996820.4100000001</v>
      </c>
      <c r="AD137" s="23">
        <v>8332476.4699999997</v>
      </c>
      <c r="AE137" s="23">
        <v>1664343.94</v>
      </c>
      <c r="AF137" s="23">
        <v>1731636.5</v>
      </c>
      <c r="AG137" s="23">
        <v>10817704</v>
      </c>
      <c r="AH137" s="23">
        <v>10516555</v>
      </c>
      <c r="AI137" s="23">
        <v>301149</v>
      </c>
      <c r="AJ137" s="23">
        <v>4819265.0999999996</v>
      </c>
      <c r="AK137" s="23">
        <v>15781865</v>
      </c>
      <c r="AL137" s="23">
        <v>3960.79</v>
      </c>
      <c r="AM137" s="23">
        <v>50533127.259999998</v>
      </c>
      <c r="AN137" s="23">
        <v>40227315</v>
      </c>
      <c r="AO137" s="23">
        <v>10305812.26</v>
      </c>
      <c r="AP137" s="23">
        <v>519832.43</v>
      </c>
      <c r="AQ137" s="23">
        <v>261404.85</v>
      </c>
      <c r="AR137" s="23">
        <v>23673840.190000001</v>
      </c>
      <c r="AS137" s="24">
        <v>717929005</v>
      </c>
      <c r="AT137" s="23">
        <v>717020000</v>
      </c>
      <c r="AU137" s="23">
        <v>909005</v>
      </c>
      <c r="AV137" s="23">
        <v>39646263.700000003</v>
      </c>
      <c r="AW137" s="23">
        <v>3735731.4</v>
      </c>
      <c r="AX137" s="23">
        <v>983159.22</v>
      </c>
      <c r="AY137" s="23">
        <v>4314062.41</v>
      </c>
      <c r="AZ137" s="23">
        <v>12845344.85</v>
      </c>
      <c r="BA137" s="23">
        <v>1261924</v>
      </c>
      <c r="BB137" s="23">
        <v>2008643.55</v>
      </c>
      <c r="BC137" s="23">
        <v>24917157</v>
      </c>
      <c r="BD137" s="23">
        <v>5928437.0099999998</v>
      </c>
      <c r="BE137" s="23">
        <v>1150881.72</v>
      </c>
      <c r="BF137" s="23">
        <v>3690766</v>
      </c>
      <c r="BG137" s="24">
        <v>6445667.75</v>
      </c>
      <c r="BH137" s="23">
        <v>5539439.9900000002</v>
      </c>
      <c r="BI137" s="23">
        <v>906227.76</v>
      </c>
      <c r="BJ137" s="23">
        <v>21130850</v>
      </c>
      <c r="BK137" s="23">
        <v>17899779</v>
      </c>
      <c r="BL137" s="23">
        <v>3231071</v>
      </c>
      <c r="BM137" s="23">
        <v>1568821.58</v>
      </c>
      <c r="BN137" s="23">
        <v>4140706.99</v>
      </c>
      <c r="BO137" s="23">
        <v>7784434.1200000001</v>
      </c>
      <c r="BP137" s="23">
        <v>3722701</v>
      </c>
      <c r="BQ137" s="23">
        <v>11797740</v>
      </c>
      <c r="BR137" s="23">
        <v>2306400.46</v>
      </c>
      <c r="BS137" s="23">
        <v>2131314</v>
      </c>
      <c r="BT137" s="23">
        <v>7350004.1800000006</v>
      </c>
      <c r="BU137" s="23">
        <v>2011833.18</v>
      </c>
      <c r="BV137" s="23">
        <v>414077.55</v>
      </c>
      <c r="BW137" s="23">
        <v>7134114</v>
      </c>
      <c r="BX137" s="23">
        <v>6727215</v>
      </c>
      <c r="BY137" s="23">
        <v>308926</v>
      </c>
      <c r="BZ137" s="23">
        <v>97973</v>
      </c>
      <c r="CA137" s="23">
        <v>4272075.3600000003</v>
      </c>
      <c r="CB137" s="23">
        <v>47422043</v>
      </c>
      <c r="CC137" s="23">
        <v>30342615</v>
      </c>
      <c r="CD137" s="23">
        <v>17079428</v>
      </c>
      <c r="CE137" s="23">
        <v>5852666</v>
      </c>
      <c r="CF137" s="23">
        <v>653546</v>
      </c>
      <c r="CG137" s="23">
        <v>878514</v>
      </c>
      <c r="CH137" s="23">
        <v>402784.9</v>
      </c>
      <c r="CI137" s="23">
        <v>2749665.8</v>
      </c>
      <c r="CJ137" s="23">
        <v>26876077</v>
      </c>
      <c r="CK137" s="23">
        <v>967653</v>
      </c>
      <c r="CL137" s="23">
        <v>168793311</v>
      </c>
      <c r="CM137" s="23">
        <v>83878848.010000005</v>
      </c>
      <c r="CN137" s="23">
        <v>81745091</v>
      </c>
      <c r="CO137" s="23">
        <v>303756</v>
      </c>
      <c r="CP137" s="23">
        <v>1830001.01</v>
      </c>
      <c r="CQ137" s="23">
        <v>1538835.47</v>
      </c>
      <c r="CR137" s="23">
        <v>10635949</v>
      </c>
      <c r="CS137" s="23">
        <v>3346552</v>
      </c>
      <c r="CT137" s="23">
        <v>535954.62</v>
      </c>
      <c r="CU137" s="23">
        <v>386921.66</v>
      </c>
      <c r="CV137" s="23">
        <v>3032386.32</v>
      </c>
      <c r="CW137" s="23">
        <v>4594415</v>
      </c>
      <c r="CX137" s="23">
        <v>8959844</v>
      </c>
      <c r="CY137" s="23">
        <v>2982818.13</v>
      </c>
    </row>
    <row r="138" spans="1:105" x14ac:dyDescent="0.2">
      <c r="A138" s="1" t="s">
        <v>99</v>
      </c>
      <c r="B138" s="2"/>
      <c r="C138" s="196"/>
      <c r="D138" s="23">
        <v>107817.93</v>
      </c>
      <c r="E138" s="23">
        <v>7867664</v>
      </c>
      <c r="F138" s="23">
        <v>4986662</v>
      </c>
      <c r="G138" s="23">
        <v>1640296</v>
      </c>
      <c r="H138" s="23">
        <v>5133236</v>
      </c>
      <c r="I138" s="23">
        <v>9126644.5199999996</v>
      </c>
      <c r="J138" s="23">
        <v>6668744</v>
      </c>
      <c r="K138" s="23">
        <v>906176.32</v>
      </c>
      <c r="L138" s="23">
        <v>1088239.46</v>
      </c>
      <c r="M138" s="23">
        <v>46135625</v>
      </c>
      <c r="N138" s="23">
        <v>1391990.14</v>
      </c>
      <c r="O138" s="23">
        <v>845838</v>
      </c>
      <c r="P138" s="23">
        <v>90606.76</v>
      </c>
      <c r="Q138" s="23">
        <v>309195.09999999998</v>
      </c>
      <c r="R138" s="23">
        <v>1214963.21</v>
      </c>
      <c r="S138" s="23">
        <v>47779006</v>
      </c>
      <c r="T138" s="23">
        <v>14714934</v>
      </c>
      <c r="U138" s="23">
        <v>1651146.18</v>
      </c>
      <c r="V138" s="23">
        <v>2318206</v>
      </c>
      <c r="W138" s="23">
        <v>1971778.72</v>
      </c>
      <c r="X138" s="23">
        <v>3214476.58</v>
      </c>
      <c r="Y138" s="23">
        <v>15292286</v>
      </c>
      <c r="Z138" s="23">
        <v>2598981.66</v>
      </c>
      <c r="AA138" s="23">
        <v>204077</v>
      </c>
      <c r="AB138" s="23">
        <v>1505137.21</v>
      </c>
      <c r="AC138" s="23">
        <v>8323277.1600000001</v>
      </c>
      <c r="AD138" s="23">
        <v>6533586.4400000004</v>
      </c>
      <c r="AE138" s="23">
        <v>1789690.72</v>
      </c>
      <c r="AF138" s="23">
        <v>693010.96</v>
      </c>
      <c r="AG138" s="23">
        <v>7889568</v>
      </c>
      <c r="AH138" s="23">
        <v>7806579</v>
      </c>
      <c r="AI138" s="23">
        <v>82989</v>
      </c>
      <c r="AJ138" s="23">
        <v>2319166.04</v>
      </c>
      <c r="AK138" s="23">
        <v>23085956</v>
      </c>
      <c r="AL138" s="23">
        <v>739.39</v>
      </c>
      <c r="AM138" s="23">
        <v>17567291.030000001</v>
      </c>
      <c r="AN138" s="23">
        <v>13428101</v>
      </c>
      <c r="AO138" s="23">
        <v>4139190.03</v>
      </c>
      <c r="AP138" s="23">
        <v>469433.65</v>
      </c>
      <c r="AQ138" s="23">
        <v>98919.18</v>
      </c>
      <c r="AR138" s="23">
        <v>20627400.949999999</v>
      </c>
      <c r="AS138" s="24">
        <v>395561261</v>
      </c>
      <c r="AT138" s="23">
        <v>394930000</v>
      </c>
      <c r="AU138" s="23">
        <v>631261</v>
      </c>
      <c r="AV138" s="23">
        <v>32188843.079999998</v>
      </c>
      <c r="AW138" s="23">
        <v>985742.78</v>
      </c>
      <c r="AX138" s="23">
        <v>589080.28</v>
      </c>
      <c r="AY138" s="23">
        <v>3446385.87</v>
      </c>
      <c r="AZ138" s="23">
        <v>13205646.24</v>
      </c>
      <c r="BA138" s="23">
        <v>1442648</v>
      </c>
      <c r="BB138" s="23">
        <v>1698791.38</v>
      </c>
      <c r="BC138" s="23">
        <v>14767361</v>
      </c>
      <c r="BD138" s="23">
        <v>7950768.3300000001</v>
      </c>
      <c r="BE138" s="23">
        <v>730435.8</v>
      </c>
      <c r="BF138" s="23">
        <v>3059702</v>
      </c>
      <c r="BG138" s="24">
        <v>5147101.8499999996</v>
      </c>
      <c r="BH138" s="23">
        <v>4949140.13</v>
      </c>
      <c r="BI138" s="23">
        <v>197961.72</v>
      </c>
      <c r="BJ138" s="23">
        <v>9298769</v>
      </c>
      <c r="BK138" s="23">
        <v>6110593</v>
      </c>
      <c r="BL138" s="23">
        <v>3188176</v>
      </c>
      <c r="BM138" s="23">
        <v>1822534.01</v>
      </c>
      <c r="BN138" s="23">
        <v>2535753</v>
      </c>
      <c r="BO138" s="23">
        <v>11894391.16</v>
      </c>
      <c r="BP138" s="23">
        <v>5304744</v>
      </c>
      <c r="BQ138" s="23">
        <v>8200377</v>
      </c>
      <c r="BR138" s="23">
        <v>1098619.57</v>
      </c>
      <c r="BS138" s="23">
        <v>2169996</v>
      </c>
      <c r="BT138" s="23">
        <v>6774584.1499999985</v>
      </c>
      <c r="BU138" s="23">
        <v>1390431.93</v>
      </c>
      <c r="BV138" s="23">
        <v>527705.05000000005</v>
      </c>
      <c r="BW138" s="23">
        <v>4659961</v>
      </c>
      <c r="BX138" s="23">
        <v>4378169</v>
      </c>
      <c r="BY138" s="23">
        <v>231211</v>
      </c>
      <c r="BZ138" s="23">
        <v>50581</v>
      </c>
      <c r="CA138" s="23">
        <v>9451493.3300000001</v>
      </c>
      <c r="CB138" s="23">
        <v>51469176</v>
      </c>
      <c r="CC138" s="23">
        <v>32025532</v>
      </c>
      <c r="CD138" s="23">
        <v>19443644</v>
      </c>
      <c r="CE138" s="23">
        <v>4337852</v>
      </c>
      <c r="CF138" s="23">
        <v>468793.53</v>
      </c>
      <c r="CG138" s="23">
        <v>484280</v>
      </c>
      <c r="CH138" s="23">
        <v>270140.63</v>
      </c>
      <c r="CI138" s="23">
        <v>1561993.91</v>
      </c>
      <c r="CJ138" s="23">
        <v>39138697</v>
      </c>
      <c r="CK138" s="23">
        <v>345458.54</v>
      </c>
      <c r="CL138" s="23">
        <v>237034715</v>
      </c>
      <c r="CM138" s="23">
        <v>101081255.97</v>
      </c>
      <c r="CN138" s="23">
        <v>100192710</v>
      </c>
      <c r="CO138" s="23">
        <v>214280</v>
      </c>
      <c r="CP138" s="23">
        <v>674265.97</v>
      </c>
      <c r="CQ138" s="23">
        <v>315146.27</v>
      </c>
      <c r="CR138" s="23">
        <v>8880463</v>
      </c>
      <c r="CS138" s="23">
        <v>1352450</v>
      </c>
      <c r="CT138" s="23">
        <v>398503.96</v>
      </c>
      <c r="CU138" s="23">
        <v>358875.11</v>
      </c>
      <c r="CV138" s="23">
        <v>2057329.3</v>
      </c>
      <c r="CW138" s="23">
        <v>2526164</v>
      </c>
      <c r="CX138" s="23">
        <v>4416088</v>
      </c>
      <c r="CY138" s="23">
        <v>1689155.39</v>
      </c>
    </row>
    <row r="139" spans="1:105" x14ac:dyDescent="0.2">
      <c r="A139" s="1" t="s">
        <v>96</v>
      </c>
      <c r="B139" s="2"/>
      <c r="C139" s="196"/>
      <c r="D139" s="23">
        <v>30803.23</v>
      </c>
      <c r="E139" s="23">
        <v>0</v>
      </c>
      <c r="F139" s="23">
        <v>1370642</v>
      </c>
      <c r="G139" s="23">
        <v>0</v>
      </c>
      <c r="H139" s="23">
        <v>0</v>
      </c>
      <c r="I139" s="23">
        <v>0</v>
      </c>
      <c r="J139" s="23">
        <v>451503</v>
      </c>
      <c r="K139" s="23">
        <v>0</v>
      </c>
      <c r="L139" s="23">
        <v>0</v>
      </c>
      <c r="M139" s="23">
        <v>6232075</v>
      </c>
      <c r="N139" s="23">
        <v>0</v>
      </c>
      <c r="O139" s="23">
        <v>313089</v>
      </c>
      <c r="P139" s="23">
        <v>0</v>
      </c>
      <c r="Q139" s="23">
        <v>0</v>
      </c>
      <c r="R139" s="23">
        <v>0</v>
      </c>
      <c r="S139" s="23">
        <v>4398692</v>
      </c>
      <c r="T139" s="23">
        <v>3121069</v>
      </c>
      <c r="U139" s="23">
        <v>216438.3</v>
      </c>
      <c r="V139" s="23">
        <v>0</v>
      </c>
      <c r="W139" s="23">
        <v>0</v>
      </c>
      <c r="X139" s="23">
        <v>183584.81</v>
      </c>
      <c r="Y139" s="23">
        <v>0</v>
      </c>
      <c r="Z139" s="23">
        <v>0</v>
      </c>
      <c r="AA139" s="23">
        <v>0</v>
      </c>
      <c r="AB139" s="23">
        <v>687769.57</v>
      </c>
      <c r="AC139" s="23">
        <v>0</v>
      </c>
      <c r="AD139" s="23">
        <v>0</v>
      </c>
      <c r="AE139" s="23">
        <v>0</v>
      </c>
      <c r="AF139" s="23">
        <v>0</v>
      </c>
      <c r="AG139" s="23">
        <v>488255</v>
      </c>
      <c r="AH139" s="23">
        <v>488255</v>
      </c>
      <c r="AI139" s="23">
        <v>0</v>
      </c>
      <c r="AJ139" s="23">
        <v>0</v>
      </c>
      <c r="AK139" s="23">
        <v>0</v>
      </c>
      <c r="AL139" s="23">
        <v>0</v>
      </c>
      <c r="AM139" s="23">
        <v>1981279.28</v>
      </c>
      <c r="AN139" s="23">
        <v>1478200</v>
      </c>
      <c r="AO139" s="23">
        <v>503079.28</v>
      </c>
      <c r="AP139" s="23">
        <v>0</v>
      </c>
      <c r="AQ139" s="23">
        <v>83984.41</v>
      </c>
      <c r="AR139" s="23">
        <v>1274606.4099999999</v>
      </c>
      <c r="AS139" s="24">
        <v>14030000</v>
      </c>
      <c r="AT139" s="23">
        <v>14030000</v>
      </c>
      <c r="AU139" s="23">
        <v>0</v>
      </c>
      <c r="AV139" s="23">
        <v>3288252.53</v>
      </c>
      <c r="AW139" s="23">
        <v>0</v>
      </c>
      <c r="AX139" s="23">
        <v>0</v>
      </c>
      <c r="AY139" s="23">
        <v>357686.6</v>
      </c>
      <c r="AZ139" s="23">
        <v>1047213.59</v>
      </c>
      <c r="BA139" s="23">
        <v>0</v>
      </c>
      <c r="BB139" s="23">
        <v>0</v>
      </c>
      <c r="BC139" s="23">
        <v>814183</v>
      </c>
      <c r="BD139" s="23">
        <v>1161856.94</v>
      </c>
      <c r="BE139" s="23">
        <v>0</v>
      </c>
      <c r="BF139" s="23">
        <v>315463</v>
      </c>
      <c r="BG139" s="24">
        <v>0</v>
      </c>
      <c r="BH139" s="23">
        <v>0</v>
      </c>
      <c r="BI139" s="23">
        <v>0</v>
      </c>
      <c r="BJ139" s="23">
        <v>25882989</v>
      </c>
      <c r="BK139" s="23">
        <v>25882989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2162750</v>
      </c>
      <c r="BR139" s="23">
        <v>0</v>
      </c>
      <c r="BS139" s="23">
        <v>0</v>
      </c>
      <c r="BT139" s="23">
        <v>2439185.35</v>
      </c>
      <c r="BU139" s="23">
        <v>0</v>
      </c>
      <c r="BV139" s="23">
        <v>0</v>
      </c>
      <c r="BW139" s="23">
        <v>139820</v>
      </c>
      <c r="BX139" s="23">
        <v>139820</v>
      </c>
      <c r="BY139" s="23">
        <v>0</v>
      </c>
      <c r="BZ139" s="23">
        <v>0</v>
      </c>
      <c r="CA139" s="23">
        <v>0</v>
      </c>
      <c r="CB139" s="23">
        <v>271697</v>
      </c>
      <c r="CC139" s="23">
        <v>271697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23291.73</v>
      </c>
      <c r="CJ139" s="23">
        <v>4553592</v>
      </c>
      <c r="CK139" s="23">
        <v>0</v>
      </c>
      <c r="CL139" s="23">
        <v>18775190</v>
      </c>
      <c r="CM139" s="23">
        <v>11734534</v>
      </c>
      <c r="CN139" s="23">
        <v>11734534</v>
      </c>
      <c r="CO139" s="23">
        <v>0</v>
      </c>
      <c r="CP139" s="23">
        <v>0</v>
      </c>
      <c r="CQ139" s="23">
        <v>0</v>
      </c>
      <c r="CR139" s="23">
        <v>655474</v>
      </c>
      <c r="CS139" s="23">
        <v>212081</v>
      </c>
      <c r="CT139" s="23">
        <v>0</v>
      </c>
      <c r="CU139" s="23">
        <v>194162.72</v>
      </c>
      <c r="CV139" s="23">
        <v>0</v>
      </c>
      <c r="CW139" s="23">
        <v>0</v>
      </c>
      <c r="CX139" s="23">
        <v>508441</v>
      </c>
      <c r="CY139" s="23">
        <v>235254.19</v>
      </c>
    </row>
    <row r="140" spans="1:105" x14ac:dyDescent="0.2">
      <c r="A140" s="1" t="s">
        <v>97</v>
      </c>
      <c r="B140" s="2"/>
      <c r="C140" s="196"/>
      <c r="D140" s="23">
        <v>10506.72</v>
      </c>
      <c r="E140" s="23">
        <v>70100</v>
      </c>
      <c r="F140" s="23">
        <v>196427</v>
      </c>
      <c r="G140" s="23">
        <v>31848</v>
      </c>
      <c r="H140" s="23">
        <v>79666</v>
      </c>
      <c r="I140" s="23">
        <v>60257.8</v>
      </c>
      <c r="J140" s="23">
        <v>58240</v>
      </c>
      <c r="K140" s="23">
        <v>8049.25</v>
      </c>
      <c r="L140" s="23">
        <v>14662.37</v>
      </c>
      <c r="M140" s="23">
        <v>558144</v>
      </c>
      <c r="N140" s="23">
        <v>24516.09</v>
      </c>
      <c r="O140" s="23">
        <v>22746.55</v>
      </c>
      <c r="P140" s="23">
        <v>3682.08</v>
      </c>
      <c r="Q140" s="23">
        <v>10185</v>
      </c>
      <c r="R140" s="23">
        <v>0</v>
      </c>
      <c r="S140" s="23">
        <v>481471</v>
      </c>
      <c r="T140" s="23">
        <v>262413</v>
      </c>
      <c r="U140" s="23">
        <v>28540.06</v>
      </c>
      <c r="V140" s="23">
        <v>43916</v>
      </c>
      <c r="W140" s="23">
        <v>57525.8</v>
      </c>
      <c r="X140" s="23">
        <v>46858.44</v>
      </c>
      <c r="Y140" s="23">
        <v>148019</v>
      </c>
      <c r="Z140" s="23">
        <v>68767.490000000005</v>
      </c>
      <c r="AA140" s="23">
        <v>8108</v>
      </c>
      <c r="AB140" s="23">
        <v>7682.95</v>
      </c>
      <c r="AC140" s="23">
        <v>62718.28</v>
      </c>
      <c r="AD140" s="23">
        <v>31671.59</v>
      </c>
      <c r="AE140" s="23">
        <v>31046.69</v>
      </c>
      <c r="AF140" s="23">
        <v>27495.57</v>
      </c>
      <c r="AG140" s="23">
        <v>44750</v>
      </c>
      <c r="AH140" s="23">
        <v>41440</v>
      </c>
      <c r="AI140" s="23">
        <v>3310</v>
      </c>
      <c r="AJ140" s="23">
        <v>41575.26</v>
      </c>
      <c r="AK140" s="23">
        <v>122720</v>
      </c>
      <c r="AL140" s="23">
        <v>1.75</v>
      </c>
      <c r="AM140" s="23">
        <v>343248.01</v>
      </c>
      <c r="AN140" s="23">
        <v>180924</v>
      </c>
      <c r="AO140" s="23">
        <v>162324.01</v>
      </c>
      <c r="AP140" s="23">
        <v>13952.28</v>
      </c>
      <c r="AQ140" s="23">
        <v>5671.82</v>
      </c>
      <c r="AR140" s="23">
        <v>119440.08</v>
      </c>
      <c r="AS140" s="24">
        <v>5718738</v>
      </c>
      <c r="AT140" s="23">
        <v>5700000</v>
      </c>
      <c r="AU140" s="23">
        <v>18738</v>
      </c>
      <c r="AV140" s="23">
        <v>93319.38</v>
      </c>
      <c r="AW140" s="23">
        <v>24928.43</v>
      </c>
      <c r="AX140" s="23">
        <v>19515.63</v>
      </c>
      <c r="AY140" s="23">
        <v>72422.429999999993</v>
      </c>
      <c r="AZ140" s="23">
        <v>335461.32</v>
      </c>
      <c r="BA140" s="23">
        <v>10000</v>
      </c>
      <c r="BB140" s="23">
        <v>40539.17</v>
      </c>
      <c r="BC140" s="23">
        <v>150094</v>
      </c>
      <c r="BD140" s="23">
        <v>111801.13</v>
      </c>
      <c r="BE140" s="23">
        <v>30951.79</v>
      </c>
      <c r="BF140" s="23">
        <v>14117</v>
      </c>
      <c r="BG140" s="24">
        <v>49902.25</v>
      </c>
      <c r="BH140" s="23">
        <v>40696.07</v>
      </c>
      <c r="BI140" s="23">
        <v>9206.18</v>
      </c>
      <c r="BJ140" s="23">
        <v>267167</v>
      </c>
      <c r="BK140" s="23">
        <v>245753</v>
      </c>
      <c r="BL140" s="23">
        <v>21414</v>
      </c>
      <c r="BM140" s="23">
        <v>27931.1</v>
      </c>
      <c r="BN140" s="23">
        <v>42802.78</v>
      </c>
      <c r="BO140" s="23">
        <v>88509.16</v>
      </c>
      <c r="BP140" s="23">
        <v>104533</v>
      </c>
      <c r="BQ140" s="23">
        <v>48079</v>
      </c>
      <c r="BR140" s="23">
        <v>2313.98</v>
      </c>
      <c r="BS140" s="23">
        <v>56159</v>
      </c>
      <c r="BT140" s="23">
        <v>106399.29</v>
      </c>
      <c r="BU140" s="23">
        <v>40000.97</v>
      </c>
      <c r="BV140" s="23">
        <v>4923.8599999999997</v>
      </c>
      <c r="BW140" s="23">
        <v>107188</v>
      </c>
      <c r="BX140" s="23">
        <v>101152</v>
      </c>
      <c r="BY140" s="23">
        <v>4082</v>
      </c>
      <c r="BZ140" s="23">
        <v>1954</v>
      </c>
      <c r="CA140" s="23">
        <v>67254.990000000005</v>
      </c>
      <c r="CB140" s="23">
        <v>512692</v>
      </c>
      <c r="CC140" s="23">
        <v>344976</v>
      </c>
      <c r="CD140" s="23">
        <v>167716</v>
      </c>
      <c r="CE140" s="23">
        <v>79028</v>
      </c>
      <c r="CF140" s="23">
        <v>15872.66</v>
      </c>
      <c r="CG140" s="23">
        <v>36621</v>
      </c>
      <c r="CH140" s="23">
        <v>4807.7</v>
      </c>
      <c r="CI140" s="23">
        <v>12797.8</v>
      </c>
      <c r="CJ140" s="23">
        <v>519945</v>
      </c>
      <c r="CK140" s="23">
        <v>19953.2</v>
      </c>
      <c r="CL140" s="23">
        <v>1619971</v>
      </c>
      <c r="CM140" s="23">
        <v>1109440.6200000001</v>
      </c>
      <c r="CN140" s="23">
        <v>1101230</v>
      </c>
      <c r="CO140" s="23">
        <v>3723</v>
      </c>
      <c r="CP140" s="23">
        <v>4487.62</v>
      </c>
      <c r="CQ140" s="23">
        <v>2544.1</v>
      </c>
      <c r="CR140" s="23">
        <v>154721</v>
      </c>
      <c r="CS140" s="23">
        <v>14107.99</v>
      </c>
      <c r="CT140" s="23">
        <v>6841.4</v>
      </c>
      <c r="CU140" s="23">
        <v>12578.89</v>
      </c>
      <c r="CV140" s="23">
        <v>0</v>
      </c>
      <c r="CW140" s="23">
        <v>81013</v>
      </c>
      <c r="CX140" s="23">
        <v>102876</v>
      </c>
      <c r="CY140" s="23">
        <v>48227.22</v>
      </c>
    </row>
    <row r="141" spans="1:105" x14ac:dyDescent="0.2">
      <c r="A141" s="1" t="s">
        <v>98</v>
      </c>
      <c r="B141" s="2"/>
      <c r="C141" s="196"/>
      <c r="D141" s="23">
        <v>126.39</v>
      </c>
      <c r="E141" s="23">
        <v>0</v>
      </c>
      <c r="F141" s="23">
        <v>11975</v>
      </c>
      <c r="G141" s="23">
        <v>7887</v>
      </c>
      <c r="H141" s="23">
        <v>2150</v>
      </c>
      <c r="I141" s="23">
        <v>0</v>
      </c>
      <c r="J141" s="23">
        <v>0</v>
      </c>
      <c r="K141" s="23">
        <v>327.8</v>
      </c>
      <c r="L141" s="23">
        <v>1032.68</v>
      </c>
      <c r="M141" s="23">
        <v>52140</v>
      </c>
      <c r="N141" s="23">
        <v>2539.3000000000002</v>
      </c>
      <c r="O141" s="23">
        <v>0</v>
      </c>
      <c r="P141" s="23">
        <v>0</v>
      </c>
      <c r="Q141" s="23">
        <v>55.9</v>
      </c>
      <c r="R141" s="23">
        <v>1178.8800000000001</v>
      </c>
      <c r="S141" s="23">
        <v>0</v>
      </c>
      <c r="T141" s="23">
        <v>27778</v>
      </c>
      <c r="U141" s="23">
        <v>6598.67</v>
      </c>
      <c r="V141" s="23">
        <v>0</v>
      </c>
      <c r="W141" s="23">
        <v>10839.18</v>
      </c>
      <c r="X141" s="23">
        <v>3842.97</v>
      </c>
      <c r="Y141" s="23">
        <v>61310</v>
      </c>
      <c r="Z141" s="23">
        <v>0</v>
      </c>
      <c r="AA141" s="23">
        <v>0</v>
      </c>
      <c r="AB141" s="23">
        <v>0</v>
      </c>
      <c r="AC141" s="23">
        <v>9335.59</v>
      </c>
      <c r="AD141" s="23">
        <v>5286.5</v>
      </c>
      <c r="AE141" s="23">
        <v>4049.09</v>
      </c>
      <c r="AF141" s="23">
        <v>0</v>
      </c>
      <c r="AG141" s="23">
        <v>0</v>
      </c>
      <c r="AH141" s="23">
        <v>0</v>
      </c>
      <c r="AI141" s="23">
        <v>0</v>
      </c>
      <c r="AJ141" s="23">
        <v>16744.650000000001</v>
      </c>
      <c r="AK141" s="23">
        <v>34024</v>
      </c>
      <c r="AL141" s="23">
        <v>43.26</v>
      </c>
      <c r="AM141" s="23">
        <v>14384.81</v>
      </c>
      <c r="AN141" s="23">
        <v>1392</v>
      </c>
      <c r="AO141" s="23">
        <v>12992.81</v>
      </c>
      <c r="AP141" s="23">
        <v>0</v>
      </c>
      <c r="AQ141" s="23">
        <v>1025.02</v>
      </c>
      <c r="AR141" s="23">
        <v>917.04</v>
      </c>
      <c r="AS141" s="24">
        <v>340000</v>
      </c>
      <c r="AT141" s="23">
        <v>340000</v>
      </c>
      <c r="AU141" s="23">
        <v>0</v>
      </c>
      <c r="AV141" s="23">
        <v>0</v>
      </c>
      <c r="AW141" s="23">
        <v>3926.62</v>
      </c>
      <c r="AX141" s="23">
        <v>0</v>
      </c>
      <c r="AY141" s="23">
        <v>0</v>
      </c>
      <c r="AZ141" s="23">
        <v>0</v>
      </c>
      <c r="BA141" s="23">
        <v>1200</v>
      </c>
      <c r="BB141" s="23">
        <v>1266.97</v>
      </c>
      <c r="BC141" s="23">
        <v>7460</v>
      </c>
      <c r="BD141" s="23">
        <v>3756.59</v>
      </c>
      <c r="BE141" s="23">
        <v>3317.69</v>
      </c>
      <c r="BF141" s="23">
        <v>3755</v>
      </c>
      <c r="BG141" s="24">
        <v>10611.21</v>
      </c>
      <c r="BH141" s="23">
        <v>10165.73</v>
      </c>
      <c r="BI141" s="23">
        <v>445.48</v>
      </c>
      <c r="BJ141" s="23">
        <v>3015</v>
      </c>
      <c r="BK141" s="23">
        <v>3015</v>
      </c>
      <c r="BL141" s="23">
        <v>0</v>
      </c>
      <c r="BM141" s="23">
        <v>5436.59</v>
      </c>
      <c r="BN141" s="23">
        <v>5819.08</v>
      </c>
      <c r="BO141" s="23">
        <v>18281.09</v>
      </c>
      <c r="BP141" s="23">
        <v>199</v>
      </c>
      <c r="BQ141" s="23">
        <v>9058</v>
      </c>
      <c r="BR141" s="23">
        <v>797.87</v>
      </c>
      <c r="BS141" s="23">
        <v>13662</v>
      </c>
      <c r="BT141" s="23">
        <v>1602</v>
      </c>
      <c r="BU141" s="23">
        <v>7190.41</v>
      </c>
      <c r="BV141" s="23">
        <v>189.38</v>
      </c>
      <c r="BW141" s="23">
        <v>17640</v>
      </c>
      <c r="BX141" s="23">
        <v>17029</v>
      </c>
      <c r="BY141" s="23">
        <v>611</v>
      </c>
      <c r="BZ141" s="23">
        <v>0</v>
      </c>
      <c r="CA141" s="23">
        <v>5993.97</v>
      </c>
      <c r="CB141" s="23">
        <v>15140</v>
      </c>
      <c r="CC141" s="23">
        <v>3777</v>
      </c>
      <c r="CD141" s="23">
        <v>11363</v>
      </c>
      <c r="CE141" s="23">
        <v>7704</v>
      </c>
      <c r="CF141" s="23">
        <v>0</v>
      </c>
      <c r="CG141" s="23">
        <v>132</v>
      </c>
      <c r="CH141" s="23">
        <v>0</v>
      </c>
      <c r="CI141" s="23">
        <v>246.41</v>
      </c>
      <c r="CJ141" s="23">
        <v>0</v>
      </c>
      <c r="CK141" s="23">
        <v>3816.11</v>
      </c>
      <c r="CL141" s="23">
        <v>0</v>
      </c>
      <c r="CM141" s="23">
        <v>192426.75</v>
      </c>
      <c r="CN141" s="23">
        <v>191430</v>
      </c>
      <c r="CO141" s="23">
        <v>492</v>
      </c>
      <c r="CP141" s="23">
        <v>504.75</v>
      </c>
      <c r="CQ141" s="23">
        <v>28.13</v>
      </c>
      <c r="CR141" s="23">
        <v>0</v>
      </c>
      <c r="CS141" s="23">
        <v>3437</v>
      </c>
      <c r="CT141" s="23">
        <v>627.59</v>
      </c>
      <c r="CU141" s="23">
        <v>905.85</v>
      </c>
      <c r="CV141" s="23">
        <v>7.96</v>
      </c>
      <c r="CW141" s="23">
        <v>324</v>
      </c>
      <c r="CX141" s="23">
        <v>2138</v>
      </c>
      <c r="CY141" s="23">
        <v>6525.57</v>
      </c>
    </row>
    <row r="142" spans="1:105" x14ac:dyDescent="0.2">
      <c r="A142" s="3" t="s">
        <v>192</v>
      </c>
      <c r="B142" s="2"/>
      <c r="C142" s="196"/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</row>
    <row r="143" spans="1:105" x14ac:dyDescent="0.2">
      <c r="A143" s="1" t="s">
        <v>177</v>
      </c>
      <c r="B143" s="2"/>
      <c r="C143" s="196"/>
      <c r="D143" s="32">
        <v>380.25</v>
      </c>
      <c r="E143" s="32">
        <v>374</v>
      </c>
      <c r="F143" s="32">
        <v>201.3</v>
      </c>
      <c r="G143" s="32">
        <v>257.5</v>
      </c>
      <c r="H143" s="32">
        <v>74</v>
      </c>
      <c r="I143" s="32">
        <v>188.16</v>
      </c>
      <c r="J143" s="32">
        <v>303</v>
      </c>
      <c r="K143" s="32">
        <v>10.77</v>
      </c>
      <c r="L143" s="32">
        <v>2</v>
      </c>
      <c r="M143" s="32">
        <v>70</v>
      </c>
      <c r="N143" s="32">
        <v>4.78</v>
      </c>
      <c r="O143" s="32">
        <v>57.8</v>
      </c>
      <c r="P143" s="32">
        <v>5</v>
      </c>
      <c r="Q143" s="32">
        <v>2</v>
      </c>
      <c r="R143" s="32">
        <v>21.26</v>
      </c>
      <c r="S143" s="32">
        <v>287</v>
      </c>
      <c r="T143" s="32">
        <v>120</v>
      </c>
      <c r="U143" s="32">
        <v>46.96</v>
      </c>
      <c r="V143" s="32">
        <v>99</v>
      </c>
      <c r="W143" s="32">
        <v>104.56</v>
      </c>
      <c r="X143" s="32">
        <v>44.66</v>
      </c>
      <c r="Y143" s="32">
        <v>168</v>
      </c>
      <c r="Z143" s="32">
        <v>26.5</v>
      </c>
      <c r="AA143" s="32">
        <v>1.5</v>
      </c>
      <c r="AB143" s="32">
        <v>13600</v>
      </c>
      <c r="AC143" s="32">
        <v>411.5</v>
      </c>
      <c r="AD143" s="32">
        <v>402.5</v>
      </c>
      <c r="AE143" s="32">
        <v>9</v>
      </c>
      <c r="AF143" s="32">
        <v>68.12</v>
      </c>
      <c r="AG143" s="32">
        <v>93</v>
      </c>
      <c r="AH143" s="32">
        <v>89</v>
      </c>
      <c r="AI143" s="32">
        <v>4</v>
      </c>
      <c r="AJ143" s="32">
        <v>1275</v>
      </c>
      <c r="AK143" s="32">
        <v>354.5</v>
      </c>
      <c r="AL143" s="32">
        <v>93.48</v>
      </c>
      <c r="AM143" s="32">
        <v>426</v>
      </c>
      <c r="AN143" s="32">
        <v>331</v>
      </c>
      <c r="AO143" s="32">
        <v>95</v>
      </c>
      <c r="AP143" s="32">
        <v>9.76</v>
      </c>
      <c r="AQ143" s="32">
        <v>8.6</v>
      </c>
      <c r="AR143" s="32">
        <v>295</v>
      </c>
      <c r="AS143" s="32">
        <v>650006.19999999995</v>
      </c>
      <c r="AT143" s="32">
        <v>650000</v>
      </c>
      <c r="AU143" s="32">
        <v>6.2</v>
      </c>
      <c r="AV143" s="32">
        <v>1054</v>
      </c>
      <c r="AW143" s="32">
        <v>292</v>
      </c>
      <c r="AX143" s="32">
        <v>24.8</v>
      </c>
      <c r="AY143" s="32">
        <v>31.62</v>
      </c>
      <c r="AZ143" s="32">
        <v>404</v>
      </c>
      <c r="BA143" s="32">
        <v>27.33</v>
      </c>
      <c r="BB143" s="32">
        <v>77.400000000000006</v>
      </c>
      <c r="BC143" s="32">
        <v>421.5</v>
      </c>
      <c r="BD143" s="32">
        <v>21.86</v>
      </c>
      <c r="BE143" s="32">
        <v>20</v>
      </c>
      <c r="BF143" s="32">
        <v>381</v>
      </c>
      <c r="BG143" s="32">
        <v>88</v>
      </c>
      <c r="BH143" s="32">
        <v>41</v>
      </c>
      <c r="BI143" s="32">
        <v>47</v>
      </c>
      <c r="BJ143" s="32">
        <v>787.07</v>
      </c>
      <c r="BK143" s="32">
        <v>207</v>
      </c>
      <c r="BL143" s="32">
        <v>580.07000000000005</v>
      </c>
      <c r="BM143" s="32">
        <v>125</v>
      </c>
      <c r="BN143" s="32">
        <v>693</v>
      </c>
      <c r="BO143" s="32">
        <v>330</v>
      </c>
      <c r="BP143" s="32">
        <v>28</v>
      </c>
      <c r="BQ143" s="32">
        <v>143</v>
      </c>
      <c r="BR143" s="32">
        <v>15.5</v>
      </c>
      <c r="BS143" s="32">
        <v>27</v>
      </c>
      <c r="BT143" s="32">
        <v>143</v>
      </c>
      <c r="BU143" s="32">
        <v>35.6</v>
      </c>
      <c r="BV143" s="32">
        <v>15</v>
      </c>
      <c r="BW143" s="32">
        <v>66.33</v>
      </c>
      <c r="BX143" s="32">
        <v>61.38</v>
      </c>
      <c r="BY143" s="32">
        <v>2.85</v>
      </c>
      <c r="BZ143" s="32">
        <v>2.1</v>
      </c>
      <c r="CA143" s="32">
        <v>123.37</v>
      </c>
      <c r="CB143" s="32">
        <v>624.4</v>
      </c>
      <c r="CC143" s="32">
        <v>575</v>
      </c>
      <c r="CD143" s="32">
        <v>49.4</v>
      </c>
      <c r="CE143" s="32">
        <v>342</v>
      </c>
      <c r="CF143" s="32">
        <v>13</v>
      </c>
      <c r="CG143" s="32">
        <v>18.7</v>
      </c>
      <c r="CH143" s="32">
        <v>536</v>
      </c>
      <c r="CI143" s="32">
        <v>31</v>
      </c>
      <c r="CJ143" s="32">
        <v>381</v>
      </c>
      <c r="CK143" s="32">
        <v>9</v>
      </c>
      <c r="CL143" s="32">
        <v>650</v>
      </c>
      <c r="CM143" s="32">
        <v>635.05999999999995</v>
      </c>
      <c r="CN143" s="32">
        <v>414.46</v>
      </c>
      <c r="CO143" s="32">
        <v>3.6</v>
      </c>
      <c r="CP143" s="32">
        <v>217</v>
      </c>
      <c r="CQ143" s="32">
        <v>61</v>
      </c>
      <c r="CR143" s="32">
        <v>656</v>
      </c>
      <c r="CS143" s="32">
        <v>81.23</v>
      </c>
      <c r="CT143" s="32">
        <v>14</v>
      </c>
      <c r="CU143" s="32">
        <v>11.5</v>
      </c>
      <c r="CV143" s="32">
        <v>685</v>
      </c>
      <c r="CW143" s="32">
        <v>49.16</v>
      </c>
      <c r="CX143" s="32">
        <v>147.24</v>
      </c>
      <c r="CY143" s="32">
        <v>29.91</v>
      </c>
    </row>
    <row r="144" spans="1:105" x14ac:dyDescent="0.2">
      <c r="A144" s="1" t="s">
        <v>178</v>
      </c>
      <c r="B144" s="2"/>
      <c r="C144" s="196"/>
      <c r="D144" s="32">
        <v>0</v>
      </c>
      <c r="E144" s="32">
        <v>11</v>
      </c>
      <c r="F144" s="32">
        <v>147.30000000000001</v>
      </c>
      <c r="G144" s="32">
        <v>240</v>
      </c>
      <c r="H144" s="32">
        <v>0</v>
      </c>
      <c r="I144" s="32">
        <v>90.39</v>
      </c>
      <c r="J144" s="32">
        <v>213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73</v>
      </c>
      <c r="W144" s="32">
        <v>38</v>
      </c>
      <c r="X144" s="32">
        <v>0</v>
      </c>
      <c r="Y144" s="32">
        <v>133</v>
      </c>
      <c r="Z144" s="32">
        <v>0</v>
      </c>
      <c r="AA144" s="32">
        <v>0</v>
      </c>
      <c r="AB144" s="32">
        <v>12987</v>
      </c>
      <c r="AC144" s="32">
        <v>120.75</v>
      </c>
      <c r="AD144" s="32">
        <v>120.75</v>
      </c>
      <c r="AE144" s="32">
        <v>0</v>
      </c>
      <c r="AF144" s="32">
        <v>45.42</v>
      </c>
      <c r="AG144" s="32">
        <v>0</v>
      </c>
      <c r="AH144" s="32">
        <v>0</v>
      </c>
      <c r="AI144" s="32">
        <v>0</v>
      </c>
      <c r="AJ144" s="32">
        <v>1225</v>
      </c>
      <c r="AK144" s="32">
        <v>331.8</v>
      </c>
      <c r="AL144" s="32">
        <v>5.15</v>
      </c>
      <c r="AM144" s="32">
        <v>115</v>
      </c>
      <c r="AN144" s="32">
        <v>88</v>
      </c>
      <c r="AO144" s="32">
        <v>27</v>
      </c>
      <c r="AP144" s="32">
        <v>0</v>
      </c>
      <c r="AQ144" s="32">
        <v>0</v>
      </c>
      <c r="AR144" s="32">
        <v>0</v>
      </c>
      <c r="AS144" s="32">
        <v>650000</v>
      </c>
      <c r="AT144" s="32">
        <v>650000</v>
      </c>
      <c r="AU144" s="32">
        <v>0</v>
      </c>
      <c r="AV144" s="32">
        <v>600</v>
      </c>
      <c r="AW144" s="32">
        <v>234</v>
      </c>
      <c r="AX144" s="32">
        <v>0</v>
      </c>
      <c r="AY144" s="32">
        <v>0</v>
      </c>
      <c r="AZ144" s="32">
        <v>280</v>
      </c>
      <c r="BA144" s="32">
        <v>0</v>
      </c>
      <c r="BB144" s="32">
        <v>57</v>
      </c>
      <c r="BC144" s="32">
        <v>258.5</v>
      </c>
      <c r="BD144" s="32">
        <v>0</v>
      </c>
      <c r="BE144" s="32">
        <v>0</v>
      </c>
      <c r="BF144" s="32">
        <v>372.4</v>
      </c>
      <c r="BG144" s="32">
        <v>22</v>
      </c>
      <c r="BH144" s="32">
        <v>0</v>
      </c>
      <c r="BI144" s="32">
        <v>22</v>
      </c>
      <c r="BJ144" s="32">
        <v>567.79999999999995</v>
      </c>
      <c r="BK144" s="32">
        <v>0</v>
      </c>
      <c r="BL144" s="32">
        <v>567.79999999999995</v>
      </c>
      <c r="BM144" s="32">
        <v>111</v>
      </c>
      <c r="BN144" s="32">
        <v>549</v>
      </c>
      <c r="BO144" s="32">
        <v>279</v>
      </c>
      <c r="BP144" s="32">
        <v>0</v>
      </c>
      <c r="BQ144" s="32">
        <v>41</v>
      </c>
      <c r="BR144" s="32">
        <v>0</v>
      </c>
      <c r="BS144" s="32">
        <v>0</v>
      </c>
      <c r="BT144" s="32">
        <v>74.36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102.94</v>
      </c>
      <c r="CB144" s="32">
        <v>189.1</v>
      </c>
      <c r="CC144" s="32">
        <v>165</v>
      </c>
      <c r="CD144" s="32">
        <v>24.1</v>
      </c>
      <c r="CE144" s="32">
        <v>284</v>
      </c>
      <c r="CF144" s="32">
        <v>0</v>
      </c>
      <c r="CG144" s="32">
        <v>7.2</v>
      </c>
      <c r="CH144" s="32">
        <v>530</v>
      </c>
      <c r="CI144" s="32">
        <v>0</v>
      </c>
      <c r="CJ144" s="32">
        <v>326</v>
      </c>
      <c r="CK144" s="32">
        <v>1</v>
      </c>
      <c r="CL144" s="32">
        <v>0</v>
      </c>
      <c r="CM144" s="32">
        <v>382</v>
      </c>
      <c r="CN144" s="32">
        <v>175</v>
      </c>
      <c r="CO144" s="32">
        <v>0</v>
      </c>
      <c r="CP144" s="32">
        <v>207</v>
      </c>
      <c r="CQ144" s="32">
        <v>8</v>
      </c>
      <c r="CR144" s="32">
        <v>590</v>
      </c>
      <c r="CS144" s="32">
        <v>0</v>
      </c>
      <c r="CT144" s="32">
        <v>0</v>
      </c>
      <c r="CU144" s="32">
        <v>0</v>
      </c>
      <c r="CV144" s="32">
        <v>677.5</v>
      </c>
      <c r="CW144" s="32">
        <v>0</v>
      </c>
      <c r="CX144" s="32">
        <v>76.03</v>
      </c>
      <c r="CY144" s="32">
        <v>0</v>
      </c>
    </row>
    <row r="145" spans="1:103" x14ac:dyDescent="0.2">
      <c r="A145" s="1" t="s">
        <v>179</v>
      </c>
      <c r="B145" s="2"/>
      <c r="C145" s="196"/>
      <c r="D145" s="32">
        <v>380.25</v>
      </c>
      <c r="E145" s="32">
        <v>363</v>
      </c>
      <c r="F145" s="32">
        <v>54</v>
      </c>
      <c r="G145" s="32">
        <v>17.5</v>
      </c>
      <c r="H145" s="32">
        <v>74</v>
      </c>
      <c r="I145" s="32">
        <v>97.77</v>
      </c>
      <c r="J145" s="32">
        <v>90</v>
      </c>
      <c r="K145" s="32">
        <v>10.77</v>
      </c>
      <c r="L145" s="32">
        <v>2</v>
      </c>
      <c r="M145" s="32">
        <v>70</v>
      </c>
      <c r="N145" s="32">
        <v>4.78</v>
      </c>
      <c r="O145" s="32">
        <v>57.8</v>
      </c>
      <c r="P145" s="32">
        <v>5</v>
      </c>
      <c r="Q145" s="32">
        <v>2</v>
      </c>
      <c r="R145" s="32">
        <v>21.26</v>
      </c>
      <c r="S145" s="32">
        <v>287</v>
      </c>
      <c r="T145" s="32">
        <v>120</v>
      </c>
      <c r="U145" s="32">
        <v>46.96</v>
      </c>
      <c r="V145" s="32">
        <v>26</v>
      </c>
      <c r="W145" s="32">
        <v>66.56</v>
      </c>
      <c r="X145" s="32">
        <v>44.66</v>
      </c>
      <c r="Y145" s="32">
        <v>35</v>
      </c>
      <c r="Z145" s="32">
        <v>26.5</v>
      </c>
      <c r="AA145" s="32">
        <v>1.5</v>
      </c>
      <c r="AB145" s="32">
        <v>613</v>
      </c>
      <c r="AC145" s="32">
        <v>290.75</v>
      </c>
      <c r="AD145" s="32">
        <v>281.75</v>
      </c>
      <c r="AE145" s="32">
        <v>9</v>
      </c>
      <c r="AF145" s="32">
        <v>22.7</v>
      </c>
      <c r="AG145" s="32">
        <v>93</v>
      </c>
      <c r="AH145" s="32">
        <v>89</v>
      </c>
      <c r="AI145" s="32">
        <v>4</v>
      </c>
      <c r="AJ145" s="32">
        <v>50</v>
      </c>
      <c r="AK145" s="32">
        <v>22.7</v>
      </c>
      <c r="AL145" s="32">
        <v>88.33</v>
      </c>
      <c r="AM145" s="32">
        <v>311</v>
      </c>
      <c r="AN145" s="32">
        <v>243</v>
      </c>
      <c r="AO145" s="32">
        <v>68</v>
      </c>
      <c r="AP145" s="32">
        <v>9.76</v>
      </c>
      <c r="AQ145" s="32">
        <v>8.6</v>
      </c>
      <c r="AR145" s="32">
        <v>295</v>
      </c>
      <c r="AS145" s="32">
        <v>6.2</v>
      </c>
      <c r="AT145" s="32">
        <v>0</v>
      </c>
      <c r="AU145" s="32">
        <v>6.2</v>
      </c>
      <c r="AV145" s="32">
        <v>454</v>
      </c>
      <c r="AW145" s="32">
        <v>58</v>
      </c>
      <c r="AX145" s="32">
        <v>24.8</v>
      </c>
      <c r="AY145" s="32">
        <v>31.62</v>
      </c>
      <c r="AZ145" s="32">
        <v>124</v>
      </c>
      <c r="BA145" s="32">
        <v>27.33</v>
      </c>
      <c r="BB145" s="32">
        <v>20.399999999999999</v>
      </c>
      <c r="BC145" s="32">
        <v>163</v>
      </c>
      <c r="BD145" s="32">
        <v>21.86</v>
      </c>
      <c r="BE145" s="32">
        <v>20</v>
      </c>
      <c r="BF145" s="32">
        <v>8.6</v>
      </c>
      <c r="BG145" s="32">
        <v>66</v>
      </c>
      <c r="BH145" s="32">
        <v>41</v>
      </c>
      <c r="BI145" s="32">
        <v>25</v>
      </c>
      <c r="BJ145" s="32">
        <v>219.27</v>
      </c>
      <c r="BK145" s="32">
        <v>207</v>
      </c>
      <c r="BL145" s="32">
        <v>12.27</v>
      </c>
      <c r="BM145" s="32">
        <v>14</v>
      </c>
      <c r="BN145" s="32">
        <v>144</v>
      </c>
      <c r="BO145" s="32">
        <v>51</v>
      </c>
      <c r="BP145" s="32">
        <v>28</v>
      </c>
      <c r="BQ145" s="32">
        <v>102</v>
      </c>
      <c r="BR145" s="32">
        <v>15.5</v>
      </c>
      <c r="BS145" s="32">
        <v>27</v>
      </c>
      <c r="BT145" s="32">
        <v>68.64</v>
      </c>
      <c r="BU145" s="32">
        <v>35.6</v>
      </c>
      <c r="BV145" s="32">
        <v>15</v>
      </c>
      <c r="BW145" s="32">
        <v>66.33</v>
      </c>
      <c r="BX145" s="32">
        <v>61.38</v>
      </c>
      <c r="BY145" s="32">
        <v>2.85</v>
      </c>
      <c r="BZ145" s="32">
        <v>2.1</v>
      </c>
      <c r="CA145" s="32">
        <v>20.43</v>
      </c>
      <c r="CB145" s="32">
        <v>435.3</v>
      </c>
      <c r="CC145" s="32">
        <v>410</v>
      </c>
      <c r="CD145" s="32">
        <v>25.3</v>
      </c>
      <c r="CE145" s="32">
        <v>58</v>
      </c>
      <c r="CF145" s="32">
        <v>13</v>
      </c>
      <c r="CG145" s="32">
        <v>11.5</v>
      </c>
      <c r="CH145" s="32">
        <v>6</v>
      </c>
      <c r="CI145" s="32">
        <v>31</v>
      </c>
      <c r="CJ145" s="32">
        <v>55</v>
      </c>
      <c r="CK145" s="32">
        <v>8</v>
      </c>
      <c r="CL145" s="32">
        <v>650</v>
      </c>
      <c r="CM145" s="32">
        <v>253.06</v>
      </c>
      <c r="CN145" s="32">
        <v>239.46</v>
      </c>
      <c r="CO145" s="32">
        <v>3.6</v>
      </c>
      <c r="CP145" s="32">
        <v>10</v>
      </c>
      <c r="CQ145" s="32">
        <v>53</v>
      </c>
      <c r="CR145" s="32">
        <v>66</v>
      </c>
      <c r="CS145" s="32">
        <v>81.23</v>
      </c>
      <c r="CT145" s="32">
        <v>14</v>
      </c>
      <c r="CU145" s="32">
        <v>11.5</v>
      </c>
      <c r="CV145" s="32">
        <v>7.5</v>
      </c>
      <c r="CW145" s="32">
        <v>49.16</v>
      </c>
      <c r="CX145" s="32">
        <v>71.209999999999994</v>
      </c>
      <c r="CY145" s="32">
        <v>29.91</v>
      </c>
    </row>
    <row r="146" spans="1:103" x14ac:dyDescent="0.2">
      <c r="A146" s="3" t="s">
        <v>226</v>
      </c>
      <c r="B146" s="2"/>
      <c r="C146" s="196"/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</v>
      </c>
      <c r="CA146" s="32">
        <v>0</v>
      </c>
      <c r="CB146" s="32">
        <v>0</v>
      </c>
      <c r="CC146" s="32">
        <v>0</v>
      </c>
      <c r="CD146" s="32">
        <v>0</v>
      </c>
      <c r="CE146" s="32">
        <v>0</v>
      </c>
      <c r="CF146" s="32">
        <v>0</v>
      </c>
      <c r="CG146" s="32">
        <v>0</v>
      </c>
      <c r="CH146" s="32">
        <v>0</v>
      </c>
      <c r="CI146" s="32">
        <v>0</v>
      </c>
      <c r="CJ146" s="32">
        <v>0</v>
      </c>
      <c r="CK146" s="32">
        <v>0</v>
      </c>
      <c r="CL146" s="32">
        <v>0</v>
      </c>
      <c r="CM146" s="32">
        <v>0</v>
      </c>
      <c r="CN146" s="32">
        <v>0</v>
      </c>
      <c r="CO146" s="32">
        <v>0</v>
      </c>
      <c r="CP146" s="32">
        <v>0</v>
      </c>
      <c r="CQ146" s="32">
        <v>0</v>
      </c>
      <c r="CR146" s="32">
        <v>0</v>
      </c>
      <c r="CS146" s="32">
        <v>0</v>
      </c>
      <c r="CT146" s="32">
        <v>0</v>
      </c>
      <c r="CU146" s="32">
        <v>0</v>
      </c>
      <c r="CV146" s="32">
        <v>0</v>
      </c>
      <c r="CW146" s="32">
        <v>0</v>
      </c>
      <c r="CX146" s="32">
        <v>0</v>
      </c>
      <c r="CY146" s="32">
        <v>0</v>
      </c>
    </row>
    <row r="147" spans="1:103" x14ac:dyDescent="0.2">
      <c r="A147" s="1" t="s">
        <v>222</v>
      </c>
      <c r="B147" s="2"/>
      <c r="C147" s="196"/>
      <c r="D147" s="32">
        <v>3000</v>
      </c>
      <c r="E147" s="32">
        <v>168549</v>
      </c>
      <c r="F147" s="32">
        <v>83178</v>
      </c>
      <c r="G147" s="32">
        <v>23600</v>
      </c>
      <c r="H147" s="32">
        <v>88300</v>
      </c>
      <c r="I147" s="32">
        <v>152936</v>
      </c>
      <c r="J147" s="32">
        <v>124000</v>
      </c>
      <c r="K147" s="32">
        <v>17500</v>
      </c>
      <c r="L147" s="32">
        <v>3000</v>
      </c>
      <c r="M147" s="32">
        <v>94769</v>
      </c>
      <c r="N147" s="32">
        <v>3100</v>
      </c>
      <c r="O147" s="32">
        <v>21100</v>
      </c>
      <c r="P147" s="32">
        <v>3800</v>
      </c>
      <c r="Q147" s="32">
        <v>1315</v>
      </c>
      <c r="R147" s="32">
        <v>23009</v>
      </c>
      <c r="S147" s="32">
        <v>630000</v>
      </c>
      <c r="T147" s="32">
        <v>208402</v>
      </c>
      <c r="U147" s="32">
        <v>32542</v>
      </c>
      <c r="V147" s="32">
        <v>7138</v>
      </c>
      <c r="W147" s="32">
        <v>45649</v>
      </c>
      <c r="X147" s="32">
        <v>41942</v>
      </c>
      <c r="Y147" s="32">
        <v>27750</v>
      </c>
      <c r="Z147" s="32">
        <v>8790</v>
      </c>
      <c r="AA147" s="32">
        <v>1600</v>
      </c>
      <c r="AB147" s="32">
        <v>18347</v>
      </c>
      <c r="AC147" s="32">
        <v>103891</v>
      </c>
      <c r="AD147" s="32">
        <v>97200</v>
      </c>
      <c r="AE147" s="32">
        <v>6691</v>
      </c>
      <c r="AF147" s="32">
        <v>21500</v>
      </c>
      <c r="AG147" s="32">
        <v>109255</v>
      </c>
      <c r="AH147" s="32">
        <v>106033</v>
      </c>
      <c r="AI147" s="32">
        <v>3222</v>
      </c>
      <c r="AJ147" s="32">
        <v>43728</v>
      </c>
      <c r="AK147" s="32">
        <v>45000</v>
      </c>
      <c r="AL147" s="32">
        <v>5825</v>
      </c>
      <c r="AM147" s="32">
        <v>565918</v>
      </c>
      <c r="AN147" s="32">
        <v>430818</v>
      </c>
      <c r="AO147" s="32">
        <v>135100</v>
      </c>
      <c r="AP147" s="32">
        <v>2433</v>
      </c>
      <c r="AQ147" s="32">
        <v>10300</v>
      </c>
      <c r="AR147" s="32">
        <v>353000</v>
      </c>
      <c r="AS147" s="32">
        <v>2995200</v>
      </c>
      <c r="AT147" s="32">
        <v>2993000</v>
      </c>
      <c r="AU147" s="32">
        <v>2200</v>
      </c>
      <c r="AV147" s="32">
        <v>731100</v>
      </c>
      <c r="AW147" s="32">
        <v>28000</v>
      </c>
      <c r="AX147" s="32">
        <v>12000</v>
      </c>
      <c r="AY147" s="32">
        <v>57800</v>
      </c>
      <c r="AZ147" s="32">
        <v>211700</v>
      </c>
      <c r="BA147" s="32">
        <v>21800</v>
      </c>
      <c r="BB147" s="32">
        <v>19969</v>
      </c>
      <c r="BC147" s="32">
        <v>334000</v>
      </c>
      <c r="BD147" s="32">
        <v>19756</v>
      </c>
      <c r="BE147" s="32">
        <v>15200</v>
      </c>
      <c r="BF147" s="32">
        <v>43000</v>
      </c>
      <c r="BG147" s="32">
        <v>74967</v>
      </c>
      <c r="BH147" s="32">
        <v>70622</v>
      </c>
      <c r="BI147" s="32">
        <v>4345</v>
      </c>
      <c r="BJ147" s="32">
        <v>116617</v>
      </c>
      <c r="BK147" s="32">
        <v>76917</v>
      </c>
      <c r="BL147" s="32">
        <v>39700</v>
      </c>
      <c r="BM147" s="32">
        <v>13839</v>
      </c>
      <c r="BN147" s="32">
        <v>31000</v>
      </c>
      <c r="BO147" s="32">
        <v>53000</v>
      </c>
      <c r="BP147" s="32">
        <v>14000</v>
      </c>
      <c r="BQ147" s="32">
        <v>147633</v>
      </c>
      <c r="BR147" s="32">
        <v>26200</v>
      </c>
      <c r="BS147" s="32">
        <v>30000</v>
      </c>
      <c r="BT147" s="32">
        <v>143835</v>
      </c>
      <c r="BU147" s="32">
        <v>20200</v>
      </c>
      <c r="BV147" s="32">
        <v>6500</v>
      </c>
      <c r="BW147" s="32">
        <v>77794</v>
      </c>
      <c r="BX147" s="32">
        <v>74000</v>
      </c>
      <c r="BY147" s="32">
        <v>2445</v>
      </c>
      <c r="BZ147" s="32">
        <v>1349</v>
      </c>
      <c r="CA147" s="32">
        <v>18450</v>
      </c>
      <c r="CB147" s="32">
        <v>634985</v>
      </c>
      <c r="CC147" s="32">
        <v>591985</v>
      </c>
      <c r="CD147" s="32">
        <v>43000</v>
      </c>
      <c r="CE147" s="32">
        <v>78000</v>
      </c>
      <c r="CF147" s="32">
        <v>8125</v>
      </c>
      <c r="CG147" s="32">
        <v>9821</v>
      </c>
      <c r="CH147" s="32">
        <v>5336</v>
      </c>
      <c r="CI147" s="32">
        <v>32000</v>
      </c>
      <c r="CJ147" s="32">
        <v>109615</v>
      </c>
      <c r="CK147" s="32">
        <v>15140</v>
      </c>
      <c r="CL147" s="32">
        <v>2500000</v>
      </c>
      <c r="CM147" s="32">
        <v>282968</v>
      </c>
      <c r="CN147" s="32">
        <v>264356</v>
      </c>
      <c r="CO147" s="32">
        <v>7500</v>
      </c>
      <c r="CP147" s="32">
        <v>11112</v>
      </c>
      <c r="CQ147" s="32">
        <v>15000</v>
      </c>
      <c r="CR147" s="32">
        <v>132360</v>
      </c>
      <c r="CS147" s="32">
        <v>48411</v>
      </c>
      <c r="CT147" s="32">
        <v>6400</v>
      </c>
      <c r="CU147" s="32">
        <v>7500</v>
      </c>
      <c r="CV147" s="32">
        <v>3950</v>
      </c>
      <c r="CW147" s="32">
        <v>40672</v>
      </c>
      <c r="CX147" s="32">
        <v>92000</v>
      </c>
      <c r="CY147" s="32">
        <v>33061</v>
      </c>
    </row>
    <row r="148" spans="1:103" x14ac:dyDescent="0.2">
      <c r="A148" s="1" t="s">
        <v>223</v>
      </c>
      <c r="B148" s="2"/>
      <c r="C148" s="196"/>
      <c r="D148" s="32">
        <v>3000</v>
      </c>
      <c r="E148" s="32">
        <v>183150</v>
      </c>
      <c r="F148" s="32">
        <v>85488</v>
      </c>
      <c r="G148" s="32">
        <v>30000</v>
      </c>
      <c r="H148" s="32">
        <v>88300</v>
      </c>
      <c r="I148" s="32">
        <v>152936</v>
      </c>
      <c r="J148" s="32">
        <v>124000</v>
      </c>
      <c r="K148" s="32">
        <v>25000</v>
      </c>
      <c r="L148" s="32">
        <v>3000</v>
      </c>
      <c r="M148" s="32">
        <v>107341</v>
      </c>
      <c r="N148" s="32">
        <v>3100</v>
      </c>
      <c r="O148" s="32">
        <v>21100</v>
      </c>
      <c r="P148" s="32">
        <v>12500</v>
      </c>
      <c r="Q148" s="32">
        <v>4210</v>
      </c>
      <c r="R148" s="32">
        <v>65299</v>
      </c>
      <c r="S148" s="32">
        <v>630000</v>
      </c>
      <c r="T148" s="32">
        <v>208402</v>
      </c>
      <c r="U148" s="32">
        <v>62569</v>
      </c>
      <c r="V148" s="32">
        <v>8700</v>
      </c>
      <c r="W148" s="32">
        <v>97125</v>
      </c>
      <c r="X148" s="32">
        <v>41942</v>
      </c>
      <c r="Y148" s="32">
        <v>27750</v>
      </c>
      <c r="Z148" s="32">
        <v>8790</v>
      </c>
      <c r="AA148" s="32">
        <v>1600</v>
      </c>
      <c r="AB148" s="32">
        <v>4090</v>
      </c>
      <c r="AC148" s="32">
        <v>175009</v>
      </c>
      <c r="AD148" s="32">
        <v>162000</v>
      </c>
      <c r="AE148" s="32">
        <v>13009</v>
      </c>
      <c r="AF148" s="32">
        <v>21500</v>
      </c>
      <c r="AG148" s="32">
        <v>109255</v>
      </c>
      <c r="AH148" s="32">
        <v>106033</v>
      </c>
      <c r="AI148" s="32">
        <v>3222</v>
      </c>
      <c r="AJ148" s="32">
        <v>43728</v>
      </c>
      <c r="AK148" s="32">
        <v>45000</v>
      </c>
      <c r="AL148" s="32">
        <v>5825</v>
      </c>
      <c r="AM148" s="32">
        <v>624016</v>
      </c>
      <c r="AN148" s="32">
        <v>488916</v>
      </c>
      <c r="AO148" s="32">
        <v>135100</v>
      </c>
      <c r="AP148" s="32">
        <v>2433</v>
      </c>
      <c r="AQ148" s="32">
        <v>10300</v>
      </c>
      <c r="AR148" s="32">
        <v>353000</v>
      </c>
      <c r="AS148" s="32">
        <v>2995200</v>
      </c>
      <c r="AT148" s="32">
        <v>2993000</v>
      </c>
      <c r="AU148" s="32">
        <v>2200</v>
      </c>
      <c r="AV148" s="32">
        <v>795000</v>
      </c>
      <c r="AW148" s="32">
        <v>28000</v>
      </c>
      <c r="AX148" s="32">
        <v>16500</v>
      </c>
      <c r="AY148" s="32">
        <v>118000</v>
      </c>
      <c r="AZ148" s="32">
        <v>211700</v>
      </c>
      <c r="BA148" s="32">
        <v>21800</v>
      </c>
      <c r="BB148" s="32">
        <v>32350</v>
      </c>
      <c r="BC148" s="32">
        <v>334000</v>
      </c>
      <c r="BD148" s="32">
        <v>24756</v>
      </c>
      <c r="BE148" s="32">
        <v>16200</v>
      </c>
      <c r="BF148" s="32">
        <v>43000</v>
      </c>
      <c r="BG148" s="32">
        <v>80757</v>
      </c>
      <c r="BH148" s="32">
        <v>70622</v>
      </c>
      <c r="BI148" s="32">
        <v>10135</v>
      </c>
      <c r="BJ148" s="32">
        <v>124317</v>
      </c>
      <c r="BK148" s="32">
        <v>76917</v>
      </c>
      <c r="BL148" s="32">
        <v>47400</v>
      </c>
      <c r="BM148" s="32">
        <v>13839</v>
      </c>
      <c r="BN148" s="32">
        <v>61447</v>
      </c>
      <c r="BO148" s="32">
        <v>53000</v>
      </c>
      <c r="BP148" s="32">
        <v>18977</v>
      </c>
      <c r="BQ148" s="32">
        <v>147633</v>
      </c>
      <c r="BR148" s="32">
        <v>26200</v>
      </c>
      <c r="BS148" s="32">
        <v>30000</v>
      </c>
      <c r="BT148" s="32">
        <v>143835</v>
      </c>
      <c r="BU148" s="32">
        <v>20200</v>
      </c>
      <c r="BV148" s="32">
        <v>6500</v>
      </c>
      <c r="BW148" s="32">
        <v>77794</v>
      </c>
      <c r="BX148" s="32">
        <v>74000</v>
      </c>
      <c r="BY148" s="32">
        <v>2445</v>
      </c>
      <c r="BZ148" s="32">
        <v>1349</v>
      </c>
      <c r="CA148" s="32">
        <v>18450</v>
      </c>
      <c r="CB148" s="32">
        <v>634985</v>
      </c>
      <c r="CC148" s="32">
        <v>591985</v>
      </c>
      <c r="CD148" s="32">
        <v>43000</v>
      </c>
      <c r="CE148" s="32">
        <v>75000</v>
      </c>
      <c r="CF148" s="32">
        <v>8125</v>
      </c>
      <c r="CG148" s="32">
        <v>16603</v>
      </c>
      <c r="CH148" s="32">
        <v>5336</v>
      </c>
      <c r="CI148" s="32">
        <v>32000</v>
      </c>
      <c r="CJ148" s="32">
        <v>109016</v>
      </c>
      <c r="CK148" s="32">
        <v>15000</v>
      </c>
      <c r="CL148" s="32">
        <v>2500000</v>
      </c>
      <c r="CM148" s="32">
        <v>370964</v>
      </c>
      <c r="CN148" s="32">
        <v>324206</v>
      </c>
      <c r="CO148" s="32">
        <v>20600</v>
      </c>
      <c r="CP148" s="32">
        <v>26158</v>
      </c>
      <c r="CQ148" s="32">
        <v>15000</v>
      </c>
      <c r="CR148" s="32">
        <v>132360</v>
      </c>
      <c r="CS148" s="32">
        <v>48411</v>
      </c>
      <c r="CT148" s="32">
        <v>11000</v>
      </c>
      <c r="CU148" s="32">
        <v>7500</v>
      </c>
      <c r="CV148" s="32">
        <v>8903</v>
      </c>
      <c r="CW148" s="32">
        <v>65500</v>
      </c>
      <c r="CX148" s="32">
        <v>92000</v>
      </c>
      <c r="CY148" s="32">
        <v>33061</v>
      </c>
    </row>
    <row r="149" spans="1:103" x14ac:dyDescent="0.2">
      <c r="A149" s="1" t="s">
        <v>224</v>
      </c>
      <c r="B149" s="2"/>
      <c r="C149" s="196"/>
      <c r="D149" s="32">
        <v>0</v>
      </c>
      <c r="E149" s="32">
        <v>187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3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235</v>
      </c>
      <c r="V149" s="32">
        <v>65</v>
      </c>
      <c r="W149" s="32">
        <v>0</v>
      </c>
      <c r="X149" s="32">
        <v>0</v>
      </c>
      <c r="Y149" s="32">
        <v>1220</v>
      </c>
      <c r="Z149" s="32">
        <v>9</v>
      </c>
      <c r="AA149" s="32">
        <v>0</v>
      </c>
      <c r="AB149" s="32">
        <v>3603</v>
      </c>
      <c r="AC149" s="32">
        <v>176</v>
      </c>
      <c r="AD149" s="32">
        <v>171</v>
      </c>
      <c r="AE149" s="32">
        <v>5</v>
      </c>
      <c r="AF149" s="32">
        <v>0</v>
      </c>
      <c r="AG149" s="32">
        <v>0</v>
      </c>
      <c r="AH149" s="32">
        <v>0</v>
      </c>
      <c r="AI149" s="32">
        <v>0</v>
      </c>
      <c r="AJ149" s="32">
        <v>5000</v>
      </c>
      <c r="AK149" s="32">
        <v>0</v>
      </c>
      <c r="AL149" s="32">
        <v>0</v>
      </c>
      <c r="AM149" s="32">
        <v>58</v>
      </c>
      <c r="AN149" s="32">
        <v>0</v>
      </c>
      <c r="AO149" s="32">
        <v>58</v>
      </c>
      <c r="AP149" s="32">
        <v>0</v>
      </c>
      <c r="AQ149" s="32">
        <v>0</v>
      </c>
      <c r="AR149" s="32">
        <v>0</v>
      </c>
      <c r="AS149" s="32">
        <v>155836</v>
      </c>
      <c r="AT149" s="32">
        <v>155836</v>
      </c>
      <c r="AU149" s="32">
        <v>0</v>
      </c>
      <c r="AV149" s="32">
        <v>0</v>
      </c>
      <c r="AW149" s="32">
        <v>902</v>
      </c>
      <c r="AX149" s="32">
        <v>200</v>
      </c>
      <c r="AY149" s="32">
        <v>0</v>
      </c>
      <c r="AZ149" s="32">
        <v>0</v>
      </c>
      <c r="BA149" s="32">
        <v>0</v>
      </c>
      <c r="BB149" s="32">
        <v>50</v>
      </c>
      <c r="BC149" s="32">
        <v>0</v>
      </c>
      <c r="BD149" s="32">
        <v>0</v>
      </c>
      <c r="BE149" s="32">
        <v>0</v>
      </c>
      <c r="BF149" s="32">
        <v>0</v>
      </c>
      <c r="BG149" s="32">
        <v>521</v>
      </c>
      <c r="BH149" s="32">
        <v>0</v>
      </c>
      <c r="BI149" s="32">
        <v>521</v>
      </c>
      <c r="BJ149" s="32">
        <v>0</v>
      </c>
      <c r="BK149" s="32">
        <v>0</v>
      </c>
      <c r="BL149" s="32">
        <v>0</v>
      </c>
      <c r="BM149" s="32">
        <v>210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14</v>
      </c>
      <c r="BW149" s="32">
        <v>0</v>
      </c>
      <c r="BX149" s="32">
        <v>0</v>
      </c>
      <c r="BY149" s="32">
        <v>0</v>
      </c>
      <c r="BZ149" s="32">
        <v>0</v>
      </c>
      <c r="CA149" s="32">
        <v>0</v>
      </c>
      <c r="CB149" s="32">
        <v>0</v>
      </c>
      <c r="CC149" s="32">
        <v>0</v>
      </c>
      <c r="CD149" s="32">
        <v>0</v>
      </c>
      <c r="CE149" s="32">
        <v>100</v>
      </c>
      <c r="CF149" s="32">
        <v>0</v>
      </c>
      <c r="CG149" s="32">
        <v>0</v>
      </c>
      <c r="CH149" s="32">
        <v>112</v>
      </c>
      <c r="CI149" s="32">
        <v>0</v>
      </c>
      <c r="CJ149" s="32">
        <v>0</v>
      </c>
      <c r="CK149" s="32">
        <v>0</v>
      </c>
      <c r="CL149" s="32">
        <v>0</v>
      </c>
      <c r="CM149" s="32">
        <v>1608</v>
      </c>
      <c r="CN149" s="32">
        <v>0</v>
      </c>
      <c r="CO149" s="32">
        <v>0</v>
      </c>
      <c r="CP149" s="32">
        <v>1608</v>
      </c>
      <c r="CQ149" s="32">
        <v>2000</v>
      </c>
      <c r="CR149" s="32">
        <v>0</v>
      </c>
      <c r="CS149" s="32">
        <v>0</v>
      </c>
      <c r="CT149" s="32">
        <v>0</v>
      </c>
      <c r="CU149" s="32">
        <v>0</v>
      </c>
      <c r="CV149" s="32">
        <v>0</v>
      </c>
      <c r="CW149" s="32">
        <v>659</v>
      </c>
      <c r="CX149" s="32">
        <v>0</v>
      </c>
      <c r="CY149" s="32">
        <v>0</v>
      </c>
    </row>
    <row r="150" spans="1:103" x14ac:dyDescent="0.2">
      <c r="A150" s="3" t="s">
        <v>227</v>
      </c>
      <c r="B150" s="2"/>
      <c r="C150" s="196"/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  <c r="CY150" s="32">
        <v>0</v>
      </c>
    </row>
    <row r="151" spans="1:103" x14ac:dyDescent="0.2">
      <c r="A151" s="2" t="s">
        <v>84</v>
      </c>
      <c r="B151" s="2"/>
      <c r="C151" s="196"/>
      <c r="D151" s="32">
        <v>8622</v>
      </c>
      <c r="E151" s="32">
        <v>222560</v>
      </c>
      <c r="F151" s="32">
        <v>174559</v>
      </c>
      <c r="G151" s="32">
        <v>59893</v>
      </c>
      <c r="H151" s="32">
        <v>145652</v>
      </c>
      <c r="I151" s="32">
        <v>285277</v>
      </c>
      <c r="J151" s="32">
        <v>238272</v>
      </c>
      <c r="K151" s="32">
        <v>27558</v>
      </c>
      <c r="L151" s="32">
        <v>7172</v>
      </c>
      <c r="M151" s="32">
        <v>151782</v>
      </c>
      <c r="N151" s="32">
        <v>5798</v>
      </c>
      <c r="O151" s="32">
        <v>62919</v>
      </c>
      <c r="P151" s="32">
        <v>5731</v>
      </c>
      <c r="Q151" s="32">
        <v>8070</v>
      </c>
      <c r="R151" s="32">
        <v>29248</v>
      </c>
      <c r="S151" s="32">
        <v>1214606</v>
      </c>
      <c r="T151" s="32">
        <v>507</v>
      </c>
      <c r="U151" s="32">
        <v>64822</v>
      </c>
      <c r="V151" s="32">
        <v>13002</v>
      </c>
      <c r="W151" s="32">
        <v>101188</v>
      </c>
      <c r="X151" s="32">
        <v>94884</v>
      </c>
      <c r="Y151" s="32">
        <v>46610</v>
      </c>
      <c r="Z151" s="32">
        <v>15900</v>
      </c>
      <c r="AA151" s="32">
        <v>12276</v>
      </c>
      <c r="AB151" s="32">
        <v>47365</v>
      </c>
      <c r="AC151" s="32">
        <v>175607</v>
      </c>
      <c r="AD151" s="32">
        <v>166705</v>
      </c>
      <c r="AE151" s="32">
        <v>8902</v>
      </c>
      <c r="AF151" s="32">
        <v>27655</v>
      </c>
      <c r="AG151" s="32">
        <v>236957</v>
      </c>
      <c r="AH151" s="32">
        <v>233758</v>
      </c>
      <c r="AI151" s="32">
        <v>3199</v>
      </c>
      <c r="AJ151" s="32">
        <v>72096</v>
      </c>
      <c r="AK151" s="32">
        <v>85058</v>
      </c>
      <c r="AL151" s="32">
        <v>20777</v>
      </c>
      <c r="AM151" s="32">
        <v>1055744.1000000001</v>
      </c>
      <c r="AN151" s="32">
        <v>823469.1</v>
      </c>
      <c r="AO151" s="32">
        <v>232275</v>
      </c>
      <c r="AP151" s="32">
        <v>5905</v>
      </c>
      <c r="AQ151" s="32">
        <v>33790</v>
      </c>
      <c r="AR151" s="32">
        <v>540000</v>
      </c>
      <c r="AS151" s="32">
        <v>4294344</v>
      </c>
      <c r="AT151" s="32">
        <v>4290000</v>
      </c>
      <c r="AU151" s="32">
        <v>4344</v>
      </c>
      <c r="AV151" s="32">
        <v>1269578</v>
      </c>
      <c r="AW151" s="32">
        <v>66369</v>
      </c>
      <c r="AX151" s="32">
        <v>20644</v>
      </c>
      <c r="AY151" s="32">
        <v>128652</v>
      </c>
      <c r="AZ151" s="32">
        <v>325546</v>
      </c>
      <c r="BA151" s="32">
        <v>43222</v>
      </c>
      <c r="BB151" s="32">
        <v>39788</v>
      </c>
      <c r="BC151" s="32">
        <v>523139</v>
      </c>
      <c r="BD151" s="32">
        <v>32690</v>
      </c>
      <c r="BE151" s="32">
        <v>37705</v>
      </c>
      <c r="BF151" s="32">
        <v>93069</v>
      </c>
      <c r="BG151" s="32">
        <v>116690</v>
      </c>
      <c r="BH151" s="32">
        <v>108003</v>
      </c>
      <c r="BI151" s="32">
        <v>8687</v>
      </c>
      <c r="BJ151" s="32">
        <v>178785</v>
      </c>
      <c r="BK151" s="32">
        <v>122200</v>
      </c>
      <c r="BL151" s="32">
        <v>56585</v>
      </c>
      <c r="BM151" s="32">
        <v>28098</v>
      </c>
      <c r="BN151" s="32">
        <v>60282</v>
      </c>
      <c r="BO151" s="32">
        <v>119700</v>
      </c>
      <c r="BP151" s="32">
        <v>24769</v>
      </c>
      <c r="BQ151" s="32">
        <v>290267</v>
      </c>
      <c r="BR151" s="32">
        <v>40771</v>
      </c>
      <c r="BS151" s="32">
        <v>58480</v>
      </c>
      <c r="BT151" s="32">
        <v>210000</v>
      </c>
      <c r="BU151" s="32">
        <v>37988</v>
      </c>
      <c r="BV151" s="32">
        <v>19182</v>
      </c>
      <c r="BW151" s="32">
        <v>137199</v>
      </c>
      <c r="BX151" s="32">
        <v>128685</v>
      </c>
      <c r="BY151" s="32">
        <v>5953</v>
      </c>
      <c r="BZ151" s="32">
        <v>2561</v>
      </c>
      <c r="CA151" s="32">
        <v>35000</v>
      </c>
      <c r="CB151" s="32">
        <v>1433988</v>
      </c>
      <c r="CC151" s="32">
        <v>1017956</v>
      </c>
      <c r="CD151" s="32">
        <v>416032</v>
      </c>
      <c r="CE151" s="32">
        <v>138</v>
      </c>
      <c r="CF151" s="32">
        <v>17140</v>
      </c>
      <c r="CG151" s="32">
        <v>23030</v>
      </c>
      <c r="CH151" s="32">
        <v>18850</v>
      </c>
      <c r="CI151" s="32">
        <v>58183</v>
      </c>
      <c r="CJ151" s="32">
        <v>189837</v>
      </c>
      <c r="CK151" s="32">
        <v>37004</v>
      </c>
      <c r="CL151" s="32">
        <v>4204000</v>
      </c>
      <c r="CM151" s="32">
        <v>399031</v>
      </c>
      <c r="CN151" s="32">
        <v>390030</v>
      </c>
      <c r="CO151" s="32">
        <v>9000</v>
      </c>
      <c r="CP151" s="32">
        <v>1</v>
      </c>
      <c r="CQ151" s="32">
        <v>19392</v>
      </c>
      <c r="CR151" s="32">
        <v>213093</v>
      </c>
      <c r="CS151" s="32">
        <v>93760</v>
      </c>
      <c r="CT151" s="32">
        <v>15528</v>
      </c>
      <c r="CU151" s="32">
        <v>24</v>
      </c>
      <c r="CV151" s="32">
        <v>11233</v>
      </c>
      <c r="CW151" s="32">
        <v>0</v>
      </c>
      <c r="CX151" s="32">
        <v>130557</v>
      </c>
      <c r="CY151" s="32">
        <v>70698</v>
      </c>
    </row>
    <row r="152" spans="1:103" x14ac:dyDescent="0.2">
      <c r="A152" s="2" t="s">
        <v>85</v>
      </c>
      <c r="B152" s="2"/>
      <c r="C152" s="196"/>
      <c r="D152" s="32">
        <v>8358</v>
      </c>
      <c r="E152" s="32">
        <v>290733</v>
      </c>
      <c r="F152" s="32">
        <v>213493</v>
      </c>
      <c r="G152" s="32">
        <v>69987</v>
      </c>
      <c r="H152" s="32">
        <v>178399</v>
      </c>
      <c r="I152" s="32">
        <v>358237</v>
      </c>
      <c r="J152" s="32">
        <v>280311</v>
      </c>
      <c r="K152" s="32">
        <v>26150</v>
      </c>
      <c r="L152" s="32">
        <v>7234</v>
      </c>
      <c r="M152" s="32">
        <v>187436</v>
      </c>
      <c r="N152" s="32">
        <v>6006</v>
      </c>
      <c r="O152" s="32">
        <v>56946</v>
      </c>
      <c r="P152" s="32">
        <v>4333</v>
      </c>
      <c r="Q152" s="32">
        <v>8548</v>
      </c>
      <c r="R152" s="32">
        <v>355729</v>
      </c>
      <c r="S152" s="32">
        <v>1501741</v>
      </c>
      <c r="T152" s="32">
        <v>640</v>
      </c>
      <c r="U152" s="32">
        <v>65591</v>
      </c>
      <c r="V152" s="32">
        <v>11755</v>
      </c>
      <c r="W152" s="32">
        <v>136195</v>
      </c>
      <c r="X152" s="32">
        <v>108780</v>
      </c>
      <c r="Y152" s="32">
        <v>55790</v>
      </c>
      <c r="Z152" s="32">
        <v>13335</v>
      </c>
      <c r="AA152" s="32">
        <v>8863</v>
      </c>
      <c r="AB152" s="32">
        <v>35439</v>
      </c>
      <c r="AC152" s="32">
        <v>141910</v>
      </c>
      <c r="AD152" s="32">
        <v>130362</v>
      </c>
      <c r="AE152" s="32">
        <v>11548</v>
      </c>
      <c r="AF152" s="32">
        <v>36517</v>
      </c>
      <c r="AG152" s="32">
        <v>264088</v>
      </c>
      <c r="AH152" s="32">
        <v>260960</v>
      </c>
      <c r="AI152" s="32">
        <v>3128</v>
      </c>
      <c r="AJ152" s="32">
        <v>88607</v>
      </c>
      <c r="AK152" s="32">
        <v>73588</v>
      </c>
      <c r="AL152" s="32">
        <v>18647</v>
      </c>
      <c r="AM152" s="32">
        <v>1318006.26</v>
      </c>
      <c r="AN152" s="32">
        <v>1017089.26</v>
      </c>
      <c r="AO152" s="32">
        <v>300917</v>
      </c>
      <c r="AP152" s="32">
        <v>4029</v>
      </c>
      <c r="AQ152" s="32">
        <v>29000</v>
      </c>
      <c r="AR152" s="32">
        <v>656000</v>
      </c>
      <c r="AS152" s="32">
        <v>3548137</v>
      </c>
      <c r="AT152" s="32">
        <v>3545000</v>
      </c>
      <c r="AU152" s="32">
        <v>3137</v>
      </c>
      <c r="AV152" s="32">
        <v>1433666</v>
      </c>
      <c r="AW152" s="32">
        <v>66861</v>
      </c>
      <c r="AX152" s="32">
        <v>18060</v>
      </c>
      <c r="AY152" s="32">
        <v>114519</v>
      </c>
      <c r="AZ152" s="32">
        <v>360765</v>
      </c>
      <c r="BA152" s="32">
        <v>41012</v>
      </c>
      <c r="BB152" s="32">
        <v>33945</v>
      </c>
      <c r="BC152" s="32">
        <v>670874</v>
      </c>
      <c r="BD152" s="32">
        <v>40990</v>
      </c>
      <c r="BE152" s="32">
        <v>38396</v>
      </c>
      <c r="BF152" s="32">
        <v>100389</v>
      </c>
      <c r="BG152" s="32">
        <v>143570</v>
      </c>
      <c r="BH152" s="32">
        <v>135510</v>
      </c>
      <c r="BI152" s="32">
        <v>8060</v>
      </c>
      <c r="BJ152" s="32">
        <v>240144</v>
      </c>
      <c r="BK152" s="32">
        <v>171700</v>
      </c>
      <c r="BL152" s="32">
        <v>68444</v>
      </c>
      <c r="BM152" s="32">
        <v>45154</v>
      </c>
      <c r="BN152" s="32">
        <v>72368</v>
      </c>
      <c r="BO152" s="32">
        <v>86200</v>
      </c>
      <c r="BP152" s="32">
        <v>21520</v>
      </c>
      <c r="BQ152" s="32">
        <v>341368</v>
      </c>
      <c r="BR152" s="32">
        <v>42316</v>
      </c>
      <c r="BS152" s="32">
        <v>63040</v>
      </c>
      <c r="BT152" s="32">
        <v>222000</v>
      </c>
      <c r="BU152" s="32">
        <v>32303</v>
      </c>
      <c r="BV152" s="32">
        <v>11497</v>
      </c>
      <c r="BW152" s="32">
        <v>138749</v>
      </c>
      <c r="BX152" s="32">
        <v>131716</v>
      </c>
      <c r="BY152" s="32">
        <v>5080</v>
      </c>
      <c r="BZ152" s="32">
        <v>1953</v>
      </c>
      <c r="CA152" s="32">
        <v>42630</v>
      </c>
      <c r="CB152" s="32">
        <v>1756741</v>
      </c>
      <c r="CC152" s="32">
        <v>1295278</v>
      </c>
      <c r="CD152" s="32">
        <v>461463</v>
      </c>
      <c r="CE152" s="32">
        <v>111</v>
      </c>
      <c r="CF152" s="32">
        <v>17566</v>
      </c>
      <c r="CG152" s="32">
        <v>21704</v>
      </c>
      <c r="CH152" s="32">
        <v>15228</v>
      </c>
      <c r="CI152" s="32">
        <v>70523</v>
      </c>
      <c r="CJ152" s="32">
        <v>169159</v>
      </c>
      <c r="CK152" s="32">
        <v>42560</v>
      </c>
      <c r="CL152" s="32">
        <v>4770509</v>
      </c>
      <c r="CM152" s="32">
        <v>443458</v>
      </c>
      <c r="CN152" s="32">
        <v>435000</v>
      </c>
      <c r="CO152" s="32">
        <v>8457</v>
      </c>
      <c r="CP152" s="32">
        <v>1</v>
      </c>
      <c r="CQ152" s="32">
        <v>21580</v>
      </c>
      <c r="CR152" s="32">
        <v>242930</v>
      </c>
      <c r="CS152" s="32">
        <v>104299</v>
      </c>
      <c r="CT152" s="32">
        <v>14258</v>
      </c>
      <c r="CU152" s="32">
        <v>25</v>
      </c>
      <c r="CV152" s="32">
        <v>11157</v>
      </c>
      <c r="CW152" s="32">
        <v>0</v>
      </c>
      <c r="CX152" s="32">
        <v>157757</v>
      </c>
      <c r="CY152" s="32">
        <v>76634</v>
      </c>
    </row>
    <row r="153" spans="1:103" x14ac:dyDescent="0.2">
      <c r="A153" s="2" t="s">
        <v>86</v>
      </c>
      <c r="B153" s="2"/>
      <c r="C153" s="196"/>
      <c r="D153" s="32">
        <v>7950</v>
      </c>
      <c r="E153" s="32">
        <v>245250</v>
      </c>
      <c r="F153" s="32">
        <v>177471</v>
      </c>
      <c r="G153" s="32">
        <v>50601</v>
      </c>
      <c r="H153" s="32">
        <v>144486</v>
      </c>
      <c r="I153" s="32">
        <v>287182</v>
      </c>
      <c r="J153" s="32">
        <v>243914</v>
      </c>
      <c r="K153" s="32">
        <v>25438</v>
      </c>
      <c r="L153" s="32">
        <v>5457</v>
      </c>
      <c r="M153" s="32">
        <v>151195</v>
      </c>
      <c r="N153" s="32">
        <v>5448</v>
      </c>
      <c r="O153" s="32">
        <v>56543</v>
      </c>
      <c r="P153" s="32">
        <v>4573</v>
      </c>
      <c r="Q153" s="32">
        <v>1454</v>
      </c>
      <c r="R153" s="32">
        <v>324109</v>
      </c>
      <c r="S153" s="32">
        <v>1239019</v>
      </c>
      <c r="T153" s="32">
        <v>526</v>
      </c>
      <c r="U153" s="32">
        <v>52716</v>
      </c>
      <c r="V153" s="32">
        <v>10822</v>
      </c>
      <c r="W153" s="32">
        <v>99338</v>
      </c>
      <c r="X153" s="32">
        <v>81964</v>
      </c>
      <c r="Y153" s="32">
        <v>46930</v>
      </c>
      <c r="Z153" s="32">
        <v>12900</v>
      </c>
      <c r="AA153" s="32">
        <v>1762</v>
      </c>
      <c r="AB153" s="32">
        <v>33115</v>
      </c>
      <c r="AC153" s="32">
        <v>145444</v>
      </c>
      <c r="AD153" s="32">
        <v>135922</v>
      </c>
      <c r="AE153" s="32">
        <v>9522</v>
      </c>
      <c r="AF153" s="32">
        <v>28340</v>
      </c>
      <c r="AG153" s="32">
        <v>238179</v>
      </c>
      <c r="AH153" s="32">
        <v>235360</v>
      </c>
      <c r="AI153" s="32">
        <v>2819</v>
      </c>
      <c r="AJ153" s="32">
        <v>70062</v>
      </c>
      <c r="AK153" s="32">
        <v>74000</v>
      </c>
      <c r="AL153" s="32">
        <v>18455</v>
      </c>
      <c r="AM153" s="32">
        <v>1137563.23</v>
      </c>
      <c r="AN153" s="32">
        <v>888350.23</v>
      </c>
      <c r="AO153" s="32">
        <v>249213</v>
      </c>
      <c r="AP153" s="32">
        <v>4264</v>
      </c>
      <c r="AQ153" s="32">
        <v>29148</v>
      </c>
      <c r="AR153" s="32">
        <v>551000</v>
      </c>
      <c r="AS153" s="32">
        <v>3635190</v>
      </c>
      <c r="AT153" s="32">
        <v>3632000</v>
      </c>
      <c r="AU153" s="32">
        <v>3190</v>
      </c>
      <c r="AV153" s="32">
        <v>1223234</v>
      </c>
      <c r="AW153" s="32">
        <v>50254</v>
      </c>
      <c r="AX153" s="32">
        <v>17640</v>
      </c>
      <c r="AY153" s="32">
        <v>113884</v>
      </c>
      <c r="AZ153" s="32">
        <v>319892</v>
      </c>
      <c r="BA153" s="32">
        <v>40396</v>
      </c>
      <c r="BB153" s="32">
        <v>34332</v>
      </c>
      <c r="BC153" s="32">
        <v>550277</v>
      </c>
      <c r="BD153" s="32">
        <v>44410</v>
      </c>
      <c r="BE153" s="32">
        <v>30000</v>
      </c>
      <c r="BF153" s="32">
        <v>89375</v>
      </c>
      <c r="BG153" s="32">
        <v>121315</v>
      </c>
      <c r="BH153" s="32">
        <v>113769</v>
      </c>
      <c r="BI153" s="32">
        <v>7546</v>
      </c>
      <c r="BJ153" s="32">
        <v>189295</v>
      </c>
      <c r="BK153" s="32">
        <v>131500</v>
      </c>
      <c r="BL153" s="32">
        <v>57795</v>
      </c>
      <c r="BM153" s="32">
        <v>30149</v>
      </c>
      <c r="BN153" s="32">
        <v>60633</v>
      </c>
      <c r="BO153" s="32">
        <v>93700</v>
      </c>
      <c r="BP153" s="32">
        <v>22296</v>
      </c>
      <c r="BQ153" s="32">
        <v>288460</v>
      </c>
      <c r="BR153" s="32">
        <v>38549</v>
      </c>
      <c r="BS153" s="32">
        <v>54440</v>
      </c>
      <c r="BT153" s="32">
        <v>189000</v>
      </c>
      <c r="BU153" s="32">
        <v>31916</v>
      </c>
      <c r="BV153" s="32">
        <v>14483</v>
      </c>
      <c r="BW153" s="32">
        <v>125579</v>
      </c>
      <c r="BX153" s="32">
        <v>118196</v>
      </c>
      <c r="BY153" s="32">
        <v>5211</v>
      </c>
      <c r="BZ153" s="32">
        <v>2172</v>
      </c>
      <c r="CA153" s="32">
        <v>35560</v>
      </c>
      <c r="CB153" s="32">
        <v>1117973</v>
      </c>
      <c r="CC153" s="32">
        <v>1044849</v>
      </c>
      <c r="CD153" s="32">
        <v>73124</v>
      </c>
      <c r="CE153" s="32">
        <v>113</v>
      </c>
      <c r="CF153" s="32">
        <v>16110</v>
      </c>
      <c r="CG153" s="32">
        <v>21171</v>
      </c>
      <c r="CH153" s="32">
        <v>15136</v>
      </c>
      <c r="CI153" s="32">
        <v>58931</v>
      </c>
      <c r="CJ153" s="32">
        <v>165652</v>
      </c>
      <c r="CK153" s="32">
        <v>36470</v>
      </c>
      <c r="CL153" s="32">
        <v>4147288</v>
      </c>
      <c r="CM153" s="32">
        <v>388465</v>
      </c>
      <c r="CN153" s="32">
        <v>380737</v>
      </c>
      <c r="CO153" s="32">
        <v>7727</v>
      </c>
      <c r="CP153" s="32">
        <v>1</v>
      </c>
      <c r="CQ153" s="32">
        <v>18430</v>
      </c>
      <c r="CR153" s="32">
        <v>211444</v>
      </c>
      <c r="CS153" s="32">
        <v>89900</v>
      </c>
      <c r="CT153" s="32">
        <v>14074</v>
      </c>
      <c r="CU153" s="32">
        <v>22</v>
      </c>
      <c r="CV153" s="32">
        <v>10356</v>
      </c>
      <c r="CW153" s="32">
        <v>0</v>
      </c>
      <c r="CX153" s="32">
        <v>128786</v>
      </c>
      <c r="CY153" s="32">
        <v>67080</v>
      </c>
    </row>
    <row r="154" spans="1:103" x14ac:dyDescent="0.2">
      <c r="A154" s="3" t="s">
        <v>228</v>
      </c>
      <c r="B154" s="2"/>
      <c r="C154" s="196"/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v>0</v>
      </c>
      <c r="CB154" s="32">
        <v>0</v>
      </c>
      <c r="CC154" s="32">
        <v>0</v>
      </c>
      <c r="CD154" s="32">
        <v>0</v>
      </c>
      <c r="CE154" s="32">
        <v>0</v>
      </c>
      <c r="CF154" s="32">
        <v>0</v>
      </c>
      <c r="CG154" s="32">
        <v>0</v>
      </c>
      <c r="CH154" s="32">
        <v>0</v>
      </c>
      <c r="CI154" s="32">
        <v>0</v>
      </c>
      <c r="CJ154" s="32">
        <v>0</v>
      </c>
      <c r="CK154" s="32">
        <v>0</v>
      </c>
      <c r="CL154" s="32">
        <v>0</v>
      </c>
      <c r="CM154" s="32">
        <v>0</v>
      </c>
      <c r="CN154" s="32">
        <v>0</v>
      </c>
      <c r="CO154" s="32">
        <v>0</v>
      </c>
      <c r="CP154" s="32">
        <v>0</v>
      </c>
      <c r="CQ154" s="32">
        <v>0</v>
      </c>
      <c r="CR154" s="32">
        <v>0</v>
      </c>
      <c r="CS154" s="32">
        <v>0</v>
      </c>
      <c r="CT154" s="32">
        <v>0</v>
      </c>
      <c r="CU154" s="32">
        <v>0</v>
      </c>
      <c r="CV154" s="32">
        <v>0</v>
      </c>
      <c r="CW154" s="32">
        <v>0</v>
      </c>
      <c r="CX154" s="32">
        <v>0</v>
      </c>
      <c r="CY154" s="32">
        <v>0</v>
      </c>
    </row>
    <row r="155" spans="1:103" x14ac:dyDescent="0.2">
      <c r="A155" s="1" t="s">
        <v>180</v>
      </c>
      <c r="B155" s="2"/>
      <c r="C155" s="196"/>
      <c r="D155" s="32">
        <v>92.5</v>
      </c>
      <c r="E155" s="32">
        <v>1312</v>
      </c>
      <c r="F155" s="32">
        <v>766.9</v>
      </c>
      <c r="G155" s="32">
        <v>432</v>
      </c>
      <c r="H155" s="32">
        <v>444</v>
      </c>
      <c r="I155" s="32">
        <v>1392</v>
      </c>
      <c r="J155" s="32">
        <v>1049</v>
      </c>
      <c r="K155" s="32">
        <v>136.9</v>
      </c>
      <c r="L155" s="32">
        <v>27.5</v>
      </c>
      <c r="M155" s="32">
        <v>743.3</v>
      </c>
      <c r="N155" s="32">
        <v>21</v>
      </c>
      <c r="O155" s="32">
        <v>281</v>
      </c>
      <c r="P155" s="32">
        <v>27</v>
      </c>
      <c r="Q155" s="32">
        <v>7.6</v>
      </c>
      <c r="R155" s="32">
        <v>132.19999999999999</v>
      </c>
      <c r="S155" s="32">
        <v>4870</v>
      </c>
      <c r="T155" s="32">
        <v>1239.7</v>
      </c>
      <c r="U155" s="32">
        <v>251</v>
      </c>
      <c r="V155" s="32">
        <v>133.19999999999999</v>
      </c>
      <c r="W155" s="32">
        <v>408.1</v>
      </c>
      <c r="X155" s="32">
        <v>274.89999999999998</v>
      </c>
      <c r="Y155" s="32">
        <v>473.1</v>
      </c>
      <c r="Z155" s="32">
        <v>76.599999999999994</v>
      </c>
      <c r="AA155" s="32">
        <v>8.1</v>
      </c>
      <c r="AB155" s="32">
        <v>1828.7</v>
      </c>
      <c r="AC155" s="32">
        <v>870.6</v>
      </c>
      <c r="AD155" s="32">
        <v>833.6</v>
      </c>
      <c r="AE155" s="32">
        <v>37</v>
      </c>
      <c r="AF155" s="32">
        <v>215.6</v>
      </c>
      <c r="AG155" s="32">
        <v>893.1</v>
      </c>
      <c r="AH155" s="32">
        <v>862</v>
      </c>
      <c r="AI155" s="32">
        <v>31.1</v>
      </c>
      <c r="AJ155" s="32">
        <v>1616</v>
      </c>
      <c r="AK155" s="32">
        <v>746.5</v>
      </c>
      <c r="AL155" s="32">
        <v>68.400000000000006</v>
      </c>
      <c r="AM155" s="32">
        <v>3178</v>
      </c>
      <c r="AN155" s="32">
        <v>2450</v>
      </c>
      <c r="AO155" s="32">
        <v>728</v>
      </c>
      <c r="AP155" s="32">
        <v>22.6</v>
      </c>
      <c r="AQ155" s="32">
        <v>64.900000000000006</v>
      </c>
      <c r="AR155" s="32">
        <v>2189</v>
      </c>
      <c r="AS155" s="32">
        <v>118710.39999999999</v>
      </c>
      <c r="AT155" s="32">
        <v>118690</v>
      </c>
      <c r="AU155" s="32">
        <v>20.399999999999999</v>
      </c>
      <c r="AV155" s="32">
        <v>4830</v>
      </c>
      <c r="AW155" s="32">
        <v>584</v>
      </c>
      <c r="AX155" s="32">
        <v>98</v>
      </c>
      <c r="AY155" s="32">
        <v>347.9</v>
      </c>
      <c r="AZ155" s="32">
        <v>1675</v>
      </c>
      <c r="BA155" s="32">
        <v>100</v>
      </c>
      <c r="BB155" s="32">
        <v>652</v>
      </c>
      <c r="BC155" s="32">
        <v>2459</v>
      </c>
      <c r="BD155" s="32">
        <v>106.6</v>
      </c>
      <c r="BE155" s="32">
        <v>105.6</v>
      </c>
      <c r="BF155" s="32">
        <v>700.5</v>
      </c>
      <c r="BG155" s="32">
        <v>956.7</v>
      </c>
      <c r="BH155" s="32">
        <v>614</v>
      </c>
      <c r="BI155" s="32">
        <v>342.7</v>
      </c>
      <c r="BJ155" s="32">
        <v>1960</v>
      </c>
      <c r="BK155" s="32">
        <v>760</v>
      </c>
      <c r="BL155" s="32">
        <v>1200</v>
      </c>
      <c r="BM155" s="32">
        <v>317.60000000000002</v>
      </c>
      <c r="BN155" s="32">
        <v>745</v>
      </c>
      <c r="BO155" s="32">
        <v>560</v>
      </c>
      <c r="BP155" s="32">
        <v>370</v>
      </c>
      <c r="BQ155" s="32">
        <v>1255</v>
      </c>
      <c r="BR155" s="32">
        <v>141.5</v>
      </c>
      <c r="BS155" s="32">
        <v>280.3</v>
      </c>
      <c r="BT155" s="32">
        <v>1455</v>
      </c>
      <c r="BU155" s="32">
        <v>147.4</v>
      </c>
      <c r="BV155" s="32">
        <v>128</v>
      </c>
      <c r="BW155" s="32">
        <v>523.1</v>
      </c>
      <c r="BX155" s="32">
        <v>489</v>
      </c>
      <c r="BY155" s="32">
        <v>23.3</v>
      </c>
      <c r="BZ155" s="32">
        <v>10.8</v>
      </c>
      <c r="CA155" s="32">
        <v>267</v>
      </c>
      <c r="CB155" s="32">
        <v>5429.3</v>
      </c>
      <c r="CC155" s="32">
        <v>5073</v>
      </c>
      <c r="CD155" s="32">
        <v>356.3</v>
      </c>
      <c r="CE155" s="32">
        <v>710</v>
      </c>
      <c r="CF155" s="32">
        <v>70</v>
      </c>
      <c r="CG155" s="32">
        <v>84.4</v>
      </c>
      <c r="CH155" s="32">
        <v>202.9</v>
      </c>
      <c r="CI155" s="32">
        <v>244</v>
      </c>
      <c r="CJ155" s="32">
        <v>135.1</v>
      </c>
      <c r="CK155" s="32">
        <v>134</v>
      </c>
      <c r="CL155" s="32">
        <v>16638</v>
      </c>
      <c r="CM155" s="32">
        <v>1584.7</v>
      </c>
      <c r="CN155" s="32">
        <v>1313</v>
      </c>
      <c r="CO155" s="32">
        <v>29.7</v>
      </c>
      <c r="CP155" s="32">
        <v>242</v>
      </c>
      <c r="CQ155" s="32">
        <v>196.7</v>
      </c>
      <c r="CR155" s="32">
        <v>1292</v>
      </c>
      <c r="CS155" s="32">
        <v>411.4</v>
      </c>
      <c r="CT155" s="32">
        <v>122</v>
      </c>
      <c r="CU155" s="32">
        <v>65.099999999999994</v>
      </c>
      <c r="CV155" s="32">
        <v>22.1</v>
      </c>
      <c r="CW155" s="32">
        <v>375.8</v>
      </c>
      <c r="CX155" s="32">
        <v>898.8</v>
      </c>
      <c r="CY155" s="32">
        <v>245.8</v>
      </c>
    </row>
    <row r="156" spans="1:103" x14ac:dyDescent="0.2">
      <c r="A156" s="1" t="s">
        <v>181</v>
      </c>
      <c r="B156" s="2"/>
      <c r="C156" s="196"/>
      <c r="D156" s="32">
        <v>92</v>
      </c>
      <c r="E156" s="32">
        <v>644</v>
      </c>
      <c r="F156" s="32">
        <v>642.20000000000005</v>
      </c>
      <c r="G156" s="32">
        <v>405</v>
      </c>
      <c r="H156" s="32">
        <v>264</v>
      </c>
      <c r="I156" s="32">
        <v>883</v>
      </c>
      <c r="J156" s="32">
        <v>717</v>
      </c>
      <c r="K156" s="32">
        <v>77.2</v>
      </c>
      <c r="L156" s="32">
        <v>26</v>
      </c>
      <c r="M156" s="32">
        <v>525</v>
      </c>
      <c r="N156" s="32">
        <v>17</v>
      </c>
      <c r="O156" s="32">
        <v>209</v>
      </c>
      <c r="P156" s="32">
        <v>15.6</v>
      </c>
      <c r="Q156" s="32">
        <v>6.4</v>
      </c>
      <c r="R156" s="32">
        <v>86.6</v>
      </c>
      <c r="S156" s="32">
        <v>1661</v>
      </c>
      <c r="T156" s="32">
        <v>1060.7</v>
      </c>
      <c r="U156" s="32">
        <v>202.9</v>
      </c>
      <c r="V156" s="32">
        <v>122.6</v>
      </c>
      <c r="W156" s="32">
        <v>202.2</v>
      </c>
      <c r="X156" s="32">
        <v>184.8</v>
      </c>
      <c r="Y156" s="32">
        <v>18.399999999999999</v>
      </c>
      <c r="Z156" s="32">
        <v>68.599999999999994</v>
      </c>
      <c r="AA156" s="32">
        <v>6.3</v>
      </c>
      <c r="AB156" s="32">
        <v>1827.6</v>
      </c>
      <c r="AC156" s="32">
        <v>695.6</v>
      </c>
      <c r="AD156" s="32">
        <v>660.6</v>
      </c>
      <c r="AE156" s="32">
        <v>35</v>
      </c>
      <c r="AF156" s="32">
        <v>168.6</v>
      </c>
      <c r="AG156" s="32">
        <v>411.7</v>
      </c>
      <c r="AH156" s="32">
        <v>401</v>
      </c>
      <c r="AI156" s="32">
        <v>10.7</v>
      </c>
      <c r="AJ156" s="32">
        <v>1539</v>
      </c>
      <c r="AK156" s="32">
        <v>601.29999999999995</v>
      </c>
      <c r="AL156" s="32">
        <v>57.4</v>
      </c>
      <c r="AM156" s="32">
        <v>1625</v>
      </c>
      <c r="AN156" s="32">
        <v>1100</v>
      </c>
      <c r="AO156" s="32">
        <v>525</v>
      </c>
      <c r="AP156" s="32">
        <v>20.100000000000001</v>
      </c>
      <c r="AQ156" s="32">
        <v>56.6</v>
      </c>
      <c r="AR156" s="32">
        <v>731</v>
      </c>
      <c r="AS156" s="32">
        <v>114520</v>
      </c>
      <c r="AT156" s="32">
        <v>114500</v>
      </c>
      <c r="AU156" s="32">
        <v>20</v>
      </c>
      <c r="AV156" s="32">
        <v>3040</v>
      </c>
      <c r="AW156" s="32">
        <v>494</v>
      </c>
      <c r="AX156" s="32">
        <v>88</v>
      </c>
      <c r="AY156" s="32">
        <v>241.6</v>
      </c>
      <c r="AZ156" s="32">
        <v>962</v>
      </c>
      <c r="BA156" s="32">
        <v>93</v>
      </c>
      <c r="BB156" s="32">
        <v>579</v>
      </c>
      <c r="BC156" s="32">
        <v>1261</v>
      </c>
      <c r="BD156" s="32">
        <v>84.3</v>
      </c>
      <c r="BE156" s="32">
        <v>75.5</v>
      </c>
      <c r="BF156" s="32">
        <v>523.79999999999995</v>
      </c>
      <c r="BG156" s="32">
        <v>563.1</v>
      </c>
      <c r="BH156" s="32">
        <v>235</v>
      </c>
      <c r="BI156" s="32">
        <v>328.1</v>
      </c>
      <c r="BJ156" s="32">
        <v>1559</v>
      </c>
      <c r="BK156" s="32">
        <v>459</v>
      </c>
      <c r="BL156" s="32">
        <v>1100</v>
      </c>
      <c r="BM156" s="32">
        <v>264</v>
      </c>
      <c r="BN156" s="32">
        <v>678</v>
      </c>
      <c r="BO156" s="32">
        <v>500</v>
      </c>
      <c r="BP156" s="32">
        <v>365</v>
      </c>
      <c r="BQ156" s="32">
        <v>520</v>
      </c>
      <c r="BR156" s="32">
        <v>83.5</v>
      </c>
      <c r="BS156" s="32">
        <v>237</v>
      </c>
      <c r="BT156" s="32">
        <v>798</v>
      </c>
      <c r="BU156" s="32">
        <v>127.5</v>
      </c>
      <c r="BV156" s="32">
        <v>117</v>
      </c>
      <c r="BW156" s="32">
        <v>377.7</v>
      </c>
      <c r="BX156" s="32">
        <v>349</v>
      </c>
      <c r="BY156" s="32">
        <v>17.899999999999999</v>
      </c>
      <c r="BZ156" s="32">
        <v>10.8</v>
      </c>
      <c r="CA156" s="32">
        <v>259.10000000000002</v>
      </c>
      <c r="CB156" s="32">
        <v>2369.4</v>
      </c>
      <c r="CC156" s="32">
        <v>2230</v>
      </c>
      <c r="CD156" s="32">
        <v>139.4</v>
      </c>
      <c r="CE156" s="32">
        <v>604</v>
      </c>
      <c r="CF156" s="32">
        <v>68</v>
      </c>
      <c r="CG156" s="32">
        <v>75.599999999999994</v>
      </c>
      <c r="CH156" s="32">
        <v>197.5</v>
      </c>
      <c r="CI156" s="32">
        <v>181.5</v>
      </c>
      <c r="CJ156" s="32">
        <v>95.9</v>
      </c>
      <c r="CK156" s="32">
        <v>95.5</v>
      </c>
      <c r="CL156" s="32">
        <v>9077</v>
      </c>
      <c r="CM156" s="32">
        <v>1157.3</v>
      </c>
      <c r="CN156" s="32">
        <v>926</v>
      </c>
      <c r="CO156" s="32">
        <v>18.8</v>
      </c>
      <c r="CP156" s="32">
        <v>212.5</v>
      </c>
      <c r="CQ156" s="32">
        <v>118.1</v>
      </c>
      <c r="CR156" s="32">
        <v>921</v>
      </c>
      <c r="CS156" s="32">
        <v>323.7</v>
      </c>
      <c r="CT156" s="32">
        <v>114</v>
      </c>
      <c r="CU156" s="32">
        <v>53.2</v>
      </c>
      <c r="CV156" s="32">
        <v>15.4</v>
      </c>
      <c r="CW156" s="32">
        <v>338.5</v>
      </c>
      <c r="CX156" s="32">
        <v>455.7</v>
      </c>
      <c r="CY156" s="32">
        <v>148.6</v>
      </c>
    </row>
    <row r="157" spans="1:103" x14ac:dyDescent="0.2">
      <c r="A157" s="1" t="s">
        <v>182</v>
      </c>
      <c r="B157" s="2"/>
      <c r="C157" s="196"/>
      <c r="D157" s="32">
        <v>0.5</v>
      </c>
      <c r="E157" s="32">
        <v>668</v>
      </c>
      <c r="F157" s="32">
        <v>124.7</v>
      </c>
      <c r="G157" s="32">
        <v>27</v>
      </c>
      <c r="H157" s="32">
        <v>180</v>
      </c>
      <c r="I157" s="32">
        <v>509</v>
      </c>
      <c r="J157" s="32">
        <v>332</v>
      </c>
      <c r="K157" s="32">
        <v>59.7</v>
      </c>
      <c r="L157" s="32">
        <v>1.5</v>
      </c>
      <c r="M157" s="32">
        <v>218.3</v>
      </c>
      <c r="N157" s="32">
        <v>4</v>
      </c>
      <c r="O157" s="32">
        <v>72</v>
      </c>
      <c r="P157" s="32">
        <v>11.4</v>
      </c>
      <c r="Q157" s="32">
        <v>1.2</v>
      </c>
      <c r="R157" s="32">
        <v>45.6</v>
      </c>
      <c r="S157" s="32">
        <v>3209</v>
      </c>
      <c r="T157" s="32">
        <v>179</v>
      </c>
      <c r="U157" s="32">
        <v>48.1</v>
      </c>
      <c r="V157" s="32">
        <v>10.6</v>
      </c>
      <c r="W157" s="32">
        <v>205.9</v>
      </c>
      <c r="X157" s="32">
        <v>90.1</v>
      </c>
      <c r="Y157" s="32">
        <v>454.7</v>
      </c>
      <c r="Z157" s="32">
        <v>8</v>
      </c>
      <c r="AA157" s="32">
        <v>1.8</v>
      </c>
      <c r="AB157" s="32">
        <v>1.1000000000000001</v>
      </c>
      <c r="AC157" s="32">
        <v>175</v>
      </c>
      <c r="AD157" s="32">
        <v>173</v>
      </c>
      <c r="AE157" s="32">
        <v>2</v>
      </c>
      <c r="AF157" s="32">
        <v>47</v>
      </c>
      <c r="AG157" s="32">
        <v>481.4</v>
      </c>
      <c r="AH157" s="32">
        <v>461</v>
      </c>
      <c r="AI157" s="32">
        <v>20.399999999999999</v>
      </c>
      <c r="AJ157" s="32">
        <v>77</v>
      </c>
      <c r="AK157" s="32">
        <v>145.19999999999999</v>
      </c>
      <c r="AL157" s="32">
        <v>11</v>
      </c>
      <c r="AM157" s="32">
        <v>1553</v>
      </c>
      <c r="AN157" s="32">
        <v>1350</v>
      </c>
      <c r="AO157" s="32">
        <v>203</v>
      </c>
      <c r="AP157" s="32">
        <v>2.5</v>
      </c>
      <c r="AQ157" s="32">
        <v>8.3000000000000007</v>
      </c>
      <c r="AR157" s="32">
        <v>1458</v>
      </c>
      <c r="AS157" s="32">
        <v>4190.3999999999996</v>
      </c>
      <c r="AT157" s="32">
        <v>4190</v>
      </c>
      <c r="AU157" s="32">
        <v>0.4</v>
      </c>
      <c r="AV157" s="32">
        <v>1790</v>
      </c>
      <c r="AW157" s="32">
        <v>90</v>
      </c>
      <c r="AX157" s="32">
        <v>10</v>
      </c>
      <c r="AY157" s="32">
        <v>106.3</v>
      </c>
      <c r="AZ157" s="32">
        <v>713</v>
      </c>
      <c r="BA157" s="32">
        <v>7</v>
      </c>
      <c r="BB157" s="32">
        <v>73</v>
      </c>
      <c r="BC157" s="32">
        <v>1198</v>
      </c>
      <c r="BD157" s="32">
        <v>22.3</v>
      </c>
      <c r="BE157" s="32">
        <v>30.1</v>
      </c>
      <c r="BF157" s="32">
        <v>176.7</v>
      </c>
      <c r="BG157" s="32">
        <v>393.6</v>
      </c>
      <c r="BH157" s="32">
        <v>379</v>
      </c>
      <c r="BI157" s="32">
        <v>14.6</v>
      </c>
      <c r="BJ157" s="32">
        <v>401</v>
      </c>
      <c r="BK157" s="32">
        <v>301</v>
      </c>
      <c r="BL157" s="32">
        <v>100</v>
      </c>
      <c r="BM157" s="32">
        <v>53.6</v>
      </c>
      <c r="BN157" s="32">
        <v>67</v>
      </c>
      <c r="BO157" s="32">
        <v>60</v>
      </c>
      <c r="BP157" s="32">
        <v>5</v>
      </c>
      <c r="BQ157" s="32">
        <v>735</v>
      </c>
      <c r="BR157" s="32">
        <v>58</v>
      </c>
      <c r="BS157" s="32">
        <v>43.3</v>
      </c>
      <c r="BT157" s="32">
        <v>657</v>
      </c>
      <c r="BU157" s="32">
        <v>19.899999999999999</v>
      </c>
      <c r="BV157" s="32">
        <v>11</v>
      </c>
      <c r="BW157" s="32">
        <v>145.4</v>
      </c>
      <c r="BX157" s="32">
        <v>140</v>
      </c>
      <c r="BY157" s="32">
        <v>5.4</v>
      </c>
      <c r="BZ157" s="32">
        <v>0</v>
      </c>
      <c r="CA157" s="32">
        <v>7.9</v>
      </c>
      <c r="CB157" s="32">
        <v>3059.9</v>
      </c>
      <c r="CC157" s="32">
        <v>2843</v>
      </c>
      <c r="CD157" s="32">
        <v>216.9</v>
      </c>
      <c r="CE157" s="32">
        <v>106</v>
      </c>
      <c r="CF157" s="32">
        <v>2</v>
      </c>
      <c r="CG157" s="32">
        <v>8.8000000000000007</v>
      </c>
      <c r="CH157" s="32">
        <v>5.4</v>
      </c>
      <c r="CI157" s="32">
        <v>62.5</v>
      </c>
      <c r="CJ157" s="32">
        <v>39.200000000000003</v>
      </c>
      <c r="CK157" s="32">
        <v>38.5</v>
      </c>
      <c r="CL157" s="32">
        <v>7561</v>
      </c>
      <c r="CM157" s="32">
        <v>427.4</v>
      </c>
      <c r="CN157" s="32">
        <v>387</v>
      </c>
      <c r="CO157" s="32">
        <v>10.9</v>
      </c>
      <c r="CP157" s="32">
        <v>29.5</v>
      </c>
      <c r="CQ157" s="32">
        <v>78.599999999999994</v>
      </c>
      <c r="CR157" s="32">
        <v>371</v>
      </c>
      <c r="CS157" s="32">
        <v>87.7</v>
      </c>
      <c r="CT157" s="32">
        <v>8</v>
      </c>
      <c r="CU157" s="32">
        <v>11.9</v>
      </c>
      <c r="CV157" s="32">
        <v>6.7</v>
      </c>
      <c r="CW157" s="32">
        <v>37.299999999999997</v>
      </c>
      <c r="CX157" s="32">
        <v>443.1</v>
      </c>
      <c r="CY157" s="32">
        <v>97.2</v>
      </c>
    </row>
    <row r="158" spans="1:103" x14ac:dyDescent="0.2">
      <c r="A158" s="3" t="s">
        <v>230</v>
      </c>
      <c r="B158" s="2"/>
      <c r="C158" s="196"/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2">
        <v>0</v>
      </c>
      <c r="BZ158" s="32">
        <v>0</v>
      </c>
      <c r="CA158" s="32">
        <v>0</v>
      </c>
      <c r="CB158" s="32">
        <v>0</v>
      </c>
      <c r="CC158" s="32">
        <v>0</v>
      </c>
      <c r="CD158" s="32">
        <v>0</v>
      </c>
      <c r="CE158" s="32">
        <v>0</v>
      </c>
      <c r="CF158" s="32">
        <v>0</v>
      </c>
      <c r="CG158" s="32">
        <v>0</v>
      </c>
      <c r="CH158" s="32">
        <v>0</v>
      </c>
      <c r="CI158" s="32">
        <v>0</v>
      </c>
      <c r="CJ158" s="32">
        <v>0</v>
      </c>
      <c r="CK158" s="32">
        <v>0</v>
      </c>
      <c r="CL158" s="32">
        <v>0</v>
      </c>
      <c r="CM158" s="32">
        <v>0</v>
      </c>
      <c r="CN158" s="32">
        <v>0</v>
      </c>
      <c r="CO158" s="32">
        <v>0</v>
      </c>
      <c r="CP158" s="32">
        <v>0</v>
      </c>
      <c r="CQ158" s="32">
        <v>0</v>
      </c>
      <c r="CR158" s="32">
        <v>0</v>
      </c>
      <c r="CS158" s="32">
        <v>0</v>
      </c>
      <c r="CT158" s="32">
        <v>0</v>
      </c>
      <c r="CU158" s="32">
        <v>0</v>
      </c>
      <c r="CV158" s="32">
        <v>0</v>
      </c>
      <c r="CW158" s="32">
        <v>0</v>
      </c>
      <c r="CX158" s="32">
        <v>0</v>
      </c>
      <c r="CY158" s="32">
        <v>0</v>
      </c>
    </row>
    <row r="159" spans="1:103" x14ac:dyDescent="0.2">
      <c r="A159" s="1" t="s">
        <v>183</v>
      </c>
      <c r="B159" s="2"/>
      <c r="C159" s="196"/>
      <c r="D159" s="32">
        <v>47</v>
      </c>
      <c r="E159" s="32">
        <v>655</v>
      </c>
      <c r="F159" s="32">
        <v>428.5</v>
      </c>
      <c r="G159" s="32">
        <v>202</v>
      </c>
      <c r="H159" s="32">
        <v>216</v>
      </c>
      <c r="I159" s="32">
        <v>693</v>
      </c>
      <c r="J159" s="32">
        <v>467</v>
      </c>
      <c r="K159" s="32">
        <v>67.2</v>
      </c>
      <c r="L159" s="32">
        <v>15.9</v>
      </c>
      <c r="M159" s="32">
        <v>467.3</v>
      </c>
      <c r="N159" s="32">
        <v>10</v>
      </c>
      <c r="O159" s="32">
        <v>90</v>
      </c>
      <c r="P159" s="32">
        <v>12.2</v>
      </c>
      <c r="Q159" s="32">
        <v>5.2</v>
      </c>
      <c r="R159" s="32">
        <v>64.3</v>
      </c>
      <c r="S159" s="32">
        <v>2941</v>
      </c>
      <c r="T159" s="32">
        <v>829.2</v>
      </c>
      <c r="U159" s="32">
        <v>142</v>
      </c>
      <c r="V159" s="32">
        <v>30.8</v>
      </c>
      <c r="W159" s="32">
        <v>143.80000000000001</v>
      </c>
      <c r="X159" s="32">
        <v>145.9</v>
      </c>
      <c r="Y159" s="32">
        <v>0</v>
      </c>
      <c r="Z159" s="32">
        <v>48.5</v>
      </c>
      <c r="AA159" s="32">
        <v>3.5</v>
      </c>
      <c r="AB159" s="32">
        <v>0</v>
      </c>
      <c r="AC159" s="32">
        <v>19.399999999999999</v>
      </c>
      <c r="AD159" s="32">
        <v>0</v>
      </c>
      <c r="AE159" s="32">
        <v>19.399999999999999</v>
      </c>
      <c r="AF159" s="32">
        <v>98</v>
      </c>
      <c r="AG159" s="32">
        <v>421.6</v>
      </c>
      <c r="AH159" s="32">
        <v>415</v>
      </c>
      <c r="AI159" s="32">
        <v>6.6</v>
      </c>
      <c r="AJ159" s="32">
        <v>587</v>
      </c>
      <c r="AK159" s="32">
        <v>358.1</v>
      </c>
      <c r="AL159" s="32">
        <v>27.3</v>
      </c>
      <c r="AM159" s="32">
        <v>1873.4</v>
      </c>
      <c r="AN159" s="32">
        <v>1507</v>
      </c>
      <c r="AO159" s="32">
        <v>366.4</v>
      </c>
      <c r="AP159" s="32">
        <v>8</v>
      </c>
      <c r="AQ159" s="32">
        <v>42.8</v>
      </c>
      <c r="AR159" s="32">
        <v>0</v>
      </c>
      <c r="AS159" s="32">
        <v>44799</v>
      </c>
      <c r="AT159" s="32">
        <v>44790</v>
      </c>
      <c r="AU159" s="32">
        <v>9</v>
      </c>
      <c r="AV159" s="32">
        <v>2660</v>
      </c>
      <c r="AW159" s="32">
        <v>289</v>
      </c>
      <c r="AX159" s="32">
        <v>61</v>
      </c>
      <c r="AY159" s="32">
        <v>251.7</v>
      </c>
      <c r="AZ159" s="32">
        <v>723</v>
      </c>
      <c r="BA159" s="32">
        <v>58</v>
      </c>
      <c r="BB159" s="32">
        <v>149</v>
      </c>
      <c r="BC159" s="32">
        <v>1177</v>
      </c>
      <c r="BD159" s="32">
        <v>64.099999999999994</v>
      </c>
      <c r="BE159" s="32">
        <v>69</v>
      </c>
      <c r="BF159" s="32">
        <v>369.9</v>
      </c>
      <c r="BG159" s="32">
        <v>289.3</v>
      </c>
      <c r="BH159" s="32">
        <v>258</v>
      </c>
      <c r="BI159" s="32">
        <v>31.3</v>
      </c>
      <c r="BJ159" s="32">
        <v>844</v>
      </c>
      <c r="BK159" s="32">
        <v>394</v>
      </c>
      <c r="BL159" s="32">
        <v>450</v>
      </c>
      <c r="BM159" s="32">
        <v>168.8</v>
      </c>
      <c r="BN159" s="32">
        <v>369</v>
      </c>
      <c r="BO159" s="32">
        <v>373</v>
      </c>
      <c r="BP159" s="32">
        <v>230</v>
      </c>
      <c r="BQ159" s="32">
        <v>678</v>
      </c>
      <c r="BR159" s="32">
        <v>80</v>
      </c>
      <c r="BS159" s="32">
        <v>204</v>
      </c>
      <c r="BT159" s="32">
        <v>203</v>
      </c>
      <c r="BU159" s="32">
        <v>94.1</v>
      </c>
      <c r="BV159" s="32">
        <v>73</v>
      </c>
      <c r="BW159" s="32">
        <v>337.7</v>
      </c>
      <c r="BX159" s="32">
        <v>318</v>
      </c>
      <c r="BY159" s="32">
        <v>13.3</v>
      </c>
      <c r="BZ159" s="32">
        <v>6.4</v>
      </c>
      <c r="CA159" s="32">
        <v>174.1</v>
      </c>
      <c r="CB159" s="32">
        <v>2477.1</v>
      </c>
      <c r="CC159" s="32">
        <v>2333</v>
      </c>
      <c r="CD159" s="32">
        <v>144.1</v>
      </c>
      <c r="CE159" s="32">
        <v>446</v>
      </c>
      <c r="CF159" s="32">
        <v>49</v>
      </c>
      <c r="CG159" s="32">
        <v>41.2</v>
      </c>
      <c r="CH159" s="32">
        <v>69.2</v>
      </c>
      <c r="CI159" s="32">
        <v>174.2</v>
      </c>
      <c r="CJ159" s="32">
        <v>77.900000000000006</v>
      </c>
      <c r="CK159" s="32">
        <v>77.5</v>
      </c>
      <c r="CL159" s="32">
        <v>16638</v>
      </c>
      <c r="CM159" s="32">
        <v>860.4</v>
      </c>
      <c r="CN159" s="32">
        <v>771</v>
      </c>
      <c r="CO159" s="32">
        <v>18.399999999999999</v>
      </c>
      <c r="CP159" s="32">
        <v>71</v>
      </c>
      <c r="CQ159" s="32">
        <v>83.4</v>
      </c>
      <c r="CR159" s="32">
        <v>860</v>
      </c>
      <c r="CS159" s="32">
        <v>268.2</v>
      </c>
      <c r="CT159" s="32">
        <v>83</v>
      </c>
      <c r="CU159" s="32">
        <v>45.3</v>
      </c>
      <c r="CV159" s="32">
        <v>5.7</v>
      </c>
      <c r="CW159" s="32">
        <v>212.8</v>
      </c>
      <c r="CX159" s="32">
        <v>408</v>
      </c>
      <c r="CY159" s="32">
        <v>139.5</v>
      </c>
    </row>
    <row r="160" spans="1:103" x14ac:dyDescent="0.2">
      <c r="A160" s="1" t="s">
        <v>184</v>
      </c>
      <c r="B160" s="2"/>
      <c r="C160" s="196"/>
      <c r="D160" s="32">
        <v>0</v>
      </c>
      <c r="E160" s="32">
        <v>0</v>
      </c>
      <c r="F160" s="32">
        <v>0</v>
      </c>
      <c r="G160" s="32">
        <v>19</v>
      </c>
      <c r="H160" s="32">
        <v>0</v>
      </c>
      <c r="I160" s="32">
        <v>0</v>
      </c>
      <c r="J160" s="32">
        <v>0</v>
      </c>
      <c r="K160" s="32">
        <v>0</v>
      </c>
      <c r="L160" s="32">
        <v>2.2000000000000002</v>
      </c>
      <c r="M160" s="32">
        <v>2.5</v>
      </c>
      <c r="N160" s="32">
        <v>1</v>
      </c>
      <c r="O160" s="32">
        <v>0</v>
      </c>
      <c r="P160" s="32">
        <v>1.4</v>
      </c>
      <c r="Q160" s="32">
        <v>0</v>
      </c>
      <c r="R160" s="32">
        <v>1.3</v>
      </c>
      <c r="S160" s="32">
        <v>90</v>
      </c>
      <c r="T160" s="32">
        <v>12.7</v>
      </c>
      <c r="U160" s="32">
        <v>4</v>
      </c>
      <c r="V160" s="32">
        <v>0.7</v>
      </c>
      <c r="W160" s="32">
        <v>0</v>
      </c>
      <c r="X160" s="32">
        <v>5.7</v>
      </c>
      <c r="Y160" s="32">
        <v>0</v>
      </c>
      <c r="Z160" s="32">
        <v>0.8</v>
      </c>
      <c r="AA160" s="32">
        <v>0.2</v>
      </c>
      <c r="AB160" s="32">
        <v>0</v>
      </c>
      <c r="AC160" s="32">
        <v>0</v>
      </c>
      <c r="AD160" s="32">
        <v>0</v>
      </c>
      <c r="AE160" s="32">
        <v>0</v>
      </c>
      <c r="AF160" s="32">
        <v>0.3</v>
      </c>
      <c r="AG160" s="32">
        <v>0</v>
      </c>
      <c r="AH160" s="32">
        <v>0</v>
      </c>
      <c r="AI160" s="32">
        <v>0</v>
      </c>
      <c r="AJ160" s="32">
        <v>59</v>
      </c>
      <c r="AK160" s="32">
        <v>0</v>
      </c>
      <c r="AL160" s="32">
        <v>0</v>
      </c>
      <c r="AM160" s="32">
        <v>79.5</v>
      </c>
      <c r="AN160" s="32">
        <v>79</v>
      </c>
      <c r="AO160" s="32">
        <v>0.5</v>
      </c>
      <c r="AP160" s="32">
        <v>4</v>
      </c>
      <c r="AQ160" s="32">
        <v>0</v>
      </c>
      <c r="AR160" s="32">
        <v>0</v>
      </c>
      <c r="AS160" s="32">
        <v>3550</v>
      </c>
      <c r="AT160" s="32">
        <v>3550</v>
      </c>
      <c r="AU160" s="32">
        <v>0</v>
      </c>
      <c r="AV160" s="32">
        <v>200</v>
      </c>
      <c r="AW160" s="32">
        <v>4</v>
      </c>
      <c r="AX160" s="32">
        <v>0</v>
      </c>
      <c r="AY160" s="32">
        <v>0</v>
      </c>
      <c r="AZ160" s="32">
        <v>0</v>
      </c>
      <c r="BA160" s="32">
        <v>1</v>
      </c>
      <c r="BB160" s="32">
        <v>49</v>
      </c>
      <c r="BC160" s="32">
        <v>0</v>
      </c>
      <c r="BD160" s="32">
        <v>0</v>
      </c>
      <c r="BE160" s="32">
        <v>12</v>
      </c>
      <c r="BF160" s="32">
        <v>24.9</v>
      </c>
      <c r="BG160" s="32">
        <v>7.1</v>
      </c>
      <c r="BH160" s="32">
        <v>0</v>
      </c>
      <c r="BI160" s="32">
        <v>7.1</v>
      </c>
      <c r="BJ160" s="32">
        <v>2</v>
      </c>
      <c r="BK160" s="32">
        <v>2</v>
      </c>
      <c r="BL160" s="32">
        <v>0</v>
      </c>
      <c r="BM160" s="32">
        <v>3.2</v>
      </c>
      <c r="BN160" s="32">
        <v>0</v>
      </c>
      <c r="BO160" s="32">
        <v>7</v>
      </c>
      <c r="BP160" s="32">
        <v>0</v>
      </c>
      <c r="BQ160" s="32">
        <v>0</v>
      </c>
      <c r="BR160" s="32">
        <v>0</v>
      </c>
      <c r="BS160" s="32">
        <v>5.7</v>
      </c>
      <c r="BT160" s="32">
        <v>0</v>
      </c>
      <c r="BU160" s="32">
        <v>1.5</v>
      </c>
      <c r="BV160" s="32">
        <v>0</v>
      </c>
      <c r="BW160" s="32">
        <v>8.1999999999999993</v>
      </c>
      <c r="BX160" s="32">
        <v>7</v>
      </c>
      <c r="BY160" s="32">
        <v>1.2</v>
      </c>
      <c r="BZ160" s="32">
        <v>0</v>
      </c>
      <c r="CA160" s="32">
        <v>0</v>
      </c>
      <c r="CB160" s="32">
        <v>48</v>
      </c>
      <c r="CC160" s="32">
        <v>48</v>
      </c>
      <c r="CD160" s="32">
        <v>0</v>
      </c>
      <c r="CE160" s="32">
        <v>10</v>
      </c>
      <c r="CF160" s="32">
        <v>1</v>
      </c>
      <c r="CG160" s="32">
        <v>0</v>
      </c>
      <c r="CH160" s="32">
        <v>0</v>
      </c>
      <c r="CI160" s="32">
        <v>17.600000000000001</v>
      </c>
      <c r="CJ160" s="32">
        <v>0</v>
      </c>
      <c r="CK160" s="32">
        <v>0</v>
      </c>
      <c r="CL160" s="32">
        <v>0</v>
      </c>
      <c r="CM160" s="32">
        <v>22.8</v>
      </c>
      <c r="CN160" s="32">
        <v>20</v>
      </c>
      <c r="CO160" s="32">
        <v>1.8</v>
      </c>
      <c r="CP160" s="32">
        <v>1</v>
      </c>
      <c r="CQ160" s="32">
        <v>5.8</v>
      </c>
      <c r="CR160" s="32">
        <v>3</v>
      </c>
      <c r="CS160" s="32">
        <v>0</v>
      </c>
      <c r="CT160" s="32">
        <v>1</v>
      </c>
      <c r="CU160" s="32">
        <v>0</v>
      </c>
      <c r="CV160" s="32">
        <v>0</v>
      </c>
      <c r="CW160" s="32">
        <v>53.2</v>
      </c>
      <c r="CX160" s="32">
        <v>6</v>
      </c>
      <c r="CY160" s="32">
        <v>0</v>
      </c>
    </row>
    <row r="161" spans="1:105" x14ac:dyDescent="0.2">
      <c r="A161" s="1" t="s">
        <v>185</v>
      </c>
      <c r="B161" s="2"/>
      <c r="C161" s="196"/>
      <c r="D161" s="32">
        <v>45.5</v>
      </c>
      <c r="E161" s="32">
        <v>657</v>
      </c>
      <c r="F161" s="32">
        <v>338.3</v>
      </c>
      <c r="G161" s="32">
        <v>211</v>
      </c>
      <c r="H161" s="32">
        <v>228</v>
      </c>
      <c r="I161" s="32">
        <v>699</v>
      </c>
      <c r="J161" s="32">
        <v>582</v>
      </c>
      <c r="K161" s="32">
        <v>69.7</v>
      </c>
      <c r="L161" s="32">
        <v>9.4</v>
      </c>
      <c r="M161" s="32">
        <v>273.5</v>
      </c>
      <c r="N161" s="32">
        <v>10</v>
      </c>
      <c r="O161" s="32">
        <v>191</v>
      </c>
      <c r="P161" s="32">
        <v>13.4</v>
      </c>
      <c r="Q161" s="32">
        <v>2.4</v>
      </c>
      <c r="R161" s="32">
        <v>66.599999999999994</v>
      </c>
      <c r="S161" s="32">
        <v>1839</v>
      </c>
      <c r="T161" s="32">
        <v>397.8</v>
      </c>
      <c r="U161" s="32">
        <v>105</v>
      </c>
      <c r="V161" s="32">
        <v>101.7</v>
      </c>
      <c r="W161" s="32">
        <v>264.3</v>
      </c>
      <c r="X161" s="32">
        <v>123.2</v>
      </c>
      <c r="Y161" s="32">
        <v>0</v>
      </c>
      <c r="Z161" s="32">
        <v>27.3</v>
      </c>
      <c r="AA161" s="32">
        <v>2.5</v>
      </c>
      <c r="AB161" s="32">
        <v>0</v>
      </c>
      <c r="AC161" s="32">
        <v>15.5</v>
      </c>
      <c r="AD161" s="32">
        <v>0</v>
      </c>
      <c r="AE161" s="32">
        <v>15.5</v>
      </c>
      <c r="AF161" s="32">
        <v>117.3</v>
      </c>
      <c r="AG161" s="32">
        <v>471.5</v>
      </c>
      <c r="AH161" s="32">
        <v>447</v>
      </c>
      <c r="AI161" s="32">
        <v>24.5</v>
      </c>
      <c r="AJ161" s="32">
        <v>970</v>
      </c>
      <c r="AK161" s="32">
        <v>388.4</v>
      </c>
      <c r="AL161" s="32">
        <v>41.1</v>
      </c>
      <c r="AM161" s="32">
        <v>1224.9000000000001</v>
      </c>
      <c r="AN161" s="32">
        <v>864</v>
      </c>
      <c r="AO161" s="32">
        <v>360.9</v>
      </c>
      <c r="AP161" s="32">
        <v>10.6</v>
      </c>
      <c r="AQ161" s="32">
        <v>22.1</v>
      </c>
      <c r="AR161" s="32">
        <v>0</v>
      </c>
      <c r="AS161" s="32">
        <v>70361.399999999994</v>
      </c>
      <c r="AT161" s="32">
        <v>70350</v>
      </c>
      <c r="AU161" s="32">
        <v>11.4</v>
      </c>
      <c r="AV161" s="32">
        <v>1970</v>
      </c>
      <c r="AW161" s="32">
        <v>291</v>
      </c>
      <c r="AX161" s="32">
        <v>37</v>
      </c>
      <c r="AY161" s="32">
        <v>337.8</v>
      </c>
      <c r="AZ161" s="32">
        <v>952</v>
      </c>
      <c r="BA161" s="32">
        <v>41</v>
      </c>
      <c r="BB161" s="32">
        <v>84</v>
      </c>
      <c r="BC161" s="32">
        <v>1282</v>
      </c>
      <c r="BD161" s="32">
        <v>42.5</v>
      </c>
      <c r="BE161" s="32">
        <v>24.6</v>
      </c>
      <c r="BF161" s="32">
        <v>305.60000000000002</v>
      </c>
      <c r="BG161" s="32">
        <v>660.3</v>
      </c>
      <c r="BH161" s="32">
        <v>356</v>
      </c>
      <c r="BI161" s="32">
        <v>304.3</v>
      </c>
      <c r="BJ161" s="32">
        <v>1114</v>
      </c>
      <c r="BK161" s="32">
        <v>364</v>
      </c>
      <c r="BL161" s="32">
        <v>750</v>
      </c>
      <c r="BM161" s="32">
        <v>150.1</v>
      </c>
      <c r="BN161" s="32">
        <v>376</v>
      </c>
      <c r="BO161" s="32">
        <v>180</v>
      </c>
      <c r="BP161" s="32">
        <v>140</v>
      </c>
      <c r="BQ161" s="32">
        <v>577</v>
      </c>
      <c r="BR161" s="32">
        <v>61.5</v>
      </c>
      <c r="BS161" s="32">
        <v>70.599999999999994</v>
      </c>
      <c r="BT161" s="32">
        <v>403</v>
      </c>
      <c r="BU161" s="32">
        <v>51.8</v>
      </c>
      <c r="BV161" s="32">
        <v>44</v>
      </c>
      <c r="BW161" s="32">
        <v>177.2</v>
      </c>
      <c r="BX161" s="32">
        <v>164</v>
      </c>
      <c r="BY161" s="32">
        <v>8.8000000000000007</v>
      </c>
      <c r="BZ161" s="32">
        <v>4.4000000000000004</v>
      </c>
      <c r="CA161" s="32">
        <v>92.9</v>
      </c>
      <c r="CB161" s="32">
        <v>2904.2</v>
      </c>
      <c r="CC161" s="32">
        <v>2692</v>
      </c>
      <c r="CD161" s="32">
        <v>212.2</v>
      </c>
      <c r="CE161" s="32">
        <v>254</v>
      </c>
      <c r="CF161" s="32">
        <v>20</v>
      </c>
      <c r="CG161" s="32">
        <v>43.2</v>
      </c>
      <c r="CH161" s="32">
        <v>133.69999999999999</v>
      </c>
      <c r="CI161" s="32">
        <v>52.2</v>
      </c>
      <c r="CJ161" s="32">
        <v>57.2</v>
      </c>
      <c r="CK161" s="32">
        <v>56.5</v>
      </c>
      <c r="CL161" s="32">
        <v>0</v>
      </c>
      <c r="CM161" s="32">
        <v>313.5</v>
      </c>
      <c r="CN161" s="32">
        <v>134</v>
      </c>
      <c r="CO161" s="32">
        <v>9.5</v>
      </c>
      <c r="CP161" s="32">
        <v>170</v>
      </c>
      <c r="CQ161" s="32">
        <v>107.5</v>
      </c>
      <c r="CR161" s="32">
        <v>67</v>
      </c>
      <c r="CS161" s="32">
        <v>143.19999999999999</v>
      </c>
      <c r="CT161" s="32">
        <v>38</v>
      </c>
      <c r="CU161" s="32">
        <v>19.8</v>
      </c>
      <c r="CV161" s="32">
        <v>16.399999999999999</v>
      </c>
      <c r="CW161" s="32">
        <v>109.8</v>
      </c>
      <c r="CX161" s="32">
        <v>484.8</v>
      </c>
      <c r="CY161" s="32">
        <v>106.3</v>
      </c>
    </row>
    <row r="162" spans="1:105" x14ac:dyDescent="0.2">
      <c r="A162" s="3" t="s">
        <v>229</v>
      </c>
      <c r="B162" s="2"/>
      <c r="C162" s="196"/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2">
        <v>0</v>
      </c>
      <c r="BV162" s="32">
        <v>0</v>
      </c>
      <c r="BW162" s="32">
        <v>0</v>
      </c>
      <c r="BX162" s="32">
        <v>0</v>
      </c>
      <c r="BY162" s="32">
        <v>0</v>
      </c>
      <c r="BZ162" s="32">
        <v>0</v>
      </c>
      <c r="CA162" s="32">
        <v>0</v>
      </c>
      <c r="CB162" s="32">
        <v>0</v>
      </c>
      <c r="CC162" s="32">
        <v>0</v>
      </c>
      <c r="CD162" s="32">
        <v>0</v>
      </c>
      <c r="CE162" s="32">
        <v>0</v>
      </c>
      <c r="CF162" s="32">
        <v>0</v>
      </c>
      <c r="CG162" s="32">
        <v>0</v>
      </c>
      <c r="CH162" s="32">
        <v>0</v>
      </c>
      <c r="CI162" s="32">
        <v>0</v>
      </c>
      <c r="CJ162" s="32">
        <v>0</v>
      </c>
      <c r="CK162" s="32">
        <v>0</v>
      </c>
      <c r="CL162" s="32">
        <v>0</v>
      </c>
      <c r="CM162" s="32">
        <v>0</v>
      </c>
      <c r="CN162" s="32">
        <v>0</v>
      </c>
      <c r="CO162" s="32">
        <v>0</v>
      </c>
      <c r="CP162" s="32">
        <v>0</v>
      </c>
      <c r="CQ162" s="32">
        <v>0</v>
      </c>
      <c r="CR162" s="32">
        <v>0</v>
      </c>
      <c r="CS162" s="32">
        <v>0</v>
      </c>
      <c r="CT162" s="32">
        <v>0</v>
      </c>
      <c r="CU162" s="32">
        <v>0</v>
      </c>
      <c r="CV162" s="32">
        <v>0</v>
      </c>
      <c r="CW162" s="32">
        <v>0</v>
      </c>
      <c r="CX162" s="32">
        <v>0</v>
      </c>
      <c r="CY162" s="32">
        <v>0</v>
      </c>
    </row>
    <row r="163" spans="1:105" x14ac:dyDescent="0.2">
      <c r="A163" s="1" t="s">
        <v>186</v>
      </c>
      <c r="B163" s="2"/>
      <c r="C163" s="196"/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2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10</v>
      </c>
      <c r="U163" s="32">
        <v>0</v>
      </c>
      <c r="V163" s="32">
        <v>0</v>
      </c>
      <c r="W163" s="32">
        <v>0</v>
      </c>
      <c r="X163" s="32">
        <v>0</v>
      </c>
      <c r="Y163" s="32">
        <v>2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2</v>
      </c>
      <c r="AS163" s="32">
        <v>263</v>
      </c>
      <c r="AT163" s="32">
        <v>263</v>
      </c>
      <c r="AU163" s="32">
        <v>0</v>
      </c>
      <c r="AV163" s="32">
        <v>23</v>
      </c>
      <c r="AW163" s="32">
        <v>0</v>
      </c>
      <c r="AX163" s="32">
        <v>3</v>
      </c>
      <c r="AY163" s="32">
        <v>0</v>
      </c>
      <c r="AZ163" s="32">
        <v>14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14</v>
      </c>
      <c r="CC163" s="32">
        <v>14</v>
      </c>
      <c r="CD163" s="32">
        <v>0</v>
      </c>
      <c r="CE163" s="32">
        <v>8</v>
      </c>
      <c r="CF163" s="32">
        <v>0</v>
      </c>
      <c r="CG163" s="32">
        <v>0</v>
      </c>
      <c r="CH163" s="32">
        <v>0</v>
      </c>
      <c r="CI163" s="32">
        <v>0</v>
      </c>
      <c r="CJ163" s="32">
        <v>0</v>
      </c>
      <c r="CK163" s="32">
        <v>0</v>
      </c>
      <c r="CL163" s="32">
        <v>2</v>
      </c>
      <c r="CM163" s="32">
        <v>0</v>
      </c>
      <c r="CN163" s="32">
        <v>0</v>
      </c>
      <c r="CO163" s="32">
        <v>0</v>
      </c>
      <c r="CP163" s="32">
        <v>0</v>
      </c>
      <c r="CQ163" s="32">
        <v>0</v>
      </c>
      <c r="CR163" s="32">
        <v>8</v>
      </c>
      <c r="CS163" s="32">
        <v>0</v>
      </c>
      <c r="CT163" s="32">
        <v>0</v>
      </c>
      <c r="CU163" s="32">
        <v>0</v>
      </c>
      <c r="CV163" s="32">
        <v>0</v>
      </c>
      <c r="CW163" s="32">
        <v>0</v>
      </c>
      <c r="CX163" s="32">
        <v>0</v>
      </c>
      <c r="CY163" s="32">
        <v>0</v>
      </c>
    </row>
    <row r="164" spans="1:105" x14ac:dyDescent="0.2">
      <c r="A164" s="1" t="s">
        <v>187</v>
      </c>
      <c r="B164" s="2"/>
      <c r="C164" s="196"/>
      <c r="D164" s="32">
        <v>4</v>
      </c>
      <c r="E164" s="32">
        <v>39</v>
      </c>
      <c r="F164" s="32">
        <v>23</v>
      </c>
      <c r="G164" s="32">
        <v>0</v>
      </c>
      <c r="H164" s="32">
        <v>4</v>
      </c>
      <c r="I164" s="32">
        <v>44</v>
      </c>
      <c r="J164" s="32">
        <v>11</v>
      </c>
      <c r="K164" s="32">
        <v>6</v>
      </c>
      <c r="L164" s="32">
        <v>0</v>
      </c>
      <c r="M164" s="32">
        <v>27</v>
      </c>
      <c r="N164" s="32">
        <v>4</v>
      </c>
      <c r="O164" s="32">
        <v>11</v>
      </c>
      <c r="P164" s="32">
        <v>1</v>
      </c>
      <c r="Q164" s="32">
        <v>0</v>
      </c>
      <c r="R164" s="32">
        <v>0</v>
      </c>
      <c r="S164" s="32">
        <v>104</v>
      </c>
      <c r="T164" s="32">
        <v>32</v>
      </c>
      <c r="U164" s="32">
        <v>10</v>
      </c>
      <c r="V164" s="32">
        <v>0</v>
      </c>
      <c r="W164" s="32">
        <v>8</v>
      </c>
      <c r="X164" s="32">
        <v>11</v>
      </c>
      <c r="Y164" s="32">
        <v>70</v>
      </c>
      <c r="Z164" s="32">
        <v>0</v>
      </c>
      <c r="AA164" s="32">
        <v>0</v>
      </c>
      <c r="AB164" s="32">
        <v>0</v>
      </c>
      <c r="AC164" s="32">
        <v>37</v>
      </c>
      <c r="AD164" s="32">
        <v>30</v>
      </c>
      <c r="AE164" s="32">
        <v>7</v>
      </c>
      <c r="AF164" s="32">
        <v>0</v>
      </c>
      <c r="AG164" s="32">
        <v>1</v>
      </c>
      <c r="AH164" s="32">
        <v>0</v>
      </c>
      <c r="AI164" s="32">
        <v>1</v>
      </c>
      <c r="AJ164" s="32">
        <v>18</v>
      </c>
      <c r="AK164" s="32">
        <v>72</v>
      </c>
      <c r="AL164" s="32">
        <v>0</v>
      </c>
      <c r="AM164" s="32">
        <v>68</v>
      </c>
      <c r="AN164" s="32">
        <v>68</v>
      </c>
      <c r="AO164" s="32">
        <v>0</v>
      </c>
      <c r="AP164" s="32">
        <v>0</v>
      </c>
      <c r="AQ164" s="32">
        <v>3</v>
      </c>
      <c r="AR164" s="32">
        <v>26</v>
      </c>
      <c r="AS164" s="32">
        <v>1680</v>
      </c>
      <c r="AT164" s="32">
        <v>1680</v>
      </c>
      <c r="AU164" s="32">
        <v>0</v>
      </c>
      <c r="AV164" s="32">
        <v>137</v>
      </c>
      <c r="AW164" s="32">
        <v>15</v>
      </c>
      <c r="AX164" s="32">
        <v>0</v>
      </c>
      <c r="AY164" s="32">
        <v>34</v>
      </c>
      <c r="AZ164" s="32">
        <v>7</v>
      </c>
      <c r="BA164" s="32">
        <v>0</v>
      </c>
      <c r="BB164" s="32">
        <v>7</v>
      </c>
      <c r="BC164" s="32">
        <v>45</v>
      </c>
      <c r="BD164" s="32">
        <v>0</v>
      </c>
      <c r="BE164" s="32">
        <v>6</v>
      </c>
      <c r="BF164" s="32">
        <v>0</v>
      </c>
      <c r="BG164" s="32">
        <v>99</v>
      </c>
      <c r="BH164" s="32">
        <v>99</v>
      </c>
      <c r="BI164" s="32">
        <v>0</v>
      </c>
      <c r="BJ164" s="32">
        <v>9</v>
      </c>
      <c r="BK164" s="32">
        <v>0</v>
      </c>
      <c r="BL164" s="32">
        <v>9</v>
      </c>
      <c r="BM164" s="32">
        <v>32</v>
      </c>
      <c r="BN164" s="32">
        <v>14</v>
      </c>
      <c r="BO164" s="32">
        <v>20</v>
      </c>
      <c r="BP164" s="32">
        <v>0</v>
      </c>
      <c r="BQ164" s="32">
        <v>38</v>
      </c>
      <c r="BR164" s="32">
        <v>0</v>
      </c>
      <c r="BS164" s="32">
        <v>0</v>
      </c>
      <c r="BT164" s="32">
        <v>16</v>
      </c>
      <c r="BU164" s="32">
        <v>11</v>
      </c>
      <c r="BV164" s="32">
        <v>5</v>
      </c>
      <c r="BW164" s="32">
        <v>39</v>
      </c>
      <c r="BX164" s="32">
        <v>37</v>
      </c>
      <c r="BY164" s="32">
        <v>2</v>
      </c>
      <c r="BZ164" s="32">
        <v>0</v>
      </c>
      <c r="CA164" s="32">
        <v>7</v>
      </c>
      <c r="CB164" s="32">
        <v>24</v>
      </c>
      <c r="CC164" s="32">
        <v>16</v>
      </c>
      <c r="CD164" s="32">
        <v>8</v>
      </c>
      <c r="CE164" s="32">
        <v>33</v>
      </c>
      <c r="CF164" s="32">
        <v>5</v>
      </c>
      <c r="CG164" s="32">
        <v>9</v>
      </c>
      <c r="CH164" s="32">
        <v>0</v>
      </c>
      <c r="CI164" s="32">
        <v>0</v>
      </c>
      <c r="CJ164" s="32">
        <v>33</v>
      </c>
      <c r="CK164" s="32">
        <v>5</v>
      </c>
      <c r="CL164" s="32">
        <v>0</v>
      </c>
      <c r="CM164" s="32">
        <v>63</v>
      </c>
      <c r="CN164" s="32">
        <v>57</v>
      </c>
      <c r="CO164" s="32">
        <v>3</v>
      </c>
      <c r="CP164" s="32">
        <v>3</v>
      </c>
      <c r="CQ164" s="32">
        <v>3</v>
      </c>
      <c r="CR164" s="32">
        <v>32</v>
      </c>
      <c r="CS164" s="32">
        <v>0</v>
      </c>
      <c r="CT164" s="32">
        <v>0</v>
      </c>
      <c r="CU164" s="32">
        <v>4</v>
      </c>
      <c r="CV164" s="32">
        <v>0</v>
      </c>
      <c r="CW164" s="32">
        <v>29</v>
      </c>
      <c r="CX164" s="32">
        <v>12</v>
      </c>
      <c r="CY164" s="32">
        <v>0</v>
      </c>
    </row>
    <row r="165" spans="1:105" x14ac:dyDescent="0.2">
      <c r="A165" s="1" t="s">
        <v>188</v>
      </c>
      <c r="B165" s="2"/>
      <c r="C165" s="196"/>
      <c r="D165" s="32">
        <v>324</v>
      </c>
      <c r="E165" s="32">
        <v>8602</v>
      </c>
      <c r="F165" s="32">
        <v>4524</v>
      </c>
      <c r="G165" s="32">
        <v>2631</v>
      </c>
      <c r="H165" s="32">
        <v>3034</v>
      </c>
      <c r="I165" s="32">
        <v>8332</v>
      </c>
      <c r="J165" s="32">
        <v>6540</v>
      </c>
      <c r="K165" s="32">
        <v>751</v>
      </c>
      <c r="L165" s="32">
        <v>1</v>
      </c>
      <c r="M165" s="32">
        <v>3446</v>
      </c>
      <c r="N165" s="32">
        <v>239</v>
      </c>
      <c r="O165" s="32">
        <v>1958</v>
      </c>
      <c r="P165" s="32">
        <v>257</v>
      </c>
      <c r="Q165" s="32">
        <v>66</v>
      </c>
      <c r="R165" s="32">
        <v>1471</v>
      </c>
      <c r="S165" s="32">
        <v>24406</v>
      </c>
      <c r="T165" s="32">
        <v>6383</v>
      </c>
      <c r="U165" s="32">
        <v>1563</v>
      </c>
      <c r="V165" s="32">
        <v>605</v>
      </c>
      <c r="W165" s="32">
        <v>2959</v>
      </c>
      <c r="X165" s="32">
        <v>2418</v>
      </c>
      <c r="Y165" s="32">
        <v>2390</v>
      </c>
      <c r="Z165" s="32">
        <v>788</v>
      </c>
      <c r="AA165" s="32">
        <v>113</v>
      </c>
      <c r="AB165" s="32">
        <v>4559</v>
      </c>
      <c r="AC165" s="32">
        <v>5484</v>
      </c>
      <c r="AD165" s="32">
        <v>5066</v>
      </c>
      <c r="AE165" s="32">
        <v>418</v>
      </c>
      <c r="AF165" s="32">
        <v>1485</v>
      </c>
      <c r="AG165" s="32">
        <v>5003</v>
      </c>
      <c r="AH165" s="32">
        <v>4755</v>
      </c>
      <c r="AI165" s="32">
        <v>248</v>
      </c>
      <c r="AJ165" s="32">
        <v>6279</v>
      </c>
      <c r="AK165" s="32">
        <v>3424</v>
      </c>
      <c r="AL165" s="32">
        <v>593</v>
      </c>
      <c r="AM165" s="32">
        <v>23063</v>
      </c>
      <c r="AN165" s="32">
        <v>17238</v>
      </c>
      <c r="AO165" s="32">
        <v>5825</v>
      </c>
      <c r="AP165" s="32">
        <v>172</v>
      </c>
      <c r="AQ165" s="32">
        <v>730</v>
      </c>
      <c r="AR165" s="32">
        <v>12422</v>
      </c>
      <c r="AS165" s="32">
        <v>516371</v>
      </c>
      <c r="AT165" s="32">
        <v>516200</v>
      </c>
      <c r="AU165" s="32">
        <v>171</v>
      </c>
      <c r="AV165" s="32">
        <v>38377</v>
      </c>
      <c r="AW165" s="32">
        <v>2997</v>
      </c>
      <c r="AX165" s="32">
        <v>688</v>
      </c>
      <c r="AY165" s="32">
        <v>2200</v>
      </c>
      <c r="AZ165" s="32">
        <v>9042</v>
      </c>
      <c r="BA165" s="32">
        <v>590</v>
      </c>
      <c r="BB165" s="32">
        <v>1105</v>
      </c>
      <c r="BC165" s="32">
        <v>13978</v>
      </c>
      <c r="BD165" s="32">
        <v>1102</v>
      </c>
      <c r="BE165" s="32">
        <v>1070</v>
      </c>
      <c r="BF165" s="32">
        <v>4040</v>
      </c>
      <c r="BG165" s="32">
        <v>3556</v>
      </c>
      <c r="BH165" s="32">
        <v>2909</v>
      </c>
      <c r="BI165" s="32">
        <v>647</v>
      </c>
      <c r="BJ165" s="32">
        <v>8051</v>
      </c>
      <c r="BK165" s="32">
        <v>4046</v>
      </c>
      <c r="BL165" s="32">
        <v>4005</v>
      </c>
      <c r="BM165" s="32">
        <v>1778</v>
      </c>
      <c r="BN165" s="32">
        <v>4904</v>
      </c>
      <c r="BO165" s="32">
        <v>3890</v>
      </c>
      <c r="BP165" s="32">
        <v>725</v>
      </c>
      <c r="BQ165" s="32">
        <v>7350</v>
      </c>
      <c r="BR165" s="32">
        <v>1195</v>
      </c>
      <c r="BS165" s="32">
        <v>1657</v>
      </c>
      <c r="BT165" s="32">
        <v>5687</v>
      </c>
      <c r="BU165" s="32">
        <v>1592</v>
      </c>
      <c r="BV165" s="32">
        <v>688</v>
      </c>
      <c r="BW165" s="32">
        <v>5305</v>
      </c>
      <c r="BX165" s="32">
        <v>4943</v>
      </c>
      <c r="BY165" s="32">
        <v>231</v>
      </c>
      <c r="BZ165" s="32">
        <v>131</v>
      </c>
      <c r="CA165" s="32">
        <v>1999</v>
      </c>
      <c r="CB165" s="32">
        <v>30596</v>
      </c>
      <c r="CC165" s="32">
        <v>28394</v>
      </c>
      <c r="CD165" s="32">
        <v>2202</v>
      </c>
      <c r="CE165" s="32">
        <v>5500</v>
      </c>
      <c r="CF165" s="32">
        <v>425</v>
      </c>
      <c r="CG165" s="32">
        <v>960</v>
      </c>
      <c r="CH165" s="32">
        <v>870</v>
      </c>
      <c r="CI165" s="32">
        <v>1214</v>
      </c>
      <c r="CJ165" s="32">
        <v>6709</v>
      </c>
      <c r="CK165" s="32">
        <v>850</v>
      </c>
      <c r="CL165" s="32">
        <v>58808</v>
      </c>
      <c r="CM165" s="32">
        <v>14096</v>
      </c>
      <c r="CN165" s="32">
        <v>12100</v>
      </c>
      <c r="CO165" s="32">
        <v>322</v>
      </c>
      <c r="CP165" s="32">
        <v>1674</v>
      </c>
      <c r="CQ165" s="32">
        <v>1194</v>
      </c>
      <c r="CR165" s="32">
        <v>8549</v>
      </c>
      <c r="CS165" s="32">
        <v>2366</v>
      </c>
      <c r="CT165" s="32">
        <v>657</v>
      </c>
      <c r="CU165" s="32">
        <v>406</v>
      </c>
      <c r="CV165" s="32">
        <v>271</v>
      </c>
      <c r="CW165" s="32">
        <v>3279</v>
      </c>
      <c r="CX165" s="32">
        <v>4565</v>
      </c>
      <c r="CY165" s="32">
        <v>1640</v>
      </c>
    </row>
    <row r="166" spans="1:105" x14ac:dyDescent="0.2">
      <c r="A166" s="48" t="s">
        <v>88</v>
      </c>
      <c r="B166" s="2"/>
      <c r="C166" s="196"/>
      <c r="D166" s="177">
        <v>0</v>
      </c>
      <c r="E166" s="227">
        <v>0.64</v>
      </c>
      <c r="F166" s="177">
        <v>77</v>
      </c>
      <c r="G166" s="177">
        <v>65</v>
      </c>
      <c r="H166" s="177">
        <v>41</v>
      </c>
      <c r="I166" s="177">
        <v>69.61</v>
      </c>
      <c r="J166" s="177">
        <v>71.55</v>
      </c>
      <c r="K166" s="177">
        <v>71.34</v>
      </c>
      <c r="L166" s="177">
        <v>0</v>
      </c>
      <c r="M166" s="177">
        <v>70.650000000000006</v>
      </c>
      <c r="N166" s="177">
        <v>69.819999999999993</v>
      </c>
      <c r="O166" s="177">
        <v>75</v>
      </c>
      <c r="P166" s="177">
        <v>0</v>
      </c>
      <c r="Q166" s="177">
        <v>0</v>
      </c>
      <c r="R166" s="177">
        <v>66.400000000000006</v>
      </c>
      <c r="S166" s="177">
        <v>0</v>
      </c>
      <c r="T166" s="177">
        <v>82.2</v>
      </c>
      <c r="U166" s="177">
        <v>0.68</v>
      </c>
      <c r="V166" s="177">
        <v>0</v>
      </c>
      <c r="W166" s="177">
        <v>67.3</v>
      </c>
      <c r="X166" s="177">
        <v>88.9</v>
      </c>
      <c r="Y166" s="177">
        <v>58.71</v>
      </c>
      <c r="Z166" s="177">
        <v>70.099999999999994</v>
      </c>
      <c r="AA166" s="177">
        <v>1</v>
      </c>
      <c r="AB166" s="177">
        <v>0</v>
      </c>
      <c r="AC166" s="177">
        <v>0</v>
      </c>
      <c r="AD166" s="177">
        <v>0</v>
      </c>
      <c r="AE166" s="177">
        <v>0</v>
      </c>
      <c r="AF166" s="177">
        <v>66.069999999999993</v>
      </c>
      <c r="AG166" s="177">
        <v>0</v>
      </c>
      <c r="AH166" s="177">
        <v>0</v>
      </c>
      <c r="AI166" s="177">
        <v>0</v>
      </c>
      <c r="AJ166" s="177">
        <v>70.47</v>
      </c>
      <c r="AK166" s="177">
        <v>0</v>
      </c>
      <c r="AL166" s="177">
        <v>0</v>
      </c>
      <c r="AM166" s="177">
        <v>0</v>
      </c>
      <c r="AN166" s="177">
        <v>76.34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77">
        <v>0</v>
      </c>
      <c r="AV166" s="227">
        <v>0.72</v>
      </c>
      <c r="AW166" s="177">
        <v>39.299999999999997</v>
      </c>
      <c r="AX166" s="177">
        <v>74.8</v>
      </c>
      <c r="AY166" s="177">
        <v>74</v>
      </c>
      <c r="AZ166" s="177">
        <v>72.5</v>
      </c>
      <c r="BA166" s="177" t="s">
        <v>91</v>
      </c>
      <c r="BB166" s="177">
        <v>0</v>
      </c>
      <c r="BC166" s="177">
        <v>70.900000000000006</v>
      </c>
      <c r="BD166" s="177">
        <v>67.92</v>
      </c>
      <c r="BE166" s="177">
        <v>87</v>
      </c>
      <c r="BF166" s="177">
        <v>0</v>
      </c>
      <c r="BG166" s="177">
        <v>0</v>
      </c>
      <c r="BH166" s="177">
        <v>0</v>
      </c>
      <c r="BI166" s="177">
        <v>69.5</v>
      </c>
      <c r="BJ166" s="177">
        <v>0</v>
      </c>
      <c r="BK166" s="177">
        <v>0</v>
      </c>
      <c r="BL166" s="227">
        <v>0.83</v>
      </c>
      <c r="BM166" s="177">
        <v>66.8</v>
      </c>
      <c r="BN166" s="227">
        <v>0.69</v>
      </c>
      <c r="BO166" s="177">
        <v>0.56999999999999995</v>
      </c>
      <c r="BP166" s="177">
        <v>0</v>
      </c>
      <c r="BQ166" s="177">
        <v>71.599999999999994</v>
      </c>
      <c r="BR166" s="177">
        <v>0</v>
      </c>
      <c r="BS166" s="177">
        <v>68.7</v>
      </c>
      <c r="BT166" s="177">
        <v>0</v>
      </c>
      <c r="BU166" s="177">
        <v>61.5</v>
      </c>
      <c r="BV166" s="177">
        <v>68.06</v>
      </c>
      <c r="BW166" s="177">
        <v>0</v>
      </c>
      <c r="BX166" s="177">
        <v>72.819999999999993</v>
      </c>
      <c r="BY166" s="177">
        <v>69.540000000000006</v>
      </c>
      <c r="BZ166" s="177">
        <v>67.989999999999995</v>
      </c>
      <c r="CA166" s="177">
        <v>52</v>
      </c>
      <c r="CB166" s="177">
        <v>66.81</v>
      </c>
      <c r="CC166" s="177">
        <v>66.81</v>
      </c>
      <c r="CD166" s="177">
        <v>67.069999999999993</v>
      </c>
      <c r="CE166" s="177">
        <v>75.099999999999994</v>
      </c>
      <c r="CF166" s="177">
        <v>69</v>
      </c>
      <c r="CG166" s="177">
        <v>0</v>
      </c>
      <c r="CH166" s="177">
        <v>8.66</v>
      </c>
      <c r="CI166" s="177">
        <v>0</v>
      </c>
      <c r="CJ166" s="177">
        <v>73.97</v>
      </c>
      <c r="CK166" s="177">
        <v>0</v>
      </c>
      <c r="CL166" s="177">
        <v>74.510000000000005</v>
      </c>
      <c r="CM166" s="177">
        <v>0</v>
      </c>
      <c r="CN166" s="177">
        <v>72.2</v>
      </c>
      <c r="CO166" s="177">
        <v>72</v>
      </c>
      <c r="CP166" s="227">
        <v>0.01</v>
      </c>
      <c r="CQ166" s="177">
        <v>0</v>
      </c>
      <c r="CR166" s="177">
        <v>0</v>
      </c>
      <c r="CS166" s="227">
        <v>0.81</v>
      </c>
      <c r="CT166" s="177">
        <v>77.06</v>
      </c>
      <c r="CU166" s="177">
        <v>75.650000000000006</v>
      </c>
      <c r="CV166" s="177">
        <v>0</v>
      </c>
      <c r="CW166" s="177">
        <v>0</v>
      </c>
      <c r="CX166" s="177">
        <v>69.7</v>
      </c>
      <c r="CY166" s="177">
        <v>0</v>
      </c>
      <c r="CZ166" s="24"/>
      <c r="DA166" s="24"/>
    </row>
    <row r="167" spans="1:105" s="50" customFormat="1" ht="48" customHeight="1" x14ac:dyDescent="0.2">
      <c r="A167" s="49" t="s">
        <v>314</v>
      </c>
      <c r="C167" s="209"/>
      <c r="D167" s="178" t="s">
        <v>605</v>
      </c>
      <c r="E167" s="178" t="s">
        <v>606</v>
      </c>
      <c r="F167" s="179" t="s">
        <v>607</v>
      </c>
      <c r="G167" s="178" t="s">
        <v>608</v>
      </c>
      <c r="H167" s="178" t="s">
        <v>477</v>
      </c>
      <c r="I167" s="178" t="s">
        <v>609</v>
      </c>
      <c r="J167" s="178" t="s">
        <v>610</v>
      </c>
      <c r="K167" s="178" t="s">
        <v>559</v>
      </c>
      <c r="L167" s="178" t="s">
        <v>481</v>
      </c>
      <c r="M167" s="178" t="s">
        <v>611</v>
      </c>
      <c r="N167" s="178" t="s">
        <v>483</v>
      </c>
      <c r="O167" s="178" t="s">
        <v>612</v>
      </c>
      <c r="P167" s="178" t="s">
        <v>485</v>
      </c>
      <c r="Q167" s="178" t="s">
        <v>315</v>
      </c>
      <c r="R167" s="178" t="s">
        <v>560</v>
      </c>
      <c r="S167" s="178" t="s">
        <v>613</v>
      </c>
      <c r="T167" s="178" t="s">
        <v>614</v>
      </c>
      <c r="U167" s="178" t="s">
        <v>490</v>
      </c>
      <c r="V167" s="178" t="s">
        <v>491</v>
      </c>
      <c r="W167" s="178" t="s">
        <v>615</v>
      </c>
      <c r="X167" s="178" t="s">
        <v>616</v>
      </c>
      <c r="Y167" s="178" t="s">
        <v>494</v>
      </c>
      <c r="Z167" s="178" t="s">
        <v>564</v>
      </c>
      <c r="AA167" s="178" t="s">
        <v>617</v>
      </c>
      <c r="AB167" s="178">
        <v>0</v>
      </c>
      <c r="AC167" s="178">
        <v>0</v>
      </c>
      <c r="AD167" s="178" t="s">
        <v>618</v>
      </c>
      <c r="AE167" s="178" t="s">
        <v>566</v>
      </c>
      <c r="AF167" s="178" t="s">
        <v>619</v>
      </c>
      <c r="AG167" s="179">
        <v>0</v>
      </c>
      <c r="AH167" s="178" t="s">
        <v>499</v>
      </c>
      <c r="AI167" s="178" t="s">
        <v>500</v>
      </c>
      <c r="AJ167" s="178" t="s">
        <v>620</v>
      </c>
      <c r="AK167" s="178" t="s">
        <v>621</v>
      </c>
      <c r="AL167" s="178" t="s">
        <v>568</v>
      </c>
      <c r="AM167" s="178">
        <v>0</v>
      </c>
      <c r="AN167" s="178" t="s">
        <v>504</v>
      </c>
      <c r="AO167" s="178" t="s">
        <v>622</v>
      </c>
      <c r="AP167" s="178" t="s">
        <v>506</v>
      </c>
      <c r="AQ167" s="178" t="s">
        <v>623</v>
      </c>
      <c r="AR167" s="178" t="s">
        <v>624</v>
      </c>
      <c r="AS167" s="178">
        <v>0</v>
      </c>
      <c r="AT167" s="178" t="s">
        <v>571</v>
      </c>
      <c r="AU167" s="178" t="s">
        <v>509</v>
      </c>
      <c r="AV167" s="178" t="s">
        <v>625</v>
      </c>
      <c r="AW167" s="178" t="s">
        <v>574</v>
      </c>
      <c r="AX167" s="178" t="s">
        <v>288</v>
      </c>
      <c r="AY167" s="178" t="s">
        <v>626</v>
      </c>
      <c r="AZ167" s="178" t="s">
        <v>627</v>
      </c>
      <c r="BA167" s="178" t="s">
        <v>628</v>
      </c>
      <c r="BB167" s="178" t="s">
        <v>629</v>
      </c>
      <c r="BC167" s="178" t="s">
        <v>630</v>
      </c>
      <c r="BD167" s="178" t="s">
        <v>631</v>
      </c>
      <c r="BE167" s="178" t="s">
        <v>632</v>
      </c>
      <c r="BF167" s="178" t="s">
        <v>520</v>
      </c>
      <c r="BG167" s="178">
        <v>0</v>
      </c>
      <c r="BH167" s="178" t="s">
        <v>633</v>
      </c>
      <c r="BI167" s="178">
        <v>480008320044000</v>
      </c>
      <c r="BJ167" s="178">
        <v>0</v>
      </c>
      <c r="BK167" s="178" t="s">
        <v>634</v>
      </c>
      <c r="BL167" s="178" t="s">
        <v>582</v>
      </c>
      <c r="BM167" s="178" t="s">
        <v>635</v>
      </c>
      <c r="BN167" s="178" t="s">
        <v>636</v>
      </c>
      <c r="BO167" s="178" t="s">
        <v>637</v>
      </c>
      <c r="BP167" s="178" t="s">
        <v>638</v>
      </c>
      <c r="BQ167" s="178" t="s">
        <v>639</v>
      </c>
      <c r="BR167" s="178" t="s">
        <v>640</v>
      </c>
      <c r="BS167" s="178" t="s">
        <v>528</v>
      </c>
      <c r="BT167" s="178" t="s">
        <v>641</v>
      </c>
      <c r="BU167" s="178" t="s">
        <v>530</v>
      </c>
      <c r="BV167" s="178" t="s">
        <v>642</v>
      </c>
      <c r="BW167" s="179">
        <v>0</v>
      </c>
      <c r="BX167" s="178" t="s">
        <v>643</v>
      </c>
      <c r="BY167" s="178" t="s">
        <v>644</v>
      </c>
      <c r="BZ167" s="178" t="s">
        <v>532</v>
      </c>
      <c r="CA167" s="178" t="s">
        <v>535</v>
      </c>
      <c r="CB167" s="178">
        <v>0</v>
      </c>
      <c r="CC167" s="178" t="s">
        <v>536</v>
      </c>
      <c r="CD167" s="178" t="s">
        <v>645</v>
      </c>
      <c r="CE167" s="178" t="s">
        <v>646</v>
      </c>
      <c r="CF167" s="178" t="s">
        <v>647</v>
      </c>
      <c r="CG167" s="178" t="s">
        <v>539</v>
      </c>
      <c r="CH167" s="178" t="s">
        <v>648</v>
      </c>
      <c r="CI167" s="178" t="s">
        <v>541</v>
      </c>
      <c r="CJ167" s="178" t="s">
        <v>542</v>
      </c>
      <c r="CK167" s="178" t="s">
        <v>593</v>
      </c>
      <c r="CL167" s="178" t="s">
        <v>594</v>
      </c>
      <c r="CM167" s="179">
        <v>0</v>
      </c>
      <c r="CN167" s="178" t="s">
        <v>649</v>
      </c>
      <c r="CO167" s="178" t="s">
        <v>1</v>
      </c>
      <c r="CP167" s="178" t="s">
        <v>287</v>
      </c>
      <c r="CQ167" s="178" t="s">
        <v>597</v>
      </c>
      <c r="CR167" s="178" t="s">
        <v>650</v>
      </c>
      <c r="CS167" s="178" t="s">
        <v>599</v>
      </c>
      <c r="CT167" s="178" t="s">
        <v>549</v>
      </c>
      <c r="CU167" s="178" t="s">
        <v>651</v>
      </c>
      <c r="CV167" s="178" t="s">
        <v>652</v>
      </c>
      <c r="CW167" s="178" t="s">
        <v>603</v>
      </c>
      <c r="CX167" s="178" t="s">
        <v>553</v>
      </c>
      <c r="CY167" s="178" t="s">
        <v>653</v>
      </c>
      <c r="CZ167" s="51"/>
      <c r="DA167" s="51"/>
    </row>
    <row r="168" spans="1:105" s="50" customFormat="1" ht="12.75" customHeight="1" x14ac:dyDescent="0.2">
      <c r="A168" s="49"/>
      <c r="C168" s="209"/>
      <c r="D168" s="178">
        <v>0</v>
      </c>
      <c r="E168" s="178">
        <v>0</v>
      </c>
      <c r="F168" s="179">
        <v>0</v>
      </c>
      <c r="G168" s="178">
        <v>0</v>
      </c>
      <c r="H168" s="178">
        <v>0</v>
      </c>
      <c r="I168" s="178">
        <v>0</v>
      </c>
      <c r="J168" s="178">
        <v>0</v>
      </c>
      <c r="K168" s="178">
        <v>0</v>
      </c>
      <c r="L168" s="178">
        <v>0</v>
      </c>
      <c r="M168" s="178">
        <v>0</v>
      </c>
      <c r="N168" s="178">
        <v>0</v>
      </c>
      <c r="O168" s="178">
        <v>0</v>
      </c>
      <c r="P168" s="178">
        <v>0</v>
      </c>
      <c r="Q168" s="178">
        <v>0</v>
      </c>
      <c r="R168" s="178">
        <v>0</v>
      </c>
      <c r="S168" s="178">
        <v>0</v>
      </c>
      <c r="T168" s="178">
        <v>0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  <c r="Z168" s="178">
        <v>0</v>
      </c>
      <c r="AA168" s="178">
        <v>0</v>
      </c>
      <c r="AB168" s="178">
        <v>0</v>
      </c>
      <c r="AC168" s="178">
        <v>0</v>
      </c>
      <c r="AD168" s="178">
        <v>0</v>
      </c>
      <c r="AE168" s="178">
        <v>0</v>
      </c>
      <c r="AF168" s="178">
        <v>0</v>
      </c>
      <c r="AG168" s="179">
        <v>0</v>
      </c>
      <c r="AH168" s="178">
        <v>0</v>
      </c>
      <c r="AI168" s="178">
        <v>0</v>
      </c>
      <c r="AJ168" s="178">
        <v>0</v>
      </c>
      <c r="AK168" s="178">
        <v>0</v>
      </c>
      <c r="AL168" s="178">
        <v>0</v>
      </c>
      <c r="AM168" s="178">
        <v>0</v>
      </c>
      <c r="AN168" s="178">
        <v>0</v>
      </c>
      <c r="AO168" s="178">
        <v>0</v>
      </c>
      <c r="AP168" s="178">
        <v>0</v>
      </c>
      <c r="AQ168" s="178">
        <v>0</v>
      </c>
      <c r="AR168" s="178">
        <v>0</v>
      </c>
      <c r="AS168" s="178">
        <v>0</v>
      </c>
      <c r="AT168" s="178">
        <v>0</v>
      </c>
      <c r="AU168" s="178">
        <v>0</v>
      </c>
      <c r="AV168" s="178">
        <v>0</v>
      </c>
      <c r="AW168" s="178">
        <v>0</v>
      </c>
      <c r="AX168" s="178">
        <v>0</v>
      </c>
      <c r="AY168" s="178">
        <v>0</v>
      </c>
      <c r="AZ168" s="178">
        <v>0</v>
      </c>
      <c r="BA168" s="178">
        <v>0</v>
      </c>
      <c r="BB168" s="178">
        <v>0</v>
      </c>
      <c r="BC168" s="178">
        <v>0</v>
      </c>
      <c r="BD168" s="178">
        <v>0</v>
      </c>
      <c r="BE168" s="178">
        <v>0</v>
      </c>
      <c r="BF168" s="178">
        <v>0</v>
      </c>
      <c r="BG168" s="178">
        <v>0</v>
      </c>
      <c r="BH168" s="178">
        <v>0</v>
      </c>
      <c r="BI168" s="178">
        <v>0</v>
      </c>
      <c r="BJ168" s="178">
        <v>0</v>
      </c>
      <c r="BK168" s="178">
        <v>0</v>
      </c>
      <c r="BL168" s="178">
        <v>0</v>
      </c>
      <c r="BM168" s="178">
        <v>0</v>
      </c>
      <c r="BN168" s="178">
        <v>0</v>
      </c>
      <c r="BO168" s="178">
        <v>0</v>
      </c>
      <c r="BP168" s="178">
        <v>0</v>
      </c>
      <c r="BQ168" s="178">
        <v>0</v>
      </c>
      <c r="BR168" s="178">
        <v>0</v>
      </c>
      <c r="BS168" s="178">
        <v>0</v>
      </c>
      <c r="BT168" s="178">
        <v>0</v>
      </c>
      <c r="BU168" s="178">
        <v>0</v>
      </c>
      <c r="BV168" s="178">
        <v>0</v>
      </c>
      <c r="BW168" s="179">
        <v>0</v>
      </c>
      <c r="BX168" s="178">
        <v>0</v>
      </c>
      <c r="BY168" s="178">
        <v>0</v>
      </c>
      <c r="BZ168" s="178">
        <v>0</v>
      </c>
      <c r="CA168" s="178">
        <v>0</v>
      </c>
      <c r="CB168" s="178">
        <v>0</v>
      </c>
      <c r="CC168" s="178">
        <v>0</v>
      </c>
      <c r="CD168" s="178">
        <v>0</v>
      </c>
      <c r="CE168" s="178">
        <v>0</v>
      </c>
      <c r="CF168" s="178">
        <v>0</v>
      </c>
      <c r="CG168" s="178">
        <v>0</v>
      </c>
      <c r="CH168" s="178">
        <v>0</v>
      </c>
      <c r="CI168" s="178">
        <v>0</v>
      </c>
      <c r="CJ168" s="178">
        <v>0</v>
      </c>
      <c r="CK168" s="178">
        <v>0</v>
      </c>
      <c r="CL168" s="178">
        <v>0</v>
      </c>
      <c r="CM168" s="179">
        <v>0</v>
      </c>
      <c r="CN168" s="178">
        <v>0</v>
      </c>
      <c r="CO168" s="178">
        <v>0</v>
      </c>
      <c r="CP168" s="178">
        <v>0</v>
      </c>
      <c r="CQ168" s="178">
        <v>0</v>
      </c>
      <c r="CR168" s="178">
        <v>0</v>
      </c>
      <c r="CS168" s="178">
        <v>0</v>
      </c>
      <c r="CT168" s="178">
        <v>0</v>
      </c>
      <c r="CU168" s="178">
        <v>0</v>
      </c>
      <c r="CV168" s="178">
        <v>0</v>
      </c>
      <c r="CW168" s="178">
        <v>0</v>
      </c>
      <c r="CX168" s="178">
        <v>0</v>
      </c>
      <c r="CY168" s="178">
        <v>0</v>
      </c>
      <c r="CZ168" s="51"/>
      <c r="DA168" s="51"/>
    </row>
    <row r="169" spans="1:105" s="4" customFormat="1" x14ac:dyDescent="0.2">
      <c r="A169" s="42" t="s">
        <v>11</v>
      </c>
      <c r="C169" s="210"/>
      <c r="D169" s="174">
        <v>101324</v>
      </c>
      <c r="E169" s="174">
        <v>11780010</v>
      </c>
      <c r="F169" s="174">
        <v>2573778</v>
      </c>
      <c r="G169" s="174">
        <v>973769.74</v>
      </c>
      <c r="H169" s="174">
        <v>2484370</v>
      </c>
      <c r="I169" s="174">
        <v>4257060.33</v>
      </c>
      <c r="J169" s="174">
        <v>15814852</v>
      </c>
      <c r="K169" s="174">
        <v>596695.59</v>
      </c>
      <c r="L169" s="174">
        <v>1702</v>
      </c>
      <c r="M169" s="174">
        <v>3134430</v>
      </c>
      <c r="N169" s="174">
        <v>25192</v>
      </c>
      <c r="O169" s="174">
        <v>637632.23</v>
      </c>
      <c r="P169" s="174">
        <v>159051</v>
      </c>
      <c r="Q169" s="174">
        <v>6920</v>
      </c>
      <c r="R169" s="174">
        <v>467078.64</v>
      </c>
      <c r="S169" s="174">
        <v>40305532</v>
      </c>
      <c r="T169" s="174">
        <v>17134598</v>
      </c>
      <c r="U169" s="174">
        <v>1418047.2</v>
      </c>
      <c r="V169" s="174">
        <v>211818</v>
      </c>
      <c r="W169" s="174">
        <v>1294943.07</v>
      </c>
      <c r="X169" s="174">
        <v>2518786.13</v>
      </c>
      <c r="Y169" s="174">
        <v>4296122.4400000004</v>
      </c>
      <c r="Z169" s="174">
        <v>87334.399999999994</v>
      </c>
      <c r="AA169" s="244">
        <v>0</v>
      </c>
      <c r="AB169" s="244">
        <v>0</v>
      </c>
      <c r="AC169" s="174">
        <v>4588505.3600000003</v>
      </c>
      <c r="AD169" s="174">
        <v>4588505.3600000003</v>
      </c>
      <c r="AE169" s="244">
        <v>0</v>
      </c>
      <c r="AF169" s="174">
        <v>952778.5</v>
      </c>
      <c r="AG169" s="174">
        <v>6779151</v>
      </c>
      <c r="AH169" s="174">
        <v>6759151</v>
      </c>
      <c r="AI169" s="174">
        <v>20000</v>
      </c>
      <c r="AJ169" s="174">
        <v>586071.74</v>
      </c>
      <c r="AK169" s="174">
        <v>2228019</v>
      </c>
      <c r="AL169" s="174">
        <v>135450.07</v>
      </c>
      <c r="AM169" s="174">
        <v>23503157.240000002</v>
      </c>
      <c r="AN169" s="174">
        <v>17594576</v>
      </c>
      <c r="AO169" s="174">
        <v>5908581.2400000002</v>
      </c>
      <c r="AP169" s="174">
        <v>122707.49</v>
      </c>
      <c r="AQ169" s="174">
        <v>23636.25</v>
      </c>
      <c r="AR169" s="174">
        <v>18344338</v>
      </c>
      <c r="AS169" s="32">
        <v>268093253.31</v>
      </c>
      <c r="AT169" s="174">
        <v>268000000</v>
      </c>
      <c r="AU169" s="174">
        <v>93253.31</v>
      </c>
      <c r="AV169" s="174">
        <v>31500913</v>
      </c>
      <c r="AW169" s="174">
        <v>831533.95</v>
      </c>
      <c r="AX169" s="174">
        <v>331580</v>
      </c>
      <c r="AY169" s="174">
        <v>3628553.13</v>
      </c>
      <c r="AZ169" s="174">
        <v>12325157</v>
      </c>
      <c r="BA169" s="174">
        <v>262133</v>
      </c>
      <c r="BB169" s="174">
        <v>1502046.92</v>
      </c>
      <c r="BC169" s="174">
        <v>19046343</v>
      </c>
      <c r="BD169" s="174">
        <v>273591</v>
      </c>
      <c r="BE169" s="174">
        <v>291411.56</v>
      </c>
      <c r="BF169" s="174">
        <v>4810757</v>
      </c>
      <c r="BG169" s="32">
        <v>1942999.39</v>
      </c>
      <c r="BH169" s="174">
        <v>1793159.46</v>
      </c>
      <c r="BI169" s="174">
        <v>149839.93</v>
      </c>
      <c r="BJ169" s="174">
        <v>6791920</v>
      </c>
      <c r="BK169" s="174">
        <v>4477491</v>
      </c>
      <c r="BL169" s="174">
        <v>2314429</v>
      </c>
      <c r="BM169" s="174">
        <v>1652856.35</v>
      </c>
      <c r="BN169" s="174">
        <v>5917050</v>
      </c>
      <c r="BO169" s="174">
        <v>1835771</v>
      </c>
      <c r="BP169" s="174">
        <v>55726.3</v>
      </c>
      <c r="BQ169" s="174">
        <v>8530376</v>
      </c>
      <c r="BR169" s="174">
        <v>942854.81</v>
      </c>
      <c r="BS169" s="174">
        <v>974127</v>
      </c>
      <c r="BT169" s="174">
        <v>4029764.02</v>
      </c>
      <c r="BU169" s="174">
        <v>642931.51</v>
      </c>
      <c r="BV169" s="174">
        <v>191526.27</v>
      </c>
      <c r="BW169" s="174">
        <v>2698415</v>
      </c>
      <c r="BX169" s="174">
        <v>2419543</v>
      </c>
      <c r="BY169" s="174">
        <v>241415</v>
      </c>
      <c r="BZ169" s="174">
        <v>37457</v>
      </c>
      <c r="CA169" s="174">
        <v>360687.5</v>
      </c>
      <c r="CB169" s="174">
        <v>33509945.039999999</v>
      </c>
      <c r="CC169" s="174">
        <v>32018576</v>
      </c>
      <c r="CD169" s="174">
        <v>1491369.04</v>
      </c>
      <c r="CE169" s="174">
        <v>2228519</v>
      </c>
      <c r="CF169" s="174">
        <v>508993</v>
      </c>
      <c r="CG169" s="174">
        <v>233282</v>
      </c>
      <c r="CH169" s="174">
        <v>422550.42</v>
      </c>
      <c r="CI169" s="174">
        <v>2211503.5299999998</v>
      </c>
      <c r="CJ169" s="174">
        <v>6793028</v>
      </c>
      <c r="CK169" s="174">
        <v>425329</v>
      </c>
      <c r="CL169" s="174">
        <v>166919710</v>
      </c>
      <c r="CM169" s="174">
        <v>9409207.870000001</v>
      </c>
      <c r="CN169" s="174">
        <v>8196563</v>
      </c>
      <c r="CO169" s="174">
        <v>91712</v>
      </c>
      <c r="CP169" s="174">
        <v>1120932.8700000001</v>
      </c>
      <c r="CQ169" s="174">
        <v>505052</v>
      </c>
      <c r="CR169" s="174">
        <v>10844093</v>
      </c>
      <c r="CS169" s="174">
        <v>1242403</v>
      </c>
      <c r="CT169" s="174">
        <v>168808.79</v>
      </c>
      <c r="CU169" s="244">
        <v>0</v>
      </c>
      <c r="CV169" s="244">
        <v>0</v>
      </c>
      <c r="CW169" s="174">
        <v>1111288</v>
      </c>
      <c r="CX169" s="174">
        <v>3074375</v>
      </c>
      <c r="CY169" s="174">
        <v>1462953.82</v>
      </c>
      <c r="CZ169" s="14"/>
      <c r="DA169" s="14"/>
    </row>
    <row r="170" spans="1:105" x14ac:dyDescent="0.2">
      <c r="A170" s="2"/>
      <c r="B170" s="2"/>
      <c r="C170" s="196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</row>
    <row r="171" spans="1:105" x14ac:dyDescent="0.2">
      <c r="B171" s="7"/>
      <c r="C171" s="206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</row>
    <row r="172" spans="1:105" x14ac:dyDescent="0.2">
      <c r="A172" s="3" t="s">
        <v>208</v>
      </c>
      <c r="B172" s="7"/>
      <c r="C172" s="206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</row>
    <row r="173" spans="1:105" s="11" customFormat="1" x14ac:dyDescent="0.2">
      <c r="A173" s="1" t="s">
        <v>106</v>
      </c>
      <c r="B173" s="7"/>
      <c r="C173" s="206"/>
      <c r="D173" s="177">
        <v>1</v>
      </c>
      <c r="E173" s="177">
        <v>1</v>
      </c>
      <c r="F173" s="177">
        <v>0.94790000000000008</v>
      </c>
      <c r="G173" s="177">
        <v>1</v>
      </c>
      <c r="H173" s="177">
        <v>6.8099999999999994E-2</v>
      </c>
      <c r="I173" s="177">
        <v>0.95239999999999991</v>
      </c>
      <c r="J173" s="177">
        <v>0.89879999999999993</v>
      </c>
      <c r="K173" s="177">
        <v>0.93059999999999998</v>
      </c>
      <c r="L173" s="177">
        <v>1</v>
      </c>
      <c r="M173" s="177">
        <v>0.93810000000000004</v>
      </c>
      <c r="N173" s="177">
        <v>1</v>
      </c>
      <c r="O173" s="177">
        <v>1</v>
      </c>
      <c r="P173" s="177">
        <v>1</v>
      </c>
      <c r="Q173" s="177">
        <v>1</v>
      </c>
      <c r="R173" s="177">
        <v>0.95279999999999998</v>
      </c>
      <c r="S173" s="177">
        <v>0.96040000000000003</v>
      </c>
      <c r="T173" s="177">
        <v>0.98159999999999992</v>
      </c>
      <c r="U173" s="177">
        <v>1</v>
      </c>
      <c r="V173" s="177">
        <v>0.9</v>
      </c>
      <c r="W173" s="177">
        <v>0.92110000000000003</v>
      </c>
      <c r="X173" s="177">
        <v>0.97939999999999994</v>
      </c>
      <c r="Y173" s="177">
        <v>1</v>
      </c>
      <c r="Z173" s="177">
        <v>1</v>
      </c>
      <c r="AA173" s="177">
        <v>1</v>
      </c>
      <c r="AB173" s="177">
        <v>0.8014</v>
      </c>
      <c r="AC173" s="177"/>
      <c r="AD173" s="177">
        <v>1</v>
      </c>
      <c r="AE173" s="177">
        <v>1</v>
      </c>
      <c r="AF173" s="177">
        <v>1</v>
      </c>
      <c r="AG173" s="177">
        <v>1</v>
      </c>
      <c r="AH173" s="177">
        <v>1</v>
      </c>
      <c r="AI173" s="177">
        <v>1</v>
      </c>
      <c r="AJ173" s="177">
        <v>0.90529999999999999</v>
      </c>
      <c r="AK173" s="177">
        <v>1</v>
      </c>
      <c r="AL173" s="177">
        <v>1</v>
      </c>
      <c r="AM173" s="177">
        <v>0.97156398104265407</v>
      </c>
      <c r="AN173" s="177">
        <v>0.96609999999999996</v>
      </c>
      <c r="AO173" s="177">
        <v>1</v>
      </c>
      <c r="AP173" s="177">
        <v>1</v>
      </c>
      <c r="AQ173" s="177">
        <v>1</v>
      </c>
      <c r="AR173" s="177">
        <v>0.99959999999999993</v>
      </c>
      <c r="AS173" s="177"/>
      <c r="AT173" s="177">
        <v>0.98499999999999999</v>
      </c>
      <c r="AU173" s="177">
        <v>1</v>
      </c>
      <c r="AV173" s="177">
        <v>0.96360000000000001</v>
      </c>
      <c r="AW173" s="177">
        <v>0.97640000000000005</v>
      </c>
      <c r="AX173" s="177">
        <v>1</v>
      </c>
      <c r="AY173" s="177">
        <v>1</v>
      </c>
      <c r="AZ173" s="177">
        <v>0.93569999999999998</v>
      </c>
      <c r="BA173" s="177">
        <v>1</v>
      </c>
      <c r="BB173" s="177">
        <v>1</v>
      </c>
      <c r="BC173" s="177">
        <v>1</v>
      </c>
      <c r="BD173" s="177">
        <v>1</v>
      </c>
      <c r="BE173" s="177">
        <v>1</v>
      </c>
      <c r="BF173" s="177">
        <v>0.99900000000000011</v>
      </c>
      <c r="BG173" s="177"/>
      <c r="BH173" s="177">
        <v>1</v>
      </c>
      <c r="BI173" s="177">
        <v>1</v>
      </c>
      <c r="BJ173" s="177"/>
      <c r="BK173" s="177">
        <v>0.87730000000000008</v>
      </c>
      <c r="BL173" s="177">
        <v>0.90569999999999995</v>
      </c>
      <c r="BM173" s="177">
        <v>1</v>
      </c>
      <c r="BN173" s="177">
        <v>1</v>
      </c>
      <c r="BO173" s="177">
        <v>0.95290000000000008</v>
      </c>
      <c r="BP173" s="177">
        <v>1</v>
      </c>
      <c r="BQ173" s="177">
        <v>0.92400000000000004</v>
      </c>
      <c r="BR173" s="177">
        <v>1</v>
      </c>
      <c r="BS173" s="177"/>
      <c r="BT173" s="177">
        <v>1</v>
      </c>
      <c r="BU173" s="177">
        <v>1</v>
      </c>
      <c r="BV173" s="177">
        <v>1</v>
      </c>
      <c r="BW173" s="177">
        <v>1</v>
      </c>
      <c r="BX173" s="177">
        <v>1</v>
      </c>
      <c r="BY173" s="177">
        <v>1</v>
      </c>
      <c r="BZ173" s="177">
        <v>1</v>
      </c>
      <c r="CA173" s="177">
        <v>1</v>
      </c>
      <c r="CB173" s="177">
        <v>0.9725694756722727</v>
      </c>
      <c r="CC173" s="177"/>
      <c r="CD173" s="177">
        <v>0.95459999999999989</v>
      </c>
      <c r="CE173" s="177">
        <v>0.8698999999999999</v>
      </c>
      <c r="CF173" s="177">
        <v>1</v>
      </c>
      <c r="CG173" s="177">
        <v>1</v>
      </c>
      <c r="CH173" s="177">
        <v>1</v>
      </c>
      <c r="CI173" s="177">
        <v>0.98150000000000004</v>
      </c>
      <c r="CJ173" s="177">
        <v>0.94440000000000002</v>
      </c>
      <c r="CK173" s="177">
        <v>1</v>
      </c>
      <c r="CL173" s="177">
        <v>0.96709999999999996</v>
      </c>
      <c r="CM173" s="177">
        <v>0.97816801139060272</v>
      </c>
      <c r="CN173" s="177">
        <v>0.97629999999999995</v>
      </c>
      <c r="CO173" s="177">
        <v>1</v>
      </c>
      <c r="CP173" s="177">
        <v>1</v>
      </c>
      <c r="CQ173" s="177">
        <v>1</v>
      </c>
      <c r="CR173" s="177">
        <v>1</v>
      </c>
      <c r="CS173" s="177">
        <v>0.95920000000000005</v>
      </c>
      <c r="CT173" s="177">
        <v>1</v>
      </c>
      <c r="CU173" s="177">
        <v>1</v>
      </c>
      <c r="CV173" s="177">
        <v>1</v>
      </c>
      <c r="CW173" s="177">
        <v>0.95709999999999995</v>
      </c>
      <c r="CX173" s="177">
        <v>1</v>
      </c>
      <c r="CY173" s="177">
        <v>1</v>
      </c>
      <c r="CZ173" s="21"/>
      <c r="DA173" s="21"/>
    </row>
    <row r="174" spans="1:105" s="11" customFormat="1" x14ac:dyDescent="0.2">
      <c r="A174" s="1" t="s">
        <v>107</v>
      </c>
      <c r="B174" s="7"/>
      <c r="C174" s="206"/>
      <c r="D174" s="177"/>
      <c r="E174" s="177">
        <v>1</v>
      </c>
      <c r="F174" s="177"/>
      <c r="G174" s="177">
        <v>1</v>
      </c>
      <c r="H174" s="177">
        <v>1</v>
      </c>
      <c r="I174" s="177"/>
      <c r="J174" s="177"/>
      <c r="K174" s="177"/>
      <c r="L174" s="177"/>
      <c r="M174" s="177"/>
      <c r="N174" s="177"/>
      <c r="O174" s="177">
        <v>1</v>
      </c>
      <c r="P174" s="177"/>
      <c r="Q174" s="177"/>
      <c r="R174" s="177"/>
      <c r="S174" s="177">
        <v>1</v>
      </c>
      <c r="T174" s="177">
        <v>1</v>
      </c>
      <c r="U174" s="177">
        <v>1</v>
      </c>
      <c r="V174" s="177"/>
      <c r="W174" s="177"/>
      <c r="X174" s="177"/>
      <c r="Y174" s="177">
        <v>1</v>
      </c>
      <c r="Z174" s="177">
        <v>1</v>
      </c>
      <c r="AA174" s="177"/>
      <c r="AB174" s="177"/>
      <c r="AC174" s="177"/>
      <c r="AD174" s="177"/>
      <c r="AE174" s="177"/>
      <c r="AF174" s="177">
        <v>0</v>
      </c>
      <c r="AG174" s="177">
        <v>1</v>
      </c>
      <c r="AH174" s="177">
        <v>1</v>
      </c>
      <c r="AI174" s="177"/>
      <c r="AJ174" s="177">
        <v>1</v>
      </c>
      <c r="AK174" s="177"/>
      <c r="AL174" s="177"/>
      <c r="AM174" s="177">
        <v>1</v>
      </c>
      <c r="AN174" s="177">
        <v>1</v>
      </c>
      <c r="AO174" s="177"/>
      <c r="AP174" s="177"/>
      <c r="AQ174" s="177"/>
      <c r="AR174" s="177">
        <v>0.99010000000000009</v>
      </c>
      <c r="AS174" s="177"/>
      <c r="AT174" s="177"/>
      <c r="AU174" s="177"/>
      <c r="AV174" s="177">
        <v>1</v>
      </c>
      <c r="AW174" s="177">
        <v>0</v>
      </c>
      <c r="AX174" s="177">
        <v>1</v>
      </c>
      <c r="AY174" s="177">
        <v>1</v>
      </c>
      <c r="AZ174" s="177">
        <v>1</v>
      </c>
      <c r="BA174" s="177">
        <v>1</v>
      </c>
      <c r="BB174" s="177">
        <v>1</v>
      </c>
      <c r="BC174" s="177">
        <v>1</v>
      </c>
      <c r="BD174" s="177"/>
      <c r="BE174" s="177">
        <v>1</v>
      </c>
      <c r="BF174" s="177">
        <v>1</v>
      </c>
      <c r="BG174" s="177"/>
      <c r="BH174" s="177">
        <v>1</v>
      </c>
      <c r="BI174" s="177"/>
      <c r="BJ174" s="177"/>
      <c r="BK174" s="177">
        <v>0.95450000000000002</v>
      </c>
      <c r="BL174" s="177">
        <v>0.90480000000000005</v>
      </c>
      <c r="BM174" s="177"/>
      <c r="BN174" s="177">
        <v>1</v>
      </c>
      <c r="BO174" s="177">
        <v>1</v>
      </c>
      <c r="BP174" s="177">
        <v>1</v>
      </c>
      <c r="BQ174" s="177"/>
      <c r="BR174" s="177">
        <v>1</v>
      </c>
      <c r="BS174" s="177"/>
      <c r="BT174" s="177">
        <v>0</v>
      </c>
      <c r="BU174" s="177"/>
      <c r="BV174" s="177">
        <v>1</v>
      </c>
      <c r="BW174" s="177">
        <v>1</v>
      </c>
      <c r="BX174" s="177">
        <v>1</v>
      </c>
      <c r="BY174" s="177"/>
      <c r="BZ174" s="177"/>
      <c r="CA174" s="177"/>
      <c r="CB174" s="177">
        <v>1</v>
      </c>
      <c r="CC174" s="177"/>
      <c r="CD174" s="177"/>
      <c r="CE174" s="177">
        <v>1</v>
      </c>
      <c r="CF174" s="177"/>
      <c r="CG174" s="177">
        <v>1</v>
      </c>
      <c r="CH174" s="177">
        <v>1</v>
      </c>
      <c r="CI174" s="177"/>
      <c r="CJ174" s="177">
        <v>1</v>
      </c>
      <c r="CK174" s="177"/>
      <c r="CL174" s="177">
        <v>1</v>
      </c>
      <c r="CM174" s="177">
        <v>1</v>
      </c>
      <c r="CN174" s="177">
        <v>1</v>
      </c>
      <c r="CO174" s="177">
        <v>1</v>
      </c>
      <c r="CP174" s="177"/>
      <c r="CQ174" s="177"/>
      <c r="CR174" s="177">
        <v>1</v>
      </c>
      <c r="CS174" s="177">
        <v>0</v>
      </c>
      <c r="CT174" s="177"/>
      <c r="CU174" s="177">
        <v>1</v>
      </c>
      <c r="CV174" s="177">
        <v>1</v>
      </c>
      <c r="CW174" s="177"/>
      <c r="CX174" s="177">
        <v>1</v>
      </c>
      <c r="CY174" s="177">
        <v>1</v>
      </c>
      <c r="CZ174" s="21"/>
      <c r="DA174" s="21"/>
    </row>
    <row r="175" spans="1:105" s="11" customFormat="1" x14ac:dyDescent="0.2">
      <c r="A175" s="1" t="s">
        <v>108</v>
      </c>
      <c r="B175" s="7"/>
      <c r="C175" s="206"/>
      <c r="D175" s="177">
        <v>1</v>
      </c>
      <c r="E175" s="177">
        <v>0.98549999999999993</v>
      </c>
      <c r="F175" s="177">
        <v>0.98209999999999997</v>
      </c>
      <c r="G175" s="177">
        <v>1</v>
      </c>
      <c r="H175" s="177">
        <v>0.97519999999999996</v>
      </c>
      <c r="I175" s="177">
        <v>0.8306</v>
      </c>
      <c r="J175" s="177">
        <v>0.99199999999999999</v>
      </c>
      <c r="K175" s="177">
        <v>1</v>
      </c>
      <c r="L175" s="177">
        <v>1</v>
      </c>
      <c r="M175" s="177">
        <v>0.88239999999999996</v>
      </c>
      <c r="N175" s="177">
        <v>1</v>
      </c>
      <c r="O175" s="177">
        <v>1</v>
      </c>
      <c r="P175" s="177">
        <v>0.90139999999999998</v>
      </c>
      <c r="Q175" s="177">
        <v>1</v>
      </c>
      <c r="R175" s="177">
        <v>0.9951000000000001</v>
      </c>
      <c r="S175" s="177">
        <v>0.95739999999999992</v>
      </c>
      <c r="T175" s="177">
        <v>0.91870000000000007</v>
      </c>
      <c r="U175" s="177">
        <v>1</v>
      </c>
      <c r="V175" s="177">
        <v>0.9890000000000001</v>
      </c>
      <c r="W175" s="177">
        <v>0.98650000000000004</v>
      </c>
      <c r="X175" s="177">
        <v>0.99069999999999991</v>
      </c>
      <c r="Y175" s="177">
        <v>1</v>
      </c>
      <c r="Z175" s="177">
        <v>1</v>
      </c>
      <c r="AA175" s="177">
        <v>1</v>
      </c>
      <c r="AB175" s="177"/>
      <c r="AC175" s="177"/>
      <c r="AD175" s="177">
        <v>0.92830000000000001</v>
      </c>
      <c r="AE175" s="177">
        <v>1</v>
      </c>
      <c r="AF175" s="177">
        <v>1</v>
      </c>
      <c r="AG175" s="177">
        <v>0.99967272132220586</v>
      </c>
      <c r="AH175" s="177">
        <v>1</v>
      </c>
      <c r="AI175" s="177">
        <v>0.98540000000000005</v>
      </c>
      <c r="AJ175" s="177">
        <v>0.98939999999999995</v>
      </c>
      <c r="AK175" s="177">
        <v>1</v>
      </c>
      <c r="AL175" s="177">
        <v>1</v>
      </c>
      <c r="AM175" s="177">
        <v>0.99951449240180612</v>
      </c>
      <c r="AN175" s="177">
        <v>0.99930000000000008</v>
      </c>
      <c r="AO175" s="177">
        <v>1</v>
      </c>
      <c r="AP175" s="177">
        <v>1</v>
      </c>
      <c r="AQ175" s="177">
        <v>1</v>
      </c>
      <c r="AR175" s="177">
        <v>0.96120000000000005</v>
      </c>
      <c r="AS175" s="177"/>
      <c r="AT175" s="177">
        <v>0.97439999999999993</v>
      </c>
      <c r="AU175" s="177">
        <v>1</v>
      </c>
      <c r="AV175" s="177">
        <v>0.92680000000000007</v>
      </c>
      <c r="AW175" s="177">
        <v>0.95579999999999998</v>
      </c>
      <c r="AX175" s="177">
        <v>1</v>
      </c>
      <c r="AY175" s="177">
        <v>1</v>
      </c>
      <c r="AZ175" s="177">
        <v>0.97109999999999996</v>
      </c>
      <c r="BA175" s="177">
        <v>1</v>
      </c>
      <c r="BB175" s="177">
        <v>1</v>
      </c>
      <c r="BC175" s="177">
        <v>0.77379999999999993</v>
      </c>
      <c r="BD175" s="177">
        <v>1</v>
      </c>
      <c r="BE175" s="177">
        <v>0.95530000000000004</v>
      </c>
      <c r="BF175" s="177">
        <v>0.97970000000000002</v>
      </c>
      <c r="BG175" s="177"/>
      <c r="BH175" s="177">
        <v>1</v>
      </c>
      <c r="BI175" s="177">
        <v>1</v>
      </c>
      <c r="BJ175" s="177"/>
      <c r="BK175" s="177">
        <v>0.99400000000000011</v>
      </c>
      <c r="BL175" s="177">
        <v>0.90110000000000001</v>
      </c>
      <c r="BM175" s="177">
        <v>1</v>
      </c>
      <c r="BN175" s="177">
        <v>1</v>
      </c>
      <c r="BO175" s="177">
        <v>1</v>
      </c>
      <c r="BP175" s="177">
        <v>1</v>
      </c>
      <c r="BQ175" s="177">
        <v>0.9677</v>
      </c>
      <c r="BR175" s="177">
        <v>1</v>
      </c>
      <c r="BS175" s="177"/>
      <c r="BT175" s="177">
        <v>1</v>
      </c>
      <c r="BU175" s="177">
        <v>1</v>
      </c>
      <c r="BV175" s="177">
        <v>1</v>
      </c>
      <c r="BW175" s="177">
        <v>0.93894165535956575</v>
      </c>
      <c r="BX175" s="177">
        <v>0.9355</v>
      </c>
      <c r="BY175" s="177">
        <v>1</v>
      </c>
      <c r="BZ175" s="177">
        <v>1</v>
      </c>
      <c r="CA175" s="177">
        <v>0.97019999999999995</v>
      </c>
      <c r="CB175" s="177">
        <v>0.93910137393241733</v>
      </c>
      <c r="CC175" s="177"/>
      <c r="CD175" s="177">
        <v>0.97170000000000001</v>
      </c>
      <c r="CE175" s="177">
        <v>1</v>
      </c>
      <c r="CF175" s="177">
        <v>1</v>
      </c>
      <c r="CG175" s="177">
        <v>1</v>
      </c>
      <c r="CH175" s="177">
        <v>1</v>
      </c>
      <c r="CI175" s="177">
        <v>0.97939999999999994</v>
      </c>
      <c r="CJ175" s="177">
        <v>0.99809999999999999</v>
      </c>
      <c r="CK175" s="177">
        <v>1</v>
      </c>
      <c r="CL175" s="177">
        <v>0.94209999999999994</v>
      </c>
      <c r="CM175" s="177">
        <v>0.9846457889936151</v>
      </c>
      <c r="CN175" s="177">
        <v>0.9840000000000001</v>
      </c>
      <c r="CO175" s="177">
        <v>1</v>
      </c>
      <c r="CP175" s="177">
        <v>1</v>
      </c>
      <c r="CQ175" s="177">
        <v>1</v>
      </c>
      <c r="CR175" s="177">
        <v>0.91610000000000003</v>
      </c>
      <c r="CS175" s="177">
        <v>1</v>
      </c>
      <c r="CT175" s="177">
        <v>1</v>
      </c>
      <c r="CU175" s="177">
        <v>0.99560000000000004</v>
      </c>
      <c r="CV175" s="177">
        <v>1</v>
      </c>
      <c r="CW175" s="177">
        <v>0.95200000000000007</v>
      </c>
      <c r="CX175" s="177">
        <v>0.97170000000000001</v>
      </c>
      <c r="CY175" s="177">
        <v>1</v>
      </c>
      <c r="CZ175" s="21"/>
      <c r="DA175" s="21"/>
    </row>
    <row r="176" spans="1:105" s="11" customFormat="1" x14ac:dyDescent="0.2">
      <c r="A176" s="1" t="s">
        <v>109</v>
      </c>
      <c r="B176" s="7"/>
      <c r="C176" s="206"/>
      <c r="D176" s="177">
        <v>1</v>
      </c>
      <c r="E176" s="177">
        <v>0.58740000000000003</v>
      </c>
      <c r="F176" s="177">
        <v>0.66</v>
      </c>
      <c r="G176" s="177"/>
      <c r="H176" s="177">
        <v>0.59889999999999999</v>
      </c>
      <c r="I176" s="177">
        <v>0.50009999999999999</v>
      </c>
      <c r="J176" s="177">
        <v>0.61439999999999995</v>
      </c>
      <c r="K176" s="177">
        <v>1</v>
      </c>
      <c r="L176" s="177">
        <v>1</v>
      </c>
      <c r="M176" s="177">
        <v>0.80279999999999996</v>
      </c>
      <c r="N176" s="177">
        <v>1</v>
      </c>
      <c r="O176" s="177">
        <v>0.91139999999999999</v>
      </c>
      <c r="P176" s="177">
        <v>0.91549999999999998</v>
      </c>
      <c r="Q176" s="177">
        <v>1</v>
      </c>
      <c r="R176" s="177">
        <v>0.92579999999999996</v>
      </c>
      <c r="S176" s="177">
        <v>0.77749999999999997</v>
      </c>
      <c r="T176" s="177">
        <v>0.41600000000000004</v>
      </c>
      <c r="U176" s="177">
        <v>1</v>
      </c>
      <c r="V176" s="177">
        <v>0.54270000000000007</v>
      </c>
      <c r="W176" s="177">
        <v>0.88529999999999998</v>
      </c>
      <c r="X176" s="177">
        <v>0.99709999999999999</v>
      </c>
      <c r="Y176" s="177">
        <v>0.86580000000000001</v>
      </c>
      <c r="Z176" s="177">
        <v>1</v>
      </c>
      <c r="AA176" s="177">
        <v>1</v>
      </c>
      <c r="AB176" s="177">
        <v>0.73199999999999998</v>
      </c>
      <c r="AC176" s="177"/>
      <c r="AD176" s="177">
        <v>0.27</v>
      </c>
      <c r="AE176" s="177">
        <v>1</v>
      </c>
      <c r="AF176" s="177">
        <v>0.75290000000000001</v>
      </c>
      <c r="AG176" s="177">
        <v>0.86160725693113582</v>
      </c>
      <c r="AH176" s="177">
        <v>0.86529999999999996</v>
      </c>
      <c r="AI176" s="177">
        <v>0.7881999999999999</v>
      </c>
      <c r="AJ176" s="177"/>
      <c r="AK176" s="177">
        <v>0.84530000000000005</v>
      </c>
      <c r="AL176" s="177">
        <v>1</v>
      </c>
      <c r="AM176" s="177">
        <v>0.59381468471318144</v>
      </c>
      <c r="AN176" s="177">
        <v>0.5494</v>
      </c>
      <c r="AO176" s="177">
        <v>0.82129999999999992</v>
      </c>
      <c r="AP176" s="177"/>
      <c r="AQ176" s="177">
        <v>0.99760000000000004</v>
      </c>
      <c r="AR176" s="177">
        <v>0.80059999999999998</v>
      </c>
      <c r="AS176" s="177"/>
      <c r="AT176" s="177">
        <v>0.71840000000000004</v>
      </c>
      <c r="AU176" s="177"/>
      <c r="AV176" s="177">
        <v>0.76</v>
      </c>
      <c r="AW176" s="177">
        <v>1</v>
      </c>
      <c r="AX176" s="177">
        <v>0.86069999999999991</v>
      </c>
      <c r="AY176" s="177">
        <v>0.6915</v>
      </c>
      <c r="AZ176" s="177">
        <v>0.73239999999999994</v>
      </c>
      <c r="BA176" s="177">
        <v>0.99170000000000003</v>
      </c>
      <c r="BB176" s="177">
        <v>0.95430000000000004</v>
      </c>
      <c r="BC176" s="177">
        <v>0.61219999999999997</v>
      </c>
      <c r="BD176" s="177"/>
      <c r="BE176" s="177">
        <v>1</v>
      </c>
      <c r="BF176" s="177">
        <v>0.73659999999999992</v>
      </c>
      <c r="BG176" s="177"/>
      <c r="BH176" s="177">
        <v>0.9618000000000001</v>
      </c>
      <c r="BI176" s="177">
        <v>1</v>
      </c>
      <c r="BJ176" s="177"/>
      <c r="BK176" s="177">
        <v>0.99719999999999998</v>
      </c>
      <c r="BL176" s="177"/>
      <c r="BM176" s="177"/>
      <c r="BN176" s="177">
        <v>0.8</v>
      </c>
      <c r="BO176" s="177">
        <v>0.70430000000000004</v>
      </c>
      <c r="BP176" s="177">
        <v>0.754</v>
      </c>
      <c r="BQ176" s="177">
        <v>0.62009999999999998</v>
      </c>
      <c r="BR176" s="177">
        <v>1</v>
      </c>
      <c r="BS176" s="177"/>
      <c r="BT176" s="177">
        <v>0.75450000000000006</v>
      </c>
      <c r="BU176" s="177">
        <v>1</v>
      </c>
      <c r="BV176" s="177">
        <v>1</v>
      </c>
      <c r="BW176" s="177">
        <v>0.72853623215662677</v>
      </c>
      <c r="BX176" s="177">
        <v>0.72849999999999993</v>
      </c>
      <c r="BY176" s="177">
        <v>0.72860000000000003</v>
      </c>
      <c r="BZ176" s="177">
        <v>0.7288</v>
      </c>
      <c r="CA176" s="177">
        <v>0.73060000000000003</v>
      </c>
      <c r="CB176" s="177">
        <v>0.88110019343106183</v>
      </c>
      <c r="CC176" s="177"/>
      <c r="CD176" s="177">
        <v>1</v>
      </c>
      <c r="CE176" s="177">
        <v>0.68069999999999997</v>
      </c>
      <c r="CF176" s="177">
        <v>0.88950000000000007</v>
      </c>
      <c r="CG176" s="177">
        <v>0.97510000000000008</v>
      </c>
      <c r="CH176" s="177">
        <v>1</v>
      </c>
      <c r="CI176" s="177">
        <v>0.88470000000000004</v>
      </c>
      <c r="CJ176" s="177">
        <v>0.94769999999999999</v>
      </c>
      <c r="CK176" s="177"/>
      <c r="CL176" s="177">
        <v>0.65549999999999997</v>
      </c>
      <c r="CM176" s="177">
        <v>0.6513189484424704</v>
      </c>
      <c r="CN176" s="177">
        <v>0.59340000000000004</v>
      </c>
      <c r="CO176" s="177">
        <v>1</v>
      </c>
      <c r="CP176" s="177">
        <v>0.99849999999999994</v>
      </c>
      <c r="CQ176" s="177">
        <v>1</v>
      </c>
      <c r="CR176" s="177">
        <v>0.95219999999999994</v>
      </c>
      <c r="CS176" s="177">
        <v>1</v>
      </c>
      <c r="CT176" s="177">
        <v>1</v>
      </c>
      <c r="CU176" s="177">
        <v>1</v>
      </c>
      <c r="CV176" s="177">
        <v>1</v>
      </c>
      <c r="CW176" s="177">
        <v>0.65060000000000007</v>
      </c>
      <c r="CX176" s="177">
        <v>1</v>
      </c>
      <c r="CY176" s="177">
        <v>0.98360000000000003</v>
      </c>
      <c r="CZ176" s="21"/>
      <c r="DA176" s="21"/>
    </row>
    <row r="177" spans="1:105" s="11" customFormat="1" x14ac:dyDescent="0.2">
      <c r="A177" s="1" t="s">
        <v>110</v>
      </c>
      <c r="B177" s="9"/>
      <c r="C177" s="211"/>
      <c r="D177" s="177">
        <v>1</v>
      </c>
      <c r="E177" s="177">
        <v>1</v>
      </c>
      <c r="F177" s="177">
        <v>0.97739999999999994</v>
      </c>
      <c r="G177" s="177">
        <v>1</v>
      </c>
      <c r="H177" s="177">
        <v>0.96760000000000002</v>
      </c>
      <c r="I177" s="177">
        <v>1</v>
      </c>
      <c r="J177" s="177">
        <v>1</v>
      </c>
      <c r="K177" s="177">
        <v>1</v>
      </c>
      <c r="L177" s="177">
        <v>1</v>
      </c>
      <c r="M177" s="177">
        <v>0.99620000000000009</v>
      </c>
      <c r="N177" s="177">
        <v>1</v>
      </c>
      <c r="O177" s="177">
        <v>0.9889</v>
      </c>
      <c r="P177" s="177">
        <v>1</v>
      </c>
      <c r="Q177" s="177">
        <v>1</v>
      </c>
      <c r="R177" s="177">
        <v>0.94739999999999991</v>
      </c>
      <c r="S177" s="177">
        <v>0.96299999999999997</v>
      </c>
      <c r="T177" s="177">
        <v>1</v>
      </c>
      <c r="U177" s="177">
        <v>1</v>
      </c>
      <c r="V177" s="177">
        <v>0.99470000000000003</v>
      </c>
      <c r="W177" s="177">
        <v>1</v>
      </c>
      <c r="X177" s="177">
        <v>0.98010000000000008</v>
      </c>
      <c r="Y177" s="177">
        <v>1</v>
      </c>
      <c r="Z177" s="177">
        <v>1</v>
      </c>
      <c r="AA177" s="177"/>
      <c r="AB177" s="177"/>
      <c r="AC177" s="177"/>
      <c r="AD177" s="177">
        <v>1</v>
      </c>
      <c r="AE177" s="177">
        <v>1</v>
      </c>
      <c r="AF177" s="177">
        <v>1</v>
      </c>
      <c r="AG177" s="177">
        <v>0.98333333333333328</v>
      </c>
      <c r="AH177" s="177">
        <v>0.98329999999999995</v>
      </c>
      <c r="AI177" s="177"/>
      <c r="AJ177" s="177"/>
      <c r="AK177" s="177">
        <v>0.97620000000000007</v>
      </c>
      <c r="AL177" s="177"/>
      <c r="AM177" s="177">
        <v>0.891156462585034</v>
      </c>
      <c r="AN177" s="177">
        <v>0.86239999999999994</v>
      </c>
      <c r="AO177" s="177">
        <v>0.99769999999999992</v>
      </c>
      <c r="AP177" s="177"/>
      <c r="AQ177" s="177">
        <v>0.97370000000000001</v>
      </c>
      <c r="AR177" s="177">
        <v>0.99790000000000001</v>
      </c>
      <c r="AS177" s="177"/>
      <c r="AT177" s="177">
        <v>0.94090000000000007</v>
      </c>
      <c r="AU177" s="177"/>
      <c r="AV177" s="177">
        <v>0.98150000000000004</v>
      </c>
      <c r="AW177" s="177">
        <v>0.97219999999999995</v>
      </c>
      <c r="AX177" s="177">
        <v>1</v>
      </c>
      <c r="AY177" s="177">
        <v>0.95010000000000006</v>
      </c>
      <c r="AZ177" s="177">
        <v>0.93830000000000002</v>
      </c>
      <c r="BA177" s="177">
        <v>1</v>
      </c>
      <c r="BB177" s="177">
        <v>0.99569999999999992</v>
      </c>
      <c r="BC177" s="177">
        <v>1</v>
      </c>
      <c r="BD177" s="177">
        <v>1</v>
      </c>
      <c r="BE177" s="177">
        <v>0.94120000000000004</v>
      </c>
      <c r="BF177" s="177">
        <v>1</v>
      </c>
      <c r="BG177" s="177"/>
      <c r="BH177" s="177">
        <v>1</v>
      </c>
      <c r="BI177" s="177">
        <v>1</v>
      </c>
      <c r="BJ177" s="177"/>
      <c r="BK177" s="177"/>
      <c r="BL177" s="177"/>
      <c r="BM177" s="177">
        <v>1</v>
      </c>
      <c r="BN177" s="177">
        <v>1</v>
      </c>
      <c r="BO177" s="177">
        <v>1</v>
      </c>
      <c r="BP177" s="177">
        <v>1</v>
      </c>
      <c r="BQ177" s="177">
        <v>0.98080000000000001</v>
      </c>
      <c r="BR177" s="177">
        <v>1</v>
      </c>
      <c r="BS177" s="177"/>
      <c r="BT177" s="177">
        <v>0.99939999999999996</v>
      </c>
      <c r="BU177" s="177">
        <v>1</v>
      </c>
      <c r="BV177" s="177">
        <v>1</v>
      </c>
      <c r="BW177" s="177">
        <v>0.99683744465528146</v>
      </c>
      <c r="BX177" s="177">
        <v>0.99680000000000002</v>
      </c>
      <c r="BY177" s="177">
        <v>1</v>
      </c>
      <c r="BZ177" s="177">
        <v>1</v>
      </c>
      <c r="CA177" s="177">
        <v>1</v>
      </c>
      <c r="CB177" s="177">
        <v>1</v>
      </c>
      <c r="CC177" s="177"/>
      <c r="CD177" s="177">
        <v>1</v>
      </c>
      <c r="CE177" s="177">
        <v>0.95510000000000006</v>
      </c>
      <c r="CF177" s="177">
        <v>1</v>
      </c>
      <c r="CG177" s="177">
        <v>1</v>
      </c>
      <c r="CH177" s="177">
        <v>1</v>
      </c>
      <c r="CI177" s="177">
        <v>1</v>
      </c>
      <c r="CJ177" s="177">
        <v>0.95469999999999999</v>
      </c>
      <c r="CK177" s="177"/>
      <c r="CL177" s="177">
        <v>0.96620000000000006</v>
      </c>
      <c r="CM177" s="177">
        <v>0.99846927618631098</v>
      </c>
      <c r="CN177" s="177">
        <v>0.99790000000000001</v>
      </c>
      <c r="CO177" s="177">
        <v>1</v>
      </c>
      <c r="CP177" s="177">
        <v>1</v>
      </c>
      <c r="CQ177" s="177">
        <v>1</v>
      </c>
      <c r="CR177" s="177">
        <v>0.97319999999999995</v>
      </c>
      <c r="CS177" s="177">
        <v>0.99109999999999998</v>
      </c>
      <c r="CT177" s="177">
        <v>1</v>
      </c>
      <c r="CU177" s="177">
        <v>1</v>
      </c>
      <c r="CV177" s="177">
        <v>1</v>
      </c>
      <c r="CW177" s="177">
        <v>1</v>
      </c>
      <c r="CX177" s="177">
        <v>1</v>
      </c>
      <c r="CY177" s="177">
        <v>1</v>
      </c>
      <c r="CZ177" s="21"/>
      <c r="DA177" s="21"/>
    </row>
    <row r="178" spans="1:105" s="11" customFormat="1" x14ac:dyDescent="0.2">
      <c r="A178" s="1" t="s">
        <v>111</v>
      </c>
      <c r="B178" s="9"/>
      <c r="C178" s="211"/>
      <c r="D178" s="177">
        <v>1</v>
      </c>
      <c r="E178" s="177">
        <v>1</v>
      </c>
      <c r="F178" s="177">
        <v>0.94200000000000006</v>
      </c>
      <c r="G178" s="177">
        <v>1</v>
      </c>
      <c r="H178" s="177">
        <v>0.99879999999999991</v>
      </c>
      <c r="I178" s="177">
        <v>1</v>
      </c>
      <c r="J178" s="177">
        <v>1</v>
      </c>
      <c r="K178" s="177">
        <v>0.98219999999999996</v>
      </c>
      <c r="L178" s="177">
        <v>1</v>
      </c>
      <c r="M178" s="177">
        <v>1</v>
      </c>
      <c r="N178" s="177">
        <v>1</v>
      </c>
      <c r="O178" s="177">
        <v>1</v>
      </c>
      <c r="P178" s="177">
        <v>1</v>
      </c>
      <c r="Q178" s="177">
        <v>1</v>
      </c>
      <c r="R178" s="177">
        <v>0.83810000000000007</v>
      </c>
      <c r="S178" s="177">
        <v>0.97319999999999995</v>
      </c>
      <c r="T178" s="177">
        <v>0.79720000000000002</v>
      </c>
      <c r="U178" s="177">
        <v>1</v>
      </c>
      <c r="V178" s="177">
        <v>0.71430000000000005</v>
      </c>
      <c r="W178" s="177">
        <v>0.93150000000000011</v>
      </c>
      <c r="X178" s="177">
        <v>0.99370000000000003</v>
      </c>
      <c r="Y178" s="177">
        <v>0.99480000000000002</v>
      </c>
      <c r="Z178" s="177"/>
      <c r="AA178" s="177">
        <v>1</v>
      </c>
      <c r="AB178" s="177">
        <v>0.92159999999999997</v>
      </c>
      <c r="AC178" s="177"/>
      <c r="AD178" s="177">
        <v>1</v>
      </c>
      <c r="AE178" s="177">
        <v>1</v>
      </c>
      <c r="AF178" s="177">
        <v>1</v>
      </c>
      <c r="AG178" s="177">
        <v>0.9521276595744681</v>
      </c>
      <c r="AH178" s="177">
        <v>0.95209999999999995</v>
      </c>
      <c r="AI178" s="177"/>
      <c r="AJ178" s="177">
        <v>0.82220000000000004</v>
      </c>
      <c r="AK178" s="177">
        <v>1</v>
      </c>
      <c r="AL178" s="177">
        <v>0.873</v>
      </c>
      <c r="AM178" s="177">
        <v>0.94478921463727794</v>
      </c>
      <c r="AN178" s="177">
        <v>0.90769999999999995</v>
      </c>
      <c r="AO178" s="177">
        <v>0.99690000000000001</v>
      </c>
      <c r="AP178" s="177"/>
      <c r="AQ178" s="177">
        <v>1</v>
      </c>
      <c r="AR178" s="177">
        <v>0.99790000000000001</v>
      </c>
      <c r="AS178" s="177"/>
      <c r="AT178" s="177">
        <v>0.99919999999999998</v>
      </c>
      <c r="AU178" s="177">
        <v>1</v>
      </c>
      <c r="AV178" s="177">
        <v>0.91359999999999997</v>
      </c>
      <c r="AW178" s="177">
        <v>0.97549999999999992</v>
      </c>
      <c r="AX178" s="177">
        <v>1</v>
      </c>
      <c r="AY178" s="177">
        <v>1</v>
      </c>
      <c r="AZ178" s="177">
        <v>0.99650000000000005</v>
      </c>
      <c r="BA178" s="177">
        <v>1</v>
      </c>
      <c r="BB178" s="177">
        <v>0.96920000000000006</v>
      </c>
      <c r="BC178" s="177">
        <v>0.93889999999999996</v>
      </c>
      <c r="BD178" s="177">
        <v>1</v>
      </c>
      <c r="BE178" s="177">
        <v>0.77910000000000001</v>
      </c>
      <c r="BF178" s="177">
        <v>1</v>
      </c>
      <c r="BG178" s="177"/>
      <c r="BH178" s="177">
        <v>0.9849</v>
      </c>
      <c r="BI178" s="177">
        <v>1</v>
      </c>
      <c r="BJ178" s="177"/>
      <c r="BK178" s="177">
        <v>0.97450000000000003</v>
      </c>
      <c r="BL178" s="177"/>
      <c r="BM178" s="177">
        <v>1</v>
      </c>
      <c r="BN178" s="177">
        <v>0.88890000000000002</v>
      </c>
      <c r="BO178" s="177">
        <v>1</v>
      </c>
      <c r="BP178" s="177">
        <v>0.89469999999999994</v>
      </c>
      <c r="BQ178" s="177">
        <v>0.95879999999999999</v>
      </c>
      <c r="BR178" s="177">
        <v>1</v>
      </c>
      <c r="BS178" s="177"/>
      <c r="BT178" s="177">
        <v>0.97260000000000002</v>
      </c>
      <c r="BU178" s="177">
        <v>1</v>
      </c>
      <c r="BV178" s="177">
        <v>1</v>
      </c>
      <c r="BW178" s="177">
        <v>0.989247311827957</v>
      </c>
      <c r="BX178" s="177">
        <v>0.98909999999999998</v>
      </c>
      <c r="BY178" s="177">
        <v>1</v>
      </c>
      <c r="BZ178" s="177">
        <v>1</v>
      </c>
      <c r="CA178" s="177">
        <v>1</v>
      </c>
      <c r="CB178" s="177">
        <v>0.9987736510161177</v>
      </c>
      <c r="CC178" s="177"/>
      <c r="CD178" s="177">
        <v>0.95310000000000006</v>
      </c>
      <c r="CE178" s="177">
        <v>1</v>
      </c>
      <c r="CF178" s="177">
        <v>1</v>
      </c>
      <c r="CG178" s="177">
        <v>1</v>
      </c>
      <c r="CH178" s="177">
        <v>1</v>
      </c>
      <c r="CI178" s="177">
        <v>0.99829999999999997</v>
      </c>
      <c r="CJ178" s="177">
        <v>1</v>
      </c>
      <c r="CK178" s="177"/>
      <c r="CL178" s="177">
        <v>0.8751000000000001</v>
      </c>
      <c r="CM178" s="177">
        <v>0.99932295192958698</v>
      </c>
      <c r="CN178" s="177">
        <v>0.99919999999999998</v>
      </c>
      <c r="CO178" s="177">
        <v>1</v>
      </c>
      <c r="CP178" s="177">
        <v>1</v>
      </c>
      <c r="CQ178" s="177">
        <v>1</v>
      </c>
      <c r="CR178" s="177">
        <v>0.94819999999999993</v>
      </c>
      <c r="CS178" s="177">
        <v>1</v>
      </c>
      <c r="CT178" s="177">
        <v>1</v>
      </c>
      <c r="CU178" s="177">
        <v>0.96120000000000005</v>
      </c>
      <c r="CV178" s="177">
        <v>1</v>
      </c>
      <c r="CW178" s="177">
        <v>0.98470000000000002</v>
      </c>
      <c r="CX178" s="177">
        <v>1</v>
      </c>
      <c r="CY178" s="177">
        <v>0.97389999999999999</v>
      </c>
      <c r="CZ178" s="21"/>
      <c r="DA178" s="21"/>
    </row>
    <row r="179" spans="1:105" s="11" customFormat="1" x14ac:dyDescent="0.2">
      <c r="A179" s="1" t="s">
        <v>112</v>
      </c>
      <c r="B179" s="9"/>
      <c r="C179" s="211"/>
      <c r="D179" s="177">
        <v>1</v>
      </c>
      <c r="E179" s="177">
        <v>1</v>
      </c>
      <c r="F179" s="177">
        <v>1</v>
      </c>
      <c r="G179" s="177"/>
      <c r="H179" s="177">
        <v>1</v>
      </c>
      <c r="I179" s="177">
        <v>0.85760000000000003</v>
      </c>
      <c r="J179" s="177">
        <v>1</v>
      </c>
      <c r="K179" s="177">
        <v>1</v>
      </c>
      <c r="L179" s="177"/>
      <c r="M179" s="177">
        <v>0.9423999999999999</v>
      </c>
      <c r="N179" s="177">
        <v>1</v>
      </c>
      <c r="O179" s="177">
        <v>1</v>
      </c>
      <c r="P179" s="177">
        <v>0.86670000000000003</v>
      </c>
      <c r="Q179" s="177">
        <v>1</v>
      </c>
      <c r="R179" s="177">
        <v>0.93889999999999996</v>
      </c>
      <c r="S179" s="177">
        <v>0.97010000000000007</v>
      </c>
      <c r="T179" s="177">
        <v>1</v>
      </c>
      <c r="U179" s="177"/>
      <c r="V179" s="177">
        <v>1</v>
      </c>
      <c r="W179" s="177">
        <v>1</v>
      </c>
      <c r="X179" s="177">
        <v>1</v>
      </c>
      <c r="Y179" s="177">
        <v>1</v>
      </c>
      <c r="Z179" s="177">
        <v>1</v>
      </c>
      <c r="AA179" s="177">
        <v>1</v>
      </c>
      <c r="AB179" s="177"/>
      <c r="AC179" s="177"/>
      <c r="AD179" s="177">
        <v>0.97089999999999999</v>
      </c>
      <c r="AE179" s="177"/>
      <c r="AF179" s="177">
        <v>1</v>
      </c>
      <c r="AG179" s="177">
        <v>0.91973244147157196</v>
      </c>
      <c r="AH179" s="177">
        <v>0.91969999999999996</v>
      </c>
      <c r="AI179" s="177"/>
      <c r="AJ179" s="177">
        <v>1</v>
      </c>
      <c r="AK179" s="177">
        <v>1</v>
      </c>
      <c r="AL179" s="177">
        <v>1</v>
      </c>
      <c r="AM179" s="177">
        <v>0.99310344827586206</v>
      </c>
      <c r="AN179" s="177">
        <v>0.99150000000000005</v>
      </c>
      <c r="AO179" s="177">
        <v>1</v>
      </c>
      <c r="AP179" s="177">
        <v>1</v>
      </c>
      <c r="AQ179" s="177">
        <v>1</v>
      </c>
      <c r="AR179" s="177">
        <v>0.82930000000000004</v>
      </c>
      <c r="AS179" s="177"/>
      <c r="AT179" s="177"/>
      <c r="AU179" s="177"/>
      <c r="AV179" s="177">
        <v>0.9890000000000001</v>
      </c>
      <c r="AW179" s="177"/>
      <c r="AX179" s="177">
        <v>0.98549999999999993</v>
      </c>
      <c r="AY179" s="177">
        <v>0.96250000000000002</v>
      </c>
      <c r="AZ179" s="177">
        <v>0.96609999999999996</v>
      </c>
      <c r="BA179" s="177">
        <v>0.8488</v>
      </c>
      <c r="BB179" s="177">
        <v>1</v>
      </c>
      <c r="BC179" s="177">
        <v>0.97799999999999998</v>
      </c>
      <c r="BD179" s="177">
        <v>1</v>
      </c>
      <c r="BE179" s="177">
        <v>1</v>
      </c>
      <c r="BF179" s="177">
        <v>1</v>
      </c>
      <c r="BG179" s="177"/>
      <c r="BH179" s="177">
        <v>1</v>
      </c>
      <c r="BI179" s="177">
        <v>1</v>
      </c>
      <c r="BJ179" s="177"/>
      <c r="BK179" s="177">
        <v>1</v>
      </c>
      <c r="BL179" s="177">
        <v>1</v>
      </c>
      <c r="BM179" s="177">
        <v>1</v>
      </c>
      <c r="BN179" s="177">
        <v>0.99230000000000007</v>
      </c>
      <c r="BO179" s="177">
        <v>1</v>
      </c>
      <c r="BP179" s="177">
        <v>1</v>
      </c>
      <c r="BQ179" s="177">
        <v>1</v>
      </c>
      <c r="BR179" s="177">
        <v>1</v>
      </c>
      <c r="BS179" s="177"/>
      <c r="BT179" s="177">
        <v>0.99250000000000005</v>
      </c>
      <c r="BU179" s="177">
        <v>1</v>
      </c>
      <c r="BV179" s="177">
        <v>1</v>
      </c>
      <c r="BW179" s="177">
        <v>0.87</v>
      </c>
      <c r="BX179" s="177">
        <v>0.86419999999999997</v>
      </c>
      <c r="BY179" s="177">
        <v>0.86670000000000003</v>
      </c>
      <c r="BZ179" s="177">
        <v>1</v>
      </c>
      <c r="CA179" s="177">
        <v>1</v>
      </c>
      <c r="CB179" s="177">
        <v>0.82781456953642385</v>
      </c>
      <c r="CC179" s="177"/>
      <c r="CD179" s="177">
        <v>1</v>
      </c>
      <c r="CE179" s="177">
        <v>1</v>
      </c>
      <c r="CF179" s="177">
        <v>1</v>
      </c>
      <c r="CG179" s="177">
        <v>1</v>
      </c>
      <c r="CH179" s="177">
        <v>1</v>
      </c>
      <c r="CI179" s="177">
        <v>1</v>
      </c>
      <c r="CJ179" s="177">
        <v>1</v>
      </c>
      <c r="CK179" s="177">
        <v>1</v>
      </c>
      <c r="CL179" s="177">
        <v>0.74860000000000004</v>
      </c>
      <c r="CM179" s="177">
        <v>0.99689440993788825</v>
      </c>
      <c r="CN179" s="177">
        <v>1</v>
      </c>
      <c r="CO179" s="177">
        <v>1</v>
      </c>
      <c r="CP179" s="177">
        <v>0.99480000000000002</v>
      </c>
      <c r="CQ179" s="177">
        <v>0.97620000000000007</v>
      </c>
      <c r="CR179" s="177">
        <v>1</v>
      </c>
      <c r="CS179" s="177">
        <v>1</v>
      </c>
      <c r="CT179" s="177">
        <v>1</v>
      </c>
      <c r="CU179" s="177">
        <v>1</v>
      </c>
      <c r="CV179" s="177">
        <v>1</v>
      </c>
      <c r="CW179" s="177">
        <v>1</v>
      </c>
      <c r="CX179" s="177">
        <v>1</v>
      </c>
      <c r="CY179" s="177"/>
      <c r="CZ179" s="21"/>
      <c r="DA179" s="21"/>
    </row>
    <row r="180" spans="1:105" s="11" customFormat="1" x14ac:dyDescent="0.2">
      <c r="A180" s="1" t="s">
        <v>113</v>
      </c>
      <c r="B180" s="25"/>
      <c r="C180" s="212"/>
      <c r="D180" s="177">
        <v>1</v>
      </c>
      <c r="E180" s="177"/>
      <c r="F180" s="177">
        <v>1</v>
      </c>
      <c r="G180" s="177">
        <v>1</v>
      </c>
      <c r="H180" s="177"/>
      <c r="I180" s="177">
        <v>0.85760000000000003</v>
      </c>
      <c r="J180" s="177">
        <v>1</v>
      </c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>
        <v>1</v>
      </c>
      <c r="W180" s="177"/>
      <c r="X180" s="177"/>
      <c r="Y180" s="177">
        <v>1</v>
      </c>
      <c r="Z180" s="177"/>
      <c r="AA180" s="177"/>
      <c r="AB180" s="177">
        <v>1</v>
      </c>
      <c r="AC180" s="177"/>
      <c r="AD180" s="177"/>
      <c r="AE180" s="177"/>
      <c r="AF180" s="177">
        <v>1</v>
      </c>
      <c r="AG180" s="177"/>
      <c r="AH180" s="177"/>
      <c r="AI180" s="177"/>
      <c r="AJ180" s="177">
        <v>1</v>
      </c>
      <c r="AK180" s="177"/>
      <c r="AL180" s="177"/>
      <c r="AM180" s="177">
        <v>1</v>
      </c>
      <c r="AN180" s="177"/>
      <c r="AO180" s="177">
        <v>1</v>
      </c>
      <c r="AP180" s="177"/>
      <c r="AQ180" s="177"/>
      <c r="AR180" s="177"/>
      <c r="AS180" s="177"/>
      <c r="AT180" s="177">
        <v>0.87769999999999992</v>
      </c>
      <c r="AU180" s="177"/>
      <c r="AV180" s="177">
        <v>1</v>
      </c>
      <c r="AW180" s="177">
        <v>1</v>
      </c>
      <c r="AX180" s="177"/>
      <c r="AY180" s="177"/>
      <c r="AZ180" s="177">
        <v>0.95450000000000002</v>
      </c>
      <c r="BA180" s="177"/>
      <c r="BB180" s="177">
        <v>1</v>
      </c>
      <c r="BC180" s="177"/>
      <c r="BD180" s="177"/>
      <c r="BE180" s="177"/>
      <c r="BF180" s="177">
        <v>1</v>
      </c>
      <c r="BG180" s="177"/>
      <c r="BH180" s="177"/>
      <c r="BI180" s="177">
        <v>1</v>
      </c>
      <c r="BJ180" s="177"/>
      <c r="BK180" s="177"/>
      <c r="BL180" s="177">
        <v>1</v>
      </c>
      <c r="BM180" s="177">
        <v>1</v>
      </c>
      <c r="BN180" s="177">
        <v>0.98430000000000006</v>
      </c>
      <c r="BO180" s="177">
        <v>1</v>
      </c>
      <c r="BP180" s="177"/>
      <c r="BQ180" s="177"/>
      <c r="BR180" s="177">
        <v>0</v>
      </c>
      <c r="BS180" s="177"/>
      <c r="BT180" s="177">
        <v>0.95</v>
      </c>
      <c r="BU180" s="177">
        <v>1</v>
      </c>
      <c r="BV180" s="177">
        <v>0</v>
      </c>
      <c r="BW180" s="177"/>
      <c r="BX180" s="177"/>
      <c r="BY180" s="177"/>
      <c r="BZ180" s="177"/>
      <c r="CA180" s="177">
        <v>1</v>
      </c>
      <c r="CB180" s="177"/>
      <c r="CC180" s="177"/>
      <c r="CD180" s="177"/>
      <c r="CE180" s="177"/>
      <c r="CF180" s="177"/>
      <c r="CG180" s="177"/>
      <c r="CH180" s="177">
        <v>0.97299999999999998</v>
      </c>
      <c r="CI180" s="177"/>
      <c r="CJ180" s="177">
        <v>1</v>
      </c>
      <c r="CK180" s="177">
        <v>1</v>
      </c>
      <c r="CL180" s="177"/>
      <c r="CM180" s="177">
        <v>0.94392523364485981</v>
      </c>
      <c r="CN180" s="177"/>
      <c r="CO180" s="177"/>
      <c r="CP180" s="177">
        <v>0.94389999999999996</v>
      </c>
      <c r="CQ180" s="177">
        <v>1</v>
      </c>
      <c r="CR180" s="177">
        <v>0.99549999999999994</v>
      </c>
      <c r="CS180" s="177"/>
      <c r="CT180" s="177"/>
      <c r="CU180" s="177"/>
      <c r="CV180" s="177"/>
      <c r="CW180" s="177"/>
      <c r="CX180" s="177">
        <v>1</v>
      </c>
      <c r="CY180" s="177"/>
      <c r="CZ180" s="21"/>
      <c r="DA180" s="21"/>
    </row>
    <row r="181" spans="1:105" s="10" customFormat="1" x14ac:dyDescent="0.2">
      <c r="A181" s="1" t="s">
        <v>115</v>
      </c>
      <c r="B181" s="25"/>
      <c r="C181" s="212"/>
      <c r="D181" s="177"/>
      <c r="E181" s="177">
        <v>0.16494600000000001</v>
      </c>
      <c r="F181" s="177">
        <v>8.2550000000000002E-3</v>
      </c>
      <c r="G181" s="177">
        <v>1.7620400000000001</v>
      </c>
      <c r="H181" s="177">
        <v>9.7300000000000002E-4</v>
      </c>
      <c r="I181" s="177">
        <v>1.9567999999999999E-2</v>
      </c>
      <c r="J181" s="177">
        <v>0.151586</v>
      </c>
      <c r="K181" s="177">
        <v>1.157E-3</v>
      </c>
      <c r="L181" s="227">
        <v>0</v>
      </c>
      <c r="M181" s="177">
        <v>0.38628000000000001</v>
      </c>
      <c r="N181" s="177">
        <v>2.0625</v>
      </c>
      <c r="O181" s="177">
        <v>3.4367000000000002E-2</v>
      </c>
      <c r="P181" s="227">
        <v>0</v>
      </c>
      <c r="Q181" s="227">
        <v>0</v>
      </c>
      <c r="R181" s="177">
        <v>1.5704180000000001</v>
      </c>
      <c r="S181" s="177">
        <v>1.9318999999999999E-2</v>
      </c>
      <c r="T181" s="177">
        <v>6.7781999999999995E-2</v>
      </c>
      <c r="U181" s="177">
        <v>5.4770000000000001E-3</v>
      </c>
      <c r="V181" s="177">
        <v>1.0569470000000001</v>
      </c>
      <c r="W181" s="177">
        <v>3.7822770000000001</v>
      </c>
      <c r="X181" s="177">
        <v>2.3373000000000001E-2</v>
      </c>
      <c r="Y181" s="177">
        <v>0.92788899999999996</v>
      </c>
      <c r="Z181" s="177">
        <v>7.9889000000000002E-2</v>
      </c>
      <c r="AA181" s="177"/>
      <c r="AB181" s="177">
        <v>4.9754E-2</v>
      </c>
      <c r="AC181" s="177"/>
      <c r="AD181" s="177">
        <v>4.2507999999999997E-2</v>
      </c>
      <c r="AE181" s="227">
        <v>0</v>
      </c>
      <c r="AF181" s="177">
        <v>1.1540000000000001E-3</v>
      </c>
      <c r="AG181" s="177">
        <v>2.0024700000000002</v>
      </c>
      <c r="AH181" s="177">
        <v>2.47E-3</v>
      </c>
      <c r="AI181" s="177">
        <v>2</v>
      </c>
      <c r="AJ181" s="177">
        <v>9.7029999999999998E-3</v>
      </c>
      <c r="AK181" s="177">
        <v>7.2750000000000002E-3</v>
      </c>
      <c r="AL181" s="177">
        <v>8.1300000000000003E-4</v>
      </c>
      <c r="AM181" s="177">
        <v>6.1499829040093431E-3</v>
      </c>
      <c r="AN181" s="177">
        <v>7.8270000000000006E-3</v>
      </c>
      <c r="AO181" s="177">
        <v>3.6200000000000002E-4</v>
      </c>
      <c r="AP181" s="177"/>
      <c r="AQ181" s="177">
        <v>0.68632700000000002</v>
      </c>
      <c r="AR181" s="177">
        <v>6.4749999999999999E-3</v>
      </c>
      <c r="AS181" s="177"/>
      <c r="AT181" s="177">
        <v>0.356456</v>
      </c>
      <c r="AU181" s="177">
        <v>3.6129000000000001E-2</v>
      </c>
      <c r="AV181" s="177">
        <v>3.0922000000000002E-2</v>
      </c>
      <c r="AW181" s="177">
        <v>5.581E-3</v>
      </c>
      <c r="AX181" s="177">
        <v>2.8237000000000002E-2</v>
      </c>
      <c r="AY181" s="177">
        <v>2.3643999999999998E-2</v>
      </c>
      <c r="AZ181" s="177">
        <v>0.106034</v>
      </c>
      <c r="BA181" s="177">
        <v>2.6940000000000002E-3</v>
      </c>
      <c r="BB181" s="177">
        <v>2.081E-3</v>
      </c>
      <c r="BC181" s="177">
        <v>5.3580000000000003E-2</v>
      </c>
      <c r="BD181" s="177">
        <v>6.2299999999999996E-4</v>
      </c>
      <c r="BE181" s="177">
        <v>1.55E-4</v>
      </c>
      <c r="BF181" s="177">
        <v>8.0976999999999993E-2</v>
      </c>
      <c r="BG181" s="177"/>
      <c r="BH181" s="177">
        <v>6.6140000000000001E-3</v>
      </c>
      <c r="BI181" s="177"/>
      <c r="BJ181" s="177"/>
      <c r="BK181" s="177">
        <v>2.5076999999999999E-2</v>
      </c>
      <c r="BL181" s="177"/>
      <c r="BM181" s="177">
        <v>0.111652</v>
      </c>
      <c r="BN181" s="177">
        <v>20.552638000000002</v>
      </c>
      <c r="BO181" s="177">
        <v>7.7149999999999996E-3</v>
      </c>
      <c r="BP181" s="177">
        <v>1.6100000000000001E-4</v>
      </c>
      <c r="BQ181" s="177">
        <v>0.110071</v>
      </c>
      <c r="BR181" s="177">
        <v>1</v>
      </c>
      <c r="BS181" s="177"/>
      <c r="BT181" s="177">
        <v>6.0177000000000001E-2</v>
      </c>
      <c r="BU181" s="227">
        <v>0</v>
      </c>
      <c r="BV181" s="177">
        <v>0.193333</v>
      </c>
      <c r="BW181" s="177">
        <v>0.14752900000000002</v>
      </c>
      <c r="BX181" s="177">
        <v>9.5241000000000006E-2</v>
      </c>
      <c r="BY181" s="177">
        <v>5.2288000000000001E-2</v>
      </c>
      <c r="BZ181" s="227">
        <v>0</v>
      </c>
      <c r="CA181" s="177"/>
      <c r="CB181" s="177">
        <v>9.2829000000000009E-2</v>
      </c>
      <c r="CC181" s="177"/>
      <c r="CD181" s="177">
        <v>4.5820000000000001E-3</v>
      </c>
      <c r="CE181" s="177">
        <v>7.8569999999999994E-3</v>
      </c>
      <c r="CF181" s="177">
        <v>2.238E-3</v>
      </c>
      <c r="CG181" s="177">
        <v>3.2799999999999999E-3</v>
      </c>
      <c r="CH181" s="177">
        <v>6.2269999999999999E-3</v>
      </c>
      <c r="CI181" s="177">
        <v>0.177062</v>
      </c>
      <c r="CJ181" s="177">
        <v>1.4553E-2</v>
      </c>
      <c r="CK181" s="177">
        <v>0.36363600000000001</v>
      </c>
      <c r="CL181" s="177">
        <v>3.1088000000000001E-2</v>
      </c>
      <c r="CM181" s="177">
        <v>3.0417E-2</v>
      </c>
      <c r="CN181" s="177">
        <v>6.8459999999999997E-3</v>
      </c>
      <c r="CO181" s="177">
        <v>2.2252000000000001E-2</v>
      </c>
      <c r="CP181" s="177">
        <v>1.3190000000000001E-3</v>
      </c>
      <c r="CQ181" s="177">
        <v>1.4079930000000001</v>
      </c>
      <c r="CR181" s="177">
        <v>0.88639400000000002</v>
      </c>
      <c r="CS181" s="177">
        <v>1.8584E-2</v>
      </c>
      <c r="CT181" s="177">
        <v>1</v>
      </c>
      <c r="CU181" s="177"/>
      <c r="CV181" s="177"/>
      <c r="CW181" s="177">
        <v>1.9369999999999999E-3</v>
      </c>
      <c r="CX181" s="177">
        <v>1.7271000000000002E-2</v>
      </c>
      <c r="CY181" s="177">
        <v>4.35E-4</v>
      </c>
      <c r="CZ181" s="22"/>
      <c r="DA181" s="22"/>
    </row>
    <row r="182" spans="1:105" s="10" customFormat="1" x14ac:dyDescent="0.2">
      <c r="A182" s="1" t="s">
        <v>116</v>
      </c>
      <c r="B182" s="25"/>
      <c r="C182" s="212"/>
      <c r="D182" s="177"/>
      <c r="E182" s="177">
        <v>7.2788000000000005E-2</v>
      </c>
      <c r="F182" s="177">
        <v>4.8444000000000001E-2</v>
      </c>
      <c r="G182" s="177">
        <v>1.3857139999999999</v>
      </c>
      <c r="H182" s="177">
        <v>3.3861000000000002E-2</v>
      </c>
      <c r="I182" s="177">
        <v>2.0372000000000001E-2</v>
      </c>
      <c r="J182" s="177">
        <v>6.6379999999999995E-2</v>
      </c>
      <c r="K182" s="227">
        <v>0</v>
      </c>
      <c r="L182" s="177">
        <v>4.3889999999999997E-3</v>
      </c>
      <c r="M182" s="177">
        <v>3.4315999999999999E-2</v>
      </c>
      <c r="N182" s="177"/>
      <c r="O182" s="177">
        <v>2.1107999999999998E-2</v>
      </c>
      <c r="P182" s="177">
        <v>1.853E-3</v>
      </c>
      <c r="Q182" s="177">
        <v>5.4349999999999997E-3</v>
      </c>
      <c r="R182" s="177">
        <v>6.9610000000000002E-3</v>
      </c>
      <c r="S182" s="177">
        <v>1.7099E-2</v>
      </c>
      <c r="T182" s="177">
        <v>5.4322000000000002E-2</v>
      </c>
      <c r="U182" s="177">
        <v>0.43213499999999999</v>
      </c>
      <c r="V182" s="177">
        <v>1.728459</v>
      </c>
      <c r="W182" s="177">
        <v>1.605945</v>
      </c>
      <c r="X182" s="177">
        <v>0.121771</v>
      </c>
      <c r="Y182" s="177">
        <v>10.791634</v>
      </c>
      <c r="Z182" s="177">
        <v>0.11927599999999999</v>
      </c>
      <c r="AA182" s="177">
        <v>1.488E-3</v>
      </c>
      <c r="AB182" s="177">
        <v>0.102164</v>
      </c>
      <c r="AC182" s="177"/>
      <c r="AD182" s="177">
        <v>1.536E-2</v>
      </c>
      <c r="AE182" s="227">
        <v>0</v>
      </c>
      <c r="AF182" s="177">
        <v>1.920369</v>
      </c>
      <c r="AG182" s="177">
        <v>1.516267</v>
      </c>
      <c r="AH182" s="177">
        <v>1.6705000000000001E-2</v>
      </c>
      <c r="AI182" s="177">
        <v>1.4995620000000001</v>
      </c>
      <c r="AJ182" s="177">
        <v>3.546983</v>
      </c>
      <c r="AK182" s="177">
        <v>3.6000000000000002E-4</v>
      </c>
      <c r="AL182" s="177">
        <v>2.078E-3</v>
      </c>
      <c r="AM182" s="177">
        <v>8.2136870577889116E-3</v>
      </c>
      <c r="AN182" s="177">
        <v>6.45E-3</v>
      </c>
      <c r="AO182" s="177">
        <v>1.4293999999999999E-2</v>
      </c>
      <c r="AP182" s="177"/>
      <c r="AQ182" s="177">
        <v>2.2313900000000002</v>
      </c>
      <c r="AR182" s="177">
        <v>2.6721000000000002E-2</v>
      </c>
      <c r="AS182" s="177"/>
      <c r="AT182" s="177">
        <v>0.83686099999999997</v>
      </c>
      <c r="AU182" s="177"/>
      <c r="AV182" s="177">
        <v>2.0015000000000002E-2</v>
      </c>
      <c r="AW182" s="177">
        <v>3.0391000000000001E-2</v>
      </c>
      <c r="AX182" s="177">
        <v>1.7086E-2</v>
      </c>
      <c r="AY182" s="177">
        <v>0.63117900000000005</v>
      </c>
      <c r="AZ182" s="177">
        <v>5.7312000000000002E-2</v>
      </c>
      <c r="BA182" s="177">
        <v>9.0079999999999993E-2</v>
      </c>
      <c r="BB182" s="177">
        <v>6.2779999999999997E-3</v>
      </c>
      <c r="BC182" s="177">
        <v>8.9913999999999994E-2</v>
      </c>
      <c r="BD182" s="177">
        <v>6.4590999999999996E-2</v>
      </c>
      <c r="BE182" s="177">
        <v>2.33E-4</v>
      </c>
      <c r="BF182" s="177">
        <v>0.13225200000000001</v>
      </c>
      <c r="BG182" s="177"/>
      <c r="BH182" s="177">
        <v>6.0480000000000004E-3</v>
      </c>
      <c r="BI182" s="177">
        <v>3.2000000000000003E-4</v>
      </c>
      <c r="BJ182" s="177"/>
      <c r="BK182" s="177">
        <v>0.79837100000000005</v>
      </c>
      <c r="BL182" s="177"/>
      <c r="BM182" s="177">
        <v>2.3892E-2</v>
      </c>
      <c r="BN182" s="177">
        <v>0.13730300000000001</v>
      </c>
      <c r="BO182" s="177">
        <v>0.20465800000000001</v>
      </c>
      <c r="BP182" s="227">
        <v>0</v>
      </c>
      <c r="BQ182" s="177">
        <v>5.437E-3</v>
      </c>
      <c r="BR182" s="177">
        <v>0.75</v>
      </c>
      <c r="BS182" s="177"/>
      <c r="BT182" s="177">
        <v>1.5265000000000001E-2</v>
      </c>
      <c r="BU182" s="177">
        <v>2.419E-2</v>
      </c>
      <c r="BV182" s="177">
        <v>0.28499999999999998</v>
      </c>
      <c r="BW182" s="177">
        <v>0.20630799999999999</v>
      </c>
      <c r="BX182" s="177">
        <v>2.5548000000000001E-2</v>
      </c>
      <c r="BY182" s="177">
        <v>0.18076</v>
      </c>
      <c r="BZ182" s="227">
        <v>0</v>
      </c>
      <c r="CA182" s="177"/>
      <c r="CB182" s="177">
        <v>0.28561400000000003</v>
      </c>
      <c r="CC182" s="177"/>
      <c r="CD182" s="177">
        <v>8.6284E-2</v>
      </c>
      <c r="CE182" s="177">
        <v>0.23408399999999999</v>
      </c>
      <c r="CF182" s="177">
        <v>1.3677999999999999E-2</v>
      </c>
      <c r="CG182" s="177">
        <v>1.6707E-2</v>
      </c>
      <c r="CH182" s="177">
        <v>0.18979399999999999</v>
      </c>
      <c r="CI182" s="177">
        <v>0.90960399999999997</v>
      </c>
      <c r="CJ182" s="177">
        <v>1.9540999999999999E-2</v>
      </c>
      <c r="CK182" s="177">
        <v>2.9299999999999999E-3</v>
      </c>
      <c r="CL182" s="177">
        <v>6.3598000000000002E-2</v>
      </c>
      <c r="CM182" s="177">
        <v>2.1368000000000002E-2</v>
      </c>
      <c r="CN182" s="177">
        <v>1.9304000000000002E-2</v>
      </c>
      <c r="CO182" s="227">
        <v>0</v>
      </c>
      <c r="CP182" s="177">
        <v>2.0639999999999999E-3</v>
      </c>
      <c r="CQ182" s="177">
        <v>1.4220000000000001E-3</v>
      </c>
      <c r="CR182" s="177">
        <v>2.4824850000000001</v>
      </c>
      <c r="CS182" s="177">
        <v>1.4478409999999999</v>
      </c>
      <c r="CT182" s="177">
        <v>1</v>
      </c>
      <c r="CU182" s="177"/>
      <c r="CV182" s="177"/>
      <c r="CW182" s="177">
        <v>4.46E-4</v>
      </c>
      <c r="CX182" s="177">
        <v>9.5394999999999994E-2</v>
      </c>
      <c r="CY182" s="177">
        <v>0.10652200000000001</v>
      </c>
      <c r="CZ182" s="22"/>
      <c r="DA182" s="22"/>
    </row>
    <row r="183" spans="1:105" s="10" customFormat="1" x14ac:dyDescent="0.2">
      <c r="A183" s="1" t="s">
        <v>117</v>
      </c>
      <c r="B183" s="25"/>
      <c r="C183" s="212"/>
      <c r="D183" s="177">
        <v>5.3399999999999997E-4</v>
      </c>
      <c r="E183" s="177">
        <v>4.1520000000000001E-2</v>
      </c>
      <c r="F183" s="177">
        <v>7.0465E-2</v>
      </c>
      <c r="G183" s="177">
        <v>2.921875</v>
      </c>
      <c r="H183" s="177">
        <v>0.15831300000000001</v>
      </c>
      <c r="I183" s="177">
        <v>0.215144</v>
      </c>
      <c r="J183" s="177">
        <v>3.0983E-2</v>
      </c>
      <c r="K183" s="177">
        <v>0.11254699999999999</v>
      </c>
      <c r="L183" s="177">
        <v>1.3533E-2</v>
      </c>
      <c r="M183" s="177">
        <v>0.19520000000000001</v>
      </c>
      <c r="N183" s="177">
        <v>16.305555999999999</v>
      </c>
      <c r="O183" s="177">
        <v>0.36843700000000001</v>
      </c>
      <c r="P183" s="177">
        <v>4.0559999999999997E-3</v>
      </c>
      <c r="Q183" s="177">
        <v>3.6229999999999999E-3</v>
      </c>
      <c r="R183" s="177">
        <v>3.5811999999999997E-2</v>
      </c>
      <c r="S183" s="177">
        <v>1.8869E-2</v>
      </c>
      <c r="T183" s="177">
        <v>0.22708300000000001</v>
      </c>
      <c r="U183" s="177">
        <v>8.9454000000000006E-2</v>
      </c>
      <c r="V183" s="177">
        <v>0.76773999999999998</v>
      </c>
      <c r="W183" s="177">
        <v>0.49212600000000001</v>
      </c>
      <c r="X183" s="177">
        <v>0.26900099999999999</v>
      </c>
      <c r="Y183" s="177">
        <v>0.87541599999999997</v>
      </c>
      <c r="Z183" s="177"/>
      <c r="AA183" s="177"/>
      <c r="AB183" s="177">
        <v>0.258044</v>
      </c>
      <c r="AC183" s="177"/>
      <c r="AD183" s="177">
        <v>0.176369</v>
      </c>
      <c r="AE183" s="177">
        <v>1.1117999999999999E-2</v>
      </c>
      <c r="AF183" s="177">
        <v>1.537334</v>
      </c>
      <c r="AG183" s="177">
        <v>0.28980600000000001</v>
      </c>
      <c r="AH183" s="177">
        <v>3.5672000000000002E-2</v>
      </c>
      <c r="AI183" s="177">
        <v>0.25413400000000003</v>
      </c>
      <c r="AJ183" s="177">
        <v>0.247415</v>
      </c>
      <c r="AK183" s="177">
        <v>9.0600000000000001E-4</v>
      </c>
      <c r="AL183" s="177"/>
      <c r="AM183" s="177">
        <v>6.2520680962863021E-2</v>
      </c>
      <c r="AN183" s="177">
        <v>7.6173000000000005E-2</v>
      </c>
      <c r="AO183" s="177">
        <v>1.5419E-2</v>
      </c>
      <c r="AP183" s="177"/>
      <c r="AQ183" s="177">
        <v>9.7934999999999994E-2</v>
      </c>
      <c r="AR183" s="177">
        <v>9.4181000000000001E-2</v>
      </c>
      <c r="AS183" s="177"/>
      <c r="AT183" s="177">
        <v>3.1563059999999998</v>
      </c>
      <c r="AU183" s="177"/>
      <c r="AV183" s="177">
        <v>6.5087999999999993E-2</v>
      </c>
      <c r="AW183" s="177">
        <v>0.25877600000000001</v>
      </c>
      <c r="AX183" s="177">
        <v>2.4459999999999999E-2</v>
      </c>
      <c r="AY183" s="177">
        <v>0.39588099999999998</v>
      </c>
      <c r="AZ183" s="177">
        <v>0.211121</v>
      </c>
      <c r="BA183" s="177">
        <v>1.08833</v>
      </c>
      <c r="BB183" s="177">
        <v>0.15622</v>
      </c>
      <c r="BC183" s="177">
        <v>1.016621</v>
      </c>
      <c r="BD183" s="177">
        <v>2.040311</v>
      </c>
      <c r="BE183" s="177">
        <v>2.0929999999999998E-3</v>
      </c>
      <c r="BF183" s="177">
        <v>0.448208</v>
      </c>
      <c r="BG183" s="177"/>
      <c r="BH183" s="177">
        <v>0.121742</v>
      </c>
      <c r="BI183" s="177">
        <v>2.4830519999999998</v>
      </c>
      <c r="BJ183" s="177"/>
      <c r="BK183" s="177">
        <v>0.49857600000000002</v>
      </c>
      <c r="BL183" s="177"/>
      <c r="BM183" s="177">
        <v>0.158526</v>
      </c>
      <c r="BN183" s="177">
        <v>0.156999</v>
      </c>
      <c r="BO183" s="177">
        <v>2.5700000000000001E-4</v>
      </c>
      <c r="BP183" s="177">
        <v>1.6100000000000001E-4</v>
      </c>
      <c r="BQ183" s="177">
        <v>0.15279200000000001</v>
      </c>
      <c r="BR183" s="177">
        <v>1.5</v>
      </c>
      <c r="BS183" s="177"/>
      <c r="BT183" s="177">
        <v>3.7183000000000001E-2</v>
      </c>
      <c r="BU183" s="177">
        <v>2.9988000000000001E-2</v>
      </c>
      <c r="BV183" s="177"/>
      <c r="BW183" s="177">
        <v>5.5783490000000002</v>
      </c>
      <c r="BX183" s="177">
        <v>1.312E-3</v>
      </c>
      <c r="BY183" s="177">
        <v>2.8636210000000002</v>
      </c>
      <c r="BZ183" s="177">
        <v>2.7134160000000001</v>
      </c>
      <c r="CA183" s="227">
        <v>0</v>
      </c>
      <c r="CB183" s="177">
        <v>0.48863600000000001</v>
      </c>
      <c r="CC183" s="177"/>
      <c r="CD183" s="177">
        <v>0.16500300000000001</v>
      </c>
      <c r="CE183" s="177">
        <v>9.2379000000000003E-2</v>
      </c>
      <c r="CF183" s="177">
        <v>7.4600000000000003E-4</v>
      </c>
      <c r="CG183" s="177">
        <v>1.5244930000000001</v>
      </c>
      <c r="CH183" s="177">
        <v>2.062E-3</v>
      </c>
      <c r="CI183" s="177">
        <v>0.211837</v>
      </c>
      <c r="CJ183" s="177">
        <v>5.2481E-2</v>
      </c>
      <c r="CK183" s="177">
        <v>1</v>
      </c>
      <c r="CL183" s="177">
        <v>0.14003299999999999</v>
      </c>
      <c r="CM183" s="177">
        <v>0.179759</v>
      </c>
      <c r="CN183" s="177">
        <v>0.171069</v>
      </c>
      <c r="CO183" s="227">
        <v>0</v>
      </c>
      <c r="CP183" s="177">
        <v>8.6899999999999998E-3</v>
      </c>
      <c r="CQ183" s="177">
        <v>0.193661</v>
      </c>
      <c r="CR183" s="177">
        <v>1.385799</v>
      </c>
      <c r="CS183" s="177">
        <v>0.60333899999999996</v>
      </c>
      <c r="CT183" s="177">
        <v>0.25</v>
      </c>
      <c r="CU183" s="177">
        <v>1</v>
      </c>
      <c r="CV183" s="177">
        <v>4.1120999999999998E-2</v>
      </c>
      <c r="CW183" s="177">
        <v>3.2299999999999998E-3</v>
      </c>
      <c r="CX183" s="177">
        <v>5.6475999999999998E-2</v>
      </c>
      <c r="CY183" s="177">
        <v>7.79E-3</v>
      </c>
      <c r="CZ183" s="22"/>
      <c r="DA183" s="22"/>
    </row>
    <row r="184" spans="1:105" s="10" customFormat="1" x14ac:dyDescent="0.2">
      <c r="A184" s="1" t="s">
        <v>118</v>
      </c>
      <c r="B184" s="25"/>
      <c r="C184" s="212"/>
      <c r="D184" s="177"/>
      <c r="E184" s="177">
        <v>1.487E-2</v>
      </c>
      <c r="F184" s="177">
        <v>0.11337700000000001</v>
      </c>
      <c r="G184" s="177">
        <v>2.7399269999999998</v>
      </c>
      <c r="H184" s="177">
        <v>5.1154999999999999E-2</v>
      </c>
      <c r="I184" s="177">
        <v>5.1714999999999997E-2</v>
      </c>
      <c r="J184" s="177">
        <v>6.8092E-2</v>
      </c>
      <c r="K184" s="177">
        <v>9.9500000000000001E-4</v>
      </c>
      <c r="L184" s="177">
        <v>1.4630000000000001E-3</v>
      </c>
      <c r="M184" s="177">
        <v>5.5294999999999997E-2</v>
      </c>
      <c r="N184" s="177">
        <v>8.9749999999999996</v>
      </c>
      <c r="O184" s="227">
        <v>0</v>
      </c>
      <c r="P184" s="177">
        <v>4.0350000000000004E-3</v>
      </c>
      <c r="Q184" s="227">
        <v>0</v>
      </c>
      <c r="R184" s="177">
        <v>6.6973000000000005E-2</v>
      </c>
      <c r="S184" s="177">
        <v>4.0901E-2</v>
      </c>
      <c r="T184" s="177">
        <v>4.8737999999999997E-2</v>
      </c>
      <c r="U184" s="177">
        <v>3.4399999999999999E-3</v>
      </c>
      <c r="V184" s="177">
        <v>0.58467499999999994</v>
      </c>
      <c r="W184" s="177">
        <v>2.8087000000000001E-2</v>
      </c>
      <c r="X184" s="177">
        <v>3.1071999999999999E-2</v>
      </c>
      <c r="Y184" s="177">
        <v>3.6607000000000001E-2</v>
      </c>
      <c r="Z184" s="177"/>
      <c r="AA184" s="177"/>
      <c r="AB184" s="177">
        <v>0.56195700000000004</v>
      </c>
      <c r="AC184" s="177"/>
      <c r="AD184" s="177">
        <v>0.27654299999999998</v>
      </c>
      <c r="AE184" s="227">
        <v>0</v>
      </c>
      <c r="AF184" s="177">
        <v>6.0010000000000003E-3</v>
      </c>
      <c r="AG184" s="177">
        <v>8.6219999999999995E-3</v>
      </c>
      <c r="AH184" s="177">
        <v>6.8929999999999998E-3</v>
      </c>
      <c r="AI184" s="177">
        <v>1.7290000000000001E-3</v>
      </c>
      <c r="AJ184" s="177">
        <v>0.66589699999999996</v>
      </c>
      <c r="AK184" s="177">
        <v>2.7326E-2</v>
      </c>
      <c r="AL184" s="177">
        <v>3.6099999999999999E-4</v>
      </c>
      <c r="AM184" s="177">
        <v>1.1322170142125401E-2</v>
      </c>
      <c r="AN184" s="177">
        <v>1.1046E-2</v>
      </c>
      <c r="AO184" s="177">
        <v>1.2276E-2</v>
      </c>
      <c r="AP184" s="177"/>
      <c r="AQ184" s="227">
        <v>0</v>
      </c>
      <c r="AR184" s="177">
        <v>3.6639999999999999E-2</v>
      </c>
      <c r="AS184" s="177"/>
      <c r="AT184" s="177">
        <v>0.57360299999999997</v>
      </c>
      <c r="AU184" s="177">
        <v>3.1649999999999998E-3</v>
      </c>
      <c r="AV184" s="177">
        <v>8.1515000000000004E-2</v>
      </c>
      <c r="AW184" s="177">
        <v>0.39942899999999998</v>
      </c>
      <c r="AX184" s="177">
        <v>1.9780000000000002E-3</v>
      </c>
      <c r="AY184" s="177">
        <v>1.9588000000000001E-2</v>
      </c>
      <c r="AZ184" s="177">
        <v>7.4139999999999996E-3</v>
      </c>
      <c r="BA184" s="177">
        <v>2.6217000000000001E-2</v>
      </c>
      <c r="BB184" s="177">
        <v>0.75946499999999995</v>
      </c>
      <c r="BC184" s="177">
        <v>6.3896999999999995E-2</v>
      </c>
      <c r="BD184" s="177">
        <v>0.143813</v>
      </c>
      <c r="BE184" s="177">
        <v>5.4299999999999997E-4</v>
      </c>
      <c r="BF184" s="177">
        <v>4.6743E-2</v>
      </c>
      <c r="BG184" s="177"/>
      <c r="BH184" s="177">
        <v>1.389E-3</v>
      </c>
      <c r="BI184" s="177">
        <v>1.933E-3</v>
      </c>
      <c r="BJ184" s="177"/>
      <c r="BK184" s="177">
        <v>1.4912E-2</v>
      </c>
      <c r="BL184" s="177"/>
      <c r="BM184" s="177">
        <v>2.4580000000000001E-2</v>
      </c>
      <c r="BN184" s="177">
        <v>9.9817000000000003E-2</v>
      </c>
      <c r="BO184" s="177">
        <v>0.37599300000000002</v>
      </c>
      <c r="BP184" s="227">
        <v>0</v>
      </c>
      <c r="BQ184" s="177">
        <v>0.38953900000000002</v>
      </c>
      <c r="BR184" s="177">
        <v>6.7829E-2</v>
      </c>
      <c r="BS184" s="177"/>
      <c r="BT184" s="177">
        <v>0.122142</v>
      </c>
      <c r="BU184" s="177">
        <v>0.45681699999999997</v>
      </c>
      <c r="BV184" s="177">
        <v>3.9306000000000001E-2</v>
      </c>
      <c r="BW184" s="177">
        <v>0.19725200000000001</v>
      </c>
      <c r="BX184" s="177">
        <v>6.7489999999999998E-3</v>
      </c>
      <c r="BY184" s="177">
        <v>0.18923200000000001</v>
      </c>
      <c r="BZ184" s="177">
        <v>1.271E-3</v>
      </c>
      <c r="CA184" s="227">
        <v>0</v>
      </c>
      <c r="CB184" s="177">
        <v>0.20458399999999999</v>
      </c>
      <c r="CC184" s="177"/>
      <c r="CD184" s="177">
        <v>6.2919000000000003E-2</v>
      </c>
      <c r="CE184" s="177">
        <v>0.26155</v>
      </c>
      <c r="CF184" s="177">
        <v>1.4920000000000001E-3</v>
      </c>
      <c r="CG184" s="177">
        <v>1.0499999999999999E-3</v>
      </c>
      <c r="CH184" s="177">
        <v>5.5199999999999997E-4</v>
      </c>
      <c r="CI184" s="177">
        <v>8.2000000000000007E-3</v>
      </c>
      <c r="CJ184" s="177">
        <v>3.7146999999999999E-2</v>
      </c>
      <c r="CK184" s="177">
        <v>6.5314999999999998E-2</v>
      </c>
      <c r="CL184" s="177">
        <v>7.8864000000000004E-2</v>
      </c>
      <c r="CM184" s="177">
        <v>6.4435999999999993E-2</v>
      </c>
      <c r="CN184" s="177">
        <v>5.9312999999999998E-2</v>
      </c>
      <c r="CO184" s="227">
        <v>0</v>
      </c>
      <c r="CP184" s="177">
        <v>5.1229999999999999E-3</v>
      </c>
      <c r="CQ184" s="177">
        <v>4.254E-3</v>
      </c>
      <c r="CR184" s="177">
        <v>0.61066900000000002</v>
      </c>
      <c r="CS184" s="177">
        <v>7.5750000000000001E-3</v>
      </c>
      <c r="CT184" s="177">
        <v>1</v>
      </c>
      <c r="CU184" s="177">
        <v>0.94827600000000001</v>
      </c>
      <c r="CV184" s="177"/>
      <c r="CW184" s="177">
        <v>1.165E-3</v>
      </c>
      <c r="CX184" s="177">
        <v>1.1998E-2</v>
      </c>
      <c r="CY184" s="177">
        <v>1.2355E-2</v>
      </c>
      <c r="CZ184" s="22"/>
      <c r="DA184" s="22"/>
    </row>
    <row r="185" spans="1:105" s="10" customFormat="1" x14ac:dyDescent="0.2">
      <c r="A185" s="1" t="s">
        <v>119</v>
      </c>
      <c r="B185" s="25"/>
      <c r="C185" s="212"/>
      <c r="D185" s="177">
        <v>5.3399999999999997E-4</v>
      </c>
      <c r="E185" s="177">
        <v>0.40262100000000001</v>
      </c>
      <c r="F185" s="177">
        <v>1.5403789999999999</v>
      </c>
      <c r="G185" s="177">
        <v>2.966942</v>
      </c>
      <c r="H185" s="177">
        <v>3.5477000000000002E-2</v>
      </c>
      <c r="I185" s="177">
        <v>0.132717</v>
      </c>
      <c r="J185" s="177">
        <v>1.0978E-2</v>
      </c>
      <c r="K185" s="177">
        <v>7.7029999999999998E-3</v>
      </c>
      <c r="L185" s="227">
        <v>0</v>
      </c>
      <c r="M185" s="177">
        <v>0.110181</v>
      </c>
      <c r="N185" s="177">
        <v>0.13492100000000001</v>
      </c>
      <c r="O185" s="227">
        <v>0</v>
      </c>
      <c r="P185" s="177">
        <v>1.8270000000000001E-3</v>
      </c>
      <c r="Q185" s="177">
        <v>1.0869999999999999E-2</v>
      </c>
      <c r="R185" s="177">
        <v>9.2108999999999996E-2</v>
      </c>
      <c r="S185" s="177">
        <v>3.7575999999999998E-2</v>
      </c>
      <c r="T185" s="177">
        <v>2.7501999999999999E-2</v>
      </c>
      <c r="U185" s="177">
        <v>2.965319</v>
      </c>
      <c r="V185" s="177">
        <v>5.5160000000000001E-3</v>
      </c>
      <c r="W185" s="177">
        <v>0.32402999999999998</v>
      </c>
      <c r="X185" s="177">
        <v>2.2339000000000001E-2</v>
      </c>
      <c r="Y185" s="177">
        <v>2.6537999999999999E-2</v>
      </c>
      <c r="Z185" s="177">
        <v>5.5469999999999998E-3</v>
      </c>
      <c r="AA185" s="177"/>
      <c r="AB185" s="177">
        <v>0.173454</v>
      </c>
      <c r="AC185" s="177"/>
      <c r="AD185" s="177">
        <v>3.9439000000000002E-2</v>
      </c>
      <c r="AE185" s="177">
        <v>2.3019999999999998E-3</v>
      </c>
      <c r="AF185" s="177">
        <v>1.15E-4</v>
      </c>
      <c r="AG185" s="177">
        <v>2.0128159999999999</v>
      </c>
      <c r="AH185" s="177">
        <v>1.3676000000000001E-2</v>
      </c>
      <c r="AI185" s="177">
        <v>1.9991399999999999</v>
      </c>
      <c r="AJ185" s="177">
        <v>7.7200000000000003E-3</v>
      </c>
      <c r="AK185" s="177">
        <v>5.7306999999999997E-2</v>
      </c>
      <c r="AL185" s="177"/>
      <c r="AM185" s="177">
        <v>6.7416372186943699E-2</v>
      </c>
      <c r="AN185" s="177">
        <v>7.8618999999999994E-2</v>
      </c>
      <c r="AO185" s="177">
        <v>2.8656000000000001E-2</v>
      </c>
      <c r="AP185" s="177"/>
      <c r="AQ185" s="177">
        <v>6.2352999999999999E-2</v>
      </c>
      <c r="AR185" s="177">
        <v>6.8636000000000003E-2</v>
      </c>
      <c r="AS185" s="177"/>
      <c r="AT185" s="177">
        <v>0.86162700000000003</v>
      </c>
      <c r="AU185" s="177"/>
      <c r="AV185" s="177">
        <v>6.2780000000000002E-2</v>
      </c>
      <c r="AW185" s="177">
        <v>3.9821000000000002E-2</v>
      </c>
      <c r="AX185" s="177">
        <v>4.6667269999999998</v>
      </c>
      <c r="AY185" s="177">
        <v>0.99468400000000001</v>
      </c>
      <c r="AZ185" s="177">
        <v>2.4143999999999999E-2</v>
      </c>
      <c r="BA185" s="177">
        <v>8.5800000000000008E-3</v>
      </c>
      <c r="BB185" s="177">
        <v>1.0562290000000001</v>
      </c>
      <c r="BC185" s="177">
        <v>0.252162</v>
      </c>
      <c r="BD185" s="177">
        <v>1.712E-3</v>
      </c>
      <c r="BE185" s="177">
        <v>4.6500000000000003E-4</v>
      </c>
      <c r="BF185" s="177">
        <v>0.116595</v>
      </c>
      <c r="BG185" s="177"/>
      <c r="BH185" s="177">
        <v>0.114759</v>
      </c>
      <c r="BI185" s="177">
        <v>3.0114999999999999E-2</v>
      </c>
      <c r="BJ185" s="177"/>
      <c r="BK185" s="177">
        <v>0.26550099999999999</v>
      </c>
      <c r="BL185" s="177"/>
      <c r="BM185" s="177">
        <v>5.182E-3</v>
      </c>
      <c r="BN185" s="177">
        <v>6.0999999999999999E-2</v>
      </c>
      <c r="BO185" s="177">
        <v>2.9628999999999999E-2</v>
      </c>
      <c r="BP185" s="177">
        <v>3.21E-4</v>
      </c>
      <c r="BQ185" s="177">
        <v>0.13084200000000001</v>
      </c>
      <c r="BR185" s="177">
        <v>1</v>
      </c>
      <c r="BS185" s="177"/>
      <c r="BT185" s="177">
        <v>1.8429999999999998E-2</v>
      </c>
      <c r="BU185" s="227">
        <v>0</v>
      </c>
      <c r="BV185" s="177">
        <v>0.107143</v>
      </c>
      <c r="BW185" s="177">
        <v>1.375283</v>
      </c>
      <c r="BX185" s="177">
        <v>3.8087000000000003E-2</v>
      </c>
      <c r="BY185" s="177">
        <v>1.3091429999999999</v>
      </c>
      <c r="BZ185" s="177">
        <v>2.8053000000000002E-2</v>
      </c>
      <c r="CA185" s="177">
        <v>7.5788999999999995E-2</v>
      </c>
      <c r="CB185" s="177">
        <v>0.12729799999999999</v>
      </c>
      <c r="CC185" s="177"/>
      <c r="CD185" s="177">
        <v>4.9969999999999997E-3</v>
      </c>
      <c r="CE185" s="177">
        <v>8.0210000000000004E-3</v>
      </c>
      <c r="CF185" s="177">
        <v>1.0694E-2</v>
      </c>
      <c r="CG185" s="177">
        <v>8.0479999999999996E-3</v>
      </c>
      <c r="CH185" s="177">
        <v>1.748E-3</v>
      </c>
      <c r="CI185" s="177">
        <v>1.609E-3</v>
      </c>
      <c r="CJ185" s="177">
        <v>5.2465999999999999E-2</v>
      </c>
      <c r="CK185" s="177">
        <v>0.77777799999999997</v>
      </c>
      <c r="CL185" s="177">
        <v>0.100934</v>
      </c>
      <c r="CM185" s="177">
        <v>0.62451800000000002</v>
      </c>
      <c r="CN185" s="177">
        <v>0.18476699999999999</v>
      </c>
      <c r="CO185" s="177">
        <v>0.176289</v>
      </c>
      <c r="CP185" s="177">
        <v>0.26346199999999997</v>
      </c>
      <c r="CQ185" s="177">
        <v>4.9396000000000002E-2</v>
      </c>
      <c r="CR185" s="177">
        <v>0.96536500000000003</v>
      </c>
      <c r="CS185" s="177">
        <v>1.4751999999999999E-2</v>
      </c>
      <c r="CT185" s="177">
        <v>0.375</v>
      </c>
      <c r="CU185" s="177">
        <v>1.2777780000000001</v>
      </c>
      <c r="CV185" s="177"/>
      <c r="CW185" s="177">
        <v>1.9000000000000001E-4</v>
      </c>
      <c r="CX185" s="177">
        <v>1.407E-3</v>
      </c>
      <c r="CY185" s="177">
        <v>1.0900000000000001E-4</v>
      </c>
      <c r="CZ185" s="22"/>
      <c r="DA185" s="22"/>
    </row>
    <row r="186" spans="1:105" s="10" customFormat="1" x14ac:dyDescent="0.2">
      <c r="A186" s="1" t="s">
        <v>120</v>
      </c>
      <c r="B186" s="25"/>
      <c r="C186" s="212"/>
      <c r="D186" s="177"/>
      <c r="E186" s="177">
        <v>0.33882800000000002</v>
      </c>
      <c r="F186" s="177">
        <v>0.52829599999999999</v>
      </c>
      <c r="G186" s="177">
        <v>2.9635630000000002</v>
      </c>
      <c r="H186" s="177">
        <v>4.9279000000000003E-2</v>
      </c>
      <c r="I186" s="177">
        <v>0.31057099999999999</v>
      </c>
      <c r="J186" s="177">
        <v>0.12803200000000001</v>
      </c>
      <c r="K186" s="177">
        <v>6.9690000000000004E-3</v>
      </c>
      <c r="L186" s="227">
        <v>0</v>
      </c>
      <c r="M186" s="177">
        <v>0.103639</v>
      </c>
      <c r="N186" s="177"/>
      <c r="O186" s="177">
        <v>4.2290000000000001E-3</v>
      </c>
      <c r="P186" s="177">
        <v>3.2590000000000002E-3</v>
      </c>
      <c r="Q186" s="177">
        <v>3.6229999999999999E-3</v>
      </c>
      <c r="R186" s="177">
        <v>0.233206</v>
      </c>
      <c r="S186" s="177">
        <v>3.8943999999999999E-2</v>
      </c>
      <c r="T186" s="177">
        <v>7.7366000000000004E-2</v>
      </c>
      <c r="U186" s="177">
        <v>1.1339E-2</v>
      </c>
      <c r="V186" s="177">
        <v>8.6459999999999992E-3</v>
      </c>
      <c r="W186" s="177">
        <v>0.50762200000000002</v>
      </c>
      <c r="X186" s="177">
        <v>8.8109999999999994E-3</v>
      </c>
      <c r="Y186" s="177">
        <v>0.96430800000000005</v>
      </c>
      <c r="Z186" s="177">
        <v>0.77842100000000003</v>
      </c>
      <c r="AA186" s="177"/>
      <c r="AB186" s="177">
        <v>0.34082800000000002</v>
      </c>
      <c r="AC186" s="177"/>
      <c r="AD186" s="177">
        <v>8.3352999999999997E-2</v>
      </c>
      <c r="AE186" s="227">
        <v>0</v>
      </c>
      <c r="AF186" s="177">
        <v>6.9474999999999995E-2</v>
      </c>
      <c r="AG186" s="177">
        <v>4.1591000000000003E-2</v>
      </c>
      <c r="AH186" s="177">
        <v>4.0736000000000001E-2</v>
      </c>
      <c r="AI186" s="177">
        <v>8.5499999999999997E-4</v>
      </c>
      <c r="AJ186" s="177">
        <v>2.9590000000000002E-2</v>
      </c>
      <c r="AK186" s="177">
        <v>1.2425E-2</v>
      </c>
      <c r="AL186" s="177"/>
      <c r="AM186" s="177">
        <v>0.12247121971890672</v>
      </c>
      <c r="AN186" s="177">
        <v>0.130166</v>
      </c>
      <c r="AO186" s="177">
        <v>9.5740000000000006E-2</v>
      </c>
      <c r="AP186" s="177"/>
      <c r="AQ186" s="177">
        <v>2.4836749999999999</v>
      </c>
      <c r="AR186" s="177">
        <v>0.113527</v>
      </c>
      <c r="AS186" s="177"/>
      <c r="AT186" s="177">
        <v>1.1565399999999999</v>
      </c>
      <c r="AU186" s="177"/>
      <c r="AV186" s="177">
        <v>0.30447600000000002</v>
      </c>
      <c r="AW186" s="177">
        <v>4.1761E-2</v>
      </c>
      <c r="AX186" s="177">
        <v>1.164928</v>
      </c>
      <c r="AY186" s="177">
        <v>1.5335E-2</v>
      </c>
      <c r="AZ186" s="177">
        <v>5.3423999999999999E-2</v>
      </c>
      <c r="BA186" s="177">
        <v>6.2301000000000002E-2</v>
      </c>
      <c r="BB186" s="177">
        <v>0.31226199999999998</v>
      </c>
      <c r="BC186" s="177">
        <v>0.150115</v>
      </c>
      <c r="BD186" s="177">
        <v>5.5564000000000002E-2</v>
      </c>
      <c r="BE186" s="177">
        <v>2.7900000000000001E-4</v>
      </c>
      <c r="BF186" s="177">
        <v>0.10076499999999999</v>
      </c>
      <c r="BG186" s="177"/>
      <c r="BH186" s="177">
        <v>1.9349000000000002E-2</v>
      </c>
      <c r="BI186" s="177">
        <v>0.76039400000000001</v>
      </c>
      <c r="BJ186" s="177"/>
      <c r="BK186" s="177">
        <v>8.5734000000000005E-2</v>
      </c>
      <c r="BL186" s="177"/>
      <c r="BM186" s="177">
        <v>1.157891</v>
      </c>
      <c r="BN186" s="177">
        <v>5.0918999999999999E-2</v>
      </c>
      <c r="BO186" s="177">
        <v>6.4187999999999995E-2</v>
      </c>
      <c r="BP186" s="227">
        <v>0</v>
      </c>
      <c r="BQ186" s="177">
        <v>0.23161599999999999</v>
      </c>
      <c r="BR186" s="177">
        <v>1</v>
      </c>
      <c r="BS186" s="177"/>
      <c r="BT186" s="177">
        <v>2.6693790000000002</v>
      </c>
      <c r="BU186" s="177">
        <v>1.457117</v>
      </c>
      <c r="BV186" s="177">
        <v>1.1666669999999999</v>
      </c>
      <c r="BW186" s="177">
        <v>1.0341750000000001</v>
      </c>
      <c r="BX186" s="177">
        <v>0.33204400000000001</v>
      </c>
      <c r="BY186" s="177">
        <v>0.69759300000000002</v>
      </c>
      <c r="BZ186" s="177">
        <v>4.5380000000000004E-3</v>
      </c>
      <c r="CA186" s="177">
        <v>4.3052E-2</v>
      </c>
      <c r="CB186" s="177">
        <v>0.23647499999999999</v>
      </c>
      <c r="CC186" s="177"/>
      <c r="CD186" s="177">
        <v>5.1633999999999999E-2</v>
      </c>
      <c r="CE186" s="177">
        <v>2.2929000000000001E-2</v>
      </c>
      <c r="CF186" s="177">
        <v>0.166128</v>
      </c>
      <c r="CG186" s="177">
        <v>1.7495E-2</v>
      </c>
      <c r="CH186" s="177">
        <v>1.47E-3</v>
      </c>
      <c r="CI186" s="177">
        <v>1.9996E-2</v>
      </c>
      <c r="CJ186" s="177">
        <v>7.8340000000000007E-2</v>
      </c>
      <c r="CK186" s="177">
        <v>3.5088000000000001E-2</v>
      </c>
      <c r="CL186" s="177">
        <v>0.13020100000000001</v>
      </c>
      <c r="CM186" s="177">
        <v>0.25342100000000001</v>
      </c>
      <c r="CN186" s="177">
        <v>0.22031700000000001</v>
      </c>
      <c r="CO186" s="227">
        <v>0</v>
      </c>
      <c r="CP186" s="177">
        <v>3.3104000000000001E-2</v>
      </c>
      <c r="CQ186" s="177">
        <v>3.039E-3</v>
      </c>
      <c r="CR186" s="177">
        <v>0.65385400000000005</v>
      </c>
      <c r="CS186" s="177">
        <v>9.1221999999999998E-2</v>
      </c>
      <c r="CT186" s="177">
        <v>0.16666700000000001</v>
      </c>
      <c r="CU186" s="177">
        <v>1.4583330000000001</v>
      </c>
      <c r="CV186" s="177">
        <v>2.5179999999999998E-3</v>
      </c>
      <c r="CW186" s="177">
        <v>3.6699999999999998E-4</v>
      </c>
      <c r="CX186" s="177">
        <v>3.0256999999999999E-2</v>
      </c>
      <c r="CY186" s="177">
        <v>5.8513999999999997E-2</v>
      </c>
      <c r="CZ186" s="22"/>
      <c r="DA186" s="22"/>
    </row>
    <row r="187" spans="1:105" s="10" customFormat="1" x14ac:dyDescent="0.2">
      <c r="A187" s="1" t="s">
        <v>121</v>
      </c>
      <c r="B187" s="25"/>
      <c r="C187" s="212"/>
      <c r="D187" s="177"/>
      <c r="E187" s="177">
        <v>3.3315999999999998E-2</v>
      </c>
      <c r="F187" s="177">
        <v>0.22020200000000001</v>
      </c>
      <c r="G187" s="177">
        <v>2.841621</v>
      </c>
      <c r="H187" s="177">
        <v>2.6787999999999999E-2</v>
      </c>
      <c r="I187" s="177">
        <v>0.232769</v>
      </c>
      <c r="J187" s="177">
        <v>6.7001000000000005E-2</v>
      </c>
      <c r="K187" s="177">
        <v>1.3266E-2</v>
      </c>
      <c r="L187" s="177">
        <v>8.7783E-2</v>
      </c>
      <c r="M187" s="177">
        <v>0.29377500000000001</v>
      </c>
      <c r="N187" s="177">
        <v>6.25E-2</v>
      </c>
      <c r="O187" s="177">
        <v>0.13525899999999999</v>
      </c>
      <c r="P187" s="177">
        <v>7.2150000000000001E-3</v>
      </c>
      <c r="Q187" s="177">
        <v>5.4349999999999997E-3</v>
      </c>
      <c r="R187" s="177">
        <v>7.9891000000000004E-2</v>
      </c>
      <c r="S187" s="177">
        <v>6.2800999999999996E-2</v>
      </c>
      <c r="T187" s="177">
        <v>0.316745</v>
      </c>
      <c r="U187" s="177">
        <v>6.5824999999999995E-2</v>
      </c>
      <c r="V187" s="177">
        <v>8.5719999999999998E-3</v>
      </c>
      <c r="W187" s="177">
        <v>0.26538099999999998</v>
      </c>
      <c r="X187" s="177">
        <v>0.31470199999999998</v>
      </c>
      <c r="Y187" s="177">
        <v>1.0703320000000001</v>
      </c>
      <c r="Z187" s="177">
        <v>7.5449999999999996E-3</v>
      </c>
      <c r="AA187" s="177"/>
      <c r="AB187" s="177">
        <v>0.79347699999999999</v>
      </c>
      <c r="AC187" s="177"/>
      <c r="AD187" s="177">
        <v>0.76731899999999997</v>
      </c>
      <c r="AE187" s="177">
        <v>4.5209999999999998E-3</v>
      </c>
      <c r="AF187" s="177">
        <v>7.3920370000000002</v>
      </c>
      <c r="AG187" s="177">
        <v>0.124707</v>
      </c>
      <c r="AH187" s="177">
        <v>0.124707</v>
      </c>
      <c r="AI187" s="227">
        <v>0</v>
      </c>
      <c r="AJ187" s="177">
        <v>3.7041999999999999E-2</v>
      </c>
      <c r="AK187" s="177">
        <v>7.0995000000000003E-2</v>
      </c>
      <c r="AL187" s="177">
        <v>3.7039999999999998E-3</v>
      </c>
      <c r="AM187" s="177">
        <v>6.7753608859007317E-2</v>
      </c>
      <c r="AN187" s="177">
        <v>5.2101000000000001E-2</v>
      </c>
      <c r="AO187" s="177">
        <v>0.12246700000000001</v>
      </c>
      <c r="AP187" s="177"/>
      <c r="AQ187" s="177">
        <v>1.607024</v>
      </c>
      <c r="AR187" s="177">
        <v>0.128745</v>
      </c>
      <c r="AS187" s="177"/>
      <c r="AT187" s="177">
        <v>1.038351</v>
      </c>
      <c r="AU187" s="177">
        <v>2.7661000000000002E-2</v>
      </c>
      <c r="AV187" s="177">
        <v>0.14089399999999999</v>
      </c>
      <c r="AW187" s="177">
        <v>0.12765699999999999</v>
      </c>
      <c r="AX187" s="177">
        <v>1.9424E-2</v>
      </c>
      <c r="AY187" s="177">
        <v>2.9838E-2</v>
      </c>
      <c r="AZ187" s="177">
        <v>7.2922000000000001E-2</v>
      </c>
      <c r="BA187" s="177">
        <v>6.8294999999999995E-2</v>
      </c>
      <c r="BB187" s="177">
        <v>0.97561600000000004</v>
      </c>
      <c r="BC187" s="177">
        <v>0.255797</v>
      </c>
      <c r="BD187" s="177">
        <v>0.46910499999999999</v>
      </c>
      <c r="BE187" s="227">
        <v>0</v>
      </c>
      <c r="BF187" s="177">
        <v>0.23366400000000001</v>
      </c>
      <c r="BG187" s="177"/>
      <c r="BH187" s="177">
        <v>4.0660000000000002E-2</v>
      </c>
      <c r="BI187" s="177">
        <v>2.029E-3</v>
      </c>
      <c r="BJ187" s="177"/>
      <c r="BK187" s="177">
        <v>0.109801</v>
      </c>
      <c r="BL187" s="177"/>
      <c r="BM187" s="177">
        <v>0.86916199999999999</v>
      </c>
      <c r="BN187" s="177">
        <v>2.2800000000000001E-4</v>
      </c>
      <c r="BO187" s="177">
        <v>8.3706000000000003E-2</v>
      </c>
      <c r="BP187" s="177">
        <v>1.6100000000000001E-4</v>
      </c>
      <c r="BQ187" s="177">
        <v>1.5158E-2</v>
      </c>
      <c r="BR187" s="177">
        <v>0.100746</v>
      </c>
      <c r="BS187" s="177"/>
      <c r="BT187" s="177">
        <v>0.477522</v>
      </c>
      <c r="BU187" s="177">
        <v>0.17782899999999999</v>
      </c>
      <c r="BV187" s="177">
        <v>0.01</v>
      </c>
      <c r="BW187" s="177">
        <v>0.60116000000000003</v>
      </c>
      <c r="BX187" s="177">
        <v>0.111177</v>
      </c>
      <c r="BY187" s="177">
        <v>0.410082</v>
      </c>
      <c r="BZ187" s="177">
        <v>7.9901E-2</v>
      </c>
      <c r="CA187" s="177">
        <v>0.33113399999999998</v>
      </c>
      <c r="CB187" s="177">
        <v>2.1385269999999998</v>
      </c>
      <c r="CC187" s="177"/>
      <c r="CD187" s="177">
        <v>1.39167</v>
      </c>
      <c r="CE187" s="177">
        <v>0.29033199999999998</v>
      </c>
      <c r="CF187" s="177">
        <v>0.253668</v>
      </c>
      <c r="CG187" s="177">
        <v>2.7292E-2</v>
      </c>
      <c r="CH187" s="177">
        <v>0.145561</v>
      </c>
      <c r="CI187" s="177">
        <v>5.3920999999999997E-2</v>
      </c>
      <c r="CJ187" s="177">
        <v>6.0644999999999998E-2</v>
      </c>
      <c r="CK187" s="177">
        <v>2.7360000000000002E-3</v>
      </c>
      <c r="CL187" s="177">
        <v>0.255772</v>
      </c>
      <c r="CM187" s="177">
        <v>0.22762100000000002</v>
      </c>
      <c r="CN187" s="177">
        <v>0.22414200000000001</v>
      </c>
      <c r="CO187" s="227">
        <v>0</v>
      </c>
      <c r="CP187" s="177">
        <v>3.4789999999999999E-3</v>
      </c>
      <c r="CQ187" s="177">
        <v>0.186553</v>
      </c>
      <c r="CR187" s="177">
        <v>1.212467</v>
      </c>
      <c r="CS187" s="177">
        <v>0.53275899999999998</v>
      </c>
      <c r="CT187" s="177">
        <v>3.5714000000000003E-2</v>
      </c>
      <c r="CU187" s="177">
        <v>1.169643</v>
      </c>
      <c r="CV187" s="177">
        <v>1.2588E-2</v>
      </c>
      <c r="CW187" s="177">
        <v>5.62E-4</v>
      </c>
      <c r="CX187" s="177">
        <v>0.20639099999999999</v>
      </c>
      <c r="CY187" s="177">
        <v>4.2481999999999999E-2</v>
      </c>
      <c r="CZ187" s="22"/>
      <c r="DA187" s="22"/>
    </row>
    <row r="188" spans="1:105" s="10" customFormat="1" x14ac:dyDescent="0.2">
      <c r="A188" s="1" t="s">
        <v>122</v>
      </c>
      <c r="B188" s="9"/>
      <c r="C188" s="211"/>
      <c r="D188" s="177">
        <v>3.2070000000000002E-3</v>
      </c>
      <c r="E188" s="177">
        <v>9.4894999999999993E-2</v>
      </c>
      <c r="F188" s="177">
        <v>4.1610000000000001E-2</v>
      </c>
      <c r="G188" s="177">
        <v>0.70026500000000003</v>
      </c>
      <c r="H188" s="177">
        <v>2.7637999999999999E-2</v>
      </c>
      <c r="I188" s="177">
        <v>5.0401000000000001E-2</v>
      </c>
      <c r="J188" s="177">
        <v>3.4180000000000002E-2</v>
      </c>
      <c r="K188" s="177">
        <v>3.8630000000000001E-3</v>
      </c>
      <c r="L188" s="177">
        <v>4.3673739999999999</v>
      </c>
      <c r="M188" s="177">
        <v>0.18371999999999999</v>
      </c>
      <c r="N188" s="177">
        <v>0.125</v>
      </c>
      <c r="O188" s="177">
        <v>2.7052E-2</v>
      </c>
      <c r="P188" s="177">
        <v>1.4339999999999999E-3</v>
      </c>
      <c r="Q188" s="227">
        <v>0</v>
      </c>
      <c r="R188" s="177">
        <v>3.6068999999999997E-2</v>
      </c>
      <c r="S188" s="177">
        <v>4.4496000000000001E-2</v>
      </c>
      <c r="T188" s="177">
        <v>0.100051</v>
      </c>
      <c r="U188" s="177">
        <v>0.12749099999999999</v>
      </c>
      <c r="V188" s="177">
        <v>4.3229999999999996E-3</v>
      </c>
      <c r="W188" s="177">
        <v>0.10198699999999999</v>
      </c>
      <c r="X188" s="177">
        <v>0.237072</v>
      </c>
      <c r="Y188" s="177">
        <v>2.0836E-2</v>
      </c>
      <c r="Z188" s="177">
        <v>2.0374E-2</v>
      </c>
      <c r="AA188" s="177"/>
      <c r="AB188" s="177">
        <v>1.2290540000000001</v>
      </c>
      <c r="AC188" s="177"/>
      <c r="AD188" s="177">
        <v>4.1375000000000002E-2</v>
      </c>
      <c r="AE188" s="227">
        <v>0</v>
      </c>
      <c r="AF188" s="177">
        <v>2.3774E-2</v>
      </c>
      <c r="AG188" s="177">
        <v>2.7473999999999998E-2</v>
      </c>
      <c r="AH188" s="177">
        <v>2.7473999999999998E-2</v>
      </c>
      <c r="AI188" s="227">
        <v>0</v>
      </c>
      <c r="AJ188" s="177">
        <v>3.7901999999999998E-2</v>
      </c>
      <c r="AK188" s="177">
        <v>0.11254</v>
      </c>
      <c r="AL188" s="177">
        <v>1.0839999999999999E-3</v>
      </c>
      <c r="AM188" s="177">
        <v>7.4894092352883926E-2</v>
      </c>
      <c r="AN188" s="177">
        <v>4.6169000000000002E-2</v>
      </c>
      <c r="AO188" s="177">
        <v>0.17425599999999999</v>
      </c>
      <c r="AP188" s="177"/>
      <c r="AQ188" s="177">
        <v>2.3373999999999999E-2</v>
      </c>
      <c r="AR188" s="177">
        <v>0.115633</v>
      </c>
      <c r="AS188" s="177"/>
      <c r="AT188" s="177">
        <v>1.244011</v>
      </c>
      <c r="AU188" s="177">
        <v>9.6944000000000002E-2</v>
      </c>
      <c r="AV188" s="177">
        <v>7.1577000000000002E-2</v>
      </c>
      <c r="AW188" s="177">
        <v>0.26121</v>
      </c>
      <c r="AX188" s="177">
        <v>1.7625999999999999E-2</v>
      </c>
      <c r="AY188" s="177">
        <v>0.38738</v>
      </c>
      <c r="AZ188" s="177">
        <v>6.1525000000000003E-2</v>
      </c>
      <c r="BA188" s="177">
        <v>4.0202000000000002E-2</v>
      </c>
      <c r="BB188" s="177">
        <v>0.14141899999999999</v>
      </c>
      <c r="BC188" s="177">
        <v>0.229961</v>
      </c>
      <c r="BD188" s="177">
        <v>3.1129999999999999E-3</v>
      </c>
      <c r="BE188" s="227">
        <v>0</v>
      </c>
      <c r="BF188" s="177">
        <v>0.146231</v>
      </c>
      <c r="BG188" s="177"/>
      <c r="BH188" s="177">
        <v>1.0529E-2</v>
      </c>
      <c r="BI188" s="177">
        <v>1.503152</v>
      </c>
      <c r="BJ188" s="177"/>
      <c r="BK188" s="177">
        <v>3.4263000000000002E-2</v>
      </c>
      <c r="BL188" s="177"/>
      <c r="BM188" s="177">
        <v>2.8296700000000001</v>
      </c>
      <c r="BN188" s="177">
        <v>1.8936999999999999E-2</v>
      </c>
      <c r="BO188" s="177">
        <v>1.2409999999999999E-2</v>
      </c>
      <c r="BP188" s="177">
        <v>1.6100000000000001E-4</v>
      </c>
      <c r="BQ188" s="177">
        <v>3.8857999999999997E-2</v>
      </c>
      <c r="BR188" s="177">
        <v>0.15384600000000001</v>
      </c>
      <c r="BS188" s="177"/>
      <c r="BT188" s="177">
        <v>0.12662000000000001</v>
      </c>
      <c r="BU188" s="177">
        <v>5.1078570000000001</v>
      </c>
      <c r="BV188" s="177">
        <v>1.5421000000000001E-2</v>
      </c>
      <c r="BW188" s="177">
        <v>2.6035429999999997</v>
      </c>
      <c r="BX188" s="177">
        <v>1.2336E-2</v>
      </c>
      <c r="BY188" s="177">
        <v>2.5912069999999998</v>
      </c>
      <c r="BZ188" s="227">
        <v>0</v>
      </c>
      <c r="CA188" s="177">
        <v>3.2714E-2</v>
      </c>
      <c r="CB188" s="177">
        <v>0.25810900000000003</v>
      </c>
      <c r="CC188" s="177"/>
      <c r="CD188" s="177">
        <v>0.18074000000000001</v>
      </c>
      <c r="CE188" s="177">
        <v>5.7007000000000002E-2</v>
      </c>
      <c r="CF188" s="177">
        <v>0.133798</v>
      </c>
      <c r="CG188" s="177">
        <v>6.1200000000000002E-4</v>
      </c>
      <c r="CH188" s="177">
        <v>0.25174099999999999</v>
      </c>
      <c r="CI188" s="177">
        <v>1.9747000000000001E-2</v>
      </c>
      <c r="CJ188" s="177">
        <v>0.26931100000000002</v>
      </c>
      <c r="CK188" s="177">
        <v>2.1472000000000002E-2</v>
      </c>
      <c r="CL188" s="177">
        <v>7.8128000000000003E-2</v>
      </c>
      <c r="CM188" s="177">
        <v>0.426705</v>
      </c>
      <c r="CN188" s="177">
        <v>0.42405399999999999</v>
      </c>
      <c r="CO188" s="227">
        <v>0</v>
      </c>
      <c r="CP188" s="177">
        <v>2.6510000000000001E-3</v>
      </c>
      <c r="CQ188" s="177">
        <v>3.993E-3</v>
      </c>
      <c r="CR188" s="177">
        <v>1.2509459999999999</v>
      </c>
      <c r="CS188" s="177">
        <v>0.123417</v>
      </c>
      <c r="CT188" s="177">
        <v>1</v>
      </c>
      <c r="CU188" s="177">
        <v>1.142857</v>
      </c>
      <c r="CV188" s="177">
        <v>1.7619999999999999E-3</v>
      </c>
      <c r="CW188" s="177">
        <v>5.2499999999999997E-4</v>
      </c>
      <c r="CX188" s="177">
        <v>3.9038000000000003E-2</v>
      </c>
      <c r="CY188" s="177">
        <v>3.6229999999999999E-3</v>
      </c>
      <c r="CZ188" s="22"/>
      <c r="DA188" s="22"/>
    </row>
    <row r="189" spans="1:105" s="10" customFormat="1" x14ac:dyDescent="0.2">
      <c r="A189" s="1" t="s">
        <v>123</v>
      </c>
      <c r="B189" s="9"/>
      <c r="C189" s="211"/>
      <c r="D189" s="177"/>
      <c r="E189" s="177">
        <v>1.7867999999999998E-2</v>
      </c>
      <c r="F189" s="177">
        <v>0.14587800000000001</v>
      </c>
      <c r="G189" s="177">
        <v>2.5054349999999999</v>
      </c>
      <c r="H189" s="177">
        <v>0.24471599999999999</v>
      </c>
      <c r="I189" s="177">
        <v>8.0019999999999994E-2</v>
      </c>
      <c r="J189" s="177">
        <v>2.9867000000000001E-2</v>
      </c>
      <c r="K189" s="177">
        <v>6.8199999999999999E-4</v>
      </c>
      <c r="L189" s="177">
        <v>9.5099999999999994E-3</v>
      </c>
      <c r="M189" s="177">
        <v>4.2714000000000002E-2</v>
      </c>
      <c r="N189" s="177">
        <v>8.9289999999999994E-3</v>
      </c>
      <c r="O189" s="177">
        <v>1.8516999999999999E-2</v>
      </c>
      <c r="P189" s="177">
        <v>2.1050000000000001E-3</v>
      </c>
      <c r="Q189" s="227">
        <v>0</v>
      </c>
      <c r="R189" s="177">
        <v>0.19087499999999999</v>
      </c>
      <c r="S189" s="177">
        <v>3.8427999999999997E-2</v>
      </c>
      <c r="T189" s="177">
        <v>8.0646999999999996E-2</v>
      </c>
      <c r="U189" s="177">
        <v>9.0089999999999996E-3</v>
      </c>
      <c r="V189" s="177">
        <v>3.125</v>
      </c>
      <c r="W189" s="177">
        <v>0.39868999999999999</v>
      </c>
      <c r="X189" s="177">
        <v>0.51017599999999996</v>
      </c>
      <c r="Y189" s="177">
        <v>0.13861399999999999</v>
      </c>
      <c r="Z189" s="177">
        <v>0.48557099999999997</v>
      </c>
      <c r="AA189" s="177"/>
      <c r="AB189" s="177">
        <v>0.32343300000000003</v>
      </c>
      <c r="AC189" s="177"/>
      <c r="AD189" s="177">
        <v>0.55101599999999995</v>
      </c>
      <c r="AE189" s="227">
        <v>0</v>
      </c>
      <c r="AF189" s="177">
        <v>1.2689999999999999E-3</v>
      </c>
      <c r="AG189" s="177">
        <v>2.1537000000000001E-2</v>
      </c>
      <c r="AH189" s="177">
        <v>2.1537000000000001E-2</v>
      </c>
      <c r="AI189" s="227">
        <v>0</v>
      </c>
      <c r="AJ189" s="177">
        <v>6.5807000000000004E-2</v>
      </c>
      <c r="AK189" s="177">
        <v>0.46016299999999999</v>
      </c>
      <c r="AL189" s="177"/>
      <c r="AM189" s="177">
        <v>8.2164963516576942E-2</v>
      </c>
      <c r="AN189" s="177">
        <v>7.8425999999999996E-2</v>
      </c>
      <c r="AO189" s="177">
        <v>9.5069000000000001E-2</v>
      </c>
      <c r="AP189" s="177"/>
      <c r="AQ189" s="177">
        <v>0.38257000000000002</v>
      </c>
      <c r="AR189" s="177">
        <v>0.24090500000000001</v>
      </c>
      <c r="AS189" s="177"/>
      <c r="AT189" s="177">
        <v>1.332918</v>
      </c>
      <c r="AU189" s="177"/>
      <c r="AV189" s="177">
        <v>0.13953199999999999</v>
      </c>
      <c r="AW189" s="177">
        <v>1.7242E-2</v>
      </c>
      <c r="AX189" s="177">
        <v>3.9747999999999999E-2</v>
      </c>
      <c r="AY189" s="177">
        <v>0.15515799999999999</v>
      </c>
      <c r="AZ189" s="177">
        <v>2.4042000000000001E-2</v>
      </c>
      <c r="BA189" s="177">
        <v>0.21048900000000001</v>
      </c>
      <c r="BB189" s="177">
        <v>0.36225000000000002</v>
      </c>
      <c r="BC189" s="177">
        <v>0.13864499999999999</v>
      </c>
      <c r="BD189" s="177">
        <v>6.9571999999999995E-2</v>
      </c>
      <c r="BE189" s="227">
        <v>0</v>
      </c>
      <c r="BF189" s="177">
        <v>6.5375000000000003E-2</v>
      </c>
      <c r="BG189" s="177"/>
      <c r="BH189" s="177">
        <v>1.3223E-2</v>
      </c>
      <c r="BI189" s="177">
        <v>4.3039999999999997E-3</v>
      </c>
      <c r="BJ189" s="177"/>
      <c r="BK189" s="177">
        <v>6.1575999999999999E-2</v>
      </c>
      <c r="BL189" s="177"/>
      <c r="BM189" s="177">
        <v>2.9352E-2</v>
      </c>
      <c r="BN189" s="177">
        <v>2.4789999999999999E-3</v>
      </c>
      <c r="BO189" s="227">
        <v>0</v>
      </c>
      <c r="BP189" s="177">
        <v>3.21E-4</v>
      </c>
      <c r="BQ189" s="177">
        <v>1.9970999999999999E-2</v>
      </c>
      <c r="BR189" s="177">
        <v>0.26744200000000001</v>
      </c>
      <c r="BS189" s="177"/>
      <c r="BT189" s="177">
        <v>0.20094300000000001</v>
      </c>
      <c r="BU189" s="177">
        <v>0.17443</v>
      </c>
      <c r="BV189" s="177"/>
      <c r="BW189" s="177">
        <v>1.5755999999999999E-2</v>
      </c>
      <c r="BX189" s="177">
        <v>1.5755999999999999E-2</v>
      </c>
      <c r="BY189" s="227">
        <v>0</v>
      </c>
      <c r="BZ189" s="227">
        <v>0</v>
      </c>
      <c r="CA189" s="177">
        <v>1.1461000000000001E-2</v>
      </c>
      <c r="CB189" s="177">
        <v>1.0654300000000001</v>
      </c>
      <c r="CC189" s="177"/>
      <c r="CD189" s="177">
        <v>0.65094600000000002</v>
      </c>
      <c r="CE189" s="177">
        <v>1.5377999999999999E-2</v>
      </c>
      <c r="CF189" s="177">
        <v>3.3076000000000001E-2</v>
      </c>
      <c r="CG189" s="177">
        <v>4.6800000000000001E-3</v>
      </c>
      <c r="CH189" s="177">
        <v>0.14152300000000001</v>
      </c>
      <c r="CI189" s="177">
        <v>3.5300999999999999E-2</v>
      </c>
      <c r="CJ189" s="177">
        <v>9.7616999999999995E-2</v>
      </c>
      <c r="CK189" s="177">
        <v>4.5199999999999997E-3</v>
      </c>
      <c r="CL189" s="177">
        <v>0.21309400000000001</v>
      </c>
      <c r="CM189" s="177">
        <v>0.41218399999999999</v>
      </c>
      <c r="CN189" s="177">
        <v>0.38009300000000001</v>
      </c>
      <c r="CO189" s="227">
        <v>0</v>
      </c>
      <c r="CP189" s="177">
        <v>3.2091000000000001E-2</v>
      </c>
      <c r="CQ189" s="177">
        <v>4.4130000000000003E-3</v>
      </c>
      <c r="CR189" s="177">
        <v>0.69448699999999997</v>
      </c>
      <c r="CS189" s="177">
        <v>4.2323E-2</v>
      </c>
      <c r="CT189" s="177">
        <v>4.8386999999999999E-2</v>
      </c>
      <c r="CU189" s="177">
        <v>0.703704</v>
      </c>
      <c r="CV189" s="177"/>
      <c r="CW189" s="177">
        <v>3.9300000000000001E-4</v>
      </c>
      <c r="CX189" s="177">
        <v>5.8840000000000003E-3</v>
      </c>
      <c r="CY189" s="177">
        <v>2.264E-3</v>
      </c>
      <c r="CZ189" s="22"/>
      <c r="DA189" s="22"/>
    </row>
    <row r="190" spans="1:105" s="10" customFormat="1" x14ac:dyDescent="0.2">
      <c r="A190" s="1" t="s">
        <v>124</v>
      </c>
      <c r="B190" s="9"/>
      <c r="C190" s="211"/>
      <c r="D190" s="177">
        <v>1.0690000000000001E-3</v>
      </c>
      <c r="E190" s="177">
        <v>1.5554E-2</v>
      </c>
      <c r="F190" s="177">
        <v>5.9834999999999999E-2</v>
      </c>
      <c r="G190" s="177">
        <v>1.981752</v>
      </c>
      <c r="H190" s="177">
        <v>5.6153000000000002E-2</v>
      </c>
      <c r="I190" s="177">
        <v>6.7991999999999997E-2</v>
      </c>
      <c r="J190" s="177">
        <v>8.8170999999999999E-2</v>
      </c>
      <c r="K190" s="177">
        <v>5.071E-3</v>
      </c>
      <c r="L190" s="177">
        <v>5.2304000000000003E-2</v>
      </c>
      <c r="M190" s="177">
        <v>3.1484999999999999E-2</v>
      </c>
      <c r="N190" s="177">
        <v>2.0560000000000001E-3</v>
      </c>
      <c r="O190" s="177">
        <v>0.161472</v>
      </c>
      <c r="P190" s="177">
        <v>5.241E-3</v>
      </c>
      <c r="Q190" s="227">
        <v>0</v>
      </c>
      <c r="R190" s="177">
        <v>4.6475000000000002E-2</v>
      </c>
      <c r="S190" s="177">
        <v>2.4493000000000001E-2</v>
      </c>
      <c r="T190" s="177">
        <v>0.10301</v>
      </c>
      <c r="U190" s="177">
        <v>1.3334E-2</v>
      </c>
      <c r="V190" s="177">
        <v>2.9405190000000001</v>
      </c>
      <c r="W190" s="177">
        <v>2.6956999999999998E-2</v>
      </c>
      <c r="X190" s="177">
        <v>5.1182999999999999E-2</v>
      </c>
      <c r="Y190" s="177">
        <v>0.12189999999999999</v>
      </c>
      <c r="Z190" s="177">
        <v>4.2521000000000003E-2</v>
      </c>
      <c r="AA190" s="177">
        <v>1.488E-3</v>
      </c>
      <c r="AB190" s="177">
        <v>1.80891</v>
      </c>
      <c r="AC190" s="177"/>
      <c r="AD190" s="177">
        <v>9.0522000000000005E-2</v>
      </c>
      <c r="AE190" s="227">
        <v>0</v>
      </c>
      <c r="AF190" s="177">
        <v>4.6163000000000003E-2</v>
      </c>
      <c r="AG190" s="177">
        <v>1.8481999999999998E-2</v>
      </c>
      <c r="AH190" s="177">
        <v>1.6808E-2</v>
      </c>
      <c r="AI190" s="177">
        <v>1.6739999999999999E-3</v>
      </c>
      <c r="AJ190" s="177">
        <v>3.5196999999999999E-2</v>
      </c>
      <c r="AK190" s="177">
        <v>0.110363</v>
      </c>
      <c r="AL190" s="177">
        <v>2.7099999999999997E-4</v>
      </c>
      <c r="AM190" s="177">
        <v>8.6382598463165067E-2</v>
      </c>
      <c r="AN190" s="177">
        <v>9.1320999999999999E-2</v>
      </c>
      <c r="AO190" s="177">
        <v>6.9324999999999998E-2</v>
      </c>
      <c r="AP190" s="177"/>
      <c r="AQ190" s="177">
        <v>2.9380000000000001E-3</v>
      </c>
      <c r="AR190" s="177">
        <v>6.0095000000000003E-2</v>
      </c>
      <c r="AS190" s="177"/>
      <c r="AT190" s="177">
        <v>1.276</v>
      </c>
      <c r="AU190" s="177">
        <v>4.8736000000000002E-2</v>
      </c>
      <c r="AV190" s="177">
        <v>0.27787200000000001</v>
      </c>
      <c r="AW190" s="177">
        <v>7.6349E-2</v>
      </c>
      <c r="AX190" s="177">
        <v>5.4000000000000001E-4</v>
      </c>
      <c r="AY190" s="177">
        <v>0.108333</v>
      </c>
      <c r="AZ190" s="177">
        <v>5.4893999999999998E-2</v>
      </c>
      <c r="BA190" s="177">
        <v>6.8737000000000006E-2</v>
      </c>
      <c r="BB190" s="177">
        <v>9.7581000000000001E-2</v>
      </c>
      <c r="BC190" s="177">
        <v>0.18156900000000001</v>
      </c>
      <c r="BD190" s="177">
        <v>4.6690000000000004E-3</v>
      </c>
      <c r="BE190" s="227">
        <v>0</v>
      </c>
      <c r="BF190" s="177">
        <v>3.8678999999999998E-2</v>
      </c>
      <c r="BG190" s="177"/>
      <c r="BH190" s="177">
        <v>4.2880000000000001E-3</v>
      </c>
      <c r="BI190" s="177">
        <v>4.1739999999999998E-3</v>
      </c>
      <c r="BJ190" s="177"/>
      <c r="BK190" s="177">
        <v>6.7576999999999998E-2</v>
      </c>
      <c r="BL190" s="177"/>
      <c r="BM190" s="177">
        <v>7.8355999999999995E-2</v>
      </c>
      <c r="BN190" s="177">
        <v>9.0130000000000002E-3</v>
      </c>
      <c r="BO190" s="177">
        <v>0.212696</v>
      </c>
      <c r="BP190" s="177">
        <v>1.6100000000000001E-4</v>
      </c>
      <c r="BQ190" s="177">
        <v>3.1309999999999998E-2</v>
      </c>
      <c r="BR190" s="177">
        <v>3.3148999999999998E-2</v>
      </c>
      <c r="BS190" s="177"/>
      <c r="BT190" s="177">
        <v>4.8250000000000001E-2</v>
      </c>
      <c r="BU190" s="227">
        <v>0</v>
      </c>
      <c r="BV190" s="177">
        <v>2.5627E-2</v>
      </c>
      <c r="BW190" s="177">
        <v>0.31261</v>
      </c>
      <c r="BX190" s="177">
        <v>0.30577700000000002</v>
      </c>
      <c r="BY190" s="177">
        <v>6.8329999999999997E-3</v>
      </c>
      <c r="BZ190" s="227">
        <v>0</v>
      </c>
      <c r="CA190" s="177">
        <v>6.6878000000000007E-2</v>
      </c>
      <c r="CB190" s="177">
        <v>0.13038</v>
      </c>
      <c r="CC190" s="177"/>
      <c r="CD190" s="177">
        <v>3.2002000000000003E-2</v>
      </c>
      <c r="CE190" s="177">
        <v>0.53641300000000003</v>
      </c>
      <c r="CF190" s="177">
        <v>0.22606299999999999</v>
      </c>
      <c r="CG190" s="177">
        <v>3.4989999999999999E-3</v>
      </c>
      <c r="CH190" s="177">
        <v>6.6290000000000003E-3</v>
      </c>
      <c r="CI190" s="177">
        <v>4.7149999999999996E-3</v>
      </c>
      <c r="CJ190" s="177">
        <v>0.12354900000000001</v>
      </c>
      <c r="CK190" s="177">
        <v>7.9109999999999996E-3</v>
      </c>
      <c r="CL190" s="177">
        <v>0.166155</v>
      </c>
      <c r="CM190" s="177">
        <v>9.0886999999999996E-2</v>
      </c>
      <c r="CN190" s="177">
        <v>8.0092999999999998E-2</v>
      </c>
      <c r="CO190" s="227">
        <v>0</v>
      </c>
      <c r="CP190" s="177">
        <v>1.0794E-2</v>
      </c>
      <c r="CQ190" s="177">
        <v>2.7557000000000002E-2</v>
      </c>
      <c r="CR190" s="177">
        <v>0.88460000000000005</v>
      </c>
      <c r="CS190" s="177">
        <v>7.6360999999999998E-2</v>
      </c>
      <c r="CT190" s="177">
        <v>0.14285700000000001</v>
      </c>
      <c r="CU190" s="177">
        <v>0.58928599999999998</v>
      </c>
      <c r="CV190" s="177"/>
      <c r="CW190" s="177">
        <v>6.6500000000000001E-4</v>
      </c>
      <c r="CX190" s="177">
        <v>8.9820000000000004E-3</v>
      </c>
      <c r="CY190" s="177">
        <v>4.9459999999999999E-3</v>
      </c>
      <c r="CZ190" s="22"/>
      <c r="DA190" s="22"/>
    </row>
    <row r="191" spans="1:105" s="10" customFormat="1" x14ac:dyDescent="0.2">
      <c r="A191" s="1" t="s">
        <v>125</v>
      </c>
      <c r="B191" s="9"/>
      <c r="C191" s="211"/>
      <c r="D191" s="177">
        <v>2.1380000000000001E-3</v>
      </c>
      <c r="E191" s="177">
        <v>0.15697900000000001</v>
      </c>
      <c r="F191" s="177">
        <v>0.153724</v>
      </c>
      <c r="G191" s="177">
        <v>1.819672</v>
      </c>
      <c r="H191" s="227">
        <v>0</v>
      </c>
      <c r="I191" s="177">
        <v>1.7658E-2</v>
      </c>
      <c r="J191" s="177">
        <v>6.9850999999999996E-2</v>
      </c>
      <c r="K191" s="177">
        <v>6.6200000000000005E-4</v>
      </c>
      <c r="L191" s="177">
        <v>1.3284560000000001</v>
      </c>
      <c r="M191" s="177">
        <v>0.16220599999999999</v>
      </c>
      <c r="N191" s="177">
        <v>6.25E-2</v>
      </c>
      <c r="O191" s="177">
        <v>1.4480000000000001E-3</v>
      </c>
      <c r="P191" s="177">
        <v>3.1289999999999998E-3</v>
      </c>
      <c r="Q191" s="227">
        <v>0</v>
      </c>
      <c r="R191" s="177">
        <v>8.1620000000000009E-3</v>
      </c>
      <c r="S191" s="177">
        <v>2.3196000000000001E-2</v>
      </c>
      <c r="T191" s="177">
        <v>6.2964999999999993E-2</v>
      </c>
      <c r="U191" s="177">
        <v>1.1400000000000001E-4</v>
      </c>
      <c r="V191" s="177">
        <v>2.743E-2</v>
      </c>
      <c r="W191" s="177">
        <v>0.76185800000000004</v>
      </c>
      <c r="X191" s="177">
        <v>0.28000999999999998</v>
      </c>
      <c r="Y191" s="177">
        <v>7.5579999999999996E-3</v>
      </c>
      <c r="Z191" s="177">
        <v>1.7110000000000001E-3</v>
      </c>
      <c r="AA191" s="177"/>
      <c r="AB191" s="177">
        <v>0.655725</v>
      </c>
      <c r="AC191" s="177"/>
      <c r="AD191" s="177">
        <v>3.1181E-2</v>
      </c>
      <c r="AE191" s="227">
        <v>0</v>
      </c>
      <c r="AF191" s="177">
        <v>6.9200000000000002E-4</v>
      </c>
      <c r="AG191" s="177">
        <v>1.5136E-2</v>
      </c>
      <c r="AH191" s="177">
        <v>1.1802999999999999E-2</v>
      </c>
      <c r="AI191" s="177">
        <v>3.333E-3</v>
      </c>
      <c r="AJ191" s="177">
        <v>6.6810999999999995E-2</v>
      </c>
      <c r="AK191" s="177">
        <v>7.8510000000000003E-3</v>
      </c>
      <c r="AL191" s="177"/>
      <c r="AM191" s="177">
        <v>5.3893580700086242E-2</v>
      </c>
      <c r="AN191" s="177">
        <v>4.7496999999999998E-2</v>
      </c>
      <c r="AO191" s="177">
        <v>7.6003000000000001E-2</v>
      </c>
      <c r="AP191" s="177"/>
      <c r="AQ191" s="177">
        <v>3.872E-3</v>
      </c>
      <c r="AR191" s="177">
        <v>9.0042999999999998E-2</v>
      </c>
      <c r="AS191" s="177"/>
      <c r="AT191" s="177">
        <v>0.37846099999999999</v>
      </c>
      <c r="AU191" s="177">
        <v>5.2700000000000002E-4</v>
      </c>
      <c r="AV191" s="177">
        <v>7.1340000000000001E-2</v>
      </c>
      <c r="AW191" s="177">
        <v>0.66109200000000001</v>
      </c>
      <c r="AX191" s="177">
        <v>7.1900000000000002E-4</v>
      </c>
      <c r="AY191" s="177">
        <v>6.25E-2</v>
      </c>
      <c r="AZ191" s="177">
        <v>2.7612000000000001E-2</v>
      </c>
      <c r="BA191" s="177">
        <v>7.339E-3</v>
      </c>
      <c r="BB191" s="177">
        <v>0.10491300000000001</v>
      </c>
      <c r="BC191" s="177">
        <v>7.7387999999999998E-2</v>
      </c>
      <c r="BD191" s="177">
        <v>3.1100000000000002E-4</v>
      </c>
      <c r="BE191" s="227">
        <v>0</v>
      </c>
      <c r="BF191" s="177">
        <v>1.5533999999999999E-2</v>
      </c>
      <c r="BG191" s="177"/>
      <c r="BH191" s="177">
        <v>1.8844E-2</v>
      </c>
      <c r="BI191" s="177">
        <v>7.208E-3</v>
      </c>
      <c r="BJ191" s="177"/>
      <c r="BK191" s="177">
        <v>3.0190999999999999E-2</v>
      </c>
      <c r="BL191" s="177"/>
      <c r="BM191" s="177">
        <v>5.6602E-2</v>
      </c>
      <c r="BN191" s="177">
        <v>1.2750000000000001E-3</v>
      </c>
      <c r="BO191" s="177">
        <v>0.13415199999999999</v>
      </c>
      <c r="BP191" s="227">
        <v>0</v>
      </c>
      <c r="BQ191" s="177">
        <v>2.7366000000000001E-2</v>
      </c>
      <c r="BR191" s="177">
        <v>2.3026000000000001E-2</v>
      </c>
      <c r="BS191" s="177"/>
      <c r="BT191" s="177">
        <v>0.19605600000000001</v>
      </c>
      <c r="BU191" s="177">
        <v>8.397E-3</v>
      </c>
      <c r="BV191" s="177">
        <v>0.125</v>
      </c>
      <c r="BW191" s="177">
        <v>7.6410000000000002E-3</v>
      </c>
      <c r="BX191" s="177">
        <v>7.6410000000000002E-3</v>
      </c>
      <c r="BY191" s="227">
        <v>0</v>
      </c>
      <c r="BZ191" s="227">
        <v>0</v>
      </c>
      <c r="CA191" s="177">
        <v>9.5565999999999998E-2</v>
      </c>
      <c r="CB191" s="177">
        <v>0.37012899999999999</v>
      </c>
      <c r="CC191" s="177"/>
      <c r="CD191" s="177">
        <v>0.31180099999999999</v>
      </c>
      <c r="CE191" s="177">
        <v>0.235484</v>
      </c>
      <c r="CF191" s="177">
        <v>9.7737000000000004E-2</v>
      </c>
      <c r="CG191" s="227">
        <v>0</v>
      </c>
      <c r="CH191" s="227">
        <v>0</v>
      </c>
      <c r="CI191" s="177">
        <v>9.3640000000000008E-3</v>
      </c>
      <c r="CJ191" s="177">
        <v>0.104285</v>
      </c>
      <c r="CK191" s="177">
        <v>1.011E-3</v>
      </c>
      <c r="CL191" s="177">
        <v>7.0140999999999995E-2</v>
      </c>
      <c r="CM191" s="177">
        <v>9.7402000000000002E-2</v>
      </c>
      <c r="CN191" s="177">
        <v>9.4412999999999997E-2</v>
      </c>
      <c r="CO191" s="227">
        <v>0</v>
      </c>
      <c r="CP191" s="177">
        <v>2.9889999999999999E-3</v>
      </c>
      <c r="CQ191" s="177">
        <v>1.953287</v>
      </c>
      <c r="CR191" s="177">
        <v>1.8436159999999999</v>
      </c>
      <c r="CS191" s="177">
        <v>1.8600000000000001E-3</v>
      </c>
      <c r="CT191" s="177">
        <v>0.4</v>
      </c>
      <c r="CU191" s="177">
        <v>0.238095</v>
      </c>
      <c r="CV191" s="177"/>
      <c r="CW191" s="177">
        <v>6.1499999999999999E-4</v>
      </c>
      <c r="CX191" s="177">
        <v>1.0116E-2</v>
      </c>
      <c r="CY191" s="177">
        <v>2.0761000000000002E-2</v>
      </c>
      <c r="CZ191" s="22"/>
      <c r="DA191" s="22"/>
    </row>
    <row r="192" spans="1:105" s="10" customFormat="1" x14ac:dyDescent="0.2">
      <c r="A192" s="1" t="s">
        <v>126</v>
      </c>
      <c r="B192" s="9"/>
      <c r="C192" s="211"/>
      <c r="D192" s="177"/>
      <c r="E192" s="177">
        <v>4.7588999999999999E-2</v>
      </c>
      <c r="F192" s="177">
        <v>1.272E-2</v>
      </c>
      <c r="G192" s="177">
        <v>4.1824380000000003</v>
      </c>
      <c r="H192" s="177">
        <v>3.5687000000000003E-2</v>
      </c>
      <c r="I192" s="177">
        <v>1.0141000000000001E-2</v>
      </c>
      <c r="J192" s="177">
        <v>7.8156000000000003E-2</v>
      </c>
      <c r="K192" s="177">
        <v>4.1570999999999997E-2</v>
      </c>
      <c r="L192" s="177">
        <v>2.6335000000000001E-2</v>
      </c>
      <c r="M192" s="177">
        <v>7.0236000000000007E-2</v>
      </c>
      <c r="N192" s="177">
        <v>0.111111</v>
      </c>
      <c r="O192" s="177">
        <v>1.3488E-2</v>
      </c>
      <c r="P192" s="177">
        <v>1.364E-3</v>
      </c>
      <c r="Q192" s="227">
        <v>0</v>
      </c>
      <c r="R192" s="177">
        <v>0.38935799999999998</v>
      </c>
      <c r="S192" s="177">
        <v>2.6497E-2</v>
      </c>
      <c r="T192" s="177">
        <v>2.4517000000000001E-2</v>
      </c>
      <c r="U192" s="177">
        <v>2.9378999999999999E-2</v>
      </c>
      <c r="V192" s="177">
        <v>2.24E-4</v>
      </c>
      <c r="W192" s="177">
        <v>1.0062E-2</v>
      </c>
      <c r="X192" s="177">
        <v>2.5328E-2</v>
      </c>
      <c r="Y192" s="177">
        <v>0.203764</v>
      </c>
      <c r="Z192" s="177">
        <v>2.7631579999999998</v>
      </c>
      <c r="AA192" s="177"/>
      <c r="AB192" s="177">
        <v>0.18401899999999999</v>
      </c>
      <c r="AC192" s="177"/>
      <c r="AD192" s="177">
        <v>1.4760000000000001E-2</v>
      </c>
      <c r="AE192" s="227">
        <v>0</v>
      </c>
      <c r="AF192" s="177">
        <v>1.15E-4</v>
      </c>
      <c r="AG192" s="177">
        <v>7.1459999999999996E-3</v>
      </c>
      <c r="AH192" s="177">
        <v>7.1459999999999996E-3</v>
      </c>
      <c r="AI192" s="227">
        <v>0</v>
      </c>
      <c r="AJ192" s="177">
        <v>3.6372000000000002E-2</v>
      </c>
      <c r="AK192" s="177">
        <v>3.7599999999999998E-4</v>
      </c>
      <c r="AL192" s="177">
        <v>9.0000000000000006E-5</v>
      </c>
      <c r="AM192" s="177">
        <v>6.2634285992200694E-2</v>
      </c>
      <c r="AN192" s="177">
        <v>5.9895999999999998E-2</v>
      </c>
      <c r="AO192" s="177">
        <v>7.2085999999999997E-2</v>
      </c>
      <c r="AP192" s="177"/>
      <c r="AQ192" s="227">
        <v>0</v>
      </c>
      <c r="AR192" s="177">
        <v>6.4854999999999996E-2</v>
      </c>
      <c r="AS192" s="177"/>
      <c r="AT192" s="177">
        <v>0.24949099999999999</v>
      </c>
      <c r="AU192" s="177">
        <v>4.0569000000000001E-2</v>
      </c>
      <c r="AV192" s="177">
        <v>5.391E-2</v>
      </c>
      <c r="AW192" s="177">
        <v>1.3712999999999999E-2</v>
      </c>
      <c r="AX192" s="177">
        <v>1.0071999999999999E-2</v>
      </c>
      <c r="AY192" s="177">
        <v>0.19844300000000001</v>
      </c>
      <c r="AZ192" s="177">
        <v>8.5909999999999997E-3</v>
      </c>
      <c r="BA192" s="177">
        <v>2.6600000000000001E-4</v>
      </c>
      <c r="BB192" s="177">
        <v>9.8069999999999997E-3</v>
      </c>
      <c r="BC192" s="177">
        <v>8.4431000000000006E-2</v>
      </c>
      <c r="BD192" s="177">
        <v>8.1088999999999994E-2</v>
      </c>
      <c r="BE192" s="177">
        <v>4.6500000000000003E-4</v>
      </c>
      <c r="BF192" s="177">
        <v>3.3279000000000003E-2</v>
      </c>
      <c r="BG192" s="177"/>
      <c r="BH192" s="177">
        <v>1.5395000000000001E-2</v>
      </c>
      <c r="BI192" s="177">
        <v>1.8940000000000001E-3</v>
      </c>
      <c r="BJ192" s="177"/>
      <c r="BK192" s="177">
        <v>4.4643000000000002E-2</v>
      </c>
      <c r="BL192" s="177"/>
      <c r="BM192" s="177">
        <v>1.6161999999999999E-2</v>
      </c>
      <c r="BN192" s="177">
        <v>2.2629999999999998E-3</v>
      </c>
      <c r="BO192" s="227">
        <v>0</v>
      </c>
      <c r="BP192" s="177">
        <v>3.21E-4</v>
      </c>
      <c r="BQ192" s="177">
        <v>6.6331000000000001E-2</v>
      </c>
      <c r="BR192" s="177">
        <v>8.3299999999999997E-4</v>
      </c>
      <c r="BS192" s="177"/>
      <c r="BT192" s="177">
        <v>2.1099999999999999E-3</v>
      </c>
      <c r="BU192" s="227">
        <v>0</v>
      </c>
      <c r="BV192" s="177">
        <v>0.118571</v>
      </c>
      <c r="BW192" s="177">
        <v>2.9701999999999999E-2</v>
      </c>
      <c r="BX192" s="177">
        <v>2.5729999999999999E-2</v>
      </c>
      <c r="BY192" s="177">
        <v>3.9719999999999998E-3</v>
      </c>
      <c r="BZ192" s="227">
        <v>0</v>
      </c>
      <c r="CA192" s="177">
        <v>0.12384000000000001</v>
      </c>
      <c r="CB192" s="177">
        <v>0.10439</v>
      </c>
      <c r="CC192" s="177"/>
      <c r="CD192" s="177">
        <v>1.1629E-2</v>
      </c>
      <c r="CE192" s="177">
        <v>2.1663999999999999E-2</v>
      </c>
      <c r="CF192" s="177">
        <v>5.5210000000000002E-2</v>
      </c>
      <c r="CG192" s="177">
        <v>1.75E-4</v>
      </c>
      <c r="CH192" s="177">
        <v>1.2780000000000001E-3</v>
      </c>
      <c r="CI192" s="227">
        <v>0</v>
      </c>
      <c r="CJ192" s="177">
        <v>1.3266999999999999E-2</v>
      </c>
      <c r="CK192" s="177">
        <v>0.2</v>
      </c>
      <c r="CL192" s="177">
        <v>2.2756999999999999E-2</v>
      </c>
      <c r="CM192" s="177">
        <v>0.42388999999999999</v>
      </c>
      <c r="CN192" s="177">
        <v>0.16787299999999999</v>
      </c>
      <c r="CO192" s="227">
        <v>0</v>
      </c>
      <c r="CP192" s="177">
        <v>0.25601699999999999</v>
      </c>
      <c r="CQ192" s="177">
        <v>3.0920000000000001E-3</v>
      </c>
      <c r="CR192" s="177">
        <v>0.87000999999999995</v>
      </c>
      <c r="CS192" s="177">
        <v>4.2555999999999997E-2</v>
      </c>
      <c r="CT192" s="177">
        <v>0.14285700000000001</v>
      </c>
      <c r="CU192" s="177"/>
      <c r="CV192" s="177"/>
      <c r="CW192" s="177">
        <v>3.1E-4</v>
      </c>
      <c r="CX192" s="177">
        <v>1.63E-4</v>
      </c>
      <c r="CY192" s="177">
        <v>1.6775000000000002E-2</v>
      </c>
      <c r="CZ192" s="22"/>
      <c r="DA192" s="22"/>
    </row>
    <row r="193" spans="1:105" s="10" customFormat="1" x14ac:dyDescent="0.2">
      <c r="A193" s="1" t="s">
        <v>127</v>
      </c>
      <c r="B193" s="9"/>
      <c r="C193" s="211"/>
      <c r="D193" s="177">
        <v>7.4830000000000001E-3</v>
      </c>
      <c r="E193" s="177">
        <v>1.39873</v>
      </c>
      <c r="F193" s="177">
        <v>2.9431829999999999</v>
      </c>
      <c r="G193" s="177">
        <v>30.892755999999999</v>
      </c>
      <c r="H193" s="177">
        <v>0.72003899999999998</v>
      </c>
      <c r="I193" s="177">
        <v>1.2069369999999999</v>
      </c>
      <c r="J193" s="177">
        <v>0.82268699999999995</v>
      </c>
      <c r="K193" s="177">
        <v>0.19394800000000001</v>
      </c>
      <c r="L193" s="177">
        <v>5.8911490000000004</v>
      </c>
      <c r="M193" s="177">
        <v>1.6690469999999999</v>
      </c>
      <c r="N193" s="177"/>
      <c r="O193" s="177">
        <v>0.78537699999999999</v>
      </c>
      <c r="P193" s="177">
        <v>3.5554000000000002E-2</v>
      </c>
      <c r="Q193" s="177">
        <v>2.8910999999999999E-2</v>
      </c>
      <c r="R193" s="177">
        <v>2.7488899999999998</v>
      </c>
      <c r="S193" s="177">
        <v>0.392619</v>
      </c>
      <c r="T193" s="177">
        <v>1.190728</v>
      </c>
      <c r="U193" s="177">
        <v>3.7523170000000001</v>
      </c>
      <c r="V193" s="177">
        <v>10.258050000000001</v>
      </c>
      <c r="W193" s="177">
        <v>8.3050230000000003</v>
      </c>
      <c r="X193" s="177">
        <v>1.896155</v>
      </c>
      <c r="Y193" s="177"/>
      <c r="Z193" s="177">
        <v>5.1648149999999999</v>
      </c>
      <c r="AA193" s="177">
        <v>1.7857000000000001E-2</v>
      </c>
      <c r="AB193" s="177">
        <v>6.482183</v>
      </c>
      <c r="AC193" s="177"/>
      <c r="AD193" s="177">
        <v>2.1297450000000002</v>
      </c>
      <c r="AE193" s="177">
        <v>1.7906999999999999E-2</v>
      </c>
      <c r="AF193" s="177">
        <v>10.9985</v>
      </c>
      <c r="AG193" s="177">
        <v>5.9679229999999999</v>
      </c>
      <c r="AH193" s="177">
        <v>0.32563300000000001</v>
      </c>
      <c r="AI193" s="177">
        <v>5.64229</v>
      </c>
      <c r="AJ193" s="177">
        <v>4.7864389999999997</v>
      </c>
      <c r="AK193" s="177">
        <v>0.87626800000000005</v>
      </c>
      <c r="AL193" s="177">
        <v>1.4404E-2</v>
      </c>
      <c r="AM193" s="177">
        <v>0.70653562801464631</v>
      </c>
      <c r="AN193" s="177">
        <v>0.68637499999999996</v>
      </c>
      <c r="AO193" s="177">
        <v>0.776258</v>
      </c>
      <c r="AP193" s="177"/>
      <c r="AQ193" s="177">
        <v>7.5572179999999998</v>
      </c>
      <c r="AR193" s="177">
        <v>1.050071</v>
      </c>
      <c r="AS193" s="177"/>
      <c r="AT193" s="177">
        <v>12.457015</v>
      </c>
      <c r="AU193" s="177">
        <v>0.435025</v>
      </c>
      <c r="AV193" s="177">
        <v>1.3212029999999999</v>
      </c>
      <c r="AW193" s="177">
        <v>1.9323250000000001</v>
      </c>
      <c r="AX193" s="177">
        <v>5.9915469999999997</v>
      </c>
      <c r="AY193" s="177">
        <v>3.025096</v>
      </c>
      <c r="AZ193" s="177">
        <v>0.70710399999999995</v>
      </c>
      <c r="BA193" s="177">
        <v>1.669737</v>
      </c>
      <c r="BB193" s="177">
        <v>3.9814440000000002</v>
      </c>
      <c r="BC193" s="177">
        <v>2.5940799999999999</v>
      </c>
      <c r="BD193" s="177">
        <v>2.9344749999999999</v>
      </c>
      <c r="BE193" s="177">
        <v>4.2329999999999998E-3</v>
      </c>
      <c r="BF193" s="177">
        <v>1.430895</v>
      </c>
      <c r="BG193" s="177"/>
      <c r="BH193" s="177">
        <v>0.37199199999999999</v>
      </c>
      <c r="BI193" s="177">
        <v>5.130916</v>
      </c>
      <c r="BJ193" s="177"/>
      <c r="BK193" s="177">
        <v>2.0362230000000001</v>
      </c>
      <c r="BL193" s="177"/>
      <c r="BM193" s="177">
        <v>5.3610280000000001</v>
      </c>
      <c r="BN193" s="177">
        <v>21.092870999999999</v>
      </c>
      <c r="BO193" s="177">
        <v>1.1254090000000001</v>
      </c>
      <c r="BP193" s="177">
        <v>1.7669999999999999E-3</v>
      </c>
      <c r="BQ193" s="177">
        <v>1.213578</v>
      </c>
      <c r="BR193" s="177">
        <v>0.25525199999999998</v>
      </c>
      <c r="BS193" s="177"/>
      <c r="BT193" s="177">
        <v>3.9740769999999999</v>
      </c>
      <c r="BU193" s="177">
        <v>7.4366250000000003</v>
      </c>
      <c r="BV193" s="177">
        <v>0.32176300000000002</v>
      </c>
      <c r="BW193" s="177">
        <v>12.109307999999999</v>
      </c>
      <c r="BX193" s="177">
        <v>0.97739799999999999</v>
      </c>
      <c r="BY193" s="177">
        <v>8.3047319999999996</v>
      </c>
      <c r="BZ193" s="177">
        <v>2.827178</v>
      </c>
      <c r="CA193" s="177"/>
      <c r="CB193" s="177">
        <v>5.5058120000000006</v>
      </c>
      <c r="CC193" s="177"/>
      <c r="CD193" s="177">
        <v>2.9612620000000001</v>
      </c>
      <c r="CE193" s="177">
        <v>1.7830969999999999</v>
      </c>
      <c r="CF193" s="177">
        <v>0.994529</v>
      </c>
      <c r="CG193" s="177">
        <v>1.607237</v>
      </c>
      <c r="CH193" s="177">
        <v>0.74850499999999998</v>
      </c>
      <c r="CI193" s="177">
        <v>1.4422250000000001</v>
      </c>
      <c r="CJ193" s="177">
        <v>0.92320199999999997</v>
      </c>
      <c r="CK193" s="177">
        <v>7.4473999999999999E-2</v>
      </c>
      <c r="CL193" s="177">
        <v>1.349208</v>
      </c>
      <c r="CM193" s="177">
        <v>2.856474</v>
      </c>
      <c r="CN193" s="177">
        <v>2.036057</v>
      </c>
      <c r="CO193" s="177">
        <v>0.197354</v>
      </c>
      <c r="CP193" s="177">
        <v>0.62306300000000003</v>
      </c>
      <c r="CQ193" s="177">
        <v>3.8428849999999999</v>
      </c>
      <c r="CR193" s="177">
        <v>11.810753</v>
      </c>
      <c r="CS193" s="177">
        <v>2.9973329999999998</v>
      </c>
      <c r="CT193" s="177">
        <v>1.9016390000000001</v>
      </c>
      <c r="CU193" s="177">
        <v>15.719512</v>
      </c>
      <c r="CV193" s="177">
        <v>0.17396800000000001</v>
      </c>
      <c r="CW193" s="177">
        <v>1.0404999999999999E-2</v>
      </c>
      <c r="CX193" s="177">
        <v>0.48080200000000001</v>
      </c>
      <c r="CY193" s="177">
        <v>0.27657599999999999</v>
      </c>
      <c r="CZ193" s="22"/>
      <c r="DA193" s="22"/>
    </row>
    <row r="194" spans="1:105" s="10" customFormat="1" x14ac:dyDescent="0.2">
      <c r="A194" s="1" t="s">
        <v>128</v>
      </c>
      <c r="B194" s="9"/>
      <c r="C194" s="211"/>
      <c r="D194" s="177"/>
      <c r="E194" s="177">
        <v>0.1464</v>
      </c>
      <c r="F194" s="177">
        <v>2.9746000000000002E-2</v>
      </c>
      <c r="G194" s="177">
        <v>7.365E-3</v>
      </c>
      <c r="H194" s="177">
        <v>1.848E-3</v>
      </c>
      <c r="I194" s="177">
        <v>1.3984999999999999E-2</v>
      </c>
      <c r="J194" s="177">
        <v>7.4846999999999997E-2</v>
      </c>
      <c r="K194" s="177">
        <v>2.3760000000000001E-3</v>
      </c>
      <c r="L194" s="227">
        <v>0</v>
      </c>
      <c r="M194" s="177">
        <v>0.34293699999999999</v>
      </c>
      <c r="N194" s="177">
        <v>0.5</v>
      </c>
      <c r="O194" s="177">
        <v>3.0557000000000001E-2</v>
      </c>
      <c r="P194" s="227">
        <v>0</v>
      </c>
      <c r="Q194" s="227">
        <v>0</v>
      </c>
      <c r="R194" s="177">
        <v>1.5709999999999999E-3</v>
      </c>
      <c r="S194" s="177">
        <v>4.6511999999999998E-2</v>
      </c>
      <c r="T194" s="177">
        <v>5.0013000000000002E-2</v>
      </c>
      <c r="U194" s="177">
        <v>3.8899999999999998E-3</v>
      </c>
      <c r="V194" s="177">
        <v>1.4909999999999999E-3</v>
      </c>
      <c r="W194" s="177">
        <v>1.062775</v>
      </c>
      <c r="X194" s="177">
        <v>6.5511E-2</v>
      </c>
      <c r="Y194" s="177">
        <v>0.52857600000000005</v>
      </c>
      <c r="Z194" s="177">
        <v>7.9211000000000004E-2</v>
      </c>
      <c r="AA194" s="177"/>
      <c r="AB194" s="177">
        <v>0.142598</v>
      </c>
      <c r="AC194" s="177"/>
      <c r="AD194" s="177">
        <v>2.5883E-2</v>
      </c>
      <c r="AE194" s="227">
        <v>0</v>
      </c>
      <c r="AF194" s="177">
        <v>5.7700000000000004E-4</v>
      </c>
      <c r="AG194" s="177">
        <v>1.0043329999999999</v>
      </c>
      <c r="AH194" s="177">
        <v>3.4529999999999999E-3</v>
      </c>
      <c r="AI194" s="177">
        <v>1.00088</v>
      </c>
      <c r="AJ194" s="177">
        <v>5.2709999999999996E-3</v>
      </c>
      <c r="AK194" s="177">
        <v>5.7600000000000001E-4</v>
      </c>
      <c r="AL194" s="177">
        <v>2.8909999999999999E-3</v>
      </c>
      <c r="AM194" s="177">
        <v>1.3450326155977603E-2</v>
      </c>
      <c r="AN194" s="177">
        <v>1.7146999999999999E-2</v>
      </c>
      <c r="AO194" s="177">
        <v>6.9200000000000002E-4</v>
      </c>
      <c r="AP194" s="177"/>
      <c r="AQ194" s="177">
        <v>0.23374800000000001</v>
      </c>
      <c r="AR194" s="177">
        <v>3.421E-3</v>
      </c>
      <c r="AS194" s="177"/>
      <c r="AT194" s="177">
        <v>0.123866</v>
      </c>
      <c r="AU194" s="177">
        <v>9.4940000000000007E-3</v>
      </c>
      <c r="AV194" s="177">
        <v>2.8722000000000001E-2</v>
      </c>
      <c r="AW194" s="177">
        <v>5.9259999999999998E-3</v>
      </c>
      <c r="AX194" s="177">
        <v>1.619E-3</v>
      </c>
      <c r="AY194" s="177">
        <v>0.10279199999999999</v>
      </c>
      <c r="AZ194" s="177">
        <v>0.13842499999999999</v>
      </c>
      <c r="BA194" s="177">
        <v>1.7960000000000001E-3</v>
      </c>
      <c r="BB194" s="177">
        <v>1.848E-2</v>
      </c>
      <c r="BC194" s="177">
        <v>6.0578E-2</v>
      </c>
      <c r="BD194" s="177">
        <v>6.2299999999999996E-4</v>
      </c>
      <c r="BE194" s="177">
        <v>1.55E-4</v>
      </c>
      <c r="BF194" s="177">
        <v>7.1707000000000007E-2</v>
      </c>
      <c r="BG194" s="177"/>
      <c r="BH194" s="177">
        <v>2.0657999999999999E-2</v>
      </c>
      <c r="BI194" s="177"/>
      <c r="BJ194" s="177"/>
      <c r="BK194" s="177">
        <v>2.1158E-2</v>
      </c>
      <c r="BL194" s="177"/>
      <c r="BM194" s="177">
        <v>0.38280900000000001</v>
      </c>
      <c r="BN194" s="177">
        <v>2.8549999999999999E-3</v>
      </c>
      <c r="BO194" s="177">
        <v>7.1459999999999996E-3</v>
      </c>
      <c r="BP194" s="177">
        <v>1.6100000000000001E-4</v>
      </c>
      <c r="BQ194" s="177">
        <v>0.119311</v>
      </c>
      <c r="BR194" s="177">
        <v>0.66666700000000001</v>
      </c>
      <c r="BS194" s="177"/>
      <c r="BT194" s="177">
        <v>6.8359000000000003E-2</v>
      </c>
      <c r="BU194" s="227">
        <v>0</v>
      </c>
      <c r="BV194" s="177">
        <v>1</v>
      </c>
      <c r="BW194" s="177">
        <v>0.27867600000000003</v>
      </c>
      <c r="BX194" s="177">
        <v>0.25185000000000002</v>
      </c>
      <c r="BY194" s="177">
        <v>2.6825999999999999E-2</v>
      </c>
      <c r="BZ194" s="227">
        <v>0</v>
      </c>
      <c r="CA194" s="177"/>
      <c r="CB194" s="177">
        <v>0.18731600000000001</v>
      </c>
      <c r="CC194" s="177"/>
      <c r="CD194" s="177">
        <v>2.2309999999999999E-3</v>
      </c>
      <c r="CE194" s="177">
        <v>1.1915E-2</v>
      </c>
      <c r="CF194" s="177">
        <v>1.4920000000000001E-3</v>
      </c>
      <c r="CG194" s="177">
        <v>4.3740000000000003E-3</v>
      </c>
      <c r="CH194" s="177">
        <v>8.4749999999999999E-3</v>
      </c>
      <c r="CI194" s="177">
        <v>0.104296</v>
      </c>
      <c r="CJ194" s="177">
        <v>4.4956999999999997E-2</v>
      </c>
      <c r="CK194" s="177">
        <v>0.272727</v>
      </c>
      <c r="CL194" s="177">
        <v>5.9436999999999997E-2</v>
      </c>
      <c r="CM194" s="177">
        <v>2.7959999999999999E-2</v>
      </c>
      <c r="CN194" s="177">
        <v>9.1590000000000005E-3</v>
      </c>
      <c r="CO194" s="177">
        <v>1.3351E-2</v>
      </c>
      <c r="CP194" s="177">
        <v>5.45E-3</v>
      </c>
      <c r="CQ194" s="177">
        <v>1.2460469999999999</v>
      </c>
      <c r="CR194" s="177">
        <v>2.9427999999999999E-2</v>
      </c>
      <c r="CS194" s="177">
        <v>1.0756999999999999E-2</v>
      </c>
      <c r="CT194" s="177">
        <v>1</v>
      </c>
      <c r="CU194" s="177"/>
      <c r="CV194" s="177"/>
      <c r="CW194" s="177">
        <v>0.235933</v>
      </c>
      <c r="CX194" s="177">
        <v>1.7271000000000002E-2</v>
      </c>
      <c r="CY194" s="177">
        <v>2.1699999999999999E-4</v>
      </c>
      <c r="CZ194" s="22"/>
      <c r="DA194" s="22"/>
    </row>
    <row r="195" spans="1:105" s="10" customFormat="1" x14ac:dyDescent="0.2">
      <c r="A195" s="1" t="s">
        <v>129</v>
      </c>
      <c r="B195" s="9"/>
      <c r="C195" s="211"/>
      <c r="D195" s="177"/>
      <c r="E195" s="177">
        <v>6.5476000000000006E-2</v>
      </c>
      <c r="F195" s="177">
        <v>0.21868299999999999</v>
      </c>
      <c r="G195" s="177">
        <v>0.107143</v>
      </c>
      <c r="H195" s="177">
        <v>5.0152000000000002E-2</v>
      </c>
      <c r="I195" s="177">
        <v>1.6799000000000001E-2</v>
      </c>
      <c r="J195" s="177">
        <v>0.217391</v>
      </c>
      <c r="K195" s="227">
        <v>0</v>
      </c>
      <c r="L195" s="177">
        <v>2.9260000000000002E-3</v>
      </c>
      <c r="M195" s="177">
        <v>6.4448000000000005E-2</v>
      </c>
      <c r="N195" s="177"/>
      <c r="O195" s="177">
        <v>4.5719999999999997E-3</v>
      </c>
      <c r="P195" s="177">
        <v>1.4829999999999999E-3</v>
      </c>
      <c r="Q195" s="177">
        <v>7.2459999999999998E-3</v>
      </c>
      <c r="R195" s="177">
        <v>2.9399999999999999E-4</v>
      </c>
      <c r="S195" s="177">
        <v>3.0145999999999999E-2</v>
      </c>
      <c r="T195" s="177">
        <v>6.5564999999999998E-2</v>
      </c>
      <c r="U195" s="177">
        <v>0.103242</v>
      </c>
      <c r="V195" s="177">
        <v>2.0869999999999999E-3</v>
      </c>
      <c r="W195" s="177">
        <v>0.53448300000000004</v>
      </c>
      <c r="X195" s="177">
        <v>0.191464</v>
      </c>
      <c r="Y195" s="177">
        <v>0.95216100000000004</v>
      </c>
      <c r="Z195" s="177">
        <v>7.9211000000000004E-2</v>
      </c>
      <c r="AA195" s="177">
        <v>1.488E-3</v>
      </c>
      <c r="AB195" s="177">
        <v>0.164238</v>
      </c>
      <c r="AC195" s="177"/>
      <c r="AD195" s="177">
        <v>3.1942999999999999E-2</v>
      </c>
      <c r="AE195" s="227">
        <v>0</v>
      </c>
      <c r="AF195" s="177">
        <v>0.95879999999999999</v>
      </c>
      <c r="AG195" s="177">
        <v>1.010742</v>
      </c>
      <c r="AH195" s="177">
        <v>1.0742E-2</v>
      </c>
      <c r="AI195" s="177">
        <v>1</v>
      </c>
      <c r="AJ195" s="177">
        <v>0.71654499999999999</v>
      </c>
      <c r="AK195" s="177">
        <v>2.8800000000000001E-4</v>
      </c>
      <c r="AL195" s="177">
        <v>7.2300000000000001E-4</v>
      </c>
      <c r="AM195" s="177">
        <v>1.8530115879847389E-2</v>
      </c>
      <c r="AN195" s="177">
        <v>1.4559000000000001E-2</v>
      </c>
      <c r="AO195" s="177">
        <v>3.2219999999999999E-2</v>
      </c>
      <c r="AP195" s="177"/>
      <c r="AQ195" s="177">
        <v>0.25699100000000002</v>
      </c>
      <c r="AR195" s="177">
        <v>3.3661000000000003E-2</v>
      </c>
      <c r="AS195" s="177"/>
      <c r="AT195" s="177">
        <v>0.22053300000000001</v>
      </c>
      <c r="AU195" s="177"/>
      <c r="AV195" s="177">
        <v>2.0594999999999999E-2</v>
      </c>
      <c r="AW195" s="177">
        <v>2.7602000000000002E-2</v>
      </c>
      <c r="AX195" s="177">
        <v>1.439E-3</v>
      </c>
      <c r="AY195" s="177">
        <v>0.56716599999999995</v>
      </c>
      <c r="AZ195" s="177">
        <v>8.7972999999999996E-2</v>
      </c>
      <c r="BA195" s="177">
        <v>0.12975400000000001</v>
      </c>
      <c r="BB195" s="177">
        <v>5.9153999999999998E-2</v>
      </c>
      <c r="BC195" s="177">
        <v>0.27972599999999997</v>
      </c>
      <c r="BD195" s="177">
        <v>8.5914000000000004E-2</v>
      </c>
      <c r="BE195" s="177">
        <v>7.7499999999999997E-4</v>
      </c>
      <c r="BF195" s="177">
        <v>6.7924999999999999E-2</v>
      </c>
      <c r="BG195" s="177"/>
      <c r="BH195" s="177">
        <v>2.1318E-2</v>
      </c>
      <c r="BI195" s="177">
        <v>2.5599999999999999E-4</v>
      </c>
      <c r="BJ195" s="177"/>
      <c r="BK195" s="177">
        <v>1.296978</v>
      </c>
      <c r="BL195" s="177"/>
      <c r="BM195" s="177">
        <v>1.3625E-2</v>
      </c>
      <c r="BN195" s="177">
        <v>5.71E-4</v>
      </c>
      <c r="BO195" s="177">
        <v>0.176594</v>
      </c>
      <c r="BP195" s="227">
        <v>0</v>
      </c>
      <c r="BQ195" s="177">
        <v>2.2714000000000002E-2</v>
      </c>
      <c r="BR195" s="177">
        <v>0.57142899999999996</v>
      </c>
      <c r="BS195" s="177"/>
      <c r="BT195" s="177">
        <v>2.8441999999999999E-2</v>
      </c>
      <c r="BU195" s="177">
        <v>1.9991999999999999E-2</v>
      </c>
      <c r="BV195" s="177">
        <v>1</v>
      </c>
      <c r="BW195" s="177">
        <v>0.16609000000000002</v>
      </c>
      <c r="BX195" s="177">
        <v>4.9846000000000001E-2</v>
      </c>
      <c r="BY195" s="177">
        <v>0.116244</v>
      </c>
      <c r="BZ195" s="227">
        <v>0</v>
      </c>
      <c r="CA195" s="177"/>
      <c r="CB195" s="177">
        <v>0.63758300000000001</v>
      </c>
      <c r="CC195" s="177"/>
      <c r="CD195" s="177">
        <v>0.22769700000000001</v>
      </c>
      <c r="CE195" s="177">
        <v>0.12360699999999999</v>
      </c>
      <c r="CF195" s="177">
        <v>1.3181E-2</v>
      </c>
      <c r="CG195" s="177">
        <v>1.0322E-2</v>
      </c>
      <c r="CH195" s="177">
        <v>6.8165000000000003E-2</v>
      </c>
      <c r="CI195" s="177">
        <v>0.26947500000000002</v>
      </c>
      <c r="CJ195" s="177">
        <v>1.7832000000000001E-2</v>
      </c>
      <c r="CK195" s="177">
        <v>2.9299999999999999E-3</v>
      </c>
      <c r="CL195" s="177">
        <v>9.1863E-2</v>
      </c>
      <c r="CM195" s="177">
        <v>0.19117300000000001</v>
      </c>
      <c r="CN195" s="177">
        <v>0.12864</v>
      </c>
      <c r="CO195" s="227">
        <v>0</v>
      </c>
      <c r="CP195" s="177">
        <v>6.2533000000000005E-2</v>
      </c>
      <c r="CQ195" s="177">
        <v>2.7360000000000002E-3</v>
      </c>
      <c r="CR195" s="177">
        <v>5.1618999999999998E-2</v>
      </c>
      <c r="CS195" s="177">
        <v>0.81022099999999997</v>
      </c>
      <c r="CT195" s="177">
        <v>1</v>
      </c>
      <c r="CU195" s="177"/>
      <c r="CV195" s="177"/>
      <c r="CW195" s="177">
        <v>5.2303000000000002E-2</v>
      </c>
      <c r="CX195" s="177">
        <v>0.12941900000000001</v>
      </c>
      <c r="CY195" s="177">
        <v>3.0435E-2</v>
      </c>
      <c r="CZ195" s="22"/>
      <c r="DA195" s="22"/>
    </row>
    <row r="196" spans="1:105" s="10" customFormat="1" x14ac:dyDescent="0.2">
      <c r="A196" s="1" t="s">
        <v>130</v>
      </c>
      <c r="B196" s="9"/>
      <c r="C196" s="211"/>
      <c r="D196" s="177">
        <v>5.3399999999999997E-4</v>
      </c>
      <c r="E196" s="177">
        <v>0.16533300000000001</v>
      </c>
      <c r="F196" s="177">
        <v>6.9463999999999998E-2</v>
      </c>
      <c r="G196" s="177">
        <v>0.125</v>
      </c>
      <c r="H196" s="177">
        <v>0.44527299999999997</v>
      </c>
      <c r="I196" s="177">
        <v>0.16345899999999999</v>
      </c>
      <c r="J196" s="177">
        <v>8.7368000000000001E-2</v>
      </c>
      <c r="K196" s="177">
        <v>0.105846</v>
      </c>
      <c r="L196" s="177">
        <v>1.9019999999999999E-2</v>
      </c>
      <c r="M196" s="177">
        <v>0.134023</v>
      </c>
      <c r="N196" s="177">
        <v>7.4074000000000001E-2</v>
      </c>
      <c r="O196" s="177">
        <v>0.17777899999999999</v>
      </c>
      <c r="P196" s="177">
        <v>1.475E-3</v>
      </c>
      <c r="Q196" s="177">
        <v>7.2459999999999998E-3</v>
      </c>
      <c r="R196" s="177">
        <v>1.3699999999999999E-3</v>
      </c>
      <c r="S196" s="177">
        <v>7.7181E-2</v>
      </c>
      <c r="T196" s="177">
        <v>0.260714</v>
      </c>
      <c r="U196" s="177">
        <v>1.9019999999999999E-2</v>
      </c>
      <c r="V196" s="177">
        <v>8.9400000000000005E-4</v>
      </c>
      <c r="W196" s="177">
        <v>0.171047</v>
      </c>
      <c r="X196" s="177">
        <v>0.21709200000000001</v>
      </c>
      <c r="Y196" s="177">
        <v>0.67766400000000004</v>
      </c>
      <c r="Z196" s="177"/>
      <c r="AA196" s="177"/>
      <c r="AB196" s="177">
        <v>0.108001</v>
      </c>
      <c r="AC196" s="177"/>
      <c r="AD196" s="177">
        <v>0.63683800000000002</v>
      </c>
      <c r="AE196" s="177">
        <v>1.9060000000000001E-2</v>
      </c>
      <c r="AF196" s="177">
        <v>0.55603000000000002</v>
      </c>
      <c r="AG196" s="177">
        <v>4.7091000000000001E-2</v>
      </c>
      <c r="AH196" s="177">
        <v>4.3610000000000003E-2</v>
      </c>
      <c r="AI196" s="177">
        <v>3.4810000000000002E-3</v>
      </c>
      <c r="AJ196" s="177">
        <v>4.7685999999999999E-2</v>
      </c>
      <c r="AK196" s="177">
        <v>3.4499999999999998E-4</v>
      </c>
      <c r="AL196" s="177"/>
      <c r="AM196" s="177">
        <v>0.12801782290705105</v>
      </c>
      <c r="AN196" s="177">
        <v>0.15057200000000001</v>
      </c>
      <c r="AO196" s="177">
        <v>5.0202999999999998E-2</v>
      </c>
      <c r="AP196" s="177"/>
      <c r="AQ196" s="177">
        <v>3.8938E-2</v>
      </c>
      <c r="AR196" s="177">
        <v>0.151507</v>
      </c>
      <c r="AS196" s="177"/>
      <c r="AT196" s="177">
        <v>0.414995</v>
      </c>
      <c r="AU196" s="177"/>
      <c r="AV196" s="177">
        <v>4.3700000000000003E-2</v>
      </c>
      <c r="AW196" s="177">
        <v>8.2417000000000004E-2</v>
      </c>
      <c r="AX196" s="177">
        <v>8.9899999999999995E-4</v>
      </c>
      <c r="AY196" s="177">
        <v>0.39521400000000001</v>
      </c>
      <c r="AZ196" s="177">
        <v>0.12609200000000001</v>
      </c>
      <c r="BA196" s="177">
        <v>0.362757</v>
      </c>
      <c r="BB196" s="177">
        <v>3.5980279999999998</v>
      </c>
      <c r="BC196" s="177">
        <v>0.66932599999999998</v>
      </c>
      <c r="BD196" s="177">
        <v>1.193619</v>
      </c>
      <c r="BE196" s="177">
        <v>7.9070000000000008E-3</v>
      </c>
      <c r="BF196" s="177">
        <v>7.1228E-2</v>
      </c>
      <c r="BG196" s="177"/>
      <c r="BH196" s="177">
        <v>0.16907</v>
      </c>
      <c r="BI196" s="177">
        <v>0.52826799999999996</v>
      </c>
      <c r="BJ196" s="177"/>
      <c r="BK196" s="177">
        <v>0.28151500000000002</v>
      </c>
      <c r="BL196" s="177"/>
      <c r="BM196" s="177">
        <v>2.3047000000000002E-2</v>
      </c>
      <c r="BN196" s="177">
        <v>5.1400000000000003E-4</v>
      </c>
      <c r="BO196" s="177">
        <v>2.14E-3</v>
      </c>
      <c r="BP196" s="177">
        <v>1.606E-3</v>
      </c>
      <c r="BQ196" s="177">
        <v>0.51661299999999999</v>
      </c>
      <c r="BR196" s="177">
        <v>0.83333299999999999</v>
      </c>
      <c r="BS196" s="177"/>
      <c r="BT196" s="177">
        <v>4.3792999999999999E-2</v>
      </c>
      <c r="BU196" s="177">
        <v>1.4994E-2</v>
      </c>
      <c r="BV196" s="177"/>
      <c r="BW196" s="177">
        <v>1.6870259999999999</v>
      </c>
      <c r="BX196" s="177">
        <v>4.3889999999999997E-3</v>
      </c>
      <c r="BY196" s="177">
        <v>0.989568</v>
      </c>
      <c r="BZ196" s="177">
        <v>0.69306900000000005</v>
      </c>
      <c r="CA196" s="227">
        <v>0</v>
      </c>
      <c r="CB196" s="177">
        <v>0.57813500000000007</v>
      </c>
      <c r="CC196" s="177"/>
      <c r="CD196" s="177">
        <v>0.15903100000000001</v>
      </c>
      <c r="CE196" s="177">
        <v>0.101342</v>
      </c>
      <c r="CF196" s="177">
        <v>4.9700000000000005E-4</v>
      </c>
      <c r="CG196" s="177">
        <v>0.490203</v>
      </c>
      <c r="CH196" s="177">
        <v>2.5769999999999999E-3</v>
      </c>
      <c r="CI196" s="177">
        <v>2.4794E-2</v>
      </c>
      <c r="CJ196" s="177">
        <v>0.15115400000000001</v>
      </c>
      <c r="CK196" s="177">
        <v>1</v>
      </c>
      <c r="CL196" s="177">
        <v>0.12803600000000001</v>
      </c>
      <c r="CM196" s="177">
        <v>1.3105629999999999</v>
      </c>
      <c r="CN196" s="177">
        <v>0.19714999999999999</v>
      </c>
      <c r="CO196" s="227">
        <v>0</v>
      </c>
      <c r="CP196" s="177">
        <v>1.113413</v>
      </c>
      <c r="CQ196" s="177">
        <v>1.0907100000000001</v>
      </c>
      <c r="CR196" s="177">
        <v>6.2459999999999998E-3</v>
      </c>
      <c r="CS196" s="177">
        <v>0.41014200000000001</v>
      </c>
      <c r="CT196" s="177">
        <v>0.25</v>
      </c>
      <c r="CU196" s="177">
        <v>5.2631999999999998E-2</v>
      </c>
      <c r="CV196" s="177">
        <v>2.4673E-2</v>
      </c>
      <c r="CW196" s="177">
        <v>0.18006</v>
      </c>
      <c r="CX196" s="177">
        <v>2.6828999999999999E-2</v>
      </c>
      <c r="CY196" s="177">
        <v>3.6960000000000001E-3</v>
      </c>
      <c r="CZ196" s="22"/>
      <c r="DA196" s="22"/>
    </row>
    <row r="197" spans="1:105" s="10" customFormat="1" x14ac:dyDescent="0.2">
      <c r="A197" s="1" t="s">
        <v>131</v>
      </c>
      <c r="B197" s="9"/>
      <c r="C197" s="211"/>
      <c r="D197" s="177"/>
      <c r="E197" s="177">
        <v>1.1738999999999999E-2</v>
      </c>
      <c r="F197" s="177">
        <v>0.15207200000000001</v>
      </c>
      <c r="G197" s="177">
        <v>6.9597000000000006E-2</v>
      </c>
      <c r="H197" s="177">
        <v>8.6909E-2</v>
      </c>
      <c r="I197" s="177">
        <v>9.6694000000000002E-2</v>
      </c>
      <c r="J197" s="177">
        <v>0.16999</v>
      </c>
      <c r="K197" s="177">
        <v>1.0859999999999999E-3</v>
      </c>
      <c r="L197" s="177">
        <v>1.4630000000000001E-3</v>
      </c>
      <c r="M197" s="177">
        <v>0.105055</v>
      </c>
      <c r="N197" s="177">
        <v>0.3</v>
      </c>
      <c r="O197" s="227">
        <v>0</v>
      </c>
      <c r="P197" s="177">
        <v>1.467E-3</v>
      </c>
      <c r="Q197" s="227">
        <v>0</v>
      </c>
      <c r="R197" s="177">
        <v>5.8699999999999996E-4</v>
      </c>
      <c r="S197" s="177">
        <v>4.8181000000000002E-2</v>
      </c>
      <c r="T197" s="177">
        <v>0.30878299999999997</v>
      </c>
      <c r="U197" s="177">
        <v>2.4499999999999999E-3</v>
      </c>
      <c r="V197" s="177">
        <v>2.6830000000000001E-3</v>
      </c>
      <c r="W197" s="177">
        <v>7.2232000000000005E-2</v>
      </c>
      <c r="X197" s="177">
        <v>2.4444E-2</v>
      </c>
      <c r="Y197" s="177">
        <v>0.21942200000000001</v>
      </c>
      <c r="Z197" s="177"/>
      <c r="AA197" s="177"/>
      <c r="AB197" s="177">
        <v>0.147429</v>
      </c>
      <c r="AC197" s="177"/>
      <c r="AD197" s="177">
        <v>0.44767000000000001</v>
      </c>
      <c r="AE197" s="227">
        <v>0</v>
      </c>
      <c r="AF197" s="177">
        <v>4.5009999999999998E-3</v>
      </c>
      <c r="AG197" s="177">
        <v>4.0220000000000004E-3</v>
      </c>
      <c r="AH197" s="177">
        <v>3.1580000000000002E-3</v>
      </c>
      <c r="AI197" s="177">
        <v>8.6399999999999997E-4</v>
      </c>
      <c r="AJ197" s="177">
        <v>0.45848800000000001</v>
      </c>
      <c r="AK197" s="177">
        <v>6.8900000000000005E-4</v>
      </c>
      <c r="AL197" s="177">
        <v>3.6099999999999999E-4</v>
      </c>
      <c r="AM197" s="177">
        <v>2.7346489475973616E-2</v>
      </c>
      <c r="AN197" s="177">
        <v>2.8872999999999999E-2</v>
      </c>
      <c r="AO197" s="177">
        <v>2.2079999999999999E-2</v>
      </c>
      <c r="AP197" s="177"/>
      <c r="AQ197" s="227">
        <v>0</v>
      </c>
      <c r="AR197" s="177">
        <v>3.5923999999999998E-2</v>
      </c>
      <c r="AS197" s="177"/>
      <c r="AT197" s="177">
        <v>0.26276100000000002</v>
      </c>
      <c r="AU197" s="177">
        <v>1.0549999999999999E-3</v>
      </c>
      <c r="AV197" s="177">
        <v>0.129576</v>
      </c>
      <c r="AW197" s="177">
        <v>0.67812899999999998</v>
      </c>
      <c r="AX197" s="177">
        <v>8.9899999999999995E-4</v>
      </c>
      <c r="AY197" s="177">
        <v>2.9838E-2</v>
      </c>
      <c r="AZ197" s="177">
        <v>1.0651000000000001E-2</v>
      </c>
      <c r="BA197" s="177">
        <v>9.9019999999999993E-3</v>
      </c>
      <c r="BB197" s="177">
        <v>5.1183949999999996</v>
      </c>
      <c r="BC197" s="177">
        <v>0.18246699999999999</v>
      </c>
      <c r="BD197" s="177">
        <v>0.12498099999999999</v>
      </c>
      <c r="BE197" s="177">
        <v>0.23255799999999999</v>
      </c>
      <c r="BF197" s="177">
        <v>0.259268</v>
      </c>
      <c r="BG197" s="177"/>
      <c r="BH197" s="177">
        <v>1.4530000000000001E-3</v>
      </c>
      <c r="BI197" s="177">
        <v>5.8640000000000003E-3</v>
      </c>
      <c r="BJ197" s="177"/>
      <c r="BK197" s="177">
        <v>9.9209999999999993E-3</v>
      </c>
      <c r="BL197" s="177"/>
      <c r="BM197" s="177">
        <v>1.6233999999999998E-2</v>
      </c>
      <c r="BN197" s="177">
        <v>1.7100000000000001E-4</v>
      </c>
      <c r="BO197" s="177">
        <v>0.39299899999999999</v>
      </c>
      <c r="BP197" s="227">
        <v>0</v>
      </c>
      <c r="BQ197" s="177">
        <v>0.44558500000000001</v>
      </c>
      <c r="BR197" s="177">
        <v>2.7132E-2</v>
      </c>
      <c r="BS197" s="177"/>
      <c r="BT197" s="177">
        <v>0.12969900000000001</v>
      </c>
      <c r="BU197" s="177">
        <v>1.089564</v>
      </c>
      <c r="BV197" s="177">
        <v>2.3120999999999999E-2</v>
      </c>
      <c r="BW197" s="177">
        <v>1.975552</v>
      </c>
      <c r="BX197" s="177">
        <v>7.4339999999999996E-3</v>
      </c>
      <c r="BY197" s="177">
        <v>1.9664680000000001</v>
      </c>
      <c r="BZ197" s="177">
        <v>1.65E-3</v>
      </c>
      <c r="CA197" s="227">
        <v>0</v>
      </c>
      <c r="CB197" s="177">
        <v>0.232962</v>
      </c>
      <c r="CC197" s="177"/>
      <c r="CD197" s="177">
        <v>0.12576699999999999</v>
      </c>
      <c r="CE197" s="177">
        <v>0.17372499999999999</v>
      </c>
      <c r="CF197" s="177">
        <v>4.9700000000000005E-4</v>
      </c>
      <c r="CG197" s="177">
        <v>1.75E-4</v>
      </c>
      <c r="CH197" s="177">
        <v>2.209E-3</v>
      </c>
      <c r="CI197" s="177">
        <v>0.23813899999999999</v>
      </c>
      <c r="CJ197" s="177">
        <v>9.2380000000000004E-2</v>
      </c>
      <c r="CK197" s="177">
        <v>3.6035999999999999E-2</v>
      </c>
      <c r="CL197" s="177">
        <v>8.9651999999999996E-2</v>
      </c>
      <c r="CM197" s="177">
        <v>0.33669000000000004</v>
      </c>
      <c r="CN197" s="177">
        <v>8.0253000000000005E-2</v>
      </c>
      <c r="CO197" s="227">
        <v>0</v>
      </c>
      <c r="CP197" s="177">
        <v>0.25643700000000003</v>
      </c>
      <c r="CQ197" s="177">
        <v>1.1127E-2</v>
      </c>
      <c r="CR197" s="177">
        <v>4.4809999999999997E-3</v>
      </c>
      <c r="CS197" s="177">
        <v>5.6569999999999997E-3</v>
      </c>
      <c r="CT197" s="177">
        <v>1</v>
      </c>
      <c r="CU197" s="177">
        <v>3.4483E-2</v>
      </c>
      <c r="CV197" s="177"/>
      <c r="CW197" s="177">
        <v>4.6700999999999999E-2</v>
      </c>
      <c r="CX197" s="177">
        <v>1.5502999999999999E-2</v>
      </c>
      <c r="CY197" s="177">
        <v>7.6090000000000003E-3</v>
      </c>
      <c r="CZ197" s="22"/>
      <c r="DA197" s="22"/>
    </row>
    <row r="198" spans="1:105" s="10" customFormat="1" x14ac:dyDescent="0.2">
      <c r="A198" s="1" t="s">
        <v>132</v>
      </c>
      <c r="B198" s="9"/>
      <c r="C198" s="211"/>
      <c r="D198" s="177">
        <v>5.3399999999999997E-4</v>
      </c>
      <c r="E198" s="177">
        <v>0.217636</v>
      </c>
      <c r="F198" s="177">
        <v>0.12947500000000001</v>
      </c>
      <c r="G198" s="177">
        <v>5.3719000000000003E-2</v>
      </c>
      <c r="H198" s="177">
        <v>2.0300000000000001E-3</v>
      </c>
      <c r="I198" s="177">
        <v>0.26416899999999999</v>
      </c>
      <c r="J198" s="177">
        <v>5.7586999999999999E-2</v>
      </c>
      <c r="K198" s="177">
        <v>6.6670000000000002E-3</v>
      </c>
      <c r="L198" s="227">
        <v>0</v>
      </c>
      <c r="M198" s="177">
        <v>4.1959000000000003E-2</v>
      </c>
      <c r="N198" s="177">
        <v>7.9365000000000005E-2</v>
      </c>
      <c r="O198" s="227">
        <v>0</v>
      </c>
      <c r="P198" s="177">
        <v>7.3099999999999999E-4</v>
      </c>
      <c r="Q198" s="177">
        <v>7.2459999999999998E-3</v>
      </c>
      <c r="R198" s="177">
        <v>9.7799999999999992E-4</v>
      </c>
      <c r="S198" s="177">
        <v>6.6780000000000006E-2</v>
      </c>
      <c r="T198" s="177">
        <v>5.774E-2</v>
      </c>
      <c r="U198" s="177">
        <v>0.27298299999999998</v>
      </c>
      <c r="V198" s="177">
        <v>2.385E-3</v>
      </c>
      <c r="W198" s="177">
        <v>0.22953100000000001</v>
      </c>
      <c r="X198" s="177">
        <v>2.3983999999999998E-2</v>
      </c>
      <c r="Y198" s="177">
        <v>2.3186999999999999E-2</v>
      </c>
      <c r="Z198" s="177">
        <v>5.0000000000000001E-3</v>
      </c>
      <c r="AA198" s="177"/>
      <c r="AB198" s="177">
        <v>7.8552999999999998E-2</v>
      </c>
      <c r="AC198" s="177"/>
      <c r="AD198" s="177">
        <v>5.8577999999999998E-2</v>
      </c>
      <c r="AE198" s="177">
        <v>4.7629999999999999E-3</v>
      </c>
      <c r="AF198" s="177">
        <v>5.7700000000000004E-4</v>
      </c>
      <c r="AG198" s="177">
        <v>1.0082009999999999</v>
      </c>
      <c r="AH198" s="177">
        <v>8.201E-3</v>
      </c>
      <c r="AI198" s="177">
        <v>1</v>
      </c>
      <c r="AJ198" s="177">
        <v>4.2160000000000001E-3</v>
      </c>
      <c r="AK198" s="177">
        <v>1.0859999999999999E-3</v>
      </c>
      <c r="AL198" s="177"/>
      <c r="AM198" s="177">
        <v>0.14164696088069365</v>
      </c>
      <c r="AN198" s="177">
        <v>9.0164999999999995E-2</v>
      </c>
      <c r="AO198" s="177">
        <v>0.319772</v>
      </c>
      <c r="AP198" s="177"/>
      <c r="AQ198" s="177">
        <v>0.74902000000000002</v>
      </c>
      <c r="AR198" s="177">
        <v>0.187802</v>
      </c>
      <c r="AS198" s="177"/>
      <c r="AT198" s="177">
        <v>0.30462</v>
      </c>
      <c r="AU198" s="177"/>
      <c r="AV198" s="177">
        <v>5.0488999999999999E-2</v>
      </c>
      <c r="AW198" s="177">
        <v>3.6568999999999997E-2</v>
      </c>
      <c r="AX198" s="177">
        <v>2.1580000000000002E-3</v>
      </c>
      <c r="AY198" s="177">
        <v>0.29412199999999999</v>
      </c>
      <c r="AZ198" s="177">
        <v>2.6121999999999999E-2</v>
      </c>
      <c r="BA198" s="177">
        <v>6.5777000000000002E-2</v>
      </c>
      <c r="BB198" s="177">
        <v>8.5090529999999998</v>
      </c>
      <c r="BC198" s="177">
        <v>0.200324</v>
      </c>
      <c r="BD198" s="177">
        <v>2.0230000000000001E-3</v>
      </c>
      <c r="BE198" s="177">
        <v>1.55E-4</v>
      </c>
      <c r="BF198" s="177">
        <v>9.3120999999999995E-2</v>
      </c>
      <c r="BG198" s="177"/>
      <c r="BH198" s="177">
        <v>0.13516600000000001</v>
      </c>
      <c r="BI198" s="177">
        <v>2.5739000000000001E-2</v>
      </c>
      <c r="BJ198" s="177"/>
      <c r="BK198" s="177">
        <v>0.27686100000000002</v>
      </c>
      <c r="BL198" s="177"/>
      <c r="BM198" s="177">
        <v>3.189E-3</v>
      </c>
      <c r="BN198" s="177">
        <v>2.284E-3</v>
      </c>
      <c r="BO198" s="177">
        <v>3.9411000000000002E-2</v>
      </c>
      <c r="BP198" s="177">
        <v>3.21E-4</v>
      </c>
      <c r="BQ198" s="177">
        <v>0.23541799999999999</v>
      </c>
      <c r="BR198" s="177">
        <v>1</v>
      </c>
      <c r="BS198" s="177"/>
      <c r="BT198" s="177">
        <v>2.0346E-2</v>
      </c>
      <c r="BU198" s="227">
        <v>0</v>
      </c>
      <c r="BV198" s="177">
        <v>0.28571400000000002</v>
      </c>
      <c r="BW198" s="177">
        <v>2.3637319999999997</v>
      </c>
      <c r="BX198" s="177">
        <v>7.5194999999999998E-2</v>
      </c>
      <c r="BY198" s="177">
        <v>2.2637849999999999</v>
      </c>
      <c r="BZ198" s="177">
        <v>2.4752E-2</v>
      </c>
      <c r="CA198" s="177">
        <v>0.87060400000000004</v>
      </c>
      <c r="CB198" s="177">
        <v>0.18424299999999999</v>
      </c>
      <c r="CC198" s="177"/>
      <c r="CD198" s="177">
        <v>4.9069999999999999E-3</v>
      </c>
      <c r="CE198" s="177">
        <v>7.4009999999999996E-3</v>
      </c>
      <c r="CF198" s="177">
        <v>7.4609999999999998E-3</v>
      </c>
      <c r="CG198" s="177">
        <v>4.0239999999999998E-3</v>
      </c>
      <c r="CH198" s="177">
        <v>2.2079999999999999E-3</v>
      </c>
      <c r="CI198" s="177">
        <v>1.7401E-2</v>
      </c>
      <c r="CJ198" s="177">
        <v>0.107848</v>
      </c>
      <c r="CK198" s="177">
        <v>0.44444400000000001</v>
      </c>
      <c r="CL198" s="177">
        <v>0.12551399999999999</v>
      </c>
      <c r="CM198" s="177">
        <v>0.27618799999999999</v>
      </c>
      <c r="CN198" s="177">
        <v>0.16464599999999999</v>
      </c>
      <c r="CO198" s="177">
        <v>1.1018E-2</v>
      </c>
      <c r="CP198" s="177">
        <v>0.100524</v>
      </c>
      <c r="CQ198" s="177">
        <v>6.7239999999999994E-2</v>
      </c>
      <c r="CR198" s="177">
        <v>9.3290000000000005E-3</v>
      </c>
      <c r="CS198" s="177">
        <v>9.1959999999999993E-3</v>
      </c>
      <c r="CT198" s="177">
        <v>0.375</v>
      </c>
      <c r="CU198" s="177">
        <v>0.222222</v>
      </c>
      <c r="CV198" s="177"/>
      <c r="CW198" s="177">
        <v>4.6600000000000001E-3</v>
      </c>
      <c r="CX198" s="177">
        <v>6.7000000000000002E-4</v>
      </c>
      <c r="CY198" s="177">
        <v>8.1880000000000008E-3</v>
      </c>
      <c r="CZ198" s="22"/>
      <c r="DA198" s="22"/>
    </row>
    <row r="199" spans="1:105" s="10" customFormat="1" x14ac:dyDescent="0.2">
      <c r="A199" s="1" t="s">
        <v>133</v>
      </c>
      <c r="B199" s="9"/>
      <c r="C199" s="211"/>
      <c r="D199" s="177"/>
      <c r="E199" s="177">
        <v>0.19408800000000001</v>
      </c>
      <c r="F199" s="177">
        <v>0.59079400000000004</v>
      </c>
      <c r="G199" s="177">
        <v>0.117409</v>
      </c>
      <c r="H199" s="177">
        <v>0.13712099999999999</v>
      </c>
      <c r="I199" s="177">
        <v>0.16631499999999999</v>
      </c>
      <c r="J199" s="177">
        <v>0.27023799999999998</v>
      </c>
      <c r="K199" s="177">
        <v>1.1665E-2</v>
      </c>
      <c r="L199" s="227">
        <v>0</v>
      </c>
      <c r="M199" s="177">
        <v>9.6153000000000002E-2</v>
      </c>
      <c r="N199" s="177"/>
      <c r="O199" s="177">
        <v>2.0569999999999998E-3</v>
      </c>
      <c r="P199" s="177">
        <v>2.8960000000000001E-3</v>
      </c>
      <c r="Q199" s="177">
        <v>1.8116E-2</v>
      </c>
      <c r="R199" s="177">
        <v>1.7600000000000001E-3</v>
      </c>
      <c r="S199" s="177">
        <v>6.1311999999999998E-2</v>
      </c>
      <c r="T199" s="177">
        <v>0.18327399999999999</v>
      </c>
      <c r="U199" s="177">
        <v>3.3860000000000001E-3</v>
      </c>
      <c r="V199" s="177">
        <v>5.9599999999999996E-4</v>
      </c>
      <c r="W199" s="177">
        <v>0.18357899999999999</v>
      </c>
      <c r="X199" s="177">
        <v>1.1103E-2</v>
      </c>
      <c r="Y199" s="177">
        <v>1.058028</v>
      </c>
      <c r="Z199" s="177">
        <v>1.112895</v>
      </c>
      <c r="AA199" s="177"/>
      <c r="AB199" s="177">
        <v>0.146314</v>
      </c>
      <c r="AC199" s="177"/>
      <c r="AD199" s="177">
        <v>0.22514999999999999</v>
      </c>
      <c r="AE199" s="227">
        <v>0</v>
      </c>
      <c r="AF199" s="177">
        <v>4.9162999999999998E-2</v>
      </c>
      <c r="AG199" s="177">
        <v>0.27410000000000001</v>
      </c>
      <c r="AH199" s="177">
        <v>0.27324500000000002</v>
      </c>
      <c r="AI199" s="177">
        <v>8.5499999999999997E-4</v>
      </c>
      <c r="AJ199" s="177">
        <v>1.9576E-2</v>
      </c>
      <c r="AK199" s="177">
        <v>1.193E-3</v>
      </c>
      <c r="AL199" s="177"/>
      <c r="AM199" s="177">
        <v>0.22990235892365279</v>
      </c>
      <c r="AN199" s="177">
        <v>0.212446</v>
      </c>
      <c r="AO199" s="177">
        <v>0.29054400000000002</v>
      </c>
      <c r="AP199" s="177"/>
      <c r="AQ199" s="177">
        <v>0.22717499999999999</v>
      </c>
      <c r="AR199" s="177">
        <v>0.18490100000000001</v>
      </c>
      <c r="AS199" s="177"/>
      <c r="AT199" s="177">
        <v>0.318247</v>
      </c>
      <c r="AU199" s="177"/>
      <c r="AV199" s="177">
        <v>0.32942100000000002</v>
      </c>
      <c r="AW199" s="177">
        <v>1.5361E-2</v>
      </c>
      <c r="AX199" s="177">
        <v>2.1580000000000002E-3</v>
      </c>
      <c r="AY199" s="177">
        <v>1.0937000000000001E-2</v>
      </c>
      <c r="AZ199" s="177">
        <v>4.5950999999999999E-2</v>
      </c>
      <c r="BA199" s="177">
        <v>4.9523999999999999E-2</v>
      </c>
      <c r="BB199" s="177">
        <v>2.8895</v>
      </c>
      <c r="BC199" s="177">
        <v>0.13489699999999999</v>
      </c>
      <c r="BD199" s="177">
        <v>0.203735</v>
      </c>
      <c r="BE199" s="177">
        <v>0.31007800000000002</v>
      </c>
      <c r="BF199" s="177">
        <v>8.5719000000000004E-2</v>
      </c>
      <c r="BG199" s="177"/>
      <c r="BH199" s="177">
        <v>2.9448999999999999E-2</v>
      </c>
      <c r="BI199" s="177">
        <v>0.38989099999999999</v>
      </c>
      <c r="BJ199" s="177"/>
      <c r="BK199" s="177">
        <v>0.30582700000000002</v>
      </c>
      <c r="BL199" s="177"/>
      <c r="BM199" s="177">
        <v>2.257863</v>
      </c>
      <c r="BN199" s="177">
        <v>1.1400000000000001E-4</v>
      </c>
      <c r="BO199" s="177">
        <v>0.12837499999999999</v>
      </c>
      <c r="BP199" s="227">
        <v>0</v>
      </c>
      <c r="BQ199" s="177">
        <v>0.51392899999999997</v>
      </c>
      <c r="BR199" s="177">
        <v>1</v>
      </c>
      <c r="BS199" s="177"/>
      <c r="BT199" s="177">
        <v>0.26996900000000001</v>
      </c>
      <c r="BU199" s="177">
        <v>0.87984799999999996</v>
      </c>
      <c r="BV199" s="177">
        <v>1</v>
      </c>
      <c r="BW199" s="177">
        <v>0.70951500000000001</v>
      </c>
      <c r="BX199" s="177">
        <v>0.36434800000000001</v>
      </c>
      <c r="BY199" s="177">
        <v>0.34351700000000002</v>
      </c>
      <c r="BZ199" s="177">
        <v>1.65E-3</v>
      </c>
      <c r="CA199" s="177">
        <v>9.6350000000000005E-2</v>
      </c>
      <c r="CB199" s="177">
        <v>0.36195700000000003</v>
      </c>
      <c r="CC199" s="177"/>
      <c r="CD199" s="177">
        <v>3.7220999999999997E-2</v>
      </c>
      <c r="CE199" s="177">
        <v>2.3646E-2</v>
      </c>
      <c r="CF199" s="177">
        <v>8.3312999999999998E-2</v>
      </c>
      <c r="CG199" s="177">
        <v>8.7469999999999996E-3</v>
      </c>
      <c r="CH199" s="177">
        <v>1.3226E-2</v>
      </c>
      <c r="CI199" s="177">
        <v>4.6212999999999997E-2</v>
      </c>
      <c r="CJ199" s="177">
        <v>8.0601000000000006E-2</v>
      </c>
      <c r="CK199" s="177">
        <v>5.2631999999999998E-2</v>
      </c>
      <c r="CL199" s="177">
        <v>0.180725</v>
      </c>
      <c r="CM199" s="177">
        <v>0.24863499999999999</v>
      </c>
      <c r="CN199" s="177">
        <v>0.203625</v>
      </c>
      <c r="CO199" s="227">
        <v>0</v>
      </c>
      <c r="CP199" s="177">
        <v>4.5010000000000001E-2</v>
      </c>
      <c r="CQ199" s="177">
        <v>3.7989999999999999E-3</v>
      </c>
      <c r="CR199" s="177">
        <v>1.1174999999999999E-2</v>
      </c>
      <c r="CS199" s="177">
        <v>8.0740999999999993E-2</v>
      </c>
      <c r="CT199" s="177">
        <v>0.16666700000000001</v>
      </c>
      <c r="CU199" s="177">
        <v>5.6179999999999997E-3</v>
      </c>
      <c r="CV199" s="177">
        <v>5.0350000000000004E-3</v>
      </c>
      <c r="CW199" s="177">
        <v>6.842E-3</v>
      </c>
      <c r="CX199" s="177">
        <v>2.1635999999999999E-2</v>
      </c>
      <c r="CY199" s="177">
        <v>4.0579999999999998E-2</v>
      </c>
      <c r="CZ199" s="22"/>
      <c r="DA199" s="22"/>
    </row>
    <row r="200" spans="1:105" s="10" customFormat="1" x14ac:dyDescent="0.2">
      <c r="A200" s="1" t="s">
        <v>134</v>
      </c>
      <c r="B200" s="9"/>
      <c r="C200" s="211"/>
      <c r="D200" s="177"/>
      <c r="E200" s="177">
        <v>0.13589699999999999</v>
      </c>
      <c r="F200" s="177">
        <v>0.34060600000000002</v>
      </c>
      <c r="G200" s="177">
        <v>5.5248999999999999E-2</v>
      </c>
      <c r="H200" s="177">
        <v>9.4727000000000006E-2</v>
      </c>
      <c r="I200" s="177">
        <v>0.381936</v>
      </c>
      <c r="J200" s="177">
        <v>0.16429099999999999</v>
      </c>
      <c r="K200" s="177">
        <v>3.3308999999999998E-2</v>
      </c>
      <c r="L200" s="177">
        <v>1.7557E-2</v>
      </c>
      <c r="M200" s="177">
        <v>0.10596700000000001</v>
      </c>
      <c r="N200" s="177">
        <v>7.1429000000000006E-2</v>
      </c>
      <c r="O200" s="177">
        <v>0.106683</v>
      </c>
      <c r="P200" s="177">
        <v>3.6080000000000001E-3</v>
      </c>
      <c r="Q200" s="177">
        <v>0.452899</v>
      </c>
      <c r="R200" s="177">
        <v>1.66E-3</v>
      </c>
      <c r="S200" s="177">
        <v>5.8414000000000001E-2</v>
      </c>
      <c r="T200" s="177">
        <v>0.55249599999999999</v>
      </c>
      <c r="U200" s="177">
        <v>0.175288</v>
      </c>
      <c r="V200" s="177">
        <v>2.0869999999999999E-3</v>
      </c>
      <c r="W200" s="177">
        <v>0.138349</v>
      </c>
      <c r="X200" s="177">
        <v>0.45647799999999999</v>
      </c>
      <c r="Y200" s="177">
        <v>0.20219500000000001</v>
      </c>
      <c r="Z200" s="177">
        <v>9.2110000000000004E-3</v>
      </c>
      <c r="AA200" s="177"/>
      <c r="AB200" s="177">
        <v>0.393812</v>
      </c>
      <c r="AC200" s="177"/>
      <c r="AD200" s="177">
        <v>0.450019</v>
      </c>
      <c r="AE200" s="177">
        <v>2.8549999999999999E-3</v>
      </c>
      <c r="AF200" s="177">
        <v>0.92810199999999998</v>
      </c>
      <c r="AG200" s="177">
        <v>0.23588500000000001</v>
      </c>
      <c r="AH200" s="177">
        <v>0.23588500000000001</v>
      </c>
      <c r="AI200" s="227">
        <v>0</v>
      </c>
      <c r="AJ200" s="177">
        <v>2.2086000000000001E-2</v>
      </c>
      <c r="AK200" s="177">
        <v>1.58E-3</v>
      </c>
      <c r="AL200" s="177">
        <v>1</v>
      </c>
      <c r="AM200" s="177">
        <v>0.14317667479621207</v>
      </c>
      <c r="AN200" s="177">
        <v>0.13849600000000001</v>
      </c>
      <c r="AO200" s="177">
        <v>0.15953899999999999</v>
      </c>
      <c r="AP200" s="177"/>
      <c r="AQ200" s="177">
        <v>0.34692699999999999</v>
      </c>
      <c r="AR200" s="177">
        <v>0.35017700000000002</v>
      </c>
      <c r="AS200" s="177"/>
      <c r="AT200" s="177">
        <v>0.37372</v>
      </c>
      <c r="AU200" s="177">
        <v>1.5806000000000001E-2</v>
      </c>
      <c r="AV200" s="177">
        <v>0.12994600000000001</v>
      </c>
      <c r="AW200" s="177">
        <v>0.107836</v>
      </c>
      <c r="AX200" s="177">
        <v>1.619E-3</v>
      </c>
      <c r="AY200" s="177">
        <v>9.4999E-2</v>
      </c>
      <c r="AZ200" s="177">
        <v>0.11294800000000001</v>
      </c>
      <c r="BA200" s="177">
        <v>3.1384000000000002E-2</v>
      </c>
      <c r="BB200" s="177">
        <v>7.6754410000000002</v>
      </c>
      <c r="BC200" s="177">
        <v>0.303593</v>
      </c>
      <c r="BD200" s="177">
        <v>0.257743</v>
      </c>
      <c r="BE200" s="227">
        <v>0</v>
      </c>
      <c r="BF200" s="177">
        <v>0.11502999999999999</v>
      </c>
      <c r="BG200" s="177"/>
      <c r="BH200" s="177">
        <v>5.2144000000000003E-2</v>
      </c>
      <c r="BI200" s="177">
        <v>4.0590000000000001E-3</v>
      </c>
      <c r="BJ200" s="177"/>
      <c r="BK200" s="177">
        <v>0.345418</v>
      </c>
      <c r="BL200" s="177"/>
      <c r="BM200" s="177">
        <v>1.270184</v>
      </c>
      <c r="BN200" s="177">
        <v>5.7000000000000003E-5</v>
      </c>
      <c r="BO200" s="177">
        <v>5.7812000000000002E-2</v>
      </c>
      <c r="BP200" s="177">
        <v>1.124E-3</v>
      </c>
      <c r="BQ200" s="177">
        <v>1.0873000000000001E-2</v>
      </c>
      <c r="BR200" s="177">
        <v>5.9700999999999997E-2</v>
      </c>
      <c r="BS200" s="177"/>
      <c r="BT200" s="177">
        <v>0.31914500000000001</v>
      </c>
      <c r="BU200" s="177">
        <v>6.4673999999999995E-2</v>
      </c>
      <c r="BV200" s="177">
        <v>8.0000000000000002E-3</v>
      </c>
      <c r="BW200" s="177">
        <v>0.320768</v>
      </c>
      <c r="BX200" s="177">
        <v>4.1757000000000002E-2</v>
      </c>
      <c r="BY200" s="177">
        <v>0.252608</v>
      </c>
      <c r="BZ200" s="177">
        <v>2.6402999999999999E-2</v>
      </c>
      <c r="CA200" s="177">
        <v>0.50803799999999999</v>
      </c>
      <c r="CB200" s="177">
        <v>2.0661309999999999</v>
      </c>
      <c r="CC200" s="177"/>
      <c r="CD200" s="177">
        <v>0.95141600000000004</v>
      </c>
      <c r="CE200" s="177">
        <v>0.275312</v>
      </c>
      <c r="CF200" s="177">
        <v>1.005471</v>
      </c>
      <c r="CG200" s="177">
        <v>2.6592000000000001E-2</v>
      </c>
      <c r="CH200" s="177">
        <v>1.0388850000000001</v>
      </c>
      <c r="CI200" s="177">
        <v>6.2251000000000001E-2</v>
      </c>
      <c r="CJ200" s="177">
        <v>0.100715</v>
      </c>
      <c r="CK200" s="177">
        <v>3.6470000000000001E-3</v>
      </c>
      <c r="CL200" s="177">
        <v>0.27918199999999999</v>
      </c>
      <c r="CM200" s="177">
        <v>0.316361</v>
      </c>
      <c r="CN200" s="177">
        <v>0.24782699999999999</v>
      </c>
      <c r="CO200" s="227">
        <v>0</v>
      </c>
      <c r="CP200" s="177">
        <v>6.8533999999999998E-2</v>
      </c>
      <c r="CQ200" s="177">
        <v>0.118991</v>
      </c>
      <c r="CR200" s="177">
        <v>3.1954000000000003E-2</v>
      </c>
      <c r="CS200" s="177">
        <v>0.50492599999999999</v>
      </c>
      <c r="CT200" s="177">
        <v>3.5714000000000003E-2</v>
      </c>
      <c r="CU200" s="177">
        <v>7.1429000000000006E-2</v>
      </c>
      <c r="CV200" s="177">
        <v>5.0855999999999998E-2</v>
      </c>
      <c r="CW200" s="177">
        <v>2.9750000000000002E-3</v>
      </c>
      <c r="CX200" s="177">
        <v>0.25596000000000002</v>
      </c>
      <c r="CY200" s="177">
        <v>3.8767999999999997E-2</v>
      </c>
      <c r="CZ200" s="22"/>
      <c r="DA200" s="22"/>
    </row>
    <row r="201" spans="1:105" s="10" customFormat="1" x14ac:dyDescent="0.2">
      <c r="A201" s="1" t="s">
        <v>135</v>
      </c>
      <c r="B201" s="9"/>
      <c r="C201" s="211"/>
      <c r="D201" s="177">
        <v>2.6719999999999999E-3</v>
      </c>
      <c r="E201" s="177">
        <v>0.16109699999999999</v>
      </c>
      <c r="F201" s="177">
        <v>4.7442999999999999E-2</v>
      </c>
      <c r="G201" s="177">
        <v>5.8354999999999997E-2</v>
      </c>
      <c r="H201" s="177">
        <v>1.1879000000000001E-2</v>
      </c>
      <c r="I201" s="177">
        <v>3.1468999999999997E-2</v>
      </c>
      <c r="J201" s="177">
        <v>3.2930000000000001E-2</v>
      </c>
      <c r="K201" s="177">
        <v>1.9650000000000002E-3</v>
      </c>
      <c r="L201" s="177">
        <v>7.3994150000000003</v>
      </c>
      <c r="M201" s="177">
        <v>0.12776399999999999</v>
      </c>
      <c r="N201" s="177">
        <v>0.125</v>
      </c>
      <c r="O201" s="177">
        <v>1.524E-2</v>
      </c>
      <c r="P201" s="177">
        <v>1.4339999999999999E-3</v>
      </c>
      <c r="Q201" s="227">
        <v>0</v>
      </c>
      <c r="R201" s="177">
        <v>1.462E-3</v>
      </c>
      <c r="S201" s="177">
        <v>5.7970000000000001E-2</v>
      </c>
      <c r="T201" s="177">
        <v>0.17877899999999999</v>
      </c>
      <c r="U201" s="177">
        <v>3.1843999999999997E-2</v>
      </c>
      <c r="V201" s="177">
        <v>1.193E-3</v>
      </c>
      <c r="W201" s="177">
        <v>0.169793</v>
      </c>
      <c r="X201" s="177">
        <v>0.31239</v>
      </c>
      <c r="Y201" s="177">
        <v>1.3089E-2</v>
      </c>
      <c r="Z201" s="177">
        <v>1.9737000000000001E-2</v>
      </c>
      <c r="AA201" s="177"/>
      <c r="AB201" s="177">
        <v>0.28710200000000002</v>
      </c>
      <c r="AC201" s="177"/>
      <c r="AD201" s="177">
        <v>0.126973</v>
      </c>
      <c r="AE201" s="227">
        <v>0</v>
      </c>
      <c r="AF201" s="177">
        <v>2.3774E-2</v>
      </c>
      <c r="AG201" s="177">
        <v>2.2998999999999999E-2</v>
      </c>
      <c r="AH201" s="177">
        <v>2.2998999999999999E-2</v>
      </c>
      <c r="AI201" s="227">
        <v>0</v>
      </c>
      <c r="AJ201" s="177">
        <v>6.4502000000000004E-2</v>
      </c>
      <c r="AK201" s="177">
        <v>1.0660000000000001E-3</v>
      </c>
      <c r="AL201" s="177">
        <v>0.35778799999999999</v>
      </c>
      <c r="AM201" s="177">
        <v>0.16285623280217301</v>
      </c>
      <c r="AN201" s="177">
        <v>8.1201999999999996E-2</v>
      </c>
      <c r="AO201" s="177">
        <v>0.445299</v>
      </c>
      <c r="AP201" s="177"/>
      <c r="AQ201" s="177">
        <v>1.7919999999999998E-2</v>
      </c>
      <c r="AR201" s="177">
        <v>0.391094</v>
      </c>
      <c r="AS201" s="177"/>
      <c r="AT201" s="177">
        <v>0.29559299999999999</v>
      </c>
      <c r="AU201" s="177">
        <v>6.1116999999999998E-2</v>
      </c>
      <c r="AV201" s="177">
        <v>3.2469999999999999E-2</v>
      </c>
      <c r="AW201" s="177">
        <v>0.17193</v>
      </c>
      <c r="AX201" s="177">
        <v>8.9899999999999995E-4</v>
      </c>
      <c r="AY201" s="177">
        <v>0.25323099999999998</v>
      </c>
      <c r="AZ201" s="177">
        <v>9.6670000000000006E-2</v>
      </c>
      <c r="BA201" s="177">
        <v>9.6318000000000001E-2</v>
      </c>
      <c r="BB201" s="177">
        <v>1.769952</v>
      </c>
      <c r="BC201" s="177">
        <v>0.228822</v>
      </c>
      <c r="BD201" s="177">
        <v>3.8909999999999999E-3</v>
      </c>
      <c r="BE201" s="227">
        <v>0</v>
      </c>
      <c r="BF201" s="177">
        <v>9.7617999999999996E-2</v>
      </c>
      <c r="BG201" s="177"/>
      <c r="BH201" s="177">
        <v>2.5940999999999999E-2</v>
      </c>
      <c r="BI201" s="177">
        <v>0.45202900000000001</v>
      </c>
      <c r="BJ201" s="177"/>
      <c r="BK201" s="177">
        <v>0.10104399999999999</v>
      </c>
      <c r="BL201" s="177"/>
      <c r="BM201" s="177">
        <v>1.5460210000000001</v>
      </c>
      <c r="BN201" s="177">
        <v>2.2800000000000001E-4</v>
      </c>
      <c r="BO201" s="177">
        <v>1.1811E-2</v>
      </c>
      <c r="BP201" s="177">
        <v>0.112414</v>
      </c>
      <c r="BQ201" s="177">
        <v>9.4480999999999996E-2</v>
      </c>
      <c r="BR201" s="177">
        <v>0.15384600000000001</v>
      </c>
      <c r="BS201" s="177"/>
      <c r="BT201" s="177">
        <v>5.5461999999999997E-2</v>
      </c>
      <c r="BU201" s="177">
        <v>0.77768899999999996</v>
      </c>
      <c r="BV201" s="177">
        <v>9.3460000000000001E-3</v>
      </c>
      <c r="BW201" s="177">
        <v>1.3954150000000001</v>
      </c>
      <c r="BX201" s="177">
        <v>8.6789999999999992E-3</v>
      </c>
      <c r="BY201" s="177">
        <v>1.386736</v>
      </c>
      <c r="BZ201" s="227">
        <v>0</v>
      </c>
      <c r="CA201" s="177">
        <v>2.1954000000000001E-2</v>
      </c>
      <c r="CB201" s="177">
        <v>0.289215</v>
      </c>
      <c r="CC201" s="177"/>
      <c r="CD201" s="177">
        <v>8.6677000000000004E-2</v>
      </c>
      <c r="CE201" s="177">
        <v>0.28262100000000001</v>
      </c>
      <c r="CF201" s="177">
        <v>0.18005499999999999</v>
      </c>
      <c r="CG201" s="177">
        <v>1.0499999999999999E-3</v>
      </c>
      <c r="CH201" s="177">
        <v>7.7345999999999998E-2</v>
      </c>
      <c r="CI201" s="177">
        <v>2.2858E-2</v>
      </c>
      <c r="CJ201" s="177">
        <v>0.44170500000000001</v>
      </c>
      <c r="CK201" s="177">
        <v>3.6810000000000002E-2</v>
      </c>
      <c r="CL201" s="177">
        <v>0.119309</v>
      </c>
      <c r="CM201" s="177">
        <v>0.30876999999999999</v>
      </c>
      <c r="CN201" s="177">
        <v>0.163082</v>
      </c>
      <c r="CO201" s="227">
        <v>0</v>
      </c>
      <c r="CP201" s="177">
        <v>0.14568800000000001</v>
      </c>
      <c r="CQ201" s="177">
        <v>4.3160000000000004E-3</v>
      </c>
      <c r="CR201" s="177">
        <v>2.3562E-2</v>
      </c>
      <c r="CS201" s="177">
        <v>0.23105999999999999</v>
      </c>
      <c r="CT201" s="177">
        <v>1</v>
      </c>
      <c r="CU201" s="177">
        <v>0.28571400000000002</v>
      </c>
      <c r="CV201" s="177">
        <v>5.04E-4</v>
      </c>
      <c r="CW201" s="177">
        <v>1.4326999999999999E-2</v>
      </c>
      <c r="CX201" s="177">
        <v>3.4174999999999997E-2</v>
      </c>
      <c r="CY201" s="177">
        <v>4.13E-3</v>
      </c>
      <c r="CZ201" s="22"/>
      <c r="DA201" s="22"/>
    </row>
    <row r="202" spans="1:105" s="10" customFormat="1" x14ac:dyDescent="0.2">
      <c r="A202" s="1" t="s">
        <v>136</v>
      </c>
      <c r="B202" s="9"/>
      <c r="C202" s="211"/>
      <c r="D202" s="177"/>
      <c r="E202" s="177">
        <v>1.8748000000000001E-2</v>
      </c>
      <c r="F202" s="177">
        <v>0.118954</v>
      </c>
      <c r="G202" s="177">
        <v>0.108696</v>
      </c>
      <c r="H202" s="177">
        <v>0.72224200000000005</v>
      </c>
      <c r="I202" s="177">
        <v>4.598E-2</v>
      </c>
      <c r="J202" s="177">
        <v>2.2474000000000001E-2</v>
      </c>
      <c r="K202" s="177">
        <v>1.604E-3</v>
      </c>
      <c r="L202" s="177">
        <v>1.6094000000000001E-2</v>
      </c>
      <c r="M202" s="177">
        <v>6.0579000000000001E-2</v>
      </c>
      <c r="N202" s="177">
        <v>9.9209999999999993E-3</v>
      </c>
      <c r="O202" s="177">
        <v>8.5349999999999992E-3</v>
      </c>
      <c r="P202" s="177">
        <v>1.4040000000000001E-3</v>
      </c>
      <c r="Q202" s="227">
        <v>0</v>
      </c>
      <c r="R202" s="177">
        <v>2.0430000000000001E-3</v>
      </c>
      <c r="S202" s="177">
        <v>6.5045000000000006E-2</v>
      </c>
      <c r="T202" s="177">
        <v>0.106353</v>
      </c>
      <c r="U202" s="177">
        <v>4.0350000000000004E-3</v>
      </c>
      <c r="V202" s="177">
        <v>2.385E-3</v>
      </c>
      <c r="W202" s="177">
        <v>0.37030999999999997</v>
      </c>
      <c r="X202" s="177">
        <v>0.35588599999999998</v>
      </c>
      <c r="Y202" s="177">
        <v>0.13215499999999999</v>
      </c>
      <c r="Z202" s="177">
        <v>1.076579</v>
      </c>
      <c r="AA202" s="177"/>
      <c r="AB202" s="177">
        <v>0.18620900000000001</v>
      </c>
      <c r="AC202" s="177"/>
      <c r="AD202" s="177">
        <v>0.71082299999999998</v>
      </c>
      <c r="AE202" s="227">
        <v>0</v>
      </c>
      <c r="AF202" s="177">
        <v>6.9200000000000002E-4</v>
      </c>
      <c r="AG202" s="177">
        <v>5.8258999999999998E-2</v>
      </c>
      <c r="AH202" s="177">
        <v>5.8258999999999998E-2</v>
      </c>
      <c r="AI202" s="227">
        <v>0</v>
      </c>
      <c r="AJ202" s="177">
        <v>2.1333000000000001E-2</v>
      </c>
      <c r="AK202" s="177">
        <v>1.0610000000000001E-3</v>
      </c>
      <c r="AL202" s="177"/>
      <c r="AM202" s="177">
        <v>0.16089455228109947</v>
      </c>
      <c r="AN202" s="177">
        <v>0.168383</v>
      </c>
      <c r="AO202" s="177">
        <v>0.135049</v>
      </c>
      <c r="AP202" s="177"/>
      <c r="AQ202" s="177">
        <v>0.36451899999999998</v>
      </c>
      <c r="AR202" s="177">
        <v>0.19644900000000001</v>
      </c>
      <c r="AS202" s="177"/>
      <c r="AT202" s="177">
        <v>0.34123100000000001</v>
      </c>
      <c r="AU202" s="177"/>
      <c r="AV202" s="177">
        <v>0.109717</v>
      </c>
      <c r="AW202" s="177">
        <v>9.0449999999999992E-3</v>
      </c>
      <c r="AX202" s="177">
        <v>1.2589999999999999E-3</v>
      </c>
      <c r="AY202" s="177">
        <v>0.126078</v>
      </c>
      <c r="AZ202" s="177">
        <v>7.9402E-2</v>
      </c>
      <c r="BA202" s="177">
        <v>0.121381</v>
      </c>
      <c r="BB202" s="177">
        <v>1.888711</v>
      </c>
      <c r="BC202" s="177">
        <v>0.200762</v>
      </c>
      <c r="BD202" s="177">
        <v>3.5174999999999998E-2</v>
      </c>
      <c r="BE202" s="227">
        <v>0</v>
      </c>
      <c r="BF202" s="177">
        <v>0.227629</v>
      </c>
      <c r="BG202" s="177"/>
      <c r="BH202" s="177">
        <v>1.4283000000000001E-2</v>
      </c>
      <c r="BI202" s="177">
        <v>3.2910000000000001E-3</v>
      </c>
      <c r="BJ202" s="177"/>
      <c r="BK202" s="177">
        <v>6.9964999999999999E-2</v>
      </c>
      <c r="BL202" s="177"/>
      <c r="BM202" s="177">
        <v>2.1307E-2</v>
      </c>
      <c r="BN202" s="177">
        <v>4.0000000000000002E-4</v>
      </c>
      <c r="BO202" s="227">
        <v>0</v>
      </c>
      <c r="BP202" s="177">
        <v>2.5690000000000001E-3</v>
      </c>
      <c r="BQ202" s="177">
        <v>1.7121999999999998E-2</v>
      </c>
      <c r="BR202" s="177">
        <v>0.13953499999999999</v>
      </c>
      <c r="BS202" s="177"/>
      <c r="BT202" s="177">
        <v>0.23319599999999999</v>
      </c>
      <c r="BU202" s="177">
        <v>1.439824</v>
      </c>
      <c r="BV202" s="177"/>
      <c r="BW202" s="177">
        <v>1.1757E-2</v>
      </c>
      <c r="BX202" s="177">
        <v>1.1757E-2</v>
      </c>
      <c r="BY202" s="227">
        <v>0</v>
      </c>
      <c r="BZ202" s="227">
        <v>0</v>
      </c>
      <c r="CA202" s="177">
        <v>0.32656200000000002</v>
      </c>
      <c r="CB202" s="177">
        <v>1.3898509999999999</v>
      </c>
      <c r="CC202" s="177"/>
      <c r="CD202" s="177">
        <v>0.69933800000000002</v>
      </c>
      <c r="CE202" s="177">
        <v>1.7534999999999999E-2</v>
      </c>
      <c r="CF202" s="177">
        <v>7.4609999999999998E-3</v>
      </c>
      <c r="CG202" s="177">
        <v>4.7239999999999999E-3</v>
      </c>
      <c r="CH202" s="177">
        <v>9.4837000000000005E-2</v>
      </c>
      <c r="CI202" s="177">
        <v>0.24013699999999999</v>
      </c>
      <c r="CJ202" s="177">
        <v>8.0112000000000003E-2</v>
      </c>
      <c r="CK202" s="177">
        <v>6.215E-3</v>
      </c>
      <c r="CL202" s="177">
        <v>0.18873500000000001</v>
      </c>
      <c r="CM202" s="177">
        <v>0.71285900000000002</v>
      </c>
      <c r="CN202" s="177">
        <v>0.17421</v>
      </c>
      <c r="CO202" s="227">
        <v>0</v>
      </c>
      <c r="CP202" s="177">
        <v>0.53864900000000004</v>
      </c>
      <c r="CQ202" s="177">
        <v>1.2161999999999999E-2</v>
      </c>
      <c r="CR202" s="177">
        <v>5.8840000000000003E-3</v>
      </c>
      <c r="CS202" s="177">
        <v>9.2338000000000003E-2</v>
      </c>
      <c r="CT202" s="177">
        <v>4.8386999999999999E-2</v>
      </c>
      <c r="CU202" s="177">
        <v>0.148148</v>
      </c>
      <c r="CV202" s="177"/>
      <c r="CW202" s="177">
        <v>1.7500000000000002E-2</v>
      </c>
      <c r="CX202" s="177">
        <v>7.1919999999999996E-3</v>
      </c>
      <c r="CY202" s="177">
        <v>2.5360000000000001E-3</v>
      </c>
      <c r="CZ202" s="22"/>
      <c r="DA202" s="22"/>
    </row>
    <row r="203" spans="1:105" s="10" customFormat="1" x14ac:dyDescent="0.2">
      <c r="A203" s="1" t="s">
        <v>137</v>
      </c>
      <c r="B203" s="9"/>
      <c r="C203" s="211"/>
      <c r="D203" s="177">
        <v>2.6719999999999999E-3</v>
      </c>
      <c r="E203" s="177">
        <v>1.281E-2</v>
      </c>
      <c r="F203" s="177">
        <v>0.101631</v>
      </c>
      <c r="G203" s="177">
        <v>8.3942000000000003E-2</v>
      </c>
      <c r="H203" s="177">
        <v>6.5485000000000002E-2</v>
      </c>
      <c r="I203" s="177">
        <v>9.1869000000000006E-2</v>
      </c>
      <c r="J203" s="177">
        <v>0.18260999999999999</v>
      </c>
      <c r="K203" s="177">
        <v>1.0262E-2</v>
      </c>
      <c r="L203" s="177">
        <v>6.1448000000000003E-2</v>
      </c>
      <c r="M203" s="177">
        <v>0.102129</v>
      </c>
      <c r="N203" s="177">
        <v>1.645E-3</v>
      </c>
      <c r="O203" s="177">
        <v>4.6940000000000003E-2</v>
      </c>
      <c r="P203" s="177">
        <v>4.1929999999999997E-3</v>
      </c>
      <c r="Q203" s="227">
        <v>0</v>
      </c>
      <c r="R203" s="177">
        <v>6.8099999999999996E-4</v>
      </c>
      <c r="S203" s="177">
        <v>3.6291999999999998E-2</v>
      </c>
      <c r="T203" s="177">
        <v>0.243812</v>
      </c>
      <c r="U203" s="177">
        <v>7.9249999999999998E-3</v>
      </c>
      <c r="V203" s="177">
        <v>1.193E-3</v>
      </c>
      <c r="W203" s="177">
        <v>1.8683999999999999E-2</v>
      </c>
      <c r="X203" s="177">
        <v>0.113564</v>
      </c>
      <c r="Y203" s="177">
        <v>0.175428</v>
      </c>
      <c r="Z203" s="177">
        <v>1.7368000000000001E-2</v>
      </c>
      <c r="AA203" s="177">
        <v>1.488E-3</v>
      </c>
      <c r="AB203" s="177">
        <v>0.58107399999999998</v>
      </c>
      <c r="AC203" s="177"/>
      <c r="AD203" s="177">
        <v>0.147642</v>
      </c>
      <c r="AE203" s="227">
        <v>0</v>
      </c>
      <c r="AF203" s="177">
        <v>0.100289</v>
      </c>
      <c r="AG203" s="177">
        <v>0.303508</v>
      </c>
      <c r="AH203" s="177">
        <v>0.30267100000000002</v>
      </c>
      <c r="AI203" s="177">
        <v>8.3699999999999996E-4</v>
      </c>
      <c r="AJ203" s="177">
        <v>2.4143999999999999E-2</v>
      </c>
      <c r="AK203" s="177">
        <v>8.92E-4</v>
      </c>
      <c r="AL203" s="177">
        <v>1</v>
      </c>
      <c r="AM203" s="177">
        <v>0.14964454609398847</v>
      </c>
      <c r="AN203" s="177">
        <v>0.14054</v>
      </c>
      <c r="AO203" s="177">
        <v>0.181094</v>
      </c>
      <c r="AP203" s="177"/>
      <c r="AQ203" s="177">
        <v>5.4260000000000003E-3</v>
      </c>
      <c r="AR203" s="177">
        <v>0.114104</v>
      </c>
      <c r="AS203" s="177"/>
      <c r="AT203" s="177">
        <v>0.30679099999999998</v>
      </c>
      <c r="AU203" s="177">
        <v>1.8967000000000001E-2</v>
      </c>
      <c r="AV203" s="177">
        <v>0.28896500000000003</v>
      </c>
      <c r="AW203" s="177">
        <v>4.4678000000000002E-2</v>
      </c>
      <c r="AX203" s="177">
        <v>3.6000000000000002E-4</v>
      </c>
      <c r="AY203" s="177">
        <v>0.15901999999999999</v>
      </c>
      <c r="AZ203" s="177">
        <v>3.2203000000000002E-2</v>
      </c>
      <c r="BA203" s="177">
        <v>6.5655000000000005E-2</v>
      </c>
      <c r="BB203" s="177">
        <v>1.574281</v>
      </c>
      <c r="BC203" s="177">
        <v>0.30469400000000002</v>
      </c>
      <c r="BD203" s="177">
        <v>3.1129999999999999E-3</v>
      </c>
      <c r="BE203" s="227">
        <v>0</v>
      </c>
      <c r="BF203" s="177">
        <v>3.0647000000000001E-2</v>
      </c>
      <c r="BG203" s="177"/>
      <c r="BH203" s="177">
        <v>3.718E-3</v>
      </c>
      <c r="BI203" s="177">
        <v>8.3479999999999995E-3</v>
      </c>
      <c r="BJ203" s="177"/>
      <c r="BK203" s="177">
        <v>2.6210000000000001E-2</v>
      </c>
      <c r="BL203" s="177"/>
      <c r="BM203" s="177">
        <v>0.246557</v>
      </c>
      <c r="BN203" s="177">
        <v>1.7100000000000001E-4</v>
      </c>
      <c r="BO203" s="177">
        <v>0.11519500000000001</v>
      </c>
      <c r="BP203" s="177">
        <v>1.6100000000000001E-4</v>
      </c>
      <c r="BQ203" s="177">
        <v>1.2725999999999999E-2</v>
      </c>
      <c r="BR203" s="177">
        <v>2.2099000000000001E-2</v>
      </c>
      <c r="BS203" s="177"/>
      <c r="BT203" s="177">
        <v>3.9012999999999999E-2</v>
      </c>
      <c r="BU203" s="227">
        <v>0</v>
      </c>
      <c r="BV203" s="177">
        <v>1.7920999999999999E-2</v>
      </c>
      <c r="BW203" s="177">
        <v>9.8596000000000003E-2</v>
      </c>
      <c r="BX203" s="177">
        <v>9.1144000000000003E-2</v>
      </c>
      <c r="BY203" s="177">
        <v>7.4520000000000003E-3</v>
      </c>
      <c r="BZ203" s="227">
        <v>0</v>
      </c>
      <c r="CA203" s="177">
        <v>4.5074000000000003E-2</v>
      </c>
      <c r="CB203" s="177">
        <v>0.192194</v>
      </c>
      <c r="CC203" s="177"/>
      <c r="CD203" s="177">
        <v>2.7311999999999999E-2</v>
      </c>
      <c r="CE203" s="177">
        <v>0.50063000000000002</v>
      </c>
      <c r="CF203" s="177">
        <v>5.1479999999999998E-2</v>
      </c>
      <c r="CG203" s="177">
        <v>3.4989999999999999E-3</v>
      </c>
      <c r="CH203" s="177">
        <v>5.4780000000000002E-3</v>
      </c>
      <c r="CI203" s="177">
        <v>2.0199000000000002E-2</v>
      </c>
      <c r="CJ203" s="177">
        <v>0.20098199999999999</v>
      </c>
      <c r="CK203" s="177">
        <v>4.7470000000000004E-3</v>
      </c>
      <c r="CL203" s="177">
        <v>0.15668699999999999</v>
      </c>
      <c r="CM203" s="177">
        <v>0.109148</v>
      </c>
      <c r="CN203" s="177">
        <v>3.9787999999999997E-2</v>
      </c>
      <c r="CO203" s="227">
        <v>0</v>
      </c>
      <c r="CP203" s="177">
        <v>6.9360000000000005E-2</v>
      </c>
      <c r="CQ203" s="177">
        <v>3.4313000000000003E-2</v>
      </c>
      <c r="CR203" s="177">
        <v>1.54E-2</v>
      </c>
      <c r="CS203" s="177">
        <v>0.176347</v>
      </c>
      <c r="CT203" s="177">
        <v>0.14285700000000001</v>
      </c>
      <c r="CU203" s="177">
        <v>0.214286</v>
      </c>
      <c r="CV203" s="177"/>
      <c r="CW203" s="177">
        <v>3.8670000000000002E-3</v>
      </c>
      <c r="CX203" s="177">
        <v>1.6212000000000001E-2</v>
      </c>
      <c r="CY203" s="177">
        <v>3.6960000000000001E-3</v>
      </c>
      <c r="CZ203" s="22"/>
      <c r="DA203" s="22"/>
    </row>
    <row r="204" spans="1:105" s="10" customFormat="1" x14ac:dyDescent="0.2">
      <c r="A204" s="1" t="s">
        <v>138</v>
      </c>
      <c r="B204" s="9"/>
      <c r="C204" s="211"/>
      <c r="D204" s="177">
        <v>5.9326999999999998E-2</v>
      </c>
      <c r="E204" s="177">
        <v>0.214975</v>
      </c>
      <c r="F204" s="177">
        <v>0.53677900000000001</v>
      </c>
      <c r="G204" s="177">
        <v>0.22950799999999999</v>
      </c>
      <c r="H204" s="227">
        <v>0</v>
      </c>
      <c r="I204" s="177">
        <v>1.3538E-2</v>
      </c>
      <c r="J204" s="177">
        <v>9.3247999999999998E-2</v>
      </c>
      <c r="K204" s="177">
        <v>2.6489999999999999E-3</v>
      </c>
      <c r="L204" s="177">
        <v>1.825896</v>
      </c>
      <c r="M204" s="177">
        <v>0.350549</v>
      </c>
      <c r="N204" s="177">
        <v>8.3333000000000004E-2</v>
      </c>
      <c r="O204" s="177">
        <v>1.1429999999999999E-3</v>
      </c>
      <c r="P204" s="177">
        <v>2.0860000000000002E-3</v>
      </c>
      <c r="Q204" s="227">
        <v>0</v>
      </c>
      <c r="R204" s="177">
        <v>8.7500000000000002E-4</v>
      </c>
      <c r="S204" s="177">
        <v>3.2235E-2</v>
      </c>
      <c r="T204" s="177">
        <v>0.14022000000000001</v>
      </c>
      <c r="U204" s="177">
        <v>7.2000000000000002E-5</v>
      </c>
      <c r="V204" s="177">
        <v>5.9599999999999996E-4</v>
      </c>
      <c r="W204" s="177">
        <v>0.321662</v>
      </c>
      <c r="X204" s="177">
        <v>0.24068100000000001</v>
      </c>
      <c r="Y204" s="177">
        <v>8.9149999999999993E-3</v>
      </c>
      <c r="Z204" s="177">
        <v>1.5790000000000001E-3</v>
      </c>
      <c r="AA204" s="177"/>
      <c r="AB204" s="177">
        <v>0.21710599999999999</v>
      </c>
      <c r="AC204" s="177"/>
      <c r="AD204" s="177">
        <v>2.2407E-2</v>
      </c>
      <c r="AE204" s="227">
        <v>0</v>
      </c>
      <c r="AF204" s="177">
        <v>3.4600000000000001E-4</v>
      </c>
      <c r="AG204" s="177">
        <v>9.9150000000000002E-3</v>
      </c>
      <c r="AH204" s="177">
        <v>8.2480000000000001E-3</v>
      </c>
      <c r="AI204" s="177">
        <v>1.6670000000000001E-3</v>
      </c>
      <c r="AJ204" s="177">
        <v>3.3832000000000001E-2</v>
      </c>
      <c r="AK204" s="177">
        <v>6.6799999999999997E-4</v>
      </c>
      <c r="AL204" s="177"/>
      <c r="AM204" s="177">
        <v>0.15473542224089512</v>
      </c>
      <c r="AN204" s="177">
        <v>0.12532599999999999</v>
      </c>
      <c r="AO204" s="177">
        <v>0.25638499999999997</v>
      </c>
      <c r="AP204" s="177"/>
      <c r="AQ204" s="177">
        <v>1.2004000000000001E-2</v>
      </c>
      <c r="AR204" s="177">
        <v>0.17816199999999999</v>
      </c>
      <c r="AS204" s="177"/>
      <c r="AT204" s="177">
        <v>0.15839300000000001</v>
      </c>
      <c r="AU204" s="177">
        <v>1.054E-3</v>
      </c>
      <c r="AV204" s="177">
        <v>8.2947999999999994E-2</v>
      </c>
      <c r="AW204" s="177">
        <v>0.51928399999999997</v>
      </c>
      <c r="AX204" s="177">
        <v>3.6000000000000002E-4</v>
      </c>
      <c r="AY204" s="177">
        <v>8.9760999999999994E-2</v>
      </c>
      <c r="AZ204" s="177">
        <v>2.3587E-2</v>
      </c>
      <c r="BA204" s="177">
        <v>8.404E-3</v>
      </c>
      <c r="BB204" s="177">
        <v>0.54953200000000002</v>
      </c>
      <c r="BC204" s="177">
        <v>0.19126000000000001</v>
      </c>
      <c r="BD204" s="177">
        <v>3.1100000000000002E-4</v>
      </c>
      <c r="BE204" s="227">
        <v>0</v>
      </c>
      <c r="BF204" s="177">
        <v>8.9259999999999999E-3</v>
      </c>
      <c r="BG204" s="177"/>
      <c r="BH204" s="177">
        <v>1.3532000000000001E-2</v>
      </c>
      <c r="BI204" s="177">
        <v>1.1381E-2</v>
      </c>
      <c r="BJ204" s="177"/>
      <c r="BK204" s="177">
        <v>0.12789700000000001</v>
      </c>
      <c r="BL204" s="177"/>
      <c r="BM204" s="177">
        <v>5.2761000000000002E-2</v>
      </c>
      <c r="BN204" s="177">
        <v>4.0000000000000002E-4</v>
      </c>
      <c r="BO204" s="177">
        <v>4.7071000000000002E-2</v>
      </c>
      <c r="BP204" s="227">
        <v>0</v>
      </c>
      <c r="BQ204" s="177">
        <v>7.1015999999999996E-2</v>
      </c>
      <c r="BR204" s="177">
        <v>1.9737000000000001E-2</v>
      </c>
      <c r="BS204" s="177"/>
      <c r="BT204" s="177">
        <v>0.13977500000000001</v>
      </c>
      <c r="BU204" s="177">
        <v>0.105058</v>
      </c>
      <c r="BV204" s="177">
        <v>0.2</v>
      </c>
      <c r="BW204" s="177">
        <v>1.3853000000000001E-2</v>
      </c>
      <c r="BX204" s="177">
        <v>1.3853000000000001E-2</v>
      </c>
      <c r="BY204" s="227">
        <v>0</v>
      </c>
      <c r="BZ204" s="227">
        <v>0</v>
      </c>
      <c r="CA204" s="177">
        <v>0.43939699999999998</v>
      </c>
      <c r="CB204" s="177">
        <v>0.55236700000000005</v>
      </c>
      <c r="CC204" s="177"/>
      <c r="CD204" s="177">
        <v>0.46041799999999999</v>
      </c>
      <c r="CE204" s="177">
        <v>0.209594</v>
      </c>
      <c r="CF204" s="177">
        <v>3.1584000000000001E-2</v>
      </c>
      <c r="CG204" s="227">
        <v>0</v>
      </c>
      <c r="CH204" s="227">
        <v>0</v>
      </c>
      <c r="CI204" s="177">
        <v>4.3829999999999997E-3</v>
      </c>
      <c r="CJ204" s="177">
        <v>0.27659</v>
      </c>
      <c r="CK204" s="177">
        <v>7.5799999999999999E-4</v>
      </c>
      <c r="CL204" s="177">
        <v>0.123031</v>
      </c>
      <c r="CM204" s="177">
        <v>8.6854999999999988E-2</v>
      </c>
      <c r="CN204" s="177">
        <v>6.8143999999999996E-2</v>
      </c>
      <c r="CO204" s="227">
        <v>0</v>
      </c>
      <c r="CP204" s="177">
        <v>1.8710999999999998E-2</v>
      </c>
      <c r="CQ204" s="177">
        <v>0.98140000000000005</v>
      </c>
      <c r="CR204" s="177">
        <v>1.8031999999999999E-2</v>
      </c>
      <c r="CS204" s="177">
        <v>1.6689999999999999E-3</v>
      </c>
      <c r="CT204" s="177">
        <v>0.4</v>
      </c>
      <c r="CU204" s="177">
        <v>9.5238000000000003E-2</v>
      </c>
      <c r="CV204" s="177"/>
      <c r="CW204" s="177">
        <v>1.884E-3</v>
      </c>
      <c r="CX204" s="177">
        <v>6.4640000000000001E-3</v>
      </c>
      <c r="CY204" s="177">
        <v>1.6087000000000001E-2</v>
      </c>
      <c r="CZ204" s="22"/>
      <c r="DA204" s="22"/>
    </row>
    <row r="205" spans="1:105" s="10" customFormat="1" x14ac:dyDescent="0.2">
      <c r="A205" s="1" t="s">
        <v>139</v>
      </c>
      <c r="B205" s="9"/>
      <c r="C205" s="211"/>
      <c r="D205" s="177"/>
      <c r="E205" s="177">
        <v>0.13947999999999999</v>
      </c>
      <c r="F205" s="177">
        <v>6.4850000000000003E-3</v>
      </c>
      <c r="G205" s="177">
        <v>6.0559999999999998E-3</v>
      </c>
      <c r="H205" s="177">
        <v>1.4272999999999999E-2</v>
      </c>
      <c r="I205" s="177">
        <v>8.5869999999999991E-3</v>
      </c>
      <c r="J205" s="177">
        <v>9.6161999999999997E-2</v>
      </c>
      <c r="K205" s="177">
        <v>5.5409E-2</v>
      </c>
      <c r="L205" s="177">
        <v>5.2670000000000002E-2</v>
      </c>
      <c r="M205" s="177">
        <v>3.5228000000000002E-2</v>
      </c>
      <c r="N205" s="177">
        <v>0.111111</v>
      </c>
      <c r="O205" s="177">
        <v>8.4580000000000002E-3</v>
      </c>
      <c r="P205" s="177">
        <v>1.364E-3</v>
      </c>
      <c r="Q205" s="227">
        <v>0</v>
      </c>
      <c r="R205" s="177">
        <v>8.7399999999999999E-4</v>
      </c>
      <c r="S205" s="177">
        <v>6.4697000000000005E-2</v>
      </c>
      <c r="T205" s="177">
        <v>0.15221799999999999</v>
      </c>
      <c r="U205" s="177">
        <v>9.5820000000000002E-3</v>
      </c>
      <c r="V205" s="177">
        <v>2.9799999999999998E-4</v>
      </c>
      <c r="W205" s="177">
        <v>5.8479999999999999E-3</v>
      </c>
      <c r="X205" s="177">
        <v>1.7989999999999999E-2</v>
      </c>
      <c r="Y205" s="177">
        <v>0.27798400000000001</v>
      </c>
      <c r="Z205" s="177">
        <v>0.92105300000000001</v>
      </c>
      <c r="AA205" s="177"/>
      <c r="AB205" s="177">
        <v>0.25895200000000002</v>
      </c>
      <c r="AC205" s="177"/>
      <c r="AD205" s="177">
        <v>2.2689000000000001E-2</v>
      </c>
      <c r="AE205" s="227">
        <v>0</v>
      </c>
      <c r="AF205" s="177">
        <v>1.15E-4</v>
      </c>
      <c r="AG205" s="177">
        <v>5.2240000000000003E-3</v>
      </c>
      <c r="AH205" s="177">
        <v>5.2240000000000003E-3</v>
      </c>
      <c r="AI205" s="227">
        <v>0</v>
      </c>
      <c r="AJ205" s="177">
        <v>2.6955E-2</v>
      </c>
      <c r="AK205" s="177">
        <v>4.4499999999999997E-4</v>
      </c>
      <c r="AL205" s="177">
        <v>3.614E-3</v>
      </c>
      <c r="AM205" s="177">
        <v>0.11642363843766304</v>
      </c>
      <c r="AN205" s="177">
        <v>8.1265000000000004E-2</v>
      </c>
      <c r="AO205" s="177">
        <v>0.23776800000000001</v>
      </c>
      <c r="AP205" s="177"/>
      <c r="AQ205" s="227">
        <v>0</v>
      </c>
      <c r="AR205" s="177">
        <v>0.180255</v>
      </c>
      <c r="AS205" s="177"/>
      <c r="AT205" s="177">
        <v>0.120916</v>
      </c>
      <c r="AU205" s="177">
        <v>1.1591000000000001E-2</v>
      </c>
      <c r="AV205" s="177">
        <v>0.14188999999999999</v>
      </c>
      <c r="AW205" s="177">
        <v>7.8139999999999998E-3</v>
      </c>
      <c r="AX205" s="177">
        <v>1.2589999999999999E-3</v>
      </c>
      <c r="AY205" s="177">
        <v>0.107819</v>
      </c>
      <c r="AZ205" s="177">
        <v>2.9719999999999998E-3</v>
      </c>
      <c r="BA205" s="177">
        <v>2.3699999999999999E-4</v>
      </c>
      <c r="BB205" s="177">
        <v>5.4795999999999997E-2</v>
      </c>
      <c r="BC205" s="177">
        <v>0.17808499999999999</v>
      </c>
      <c r="BD205" s="177">
        <v>4.9182999999999998E-2</v>
      </c>
      <c r="BE205" s="177">
        <v>0.28682200000000002</v>
      </c>
      <c r="BF205" s="177">
        <v>1.5285999999999999E-2</v>
      </c>
      <c r="BG205" s="177"/>
      <c r="BH205" s="177">
        <v>4.8659999999999997E-3</v>
      </c>
      <c r="BI205" s="177">
        <v>2.5249999999999999E-3</v>
      </c>
      <c r="BJ205" s="177"/>
      <c r="BK205" s="177">
        <v>3.3896000000000003E-2</v>
      </c>
      <c r="BL205" s="177"/>
      <c r="BM205" s="177">
        <v>1.3915E-2</v>
      </c>
      <c r="BN205" s="177">
        <v>5.71E-4</v>
      </c>
      <c r="BO205" s="227">
        <v>0</v>
      </c>
      <c r="BP205" s="177">
        <v>1.2849999999999999E-3</v>
      </c>
      <c r="BQ205" s="177">
        <v>0.22014400000000001</v>
      </c>
      <c r="BR205" s="177">
        <v>6.6600000000000003E-4</v>
      </c>
      <c r="BS205" s="177"/>
      <c r="BT205" s="177">
        <v>3.6819999999999999E-3</v>
      </c>
      <c r="BU205" s="227">
        <v>0</v>
      </c>
      <c r="BV205" s="177">
        <v>0.28571400000000002</v>
      </c>
      <c r="BW205" s="177">
        <v>2.0535000000000001E-2</v>
      </c>
      <c r="BX205" s="177">
        <v>1.7554E-2</v>
      </c>
      <c r="BY205" s="177">
        <v>2.9810000000000001E-3</v>
      </c>
      <c r="BZ205" s="227">
        <v>0</v>
      </c>
      <c r="CA205" s="177">
        <v>0.11813800000000001</v>
      </c>
      <c r="CB205" s="177">
        <v>0.13175700000000001</v>
      </c>
      <c r="CC205" s="177"/>
      <c r="CD205" s="177">
        <v>4.9670000000000001E-3</v>
      </c>
      <c r="CE205" s="177">
        <v>1.6306999999999999E-2</v>
      </c>
      <c r="CF205" s="177">
        <v>1.0444999999999999E-2</v>
      </c>
      <c r="CG205" s="177">
        <v>1.75E-4</v>
      </c>
      <c r="CH205" s="177">
        <v>1.096E-3</v>
      </c>
      <c r="CI205" s="227">
        <v>0</v>
      </c>
      <c r="CJ205" s="177">
        <v>2.1602E-2</v>
      </c>
      <c r="CK205" s="177">
        <v>0.8</v>
      </c>
      <c r="CL205" s="177">
        <v>4.8845E-2</v>
      </c>
      <c r="CM205" s="177">
        <v>0.17924600000000002</v>
      </c>
      <c r="CN205" s="177">
        <v>0.13561000000000001</v>
      </c>
      <c r="CO205" s="227">
        <v>0</v>
      </c>
      <c r="CP205" s="177">
        <v>4.3636000000000001E-2</v>
      </c>
      <c r="CQ205" s="177">
        <v>4.1580000000000002E-3</v>
      </c>
      <c r="CR205" s="177">
        <v>2.2013000000000001E-2</v>
      </c>
      <c r="CS205" s="177">
        <v>1.1056E-2</v>
      </c>
      <c r="CT205" s="177">
        <v>0.14285700000000001</v>
      </c>
      <c r="CU205" s="177"/>
      <c r="CV205" s="177"/>
      <c r="CW205" s="177">
        <v>0.148728</v>
      </c>
      <c r="CX205" s="177">
        <v>3.2600000000000001E-4</v>
      </c>
      <c r="CY205" s="177">
        <v>1.4565E-2</v>
      </c>
      <c r="CZ205" s="22"/>
      <c r="DA205" s="22"/>
    </row>
    <row r="206" spans="1:105" s="10" customFormat="1" x14ac:dyDescent="0.2">
      <c r="A206" s="1" t="s">
        <v>140</v>
      </c>
      <c r="B206" s="9"/>
      <c r="C206" s="211"/>
      <c r="D206" s="177">
        <v>6.5740000000000007E-2</v>
      </c>
      <c r="E206" s="177">
        <v>1.4843310000000001</v>
      </c>
      <c r="F206" s="177">
        <v>2.3421340000000002</v>
      </c>
      <c r="G206" s="177">
        <v>0.46767500000000001</v>
      </c>
      <c r="H206" s="177">
        <v>1.631939</v>
      </c>
      <c r="I206" s="177">
        <v>1.2929330000000001</v>
      </c>
      <c r="J206" s="177">
        <v>1.467938</v>
      </c>
      <c r="K206" s="177">
        <v>0.23275199999999999</v>
      </c>
      <c r="L206" s="177">
        <v>9.3964890000000008</v>
      </c>
      <c r="M206" s="177">
        <v>1.566791</v>
      </c>
      <c r="N206" s="177"/>
      <c r="O206" s="177">
        <v>0.40196599999999999</v>
      </c>
      <c r="P206" s="177">
        <v>2.2266000000000001E-2</v>
      </c>
      <c r="Q206" s="177">
        <v>0.49149199999999998</v>
      </c>
      <c r="R206" s="177">
        <v>1.4154E-2</v>
      </c>
      <c r="S206" s="177">
        <v>0.64476500000000003</v>
      </c>
      <c r="T206" s="177">
        <v>2.2999670000000001</v>
      </c>
      <c r="U206" s="177">
        <v>0.633718</v>
      </c>
      <c r="V206" s="177">
        <v>1.7888999999999999E-2</v>
      </c>
      <c r="W206" s="177">
        <v>3.2782930000000001</v>
      </c>
      <c r="X206" s="177">
        <v>2.031444</v>
      </c>
      <c r="Y206" s="177"/>
      <c r="Z206" s="177">
        <v>3.9862099999999998</v>
      </c>
      <c r="AA206" s="177">
        <v>1.7857000000000001E-2</v>
      </c>
      <c r="AB206" s="177">
        <v>2.7116400000000001</v>
      </c>
      <c r="AC206" s="177"/>
      <c r="AD206" s="177">
        <v>2.9066139999999998</v>
      </c>
      <c r="AE206" s="177">
        <v>2.6622E-2</v>
      </c>
      <c r="AF206" s="177">
        <v>2.6229659999999999</v>
      </c>
      <c r="AG206" s="177">
        <v>3.9230339999999999</v>
      </c>
      <c r="AH206" s="177">
        <v>0.97767199999999999</v>
      </c>
      <c r="AI206" s="177">
        <v>2.9453619999999998</v>
      </c>
      <c r="AJ206" s="177">
        <v>1.444634</v>
      </c>
      <c r="AK206" s="177">
        <v>9.9069999999999991E-3</v>
      </c>
      <c r="AL206" s="177">
        <v>4.0549340000000003</v>
      </c>
      <c r="AM206" s="177">
        <v>1.4480659235841467</v>
      </c>
      <c r="AN206" s="177">
        <v>1.250464</v>
      </c>
      <c r="AO206" s="177">
        <v>2.1314489999999999</v>
      </c>
      <c r="AP206" s="177"/>
      <c r="AQ206" s="177">
        <v>2.2476310000000002</v>
      </c>
      <c r="AR206" s="177">
        <v>2.015371</v>
      </c>
      <c r="AS206" s="177"/>
      <c r="AT206" s="177">
        <v>3.2416320000000001</v>
      </c>
      <c r="AU206" s="177">
        <v>0.20418600000000001</v>
      </c>
      <c r="AV206" s="177">
        <v>1.389958</v>
      </c>
      <c r="AW206" s="177">
        <v>1.705422</v>
      </c>
      <c r="AX206" s="177">
        <v>1.4928E-2</v>
      </c>
      <c r="AY206" s="177">
        <v>2.242998</v>
      </c>
      <c r="AZ206" s="177">
        <v>0.781227</v>
      </c>
      <c r="BA206" s="177">
        <v>0.94150100000000003</v>
      </c>
      <c r="BB206" s="177">
        <v>33.680686999999999</v>
      </c>
      <c r="BC206" s="177">
        <v>2.9345349999999999</v>
      </c>
      <c r="BD206" s="177">
        <v>1.9603109999999999</v>
      </c>
      <c r="BE206" s="177">
        <v>0.83845000000000003</v>
      </c>
      <c r="BF206" s="177">
        <v>1.1318109999999999</v>
      </c>
      <c r="BG206" s="177"/>
      <c r="BH206" s="177">
        <v>0.48993599999999998</v>
      </c>
      <c r="BI206" s="177">
        <v>1.5321940000000001</v>
      </c>
      <c r="BJ206" s="177"/>
      <c r="BK206" s="177">
        <v>2.89669</v>
      </c>
      <c r="BL206" s="177"/>
      <c r="BM206" s="177">
        <v>5.8475140000000003</v>
      </c>
      <c r="BN206" s="177">
        <v>8.3350000000000004E-3</v>
      </c>
      <c r="BO206" s="177">
        <v>0.97855800000000004</v>
      </c>
      <c r="BP206" s="177">
        <v>0.11964</v>
      </c>
      <c r="BQ206" s="177">
        <v>2.268389</v>
      </c>
      <c r="BR206" s="177">
        <v>0.15441199999999999</v>
      </c>
      <c r="BS206" s="177"/>
      <c r="BT206" s="177">
        <v>1.350881</v>
      </c>
      <c r="BU206" s="177">
        <v>4.3916430000000002</v>
      </c>
      <c r="BV206" s="177">
        <v>0.28968100000000002</v>
      </c>
      <c r="BW206" s="177">
        <v>9.0415169999999989</v>
      </c>
      <c r="BX206" s="177">
        <v>0.93780699999999995</v>
      </c>
      <c r="BY206" s="177">
        <v>7.356185</v>
      </c>
      <c r="BZ206" s="177">
        <v>0.747525</v>
      </c>
      <c r="CA206" s="177"/>
      <c r="CB206" s="177">
        <v>6.8052790000000005</v>
      </c>
      <c r="CC206" s="177"/>
      <c r="CD206" s="177">
        <v>2.7932450000000002</v>
      </c>
      <c r="CE206" s="177">
        <v>1.743635</v>
      </c>
      <c r="CF206" s="177">
        <v>1.3929370000000001</v>
      </c>
      <c r="CG206" s="177">
        <v>0.55385200000000001</v>
      </c>
      <c r="CH206" s="177">
        <v>1.314943</v>
      </c>
      <c r="CI206" s="177">
        <v>1.0475829999999999</v>
      </c>
      <c r="CJ206" s="177">
        <v>1.616479</v>
      </c>
      <c r="CK206" s="177">
        <v>6.8901000000000004E-2</v>
      </c>
      <c r="CL206" s="177">
        <v>1.5897669999999999</v>
      </c>
      <c r="CM206" s="177">
        <v>4.0987070000000001</v>
      </c>
      <c r="CN206" s="177">
        <v>1.612328</v>
      </c>
      <c r="CO206" s="177">
        <v>2.4121E-2</v>
      </c>
      <c r="CP206" s="177">
        <v>2.4622579999999998</v>
      </c>
      <c r="CQ206" s="177">
        <v>3.5625460000000002</v>
      </c>
      <c r="CR206" s="177">
        <v>0.135682</v>
      </c>
      <c r="CS206" s="177">
        <v>2.3415819999999998</v>
      </c>
      <c r="CT206" s="177">
        <v>1.9016390000000001</v>
      </c>
      <c r="CU206" s="177">
        <v>0.300813</v>
      </c>
      <c r="CV206" s="177">
        <v>0.243202</v>
      </c>
      <c r="CW206" s="177">
        <v>0.71577999999999997</v>
      </c>
      <c r="CX206" s="177">
        <v>0.529088</v>
      </c>
      <c r="CY206" s="177">
        <v>0.17050699999999999</v>
      </c>
      <c r="CZ206" s="22"/>
      <c r="DA206" s="22"/>
    </row>
    <row r="207" spans="1:105" s="10" customFormat="1" x14ac:dyDescent="0.2">
      <c r="A207" s="1" t="s">
        <v>141</v>
      </c>
      <c r="B207" s="9"/>
      <c r="C207" s="211"/>
      <c r="D207" s="177"/>
      <c r="E207" s="177">
        <v>1.127</v>
      </c>
      <c r="F207" s="177">
        <v>0.27800000000000002</v>
      </c>
      <c r="G207" s="177">
        <v>239.245</v>
      </c>
      <c r="H207" s="177">
        <v>0.52700000000000002</v>
      </c>
      <c r="I207" s="177">
        <v>1.399</v>
      </c>
      <c r="J207" s="177">
        <v>2.0249999999999999</v>
      </c>
      <c r="K207" s="177">
        <v>0.48699999999999999</v>
      </c>
      <c r="L207" s="177"/>
      <c r="M207" s="177">
        <v>1.1259999999999999</v>
      </c>
      <c r="N207" s="177">
        <v>4.125</v>
      </c>
      <c r="O207" s="177">
        <v>1.125</v>
      </c>
      <c r="P207" s="177"/>
      <c r="Q207" s="177"/>
      <c r="R207" s="177">
        <v>999.63</v>
      </c>
      <c r="S207" s="177">
        <v>0.41499999999999998</v>
      </c>
      <c r="T207" s="177">
        <v>1.355</v>
      </c>
      <c r="U207" s="177">
        <v>1.4079999999999999</v>
      </c>
      <c r="V207" s="177">
        <v>708.88499999999999</v>
      </c>
      <c r="W207" s="177">
        <v>3.5590000000000002</v>
      </c>
      <c r="X207" s="177">
        <v>0.35699999999999998</v>
      </c>
      <c r="Y207" s="177">
        <v>1.7549999999999999</v>
      </c>
      <c r="Z207" s="177">
        <v>1.0089999999999999</v>
      </c>
      <c r="AA207" s="177"/>
      <c r="AB207" s="177">
        <v>0.34899999999999998</v>
      </c>
      <c r="AC207" s="177"/>
      <c r="AD207" s="177">
        <v>1.6419999999999999</v>
      </c>
      <c r="AE207" s="177"/>
      <c r="AF207" s="177">
        <v>2</v>
      </c>
      <c r="AG207" s="177">
        <v>1.993830731440668</v>
      </c>
      <c r="AH207" s="177">
        <v>0.71499999999999997</v>
      </c>
      <c r="AI207" s="177">
        <v>1.998</v>
      </c>
      <c r="AJ207" s="177">
        <v>1.841</v>
      </c>
      <c r="AK207" s="177">
        <v>12.63</v>
      </c>
      <c r="AL207" s="177">
        <v>0.28100000000000003</v>
      </c>
      <c r="AM207" s="177">
        <v>0.45723671178606801</v>
      </c>
      <c r="AN207" s="177">
        <v>0.45600000000000002</v>
      </c>
      <c r="AO207" s="177">
        <v>0.52300000000000002</v>
      </c>
      <c r="AP207" s="177"/>
      <c r="AQ207" s="177">
        <v>2.9359999999999999</v>
      </c>
      <c r="AR207" s="177">
        <v>1.893</v>
      </c>
      <c r="AS207" s="177"/>
      <c r="AT207" s="177">
        <v>2.8780000000000001</v>
      </c>
      <c r="AU207" s="177">
        <v>3.8050000000000002</v>
      </c>
      <c r="AV207" s="177">
        <v>1.077</v>
      </c>
      <c r="AW207" s="177">
        <v>0.94199999999999995</v>
      </c>
      <c r="AX207" s="177">
        <v>17.440999999999999</v>
      </c>
      <c r="AY207" s="177">
        <v>0.23</v>
      </c>
      <c r="AZ207" s="177">
        <v>0.76600000000000001</v>
      </c>
      <c r="BA207" s="177">
        <v>1.5</v>
      </c>
      <c r="BB207" s="177">
        <v>0.113</v>
      </c>
      <c r="BC207" s="177">
        <v>0.88400000000000001</v>
      </c>
      <c r="BD207" s="177">
        <v>1</v>
      </c>
      <c r="BE207" s="177">
        <v>1</v>
      </c>
      <c r="BF207" s="177">
        <v>1.129</v>
      </c>
      <c r="BG207" s="177"/>
      <c r="BH207" s="177">
        <v>0.32</v>
      </c>
      <c r="BI207" s="177"/>
      <c r="BJ207" s="177"/>
      <c r="BK207" s="177">
        <v>1.1850000000000001</v>
      </c>
      <c r="BL207" s="177"/>
      <c r="BM207" s="177">
        <v>0.29199999999999998</v>
      </c>
      <c r="BN207" s="177">
        <v>7198.8220000000001</v>
      </c>
      <c r="BO207" s="177">
        <v>1.08</v>
      </c>
      <c r="BP207" s="177">
        <v>1</v>
      </c>
      <c r="BQ207" s="177">
        <v>0.92300000000000004</v>
      </c>
      <c r="BR207" s="177">
        <v>1.5</v>
      </c>
      <c r="BS207" s="177"/>
      <c r="BT207" s="177">
        <v>0.88</v>
      </c>
      <c r="BU207" s="177"/>
      <c r="BV207" s="177">
        <v>0.193</v>
      </c>
      <c r="BW207" s="177">
        <v>0.52939255623017412</v>
      </c>
      <c r="BX207" s="177">
        <v>0.378</v>
      </c>
      <c r="BY207" s="177">
        <v>1.9490000000000001</v>
      </c>
      <c r="BZ207" s="177"/>
      <c r="CA207" s="177"/>
      <c r="CB207" s="177">
        <v>0.49557432360289566</v>
      </c>
      <c r="CC207" s="177"/>
      <c r="CD207" s="177">
        <v>2.0539999999999998</v>
      </c>
      <c r="CE207" s="177">
        <v>0.65900000000000003</v>
      </c>
      <c r="CF207" s="177">
        <v>1.5</v>
      </c>
      <c r="CG207" s="177">
        <v>0.75</v>
      </c>
      <c r="CH207" s="177">
        <v>0.73499999999999999</v>
      </c>
      <c r="CI207" s="177">
        <v>1.698</v>
      </c>
      <c r="CJ207" s="177">
        <v>0.32400000000000001</v>
      </c>
      <c r="CK207" s="177">
        <v>1.333</v>
      </c>
      <c r="CL207" s="177">
        <v>0.52300000000000002</v>
      </c>
      <c r="CM207" s="177">
        <v>1.0878755364806867</v>
      </c>
      <c r="CN207" s="177">
        <v>0.747</v>
      </c>
      <c r="CO207" s="177">
        <v>1.667</v>
      </c>
      <c r="CP207" s="177">
        <v>0.24199999999999999</v>
      </c>
      <c r="CQ207" s="177">
        <v>1.1299999999999999</v>
      </c>
      <c r="CR207" s="177">
        <v>30.120999999999999</v>
      </c>
      <c r="CS207" s="177">
        <v>1.728</v>
      </c>
      <c r="CT207" s="177">
        <v>1</v>
      </c>
      <c r="CU207" s="177"/>
      <c r="CV207" s="177"/>
      <c r="CW207" s="177">
        <v>8.0000000000000002E-3</v>
      </c>
      <c r="CX207" s="177">
        <v>1</v>
      </c>
      <c r="CY207" s="177">
        <v>2.0049999999999999</v>
      </c>
      <c r="CZ207" s="22"/>
      <c r="DA207" s="22"/>
    </row>
    <row r="208" spans="1:105" s="10" customFormat="1" x14ac:dyDescent="0.2">
      <c r="A208" s="1" t="s">
        <v>142</v>
      </c>
      <c r="B208" s="9"/>
      <c r="C208" s="211"/>
      <c r="D208" s="177"/>
      <c r="E208" s="177">
        <v>1.1120000000000001</v>
      </c>
      <c r="F208" s="177">
        <v>0.222</v>
      </c>
      <c r="G208" s="177">
        <v>12.933</v>
      </c>
      <c r="H208" s="177">
        <v>0.67500000000000004</v>
      </c>
      <c r="I208" s="177">
        <v>1.2130000000000001</v>
      </c>
      <c r="J208" s="177">
        <v>0.30499999999999999</v>
      </c>
      <c r="K208" s="177"/>
      <c r="L208" s="177">
        <v>1.5</v>
      </c>
      <c r="M208" s="177">
        <v>0.53200000000000003</v>
      </c>
      <c r="N208" s="177"/>
      <c r="O208" s="177">
        <v>4.617</v>
      </c>
      <c r="P208" s="177">
        <v>1.2490000000000001</v>
      </c>
      <c r="Q208" s="177">
        <v>0.75</v>
      </c>
      <c r="R208" s="177">
        <v>23.677</v>
      </c>
      <c r="S208" s="177">
        <v>0.56699999999999995</v>
      </c>
      <c r="T208" s="177">
        <v>0.82899999999999996</v>
      </c>
      <c r="U208" s="177">
        <v>4.1859999999999999</v>
      </c>
      <c r="V208" s="177">
        <v>828.20299999999997</v>
      </c>
      <c r="W208" s="177">
        <v>3.0049999999999999</v>
      </c>
      <c r="X208" s="177">
        <v>0.63600000000000001</v>
      </c>
      <c r="Y208" s="177">
        <v>11.334</v>
      </c>
      <c r="Z208" s="177">
        <v>1.506</v>
      </c>
      <c r="AA208" s="177">
        <v>1</v>
      </c>
      <c r="AB208" s="177">
        <v>0.622</v>
      </c>
      <c r="AC208" s="177"/>
      <c r="AD208" s="177">
        <v>0.48099999999999998</v>
      </c>
      <c r="AE208" s="177"/>
      <c r="AF208" s="177">
        <v>2.0030000000000001</v>
      </c>
      <c r="AG208" s="177">
        <v>1.5001523633132887</v>
      </c>
      <c r="AH208" s="177">
        <v>1.5549999999999999</v>
      </c>
      <c r="AI208" s="177">
        <v>1.5</v>
      </c>
      <c r="AJ208" s="177">
        <v>4.95</v>
      </c>
      <c r="AK208" s="177">
        <v>1.25</v>
      </c>
      <c r="AL208" s="177">
        <v>2.8740000000000001</v>
      </c>
      <c r="AM208" s="177">
        <v>0.44326150527325026</v>
      </c>
      <c r="AN208" s="177">
        <v>0.443</v>
      </c>
      <c r="AO208" s="177">
        <v>0.44400000000000001</v>
      </c>
      <c r="AP208" s="177"/>
      <c r="AQ208" s="177">
        <v>8.6829999999999998</v>
      </c>
      <c r="AR208" s="177">
        <v>0.79400000000000004</v>
      </c>
      <c r="AS208" s="177"/>
      <c r="AT208" s="177">
        <v>3.7949999999999999</v>
      </c>
      <c r="AU208" s="177"/>
      <c r="AV208" s="177">
        <v>0.97199999999999998</v>
      </c>
      <c r="AW208" s="177">
        <v>1.101</v>
      </c>
      <c r="AX208" s="177">
        <v>11.874000000000001</v>
      </c>
      <c r="AY208" s="177">
        <v>1.113</v>
      </c>
      <c r="AZ208" s="177">
        <v>0.65100000000000002</v>
      </c>
      <c r="BA208" s="177">
        <v>0.69399999999999995</v>
      </c>
      <c r="BB208" s="177">
        <v>0.106</v>
      </c>
      <c r="BC208" s="177">
        <v>0.32100000000000001</v>
      </c>
      <c r="BD208" s="177">
        <v>0.752</v>
      </c>
      <c r="BE208" s="177">
        <v>0.30099999999999999</v>
      </c>
      <c r="BF208" s="177">
        <v>1.9470000000000001</v>
      </c>
      <c r="BG208" s="177"/>
      <c r="BH208" s="177">
        <v>0.28399999999999997</v>
      </c>
      <c r="BI208" s="177">
        <v>1.25</v>
      </c>
      <c r="BJ208" s="177"/>
      <c r="BK208" s="177">
        <v>0.61599999999999999</v>
      </c>
      <c r="BL208" s="177"/>
      <c r="BM208" s="177">
        <v>1.754</v>
      </c>
      <c r="BN208" s="177">
        <v>240.46100000000001</v>
      </c>
      <c r="BO208" s="177">
        <v>1.159</v>
      </c>
      <c r="BP208" s="177"/>
      <c r="BQ208" s="177">
        <v>0.23899999999999999</v>
      </c>
      <c r="BR208" s="177">
        <v>1.3120000000000001</v>
      </c>
      <c r="BS208" s="177"/>
      <c r="BT208" s="177">
        <v>0.53700000000000003</v>
      </c>
      <c r="BU208" s="177">
        <v>1.21</v>
      </c>
      <c r="BV208" s="177">
        <v>0.28499999999999998</v>
      </c>
      <c r="BW208" s="177">
        <v>1.2421458245529531</v>
      </c>
      <c r="BX208" s="177">
        <v>0.51300000000000001</v>
      </c>
      <c r="BY208" s="177">
        <v>1.5549999999999999</v>
      </c>
      <c r="BZ208" s="177"/>
      <c r="CA208" s="177"/>
      <c r="CB208" s="177">
        <v>0.44796363767540859</v>
      </c>
      <c r="CC208" s="177"/>
      <c r="CD208" s="177">
        <v>0.379</v>
      </c>
      <c r="CE208" s="177">
        <v>1.8939999999999999</v>
      </c>
      <c r="CF208" s="177">
        <v>1.038</v>
      </c>
      <c r="CG208" s="177">
        <v>1.619</v>
      </c>
      <c r="CH208" s="177">
        <v>2.7839999999999998</v>
      </c>
      <c r="CI208" s="177">
        <v>3.375</v>
      </c>
      <c r="CJ208" s="177">
        <v>1.0960000000000001</v>
      </c>
      <c r="CK208" s="177">
        <v>1</v>
      </c>
      <c r="CL208" s="177">
        <v>0.69199999999999995</v>
      </c>
      <c r="CM208" s="177">
        <v>0.11177310603484802</v>
      </c>
      <c r="CN208" s="177">
        <v>0.15</v>
      </c>
      <c r="CO208" s="177"/>
      <c r="CP208" s="177">
        <v>3.3000000000000002E-2</v>
      </c>
      <c r="CQ208" s="177">
        <v>0.52</v>
      </c>
      <c r="CR208" s="177">
        <v>48.091999999999999</v>
      </c>
      <c r="CS208" s="177">
        <v>1.7869999999999999</v>
      </c>
      <c r="CT208" s="177">
        <v>1</v>
      </c>
      <c r="CU208" s="177"/>
      <c r="CV208" s="177"/>
      <c r="CW208" s="177">
        <v>8.9999999999999993E-3</v>
      </c>
      <c r="CX208" s="177">
        <v>0.73699999999999999</v>
      </c>
      <c r="CY208" s="177">
        <v>3.5</v>
      </c>
      <c r="CZ208" s="22"/>
      <c r="DA208" s="22"/>
    </row>
    <row r="209" spans="1:105" s="10" customFormat="1" x14ac:dyDescent="0.2">
      <c r="A209" s="1" t="s">
        <v>143</v>
      </c>
      <c r="B209" s="9"/>
      <c r="C209" s="211"/>
      <c r="D209" s="177">
        <v>1</v>
      </c>
      <c r="E209" s="177">
        <v>0.251</v>
      </c>
      <c r="F209" s="177">
        <v>1.014</v>
      </c>
      <c r="G209" s="177">
        <v>23.375</v>
      </c>
      <c r="H209" s="177">
        <v>0.35599999999999998</v>
      </c>
      <c r="I209" s="177">
        <v>1.3160000000000001</v>
      </c>
      <c r="J209" s="177">
        <v>0.35499999999999998</v>
      </c>
      <c r="K209" s="177">
        <v>1.0629999999999999</v>
      </c>
      <c r="L209" s="177">
        <v>0.71199999999999997</v>
      </c>
      <c r="M209" s="177">
        <v>1.456</v>
      </c>
      <c r="N209" s="177">
        <v>220.125</v>
      </c>
      <c r="O209" s="177">
        <v>2.0720000000000001</v>
      </c>
      <c r="P209" s="177">
        <v>2.75</v>
      </c>
      <c r="Q209" s="177">
        <v>0.5</v>
      </c>
      <c r="R209" s="177">
        <v>26.14</v>
      </c>
      <c r="S209" s="177">
        <v>0.24399999999999999</v>
      </c>
      <c r="T209" s="177">
        <v>0.871</v>
      </c>
      <c r="U209" s="177">
        <v>4.7030000000000003</v>
      </c>
      <c r="V209" s="177">
        <v>858.77</v>
      </c>
      <c r="W209" s="177">
        <v>2.8769999999999998</v>
      </c>
      <c r="X209" s="177">
        <v>1.2390000000000001</v>
      </c>
      <c r="Y209" s="177">
        <v>1.292</v>
      </c>
      <c r="Z209" s="177"/>
      <c r="AA209" s="177"/>
      <c r="AB209" s="177">
        <v>2.3889999999999998</v>
      </c>
      <c r="AC209" s="177"/>
      <c r="AD209" s="177">
        <v>0.27700000000000002</v>
      </c>
      <c r="AE209" s="177">
        <v>0.58299999999999996</v>
      </c>
      <c r="AF209" s="177">
        <v>2.7650000000000001</v>
      </c>
      <c r="AG209" s="177">
        <v>6.1541695865451995</v>
      </c>
      <c r="AH209" s="177">
        <v>0.81799999999999995</v>
      </c>
      <c r="AI209" s="177">
        <v>73.006</v>
      </c>
      <c r="AJ209" s="177">
        <v>5.1879999999999997</v>
      </c>
      <c r="AK209" s="177">
        <v>2.6259999999999999</v>
      </c>
      <c r="AL209" s="177"/>
      <c r="AM209" s="177">
        <v>0.48837481799902932</v>
      </c>
      <c r="AN209" s="177">
        <v>0.50600000000000001</v>
      </c>
      <c r="AO209" s="177">
        <v>0.307</v>
      </c>
      <c r="AP209" s="177"/>
      <c r="AQ209" s="177">
        <v>2.5150000000000001</v>
      </c>
      <c r="AR209" s="177">
        <v>0.622</v>
      </c>
      <c r="AS209" s="177"/>
      <c r="AT209" s="177">
        <v>7.6059999999999999</v>
      </c>
      <c r="AU209" s="177"/>
      <c r="AV209" s="177">
        <v>1.4890000000000001</v>
      </c>
      <c r="AW209" s="177">
        <v>3.14</v>
      </c>
      <c r="AX209" s="177">
        <v>27.207999999999998</v>
      </c>
      <c r="AY209" s="177">
        <v>1.002</v>
      </c>
      <c r="AZ209" s="177">
        <v>1.6739999999999999</v>
      </c>
      <c r="BA209" s="177">
        <v>3</v>
      </c>
      <c r="BB209" s="177">
        <v>4.2999999999999997E-2</v>
      </c>
      <c r="BC209" s="177">
        <v>1.5189999999999999</v>
      </c>
      <c r="BD209" s="177">
        <v>1.7090000000000001</v>
      </c>
      <c r="BE209" s="177">
        <v>0.26500000000000001</v>
      </c>
      <c r="BF209" s="177">
        <v>6.2930000000000001</v>
      </c>
      <c r="BG209" s="177"/>
      <c r="BH209" s="177">
        <v>0.72</v>
      </c>
      <c r="BI209" s="177">
        <v>4.7</v>
      </c>
      <c r="BJ209" s="177"/>
      <c r="BK209" s="177">
        <v>1.7709999999999999</v>
      </c>
      <c r="BL209" s="177"/>
      <c r="BM209" s="177">
        <v>6.8780000000000001</v>
      </c>
      <c r="BN209" s="177">
        <v>305.44600000000003</v>
      </c>
      <c r="BO209" s="177">
        <v>0.12</v>
      </c>
      <c r="BP209" s="177">
        <v>0.1</v>
      </c>
      <c r="BQ209" s="177">
        <v>0.29599999999999999</v>
      </c>
      <c r="BR209" s="177">
        <v>1.8</v>
      </c>
      <c r="BS209" s="177"/>
      <c r="BT209" s="177">
        <v>0.84899999999999998</v>
      </c>
      <c r="BU209" s="177">
        <v>2</v>
      </c>
      <c r="BV209" s="177"/>
      <c r="BW209" s="177">
        <v>3.3066170882962092</v>
      </c>
      <c r="BX209" s="177">
        <v>0.29899999999999999</v>
      </c>
      <c r="BY209" s="177">
        <v>2.8940000000000001</v>
      </c>
      <c r="BZ209" s="177">
        <v>3.915</v>
      </c>
      <c r="CA209" s="177"/>
      <c r="CB209" s="177">
        <v>0.84519359665130112</v>
      </c>
      <c r="CC209" s="177"/>
      <c r="CD209" s="177">
        <v>1.038</v>
      </c>
      <c r="CE209" s="177">
        <v>0.91200000000000003</v>
      </c>
      <c r="CF209" s="177">
        <v>1.5009999999999999</v>
      </c>
      <c r="CG209" s="177">
        <v>3.11</v>
      </c>
      <c r="CH209" s="177">
        <v>0.8</v>
      </c>
      <c r="CI209" s="177">
        <v>8.5440000000000005</v>
      </c>
      <c r="CJ209" s="177">
        <v>0.34699999999999998</v>
      </c>
      <c r="CK209" s="177">
        <v>1</v>
      </c>
      <c r="CL209" s="177">
        <v>1.0940000000000001</v>
      </c>
      <c r="CM209" s="177">
        <v>0.13716166258317991</v>
      </c>
      <c r="CN209" s="177">
        <v>0.86799999999999999</v>
      </c>
      <c r="CO209" s="177"/>
      <c r="CP209" s="177">
        <v>8.0000000000000002E-3</v>
      </c>
      <c r="CQ209" s="177">
        <v>0.17799999999999999</v>
      </c>
      <c r="CR209" s="177">
        <v>221.87</v>
      </c>
      <c r="CS209" s="177">
        <v>1.4710000000000001</v>
      </c>
      <c r="CT209" s="177">
        <v>1</v>
      </c>
      <c r="CU209" s="177">
        <v>19</v>
      </c>
      <c r="CV209" s="177">
        <v>1.667</v>
      </c>
      <c r="CW209" s="177">
        <v>1.7999999999999999E-2</v>
      </c>
      <c r="CX209" s="177">
        <v>2.105</v>
      </c>
      <c r="CY209" s="177">
        <v>2.1080000000000001</v>
      </c>
      <c r="CZ209" s="22"/>
      <c r="DA209" s="22"/>
    </row>
    <row r="210" spans="1:105" s="10" customFormat="1" x14ac:dyDescent="0.2">
      <c r="A210" s="1" t="s">
        <v>144</v>
      </c>
      <c r="B210" s="9"/>
      <c r="C210" s="211"/>
      <c r="D210" s="177"/>
      <c r="E210" s="177"/>
      <c r="F210" s="177"/>
      <c r="G210" s="177"/>
      <c r="H210" s="177"/>
      <c r="I210" s="177"/>
      <c r="J210" s="177"/>
      <c r="K210" s="177">
        <v>0.91600000000000004</v>
      </c>
      <c r="L210" s="177"/>
      <c r="M210" s="177"/>
      <c r="N210" s="177">
        <v>29.917000000000002</v>
      </c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>
        <v>0.16700000000000001</v>
      </c>
      <c r="Z210" s="177"/>
      <c r="AA210" s="177"/>
      <c r="AB210" s="177"/>
      <c r="AC210" s="177"/>
      <c r="AD210" s="177"/>
      <c r="AE210" s="177"/>
      <c r="AF210" s="177"/>
      <c r="AG210" s="177">
        <v>2.1437095972153153</v>
      </c>
      <c r="AH210" s="177"/>
      <c r="AI210" s="177"/>
      <c r="AJ210" s="177"/>
      <c r="AK210" s="177"/>
      <c r="AL210" s="177"/>
      <c r="AM210" s="177">
        <v>0.4140264567440351</v>
      </c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>
        <v>583.72500000000002</v>
      </c>
      <c r="BO210" s="177"/>
      <c r="BP210" s="177"/>
      <c r="BQ210" s="177">
        <v>0.874</v>
      </c>
      <c r="BR210" s="177"/>
      <c r="BS210" s="177"/>
      <c r="BT210" s="177"/>
      <c r="BU210" s="177"/>
      <c r="BV210" s="177"/>
      <c r="BW210" s="177">
        <v>9.9846523908254506E-2</v>
      </c>
      <c r="BX210" s="177"/>
      <c r="BY210" s="177"/>
      <c r="BZ210" s="177"/>
      <c r="CA210" s="177"/>
      <c r="CB210" s="177">
        <v>0.87818614194589673</v>
      </c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>
        <v>0.19138079539041844</v>
      </c>
      <c r="CN210" s="177">
        <v>0.73899999999999999</v>
      </c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22"/>
      <c r="DA210" s="22"/>
    </row>
    <row r="211" spans="1:105" s="10" customFormat="1" x14ac:dyDescent="0.2">
      <c r="A211" s="1" t="s">
        <v>145</v>
      </c>
      <c r="B211" s="9"/>
      <c r="C211" s="211"/>
      <c r="D211" s="177">
        <v>1</v>
      </c>
      <c r="E211" s="177">
        <v>1.85</v>
      </c>
      <c r="F211" s="177">
        <v>11.897</v>
      </c>
      <c r="G211" s="177">
        <v>55.231000000000002</v>
      </c>
      <c r="H211" s="177">
        <v>17.475999999999999</v>
      </c>
      <c r="I211" s="177">
        <v>0.502</v>
      </c>
      <c r="J211" s="177">
        <v>0.191</v>
      </c>
      <c r="K211" s="177">
        <v>1.155</v>
      </c>
      <c r="L211" s="177"/>
      <c r="M211" s="177">
        <v>2.6259999999999999</v>
      </c>
      <c r="N211" s="177">
        <v>1.7</v>
      </c>
      <c r="O211" s="177"/>
      <c r="P211" s="177">
        <v>2.4990000000000001</v>
      </c>
      <c r="Q211" s="177">
        <v>1.5</v>
      </c>
      <c r="R211" s="177">
        <v>94.180999999999997</v>
      </c>
      <c r="S211" s="177">
        <v>0.56299999999999994</v>
      </c>
      <c r="T211" s="177">
        <v>0.47599999999999998</v>
      </c>
      <c r="U211" s="177">
        <v>10.863</v>
      </c>
      <c r="V211" s="177">
        <v>2.3130000000000002</v>
      </c>
      <c r="W211" s="177">
        <v>1.4119999999999999</v>
      </c>
      <c r="X211" s="177">
        <v>0.93100000000000005</v>
      </c>
      <c r="Y211" s="177">
        <v>1.145</v>
      </c>
      <c r="Z211" s="177">
        <v>1.109</v>
      </c>
      <c r="AA211" s="177"/>
      <c r="AB211" s="177">
        <v>2.2080000000000002</v>
      </c>
      <c r="AC211" s="177"/>
      <c r="AD211" s="177">
        <v>0.67300000000000004</v>
      </c>
      <c r="AE211" s="177">
        <v>0.48299999999999998</v>
      </c>
      <c r="AF211" s="177">
        <v>0.19900000000000001</v>
      </c>
      <c r="AG211" s="177">
        <v>1.9964431695663862</v>
      </c>
      <c r="AH211" s="177">
        <v>1.6679999999999999</v>
      </c>
      <c r="AI211" s="177">
        <v>1.9990000000000001</v>
      </c>
      <c r="AJ211" s="177">
        <v>1.831</v>
      </c>
      <c r="AK211" s="177">
        <v>52.768999999999998</v>
      </c>
      <c r="AL211" s="177"/>
      <c r="AM211" s="177">
        <v>0.47594647825679182</v>
      </c>
      <c r="AN211" s="177">
        <v>0.872</v>
      </c>
      <c r="AO211" s="177">
        <v>0.09</v>
      </c>
      <c r="AP211" s="177"/>
      <c r="AQ211" s="177">
        <v>8.3000000000000004E-2</v>
      </c>
      <c r="AR211" s="177">
        <v>0.36499999999999999</v>
      </c>
      <c r="AS211" s="177"/>
      <c r="AT211" s="177">
        <v>2.8290000000000002</v>
      </c>
      <c r="AU211" s="177"/>
      <c r="AV211" s="177">
        <v>1.2430000000000001</v>
      </c>
      <c r="AW211" s="177">
        <v>1.089</v>
      </c>
      <c r="AX211" s="177">
        <v>2162.5239999999999</v>
      </c>
      <c r="AY211" s="177">
        <v>3.3820000000000001</v>
      </c>
      <c r="AZ211" s="177">
        <v>0.92400000000000004</v>
      </c>
      <c r="BA211" s="177">
        <v>0.13</v>
      </c>
      <c r="BB211" s="177">
        <v>0.124</v>
      </c>
      <c r="BC211" s="177">
        <v>1.2589999999999999</v>
      </c>
      <c r="BD211" s="177">
        <v>0.84599999999999997</v>
      </c>
      <c r="BE211" s="177">
        <v>3</v>
      </c>
      <c r="BF211" s="177">
        <v>1.252</v>
      </c>
      <c r="BG211" s="177"/>
      <c r="BH211" s="177">
        <v>0.84899999999999998</v>
      </c>
      <c r="BI211" s="177">
        <v>1.17</v>
      </c>
      <c r="BJ211" s="177"/>
      <c r="BK211" s="177">
        <v>0.95899999999999996</v>
      </c>
      <c r="BL211" s="177"/>
      <c r="BM211" s="177">
        <v>1.625</v>
      </c>
      <c r="BN211" s="177">
        <v>26.707999999999998</v>
      </c>
      <c r="BO211" s="177">
        <v>0.752</v>
      </c>
      <c r="BP211" s="177">
        <v>1</v>
      </c>
      <c r="BQ211" s="177">
        <v>0.55600000000000005</v>
      </c>
      <c r="BR211" s="177">
        <v>1</v>
      </c>
      <c r="BS211" s="177"/>
      <c r="BT211" s="177">
        <v>0.90600000000000003</v>
      </c>
      <c r="BU211" s="177"/>
      <c r="BV211" s="177">
        <v>0.375</v>
      </c>
      <c r="BW211" s="177">
        <v>0.5818269583861454</v>
      </c>
      <c r="BX211" s="177">
        <v>0.50700000000000001</v>
      </c>
      <c r="BY211" s="177">
        <v>0.57799999999999996</v>
      </c>
      <c r="BZ211" s="177">
        <v>1.133</v>
      </c>
      <c r="CA211" s="177">
        <v>8.6999999999999994E-2</v>
      </c>
      <c r="CB211" s="177">
        <v>0.6909244855978246</v>
      </c>
      <c r="CC211" s="177"/>
      <c r="CD211" s="177">
        <v>1.018</v>
      </c>
      <c r="CE211" s="177">
        <v>1.0840000000000001</v>
      </c>
      <c r="CF211" s="177">
        <v>1.4330000000000001</v>
      </c>
      <c r="CG211" s="177">
        <v>2</v>
      </c>
      <c r="CH211" s="177">
        <v>0.79200000000000004</v>
      </c>
      <c r="CI211" s="177">
        <v>9.1999999999999998E-2</v>
      </c>
      <c r="CJ211" s="177">
        <v>0.48599999999999999</v>
      </c>
      <c r="CK211" s="177">
        <v>1.75</v>
      </c>
      <c r="CL211" s="177">
        <v>0.80400000000000005</v>
      </c>
      <c r="CM211" s="177">
        <v>2.2612061349515549</v>
      </c>
      <c r="CN211" s="177">
        <v>1.1220000000000001</v>
      </c>
      <c r="CO211" s="177">
        <v>16</v>
      </c>
      <c r="CP211" s="177">
        <v>2.621</v>
      </c>
      <c r="CQ211" s="177">
        <v>0.73499999999999999</v>
      </c>
      <c r="CR211" s="177">
        <v>103.48</v>
      </c>
      <c r="CS211" s="177">
        <v>1.6040000000000001</v>
      </c>
      <c r="CT211" s="177">
        <v>1</v>
      </c>
      <c r="CU211" s="177">
        <v>5.75</v>
      </c>
      <c r="CV211" s="177"/>
      <c r="CW211" s="177">
        <v>4.1000000000000002E-2</v>
      </c>
      <c r="CX211" s="177">
        <v>2.1</v>
      </c>
      <c r="CY211" s="177">
        <v>1.2999999999999999E-2</v>
      </c>
      <c r="CZ211" s="22"/>
      <c r="DA211" s="22"/>
    </row>
    <row r="212" spans="1:105" s="10" customFormat="1" x14ac:dyDescent="0.2">
      <c r="A212" s="1" t="s">
        <v>146</v>
      </c>
      <c r="B212" s="9"/>
      <c r="C212" s="211"/>
      <c r="D212" s="177"/>
      <c r="E212" s="177">
        <v>1.746</v>
      </c>
      <c r="F212" s="177">
        <v>0.89400000000000002</v>
      </c>
      <c r="G212" s="177">
        <v>25.241</v>
      </c>
      <c r="H212" s="177">
        <v>0.35899999999999999</v>
      </c>
      <c r="I212" s="177">
        <v>1.867</v>
      </c>
      <c r="J212" s="177">
        <v>0.47399999999999998</v>
      </c>
      <c r="K212" s="177">
        <v>0.59699999999999998</v>
      </c>
      <c r="L212" s="177"/>
      <c r="M212" s="177">
        <v>1.0780000000000001</v>
      </c>
      <c r="N212" s="177"/>
      <c r="O212" s="177">
        <v>2.056</v>
      </c>
      <c r="P212" s="177">
        <v>1.125</v>
      </c>
      <c r="Q212" s="177">
        <v>0.2</v>
      </c>
      <c r="R212" s="177">
        <v>132.50299999999999</v>
      </c>
      <c r="S212" s="177">
        <v>0.63500000000000001</v>
      </c>
      <c r="T212" s="177">
        <v>0.42199999999999999</v>
      </c>
      <c r="U212" s="177">
        <v>3.3490000000000002</v>
      </c>
      <c r="V212" s="177">
        <v>14.507</v>
      </c>
      <c r="W212" s="177">
        <v>2.7650000000000001</v>
      </c>
      <c r="X212" s="177">
        <v>0.79400000000000004</v>
      </c>
      <c r="Y212" s="177">
        <v>0.91100000000000003</v>
      </c>
      <c r="Z212" s="177">
        <v>0.69899999999999995</v>
      </c>
      <c r="AA212" s="177"/>
      <c r="AB212" s="177">
        <v>2.3290000000000002</v>
      </c>
      <c r="AC212" s="177"/>
      <c r="AD212" s="177">
        <v>0.37</v>
      </c>
      <c r="AE212" s="177"/>
      <c r="AF212" s="177">
        <v>1.413</v>
      </c>
      <c r="AG212" s="177">
        <v>0.15173659248449473</v>
      </c>
      <c r="AH212" s="177">
        <v>0.14899999999999999</v>
      </c>
      <c r="AI212" s="177">
        <v>1</v>
      </c>
      <c r="AJ212" s="177">
        <v>1.512</v>
      </c>
      <c r="AK212" s="177">
        <v>10.414999999999999</v>
      </c>
      <c r="AL212" s="177"/>
      <c r="AM212" s="177">
        <v>0.53270971334216544</v>
      </c>
      <c r="AN212" s="177">
        <v>0.61299999999999999</v>
      </c>
      <c r="AO212" s="177">
        <v>0.33</v>
      </c>
      <c r="AP212" s="177"/>
      <c r="AQ212" s="177">
        <v>10.933</v>
      </c>
      <c r="AR212" s="177">
        <v>0.61399999999999999</v>
      </c>
      <c r="AS212" s="177"/>
      <c r="AT212" s="177">
        <v>3.6339999999999999</v>
      </c>
      <c r="AU212" s="177"/>
      <c r="AV212" s="177">
        <v>0.92400000000000004</v>
      </c>
      <c r="AW212" s="177">
        <v>2.7189999999999999</v>
      </c>
      <c r="AX212" s="177">
        <v>539.81799999999998</v>
      </c>
      <c r="AY212" s="177">
        <v>1.4019999999999999</v>
      </c>
      <c r="AZ212" s="177">
        <v>1.163</v>
      </c>
      <c r="BA212" s="177">
        <v>1.258</v>
      </c>
      <c r="BB212" s="177">
        <v>0.108</v>
      </c>
      <c r="BC212" s="177">
        <v>1.113</v>
      </c>
      <c r="BD212" s="177">
        <v>0.27300000000000002</v>
      </c>
      <c r="BE212" s="177">
        <v>1E-3</v>
      </c>
      <c r="BF212" s="177">
        <v>1.1759999999999999</v>
      </c>
      <c r="BG212" s="177"/>
      <c r="BH212" s="177">
        <v>0.65700000000000003</v>
      </c>
      <c r="BI212" s="177">
        <v>1.95</v>
      </c>
      <c r="BJ212" s="177"/>
      <c r="BK212" s="177">
        <v>0.28000000000000003</v>
      </c>
      <c r="BL212" s="177"/>
      <c r="BM212" s="177">
        <v>0.51300000000000001</v>
      </c>
      <c r="BN212" s="177">
        <v>446.65800000000002</v>
      </c>
      <c r="BO212" s="177">
        <v>0.5</v>
      </c>
      <c r="BP212" s="177"/>
      <c r="BQ212" s="177">
        <v>0.45100000000000001</v>
      </c>
      <c r="BR212" s="177">
        <v>1</v>
      </c>
      <c r="BS212" s="177"/>
      <c r="BT212" s="177">
        <v>9.8879999999999999</v>
      </c>
      <c r="BU212" s="177">
        <v>1.6559999999999999</v>
      </c>
      <c r="BV212" s="177">
        <v>1.167</v>
      </c>
      <c r="BW212" s="177">
        <v>1.4575801780089217</v>
      </c>
      <c r="BX212" s="177">
        <v>0.91100000000000003</v>
      </c>
      <c r="BY212" s="177">
        <v>2.0310000000000001</v>
      </c>
      <c r="BZ212" s="177">
        <v>2.75</v>
      </c>
      <c r="CA212" s="177">
        <v>0.44700000000000001</v>
      </c>
      <c r="CB212" s="177">
        <v>0.65332346107410544</v>
      </c>
      <c r="CC212" s="177"/>
      <c r="CD212" s="177">
        <v>1.387</v>
      </c>
      <c r="CE212" s="177">
        <v>0.97</v>
      </c>
      <c r="CF212" s="177">
        <v>1.994</v>
      </c>
      <c r="CG212" s="177">
        <v>2</v>
      </c>
      <c r="CH212" s="177">
        <v>0.111</v>
      </c>
      <c r="CI212" s="177">
        <v>0.433</v>
      </c>
      <c r="CJ212" s="177">
        <v>0.97199999999999998</v>
      </c>
      <c r="CK212" s="177">
        <v>0.66700000000000004</v>
      </c>
      <c r="CL212" s="177">
        <v>0.72</v>
      </c>
      <c r="CM212" s="177">
        <v>1.0192491000864723</v>
      </c>
      <c r="CN212" s="177">
        <v>1.0820000000000001</v>
      </c>
      <c r="CO212" s="177"/>
      <c r="CP212" s="177">
        <v>0.73499999999999999</v>
      </c>
      <c r="CQ212" s="177">
        <v>0.8</v>
      </c>
      <c r="CR212" s="177">
        <v>58.51</v>
      </c>
      <c r="CS212" s="177">
        <v>1.1299999999999999</v>
      </c>
      <c r="CT212" s="177">
        <v>1</v>
      </c>
      <c r="CU212" s="177">
        <v>259.58199999999999</v>
      </c>
      <c r="CV212" s="177">
        <v>0.5</v>
      </c>
      <c r="CW212" s="177">
        <v>5.3999999999999999E-2</v>
      </c>
      <c r="CX212" s="177">
        <v>1.3979999999999999</v>
      </c>
      <c r="CY212" s="177">
        <v>1.4419999999999999</v>
      </c>
      <c r="CZ212" s="22"/>
      <c r="DA212" s="22"/>
    </row>
    <row r="213" spans="1:105" s="10" customFormat="1" x14ac:dyDescent="0.2">
      <c r="A213" s="1" t="s">
        <v>147</v>
      </c>
      <c r="B213" s="9"/>
      <c r="C213" s="211"/>
      <c r="D213" s="177"/>
      <c r="E213" s="177">
        <v>0.245</v>
      </c>
      <c r="F213" s="177">
        <v>0.64700000000000002</v>
      </c>
      <c r="G213" s="177">
        <v>51.433</v>
      </c>
      <c r="H213" s="177">
        <v>0.28299999999999997</v>
      </c>
      <c r="I213" s="177">
        <v>0.60899999999999999</v>
      </c>
      <c r="J213" s="177">
        <v>0.40799999999999997</v>
      </c>
      <c r="K213" s="177">
        <v>0.39800000000000002</v>
      </c>
      <c r="L213" s="177">
        <v>5</v>
      </c>
      <c r="M213" s="177">
        <v>2.7719999999999998</v>
      </c>
      <c r="N213" s="177">
        <v>0.875</v>
      </c>
      <c r="O213" s="177">
        <v>1.268</v>
      </c>
      <c r="P213" s="177">
        <v>2</v>
      </c>
      <c r="Q213" s="177">
        <v>1.2E-2</v>
      </c>
      <c r="R213" s="177">
        <v>48.127000000000002</v>
      </c>
      <c r="S213" s="177">
        <v>1.075</v>
      </c>
      <c r="T213" s="177">
        <v>0.57299999999999995</v>
      </c>
      <c r="U213" s="177">
        <v>0.376</v>
      </c>
      <c r="V213" s="177">
        <v>4.1070000000000002</v>
      </c>
      <c r="W213" s="177">
        <v>1.9179999999999999</v>
      </c>
      <c r="X213" s="177">
        <v>0.68899999999999995</v>
      </c>
      <c r="Y213" s="177">
        <v>5.2939999999999996</v>
      </c>
      <c r="Z213" s="177">
        <v>0.81899999999999995</v>
      </c>
      <c r="AA213" s="177"/>
      <c r="AB213" s="177">
        <v>2.0150000000000001</v>
      </c>
      <c r="AC213" s="177"/>
      <c r="AD213" s="177">
        <v>1.7050000000000001</v>
      </c>
      <c r="AE213" s="177">
        <v>1.5840000000000001</v>
      </c>
      <c r="AF213" s="177">
        <v>7.9649999999999999</v>
      </c>
      <c r="AG213" s="177">
        <v>0.52867710960849568</v>
      </c>
      <c r="AH213" s="177">
        <v>0.52900000000000003</v>
      </c>
      <c r="AI213" s="177"/>
      <c r="AJ213" s="177">
        <v>1.677</v>
      </c>
      <c r="AK213" s="177">
        <v>44.933999999999997</v>
      </c>
      <c r="AL213" s="177">
        <v>4.0000000000000001E-3</v>
      </c>
      <c r="AM213" s="177">
        <v>0.47321680682585476</v>
      </c>
      <c r="AN213" s="177">
        <v>0.376</v>
      </c>
      <c r="AO213" s="177">
        <v>0.76800000000000002</v>
      </c>
      <c r="AP213" s="177"/>
      <c r="AQ213" s="177">
        <v>4.6319999999999997</v>
      </c>
      <c r="AR213" s="177">
        <v>0.36799999999999999</v>
      </c>
      <c r="AS213" s="177"/>
      <c r="AT213" s="177">
        <v>2.778</v>
      </c>
      <c r="AU213" s="177">
        <v>1.75</v>
      </c>
      <c r="AV213" s="177">
        <v>1.0840000000000001</v>
      </c>
      <c r="AW213" s="177">
        <v>1.1839999999999999</v>
      </c>
      <c r="AX213" s="177">
        <v>11.997999999999999</v>
      </c>
      <c r="AY213" s="177">
        <v>0.314</v>
      </c>
      <c r="AZ213" s="177">
        <v>0.64600000000000002</v>
      </c>
      <c r="BA213" s="177">
        <v>2.1760000000000002</v>
      </c>
      <c r="BB213" s="177">
        <v>0.127</v>
      </c>
      <c r="BC213" s="177">
        <v>0.84299999999999997</v>
      </c>
      <c r="BD213" s="177">
        <v>1.82</v>
      </c>
      <c r="BE213" s="177"/>
      <c r="BF213" s="177">
        <v>2.0310000000000001</v>
      </c>
      <c r="BG213" s="177"/>
      <c r="BH213" s="177">
        <v>0.78</v>
      </c>
      <c r="BI213" s="177">
        <v>0.5</v>
      </c>
      <c r="BJ213" s="177"/>
      <c r="BK213" s="177">
        <v>0.318</v>
      </c>
      <c r="BL213" s="177"/>
      <c r="BM213" s="177">
        <v>0.68400000000000005</v>
      </c>
      <c r="BN213" s="177">
        <v>4</v>
      </c>
      <c r="BO213" s="177">
        <v>1.448</v>
      </c>
      <c r="BP213" s="177">
        <v>0.14299999999999999</v>
      </c>
      <c r="BQ213" s="177">
        <v>1.3939999999999999</v>
      </c>
      <c r="BR213" s="177">
        <v>1.6879999999999999</v>
      </c>
      <c r="BS213" s="177"/>
      <c r="BT213" s="177">
        <v>1.496</v>
      </c>
      <c r="BU213" s="177">
        <v>2.75</v>
      </c>
      <c r="BV213" s="177">
        <v>1.25</v>
      </c>
      <c r="BW213" s="177">
        <v>1.8741270949720672</v>
      </c>
      <c r="BX213" s="177">
        <v>2.6619999999999999</v>
      </c>
      <c r="BY213" s="177">
        <v>1.623</v>
      </c>
      <c r="BZ213" s="177">
        <v>3.0259999999999998</v>
      </c>
      <c r="CA213" s="177">
        <v>0.65200000000000002</v>
      </c>
      <c r="CB213" s="177">
        <v>1.0350394045682485</v>
      </c>
      <c r="CC213" s="177"/>
      <c r="CD213" s="177">
        <v>1.4630000000000001</v>
      </c>
      <c r="CE213" s="177">
        <v>1.0549999999999999</v>
      </c>
      <c r="CF213" s="177">
        <v>0.252</v>
      </c>
      <c r="CG213" s="177">
        <v>1.026</v>
      </c>
      <c r="CH213" s="177">
        <v>0.14000000000000001</v>
      </c>
      <c r="CI213" s="177">
        <v>0.86599999999999999</v>
      </c>
      <c r="CJ213" s="177">
        <v>0.60199999999999998</v>
      </c>
      <c r="CK213" s="177">
        <v>0.75</v>
      </c>
      <c r="CL213" s="177">
        <v>0.91600000000000004</v>
      </c>
      <c r="CM213" s="177">
        <v>0.71949766248052072</v>
      </c>
      <c r="CN213" s="177">
        <v>0.90400000000000003</v>
      </c>
      <c r="CO213" s="177"/>
      <c r="CP213" s="177">
        <v>5.0999999999999997E-2</v>
      </c>
      <c r="CQ213" s="177">
        <v>1.5680000000000001</v>
      </c>
      <c r="CR213" s="177">
        <v>37.944000000000003</v>
      </c>
      <c r="CS213" s="177">
        <v>1.0549999999999999</v>
      </c>
      <c r="CT213" s="177">
        <v>1</v>
      </c>
      <c r="CU213" s="177">
        <v>16.375</v>
      </c>
      <c r="CV213" s="177">
        <v>0.248</v>
      </c>
      <c r="CW213" s="177">
        <v>0.189</v>
      </c>
      <c r="CX213" s="177">
        <v>0.80600000000000005</v>
      </c>
      <c r="CY213" s="177">
        <v>1.0960000000000001</v>
      </c>
      <c r="CZ213" s="22"/>
      <c r="DA213" s="22"/>
    </row>
    <row r="214" spans="1:105" s="10" customFormat="1" x14ac:dyDescent="0.2">
      <c r="A214" s="1" t="s">
        <v>148</v>
      </c>
      <c r="B214" s="9"/>
      <c r="C214" s="211"/>
      <c r="D214" s="177">
        <v>1.2</v>
      </c>
      <c r="E214" s="177">
        <v>0.58899999999999997</v>
      </c>
      <c r="F214" s="177">
        <v>0.877</v>
      </c>
      <c r="G214" s="177">
        <v>12</v>
      </c>
      <c r="H214" s="177">
        <v>2.327</v>
      </c>
      <c r="I214" s="177">
        <v>1.6020000000000001</v>
      </c>
      <c r="J214" s="177">
        <v>1.038</v>
      </c>
      <c r="K214" s="177">
        <v>1.966</v>
      </c>
      <c r="L214" s="177">
        <v>0.59</v>
      </c>
      <c r="M214" s="177">
        <v>1.4379999999999999</v>
      </c>
      <c r="N214" s="177">
        <v>1</v>
      </c>
      <c r="O214" s="177">
        <v>1.7749999999999999</v>
      </c>
      <c r="P214" s="177">
        <v>1</v>
      </c>
      <c r="Q214" s="177"/>
      <c r="R214" s="177">
        <v>24.670999999999999</v>
      </c>
      <c r="S214" s="177">
        <v>0.76800000000000002</v>
      </c>
      <c r="T214" s="177">
        <v>0.56000000000000005</v>
      </c>
      <c r="U214" s="177">
        <v>4.0039999999999996</v>
      </c>
      <c r="V214" s="177">
        <v>3.6240000000000001</v>
      </c>
      <c r="W214" s="177">
        <v>0.60099999999999998</v>
      </c>
      <c r="X214" s="177">
        <v>0.75900000000000001</v>
      </c>
      <c r="Y214" s="177">
        <v>1.5920000000000001</v>
      </c>
      <c r="Z214" s="177">
        <v>1.032</v>
      </c>
      <c r="AA214" s="177"/>
      <c r="AB214" s="177">
        <v>4.2809999999999997</v>
      </c>
      <c r="AC214" s="177"/>
      <c r="AD214" s="177">
        <v>0.32600000000000001</v>
      </c>
      <c r="AE214" s="177"/>
      <c r="AF214" s="177">
        <v>1</v>
      </c>
      <c r="AG214" s="177">
        <v>1.1945736771163964</v>
      </c>
      <c r="AH214" s="177">
        <v>1.1950000000000001</v>
      </c>
      <c r="AI214" s="177"/>
      <c r="AJ214" s="177">
        <v>0.58799999999999997</v>
      </c>
      <c r="AK214" s="177">
        <v>105.572</v>
      </c>
      <c r="AL214" s="177">
        <v>3.0000000000000001E-3</v>
      </c>
      <c r="AM214" s="177">
        <v>0.45987857550321898</v>
      </c>
      <c r="AN214" s="177">
        <v>0.56899999999999995</v>
      </c>
      <c r="AO214" s="177">
        <v>0.39100000000000001</v>
      </c>
      <c r="AP214" s="177"/>
      <c r="AQ214" s="177">
        <v>1.304</v>
      </c>
      <c r="AR214" s="177">
        <v>0.29599999999999999</v>
      </c>
      <c r="AS214" s="177"/>
      <c r="AT214" s="177">
        <v>4.2089999999999996</v>
      </c>
      <c r="AU214" s="177">
        <v>1.5860000000000001</v>
      </c>
      <c r="AV214" s="177">
        <v>2.2040000000000002</v>
      </c>
      <c r="AW214" s="177">
        <v>1.5189999999999999</v>
      </c>
      <c r="AX214" s="177">
        <v>19.606000000000002</v>
      </c>
      <c r="AY214" s="177">
        <v>1.53</v>
      </c>
      <c r="AZ214" s="177">
        <v>0.63600000000000001</v>
      </c>
      <c r="BA214" s="177">
        <v>0.41699999999999998</v>
      </c>
      <c r="BB214" s="177">
        <v>0.08</v>
      </c>
      <c r="BC214" s="177">
        <v>1.0049999999999999</v>
      </c>
      <c r="BD214" s="177">
        <v>0.8</v>
      </c>
      <c r="BE214" s="177"/>
      <c r="BF214" s="177">
        <v>1.498</v>
      </c>
      <c r="BG214" s="177"/>
      <c r="BH214" s="177">
        <v>0.40600000000000003</v>
      </c>
      <c r="BI214" s="177">
        <v>3.3250000000000002</v>
      </c>
      <c r="BJ214" s="177"/>
      <c r="BK214" s="177">
        <v>0.33900000000000002</v>
      </c>
      <c r="BL214" s="177"/>
      <c r="BM214" s="177">
        <v>1.83</v>
      </c>
      <c r="BN214" s="177">
        <v>83.057000000000002</v>
      </c>
      <c r="BO214" s="177">
        <v>1.0509999999999999</v>
      </c>
      <c r="BP214" s="177">
        <v>1E-3</v>
      </c>
      <c r="BQ214" s="177">
        <v>0.41099999999999998</v>
      </c>
      <c r="BR214" s="177">
        <v>1</v>
      </c>
      <c r="BS214" s="177"/>
      <c r="BT214" s="177">
        <v>2.2829999999999999</v>
      </c>
      <c r="BU214" s="177">
        <v>6.5679999999999996</v>
      </c>
      <c r="BV214" s="177">
        <v>1.65</v>
      </c>
      <c r="BW214" s="177">
        <v>1.8657840140746658</v>
      </c>
      <c r="BX214" s="177">
        <v>1.421</v>
      </c>
      <c r="BY214" s="177">
        <v>1.869</v>
      </c>
      <c r="BZ214" s="177"/>
      <c r="CA214" s="177">
        <v>1.49</v>
      </c>
      <c r="CB214" s="177">
        <v>0.89244679563646434</v>
      </c>
      <c r="CC214" s="177"/>
      <c r="CD214" s="177">
        <v>2.085</v>
      </c>
      <c r="CE214" s="177">
        <v>0.20200000000000001</v>
      </c>
      <c r="CF214" s="177">
        <v>0.74299999999999999</v>
      </c>
      <c r="CG214" s="177">
        <v>0.58299999999999996</v>
      </c>
      <c r="CH214" s="177">
        <v>3.2549999999999999</v>
      </c>
      <c r="CI214" s="177">
        <v>0.86399999999999999</v>
      </c>
      <c r="CJ214" s="177">
        <v>0.61</v>
      </c>
      <c r="CK214" s="177">
        <v>0.58299999999999996</v>
      </c>
      <c r="CL214" s="177">
        <v>0.65500000000000003</v>
      </c>
      <c r="CM214" s="177">
        <v>1.3819509667389966</v>
      </c>
      <c r="CN214" s="177">
        <v>2.6</v>
      </c>
      <c r="CO214" s="177"/>
      <c r="CP214" s="177">
        <v>1.7999999999999999E-2</v>
      </c>
      <c r="CQ214" s="177">
        <v>0.92500000000000004</v>
      </c>
      <c r="CR214" s="177">
        <v>53.091999999999999</v>
      </c>
      <c r="CS214" s="177">
        <v>0.53400000000000003</v>
      </c>
      <c r="CT214" s="177">
        <v>1</v>
      </c>
      <c r="CU214" s="177">
        <v>4</v>
      </c>
      <c r="CV214" s="177">
        <v>3.496</v>
      </c>
      <c r="CW214" s="177">
        <v>3.6999999999999998E-2</v>
      </c>
      <c r="CX214" s="177">
        <v>1.1419999999999999</v>
      </c>
      <c r="CY214" s="177">
        <v>0.877</v>
      </c>
      <c r="CZ214" s="22"/>
      <c r="DA214" s="22"/>
    </row>
    <row r="215" spans="1:105" s="10" customFormat="1" x14ac:dyDescent="0.2">
      <c r="A215" s="1" t="s">
        <v>149</v>
      </c>
      <c r="B215" s="9"/>
      <c r="C215" s="211"/>
      <c r="D215" s="177">
        <v>1.2</v>
      </c>
      <c r="E215" s="177">
        <v>0.95299999999999996</v>
      </c>
      <c r="F215" s="177">
        <v>1.226</v>
      </c>
      <c r="G215" s="177">
        <v>23.05</v>
      </c>
      <c r="H215" s="177">
        <v>0.33900000000000002</v>
      </c>
      <c r="I215" s="177">
        <v>1.6020000000000001</v>
      </c>
      <c r="J215" s="177">
        <v>1.038</v>
      </c>
      <c r="K215" s="177">
        <v>0.42499999999999999</v>
      </c>
      <c r="L215" s="177">
        <v>0.59</v>
      </c>
      <c r="M215" s="177">
        <v>1.4379999999999999</v>
      </c>
      <c r="N215" s="177">
        <v>0.9</v>
      </c>
      <c r="O215" s="177">
        <v>1.7749999999999999</v>
      </c>
      <c r="P215" s="177">
        <v>1.4990000000000001</v>
      </c>
      <c r="Q215" s="177"/>
      <c r="R215" s="177">
        <v>93.429000000000002</v>
      </c>
      <c r="S215" s="177">
        <v>0.59099999999999997</v>
      </c>
      <c r="T215" s="177">
        <v>0.75800000000000001</v>
      </c>
      <c r="U215" s="177">
        <v>4.0039999999999996</v>
      </c>
      <c r="V215" s="177">
        <v>1310.2729999999999</v>
      </c>
      <c r="W215" s="177">
        <v>1.077</v>
      </c>
      <c r="X215" s="177">
        <v>0.75900000000000001</v>
      </c>
      <c r="Y215" s="177">
        <v>1.0489999999999999</v>
      </c>
      <c r="Z215" s="177">
        <v>0.45100000000000001</v>
      </c>
      <c r="AA215" s="177"/>
      <c r="AB215" s="177">
        <v>1.7370000000000001</v>
      </c>
      <c r="AC215" s="177"/>
      <c r="AD215" s="177">
        <v>0.77500000000000002</v>
      </c>
      <c r="AE215" s="177"/>
      <c r="AF215" s="177">
        <v>1</v>
      </c>
      <c r="AG215" s="177">
        <v>0.36967678813573873</v>
      </c>
      <c r="AH215" s="177">
        <v>0.37</v>
      </c>
      <c r="AI215" s="177"/>
      <c r="AJ215" s="177">
        <v>0.58799999999999997</v>
      </c>
      <c r="AK215" s="177">
        <v>105.572</v>
      </c>
      <c r="AL215" s="177">
        <v>3.0000000000000001E-3</v>
      </c>
      <c r="AM215" s="177">
        <v>0.51067585789372305</v>
      </c>
      <c r="AN215" s="177">
        <v>0.46600000000000003</v>
      </c>
      <c r="AO215" s="177">
        <v>0.70399999999999996</v>
      </c>
      <c r="AP215" s="177"/>
      <c r="AQ215" s="177">
        <v>1.05</v>
      </c>
      <c r="AR215" s="177">
        <v>1.226</v>
      </c>
      <c r="AS215" s="177"/>
      <c r="AT215" s="177">
        <v>3.9060000000000001</v>
      </c>
      <c r="AU215" s="177"/>
      <c r="AV215" s="177">
        <v>2.2040000000000002</v>
      </c>
      <c r="AW215" s="177">
        <v>1.9059999999999999</v>
      </c>
      <c r="AX215" s="177">
        <v>31.571000000000002</v>
      </c>
      <c r="AY215" s="177">
        <v>1.2310000000000001</v>
      </c>
      <c r="AZ215" s="177">
        <v>0.30299999999999999</v>
      </c>
      <c r="BA215" s="177">
        <v>1.734</v>
      </c>
      <c r="BB215" s="177">
        <v>0.08</v>
      </c>
      <c r="BC215" s="177">
        <v>1.0049999999999999</v>
      </c>
      <c r="BD215" s="177">
        <v>0.8</v>
      </c>
      <c r="BE215" s="177"/>
      <c r="BF215" s="177">
        <v>0.28699999999999998</v>
      </c>
      <c r="BG215" s="177"/>
      <c r="BH215" s="177">
        <v>0.92600000000000005</v>
      </c>
      <c r="BI215" s="177">
        <v>3.3250000000000002</v>
      </c>
      <c r="BJ215" s="177"/>
      <c r="BK215" s="177">
        <v>0.88</v>
      </c>
      <c r="BL215" s="177"/>
      <c r="BM215" s="177">
        <v>1.3779999999999999</v>
      </c>
      <c r="BN215" s="177">
        <v>6.1980000000000004</v>
      </c>
      <c r="BO215" s="177"/>
      <c r="BP215" s="177">
        <v>0.125</v>
      </c>
      <c r="BQ215" s="177">
        <v>1.1659999999999999</v>
      </c>
      <c r="BR215" s="177">
        <v>1.917</v>
      </c>
      <c r="BS215" s="177"/>
      <c r="BT215" s="177">
        <v>0.86199999999999999</v>
      </c>
      <c r="BU215" s="177">
        <v>0.121</v>
      </c>
      <c r="BV215" s="177"/>
      <c r="BW215" s="177">
        <v>1.3401377902526155</v>
      </c>
      <c r="BX215" s="177">
        <v>1.34</v>
      </c>
      <c r="BY215" s="177"/>
      <c r="BZ215" s="177"/>
      <c r="CA215" s="177">
        <v>3.5000000000000003E-2</v>
      </c>
      <c r="CB215" s="177">
        <v>0.76657857568904875</v>
      </c>
      <c r="CC215" s="177"/>
      <c r="CD215" s="177">
        <v>0.93100000000000005</v>
      </c>
      <c r="CE215" s="177">
        <v>0.877</v>
      </c>
      <c r="CF215" s="177">
        <v>4.4329999999999998</v>
      </c>
      <c r="CG215" s="177">
        <v>0.99099999999999999</v>
      </c>
      <c r="CH215" s="177">
        <v>1.492</v>
      </c>
      <c r="CI215" s="177">
        <v>0.14699999999999999</v>
      </c>
      <c r="CJ215" s="177">
        <v>1.2190000000000001</v>
      </c>
      <c r="CK215" s="177">
        <v>0.58299999999999996</v>
      </c>
      <c r="CL215" s="177">
        <v>1.129</v>
      </c>
      <c r="CM215" s="177">
        <v>0.57821252169082527</v>
      </c>
      <c r="CN215" s="177">
        <v>2.1819999999999999</v>
      </c>
      <c r="CO215" s="177"/>
      <c r="CP215" s="177">
        <v>0.06</v>
      </c>
      <c r="CQ215" s="177">
        <v>0.36299999999999999</v>
      </c>
      <c r="CR215" s="177">
        <v>118.03</v>
      </c>
      <c r="CS215" s="177">
        <v>0.45800000000000002</v>
      </c>
      <c r="CT215" s="177">
        <v>1</v>
      </c>
      <c r="CU215" s="177">
        <v>4.75</v>
      </c>
      <c r="CV215" s="177"/>
      <c r="CW215" s="177">
        <v>2.1999999999999999E-2</v>
      </c>
      <c r="CX215" s="177">
        <v>0.81799999999999995</v>
      </c>
      <c r="CY215" s="177">
        <v>0.877</v>
      </c>
      <c r="CZ215" s="22"/>
      <c r="DA215" s="22"/>
    </row>
    <row r="216" spans="1:105" s="10" customFormat="1" x14ac:dyDescent="0.2">
      <c r="A216" s="1" t="s">
        <v>150</v>
      </c>
      <c r="B216" s="9"/>
      <c r="C216" s="211"/>
      <c r="D216" s="177">
        <v>0.4</v>
      </c>
      <c r="E216" s="177">
        <v>1.214</v>
      </c>
      <c r="F216" s="177">
        <v>0.58899999999999997</v>
      </c>
      <c r="G216" s="177">
        <v>23.609000000000002</v>
      </c>
      <c r="H216" s="177">
        <v>0.85699999999999998</v>
      </c>
      <c r="I216" s="177">
        <v>0.74</v>
      </c>
      <c r="J216" s="177">
        <v>0.48299999999999998</v>
      </c>
      <c r="K216" s="177">
        <v>0.49399999999999999</v>
      </c>
      <c r="L216" s="177">
        <v>0.85099999999999998</v>
      </c>
      <c r="M216" s="177">
        <v>0.308</v>
      </c>
      <c r="N216" s="177">
        <v>1.25</v>
      </c>
      <c r="O216" s="177">
        <v>3.44</v>
      </c>
      <c r="P216" s="177">
        <v>1.25</v>
      </c>
      <c r="Q216" s="177"/>
      <c r="R216" s="177">
        <v>68.245000000000005</v>
      </c>
      <c r="S216" s="177">
        <v>0.67500000000000004</v>
      </c>
      <c r="T216" s="177">
        <v>0.42199999999999999</v>
      </c>
      <c r="U216" s="177">
        <v>1.6830000000000001</v>
      </c>
      <c r="V216" s="177">
        <v>2464.8110000000001</v>
      </c>
      <c r="W216" s="177">
        <v>1.4430000000000001</v>
      </c>
      <c r="X216" s="177">
        <v>0.45100000000000001</v>
      </c>
      <c r="Y216" s="177">
        <v>0.69499999999999995</v>
      </c>
      <c r="Z216" s="177">
        <v>2.448</v>
      </c>
      <c r="AA216" s="177">
        <v>1</v>
      </c>
      <c r="AB216" s="177">
        <v>3.113</v>
      </c>
      <c r="AC216" s="177"/>
      <c r="AD216" s="177">
        <v>0.61299999999999999</v>
      </c>
      <c r="AE216" s="177"/>
      <c r="AF216" s="177">
        <v>0.46</v>
      </c>
      <c r="AG216" s="177">
        <v>6.0894605743505935E-2</v>
      </c>
      <c r="AH216" s="177">
        <v>5.6000000000000001E-2</v>
      </c>
      <c r="AI216" s="177">
        <v>2</v>
      </c>
      <c r="AJ216" s="177">
        <v>1.458</v>
      </c>
      <c r="AK216" s="177">
        <v>123.72499999999999</v>
      </c>
      <c r="AL216" s="227">
        <v>0</v>
      </c>
      <c r="AM216" s="177">
        <v>0.57725189937032551</v>
      </c>
      <c r="AN216" s="177">
        <v>0.65</v>
      </c>
      <c r="AO216" s="177">
        <v>0.38300000000000001</v>
      </c>
      <c r="AP216" s="177"/>
      <c r="AQ216" s="177">
        <v>0.54100000000000004</v>
      </c>
      <c r="AR216" s="177">
        <v>0.52700000000000002</v>
      </c>
      <c r="AS216" s="177"/>
      <c r="AT216" s="177">
        <v>4.1589999999999998</v>
      </c>
      <c r="AU216" s="177">
        <v>2.57</v>
      </c>
      <c r="AV216" s="177">
        <v>0.96199999999999997</v>
      </c>
      <c r="AW216" s="177">
        <v>1.7090000000000001</v>
      </c>
      <c r="AX216" s="177">
        <v>1.5</v>
      </c>
      <c r="AY216" s="177">
        <v>0.68100000000000005</v>
      </c>
      <c r="AZ216" s="177">
        <v>1.7050000000000001</v>
      </c>
      <c r="BA216" s="177">
        <v>1.0469999999999999</v>
      </c>
      <c r="BB216" s="177">
        <v>6.2E-2</v>
      </c>
      <c r="BC216" s="177">
        <v>0.59599999999999997</v>
      </c>
      <c r="BD216" s="177">
        <v>1.5</v>
      </c>
      <c r="BE216" s="177"/>
      <c r="BF216" s="177">
        <v>1.262</v>
      </c>
      <c r="BG216" s="177"/>
      <c r="BH216" s="177">
        <v>1.153</v>
      </c>
      <c r="BI216" s="177">
        <v>0.5</v>
      </c>
      <c r="BJ216" s="177"/>
      <c r="BK216" s="177">
        <v>2.5779999999999998</v>
      </c>
      <c r="BL216" s="177"/>
      <c r="BM216" s="177">
        <v>0.318</v>
      </c>
      <c r="BN216" s="177">
        <v>52.707999999999998</v>
      </c>
      <c r="BO216" s="177">
        <v>1.8460000000000001</v>
      </c>
      <c r="BP216" s="177">
        <v>1</v>
      </c>
      <c r="BQ216" s="177">
        <v>2.46</v>
      </c>
      <c r="BR216" s="177">
        <v>1.5</v>
      </c>
      <c r="BS216" s="177"/>
      <c r="BT216" s="177">
        <v>1.2370000000000001</v>
      </c>
      <c r="BU216" s="177"/>
      <c r="BV216" s="177">
        <v>1.43</v>
      </c>
      <c r="BW216" s="177">
        <v>3.1706154407886729</v>
      </c>
      <c r="BX216" s="177">
        <v>3.355</v>
      </c>
      <c r="BY216" s="177">
        <v>0.91700000000000004</v>
      </c>
      <c r="BZ216" s="177"/>
      <c r="CA216" s="177">
        <v>1.484</v>
      </c>
      <c r="CB216" s="177">
        <v>0.67837705651581215</v>
      </c>
      <c r="CC216" s="177"/>
      <c r="CD216" s="177">
        <v>1.1719999999999999</v>
      </c>
      <c r="CE216" s="177">
        <v>1.071</v>
      </c>
      <c r="CF216" s="177">
        <v>4.391</v>
      </c>
      <c r="CG216" s="177">
        <v>1</v>
      </c>
      <c r="CH216" s="177">
        <v>1.21</v>
      </c>
      <c r="CI216" s="177">
        <v>0.23300000000000001</v>
      </c>
      <c r="CJ216" s="177">
        <v>0.61499999999999999</v>
      </c>
      <c r="CK216" s="177">
        <v>1.667</v>
      </c>
      <c r="CL216" s="177">
        <v>1.06</v>
      </c>
      <c r="CM216" s="177">
        <v>0.83269505625389384</v>
      </c>
      <c r="CN216" s="177">
        <v>2.0129999999999999</v>
      </c>
      <c r="CO216" s="177"/>
      <c r="CP216" s="177">
        <v>0.156</v>
      </c>
      <c r="CQ216" s="177">
        <v>0.80300000000000005</v>
      </c>
      <c r="CR216" s="177">
        <v>57.442</v>
      </c>
      <c r="CS216" s="177">
        <v>0.433</v>
      </c>
      <c r="CT216" s="177">
        <v>1</v>
      </c>
      <c r="CU216" s="177">
        <v>2.75</v>
      </c>
      <c r="CV216" s="177"/>
      <c r="CW216" s="177">
        <v>0.17199999999999999</v>
      </c>
      <c r="CX216" s="177">
        <v>0.55400000000000005</v>
      </c>
      <c r="CY216" s="177">
        <v>1.3380000000000001</v>
      </c>
      <c r="CZ216" s="22"/>
      <c r="DA216" s="22"/>
    </row>
    <row r="217" spans="1:105" s="10" customFormat="1" x14ac:dyDescent="0.2">
      <c r="A217" s="1" t="s">
        <v>151</v>
      </c>
      <c r="B217" s="9"/>
      <c r="C217" s="211"/>
      <c r="D217" s="177">
        <v>3.5999999999999997E-2</v>
      </c>
      <c r="E217" s="177">
        <v>0.73</v>
      </c>
      <c r="F217" s="177">
        <v>0.28599999999999998</v>
      </c>
      <c r="G217" s="177">
        <v>7.9290000000000003</v>
      </c>
      <c r="H217" s="177"/>
      <c r="I217" s="177">
        <v>1.304</v>
      </c>
      <c r="J217" s="177">
        <v>0.749</v>
      </c>
      <c r="K217" s="177">
        <v>0.25</v>
      </c>
      <c r="L217" s="177">
        <v>0.72799999999999998</v>
      </c>
      <c r="M217" s="177">
        <v>0.46300000000000002</v>
      </c>
      <c r="N217" s="177">
        <v>0.75</v>
      </c>
      <c r="O217" s="177">
        <v>1.2669999999999999</v>
      </c>
      <c r="P217" s="177">
        <v>1.5</v>
      </c>
      <c r="Q217" s="177"/>
      <c r="R217" s="177">
        <v>9.3279999999999994</v>
      </c>
      <c r="S217" s="177">
        <v>0.72</v>
      </c>
      <c r="T217" s="177">
        <v>0.44900000000000001</v>
      </c>
      <c r="U217" s="177">
        <v>1.583</v>
      </c>
      <c r="V217" s="177">
        <v>46.023000000000003</v>
      </c>
      <c r="W217" s="177">
        <v>2.3690000000000002</v>
      </c>
      <c r="X217" s="177">
        <v>1.163</v>
      </c>
      <c r="Y217" s="177">
        <v>0.84799999999999998</v>
      </c>
      <c r="Z217" s="177">
        <v>1.0840000000000001</v>
      </c>
      <c r="AA217" s="177"/>
      <c r="AB217" s="177">
        <v>3.02</v>
      </c>
      <c r="AC217" s="177"/>
      <c r="AD217" s="177">
        <v>1.3919999999999999</v>
      </c>
      <c r="AE217" s="177"/>
      <c r="AF217" s="177">
        <v>2</v>
      </c>
      <c r="AG217" s="177">
        <v>1.5265758951084216</v>
      </c>
      <c r="AH217" s="177">
        <v>1.431</v>
      </c>
      <c r="AI217" s="177">
        <v>1.9990000000000001</v>
      </c>
      <c r="AJ217" s="177">
        <v>1.9750000000000001</v>
      </c>
      <c r="AK217" s="177">
        <v>11.753</v>
      </c>
      <c r="AL217" s="177"/>
      <c r="AM217" s="177">
        <v>0.34829504401509093</v>
      </c>
      <c r="AN217" s="177">
        <v>0.379</v>
      </c>
      <c r="AO217" s="177">
        <v>0.29599999999999999</v>
      </c>
      <c r="AP217" s="177"/>
      <c r="AQ217" s="177">
        <v>0.32300000000000001</v>
      </c>
      <c r="AR217" s="177">
        <v>0.505</v>
      </c>
      <c r="AS217" s="177"/>
      <c r="AT217" s="177">
        <v>2.3889999999999998</v>
      </c>
      <c r="AU217" s="177">
        <v>0.5</v>
      </c>
      <c r="AV217" s="177">
        <v>0.86</v>
      </c>
      <c r="AW217" s="177">
        <v>1.2729999999999999</v>
      </c>
      <c r="AX217" s="177">
        <v>1.9970000000000001</v>
      </c>
      <c r="AY217" s="177">
        <v>0.69599999999999995</v>
      </c>
      <c r="AZ217" s="177">
        <v>1.171</v>
      </c>
      <c r="BA217" s="177">
        <v>0.873</v>
      </c>
      <c r="BB217" s="177">
        <v>0.191</v>
      </c>
      <c r="BC217" s="177">
        <v>0.40500000000000003</v>
      </c>
      <c r="BD217" s="177">
        <v>1</v>
      </c>
      <c r="BE217" s="177"/>
      <c r="BF217" s="177">
        <v>1.74</v>
      </c>
      <c r="BG217" s="177"/>
      <c r="BH217" s="177">
        <v>1.393</v>
      </c>
      <c r="BI217" s="177">
        <v>0.63300000000000001</v>
      </c>
      <c r="BJ217" s="177"/>
      <c r="BK217" s="177">
        <v>0.23599999999999999</v>
      </c>
      <c r="BL217" s="177"/>
      <c r="BM217" s="177">
        <v>1.073</v>
      </c>
      <c r="BN217" s="177">
        <v>3.1880000000000002</v>
      </c>
      <c r="BO217" s="177">
        <v>2.85</v>
      </c>
      <c r="BP217" s="177"/>
      <c r="BQ217" s="177">
        <v>0.38500000000000001</v>
      </c>
      <c r="BR217" s="177">
        <v>1.167</v>
      </c>
      <c r="BS217" s="177"/>
      <c r="BT217" s="177">
        <v>1.403</v>
      </c>
      <c r="BU217" s="177">
        <v>0.08</v>
      </c>
      <c r="BV217" s="177">
        <v>0.625</v>
      </c>
      <c r="BW217" s="177">
        <v>0.55157727568035808</v>
      </c>
      <c r="BX217" s="177">
        <v>0.55200000000000005</v>
      </c>
      <c r="BY217" s="177"/>
      <c r="BZ217" s="177"/>
      <c r="CA217" s="177">
        <v>0.217</v>
      </c>
      <c r="CB217" s="177">
        <v>0.67007804593684983</v>
      </c>
      <c r="CC217" s="177"/>
      <c r="CD217" s="177">
        <v>0.67700000000000005</v>
      </c>
      <c r="CE217" s="177">
        <v>1.1240000000000001</v>
      </c>
      <c r="CF217" s="177">
        <v>3.0950000000000002</v>
      </c>
      <c r="CG217" s="177"/>
      <c r="CH217" s="177"/>
      <c r="CI217" s="177">
        <v>2.1360000000000001</v>
      </c>
      <c r="CJ217" s="177">
        <v>0.377</v>
      </c>
      <c r="CK217" s="177">
        <v>1.3340000000000001</v>
      </c>
      <c r="CL217" s="177">
        <v>0.56999999999999995</v>
      </c>
      <c r="CM217" s="177">
        <v>1.1214322721777676</v>
      </c>
      <c r="CN217" s="177">
        <v>1.385</v>
      </c>
      <c r="CO217" s="177"/>
      <c r="CP217" s="177">
        <v>0.16</v>
      </c>
      <c r="CQ217" s="177">
        <v>1.99</v>
      </c>
      <c r="CR217" s="177">
        <v>102.241</v>
      </c>
      <c r="CS217" s="177">
        <v>1.1140000000000001</v>
      </c>
      <c r="CT217" s="177">
        <v>1</v>
      </c>
      <c r="CU217" s="177">
        <v>2.5</v>
      </c>
      <c r="CV217" s="177"/>
      <c r="CW217" s="177">
        <v>0.32600000000000001</v>
      </c>
      <c r="CX217" s="177">
        <v>1.5649999999999999</v>
      </c>
      <c r="CY217" s="177">
        <v>1.2909999999999999</v>
      </c>
      <c r="CZ217" s="22"/>
      <c r="DA217" s="22"/>
    </row>
    <row r="218" spans="1:105" s="10" customFormat="1" x14ac:dyDescent="0.2">
      <c r="A218" s="1" t="s">
        <v>152</v>
      </c>
      <c r="B218" s="9"/>
      <c r="C218" s="211"/>
      <c r="D218" s="177"/>
      <c r="E218" s="177">
        <v>0.34100000000000003</v>
      </c>
      <c r="F218" s="177">
        <v>1.9610000000000001</v>
      </c>
      <c r="G218" s="177">
        <v>690.62699999999995</v>
      </c>
      <c r="H218" s="177">
        <v>2.5</v>
      </c>
      <c r="I218" s="177">
        <v>1.181</v>
      </c>
      <c r="J218" s="177">
        <v>0.81299999999999994</v>
      </c>
      <c r="K218" s="177">
        <v>0.75</v>
      </c>
      <c r="L218" s="177">
        <v>0.5</v>
      </c>
      <c r="M218" s="177">
        <v>1.994</v>
      </c>
      <c r="N218" s="177">
        <v>1</v>
      </c>
      <c r="O218" s="177">
        <v>1.595</v>
      </c>
      <c r="P218" s="177">
        <v>1</v>
      </c>
      <c r="Q218" s="177"/>
      <c r="R218" s="177">
        <v>445.49</v>
      </c>
      <c r="S218" s="177">
        <v>0.41</v>
      </c>
      <c r="T218" s="177">
        <v>0.161</v>
      </c>
      <c r="U218" s="177">
        <v>3.0659999999999998</v>
      </c>
      <c r="V218" s="177">
        <v>0.752</v>
      </c>
      <c r="W218" s="177">
        <v>1.7210000000000001</v>
      </c>
      <c r="X218" s="177">
        <v>1.4079999999999999</v>
      </c>
      <c r="Y218" s="177">
        <v>0.73299999999999998</v>
      </c>
      <c r="Z218" s="177">
        <v>3</v>
      </c>
      <c r="AA218" s="177"/>
      <c r="AB218" s="177">
        <v>0.71099999999999997</v>
      </c>
      <c r="AC218" s="177"/>
      <c r="AD218" s="177">
        <v>0.65100000000000002</v>
      </c>
      <c r="AE218" s="177"/>
      <c r="AF218" s="177">
        <v>1</v>
      </c>
      <c r="AG218" s="177">
        <v>1.3679173047473199</v>
      </c>
      <c r="AH218" s="177">
        <v>1.3680000000000001</v>
      </c>
      <c r="AI218" s="177"/>
      <c r="AJ218" s="177">
        <v>1.349</v>
      </c>
      <c r="AK218" s="177">
        <v>0.84499999999999997</v>
      </c>
      <c r="AL218" s="177">
        <v>2.5000000000000001E-2</v>
      </c>
      <c r="AM218" s="177">
        <v>0.53798598663223451</v>
      </c>
      <c r="AN218" s="177">
        <v>0.73699999999999999</v>
      </c>
      <c r="AO218" s="177">
        <v>0.30299999999999999</v>
      </c>
      <c r="AP218" s="177"/>
      <c r="AQ218" s="177"/>
      <c r="AR218" s="177">
        <v>0.36</v>
      </c>
      <c r="AS218" s="177"/>
      <c r="AT218" s="177">
        <v>2.0630000000000002</v>
      </c>
      <c r="AU218" s="177">
        <v>3.5</v>
      </c>
      <c r="AV218" s="177">
        <v>0.38</v>
      </c>
      <c r="AW218" s="177">
        <v>1.7549999999999999</v>
      </c>
      <c r="AX218" s="177">
        <v>8</v>
      </c>
      <c r="AY218" s="177">
        <v>1.841</v>
      </c>
      <c r="AZ218" s="177">
        <v>2.891</v>
      </c>
      <c r="BA218" s="177">
        <v>1.1220000000000001</v>
      </c>
      <c r="BB218" s="177">
        <v>0.17899999999999999</v>
      </c>
      <c r="BC218" s="177">
        <v>0.47399999999999998</v>
      </c>
      <c r="BD218" s="177">
        <v>1.649</v>
      </c>
      <c r="BE218" s="177">
        <v>2E-3</v>
      </c>
      <c r="BF218" s="177">
        <v>2.177</v>
      </c>
      <c r="BG218" s="177"/>
      <c r="BH218" s="177">
        <v>3.1640000000000001</v>
      </c>
      <c r="BI218" s="177">
        <v>0.75</v>
      </c>
      <c r="BJ218" s="177"/>
      <c r="BK218" s="177">
        <v>1.3169999999999999</v>
      </c>
      <c r="BL218" s="177"/>
      <c r="BM218" s="177">
        <v>1.161</v>
      </c>
      <c r="BN218" s="177">
        <v>3.9630000000000001</v>
      </c>
      <c r="BO218" s="177"/>
      <c r="BP218" s="177">
        <v>0.25</v>
      </c>
      <c r="BQ218" s="177">
        <v>0.30099999999999999</v>
      </c>
      <c r="BR218" s="177">
        <v>1.2509999999999999</v>
      </c>
      <c r="BS218" s="177"/>
      <c r="BT218" s="177">
        <v>0.57299999999999995</v>
      </c>
      <c r="BU218" s="177"/>
      <c r="BV218" s="177">
        <v>0.41499999999999998</v>
      </c>
      <c r="BW218" s="177">
        <v>1.4464085707328949</v>
      </c>
      <c r="BX218" s="177">
        <v>1.466</v>
      </c>
      <c r="BY218" s="177">
        <v>1.3320000000000001</v>
      </c>
      <c r="BZ218" s="177"/>
      <c r="CA218" s="177">
        <v>1.048</v>
      </c>
      <c r="CB218" s="177">
        <v>0.79229187064064899</v>
      </c>
      <c r="CC218" s="177"/>
      <c r="CD218" s="177">
        <v>2.3410000000000002</v>
      </c>
      <c r="CE218" s="177">
        <v>1.329</v>
      </c>
      <c r="CF218" s="177">
        <v>5.2859999999999996</v>
      </c>
      <c r="CG218" s="177">
        <v>1</v>
      </c>
      <c r="CH218" s="177">
        <v>1.1659999999999999</v>
      </c>
      <c r="CI218" s="177"/>
      <c r="CJ218" s="177">
        <v>0.61399999999999999</v>
      </c>
      <c r="CK218" s="177">
        <v>0.25</v>
      </c>
      <c r="CL218" s="177">
        <v>0.46600000000000003</v>
      </c>
      <c r="CM218" s="177">
        <v>2.3648505405978373</v>
      </c>
      <c r="CN218" s="177">
        <v>1.238</v>
      </c>
      <c r="CO218" s="177"/>
      <c r="CP218" s="177">
        <v>5.867</v>
      </c>
      <c r="CQ218" s="177">
        <v>0.74399999999999999</v>
      </c>
      <c r="CR218" s="177">
        <v>39.523000000000003</v>
      </c>
      <c r="CS218" s="177">
        <v>3.8490000000000002</v>
      </c>
      <c r="CT218" s="177">
        <v>1</v>
      </c>
      <c r="CU218" s="177"/>
      <c r="CV218" s="177"/>
      <c r="CW218" s="177">
        <v>2E-3</v>
      </c>
      <c r="CX218" s="177">
        <v>0.5</v>
      </c>
      <c r="CY218" s="177">
        <v>1.1519999999999999</v>
      </c>
      <c r="CZ218" s="22"/>
      <c r="DA218" s="22"/>
    </row>
    <row r="219" spans="1:105" s="10" customFormat="1" x14ac:dyDescent="0.2">
      <c r="A219" s="1" t="s">
        <v>153</v>
      </c>
      <c r="B219" s="9"/>
      <c r="C219" s="211"/>
      <c r="D219" s="177">
        <v>0.114</v>
      </c>
      <c r="E219" s="177">
        <v>0.94199999999999995</v>
      </c>
      <c r="F219" s="177">
        <v>1.2569999999999999</v>
      </c>
      <c r="G219" s="177">
        <v>66.055999999999997</v>
      </c>
      <c r="H219" s="177">
        <v>0.441</v>
      </c>
      <c r="I219" s="177">
        <v>0.93300000000000005</v>
      </c>
      <c r="J219" s="177">
        <v>0.56000000000000005</v>
      </c>
      <c r="K219" s="177">
        <v>0.83299999999999996</v>
      </c>
      <c r="L219" s="177">
        <v>0.627</v>
      </c>
      <c r="M219" s="177">
        <v>1.0649999999999999</v>
      </c>
      <c r="N219" s="177"/>
      <c r="O219" s="177">
        <v>1.954</v>
      </c>
      <c r="P219" s="177">
        <v>1.597</v>
      </c>
      <c r="Q219" s="177">
        <v>5.8999999999999997E-2</v>
      </c>
      <c r="R219" s="177">
        <v>194.21299999999999</v>
      </c>
      <c r="S219" s="177">
        <v>0.60899999999999999</v>
      </c>
      <c r="T219" s="177">
        <v>0.51800000000000002</v>
      </c>
      <c r="U219" s="177">
        <v>5.9210000000000003</v>
      </c>
      <c r="V219" s="177">
        <v>573.428</v>
      </c>
      <c r="W219" s="177">
        <v>2.5329999999999999</v>
      </c>
      <c r="X219" s="177">
        <v>0.93300000000000005</v>
      </c>
      <c r="Y219" s="177"/>
      <c r="Z219" s="177">
        <v>1.296</v>
      </c>
      <c r="AA219" s="177">
        <v>1</v>
      </c>
      <c r="AB219" s="177">
        <v>2.391</v>
      </c>
      <c r="AC219" s="177"/>
      <c r="AD219" s="177">
        <v>0.73299999999999998</v>
      </c>
      <c r="AE219" s="177">
        <v>0.67300000000000004</v>
      </c>
      <c r="AF219" s="177">
        <v>4.1929999999999996</v>
      </c>
      <c r="AG219" s="177">
        <v>1.5212519187955036</v>
      </c>
      <c r="AH219" s="177">
        <v>0.33300000000000002</v>
      </c>
      <c r="AI219" s="177">
        <v>1.9159999999999999</v>
      </c>
      <c r="AJ219" s="177">
        <v>3.3130000000000002</v>
      </c>
      <c r="AK219" s="177">
        <v>88.448999999999998</v>
      </c>
      <c r="AL219" s="177">
        <v>4.0000000000000001E-3</v>
      </c>
      <c r="AM219" s="177">
        <v>0.48791675607273532</v>
      </c>
      <c r="AN219" s="177">
        <v>0.54900000000000004</v>
      </c>
      <c r="AO219" s="177">
        <v>0.36399999999999999</v>
      </c>
      <c r="AP219" s="177"/>
      <c r="AQ219" s="177">
        <v>3.3620000000000001</v>
      </c>
      <c r="AR219" s="177">
        <v>0.52100000000000002</v>
      </c>
      <c r="AS219" s="177"/>
      <c r="AT219" s="177">
        <v>3.843</v>
      </c>
      <c r="AU219" s="177">
        <v>2.1309999999999998</v>
      </c>
      <c r="AV219" s="177">
        <v>0.95099999999999996</v>
      </c>
      <c r="AW219" s="177">
        <v>1.133</v>
      </c>
      <c r="AX219" s="177">
        <v>401.363</v>
      </c>
      <c r="AY219" s="177">
        <v>1.349</v>
      </c>
      <c r="AZ219" s="177">
        <v>0.90500000000000003</v>
      </c>
      <c r="BA219" s="177">
        <v>1.7729999999999999</v>
      </c>
      <c r="BB219" s="177">
        <v>0.11799999999999999</v>
      </c>
      <c r="BC219" s="177">
        <v>0.88400000000000001</v>
      </c>
      <c r="BD219" s="177">
        <v>1.4970000000000001</v>
      </c>
      <c r="BE219" s="177">
        <v>5.0000000000000001E-3</v>
      </c>
      <c r="BF219" s="177">
        <v>1.264</v>
      </c>
      <c r="BG219" s="177"/>
      <c r="BH219" s="177">
        <v>0.75900000000000001</v>
      </c>
      <c r="BI219" s="177">
        <v>3.3490000000000002</v>
      </c>
      <c r="BJ219" s="177"/>
      <c r="BK219" s="177">
        <v>0.70299999999999996</v>
      </c>
      <c r="BL219" s="177"/>
      <c r="BM219" s="177">
        <v>0.91700000000000004</v>
      </c>
      <c r="BN219" s="177">
        <v>2530.6379999999999</v>
      </c>
      <c r="BO219" s="177">
        <v>1.1499999999999999</v>
      </c>
      <c r="BP219" s="177">
        <v>1.4999999999999999E-2</v>
      </c>
      <c r="BQ219" s="177">
        <v>0.53500000000000003</v>
      </c>
      <c r="BR219" s="177">
        <v>1.653</v>
      </c>
      <c r="BS219" s="177"/>
      <c r="BT219" s="177">
        <v>2.9420000000000002</v>
      </c>
      <c r="BU219" s="177">
        <v>1.6930000000000001</v>
      </c>
      <c r="BV219" s="177">
        <v>1.111</v>
      </c>
      <c r="BW219" s="177">
        <v>1.3393004735820329</v>
      </c>
      <c r="BX219" s="177">
        <v>1.042</v>
      </c>
      <c r="BY219" s="177">
        <v>1.129</v>
      </c>
      <c r="BZ219" s="177">
        <v>3.782</v>
      </c>
      <c r="CA219" s="177"/>
      <c r="CB219" s="177">
        <v>0.80905015062571284</v>
      </c>
      <c r="CC219" s="177"/>
      <c r="CD219" s="177">
        <v>1.06</v>
      </c>
      <c r="CE219" s="177">
        <v>1.0229999999999999</v>
      </c>
      <c r="CF219" s="177">
        <v>0.71399999999999997</v>
      </c>
      <c r="CG219" s="177">
        <v>2.9020000000000001</v>
      </c>
      <c r="CH219" s="177">
        <v>0.56899999999999995</v>
      </c>
      <c r="CI219" s="177">
        <v>1.377</v>
      </c>
      <c r="CJ219" s="177">
        <v>0.57099999999999995</v>
      </c>
      <c r="CK219" s="177">
        <v>1.081</v>
      </c>
      <c r="CL219" s="177">
        <v>0.84899999999999998</v>
      </c>
      <c r="CM219" s="177">
        <v>0.69692076062036146</v>
      </c>
      <c r="CN219" s="177">
        <v>1.2629999999999999</v>
      </c>
      <c r="CO219" s="177">
        <v>8.1820000000000004</v>
      </c>
      <c r="CP219" s="177">
        <v>0.253</v>
      </c>
      <c r="CQ219" s="177">
        <v>1.079</v>
      </c>
      <c r="CR219" s="177">
        <v>87.046999999999997</v>
      </c>
      <c r="CS219" s="177">
        <v>1.28</v>
      </c>
      <c r="CT219" s="177">
        <v>1</v>
      </c>
      <c r="CU219" s="177">
        <v>52.256999999999998</v>
      </c>
      <c r="CV219" s="177">
        <v>0.71499999999999997</v>
      </c>
      <c r="CW219" s="177">
        <v>1.4999999999999999E-2</v>
      </c>
      <c r="CX219" s="177">
        <v>0.90900000000000003</v>
      </c>
      <c r="CY219" s="177">
        <v>1.6220000000000001</v>
      </c>
      <c r="CZ219" s="22"/>
      <c r="DA219" s="22"/>
    </row>
    <row r="220" spans="1:105" x14ac:dyDescent="0.2"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</row>
  </sheetData>
  <customSheetViews>
    <customSheetView guid="{9150291E-A5B9-486C-A21A-AEA47D3C02DB}" showRuler="0" topLeftCell="A43">
      <selection activeCell="A55" sqref="A55"/>
      <pageMargins left="0.75" right="0.75" top="1" bottom="1" header="0.5" footer="0.5"/>
      <headerFooter alignWithMargins="0"/>
    </customSheetView>
    <customSheetView guid="{34D1CF11-6AE5-456B-9206-EB2DB20D312F}" showRuler="0" topLeftCell="CS1">
      <selection activeCell="DB16" sqref="DB16:DB445"/>
      <pageMargins left="0.75" right="0.75" top="1" bottom="1" header="0.5" footer="0.5"/>
      <headerFooter alignWithMargins="0"/>
    </customSheetView>
  </customSheetViews>
  <phoneticPr fontId="8" type="noConversion"/>
  <pageMargins left="0.75" right="0.75" top="1" bottom="1" header="0.5" footer="0.5"/>
  <pageSetup scale="10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14"/>
  <sheetViews>
    <sheetView zoomScale="80" zoomScaleNormal="80" workbookViewId="0">
      <pane xSplit="3" ySplit="1" topLeftCell="D762" activePane="bottomRight" state="frozen"/>
      <selection pane="topRight" activeCell="D1" sqref="D1"/>
      <selection pane="bottomLeft" activeCell="A2" sqref="A2"/>
      <selection pane="bottomRight" activeCell="D772" sqref="D772"/>
    </sheetView>
  </sheetViews>
  <sheetFormatPr defaultRowHeight="12.75" x14ac:dyDescent="0.2"/>
  <cols>
    <col min="1" max="1" width="44.42578125" style="69" bestFit="1" customWidth="1"/>
    <col min="2" max="2" width="47.28515625" style="69" customWidth="1"/>
    <col min="3" max="3" width="13.85546875" style="69" customWidth="1"/>
    <col min="4" max="6" width="15.42578125" style="224" customWidth="1"/>
    <col min="7" max="7" width="14" style="224" customWidth="1"/>
    <col min="8" max="14" width="14" style="188" customWidth="1"/>
    <col min="15" max="15" width="17" style="188" customWidth="1"/>
    <col min="16" max="20" width="17" style="263" customWidth="1"/>
    <col min="21" max="23" width="14" style="188" customWidth="1"/>
    <col min="24" max="42" width="12.85546875" style="188" customWidth="1"/>
    <col min="43" max="43" width="12.85546875" style="225" customWidth="1"/>
    <col min="44" max="16384" width="9.140625" style="71"/>
  </cols>
  <sheetData>
    <row r="1" spans="1:57" ht="60.75" customHeight="1" x14ac:dyDescent="0.2">
      <c r="A1" s="213" t="s">
        <v>660</v>
      </c>
      <c r="B1" s="69" t="s">
        <v>344</v>
      </c>
      <c r="C1" s="69" t="s">
        <v>343</v>
      </c>
      <c r="D1" s="219" t="s">
        <v>348</v>
      </c>
      <c r="E1" s="219" t="s">
        <v>304</v>
      </c>
      <c r="F1" s="220" t="s">
        <v>241</v>
      </c>
      <c r="G1" s="219" t="s">
        <v>349</v>
      </c>
      <c r="H1" s="221" t="s">
        <v>350</v>
      </c>
      <c r="I1" s="221" t="s">
        <v>351</v>
      </c>
      <c r="J1" s="221" t="s">
        <v>87</v>
      </c>
      <c r="K1" s="221" t="s">
        <v>352</v>
      </c>
      <c r="L1" s="222" t="s">
        <v>655</v>
      </c>
      <c r="M1" s="222" t="s">
        <v>678</v>
      </c>
      <c r="N1" s="221" t="s">
        <v>680</v>
      </c>
      <c r="O1" s="221" t="s">
        <v>681</v>
      </c>
      <c r="P1" s="261" t="s">
        <v>345</v>
      </c>
      <c r="Q1" s="265" t="s">
        <v>353</v>
      </c>
      <c r="R1" s="265" t="s">
        <v>656</v>
      </c>
      <c r="S1" s="265" t="s">
        <v>679</v>
      </c>
      <c r="T1" s="261" t="s">
        <v>682</v>
      </c>
      <c r="U1" s="221" t="s">
        <v>683</v>
      </c>
      <c r="V1" s="221" t="s">
        <v>346</v>
      </c>
      <c r="W1" s="221" t="s">
        <v>354</v>
      </c>
      <c r="X1" s="217" t="s">
        <v>684</v>
      </c>
      <c r="Y1" s="217" t="s">
        <v>685</v>
      </c>
      <c r="Z1" s="217" t="s">
        <v>686</v>
      </c>
      <c r="AA1" s="217" t="s">
        <v>687</v>
      </c>
      <c r="AB1" s="217" t="s">
        <v>176</v>
      </c>
      <c r="AC1" s="217" t="s">
        <v>93</v>
      </c>
      <c r="AD1" s="217" t="s">
        <v>99</v>
      </c>
      <c r="AE1" s="217" t="s">
        <v>688</v>
      </c>
      <c r="AF1" s="223" t="s">
        <v>97</v>
      </c>
      <c r="AG1" s="217" t="s">
        <v>98</v>
      </c>
      <c r="AH1" s="217" t="s">
        <v>63</v>
      </c>
      <c r="AI1" s="217" t="s">
        <v>64</v>
      </c>
      <c r="AJ1" s="217" t="s">
        <v>65</v>
      </c>
      <c r="AK1" s="217" t="s">
        <v>66</v>
      </c>
      <c r="AL1" s="217" t="s">
        <v>67</v>
      </c>
      <c r="AM1" s="217" t="s">
        <v>68</v>
      </c>
      <c r="AN1" s="217" t="s">
        <v>69</v>
      </c>
      <c r="AO1" s="217" t="s">
        <v>70</v>
      </c>
      <c r="AP1" s="217" t="s">
        <v>657</v>
      </c>
      <c r="AQ1" s="219" t="s">
        <v>71</v>
      </c>
      <c r="AR1" s="71" t="s">
        <v>72</v>
      </c>
      <c r="AS1" s="71" t="s">
        <v>73</v>
      </c>
      <c r="AT1" s="71" t="s">
        <v>74</v>
      </c>
      <c r="AU1" s="71" t="s">
        <v>75</v>
      </c>
      <c r="AV1" s="71" t="s">
        <v>76</v>
      </c>
      <c r="AW1" s="71" t="s">
        <v>77</v>
      </c>
      <c r="AX1" s="71" t="s">
        <v>78</v>
      </c>
      <c r="AY1" s="71" t="s">
        <v>79</v>
      </c>
      <c r="AZ1" s="71" t="s">
        <v>80</v>
      </c>
      <c r="BA1" s="71" t="s">
        <v>81</v>
      </c>
    </row>
    <row r="2" spans="1:57" ht="15" customHeight="1" x14ac:dyDescent="0.2">
      <c r="A2" s="71" t="s">
        <v>317</v>
      </c>
      <c r="B2" s="71" t="s">
        <v>317</v>
      </c>
      <c r="C2" s="69">
        <v>2002</v>
      </c>
      <c r="D2" s="218">
        <f>HLOOKUP($B2,data02,data0211!D$900,FALSE)</f>
        <v>69369989.030000001</v>
      </c>
      <c r="E2" s="218">
        <f>HLOOKUP($B2,data02,data0211!E$900,FALSE)</f>
        <v>-32471812.18</v>
      </c>
      <c r="F2" s="218">
        <f>HLOOKUP($B2,data02,data0211!F$900,FALSE)</f>
        <v>2595572.2400000002</v>
      </c>
      <c r="G2" s="218">
        <f>HLOOKUP($B2,data02,data0211!G$900,FALSE)</f>
        <v>0</v>
      </c>
      <c r="H2" s="218">
        <f>HLOOKUP($B2,data02,data0211!H$900,FALSE)</f>
        <v>5416074.7799999993</v>
      </c>
      <c r="I2" s="218">
        <f>HLOOKUP($B2,data02,data0211!I$900,FALSE)</f>
        <v>1557108.22</v>
      </c>
      <c r="J2" s="218">
        <f>HLOOKUP($B2,data02,data0211!J$900,FALSE)</f>
        <v>11372</v>
      </c>
      <c r="K2" s="218">
        <f>HLOOKUP($B2,data02,data0211!K$900,FALSE)</f>
        <v>10378</v>
      </c>
      <c r="L2" s="218">
        <f>HLOOKUP($B2,data02,data0211!L$900,FALSE)</f>
        <v>992</v>
      </c>
      <c r="M2" s="218">
        <f>HLOOKUP($B2,data02,data0211!M$900,FALSE)</f>
        <v>2</v>
      </c>
      <c r="N2" s="218">
        <f>HLOOKUP($B2,data02,data0211!N$900,FALSE)</f>
        <v>8</v>
      </c>
      <c r="O2" s="218">
        <f>HLOOKUP($B2,data02,data0211!O$900,FALSE)</f>
        <v>0</v>
      </c>
      <c r="P2" s="218">
        <f>HLOOKUP($B2,data02,data0211!P$900,FALSE)</f>
        <v>92650990.900000006</v>
      </c>
      <c r="Q2" s="218">
        <f>HLOOKUP($B2,data02,data0211!Q$900,FALSE)</f>
        <v>40340400</v>
      </c>
      <c r="R2" s="218">
        <f>HLOOKUP($B2,data02,data0211!R$900,FALSE)</f>
        <v>27015400.199999999</v>
      </c>
      <c r="S2" s="218">
        <f>HLOOKUP($B2,data02,data0211!S$900,FALSE)</f>
        <v>25041489.600000001</v>
      </c>
      <c r="T2" s="218">
        <f>HLOOKUP($B2,data02,data0211!T$900,FALSE)</f>
        <v>253701.1</v>
      </c>
      <c r="U2" s="218">
        <f>HLOOKUP($B2,data02,data0211!U$900,FALSE)</f>
        <v>0</v>
      </c>
      <c r="V2" s="218">
        <f>HLOOKUP($B2,data02,data0211!V$900,FALSE)</f>
        <v>86690.2</v>
      </c>
      <c r="W2" s="218">
        <f>HLOOKUP($B2,data02,data0211!W$900,FALSE)</f>
        <v>0</v>
      </c>
      <c r="X2" s="218">
        <f>HLOOKUP($B2,data02,data0211!X$900,FALSE)</f>
        <v>35831.1</v>
      </c>
      <c r="Y2" s="218">
        <f>HLOOKUP($B2,data02,data0211!Y$900,FALSE)</f>
        <v>50133</v>
      </c>
      <c r="Z2" s="218">
        <f>HLOOKUP($B2,data02,data0211!Z$900,FALSE)</f>
        <v>726.1</v>
      </c>
      <c r="AA2" s="218">
        <f>HLOOKUP($B2,data02,data0211!AA$900,FALSE)</f>
        <v>0</v>
      </c>
      <c r="AB2" s="218">
        <f>HLOOKUP($B2,data02,data0211!AB$900,FALSE)</f>
        <v>6308223.4299999997</v>
      </c>
      <c r="AC2" s="218">
        <f>HLOOKUP($B2,data02,data0211!AC$900,FALSE)</f>
        <v>4107633.7</v>
      </c>
      <c r="AD2" s="218">
        <f>HLOOKUP($B2,data02,data0211!AD$900,FALSE)</f>
        <v>1505137.21</v>
      </c>
      <c r="AE2" s="218">
        <f>HLOOKUP($B2,data02,data0211!AE$900,FALSE)</f>
        <v>687769.57</v>
      </c>
      <c r="AF2" s="218">
        <f>HLOOKUP($B2,data02,data0211!AF$900,FALSE)</f>
        <v>7682.95</v>
      </c>
      <c r="AG2" s="218">
        <f>HLOOKUP($B2,data02,data0211!AG$900,FALSE)</f>
        <v>0</v>
      </c>
      <c r="AH2" s="218">
        <f>HLOOKUP($B2,data02,data0211!AH$900,FALSE)</f>
        <v>13600</v>
      </c>
      <c r="AI2" s="218">
        <f>HLOOKUP($B2,data02,data0211!AI$900,FALSE)</f>
        <v>12987</v>
      </c>
      <c r="AJ2" s="218">
        <f>HLOOKUP($B2,data02,data0211!AJ$900,FALSE)</f>
        <v>613</v>
      </c>
      <c r="AK2" s="218">
        <f>HLOOKUP($B2,data02,data0211!AK$900,FALSE)</f>
        <v>18347</v>
      </c>
      <c r="AL2" s="218">
        <f>HLOOKUP($B2,data02,data0211!AL$900,FALSE)</f>
        <v>4090</v>
      </c>
      <c r="AM2" s="218">
        <f>HLOOKUP($B2,data02,data0211!AM$900,FALSE)</f>
        <v>3603</v>
      </c>
      <c r="AN2" s="218">
        <f>HLOOKUP($B2,data02,data0211!AN$900,FALSE)</f>
        <v>47365</v>
      </c>
      <c r="AO2" s="218">
        <f>HLOOKUP($B2,data02,data0211!AO$900,FALSE)</f>
        <v>35439</v>
      </c>
      <c r="AP2" s="218">
        <f>HLOOKUP($B2,data02,data0211!AP$900,FALSE)</f>
        <v>47365</v>
      </c>
      <c r="AQ2" s="218">
        <f>HLOOKUP($B2,data02,data0211!AQ$900,FALSE)</f>
        <v>33115</v>
      </c>
      <c r="AR2" s="218">
        <f>HLOOKUP($B2,data02,data0211!AR$900,FALSE)</f>
        <v>1828.7</v>
      </c>
      <c r="AS2" s="218">
        <f>HLOOKUP($B2,data02,data0211!AS$900,FALSE)</f>
        <v>1827.6</v>
      </c>
      <c r="AT2" s="218">
        <f>HLOOKUP($B2,data02,data0211!AT$900,FALSE)</f>
        <v>1.1000000000000001</v>
      </c>
      <c r="AU2" s="218">
        <f>HLOOKUP($B2,data02,data0211!AU$900,FALSE)</f>
        <v>0</v>
      </c>
      <c r="AV2" s="218">
        <f>HLOOKUP($B2,data02,data0211!AV$900,FALSE)</f>
        <v>0</v>
      </c>
      <c r="AW2" s="218">
        <f>HLOOKUP($B2,data02,data0211!AW$900,FALSE)</f>
        <v>0</v>
      </c>
      <c r="AX2" s="218">
        <f>HLOOKUP($B2,data02,data0211!AX$900,FALSE)</f>
        <v>0</v>
      </c>
      <c r="AY2" s="218">
        <f>HLOOKUP($B2,data02,data0211!AY$900,FALSE)</f>
        <v>0</v>
      </c>
      <c r="AZ2" s="218">
        <f>HLOOKUP($B2,data02,data0211!AZ$900,FALSE)</f>
        <v>4559</v>
      </c>
      <c r="BA2" s="218">
        <f>HLOOKUP($B2,data02,data0211!BA$900,FALSE)</f>
        <v>0</v>
      </c>
      <c r="BB2" s="218"/>
      <c r="BC2" s="218"/>
      <c r="BD2" s="218"/>
      <c r="BE2" s="218"/>
    </row>
    <row r="3" spans="1:57" ht="15" customHeight="1" x14ac:dyDescent="0.2">
      <c r="A3" s="71" t="s">
        <v>317</v>
      </c>
      <c r="B3" s="71" t="s">
        <v>317</v>
      </c>
      <c r="C3" s="69">
        <v>2003</v>
      </c>
      <c r="D3" s="218">
        <f>HLOOKUP($B3,data03,data0211!D$900,FALSE)</f>
        <v>76630245.390000001</v>
      </c>
      <c r="E3" s="218">
        <f>HLOOKUP($B3,data03,data0211!E$900,FALSE)</f>
        <v>-34610307.890000001</v>
      </c>
      <c r="F3" s="218">
        <f>HLOOKUP($B3,data03,data0211!F$900,FALSE)</f>
        <v>0</v>
      </c>
      <c r="G3" s="218">
        <f>HLOOKUP($B3,data03,data0211!G$900,FALSE)</f>
        <v>0</v>
      </c>
      <c r="H3" s="218">
        <f>HLOOKUP($B3,data03,data0211!H$900,FALSE)</f>
        <v>6650158.6700000009</v>
      </c>
      <c r="I3" s="218">
        <f>HLOOKUP($B3,data03,data0211!I$900,FALSE)</f>
        <v>971091.99</v>
      </c>
      <c r="J3" s="218">
        <f>HLOOKUP($B3,data03,data0211!J$900,FALSE)</f>
        <v>11467</v>
      </c>
      <c r="K3" s="218">
        <f>HLOOKUP($B3,data03,data0211!K$900,FALSE)</f>
        <v>10459</v>
      </c>
      <c r="L3" s="218">
        <f>HLOOKUP($B3,data03,data0211!L$900,FALSE)</f>
        <v>1006</v>
      </c>
      <c r="M3" s="218">
        <f>HLOOKUP($B3,data03,data0211!M$900,FALSE)</f>
        <v>2</v>
      </c>
      <c r="N3" s="218">
        <f>HLOOKUP($B3,data03,data0211!N$900,FALSE)</f>
        <v>8</v>
      </c>
      <c r="O3" s="218">
        <f>HLOOKUP($B3,data03,data0211!O$900,FALSE)</f>
        <v>0</v>
      </c>
      <c r="P3" s="218">
        <f>HLOOKUP($B3,data03,data0211!P$900,FALSE)</f>
        <v>411268868.19999999</v>
      </c>
      <c r="Q3" s="218">
        <f>HLOOKUP($B3,data03,data0211!Q$900,FALSE)</f>
        <v>224343737.19999999</v>
      </c>
      <c r="R3" s="218">
        <f>HLOOKUP($B3,data03,data0211!R$900,FALSE)</f>
        <v>101245046.2</v>
      </c>
      <c r="S3" s="218">
        <f>HLOOKUP($B3,data03,data0211!S$900,FALSE)</f>
        <v>85334125.099999994</v>
      </c>
      <c r="T3" s="218">
        <f>HLOOKUP($B3,data03,data0211!T$900,FALSE)</f>
        <v>345959.7</v>
      </c>
      <c r="U3" s="218">
        <f>HLOOKUP($B3,data03,data0211!U$900,FALSE)</f>
        <v>0</v>
      </c>
      <c r="V3" s="218">
        <f>HLOOKUP($B3,data03,data0211!V$900,FALSE)</f>
        <v>202816.1</v>
      </c>
      <c r="W3" s="218">
        <f>HLOOKUP($B3,data03,data0211!W$900,FALSE)</f>
        <v>0</v>
      </c>
      <c r="X3" s="218">
        <f>HLOOKUP($B3,data03,data0211!X$900,FALSE)</f>
        <v>115315.3</v>
      </c>
      <c r="Y3" s="218">
        <f>HLOOKUP($B3,data03,data0211!Y$900,FALSE)</f>
        <v>86641.4</v>
      </c>
      <c r="Z3" s="218">
        <f>HLOOKUP($B3,data03,data0211!Z$900,FALSE)</f>
        <v>859.4</v>
      </c>
      <c r="AA3" s="218">
        <f>HLOOKUP($B3,data03,data0211!AA$900,FALSE)</f>
        <v>0</v>
      </c>
      <c r="AB3" s="218">
        <f>HLOOKUP($B3,data03,data0211!AB$900,FALSE)</f>
        <v>23490377.82</v>
      </c>
      <c r="AC3" s="218">
        <f>HLOOKUP($B3,data03,data0211!AC$900,FALSE)</f>
        <v>12308517.029999999</v>
      </c>
      <c r="AD3" s="218">
        <f>HLOOKUP($B3,data03,data0211!AD$900,FALSE)</f>
        <v>7188346.21</v>
      </c>
      <c r="AE3" s="218">
        <f>HLOOKUP($B3,data03,data0211!AE$900,FALSE)</f>
        <v>3961491.47</v>
      </c>
      <c r="AF3" s="218">
        <f>HLOOKUP($B3,data03,data0211!AF$900,FALSE)</f>
        <v>32023.11</v>
      </c>
      <c r="AG3" s="218">
        <f>HLOOKUP($B3,data03,data0211!AG$900,FALSE)</f>
        <v>0</v>
      </c>
      <c r="AH3" s="218">
        <f>HLOOKUP($B3,data03,data0211!AH$900,FALSE)</f>
        <v>13600</v>
      </c>
      <c r="AI3" s="218">
        <f>HLOOKUP($B3,data03,data0211!AI$900,FALSE)</f>
        <v>12987</v>
      </c>
      <c r="AJ3" s="218">
        <f>HLOOKUP($B3,data03,data0211!AJ$900,FALSE)</f>
        <v>613</v>
      </c>
      <c r="AK3" s="218">
        <f>HLOOKUP($B3,data03,data0211!AK$900,FALSE)</f>
        <v>18347</v>
      </c>
      <c r="AL3" s="218">
        <f>HLOOKUP($B3,data03,data0211!AL$900,FALSE)</f>
        <v>4090</v>
      </c>
      <c r="AM3" s="218">
        <f>HLOOKUP($B3,data03,data0211!AM$900,FALSE)</f>
        <v>0</v>
      </c>
      <c r="AN3" s="218">
        <f>HLOOKUP($B3,data03,data0211!AN$900,FALSE)</f>
        <v>39692</v>
      </c>
      <c r="AO3" s="218">
        <f>HLOOKUP($B3,data03,data0211!AO$900,FALSE)</f>
        <v>27926</v>
      </c>
      <c r="AP3" s="218">
        <f>HLOOKUP($B3,data03,data0211!AP$900,FALSE)</f>
        <v>39692</v>
      </c>
      <c r="AQ3" s="218">
        <f>HLOOKUP($B3,data03,data0211!AQ$900,FALSE)</f>
        <v>33809</v>
      </c>
      <c r="AR3" s="218">
        <f>HLOOKUP($B3,data03,data0211!AR$900,FALSE)</f>
        <v>1828.6</v>
      </c>
      <c r="AS3" s="218">
        <f>HLOOKUP($B3,data03,data0211!AS$900,FALSE)</f>
        <v>1827.5</v>
      </c>
      <c r="AT3" s="218">
        <f>HLOOKUP($B3,data03,data0211!AT$900,FALSE)</f>
        <v>1.1000000000000001</v>
      </c>
      <c r="AU3" s="218">
        <f>HLOOKUP($B3,data03,data0211!AU$900,FALSE)</f>
        <v>0</v>
      </c>
      <c r="AV3" s="218">
        <f>HLOOKUP($B3,data03,data0211!AV$900,FALSE)</f>
        <v>0</v>
      </c>
      <c r="AW3" s="218">
        <f>HLOOKUP($B3,data03,data0211!AW$900,FALSE)</f>
        <v>0</v>
      </c>
      <c r="AX3" s="218">
        <f>HLOOKUP($B3,data03,data0211!AX$900,FALSE)</f>
        <v>0</v>
      </c>
      <c r="AY3" s="218">
        <f>HLOOKUP($B3,data03,data0211!AY$900,FALSE)</f>
        <v>0</v>
      </c>
      <c r="AZ3" s="218">
        <f>HLOOKUP($B3,data03,data0211!AZ$900,FALSE)</f>
        <v>5238</v>
      </c>
      <c r="BA3" s="218">
        <f>HLOOKUP($B3,data03,data0211!BA$900,FALSE)</f>
        <v>0</v>
      </c>
      <c r="BB3" s="218"/>
      <c r="BC3" s="218"/>
      <c r="BD3" s="218"/>
      <c r="BE3" s="218"/>
    </row>
    <row r="4" spans="1:57" ht="15" customHeight="1" x14ac:dyDescent="0.2">
      <c r="A4" s="71" t="s">
        <v>317</v>
      </c>
      <c r="B4" s="71" t="s">
        <v>317</v>
      </c>
      <c r="C4" s="69">
        <v>2004</v>
      </c>
      <c r="D4" s="218">
        <f>HLOOKUP($B4,data04,data0211!D$900,FALSE)</f>
        <v>82929308.569999993</v>
      </c>
      <c r="E4" s="218">
        <f>HLOOKUP($B4,data04,data0211!E$900,FALSE)</f>
        <v>-36668839.439999998</v>
      </c>
      <c r="F4" s="218">
        <f>HLOOKUP($B4,data04,data0211!F$900,FALSE)</f>
        <v>0</v>
      </c>
      <c r="G4" s="218">
        <f>HLOOKUP($B4,data04,data0211!G$900,FALSE)</f>
        <v>0</v>
      </c>
      <c r="H4" s="218">
        <f>HLOOKUP($B4,data04,data0211!H$900,FALSE)</f>
        <v>6637107.5300000003</v>
      </c>
      <c r="I4" s="218">
        <f>HLOOKUP($B4,data04,data0211!I$900,FALSE)</f>
        <v>902193.07</v>
      </c>
      <c r="J4" s="218">
        <f>HLOOKUP($B4,data04,data0211!J$900,FALSE)</f>
        <v>11457</v>
      </c>
      <c r="K4" s="218">
        <f>HLOOKUP($B4,data04,data0211!K$900,FALSE)</f>
        <v>10453</v>
      </c>
      <c r="L4" s="218">
        <f>HLOOKUP($B4,data04,data0211!L$900,FALSE)</f>
        <v>1002</v>
      </c>
      <c r="M4" s="218">
        <f>HLOOKUP($B4,data04,data0211!M$900,FALSE)</f>
        <v>2</v>
      </c>
      <c r="N4" s="218">
        <f>HLOOKUP($B4,data04,data0211!N$900,FALSE)</f>
        <v>8</v>
      </c>
      <c r="O4" s="218">
        <f>HLOOKUP($B4,data04,data0211!O$900,FALSE)</f>
        <v>0</v>
      </c>
      <c r="P4" s="218">
        <f>HLOOKUP($B4,data04,data0211!P$900,FALSE)</f>
        <v>191906813.59999999</v>
      </c>
      <c r="Q4" s="218">
        <f>HLOOKUP($B4,data04,data0211!Q$900,FALSE)</f>
        <v>96302388.5</v>
      </c>
      <c r="R4" s="218">
        <f>HLOOKUP($B4,data04,data0211!R$900,FALSE)</f>
        <v>62544135.799999997</v>
      </c>
      <c r="S4" s="218">
        <f>HLOOKUP($B4,data04,data0211!S$900,FALSE)</f>
        <v>32491658.300000001</v>
      </c>
      <c r="T4" s="218">
        <f>HLOOKUP($B4,data04,data0211!T$900,FALSE)</f>
        <v>568631</v>
      </c>
      <c r="U4" s="218">
        <f>HLOOKUP($B4,data04,data0211!U$900,FALSE)</f>
        <v>0</v>
      </c>
      <c r="V4" s="218">
        <f>HLOOKUP($B4,data04,data0211!V$900,FALSE)</f>
        <v>157922.4</v>
      </c>
      <c r="W4" s="218">
        <f>HLOOKUP($B4,data04,data0211!W$900,FALSE)</f>
        <v>0</v>
      </c>
      <c r="X4" s="218">
        <f>HLOOKUP($B4,data04,data0211!X$900,FALSE)</f>
        <v>81801.7</v>
      </c>
      <c r="Y4" s="218">
        <f>HLOOKUP($B4,data04,data0211!Y$900,FALSE)</f>
        <v>74580.3</v>
      </c>
      <c r="Z4" s="218">
        <f>HLOOKUP($B4,data04,data0211!Z$900,FALSE)</f>
        <v>1540.4</v>
      </c>
      <c r="AA4" s="218">
        <f>HLOOKUP($B4,data04,data0211!AA$900,FALSE)</f>
        <v>0</v>
      </c>
      <c r="AB4" s="218">
        <f>HLOOKUP($B4,data04,data0211!AB$900,FALSE)</f>
        <v>19937656.370000001</v>
      </c>
      <c r="AC4" s="218">
        <f>HLOOKUP($B4,data04,data0211!AC$900,FALSE)</f>
        <v>11136251.939999999</v>
      </c>
      <c r="AD4" s="218">
        <f>HLOOKUP($B4,data04,data0211!AD$900,FALSE)</f>
        <v>6117922.96</v>
      </c>
      <c r="AE4" s="218">
        <f>HLOOKUP($B4,data04,data0211!AE$900,FALSE)</f>
        <v>2627256.69</v>
      </c>
      <c r="AF4" s="218">
        <f>HLOOKUP($B4,data04,data0211!AF$900,FALSE)</f>
        <v>56224.78</v>
      </c>
      <c r="AG4" s="218">
        <f>HLOOKUP($B4,data04,data0211!AG$900,FALSE)</f>
        <v>0</v>
      </c>
      <c r="AH4" s="218">
        <f>HLOOKUP($B4,data04,data0211!AH$900,FALSE)</f>
        <v>14000</v>
      </c>
      <c r="AI4" s="218">
        <f>HLOOKUP($B4,data04,data0211!AI$900,FALSE)</f>
        <v>13997</v>
      </c>
      <c r="AJ4" s="218">
        <f>HLOOKUP($B4,data04,data0211!AJ$900,FALSE)</f>
        <v>3</v>
      </c>
      <c r="AK4" s="218">
        <f>HLOOKUP($B4,data04,data0211!AK$900,FALSE)</f>
        <v>18347</v>
      </c>
      <c r="AL4" s="218">
        <f>HLOOKUP($B4,data04,data0211!AL$900,FALSE)</f>
        <v>4090</v>
      </c>
      <c r="AM4" s="218">
        <f>HLOOKUP($B4,data04,data0211!AM$900,FALSE)</f>
        <v>0</v>
      </c>
      <c r="AN4" s="218">
        <f>HLOOKUP($B4,data04,data0211!AN$900,FALSE)</f>
        <v>44252</v>
      </c>
      <c r="AO4" s="218">
        <f>HLOOKUP($B4,data04,data0211!AO$900,FALSE)</f>
        <v>23287</v>
      </c>
      <c r="AP4" s="218">
        <f>HLOOKUP($B4,data04,data0211!AP$900,FALSE)</f>
        <v>44252</v>
      </c>
      <c r="AQ4" s="218">
        <f>HLOOKUP($B4,data04,data0211!AQ$900,FALSE)</f>
        <v>29385</v>
      </c>
      <c r="AR4" s="218">
        <f>HLOOKUP($B4,data04,data0211!AR$900,FALSE)</f>
        <v>1832.5</v>
      </c>
      <c r="AS4" s="218">
        <f>HLOOKUP($B4,data04,data0211!AS$900,FALSE)</f>
        <v>1831.4</v>
      </c>
      <c r="AT4" s="218">
        <f>HLOOKUP($B4,data04,data0211!AT$900,FALSE)</f>
        <v>1.1000000000000001</v>
      </c>
      <c r="AU4" s="218">
        <f>HLOOKUP($B4,data04,data0211!AU$900,FALSE)</f>
        <v>0</v>
      </c>
      <c r="AV4" s="218">
        <f>HLOOKUP($B4,data04,data0211!AV$900,FALSE)</f>
        <v>0</v>
      </c>
      <c r="AW4" s="218">
        <f>HLOOKUP($B4,data04,data0211!AW$900,FALSE)</f>
        <v>0</v>
      </c>
      <c r="AX4" s="218">
        <f>HLOOKUP($B4,data04,data0211!AX$900,FALSE)</f>
        <v>0</v>
      </c>
      <c r="AY4" s="218">
        <f>HLOOKUP($B4,data04,data0211!AY$900,FALSE)</f>
        <v>0</v>
      </c>
      <c r="AZ4" s="218">
        <f>HLOOKUP($B4,data04,data0211!AZ$900,FALSE)</f>
        <v>5606</v>
      </c>
      <c r="BA4" s="218">
        <f>HLOOKUP($B4,data04,data0211!BA$900,FALSE)</f>
        <v>1.51</v>
      </c>
      <c r="BB4" s="218"/>
      <c r="BC4" s="218"/>
      <c r="BD4" s="218"/>
      <c r="BE4" s="218"/>
    </row>
    <row r="5" spans="1:57" ht="15" customHeight="1" x14ac:dyDescent="0.2">
      <c r="A5" s="71" t="s">
        <v>317</v>
      </c>
      <c r="B5" s="71" t="s">
        <v>317</v>
      </c>
      <c r="C5" s="69">
        <v>2005</v>
      </c>
      <c r="D5" s="218">
        <f>HLOOKUP($B5,data05,data0211!D$900,FALSE)</f>
        <v>87945231.419999987</v>
      </c>
      <c r="E5" s="218">
        <f>HLOOKUP($B5,data05,data0211!E$900,FALSE)</f>
        <v>-39812634.439999998</v>
      </c>
      <c r="F5" s="218">
        <f>HLOOKUP($B5,data05,data0211!F$900,FALSE)</f>
        <v>0</v>
      </c>
      <c r="G5" s="218">
        <f>HLOOKUP($B5,data05,data0211!G$900,FALSE)</f>
        <v>0</v>
      </c>
      <c r="H5" s="218">
        <f>HLOOKUP($B5,data05,data0211!H$900,FALSE)</f>
        <v>7346344.5099999998</v>
      </c>
      <c r="I5" s="218">
        <f>HLOOKUP($B5,data05,data0211!I$900,FALSE)</f>
        <v>354467.02</v>
      </c>
      <c r="J5" s="218">
        <f>HLOOKUP($B5,data05,data0211!J$900,FALSE)</f>
        <v>11457</v>
      </c>
      <c r="K5" s="218">
        <f>HLOOKUP($B5,data05,data0211!K$900,FALSE)</f>
        <v>10454</v>
      </c>
      <c r="L5" s="218">
        <f>HLOOKUP($B5,data05,data0211!L$900,FALSE)</f>
        <v>1001</v>
      </c>
      <c r="M5" s="218">
        <f>HLOOKUP($B5,data05,data0211!M$900,FALSE)</f>
        <v>2</v>
      </c>
      <c r="N5" s="218">
        <f>HLOOKUP($B5,data05,data0211!N$900,FALSE)</f>
        <v>0</v>
      </c>
      <c r="O5" s="218">
        <f>HLOOKUP($B5,data05,data0211!O$900,FALSE)</f>
        <v>0</v>
      </c>
      <c r="P5" s="218">
        <f>HLOOKUP($B5,data05,data0211!P$900,FALSE)</f>
        <v>92629060</v>
      </c>
      <c r="Q5" s="218">
        <f>HLOOKUP($B5,data05,data0211!Q$900,FALSE)</f>
        <v>92524010</v>
      </c>
      <c r="R5" s="218">
        <f>HLOOKUP($B5,data05,data0211!R$900,FALSE)</f>
        <v>9379</v>
      </c>
      <c r="S5" s="218">
        <f>HLOOKUP($B5,data05,data0211!S$900,FALSE)</f>
        <v>95671</v>
      </c>
      <c r="T5" s="218">
        <f>HLOOKUP($B5,data05,data0211!T$900,FALSE)</f>
        <v>0</v>
      </c>
      <c r="U5" s="218">
        <f>HLOOKUP($B5,data05,data0211!U$900,FALSE)</f>
        <v>0</v>
      </c>
      <c r="V5" s="218">
        <f>HLOOKUP($B5,data05,data0211!V$900,FALSE)</f>
        <v>106906699</v>
      </c>
      <c r="W5" s="218">
        <f>HLOOKUP($B5,data05,data0211!W$900,FALSE)</f>
        <v>0</v>
      </c>
      <c r="X5" s="218">
        <f>HLOOKUP($B5,data05,data0211!X$900,FALSE)</f>
        <v>62736815</v>
      </c>
      <c r="Y5" s="218">
        <f>HLOOKUP($B5,data05,data0211!Y$900,FALSE)</f>
        <v>42215410</v>
      </c>
      <c r="Z5" s="218">
        <f>HLOOKUP($B5,data05,data0211!Z$900,FALSE)</f>
        <v>1954474</v>
      </c>
      <c r="AA5" s="218">
        <f>HLOOKUP($B5,data05,data0211!AA$900,FALSE)</f>
        <v>0</v>
      </c>
      <c r="AB5" s="218">
        <f>HLOOKUP($B5,data05,data0211!AB$900,FALSE)</f>
        <v>12718000</v>
      </c>
      <c r="AC5" s="218">
        <f>HLOOKUP($B5,data05,data0211!AC$900,FALSE)</f>
        <v>7513964.4900000002</v>
      </c>
      <c r="AD5" s="218">
        <f>HLOOKUP($B5,data05,data0211!AD$900,FALSE)</f>
        <v>2150270.09</v>
      </c>
      <c r="AE5" s="218">
        <f>HLOOKUP($B5,data05,data0211!AE$900,FALSE)</f>
        <v>703086.73</v>
      </c>
      <c r="AF5" s="218">
        <f>HLOOKUP($B5,data05,data0211!AF$900,FALSE)</f>
        <v>19534.3</v>
      </c>
      <c r="AG5" s="218">
        <f>HLOOKUP($B5,data05,data0211!AG$900,FALSE)</f>
        <v>0</v>
      </c>
      <c r="AH5" s="218">
        <f>HLOOKUP($B5,data05,data0211!AH$900,FALSE)</f>
        <v>14200</v>
      </c>
      <c r="AI5" s="218">
        <f>HLOOKUP($B5,data05,data0211!AI$900,FALSE)</f>
        <v>3</v>
      </c>
      <c r="AJ5" s="218">
        <f>HLOOKUP($B5,data05,data0211!AJ$900,FALSE)</f>
        <v>14197</v>
      </c>
      <c r="AK5" s="218">
        <f>HLOOKUP($B5,data05,data0211!AK$900,FALSE)</f>
        <v>18347</v>
      </c>
      <c r="AL5" s="218">
        <f>HLOOKUP($B5,data05,data0211!AL$900,FALSE)</f>
        <v>4090</v>
      </c>
      <c r="AM5" s="218">
        <f>HLOOKUP($B5,data05,data0211!AM$900,FALSE)</f>
        <v>0</v>
      </c>
      <c r="AN5" s="218">
        <f>HLOOKUP($B5,data05,data0211!AN$900,FALSE)</f>
        <v>44521</v>
      </c>
      <c r="AO5" s="218">
        <f>HLOOKUP($B5,data05,data0211!AO$900,FALSE)</f>
        <v>27018</v>
      </c>
      <c r="AP5" s="218">
        <f>HLOOKUP($B5,data05,data0211!AP$900,FALSE)</f>
        <v>44521</v>
      </c>
      <c r="AQ5" s="218">
        <f>HLOOKUP($B5,data05,data0211!AQ$900,FALSE)</f>
        <v>31797</v>
      </c>
      <c r="AR5" s="218">
        <f>HLOOKUP($B5,data05,data0211!AR$900,FALSE)</f>
        <v>1832</v>
      </c>
      <c r="AS5" s="218">
        <f>HLOOKUP($B5,data05,data0211!AS$900,FALSE)</f>
        <v>1831</v>
      </c>
      <c r="AT5" s="218">
        <f>HLOOKUP($B5,data05,data0211!AT$900,FALSE)</f>
        <v>1</v>
      </c>
      <c r="AU5" s="218">
        <f>HLOOKUP($B5,data05,data0211!AU$900,FALSE)</f>
        <v>0</v>
      </c>
      <c r="AV5" s="218">
        <f>HLOOKUP($B5,data05,data0211!AV$900,FALSE)</f>
        <v>0</v>
      </c>
      <c r="AW5" s="218">
        <f>HLOOKUP($B5,data05,data0211!AW$900,FALSE)</f>
        <v>0</v>
      </c>
      <c r="AX5" s="218">
        <f>HLOOKUP($B5,data05,data0211!AX$900,FALSE)</f>
        <v>0</v>
      </c>
      <c r="AY5" s="218">
        <f>HLOOKUP($B5,data05,data0211!AY$900,FALSE)</f>
        <v>0</v>
      </c>
      <c r="AZ5" s="218">
        <f>HLOOKUP($B5,data05,data0211!AZ$900,FALSE)</f>
        <v>5634</v>
      </c>
      <c r="BA5" s="218">
        <f>HLOOKUP($B5,data05,data0211!BA$900,FALSE)</f>
        <v>0</v>
      </c>
      <c r="BB5" s="218"/>
      <c r="BC5" s="218"/>
      <c r="BD5" s="218"/>
      <c r="BE5" s="218"/>
    </row>
    <row r="6" spans="1:57" ht="15" customHeight="1" x14ac:dyDescent="0.2">
      <c r="A6" s="71" t="s">
        <v>317</v>
      </c>
      <c r="B6" s="71" t="s">
        <v>317</v>
      </c>
      <c r="C6" s="69">
        <v>2006</v>
      </c>
      <c r="D6" s="218">
        <f>HLOOKUP($B6,data06,data0211!D$900,FALSE)</f>
        <v>94482008.269999981</v>
      </c>
      <c r="E6" s="218">
        <f>HLOOKUP($B6,data06,data0211!E$900,FALSE)</f>
        <v>-42437413.68</v>
      </c>
      <c r="F6" s="218">
        <f>HLOOKUP($B6,data06,data0211!F$900,FALSE)</f>
        <v>0</v>
      </c>
      <c r="G6" s="218">
        <f>HLOOKUP($B6,data06,data0211!G$900,FALSE)</f>
        <v>7052228</v>
      </c>
      <c r="H6" s="218">
        <f>HLOOKUP($B6,data06,data0211!H$900,FALSE)</f>
        <v>7556451.5300000003</v>
      </c>
      <c r="I6" s="218">
        <f>HLOOKUP($B6,data06,data0211!I$900,FALSE)</f>
        <v>244530.56</v>
      </c>
      <c r="J6" s="218">
        <f>HLOOKUP($B6,data06,data0211!J$900,FALSE)</f>
        <v>11491</v>
      </c>
      <c r="K6" s="218">
        <f>HLOOKUP($B6,data06,data0211!K$900,FALSE)</f>
        <v>10489</v>
      </c>
      <c r="L6" s="218">
        <f>HLOOKUP($B6,data06,data0211!L$900,FALSE)</f>
        <v>1001</v>
      </c>
      <c r="M6" s="218">
        <f>HLOOKUP($B6,data06,data0211!M$900,FALSE)</f>
        <v>1</v>
      </c>
      <c r="N6" s="218">
        <f>HLOOKUP($B6,data06,data0211!N$900,FALSE)</f>
        <v>99</v>
      </c>
      <c r="O6" s="218">
        <f>HLOOKUP($B6,data06,data0211!O$900,FALSE)</f>
        <v>0</v>
      </c>
      <c r="P6" s="218">
        <f>HLOOKUP($B6,data06,data0211!P$900,FALSE)</f>
        <v>194594892.19999999</v>
      </c>
      <c r="Q6" s="218">
        <f>HLOOKUP($B6,data06,data0211!Q$900,FALSE)</f>
        <v>91383635.700000003</v>
      </c>
      <c r="R6" s="218">
        <f>HLOOKUP($B6,data06,data0211!R$900,FALSE)</f>
        <v>69463685.400000006</v>
      </c>
      <c r="S6" s="218">
        <f>HLOOKUP($B6,data06,data0211!S$900,FALSE)</f>
        <v>32604905.699999999</v>
      </c>
      <c r="T6" s="218">
        <f>HLOOKUP($B6,data06,data0211!T$900,FALSE)</f>
        <v>1142665.3999999999</v>
      </c>
      <c r="U6" s="218">
        <f>HLOOKUP($B6,data06,data0211!U$900,FALSE)</f>
        <v>0</v>
      </c>
      <c r="V6" s="218">
        <f>HLOOKUP($B6,data06,data0211!V$900,FALSE)</f>
        <v>180490</v>
      </c>
      <c r="W6" s="218">
        <f>HLOOKUP($B6,data06,data0211!W$900,FALSE)</f>
        <v>0</v>
      </c>
      <c r="X6" s="218">
        <f>HLOOKUP($B6,data06,data0211!X$900,FALSE)</f>
        <v>115917</v>
      </c>
      <c r="Y6" s="218">
        <f>HLOOKUP($B6,data06,data0211!Y$900,FALSE)</f>
        <v>64573</v>
      </c>
      <c r="Z6" s="218">
        <f>HLOOKUP($B6,data06,data0211!Z$900,FALSE)</f>
        <v>0</v>
      </c>
      <c r="AA6" s="218">
        <f>HLOOKUP($B6,data06,data0211!AA$900,FALSE)</f>
        <v>0</v>
      </c>
      <c r="AB6" s="218">
        <f>HLOOKUP($B6,data06,data0211!AB$900,FALSE)</f>
        <v>9278094.4900000002</v>
      </c>
      <c r="AC6" s="218">
        <f>HLOOKUP($B6,data06,data0211!AC$900,FALSE)</f>
        <v>7145668.4699999997</v>
      </c>
      <c r="AD6" s="218">
        <f>HLOOKUP($B6,data06,data0211!AD$900,FALSE)</f>
        <v>1546920.42</v>
      </c>
      <c r="AE6" s="218">
        <f>HLOOKUP($B6,data06,data0211!AE$900,FALSE)</f>
        <v>570946.99</v>
      </c>
      <c r="AF6" s="218">
        <f>HLOOKUP($B6,data06,data0211!AF$900,FALSE)</f>
        <v>14558.61</v>
      </c>
      <c r="AG6" s="218">
        <f>HLOOKUP($B6,data06,data0211!AG$900,FALSE)</f>
        <v>0</v>
      </c>
      <c r="AH6" s="218">
        <f>HLOOKUP($B6,data06,data0211!AH$900,FALSE)</f>
        <v>14200</v>
      </c>
      <c r="AI6" s="218">
        <f>HLOOKUP($B6,data06,data0211!AI$900,FALSE)</f>
        <v>3</v>
      </c>
      <c r="AJ6" s="218">
        <f>HLOOKUP($B6,data06,data0211!AJ$900,FALSE)</f>
        <v>14197</v>
      </c>
      <c r="AK6" s="218">
        <f>HLOOKUP($B6,data06,data0211!AK$900,FALSE)</f>
        <v>17195</v>
      </c>
      <c r="AL6" s="218">
        <f>HLOOKUP($B6,data06,data0211!AL$900,FALSE)</f>
        <v>10104</v>
      </c>
      <c r="AM6" s="218">
        <f>HLOOKUP($B6,data06,data0211!AM$900,FALSE)</f>
        <v>3707</v>
      </c>
      <c r="AN6" s="218">
        <f>HLOOKUP($B6,data06,data0211!AN$900,FALSE)</f>
        <v>37031</v>
      </c>
      <c r="AO6" s="218">
        <f>HLOOKUP($B6,data06,data0211!AO$900,FALSE)</f>
        <v>24683</v>
      </c>
      <c r="AP6" s="218">
        <f>HLOOKUP($B6,data06,data0211!AP$900,FALSE)</f>
        <v>37031</v>
      </c>
      <c r="AQ6" s="218">
        <f>HLOOKUP($B6,data06,data0211!AQ$900,FALSE)</f>
        <v>29655</v>
      </c>
      <c r="AR6" s="218">
        <f>HLOOKUP($B6,data06,data0211!AR$900,FALSE)</f>
        <v>1832</v>
      </c>
      <c r="AS6" s="218">
        <f>HLOOKUP($B6,data06,data0211!AS$900,FALSE)</f>
        <v>1831</v>
      </c>
      <c r="AT6" s="218">
        <f>HLOOKUP($B6,data06,data0211!AT$900,FALSE)</f>
        <v>1</v>
      </c>
      <c r="AU6" s="218">
        <f>HLOOKUP($B6,data06,data0211!AU$900,FALSE)</f>
        <v>452</v>
      </c>
      <c r="AV6" s="218">
        <f>HLOOKUP($B6,data06,data0211!AV$900,FALSE)</f>
        <v>37</v>
      </c>
      <c r="AW6" s="218">
        <f>HLOOKUP($B6,data06,data0211!AW$900,FALSE)</f>
        <v>1342</v>
      </c>
      <c r="AX6" s="218">
        <f>HLOOKUP($B6,data06,data0211!AX$900,FALSE)</f>
        <v>22</v>
      </c>
      <c r="AY6" s="218">
        <f>HLOOKUP($B6,data06,data0211!AY$900,FALSE)</f>
        <v>21</v>
      </c>
      <c r="AZ6" s="218">
        <f>HLOOKUP($B6,data06,data0211!AZ$900,FALSE)</f>
        <v>6000</v>
      </c>
      <c r="BA6" s="218">
        <f>HLOOKUP($B6,data06,data0211!BA$900,FALSE)</f>
        <v>76</v>
      </c>
      <c r="BB6" s="218"/>
      <c r="BC6" s="218"/>
      <c r="BD6" s="218"/>
      <c r="BE6" s="218"/>
    </row>
    <row r="7" spans="1:57" ht="15" customHeight="1" x14ac:dyDescent="0.2">
      <c r="A7" s="71" t="s">
        <v>317</v>
      </c>
      <c r="B7" s="71" t="s">
        <v>317</v>
      </c>
      <c r="C7" s="69">
        <v>2007</v>
      </c>
      <c r="D7" s="218">
        <f>HLOOKUP($B7,data07,data0211!D$900,FALSE)</f>
        <v>102152541.88</v>
      </c>
      <c r="E7" s="218">
        <f>HLOOKUP($B7,data07,data0211!E$900,FALSE)</f>
        <v>-45480756.719999999</v>
      </c>
      <c r="F7" s="218">
        <f>HLOOKUP($B7,data07,data0211!F$900,FALSE)</f>
        <v>0</v>
      </c>
      <c r="G7" s="218">
        <f>HLOOKUP($B7,data07,data0211!G$900,FALSE)</f>
        <v>8616845</v>
      </c>
      <c r="H7" s="218">
        <f>HLOOKUP($B7,data07,data0211!H$900,FALSE)</f>
        <v>7994872.9500000002</v>
      </c>
      <c r="I7" s="218">
        <f>HLOOKUP($B7,data07,data0211!I$900,FALSE)</f>
        <v>96587.26</v>
      </c>
      <c r="J7" s="218">
        <f>HLOOKUP($B7,data07,data0211!J$900,FALSE)</f>
        <v>11522</v>
      </c>
      <c r="K7" s="218">
        <f>HLOOKUP($B7,data07,data0211!K$900,FALSE)</f>
        <v>10539</v>
      </c>
      <c r="L7" s="218">
        <f>HLOOKUP($B7,data07,data0211!L$900,FALSE)</f>
        <v>982</v>
      </c>
      <c r="M7" s="218">
        <f>HLOOKUP($B7,data07,data0211!M$900,FALSE)</f>
        <v>1</v>
      </c>
      <c r="N7" s="218">
        <f>HLOOKUP($B7,data07,data0211!N$900,FALSE)</f>
        <v>105</v>
      </c>
      <c r="O7" s="218">
        <f>HLOOKUP($B7,data07,data0211!O$900,FALSE)</f>
        <v>0</v>
      </c>
      <c r="P7" s="218">
        <f>HLOOKUP($B7,data07,data0211!P$900,FALSE)</f>
        <v>203057354.90000004</v>
      </c>
      <c r="Q7" s="218">
        <f>HLOOKUP($B7,data07,data0211!Q$900,FALSE)</f>
        <v>92360867.400000006</v>
      </c>
      <c r="R7" s="218">
        <f>HLOOKUP($B7,data07,data0211!R$900,FALSE)</f>
        <v>82121061.299999997</v>
      </c>
      <c r="S7" s="218">
        <f>HLOOKUP($B7,data07,data0211!S$900,FALSE)</f>
        <v>27733936.300000001</v>
      </c>
      <c r="T7" s="218">
        <f>HLOOKUP($B7,data07,data0211!T$900,FALSE)</f>
        <v>841489.9</v>
      </c>
      <c r="U7" s="218">
        <f>HLOOKUP($B7,data07,data0211!U$900,FALSE)</f>
        <v>0</v>
      </c>
      <c r="V7" s="218">
        <f>HLOOKUP($B7,data07,data0211!V$900,FALSE)</f>
        <v>193720</v>
      </c>
      <c r="W7" s="218">
        <f>HLOOKUP($B7,data07,data0211!W$900,FALSE)</f>
        <v>0</v>
      </c>
      <c r="X7" s="218">
        <f>HLOOKUP($B7,data07,data0211!X$900,FALSE)</f>
        <v>133252</v>
      </c>
      <c r="Y7" s="218">
        <f>HLOOKUP($B7,data07,data0211!Y$900,FALSE)</f>
        <v>60468</v>
      </c>
      <c r="Z7" s="218">
        <f>HLOOKUP($B7,data07,data0211!Z$900,FALSE)</f>
        <v>0</v>
      </c>
      <c r="AA7" s="218">
        <f>HLOOKUP($B7,data07,data0211!AA$900,FALSE)</f>
        <v>0</v>
      </c>
      <c r="AB7" s="218">
        <f>HLOOKUP($B7,data07,data0211!AB$900,FALSE)</f>
        <v>9217309.709999999</v>
      </c>
      <c r="AC7" s="218">
        <f>HLOOKUP($B7,data07,data0211!AC$900,FALSE)</f>
        <v>6848693.1799999997</v>
      </c>
      <c r="AD7" s="218">
        <f>HLOOKUP($B7,data07,data0211!AD$900,FALSE)</f>
        <v>1832452.13</v>
      </c>
      <c r="AE7" s="218">
        <f>HLOOKUP($B7,data07,data0211!AE$900,FALSE)</f>
        <v>517569.31</v>
      </c>
      <c r="AF7" s="218">
        <f>HLOOKUP($B7,data07,data0211!AF$900,FALSE)</f>
        <v>0</v>
      </c>
      <c r="AG7" s="218">
        <f>HLOOKUP($B7,data07,data0211!AG$900,FALSE)</f>
        <v>18595.09</v>
      </c>
      <c r="AH7" s="218">
        <f>HLOOKUP($B7,data07,data0211!AH$900,FALSE)</f>
        <v>14200</v>
      </c>
      <c r="AI7" s="218">
        <f>HLOOKUP($B7,data07,data0211!AI$900,FALSE)</f>
        <v>3</v>
      </c>
      <c r="AJ7" s="218">
        <f>HLOOKUP($B7,data07,data0211!AJ$900,FALSE)</f>
        <v>14197</v>
      </c>
      <c r="AK7" s="218">
        <f>HLOOKUP($B7,data07,data0211!AK$900,FALSE)</f>
        <v>17195</v>
      </c>
      <c r="AL7" s="218">
        <f>HLOOKUP($B7,data07,data0211!AL$900,FALSE)</f>
        <v>10104</v>
      </c>
      <c r="AM7" s="218">
        <f>HLOOKUP($B7,data07,data0211!AM$900,FALSE)</f>
        <v>3707</v>
      </c>
      <c r="AN7" s="218">
        <f>HLOOKUP($B7,data07,data0211!AN$900,FALSE)</f>
        <v>41804</v>
      </c>
      <c r="AO7" s="218">
        <f>HLOOKUP($B7,data07,data0211!AO$900,FALSE)</f>
        <v>26592</v>
      </c>
      <c r="AP7" s="218">
        <f>HLOOKUP($B7,data07,data0211!AP$900,FALSE)</f>
        <v>41804</v>
      </c>
      <c r="AQ7" s="218">
        <f>HLOOKUP($B7,data07,data0211!AQ$900,FALSE)</f>
        <v>31327</v>
      </c>
      <c r="AR7" s="218">
        <f>HLOOKUP($B7,data07,data0211!AR$900,FALSE)</f>
        <v>1823</v>
      </c>
      <c r="AS7" s="218">
        <f>HLOOKUP($B7,data07,data0211!AS$900,FALSE)</f>
        <v>1822</v>
      </c>
      <c r="AT7" s="218">
        <f>HLOOKUP($B7,data07,data0211!AT$900,FALSE)</f>
        <v>1</v>
      </c>
      <c r="AU7" s="218">
        <f>HLOOKUP($B7,data07,data0211!AU$900,FALSE)</f>
        <v>441</v>
      </c>
      <c r="AV7" s="218">
        <f>HLOOKUP($B7,data07,data0211!AV$900,FALSE)</f>
        <v>37</v>
      </c>
      <c r="AW7" s="218">
        <f>HLOOKUP($B7,data07,data0211!AW$900,FALSE)</f>
        <v>1345</v>
      </c>
      <c r="AX7" s="218">
        <f>HLOOKUP($B7,data07,data0211!AX$900,FALSE)</f>
        <v>22</v>
      </c>
      <c r="AY7" s="218">
        <f>HLOOKUP($B7,data07,data0211!AY$900,FALSE)</f>
        <v>21</v>
      </c>
      <c r="AZ7" s="218">
        <f>HLOOKUP($B7,data07,data0211!AZ$900,FALSE)</f>
        <v>6000</v>
      </c>
      <c r="BA7" s="218">
        <f>HLOOKUP($B7,data07,data0211!BA$900,FALSE)</f>
        <v>75</v>
      </c>
      <c r="BB7" s="218"/>
      <c r="BC7" s="218"/>
      <c r="BD7" s="218"/>
      <c r="BE7" s="218"/>
    </row>
    <row r="8" spans="1:57" ht="15" customHeight="1" x14ac:dyDescent="0.2">
      <c r="A8" s="71" t="s">
        <v>317</v>
      </c>
      <c r="B8" s="71" t="s">
        <v>317</v>
      </c>
      <c r="C8" s="69">
        <v>2008</v>
      </c>
      <c r="D8" s="218">
        <f>HLOOKUP($B8,data08,data0211!D$900,FALSE)</f>
        <v>110974956.36</v>
      </c>
      <c r="E8" s="218">
        <f>HLOOKUP($B8,data08,data0211!E$900,FALSE)</f>
        <v>-48961826.780000001</v>
      </c>
      <c r="F8" s="218">
        <f>HLOOKUP($B8,data08,data0211!F$900,FALSE)</f>
        <v>0</v>
      </c>
      <c r="G8" s="218">
        <f>HLOOKUP($B8,data08,data0211!G$900,FALSE)</f>
        <v>11609629</v>
      </c>
      <c r="H8" s="218">
        <f>HLOOKUP($B8,data08,data0211!H$900,FALSE)</f>
        <v>8472982.2799999993</v>
      </c>
      <c r="I8" s="218">
        <f>HLOOKUP($B8,data08,data0211!I$900,FALSE)</f>
        <v>1580251.13</v>
      </c>
      <c r="J8" s="218">
        <f>HLOOKUP($B8,data08,data0211!J$900,FALSE)</f>
        <v>11587</v>
      </c>
      <c r="K8" s="218">
        <f>HLOOKUP($B8,data08,data0211!K$900,FALSE)</f>
        <v>10601</v>
      </c>
      <c r="L8" s="218">
        <f>HLOOKUP($B8,data08,data0211!L$900,FALSE)</f>
        <v>985</v>
      </c>
      <c r="M8" s="218">
        <f>HLOOKUP($B8,data08,data0211!M$900,FALSE)</f>
        <v>1</v>
      </c>
      <c r="N8" s="218">
        <f>HLOOKUP($B8,data08,data0211!N$900,FALSE)</f>
        <v>103</v>
      </c>
      <c r="O8" s="218">
        <f>HLOOKUP($B8,data08,data0211!O$900,FALSE)</f>
        <v>0</v>
      </c>
      <c r="P8" s="218">
        <f>HLOOKUP($B8,data08,data0211!P$900,FALSE)</f>
        <v>178230984.19999999</v>
      </c>
      <c r="Q8" s="218">
        <f>HLOOKUP($B8,data08,data0211!Q$900,FALSE)</f>
        <v>87951272</v>
      </c>
      <c r="R8" s="218">
        <f>HLOOKUP($B8,data08,data0211!R$900,FALSE)</f>
        <v>75863036</v>
      </c>
      <c r="S8" s="218">
        <f>HLOOKUP($B8,data08,data0211!S$900,FALSE)</f>
        <v>13459261</v>
      </c>
      <c r="T8" s="218">
        <f>HLOOKUP($B8,data08,data0211!T$900,FALSE)</f>
        <v>957415.2</v>
      </c>
      <c r="U8" s="218">
        <f>HLOOKUP($B8,data08,data0211!U$900,FALSE)</f>
        <v>0</v>
      </c>
      <c r="V8" s="218">
        <f>HLOOKUP($B8,data08,data0211!V$900,FALSE)</f>
        <v>156197</v>
      </c>
      <c r="W8" s="218">
        <f>HLOOKUP($B8,data08,data0211!W$900,FALSE)</f>
        <v>0</v>
      </c>
      <c r="X8" s="218">
        <f>HLOOKUP($B8,data08,data0211!X$900,FALSE)</f>
        <v>125458</v>
      </c>
      <c r="Y8" s="218">
        <f>HLOOKUP($B8,data08,data0211!Y$900,FALSE)</f>
        <v>30739</v>
      </c>
      <c r="Z8" s="218">
        <f>HLOOKUP($B8,data08,data0211!Z$900,FALSE)</f>
        <v>0</v>
      </c>
      <c r="AA8" s="218">
        <f>HLOOKUP($B8,data08,data0211!AA$900,FALSE)</f>
        <v>0</v>
      </c>
      <c r="AB8" s="218">
        <f>HLOOKUP($B8,data08,data0211!AB$900,FALSE)</f>
        <v>0</v>
      </c>
      <c r="AC8" s="218">
        <f>HLOOKUP($B8,data08,data0211!AC$900,FALSE)</f>
        <v>8230031.5899999999</v>
      </c>
      <c r="AD8" s="218">
        <f>HLOOKUP($B8,data08,data0211!AD$900,FALSE)</f>
        <v>1846759.31</v>
      </c>
      <c r="AE8" s="218">
        <f>HLOOKUP($B8,data08,data0211!AE$900,FALSE)</f>
        <v>295497.71000000002</v>
      </c>
      <c r="AF8" s="218">
        <f>HLOOKUP($B8,data08,data0211!AF$900,FALSE)</f>
        <v>29462.92</v>
      </c>
      <c r="AG8" s="218">
        <f>HLOOKUP($B8,data08,data0211!AG$900,FALSE)</f>
        <v>0</v>
      </c>
      <c r="AH8" s="218">
        <f>HLOOKUP($B8,data08,data0211!AH$900,FALSE)</f>
        <v>14200</v>
      </c>
      <c r="AI8" s="218">
        <f>HLOOKUP($B8,data08,data0211!AI$900,FALSE)</f>
        <v>3</v>
      </c>
      <c r="AJ8" s="218">
        <f>HLOOKUP($B8,data08,data0211!AJ$900,FALSE)</f>
        <v>14197</v>
      </c>
      <c r="AK8" s="218">
        <f>HLOOKUP($B8,data08,data0211!AK$900,FALSE)</f>
        <v>16789</v>
      </c>
      <c r="AL8" s="218">
        <f>HLOOKUP($B8,data08,data0211!AL$900,FALSE)</f>
        <v>10552</v>
      </c>
      <c r="AM8" s="218">
        <f>HLOOKUP($B8,data08,data0211!AM$900,FALSE)</f>
        <v>3688</v>
      </c>
      <c r="AN8" s="218">
        <f>HLOOKUP($B8,data08,data0211!AN$900,FALSE)</f>
        <v>39583</v>
      </c>
      <c r="AO8" s="218">
        <f>HLOOKUP($B8,data08,data0211!AO$900,FALSE)</f>
        <v>24929</v>
      </c>
      <c r="AP8" s="218">
        <f>HLOOKUP($B8,data08,data0211!AP$900,FALSE)</f>
        <v>39583</v>
      </c>
      <c r="AQ8" s="218">
        <f>HLOOKUP($B8,data08,data0211!AQ$900,FALSE)</f>
        <v>29762</v>
      </c>
      <c r="AR8" s="218">
        <f>HLOOKUP($B8,data08,data0211!AR$900,FALSE)</f>
        <v>1845</v>
      </c>
      <c r="AS8" s="218">
        <f>HLOOKUP($B8,data08,data0211!AS$900,FALSE)</f>
        <v>1841</v>
      </c>
      <c r="AT8" s="218">
        <f>HLOOKUP($B8,data08,data0211!AT$900,FALSE)</f>
        <v>4</v>
      </c>
      <c r="AU8" s="218">
        <f>HLOOKUP($B8,data08,data0211!AU$900,FALSE)</f>
        <v>442</v>
      </c>
      <c r="AV8" s="218">
        <f>HLOOKUP($B8,data08,data0211!AV$900,FALSE)</f>
        <v>38</v>
      </c>
      <c r="AW8" s="218">
        <f>HLOOKUP($B8,data08,data0211!AW$900,FALSE)</f>
        <v>1365</v>
      </c>
      <c r="AX8" s="218">
        <f>HLOOKUP($B8,data08,data0211!AX$900,FALSE)</f>
        <v>0</v>
      </c>
      <c r="AY8" s="218">
        <f>HLOOKUP($B8,data08,data0211!AY$900,FALSE)</f>
        <v>30</v>
      </c>
      <c r="AZ8" s="218">
        <f>HLOOKUP($B8,data08,data0211!AZ$900,FALSE)</f>
        <v>4728</v>
      </c>
      <c r="BA8" s="218">
        <f>HLOOKUP($B8,data08,data0211!BA$900,FALSE)</f>
        <v>76</v>
      </c>
      <c r="BB8" s="218"/>
      <c r="BC8" s="218"/>
      <c r="BD8" s="218"/>
      <c r="BE8" s="218"/>
    </row>
    <row r="9" spans="1:57" ht="15" customHeight="1" x14ac:dyDescent="0.2">
      <c r="A9" s="71" t="s">
        <v>317</v>
      </c>
      <c r="B9" s="71" t="s">
        <v>317</v>
      </c>
      <c r="C9" s="69">
        <v>2009</v>
      </c>
      <c r="D9" s="218">
        <f>HLOOKUP($B9,data09,data0211!D$900,FALSE)</f>
        <v>106402682.92999998</v>
      </c>
      <c r="E9" s="218">
        <f>HLOOKUP($B9,data09,data0211!E$900,FALSE)</f>
        <v>-44481601.130000003</v>
      </c>
      <c r="F9" s="218">
        <f>HLOOKUP($B9,data09,data0211!F$900,FALSE)</f>
        <v>0</v>
      </c>
      <c r="G9" s="218">
        <f>HLOOKUP($B9,data09,data0211!G$900,FALSE)</f>
        <v>7425297.79</v>
      </c>
      <c r="H9" s="218">
        <f>HLOOKUP($B9,data09,data0211!H$900,FALSE)</f>
        <v>8573686.379999999</v>
      </c>
      <c r="I9" s="218">
        <f>HLOOKUP($B9,data09,data0211!I$900,FALSE)</f>
        <v>1033536.12</v>
      </c>
      <c r="J9" s="218">
        <f>HLOOKUP($B9,data09,data0211!J$900,FALSE)</f>
        <v>11688</v>
      </c>
      <c r="K9" s="218">
        <f>HLOOKUP($B9,data09,data0211!K$900,FALSE)</f>
        <v>10630</v>
      </c>
      <c r="L9" s="218">
        <f>HLOOKUP($B9,data09,data0211!L$900,FALSE)</f>
        <v>1057</v>
      </c>
      <c r="M9" s="218">
        <f>HLOOKUP($B9,data09,data0211!M$900,FALSE)</f>
        <v>1</v>
      </c>
      <c r="N9" s="218">
        <f>HLOOKUP($B9,data09,data0211!N$900,FALSE)</f>
        <v>100</v>
      </c>
      <c r="O9" s="218">
        <f>HLOOKUP($B9,data09,data0211!O$900,FALSE)</f>
        <v>0</v>
      </c>
      <c r="P9" s="218">
        <f>HLOOKUP($B9,data09,data0211!P$900,FALSE)</f>
        <v>186826562</v>
      </c>
      <c r="Q9" s="218">
        <f>HLOOKUP($B9,data09,data0211!Q$900,FALSE)</f>
        <v>88878032</v>
      </c>
      <c r="R9" s="218">
        <f>HLOOKUP($B9,data09,data0211!R$900,FALSE)</f>
        <v>87531301</v>
      </c>
      <c r="S9" s="218">
        <f>HLOOKUP($B9,data09,data0211!S$900,FALSE)</f>
        <v>9625233</v>
      </c>
      <c r="T9" s="218">
        <f>HLOOKUP($B9,data09,data0211!T$900,FALSE)</f>
        <v>791996</v>
      </c>
      <c r="U9" s="218">
        <f>HLOOKUP($B9,data09,data0211!U$900,FALSE)</f>
        <v>0</v>
      </c>
      <c r="V9" s="218">
        <f>HLOOKUP($B9,data09,data0211!V$900,FALSE)</f>
        <v>150499</v>
      </c>
      <c r="W9" s="218">
        <f>HLOOKUP($B9,data09,data0211!W$900,FALSE)</f>
        <v>0</v>
      </c>
      <c r="X9" s="218">
        <f>HLOOKUP($B9,data09,data0211!X$900,FALSE)</f>
        <v>131171</v>
      </c>
      <c r="Y9" s="218">
        <f>HLOOKUP($B9,data09,data0211!Y$900,FALSE)</f>
        <v>19328</v>
      </c>
      <c r="Z9" s="218">
        <f>HLOOKUP($B9,data09,data0211!Z$900,FALSE)</f>
        <v>0</v>
      </c>
      <c r="AA9" s="218">
        <f>HLOOKUP($B9,data09,data0211!AA$900,FALSE)</f>
        <v>0</v>
      </c>
      <c r="AB9" s="218">
        <f>HLOOKUP($B9,data09,data0211!AB$900,FALSE)</f>
        <v>7555256.7299999995</v>
      </c>
      <c r="AC9" s="218">
        <f>HLOOKUP($B9,data09,data0211!AC$900,FALSE)</f>
        <v>6890829.0700000003</v>
      </c>
      <c r="AD9" s="218">
        <f>HLOOKUP($B9,data09,data0211!AD$900,FALSE)</f>
        <v>914320.98</v>
      </c>
      <c r="AE9" s="218">
        <f>HLOOKUP($B9,data09,data0211!AE$900,FALSE)</f>
        <v>-289098</v>
      </c>
      <c r="AF9" s="218">
        <f>HLOOKUP($B9,data09,data0211!AF$900,FALSE)</f>
        <v>39204.68</v>
      </c>
      <c r="AG9" s="218">
        <f>HLOOKUP($B9,data09,data0211!AG$900,FALSE)</f>
        <v>0</v>
      </c>
      <c r="AH9" s="218">
        <f>HLOOKUP($B9,data09,data0211!AH$900,FALSE)</f>
        <v>14200</v>
      </c>
      <c r="AI9" s="218">
        <f>HLOOKUP($B9,data09,data0211!AI$900,FALSE)</f>
        <v>3</v>
      </c>
      <c r="AJ9" s="218">
        <f>HLOOKUP($B9,data09,data0211!AJ$900,FALSE)</f>
        <v>14197</v>
      </c>
      <c r="AK9" s="218">
        <f>HLOOKUP($B9,data09,data0211!AK$900,FALSE)</f>
        <v>16789</v>
      </c>
      <c r="AL9" s="218">
        <f>HLOOKUP($B9,data09,data0211!AL$900,FALSE)</f>
        <v>10552</v>
      </c>
      <c r="AM9" s="218">
        <f>HLOOKUP($B9,data09,data0211!AM$900,FALSE)</f>
        <v>3643</v>
      </c>
      <c r="AN9" s="218">
        <f>HLOOKUP($B9,data09,data0211!AN$900,FALSE)</f>
        <v>41137</v>
      </c>
      <c r="AO9" s="218">
        <f>HLOOKUP($B9,data09,data0211!AO$900,FALSE)</f>
        <v>29337</v>
      </c>
      <c r="AP9" s="218">
        <f>HLOOKUP($B9,data09,data0211!AP$900,FALSE)</f>
        <v>41137</v>
      </c>
      <c r="AQ9" s="218">
        <f>HLOOKUP($B9,data09,data0211!AQ$900,FALSE)</f>
        <v>30518</v>
      </c>
      <c r="AR9" s="218">
        <f>HLOOKUP($B9,data09,data0211!AR$900,FALSE)</f>
        <v>1845</v>
      </c>
      <c r="AS9" s="218">
        <f>HLOOKUP($B9,data09,data0211!AS$900,FALSE)</f>
        <v>1841</v>
      </c>
      <c r="AT9" s="218">
        <f>HLOOKUP($B9,data09,data0211!AT$900,FALSE)</f>
        <v>4</v>
      </c>
      <c r="AU9" s="218">
        <f>HLOOKUP($B9,data09,data0211!AU$900,FALSE)</f>
        <v>442</v>
      </c>
      <c r="AV9" s="218">
        <f>HLOOKUP($B9,data09,data0211!AV$900,FALSE)</f>
        <v>30</v>
      </c>
      <c r="AW9" s="218">
        <f>HLOOKUP($B9,data09,data0211!AW$900,FALSE)</f>
        <v>1373</v>
      </c>
      <c r="AX9" s="218">
        <f>HLOOKUP($B9,data09,data0211!AX$900,FALSE)</f>
        <v>0</v>
      </c>
      <c r="AY9" s="218">
        <f>HLOOKUP($B9,data09,data0211!AY$900,FALSE)</f>
        <v>26</v>
      </c>
      <c r="AZ9" s="218">
        <f>HLOOKUP($B9,data09,data0211!AZ$900,FALSE)</f>
        <v>4731</v>
      </c>
      <c r="BA9" s="218">
        <f>HLOOKUP($B9,data09,data0211!BA$900,FALSE)</f>
        <v>75</v>
      </c>
      <c r="BB9" s="218"/>
      <c r="BC9" s="218"/>
      <c r="BD9" s="218"/>
      <c r="BE9" s="218"/>
    </row>
    <row r="10" spans="1:57" ht="15" customHeight="1" x14ac:dyDescent="0.2">
      <c r="A10" s="71" t="s">
        <v>317</v>
      </c>
      <c r="B10" s="71" t="s">
        <v>317</v>
      </c>
      <c r="C10" s="69">
        <v>2010</v>
      </c>
      <c r="D10" s="218">
        <f>HLOOKUP($B10,data10,data0211!D$900,FALSE)</f>
        <v>116316389.43000001</v>
      </c>
      <c r="E10" s="218">
        <f>HLOOKUP($B10,data10,data0211!E$900,FALSE)</f>
        <v>-48181771.469999999</v>
      </c>
      <c r="F10" s="218">
        <f>HLOOKUP($B10,data10,data0211!F$900,FALSE)</f>
        <v>0</v>
      </c>
      <c r="G10" s="218">
        <f>HLOOKUP($B10,data10,data0211!G$900,FALSE)</f>
        <v>7425297.79</v>
      </c>
      <c r="H10" s="218">
        <f>HLOOKUP($B10,data10,data0211!H$900,FALSE)</f>
        <v>8598870.7899999991</v>
      </c>
      <c r="I10" s="218">
        <f>HLOOKUP($B10,data10,data0211!I$900,FALSE)</f>
        <v>597386</v>
      </c>
      <c r="J10" s="218">
        <f>HLOOKUP($B10,data10,data0211!J$900,FALSE)</f>
        <v>11612</v>
      </c>
      <c r="K10" s="218">
        <f>HLOOKUP($B10,data10,data0211!K$900,FALSE)</f>
        <v>10623</v>
      </c>
      <c r="L10" s="218">
        <f>HLOOKUP($B10,data10,data0211!L$900,FALSE)</f>
        <v>981</v>
      </c>
      <c r="M10" s="218">
        <f>HLOOKUP($B10,data10,data0211!M$900,FALSE)</f>
        <v>8</v>
      </c>
      <c r="N10" s="218">
        <f>HLOOKUP($B10,data10,data0211!N$900,FALSE)</f>
        <v>0</v>
      </c>
      <c r="O10" s="218">
        <f>HLOOKUP($B10,data10,data0211!O$900,FALSE)</f>
        <v>0</v>
      </c>
      <c r="P10" s="218">
        <f>HLOOKUP($B10,data10,data0211!P$900,FALSE)</f>
        <v>180583894.49999997</v>
      </c>
      <c r="Q10" s="218">
        <f>HLOOKUP($B10,data10,data0211!Q$900,FALSE)</f>
        <v>83582747.400000006</v>
      </c>
      <c r="R10" s="218">
        <f>HLOOKUP($B10,data10,data0211!R$900,FALSE)</f>
        <v>88221917.900000006</v>
      </c>
      <c r="S10" s="218">
        <f>HLOOKUP($B10,data10,data0211!S$900,FALSE)</f>
        <v>8779229.1999999993</v>
      </c>
      <c r="T10" s="218">
        <f>HLOOKUP($B10,data10,data0211!T$900,FALSE)</f>
        <v>0</v>
      </c>
      <c r="U10" s="218">
        <f>HLOOKUP($B10,data10,data0211!U$900,FALSE)</f>
        <v>0</v>
      </c>
      <c r="V10" s="218">
        <f>HLOOKUP($B10,data10,data0211!V$900,FALSE)</f>
        <v>163570</v>
      </c>
      <c r="W10" s="218">
        <f>HLOOKUP($B10,data10,data0211!W$900,FALSE)</f>
        <v>0</v>
      </c>
      <c r="X10" s="218">
        <f>HLOOKUP($B10,data10,data0211!X$900,FALSE)</f>
        <v>146471</v>
      </c>
      <c r="Y10" s="218">
        <f>HLOOKUP($B10,data10,data0211!Y$900,FALSE)</f>
        <v>17099</v>
      </c>
      <c r="Z10" s="218">
        <f>HLOOKUP($B10,data10,data0211!Z$900,FALSE)</f>
        <v>0</v>
      </c>
      <c r="AA10" s="218">
        <f>HLOOKUP($B10,data10,data0211!AA$900,FALSE)</f>
        <v>0</v>
      </c>
      <c r="AB10" s="218">
        <f>HLOOKUP($B10,data10,data0211!AB$900,FALSE)</f>
        <v>8435748.120000001</v>
      </c>
      <c r="AC10" s="218">
        <f>HLOOKUP($B10,data10,data0211!AC$900,FALSE)</f>
        <v>6917195.3100000005</v>
      </c>
      <c r="AD10" s="218">
        <f>HLOOKUP($B10,data10,data0211!AD$900,FALSE)</f>
        <v>1469690.67</v>
      </c>
      <c r="AE10" s="218">
        <f>HLOOKUP($B10,data10,data0211!AE$900,FALSE)</f>
        <v>48862.14</v>
      </c>
      <c r="AF10" s="218">
        <f>HLOOKUP($B10,data10,data0211!AF$900,FALSE)</f>
        <v>0</v>
      </c>
      <c r="AG10" s="218">
        <f>HLOOKUP($B10,data10,data0211!AG$900,FALSE)</f>
        <v>0</v>
      </c>
      <c r="AH10" s="218">
        <f>HLOOKUP($B10,data10,data0211!AH$900,FALSE)</f>
        <v>14200</v>
      </c>
      <c r="AI10" s="218">
        <f>HLOOKUP($B10,data10,data0211!AI$900,FALSE)</f>
        <v>3</v>
      </c>
      <c r="AJ10" s="218">
        <f>HLOOKUP($B10,data10,data0211!AJ$900,FALSE)</f>
        <v>14197</v>
      </c>
      <c r="AK10" s="218">
        <f>HLOOKUP($B10,data10,data0211!AK$900,FALSE)</f>
        <v>16789</v>
      </c>
      <c r="AL10" s="218">
        <f>HLOOKUP($B10,data10,data0211!AL$900,FALSE)</f>
        <v>10552</v>
      </c>
      <c r="AM10" s="218">
        <f>HLOOKUP($B10,data10,data0211!AM$900,FALSE)</f>
        <v>3565</v>
      </c>
      <c r="AN10" s="218">
        <f>HLOOKUP($B10,data10,data0211!AN$900,FALSE)</f>
        <v>39570</v>
      </c>
      <c r="AO10" s="218">
        <f>HLOOKUP($B10,data10,data0211!AO$900,FALSE)</f>
        <v>27678</v>
      </c>
      <c r="AP10" s="218">
        <f>HLOOKUP($B10,data10,data0211!AP$900,FALSE)</f>
        <v>39570</v>
      </c>
      <c r="AQ10" s="218">
        <f>HLOOKUP($B10,data10,data0211!AQ$900,FALSE)</f>
        <v>29484</v>
      </c>
      <c r="AR10" s="218">
        <f>HLOOKUP($B10,data10,data0211!AR$900,FALSE)</f>
        <v>1848</v>
      </c>
      <c r="AS10" s="218">
        <f>HLOOKUP($B10,data10,data0211!AS$900,FALSE)</f>
        <v>1844</v>
      </c>
      <c r="AT10" s="218">
        <f>HLOOKUP($B10,data10,data0211!AT$900,FALSE)</f>
        <v>4</v>
      </c>
      <c r="AU10" s="218">
        <f>HLOOKUP($B10,data10,data0211!AU$900,FALSE)</f>
        <v>442</v>
      </c>
      <c r="AV10" s="218">
        <f>HLOOKUP($B10,data10,data0211!AV$900,FALSE)</f>
        <v>38</v>
      </c>
      <c r="AW10" s="218">
        <f>HLOOKUP($B10,data10,data0211!AW$900,FALSE)</f>
        <v>1368</v>
      </c>
      <c r="AX10" s="218">
        <f>HLOOKUP($B10,data10,data0211!AX$900,FALSE)</f>
        <v>0</v>
      </c>
      <c r="AY10" s="218">
        <f>HLOOKUP($B10,data10,data0211!AY$900,FALSE)</f>
        <v>21</v>
      </c>
      <c r="AZ10" s="218">
        <f>HLOOKUP($B10,data10,data0211!AZ$900,FALSE)</f>
        <v>4788</v>
      </c>
      <c r="BA10" s="218">
        <f>HLOOKUP($B10,data10,data0211!BA$900,FALSE)</f>
        <v>77</v>
      </c>
      <c r="BB10" s="218"/>
      <c r="BC10" s="218"/>
      <c r="BD10" s="218"/>
      <c r="BE10" s="218"/>
    </row>
    <row r="11" spans="1:57" ht="15" customHeight="1" x14ac:dyDescent="0.2">
      <c r="A11" s="71" t="s">
        <v>317</v>
      </c>
      <c r="B11" s="71" t="s">
        <v>317</v>
      </c>
      <c r="C11" s="69">
        <v>2011</v>
      </c>
      <c r="D11" s="218">
        <f>HLOOKUP($B11,data11,data0211!D$900,FALSE)</f>
        <v>125850094.08999999</v>
      </c>
      <c r="E11" s="218">
        <f>HLOOKUP($B11,data11,data0211!E$900,FALSE)</f>
        <v>-52122906.090000004</v>
      </c>
      <c r="F11" s="218">
        <f>HLOOKUP($B11,data11,data0211!F$900,FALSE)</f>
        <v>0</v>
      </c>
      <c r="G11" s="218">
        <f>HLOOKUP($B11,data11,data0211!G$900,FALSE)</f>
        <v>10996795</v>
      </c>
      <c r="H11" s="218">
        <f>HLOOKUP($B11,data11,data0211!H$900,FALSE)</f>
        <v>9716668.379999999</v>
      </c>
      <c r="I11" s="218">
        <f>HLOOKUP($B11,data11,data0211!I$900,FALSE)</f>
        <v>256419</v>
      </c>
      <c r="J11" s="218">
        <f>HLOOKUP($B11,data11,data0211!J$900,FALSE)</f>
        <v>11581</v>
      </c>
      <c r="K11" s="218">
        <f>HLOOKUP($B11,data11,data0211!K$900,FALSE)</f>
        <v>10588</v>
      </c>
      <c r="L11" s="218">
        <f>HLOOKUP($B11,data11,data0211!L$900,FALSE)</f>
        <v>983</v>
      </c>
      <c r="M11" s="218">
        <f>HLOOKUP($B11,data11,data0211!M$900,FALSE)</f>
        <v>10</v>
      </c>
      <c r="N11" s="218">
        <f>HLOOKUP($B11,data11,data0211!N$900,FALSE)</f>
        <v>0</v>
      </c>
      <c r="O11" s="218">
        <f>HLOOKUP($B11,data11,data0211!O$900,FALSE)</f>
        <v>0</v>
      </c>
      <c r="P11" s="218">
        <f>HLOOKUP($B11,data11,data0211!P$900,FALSE)</f>
        <v>188825588.5</v>
      </c>
      <c r="Q11" s="218">
        <f>HLOOKUP($B11,data11,data0211!Q$900,FALSE)</f>
        <v>89074837.200000003</v>
      </c>
      <c r="R11" s="218">
        <f>HLOOKUP($B11,data11,data0211!R$900,FALSE)</f>
        <v>91661213.699999988</v>
      </c>
      <c r="S11" s="218">
        <f>HLOOKUP($B11,data11,data0211!S$900,FALSE)</f>
        <v>8089537.5999999996</v>
      </c>
      <c r="T11" s="218">
        <f>HLOOKUP($B11,data11,data0211!T$900,FALSE)</f>
        <v>0</v>
      </c>
      <c r="U11" s="218">
        <f>HLOOKUP($B11,data11,data0211!U$900,FALSE)</f>
        <v>0</v>
      </c>
      <c r="V11" s="218">
        <f>HLOOKUP($B11,data11,data0211!V$900,FALSE)</f>
        <v>176514</v>
      </c>
      <c r="W11" s="218">
        <f>HLOOKUP($B11,data11,data0211!W$900,FALSE)</f>
        <v>0</v>
      </c>
      <c r="X11" s="218">
        <f>HLOOKUP($B11,data11,data0211!X$900,FALSE)</f>
        <v>161407</v>
      </c>
      <c r="Y11" s="218">
        <f>HLOOKUP($B11,data11,data0211!Y$900,FALSE)</f>
        <v>15107</v>
      </c>
      <c r="Z11" s="218">
        <f>HLOOKUP($B11,data11,data0211!Z$900,FALSE)</f>
        <v>0</v>
      </c>
      <c r="AA11" s="218">
        <f>HLOOKUP($B11,data11,data0211!AA$900,FALSE)</f>
        <v>0</v>
      </c>
      <c r="AB11" s="218">
        <f>HLOOKUP($B11,data11,data0211!AB$900,FALSE)</f>
        <v>8041723.620000001</v>
      </c>
      <c r="AC11" s="218">
        <f>HLOOKUP($B11,data11,data0211!AC$900,FALSE)</f>
        <v>6277997.3399999999</v>
      </c>
      <c r="AD11" s="218">
        <f>HLOOKUP($B11,data11,data0211!AD$900,FALSE)</f>
        <v>1715604.63</v>
      </c>
      <c r="AE11" s="218">
        <f>HLOOKUP($B11,data11,data0211!AE$900,FALSE)</f>
        <v>48121.65</v>
      </c>
      <c r="AF11" s="218">
        <f>HLOOKUP($B11,data11,data0211!AF$900,FALSE)</f>
        <v>0</v>
      </c>
      <c r="AG11" s="218">
        <f>HLOOKUP($B11,data11,data0211!AG$900,FALSE)</f>
        <v>0</v>
      </c>
      <c r="AH11" s="218">
        <f>HLOOKUP($B11,data11,data0211!AH$900,FALSE)</f>
        <v>14200</v>
      </c>
      <c r="AI11" s="218">
        <f>HLOOKUP($B11,data11,data0211!AI$900,FALSE)</f>
        <v>3</v>
      </c>
      <c r="AJ11" s="218">
        <f>HLOOKUP($B11,data11,data0211!AJ$900,FALSE)</f>
        <v>14197</v>
      </c>
      <c r="AK11" s="218">
        <f>HLOOKUP($B11,data11,data0211!AK$900,FALSE)</f>
        <v>16789</v>
      </c>
      <c r="AL11" s="218">
        <f>HLOOKUP($B11,data11,data0211!AL$900,FALSE)</f>
        <v>10552</v>
      </c>
      <c r="AM11" s="218">
        <f>HLOOKUP($B11,data11,data0211!AM$900,FALSE)</f>
        <v>3565</v>
      </c>
      <c r="AN11" s="218">
        <f>HLOOKUP($B11,data11,data0211!AN$900,FALSE)</f>
        <v>42342</v>
      </c>
      <c r="AO11" s="218">
        <f>HLOOKUP($B11,data11,data0211!AO$900,FALSE)</f>
        <v>29018</v>
      </c>
      <c r="AP11" s="218">
        <f>HLOOKUP($B11,data11,data0211!AP$900,FALSE)</f>
        <v>42342</v>
      </c>
      <c r="AQ11" s="218">
        <f>HLOOKUP($B11,data11,data0211!AQ$900,FALSE)</f>
        <v>30706</v>
      </c>
      <c r="AR11" s="218">
        <f>HLOOKUP($B11,data11,data0211!AR$900,FALSE)</f>
        <v>1848</v>
      </c>
      <c r="AS11" s="218">
        <f>HLOOKUP($B11,data11,data0211!AS$900,FALSE)</f>
        <v>1844</v>
      </c>
      <c r="AT11" s="218">
        <f>HLOOKUP($B11,data11,data0211!AT$900,FALSE)</f>
        <v>4</v>
      </c>
      <c r="AU11" s="218">
        <f>HLOOKUP($B11,data11,data0211!AU$900,FALSE)</f>
        <v>442</v>
      </c>
      <c r="AV11" s="218">
        <f>HLOOKUP($B11,data11,data0211!AV$900,FALSE)</f>
        <v>38</v>
      </c>
      <c r="AW11" s="218">
        <f>HLOOKUP($B11,data11,data0211!AW$900,FALSE)</f>
        <v>1368</v>
      </c>
      <c r="AX11" s="218">
        <f>HLOOKUP($B11,data11,data0211!AX$900,FALSE)</f>
        <v>0</v>
      </c>
      <c r="AY11" s="218">
        <f>HLOOKUP($B11,data11,data0211!AY$900,FALSE)</f>
        <v>21</v>
      </c>
      <c r="AZ11" s="218">
        <f>HLOOKUP($B11,data11,data0211!AZ$900,FALSE)</f>
        <v>4822</v>
      </c>
      <c r="BA11" s="218">
        <f>HLOOKUP($B11,data11,data0211!BA$900,FALSE)</f>
        <v>77</v>
      </c>
      <c r="BB11" s="218"/>
      <c r="BC11" s="218"/>
      <c r="BD11" s="218"/>
      <c r="BE11" s="218"/>
    </row>
    <row r="12" spans="1:57" ht="15" customHeight="1" x14ac:dyDescent="0.2">
      <c r="A12" s="71" t="s">
        <v>246</v>
      </c>
      <c r="B12" s="71" t="s">
        <v>246</v>
      </c>
      <c r="C12" s="69">
        <v>2002</v>
      </c>
      <c r="D12" s="218">
        <f>HLOOKUP($B12,data02,data0211!D$900,FALSE)</f>
        <v>3015979</v>
      </c>
      <c r="E12" s="218">
        <f>HLOOKUP($B12,data02,data0211!E$900,FALSE)</f>
        <v>-1879594</v>
      </c>
      <c r="F12" s="218">
        <f>HLOOKUP($B12,data02,data0211!F$900,FALSE)</f>
        <v>200588</v>
      </c>
      <c r="G12" s="218">
        <f>HLOOKUP($B12,data02,data0211!G$900,FALSE)</f>
        <v>101324</v>
      </c>
      <c r="H12" s="218">
        <f>HLOOKUP($B12,data02,data0211!H$900,FALSE)</f>
        <v>627378</v>
      </c>
      <c r="I12" s="218">
        <f>HLOOKUP($B12,data02,data0211!I$900,FALSE)</f>
        <v>0</v>
      </c>
      <c r="J12" s="218">
        <f>HLOOKUP($B12,data02,data0211!J$900,FALSE)</f>
        <v>1814</v>
      </c>
      <c r="K12" s="218">
        <f>HLOOKUP($B12,data02,data0211!K$900,FALSE)</f>
        <v>1514</v>
      </c>
      <c r="L12" s="218">
        <f>HLOOKUP($B12,data02,data0211!L$900,FALSE)</f>
        <v>300</v>
      </c>
      <c r="M12" s="218">
        <f>HLOOKUP($B12,data02,data0211!M$900,FALSE)</f>
        <v>0</v>
      </c>
      <c r="N12" s="218">
        <f>HLOOKUP($B12,data02,data0211!N$900,FALSE)</f>
        <v>612</v>
      </c>
      <c r="O12" s="218">
        <f>HLOOKUP($B12,data02,data0211!O$900,FALSE)</f>
        <v>14</v>
      </c>
      <c r="P12" s="218">
        <f>HLOOKUP($B12,data02,data0211!P$900,FALSE)</f>
        <v>48452299</v>
      </c>
      <c r="Q12" s="218">
        <f>HLOOKUP($B12,data02,data0211!Q$900,FALSE)</f>
        <v>11354867</v>
      </c>
      <c r="R12" s="218">
        <f>HLOOKUP($B12,data02,data0211!R$900,FALSE)</f>
        <v>9079614</v>
      </c>
      <c r="S12" s="218">
        <f>HLOOKUP($B12,data02,data0211!S$900,FALSE)</f>
        <v>27749116</v>
      </c>
      <c r="T12" s="218">
        <f>HLOOKUP($B12,data02,data0211!T$900,FALSE)</f>
        <v>268702</v>
      </c>
      <c r="U12" s="218">
        <f>HLOOKUP($B12,data02,data0211!U$900,FALSE)</f>
        <v>0</v>
      </c>
      <c r="V12" s="218">
        <f>HLOOKUP($B12,data02,data0211!V$900,FALSE)</f>
        <v>63091.3</v>
      </c>
      <c r="W12" s="218">
        <f>HLOOKUP($B12,data02,data0211!W$900,FALSE)</f>
        <v>0</v>
      </c>
      <c r="X12" s="218">
        <f>HLOOKUP($B12,data02,data0211!X$900,FALSE)</f>
        <v>3907.6</v>
      </c>
      <c r="Y12" s="218">
        <f>HLOOKUP($B12,data02,data0211!Y$900,FALSE)</f>
        <v>57680.1</v>
      </c>
      <c r="Z12" s="218">
        <f>HLOOKUP($B12,data02,data0211!Z$900,FALSE)</f>
        <v>1503.6</v>
      </c>
      <c r="AA12" s="218">
        <f>HLOOKUP($B12,data02,data0211!AA$900,FALSE)</f>
        <v>0</v>
      </c>
      <c r="AB12" s="218">
        <f>HLOOKUP($B12,data02,data0211!AB$900,FALSE)</f>
        <v>416679.45</v>
      </c>
      <c r="AC12" s="218">
        <f>HLOOKUP($B12,data02,data0211!AC$900,FALSE)</f>
        <v>267425.18</v>
      </c>
      <c r="AD12" s="218">
        <f>HLOOKUP($B12,data02,data0211!AD$900,FALSE)</f>
        <v>107817.93</v>
      </c>
      <c r="AE12" s="218">
        <f>HLOOKUP($B12,data02,data0211!AE$900,FALSE)</f>
        <v>30803.23</v>
      </c>
      <c r="AF12" s="218">
        <f>HLOOKUP($B12,data02,data0211!AF$900,FALSE)</f>
        <v>10506.72</v>
      </c>
      <c r="AG12" s="218">
        <f>HLOOKUP($B12,data02,data0211!AG$900,FALSE)</f>
        <v>126.39</v>
      </c>
      <c r="AH12" s="218">
        <f>HLOOKUP($B12,data02,data0211!AH$900,FALSE)</f>
        <v>380.25</v>
      </c>
      <c r="AI12" s="218">
        <f>HLOOKUP($B12,data02,data0211!AI$900,FALSE)</f>
        <v>0</v>
      </c>
      <c r="AJ12" s="218">
        <f>HLOOKUP($B12,data02,data0211!AJ$900,FALSE)</f>
        <v>380.25</v>
      </c>
      <c r="AK12" s="218">
        <f>HLOOKUP($B12,data02,data0211!AK$900,FALSE)</f>
        <v>3000</v>
      </c>
      <c r="AL12" s="218">
        <f>HLOOKUP($B12,data02,data0211!AL$900,FALSE)</f>
        <v>3000</v>
      </c>
      <c r="AM12" s="218">
        <f>HLOOKUP($B12,data02,data0211!AM$900,FALSE)</f>
        <v>0</v>
      </c>
      <c r="AN12" s="218">
        <f>HLOOKUP($B12,data02,data0211!AN$900,FALSE)</f>
        <v>8622</v>
      </c>
      <c r="AO12" s="218">
        <f>HLOOKUP($B12,data02,data0211!AO$900,FALSE)</f>
        <v>8358</v>
      </c>
      <c r="AP12" s="218">
        <f>HLOOKUP($B12,data02,data0211!AP$900,FALSE)</f>
        <v>8622</v>
      </c>
      <c r="AQ12" s="218">
        <f>HLOOKUP($B12,data02,data0211!AQ$900,FALSE)</f>
        <v>7950</v>
      </c>
      <c r="AR12" s="218">
        <f>HLOOKUP($B12,data02,data0211!AR$900,FALSE)</f>
        <v>92.5</v>
      </c>
      <c r="AS12" s="218">
        <f>HLOOKUP($B12,data02,data0211!AS$900,FALSE)</f>
        <v>92</v>
      </c>
      <c r="AT12" s="218">
        <f>HLOOKUP($B12,data02,data0211!AT$900,FALSE)</f>
        <v>0.5</v>
      </c>
      <c r="AU12" s="218">
        <f>HLOOKUP($B12,data02,data0211!AU$900,FALSE)</f>
        <v>47</v>
      </c>
      <c r="AV12" s="218">
        <f>HLOOKUP($B12,data02,data0211!AV$900,FALSE)</f>
        <v>0</v>
      </c>
      <c r="AW12" s="218">
        <f>HLOOKUP($B12,data02,data0211!AW$900,FALSE)</f>
        <v>45.5</v>
      </c>
      <c r="AX12" s="218">
        <f>HLOOKUP($B12,data02,data0211!AX$900,FALSE)</f>
        <v>0</v>
      </c>
      <c r="AY12" s="218">
        <f>HLOOKUP($B12,data02,data0211!AY$900,FALSE)</f>
        <v>4</v>
      </c>
      <c r="AZ12" s="218">
        <f>HLOOKUP($B12,data02,data0211!AZ$900,FALSE)</f>
        <v>324</v>
      </c>
      <c r="BA12" s="218">
        <f>HLOOKUP($B12,data02,data0211!BA$900,FALSE)</f>
        <v>0</v>
      </c>
      <c r="BB12" s="218"/>
      <c r="BC12" s="218"/>
      <c r="BD12" s="218"/>
      <c r="BE12" s="218"/>
    </row>
    <row r="13" spans="1:57" ht="15" customHeight="1" x14ac:dyDescent="0.2">
      <c r="A13" s="71" t="s">
        <v>246</v>
      </c>
      <c r="B13" s="71" t="s">
        <v>246</v>
      </c>
      <c r="C13" s="69">
        <v>2003</v>
      </c>
      <c r="D13" s="218">
        <f>HLOOKUP($B13,data03,data0211!D$900,FALSE)</f>
        <v>3100161.72</v>
      </c>
      <c r="E13" s="218">
        <f>HLOOKUP($B13,data03,data0211!E$900,FALSE)</f>
        <v>-2067513.04</v>
      </c>
      <c r="F13" s="218">
        <f>HLOOKUP($B13,data03,data0211!F$900,FALSE)</f>
        <v>0</v>
      </c>
      <c r="G13" s="218">
        <f>HLOOKUP($B13,data03,data0211!G$900,FALSE)</f>
        <v>78488</v>
      </c>
      <c r="H13" s="218">
        <f>HLOOKUP($B13,data03,data0211!H$900,FALSE)</f>
        <v>1014874.03</v>
      </c>
      <c r="I13" s="218">
        <f>HLOOKUP($B13,data03,data0211!I$900,FALSE)</f>
        <v>0</v>
      </c>
      <c r="J13" s="218">
        <f>HLOOKUP($B13,data03,data0211!J$900,FALSE)</f>
        <v>1764</v>
      </c>
      <c r="K13" s="218">
        <f>HLOOKUP($B13,data03,data0211!K$900,FALSE)</f>
        <v>1488</v>
      </c>
      <c r="L13" s="218">
        <f>HLOOKUP($B13,data03,data0211!L$900,FALSE)</f>
        <v>276</v>
      </c>
      <c r="M13" s="218">
        <f>HLOOKUP($B13,data03,data0211!M$900,FALSE)</f>
        <v>0</v>
      </c>
      <c r="N13" s="218">
        <f>HLOOKUP($B13,data03,data0211!N$900,FALSE)</f>
        <v>621</v>
      </c>
      <c r="O13" s="218">
        <f>HLOOKUP($B13,data03,data0211!O$900,FALSE)</f>
        <v>15</v>
      </c>
      <c r="P13" s="218">
        <f>HLOOKUP($B13,data03,data0211!P$900,FALSE)</f>
        <v>43095892</v>
      </c>
      <c r="Q13" s="218">
        <f>HLOOKUP($B13,data03,data0211!Q$900,FALSE)</f>
        <v>11627017</v>
      </c>
      <c r="R13" s="218">
        <f>HLOOKUP($B13,data03,data0211!R$900,FALSE)</f>
        <v>14197277</v>
      </c>
      <c r="S13" s="218">
        <f>HLOOKUP($B13,data03,data0211!S$900,FALSE)</f>
        <v>16711735</v>
      </c>
      <c r="T13" s="218">
        <f>HLOOKUP($B13,data03,data0211!T$900,FALSE)</f>
        <v>557804</v>
      </c>
      <c r="U13" s="218">
        <f>HLOOKUP($B13,data03,data0211!U$900,FALSE)</f>
        <v>2059</v>
      </c>
      <c r="V13" s="218">
        <f>HLOOKUP($B13,data03,data0211!V$900,FALSE)</f>
        <v>58809.4</v>
      </c>
      <c r="W13" s="218">
        <f>HLOOKUP($B13,data03,data0211!W$900,FALSE)</f>
        <v>0</v>
      </c>
      <c r="X13" s="218">
        <f>HLOOKUP($B13,data03,data0211!X$900,FALSE)</f>
        <v>20708.099999999999</v>
      </c>
      <c r="Y13" s="218">
        <f>HLOOKUP($B13,data03,data0211!Y$900,FALSE)</f>
        <v>36500.199999999997</v>
      </c>
      <c r="Z13" s="218">
        <f>HLOOKUP($B13,data03,data0211!Z$900,FALSE)</f>
        <v>1601.1</v>
      </c>
      <c r="AA13" s="218">
        <f>HLOOKUP($B13,data03,data0211!AA$900,FALSE)</f>
        <v>0</v>
      </c>
      <c r="AB13" s="218">
        <f>HLOOKUP($B13,data03,data0211!AB$900,FALSE)</f>
        <v>757771</v>
      </c>
      <c r="AC13" s="218">
        <f>HLOOKUP($B13,data03,data0211!AC$900,FALSE)</f>
        <v>528973</v>
      </c>
      <c r="AD13" s="218">
        <f>HLOOKUP($B13,data03,data0211!AD$900,FALSE)</f>
        <v>198394</v>
      </c>
      <c r="AE13" s="218">
        <f>HLOOKUP($B13,data03,data0211!AE$900,FALSE)</f>
        <v>11222</v>
      </c>
      <c r="AF13" s="218">
        <f>HLOOKUP($B13,data03,data0211!AF$900,FALSE)</f>
        <v>19168</v>
      </c>
      <c r="AG13" s="218">
        <f>HLOOKUP($B13,data03,data0211!AG$900,FALSE)</f>
        <v>14</v>
      </c>
      <c r="AH13" s="218">
        <f>HLOOKUP($B13,data03,data0211!AH$900,FALSE)</f>
        <v>380.25</v>
      </c>
      <c r="AI13" s="218">
        <f>HLOOKUP($B13,data03,data0211!AI$900,FALSE)</f>
        <v>0</v>
      </c>
      <c r="AJ13" s="218">
        <f>HLOOKUP($B13,data03,data0211!AJ$900,FALSE)</f>
        <v>380.25</v>
      </c>
      <c r="AK13" s="218">
        <f>HLOOKUP($B13,data03,data0211!AK$900,FALSE)</f>
        <v>3000</v>
      </c>
      <c r="AL13" s="218">
        <f>HLOOKUP($B13,data03,data0211!AL$900,FALSE)</f>
        <v>3000</v>
      </c>
      <c r="AM13" s="218">
        <f>HLOOKUP($B13,data03,data0211!AM$900,FALSE)</f>
        <v>0</v>
      </c>
      <c r="AN13" s="218">
        <f>HLOOKUP($B13,data03,data0211!AN$900,FALSE)</f>
        <v>8722</v>
      </c>
      <c r="AO13" s="218">
        <f>HLOOKUP($B13,data03,data0211!AO$900,FALSE)</f>
        <v>8045</v>
      </c>
      <c r="AP13" s="218">
        <f>HLOOKUP($B13,data03,data0211!AP$900,FALSE)</f>
        <v>8722</v>
      </c>
      <c r="AQ13" s="218">
        <f>HLOOKUP($B13,data03,data0211!AQ$900,FALSE)</f>
        <v>6304</v>
      </c>
      <c r="AR13" s="218">
        <f>HLOOKUP($B13,data03,data0211!AR$900,FALSE)</f>
        <v>92.5</v>
      </c>
      <c r="AS13" s="218">
        <f>HLOOKUP($B13,data03,data0211!AS$900,FALSE)</f>
        <v>92</v>
      </c>
      <c r="AT13" s="218">
        <f>HLOOKUP($B13,data03,data0211!AT$900,FALSE)</f>
        <v>0.5</v>
      </c>
      <c r="AU13" s="218">
        <f>HLOOKUP($B13,data03,data0211!AU$900,FALSE)</f>
        <v>47</v>
      </c>
      <c r="AV13" s="218">
        <f>HLOOKUP($B13,data03,data0211!AV$900,FALSE)</f>
        <v>0</v>
      </c>
      <c r="AW13" s="218">
        <f>HLOOKUP($B13,data03,data0211!AW$900,FALSE)</f>
        <v>45.5</v>
      </c>
      <c r="AX13" s="218">
        <f>HLOOKUP($B13,data03,data0211!AX$900,FALSE)</f>
        <v>0</v>
      </c>
      <c r="AY13" s="218">
        <f>HLOOKUP($B13,data03,data0211!AY$900,FALSE)</f>
        <v>4</v>
      </c>
      <c r="AZ13" s="218">
        <f>HLOOKUP($B13,data03,data0211!AZ$900,FALSE)</f>
        <v>324</v>
      </c>
      <c r="BA13" s="218">
        <f>HLOOKUP($B13,data03,data0211!BA$900,FALSE)</f>
        <v>68.180000000000007</v>
      </c>
      <c r="BB13" s="218"/>
      <c r="BC13" s="218"/>
      <c r="BD13" s="218"/>
      <c r="BE13" s="218"/>
    </row>
    <row r="14" spans="1:57" ht="15" customHeight="1" x14ac:dyDescent="0.2">
      <c r="A14" s="71" t="s">
        <v>246</v>
      </c>
      <c r="B14" s="71" t="s">
        <v>246</v>
      </c>
      <c r="C14" s="69">
        <v>2004</v>
      </c>
      <c r="D14" s="218">
        <f>HLOOKUP($B14,data04,data0211!D$900,FALSE)</f>
        <v>3262171.2100000004</v>
      </c>
      <c r="E14" s="218">
        <f>HLOOKUP($B14,data04,data0211!E$900,FALSE)</f>
        <v>-2172254.61</v>
      </c>
      <c r="F14" s="218">
        <f>HLOOKUP($B14,data04,data0211!F$900,FALSE)</f>
        <v>0</v>
      </c>
      <c r="G14" s="218">
        <f>HLOOKUP($B14,data04,data0211!G$900,FALSE)</f>
        <v>162007</v>
      </c>
      <c r="H14" s="218">
        <f>HLOOKUP($B14,data04,data0211!H$900,FALSE)</f>
        <v>654855.23</v>
      </c>
      <c r="I14" s="218">
        <f>HLOOKUP($B14,data04,data0211!I$900,FALSE)</f>
        <v>0</v>
      </c>
      <c r="J14" s="218">
        <f>HLOOKUP($B14,data04,data0211!J$900,FALSE)</f>
        <v>1745</v>
      </c>
      <c r="K14" s="218">
        <f>HLOOKUP($B14,data04,data0211!K$900,FALSE)</f>
        <v>1475</v>
      </c>
      <c r="L14" s="218">
        <f>HLOOKUP($B14,data04,data0211!L$900,FALSE)</f>
        <v>270</v>
      </c>
      <c r="M14" s="218">
        <f>HLOOKUP($B14,data04,data0211!M$900,FALSE)</f>
        <v>0</v>
      </c>
      <c r="N14" s="218">
        <f>HLOOKUP($B14,data04,data0211!N$900,FALSE)</f>
        <v>618</v>
      </c>
      <c r="O14" s="218">
        <f>HLOOKUP($B14,data04,data0211!O$900,FALSE)</f>
        <v>16</v>
      </c>
      <c r="P14" s="218">
        <f>HLOOKUP($B14,data04,data0211!P$900,FALSE)</f>
        <v>37609928</v>
      </c>
      <c r="Q14" s="218">
        <f>HLOOKUP($B14,data04,data0211!Q$900,FALSE)</f>
        <v>11274364</v>
      </c>
      <c r="R14" s="218">
        <f>HLOOKUP($B14,data04,data0211!R$900,FALSE)</f>
        <v>5851568</v>
      </c>
      <c r="S14" s="218">
        <f>HLOOKUP($B14,data04,data0211!S$900,FALSE)</f>
        <v>19941497</v>
      </c>
      <c r="T14" s="218">
        <f>HLOOKUP($B14,data04,data0211!T$900,FALSE)</f>
        <v>540437</v>
      </c>
      <c r="U14" s="218">
        <f>HLOOKUP($B14,data04,data0211!U$900,FALSE)</f>
        <v>2062</v>
      </c>
      <c r="V14" s="218">
        <f>HLOOKUP($B14,data04,data0211!V$900,FALSE)</f>
        <v>45593.4</v>
      </c>
      <c r="W14" s="218">
        <f>HLOOKUP($B14,data04,data0211!W$900,FALSE)</f>
        <v>0</v>
      </c>
      <c r="X14" s="218">
        <f>HLOOKUP($B14,data04,data0211!X$900,FALSE)</f>
        <v>0</v>
      </c>
      <c r="Y14" s="218">
        <f>HLOOKUP($B14,data04,data0211!Y$900,FALSE)</f>
        <v>44042.2</v>
      </c>
      <c r="Z14" s="218">
        <f>HLOOKUP($B14,data04,data0211!Z$900,FALSE)</f>
        <v>1551.2</v>
      </c>
      <c r="AA14" s="218">
        <f>HLOOKUP($B14,data04,data0211!AA$900,FALSE)</f>
        <v>0</v>
      </c>
      <c r="AB14" s="218">
        <f>HLOOKUP($B14,data04,data0211!AB$900,FALSE)</f>
        <v>767272.49</v>
      </c>
      <c r="AC14" s="218">
        <f>HLOOKUP($B14,data04,data0211!AC$900,FALSE)</f>
        <v>523640.27</v>
      </c>
      <c r="AD14" s="218">
        <f>HLOOKUP($B14,data04,data0211!AD$900,FALSE)</f>
        <v>179330.69</v>
      </c>
      <c r="AE14" s="218">
        <f>HLOOKUP($B14,data04,data0211!AE$900,FALSE)</f>
        <v>47792.61</v>
      </c>
      <c r="AF14" s="218">
        <f>HLOOKUP($B14,data04,data0211!AF$900,FALSE)</f>
        <v>16307.59</v>
      </c>
      <c r="AG14" s="218">
        <f>HLOOKUP($B14,data04,data0211!AG$900,FALSE)</f>
        <v>201.33</v>
      </c>
      <c r="AH14" s="218">
        <f>HLOOKUP($B14,data04,data0211!AH$900,FALSE)</f>
        <v>380.25</v>
      </c>
      <c r="AI14" s="218">
        <f>HLOOKUP($B14,data04,data0211!AI$900,FALSE)</f>
        <v>0</v>
      </c>
      <c r="AJ14" s="218">
        <f>HLOOKUP($B14,data04,data0211!AJ$900,FALSE)</f>
        <v>380.25</v>
      </c>
      <c r="AK14" s="218">
        <f>HLOOKUP($B14,data04,data0211!AK$900,FALSE)</f>
        <v>3000</v>
      </c>
      <c r="AL14" s="218">
        <f>HLOOKUP($B14,data04,data0211!AL$900,FALSE)</f>
        <v>3000</v>
      </c>
      <c r="AM14" s="218">
        <f>HLOOKUP($B14,data04,data0211!AM$900,FALSE)</f>
        <v>0</v>
      </c>
      <c r="AN14" s="218">
        <f>HLOOKUP($B14,data04,data0211!AN$900,FALSE)</f>
        <v>7906</v>
      </c>
      <c r="AO14" s="218">
        <f>HLOOKUP($B14,data04,data0211!AO$900,FALSE)</f>
        <v>7482</v>
      </c>
      <c r="AP14" s="218">
        <f>HLOOKUP($B14,data04,data0211!AP$900,FALSE)</f>
        <v>7906</v>
      </c>
      <c r="AQ14" s="218">
        <f>HLOOKUP($B14,data04,data0211!AQ$900,FALSE)</f>
        <v>6066</v>
      </c>
      <c r="AR14" s="218">
        <f>HLOOKUP($B14,data04,data0211!AR$900,FALSE)</f>
        <v>92.5</v>
      </c>
      <c r="AS14" s="218">
        <f>HLOOKUP($B14,data04,data0211!AS$900,FALSE)</f>
        <v>92</v>
      </c>
      <c r="AT14" s="218">
        <f>HLOOKUP($B14,data04,data0211!AT$900,FALSE)</f>
        <v>0.5</v>
      </c>
      <c r="AU14" s="218">
        <f>HLOOKUP($B14,data04,data0211!AU$900,FALSE)</f>
        <v>47</v>
      </c>
      <c r="AV14" s="218">
        <f>HLOOKUP($B14,data04,data0211!AV$900,FALSE)</f>
        <v>0</v>
      </c>
      <c r="AW14" s="218">
        <f>HLOOKUP($B14,data04,data0211!AW$900,FALSE)</f>
        <v>45.5</v>
      </c>
      <c r="AX14" s="218">
        <f>HLOOKUP($B14,data04,data0211!AX$900,FALSE)</f>
        <v>0</v>
      </c>
      <c r="AY14" s="218">
        <f>HLOOKUP($B14,data04,data0211!AY$900,FALSE)</f>
        <v>4</v>
      </c>
      <c r="AZ14" s="218">
        <f>HLOOKUP($B14,data04,data0211!AZ$900,FALSE)</f>
        <v>324</v>
      </c>
      <c r="BA14" s="218">
        <f>HLOOKUP($B14,data04,data0211!BA$900,FALSE)</f>
        <v>75.349999999999994</v>
      </c>
      <c r="BB14" s="218"/>
      <c r="BC14" s="218"/>
      <c r="BD14" s="218"/>
      <c r="BE14" s="218"/>
    </row>
    <row r="15" spans="1:57" ht="15" customHeight="1" x14ac:dyDescent="0.2">
      <c r="A15" s="71" t="s">
        <v>246</v>
      </c>
      <c r="B15" s="71" t="s">
        <v>246</v>
      </c>
      <c r="C15" s="69">
        <v>2005</v>
      </c>
      <c r="D15" s="218">
        <f>HLOOKUP($B15,data05,data0211!D$900,FALSE)</f>
        <v>3419921.9800000004</v>
      </c>
      <c r="E15" s="218">
        <f>HLOOKUP($B15,data05,data0211!E$900,FALSE)</f>
        <v>-2289322.5099999998</v>
      </c>
      <c r="F15" s="218">
        <f>HLOOKUP($B15,data05,data0211!F$900,FALSE)</f>
        <v>0</v>
      </c>
      <c r="G15" s="218">
        <f>HLOOKUP($B15,data05,data0211!G$900,FALSE)</f>
        <v>230883</v>
      </c>
      <c r="H15" s="218">
        <f>HLOOKUP($B15,data05,data0211!H$900,FALSE)</f>
        <v>658727.25</v>
      </c>
      <c r="I15" s="218">
        <f>HLOOKUP($B15,data05,data0211!I$900,FALSE)</f>
        <v>0</v>
      </c>
      <c r="J15" s="218">
        <f>HLOOKUP($B15,data05,data0211!J$900,FALSE)</f>
        <v>1765</v>
      </c>
      <c r="K15" s="218">
        <f>HLOOKUP($B15,data05,data0211!K$900,FALSE)</f>
        <v>1482</v>
      </c>
      <c r="L15" s="218">
        <f>HLOOKUP($B15,data05,data0211!L$900,FALSE)</f>
        <v>283</v>
      </c>
      <c r="M15" s="218">
        <f>HLOOKUP($B15,data05,data0211!M$900,FALSE)</f>
        <v>0</v>
      </c>
      <c r="N15" s="218">
        <f>HLOOKUP($B15,data05,data0211!N$900,FALSE)</f>
        <v>525637</v>
      </c>
      <c r="O15" s="218">
        <f>HLOOKUP($B15,data05,data0211!O$900,FALSE)</f>
        <v>2065</v>
      </c>
      <c r="P15" s="218">
        <f>HLOOKUP($B15,data05,data0211!P$900,FALSE)</f>
        <v>45002145</v>
      </c>
      <c r="Q15" s="218">
        <f>HLOOKUP($B15,data05,data0211!Q$900,FALSE)</f>
        <v>11569234</v>
      </c>
      <c r="R15" s="218">
        <f>HLOOKUP($B15,data05,data0211!R$900,FALSE)</f>
        <v>13401038</v>
      </c>
      <c r="S15" s="218">
        <f>HLOOKUP($B15,data05,data0211!S$900,FALSE)</f>
        <v>19504171</v>
      </c>
      <c r="T15" s="218">
        <f>HLOOKUP($B15,data05,data0211!T$900,FALSE)</f>
        <v>525637</v>
      </c>
      <c r="U15" s="218">
        <f>HLOOKUP($B15,data05,data0211!U$900,FALSE)</f>
        <v>2065</v>
      </c>
      <c r="V15" s="218">
        <f>HLOOKUP($B15,data05,data0211!V$900,FALSE)</f>
        <v>55559</v>
      </c>
      <c r="W15" s="218">
        <f>HLOOKUP($B15,data05,data0211!W$900,FALSE)</f>
        <v>0</v>
      </c>
      <c r="X15" s="218">
        <f>HLOOKUP($B15,data05,data0211!X$900,FALSE)</f>
        <v>20152</v>
      </c>
      <c r="Y15" s="218">
        <f>HLOOKUP($B15,data05,data0211!Y$900,FALSE)</f>
        <v>33896</v>
      </c>
      <c r="Z15" s="218">
        <f>HLOOKUP($B15,data05,data0211!Z$900,FALSE)</f>
        <v>1511</v>
      </c>
      <c r="AA15" s="218">
        <f>HLOOKUP($B15,data05,data0211!AA$900,FALSE)</f>
        <v>0</v>
      </c>
      <c r="AB15" s="218">
        <f>HLOOKUP($B15,data05,data0211!AB$900,FALSE)</f>
        <v>793499.5</v>
      </c>
      <c r="AC15" s="218">
        <f>HLOOKUP($B15,data05,data0211!AC$900,FALSE)</f>
        <v>528534.04</v>
      </c>
      <c r="AD15" s="218">
        <f>HLOOKUP($B15,data05,data0211!AD$900,FALSE)</f>
        <v>203987.65000000002</v>
      </c>
      <c r="AE15" s="218">
        <f>HLOOKUP($B15,data05,data0211!AE$900,FALSE)</f>
        <v>42919.26</v>
      </c>
      <c r="AF15" s="218">
        <f>HLOOKUP($B15,data05,data0211!AF$900,FALSE)</f>
        <v>17839.2</v>
      </c>
      <c r="AG15" s="218">
        <f>HLOOKUP($B15,data05,data0211!AG$900,FALSE)</f>
        <v>219.35</v>
      </c>
      <c r="AH15" s="218">
        <f>HLOOKUP($B15,data05,data0211!AH$900,FALSE)</f>
        <v>380</v>
      </c>
      <c r="AI15" s="218">
        <f>HLOOKUP($B15,data05,data0211!AI$900,FALSE)</f>
        <v>380</v>
      </c>
      <c r="AJ15" s="218">
        <f>HLOOKUP($B15,data05,data0211!AJ$900,FALSE)</f>
        <v>0</v>
      </c>
      <c r="AK15" s="218">
        <f>HLOOKUP($B15,data05,data0211!AK$900,FALSE)</f>
        <v>3000</v>
      </c>
      <c r="AL15" s="218">
        <f>HLOOKUP($B15,data05,data0211!AL$900,FALSE)</f>
        <v>3000</v>
      </c>
      <c r="AM15" s="218">
        <f>HLOOKUP($B15,data05,data0211!AM$900,FALSE)</f>
        <v>0</v>
      </c>
      <c r="AN15" s="218">
        <f>HLOOKUP($B15,data05,data0211!AN$900,FALSE)</f>
        <v>8071</v>
      </c>
      <c r="AO15" s="218">
        <f>HLOOKUP($B15,data05,data0211!AO$900,FALSE)</f>
        <v>6822</v>
      </c>
      <c r="AP15" s="218">
        <f>HLOOKUP($B15,data05,data0211!AP$900,FALSE)</f>
        <v>8071</v>
      </c>
      <c r="AQ15" s="218">
        <f>HLOOKUP($B15,data05,data0211!AQ$900,FALSE)</f>
        <v>6714</v>
      </c>
      <c r="AR15" s="218">
        <f>HLOOKUP($B15,data05,data0211!AR$900,FALSE)</f>
        <v>92</v>
      </c>
      <c r="AS15" s="218">
        <f>HLOOKUP($B15,data05,data0211!AS$900,FALSE)</f>
        <v>92</v>
      </c>
      <c r="AT15" s="218">
        <f>HLOOKUP($B15,data05,data0211!AT$900,FALSE)</f>
        <v>0</v>
      </c>
      <c r="AU15" s="218">
        <f>HLOOKUP($B15,data05,data0211!AU$900,FALSE)</f>
        <v>47</v>
      </c>
      <c r="AV15" s="218">
        <f>HLOOKUP($B15,data05,data0211!AV$900,FALSE)</f>
        <v>0</v>
      </c>
      <c r="AW15" s="218">
        <f>HLOOKUP($B15,data05,data0211!AW$900,FALSE)</f>
        <v>45</v>
      </c>
      <c r="AX15" s="218">
        <f>HLOOKUP($B15,data05,data0211!AX$900,FALSE)</f>
        <v>0</v>
      </c>
      <c r="AY15" s="218">
        <f>HLOOKUP($B15,data05,data0211!AY$900,FALSE)</f>
        <v>4</v>
      </c>
      <c r="AZ15" s="218">
        <f>HLOOKUP($B15,data05,data0211!AZ$900,FALSE)</f>
        <v>324</v>
      </c>
      <c r="BA15" s="218">
        <f>HLOOKUP($B15,data05,data0211!BA$900,FALSE)</f>
        <v>77</v>
      </c>
      <c r="BB15" s="218"/>
      <c r="BC15" s="218"/>
      <c r="BD15" s="218"/>
      <c r="BE15" s="218"/>
    </row>
    <row r="16" spans="1:57" ht="15" customHeight="1" x14ac:dyDescent="0.2">
      <c r="A16" s="71" t="s">
        <v>246</v>
      </c>
      <c r="B16" s="71" t="s">
        <v>246</v>
      </c>
      <c r="C16" s="69">
        <v>2006</v>
      </c>
      <c r="D16" s="218">
        <f>HLOOKUP($B16,data06,data0211!D$900,FALSE)</f>
        <v>3579946.8200000003</v>
      </c>
      <c r="E16" s="218">
        <f>HLOOKUP($B16,data06,data0211!E$900,FALSE)</f>
        <v>-2415936.0699999998</v>
      </c>
      <c r="F16" s="218">
        <f>HLOOKUP($B16,data06,data0211!F$900,FALSE)</f>
        <v>0</v>
      </c>
      <c r="G16" s="218">
        <f>HLOOKUP($B16,data06,data0211!G$900,FALSE)</f>
        <v>109896.89</v>
      </c>
      <c r="H16" s="218">
        <f>HLOOKUP($B16,data06,data0211!H$900,FALSE)</f>
        <v>649442.06999999995</v>
      </c>
      <c r="I16" s="218">
        <f>HLOOKUP($B16,data06,data0211!I$900,FALSE)</f>
        <v>0</v>
      </c>
      <c r="J16" s="218">
        <f>HLOOKUP($B16,data06,data0211!J$900,FALSE)</f>
        <v>1720</v>
      </c>
      <c r="K16" s="218">
        <f>HLOOKUP($B16,data06,data0211!K$900,FALSE)</f>
        <v>1452</v>
      </c>
      <c r="L16" s="218">
        <f>HLOOKUP($B16,data06,data0211!L$900,FALSE)</f>
        <v>267</v>
      </c>
      <c r="M16" s="218">
        <f>HLOOKUP($B16,data06,data0211!M$900,FALSE)</f>
        <v>1</v>
      </c>
      <c r="N16" s="218">
        <f>HLOOKUP($B16,data06,data0211!N$900,FALSE)</f>
        <v>621</v>
      </c>
      <c r="O16" s="218">
        <f>HLOOKUP($B16,data06,data0211!O$900,FALSE)</f>
        <v>1</v>
      </c>
      <c r="P16" s="218">
        <f>HLOOKUP($B16,data06,data0211!P$900,FALSE)</f>
        <v>11441922</v>
      </c>
      <c r="Q16" s="218">
        <f>HLOOKUP($B16,data06,data0211!Q$900,FALSE)</f>
        <v>11441922</v>
      </c>
      <c r="R16" s="218">
        <f>HLOOKUP($B16,data06,data0211!R$900,FALSE)</f>
        <v>0</v>
      </c>
      <c r="S16" s="218">
        <f>HLOOKUP($B16,data06,data0211!S$900,FALSE)</f>
        <v>0</v>
      </c>
      <c r="T16" s="218">
        <f>HLOOKUP($B16,data06,data0211!T$900,FALSE)</f>
        <v>0</v>
      </c>
      <c r="U16" s="218">
        <f>HLOOKUP($B16,data06,data0211!U$900,FALSE)</f>
        <v>0</v>
      </c>
      <c r="V16" s="218">
        <f>HLOOKUP($B16,data06,data0211!V$900,FALSE)</f>
        <v>0</v>
      </c>
      <c r="W16" s="218">
        <f>HLOOKUP($B16,data06,data0211!W$900,FALSE)</f>
        <v>0</v>
      </c>
      <c r="X16" s="218">
        <f>HLOOKUP($B16,data06,data0211!X$900,FALSE)</f>
        <v>0</v>
      </c>
      <c r="Y16" s="218">
        <f>HLOOKUP($B16,data06,data0211!Y$900,FALSE)</f>
        <v>0</v>
      </c>
      <c r="Z16" s="218">
        <f>HLOOKUP($B16,data06,data0211!Z$900,FALSE)</f>
        <v>0</v>
      </c>
      <c r="AA16" s="218">
        <f>HLOOKUP($B16,data06,data0211!AA$900,FALSE)</f>
        <v>0</v>
      </c>
      <c r="AB16" s="218">
        <f>HLOOKUP($B16,data06,data0211!AB$900,FALSE)</f>
        <v>832100.86</v>
      </c>
      <c r="AC16" s="218">
        <f>HLOOKUP($B16,data06,data0211!AC$900,FALSE)</f>
        <v>569088.96</v>
      </c>
      <c r="AD16" s="218">
        <f>HLOOKUP($B16,data06,data0211!AD$900,FALSE)</f>
        <v>211859.79</v>
      </c>
      <c r="AE16" s="218">
        <f>HLOOKUP($B16,data06,data0211!AE$900,FALSE)</f>
        <v>31770.79</v>
      </c>
      <c r="AF16" s="218">
        <f>HLOOKUP($B16,data06,data0211!AF$900,FALSE)</f>
        <v>19308.88</v>
      </c>
      <c r="AG16" s="218">
        <f>HLOOKUP($B16,data06,data0211!AG$900,FALSE)</f>
        <v>72.44</v>
      </c>
      <c r="AH16" s="218">
        <f>HLOOKUP($B16,data06,data0211!AH$900,FALSE)</f>
        <v>380</v>
      </c>
      <c r="AI16" s="218">
        <f>HLOOKUP($B16,data06,data0211!AI$900,FALSE)</f>
        <v>380</v>
      </c>
      <c r="AJ16" s="218">
        <f>HLOOKUP($B16,data06,data0211!AJ$900,FALSE)</f>
        <v>0</v>
      </c>
      <c r="AK16" s="218">
        <f>HLOOKUP($B16,data06,data0211!AK$900,FALSE)</f>
        <v>3000</v>
      </c>
      <c r="AL16" s="218">
        <f>HLOOKUP($B16,data06,data0211!AL$900,FALSE)</f>
        <v>3000</v>
      </c>
      <c r="AM16" s="218">
        <f>HLOOKUP($B16,data06,data0211!AM$900,FALSE)</f>
        <v>0</v>
      </c>
      <c r="AN16" s="218">
        <f>HLOOKUP($B16,data06,data0211!AN$900,FALSE)</f>
        <v>7570</v>
      </c>
      <c r="AO16" s="218">
        <f>HLOOKUP($B16,data06,data0211!AO$900,FALSE)</f>
        <v>6790</v>
      </c>
      <c r="AP16" s="218">
        <f>HLOOKUP($B16,data06,data0211!AP$900,FALSE)</f>
        <v>7570</v>
      </c>
      <c r="AQ16" s="218">
        <f>HLOOKUP($B16,data06,data0211!AQ$900,FALSE)</f>
        <v>6722</v>
      </c>
      <c r="AR16" s="218">
        <f>HLOOKUP($B16,data06,data0211!AR$900,FALSE)</f>
        <v>92</v>
      </c>
      <c r="AS16" s="218">
        <f>HLOOKUP($B16,data06,data0211!AS$900,FALSE)</f>
        <v>92</v>
      </c>
      <c r="AT16" s="218">
        <f>HLOOKUP($B16,data06,data0211!AT$900,FALSE)</f>
        <v>0</v>
      </c>
      <c r="AU16" s="218">
        <f>HLOOKUP($B16,data06,data0211!AU$900,FALSE)</f>
        <v>47</v>
      </c>
      <c r="AV16" s="218">
        <f>HLOOKUP($B16,data06,data0211!AV$900,FALSE)</f>
        <v>0</v>
      </c>
      <c r="AW16" s="218">
        <f>HLOOKUP($B16,data06,data0211!AW$900,FALSE)</f>
        <v>45</v>
      </c>
      <c r="AX16" s="218">
        <f>HLOOKUP($B16,data06,data0211!AX$900,FALSE)</f>
        <v>0</v>
      </c>
      <c r="AY16" s="218">
        <f>HLOOKUP($B16,data06,data0211!AY$900,FALSE)</f>
        <v>4</v>
      </c>
      <c r="AZ16" s="218">
        <f>HLOOKUP($B16,data06,data0211!AZ$900,FALSE)</f>
        <v>324</v>
      </c>
      <c r="BA16" s="218">
        <f>HLOOKUP($B16,data06,data0211!BA$900,FALSE)</f>
        <v>79</v>
      </c>
      <c r="BB16" s="218"/>
      <c r="BC16" s="218"/>
      <c r="BD16" s="218"/>
      <c r="BE16" s="218"/>
    </row>
    <row r="17" spans="1:57" ht="15" customHeight="1" x14ac:dyDescent="0.2">
      <c r="A17" s="71" t="s">
        <v>246</v>
      </c>
      <c r="B17" s="71" t="s">
        <v>246</v>
      </c>
      <c r="C17" s="69">
        <v>2007</v>
      </c>
      <c r="D17" s="218">
        <f>HLOOKUP($B17,data07,data0211!D$900,FALSE)</f>
        <v>4536859.87</v>
      </c>
      <c r="E17" s="218">
        <f>HLOOKUP($B17,data07,data0211!E$900,FALSE)</f>
        <v>-2584286.2000000002</v>
      </c>
      <c r="F17" s="218">
        <f>HLOOKUP($B17,data07,data0211!F$900,FALSE)</f>
        <v>0</v>
      </c>
      <c r="G17" s="218">
        <f>HLOOKUP($B17,data07,data0211!G$900,FALSE)</f>
        <v>145894</v>
      </c>
      <c r="H17" s="218">
        <f>HLOOKUP($B17,data07,data0211!H$900,FALSE)</f>
        <v>758525.87999999989</v>
      </c>
      <c r="I17" s="218">
        <f>HLOOKUP($B17,data07,data0211!I$900,FALSE)</f>
        <v>2349</v>
      </c>
      <c r="J17" s="218">
        <f>HLOOKUP($B17,data07,data0211!J$900,FALSE)</f>
        <v>1711</v>
      </c>
      <c r="K17" s="218">
        <f>HLOOKUP($B17,data07,data0211!K$900,FALSE)</f>
        <v>1450</v>
      </c>
      <c r="L17" s="218">
        <f>HLOOKUP($B17,data07,data0211!L$900,FALSE)</f>
        <v>261</v>
      </c>
      <c r="M17" s="218">
        <f>HLOOKUP($B17,data07,data0211!M$900,FALSE)</f>
        <v>0</v>
      </c>
      <c r="N17" s="218">
        <f>HLOOKUP($B17,data07,data0211!N$900,FALSE)</f>
        <v>621</v>
      </c>
      <c r="O17" s="218">
        <f>HLOOKUP($B17,data07,data0211!O$900,FALSE)</f>
        <v>1</v>
      </c>
      <c r="P17" s="218">
        <f>HLOOKUP($B17,data07,data0211!P$900,FALSE)</f>
        <v>43492799</v>
      </c>
      <c r="Q17" s="218">
        <f>HLOOKUP($B17,data07,data0211!Q$900,FALSE)</f>
        <v>11858778</v>
      </c>
      <c r="R17" s="218">
        <f>HLOOKUP($B17,data07,data0211!R$900,FALSE)</f>
        <v>31082191</v>
      </c>
      <c r="S17" s="218">
        <f>HLOOKUP($B17,data07,data0211!S$900,FALSE)</f>
        <v>0</v>
      </c>
      <c r="T17" s="218">
        <f>HLOOKUP($B17,data07,data0211!T$900,FALSE)</f>
        <v>549680</v>
      </c>
      <c r="U17" s="218">
        <f>HLOOKUP($B17,data07,data0211!U$900,FALSE)</f>
        <v>2150</v>
      </c>
      <c r="V17" s="218">
        <f>HLOOKUP($B17,data07,data0211!V$900,FALSE)</f>
        <v>51570</v>
      </c>
      <c r="W17" s="218">
        <f>HLOOKUP($B17,data07,data0211!W$900,FALSE)</f>
        <v>0</v>
      </c>
      <c r="X17" s="218">
        <f>HLOOKUP($B17,data07,data0211!X$900,FALSE)</f>
        <v>50111</v>
      </c>
      <c r="Y17" s="218">
        <f>HLOOKUP($B17,data07,data0211!Y$900,FALSE)</f>
        <v>0</v>
      </c>
      <c r="Z17" s="218">
        <f>HLOOKUP($B17,data07,data0211!Z$900,FALSE)</f>
        <v>1453</v>
      </c>
      <c r="AA17" s="218">
        <f>HLOOKUP($B17,data07,data0211!AA$900,FALSE)</f>
        <v>6</v>
      </c>
      <c r="AB17" s="218">
        <f>HLOOKUP($B17,data07,data0211!AB$900,FALSE)</f>
        <v>864203.4</v>
      </c>
      <c r="AC17" s="218">
        <f>HLOOKUP($B17,data07,data0211!AC$900,FALSE)</f>
        <v>588860.21</v>
      </c>
      <c r="AD17" s="218">
        <f>HLOOKUP($B17,data07,data0211!AD$900,FALSE)</f>
        <v>255253.14</v>
      </c>
      <c r="AE17" s="218">
        <f>HLOOKUP($B17,data07,data0211!AE$900,FALSE)</f>
        <v>0</v>
      </c>
      <c r="AF17" s="218">
        <f>HLOOKUP($B17,data07,data0211!AF$900,FALSE)</f>
        <v>328.99</v>
      </c>
      <c r="AG17" s="218">
        <f>HLOOKUP($B17,data07,data0211!AG$900,FALSE)</f>
        <v>19761.060000000001</v>
      </c>
      <c r="AH17" s="218">
        <f>HLOOKUP($B17,data07,data0211!AH$900,FALSE)</f>
        <v>380</v>
      </c>
      <c r="AI17" s="218">
        <f>HLOOKUP($B17,data07,data0211!AI$900,FALSE)</f>
        <v>380</v>
      </c>
      <c r="AJ17" s="218">
        <f>HLOOKUP($B17,data07,data0211!AJ$900,FALSE)</f>
        <v>0</v>
      </c>
      <c r="AK17" s="218">
        <f>HLOOKUP($B17,data07,data0211!AK$900,FALSE)</f>
        <v>3000</v>
      </c>
      <c r="AL17" s="218">
        <f>HLOOKUP($B17,data07,data0211!AL$900,FALSE)</f>
        <v>3000</v>
      </c>
      <c r="AM17" s="218">
        <f>HLOOKUP($B17,data07,data0211!AM$900,FALSE)</f>
        <v>0</v>
      </c>
      <c r="AN17" s="218">
        <f>HLOOKUP($B17,data07,data0211!AN$900,FALSE)</f>
        <v>7722</v>
      </c>
      <c r="AO17" s="218">
        <f>HLOOKUP($B17,data07,data0211!AO$900,FALSE)</f>
        <v>7100</v>
      </c>
      <c r="AP17" s="218">
        <f>HLOOKUP($B17,data07,data0211!AP$900,FALSE)</f>
        <v>7722</v>
      </c>
      <c r="AQ17" s="218">
        <f>HLOOKUP($B17,data07,data0211!AQ$900,FALSE)</f>
        <v>6355</v>
      </c>
      <c r="AR17" s="218">
        <f>HLOOKUP($B17,data07,data0211!AR$900,FALSE)</f>
        <v>92</v>
      </c>
      <c r="AS17" s="218">
        <f>HLOOKUP($B17,data07,data0211!AS$900,FALSE)</f>
        <v>92</v>
      </c>
      <c r="AT17" s="218">
        <f>HLOOKUP($B17,data07,data0211!AT$900,FALSE)</f>
        <v>0</v>
      </c>
      <c r="AU17" s="218">
        <f>HLOOKUP($B17,data07,data0211!AU$900,FALSE)</f>
        <v>47</v>
      </c>
      <c r="AV17" s="218">
        <f>HLOOKUP($B17,data07,data0211!AV$900,FALSE)</f>
        <v>0</v>
      </c>
      <c r="AW17" s="218">
        <f>HLOOKUP($B17,data07,data0211!AW$900,FALSE)</f>
        <v>45</v>
      </c>
      <c r="AX17" s="218">
        <f>HLOOKUP($B17,data07,data0211!AX$900,FALSE)</f>
        <v>0</v>
      </c>
      <c r="AY17" s="218">
        <f>HLOOKUP($B17,data07,data0211!AY$900,FALSE)</f>
        <v>4</v>
      </c>
      <c r="AZ17" s="218">
        <f>HLOOKUP($B17,data07,data0211!AZ$900,FALSE)</f>
        <v>324</v>
      </c>
      <c r="BA17" s="218">
        <f>HLOOKUP($B17,data07,data0211!BA$900,FALSE)</f>
        <v>73</v>
      </c>
      <c r="BB17" s="218"/>
      <c r="BC17" s="218"/>
      <c r="BD17" s="218"/>
      <c r="BE17" s="218"/>
    </row>
    <row r="18" spans="1:57" ht="15" customHeight="1" x14ac:dyDescent="0.2">
      <c r="A18" s="71" t="s">
        <v>246</v>
      </c>
      <c r="B18" s="71" t="s">
        <v>246</v>
      </c>
      <c r="C18" s="69">
        <v>2008</v>
      </c>
      <c r="D18" s="218">
        <f>HLOOKUP($B18,data08,data0211!D$900,FALSE)</f>
        <v>4621074.82</v>
      </c>
      <c r="E18" s="218">
        <f>HLOOKUP($B18,data08,data0211!E$900,FALSE)</f>
        <v>-2691084.58</v>
      </c>
      <c r="F18" s="218">
        <f>HLOOKUP($B18,data08,data0211!F$900,FALSE)</f>
        <v>0</v>
      </c>
      <c r="G18" s="218">
        <f>HLOOKUP($B18,data08,data0211!G$900,FALSE)</f>
        <v>335031.3</v>
      </c>
      <c r="H18" s="218">
        <f>HLOOKUP($B18,data08,data0211!H$900,FALSE)</f>
        <v>838668.86</v>
      </c>
      <c r="I18" s="218">
        <f>HLOOKUP($B18,data08,data0211!I$900,FALSE)</f>
        <v>9090</v>
      </c>
      <c r="J18" s="218">
        <f>HLOOKUP($B18,data08,data0211!J$900,FALSE)</f>
        <v>1676</v>
      </c>
      <c r="K18" s="218">
        <f>HLOOKUP($B18,data08,data0211!K$900,FALSE)</f>
        <v>1416</v>
      </c>
      <c r="L18" s="218">
        <f>HLOOKUP($B18,data08,data0211!L$900,FALSE)</f>
        <v>260</v>
      </c>
      <c r="M18" s="218">
        <f>HLOOKUP($B18,data08,data0211!M$900,FALSE)</f>
        <v>0</v>
      </c>
      <c r="N18" s="218">
        <f>HLOOKUP($B18,data08,data0211!N$900,FALSE)</f>
        <v>619</v>
      </c>
      <c r="O18" s="218">
        <f>HLOOKUP($B18,data08,data0211!O$900,FALSE)</f>
        <v>1</v>
      </c>
      <c r="P18" s="218">
        <f>HLOOKUP($B18,data08,data0211!P$900,FALSE)</f>
        <v>26557829</v>
      </c>
      <c r="Q18" s="218">
        <f>HLOOKUP($B18,data08,data0211!Q$900,FALSE)</f>
        <v>11183350</v>
      </c>
      <c r="R18" s="218">
        <f>HLOOKUP($B18,data08,data0211!R$900,FALSE)</f>
        <v>14843605</v>
      </c>
      <c r="S18" s="218">
        <f>HLOOKUP($B18,data08,data0211!S$900,FALSE)</f>
        <v>0</v>
      </c>
      <c r="T18" s="218">
        <f>HLOOKUP($B18,data08,data0211!T$900,FALSE)</f>
        <v>528725</v>
      </c>
      <c r="U18" s="218">
        <f>HLOOKUP($B18,data08,data0211!U$900,FALSE)</f>
        <v>2149</v>
      </c>
      <c r="V18" s="218">
        <f>HLOOKUP($B18,data08,data0211!V$900,FALSE)</f>
        <v>20686</v>
      </c>
      <c r="W18" s="218">
        <f>HLOOKUP($B18,data08,data0211!W$900,FALSE)</f>
        <v>0</v>
      </c>
      <c r="X18" s="218">
        <f>HLOOKUP($B18,data08,data0211!X$900,FALSE)</f>
        <v>20686</v>
      </c>
      <c r="Y18" s="218">
        <f>HLOOKUP($B18,data08,data0211!Y$900,FALSE)</f>
        <v>0</v>
      </c>
      <c r="Z18" s="218">
        <f>HLOOKUP($B18,data08,data0211!Z$900,FALSE)</f>
        <v>0</v>
      </c>
      <c r="AA18" s="218">
        <f>HLOOKUP($B18,data08,data0211!AA$900,FALSE)</f>
        <v>0</v>
      </c>
      <c r="AB18" s="218">
        <f>HLOOKUP($B18,data08,data0211!AB$900,FALSE)</f>
        <v>0</v>
      </c>
      <c r="AC18" s="218">
        <f>HLOOKUP($B18,data08,data0211!AC$900,FALSE)</f>
        <v>614676.67000000004</v>
      </c>
      <c r="AD18" s="218">
        <f>HLOOKUP($B18,data08,data0211!AD$900,FALSE)</f>
        <v>278856.19</v>
      </c>
      <c r="AE18" s="218">
        <f>HLOOKUP($B18,data08,data0211!AE$900,FALSE)</f>
        <v>0</v>
      </c>
      <c r="AF18" s="218">
        <f>HLOOKUP($B18,data08,data0211!AF$900,FALSE)</f>
        <v>28335.72</v>
      </c>
      <c r="AG18" s="218">
        <f>HLOOKUP($B18,data08,data0211!AG$900,FALSE)</f>
        <v>593.66</v>
      </c>
      <c r="AH18" s="218">
        <f>HLOOKUP($B18,data08,data0211!AH$900,FALSE)</f>
        <v>380</v>
      </c>
      <c r="AI18" s="218">
        <f>HLOOKUP($B18,data08,data0211!AI$900,FALSE)</f>
        <v>380</v>
      </c>
      <c r="AJ18" s="218">
        <f>HLOOKUP($B18,data08,data0211!AJ$900,FALSE)</f>
        <v>0</v>
      </c>
      <c r="AK18" s="218">
        <f>HLOOKUP($B18,data08,data0211!AK$900,FALSE)</f>
        <v>3000</v>
      </c>
      <c r="AL18" s="218">
        <f>HLOOKUP($B18,data08,data0211!AL$900,FALSE)</f>
        <v>3000</v>
      </c>
      <c r="AM18" s="218">
        <f>HLOOKUP($B18,data08,data0211!AM$900,FALSE)</f>
        <v>0</v>
      </c>
      <c r="AN18" s="218">
        <f>HLOOKUP($B18,data08,data0211!AN$900,FALSE)</f>
        <v>4948</v>
      </c>
      <c r="AO18" s="218">
        <f>HLOOKUP($B18,data08,data0211!AO$900,FALSE)</f>
        <v>4092</v>
      </c>
      <c r="AP18" s="218">
        <f>HLOOKUP($B18,data08,data0211!AP$900,FALSE)</f>
        <v>4948</v>
      </c>
      <c r="AQ18" s="218">
        <f>HLOOKUP($B18,data08,data0211!AQ$900,FALSE)</f>
        <v>4139</v>
      </c>
      <c r="AR18" s="218">
        <f>HLOOKUP($B18,data08,data0211!AR$900,FALSE)</f>
        <v>92</v>
      </c>
      <c r="AS18" s="218">
        <f>HLOOKUP($B18,data08,data0211!AS$900,FALSE)</f>
        <v>92</v>
      </c>
      <c r="AT18" s="218">
        <f>HLOOKUP($B18,data08,data0211!AT$900,FALSE)</f>
        <v>0</v>
      </c>
      <c r="AU18" s="218">
        <f>HLOOKUP($B18,data08,data0211!AU$900,FALSE)</f>
        <v>47</v>
      </c>
      <c r="AV18" s="218">
        <f>HLOOKUP($B18,data08,data0211!AV$900,FALSE)</f>
        <v>0</v>
      </c>
      <c r="AW18" s="218">
        <f>HLOOKUP($B18,data08,data0211!AW$900,FALSE)</f>
        <v>45</v>
      </c>
      <c r="AX18" s="218">
        <f>HLOOKUP($B18,data08,data0211!AX$900,FALSE)</f>
        <v>0</v>
      </c>
      <c r="AY18" s="218">
        <f>HLOOKUP($B18,data08,data0211!AY$900,FALSE)</f>
        <v>4</v>
      </c>
      <c r="AZ18" s="218">
        <f>HLOOKUP($B18,data08,data0211!AZ$900,FALSE)</f>
        <v>324</v>
      </c>
      <c r="BA18" s="218">
        <f>HLOOKUP($B18,data08,data0211!BA$900,FALSE)</f>
        <v>74</v>
      </c>
      <c r="BB18" s="218"/>
      <c r="BC18" s="218"/>
      <c r="BD18" s="218"/>
      <c r="BE18" s="218"/>
    </row>
    <row r="19" spans="1:57" ht="15" customHeight="1" x14ac:dyDescent="0.2">
      <c r="A19" s="71" t="s">
        <v>246</v>
      </c>
      <c r="B19" s="71" t="s">
        <v>246</v>
      </c>
      <c r="C19" s="69">
        <v>2009</v>
      </c>
      <c r="D19" s="218">
        <f>HLOOKUP($B19,data09,data0211!D$900,FALSE)</f>
        <v>4804895.3999999994</v>
      </c>
      <c r="E19" s="218">
        <f>HLOOKUP($B19,data09,data0211!E$900,FALSE)</f>
        <v>-2756093.09</v>
      </c>
      <c r="F19" s="218">
        <f>HLOOKUP($B19,data09,data0211!F$900,FALSE)</f>
        <v>0</v>
      </c>
      <c r="G19" s="218">
        <f>HLOOKUP($B19,data09,data0211!G$900,FALSE)</f>
        <v>183820</v>
      </c>
      <c r="H19" s="218">
        <f>HLOOKUP($B19,data09,data0211!H$900,FALSE)</f>
        <v>865062.42</v>
      </c>
      <c r="I19" s="218">
        <f>HLOOKUP($B19,data09,data0211!I$900,FALSE)</f>
        <v>0</v>
      </c>
      <c r="J19" s="218">
        <f>HLOOKUP($B19,data09,data0211!J$900,FALSE)</f>
        <v>1670</v>
      </c>
      <c r="K19" s="218">
        <f>HLOOKUP($B19,data09,data0211!K$900,FALSE)</f>
        <v>1415</v>
      </c>
      <c r="L19" s="218">
        <f>HLOOKUP($B19,data09,data0211!L$900,FALSE)</f>
        <v>247</v>
      </c>
      <c r="M19" s="218">
        <f>HLOOKUP($B19,data09,data0211!M$900,FALSE)</f>
        <v>8</v>
      </c>
      <c r="N19" s="218">
        <f>HLOOKUP($B19,data09,data0211!N$900,FALSE)</f>
        <v>619</v>
      </c>
      <c r="O19" s="218">
        <f>HLOOKUP($B19,data09,data0211!O$900,FALSE)</f>
        <v>6</v>
      </c>
      <c r="P19" s="218">
        <f>HLOOKUP($B19,data09,data0211!P$900,FALSE)</f>
        <v>24810879.390000004</v>
      </c>
      <c r="Q19" s="218">
        <f>HLOOKUP($B19,data09,data0211!Q$900,FALSE)</f>
        <v>10082213</v>
      </c>
      <c r="R19" s="218">
        <f>HLOOKUP($B19,data09,data0211!R$900,FALSE)</f>
        <v>14185990.09</v>
      </c>
      <c r="S19" s="218">
        <f>HLOOKUP($B19,data09,data0211!S$900,FALSE)</f>
        <v>7742</v>
      </c>
      <c r="T19" s="218">
        <f>HLOOKUP($B19,data09,data0211!T$900,FALSE)</f>
        <v>534104.30000000005</v>
      </c>
      <c r="U19" s="218">
        <f>HLOOKUP($B19,data09,data0211!U$900,FALSE)</f>
        <v>830</v>
      </c>
      <c r="V19" s="218">
        <f>HLOOKUP($B19,data09,data0211!V$900,FALSE)</f>
        <v>31409</v>
      </c>
      <c r="W19" s="218">
        <f>HLOOKUP($B19,data09,data0211!W$900,FALSE)</f>
        <v>0</v>
      </c>
      <c r="X19" s="218">
        <f>HLOOKUP($B19,data09,data0211!X$900,FALSE)</f>
        <v>31409</v>
      </c>
      <c r="Y19" s="218">
        <f>HLOOKUP($B19,data09,data0211!Y$900,FALSE)</f>
        <v>0</v>
      </c>
      <c r="Z19" s="218">
        <f>HLOOKUP($B19,data09,data0211!Z$900,FALSE)</f>
        <v>0</v>
      </c>
      <c r="AA19" s="218">
        <f>HLOOKUP($B19,data09,data0211!AA$900,FALSE)</f>
        <v>0</v>
      </c>
      <c r="AB19" s="218">
        <f>HLOOKUP($B19,data09,data0211!AB$900,FALSE)</f>
        <v>1234365.1499999999</v>
      </c>
      <c r="AC19" s="218">
        <f>HLOOKUP($B19,data09,data0211!AC$900,FALSE)</f>
        <v>758251.89</v>
      </c>
      <c r="AD19" s="218">
        <f>HLOOKUP($B19,data09,data0211!AD$900,FALSE)</f>
        <v>380713.44999999995</v>
      </c>
      <c r="AE19" s="218">
        <f>HLOOKUP($B19,data09,data0211!AE$900,FALSE)</f>
        <v>0</v>
      </c>
      <c r="AF19" s="218">
        <f>HLOOKUP($B19,data09,data0211!AF$900,FALSE)</f>
        <v>66619.69</v>
      </c>
      <c r="AG19" s="218">
        <f>HLOOKUP($B19,data09,data0211!AG$900,FALSE)</f>
        <v>2490.6</v>
      </c>
      <c r="AH19" s="218">
        <f>HLOOKUP($B19,data09,data0211!AH$900,FALSE)</f>
        <v>380</v>
      </c>
      <c r="AI19" s="218">
        <f>HLOOKUP($B19,data09,data0211!AI$900,FALSE)</f>
        <v>380</v>
      </c>
      <c r="AJ19" s="218">
        <f>HLOOKUP($B19,data09,data0211!AJ$900,FALSE)</f>
        <v>0</v>
      </c>
      <c r="AK19" s="218">
        <f>HLOOKUP($B19,data09,data0211!AK$900,FALSE)</f>
        <v>3000</v>
      </c>
      <c r="AL19" s="218">
        <f>HLOOKUP($B19,data09,data0211!AL$900,FALSE)</f>
        <v>3000</v>
      </c>
      <c r="AM19" s="218">
        <f>HLOOKUP($B19,data09,data0211!AM$900,FALSE)</f>
        <v>0</v>
      </c>
      <c r="AN19" s="218">
        <f>HLOOKUP($B19,data09,data0211!AN$900,FALSE)</f>
        <v>5065</v>
      </c>
      <c r="AO19" s="218">
        <f>HLOOKUP($B19,data09,data0211!AO$900,FALSE)</f>
        <v>4154</v>
      </c>
      <c r="AP19" s="218">
        <f>HLOOKUP($B19,data09,data0211!AP$900,FALSE)</f>
        <v>5065</v>
      </c>
      <c r="AQ19" s="218">
        <f>HLOOKUP($B19,data09,data0211!AQ$900,FALSE)</f>
        <v>4013</v>
      </c>
      <c r="AR19" s="218">
        <f>HLOOKUP($B19,data09,data0211!AR$900,FALSE)</f>
        <v>92</v>
      </c>
      <c r="AS19" s="218">
        <f>HLOOKUP($B19,data09,data0211!AS$900,FALSE)</f>
        <v>92</v>
      </c>
      <c r="AT19" s="218">
        <f>HLOOKUP($B19,data09,data0211!AT$900,FALSE)</f>
        <v>0</v>
      </c>
      <c r="AU19" s="218">
        <f>HLOOKUP($B19,data09,data0211!AU$900,FALSE)</f>
        <v>47</v>
      </c>
      <c r="AV19" s="218">
        <f>HLOOKUP($B19,data09,data0211!AV$900,FALSE)</f>
        <v>0</v>
      </c>
      <c r="AW19" s="218">
        <f>HLOOKUP($B19,data09,data0211!AW$900,FALSE)</f>
        <v>45</v>
      </c>
      <c r="AX19" s="218">
        <f>HLOOKUP($B19,data09,data0211!AX$900,FALSE)</f>
        <v>0</v>
      </c>
      <c r="AY19" s="218">
        <f>HLOOKUP($B19,data09,data0211!AY$900,FALSE)</f>
        <v>4</v>
      </c>
      <c r="AZ19" s="218">
        <f>HLOOKUP($B19,data09,data0211!AZ$900,FALSE)</f>
        <v>324</v>
      </c>
      <c r="BA19" s="218">
        <f>HLOOKUP($B19,data09,data0211!BA$900,FALSE)</f>
        <v>73</v>
      </c>
      <c r="BB19" s="218"/>
      <c r="BC19" s="218"/>
      <c r="BD19" s="218"/>
      <c r="BE19" s="218"/>
    </row>
    <row r="20" spans="1:57" ht="15" customHeight="1" x14ac:dyDescent="0.2">
      <c r="A20" s="71" t="s">
        <v>246</v>
      </c>
      <c r="B20" s="71" t="s">
        <v>246</v>
      </c>
      <c r="C20" s="69">
        <v>2010</v>
      </c>
      <c r="D20" s="218">
        <f>HLOOKUP($B20,data10,data0211!D$900,FALSE)</f>
        <v>5169636.91</v>
      </c>
      <c r="E20" s="218">
        <f>HLOOKUP($B20,data10,data0211!E$900,FALSE)</f>
        <v>-2936880.25</v>
      </c>
      <c r="F20" s="218">
        <f>HLOOKUP($B20,data10,data0211!F$900,FALSE)</f>
        <v>0</v>
      </c>
      <c r="G20" s="218">
        <f>HLOOKUP($B20,data10,data0211!G$900,FALSE)</f>
        <v>183820</v>
      </c>
      <c r="H20" s="218">
        <f>HLOOKUP($B20,data10,data0211!H$900,FALSE)</f>
        <v>996788.56</v>
      </c>
      <c r="I20" s="218">
        <f>HLOOKUP($B20,data10,data0211!I$900,FALSE)</f>
        <v>-75522</v>
      </c>
      <c r="J20" s="218">
        <f>HLOOKUP($B20,data10,data0211!J$900,FALSE)</f>
        <v>1663</v>
      </c>
      <c r="K20" s="218">
        <f>HLOOKUP($B20,data10,data0211!K$900,FALSE)</f>
        <v>1409</v>
      </c>
      <c r="L20" s="218">
        <f>HLOOKUP($B20,data10,data0211!L$900,FALSE)</f>
        <v>254</v>
      </c>
      <c r="M20" s="218">
        <f>HLOOKUP($B20,data10,data0211!M$900,FALSE)</f>
        <v>0</v>
      </c>
      <c r="N20" s="218">
        <f>HLOOKUP($B20,data10,data0211!N$900,FALSE)</f>
        <v>0</v>
      </c>
      <c r="O20" s="218">
        <f>HLOOKUP($B20,data10,data0211!O$900,FALSE)</f>
        <v>0</v>
      </c>
      <c r="P20" s="218">
        <f>HLOOKUP($B20,data10,data0211!P$900,FALSE)</f>
        <v>21531663.359999999</v>
      </c>
      <c r="Q20" s="218">
        <f>HLOOKUP($B20,data10,data0211!Q$900,FALSE)</f>
        <v>10673946.75</v>
      </c>
      <c r="R20" s="218">
        <f>HLOOKUP($B20,data10,data0211!R$900,FALSE)</f>
        <v>10857716.609999999</v>
      </c>
      <c r="S20" s="218">
        <f>HLOOKUP($B20,data10,data0211!S$900,FALSE)</f>
        <v>0</v>
      </c>
      <c r="T20" s="218">
        <f>HLOOKUP($B20,data10,data0211!T$900,FALSE)</f>
        <v>0</v>
      </c>
      <c r="U20" s="218">
        <f>HLOOKUP($B20,data10,data0211!U$900,FALSE)</f>
        <v>0</v>
      </c>
      <c r="V20" s="218">
        <f>HLOOKUP($B20,data10,data0211!V$900,FALSE)</f>
        <v>28883</v>
      </c>
      <c r="W20" s="218">
        <f>HLOOKUP($B20,data10,data0211!W$900,FALSE)</f>
        <v>0</v>
      </c>
      <c r="X20" s="218">
        <f>HLOOKUP($B20,data10,data0211!X$900,FALSE)</f>
        <v>28883</v>
      </c>
      <c r="Y20" s="218">
        <f>HLOOKUP($B20,data10,data0211!Y$900,FALSE)</f>
        <v>0</v>
      </c>
      <c r="Z20" s="218">
        <f>HLOOKUP($B20,data10,data0211!Z$900,FALSE)</f>
        <v>0</v>
      </c>
      <c r="AA20" s="218">
        <f>HLOOKUP($B20,data10,data0211!AA$900,FALSE)</f>
        <v>0</v>
      </c>
      <c r="AB20" s="218">
        <f>HLOOKUP($B20,data10,data0211!AB$900,FALSE)</f>
        <v>1071947.03</v>
      </c>
      <c r="AC20" s="218">
        <f>HLOOKUP($B20,data10,data0211!AC$900,FALSE)</f>
        <v>688109.17</v>
      </c>
      <c r="AD20" s="218">
        <f>HLOOKUP($B20,data10,data0211!AD$900,FALSE)</f>
        <v>383837.86</v>
      </c>
      <c r="AE20" s="218">
        <f>HLOOKUP($B20,data10,data0211!AE$900,FALSE)</f>
        <v>0</v>
      </c>
      <c r="AF20" s="218">
        <f>HLOOKUP($B20,data10,data0211!AF$900,FALSE)</f>
        <v>0</v>
      </c>
      <c r="AG20" s="218">
        <f>HLOOKUP($B20,data10,data0211!AG$900,FALSE)</f>
        <v>0</v>
      </c>
      <c r="AH20" s="218">
        <f>HLOOKUP($B20,data10,data0211!AH$900,FALSE)</f>
        <v>0</v>
      </c>
      <c r="AI20" s="218">
        <f>HLOOKUP($B20,data10,data0211!AI$900,FALSE)</f>
        <v>0</v>
      </c>
      <c r="AJ20" s="218">
        <f>HLOOKUP($B20,data10,data0211!AJ$900,FALSE)</f>
        <v>0</v>
      </c>
      <c r="AK20" s="218">
        <f>HLOOKUP($B20,data10,data0211!AK$900,FALSE)</f>
        <v>3000</v>
      </c>
      <c r="AL20" s="218">
        <f>HLOOKUP($B20,data10,data0211!AL$900,FALSE)</f>
        <v>3000</v>
      </c>
      <c r="AM20" s="218">
        <f>HLOOKUP($B20,data10,data0211!AM$900,FALSE)</f>
        <v>0</v>
      </c>
      <c r="AN20" s="218">
        <f>HLOOKUP($B20,data10,data0211!AN$900,FALSE)</f>
        <v>4622</v>
      </c>
      <c r="AO20" s="218">
        <f>HLOOKUP($B20,data10,data0211!AO$900,FALSE)</f>
        <v>4103</v>
      </c>
      <c r="AP20" s="218">
        <f>HLOOKUP($B20,data10,data0211!AP$900,FALSE)</f>
        <v>4622</v>
      </c>
      <c r="AQ20" s="218">
        <f>HLOOKUP($B20,data10,data0211!AQ$900,FALSE)</f>
        <v>3922</v>
      </c>
      <c r="AR20" s="218">
        <f>HLOOKUP($B20,data10,data0211!AR$900,FALSE)</f>
        <v>92</v>
      </c>
      <c r="AS20" s="218">
        <f>HLOOKUP($B20,data10,data0211!AS$900,FALSE)</f>
        <v>92</v>
      </c>
      <c r="AT20" s="218">
        <f>HLOOKUP($B20,data10,data0211!AT$900,FALSE)</f>
        <v>0</v>
      </c>
      <c r="AU20" s="218">
        <f>HLOOKUP($B20,data10,data0211!AU$900,FALSE)</f>
        <v>47</v>
      </c>
      <c r="AV20" s="218">
        <f>HLOOKUP($B20,data10,data0211!AV$900,FALSE)</f>
        <v>0</v>
      </c>
      <c r="AW20" s="218">
        <f>HLOOKUP($B20,data10,data0211!AW$900,FALSE)</f>
        <v>45</v>
      </c>
      <c r="AX20" s="218">
        <f>HLOOKUP($B20,data10,data0211!AX$900,FALSE)</f>
        <v>0</v>
      </c>
      <c r="AY20" s="218">
        <f>HLOOKUP($B20,data10,data0211!AY$900,FALSE)</f>
        <v>4</v>
      </c>
      <c r="AZ20" s="218">
        <f>HLOOKUP($B20,data10,data0211!AZ$900,FALSE)</f>
        <v>324</v>
      </c>
      <c r="BA20" s="218">
        <f>HLOOKUP($B20,data10,data0211!BA$900,FALSE)</f>
        <v>72</v>
      </c>
      <c r="BB20" s="218"/>
      <c r="BC20" s="218"/>
      <c r="BD20" s="218"/>
      <c r="BE20" s="218"/>
    </row>
    <row r="21" spans="1:57" ht="15" customHeight="1" x14ac:dyDescent="0.2">
      <c r="A21" s="71" t="s">
        <v>246</v>
      </c>
      <c r="B21" s="71" t="s">
        <v>246</v>
      </c>
      <c r="C21" s="69">
        <v>2011</v>
      </c>
      <c r="D21" s="218">
        <f>HLOOKUP($B21,data11,data0211!D$900,FALSE)</f>
        <v>5224251.2700000005</v>
      </c>
      <c r="E21" s="218">
        <f>HLOOKUP($B21,data11,data0211!E$900,FALSE)</f>
        <v>-3124959.67</v>
      </c>
      <c r="F21" s="218">
        <f>HLOOKUP($B21,data11,data0211!F$900,FALSE)</f>
        <v>0</v>
      </c>
      <c r="G21" s="218">
        <f>HLOOKUP($B21,data11,data0211!G$900,FALSE)</f>
        <v>77623</v>
      </c>
      <c r="H21" s="218">
        <f>HLOOKUP($B21,data11,data0211!H$900,FALSE)</f>
        <v>933668.64</v>
      </c>
      <c r="I21" s="218">
        <f>HLOOKUP($B21,data11,data0211!I$900,FALSE)</f>
        <v>92771</v>
      </c>
      <c r="J21" s="218">
        <f>HLOOKUP($B21,data11,data0211!J$900,FALSE)</f>
        <v>1661</v>
      </c>
      <c r="K21" s="218">
        <f>HLOOKUP($B21,data11,data0211!K$900,FALSE)</f>
        <v>1408</v>
      </c>
      <c r="L21" s="218">
        <f>HLOOKUP($B21,data11,data0211!L$900,FALSE)</f>
        <v>253</v>
      </c>
      <c r="M21" s="218">
        <f>HLOOKUP($B21,data11,data0211!M$900,FALSE)</f>
        <v>0</v>
      </c>
      <c r="N21" s="218">
        <f>HLOOKUP($B21,data11,data0211!N$900,FALSE)</f>
        <v>0</v>
      </c>
      <c r="O21" s="218">
        <f>HLOOKUP($B21,data11,data0211!O$900,FALSE)</f>
        <v>0</v>
      </c>
      <c r="P21" s="218">
        <f>HLOOKUP($B21,data11,data0211!P$900,FALSE)</f>
        <v>21914149</v>
      </c>
      <c r="Q21" s="218">
        <f>HLOOKUP($B21,data11,data0211!Q$900,FALSE)</f>
        <v>9619204</v>
      </c>
      <c r="R21" s="218">
        <f>HLOOKUP($B21,data11,data0211!R$900,FALSE)</f>
        <v>12294945</v>
      </c>
      <c r="S21" s="218">
        <f>HLOOKUP($B21,data11,data0211!S$900,FALSE)</f>
        <v>0</v>
      </c>
      <c r="T21" s="218">
        <f>HLOOKUP($B21,data11,data0211!T$900,FALSE)</f>
        <v>0</v>
      </c>
      <c r="U21" s="218">
        <f>HLOOKUP($B21,data11,data0211!U$900,FALSE)</f>
        <v>0</v>
      </c>
      <c r="V21" s="218">
        <f>HLOOKUP($B21,data11,data0211!V$900,FALSE)</f>
        <v>3940</v>
      </c>
      <c r="W21" s="218">
        <f>HLOOKUP($B21,data11,data0211!W$900,FALSE)</f>
        <v>0</v>
      </c>
      <c r="X21" s="218">
        <f>HLOOKUP($B21,data11,data0211!X$900,FALSE)</f>
        <v>3940</v>
      </c>
      <c r="Y21" s="218">
        <f>HLOOKUP($B21,data11,data0211!Y$900,FALSE)</f>
        <v>0</v>
      </c>
      <c r="Z21" s="218">
        <f>HLOOKUP($B21,data11,data0211!Z$900,FALSE)</f>
        <v>0</v>
      </c>
      <c r="AA21" s="218">
        <f>HLOOKUP($B21,data11,data0211!AA$900,FALSE)</f>
        <v>0</v>
      </c>
      <c r="AB21" s="218">
        <f>HLOOKUP($B21,data11,data0211!AB$900,FALSE)</f>
        <v>1027326</v>
      </c>
      <c r="AC21" s="218">
        <f>HLOOKUP($B21,data11,data0211!AC$900,FALSE)</f>
        <v>638394</v>
      </c>
      <c r="AD21" s="218">
        <f>HLOOKUP($B21,data11,data0211!AD$900,FALSE)</f>
        <v>388932</v>
      </c>
      <c r="AE21" s="218">
        <f>HLOOKUP($B21,data11,data0211!AE$900,FALSE)</f>
        <v>0</v>
      </c>
      <c r="AF21" s="218">
        <f>HLOOKUP($B21,data11,data0211!AF$900,FALSE)</f>
        <v>0</v>
      </c>
      <c r="AG21" s="218">
        <f>HLOOKUP($B21,data11,data0211!AG$900,FALSE)</f>
        <v>0</v>
      </c>
      <c r="AH21" s="218">
        <f>HLOOKUP($B21,data11,data0211!AH$900,FALSE)</f>
        <v>380</v>
      </c>
      <c r="AI21" s="218">
        <f>HLOOKUP($B21,data11,data0211!AI$900,FALSE)</f>
        <v>380</v>
      </c>
      <c r="AJ21" s="218">
        <f>HLOOKUP($B21,data11,data0211!AJ$900,FALSE)</f>
        <v>0</v>
      </c>
      <c r="AK21" s="218">
        <f>HLOOKUP($B21,data11,data0211!AK$900,FALSE)</f>
        <v>3000</v>
      </c>
      <c r="AL21" s="218">
        <f>HLOOKUP($B21,data11,data0211!AL$900,FALSE)</f>
        <v>3000</v>
      </c>
      <c r="AM21" s="218">
        <f>HLOOKUP($B21,data11,data0211!AM$900,FALSE)</f>
        <v>0</v>
      </c>
      <c r="AN21" s="218">
        <f>HLOOKUP($B21,data11,data0211!AN$900,FALSE)</f>
        <v>4503</v>
      </c>
      <c r="AO21" s="218">
        <f>HLOOKUP($B21,data11,data0211!AO$900,FALSE)</f>
        <v>3226</v>
      </c>
      <c r="AP21" s="218">
        <f>HLOOKUP($B21,data11,data0211!AP$900,FALSE)</f>
        <v>4503</v>
      </c>
      <c r="AQ21" s="218">
        <f>HLOOKUP($B21,data11,data0211!AQ$900,FALSE)</f>
        <v>3614</v>
      </c>
      <c r="AR21" s="218">
        <f>HLOOKUP($B21,data11,data0211!AR$900,FALSE)</f>
        <v>92</v>
      </c>
      <c r="AS21" s="218">
        <f>HLOOKUP($B21,data11,data0211!AS$900,FALSE)</f>
        <v>92</v>
      </c>
      <c r="AT21" s="218">
        <f>HLOOKUP($B21,data11,data0211!AT$900,FALSE)</f>
        <v>0</v>
      </c>
      <c r="AU21" s="218">
        <f>HLOOKUP($B21,data11,data0211!AU$900,FALSE)</f>
        <v>47</v>
      </c>
      <c r="AV21" s="218">
        <f>HLOOKUP($B21,data11,data0211!AV$900,FALSE)</f>
        <v>0</v>
      </c>
      <c r="AW21" s="218">
        <f>HLOOKUP($B21,data11,data0211!AW$900,FALSE)</f>
        <v>45</v>
      </c>
      <c r="AX21" s="218">
        <f>HLOOKUP($B21,data11,data0211!AX$900,FALSE)</f>
        <v>0</v>
      </c>
      <c r="AY21" s="218">
        <f>HLOOKUP($B21,data11,data0211!AY$900,FALSE)</f>
        <v>4</v>
      </c>
      <c r="AZ21" s="218">
        <f>HLOOKUP($B21,data11,data0211!AZ$900,FALSE)</f>
        <v>324</v>
      </c>
      <c r="BA21" s="218">
        <f>HLOOKUP($B21,data11,data0211!BA$900,FALSE)</f>
        <v>72</v>
      </c>
      <c r="BB21" s="218"/>
      <c r="BC21" s="218"/>
      <c r="BD21" s="218"/>
      <c r="BE21" s="218"/>
    </row>
    <row r="22" spans="1:57" ht="15" customHeight="1" x14ac:dyDescent="0.2">
      <c r="A22" s="71" t="s">
        <v>285</v>
      </c>
      <c r="B22" s="71" t="s">
        <v>285</v>
      </c>
      <c r="C22" s="69">
        <v>2002</v>
      </c>
      <c r="D22" s="218">
        <f>HLOOKUP($B22,data02,data0211!D$900,FALSE)</f>
        <v>68633827</v>
      </c>
      <c r="E22" s="218">
        <f>HLOOKUP($B22,data02,data0211!E$900,FALSE)</f>
        <v>-26585796</v>
      </c>
      <c r="F22" s="218">
        <f>HLOOKUP($B22,data02,data0211!F$900,FALSE)</f>
        <v>2873504</v>
      </c>
      <c r="G22" s="218">
        <f>HLOOKUP($B22,data02,data0211!G$900,FALSE)</f>
        <v>2573778</v>
      </c>
      <c r="H22" s="218">
        <f>HLOOKUP($B22,data02,data0211!H$900,FALSE)</f>
        <v>7982031</v>
      </c>
      <c r="I22" s="218">
        <f>HLOOKUP($B22,data02,data0211!I$900,FALSE)</f>
        <v>987000</v>
      </c>
      <c r="J22" s="218">
        <f>HLOOKUP($B22,data02,data0211!J$900,FALSE)</f>
        <v>34402</v>
      </c>
      <c r="K22" s="218">
        <f>HLOOKUP($B22,data02,data0211!K$900,FALSE)</f>
        <v>30200</v>
      </c>
      <c r="L22" s="218">
        <f>HLOOKUP($B22,data02,data0211!L$900,FALSE)</f>
        <v>4197</v>
      </c>
      <c r="M22" s="218">
        <f>HLOOKUP($B22,data02,data0211!M$900,FALSE)</f>
        <v>5</v>
      </c>
      <c r="N22" s="218">
        <f>HLOOKUP($B22,data02,data0211!N$900,FALSE)</f>
        <v>9020</v>
      </c>
      <c r="O22" s="218">
        <f>HLOOKUP($B22,data02,data0211!O$900,FALSE)</f>
        <v>320</v>
      </c>
      <c r="P22" s="218">
        <f>HLOOKUP($B22,data02,data0211!P$900,FALSE)</f>
        <v>1142049563</v>
      </c>
      <c r="Q22" s="218">
        <f>HLOOKUP($B22,data02,data0211!Q$900,FALSE)</f>
        <v>286227229</v>
      </c>
      <c r="R22" s="218">
        <f>HLOOKUP($B22,data02,data0211!R$900,FALSE)</f>
        <v>509126792</v>
      </c>
      <c r="S22" s="218">
        <f>HLOOKUP($B22,data02,data0211!S$900,FALSE)</f>
        <v>337659190</v>
      </c>
      <c r="T22" s="218">
        <f>HLOOKUP($B22,data02,data0211!T$900,FALSE)</f>
        <v>8537032</v>
      </c>
      <c r="U22" s="218">
        <f>HLOOKUP($B22,data02,data0211!U$900,FALSE)</f>
        <v>499320</v>
      </c>
      <c r="V22" s="218">
        <f>HLOOKUP($B22,data02,data0211!V$900,FALSE)</f>
        <v>1170270</v>
      </c>
      <c r="W22" s="218">
        <f>HLOOKUP($B22,data02,data0211!W$900,FALSE)</f>
        <v>0</v>
      </c>
      <c r="X22" s="218">
        <f>HLOOKUP($B22,data02,data0211!X$900,FALSE)</f>
        <v>564257</v>
      </c>
      <c r="Y22" s="218">
        <f>HLOOKUP($B22,data02,data0211!Y$900,FALSE)</f>
        <v>584663</v>
      </c>
      <c r="Z22" s="218">
        <f>HLOOKUP($B22,data02,data0211!Z$900,FALSE)</f>
        <v>19963</v>
      </c>
      <c r="AA22" s="218">
        <f>HLOOKUP($B22,data02,data0211!AA$900,FALSE)</f>
        <v>1387</v>
      </c>
      <c r="AB22" s="218">
        <f>HLOOKUP($B22,data02,data0211!AB$900,FALSE)</f>
        <v>13785183</v>
      </c>
      <c r="AC22" s="218">
        <f>HLOOKUP($B22,data02,data0211!AC$900,FALSE)</f>
        <v>7219477</v>
      </c>
      <c r="AD22" s="218">
        <f>HLOOKUP($B22,data02,data0211!AD$900,FALSE)</f>
        <v>4986662</v>
      </c>
      <c r="AE22" s="218">
        <f>HLOOKUP($B22,data02,data0211!AE$900,FALSE)</f>
        <v>1370642</v>
      </c>
      <c r="AF22" s="218">
        <f>HLOOKUP($B22,data02,data0211!AF$900,FALSE)</f>
        <v>196427</v>
      </c>
      <c r="AG22" s="218">
        <f>HLOOKUP($B22,data02,data0211!AG$900,FALSE)</f>
        <v>11975</v>
      </c>
      <c r="AH22" s="218">
        <f>HLOOKUP($B22,data02,data0211!AH$900,FALSE)</f>
        <v>201.3</v>
      </c>
      <c r="AI22" s="218">
        <f>HLOOKUP($B22,data02,data0211!AI$900,FALSE)</f>
        <v>147.30000000000001</v>
      </c>
      <c r="AJ22" s="218">
        <f>HLOOKUP($B22,data02,data0211!AJ$900,FALSE)</f>
        <v>54</v>
      </c>
      <c r="AK22" s="218">
        <f>HLOOKUP($B22,data02,data0211!AK$900,FALSE)</f>
        <v>83178</v>
      </c>
      <c r="AL22" s="218">
        <f>HLOOKUP($B22,data02,data0211!AL$900,FALSE)</f>
        <v>85488</v>
      </c>
      <c r="AM22" s="218">
        <f>HLOOKUP($B22,data02,data0211!AM$900,FALSE)</f>
        <v>0</v>
      </c>
      <c r="AN22" s="218">
        <f>HLOOKUP($B22,data02,data0211!AN$900,FALSE)</f>
        <v>174559</v>
      </c>
      <c r="AO22" s="218">
        <f>HLOOKUP($B22,data02,data0211!AO$900,FALSE)</f>
        <v>213493</v>
      </c>
      <c r="AP22" s="218">
        <f>HLOOKUP($B22,data02,data0211!AP$900,FALSE)</f>
        <v>213493</v>
      </c>
      <c r="AQ22" s="218">
        <f>HLOOKUP($B22,data02,data0211!AQ$900,FALSE)</f>
        <v>177471</v>
      </c>
      <c r="AR22" s="218">
        <f>HLOOKUP($B22,data02,data0211!AR$900,FALSE)</f>
        <v>766.9</v>
      </c>
      <c r="AS22" s="218">
        <f>HLOOKUP($B22,data02,data0211!AS$900,FALSE)</f>
        <v>642.20000000000005</v>
      </c>
      <c r="AT22" s="218">
        <f>HLOOKUP($B22,data02,data0211!AT$900,FALSE)</f>
        <v>124.7</v>
      </c>
      <c r="AU22" s="218">
        <f>HLOOKUP($B22,data02,data0211!AU$900,FALSE)</f>
        <v>428.5</v>
      </c>
      <c r="AV22" s="218">
        <f>HLOOKUP($B22,data02,data0211!AV$900,FALSE)</f>
        <v>0</v>
      </c>
      <c r="AW22" s="218">
        <f>HLOOKUP($B22,data02,data0211!AW$900,FALSE)</f>
        <v>338.3</v>
      </c>
      <c r="AX22" s="218">
        <f>HLOOKUP($B22,data02,data0211!AX$900,FALSE)</f>
        <v>0</v>
      </c>
      <c r="AY22" s="218">
        <f>HLOOKUP($B22,data02,data0211!AY$900,FALSE)</f>
        <v>23</v>
      </c>
      <c r="AZ22" s="218">
        <f>HLOOKUP($B22,data02,data0211!AZ$900,FALSE)</f>
        <v>4524</v>
      </c>
      <c r="BA22" s="218">
        <f>HLOOKUP($B22,data02,data0211!BA$900,FALSE)</f>
        <v>77</v>
      </c>
      <c r="BB22" s="218"/>
      <c r="BC22" s="218"/>
      <c r="BD22" s="218"/>
      <c r="BE22" s="218"/>
    </row>
    <row r="23" spans="1:57" ht="15" customHeight="1" x14ac:dyDescent="0.2">
      <c r="A23" s="71" t="s">
        <v>285</v>
      </c>
      <c r="B23" s="71" t="s">
        <v>285</v>
      </c>
      <c r="C23" s="69">
        <v>2003</v>
      </c>
      <c r="D23" s="218">
        <f>HLOOKUP($B23,data03,data0211!D$900,FALSE)</f>
        <v>71533493</v>
      </c>
      <c r="E23" s="218">
        <f>HLOOKUP($B23,data03,data0211!E$900,FALSE)</f>
        <v>-28776602</v>
      </c>
      <c r="F23" s="218">
        <f>HLOOKUP($B23,data03,data0211!F$900,FALSE)</f>
        <v>0</v>
      </c>
      <c r="G23" s="218">
        <f>HLOOKUP($B23,data03,data0211!G$900,FALSE)</f>
        <v>2682003</v>
      </c>
      <c r="H23" s="218">
        <f>HLOOKUP($B23,data03,data0211!H$900,FALSE)</f>
        <v>8639170</v>
      </c>
      <c r="I23" s="218">
        <f>HLOOKUP($B23,data03,data0211!I$900,FALSE)</f>
        <v>61000</v>
      </c>
      <c r="J23" s="218">
        <f>HLOOKUP($B23,data03,data0211!J$900,FALSE)</f>
        <v>34736</v>
      </c>
      <c r="K23" s="218">
        <f>HLOOKUP($B23,data03,data0211!K$900,FALSE)</f>
        <v>30451</v>
      </c>
      <c r="L23" s="218">
        <f>HLOOKUP($B23,data03,data0211!L$900,FALSE)</f>
        <v>4280</v>
      </c>
      <c r="M23" s="218">
        <f>HLOOKUP($B23,data03,data0211!M$900,FALSE)</f>
        <v>5</v>
      </c>
      <c r="N23" s="218">
        <f>HLOOKUP($B23,data03,data0211!N$900,FALSE)</f>
        <v>9020</v>
      </c>
      <c r="O23" s="218">
        <f>HLOOKUP($B23,data03,data0211!O$900,FALSE)</f>
        <v>320</v>
      </c>
      <c r="P23" s="218">
        <f>HLOOKUP($B23,data03,data0211!P$900,FALSE)</f>
        <v>1132704213</v>
      </c>
      <c r="Q23" s="218">
        <f>HLOOKUP($B23,data03,data0211!Q$900,FALSE)</f>
        <v>254632965</v>
      </c>
      <c r="R23" s="218">
        <f>HLOOKUP($B23,data03,data0211!R$900,FALSE)</f>
        <v>516506485</v>
      </c>
      <c r="S23" s="218">
        <f>HLOOKUP($B23,data03,data0211!S$900,FALSE)</f>
        <v>351915456</v>
      </c>
      <c r="T23" s="218">
        <f>HLOOKUP($B23,data03,data0211!T$900,FALSE)</f>
        <v>8921611</v>
      </c>
      <c r="U23" s="218">
        <f>HLOOKUP($B23,data03,data0211!U$900,FALSE)</f>
        <v>727696</v>
      </c>
      <c r="V23" s="218">
        <f>HLOOKUP($B23,data03,data0211!V$900,FALSE)</f>
        <v>1351160</v>
      </c>
      <c r="W23" s="218">
        <f>HLOOKUP($B23,data03,data0211!W$900,FALSE)</f>
        <v>0</v>
      </c>
      <c r="X23" s="218">
        <f>HLOOKUP($B23,data03,data0211!X$900,FALSE)</f>
        <v>771221</v>
      </c>
      <c r="Y23" s="218">
        <f>HLOOKUP($B23,data03,data0211!Y$900,FALSE)</f>
        <v>554175</v>
      </c>
      <c r="Z23" s="218">
        <f>HLOOKUP($B23,data03,data0211!Z$900,FALSE)</f>
        <v>24132</v>
      </c>
      <c r="AA23" s="218">
        <f>HLOOKUP($B23,data03,data0211!AA$900,FALSE)</f>
        <v>1632</v>
      </c>
      <c r="AB23" s="218">
        <f>HLOOKUP($B23,data03,data0211!AB$900,FALSE)</f>
        <v>13685821</v>
      </c>
      <c r="AC23" s="218">
        <f>HLOOKUP($B23,data03,data0211!AC$900,FALSE)</f>
        <v>6994732</v>
      </c>
      <c r="AD23" s="218">
        <f>HLOOKUP($B23,data03,data0211!AD$900,FALSE)</f>
        <v>5288549</v>
      </c>
      <c r="AE23" s="218">
        <f>HLOOKUP($B23,data03,data0211!AE$900,FALSE)</f>
        <v>1176154</v>
      </c>
      <c r="AF23" s="218">
        <f>HLOOKUP($B23,data03,data0211!AF$900,FALSE)</f>
        <v>207210</v>
      </c>
      <c r="AG23" s="218">
        <f>HLOOKUP($B23,data03,data0211!AG$900,FALSE)</f>
        <v>19176</v>
      </c>
      <c r="AH23" s="218">
        <f>HLOOKUP($B23,data03,data0211!AH$900,FALSE)</f>
        <v>201.3</v>
      </c>
      <c r="AI23" s="218">
        <f>HLOOKUP($B23,data03,data0211!AI$900,FALSE)</f>
        <v>147.30000000000001</v>
      </c>
      <c r="AJ23" s="218">
        <f>HLOOKUP($B23,data03,data0211!AJ$900,FALSE)</f>
        <v>54</v>
      </c>
      <c r="AK23" s="218">
        <f>HLOOKUP($B23,data03,data0211!AK$900,FALSE)</f>
        <v>83178</v>
      </c>
      <c r="AL23" s="218">
        <f>HLOOKUP($B23,data03,data0211!AL$900,FALSE)</f>
        <v>85488</v>
      </c>
      <c r="AM23" s="218">
        <f>HLOOKUP($B23,data03,data0211!AM$900,FALSE)</f>
        <v>0</v>
      </c>
      <c r="AN23" s="218">
        <f>HLOOKUP($B23,data03,data0211!AN$900,FALSE)</f>
        <v>171280</v>
      </c>
      <c r="AO23" s="218">
        <f>HLOOKUP($B23,data03,data0211!AO$900,FALSE)</f>
        <v>207470</v>
      </c>
      <c r="AP23" s="218">
        <f>HLOOKUP($B23,data03,data0211!AP$900,FALSE)</f>
        <v>207470</v>
      </c>
      <c r="AQ23" s="218">
        <f>HLOOKUP($B23,data03,data0211!AQ$900,FALSE)</f>
        <v>170365</v>
      </c>
      <c r="AR23" s="218">
        <f>HLOOKUP($B23,data03,data0211!AR$900,FALSE)</f>
        <v>776.4</v>
      </c>
      <c r="AS23" s="218">
        <f>HLOOKUP($B23,data03,data0211!AS$900,FALSE)</f>
        <v>607.5</v>
      </c>
      <c r="AT23" s="218">
        <f>HLOOKUP($B23,data03,data0211!AT$900,FALSE)</f>
        <v>168.9</v>
      </c>
      <c r="AU23" s="218">
        <f>HLOOKUP($B23,data03,data0211!AU$900,FALSE)</f>
        <v>450.2</v>
      </c>
      <c r="AV23" s="218">
        <f>HLOOKUP($B23,data03,data0211!AV$900,FALSE)</f>
        <v>3.5</v>
      </c>
      <c r="AW23" s="218">
        <f>HLOOKUP($B23,data03,data0211!AW$900,FALSE)</f>
        <v>322.7</v>
      </c>
      <c r="AX23" s="218">
        <f>HLOOKUP($B23,data03,data0211!AX$900,FALSE)</f>
        <v>0</v>
      </c>
      <c r="AY23" s="218">
        <f>HLOOKUP($B23,data03,data0211!AY$900,FALSE)</f>
        <v>23</v>
      </c>
      <c r="AZ23" s="218">
        <f>HLOOKUP($B23,data03,data0211!AZ$900,FALSE)</f>
        <v>4706</v>
      </c>
      <c r="BA23" s="218">
        <f>HLOOKUP($B23,data03,data0211!BA$900,FALSE)</f>
        <v>79.010000000000005</v>
      </c>
      <c r="BB23" s="218"/>
      <c r="BC23" s="218"/>
      <c r="BD23" s="218"/>
      <c r="BE23" s="218"/>
    </row>
    <row r="24" spans="1:57" ht="15" customHeight="1" x14ac:dyDescent="0.2">
      <c r="A24" s="71" t="s">
        <v>285</v>
      </c>
      <c r="B24" s="71" t="s">
        <v>285</v>
      </c>
      <c r="C24" s="69">
        <v>2004</v>
      </c>
      <c r="D24" s="218">
        <f>HLOOKUP($B24,data04,data0211!D$900,FALSE)</f>
        <v>75925331</v>
      </c>
      <c r="E24" s="218">
        <f>HLOOKUP($B24,data04,data0211!E$900,FALSE)</f>
        <v>-31043038</v>
      </c>
      <c r="F24" s="218">
        <f>HLOOKUP($B24,data04,data0211!F$900,FALSE)</f>
        <v>0</v>
      </c>
      <c r="G24" s="218">
        <f>HLOOKUP($B24,data04,data0211!G$900,FALSE)</f>
        <v>4391837</v>
      </c>
      <c r="H24" s="218">
        <f>HLOOKUP($B24,data04,data0211!H$900,FALSE)</f>
        <v>8511732</v>
      </c>
      <c r="I24" s="218">
        <f>HLOOKUP($B24,data04,data0211!I$900,FALSE)</f>
        <v>249000</v>
      </c>
      <c r="J24" s="218">
        <f>HLOOKUP($B24,data04,data0211!J$900,FALSE)</f>
        <v>34984</v>
      </c>
      <c r="K24" s="218">
        <f>HLOOKUP($B24,data04,data0211!K$900,FALSE)</f>
        <v>30648</v>
      </c>
      <c r="L24" s="218">
        <f>HLOOKUP($B24,data04,data0211!L$900,FALSE)</f>
        <v>4331</v>
      </c>
      <c r="M24" s="218">
        <f>HLOOKUP($B24,data04,data0211!M$900,FALSE)</f>
        <v>5</v>
      </c>
      <c r="N24" s="218">
        <f>HLOOKUP($B24,data04,data0211!N$900,FALSE)</f>
        <v>9345</v>
      </c>
      <c r="O24" s="218">
        <f>HLOOKUP($B24,data04,data0211!O$900,FALSE)</f>
        <v>320</v>
      </c>
      <c r="P24" s="218">
        <f>HLOOKUP($B24,data04,data0211!P$900,FALSE)</f>
        <v>1149895557</v>
      </c>
      <c r="Q24" s="218">
        <f>HLOOKUP($B24,data04,data0211!Q$900,FALSE)</f>
        <v>260765322</v>
      </c>
      <c r="R24" s="218">
        <f>HLOOKUP($B24,data04,data0211!R$900,FALSE)</f>
        <v>514725218</v>
      </c>
      <c r="S24" s="218">
        <f>HLOOKUP($B24,data04,data0211!S$900,FALSE)</f>
        <v>365463747</v>
      </c>
      <c r="T24" s="218">
        <f>HLOOKUP($B24,data04,data0211!T$900,FALSE)</f>
        <v>8219873</v>
      </c>
      <c r="U24" s="218">
        <f>HLOOKUP($B24,data04,data0211!U$900,FALSE)</f>
        <v>721397</v>
      </c>
      <c r="V24" s="218">
        <f>HLOOKUP($B24,data04,data0211!V$900,FALSE)</f>
        <v>1501581</v>
      </c>
      <c r="W24" s="218">
        <f>HLOOKUP($B24,data04,data0211!W$900,FALSE)</f>
        <v>0</v>
      </c>
      <c r="X24" s="218">
        <f>HLOOKUP($B24,data04,data0211!X$900,FALSE)</f>
        <v>922809</v>
      </c>
      <c r="Y24" s="218">
        <f>HLOOKUP($B24,data04,data0211!Y$900,FALSE)</f>
        <v>552979</v>
      </c>
      <c r="Z24" s="218">
        <f>HLOOKUP($B24,data04,data0211!Z$900,FALSE)</f>
        <v>24138</v>
      </c>
      <c r="AA24" s="218">
        <f>HLOOKUP($B24,data04,data0211!AA$900,FALSE)</f>
        <v>1655</v>
      </c>
      <c r="AB24" s="218">
        <f>HLOOKUP($B24,data04,data0211!AB$900,FALSE)</f>
        <v>13139021</v>
      </c>
      <c r="AC24" s="218">
        <f>HLOOKUP($B24,data04,data0211!AC$900,FALSE)</f>
        <v>6780705</v>
      </c>
      <c r="AD24" s="218">
        <f>HLOOKUP($B24,data04,data0211!AD$900,FALSE)</f>
        <v>5024257</v>
      </c>
      <c r="AE24" s="218">
        <f>HLOOKUP($B24,data04,data0211!AE$900,FALSE)</f>
        <v>1113751</v>
      </c>
      <c r="AF24" s="218">
        <f>HLOOKUP($B24,data04,data0211!AF$900,FALSE)</f>
        <v>202397</v>
      </c>
      <c r="AG24" s="218">
        <f>HLOOKUP($B24,data04,data0211!AG$900,FALSE)</f>
        <v>17911</v>
      </c>
      <c r="AH24" s="218">
        <f>HLOOKUP($B24,data04,data0211!AH$900,FALSE)</f>
        <v>201.3</v>
      </c>
      <c r="AI24" s="218">
        <f>HLOOKUP($B24,data04,data0211!AI$900,FALSE)</f>
        <v>147.30000000000001</v>
      </c>
      <c r="AJ24" s="218">
        <f>HLOOKUP($B24,data04,data0211!AJ$900,FALSE)</f>
        <v>54</v>
      </c>
      <c r="AK24" s="218">
        <f>HLOOKUP($B24,data04,data0211!AK$900,FALSE)</f>
        <v>83178</v>
      </c>
      <c r="AL24" s="218">
        <f>HLOOKUP($B24,data04,data0211!AL$900,FALSE)</f>
        <v>85488</v>
      </c>
      <c r="AM24" s="218">
        <f>HLOOKUP($B24,data04,data0211!AM$900,FALSE)</f>
        <v>0</v>
      </c>
      <c r="AN24" s="218">
        <f>HLOOKUP($B24,data04,data0211!AN$900,FALSE)</f>
        <v>176687</v>
      </c>
      <c r="AO24" s="218">
        <f>HLOOKUP($B24,data04,data0211!AO$900,FALSE)</f>
        <v>203116</v>
      </c>
      <c r="AP24" s="218">
        <f>HLOOKUP($B24,data04,data0211!AP$900,FALSE)</f>
        <v>203116</v>
      </c>
      <c r="AQ24" s="218">
        <f>HLOOKUP($B24,data04,data0211!AQ$900,FALSE)</f>
        <v>173820</v>
      </c>
      <c r="AR24" s="218">
        <f>HLOOKUP($B24,data04,data0211!AR$900,FALSE)</f>
        <v>783.5</v>
      </c>
      <c r="AS24" s="218">
        <f>HLOOKUP($B24,data04,data0211!AS$900,FALSE)</f>
        <v>606.9</v>
      </c>
      <c r="AT24" s="218">
        <f>HLOOKUP($B24,data04,data0211!AT$900,FALSE)</f>
        <v>176.6</v>
      </c>
      <c r="AU24" s="218">
        <f>HLOOKUP($B24,data04,data0211!AU$900,FALSE)</f>
        <v>448.1</v>
      </c>
      <c r="AV24" s="218">
        <f>HLOOKUP($B24,data04,data0211!AV$900,FALSE)</f>
        <v>5.3</v>
      </c>
      <c r="AW24" s="218">
        <f>HLOOKUP($B24,data04,data0211!AW$900,FALSE)</f>
        <v>330.1</v>
      </c>
      <c r="AX24" s="218">
        <f>HLOOKUP($B24,data04,data0211!AX$900,FALSE)</f>
        <v>0</v>
      </c>
      <c r="AY24" s="218">
        <f>HLOOKUP($B24,data04,data0211!AY$900,FALSE)</f>
        <v>23</v>
      </c>
      <c r="AZ24" s="218">
        <f>HLOOKUP($B24,data04,data0211!AZ$900,FALSE)</f>
        <v>4895</v>
      </c>
      <c r="BA24" s="218">
        <f>HLOOKUP($B24,data04,data0211!BA$900,FALSE)</f>
        <v>78.08</v>
      </c>
      <c r="BB24" s="218"/>
      <c r="BC24" s="218"/>
      <c r="BD24" s="218"/>
      <c r="BE24" s="218"/>
    </row>
    <row r="25" spans="1:57" ht="15" customHeight="1" x14ac:dyDescent="0.2">
      <c r="A25" s="71" t="s">
        <v>285</v>
      </c>
      <c r="B25" s="71" t="s">
        <v>285</v>
      </c>
      <c r="C25" s="69">
        <v>2005</v>
      </c>
      <c r="D25" s="218">
        <f>HLOOKUP($B25,data05,data0211!D$900,FALSE)</f>
        <v>80809559</v>
      </c>
      <c r="E25" s="218">
        <f>HLOOKUP($B25,data05,data0211!E$900,FALSE)</f>
        <v>-33407373</v>
      </c>
      <c r="F25" s="218">
        <f>HLOOKUP($B25,data05,data0211!F$900,FALSE)</f>
        <v>0</v>
      </c>
      <c r="G25" s="218">
        <f>HLOOKUP($B25,data05,data0211!G$900,FALSE)</f>
        <v>5147855</v>
      </c>
      <c r="H25" s="218">
        <f>HLOOKUP($B25,data05,data0211!H$900,FALSE)</f>
        <v>8698112</v>
      </c>
      <c r="I25" s="218">
        <f>HLOOKUP($B25,data05,data0211!I$900,FALSE)</f>
        <v>-420000</v>
      </c>
      <c r="J25" s="218">
        <f>HLOOKUP($B25,data05,data0211!J$900,FALSE)</f>
        <v>35208</v>
      </c>
      <c r="K25" s="218">
        <f>HLOOKUP($B25,data05,data0211!K$900,FALSE)</f>
        <v>30859</v>
      </c>
      <c r="L25" s="218">
        <f>HLOOKUP($B25,data05,data0211!L$900,FALSE)</f>
        <v>4344</v>
      </c>
      <c r="M25" s="218">
        <f>HLOOKUP($B25,data05,data0211!M$900,FALSE)</f>
        <v>5</v>
      </c>
      <c r="N25" s="218">
        <f>HLOOKUP($B25,data05,data0211!N$900,FALSE)</f>
        <v>8791501</v>
      </c>
      <c r="O25" s="218">
        <f>HLOOKUP($B25,data05,data0211!O$900,FALSE)</f>
        <v>699473</v>
      </c>
      <c r="P25" s="218">
        <f>HLOOKUP($B25,data05,data0211!P$900,FALSE)</f>
        <v>1154632630</v>
      </c>
      <c r="Q25" s="218">
        <f>HLOOKUP($B25,data05,data0211!Q$900,FALSE)</f>
        <v>273364168</v>
      </c>
      <c r="R25" s="218">
        <f>HLOOKUP($B25,data05,data0211!R$900,FALSE)</f>
        <v>520860707</v>
      </c>
      <c r="S25" s="218">
        <f>HLOOKUP($B25,data05,data0211!S$900,FALSE)</f>
        <v>350916781</v>
      </c>
      <c r="T25" s="218">
        <f>HLOOKUP($B25,data05,data0211!T$900,FALSE)</f>
        <v>8791501</v>
      </c>
      <c r="U25" s="218">
        <f>HLOOKUP($B25,data05,data0211!U$900,FALSE)</f>
        <v>699473</v>
      </c>
      <c r="V25" s="218">
        <f>HLOOKUP($B25,data05,data0211!V$900,FALSE)</f>
        <v>1541743</v>
      </c>
      <c r="W25" s="218">
        <f>HLOOKUP($B25,data05,data0211!W$900,FALSE)</f>
        <v>0</v>
      </c>
      <c r="X25" s="218">
        <f>HLOOKUP($B25,data05,data0211!X$900,FALSE)</f>
        <v>961530</v>
      </c>
      <c r="Y25" s="218">
        <f>HLOOKUP($B25,data05,data0211!Y$900,FALSE)</f>
        <v>553899</v>
      </c>
      <c r="Z25" s="218">
        <f>HLOOKUP($B25,data05,data0211!Z$900,FALSE)</f>
        <v>24463</v>
      </c>
      <c r="AA25" s="218">
        <f>HLOOKUP($B25,data05,data0211!AA$900,FALSE)</f>
        <v>1851</v>
      </c>
      <c r="AB25" s="218">
        <f>HLOOKUP($B25,data05,data0211!AB$900,FALSE)</f>
        <v>13240923</v>
      </c>
      <c r="AC25" s="218">
        <f>HLOOKUP($B25,data05,data0211!AC$900,FALSE)</f>
        <v>6975629</v>
      </c>
      <c r="AD25" s="218">
        <f>HLOOKUP($B25,data05,data0211!AD$900,FALSE)</f>
        <v>5012577</v>
      </c>
      <c r="AE25" s="218">
        <f>HLOOKUP($B25,data05,data0211!AE$900,FALSE)</f>
        <v>1129464</v>
      </c>
      <c r="AF25" s="218">
        <f>HLOOKUP($B25,data05,data0211!AF$900,FALSE)</f>
        <v>211647</v>
      </c>
      <c r="AG25" s="218">
        <f>HLOOKUP($B25,data05,data0211!AG$900,FALSE)</f>
        <v>18205</v>
      </c>
      <c r="AH25" s="218">
        <f>HLOOKUP($B25,data05,data0211!AH$900,FALSE)</f>
        <v>201</v>
      </c>
      <c r="AI25" s="218">
        <f>HLOOKUP($B25,data05,data0211!AI$900,FALSE)</f>
        <v>54</v>
      </c>
      <c r="AJ25" s="218">
        <f>HLOOKUP($B25,data05,data0211!AJ$900,FALSE)</f>
        <v>147</v>
      </c>
      <c r="AK25" s="218">
        <f>HLOOKUP($B25,data05,data0211!AK$900,FALSE)</f>
        <v>83178</v>
      </c>
      <c r="AL25" s="218">
        <f>HLOOKUP($B25,data05,data0211!AL$900,FALSE)</f>
        <v>85488</v>
      </c>
      <c r="AM25" s="218">
        <f>HLOOKUP($B25,data05,data0211!AM$900,FALSE)</f>
        <v>0</v>
      </c>
      <c r="AN25" s="218">
        <f>HLOOKUP($B25,data05,data0211!AN$900,FALSE)</f>
        <v>46309</v>
      </c>
      <c r="AO25" s="218">
        <f>HLOOKUP($B25,data05,data0211!AO$900,FALSE)</f>
        <v>47583</v>
      </c>
      <c r="AP25" s="218">
        <f>HLOOKUP($B25,data05,data0211!AP$900,FALSE)</f>
        <v>47583</v>
      </c>
      <c r="AQ25" s="218">
        <f>HLOOKUP($B25,data05,data0211!AQ$900,FALSE)</f>
        <v>45502</v>
      </c>
      <c r="AR25" s="218">
        <f>HLOOKUP($B25,data05,data0211!AR$900,FALSE)</f>
        <v>785</v>
      </c>
      <c r="AS25" s="218">
        <f>HLOOKUP($B25,data05,data0211!AS$900,FALSE)</f>
        <v>605</v>
      </c>
      <c r="AT25" s="218">
        <f>HLOOKUP($B25,data05,data0211!AT$900,FALSE)</f>
        <v>180</v>
      </c>
      <c r="AU25" s="218">
        <f>HLOOKUP($B25,data05,data0211!AU$900,FALSE)</f>
        <v>450</v>
      </c>
      <c r="AV25" s="218">
        <f>HLOOKUP($B25,data05,data0211!AV$900,FALSE)</f>
        <v>5</v>
      </c>
      <c r="AW25" s="218">
        <f>HLOOKUP($B25,data05,data0211!AW$900,FALSE)</f>
        <v>330</v>
      </c>
      <c r="AX25" s="218">
        <f>HLOOKUP($B25,data05,data0211!AX$900,FALSE)</f>
        <v>0</v>
      </c>
      <c r="AY25" s="218">
        <f>HLOOKUP($B25,data05,data0211!AY$900,FALSE)</f>
        <v>23</v>
      </c>
      <c r="AZ25" s="218">
        <f>HLOOKUP($B25,data05,data0211!AZ$900,FALSE)</f>
        <v>5014</v>
      </c>
      <c r="BA25" s="218">
        <f>HLOOKUP($B25,data05,data0211!BA$900,FALSE)</f>
        <v>78</v>
      </c>
      <c r="BB25" s="218"/>
      <c r="BC25" s="218"/>
      <c r="BD25" s="218"/>
      <c r="BE25" s="218"/>
    </row>
    <row r="26" spans="1:57" ht="15" customHeight="1" x14ac:dyDescent="0.2">
      <c r="A26" s="71" t="s">
        <v>285</v>
      </c>
      <c r="B26" s="71" t="s">
        <v>285</v>
      </c>
      <c r="C26" s="69">
        <v>2006</v>
      </c>
      <c r="D26" s="218">
        <f>HLOOKUP($B26,data06,data0211!D$900,FALSE)</f>
        <v>84796228</v>
      </c>
      <c r="E26" s="218">
        <f>HLOOKUP($B26,data06,data0211!E$900,FALSE)</f>
        <v>-35854278</v>
      </c>
      <c r="F26" s="218">
        <f>HLOOKUP($B26,data06,data0211!F$900,FALSE)</f>
        <v>0</v>
      </c>
      <c r="G26" s="218">
        <f>HLOOKUP($B26,data06,data0211!G$900,FALSE)</f>
        <v>4097888</v>
      </c>
      <c r="H26" s="218">
        <f>HLOOKUP($B26,data06,data0211!H$900,FALSE)</f>
        <v>9253070</v>
      </c>
      <c r="I26" s="218">
        <f>HLOOKUP($B26,data06,data0211!I$900,FALSE)</f>
        <v>1225000</v>
      </c>
      <c r="J26" s="218">
        <f>HLOOKUP($B26,data06,data0211!J$900,FALSE)</f>
        <v>35510</v>
      </c>
      <c r="K26" s="218">
        <f>HLOOKUP($B26,data06,data0211!K$900,FALSE)</f>
        <v>31080</v>
      </c>
      <c r="L26" s="218">
        <f>HLOOKUP($B26,data06,data0211!L$900,FALSE)</f>
        <v>4425</v>
      </c>
      <c r="M26" s="218">
        <f>HLOOKUP($B26,data06,data0211!M$900,FALSE)</f>
        <v>5</v>
      </c>
      <c r="N26" s="218">
        <f>HLOOKUP($B26,data06,data0211!N$900,FALSE)</f>
        <v>9568</v>
      </c>
      <c r="O26" s="218">
        <f>HLOOKUP($B26,data06,data0211!O$900,FALSE)</f>
        <v>526</v>
      </c>
      <c r="P26" s="218">
        <f>HLOOKUP($B26,data06,data0211!P$900,FALSE)</f>
        <v>1113292448</v>
      </c>
      <c r="Q26" s="218">
        <f>HLOOKUP($B26,data06,data0211!Q$900,FALSE)</f>
        <v>261470152</v>
      </c>
      <c r="R26" s="218">
        <f>HLOOKUP($B26,data06,data0211!R$900,FALSE)</f>
        <v>507337796</v>
      </c>
      <c r="S26" s="218">
        <f>HLOOKUP($B26,data06,data0211!S$900,FALSE)</f>
        <v>335399225</v>
      </c>
      <c r="T26" s="218">
        <f>HLOOKUP($B26,data06,data0211!T$900,FALSE)</f>
        <v>8415897</v>
      </c>
      <c r="U26" s="218">
        <f>HLOOKUP($B26,data06,data0211!U$900,FALSE)</f>
        <v>669378</v>
      </c>
      <c r="V26" s="218">
        <f>HLOOKUP($B26,data06,data0211!V$900,FALSE)</f>
        <v>1514105</v>
      </c>
      <c r="W26" s="218">
        <f>HLOOKUP($B26,data06,data0211!W$900,FALSE)</f>
        <v>0</v>
      </c>
      <c r="X26" s="218">
        <f>HLOOKUP($B26,data06,data0211!X$900,FALSE)</f>
        <v>940629</v>
      </c>
      <c r="Y26" s="218">
        <f>HLOOKUP($B26,data06,data0211!Y$900,FALSE)</f>
        <v>547818</v>
      </c>
      <c r="Z26" s="218">
        <f>HLOOKUP($B26,data06,data0211!Z$900,FALSE)</f>
        <v>24049</v>
      </c>
      <c r="AA26" s="218">
        <f>HLOOKUP($B26,data06,data0211!AA$900,FALSE)</f>
        <v>1609</v>
      </c>
      <c r="AB26" s="218">
        <f>HLOOKUP($B26,data06,data0211!AB$900,FALSE)</f>
        <v>14772984</v>
      </c>
      <c r="AC26" s="218">
        <f>HLOOKUP($B26,data06,data0211!AC$900,FALSE)</f>
        <v>7865995</v>
      </c>
      <c r="AD26" s="218">
        <f>HLOOKUP($B26,data06,data0211!AD$900,FALSE)</f>
        <v>5353499</v>
      </c>
      <c r="AE26" s="218">
        <f>HLOOKUP($B26,data06,data0211!AE$900,FALSE)</f>
        <v>1305339</v>
      </c>
      <c r="AF26" s="218">
        <f>HLOOKUP($B26,data06,data0211!AF$900,FALSE)</f>
        <v>228785</v>
      </c>
      <c r="AG26" s="218">
        <f>HLOOKUP($B26,data06,data0211!AG$900,FALSE)</f>
        <v>19366</v>
      </c>
      <c r="AH26" s="218">
        <f>HLOOKUP($B26,data06,data0211!AH$900,FALSE)</f>
        <v>201</v>
      </c>
      <c r="AI26" s="218">
        <f>HLOOKUP($B26,data06,data0211!AI$900,FALSE)</f>
        <v>54</v>
      </c>
      <c r="AJ26" s="218">
        <f>HLOOKUP($B26,data06,data0211!AJ$900,FALSE)</f>
        <v>147</v>
      </c>
      <c r="AK26" s="218">
        <f>HLOOKUP($B26,data06,data0211!AK$900,FALSE)</f>
        <v>83178</v>
      </c>
      <c r="AL26" s="218">
        <f>HLOOKUP($B26,data06,data0211!AL$900,FALSE)</f>
        <v>85488</v>
      </c>
      <c r="AM26" s="218">
        <f>HLOOKUP($B26,data06,data0211!AM$900,FALSE)</f>
        <v>0</v>
      </c>
      <c r="AN26" s="218">
        <f>HLOOKUP($B26,data06,data0211!AN$900,FALSE)</f>
        <v>168404</v>
      </c>
      <c r="AO26" s="218">
        <f>HLOOKUP($B26,data06,data0211!AO$900,FALSE)</f>
        <v>219364</v>
      </c>
      <c r="AP26" s="218">
        <f>HLOOKUP($B26,data06,data0211!AP$900,FALSE)</f>
        <v>219364</v>
      </c>
      <c r="AQ26" s="218">
        <f>HLOOKUP($B26,data06,data0211!AQ$900,FALSE)</f>
        <v>172161</v>
      </c>
      <c r="AR26" s="218">
        <f>HLOOKUP($B26,data06,data0211!AR$900,FALSE)</f>
        <v>746</v>
      </c>
      <c r="AS26" s="218">
        <f>HLOOKUP($B26,data06,data0211!AS$900,FALSE)</f>
        <v>583</v>
      </c>
      <c r="AT26" s="218">
        <f>HLOOKUP($B26,data06,data0211!AT$900,FALSE)</f>
        <v>163</v>
      </c>
      <c r="AU26" s="218">
        <f>HLOOKUP($B26,data06,data0211!AU$900,FALSE)</f>
        <v>426</v>
      </c>
      <c r="AV26" s="218">
        <f>HLOOKUP($B26,data06,data0211!AV$900,FALSE)</f>
        <v>6</v>
      </c>
      <c r="AW26" s="218">
        <f>HLOOKUP($B26,data06,data0211!AW$900,FALSE)</f>
        <v>314</v>
      </c>
      <c r="AX26" s="218">
        <f>HLOOKUP($B26,data06,data0211!AX$900,FALSE)</f>
        <v>0</v>
      </c>
      <c r="AY26" s="218">
        <f>HLOOKUP($B26,data06,data0211!AY$900,FALSE)</f>
        <v>23</v>
      </c>
      <c r="AZ26" s="218">
        <f>HLOOKUP($B26,data06,data0211!AZ$900,FALSE)</f>
        <v>5016</v>
      </c>
      <c r="BA26" s="218">
        <f>HLOOKUP($B26,data06,data0211!BA$900,FALSE)</f>
        <v>77</v>
      </c>
      <c r="BB26" s="218"/>
      <c r="BC26" s="218"/>
      <c r="BD26" s="218"/>
      <c r="BE26" s="218"/>
    </row>
    <row r="27" spans="1:57" ht="15" customHeight="1" x14ac:dyDescent="0.2">
      <c r="A27" s="71" t="s">
        <v>285</v>
      </c>
      <c r="B27" s="71" t="s">
        <v>285</v>
      </c>
      <c r="C27" s="69">
        <v>2007</v>
      </c>
      <c r="D27" s="218">
        <f>HLOOKUP($B27,data07,data0211!D$900,FALSE)</f>
        <v>89527556.329999998</v>
      </c>
      <c r="E27" s="218">
        <f>HLOOKUP($B27,data07,data0211!E$900,FALSE)</f>
        <v>-48844494.340000004</v>
      </c>
      <c r="F27" s="218">
        <f>HLOOKUP($B27,data07,data0211!F$900,FALSE)</f>
        <v>0</v>
      </c>
      <c r="G27" s="218">
        <f>HLOOKUP($B27,data07,data0211!G$900,FALSE)</f>
        <v>4858829</v>
      </c>
      <c r="H27" s="218">
        <f>HLOOKUP($B27,data07,data0211!H$900,FALSE)</f>
        <v>8824223.7599999998</v>
      </c>
      <c r="I27" s="218">
        <f>HLOOKUP($B27,data07,data0211!I$900,FALSE)</f>
        <v>1309920.05</v>
      </c>
      <c r="J27" s="218">
        <f>HLOOKUP($B27,data07,data0211!J$900,FALSE)</f>
        <v>35906</v>
      </c>
      <c r="K27" s="218">
        <f>HLOOKUP($B27,data07,data0211!K$900,FALSE)</f>
        <v>31389</v>
      </c>
      <c r="L27" s="218">
        <f>HLOOKUP($B27,data07,data0211!L$900,FALSE)</f>
        <v>4512</v>
      </c>
      <c r="M27" s="218">
        <f>HLOOKUP($B27,data07,data0211!M$900,FALSE)</f>
        <v>5</v>
      </c>
      <c r="N27" s="218">
        <f>HLOOKUP($B27,data07,data0211!N$900,FALSE)</f>
        <v>9589</v>
      </c>
      <c r="O27" s="218">
        <f>HLOOKUP($B27,data07,data0211!O$900,FALSE)</f>
        <v>526</v>
      </c>
      <c r="P27" s="218">
        <f>HLOOKUP($B27,data07,data0211!P$900,FALSE)</f>
        <v>1129981468</v>
      </c>
      <c r="Q27" s="218">
        <f>HLOOKUP($B27,data07,data0211!Q$900,FALSE)</f>
        <v>264836003</v>
      </c>
      <c r="R27" s="218">
        <f>HLOOKUP($B27,data07,data0211!R$900,FALSE)</f>
        <v>507677032</v>
      </c>
      <c r="S27" s="218">
        <f>HLOOKUP($B27,data07,data0211!S$900,FALSE)</f>
        <v>348245112</v>
      </c>
      <c r="T27" s="218">
        <f>HLOOKUP($B27,data07,data0211!T$900,FALSE)</f>
        <v>8537392</v>
      </c>
      <c r="U27" s="218">
        <f>HLOOKUP($B27,data07,data0211!U$900,FALSE)</f>
        <v>685929</v>
      </c>
      <c r="V27" s="218">
        <f>HLOOKUP($B27,data07,data0211!V$900,FALSE)</f>
        <v>1540495</v>
      </c>
      <c r="W27" s="218">
        <f>HLOOKUP($B27,data07,data0211!W$900,FALSE)</f>
        <v>0</v>
      </c>
      <c r="X27" s="218">
        <f>HLOOKUP($B27,data07,data0211!X$900,FALSE)</f>
        <v>968429</v>
      </c>
      <c r="Y27" s="218">
        <f>HLOOKUP($B27,data07,data0211!Y$900,FALSE)</f>
        <v>546679</v>
      </c>
      <c r="Z27" s="218">
        <f>HLOOKUP($B27,data07,data0211!Z$900,FALSE)</f>
        <v>23751</v>
      </c>
      <c r="AA27" s="218">
        <f>HLOOKUP($B27,data07,data0211!AA$900,FALSE)</f>
        <v>1636</v>
      </c>
      <c r="AB27" s="218">
        <f>HLOOKUP($B27,data07,data0211!AB$900,FALSE)</f>
        <v>15451219</v>
      </c>
      <c r="AC27" s="218">
        <f>HLOOKUP($B27,data07,data0211!AC$900,FALSE)</f>
        <v>8147503</v>
      </c>
      <c r="AD27" s="218">
        <f>HLOOKUP($B27,data07,data0211!AD$900,FALSE)</f>
        <v>5674042</v>
      </c>
      <c r="AE27" s="218">
        <f>HLOOKUP($B27,data07,data0211!AE$900,FALSE)</f>
        <v>1364075</v>
      </c>
      <c r="AF27" s="218">
        <f>HLOOKUP($B27,data07,data0211!AF$900,FALSE)</f>
        <v>19476</v>
      </c>
      <c r="AG27" s="218">
        <f>HLOOKUP($B27,data07,data0211!AG$900,FALSE)</f>
        <v>246123</v>
      </c>
      <c r="AH27" s="218">
        <f>HLOOKUP($B27,data07,data0211!AH$900,FALSE)</f>
        <v>201</v>
      </c>
      <c r="AI27" s="218">
        <f>HLOOKUP($B27,data07,data0211!AI$900,FALSE)</f>
        <v>54</v>
      </c>
      <c r="AJ27" s="218">
        <f>HLOOKUP($B27,data07,data0211!AJ$900,FALSE)</f>
        <v>147</v>
      </c>
      <c r="AK27" s="218">
        <f>HLOOKUP($B27,data07,data0211!AK$900,FALSE)</f>
        <v>84379</v>
      </c>
      <c r="AL27" s="218">
        <f>HLOOKUP($B27,data07,data0211!AL$900,FALSE)</f>
        <v>86689</v>
      </c>
      <c r="AM27" s="218">
        <f>HLOOKUP($B27,data07,data0211!AM$900,FALSE)</f>
        <v>0</v>
      </c>
      <c r="AN27" s="218">
        <f>HLOOKUP($B27,data07,data0211!AN$900,FALSE)</f>
        <v>174463</v>
      </c>
      <c r="AO27" s="218">
        <f>HLOOKUP($B27,data07,data0211!AO$900,FALSE)</f>
        <v>208366</v>
      </c>
      <c r="AP27" s="218">
        <f>HLOOKUP($B27,data07,data0211!AP$900,FALSE)</f>
        <v>208366</v>
      </c>
      <c r="AQ27" s="218">
        <f>HLOOKUP($B27,data07,data0211!AQ$900,FALSE)</f>
        <v>133838</v>
      </c>
      <c r="AR27" s="218">
        <f>HLOOKUP($B27,data07,data0211!AR$900,FALSE)</f>
        <v>746</v>
      </c>
      <c r="AS27" s="218">
        <f>HLOOKUP($B27,data07,data0211!AS$900,FALSE)</f>
        <v>577</v>
      </c>
      <c r="AT27" s="218">
        <f>HLOOKUP($B27,data07,data0211!AT$900,FALSE)</f>
        <v>169</v>
      </c>
      <c r="AU27" s="218">
        <f>HLOOKUP($B27,data07,data0211!AU$900,FALSE)</f>
        <v>421</v>
      </c>
      <c r="AV27" s="218">
        <f>HLOOKUP($B27,data07,data0211!AV$900,FALSE)</f>
        <v>5</v>
      </c>
      <c r="AW27" s="218">
        <f>HLOOKUP($B27,data07,data0211!AW$900,FALSE)</f>
        <v>320</v>
      </c>
      <c r="AX27" s="218">
        <f>HLOOKUP($B27,data07,data0211!AX$900,FALSE)</f>
        <v>0</v>
      </c>
      <c r="AY27" s="218">
        <f>HLOOKUP($B27,data07,data0211!AY$900,FALSE)</f>
        <v>23</v>
      </c>
      <c r="AZ27" s="218">
        <f>HLOOKUP($B27,data07,data0211!AZ$900,FALSE)</f>
        <v>5178</v>
      </c>
      <c r="BA27" s="218">
        <f>HLOOKUP($B27,data07,data0211!BA$900,FALSE)</f>
        <v>87</v>
      </c>
      <c r="BB27" s="218"/>
      <c r="BC27" s="218"/>
      <c r="BD27" s="218"/>
      <c r="BE27" s="218"/>
    </row>
    <row r="28" spans="1:57" ht="15" customHeight="1" x14ac:dyDescent="0.2">
      <c r="A28" s="71" t="s">
        <v>285</v>
      </c>
      <c r="B28" s="71" t="s">
        <v>285</v>
      </c>
      <c r="C28" s="69">
        <v>2008</v>
      </c>
      <c r="D28" s="218">
        <f>HLOOKUP($B28,data08,data0211!D$900,FALSE)</f>
        <v>94490460</v>
      </c>
      <c r="E28" s="218">
        <f>HLOOKUP($B28,data08,data0211!E$900,FALSE)</f>
        <v>-40991332</v>
      </c>
      <c r="F28" s="218">
        <f>HLOOKUP($B28,data08,data0211!F$900,FALSE)</f>
        <v>0</v>
      </c>
      <c r="G28" s="218">
        <f>HLOOKUP($B28,data08,data0211!G$900,FALSE)</f>
        <v>4973246</v>
      </c>
      <c r="H28" s="218">
        <f>HLOOKUP($B28,data08,data0211!H$900,FALSE)</f>
        <v>8965563</v>
      </c>
      <c r="I28" s="218">
        <f>HLOOKUP($B28,data08,data0211!I$900,FALSE)</f>
        <v>816403</v>
      </c>
      <c r="J28" s="218">
        <f>HLOOKUP($B28,data08,data0211!J$900,FALSE)</f>
        <v>36218</v>
      </c>
      <c r="K28" s="218">
        <f>HLOOKUP($B28,data08,data0211!K$900,FALSE)</f>
        <v>31626</v>
      </c>
      <c r="L28" s="218">
        <f>HLOOKUP($B28,data08,data0211!L$900,FALSE)</f>
        <v>4588</v>
      </c>
      <c r="M28" s="218">
        <f>HLOOKUP($B28,data08,data0211!M$900,FALSE)</f>
        <v>4</v>
      </c>
      <c r="N28" s="218">
        <f>HLOOKUP($B28,data08,data0211!N$900,FALSE)</f>
        <v>9769</v>
      </c>
      <c r="O28" s="218">
        <f>HLOOKUP($B28,data08,data0211!O$900,FALSE)</f>
        <v>526</v>
      </c>
      <c r="P28" s="218">
        <f>HLOOKUP($B28,data08,data0211!P$900,FALSE)</f>
        <v>1092208914</v>
      </c>
      <c r="Q28" s="218">
        <f>HLOOKUP($B28,data08,data0211!Q$900,FALSE)</f>
        <v>261354534</v>
      </c>
      <c r="R28" s="218">
        <f>HLOOKUP($B28,data08,data0211!R$900,FALSE)</f>
        <v>516033568</v>
      </c>
      <c r="S28" s="218">
        <f>HLOOKUP($B28,data08,data0211!S$900,FALSE)</f>
        <v>305534560</v>
      </c>
      <c r="T28" s="218">
        <f>HLOOKUP($B28,data08,data0211!T$900,FALSE)</f>
        <v>8656255</v>
      </c>
      <c r="U28" s="218">
        <f>HLOOKUP($B28,data08,data0211!U$900,FALSE)</f>
        <v>629997</v>
      </c>
      <c r="V28" s="218">
        <f>HLOOKUP($B28,data08,data0211!V$900,FALSE)</f>
        <v>1500621</v>
      </c>
      <c r="W28" s="218">
        <f>HLOOKUP($B28,data08,data0211!W$900,FALSE)</f>
        <v>0</v>
      </c>
      <c r="X28" s="218">
        <f>HLOOKUP($B28,data08,data0211!X$900,FALSE)</f>
        <v>985406</v>
      </c>
      <c r="Y28" s="218">
        <f>HLOOKUP($B28,data08,data0211!Y$900,FALSE)</f>
        <v>489791</v>
      </c>
      <c r="Z28" s="218">
        <f>HLOOKUP($B28,data08,data0211!Z$900,FALSE)</f>
        <v>23947</v>
      </c>
      <c r="AA28" s="218">
        <f>HLOOKUP($B28,data08,data0211!AA$900,FALSE)</f>
        <v>1477</v>
      </c>
      <c r="AB28" s="218">
        <f>HLOOKUP($B28,data08,data0211!AB$900,FALSE)</f>
        <v>0</v>
      </c>
      <c r="AC28" s="218">
        <f>HLOOKUP($B28,data08,data0211!AC$900,FALSE)</f>
        <v>8150103</v>
      </c>
      <c r="AD28" s="218">
        <f>HLOOKUP($B28,data08,data0211!AD$900,FALSE)</f>
        <v>5947501</v>
      </c>
      <c r="AE28" s="218">
        <f>HLOOKUP($B28,data08,data0211!AE$900,FALSE)</f>
        <v>1195945</v>
      </c>
      <c r="AF28" s="218">
        <f>HLOOKUP($B28,data08,data0211!AF$900,FALSE)</f>
        <v>257248</v>
      </c>
      <c r="AG28" s="218">
        <f>HLOOKUP($B28,data08,data0211!AG$900,FALSE)</f>
        <v>19237</v>
      </c>
      <c r="AH28" s="218">
        <f>HLOOKUP($B28,data08,data0211!AH$900,FALSE)</f>
        <v>201</v>
      </c>
      <c r="AI28" s="218">
        <f>HLOOKUP($B28,data08,data0211!AI$900,FALSE)</f>
        <v>54</v>
      </c>
      <c r="AJ28" s="218">
        <f>HLOOKUP($B28,data08,data0211!AJ$900,FALSE)</f>
        <v>147</v>
      </c>
      <c r="AK28" s="218">
        <f>HLOOKUP($B28,data08,data0211!AK$900,FALSE)</f>
        <v>84379</v>
      </c>
      <c r="AL28" s="218">
        <f>HLOOKUP($B28,data08,data0211!AL$900,FALSE)</f>
        <v>86689</v>
      </c>
      <c r="AM28" s="218">
        <f>HLOOKUP($B28,data08,data0211!AM$900,FALSE)</f>
        <v>0</v>
      </c>
      <c r="AN28" s="218">
        <f>HLOOKUP($B28,data08,data0211!AN$900,FALSE)</f>
        <v>162830</v>
      </c>
      <c r="AO28" s="218">
        <f>HLOOKUP($B28,data08,data0211!AO$900,FALSE)</f>
        <v>191640</v>
      </c>
      <c r="AP28" s="218">
        <f>HLOOKUP($B28,data08,data0211!AP$900,FALSE)</f>
        <v>191640</v>
      </c>
      <c r="AQ28" s="218">
        <f>HLOOKUP($B28,data08,data0211!AQ$900,FALSE)</f>
        <v>128115</v>
      </c>
      <c r="AR28" s="218">
        <f>HLOOKUP($B28,data08,data0211!AR$900,FALSE)</f>
        <v>747</v>
      </c>
      <c r="AS28" s="218">
        <f>HLOOKUP($B28,data08,data0211!AS$900,FALSE)</f>
        <v>574</v>
      </c>
      <c r="AT28" s="218">
        <f>HLOOKUP($B28,data08,data0211!AT$900,FALSE)</f>
        <v>173</v>
      </c>
      <c r="AU28" s="218">
        <f>HLOOKUP($B28,data08,data0211!AU$900,FALSE)</f>
        <v>419</v>
      </c>
      <c r="AV28" s="218">
        <f>HLOOKUP($B28,data08,data0211!AV$900,FALSE)</f>
        <v>5</v>
      </c>
      <c r="AW28" s="218">
        <f>HLOOKUP($B28,data08,data0211!AW$900,FALSE)</f>
        <v>323</v>
      </c>
      <c r="AX28" s="218">
        <f>HLOOKUP($B28,data08,data0211!AX$900,FALSE)</f>
        <v>0</v>
      </c>
      <c r="AY28" s="218">
        <f>HLOOKUP($B28,data08,data0211!AY$900,FALSE)</f>
        <v>20</v>
      </c>
      <c r="AZ28" s="218">
        <f>HLOOKUP($B28,data08,data0211!AZ$900,FALSE)</f>
        <v>5241</v>
      </c>
      <c r="BA28" s="218">
        <f>HLOOKUP($B28,data08,data0211!BA$900,FALSE)</f>
        <v>88</v>
      </c>
      <c r="BB28" s="218"/>
      <c r="BC28" s="218"/>
      <c r="BD28" s="218"/>
      <c r="BE28" s="218"/>
    </row>
    <row r="29" spans="1:57" ht="15" customHeight="1" x14ac:dyDescent="0.2">
      <c r="A29" s="71" t="s">
        <v>285</v>
      </c>
      <c r="B29" s="71" t="s">
        <v>285</v>
      </c>
      <c r="C29" s="69">
        <v>2009</v>
      </c>
      <c r="D29" s="218">
        <f>HLOOKUP($B29,data09,data0211!D$900,FALSE)</f>
        <v>98989479</v>
      </c>
      <c r="E29" s="218">
        <f>HLOOKUP($B29,data09,data0211!E$900,FALSE)</f>
        <v>-43588545</v>
      </c>
      <c r="F29" s="218">
        <f>HLOOKUP($B29,data09,data0211!F$900,FALSE)</f>
        <v>0</v>
      </c>
      <c r="G29" s="218">
        <f>HLOOKUP($B29,data09,data0211!G$900,FALSE)</f>
        <v>5369353</v>
      </c>
      <c r="H29" s="218">
        <f>HLOOKUP($B29,data09,data0211!H$900,FALSE)</f>
        <v>9822988</v>
      </c>
      <c r="I29" s="218">
        <f>HLOOKUP($B29,data09,data0211!I$900,FALSE)</f>
        <v>1293000</v>
      </c>
      <c r="J29" s="218">
        <f>HLOOKUP($B29,data09,data0211!J$900,FALSE)</f>
        <v>35580</v>
      </c>
      <c r="K29" s="218">
        <f>HLOOKUP($B29,data09,data0211!K$900,FALSE)</f>
        <v>31420</v>
      </c>
      <c r="L29" s="218">
        <f>HLOOKUP($B29,data09,data0211!L$900,FALSE)</f>
        <v>3900</v>
      </c>
      <c r="M29" s="218">
        <f>HLOOKUP($B29,data09,data0211!M$900,FALSE)</f>
        <v>260</v>
      </c>
      <c r="N29" s="218">
        <f>HLOOKUP($B29,data09,data0211!N$900,FALSE)</f>
        <v>9882</v>
      </c>
      <c r="O29" s="218">
        <f>HLOOKUP($B29,data09,data0211!O$900,FALSE)</f>
        <v>497</v>
      </c>
      <c r="P29" s="218">
        <f>HLOOKUP($B29,data09,data0211!P$900,FALSE)</f>
        <v>1014894015</v>
      </c>
      <c r="Q29" s="218">
        <f>HLOOKUP($B29,data09,data0211!Q$900,FALSE)</f>
        <v>256212050</v>
      </c>
      <c r="R29" s="218">
        <f>HLOOKUP($B29,data09,data0211!R$900,FALSE)</f>
        <v>496098777</v>
      </c>
      <c r="S29" s="218">
        <f>HLOOKUP($B29,data09,data0211!S$900,FALSE)</f>
        <v>253086491</v>
      </c>
      <c r="T29" s="218">
        <f>HLOOKUP($B29,data09,data0211!T$900,FALSE)</f>
        <v>8841203</v>
      </c>
      <c r="U29" s="218">
        <f>HLOOKUP($B29,data09,data0211!U$900,FALSE)</f>
        <v>655494</v>
      </c>
      <c r="V29" s="218">
        <f>HLOOKUP($B29,data09,data0211!V$900,FALSE)</f>
        <v>1394434</v>
      </c>
      <c r="W29" s="218">
        <f>HLOOKUP($B29,data09,data0211!W$900,FALSE)</f>
        <v>0</v>
      </c>
      <c r="X29" s="218">
        <f>HLOOKUP($B29,data09,data0211!X$900,FALSE)</f>
        <v>957595</v>
      </c>
      <c r="Y29" s="218">
        <f>HLOOKUP($B29,data09,data0211!Y$900,FALSE)</f>
        <v>411290</v>
      </c>
      <c r="Z29" s="218">
        <f>HLOOKUP($B29,data09,data0211!Z$900,FALSE)</f>
        <v>24000</v>
      </c>
      <c r="AA29" s="218">
        <f>HLOOKUP($B29,data09,data0211!AA$900,FALSE)</f>
        <v>1549</v>
      </c>
      <c r="AB29" s="218">
        <f>HLOOKUP($B29,data09,data0211!AB$900,FALSE)</f>
        <v>16881501</v>
      </c>
      <c r="AC29" s="218">
        <f>HLOOKUP($B29,data09,data0211!AC$900,FALSE)</f>
        <v>9157764</v>
      </c>
      <c r="AD29" s="218">
        <f>HLOOKUP($B29,data09,data0211!AD$900,FALSE)</f>
        <v>6153760</v>
      </c>
      <c r="AE29" s="218">
        <f>HLOOKUP($B29,data09,data0211!AE$900,FALSE)</f>
        <v>1087819</v>
      </c>
      <c r="AF29" s="218">
        <f>HLOOKUP($B29,data09,data0211!AF$900,FALSE)</f>
        <v>360409</v>
      </c>
      <c r="AG29" s="218">
        <f>HLOOKUP($B29,data09,data0211!AG$900,FALSE)</f>
        <v>27528</v>
      </c>
      <c r="AH29" s="218">
        <f>HLOOKUP($B29,data09,data0211!AH$900,FALSE)</f>
        <v>201</v>
      </c>
      <c r="AI29" s="218">
        <f>HLOOKUP($B29,data09,data0211!AI$900,FALSE)</f>
        <v>54</v>
      </c>
      <c r="AJ29" s="218">
        <f>HLOOKUP($B29,data09,data0211!AJ$900,FALSE)</f>
        <v>147</v>
      </c>
      <c r="AK29" s="218">
        <f>HLOOKUP($B29,data09,data0211!AK$900,FALSE)</f>
        <v>84379</v>
      </c>
      <c r="AL29" s="218">
        <f>HLOOKUP($B29,data09,data0211!AL$900,FALSE)</f>
        <v>86689</v>
      </c>
      <c r="AM29" s="218">
        <f>HLOOKUP($B29,data09,data0211!AM$900,FALSE)</f>
        <v>0</v>
      </c>
      <c r="AN29" s="218">
        <f>HLOOKUP($B29,data09,data0211!AN$900,FALSE)</f>
        <v>148400</v>
      </c>
      <c r="AO29" s="218">
        <f>HLOOKUP($B29,data09,data0211!AO$900,FALSE)</f>
        <v>168894</v>
      </c>
      <c r="AP29" s="218">
        <f>HLOOKUP($B29,data09,data0211!AP$900,FALSE)</f>
        <v>168894</v>
      </c>
      <c r="AQ29" s="218">
        <f>HLOOKUP($B29,data09,data0211!AQ$900,FALSE)</f>
        <v>158646</v>
      </c>
      <c r="AR29" s="218">
        <f>HLOOKUP($B29,data09,data0211!AR$900,FALSE)</f>
        <v>751</v>
      </c>
      <c r="AS29" s="218">
        <f>HLOOKUP($B29,data09,data0211!AS$900,FALSE)</f>
        <v>574</v>
      </c>
      <c r="AT29" s="218">
        <f>HLOOKUP($B29,data09,data0211!AT$900,FALSE)</f>
        <v>177</v>
      </c>
      <c r="AU29" s="218">
        <f>HLOOKUP($B29,data09,data0211!AU$900,FALSE)</f>
        <v>411</v>
      </c>
      <c r="AV29" s="218">
        <f>HLOOKUP($B29,data09,data0211!AV$900,FALSE)</f>
        <v>7</v>
      </c>
      <c r="AW29" s="218">
        <f>HLOOKUP($B29,data09,data0211!AW$900,FALSE)</f>
        <v>333</v>
      </c>
      <c r="AX29" s="218">
        <f>HLOOKUP($B29,data09,data0211!AX$900,FALSE)</f>
        <v>0</v>
      </c>
      <c r="AY29" s="218">
        <f>HLOOKUP($B29,data09,data0211!AY$900,FALSE)</f>
        <v>20</v>
      </c>
      <c r="AZ29" s="218">
        <f>HLOOKUP($B29,data09,data0211!AZ$900,FALSE)</f>
        <v>5316</v>
      </c>
      <c r="BA29" s="218">
        <f>HLOOKUP($B29,data09,data0211!BA$900,FALSE)</f>
        <v>0</v>
      </c>
      <c r="BB29" s="218"/>
      <c r="BC29" s="218"/>
      <c r="BD29" s="218"/>
      <c r="BE29" s="218"/>
    </row>
    <row r="30" spans="1:57" ht="15" customHeight="1" x14ac:dyDescent="0.2">
      <c r="A30" s="71" t="s">
        <v>285</v>
      </c>
      <c r="B30" s="71" t="s">
        <v>285</v>
      </c>
      <c r="C30" s="69">
        <v>2010</v>
      </c>
      <c r="D30" s="218">
        <f>HLOOKUP($B30,data10,data0211!D$900,FALSE)</f>
        <v>108012811</v>
      </c>
      <c r="E30" s="218">
        <f>HLOOKUP($B30,data10,data0211!E$900,FALSE)</f>
        <v>-46051124</v>
      </c>
      <c r="F30" s="218">
        <f>HLOOKUP($B30,data10,data0211!F$900,FALSE)</f>
        <v>0</v>
      </c>
      <c r="G30" s="218">
        <f>HLOOKUP($B30,data10,data0211!G$900,FALSE)</f>
        <v>5369353</v>
      </c>
      <c r="H30" s="218">
        <f>HLOOKUP($B30,data10,data0211!H$900,FALSE)</f>
        <v>9730968</v>
      </c>
      <c r="I30" s="218">
        <f>HLOOKUP($B30,data10,data0211!I$900,FALSE)</f>
        <v>906000</v>
      </c>
      <c r="J30" s="218">
        <f>HLOOKUP($B30,data10,data0211!J$900,FALSE)</f>
        <v>35688</v>
      </c>
      <c r="K30" s="218">
        <f>HLOOKUP($B30,data10,data0211!K$900,FALSE)</f>
        <v>31750</v>
      </c>
      <c r="L30" s="218">
        <f>HLOOKUP($B30,data10,data0211!L$900,FALSE)</f>
        <v>3918</v>
      </c>
      <c r="M30" s="218">
        <f>HLOOKUP($B30,data10,data0211!M$900,FALSE)</f>
        <v>20</v>
      </c>
      <c r="N30" s="218">
        <f>HLOOKUP($B30,data10,data0211!N$900,FALSE)</f>
        <v>0</v>
      </c>
      <c r="O30" s="218">
        <f>HLOOKUP($B30,data10,data0211!O$900,FALSE)</f>
        <v>0</v>
      </c>
      <c r="P30" s="218">
        <f>HLOOKUP($B30,data10,data0211!P$900,FALSE)</f>
        <v>1030817957</v>
      </c>
      <c r="Q30" s="218">
        <f>HLOOKUP($B30,data10,data0211!Q$900,FALSE)</f>
        <v>262967731</v>
      </c>
      <c r="R30" s="218">
        <f>HLOOKUP($B30,data10,data0211!R$900,FALSE)</f>
        <v>327947236</v>
      </c>
      <c r="S30" s="218">
        <f>HLOOKUP($B30,data10,data0211!S$900,FALSE)</f>
        <v>439902990</v>
      </c>
      <c r="T30" s="218">
        <f>HLOOKUP($B30,data10,data0211!T$900,FALSE)</f>
        <v>0</v>
      </c>
      <c r="U30" s="218">
        <f>HLOOKUP($B30,data10,data0211!U$900,FALSE)</f>
        <v>0</v>
      </c>
      <c r="V30" s="218">
        <f>HLOOKUP($B30,data10,data0211!V$900,FALSE)</f>
        <v>1375205</v>
      </c>
      <c r="W30" s="218">
        <f>HLOOKUP($B30,data10,data0211!W$900,FALSE)</f>
        <v>0</v>
      </c>
      <c r="X30" s="218">
        <f>HLOOKUP($B30,data10,data0211!X$900,FALSE)</f>
        <v>596357</v>
      </c>
      <c r="Y30" s="218">
        <f>HLOOKUP($B30,data10,data0211!Y$900,FALSE)</f>
        <v>778848</v>
      </c>
      <c r="Z30" s="218">
        <f>HLOOKUP($B30,data10,data0211!Z$900,FALSE)</f>
        <v>0</v>
      </c>
      <c r="AA30" s="218">
        <f>HLOOKUP($B30,data10,data0211!AA$900,FALSE)</f>
        <v>0</v>
      </c>
      <c r="AB30" s="218">
        <f>HLOOKUP($B30,data10,data0211!AB$900,FALSE)</f>
        <v>17825580</v>
      </c>
      <c r="AC30" s="218">
        <f>HLOOKUP($B30,data10,data0211!AC$900,FALSE)</f>
        <v>10031282</v>
      </c>
      <c r="AD30" s="218">
        <f>HLOOKUP($B30,data10,data0211!AD$900,FALSE)</f>
        <v>5707766</v>
      </c>
      <c r="AE30" s="218">
        <f>HLOOKUP($B30,data10,data0211!AE$900,FALSE)</f>
        <v>2086532</v>
      </c>
      <c r="AF30" s="218">
        <f>HLOOKUP($B30,data10,data0211!AF$900,FALSE)</f>
        <v>0</v>
      </c>
      <c r="AG30" s="218">
        <f>HLOOKUP($B30,data10,data0211!AG$900,FALSE)</f>
        <v>0</v>
      </c>
      <c r="AH30" s="218">
        <f>HLOOKUP($B30,data10,data0211!AH$900,FALSE)</f>
        <v>0</v>
      </c>
      <c r="AI30" s="218">
        <f>HLOOKUP($B30,data10,data0211!AI$900,FALSE)</f>
        <v>0</v>
      </c>
      <c r="AJ30" s="218">
        <f>HLOOKUP($B30,data10,data0211!AJ$900,FALSE)</f>
        <v>0</v>
      </c>
      <c r="AK30" s="218">
        <f>HLOOKUP($B30,data10,data0211!AK$900,FALSE)</f>
        <v>84379</v>
      </c>
      <c r="AL30" s="218">
        <f>HLOOKUP($B30,data10,data0211!AL$900,FALSE)</f>
        <v>86689</v>
      </c>
      <c r="AM30" s="218">
        <f>HLOOKUP($B30,data10,data0211!AM$900,FALSE)</f>
        <v>0</v>
      </c>
      <c r="AN30" s="218">
        <f>HLOOKUP($B30,data10,data0211!AN$900,FALSE)</f>
        <v>141970</v>
      </c>
      <c r="AO30" s="218">
        <f>HLOOKUP($B30,data10,data0211!AO$900,FALSE)</f>
        <v>188562</v>
      </c>
      <c r="AP30" s="218">
        <f>HLOOKUP($B30,data10,data0211!AP$900,FALSE)</f>
        <v>188562</v>
      </c>
      <c r="AQ30" s="218">
        <f>HLOOKUP($B30,data10,data0211!AQ$900,FALSE)</f>
        <v>123750</v>
      </c>
      <c r="AR30" s="218">
        <f>HLOOKUP($B30,data10,data0211!AR$900,FALSE)</f>
        <v>752</v>
      </c>
      <c r="AS30" s="218">
        <f>HLOOKUP($B30,data10,data0211!AS$900,FALSE)</f>
        <v>574</v>
      </c>
      <c r="AT30" s="218">
        <f>HLOOKUP($B30,data10,data0211!AT$900,FALSE)</f>
        <v>178</v>
      </c>
      <c r="AU30" s="218">
        <f>HLOOKUP($B30,data10,data0211!AU$900,FALSE)</f>
        <v>418</v>
      </c>
      <c r="AV30" s="218">
        <f>HLOOKUP($B30,data10,data0211!AV$900,FALSE)</f>
        <v>7</v>
      </c>
      <c r="AW30" s="218">
        <f>HLOOKUP($B30,data10,data0211!AW$900,FALSE)</f>
        <v>327</v>
      </c>
      <c r="AX30" s="218">
        <f>HLOOKUP($B30,data10,data0211!AX$900,FALSE)</f>
        <v>0</v>
      </c>
      <c r="AY30" s="218">
        <f>HLOOKUP($B30,data10,data0211!AY$900,FALSE)</f>
        <v>20</v>
      </c>
      <c r="AZ30" s="218">
        <f>HLOOKUP($B30,data10,data0211!AZ$900,FALSE)</f>
        <v>5377</v>
      </c>
      <c r="BA30" s="218">
        <f>HLOOKUP($B30,data10,data0211!BA$900,FALSE)</f>
        <v>89</v>
      </c>
      <c r="BB30" s="218"/>
      <c r="BC30" s="218"/>
      <c r="BD30" s="218"/>
      <c r="BE30" s="218"/>
    </row>
    <row r="31" spans="1:57" s="214" customFormat="1" x14ac:dyDescent="0.2">
      <c r="A31" s="71" t="s">
        <v>285</v>
      </c>
      <c r="B31" s="71" t="s">
        <v>285</v>
      </c>
      <c r="C31" s="69">
        <v>2011</v>
      </c>
      <c r="D31" s="218">
        <f>HLOOKUP($B31,data11,data0211!D$900,FALSE)</f>
        <v>112634407</v>
      </c>
      <c r="E31" s="218">
        <f>HLOOKUP($B31,data11,data0211!E$900,FALSE)</f>
        <v>-48565489</v>
      </c>
      <c r="F31" s="218">
        <f>HLOOKUP($B31,data11,data0211!F$900,FALSE)</f>
        <v>0</v>
      </c>
      <c r="G31" s="218">
        <f>HLOOKUP($B31,data11,data0211!G$900,FALSE)</f>
        <v>5392223</v>
      </c>
      <c r="H31" s="218">
        <f>HLOOKUP($B31,data11,data0211!H$900,FALSE)</f>
        <v>10829934</v>
      </c>
      <c r="I31" s="218">
        <f>HLOOKUP($B31,data11,data0211!I$900,FALSE)</f>
        <v>525000</v>
      </c>
      <c r="J31" s="218">
        <f>HLOOKUP($B31,data11,data0211!J$900,FALSE)</f>
        <v>35772</v>
      </c>
      <c r="K31" s="218">
        <f>HLOOKUP($B31,data11,data0211!K$900,FALSE)</f>
        <v>31841</v>
      </c>
      <c r="L31" s="218">
        <f>HLOOKUP($B31,data11,data0211!L$900,FALSE)</f>
        <v>3928</v>
      </c>
      <c r="M31" s="218">
        <f>HLOOKUP($B31,data11,data0211!M$900,FALSE)</f>
        <v>3</v>
      </c>
      <c r="N31" s="218">
        <f>HLOOKUP($B31,data11,data0211!N$900,FALSE)</f>
        <v>0</v>
      </c>
      <c r="O31" s="218">
        <f>HLOOKUP($B31,data11,data0211!O$900,FALSE)</f>
        <v>0</v>
      </c>
      <c r="P31" s="218">
        <f>HLOOKUP($B31,data11,data0211!P$900,FALSE)</f>
        <v>1013462454</v>
      </c>
      <c r="Q31" s="218">
        <f>HLOOKUP($B31,data11,data0211!Q$900,FALSE)</f>
        <v>262832708</v>
      </c>
      <c r="R31" s="218">
        <f>HLOOKUP($B31,data11,data0211!R$900,FALSE)</f>
        <v>497013703</v>
      </c>
      <c r="S31" s="218">
        <f>HLOOKUP($B31,data11,data0211!S$900,FALSE)</f>
        <v>253616043</v>
      </c>
      <c r="T31" s="218">
        <f>HLOOKUP($B31,data11,data0211!T$900,FALSE)</f>
        <v>0</v>
      </c>
      <c r="U31" s="218">
        <f>HLOOKUP($B31,data11,data0211!U$900,FALSE)</f>
        <v>0</v>
      </c>
      <c r="V31" s="218">
        <f>HLOOKUP($B31,data11,data0211!V$900,FALSE)</f>
        <v>1361225</v>
      </c>
      <c r="W31" s="218">
        <f>HLOOKUP($B31,data11,data0211!W$900,FALSE)</f>
        <v>0</v>
      </c>
      <c r="X31" s="218">
        <f>HLOOKUP($B31,data11,data0211!X$900,FALSE)</f>
        <v>959890</v>
      </c>
      <c r="Y31" s="218">
        <f>HLOOKUP($B31,data11,data0211!Y$900,FALSE)</f>
        <v>401335</v>
      </c>
      <c r="Z31" s="218">
        <f>HLOOKUP($B31,data11,data0211!Z$900,FALSE)</f>
        <v>0</v>
      </c>
      <c r="AA31" s="218">
        <f>HLOOKUP($B31,data11,data0211!AA$900,FALSE)</f>
        <v>0</v>
      </c>
      <c r="AB31" s="218">
        <f>HLOOKUP($B31,data11,data0211!AB$900,FALSE)</f>
        <v>17592211</v>
      </c>
      <c r="AC31" s="218">
        <f>HLOOKUP($B31,data11,data0211!AC$900,FALSE)</f>
        <v>10032358</v>
      </c>
      <c r="AD31" s="218">
        <f>HLOOKUP($B31,data11,data0211!AD$900,FALSE)</f>
        <v>6269729</v>
      </c>
      <c r="AE31" s="218">
        <f>HLOOKUP($B31,data11,data0211!AE$900,FALSE)</f>
        <v>1290124</v>
      </c>
      <c r="AF31" s="218">
        <f>HLOOKUP($B31,data11,data0211!AF$900,FALSE)</f>
        <v>0</v>
      </c>
      <c r="AG31" s="218">
        <f>HLOOKUP($B31,data11,data0211!AG$900,FALSE)</f>
        <v>0</v>
      </c>
      <c r="AH31" s="218">
        <f>HLOOKUP($B31,data11,data0211!AH$900,FALSE)</f>
        <v>201</v>
      </c>
      <c r="AI31" s="218">
        <f>HLOOKUP($B31,data11,data0211!AI$900,FALSE)</f>
        <v>54</v>
      </c>
      <c r="AJ31" s="218">
        <f>HLOOKUP($B31,data11,data0211!AJ$900,FALSE)</f>
        <v>147</v>
      </c>
      <c r="AK31" s="218">
        <f>HLOOKUP($B31,data11,data0211!AK$900,FALSE)</f>
        <v>82368</v>
      </c>
      <c r="AL31" s="218">
        <f>HLOOKUP($B31,data11,data0211!AL$900,FALSE)</f>
        <v>126199</v>
      </c>
      <c r="AM31" s="218">
        <f>HLOOKUP($B31,data11,data0211!AM$900,FALSE)</f>
        <v>0</v>
      </c>
      <c r="AN31" s="218">
        <f>HLOOKUP($B31,data11,data0211!AN$900,FALSE)</f>
        <v>140212</v>
      </c>
      <c r="AO31" s="218">
        <f>HLOOKUP($B31,data11,data0211!AO$900,FALSE)</f>
        <v>187658</v>
      </c>
      <c r="AP31" s="218">
        <f>HLOOKUP($B31,data11,data0211!AP$900,FALSE)</f>
        <v>187658</v>
      </c>
      <c r="AQ31" s="218">
        <f>HLOOKUP($B31,data11,data0211!AQ$900,FALSE)</f>
        <v>163935</v>
      </c>
      <c r="AR31" s="218">
        <f>HLOOKUP($B31,data11,data0211!AR$900,FALSE)</f>
        <v>777</v>
      </c>
      <c r="AS31" s="218">
        <f>HLOOKUP($B31,data11,data0211!AS$900,FALSE)</f>
        <v>581</v>
      </c>
      <c r="AT31" s="218">
        <f>HLOOKUP($B31,data11,data0211!AT$900,FALSE)</f>
        <v>196</v>
      </c>
      <c r="AU31" s="218">
        <f>HLOOKUP($B31,data11,data0211!AU$900,FALSE)</f>
        <v>423</v>
      </c>
      <c r="AV31" s="218">
        <f>HLOOKUP($B31,data11,data0211!AV$900,FALSE)</f>
        <v>7</v>
      </c>
      <c r="AW31" s="218">
        <f>HLOOKUP($B31,data11,data0211!AW$900,FALSE)</f>
        <v>347</v>
      </c>
      <c r="AX31" s="218">
        <f>HLOOKUP($B31,data11,data0211!AX$900,FALSE)</f>
        <v>0</v>
      </c>
      <c r="AY31" s="218">
        <f>HLOOKUP($B31,data11,data0211!AY$900,FALSE)</f>
        <v>25</v>
      </c>
      <c r="AZ31" s="218">
        <f>HLOOKUP($B31,data11,data0211!AZ$900,FALSE)</f>
        <v>5443</v>
      </c>
      <c r="BA31" s="218">
        <f>HLOOKUP($B31,data11,data0211!BA$900,FALSE)</f>
        <v>88</v>
      </c>
      <c r="BB31" s="218"/>
      <c r="BC31" s="218"/>
      <c r="BD31" s="218"/>
      <c r="BE31" s="218"/>
    </row>
    <row r="32" spans="1:57" s="214" customFormat="1" ht="15" customHeight="1" x14ac:dyDescent="0.2">
      <c r="A32" s="71" t="s">
        <v>248</v>
      </c>
      <c r="B32" s="71" t="s">
        <v>248</v>
      </c>
      <c r="C32" s="69">
        <v>2002</v>
      </c>
      <c r="D32" s="218">
        <f>HLOOKUP($B32,data02,data0211!D$900,FALSE)</f>
        <v>11332248.409999998</v>
      </c>
      <c r="E32" s="218">
        <f>HLOOKUP($B32,data02,data0211!E$900,FALSE)</f>
        <v>-1668875.53</v>
      </c>
      <c r="F32" s="218">
        <f>HLOOKUP($B32,data02,data0211!F$900,FALSE)</f>
        <v>703124.06</v>
      </c>
      <c r="G32" s="218">
        <f>HLOOKUP($B32,data02,data0211!G$900,FALSE)</f>
        <v>973769.74</v>
      </c>
      <c r="H32" s="218">
        <f>HLOOKUP($B32,data02,data0211!H$900,FALSE)</f>
        <v>2552047.48</v>
      </c>
      <c r="I32" s="218">
        <f>HLOOKUP($B32,data02,data0211!I$900,FALSE)</f>
        <v>23788</v>
      </c>
      <c r="J32" s="218">
        <f>HLOOKUP($B32,data02,data0211!J$900,FALSE)</f>
        <v>8432</v>
      </c>
      <c r="K32" s="218">
        <f>HLOOKUP($B32,data02,data0211!K$900,FALSE)</f>
        <v>6972</v>
      </c>
      <c r="L32" s="218">
        <f>HLOOKUP($B32,data02,data0211!L$900,FALSE)</f>
        <v>1459</v>
      </c>
      <c r="M32" s="218">
        <f>HLOOKUP($B32,data02,data0211!M$900,FALSE)</f>
        <v>1</v>
      </c>
      <c r="N32" s="218">
        <f>HLOOKUP($B32,data02,data0211!N$900,FALSE)</f>
        <v>2576</v>
      </c>
      <c r="O32" s="218">
        <f>HLOOKUP($B32,data02,data0211!O$900,FALSE)</f>
        <v>257</v>
      </c>
      <c r="P32" s="218">
        <f>HLOOKUP($B32,data02,data0211!P$900,FALSE)</f>
        <v>247453181</v>
      </c>
      <c r="Q32" s="218">
        <f>HLOOKUP($B32,data02,data0211!Q$900,FALSE)</f>
        <v>76963527</v>
      </c>
      <c r="R32" s="218">
        <f>HLOOKUP($B32,data02,data0211!R$900,FALSE)</f>
        <v>134781678</v>
      </c>
      <c r="S32" s="218">
        <f>HLOOKUP($B32,data02,data0211!S$900,FALSE)</f>
        <v>34035224</v>
      </c>
      <c r="T32" s="218">
        <f>HLOOKUP($B32,data02,data0211!T$900,FALSE)</f>
        <v>1415305</v>
      </c>
      <c r="U32" s="218">
        <f>HLOOKUP($B32,data02,data0211!U$900,FALSE)</f>
        <v>257447</v>
      </c>
      <c r="V32" s="218">
        <f>HLOOKUP($B32,data02,data0211!V$900,FALSE)</f>
        <v>460108</v>
      </c>
      <c r="W32" s="218">
        <f>HLOOKUP($B32,data02,data0211!W$900,FALSE)</f>
        <v>0</v>
      </c>
      <c r="X32" s="218">
        <f>HLOOKUP($B32,data02,data0211!X$900,FALSE)</f>
        <v>294859</v>
      </c>
      <c r="Y32" s="218">
        <f>HLOOKUP($B32,data02,data0211!Y$900,FALSE)</f>
        <v>162040</v>
      </c>
      <c r="Z32" s="218">
        <f>HLOOKUP($B32,data02,data0211!Z$900,FALSE)</f>
        <v>2528</v>
      </c>
      <c r="AA32" s="218">
        <f>HLOOKUP($B32,data02,data0211!AA$900,FALSE)</f>
        <v>681</v>
      </c>
      <c r="AB32" s="218">
        <f>HLOOKUP($B32,data02,data0211!AB$900,FALSE)</f>
        <v>3430037</v>
      </c>
      <c r="AC32" s="218">
        <f>HLOOKUP($B32,data02,data0211!AC$900,FALSE)</f>
        <v>1750006</v>
      </c>
      <c r="AD32" s="218">
        <f>HLOOKUP($B32,data02,data0211!AD$900,FALSE)</f>
        <v>1640296</v>
      </c>
      <c r="AE32" s="218">
        <f>HLOOKUP($B32,data02,data0211!AE$900,FALSE)</f>
        <v>0</v>
      </c>
      <c r="AF32" s="218">
        <f>HLOOKUP($B32,data02,data0211!AF$900,FALSE)</f>
        <v>31848</v>
      </c>
      <c r="AG32" s="218">
        <f>HLOOKUP($B32,data02,data0211!AG$900,FALSE)</f>
        <v>7887</v>
      </c>
      <c r="AH32" s="218">
        <f>HLOOKUP($B32,data02,data0211!AH$900,FALSE)</f>
        <v>257.5</v>
      </c>
      <c r="AI32" s="218">
        <f>HLOOKUP($B32,data02,data0211!AI$900,FALSE)</f>
        <v>240</v>
      </c>
      <c r="AJ32" s="218">
        <f>HLOOKUP($B32,data02,data0211!AJ$900,FALSE)</f>
        <v>17.5</v>
      </c>
      <c r="AK32" s="218">
        <f>HLOOKUP($B32,data02,data0211!AK$900,FALSE)</f>
        <v>23600</v>
      </c>
      <c r="AL32" s="218">
        <f>HLOOKUP($B32,data02,data0211!AL$900,FALSE)</f>
        <v>30000</v>
      </c>
      <c r="AM32" s="218">
        <f>HLOOKUP($B32,data02,data0211!AM$900,FALSE)</f>
        <v>0</v>
      </c>
      <c r="AN32" s="218">
        <f>HLOOKUP($B32,data02,data0211!AN$900,FALSE)</f>
        <v>59893</v>
      </c>
      <c r="AO32" s="218">
        <f>HLOOKUP($B32,data02,data0211!AO$900,FALSE)</f>
        <v>69987</v>
      </c>
      <c r="AP32" s="218">
        <f>HLOOKUP($B32,data02,data0211!AP$900,FALSE)</f>
        <v>69987</v>
      </c>
      <c r="AQ32" s="218">
        <f>HLOOKUP($B32,data02,data0211!AQ$900,FALSE)</f>
        <v>50601</v>
      </c>
      <c r="AR32" s="218">
        <f>HLOOKUP($B32,data02,data0211!AR$900,FALSE)</f>
        <v>432</v>
      </c>
      <c r="AS32" s="218">
        <f>HLOOKUP($B32,data02,data0211!AS$900,FALSE)</f>
        <v>405</v>
      </c>
      <c r="AT32" s="218">
        <f>HLOOKUP($B32,data02,data0211!AT$900,FALSE)</f>
        <v>27</v>
      </c>
      <c r="AU32" s="218">
        <f>HLOOKUP($B32,data02,data0211!AU$900,FALSE)</f>
        <v>202</v>
      </c>
      <c r="AV32" s="218">
        <f>HLOOKUP($B32,data02,data0211!AV$900,FALSE)</f>
        <v>19</v>
      </c>
      <c r="AW32" s="218">
        <f>HLOOKUP($B32,data02,data0211!AW$900,FALSE)</f>
        <v>211</v>
      </c>
      <c r="AX32" s="218">
        <f>HLOOKUP($B32,data02,data0211!AX$900,FALSE)</f>
        <v>0</v>
      </c>
      <c r="AY32" s="218">
        <f>HLOOKUP($B32,data02,data0211!AY$900,FALSE)</f>
        <v>0</v>
      </c>
      <c r="AZ32" s="218">
        <f>HLOOKUP($B32,data02,data0211!AZ$900,FALSE)</f>
        <v>2631</v>
      </c>
      <c r="BA32" s="218">
        <f>HLOOKUP($B32,data02,data0211!BA$900,FALSE)</f>
        <v>65</v>
      </c>
      <c r="BB32" s="218"/>
      <c r="BC32" s="218"/>
      <c r="BD32" s="218"/>
      <c r="BE32" s="218"/>
    </row>
    <row r="33" spans="1:57" s="214" customFormat="1" ht="15" customHeight="1" x14ac:dyDescent="0.2">
      <c r="A33" s="71" t="s">
        <v>248</v>
      </c>
      <c r="B33" s="71" t="s">
        <v>248</v>
      </c>
      <c r="C33" s="69">
        <v>2003</v>
      </c>
      <c r="D33" s="218">
        <f>HLOOKUP($B33,data03,data0211!D$900,FALSE)</f>
        <v>13298849.51</v>
      </c>
      <c r="E33" s="218">
        <f>HLOOKUP($B33,data03,data0211!E$900,FALSE)</f>
        <v>-2318761.65</v>
      </c>
      <c r="F33" s="218">
        <f>HLOOKUP($B33,data03,data0211!F$900,FALSE)</f>
        <v>0</v>
      </c>
      <c r="G33" s="218">
        <f>HLOOKUP($B33,data03,data0211!G$900,FALSE)</f>
        <v>2158134</v>
      </c>
      <c r="H33" s="218">
        <f>HLOOKUP($B33,data03,data0211!H$900,FALSE)</f>
        <v>2812374.23</v>
      </c>
      <c r="I33" s="218">
        <f>HLOOKUP($B33,data03,data0211!I$900,FALSE)</f>
        <v>0</v>
      </c>
      <c r="J33" s="218">
        <f>HLOOKUP($B33,data03,data0211!J$900,FALSE)</f>
        <v>8741</v>
      </c>
      <c r="K33" s="218">
        <f>HLOOKUP($B33,data03,data0211!K$900,FALSE)</f>
        <v>7259</v>
      </c>
      <c r="L33" s="218">
        <f>HLOOKUP($B33,data03,data0211!L$900,FALSE)</f>
        <v>1481</v>
      </c>
      <c r="M33" s="218">
        <f>HLOOKUP($B33,data03,data0211!M$900,FALSE)</f>
        <v>1</v>
      </c>
      <c r="N33" s="218">
        <f>HLOOKUP($B33,data03,data0211!N$900,FALSE)</f>
        <v>2576</v>
      </c>
      <c r="O33" s="218">
        <f>HLOOKUP($B33,data03,data0211!O$900,FALSE)</f>
        <v>250</v>
      </c>
      <c r="P33" s="218">
        <f>HLOOKUP($B33,data03,data0211!P$900,FALSE)</f>
        <v>217523822</v>
      </c>
      <c r="Q33" s="218">
        <f>HLOOKUP($B33,data03,data0211!Q$900,FALSE)</f>
        <v>72712385</v>
      </c>
      <c r="R33" s="218">
        <f>HLOOKUP($B33,data03,data0211!R$900,FALSE)</f>
        <v>143031771</v>
      </c>
      <c r="S33" s="218">
        <f>HLOOKUP($B33,data03,data0211!S$900,FALSE)</f>
        <v>0</v>
      </c>
      <c r="T33" s="218">
        <f>HLOOKUP($B33,data03,data0211!T$900,FALSE)</f>
        <v>1551175</v>
      </c>
      <c r="U33" s="218">
        <f>HLOOKUP($B33,data03,data0211!U$900,FALSE)</f>
        <v>228491</v>
      </c>
      <c r="V33" s="218">
        <f>HLOOKUP($B33,data03,data0211!V$900,FALSE)</f>
        <v>511049.8</v>
      </c>
      <c r="W33" s="218">
        <f>HLOOKUP($B33,data03,data0211!W$900,FALSE)</f>
        <v>0</v>
      </c>
      <c r="X33" s="218">
        <f>HLOOKUP($B33,data03,data0211!X$900,FALSE)</f>
        <v>318142.40000000002</v>
      </c>
      <c r="Y33" s="218">
        <f>HLOOKUP($B33,data03,data0211!Y$900,FALSE)</f>
        <v>188772.4</v>
      </c>
      <c r="Z33" s="218">
        <f>HLOOKUP($B33,data03,data0211!Z$900,FALSE)</f>
        <v>4135</v>
      </c>
      <c r="AA33" s="218">
        <f>HLOOKUP($B33,data03,data0211!AA$900,FALSE)</f>
        <v>0</v>
      </c>
      <c r="AB33" s="218">
        <f>HLOOKUP($B33,data03,data0211!AB$900,FALSE)</f>
        <v>4187602</v>
      </c>
      <c r="AC33" s="218">
        <f>HLOOKUP($B33,data03,data0211!AC$900,FALSE)</f>
        <v>1884225</v>
      </c>
      <c r="AD33" s="218">
        <f>HLOOKUP($B33,data03,data0211!AD$900,FALSE)</f>
        <v>2242841</v>
      </c>
      <c r="AE33" s="218">
        <f>HLOOKUP($B33,data03,data0211!AE$900,FALSE)</f>
        <v>12940</v>
      </c>
      <c r="AF33" s="218">
        <f>HLOOKUP($B33,data03,data0211!AF$900,FALSE)</f>
        <v>38499</v>
      </c>
      <c r="AG33" s="218">
        <f>HLOOKUP($B33,data03,data0211!AG$900,FALSE)</f>
        <v>9097</v>
      </c>
      <c r="AH33" s="218">
        <f>HLOOKUP($B33,data03,data0211!AH$900,FALSE)</f>
        <v>257.5</v>
      </c>
      <c r="AI33" s="218">
        <f>HLOOKUP($B33,data03,data0211!AI$900,FALSE)</f>
        <v>240</v>
      </c>
      <c r="AJ33" s="218">
        <f>HLOOKUP($B33,data03,data0211!AJ$900,FALSE)</f>
        <v>17.5</v>
      </c>
      <c r="AK33" s="218">
        <f>HLOOKUP($B33,data03,data0211!AK$900,FALSE)</f>
        <v>24000</v>
      </c>
      <c r="AL33" s="218">
        <f>HLOOKUP($B33,data03,data0211!AL$900,FALSE)</f>
        <v>30000</v>
      </c>
      <c r="AM33" s="218">
        <f>HLOOKUP($B33,data03,data0211!AM$900,FALSE)</f>
        <v>0</v>
      </c>
      <c r="AN33" s="218">
        <f>HLOOKUP($B33,data03,data0211!AN$900,FALSE)</f>
        <v>42403</v>
      </c>
      <c r="AO33" s="218">
        <f>HLOOKUP($B33,data03,data0211!AO$900,FALSE)</f>
        <v>44756</v>
      </c>
      <c r="AP33" s="218">
        <f>HLOOKUP($B33,data03,data0211!AP$900,FALSE)</f>
        <v>44756</v>
      </c>
      <c r="AQ33" s="218">
        <f>HLOOKUP($B33,data03,data0211!AQ$900,FALSE)</f>
        <v>40768</v>
      </c>
      <c r="AR33" s="218">
        <f>HLOOKUP($B33,data03,data0211!AR$900,FALSE)</f>
        <v>432</v>
      </c>
      <c r="AS33" s="218">
        <f>HLOOKUP($B33,data03,data0211!AS$900,FALSE)</f>
        <v>405</v>
      </c>
      <c r="AT33" s="218">
        <f>HLOOKUP($B33,data03,data0211!AT$900,FALSE)</f>
        <v>27</v>
      </c>
      <c r="AU33" s="218">
        <f>HLOOKUP($B33,data03,data0211!AU$900,FALSE)</f>
        <v>202</v>
      </c>
      <c r="AV33" s="218">
        <f>HLOOKUP($B33,data03,data0211!AV$900,FALSE)</f>
        <v>19</v>
      </c>
      <c r="AW33" s="218">
        <f>HLOOKUP($B33,data03,data0211!AW$900,FALSE)</f>
        <v>211</v>
      </c>
      <c r="AX33" s="218">
        <f>HLOOKUP($B33,data03,data0211!AX$900,FALSE)</f>
        <v>0</v>
      </c>
      <c r="AY33" s="218">
        <f>HLOOKUP($B33,data03,data0211!AY$900,FALSE)</f>
        <v>0</v>
      </c>
      <c r="AZ33" s="218">
        <f>HLOOKUP($B33,data03,data0211!AZ$900,FALSE)</f>
        <v>2631</v>
      </c>
      <c r="BA33" s="218">
        <f>HLOOKUP($B33,data03,data0211!BA$900,FALSE)</f>
        <v>65</v>
      </c>
      <c r="BB33" s="218"/>
      <c r="BC33" s="218"/>
      <c r="BD33" s="218"/>
      <c r="BE33" s="218"/>
    </row>
    <row r="34" spans="1:57" ht="15" customHeight="1" x14ac:dyDescent="0.2">
      <c r="A34" s="71" t="s">
        <v>248</v>
      </c>
      <c r="B34" s="71" t="s">
        <v>248</v>
      </c>
      <c r="C34" s="69">
        <v>2004</v>
      </c>
      <c r="D34" s="218">
        <f>HLOOKUP($B34,data04,data0211!D$900,FALSE)</f>
        <v>15307448.959999999</v>
      </c>
      <c r="E34" s="218">
        <f>HLOOKUP($B34,data04,data0211!E$900,FALSE)</f>
        <v>-3199241.25</v>
      </c>
      <c r="F34" s="218">
        <f>HLOOKUP($B34,data04,data0211!F$900,FALSE)</f>
        <v>0</v>
      </c>
      <c r="G34" s="218">
        <f>HLOOKUP($B34,data04,data0211!G$900,FALSE)</f>
        <v>2028044</v>
      </c>
      <c r="H34" s="218">
        <f>HLOOKUP($B34,data04,data0211!H$900,FALSE)</f>
        <v>2894173.0300000007</v>
      </c>
      <c r="I34" s="218">
        <f>HLOOKUP($B34,data04,data0211!I$900,FALSE)</f>
        <v>-32580</v>
      </c>
      <c r="J34" s="218">
        <f>HLOOKUP($B34,data04,data0211!J$900,FALSE)</f>
        <v>8878</v>
      </c>
      <c r="K34" s="218">
        <f>HLOOKUP($B34,data04,data0211!K$900,FALSE)</f>
        <v>7471</v>
      </c>
      <c r="L34" s="218">
        <f>HLOOKUP($B34,data04,data0211!L$900,FALSE)</f>
        <v>1406</v>
      </c>
      <c r="M34" s="218">
        <f>HLOOKUP($B34,data04,data0211!M$900,FALSE)</f>
        <v>1</v>
      </c>
      <c r="N34" s="218">
        <f>HLOOKUP($B34,data04,data0211!N$900,FALSE)</f>
        <v>2576</v>
      </c>
      <c r="O34" s="218">
        <f>HLOOKUP($B34,data04,data0211!O$900,FALSE)</f>
        <v>238</v>
      </c>
      <c r="P34" s="218">
        <f>HLOOKUP($B34,data04,data0211!P$900,FALSE)</f>
        <v>211134602</v>
      </c>
      <c r="Q34" s="218">
        <f>HLOOKUP($B34,data04,data0211!Q$900,FALSE)</f>
        <v>82022862</v>
      </c>
      <c r="R34" s="218">
        <f>HLOOKUP($B34,data04,data0211!R$900,FALSE)</f>
        <v>127387069</v>
      </c>
      <c r="S34" s="218">
        <f>HLOOKUP($B34,data04,data0211!S$900,FALSE)</f>
        <v>0</v>
      </c>
      <c r="T34" s="218">
        <f>HLOOKUP($B34,data04,data0211!T$900,FALSE)</f>
        <v>1504641</v>
      </c>
      <c r="U34" s="218">
        <f>HLOOKUP($B34,data04,data0211!U$900,FALSE)</f>
        <v>220030</v>
      </c>
      <c r="V34" s="218">
        <f>HLOOKUP($B34,data04,data0211!V$900,FALSE)</f>
        <v>493322</v>
      </c>
      <c r="W34" s="218">
        <f>HLOOKUP($B34,data04,data0211!W$900,FALSE)</f>
        <v>0</v>
      </c>
      <c r="X34" s="218">
        <f>HLOOKUP($B34,data04,data0211!X$900,FALSE)</f>
        <v>299165</v>
      </c>
      <c r="Y34" s="218">
        <f>HLOOKUP($B34,data04,data0211!Y$900,FALSE)</f>
        <v>189344</v>
      </c>
      <c r="Z34" s="218">
        <f>HLOOKUP($B34,data04,data0211!Z$900,FALSE)</f>
        <v>4202</v>
      </c>
      <c r="AA34" s="218">
        <f>HLOOKUP($B34,data04,data0211!AA$900,FALSE)</f>
        <v>611</v>
      </c>
      <c r="AB34" s="218">
        <f>HLOOKUP($B34,data04,data0211!AB$900,FALSE)</f>
        <v>4267794</v>
      </c>
      <c r="AC34" s="218">
        <f>HLOOKUP($B34,data04,data0211!AC$900,FALSE)</f>
        <v>2079923</v>
      </c>
      <c r="AD34" s="218">
        <f>HLOOKUP($B34,data04,data0211!AD$900,FALSE)</f>
        <v>2060676</v>
      </c>
      <c r="AE34" s="218">
        <f>HLOOKUP($B34,data04,data0211!AE$900,FALSE)</f>
        <v>45267</v>
      </c>
      <c r="AF34" s="218">
        <f>HLOOKUP($B34,data04,data0211!AF$900,FALSE)</f>
        <v>72934</v>
      </c>
      <c r="AG34" s="218">
        <f>HLOOKUP($B34,data04,data0211!AG$900,FALSE)</f>
        <v>8994</v>
      </c>
      <c r="AH34" s="218">
        <f>HLOOKUP($B34,data04,data0211!AH$900,FALSE)</f>
        <v>257.5</v>
      </c>
      <c r="AI34" s="218">
        <f>HLOOKUP($B34,data04,data0211!AI$900,FALSE)</f>
        <v>240</v>
      </c>
      <c r="AJ34" s="218">
        <f>HLOOKUP($B34,data04,data0211!AJ$900,FALSE)</f>
        <v>17.5</v>
      </c>
      <c r="AK34" s="218">
        <f>HLOOKUP($B34,data04,data0211!AK$900,FALSE)</f>
        <v>25000</v>
      </c>
      <c r="AL34" s="218">
        <f>HLOOKUP($B34,data04,data0211!AL$900,FALSE)</f>
        <v>30000</v>
      </c>
      <c r="AM34" s="218">
        <f>HLOOKUP($B34,data04,data0211!AM$900,FALSE)</f>
        <v>0</v>
      </c>
      <c r="AN34" s="218">
        <f>HLOOKUP($B34,data04,data0211!AN$900,FALSE)</f>
        <v>43268</v>
      </c>
      <c r="AO34" s="218">
        <f>HLOOKUP($B34,data04,data0211!AO$900,FALSE)</f>
        <v>45669</v>
      </c>
      <c r="AP34" s="218">
        <f>HLOOKUP($B34,data04,data0211!AP$900,FALSE)</f>
        <v>45669</v>
      </c>
      <c r="AQ34" s="218">
        <f>HLOOKUP($B34,data04,data0211!AQ$900,FALSE)</f>
        <v>41600</v>
      </c>
      <c r="AR34" s="218">
        <f>HLOOKUP($B34,data04,data0211!AR$900,FALSE)</f>
        <v>432</v>
      </c>
      <c r="AS34" s="218">
        <f>HLOOKUP($B34,data04,data0211!AS$900,FALSE)</f>
        <v>405</v>
      </c>
      <c r="AT34" s="218">
        <f>HLOOKUP($B34,data04,data0211!AT$900,FALSE)</f>
        <v>27</v>
      </c>
      <c r="AU34" s="218">
        <f>HLOOKUP($B34,data04,data0211!AU$900,FALSE)</f>
        <v>202</v>
      </c>
      <c r="AV34" s="218">
        <f>HLOOKUP($B34,data04,data0211!AV$900,FALSE)</f>
        <v>19</v>
      </c>
      <c r="AW34" s="218">
        <f>HLOOKUP($B34,data04,data0211!AW$900,FALSE)</f>
        <v>211</v>
      </c>
      <c r="AX34" s="218">
        <f>HLOOKUP($B34,data04,data0211!AX$900,FALSE)</f>
        <v>0</v>
      </c>
      <c r="AY34" s="218">
        <f>HLOOKUP($B34,data04,data0211!AY$900,FALSE)</f>
        <v>0</v>
      </c>
      <c r="AZ34" s="218">
        <f>HLOOKUP($B34,data04,data0211!AZ$900,FALSE)</f>
        <v>2631</v>
      </c>
      <c r="BA34" s="218">
        <f>HLOOKUP($B34,data04,data0211!BA$900,FALSE)</f>
        <v>65.48</v>
      </c>
      <c r="BB34" s="218"/>
      <c r="BC34" s="218"/>
      <c r="BD34" s="218"/>
      <c r="BE34" s="218"/>
    </row>
    <row r="35" spans="1:57" ht="15" customHeight="1" x14ac:dyDescent="0.2">
      <c r="A35" s="71" t="s">
        <v>248</v>
      </c>
      <c r="B35" s="71" t="s">
        <v>248</v>
      </c>
      <c r="C35" s="69">
        <v>2005</v>
      </c>
      <c r="D35" s="218">
        <f>HLOOKUP($B35,data05,data0211!D$900,FALSE)</f>
        <v>20371241.549999997</v>
      </c>
      <c r="E35" s="218">
        <f>HLOOKUP($B35,data05,data0211!E$900,FALSE)</f>
        <v>-4158441.29</v>
      </c>
      <c r="F35" s="218">
        <f>HLOOKUP($B35,data05,data0211!F$900,FALSE)</f>
        <v>0</v>
      </c>
      <c r="G35" s="218">
        <f>HLOOKUP($B35,data05,data0211!G$900,FALSE)</f>
        <v>5096148</v>
      </c>
      <c r="H35" s="218">
        <f>HLOOKUP($B35,data05,data0211!H$900,FALSE)</f>
        <v>2977851.7199999997</v>
      </c>
      <c r="I35" s="218">
        <f>HLOOKUP($B35,data05,data0211!I$900,FALSE)</f>
        <v>269648</v>
      </c>
      <c r="J35" s="218">
        <f>HLOOKUP($B35,data05,data0211!J$900,FALSE)</f>
        <v>9149</v>
      </c>
      <c r="K35" s="218">
        <f>HLOOKUP($B35,data05,data0211!K$900,FALSE)</f>
        <v>7733</v>
      </c>
      <c r="L35" s="218">
        <f>HLOOKUP($B35,data05,data0211!L$900,FALSE)</f>
        <v>1415</v>
      </c>
      <c r="M35" s="218">
        <f>HLOOKUP($B35,data05,data0211!M$900,FALSE)</f>
        <v>1</v>
      </c>
      <c r="N35" s="218">
        <f>HLOOKUP($B35,data05,data0211!N$900,FALSE)</f>
        <v>1644397</v>
      </c>
      <c r="O35" s="218">
        <f>HLOOKUP($B35,data05,data0211!O$900,FALSE)</f>
        <v>210113</v>
      </c>
      <c r="P35" s="218">
        <f>HLOOKUP($B35,data05,data0211!P$900,FALSE)</f>
        <v>220596967</v>
      </c>
      <c r="Q35" s="218">
        <f>HLOOKUP($B35,data05,data0211!Q$900,FALSE)</f>
        <v>81427290</v>
      </c>
      <c r="R35" s="218">
        <f>HLOOKUP($B35,data05,data0211!R$900,FALSE)</f>
        <v>137315167</v>
      </c>
      <c r="S35" s="218">
        <f>HLOOKUP($B35,data05,data0211!S$900,FALSE)</f>
        <v>0</v>
      </c>
      <c r="T35" s="218">
        <f>HLOOKUP($B35,data05,data0211!T$900,FALSE)</f>
        <v>1644397</v>
      </c>
      <c r="U35" s="218">
        <f>HLOOKUP($B35,data05,data0211!U$900,FALSE)</f>
        <v>210113</v>
      </c>
      <c r="V35" s="218">
        <f>HLOOKUP($B35,data05,data0211!V$900,FALSE)</f>
        <v>493405</v>
      </c>
      <c r="W35" s="218">
        <f>HLOOKUP($B35,data05,data0211!W$900,FALSE)</f>
        <v>0</v>
      </c>
      <c r="X35" s="218">
        <f>HLOOKUP($B35,data05,data0211!X$900,FALSE)</f>
        <v>322400</v>
      </c>
      <c r="Y35" s="218">
        <f>HLOOKUP($B35,data05,data0211!Y$900,FALSE)</f>
        <v>166298</v>
      </c>
      <c r="Z35" s="218">
        <f>HLOOKUP($B35,data05,data0211!Z$900,FALSE)</f>
        <v>4707</v>
      </c>
      <c r="AA35" s="218">
        <f>HLOOKUP($B35,data05,data0211!AA$900,FALSE)</f>
        <v>0</v>
      </c>
      <c r="AB35" s="218">
        <f>HLOOKUP($B35,data05,data0211!AB$900,FALSE)</f>
        <v>4293189.45</v>
      </c>
      <c r="AC35" s="218">
        <f>HLOOKUP($B35,data05,data0211!AC$900,FALSE)</f>
        <v>2085281</v>
      </c>
      <c r="AD35" s="218">
        <f>HLOOKUP($B35,data05,data0211!AD$900,FALSE)</f>
        <v>11280896</v>
      </c>
      <c r="AE35" s="218">
        <f>HLOOKUP($B35,data05,data0211!AE$900,FALSE)</f>
        <v>108693</v>
      </c>
      <c r="AF35" s="218">
        <f>HLOOKUP($B35,data05,data0211!AF$900,FALSE)</f>
        <v>50226</v>
      </c>
      <c r="AG35" s="218">
        <f>HLOOKUP($B35,data05,data0211!AG$900,FALSE)</f>
        <v>7266</v>
      </c>
      <c r="AH35" s="218">
        <f>HLOOKUP($B35,data05,data0211!AH$900,FALSE)</f>
        <v>257</v>
      </c>
      <c r="AI35" s="218">
        <f>HLOOKUP($B35,data05,data0211!AI$900,FALSE)</f>
        <v>17</v>
      </c>
      <c r="AJ35" s="218">
        <f>HLOOKUP($B35,data05,data0211!AJ$900,FALSE)</f>
        <v>240</v>
      </c>
      <c r="AK35" s="218">
        <f>HLOOKUP($B35,data05,data0211!AK$900,FALSE)</f>
        <v>25000</v>
      </c>
      <c r="AL35" s="218">
        <f>HLOOKUP($B35,data05,data0211!AL$900,FALSE)</f>
        <v>30000</v>
      </c>
      <c r="AM35" s="218">
        <f>HLOOKUP($B35,data05,data0211!AM$900,FALSE)</f>
        <v>0</v>
      </c>
      <c r="AN35" s="218">
        <f>HLOOKUP($B35,data05,data0211!AN$900,FALSE)</f>
        <v>43700</v>
      </c>
      <c r="AO35" s="218">
        <f>HLOOKUP($B35,data05,data0211!AO$900,FALSE)</f>
        <v>46125</v>
      </c>
      <c r="AP35" s="218">
        <f>HLOOKUP($B35,data05,data0211!AP$900,FALSE)</f>
        <v>46125</v>
      </c>
      <c r="AQ35" s="218">
        <f>HLOOKUP($B35,data05,data0211!AQ$900,FALSE)</f>
        <v>42000</v>
      </c>
      <c r="AR35" s="218">
        <f>HLOOKUP($B35,data05,data0211!AR$900,FALSE)</f>
        <v>432</v>
      </c>
      <c r="AS35" s="218">
        <f>HLOOKUP($B35,data05,data0211!AS$900,FALSE)</f>
        <v>405</v>
      </c>
      <c r="AT35" s="218">
        <f>HLOOKUP($B35,data05,data0211!AT$900,FALSE)</f>
        <v>27</v>
      </c>
      <c r="AU35" s="218">
        <f>HLOOKUP($B35,data05,data0211!AU$900,FALSE)</f>
        <v>202</v>
      </c>
      <c r="AV35" s="218">
        <f>HLOOKUP($B35,data05,data0211!AV$900,FALSE)</f>
        <v>19</v>
      </c>
      <c r="AW35" s="218">
        <f>HLOOKUP($B35,data05,data0211!AW$900,FALSE)</f>
        <v>211</v>
      </c>
      <c r="AX35" s="218">
        <f>HLOOKUP($B35,data05,data0211!AX$900,FALSE)</f>
        <v>0</v>
      </c>
      <c r="AY35" s="218">
        <f>HLOOKUP($B35,data05,data0211!AY$900,FALSE)</f>
        <v>0</v>
      </c>
      <c r="AZ35" s="218">
        <f>HLOOKUP($B35,data05,data0211!AZ$900,FALSE)</f>
        <v>2631</v>
      </c>
      <c r="BA35" s="218">
        <f>HLOOKUP($B35,data05,data0211!BA$900,FALSE)</f>
        <v>65</v>
      </c>
      <c r="BB35" s="218"/>
      <c r="BC35" s="218"/>
      <c r="BD35" s="218"/>
      <c r="BE35" s="218"/>
    </row>
    <row r="36" spans="1:57" ht="15" customHeight="1" x14ac:dyDescent="0.2">
      <c r="A36" s="71" t="s">
        <v>248</v>
      </c>
      <c r="B36" s="71" t="s">
        <v>248</v>
      </c>
      <c r="C36" s="69">
        <v>2006</v>
      </c>
      <c r="D36" s="218">
        <f>HLOOKUP($B36,data06,data0211!D$900,FALSE)</f>
        <v>22083485.750999998</v>
      </c>
      <c r="E36" s="218">
        <f>HLOOKUP($B36,data06,data0211!E$900,FALSE)</f>
        <v>-5312709.25</v>
      </c>
      <c r="F36" s="218">
        <f>HLOOKUP($B36,data06,data0211!F$900,FALSE)</f>
        <v>0</v>
      </c>
      <c r="G36" s="218">
        <f>HLOOKUP($B36,data06,data0211!G$900,FALSE)</f>
        <v>1701476.94</v>
      </c>
      <c r="H36" s="218">
        <f>HLOOKUP($B36,data06,data0211!H$900,FALSE)</f>
        <v>3267333.3499999996</v>
      </c>
      <c r="I36" s="218">
        <f>HLOOKUP($B36,data06,data0211!I$900,FALSE)</f>
        <v>830728</v>
      </c>
      <c r="J36" s="218">
        <f>HLOOKUP($B36,data06,data0211!J$900,FALSE)</f>
        <v>9284</v>
      </c>
      <c r="K36" s="218">
        <f>HLOOKUP($B36,data06,data0211!K$900,FALSE)</f>
        <v>7871</v>
      </c>
      <c r="L36" s="218">
        <f>HLOOKUP($B36,data06,data0211!L$900,FALSE)</f>
        <v>1413</v>
      </c>
      <c r="M36" s="218">
        <f>HLOOKUP($B36,data06,data0211!M$900,FALSE)</f>
        <v>0</v>
      </c>
      <c r="N36" s="218">
        <f>HLOOKUP($B36,data06,data0211!N$900,FALSE)</f>
        <v>2640</v>
      </c>
      <c r="O36" s="218">
        <f>HLOOKUP($B36,data06,data0211!O$900,FALSE)</f>
        <v>243</v>
      </c>
      <c r="P36" s="218">
        <f>HLOOKUP($B36,data06,data0211!P$900,FALSE)</f>
        <v>224910004</v>
      </c>
      <c r="Q36" s="218">
        <f>HLOOKUP($B36,data06,data0211!Q$900,FALSE)</f>
        <v>79563205</v>
      </c>
      <c r="R36" s="218">
        <f>HLOOKUP($B36,data06,data0211!R$900,FALSE)</f>
        <v>145133733</v>
      </c>
      <c r="S36" s="218">
        <f>HLOOKUP($B36,data06,data0211!S$900,FALSE)</f>
        <v>0</v>
      </c>
      <c r="T36" s="218">
        <f>HLOOKUP($B36,data06,data0211!T$900,FALSE)</f>
        <v>4810</v>
      </c>
      <c r="U36" s="218">
        <f>HLOOKUP($B36,data06,data0211!U$900,FALSE)</f>
        <v>208256</v>
      </c>
      <c r="V36" s="218">
        <f>HLOOKUP($B36,data06,data0211!V$900,FALSE)</f>
        <v>2111695</v>
      </c>
      <c r="W36" s="218">
        <f>HLOOKUP($B36,data06,data0211!W$900,FALSE)</f>
        <v>0</v>
      </c>
      <c r="X36" s="218">
        <f>HLOOKUP($B36,data06,data0211!X$900,FALSE)</f>
        <v>333309</v>
      </c>
      <c r="Y36" s="218">
        <f>HLOOKUP($B36,data06,data0211!Y$900,FALSE)</f>
        <v>71192</v>
      </c>
      <c r="Z36" s="218">
        <f>HLOOKUP($B36,data06,data0211!Z$900,FALSE)</f>
        <v>1707194</v>
      </c>
      <c r="AA36" s="218">
        <f>HLOOKUP($B36,data06,data0211!AA$900,FALSE)</f>
        <v>0</v>
      </c>
      <c r="AB36" s="218">
        <f>HLOOKUP($B36,data06,data0211!AB$900,FALSE)</f>
        <v>5049950</v>
      </c>
      <c r="AC36" s="218">
        <f>HLOOKUP($B36,data06,data0211!AC$900,FALSE)</f>
        <v>2534358</v>
      </c>
      <c r="AD36" s="218">
        <f>HLOOKUP($B36,data06,data0211!AD$900,FALSE)</f>
        <v>2416893</v>
      </c>
      <c r="AE36" s="218">
        <f>HLOOKUP($B36,data06,data0211!AE$900,FALSE)</f>
        <v>40609</v>
      </c>
      <c r="AF36" s="218">
        <f>HLOOKUP($B36,data06,data0211!AF$900,FALSE)</f>
        <v>47093</v>
      </c>
      <c r="AG36" s="218">
        <f>HLOOKUP($B36,data06,data0211!AG$900,FALSE)</f>
        <v>10997</v>
      </c>
      <c r="AH36" s="218">
        <f>HLOOKUP($B36,data06,data0211!AH$900,FALSE)</f>
        <v>257</v>
      </c>
      <c r="AI36" s="218">
        <f>HLOOKUP($B36,data06,data0211!AI$900,FALSE)</f>
        <v>17</v>
      </c>
      <c r="AJ36" s="218">
        <f>HLOOKUP($B36,data06,data0211!AJ$900,FALSE)</f>
        <v>240</v>
      </c>
      <c r="AK36" s="218">
        <f>HLOOKUP($B36,data06,data0211!AK$900,FALSE)</f>
        <v>25000</v>
      </c>
      <c r="AL36" s="218">
        <f>HLOOKUP($B36,data06,data0211!AL$900,FALSE)</f>
        <v>30000</v>
      </c>
      <c r="AM36" s="218">
        <f>HLOOKUP($B36,data06,data0211!AM$900,FALSE)</f>
        <v>0</v>
      </c>
      <c r="AN36" s="218">
        <f>HLOOKUP($B36,data06,data0211!AN$900,FALSE)</f>
        <v>44355</v>
      </c>
      <c r="AO36" s="218">
        <f>HLOOKUP($B36,data06,data0211!AO$900,FALSE)</f>
        <v>46817</v>
      </c>
      <c r="AP36" s="218">
        <f>HLOOKUP($B36,data06,data0211!AP$900,FALSE)</f>
        <v>46817</v>
      </c>
      <c r="AQ36" s="218">
        <f>HLOOKUP($B36,data06,data0211!AQ$900,FALSE)</f>
        <v>42630</v>
      </c>
      <c r="AR36" s="218">
        <f>HLOOKUP($B36,data06,data0211!AR$900,FALSE)</f>
        <v>321</v>
      </c>
      <c r="AS36" s="218">
        <f>HLOOKUP($B36,data06,data0211!AS$900,FALSE)</f>
        <v>252</v>
      </c>
      <c r="AT36" s="218">
        <f>HLOOKUP($B36,data06,data0211!AT$900,FALSE)</f>
        <v>38</v>
      </c>
      <c r="AU36" s="218">
        <f>HLOOKUP($B36,data06,data0211!AU$900,FALSE)</f>
        <v>161</v>
      </c>
      <c r="AV36" s="218">
        <f>HLOOKUP($B36,data06,data0211!AV$900,FALSE)</f>
        <v>10</v>
      </c>
      <c r="AW36" s="218">
        <f>HLOOKUP($B36,data06,data0211!AW$900,FALSE)</f>
        <v>148</v>
      </c>
      <c r="AX36" s="218">
        <f>HLOOKUP($B36,data06,data0211!AX$900,FALSE)</f>
        <v>0</v>
      </c>
      <c r="AY36" s="218">
        <f>HLOOKUP($B36,data06,data0211!AY$900,FALSE)</f>
        <v>2</v>
      </c>
      <c r="AZ36" s="218">
        <f>HLOOKUP($B36,data06,data0211!AZ$900,FALSE)</f>
        <v>3041</v>
      </c>
      <c r="BA36" s="218">
        <f>HLOOKUP($B36,data06,data0211!BA$900,FALSE)</f>
        <v>65</v>
      </c>
      <c r="BB36" s="218"/>
      <c r="BC36" s="218"/>
      <c r="BD36" s="218"/>
      <c r="BE36" s="218"/>
    </row>
    <row r="37" spans="1:57" ht="15" customHeight="1" x14ac:dyDescent="0.2">
      <c r="A37" s="71" t="s">
        <v>248</v>
      </c>
      <c r="B37" s="71" t="s">
        <v>248</v>
      </c>
      <c r="C37" s="69">
        <v>2007</v>
      </c>
      <c r="D37" s="218">
        <f>HLOOKUP($B37,data07,data0211!D$900,FALSE)</f>
        <v>23136173.091999996</v>
      </c>
      <c r="E37" s="218">
        <f>HLOOKUP($B37,data07,data0211!E$900,FALSE)</f>
        <v>-6168549.5599999996</v>
      </c>
      <c r="F37" s="218">
        <f>HLOOKUP($B37,data07,data0211!F$900,FALSE)</f>
        <v>0</v>
      </c>
      <c r="G37" s="218">
        <f>HLOOKUP($B37,data07,data0211!G$900,FALSE)</f>
        <v>1357802</v>
      </c>
      <c r="H37" s="218">
        <f>HLOOKUP($B37,data07,data0211!H$900,FALSE)</f>
        <v>1466877.4800000002</v>
      </c>
      <c r="I37" s="218">
        <f>HLOOKUP($B37,data07,data0211!I$900,FALSE)</f>
        <v>730869</v>
      </c>
      <c r="J37" s="218">
        <f>HLOOKUP($B37,data07,data0211!J$900,FALSE)</f>
        <v>9339</v>
      </c>
      <c r="K37" s="218">
        <f>HLOOKUP($B37,data07,data0211!K$900,FALSE)</f>
        <v>7933</v>
      </c>
      <c r="L37" s="218">
        <f>HLOOKUP($B37,data07,data0211!L$900,FALSE)</f>
        <v>1406</v>
      </c>
      <c r="M37" s="218">
        <f>HLOOKUP($B37,data07,data0211!M$900,FALSE)</f>
        <v>0</v>
      </c>
      <c r="N37" s="218">
        <f>HLOOKUP($B37,data07,data0211!N$900,FALSE)</f>
        <v>2640</v>
      </c>
      <c r="O37" s="218">
        <f>HLOOKUP($B37,data07,data0211!O$900,FALSE)</f>
        <v>234</v>
      </c>
      <c r="P37" s="218">
        <f>HLOOKUP($B37,data07,data0211!P$900,FALSE)</f>
        <v>290630141</v>
      </c>
      <c r="Q37" s="218">
        <f>HLOOKUP($B37,data07,data0211!Q$900,FALSE)</f>
        <v>81004255</v>
      </c>
      <c r="R37" s="218">
        <f>HLOOKUP($B37,data07,data0211!R$900,FALSE)</f>
        <v>207717221</v>
      </c>
      <c r="S37" s="218">
        <f>HLOOKUP($B37,data07,data0211!S$900,FALSE)</f>
        <v>0</v>
      </c>
      <c r="T37" s="218">
        <f>HLOOKUP($B37,data07,data0211!T$900,FALSE)</f>
        <v>1712245</v>
      </c>
      <c r="U37" s="218">
        <f>HLOOKUP($B37,data07,data0211!U$900,FALSE)</f>
        <v>196420</v>
      </c>
      <c r="V37" s="218">
        <f>HLOOKUP($B37,data07,data0211!V$900,FALSE)</f>
        <v>317500</v>
      </c>
      <c r="W37" s="218">
        <f>HLOOKUP($B37,data07,data0211!W$900,FALSE)</f>
        <v>0</v>
      </c>
      <c r="X37" s="218">
        <f>HLOOKUP($B37,data07,data0211!X$900,FALSE)</f>
        <v>312690</v>
      </c>
      <c r="Y37" s="218">
        <f>HLOOKUP($B37,data07,data0211!Y$900,FALSE)</f>
        <v>0</v>
      </c>
      <c r="Z37" s="218">
        <f>HLOOKUP($B37,data07,data0211!Z$900,FALSE)</f>
        <v>4810</v>
      </c>
      <c r="AA37" s="218">
        <f>HLOOKUP($B37,data07,data0211!AA$900,FALSE)</f>
        <v>0</v>
      </c>
      <c r="AB37" s="218">
        <f>HLOOKUP($B37,data07,data0211!AB$900,FALSE)</f>
        <v>5812219</v>
      </c>
      <c r="AC37" s="218">
        <f>HLOOKUP($B37,data07,data0211!AC$900,FALSE)</f>
        <v>2869873</v>
      </c>
      <c r="AD37" s="218">
        <f>HLOOKUP($B37,data07,data0211!AD$900,FALSE)</f>
        <v>2878826</v>
      </c>
      <c r="AE37" s="218">
        <f>HLOOKUP($B37,data07,data0211!AE$900,FALSE)</f>
        <v>0</v>
      </c>
      <c r="AF37" s="218">
        <f>HLOOKUP($B37,data07,data0211!AF$900,FALSE)</f>
        <v>12213</v>
      </c>
      <c r="AG37" s="218">
        <f>HLOOKUP($B37,data07,data0211!AG$900,FALSE)</f>
        <v>51307</v>
      </c>
      <c r="AH37" s="218">
        <f>HLOOKUP($B37,data07,data0211!AH$900,FALSE)</f>
        <v>257</v>
      </c>
      <c r="AI37" s="218">
        <f>HLOOKUP($B37,data07,data0211!AI$900,FALSE)</f>
        <v>17</v>
      </c>
      <c r="AJ37" s="218">
        <f>HLOOKUP($B37,data07,data0211!AJ$900,FALSE)</f>
        <v>240</v>
      </c>
      <c r="AK37" s="218">
        <f>HLOOKUP($B37,data07,data0211!AK$900,FALSE)</f>
        <v>25000</v>
      </c>
      <c r="AL37" s="218">
        <f>HLOOKUP($B37,data07,data0211!AL$900,FALSE)</f>
        <v>30000</v>
      </c>
      <c r="AM37" s="218">
        <f>HLOOKUP($B37,data07,data0211!AM$900,FALSE)</f>
        <v>0</v>
      </c>
      <c r="AN37" s="218">
        <f>HLOOKUP($B37,data07,data0211!AN$900,FALSE)</f>
        <v>44355</v>
      </c>
      <c r="AO37" s="218">
        <f>HLOOKUP($B37,data07,data0211!AO$900,FALSE)</f>
        <v>46817</v>
      </c>
      <c r="AP37" s="218">
        <f>HLOOKUP($B37,data07,data0211!AP$900,FALSE)</f>
        <v>46817</v>
      </c>
      <c r="AQ37" s="218">
        <f>HLOOKUP($B37,data07,data0211!AQ$900,FALSE)</f>
        <v>42630</v>
      </c>
      <c r="AR37" s="218">
        <f>HLOOKUP($B37,data07,data0211!AR$900,FALSE)</f>
        <v>290</v>
      </c>
      <c r="AS37" s="218">
        <f>HLOOKUP($B37,data07,data0211!AS$900,FALSE)</f>
        <v>252</v>
      </c>
      <c r="AT37" s="218">
        <f>HLOOKUP($B37,data07,data0211!AT$900,FALSE)</f>
        <v>38</v>
      </c>
      <c r="AU37" s="218">
        <f>HLOOKUP($B37,data07,data0211!AU$900,FALSE)</f>
        <v>132</v>
      </c>
      <c r="AV37" s="218">
        <f>HLOOKUP($B37,data07,data0211!AV$900,FALSE)</f>
        <v>10</v>
      </c>
      <c r="AW37" s="218">
        <f>HLOOKUP($B37,data07,data0211!AW$900,FALSE)</f>
        <v>148</v>
      </c>
      <c r="AX37" s="218">
        <f>HLOOKUP($B37,data07,data0211!AX$900,FALSE)</f>
        <v>0</v>
      </c>
      <c r="AY37" s="218">
        <f>HLOOKUP($B37,data07,data0211!AY$900,FALSE)</f>
        <v>2</v>
      </c>
      <c r="AZ37" s="218">
        <f>HLOOKUP($B37,data07,data0211!AZ$900,FALSE)</f>
        <v>3041</v>
      </c>
      <c r="BA37" s="218">
        <f>HLOOKUP($B37,data07,data0211!BA$900,FALSE)</f>
        <v>65</v>
      </c>
      <c r="BB37" s="218"/>
      <c r="BC37" s="218"/>
      <c r="BD37" s="218"/>
      <c r="BE37" s="218"/>
    </row>
    <row r="38" spans="1:57" ht="15" customHeight="1" x14ac:dyDescent="0.2">
      <c r="A38" s="71" t="s">
        <v>248</v>
      </c>
      <c r="B38" s="71" t="s">
        <v>248</v>
      </c>
      <c r="C38" s="69">
        <v>2008</v>
      </c>
      <c r="D38" s="218">
        <f>HLOOKUP($B38,data08,data0211!D$900,FALSE)</f>
        <v>24093736.550000001</v>
      </c>
      <c r="E38" s="218">
        <f>HLOOKUP($B38,data08,data0211!E$900,FALSE)</f>
        <v>-7127979.7800000003</v>
      </c>
      <c r="F38" s="218">
        <f>HLOOKUP($B38,data08,data0211!F$900,FALSE)</f>
        <v>0</v>
      </c>
      <c r="G38" s="218">
        <f>HLOOKUP($B38,data08,data0211!G$900,FALSE)</f>
        <v>1351300</v>
      </c>
      <c r="H38" s="218">
        <f>HLOOKUP($B38,data08,data0211!H$900,FALSE)</f>
        <v>3210945.14</v>
      </c>
      <c r="I38" s="218">
        <f>HLOOKUP($B38,data08,data0211!I$900,FALSE)</f>
        <v>698563</v>
      </c>
      <c r="J38" s="218">
        <f>HLOOKUP($B38,data08,data0211!J$900,FALSE)</f>
        <v>9456</v>
      </c>
      <c r="K38" s="218">
        <f>HLOOKUP($B38,data08,data0211!K$900,FALSE)</f>
        <v>8066</v>
      </c>
      <c r="L38" s="218">
        <f>HLOOKUP($B38,data08,data0211!L$900,FALSE)</f>
        <v>1390</v>
      </c>
      <c r="M38" s="218">
        <f>HLOOKUP($B38,data08,data0211!M$900,FALSE)</f>
        <v>0</v>
      </c>
      <c r="N38" s="218">
        <f>HLOOKUP($B38,data08,data0211!N$900,FALSE)</f>
        <v>2640</v>
      </c>
      <c r="O38" s="218">
        <f>HLOOKUP($B38,data08,data0211!O$900,FALSE)</f>
        <v>225</v>
      </c>
      <c r="P38" s="218">
        <f>HLOOKUP($B38,data08,data0211!P$900,FALSE)</f>
        <v>282717136</v>
      </c>
      <c r="Q38" s="218">
        <f>HLOOKUP($B38,data08,data0211!Q$900,FALSE)</f>
        <v>79817804</v>
      </c>
      <c r="R38" s="218">
        <f>HLOOKUP($B38,data08,data0211!R$900,FALSE)</f>
        <v>200988235</v>
      </c>
      <c r="S38" s="218">
        <f>HLOOKUP($B38,data08,data0211!S$900,FALSE)</f>
        <v>0</v>
      </c>
      <c r="T38" s="218">
        <f>HLOOKUP($B38,data08,data0211!T$900,FALSE)</f>
        <v>1722788</v>
      </c>
      <c r="U38" s="218">
        <f>HLOOKUP($B38,data08,data0211!U$900,FALSE)</f>
        <v>188309</v>
      </c>
      <c r="V38" s="218">
        <f>HLOOKUP($B38,data08,data0211!V$900,FALSE)</f>
        <v>358332</v>
      </c>
      <c r="W38" s="218">
        <f>HLOOKUP($B38,data08,data0211!W$900,FALSE)</f>
        <v>0</v>
      </c>
      <c r="X38" s="218">
        <f>HLOOKUP($B38,data08,data0211!X$900,FALSE)</f>
        <v>353530</v>
      </c>
      <c r="Y38" s="218">
        <f>HLOOKUP($B38,data08,data0211!Y$900,FALSE)</f>
        <v>0</v>
      </c>
      <c r="Z38" s="218">
        <f>HLOOKUP($B38,data08,data0211!Z$900,FALSE)</f>
        <v>4802</v>
      </c>
      <c r="AA38" s="218">
        <f>HLOOKUP($B38,data08,data0211!AA$900,FALSE)</f>
        <v>0</v>
      </c>
      <c r="AB38" s="218">
        <f>HLOOKUP($B38,data08,data0211!AB$900,FALSE)</f>
        <v>0</v>
      </c>
      <c r="AC38" s="218">
        <f>HLOOKUP($B38,data08,data0211!AC$900,FALSE)</f>
        <v>3145523</v>
      </c>
      <c r="AD38" s="218">
        <f>HLOOKUP($B38,data08,data0211!AD$900,FALSE)</f>
        <v>2632253</v>
      </c>
      <c r="AE38" s="218">
        <f>HLOOKUP($B38,data08,data0211!AE$900,FALSE)</f>
        <v>0</v>
      </c>
      <c r="AF38" s="218">
        <f>HLOOKUP($B38,data08,data0211!AF$900,FALSE)</f>
        <v>35586</v>
      </c>
      <c r="AG38" s="218">
        <f>HLOOKUP($B38,data08,data0211!AG$900,FALSE)</f>
        <v>11869</v>
      </c>
      <c r="AH38" s="218">
        <f>HLOOKUP($B38,data08,data0211!AH$900,FALSE)</f>
        <v>257</v>
      </c>
      <c r="AI38" s="218">
        <f>HLOOKUP($B38,data08,data0211!AI$900,FALSE)</f>
        <v>17</v>
      </c>
      <c r="AJ38" s="218">
        <f>HLOOKUP($B38,data08,data0211!AJ$900,FALSE)</f>
        <v>240</v>
      </c>
      <c r="AK38" s="218">
        <f>HLOOKUP($B38,data08,data0211!AK$900,FALSE)</f>
        <v>25000</v>
      </c>
      <c r="AL38" s="218">
        <f>HLOOKUP($B38,data08,data0211!AL$900,FALSE)</f>
        <v>30000</v>
      </c>
      <c r="AM38" s="218">
        <f>HLOOKUP($B38,data08,data0211!AM$900,FALSE)</f>
        <v>0</v>
      </c>
      <c r="AN38" s="218">
        <f>HLOOKUP($B38,data08,data0211!AN$900,FALSE)</f>
        <v>44355</v>
      </c>
      <c r="AO38" s="218">
        <f>HLOOKUP($B38,data08,data0211!AO$900,FALSE)</f>
        <v>46817</v>
      </c>
      <c r="AP38" s="218">
        <f>HLOOKUP($B38,data08,data0211!AP$900,FALSE)</f>
        <v>46817</v>
      </c>
      <c r="AQ38" s="218">
        <f>HLOOKUP($B38,data08,data0211!AQ$900,FALSE)</f>
        <v>42630</v>
      </c>
      <c r="AR38" s="218">
        <f>HLOOKUP($B38,data08,data0211!AR$900,FALSE)</f>
        <v>320</v>
      </c>
      <c r="AS38" s="218">
        <f>HLOOKUP($B38,data08,data0211!AS$900,FALSE)</f>
        <v>282</v>
      </c>
      <c r="AT38" s="218">
        <f>HLOOKUP($B38,data08,data0211!AT$900,FALSE)</f>
        <v>38</v>
      </c>
      <c r="AU38" s="218">
        <f>HLOOKUP($B38,data08,data0211!AU$900,FALSE)</f>
        <v>162</v>
      </c>
      <c r="AV38" s="218">
        <f>HLOOKUP($B38,data08,data0211!AV$900,FALSE)</f>
        <v>10</v>
      </c>
      <c r="AW38" s="218">
        <f>HLOOKUP($B38,data08,data0211!AW$900,FALSE)</f>
        <v>148</v>
      </c>
      <c r="AX38" s="218">
        <f>HLOOKUP($B38,data08,data0211!AX$900,FALSE)</f>
        <v>0</v>
      </c>
      <c r="AY38" s="218">
        <f>HLOOKUP($B38,data08,data0211!AY$900,FALSE)</f>
        <v>2</v>
      </c>
      <c r="AZ38" s="218">
        <f>HLOOKUP($B38,data08,data0211!AZ$900,FALSE)</f>
        <v>3041</v>
      </c>
      <c r="BA38" s="218">
        <f>HLOOKUP($B38,data08,data0211!BA$900,FALSE)</f>
        <v>65</v>
      </c>
      <c r="BB38" s="218"/>
      <c r="BC38" s="218"/>
      <c r="BD38" s="218"/>
      <c r="BE38" s="218"/>
    </row>
    <row r="39" spans="1:57" ht="15" customHeight="1" x14ac:dyDescent="0.2">
      <c r="A39" s="71" t="s">
        <v>248</v>
      </c>
      <c r="B39" s="71" t="s">
        <v>248</v>
      </c>
      <c r="C39" s="69">
        <v>2009</v>
      </c>
      <c r="D39" s="218">
        <f>HLOOKUP($B39,data09,data0211!D$900,FALSE)</f>
        <v>25711311</v>
      </c>
      <c r="E39" s="218">
        <f>HLOOKUP($B39,data09,data0211!E$900,FALSE)</f>
        <v>-8345415</v>
      </c>
      <c r="F39" s="218">
        <f>HLOOKUP($B39,data09,data0211!F$900,FALSE)</f>
        <v>0</v>
      </c>
      <c r="G39" s="218">
        <f>HLOOKUP($B39,data09,data0211!G$900,FALSE)</f>
        <v>1617575</v>
      </c>
      <c r="H39" s="218">
        <f>HLOOKUP($B39,data09,data0211!H$900,FALSE)</f>
        <v>4169574</v>
      </c>
      <c r="I39" s="218">
        <f>HLOOKUP($B39,data09,data0211!I$900,FALSE)</f>
        <v>342923</v>
      </c>
      <c r="J39" s="218">
        <f>HLOOKUP($B39,data09,data0211!J$900,FALSE)</f>
        <v>9614</v>
      </c>
      <c r="K39" s="218">
        <f>HLOOKUP($B39,data09,data0211!K$900,FALSE)</f>
        <v>8171</v>
      </c>
      <c r="L39" s="218">
        <f>HLOOKUP($B39,data09,data0211!L$900,FALSE)</f>
        <v>1392</v>
      </c>
      <c r="M39" s="218">
        <f>HLOOKUP($B39,data09,data0211!M$900,FALSE)</f>
        <v>51</v>
      </c>
      <c r="N39" s="218">
        <f>HLOOKUP($B39,data09,data0211!N$900,FALSE)</f>
        <v>2640</v>
      </c>
      <c r="O39" s="218">
        <f>HLOOKUP($B39,data09,data0211!O$900,FALSE)</f>
        <v>217</v>
      </c>
      <c r="P39" s="218">
        <f>HLOOKUP($B39,data09,data0211!P$900,FALSE)</f>
        <v>270197028</v>
      </c>
      <c r="Q39" s="218">
        <f>HLOOKUP($B39,data09,data0211!Q$900,FALSE)</f>
        <v>78687855</v>
      </c>
      <c r="R39" s="218">
        <f>HLOOKUP($B39,data09,data0211!R$900,FALSE)</f>
        <v>189135902</v>
      </c>
      <c r="S39" s="218">
        <f>HLOOKUP($B39,data09,data0211!S$900,FALSE)</f>
        <v>496256</v>
      </c>
      <c r="T39" s="218">
        <f>HLOOKUP($B39,data09,data0211!T$900,FALSE)</f>
        <v>1696627</v>
      </c>
      <c r="U39" s="218">
        <f>HLOOKUP($B39,data09,data0211!U$900,FALSE)</f>
        <v>180388</v>
      </c>
      <c r="V39" s="218">
        <f>HLOOKUP($B39,data09,data0211!V$900,FALSE)</f>
        <v>4609</v>
      </c>
      <c r="W39" s="218">
        <f>HLOOKUP($B39,data09,data0211!W$900,FALSE)</f>
        <v>0</v>
      </c>
      <c r="X39" s="218">
        <f>HLOOKUP($B39,data09,data0211!X$900,FALSE)</f>
        <v>0</v>
      </c>
      <c r="Y39" s="218">
        <f>HLOOKUP($B39,data09,data0211!Y$900,FALSE)</f>
        <v>0</v>
      </c>
      <c r="Z39" s="218">
        <f>HLOOKUP($B39,data09,data0211!Z$900,FALSE)</f>
        <v>4609</v>
      </c>
      <c r="AA39" s="218">
        <f>HLOOKUP($B39,data09,data0211!AA$900,FALSE)</f>
        <v>0</v>
      </c>
      <c r="AB39" s="218">
        <f>HLOOKUP($B39,data09,data0211!AB$900,FALSE)</f>
        <v>5640622</v>
      </c>
      <c r="AC39" s="218">
        <f>HLOOKUP($B39,data09,data0211!AC$900,FALSE)</f>
        <v>2804327</v>
      </c>
      <c r="AD39" s="218">
        <f>HLOOKUP($B39,data09,data0211!AD$900,FALSE)</f>
        <v>2763117</v>
      </c>
      <c r="AE39" s="218">
        <f>HLOOKUP($B39,data09,data0211!AE$900,FALSE)</f>
        <v>0</v>
      </c>
      <c r="AF39" s="218">
        <f>HLOOKUP($B39,data09,data0211!AF$900,FALSE)</f>
        <v>46802</v>
      </c>
      <c r="AG39" s="218">
        <f>HLOOKUP($B39,data09,data0211!AG$900,FALSE)</f>
        <v>11493</v>
      </c>
      <c r="AH39" s="218">
        <f>HLOOKUP($B39,data09,data0211!AH$900,FALSE)</f>
        <v>258</v>
      </c>
      <c r="AI39" s="218">
        <f>HLOOKUP($B39,data09,data0211!AI$900,FALSE)</f>
        <v>4</v>
      </c>
      <c r="AJ39" s="218">
        <f>HLOOKUP($B39,data09,data0211!AJ$900,FALSE)</f>
        <v>254</v>
      </c>
      <c r="AK39" s="218">
        <f>HLOOKUP($B39,data09,data0211!AK$900,FALSE)</f>
        <v>25000</v>
      </c>
      <c r="AL39" s="218">
        <f>HLOOKUP($B39,data09,data0211!AL$900,FALSE)</f>
        <v>30000</v>
      </c>
      <c r="AM39" s="218">
        <f>HLOOKUP($B39,data09,data0211!AM$900,FALSE)</f>
        <v>0</v>
      </c>
      <c r="AN39" s="218">
        <f>HLOOKUP($B39,data09,data0211!AN$900,FALSE)</f>
        <v>44355</v>
      </c>
      <c r="AO39" s="218">
        <f>HLOOKUP($B39,data09,data0211!AO$900,FALSE)</f>
        <v>46817</v>
      </c>
      <c r="AP39" s="218">
        <f>HLOOKUP($B39,data09,data0211!AP$900,FALSE)</f>
        <v>46817</v>
      </c>
      <c r="AQ39" s="218">
        <f>HLOOKUP($B39,data09,data0211!AQ$900,FALSE)</f>
        <v>42630</v>
      </c>
      <c r="AR39" s="218">
        <f>HLOOKUP($B39,data09,data0211!AR$900,FALSE)</f>
        <v>320</v>
      </c>
      <c r="AS39" s="218">
        <f>HLOOKUP($B39,data09,data0211!AS$900,FALSE)</f>
        <v>282</v>
      </c>
      <c r="AT39" s="218">
        <f>HLOOKUP($B39,data09,data0211!AT$900,FALSE)</f>
        <v>38</v>
      </c>
      <c r="AU39" s="218">
        <f>HLOOKUP($B39,data09,data0211!AU$900,FALSE)</f>
        <v>167</v>
      </c>
      <c r="AV39" s="218">
        <f>HLOOKUP($B39,data09,data0211!AV$900,FALSE)</f>
        <v>8</v>
      </c>
      <c r="AW39" s="218">
        <f>HLOOKUP($B39,data09,data0211!AW$900,FALSE)</f>
        <v>145</v>
      </c>
      <c r="AX39" s="218">
        <f>HLOOKUP($B39,data09,data0211!AX$900,FALSE)</f>
        <v>2</v>
      </c>
      <c r="AY39" s="218">
        <f>HLOOKUP($B39,data09,data0211!AY$900,FALSE)</f>
        <v>3</v>
      </c>
      <c r="AZ39" s="218">
        <f>HLOOKUP($B39,data09,data0211!AZ$900,FALSE)</f>
        <v>3300</v>
      </c>
      <c r="BA39" s="218">
        <f>HLOOKUP($B39,data09,data0211!BA$900,FALSE)</f>
        <v>0</v>
      </c>
      <c r="BB39" s="218"/>
      <c r="BC39" s="218"/>
      <c r="BD39" s="218"/>
      <c r="BE39" s="218"/>
    </row>
    <row r="40" spans="1:57" ht="15" customHeight="1" x14ac:dyDescent="0.2">
      <c r="A40" s="71" t="s">
        <v>248</v>
      </c>
      <c r="B40" s="71" t="s">
        <v>248</v>
      </c>
      <c r="C40" s="69">
        <v>2010</v>
      </c>
      <c r="D40" s="218">
        <f>HLOOKUP($B40,data10,data0211!D$900,FALSE)</f>
        <v>27427264.32</v>
      </c>
      <c r="E40" s="218">
        <f>HLOOKUP($B40,data10,data0211!E$900,FALSE)</f>
        <v>-9588671.7799999993</v>
      </c>
      <c r="F40" s="218">
        <f>HLOOKUP($B40,data10,data0211!F$900,FALSE)</f>
        <v>0</v>
      </c>
      <c r="G40" s="218">
        <f>HLOOKUP($B40,data10,data0211!G$900,FALSE)</f>
        <v>1617575</v>
      </c>
      <c r="H40" s="218">
        <f>HLOOKUP($B40,data10,data0211!H$900,FALSE)</f>
        <v>3957500.71</v>
      </c>
      <c r="I40" s="218">
        <f>HLOOKUP($B40,data10,data0211!I$900,FALSE)</f>
        <v>397345</v>
      </c>
      <c r="J40" s="218">
        <f>HLOOKUP($B40,data10,data0211!J$900,FALSE)</f>
        <v>9667</v>
      </c>
      <c r="K40" s="218">
        <f>HLOOKUP($B40,data10,data0211!K$900,FALSE)</f>
        <v>8215</v>
      </c>
      <c r="L40" s="218">
        <f>HLOOKUP($B40,data10,data0211!L$900,FALSE)</f>
        <v>1452</v>
      </c>
      <c r="M40" s="218">
        <f>HLOOKUP($B40,data10,data0211!M$900,FALSE)</f>
        <v>0</v>
      </c>
      <c r="N40" s="218">
        <f>HLOOKUP($B40,data10,data0211!N$900,FALSE)</f>
        <v>0</v>
      </c>
      <c r="O40" s="218">
        <f>HLOOKUP($B40,data10,data0211!O$900,FALSE)</f>
        <v>0</v>
      </c>
      <c r="P40" s="218">
        <f>HLOOKUP($B40,data10,data0211!P$900,FALSE)</f>
        <v>288299093</v>
      </c>
      <c r="Q40" s="218">
        <f>HLOOKUP($B40,data10,data0211!Q$900,FALSE)</f>
        <v>86183557</v>
      </c>
      <c r="R40" s="218">
        <f>HLOOKUP($B40,data10,data0211!R$900,FALSE)</f>
        <v>202115536</v>
      </c>
      <c r="S40" s="218">
        <f>HLOOKUP($B40,data10,data0211!S$900,FALSE)</f>
        <v>0</v>
      </c>
      <c r="T40" s="218">
        <f>HLOOKUP($B40,data10,data0211!T$900,FALSE)</f>
        <v>0</v>
      </c>
      <c r="U40" s="218">
        <f>HLOOKUP($B40,data10,data0211!U$900,FALSE)</f>
        <v>0</v>
      </c>
      <c r="V40" s="218">
        <f>HLOOKUP($B40,data10,data0211!V$900,FALSE)</f>
        <v>340236</v>
      </c>
      <c r="W40" s="218">
        <f>HLOOKUP($B40,data10,data0211!W$900,FALSE)</f>
        <v>0</v>
      </c>
      <c r="X40" s="218">
        <f>HLOOKUP($B40,data10,data0211!X$900,FALSE)</f>
        <v>340236</v>
      </c>
      <c r="Y40" s="218">
        <f>HLOOKUP($B40,data10,data0211!Y$900,FALSE)</f>
        <v>0</v>
      </c>
      <c r="Z40" s="218">
        <f>HLOOKUP($B40,data10,data0211!Z$900,FALSE)</f>
        <v>0</v>
      </c>
      <c r="AA40" s="218">
        <f>HLOOKUP($B40,data10,data0211!AA$900,FALSE)</f>
        <v>0</v>
      </c>
      <c r="AB40" s="218">
        <f>HLOOKUP($B40,data10,data0211!AB$900,FALSE)</f>
        <v>5580930</v>
      </c>
      <c r="AC40" s="218">
        <f>HLOOKUP($B40,data10,data0211!AC$900,FALSE)</f>
        <v>2922122</v>
      </c>
      <c r="AD40" s="218">
        <f>HLOOKUP($B40,data10,data0211!AD$900,FALSE)</f>
        <v>2658808</v>
      </c>
      <c r="AE40" s="218">
        <f>HLOOKUP($B40,data10,data0211!AE$900,FALSE)</f>
        <v>0</v>
      </c>
      <c r="AF40" s="218">
        <f>HLOOKUP($B40,data10,data0211!AF$900,FALSE)</f>
        <v>0</v>
      </c>
      <c r="AG40" s="218">
        <f>HLOOKUP($B40,data10,data0211!AG$900,FALSE)</f>
        <v>0</v>
      </c>
      <c r="AH40" s="218">
        <f>HLOOKUP($B40,data10,data0211!AH$900,FALSE)</f>
        <v>0</v>
      </c>
      <c r="AI40" s="218">
        <f>HLOOKUP($B40,data10,data0211!AI$900,FALSE)</f>
        <v>0</v>
      </c>
      <c r="AJ40" s="218">
        <f>HLOOKUP($B40,data10,data0211!AJ$900,FALSE)</f>
        <v>0</v>
      </c>
      <c r="AK40" s="218">
        <f>HLOOKUP($B40,data10,data0211!AK$900,FALSE)</f>
        <v>25000</v>
      </c>
      <c r="AL40" s="218">
        <f>HLOOKUP($B40,data10,data0211!AL$900,FALSE)</f>
        <v>30000</v>
      </c>
      <c r="AM40" s="218">
        <f>HLOOKUP($B40,data10,data0211!AM$900,FALSE)</f>
        <v>0</v>
      </c>
      <c r="AN40" s="218">
        <f>HLOOKUP($B40,data10,data0211!AN$900,FALSE)</f>
        <v>44355</v>
      </c>
      <c r="AO40" s="218">
        <f>HLOOKUP($B40,data10,data0211!AO$900,FALSE)</f>
        <v>46817</v>
      </c>
      <c r="AP40" s="218">
        <f>HLOOKUP($B40,data10,data0211!AP$900,FALSE)</f>
        <v>46817</v>
      </c>
      <c r="AQ40" s="218">
        <f>HLOOKUP($B40,data10,data0211!AQ$900,FALSE)</f>
        <v>42630</v>
      </c>
      <c r="AR40" s="218">
        <f>HLOOKUP($B40,data10,data0211!AR$900,FALSE)</f>
        <v>320</v>
      </c>
      <c r="AS40" s="218">
        <f>HLOOKUP($B40,data10,data0211!AS$900,FALSE)</f>
        <v>282</v>
      </c>
      <c r="AT40" s="218">
        <f>HLOOKUP($B40,data10,data0211!AT$900,FALSE)</f>
        <v>38</v>
      </c>
      <c r="AU40" s="218">
        <f>HLOOKUP($B40,data10,data0211!AU$900,FALSE)</f>
        <v>167</v>
      </c>
      <c r="AV40" s="218">
        <f>HLOOKUP($B40,data10,data0211!AV$900,FALSE)</f>
        <v>8</v>
      </c>
      <c r="AW40" s="218">
        <f>HLOOKUP($B40,data10,data0211!AW$900,FALSE)</f>
        <v>145</v>
      </c>
      <c r="AX40" s="218">
        <f>HLOOKUP($B40,data10,data0211!AX$900,FALSE)</f>
        <v>2</v>
      </c>
      <c r="AY40" s="218">
        <f>HLOOKUP($B40,data10,data0211!AY$900,FALSE)</f>
        <v>3</v>
      </c>
      <c r="AZ40" s="218">
        <f>HLOOKUP($B40,data10,data0211!AZ$900,FALSE)</f>
        <v>3300</v>
      </c>
      <c r="BA40" s="218">
        <f>HLOOKUP($B40,data10,data0211!BA$900,FALSE)</f>
        <v>0</v>
      </c>
      <c r="BB40" s="218"/>
      <c r="BC40" s="218"/>
      <c r="BD40" s="218"/>
      <c r="BE40" s="218"/>
    </row>
    <row r="41" spans="1:57" ht="15" customHeight="1" x14ac:dyDescent="0.2">
      <c r="A41" s="71" t="s">
        <v>248</v>
      </c>
      <c r="B41" s="71" t="s">
        <v>248</v>
      </c>
      <c r="C41" s="69">
        <v>2011</v>
      </c>
      <c r="D41" s="218">
        <f>HLOOKUP($B41,data11,data0211!D$900,FALSE)</f>
        <v>29895756.27</v>
      </c>
      <c r="E41" s="218">
        <f>HLOOKUP($B41,data11,data0211!E$900,FALSE)</f>
        <v>-10572447.83</v>
      </c>
      <c r="F41" s="218">
        <f>HLOOKUP($B41,data11,data0211!F$900,FALSE)</f>
        <v>0</v>
      </c>
      <c r="G41" s="218">
        <f>HLOOKUP($B41,data11,data0211!G$900,FALSE)</f>
        <v>2818212</v>
      </c>
      <c r="H41" s="218">
        <f>HLOOKUP($B41,data11,data0211!H$900,FALSE)</f>
        <v>4555301.87</v>
      </c>
      <c r="I41" s="218">
        <f>HLOOKUP($B41,data11,data0211!I$900,FALSE)</f>
        <v>331241</v>
      </c>
      <c r="J41" s="218">
        <f>HLOOKUP($B41,data11,data0211!J$900,FALSE)</f>
        <v>9741</v>
      </c>
      <c r="K41" s="218">
        <f>HLOOKUP($B41,data11,data0211!K$900,FALSE)</f>
        <v>8307</v>
      </c>
      <c r="L41" s="218">
        <f>HLOOKUP($B41,data11,data0211!L$900,FALSE)</f>
        <v>1434</v>
      </c>
      <c r="M41" s="218">
        <f>HLOOKUP($B41,data11,data0211!M$900,FALSE)</f>
        <v>0</v>
      </c>
      <c r="N41" s="218">
        <f>HLOOKUP($B41,data11,data0211!N$900,FALSE)</f>
        <v>0</v>
      </c>
      <c r="O41" s="218">
        <f>HLOOKUP($B41,data11,data0211!O$900,FALSE)</f>
        <v>0</v>
      </c>
      <c r="P41" s="218">
        <f>HLOOKUP($B41,data11,data0211!P$900,FALSE)</f>
        <v>276100189</v>
      </c>
      <c r="Q41" s="218">
        <f>HLOOKUP($B41,data11,data0211!Q$900,FALSE)</f>
        <v>81900003</v>
      </c>
      <c r="R41" s="218">
        <f>HLOOKUP($B41,data11,data0211!R$900,FALSE)</f>
        <v>194200186</v>
      </c>
      <c r="S41" s="218">
        <f>HLOOKUP($B41,data11,data0211!S$900,FALSE)</f>
        <v>0</v>
      </c>
      <c r="T41" s="218">
        <f>HLOOKUP($B41,data11,data0211!T$900,FALSE)</f>
        <v>0</v>
      </c>
      <c r="U41" s="218">
        <f>HLOOKUP($B41,data11,data0211!U$900,FALSE)</f>
        <v>0</v>
      </c>
      <c r="V41" s="218">
        <f>HLOOKUP($B41,data11,data0211!V$900,FALSE)</f>
        <v>306914</v>
      </c>
      <c r="W41" s="218">
        <f>HLOOKUP($B41,data11,data0211!W$900,FALSE)</f>
        <v>0</v>
      </c>
      <c r="X41" s="218">
        <f>HLOOKUP($B41,data11,data0211!X$900,FALSE)</f>
        <v>306914</v>
      </c>
      <c r="Y41" s="218">
        <f>HLOOKUP($B41,data11,data0211!Y$900,FALSE)</f>
        <v>0</v>
      </c>
      <c r="Z41" s="218">
        <f>HLOOKUP($B41,data11,data0211!Z$900,FALSE)</f>
        <v>0</v>
      </c>
      <c r="AA41" s="218">
        <f>HLOOKUP($B41,data11,data0211!AA$900,FALSE)</f>
        <v>0</v>
      </c>
      <c r="AB41" s="218">
        <f>HLOOKUP($B41,data11,data0211!AB$900,FALSE)</f>
        <v>5333156</v>
      </c>
      <c r="AC41" s="218">
        <f>HLOOKUP($B41,data11,data0211!AC$900,FALSE)</f>
        <v>2943344</v>
      </c>
      <c r="AD41" s="218">
        <f>HLOOKUP($B41,data11,data0211!AD$900,FALSE)</f>
        <v>2389812</v>
      </c>
      <c r="AE41" s="218">
        <f>HLOOKUP($B41,data11,data0211!AE$900,FALSE)</f>
        <v>0</v>
      </c>
      <c r="AF41" s="218">
        <f>HLOOKUP($B41,data11,data0211!AF$900,FALSE)</f>
        <v>0</v>
      </c>
      <c r="AG41" s="218">
        <f>HLOOKUP($B41,data11,data0211!AG$900,FALSE)</f>
        <v>0</v>
      </c>
      <c r="AH41" s="218">
        <f>HLOOKUP($B41,data11,data0211!AH$900,FALSE)</f>
        <v>258</v>
      </c>
      <c r="AI41" s="218">
        <f>HLOOKUP($B41,data11,data0211!AI$900,FALSE)</f>
        <v>4</v>
      </c>
      <c r="AJ41" s="218">
        <f>HLOOKUP($B41,data11,data0211!AJ$900,FALSE)</f>
        <v>254</v>
      </c>
      <c r="AK41" s="218">
        <f>HLOOKUP($B41,data11,data0211!AK$900,FALSE)</f>
        <v>25000</v>
      </c>
      <c r="AL41" s="218">
        <f>HLOOKUP($B41,data11,data0211!AL$900,FALSE)</f>
        <v>30000</v>
      </c>
      <c r="AM41" s="218">
        <f>HLOOKUP($B41,data11,data0211!AM$900,FALSE)</f>
        <v>0</v>
      </c>
      <c r="AN41" s="218">
        <f>HLOOKUP($B41,data11,data0211!AN$900,FALSE)</f>
        <v>47834</v>
      </c>
      <c r="AO41" s="218">
        <f>HLOOKUP($B41,data11,data0211!AO$900,FALSE)</f>
        <v>57677</v>
      </c>
      <c r="AP41" s="218">
        <f>HLOOKUP($B41,data11,data0211!AP$900,FALSE)</f>
        <v>57677</v>
      </c>
      <c r="AQ41" s="218">
        <f>HLOOKUP($B41,data11,data0211!AQ$900,FALSE)</f>
        <v>46298</v>
      </c>
      <c r="AR41" s="218">
        <f>HLOOKUP($B41,data11,data0211!AR$900,FALSE)</f>
        <v>332</v>
      </c>
      <c r="AS41" s="218">
        <f>HLOOKUP($B41,data11,data0211!AS$900,FALSE)</f>
        <v>290</v>
      </c>
      <c r="AT41" s="218">
        <f>HLOOKUP($B41,data11,data0211!AT$900,FALSE)</f>
        <v>42</v>
      </c>
      <c r="AU41" s="218">
        <f>HLOOKUP($B41,data11,data0211!AU$900,FALSE)</f>
        <v>175</v>
      </c>
      <c r="AV41" s="218">
        <f>HLOOKUP($B41,data11,data0211!AV$900,FALSE)</f>
        <v>8</v>
      </c>
      <c r="AW41" s="218">
        <f>HLOOKUP($B41,data11,data0211!AW$900,FALSE)</f>
        <v>149</v>
      </c>
      <c r="AX41" s="218">
        <f>HLOOKUP($B41,data11,data0211!AX$900,FALSE)</f>
        <v>2</v>
      </c>
      <c r="AY41" s="218">
        <f>HLOOKUP($B41,data11,data0211!AY$900,FALSE)</f>
        <v>3</v>
      </c>
      <c r="AZ41" s="218">
        <f>HLOOKUP($B41,data11,data0211!AZ$900,FALSE)</f>
        <v>3300</v>
      </c>
      <c r="BA41" s="218">
        <f>HLOOKUP($B41,data11,data0211!BA$900,FALSE)</f>
        <v>0</v>
      </c>
      <c r="BB41" s="218"/>
      <c r="BC41" s="218"/>
      <c r="BD41" s="218"/>
      <c r="BE41" s="218"/>
    </row>
    <row r="42" spans="1:57" ht="15" customHeight="1" x14ac:dyDescent="0.2">
      <c r="A42" s="71" t="s">
        <v>249</v>
      </c>
      <c r="B42" s="71" t="s">
        <v>249</v>
      </c>
      <c r="C42" s="69">
        <v>2002</v>
      </c>
      <c r="D42" s="218">
        <f>HLOOKUP($B42,data02,data0211!D$900,FALSE)</f>
        <v>44965870</v>
      </c>
      <c r="E42" s="218">
        <f>HLOOKUP($B42,data02,data0211!E$900,FALSE)</f>
        <v>-3939992</v>
      </c>
      <c r="F42" s="218">
        <f>HLOOKUP($B42,data02,data0211!F$900,FALSE)</f>
        <v>1925441</v>
      </c>
      <c r="G42" s="218">
        <f>HLOOKUP($B42,data02,data0211!G$900,FALSE)</f>
        <v>2484370</v>
      </c>
      <c r="H42" s="218">
        <f>HLOOKUP($B42,data02,data0211!H$900,FALSE)</f>
        <v>5392481.6299999999</v>
      </c>
      <c r="I42" s="218">
        <f>HLOOKUP($B42,data02,data0211!I$900,FALSE)</f>
        <v>83550</v>
      </c>
      <c r="J42" s="218">
        <f>HLOOKUP($B42,data02,data0211!J$900,FALSE)</f>
        <v>34375</v>
      </c>
      <c r="K42" s="218">
        <f>HLOOKUP($B42,data02,data0211!K$900,FALSE)</f>
        <v>31042</v>
      </c>
      <c r="L42" s="218">
        <f>HLOOKUP($B42,data02,data0211!L$900,FALSE)</f>
        <v>3333</v>
      </c>
      <c r="M42" s="218">
        <f>HLOOKUP($B42,data02,data0211!M$900,FALSE)</f>
        <v>0</v>
      </c>
      <c r="N42" s="218">
        <f>HLOOKUP($B42,data02,data0211!N$900,FALSE)</f>
        <v>8931</v>
      </c>
      <c r="O42" s="218">
        <f>HLOOKUP($B42,data02,data0211!O$900,FALSE)</f>
        <v>881</v>
      </c>
      <c r="P42" s="218">
        <f>HLOOKUP($B42,data02,data0211!P$900,FALSE)</f>
        <v>907624411</v>
      </c>
      <c r="Q42" s="218">
        <f>HLOOKUP($B42,data02,data0211!Q$900,FALSE)</f>
        <v>282124517</v>
      </c>
      <c r="R42" s="218">
        <f>HLOOKUP($B42,data02,data0211!R$900,FALSE)</f>
        <v>618103954</v>
      </c>
      <c r="S42" s="218">
        <f>HLOOKUP($B42,data02,data0211!S$900,FALSE)</f>
        <v>0</v>
      </c>
      <c r="T42" s="218">
        <f>HLOOKUP($B42,data02,data0211!T$900,FALSE)</f>
        <v>6768940</v>
      </c>
      <c r="U42" s="218">
        <f>HLOOKUP($B42,data02,data0211!U$900,FALSE)</f>
        <v>627000</v>
      </c>
      <c r="V42" s="218">
        <f>HLOOKUP($B42,data02,data0211!V$900,FALSE)</f>
        <v>1367555</v>
      </c>
      <c r="W42" s="218">
        <f>HLOOKUP($B42,data02,data0211!W$900,FALSE)</f>
        <v>0</v>
      </c>
      <c r="X42" s="218">
        <f>HLOOKUP($B42,data02,data0211!X$900,FALSE)</f>
        <v>1347290</v>
      </c>
      <c r="Y42" s="218">
        <f>HLOOKUP($B42,data02,data0211!Y$900,FALSE)</f>
        <v>0</v>
      </c>
      <c r="Z42" s="218">
        <f>HLOOKUP($B42,data02,data0211!Z$900,FALSE)</f>
        <v>18665</v>
      </c>
      <c r="AA42" s="218">
        <f>HLOOKUP($B42,data02,data0211!AA$900,FALSE)</f>
        <v>1600</v>
      </c>
      <c r="AB42" s="218">
        <f>HLOOKUP($B42,data02,data0211!AB$900,FALSE)</f>
        <v>11547890</v>
      </c>
      <c r="AC42" s="218">
        <f>HLOOKUP($B42,data02,data0211!AC$900,FALSE)</f>
        <v>6332838</v>
      </c>
      <c r="AD42" s="218">
        <f>HLOOKUP($B42,data02,data0211!AD$900,FALSE)</f>
        <v>5133236</v>
      </c>
      <c r="AE42" s="218">
        <f>HLOOKUP($B42,data02,data0211!AE$900,FALSE)</f>
        <v>0</v>
      </c>
      <c r="AF42" s="218">
        <f>HLOOKUP($B42,data02,data0211!AF$900,FALSE)</f>
        <v>79666</v>
      </c>
      <c r="AG42" s="218">
        <f>HLOOKUP($B42,data02,data0211!AG$900,FALSE)</f>
        <v>2150</v>
      </c>
      <c r="AH42" s="218">
        <f>HLOOKUP($B42,data02,data0211!AH$900,FALSE)</f>
        <v>74</v>
      </c>
      <c r="AI42" s="218">
        <f>HLOOKUP($B42,data02,data0211!AI$900,FALSE)</f>
        <v>0</v>
      </c>
      <c r="AJ42" s="218">
        <f>HLOOKUP($B42,data02,data0211!AJ$900,FALSE)</f>
        <v>74</v>
      </c>
      <c r="AK42" s="218">
        <f>HLOOKUP($B42,data02,data0211!AK$900,FALSE)</f>
        <v>88300</v>
      </c>
      <c r="AL42" s="218">
        <f>HLOOKUP($B42,data02,data0211!AL$900,FALSE)</f>
        <v>88300</v>
      </c>
      <c r="AM42" s="218">
        <f>HLOOKUP($B42,data02,data0211!AM$900,FALSE)</f>
        <v>0</v>
      </c>
      <c r="AN42" s="218">
        <f>HLOOKUP($B42,data02,data0211!AN$900,FALSE)</f>
        <v>145652</v>
      </c>
      <c r="AO42" s="218">
        <f>HLOOKUP($B42,data02,data0211!AO$900,FALSE)</f>
        <v>178399</v>
      </c>
      <c r="AP42" s="218">
        <f>HLOOKUP($B42,data02,data0211!AP$900,FALSE)</f>
        <v>178399</v>
      </c>
      <c r="AQ42" s="218">
        <f>HLOOKUP($B42,data02,data0211!AQ$900,FALSE)</f>
        <v>144486</v>
      </c>
      <c r="AR42" s="218">
        <f>HLOOKUP($B42,data02,data0211!AR$900,FALSE)</f>
        <v>444</v>
      </c>
      <c r="AS42" s="218">
        <f>HLOOKUP($B42,data02,data0211!AS$900,FALSE)</f>
        <v>264</v>
      </c>
      <c r="AT42" s="218">
        <f>HLOOKUP($B42,data02,data0211!AT$900,FALSE)</f>
        <v>180</v>
      </c>
      <c r="AU42" s="218">
        <f>HLOOKUP($B42,data02,data0211!AU$900,FALSE)</f>
        <v>216</v>
      </c>
      <c r="AV42" s="218">
        <f>HLOOKUP($B42,data02,data0211!AV$900,FALSE)</f>
        <v>0</v>
      </c>
      <c r="AW42" s="218">
        <f>HLOOKUP($B42,data02,data0211!AW$900,FALSE)</f>
        <v>228</v>
      </c>
      <c r="AX42" s="218">
        <f>HLOOKUP($B42,data02,data0211!AX$900,FALSE)</f>
        <v>0</v>
      </c>
      <c r="AY42" s="218">
        <f>HLOOKUP($B42,data02,data0211!AY$900,FALSE)</f>
        <v>4</v>
      </c>
      <c r="AZ42" s="218">
        <f>HLOOKUP($B42,data02,data0211!AZ$900,FALSE)</f>
        <v>3034</v>
      </c>
      <c r="BA42" s="218">
        <f>HLOOKUP($B42,data02,data0211!BA$900,FALSE)</f>
        <v>41</v>
      </c>
      <c r="BB42" s="218"/>
      <c r="BC42" s="218"/>
      <c r="BD42" s="218"/>
      <c r="BE42" s="218"/>
    </row>
    <row r="43" spans="1:57" s="214" customFormat="1" ht="15" customHeight="1" x14ac:dyDescent="0.2">
      <c r="A43" s="71" t="s">
        <v>249</v>
      </c>
      <c r="B43" s="71" t="s">
        <v>249</v>
      </c>
      <c r="C43" s="69">
        <v>2003</v>
      </c>
      <c r="D43" s="218">
        <f>HLOOKUP($B43,data03,data0211!D$900,FALSE)</f>
        <v>46914945.750000007</v>
      </c>
      <c r="E43" s="218">
        <f>HLOOKUP($B43,data03,data0211!E$900,FALSE)</f>
        <v>-5807374</v>
      </c>
      <c r="F43" s="218">
        <f>HLOOKUP($B43,data03,data0211!F$900,FALSE)</f>
        <v>0</v>
      </c>
      <c r="G43" s="218">
        <f>HLOOKUP($B43,data03,data0211!G$900,FALSE)</f>
        <v>2098740</v>
      </c>
      <c r="H43" s="218">
        <f>HLOOKUP($B43,data03,data0211!H$900,FALSE)</f>
        <v>6214018.29</v>
      </c>
      <c r="I43" s="218">
        <f>HLOOKUP($B43,data03,data0211!I$900,FALSE)</f>
        <v>384845</v>
      </c>
      <c r="J43" s="218">
        <f>HLOOKUP($B43,data03,data0211!J$900,FALSE)</f>
        <v>34804</v>
      </c>
      <c r="K43" s="218">
        <f>HLOOKUP($B43,data03,data0211!K$900,FALSE)</f>
        <v>31468</v>
      </c>
      <c r="L43" s="218">
        <f>HLOOKUP($B43,data03,data0211!L$900,FALSE)</f>
        <v>3336</v>
      </c>
      <c r="M43" s="218">
        <f>HLOOKUP($B43,data03,data0211!M$900,FALSE)</f>
        <v>0</v>
      </c>
      <c r="N43" s="218">
        <f>HLOOKUP($B43,data03,data0211!N$900,FALSE)</f>
        <v>8450</v>
      </c>
      <c r="O43" s="218">
        <f>HLOOKUP($B43,data03,data0211!O$900,FALSE)</f>
        <v>769</v>
      </c>
      <c r="P43" s="218">
        <f>HLOOKUP($B43,data03,data0211!P$900,FALSE)</f>
        <v>914155229</v>
      </c>
      <c r="Q43" s="218">
        <f>HLOOKUP($B43,data03,data0211!Q$900,FALSE)</f>
        <v>272936128</v>
      </c>
      <c r="R43" s="218">
        <f>HLOOKUP($B43,data03,data0211!R$900,FALSE)</f>
        <v>634575504</v>
      </c>
      <c r="S43" s="218">
        <f>HLOOKUP($B43,data03,data0211!S$900,FALSE)</f>
        <v>0</v>
      </c>
      <c r="T43" s="218">
        <f>HLOOKUP($B43,data03,data0211!T$900,FALSE)</f>
        <v>6116880</v>
      </c>
      <c r="U43" s="218">
        <f>HLOOKUP($B43,data03,data0211!U$900,FALSE)</f>
        <v>526717</v>
      </c>
      <c r="V43" s="218">
        <f>HLOOKUP($B43,data03,data0211!V$900,FALSE)</f>
        <v>1420149</v>
      </c>
      <c r="W43" s="218">
        <f>HLOOKUP($B43,data03,data0211!W$900,FALSE)</f>
        <v>0</v>
      </c>
      <c r="X43" s="218">
        <f>HLOOKUP($B43,data03,data0211!X$900,FALSE)</f>
        <v>1399678</v>
      </c>
      <c r="Y43" s="218">
        <f>HLOOKUP($B43,data03,data0211!Y$900,FALSE)</f>
        <v>0</v>
      </c>
      <c r="Z43" s="218">
        <f>HLOOKUP($B43,data03,data0211!Z$900,FALSE)</f>
        <v>18715</v>
      </c>
      <c r="AA43" s="218">
        <f>HLOOKUP($B43,data03,data0211!AA$900,FALSE)</f>
        <v>1756</v>
      </c>
      <c r="AB43" s="218">
        <f>HLOOKUP($B43,data03,data0211!AB$900,FALSE)</f>
        <v>12752703</v>
      </c>
      <c r="AC43" s="218">
        <f>HLOOKUP($B43,data03,data0211!AC$900,FALSE)</f>
        <v>7056477</v>
      </c>
      <c r="AD43" s="218">
        <f>HLOOKUP($B43,data03,data0211!AD$900,FALSE)</f>
        <v>5638102</v>
      </c>
      <c r="AE43" s="218">
        <f>HLOOKUP($B43,data03,data0211!AE$900,FALSE)</f>
        <v>0</v>
      </c>
      <c r="AF43" s="218">
        <f>HLOOKUP($B43,data03,data0211!AF$900,FALSE)</f>
        <v>52618</v>
      </c>
      <c r="AG43" s="218">
        <f>HLOOKUP($B43,data03,data0211!AG$900,FALSE)</f>
        <v>5506</v>
      </c>
      <c r="AH43" s="218">
        <f>HLOOKUP($B43,data03,data0211!AH$900,FALSE)</f>
        <v>74</v>
      </c>
      <c r="AI43" s="218">
        <f>HLOOKUP($B43,data03,data0211!AI$900,FALSE)</f>
        <v>0</v>
      </c>
      <c r="AJ43" s="218">
        <f>HLOOKUP($B43,data03,data0211!AJ$900,FALSE)</f>
        <v>74</v>
      </c>
      <c r="AK43" s="218">
        <f>HLOOKUP($B43,data03,data0211!AK$900,FALSE)</f>
        <v>88300</v>
      </c>
      <c r="AL43" s="218">
        <f>HLOOKUP($B43,data03,data0211!AL$900,FALSE)</f>
        <v>88300</v>
      </c>
      <c r="AM43" s="218">
        <f>HLOOKUP($B43,data03,data0211!AM$900,FALSE)</f>
        <v>0</v>
      </c>
      <c r="AN43" s="218">
        <f>HLOOKUP($B43,data03,data0211!AN$900,FALSE)</f>
        <v>150623</v>
      </c>
      <c r="AO43" s="218">
        <f>HLOOKUP($B43,data03,data0211!AO$900,FALSE)</f>
        <v>188025</v>
      </c>
      <c r="AP43" s="218">
        <f>HLOOKUP($B43,data03,data0211!AP$900,FALSE)</f>
        <v>188025</v>
      </c>
      <c r="AQ43" s="218">
        <f>HLOOKUP($B43,data03,data0211!AQ$900,FALSE)</f>
        <v>149800</v>
      </c>
      <c r="AR43" s="218">
        <f>HLOOKUP($B43,data03,data0211!AR$900,FALSE)</f>
        <v>471</v>
      </c>
      <c r="AS43" s="218">
        <f>HLOOKUP($B43,data03,data0211!AS$900,FALSE)</f>
        <v>274</v>
      </c>
      <c r="AT43" s="218">
        <f>HLOOKUP($B43,data03,data0211!AT$900,FALSE)</f>
        <v>197</v>
      </c>
      <c r="AU43" s="218">
        <f>HLOOKUP($B43,data03,data0211!AU$900,FALSE)</f>
        <v>232</v>
      </c>
      <c r="AV43" s="218">
        <f>HLOOKUP($B43,data03,data0211!AV$900,FALSE)</f>
        <v>0</v>
      </c>
      <c r="AW43" s="218">
        <f>HLOOKUP($B43,data03,data0211!AW$900,FALSE)</f>
        <v>236</v>
      </c>
      <c r="AX43" s="218">
        <f>HLOOKUP($B43,data03,data0211!AX$900,FALSE)</f>
        <v>0</v>
      </c>
      <c r="AY43" s="218">
        <f>HLOOKUP($B43,data03,data0211!AY$900,FALSE)</f>
        <v>5</v>
      </c>
      <c r="AZ43" s="218">
        <f>HLOOKUP($B43,data03,data0211!AZ$900,FALSE)</f>
        <v>3034</v>
      </c>
      <c r="BA43" s="218">
        <f>HLOOKUP($B43,data03,data0211!BA$900,FALSE)</f>
        <v>63</v>
      </c>
      <c r="BB43" s="218"/>
      <c r="BC43" s="218"/>
      <c r="BD43" s="218"/>
      <c r="BE43" s="218"/>
    </row>
    <row r="44" spans="1:57" s="214" customFormat="1" ht="15" customHeight="1" x14ac:dyDescent="0.2">
      <c r="A44" s="71" t="s">
        <v>249</v>
      </c>
      <c r="B44" s="71" t="s">
        <v>249</v>
      </c>
      <c r="C44" s="69">
        <v>2004</v>
      </c>
      <c r="D44" s="218">
        <f>HLOOKUP($B44,data04,data0211!D$900,FALSE)</f>
        <v>50371255.5</v>
      </c>
      <c r="E44" s="218">
        <f>HLOOKUP($B44,data04,data0211!E$900,FALSE)</f>
        <v>-8831694.4600000009</v>
      </c>
      <c r="F44" s="218">
        <f>HLOOKUP($B44,data04,data0211!F$900,FALSE)</f>
        <v>0</v>
      </c>
      <c r="G44" s="218">
        <f>HLOOKUP($B44,data04,data0211!G$900,FALSE)</f>
        <v>2929226</v>
      </c>
      <c r="H44" s="218">
        <f>HLOOKUP($B44,data04,data0211!H$900,FALSE)</f>
        <v>6869061.8199999994</v>
      </c>
      <c r="I44" s="218">
        <f>HLOOKUP($B44,data04,data0211!I$900,FALSE)</f>
        <v>32000</v>
      </c>
      <c r="J44" s="218">
        <f>HLOOKUP($B44,data04,data0211!J$900,FALSE)</f>
        <v>35483</v>
      </c>
      <c r="K44" s="218">
        <f>HLOOKUP($B44,data04,data0211!K$900,FALSE)</f>
        <v>32108</v>
      </c>
      <c r="L44" s="218">
        <f>HLOOKUP($B44,data04,data0211!L$900,FALSE)</f>
        <v>3375</v>
      </c>
      <c r="M44" s="218">
        <f>HLOOKUP($B44,data04,data0211!M$900,FALSE)</f>
        <v>0</v>
      </c>
      <c r="N44" s="218">
        <f>HLOOKUP($B44,data04,data0211!N$900,FALSE)</f>
        <v>8762</v>
      </c>
      <c r="O44" s="218">
        <f>HLOOKUP($B44,data04,data0211!O$900,FALSE)</f>
        <v>307</v>
      </c>
      <c r="P44" s="218">
        <f>HLOOKUP($B44,data04,data0211!P$900,FALSE)</f>
        <v>954965318</v>
      </c>
      <c r="Q44" s="218">
        <f>HLOOKUP($B44,data04,data0211!Q$900,FALSE)</f>
        <v>272046217</v>
      </c>
      <c r="R44" s="218">
        <f>HLOOKUP($B44,data04,data0211!R$900,FALSE)</f>
        <v>676075048</v>
      </c>
      <c r="S44" s="218">
        <f>HLOOKUP($B44,data04,data0211!S$900,FALSE)</f>
        <v>0</v>
      </c>
      <c r="T44" s="218">
        <f>HLOOKUP($B44,data04,data0211!T$900,FALSE)</f>
        <v>6269378</v>
      </c>
      <c r="U44" s="218">
        <f>HLOOKUP($B44,data04,data0211!U$900,FALSE)</f>
        <v>574675</v>
      </c>
      <c r="V44" s="218">
        <f>HLOOKUP($B44,data04,data0211!V$900,FALSE)</f>
        <v>1463693</v>
      </c>
      <c r="W44" s="218">
        <f>HLOOKUP($B44,data04,data0211!W$900,FALSE)</f>
        <v>0</v>
      </c>
      <c r="X44" s="218">
        <f>HLOOKUP($B44,data04,data0211!X$900,FALSE)</f>
        <v>1442700</v>
      </c>
      <c r="Y44" s="218">
        <f>HLOOKUP($B44,data04,data0211!Y$900,FALSE)</f>
        <v>0</v>
      </c>
      <c r="Z44" s="218">
        <f>HLOOKUP($B44,data04,data0211!Z$900,FALSE)</f>
        <v>19077</v>
      </c>
      <c r="AA44" s="218">
        <f>HLOOKUP($B44,data04,data0211!AA$900,FALSE)</f>
        <v>1916</v>
      </c>
      <c r="AB44" s="218">
        <f>HLOOKUP($B44,data04,data0211!AB$900,FALSE)</f>
        <v>13469638</v>
      </c>
      <c r="AC44" s="218">
        <f>HLOOKUP($B44,data04,data0211!AC$900,FALSE)</f>
        <v>7178097</v>
      </c>
      <c r="AD44" s="218">
        <f>HLOOKUP($B44,data04,data0211!AD$900,FALSE)</f>
        <v>6225475</v>
      </c>
      <c r="AE44" s="218">
        <f>HLOOKUP($B44,data04,data0211!AE$900,FALSE)</f>
        <v>0</v>
      </c>
      <c r="AF44" s="218">
        <f>HLOOKUP($B44,data04,data0211!AF$900,FALSE)</f>
        <v>61161</v>
      </c>
      <c r="AG44" s="218">
        <f>HLOOKUP($B44,data04,data0211!AG$900,FALSE)</f>
        <v>4905</v>
      </c>
      <c r="AH44" s="218">
        <f>HLOOKUP($B44,data04,data0211!AH$900,FALSE)</f>
        <v>74</v>
      </c>
      <c r="AI44" s="218">
        <f>HLOOKUP($B44,data04,data0211!AI$900,FALSE)</f>
        <v>0</v>
      </c>
      <c r="AJ44" s="218">
        <f>HLOOKUP($B44,data04,data0211!AJ$900,FALSE)</f>
        <v>74</v>
      </c>
      <c r="AK44" s="218">
        <f>HLOOKUP($B44,data04,data0211!AK$900,FALSE)</f>
        <v>88300</v>
      </c>
      <c r="AL44" s="218">
        <f>HLOOKUP($B44,data04,data0211!AL$900,FALSE)</f>
        <v>88300</v>
      </c>
      <c r="AM44" s="218">
        <f>HLOOKUP($B44,data04,data0211!AM$900,FALSE)</f>
        <v>0</v>
      </c>
      <c r="AN44" s="218">
        <f>HLOOKUP($B44,data04,data0211!AN$900,FALSE)</f>
        <v>159544</v>
      </c>
      <c r="AO44" s="218">
        <f>HLOOKUP($B44,data04,data0211!AO$900,FALSE)</f>
        <v>172536</v>
      </c>
      <c r="AP44" s="218">
        <f>HLOOKUP($B44,data04,data0211!AP$900,FALSE)</f>
        <v>172536</v>
      </c>
      <c r="AQ44" s="218">
        <f>HLOOKUP($B44,data04,data0211!AQ$900,FALSE)</f>
        <v>153245</v>
      </c>
      <c r="AR44" s="218">
        <f>HLOOKUP($B44,data04,data0211!AR$900,FALSE)</f>
        <v>446</v>
      </c>
      <c r="AS44" s="218">
        <f>HLOOKUP($B44,data04,data0211!AS$900,FALSE)</f>
        <v>255</v>
      </c>
      <c r="AT44" s="218">
        <f>HLOOKUP($B44,data04,data0211!AT$900,FALSE)</f>
        <v>191</v>
      </c>
      <c r="AU44" s="218">
        <f>HLOOKUP($B44,data04,data0211!AU$900,FALSE)</f>
        <v>211</v>
      </c>
      <c r="AV44" s="218">
        <f>HLOOKUP($B44,data04,data0211!AV$900,FALSE)</f>
        <v>0</v>
      </c>
      <c r="AW44" s="218">
        <f>HLOOKUP($B44,data04,data0211!AW$900,FALSE)</f>
        <v>237</v>
      </c>
      <c r="AX44" s="218">
        <f>HLOOKUP($B44,data04,data0211!AX$900,FALSE)</f>
        <v>0</v>
      </c>
      <c r="AY44" s="218">
        <f>HLOOKUP($B44,data04,data0211!AY$900,FALSE)</f>
        <v>5</v>
      </c>
      <c r="AZ44" s="218">
        <f>HLOOKUP($B44,data04,data0211!AZ$900,FALSE)</f>
        <v>3252</v>
      </c>
      <c r="BA44" s="218">
        <f>HLOOKUP($B44,data04,data0211!BA$900,FALSE)</f>
        <v>65</v>
      </c>
      <c r="BB44" s="218"/>
      <c r="BC44" s="218"/>
      <c r="BD44" s="218"/>
      <c r="BE44" s="218"/>
    </row>
    <row r="45" spans="1:57" s="214" customFormat="1" ht="15" customHeight="1" x14ac:dyDescent="0.2">
      <c r="A45" s="71" t="s">
        <v>249</v>
      </c>
      <c r="B45" s="71" t="s">
        <v>249</v>
      </c>
      <c r="C45" s="69">
        <v>2005</v>
      </c>
      <c r="D45" s="218">
        <f>HLOOKUP($B45,data05,data0211!D$900,FALSE)</f>
        <v>62387339.600000009</v>
      </c>
      <c r="E45" s="218">
        <f>HLOOKUP($B45,data05,data0211!E$900,FALSE)</f>
        <v>-11329394.530000001</v>
      </c>
      <c r="F45" s="218">
        <f>HLOOKUP($B45,data05,data0211!F$900,FALSE)</f>
        <v>0</v>
      </c>
      <c r="G45" s="218">
        <f>HLOOKUP($B45,data05,data0211!G$900,FALSE)</f>
        <v>11065762</v>
      </c>
      <c r="H45" s="218">
        <f>HLOOKUP($B45,data05,data0211!H$900,FALSE)</f>
        <v>6830242.9000000004</v>
      </c>
      <c r="I45" s="218">
        <f>HLOOKUP($B45,data05,data0211!I$900,FALSE)</f>
        <v>650513</v>
      </c>
      <c r="J45" s="218">
        <f>HLOOKUP($B45,data05,data0211!J$900,FALSE)</f>
        <v>35986</v>
      </c>
      <c r="K45" s="218">
        <f>HLOOKUP($B45,data05,data0211!K$900,FALSE)</f>
        <v>32594</v>
      </c>
      <c r="L45" s="218">
        <f>HLOOKUP($B45,data05,data0211!L$900,FALSE)</f>
        <v>3392</v>
      </c>
      <c r="M45" s="218">
        <f>HLOOKUP($B45,data05,data0211!M$900,FALSE)</f>
        <v>0</v>
      </c>
      <c r="N45" s="218">
        <f>HLOOKUP($B45,data05,data0211!N$900,FALSE)</f>
        <v>6635712</v>
      </c>
      <c r="O45" s="218">
        <f>HLOOKUP($B45,data05,data0211!O$900,FALSE)</f>
        <v>545615</v>
      </c>
      <c r="P45" s="218">
        <f>HLOOKUP($B45,data05,data0211!P$900,FALSE)</f>
        <v>931155703</v>
      </c>
      <c r="Q45" s="218">
        <f>HLOOKUP($B45,data05,data0211!Q$900,FALSE)</f>
        <v>267429851</v>
      </c>
      <c r="R45" s="218">
        <f>HLOOKUP($B45,data05,data0211!R$900,FALSE)</f>
        <v>656544525</v>
      </c>
      <c r="S45" s="218">
        <f>HLOOKUP($B45,data05,data0211!S$900,FALSE)</f>
        <v>0</v>
      </c>
      <c r="T45" s="218">
        <f>HLOOKUP($B45,data05,data0211!T$900,FALSE)</f>
        <v>6635712</v>
      </c>
      <c r="U45" s="218">
        <f>HLOOKUP($B45,data05,data0211!U$900,FALSE)</f>
        <v>545615</v>
      </c>
      <c r="V45" s="218">
        <f>HLOOKUP($B45,data05,data0211!V$900,FALSE)</f>
        <v>1461810</v>
      </c>
      <c r="W45" s="218">
        <f>HLOOKUP($B45,data05,data0211!W$900,FALSE)</f>
        <v>0</v>
      </c>
      <c r="X45" s="218">
        <f>HLOOKUP($B45,data05,data0211!X$900,FALSE)</f>
        <v>1439690</v>
      </c>
      <c r="Y45" s="218">
        <f>HLOOKUP($B45,data05,data0211!Y$900,FALSE)</f>
        <v>0</v>
      </c>
      <c r="Z45" s="218">
        <f>HLOOKUP($B45,data05,data0211!Z$900,FALSE)</f>
        <v>20301</v>
      </c>
      <c r="AA45" s="218">
        <f>HLOOKUP($B45,data05,data0211!AA$900,FALSE)</f>
        <v>1819</v>
      </c>
      <c r="AB45" s="218">
        <f>HLOOKUP($B45,data05,data0211!AB$900,FALSE)</f>
        <v>13237987.91</v>
      </c>
      <c r="AC45" s="218">
        <f>HLOOKUP($B45,data05,data0211!AC$900,FALSE)</f>
        <v>8139157</v>
      </c>
      <c r="AD45" s="218">
        <f>HLOOKUP($B45,data05,data0211!AD$900,FALSE)</f>
        <v>6819700</v>
      </c>
      <c r="AE45" s="218">
        <f>HLOOKUP($B45,data05,data0211!AE$900,FALSE)</f>
        <v>0</v>
      </c>
      <c r="AF45" s="218">
        <f>HLOOKUP($B45,data05,data0211!AF$900,FALSE)</f>
        <v>67426</v>
      </c>
      <c r="AG45" s="218">
        <f>HLOOKUP($B45,data05,data0211!AG$900,FALSE)</f>
        <v>5367</v>
      </c>
      <c r="AH45" s="218">
        <f>HLOOKUP($B45,data05,data0211!AH$900,FALSE)</f>
        <v>74</v>
      </c>
      <c r="AI45" s="218">
        <f>HLOOKUP($B45,data05,data0211!AI$900,FALSE)</f>
        <v>74</v>
      </c>
      <c r="AJ45" s="218">
        <f>HLOOKUP($B45,data05,data0211!AJ$900,FALSE)</f>
        <v>0</v>
      </c>
      <c r="AK45" s="218">
        <f>HLOOKUP($B45,data05,data0211!AK$900,FALSE)</f>
        <v>88300</v>
      </c>
      <c r="AL45" s="218">
        <f>HLOOKUP($B45,data05,data0211!AL$900,FALSE)</f>
        <v>88300</v>
      </c>
      <c r="AM45" s="218">
        <f>HLOOKUP($B45,data05,data0211!AM$900,FALSE)</f>
        <v>0</v>
      </c>
      <c r="AN45" s="218">
        <f>HLOOKUP($B45,data05,data0211!AN$900,FALSE)</f>
        <v>158578</v>
      </c>
      <c r="AO45" s="218">
        <f>HLOOKUP($B45,data05,data0211!AO$900,FALSE)</f>
        <v>192711</v>
      </c>
      <c r="AP45" s="218">
        <f>HLOOKUP($B45,data05,data0211!AP$900,FALSE)</f>
        <v>192711</v>
      </c>
      <c r="AQ45" s="218">
        <f>HLOOKUP($B45,data05,data0211!AQ$900,FALSE)</f>
        <v>158942</v>
      </c>
      <c r="AR45" s="218">
        <f>HLOOKUP($B45,data05,data0211!AR$900,FALSE)</f>
        <v>478</v>
      </c>
      <c r="AS45" s="218">
        <f>HLOOKUP($B45,data05,data0211!AS$900,FALSE)</f>
        <v>275</v>
      </c>
      <c r="AT45" s="218">
        <f>HLOOKUP($B45,data05,data0211!AT$900,FALSE)</f>
        <v>203</v>
      </c>
      <c r="AU45" s="218">
        <f>HLOOKUP($B45,data05,data0211!AU$900,FALSE)</f>
        <v>230</v>
      </c>
      <c r="AV45" s="218">
        <f>HLOOKUP($B45,data05,data0211!AV$900,FALSE)</f>
        <v>0</v>
      </c>
      <c r="AW45" s="218">
        <f>HLOOKUP($B45,data05,data0211!AW$900,FALSE)</f>
        <v>247</v>
      </c>
      <c r="AX45" s="218">
        <f>HLOOKUP($B45,data05,data0211!AX$900,FALSE)</f>
        <v>1</v>
      </c>
      <c r="AY45" s="218">
        <f>HLOOKUP($B45,data05,data0211!AY$900,FALSE)</f>
        <v>5</v>
      </c>
      <c r="AZ45" s="218">
        <f>HLOOKUP($B45,data05,data0211!AZ$900,FALSE)</f>
        <v>3315</v>
      </c>
      <c r="BA45" s="218">
        <f>HLOOKUP($B45,data05,data0211!BA$900,FALSE)</f>
        <v>74</v>
      </c>
      <c r="BB45" s="218"/>
      <c r="BC45" s="218"/>
      <c r="BD45" s="218"/>
      <c r="BE45" s="218"/>
    </row>
    <row r="46" spans="1:57" ht="15" customHeight="1" x14ac:dyDescent="0.2">
      <c r="A46" s="71" t="s">
        <v>249</v>
      </c>
      <c r="B46" s="71" t="s">
        <v>249</v>
      </c>
      <c r="C46" s="69">
        <v>2006</v>
      </c>
      <c r="D46" s="218">
        <f>HLOOKUP($B46,data06,data0211!D$900,FALSE)</f>
        <v>68515365.75999999</v>
      </c>
      <c r="E46" s="218">
        <f>HLOOKUP($B46,data06,data0211!E$900,FALSE)</f>
        <v>-13924168.34</v>
      </c>
      <c r="F46" s="218">
        <f>HLOOKUP($B46,data06,data0211!F$900,FALSE)</f>
        <v>0</v>
      </c>
      <c r="G46" s="218">
        <f>HLOOKUP($B46,data06,data0211!G$900,FALSE)</f>
        <v>5905835</v>
      </c>
      <c r="H46" s="218">
        <f>HLOOKUP($B46,data06,data0211!H$900,FALSE)</f>
        <v>6078311.7300000004</v>
      </c>
      <c r="I46" s="218">
        <f>HLOOKUP($B46,data06,data0211!I$900,FALSE)</f>
        <v>2529172</v>
      </c>
      <c r="J46" s="218">
        <f>HLOOKUP($B46,data06,data0211!J$900,FALSE)</f>
        <v>36569</v>
      </c>
      <c r="K46" s="218">
        <f>HLOOKUP($B46,data06,data0211!K$900,FALSE)</f>
        <v>33085</v>
      </c>
      <c r="L46" s="218">
        <f>HLOOKUP($B46,data06,data0211!L$900,FALSE)</f>
        <v>3484</v>
      </c>
      <c r="M46" s="218">
        <f>HLOOKUP($B46,data06,data0211!M$900,FALSE)</f>
        <v>0</v>
      </c>
      <c r="N46" s="218">
        <f>HLOOKUP($B46,data06,data0211!N$900,FALSE)</f>
        <v>9520</v>
      </c>
      <c r="O46" s="218">
        <f>HLOOKUP($B46,data06,data0211!O$900,FALSE)</f>
        <v>788</v>
      </c>
      <c r="P46" s="218">
        <f>HLOOKUP($B46,data06,data0211!P$900,FALSE)</f>
        <v>972703713</v>
      </c>
      <c r="Q46" s="218">
        <f>HLOOKUP($B46,data06,data0211!Q$900,FALSE)</f>
        <v>284501278</v>
      </c>
      <c r="R46" s="218">
        <f>HLOOKUP($B46,data06,data0211!R$900,FALSE)</f>
        <v>680671928</v>
      </c>
      <c r="S46" s="218">
        <f>HLOOKUP($B46,data06,data0211!S$900,FALSE)</f>
        <v>0</v>
      </c>
      <c r="T46" s="218">
        <f>HLOOKUP($B46,data06,data0211!T$900,FALSE)</f>
        <v>6975374</v>
      </c>
      <c r="U46" s="218">
        <f>HLOOKUP($B46,data06,data0211!U$900,FALSE)</f>
        <v>555133</v>
      </c>
      <c r="V46" s="218">
        <f>HLOOKUP($B46,data06,data0211!V$900,FALSE)</f>
        <v>1498852</v>
      </c>
      <c r="W46" s="218">
        <f>HLOOKUP($B46,data06,data0211!W$900,FALSE)</f>
        <v>0</v>
      </c>
      <c r="X46" s="218">
        <f>HLOOKUP($B46,data06,data0211!X$900,FALSE)</f>
        <v>1475703</v>
      </c>
      <c r="Y46" s="218">
        <f>HLOOKUP($B46,data06,data0211!Y$900,FALSE)</f>
        <v>0</v>
      </c>
      <c r="Z46" s="218">
        <f>HLOOKUP($B46,data06,data0211!Z$900,FALSE)</f>
        <v>21299</v>
      </c>
      <c r="AA46" s="218">
        <f>HLOOKUP($B46,data06,data0211!AA$900,FALSE)</f>
        <v>1850</v>
      </c>
      <c r="AB46" s="218">
        <f>HLOOKUP($B46,data06,data0211!AB$900,FALSE)</f>
        <v>14109270</v>
      </c>
      <c r="AC46" s="218">
        <f>HLOOKUP($B46,data06,data0211!AC$900,FALSE)</f>
        <v>7873873</v>
      </c>
      <c r="AD46" s="218">
        <f>HLOOKUP($B46,data06,data0211!AD$900,FALSE)</f>
        <v>6166194</v>
      </c>
      <c r="AE46" s="218">
        <f>HLOOKUP($B46,data06,data0211!AE$900,FALSE)</f>
        <v>0</v>
      </c>
      <c r="AF46" s="218">
        <f>HLOOKUP($B46,data06,data0211!AF$900,FALSE)</f>
        <v>60613</v>
      </c>
      <c r="AG46" s="218">
        <f>HLOOKUP($B46,data06,data0211!AG$900,FALSE)</f>
        <v>8590</v>
      </c>
      <c r="AH46" s="218">
        <f>HLOOKUP($B46,data06,data0211!AH$900,FALSE)</f>
        <v>74</v>
      </c>
      <c r="AI46" s="218">
        <f>HLOOKUP($B46,data06,data0211!AI$900,FALSE)</f>
        <v>74</v>
      </c>
      <c r="AJ46" s="218">
        <f>HLOOKUP($B46,data06,data0211!AJ$900,FALSE)</f>
        <v>0</v>
      </c>
      <c r="AK46" s="218">
        <f>HLOOKUP($B46,data06,data0211!AK$900,FALSE)</f>
        <v>92690</v>
      </c>
      <c r="AL46" s="218">
        <f>HLOOKUP($B46,data06,data0211!AL$900,FALSE)</f>
        <v>92690</v>
      </c>
      <c r="AM46" s="218">
        <f>HLOOKUP($B46,data06,data0211!AM$900,FALSE)</f>
        <v>0</v>
      </c>
      <c r="AN46" s="218">
        <f>HLOOKUP($B46,data06,data0211!AN$900,FALSE)</f>
        <v>160975</v>
      </c>
      <c r="AO46" s="218">
        <f>HLOOKUP($B46,data06,data0211!AO$900,FALSE)</f>
        <v>196464</v>
      </c>
      <c r="AP46" s="218">
        <f>HLOOKUP($B46,data06,data0211!AP$900,FALSE)</f>
        <v>196464</v>
      </c>
      <c r="AQ46" s="218">
        <f>HLOOKUP($B46,data06,data0211!AQ$900,FALSE)</f>
        <v>159268</v>
      </c>
      <c r="AR46" s="218">
        <f>HLOOKUP($B46,data06,data0211!AR$900,FALSE)</f>
        <v>491</v>
      </c>
      <c r="AS46" s="218">
        <f>HLOOKUP($B46,data06,data0211!AS$900,FALSE)</f>
        <v>277</v>
      </c>
      <c r="AT46" s="218">
        <f>HLOOKUP($B46,data06,data0211!AT$900,FALSE)</f>
        <v>214</v>
      </c>
      <c r="AU46" s="218">
        <f>HLOOKUP($B46,data06,data0211!AU$900,FALSE)</f>
        <v>236</v>
      </c>
      <c r="AV46" s="218">
        <f>HLOOKUP($B46,data06,data0211!AV$900,FALSE)</f>
        <v>0</v>
      </c>
      <c r="AW46" s="218">
        <f>HLOOKUP($B46,data06,data0211!AW$900,FALSE)</f>
        <v>256</v>
      </c>
      <c r="AX46" s="218">
        <f>HLOOKUP($B46,data06,data0211!AX$900,FALSE)</f>
        <v>1</v>
      </c>
      <c r="AY46" s="218">
        <f>HLOOKUP($B46,data06,data0211!AY$900,FALSE)</f>
        <v>4</v>
      </c>
      <c r="AZ46" s="218">
        <f>HLOOKUP($B46,data06,data0211!AZ$900,FALSE)</f>
        <v>3364</v>
      </c>
      <c r="BA46" s="218">
        <f>HLOOKUP($B46,data06,data0211!BA$900,FALSE)</f>
        <v>85</v>
      </c>
      <c r="BB46" s="218"/>
      <c r="BC46" s="218"/>
      <c r="BD46" s="218"/>
      <c r="BE46" s="218"/>
    </row>
    <row r="47" spans="1:57" ht="15" customHeight="1" x14ac:dyDescent="0.2">
      <c r="A47" s="71" t="s">
        <v>249</v>
      </c>
      <c r="B47" s="71" t="s">
        <v>249</v>
      </c>
      <c r="C47" s="69">
        <v>2007</v>
      </c>
      <c r="D47" s="218">
        <f>HLOOKUP($B47,data07,data0211!D$900,FALSE)</f>
        <v>75143731.829999998</v>
      </c>
      <c r="E47" s="218">
        <f>HLOOKUP($B47,data07,data0211!E$900,FALSE)</f>
        <v>-16725547.539999999</v>
      </c>
      <c r="F47" s="218">
        <f>HLOOKUP($B47,data07,data0211!F$900,FALSE)</f>
        <v>0</v>
      </c>
      <c r="G47" s="218">
        <f>HLOOKUP($B47,data07,data0211!G$900,FALSE)</f>
        <v>6684595</v>
      </c>
      <c r="H47" s="218">
        <f>HLOOKUP($B47,data07,data0211!H$900,FALSE)</f>
        <v>7436384.8600000003</v>
      </c>
      <c r="I47" s="218">
        <f>HLOOKUP($B47,data07,data0211!I$900,FALSE)</f>
        <v>975353</v>
      </c>
      <c r="J47" s="218">
        <f>HLOOKUP($B47,data07,data0211!J$900,FALSE)</f>
        <v>37108</v>
      </c>
      <c r="K47" s="218">
        <f>HLOOKUP($B47,data07,data0211!K$900,FALSE)</f>
        <v>33526</v>
      </c>
      <c r="L47" s="218">
        <f>HLOOKUP($B47,data07,data0211!L$900,FALSE)</f>
        <v>3582</v>
      </c>
      <c r="M47" s="218">
        <f>HLOOKUP($B47,data07,data0211!M$900,FALSE)</f>
        <v>0</v>
      </c>
      <c r="N47" s="218">
        <f>HLOOKUP($B47,data07,data0211!N$900,FALSE)</f>
        <v>9732</v>
      </c>
      <c r="O47" s="218">
        <f>HLOOKUP($B47,data07,data0211!O$900,FALSE)</f>
        <v>783</v>
      </c>
      <c r="P47" s="218">
        <f>HLOOKUP($B47,data07,data0211!P$900,FALSE)</f>
        <v>1048068374</v>
      </c>
      <c r="Q47" s="218">
        <f>HLOOKUP($B47,data07,data0211!Q$900,FALSE)</f>
        <v>298531289</v>
      </c>
      <c r="R47" s="218">
        <f>HLOOKUP($B47,data07,data0211!R$900,FALSE)</f>
        <v>741598484</v>
      </c>
      <c r="S47" s="218">
        <f>HLOOKUP($B47,data07,data0211!S$900,FALSE)</f>
        <v>0</v>
      </c>
      <c r="T47" s="218">
        <f>HLOOKUP($B47,data07,data0211!T$900,FALSE)</f>
        <v>7364256</v>
      </c>
      <c r="U47" s="218">
        <f>HLOOKUP($B47,data07,data0211!U$900,FALSE)</f>
        <v>574345</v>
      </c>
      <c r="V47" s="218">
        <f>HLOOKUP($B47,data07,data0211!V$900,FALSE)</f>
        <v>1540864</v>
      </c>
      <c r="W47" s="218">
        <f>HLOOKUP($B47,data07,data0211!W$900,FALSE)</f>
        <v>0</v>
      </c>
      <c r="X47" s="218">
        <f>HLOOKUP($B47,data07,data0211!X$900,FALSE)</f>
        <v>1517192</v>
      </c>
      <c r="Y47" s="218">
        <f>HLOOKUP($B47,data07,data0211!Y$900,FALSE)</f>
        <v>0</v>
      </c>
      <c r="Z47" s="218">
        <f>HLOOKUP($B47,data07,data0211!Z$900,FALSE)</f>
        <v>21758</v>
      </c>
      <c r="AA47" s="218">
        <f>HLOOKUP($B47,data07,data0211!AA$900,FALSE)</f>
        <v>1914</v>
      </c>
      <c r="AB47" s="218">
        <f>HLOOKUP($B47,data07,data0211!AB$900,FALSE)</f>
        <v>15414338</v>
      </c>
      <c r="AC47" s="218">
        <f>HLOOKUP($B47,data07,data0211!AC$900,FALSE)</f>
        <v>8609774</v>
      </c>
      <c r="AD47" s="218">
        <f>HLOOKUP($B47,data07,data0211!AD$900,FALSE)</f>
        <v>6733652</v>
      </c>
      <c r="AE47" s="218">
        <f>HLOOKUP($B47,data07,data0211!AE$900,FALSE)</f>
        <v>0</v>
      </c>
      <c r="AF47" s="218">
        <f>HLOOKUP($B47,data07,data0211!AF$900,FALSE)</f>
        <v>4658</v>
      </c>
      <c r="AG47" s="218">
        <f>HLOOKUP($B47,data07,data0211!AG$900,FALSE)</f>
        <v>66254</v>
      </c>
      <c r="AH47" s="218">
        <f>HLOOKUP($B47,data07,data0211!AH$900,FALSE)</f>
        <v>74</v>
      </c>
      <c r="AI47" s="218">
        <f>HLOOKUP($B47,data07,data0211!AI$900,FALSE)</f>
        <v>74</v>
      </c>
      <c r="AJ47" s="218">
        <f>HLOOKUP($B47,data07,data0211!AJ$900,FALSE)</f>
        <v>0</v>
      </c>
      <c r="AK47" s="218">
        <f>HLOOKUP($B47,data07,data0211!AK$900,FALSE)</f>
        <v>91487</v>
      </c>
      <c r="AL47" s="218">
        <f>HLOOKUP($B47,data07,data0211!AL$900,FALSE)</f>
        <v>91487</v>
      </c>
      <c r="AM47" s="218">
        <f>HLOOKUP($B47,data07,data0211!AM$900,FALSE)</f>
        <v>0</v>
      </c>
      <c r="AN47" s="218">
        <f>HLOOKUP($B47,data07,data0211!AN$900,FALSE)</f>
        <v>162924</v>
      </c>
      <c r="AO47" s="218">
        <f>HLOOKUP($B47,data07,data0211!AO$900,FALSE)</f>
        <v>191679</v>
      </c>
      <c r="AP47" s="218">
        <f>HLOOKUP($B47,data07,data0211!AP$900,FALSE)</f>
        <v>191679</v>
      </c>
      <c r="AQ47" s="218">
        <f>HLOOKUP($B47,data07,data0211!AQ$900,FALSE)</f>
        <v>164692</v>
      </c>
      <c r="AR47" s="218">
        <f>HLOOKUP($B47,data07,data0211!AR$900,FALSE)</f>
        <v>490</v>
      </c>
      <c r="AS47" s="218">
        <f>HLOOKUP($B47,data07,data0211!AS$900,FALSE)</f>
        <v>273</v>
      </c>
      <c r="AT47" s="218">
        <f>HLOOKUP($B47,data07,data0211!AT$900,FALSE)</f>
        <v>217</v>
      </c>
      <c r="AU47" s="218">
        <f>HLOOKUP($B47,data07,data0211!AU$900,FALSE)</f>
        <v>236</v>
      </c>
      <c r="AV47" s="218">
        <f>HLOOKUP($B47,data07,data0211!AV$900,FALSE)</f>
        <v>0</v>
      </c>
      <c r="AW47" s="218">
        <f>HLOOKUP($B47,data07,data0211!AW$900,FALSE)</f>
        <v>254</v>
      </c>
      <c r="AX47" s="218">
        <f>HLOOKUP($B47,data07,data0211!AX$900,FALSE)</f>
        <v>1</v>
      </c>
      <c r="AY47" s="218">
        <f>HLOOKUP($B47,data07,data0211!AY$900,FALSE)</f>
        <v>4</v>
      </c>
      <c r="AZ47" s="218">
        <f>HLOOKUP($B47,data07,data0211!AZ$900,FALSE)</f>
        <v>3436</v>
      </c>
      <c r="BA47" s="218">
        <f>HLOOKUP($B47,data07,data0211!BA$900,FALSE)</f>
        <v>73</v>
      </c>
      <c r="BB47" s="218"/>
      <c r="BC47" s="218"/>
      <c r="BD47" s="218"/>
      <c r="BE47" s="218"/>
    </row>
    <row r="48" spans="1:57" ht="15" customHeight="1" x14ac:dyDescent="0.2">
      <c r="A48" s="71" t="s">
        <v>249</v>
      </c>
      <c r="B48" s="71" t="s">
        <v>249</v>
      </c>
      <c r="C48" s="69">
        <v>2008</v>
      </c>
      <c r="D48" s="218">
        <f>HLOOKUP($B48,data08,data0211!D$900,FALSE)</f>
        <v>80765424.989999995</v>
      </c>
      <c r="E48" s="218">
        <f>HLOOKUP($B48,data08,data0211!E$900,FALSE)</f>
        <v>-19952642.949999999</v>
      </c>
      <c r="F48" s="218">
        <f>HLOOKUP($B48,data08,data0211!F$900,FALSE)</f>
        <v>0</v>
      </c>
      <c r="G48" s="218">
        <f>HLOOKUP($B48,data08,data0211!G$900,FALSE)</f>
        <v>5934691</v>
      </c>
      <c r="H48" s="218">
        <f>HLOOKUP($B48,data08,data0211!H$900,FALSE)</f>
        <v>7528624.5530000003</v>
      </c>
      <c r="I48" s="218">
        <f>HLOOKUP($B48,data08,data0211!I$900,FALSE)</f>
        <v>1232713</v>
      </c>
      <c r="J48" s="218">
        <f>HLOOKUP($B48,data08,data0211!J$900,FALSE)</f>
        <v>37473</v>
      </c>
      <c r="K48" s="218">
        <f>HLOOKUP($B48,data08,data0211!K$900,FALSE)</f>
        <v>33869</v>
      </c>
      <c r="L48" s="218">
        <f>HLOOKUP($B48,data08,data0211!L$900,FALSE)</f>
        <v>3604</v>
      </c>
      <c r="M48" s="218">
        <f>HLOOKUP($B48,data08,data0211!M$900,FALSE)</f>
        <v>0</v>
      </c>
      <c r="N48" s="218">
        <f>HLOOKUP($B48,data08,data0211!N$900,FALSE)</f>
        <v>9752</v>
      </c>
      <c r="O48" s="218">
        <f>HLOOKUP($B48,data08,data0211!O$900,FALSE)</f>
        <v>771</v>
      </c>
      <c r="P48" s="218">
        <f>HLOOKUP($B48,data08,data0211!P$900,FALSE)</f>
        <v>1019524613</v>
      </c>
      <c r="Q48" s="218">
        <f>HLOOKUP($B48,data08,data0211!Q$900,FALSE)</f>
        <v>291972257</v>
      </c>
      <c r="R48" s="218">
        <f>HLOOKUP($B48,data08,data0211!R$900,FALSE)</f>
        <v>719465778</v>
      </c>
      <c r="S48" s="218">
        <f>HLOOKUP($B48,data08,data0211!S$900,FALSE)</f>
        <v>0</v>
      </c>
      <c r="T48" s="218">
        <f>HLOOKUP($B48,data08,data0211!T$900,FALSE)</f>
        <v>7518632</v>
      </c>
      <c r="U48" s="218">
        <f>HLOOKUP($B48,data08,data0211!U$900,FALSE)</f>
        <v>567946</v>
      </c>
      <c r="V48" s="218">
        <f>HLOOKUP($B48,data08,data0211!V$900,FALSE)</f>
        <v>1499346</v>
      </c>
      <c r="W48" s="218">
        <f>HLOOKUP($B48,data08,data0211!W$900,FALSE)</f>
        <v>0</v>
      </c>
      <c r="X48" s="218">
        <f>HLOOKUP($B48,data08,data0211!X$900,FALSE)</f>
        <v>1475389</v>
      </c>
      <c r="Y48" s="218">
        <f>HLOOKUP($B48,data08,data0211!Y$900,FALSE)</f>
        <v>0</v>
      </c>
      <c r="Z48" s="218">
        <f>HLOOKUP($B48,data08,data0211!Z$900,FALSE)</f>
        <v>22064</v>
      </c>
      <c r="AA48" s="218">
        <f>HLOOKUP($B48,data08,data0211!AA$900,FALSE)</f>
        <v>1893</v>
      </c>
      <c r="AB48" s="218">
        <f>HLOOKUP($B48,data08,data0211!AB$900,FALSE)</f>
        <v>0</v>
      </c>
      <c r="AC48" s="218">
        <f>HLOOKUP($B48,data08,data0211!AC$900,FALSE)</f>
        <v>8530712</v>
      </c>
      <c r="AD48" s="218">
        <f>HLOOKUP($B48,data08,data0211!AD$900,FALSE)</f>
        <v>6707602</v>
      </c>
      <c r="AE48" s="218">
        <f>HLOOKUP($B48,data08,data0211!AE$900,FALSE)</f>
        <v>0</v>
      </c>
      <c r="AF48" s="218">
        <f>HLOOKUP($B48,data08,data0211!AF$900,FALSE)</f>
        <v>76197</v>
      </c>
      <c r="AG48" s="218">
        <f>HLOOKUP($B48,data08,data0211!AG$900,FALSE)</f>
        <v>7752</v>
      </c>
      <c r="AH48" s="218">
        <f>HLOOKUP($B48,data08,data0211!AH$900,FALSE)</f>
        <v>74</v>
      </c>
      <c r="AI48" s="218">
        <f>HLOOKUP($B48,data08,data0211!AI$900,FALSE)</f>
        <v>74</v>
      </c>
      <c r="AJ48" s="218">
        <f>HLOOKUP($B48,data08,data0211!AJ$900,FALSE)</f>
        <v>0</v>
      </c>
      <c r="AK48" s="218">
        <f>HLOOKUP($B48,data08,data0211!AK$900,FALSE)</f>
        <v>92317</v>
      </c>
      <c r="AL48" s="218">
        <f>HLOOKUP($B48,data08,data0211!AL$900,FALSE)</f>
        <v>92317</v>
      </c>
      <c r="AM48" s="218">
        <f>HLOOKUP($B48,data08,data0211!AM$900,FALSE)</f>
        <v>0</v>
      </c>
      <c r="AN48" s="218">
        <f>HLOOKUP($B48,data08,data0211!AN$900,FALSE)</f>
        <v>157904</v>
      </c>
      <c r="AO48" s="218">
        <f>HLOOKUP($B48,data08,data0211!AO$900,FALSE)</f>
        <v>182439</v>
      </c>
      <c r="AP48" s="218">
        <f>HLOOKUP($B48,data08,data0211!AP$900,FALSE)</f>
        <v>182439</v>
      </c>
      <c r="AQ48" s="218">
        <f>HLOOKUP($B48,data08,data0211!AQ$900,FALSE)</f>
        <v>156316</v>
      </c>
      <c r="AR48" s="218">
        <f>HLOOKUP($B48,data08,data0211!AR$900,FALSE)</f>
        <v>486</v>
      </c>
      <c r="AS48" s="218">
        <f>HLOOKUP($B48,data08,data0211!AS$900,FALSE)</f>
        <v>265</v>
      </c>
      <c r="AT48" s="218">
        <f>HLOOKUP($B48,data08,data0211!AT$900,FALSE)</f>
        <v>221</v>
      </c>
      <c r="AU48" s="218">
        <f>HLOOKUP($B48,data08,data0211!AU$900,FALSE)</f>
        <v>228</v>
      </c>
      <c r="AV48" s="218">
        <f>HLOOKUP($B48,data08,data0211!AV$900,FALSE)</f>
        <v>0</v>
      </c>
      <c r="AW48" s="218">
        <f>HLOOKUP($B48,data08,data0211!AW$900,FALSE)</f>
        <v>258</v>
      </c>
      <c r="AX48" s="218">
        <f>HLOOKUP($B48,data08,data0211!AX$900,FALSE)</f>
        <v>1</v>
      </c>
      <c r="AY48" s="218">
        <f>HLOOKUP($B48,data08,data0211!AY$900,FALSE)</f>
        <v>0</v>
      </c>
      <c r="AZ48" s="218">
        <f>HLOOKUP($B48,data08,data0211!AZ$900,FALSE)</f>
        <v>3514</v>
      </c>
      <c r="BA48" s="218">
        <f>HLOOKUP($B48,data08,data0211!BA$900,FALSE)</f>
        <v>74</v>
      </c>
      <c r="BB48" s="218"/>
      <c r="BC48" s="218"/>
      <c r="BD48" s="218"/>
      <c r="BE48" s="218"/>
    </row>
    <row r="49" spans="1:57" ht="15" customHeight="1" x14ac:dyDescent="0.2">
      <c r="A49" s="71" t="s">
        <v>249</v>
      </c>
      <c r="B49" s="71" t="s">
        <v>249</v>
      </c>
      <c r="C49" s="69">
        <v>2009</v>
      </c>
      <c r="D49" s="218">
        <f>HLOOKUP($B49,data09,data0211!D$900,FALSE)</f>
        <v>86540522.419999987</v>
      </c>
      <c r="E49" s="218">
        <f>HLOOKUP($B49,data09,data0211!E$900,FALSE)</f>
        <v>-23274722.41</v>
      </c>
      <c r="F49" s="218">
        <f>HLOOKUP($B49,data09,data0211!F$900,FALSE)</f>
        <v>0</v>
      </c>
      <c r="G49" s="218">
        <f>HLOOKUP($B49,data09,data0211!G$900,FALSE)</f>
        <v>5760419</v>
      </c>
      <c r="H49" s="218">
        <f>HLOOKUP($B49,data09,data0211!H$900,FALSE)</f>
        <v>7448485.8500000006</v>
      </c>
      <c r="I49" s="218">
        <f>HLOOKUP($B49,data09,data0211!I$900,FALSE)</f>
        <v>887911</v>
      </c>
      <c r="J49" s="218">
        <f>HLOOKUP($B49,data09,data0211!J$900,FALSE)</f>
        <v>37668</v>
      </c>
      <c r="K49" s="218">
        <f>HLOOKUP($B49,data09,data0211!K$900,FALSE)</f>
        <v>34089</v>
      </c>
      <c r="L49" s="218">
        <f>HLOOKUP($B49,data09,data0211!L$900,FALSE)</f>
        <v>3134</v>
      </c>
      <c r="M49" s="218">
        <f>HLOOKUP($B49,data09,data0211!M$900,FALSE)</f>
        <v>445</v>
      </c>
      <c r="N49" s="218">
        <f>HLOOKUP($B49,data09,data0211!N$900,FALSE)</f>
        <v>9952</v>
      </c>
      <c r="O49" s="218">
        <f>HLOOKUP($B49,data09,data0211!O$900,FALSE)</f>
        <v>716</v>
      </c>
      <c r="P49" s="218">
        <f>HLOOKUP($B49,data09,data0211!P$900,FALSE)</f>
        <v>954349490</v>
      </c>
      <c r="Q49" s="218">
        <f>HLOOKUP($B49,data09,data0211!Q$900,FALSE)</f>
        <v>289270611</v>
      </c>
      <c r="R49" s="218">
        <f>HLOOKUP($B49,data09,data0211!R$900,FALSE)</f>
        <v>655288322</v>
      </c>
      <c r="S49" s="218">
        <f>HLOOKUP($B49,data09,data0211!S$900,FALSE)</f>
        <v>1617777</v>
      </c>
      <c r="T49" s="218">
        <f>HLOOKUP($B49,data09,data0211!T$900,FALSE)</f>
        <v>7623876</v>
      </c>
      <c r="U49" s="218">
        <f>HLOOKUP($B49,data09,data0211!U$900,FALSE)</f>
        <v>548904</v>
      </c>
      <c r="V49" s="218">
        <f>HLOOKUP($B49,data09,data0211!V$900,FALSE)</f>
        <v>1394970</v>
      </c>
      <c r="W49" s="218">
        <f>HLOOKUP($B49,data09,data0211!W$900,FALSE)</f>
        <v>0</v>
      </c>
      <c r="X49" s="218">
        <f>HLOOKUP($B49,data09,data0211!X$900,FALSE)</f>
        <v>1370760</v>
      </c>
      <c r="Y49" s="218">
        <f>HLOOKUP($B49,data09,data0211!Y$900,FALSE)</f>
        <v>0</v>
      </c>
      <c r="Z49" s="218">
        <f>HLOOKUP($B49,data09,data0211!Z$900,FALSE)</f>
        <v>22380</v>
      </c>
      <c r="AA49" s="218">
        <f>HLOOKUP($B49,data09,data0211!AA$900,FALSE)</f>
        <v>1830</v>
      </c>
      <c r="AB49" s="218">
        <f>HLOOKUP($B49,data09,data0211!AB$900,FALSE)</f>
        <v>14979894</v>
      </c>
      <c r="AC49" s="218">
        <f>HLOOKUP($B49,data09,data0211!AC$900,FALSE)</f>
        <v>8301363</v>
      </c>
      <c r="AD49" s="218">
        <f>HLOOKUP($B49,data09,data0211!AD$900,FALSE)</f>
        <v>6462519</v>
      </c>
      <c r="AE49" s="218">
        <f>HLOOKUP($B49,data09,data0211!AE$900,FALSE)</f>
        <v>0</v>
      </c>
      <c r="AF49" s="218">
        <f>HLOOKUP($B49,data09,data0211!AF$900,FALSE)</f>
        <v>113932</v>
      </c>
      <c r="AG49" s="218">
        <f>HLOOKUP($B49,data09,data0211!AG$900,FALSE)</f>
        <v>20653</v>
      </c>
      <c r="AH49" s="218">
        <f>HLOOKUP($B49,data09,data0211!AH$900,FALSE)</f>
        <v>74</v>
      </c>
      <c r="AI49" s="218">
        <f>HLOOKUP($B49,data09,data0211!AI$900,FALSE)</f>
        <v>74</v>
      </c>
      <c r="AJ49" s="218">
        <f>HLOOKUP($B49,data09,data0211!AJ$900,FALSE)</f>
        <v>0</v>
      </c>
      <c r="AK49" s="218">
        <f>HLOOKUP($B49,data09,data0211!AK$900,FALSE)</f>
        <v>93399</v>
      </c>
      <c r="AL49" s="218">
        <f>HLOOKUP($B49,data09,data0211!AL$900,FALSE)</f>
        <v>93399</v>
      </c>
      <c r="AM49" s="218">
        <f>HLOOKUP($B49,data09,data0211!AM$900,FALSE)</f>
        <v>0</v>
      </c>
      <c r="AN49" s="218">
        <f>HLOOKUP($B49,data09,data0211!AN$900,FALSE)</f>
        <v>152415</v>
      </c>
      <c r="AO49" s="218">
        <f>HLOOKUP($B49,data09,data0211!AO$900,FALSE)</f>
        <v>180423</v>
      </c>
      <c r="AP49" s="218">
        <f>HLOOKUP($B49,data09,data0211!AP$900,FALSE)</f>
        <v>180423</v>
      </c>
      <c r="AQ49" s="218">
        <f>HLOOKUP($B49,data09,data0211!AQ$900,FALSE)</f>
        <v>146901</v>
      </c>
      <c r="AR49" s="218">
        <f>HLOOKUP($B49,data09,data0211!AR$900,FALSE)</f>
        <v>541</v>
      </c>
      <c r="AS49" s="218">
        <f>HLOOKUP($B49,data09,data0211!AS$900,FALSE)</f>
        <v>266</v>
      </c>
      <c r="AT49" s="218">
        <f>HLOOKUP($B49,data09,data0211!AT$900,FALSE)</f>
        <v>275</v>
      </c>
      <c r="AU49" s="218">
        <f>HLOOKUP($B49,data09,data0211!AU$900,FALSE)</f>
        <v>230</v>
      </c>
      <c r="AV49" s="218">
        <f>HLOOKUP($B49,data09,data0211!AV$900,FALSE)</f>
        <v>0</v>
      </c>
      <c r="AW49" s="218">
        <f>HLOOKUP($B49,data09,data0211!AW$900,FALSE)</f>
        <v>311</v>
      </c>
      <c r="AX49" s="218">
        <f>HLOOKUP($B49,data09,data0211!AX$900,FALSE)</f>
        <v>1</v>
      </c>
      <c r="AY49" s="218">
        <f>HLOOKUP($B49,data09,data0211!AY$900,FALSE)</f>
        <v>0</v>
      </c>
      <c r="AZ49" s="218">
        <f>HLOOKUP($B49,data09,data0211!AZ$900,FALSE)</f>
        <v>3708</v>
      </c>
      <c r="BA49" s="218">
        <f>HLOOKUP($B49,data09,data0211!BA$900,FALSE)</f>
        <v>72</v>
      </c>
      <c r="BB49" s="218"/>
      <c r="BC49" s="218"/>
      <c r="BD49" s="218"/>
      <c r="BE49" s="218"/>
    </row>
    <row r="50" spans="1:57" ht="15" customHeight="1" x14ac:dyDescent="0.2">
      <c r="A50" s="71" t="s">
        <v>249</v>
      </c>
      <c r="B50" s="71" t="s">
        <v>249</v>
      </c>
      <c r="C50" s="69">
        <v>2010</v>
      </c>
      <c r="D50" s="218">
        <f>HLOOKUP($B50,data10,data0211!D$900,FALSE)</f>
        <v>92199627.690000013</v>
      </c>
      <c r="E50" s="218">
        <f>HLOOKUP($B50,data10,data0211!E$900,FALSE)</f>
        <v>-26709018.66</v>
      </c>
      <c r="F50" s="218">
        <f>HLOOKUP($B50,data10,data0211!F$900,FALSE)</f>
        <v>0</v>
      </c>
      <c r="G50" s="218">
        <f>HLOOKUP($B50,data10,data0211!G$900,FALSE)</f>
        <v>5760419</v>
      </c>
      <c r="H50" s="218">
        <f>HLOOKUP($B50,data10,data0211!H$900,FALSE)</f>
        <v>7272121.71</v>
      </c>
      <c r="I50" s="218">
        <f>HLOOKUP($B50,data10,data0211!I$900,FALSE)</f>
        <v>1606928</v>
      </c>
      <c r="J50" s="218">
        <f>HLOOKUP($B50,data10,data0211!J$900,FALSE)</f>
        <v>37654</v>
      </c>
      <c r="K50" s="218">
        <f>HLOOKUP($B50,data10,data0211!K$900,FALSE)</f>
        <v>34495</v>
      </c>
      <c r="L50" s="218">
        <f>HLOOKUP($B50,data10,data0211!L$900,FALSE)</f>
        <v>3159</v>
      </c>
      <c r="M50" s="218">
        <f>HLOOKUP($B50,data10,data0211!M$900,FALSE)</f>
        <v>0</v>
      </c>
      <c r="N50" s="218">
        <f>HLOOKUP($B50,data10,data0211!N$900,FALSE)</f>
        <v>0</v>
      </c>
      <c r="O50" s="218">
        <f>HLOOKUP($B50,data10,data0211!O$900,FALSE)</f>
        <v>0</v>
      </c>
      <c r="P50" s="218">
        <f>HLOOKUP($B50,data10,data0211!P$900,FALSE)</f>
        <v>911212372</v>
      </c>
      <c r="Q50" s="218">
        <f>HLOOKUP($B50,data10,data0211!Q$900,FALSE)</f>
        <v>289840430</v>
      </c>
      <c r="R50" s="218">
        <f>HLOOKUP($B50,data10,data0211!R$900,FALSE)</f>
        <v>621371942</v>
      </c>
      <c r="S50" s="218">
        <f>HLOOKUP($B50,data10,data0211!S$900,FALSE)</f>
        <v>0</v>
      </c>
      <c r="T50" s="218">
        <f>HLOOKUP($B50,data10,data0211!T$900,FALSE)</f>
        <v>0</v>
      </c>
      <c r="U50" s="218">
        <f>HLOOKUP($B50,data10,data0211!U$900,FALSE)</f>
        <v>0</v>
      </c>
      <c r="V50" s="218">
        <f>HLOOKUP($B50,data10,data0211!V$900,FALSE)</f>
        <v>1326294</v>
      </c>
      <c r="W50" s="218">
        <f>HLOOKUP($B50,data10,data0211!W$900,FALSE)</f>
        <v>0</v>
      </c>
      <c r="X50" s="218">
        <f>HLOOKUP($B50,data10,data0211!X$900,FALSE)</f>
        <v>1326294</v>
      </c>
      <c r="Y50" s="218">
        <f>HLOOKUP($B50,data10,data0211!Y$900,FALSE)</f>
        <v>0</v>
      </c>
      <c r="Z50" s="218">
        <f>HLOOKUP($B50,data10,data0211!Z$900,FALSE)</f>
        <v>0</v>
      </c>
      <c r="AA50" s="218">
        <f>HLOOKUP($B50,data10,data0211!AA$900,FALSE)</f>
        <v>0</v>
      </c>
      <c r="AB50" s="218">
        <f>HLOOKUP($B50,data10,data0211!AB$900,FALSE)</f>
        <v>15017436.58</v>
      </c>
      <c r="AC50" s="218">
        <f>HLOOKUP($B50,data10,data0211!AC$900,FALSE)</f>
        <v>8635912.8499999996</v>
      </c>
      <c r="AD50" s="218">
        <f>HLOOKUP($B50,data10,data0211!AD$900,FALSE)</f>
        <v>6381523.7299999995</v>
      </c>
      <c r="AE50" s="218">
        <f>HLOOKUP($B50,data10,data0211!AE$900,FALSE)</f>
        <v>0</v>
      </c>
      <c r="AF50" s="218">
        <f>HLOOKUP($B50,data10,data0211!AF$900,FALSE)</f>
        <v>0</v>
      </c>
      <c r="AG50" s="218">
        <f>HLOOKUP($B50,data10,data0211!AG$900,FALSE)</f>
        <v>0</v>
      </c>
      <c r="AH50" s="218">
        <f>HLOOKUP($B50,data10,data0211!AH$900,FALSE)</f>
        <v>0</v>
      </c>
      <c r="AI50" s="218">
        <f>HLOOKUP($B50,data10,data0211!AI$900,FALSE)</f>
        <v>0</v>
      </c>
      <c r="AJ50" s="218">
        <f>HLOOKUP($B50,data10,data0211!AJ$900,FALSE)</f>
        <v>0</v>
      </c>
      <c r="AK50" s="218">
        <f>HLOOKUP($B50,data10,data0211!AK$900,FALSE)</f>
        <v>94493</v>
      </c>
      <c r="AL50" s="218">
        <f>HLOOKUP($B50,data10,data0211!AL$900,FALSE)</f>
        <v>94493</v>
      </c>
      <c r="AM50" s="218">
        <f>HLOOKUP($B50,data10,data0211!AM$900,FALSE)</f>
        <v>0</v>
      </c>
      <c r="AN50" s="218">
        <f>HLOOKUP($B50,data10,data0211!AN$900,FALSE)</f>
        <v>152255</v>
      </c>
      <c r="AO50" s="218">
        <f>HLOOKUP($B50,data10,data0211!AO$900,FALSE)</f>
        <v>189600</v>
      </c>
      <c r="AP50" s="218">
        <f>HLOOKUP($B50,data10,data0211!AP$900,FALSE)</f>
        <v>189600</v>
      </c>
      <c r="AQ50" s="218">
        <f>HLOOKUP($B50,data10,data0211!AQ$900,FALSE)</f>
        <v>152836</v>
      </c>
      <c r="AR50" s="218">
        <f>HLOOKUP($B50,data10,data0211!AR$900,FALSE)</f>
        <v>508</v>
      </c>
      <c r="AS50" s="218">
        <f>HLOOKUP($B50,data10,data0211!AS$900,FALSE)</f>
        <v>266</v>
      </c>
      <c r="AT50" s="218">
        <f>HLOOKUP($B50,data10,data0211!AT$900,FALSE)</f>
        <v>242</v>
      </c>
      <c r="AU50" s="218">
        <f>HLOOKUP($B50,data10,data0211!AU$900,FALSE)</f>
        <v>230</v>
      </c>
      <c r="AV50" s="218">
        <f>HLOOKUP($B50,data10,data0211!AV$900,FALSE)</f>
        <v>0</v>
      </c>
      <c r="AW50" s="218">
        <f>HLOOKUP($B50,data10,data0211!AW$900,FALSE)</f>
        <v>278</v>
      </c>
      <c r="AX50" s="218">
        <f>HLOOKUP($B50,data10,data0211!AX$900,FALSE)</f>
        <v>1</v>
      </c>
      <c r="AY50" s="218">
        <f>HLOOKUP($B50,data10,data0211!AY$900,FALSE)</f>
        <v>0</v>
      </c>
      <c r="AZ50" s="218">
        <f>HLOOKUP($B50,data10,data0211!AZ$900,FALSE)</f>
        <v>3340</v>
      </c>
      <c r="BA50" s="218">
        <f>HLOOKUP($B50,data10,data0211!BA$900,FALSE)</f>
        <v>70</v>
      </c>
      <c r="BB50" s="218"/>
      <c r="BC50" s="218"/>
      <c r="BD50" s="218"/>
      <c r="BE50" s="218"/>
    </row>
    <row r="51" spans="1:57" ht="15" customHeight="1" x14ac:dyDescent="0.2">
      <c r="A51" s="71" t="s">
        <v>249</v>
      </c>
      <c r="B51" s="71" t="s">
        <v>249</v>
      </c>
      <c r="C51" s="69">
        <v>2011</v>
      </c>
      <c r="D51" s="218">
        <f>HLOOKUP($B51,data11,data0211!D$900,FALSE)</f>
        <v>96442334.849999994</v>
      </c>
      <c r="E51" s="218">
        <f>HLOOKUP($B51,data11,data0211!E$900,FALSE)</f>
        <v>-30219185.079999998</v>
      </c>
      <c r="F51" s="218">
        <f>HLOOKUP($B51,data11,data0211!F$900,FALSE)</f>
        <v>0</v>
      </c>
      <c r="G51" s="218">
        <f>HLOOKUP($B51,data11,data0211!G$900,FALSE)</f>
        <v>4877144</v>
      </c>
      <c r="H51" s="218">
        <f>HLOOKUP($B51,data11,data0211!H$900,FALSE)</f>
        <v>6704261.8000000007</v>
      </c>
      <c r="I51" s="218">
        <f>HLOOKUP($B51,data11,data0211!I$900,FALSE)</f>
        <v>770034</v>
      </c>
      <c r="J51" s="218">
        <f>HLOOKUP($B51,data11,data0211!J$900,FALSE)</f>
        <v>37967</v>
      </c>
      <c r="K51" s="218">
        <f>HLOOKUP($B51,data11,data0211!K$900,FALSE)</f>
        <v>34791</v>
      </c>
      <c r="L51" s="218">
        <f>HLOOKUP($B51,data11,data0211!L$900,FALSE)</f>
        <v>3170</v>
      </c>
      <c r="M51" s="218">
        <f>HLOOKUP($B51,data11,data0211!M$900,FALSE)</f>
        <v>6</v>
      </c>
      <c r="N51" s="218">
        <f>HLOOKUP($B51,data11,data0211!N$900,FALSE)</f>
        <v>0</v>
      </c>
      <c r="O51" s="218">
        <f>HLOOKUP($B51,data11,data0211!O$900,FALSE)</f>
        <v>0</v>
      </c>
      <c r="P51" s="218">
        <f>HLOOKUP($B51,data11,data0211!P$900,FALSE)</f>
        <v>909897725.10000002</v>
      </c>
      <c r="Q51" s="218">
        <f>HLOOKUP($B51,data11,data0211!Q$900,FALSE)</f>
        <v>291380972</v>
      </c>
      <c r="R51" s="218">
        <f>HLOOKUP($B51,data11,data0211!R$900,FALSE)</f>
        <v>529252640</v>
      </c>
      <c r="S51" s="218">
        <f>HLOOKUP($B51,data11,data0211!S$900,FALSE)</f>
        <v>89264113.099999994</v>
      </c>
      <c r="T51" s="218">
        <f>HLOOKUP($B51,data11,data0211!T$900,FALSE)</f>
        <v>0</v>
      </c>
      <c r="U51" s="218">
        <f>HLOOKUP($B51,data11,data0211!U$900,FALSE)</f>
        <v>0</v>
      </c>
      <c r="V51" s="218">
        <f>HLOOKUP($B51,data11,data0211!V$900,FALSE)</f>
        <v>1501091</v>
      </c>
      <c r="W51" s="218">
        <f>HLOOKUP($B51,data11,data0211!W$900,FALSE)</f>
        <v>0</v>
      </c>
      <c r="X51" s="218">
        <f>HLOOKUP($B51,data11,data0211!X$900,FALSE)</f>
        <v>1156162</v>
      </c>
      <c r="Y51" s="218">
        <f>HLOOKUP($B51,data11,data0211!Y$900,FALSE)</f>
        <v>344929</v>
      </c>
      <c r="Z51" s="218">
        <f>HLOOKUP($B51,data11,data0211!Z$900,FALSE)</f>
        <v>0</v>
      </c>
      <c r="AA51" s="218">
        <f>HLOOKUP($B51,data11,data0211!AA$900,FALSE)</f>
        <v>0</v>
      </c>
      <c r="AB51" s="218">
        <f>HLOOKUP($B51,data11,data0211!AB$900,FALSE)</f>
        <v>15306098.030000001</v>
      </c>
      <c r="AC51" s="218">
        <f>HLOOKUP($B51,data11,data0211!AC$900,FALSE)</f>
        <v>8726464.7200000007</v>
      </c>
      <c r="AD51" s="218">
        <f>HLOOKUP($B51,data11,data0211!AD$900,FALSE)</f>
        <v>5834625.0099999998</v>
      </c>
      <c r="AE51" s="218">
        <f>HLOOKUP($B51,data11,data0211!AE$900,FALSE)</f>
        <v>745008.3</v>
      </c>
      <c r="AF51" s="218">
        <f>HLOOKUP($B51,data11,data0211!AF$900,FALSE)</f>
        <v>0</v>
      </c>
      <c r="AG51" s="218">
        <f>HLOOKUP($B51,data11,data0211!AG$900,FALSE)</f>
        <v>0</v>
      </c>
      <c r="AH51" s="218">
        <f>HLOOKUP($B51,data11,data0211!AH$900,FALSE)</f>
        <v>74</v>
      </c>
      <c r="AI51" s="218">
        <f>HLOOKUP($B51,data11,data0211!AI$900,FALSE)</f>
        <v>74</v>
      </c>
      <c r="AJ51" s="218">
        <f>HLOOKUP($B51,data11,data0211!AJ$900,FALSE)</f>
        <v>0</v>
      </c>
      <c r="AK51" s="218">
        <f>HLOOKUP($B51,data11,data0211!AK$900,FALSE)</f>
        <v>95960</v>
      </c>
      <c r="AL51" s="218">
        <f>HLOOKUP($B51,data11,data0211!AL$900,FALSE)</f>
        <v>95960</v>
      </c>
      <c r="AM51" s="218">
        <f>HLOOKUP($B51,data11,data0211!AM$900,FALSE)</f>
        <v>0</v>
      </c>
      <c r="AN51" s="218">
        <f>HLOOKUP($B51,data11,data0211!AN$900,FALSE)</f>
        <v>150179</v>
      </c>
      <c r="AO51" s="218">
        <f>HLOOKUP($B51,data11,data0211!AO$900,FALSE)</f>
        <v>192538</v>
      </c>
      <c r="AP51" s="218">
        <f>HLOOKUP($B51,data11,data0211!AP$900,FALSE)</f>
        <v>192538</v>
      </c>
      <c r="AQ51" s="218">
        <f>HLOOKUP($B51,data11,data0211!AQ$900,FALSE)</f>
        <v>153392</v>
      </c>
      <c r="AR51" s="218">
        <f>HLOOKUP($B51,data11,data0211!AR$900,FALSE)</f>
        <v>649</v>
      </c>
      <c r="AS51" s="218">
        <f>HLOOKUP($B51,data11,data0211!AS$900,FALSE)</f>
        <v>389</v>
      </c>
      <c r="AT51" s="218">
        <f>HLOOKUP($B51,data11,data0211!AT$900,FALSE)</f>
        <v>260</v>
      </c>
      <c r="AU51" s="218">
        <f>HLOOKUP($B51,data11,data0211!AU$900,FALSE)</f>
        <v>364</v>
      </c>
      <c r="AV51" s="218">
        <f>HLOOKUP($B51,data11,data0211!AV$900,FALSE)</f>
        <v>0</v>
      </c>
      <c r="AW51" s="218">
        <f>HLOOKUP($B51,data11,data0211!AW$900,FALSE)</f>
        <v>285</v>
      </c>
      <c r="AX51" s="218">
        <f>HLOOKUP($B51,data11,data0211!AX$900,FALSE)</f>
        <v>2</v>
      </c>
      <c r="AY51" s="218">
        <f>HLOOKUP($B51,data11,data0211!AY$900,FALSE)</f>
        <v>0</v>
      </c>
      <c r="AZ51" s="218">
        <f>HLOOKUP($B51,data11,data0211!AZ$900,FALSE)</f>
        <v>3234</v>
      </c>
      <c r="BA51" s="218">
        <f>HLOOKUP($B51,data11,data0211!BA$900,FALSE)</f>
        <v>70</v>
      </c>
      <c r="BB51" s="218"/>
      <c r="BC51" s="218"/>
      <c r="BD51" s="218"/>
      <c r="BE51" s="218"/>
    </row>
    <row r="52" spans="1:57" ht="15" customHeight="1" x14ac:dyDescent="0.2">
      <c r="A52" s="71" t="s">
        <v>250</v>
      </c>
      <c r="B52" s="71" t="s">
        <v>250</v>
      </c>
      <c r="C52" s="69">
        <v>2002</v>
      </c>
      <c r="D52" s="218">
        <f>HLOOKUP($B52,data02,data0211!D$900,FALSE)</f>
        <v>153439440.56000003</v>
      </c>
      <c r="E52" s="218">
        <f>HLOOKUP($B52,data02,data0211!E$900,FALSE)</f>
        <v>-74822444.640000001</v>
      </c>
      <c r="F52" s="218">
        <f>HLOOKUP($B52,data02,data0211!F$900,FALSE)</f>
        <v>5195739.28</v>
      </c>
      <c r="G52" s="218">
        <f>HLOOKUP($B52,data02,data0211!G$900,FALSE)</f>
        <v>4257060.33</v>
      </c>
      <c r="H52" s="218">
        <f>HLOOKUP($B52,data02,data0211!H$900,FALSE)</f>
        <v>9010484.3100000005</v>
      </c>
      <c r="I52" s="218">
        <f>HLOOKUP($B52,data02,data0211!I$900,FALSE)</f>
        <v>1288000</v>
      </c>
      <c r="J52" s="218">
        <f>HLOOKUP($B52,data02,data0211!J$900,FALSE)</f>
        <v>55423</v>
      </c>
      <c r="K52" s="218">
        <f>HLOOKUP($B52,data02,data0211!K$900,FALSE)</f>
        <v>50113</v>
      </c>
      <c r="L52" s="218">
        <f>HLOOKUP($B52,data02,data0211!L$900,FALSE)</f>
        <v>5310</v>
      </c>
      <c r="M52" s="218">
        <f>HLOOKUP($B52,data02,data0211!M$900,FALSE)</f>
        <v>0</v>
      </c>
      <c r="N52" s="218">
        <f>HLOOKUP($B52,data02,data0211!N$900,FALSE)</f>
        <v>13568</v>
      </c>
      <c r="O52" s="218">
        <f>HLOOKUP($B52,data02,data0211!O$900,FALSE)</f>
        <v>0</v>
      </c>
      <c r="P52" s="218">
        <f>HLOOKUP($B52,data02,data0211!P$900,FALSE)</f>
        <v>1648001699</v>
      </c>
      <c r="Q52" s="218">
        <f>HLOOKUP($B52,data02,data0211!Q$900,FALSE)</f>
        <v>534809584</v>
      </c>
      <c r="R52" s="218">
        <f>HLOOKUP($B52,data02,data0211!R$900,FALSE)</f>
        <v>1105048243</v>
      </c>
      <c r="S52" s="218">
        <f>HLOOKUP($B52,data02,data0211!S$900,FALSE)</f>
        <v>0</v>
      </c>
      <c r="T52" s="218">
        <f>HLOOKUP($B52,data02,data0211!T$900,FALSE)</f>
        <v>8143872</v>
      </c>
      <c r="U52" s="218">
        <f>HLOOKUP($B52,data02,data0211!U$900,FALSE)</f>
        <v>0</v>
      </c>
      <c r="V52" s="218">
        <f>HLOOKUP($B52,data02,data0211!V$900,FALSE)</f>
        <v>2383672</v>
      </c>
      <c r="W52" s="218">
        <f>HLOOKUP($B52,data02,data0211!W$900,FALSE)</f>
        <v>0</v>
      </c>
      <c r="X52" s="218">
        <f>HLOOKUP($B52,data02,data0211!X$900,FALSE)</f>
        <v>2359707</v>
      </c>
      <c r="Y52" s="218">
        <f>HLOOKUP($B52,data02,data0211!Y$900,FALSE)</f>
        <v>0</v>
      </c>
      <c r="Z52" s="218">
        <f>HLOOKUP($B52,data02,data0211!Z$900,FALSE)</f>
        <v>23965</v>
      </c>
      <c r="AA52" s="218">
        <f>HLOOKUP($B52,data02,data0211!AA$900,FALSE)</f>
        <v>0</v>
      </c>
      <c r="AB52" s="218">
        <f>HLOOKUP($B52,data02,data0211!AB$900,FALSE)</f>
        <v>21182549.93</v>
      </c>
      <c r="AC52" s="218">
        <f>HLOOKUP($B52,data02,data0211!AC$900,FALSE)</f>
        <v>11995647.609999999</v>
      </c>
      <c r="AD52" s="218">
        <f>HLOOKUP($B52,data02,data0211!AD$900,FALSE)</f>
        <v>9126644.5199999996</v>
      </c>
      <c r="AE52" s="218">
        <f>HLOOKUP($B52,data02,data0211!AE$900,FALSE)</f>
        <v>0</v>
      </c>
      <c r="AF52" s="218">
        <f>HLOOKUP($B52,data02,data0211!AF$900,FALSE)</f>
        <v>60257.8</v>
      </c>
      <c r="AG52" s="218">
        <f>HLOOKUP($B52,data02,data0211!AG$900,FALSE)</f>
        <v>0</v>
      </c>
      <c r="AH52" s="218">
        <f>HLOOKUP($B52,data02,data0211!AH$900,FALSE)</f>
        <v>188.16</v>
      </c>
      <c r="AI52" s="218">
        <f>HLOOKUP($B52,data02,data0211!AI$900,FALSE)</f>
        <v>90.39</v>
      </c>
      <c r="AJ52" s="218">
        <f>HLOOKUP($B52,data02,data0211!AJ$900,FALSE)</f>
        <v>97.77</v>
      </c>
      <c r="AK52" s="218">
        <f>HLOOKUP($B52,data02,data0211!AK$900,FALSE)</f>
        <v>152936</v>
      </c>
      <c r="AL52" s="218">
        <f>HLOOKUP($B52,data02,data0211!AL$900,FALSE)</f>
        <v>152936</v>
      </c>
      <c r="AM52" s="218">
        <f>HLOOKUP($B52,data02,data0211!AM$900,FALSE)</f>
        <v>0</v>
      </c>
      <c r="AN52" s="218">
        <f>HLOOKUP($B52,data02,data0211!AN$900,FALSE)</f>
        <v>285277</v>
      </c>
      <c r="AO52" s="218">
        <f>HLOOKUP($B52,data02,data0211!AO$900,FALSE)</f>
        <v>358237</v>
      </c>
      <c r="AP52" s="218">
        <f>HLOOKUP($B52,data02,data0211!AP$900,FALSE)</f>
        <v>358237</v>
      </c>
      <c r="AQ52" s="218">
        <f>HLOOKUP($B52,data02,data0211!AQ$900,FALSE)</f>
        <v>287182</v>
      </c>
      <c r="AR52" s="218">
        <f>HLOOKUP($B52,data02,data0211!AR$900,FALSE)</f>
        <v>1392</v>
      </c>
      <c r="AS52" s="218">
        <f>HLOOKUP($B52,data02,data0211!AS$900,FALSE)</f>
        <v>883</v>
      </c>
      <c r="AT52" s="218">
        <f>HLOOKUP($B52,data02,data0211!AT$900,FALSE)</f>
        <v>509</v>
      </c>
      <c r="AU52" s="218">
        <f>HLOOKUP($B52,data02,data0211!AU$900,FALSE)</f>
        <v>693</v>
      </c>
      <c r="AV52" s="218">
        <f>HLOOKUP($B52,data02,data0211!AV$900,FALSE)</f>
        <v>0</v>
      </c>
      <c r="AW52" s="218">
        <f>HLOOKUP($B52,data02,data0211!AW$900,FALSE)</f>
        <v>699</v>
      </c>
      <c r="AX52" s="218">
        <f>HLOOKUP($B52,data02,data0211!AX$900,FALSE)</f>
        <v>0</v>
      </c>
      <c r="AY52" s="218">
        <f>HLOOKUP($B52,data02,data0211!AY$900,FALSE)</f>
        <v>44</v>
      </c>
      <c r="AZ52" s="218">
        <f>HLOOKUP($B52,data02,data0211!AZ$900,FALSE)</f>
        <v>8332</v>
      </c>
      <c r="BA52" s="218">
        <f>HLOOKUP($B52,data02,data0211!BA$900,FALSE)</f>
        <v>69.61</v>
      </c>
      <c r="BB52" s="218"/>
      <c r="BC52" s="218"/>
      <c r="BD52" s="218"/>
      <c r="BE52" s="218"/>
    </row>
    <row r="53" spans="1:57" ht="15" customHeight="1" x14ac:dyDescent="0.2">
      <c r="A53" s="71" t="s">
        <v>250</v>
      </c>
      <c r="B53" s="71" t="s">
        <v>250</v>
      </c>
      <c r="C53" s="69">
        <v>2003</v>
      </c>
      <c r="D53" s="218">
        <f>HLOOKUP($B53,data03,data0211!D$900,FALSE)</f>
        <v>160351618.72000003</v>
      </c>
      <c r="E53" s="218">
        <f>HLOOKUP($B53,data03,data0211!E$900,FALSE)</f>
        <v>-80246432.560000002</v>
      </c>
      <c r="F53" s="218">
        <f>HLOOKUP($B53,data03,data0211!F$900,FALSE)</f>
        <v>0</v>
      </c>
      <c r="G53" s="218">
        <f>HLOOKUP($B53,data03,data0211!G$900,FALSE)</f>
        <v>7149045.9100000001</v>
      </c>
      <c r="H53" s="218">
        <f>HLOOKUP($B53,data03,data0211!H$900,FALSE)</f>
        <v>9426621.2699999996</v>
      </c>
      <c r="I53" s="218">
        <f>HLOOKUP($B53,data03,data0211!I$900,FALSE)</f>
        <v>2406314.52</v>
      </c>
      <c r="J53" s="218">
        <f>HLOOKUP($B53,data03,data0211!J$900,FALSE)</f>
        <v>56873</v>
      </c>
      <c r="K53" s="218">
        <f>HLOOKUP($B53,data03,data0211!K$900,FALSE)</f>
        <v>51456</v>
      </c>
      <c r="L53" s="218">
        <f>HLOOKUP($B53,data03,data0211!L$900,FALSE)</f>
        <v>5417</v>
      </c>
      <c r="M53" s="218">
        <f>HLOOKUP($B53,data03,data0211!M$900,FALSE)</f>
        <v>0</v>
      </c>
      <c r="N53" s="218">
        <f>HLOOKUP($B53,data03,data0211!N$900,FALSE)</f>
        <v>13721</v>
      </c>
      <c r="O53" s="218">
        <f>HLOOKUP($B53,data03,data0211!O$900,FALSE)</f>
        <v>0</v>
      </c>
      <c r="P53" s="218">
        <f>HLOOKUP($B53,data03,data0211!P$900,FALSE)</f>
        <v>1621983270</v>
      </c>
      <c r="Q53" s="218">
        <f>HLOOKUP($B53,data03,data0211!Q$900,FALSE)</f>
        <v>512276282</v>
      </c>
      <c r="R53" s="218">
        <f>HLOOKUP($B53,data03,data0211!R$900,FALSE)</f>
        <v>1100923312</v>
      </c>
      <c r="S53" s="218">
        <f>HLOOKUP($B53,data03,data0211!S$900,FALSE)</f>
        <v>0</v>
      </c>
      <c r="T53" s="218">
        <f>HLOOKUP($B53,data03,data0211!T$900,FALSE)</f>
        <v>8783676</v>
      </c>
      <c r="U53" s="218">
        <f>HLOOKUP($B53,data03,data0211!U$900,FALSE)</f>
        <v>0</v>
      </c>
      <c r="V53" s="218">
        <f>HLOOKUP($B53,data03,data0211!V$900,FALSE)</f>
        <v>2383058</v>
      </c>
      <c r="W53" s="218">
        <f>HLOOKUP($B53,data03,data0211!W$900,FALSE)</f>
        <v>0</v>
      </c>
      <c r="X53" s="218">
        <f>HLOOKUP($B53,data03,data0211!X$900,FALSE)</f>
        <v>2358521</v>
      </c>
      <c r="Y53" s="218">
        <f>HLOOKUP($B53,data03,data0211!Y$900,FALSE)</f>
        <v>0</v>
      </c>
      <c r="Z53" s="218">
        <f>HLOOKUP($B53,data03,data0211!Z$900,FALSE)</f>
        <v>24537</v>
      </c>
      <c r="AA53" s="218">
        <f>HLOOKUP($B53,data03,data0211!AA$900,FALSE)</f>
        <v>0</v>
      </c>
      <c r="AB53" s="218">
        <f>HLOOKUP($B53,data03,data0211!AB$900,FALSE)</f>
        <v>24521862.34</v>
      </c>
      <c r="AC53" s="218">
        <f>HLOOKUP($B53,data03,data0211!AC$900,FALSE)</f>
        <v>15044658.119999999</v>
      </c>
      <c r="AD53" s="218">
        <f>HLOOKUP($B53,data03,data0211!AD$900,FALSE)</f>
        <v>9435982.0999999996</v>
      </c>
      <c r="AE53" s="218">
        <f>HLOOKUP($B53,data03,data0211!AE$900,FALSE)</f>
        <v>0</v>
      </c>
      <c r="AF53" s="218">
        <f>HLOOKUP($B53,data03,data0211!AF$900,FALSE)</f>
        <v>41222.120000000003</v>
      </c>
      <c r="AG53" s="218">
        <f>HLOOKUP($B53,data03,data0211!AG$900,FALSE)</f>
        <v>0</v>
      </c>
      <c r="AH53" s="218">
        <f>HLOOKUP($B53,data03,data0211!AH$900,FALSE)</f>
        <v>188.16</v>
      </c>
      <c r="AI53" s="218">
        <f>HLOOKUP($B53,data03,data0211!AI$900,FALSE)</f>
        <v>90.39</v>
      </c>
      <c r="AJ53" s="218">
        <f>HLOOKUP($B53,data03,data0211!AJ$900,FALSE)</f>
        <v>97.77</v>
      </c>
      <c r="AK53" s="218">
        <f>HLOOKUP($B53,data03,data0211!AK$900,FALSE)</f>
        <v>156900</v>
      </c>
      <c r="AL53" s="218">
        <f>HLOOKUP($B53,data03,data0211!AL$900,FALSE)</f>
        <v>156900</v>
      </c>
      <c r="AM53" s="218">
        <f>HLOOKUP($B53,data03,data0211!AM$900,FALSE)</f>
        <v>0</v>
      </c>
      <c r="AN53" s="218">
        <f>HLOOKUP($B53,data03,data0211!AN$900,FALSE)</f>
        <v>266915</v>
      </c>
      <c r="AO53" s="218">
        <f>HLOOKUP($B53,data03,data0211!AO$900,FALSE)</f>
        <v>334138</v>
      </c>
      <c r="AP53" s="218">
        <f>HLOOKUP($B53,data03,data0211!AP$900,FALSE)</f>
        <v>334138</v>
      </c>
      <c r="AQ53" s="218">
        <f>HLOOKUP($B53,data03,data0211!AQ$900,FALSE)</f>
        <v>225000</v>
      </c>
      <c r="AR53" s="218">
        <f>HLOOKUP($B53,data03,data0211!AR$900,FALSE)</f>
        <v>1363.9</v>
      </c>
      <c r="AS53" s="218">
        <f>HLOOKUP($B53,data03,data0211!AS$900,FALSE)</f>
        <v>808.8</v>
      </c>
      <c r="AT53" s="218">
        <f>HLOOKUP($B53,data03,data0211!AT$900,FALSE)</f>
        <v>555.1</v>
      </c>
      <c r="AU53" s="218">
        <f>HLOOKUP($B53,data03,data0211!AU$900,FALSE)</f>
        <v>661.2</v>
      </c>
      <c r="AV53" s="218">
        <f>HLOOKUP($B53,data03,data0211!AV$900,FALSE)</f>
        <v>0</v>
      </c>
      <c r="AW53" s="218">
        <f>HLOOKUP($B53,data03,data0211!AW$900,FALSE)</f>
        <v>702.8</v>
      </c>
      <c r="AX53" s="218">
        <f>HLOOKUP($B53,data03,data0211!AX$900,FALSE)</f>
        <v>0</v>
      </c>
      <c r="AY53" s="218">
        <f>HLOOKUP($B53,data03,data0211!AY$900,FALSE)</f>
        <v>44</v>
      </c>
      <c r="AZ53" s="218">
        <f>HLOOKUP($B53,data03,data0211!AZ$900,FALSE)</f>
        <v>8507</v>
      </c>
      <c r="BA53" s="218">
        <f>HLOOKUP($B53,data03,data0211!BA$900,FALSE)</f>
        <v>72.7</v>
      </c>
      <c r="BB53" s="218"/>
      <c r="BC53" s="218"/>
      <c r="BD53" s="218"/>
      <c r="BE53" s="218"/>
    </row>
    <row r="54" spans="1:57" ht="15" customHeight="1" x14ac:dyDescent="0.2">
      <c r="A54" s="71" t="s">
        <v>250</v>
      </c>
      <c r="B54" s="71" t="s">
        <v>250</v>
      </c>
      <c r="C54" s="69">
        <v>2004</v>
      </c>
      <c r="D54" s="218">
        <f>HLOOKUP($B54,data04,data0211!D$900,FALSE)</f>
        <v>168531704.53999999</v>
      </c>
      <c r="E54" s="218">
        <f>HLOOKUP($B54,data04,data0211!E$900,FALSE)</f>
        <v>-85981794.209999993</v>
      </c>
      <c r="F54" s="218">
        <f>HLOOKUP($B54,data04,data0211!F$900,FALSE)</f>
        <v>0</v>
      </c>
      <c r="G54" s="218">
        <f>HLOOKUP($B54,data04,data0211!G$900,FALSE)</f>
        <v>8361061.0300000003</v>
      </c>
      <c r="H54" s="218">
        <f>HLOOKUP($B54,data04,data0211!H$900,FALSE)</f>
        <v>10182464.400000002</v>
      </c>
      <c r="I54" s="218">
        <f>HLOOKUP($B54,data04,data0211!I$900,FALSE)</f>
        <v>1709950</v>
      </c>
      <c r="J54" s="218">
        <f>HLOOKUP($B54,data04,data0211!J$900,FALSE)</f>
        <v>58256</v>
      </c>
      <c r="K54" s="218">
        <f>HLOOKUP($B54,data04,data0211!K$900,FALSE)</f>
        <v>52787</v>
      </c>
      <c r="L54" s="218">
        <f>HLOOKUP($B54,data04,data0211!L$900,FALSE)</f>
        <v>5469</v>
      </c>
      <c r="M54" s="218">
        <f>HLOOKUP($B54,data04,data0211!M$900,FALSE)</f>
        <v>0</v>
      </c>
      <c r="N54" s="218">
        <f>HLOOKUP($B54,data04,data0211!N$900,FALSE)</f>
        <v>13907</v>
      </c>
      <c r="O54" s="218">
        <f>HLOOKUP($B54,data04,data0211!O$900,FALSE)</f>
        <v>0</v>
      </c>
      <c r="P54" s="218">
        <f>HLOOKUP($B54,data04,data0211!P$900,FALSE)</f>
        <v>1638103136</v>
      </c>
      <c r="Q54" s="218">
        <f>HLOOKUP($B54,data04,data0211!Q$900,FALSE)</f>
        <v>503259913</v>
      </c>
      <c r="R54" s="218">
        <f>HLOOKUP($B54,data04,data0211!R$900,FALSE)</f>
        <v>1125932307</v>
      </c>
      <c r="S54" s="218">
        <f>HLOOKUP($B54,data04,data0211!S$900,FALSE)</f>
        <v>0</v>
      </c>
      <c r="T54" s="218">
        <f>HLOOKUP($B54,data04,data0211!T$900,FALSE)</f>
        <v>8910916</v>
      </c>
      <c r="U54" s="218">
        <f>HLOOKUP($B54,data04,data0211!U$900,FALSE)</f>
        <v>0</v>
      </c>
      <c r="V54" s="218">
        <f>HLOOKUP($B54,data04,data0211!V$900,FALSE)</f>
        <v>2459547.2000000002</v>
      </c>
      <c r="W54" s="218">
        <f>HLOOKUP($B54,data04,data0211!W$900,FALSE)</f>
        <v>0</v>
      </c>
      <c r="X54" s="218">
        <f>HLOOKUP($B54,data04,data0211!X$900,FALSE)</f>
        <v>2434720.7999999998</v>
      </c>
      <c r="Y54" s="218">
        <f>HLOOKUP($B54,data04,data0211!Y$900,FALSE)</f>
        <v>0</v>
      </c>
      <c r="Z54" s="218">
        <f>HLOOKUP($B54,data04,data0211!Z$900,FALSE)</f>
        <v>24826.400000000001</v>
      </c>
      <c r="AA54" s="218">
        <f>HLOOKUP($B54,data04,data0211!AA$900,FALSE)</f>
        <v>0</v>
      </c>
      <c r="AB54" s="218">
        <f>HLOOKUP($B54,data04,data0211!AB$900,FALSE)</f>
        <v>24135033.350000001</v>
      </c>
      <c r="AC54" s="218">
        <f>HLOOKUP($B54,data04,data0211!AC$900,FALSE)</f>
        <v>14296423.08</v>
      </c>
      <c r="AD54" s="218">
        <f>HLOOKUP($B54,data04,data0211!AD$900,FALSE)</f>
        <v>9794542.2300000004</v>
      </c>
      <c r="AE54" s="218">
        <f>HLOOKUP($B54,data04,data0211!AE$900,FALSE)</f>
        <v>0</v>
      </c>
      <c r="AF54" s="218">
        <f>HLOOKUP($B54,data04,data0211!AF$900,FALSE)</f>
        <v>44068.04</v>
      </c>
      <c r="AG54" s="218">
        <f>HLOOKUP($B54,data04,data0211!AG$900,FALSE)</f>
        <v>0</v>
      </c>
      <c r="AH54" s="218">
        <f>HLOOKUP($B54,data04,data0211!AH$900,FALSE)</f>
        <v>188.16</v>
      </c>
      <c r="AI54" s="218">
        <f>HLOOKUP($B54,data04,data0211!AI$900,FALSE)</f>
        <v>90.39</v>
      </c>
      <c r="AJ54" s="218">
        <f>HLOOKUP($B54,data04,data0211!AJ$900,FALSE)</f>
        <v>97.77</v>
      </c>
      <c r="AK54" s="218">
        <f>HLOOKUP($B54,data04,data0211!AK$900,FALSE)</f>
        <v>160800</v>
      </c>
      <c r="AL54" s="218">
        <f>HLOOKUP($B54,data04,data0211!AL$900,FALSE)</f>
        <v>160800</v>
      </c>
      <c r="AM54" s="218">
        <f>HLOOKUP($B54,data04,data0211!AM$900,FALSE)</f>
        <v>0</v>
      </c>
      <c r="AN54" s="218">
        <f>HLOOKUP($B54,data04,data0211!AN$900,FALSE)</f>
        <v>286076</v>
      </c>
      <c r="AO54" s="218">
        <f>HLOOKUP($B54,data04,data0211!AO$900,FALSE)</f>
        <v>338382</v>
      </c>
      <c r="AP54" s="218">
        <f>HLOOKUP($B54,data04,data0211!AP$900,FALSE)</f>
        <v>338382</v>
      </c>
      <c r="AQ54" s="218">
        <f>HLOOKUP($B54,data04,data0211!AQ$900,FALSE)</f>
        <v>274618</v>
      </c>
      <c r="AR54" s="218">
        <f>HLOOKUP($B54,data04,data0211!AR$900,FALSE)</f>
        <v>1383</v>
      </c>
      <c r="AS54" s="218">
        <f>HLOOKUP($B54,data04,data0211!AS$900,FALSE)</f>
        <v>818</v>
      </c>
      <c r="AT54" s="218">
        <f>HLOOKUP($B54,data04,data0211!AT$900,FALSE)</f>
        <v>565</v>
      </c>
      <c r="AU54" s="218">
        <f>HLOOKUP($B54,data04,data0211!AU$900,FALSE)</f>
        <v>673.8</v>
      </c>
      <c r="AV54" s="218">
        <f>HLOOKUP($B54,data04,data0211!AV$900,FALSE)</f>
        <v>0</v>
      </c>
      <c r="AW54" s="218">
        <f>HLOOKUP($B54,data04,data0211!AW$900,FALSE)</f>
        <v>709</v>
      </c>
      <c r="AX54" s="218">
        <f>HLOOKUP($B54,data04,data0211!AX$900,FALSE)</f>
        <v>0</v>
      </c>
      <c r="AY54" s="218">
        <f>HLOOKUP($B54,data04,data0211!AY$900,FALSE)</f>
        <v>44</v>
      </c>
      <c r="AZ54" s="218">
        <f>HLOOKUP($B54,data04,data0211!AZ$900,FALSE)</f>
        <v>8605</v>
      </c>
      <c r="BA54" s="218">
        <f>HLOOKUP($B54,data04,data0211!BA$900,FALSE)</f>
        <v>71.599999999999994</v>
      </c>
      <c r="BB54" s="218"/>
      <c r="BC54" s="218"/>
      <c r="BD54" s="218"/>
      <c r="BE54" s="218"/>
    </row>
    <row r="55" spans="1:57" ht="15" customHeight="1" x14ac:dyDescent="0.2">
      <c r="A55" s="71" t="s">
        <v>250</v>
      </c>
      <c r="B55" s="71" t="s">
        <v>250</v>
      </c>
      <c r="C55" s="69">
        <v>2005</v>
      </c>
      <c r="D55" s="218">
        <f>HLOOKUP($B55,data05,data0211!D$900,FALSE)</f>
        <v>175937129.37999997</v>
      </c>
      <c r="E55" s="218">
        <f>HLOOKUP($B55,data05,data0211!E$900,FALSE)</f>
        <v>-91975155.760000005</v>
      </c>
      <c r="F55" s="218">
        <f>HLOOKUP($B55,data05,data0211!F$900,FALSE)</f>
        <v>0</v>
      </c>
      <c r="G55" s="218">
        <f>HLOOKUP($B55,data05,data0211!G$900,FALSE)</f>
        <v>7409269.6399999997</v>
      </c>
      <c r="H55" s="218">
        <f>HLOOKUP($B55,data05,data0211!H$900,FALSE)</f>
        <v>10467051.26</v>
      </c>
      <c r="I55" s="218">
        <f>HLOOKUP($B55,data05,data0211!I$900,FALSE)</f>
        <v>2992370</v>
      </c>
      <c r="J55" s="218">
        <f>HLOOKUP($B55,data05,data0211!J$900,FALSE)</f>
        <v>59537</v>
      </c>
      <c r="K55" s="218">
        <f>HLOOKUP($B55,data05,data0211!K$900,FALSE)</f>
        <v>53983</v>
      </c>
      <c r="L55" s="218">
        <f>HLOOKUP($B55,data05,data0211!L$900,FALSE)</f>
        <v>5554</v>
      </c>
      <c r="M55" s="218">
        <f>HLOOKUP($B55,data05,data0211!M$900,FALSE)</f>
        <v>0</v>
      </c>
      <c r="N55" s="218">
        <f>HLOOKUP($B55,data05,data0211!N$900,FALSE)</f>
        <v>9532175</v>
      </c>
      <c r="O55" s="218">
        <f>HLOOKUP($B55,data05,data0211!O$900,FALSE)</f>
        <v>0</v>
      </c>
      <c r="P55" s="218">
        <f>HLOOKUP($B55,data05,data0211!P$900,FALSE)</f>
        <v>1810325433</v>
      </c>
      <c r="Q55" s="218">
        <f>HLOOKUP($B55,data05,data0211!Q$900,FALSE)</f>
        <v>583725346</v>
      </c>
      <c r="R55" s="218">
        <f>HLOOKUP($B55,data05,data0211!R$900,FALSE)</f>
        <v>1217067912</v>
      </c>
      <c r="S55" s="218">
        <f>HLOOKUP($B55,data05,data0211!S$900,FALSE)</f>
        <v>0</v>
      </c>
      <c r="T55" s="218">
        <f>HLOOKUP($B55,data05,data0211!T$900,FALSE)</f>
        <v>9532175</v>
      </c>
      <c r="U55" s="218">
        <f>HLOOKUP($B55,data05,data0211!U$900,FALSE)</f>
        <v>0</v>
      </c>
      <c r="V55" s="218">
        <f>HLOOKUP($B55,data05,data0211!V$900,FALSE)</f>
        <v>2539571</v>
      </c>
      <c r="W55" s="218">
        <f>HLOOKUP($B55,data05,data0211!W$900,FALSE)</f>
        <v>0</v>
      </c>
      <c r="X55" s="218">
        <f>HLOOKUP($B55,data05,data0211!X$900,FALSE)</f>
        <v>2514137</v>
      </c>
      <c r="Y55" s="218">
        <f>HLOOKUP($B55,data05,data0211!Y$900,FALSE)</f>
        <v>0</v>
      </c>
      <c r="Z55" s="218">
        <f>HLOOKUP($B55,data05,data0211!Z$900,FALSE)</f>
        <v>25434</v>
      </c>
      <c r="AA55" s="218">
        <f>HLOOKUP($B55,data05,data0211!AA$900,FALSE)</f>
        <v>0</v>
      </c>
      <c r="AB55" s="218">
        <f>HLOOKUP($B55,data05,data0211!AB$900,FALSE)</f>
        <v>26795252.629999999</v>
      </c>
      <c r="AC55" s="218">
        <f>HLOOKUP($B55,data05,data0211!AC$900,FALSE)</f>
        <v>16306496.1</v>
      </c>
      <c r="AD55" s="218">
        <f>HLOOKUP($B55,data05,data0211!AD$900,FALSE)</f>
        <v>10446675.26</v>
      </c>
      <c r="AE55" s="218">
        <f>HLOOKUP($B55,data05,data0211!AE$900,FALSE)</f>
        <v>0</v>
      </c>
      <c r="AF55" s="218">
        <f>HLOOKUP($B55,data05,data0211!AF$900,FALSE)</f>
        <v>42081.27</v>
      </c>
      <c r="AG55" s="218">
        <f>HLOOKUP($B55,data05,data0211!AG$900,FALSE)</f>
        <v>0</v>
      </c>
      <c r="AH55" s="218">
        <f>HLOOKUP($B55,data05,data0211!AH$900,FALSE)</f>
        <v>188</v>
      </c>
      <c r="AI55" s="218">
        <f>HLOOKUP($B55,data05,data0211!AI$900,FALSE)</f>
        <v>98</v>
      </c>
      <c r="AJ55" s="218">
        <f>HLOOKUP($B55,data05,data0211!AJ$900,FALSE)</f>
        <v>90</v>
      </c>
      <c r="AK55" s="218">
        <f>HLOOKUP($B55,data05,data0211!AK$900,FALSE)</f>
        <v>161700</v>
      </c>
      <c r="AL55" s="218">
        <f>HLOOKUP($B55,data05,data0211!AL$900,FALSE)</f>
        <v>161700</v>
      </c>
      <c r="AM55" s="218">
        <f>HLOOKUP($B55,data05,data0211!AM$900,FALSE)</f>
        <v>0</v>
      </c>
      <c r="AN55" s="218">
        <f>HLOOKUP($B55,data05,data0211!AN$900,FALSE)</f>
        <v>281190</v>
      </c>
      <c r="AO55" s="218">
        <f>HLOOKUP($B55,data05,data0211!AO$900,FALSE)</f>
        <v>364963</v>
      </c>
      <c r="AP55" s="218">
        <f>HLOOKUP($B55,data05,data0211!AP$900,FALSE)</f>
        <v>364963</v>
      </c>
      <c r="AQ55" s="218">
        <f>HLOOKUP($B55,data05,data0211!AQ$900,FALSE)</f>
        <v>288285</v>
      </c>
      <c r="AR55" s="218">
        <f>HLOOKUP($B55,data05,data0211!AR$900,FALSE)</f>
        <v>1384</v>
      </c>
      <c r="AS55" s="218">
        <f>HLOOKUP($B55,data05,data0211!AS$900,FALSE)</f>
        <v>814</v>
      </c>
      <c r="AT55" s="218">
        <f>HLOOKUP($B55,data05,data0211!AT$900,FALSE)</f>
        <v>570</v>
      </c>
      <c r="AU55" s="218">
        <f>HLOOKUP($B55,data05,data0211!AU$900,FALSE)</f>
        <v>119</v>
      </c>
      <c r="AV55" s="218">
        <f>HLOOKUP($B55,data05,data0211!AV$900,FALSE)</f>
        <v>0</v>
      </c>
      <c r="AW55" s="218">
        <f>HLOOKUP($B55,data05,data0211!AW$900,FALSE)</f>
        <v>451</v>
      </c>
      <c r="AX55" s="218">
        <f>HLOOKUP($B55,data05,data0211!AX$900,FALSE)</f>
        <v>0</v>
      </c>
      <c r="AY55" s="218">
        <f>HLOOKUP($B55,data05,data0211!AY$900,FALSE)</f>
        <v>0</v>
      </c>
      <c r="AZ55" s="218">
        <f>HLOOKUP($B55,data05,data0211!AZ$900,FALSE)</f>
        <v>8669</v>
      </c>
      <c r="BA55" s="218">
        <f>HLOOKUP($B55,data05,data0211!BA$900,FALSE)</f>
        <v>72</v>
      </c>
      <c r="BB55" s="218"/>
      <c r="BC55" s="218"/>
      <c r="BD55" s="218"/>
      <c r="BE55" s="218"/>
    </row>
    <row r="56" spans="1:57" ht="15" customHeight="1" x14ac:dyDescent="0.2">
      <c r="A56" s="71" t="s">
        <v>250</v>
      </c>
      <c r="B56" s="71" t="s">
        <v>250</v>
      </c>
      <c r="C56" s="69">
        <v>2006</v>
      </c>
      <c r="D56" s="218">
        <f>HLOOKUP($B56,data06,data0211!D$900,FALSE)</f>
        <v>183852321.38</v>
      </c>
      <c r="E56" s="218">
        <f>HLOOKUP($B56,data06,data0211!E$900,FALSE)</f>
        <v>-97933292.769999996</v>
      </c>
      <c r="F56" s="218">
        <f>HLOOKUP($B56,data06,data0211!F$900,FALSE)</f>
        <v>0</v>
      </c>
      <c r="G56" s="218">
        <f>HLOOKUP($B56,data06,data0211!G$900,FALSE)</f>
        <v>8196416.3300000001</v>
      </c>
      <c r="H56" s="218">
        <f>HLOOKUP($B56,data06,data0211!H$900,FALSE)</f>
        <v>11587446.66</v>
      </c>
      <c r="I56" s="218">
        <f>HLOOKUP($B56,data06,data0211!I$900,FALSE)</f>
        <v>3045581.01</v>
      </c>
      <c r="J56" s="218">
        <f>HLOOKUP($B56,data06,data0211!J$900,FALSE)</f>
        <v>60749</v>
      </c>
      <c r="K56" s="218">
        <f>HLOOKUP($B56,data06,data0211!K$900,FALSE)</f>
        <v>55007</v>
      </c>
      <c r="L56" s="218">
        <f>HLOOKUP($B56,data06,data0211!L$900,FALSE)</f>
        <v>5742</v>
      </c>
      <c r="M56" s="218">
        <f>HLOOKUP($B56,data06,data0211!M$900,FALSE)</f>
        <v>0</v>
      </c>
      <c r="N56" s="218">
        <f>HLOOKUP($B56,data06,data0211!N$900,FALSE)</f>
        <v>14151</v>
      </c>
      <c r="O56" s="218">
        <f>HLOOKUP($B56,data06,data0211!O$900,FALSE)</f>
        <v>0</v>
      </c>
      <c r="P56" s="218">
        <f>HLOOKUP($B56,data06,data0211!P$900,FALSE)</f>
        <v>1743176663</v>
      </c>
      <c r="Q56" s="218">
        <f>HLOOKUP($B56,data06,data0211!Q$900,FALSE)</f>
        <v>551419663</v>
      </c>
      <c r="R56" s="218">
        <f>HLOOKUP($B56,data06,data0211!R$900,FALSE)</f>
        <v>1182280000</v>
      </c>
      <c r="S56" s="218">
        <f>HLOOKUP($B56,data06,data0211!S$900,FALSE)</f>
        <v>0</v>
      </c>
      <c r="T56" s="218">
        <f>HLOOKUP($B56,data06,data0211!T$900,FALSE)</f>
        <v>9477000</v>
      </c>
      <c r="U56" s="218">
        <f>HLOOKUP($B56,data06,data0211!U$900,FALSE)</f>
        <v>0</v>
      </c>
      <c r="V56" s="218">
        <f>HLOOKUP($B56,data06,data0211!V$900,FALSE)</f>
        <v>2542475</v>
      </c>
      <c r="W56" s="218">
        <f>HLOOKUP($B56,data06,data0211!W$900,FALSE)</f>
        <v>0</v>
      </c>
      <c r="X56" s="218">
        <f>HLOOKUP($B56,data06,data0211!X$900,FALSE)</f>
        <v>2516851</v>
      </c>
      <c r="Y56" s="218">
        <f>HLOOKUP($B56,data06,data0211!Y$900,FALSE)</f>
        <v>0</v>
      </c>
      <c r="Z56" s="218">
        <f>HLOOKUP($B56,data06,data0211!Z$900,FALSE)</f>
        <v>25624</v>
      </c>
      <c r="AA56" s="218">
        <f>HLOOKUP($B56,data06,data0211!AA$900,FALSE)</f>
        <v>0</v>
      </c>
      <c r="AB56" s="218">
        <f>HLOOKUP($B56,data06,data0211!AB$900,FALSE)</f>
        <v>26765676.819999997</v>
      </c>
      <c r="AC56" s="218">
        <f>HLOOKUP($B56,data06,data0211!AC$900,FALSE)</f>
        <v>16311303.35</v>
      </c>
      <c r="AD56" s="218">
        <f>HLOOKUP($B56,data06,data0211!AD$900,FALSE)</f>
        <v>10414394.57</v>
      </c>
      <c r="AE56" s="218">
        <f>HLOOKUP($B56,data06,data0211!AE$900,FALSE)</f>
        <v>0</v>
      </c>
      <c r="AF56" s="218">
        <f>HLOOKUP($B56,data06,data0211!AF$900,FALSE)</f>
        <v>39978.9</v>
      </c>
      <c r="AG56" s="218">
        <f>HLOOKUP($B56,data06,data0211!AG$900,FALSE)</f>
        <v>0</v>
      </c>
      <c r="AH56" s="218">
        <f>HLOOKUP($B56,data06,data0211!AH$900,FALSE)</f>
        <v>188</v>
      </c>
      <c r="AI56" s="218">
        <f>HLOOKUP($B56,data06,data0211!AI$900,FALSE)</f>
        <v>98</v>
      </c>
      <c r="AJ56" s="218">
        <f>HLOOKUP($B56,data06,data0211!AJ$900,FALSE)</f>
        <v>90</v>
      </c>
      <c r="AK56" s="218">
        <f>HLOOKUP($B56,data06,data0211!AK$900,FALSE)</f>
        <v>163800</v>
      </c>
      <c r="AL56" s="218">
        <f>HLOOKUP($B56,data06,data0211!AL$900,FALSE)</f>
        <v>163800</v>
      </c>
      <c r="AM56" s="218">
        <f>HLOOKUP($B56,data06,data0211!AM$900,FALSE)</f>
        <v>0</v>
      </c>
      <c r="AN56" s="218">
        <f>HLOOKUP($B56,data06,data0211!AN$900,FALSE)</f>
        <v>270966</v>
      </c>
      <c r="AO56" s="218">
        <f>HLOOKUP($B56,data06,data0211!AO$900,FALSE)</f>
        <v>378162</v>
      </c>
      <c r="AP56" s="218">
        <f>HLOOKUP($B56,data06,data0211!AP$900,FALSE)</f>
        <v>378162</v>
      </c>
      <c r="AQ56" s="218">
        <f>HLOOKUP($B56,data06,data0211!AQ$900,FALSE)</f>
        <v>287365</v>
      </c>
      <c r="AR56" s="218">
        <f>HLOOKUP($B56,data06,data0211!AR$900,FALSE)</f>
        <v>1511</v>
      </c>
      <c r="AS56" s="218">
        <f>HLOOKUP($B56,data06,data0211!AS$900,FALSE)</f>
        <v>895</v>
      </c>
      <c r="AT56" s="218">
        <f>HLOOKUP($B56,data06,data0211!AT$900,FALSE)</f>
        <v>616</v>
      </c>
      <c r="AU56" s="218">
        <f>HLOOKUP($B56,data06,data0211!AU$900,FALSE)</f>
        <v>136</v>
      </c>
      <c r="AV56" s="218">
        <f>HLOOKUP($B56,data06,data0211!AV$900,FALSE)</f>
        <v>0</v>
      </c>
      <c r="AW56" s="218">
        <f>HLOOKUP($B56,data06,data0211!AW$900,FALSE)</f>
        <v>481</v>
      </c>
      <c r="AX56" s="218">
        <f>HLOOKUP($B56,data06,data0211!AX$900,FALSE)</f>
        <v>0</v>
      </c>
      <c r="AY56" s="218">
        <f>HLOOKUP($B56,data06,data0211!AY$900,FALSE)</f>
        <v>0</v>
      </c>
      <c r="AZ56" s="218">
        <f>HLOOKUP($B56,data06,data0211!AZ$900,FALSE)</f>
        <v>8880</v>
      </c>
      <c r="BA56" s="218">
        <f>HLOOKUP($B56,data06,data0211!BA$900,FALSE)</f>
        <v>70</v>
      </c>
      <c r="BB56" s="218"/>
      <c r="BC56" s="218"/>
      <c r="BD56" s="218"/>
      <c r="BE56" s="218"/>
    </row>
    <row r="57" spans="1:57" ht="15" customHeight="1" x14ac:dyDescent="0.2">
      <c r="A57" s="71" t="s">
        <v>250</v>
      </c>
      <c r="B57" s="71" t="s">
        <v>250</v>
      </c>
      <c r="C57" s="69">
        <v>2007</v>
      </c>
      <c r="D57" s="218">
        <f>HLOOKUP($B57,data07,data0211!D$900,FALSE)</f>
        <v>193224612.53999999</v>
      </c>
      <c r="E57" s="218">
        <f>HLOOKUP($B57,data07,data0211!E$900,FALSE)</f>
        <v>-104290507.25</v>
      </c>
      <c r="F57" s="218">
        <f>HLOOKUP($B57,data07,data0211!F$900,FALSE)</f>
        <v>0</v>
      </c>
      <c r="G57" s="218">
        <f>HLOOKUP($B57,data07,data0211!G$900,FALSE)</f>
        <v>10241921.640000001</v>
      </c>
      <c r="H57" s="218">
        <f>HLOOKUP($B57,data07,data0211!H$900,FALSE)</f>
        <v>12009955.51</v>
      </c>
      <c r="I57" s="218">
        <f>HLOOKUP($B57,data07,data0211!I$900,FALSE)</f>
        <v>2913085.11</v>
      </c>
      <c r="J57" s="218">
        <f>HLOOKUP($B57,data07,data0211!J$900,FALSE)</f>
        <v>61776</v>
      </c>
      <c r="K57" s="218">
        <f>HLOOKUP($B57,data07,data0211!K$900,FALSE)</f>
        <v>55919</v>
      </c>
      <c r="L57" s="218">
        <f>HLOOKUP($B57,data07,data0211!L$900,FALSE)</f>
        <v>5857</v>
      </c>
      <c r="M57" s="218">
        <f>HLOOKUP($B57,data07,data0211!M$900,FALSE)</f>
        <v>0</v>
      </c>
      <c r="N57" s="218">
        <f>HLOOKUP($B57,data07,data0211!N$900,FALSE)</f>
        <v>14209</v>
      </c>
      <c r="O57" s="218">
        <f>HLOOKUP($B57,data07,data0211!O$900,FALSE)</f>
        <v>0</v>
      </c>
      <c r="P57" s="218">
        <f>HLOOKUP($B57,data07,data0211!P$900,FALSE)</f>
        <v>1776325233</v>
      </c>
      <c r="Q57" s="218">
        <f>HLOOKUP($B57,data07,data0211!Q$900,FALSE)</f>
        <v>567063035</v>
      </c>
      <c r="R57" s="218">
        <f>HLOOKUP($B57,data07,data0211!R$900,FALSE)</f>
        <v>1199736238</v>
      </c>
      <c r="S57" s="218">
        <f>HLOOKUP($B57,data07,data0211!S$900,FALSE)</f>
        <v>0</v>
      </c>
      <c r="T57" s="218">
        <f>HLOOKUP($B57,data07,data0211!T$900,FALSE)</f>
        <v>9525960</v>
      </c>
      <c r="U57" s="218">
        <f>HLOOKUP($B57,data07,data0211!U$900,FALSE)</f>
        <v>0</v>
      </c>
      <c r="V57" s="218">
        <f>HLOOKUP($B57,data07,data0211!V$900,FALSE)</f>
        <v>2545503</v>
      </c>
      <c r="W57" s="218">
        <f>HLOOKUP($B57,data07,data0211!W$900,FALSE)</f>
        <v>0</v>
      </c>
      <c r="X57" s="218">
        <f>HLOOKUP($B57,data07,data0211!X$900,FALSE)</f>
        <v>2520029</v>
      </c>
      <c r="Y57" s="218">
        <f>HLOOKUP($B57,data07,data0211!Y$900,FALSE)</f>
        <v>0</v>
      </c>
      <c r="Z57" s="218">
        <f>HLOOKUP($B57,data07,data0211!Z$900,FALSE)</f>
        <v>25474</v>
      </c>
      <c r="AA57" s="218">
        <f>HLOOKUP($B57,data07,data0211!AA$900,FALSE)</f>
        <v>0</v>
      </c>
      <c r="AB57" s="218">
        <f>HLOOKUP($B57,data07,data0211!AB$900,FALSE)</f>
        <v>27179791.77</v>
      </c>
      <c r="AC57" s="218">
        <f>HLOOKUP($B57,data07,data0211!AC$900,FALSE)</f>
        <v>16571242.470000001</v>
      </c>
      <c r="AD57" s="218">
        <f>HLOOKUP($B57,data07,data0211!AD$900,FALSE)</f>
        <v>10569258.559999999</v>
      </c>
      <c r="AE57" s="218">
        <f>HLOOKUP($B57,data07,data0211!AE$900,FALSE)</f>
        <v>0</v>
      </c>
      <c r="AF57" s="218">
        <f>HLOOKUP($B57,data07,data0211!AF$900,FALSE)</f>
        <v>0</v>
      </c>
      <c r="AG57" s="218">
        <f>HLOOKUP($B57,data07,data0211!AG$900,FALSE)</f>
        <v>39290.74</v>
      </c>
      <c r="AH57" s="218">
        <f>HLOOKUP($B57,data07,data0211!AH$900,FALSE)</f>
        <v>188</v>
      </c>
      <c r="AI57" s="218">
        <f>HLOOKUP($B57,data07,data0211!AI$900,FALSE)</f>
        <v>98</v>
      </c>
      <c r="AJ57" s="218">
        <f>HLOOKUP($B57,data07,data0211!AJ$900,FALSE)</f>
        <v>90</v>
      </c>
      <c r="AK57" s="218">
        <f>HLOOKUP($B57,data07,data0211!AK$900,FALSE)</f>
        <v>170100</v>
      </c>
      <c r="AL57" s="218">
        <f>HLOOKUP($B57,data07,data0211!AL$900,FALSE)</f>
        <v>170100</v>
      </c>
      <c r="AM57" s="218">
        <f>HLOOKUP($B57,data07,data0211!AM$900,FALSE)</f>
        <v>0</v>
      </c>
      <c r="AN57" s="218">
        <f>HLOOKUP($B57,data07,data0211!AN$900,FALSE)</f>
        <v>280394</v>
      </c>
      <c r="AO57" s="218">
        <f>HLOOKUP($B57,data07,data0211!AO$900,FALSE)</f>
        <v>367280</v>
      </c>
      <c r="AP57" s="218">
        <f>HLOOKUP($B57,data07,data0211!AP$900,FALSE)</f>
        <v>367280</v>
      </c>
      <c r="AQ57" s="218">
        <f>HLOOKUP($B57,data07,data0211!AQ$900,FALSE)</f>
        <v>294586</v>
      </c>
      <c r="AR57" s="218">
        <f>HLOOKUP($B57,data07,data0211!AR$900,FALSE)</f>
        <v>1548</v>
      </c>
      <c r="AS57" s="218">
        <f>HLOOKUP($B57,data07,data0211!AS$900,FALSE)</f>
        <v>925</v>
      </c>
      <c r="AT57" s="218">
        <f>HLOOKUP($B57,data07,data0211!AT$900,FALSE)</f>
        <v>623</v>
      </c>
      <c r="AU57" s="218">
        <f>HLOOKUP($B57,data07,data0211!AU$900,FALSE)</f>
        <v>783</v>
      </c>
      <c r="AV57" s="218">
        <f>HLOOKUP($B57,data07,data0211!AV$900,FALSE)</f>
        <v>0</v>
      </c>
      <c r="AW57" s="218">
        <f>HLOOKUP($B57,data07,data0211!AW$900,FALSE)</f>
        <v>765</v>
      </c>
      <c r="AX57" s="218">
        <f>HLOOKUP($B57,data07,data0211!AX$900,FALSE)</f>
        <v>0</v>
      </c>
      <c r="AY57" s="218">
        <f>HLOOKUP($B57,data07,data0211!AY$900,FALSE)</f>
        <v>44</v>
      </c>
      <c r="AZ57" s="218">
        <f>HLOOKUP($B57,data07,data0211!AZ$900,FALSE)</f>
        <v>8950</v>
      </c>
      <c r="BA57" s="218">
        <f>HLOOKUP($B57,data07,data0211!BA$900,FALSE)</f>
        <v>69</v>
      </c>
      <c r="BB57" s="218"/>
      <c r="BC57" s="218"/>
      <c r="BD57" s="218"/>
      <c r="BE57" s="218"/>
    </row>
    <row r="58" spans="1:57" ht="15" customHeight="1" x14ac:dyDescent="0.2">
      <c r="A58" s="71" t="s">
        <v>250</v>
      </c>
      <c r="B58" s="71" t="s">
        <v>250</v>
      </c>
      <c r="C58" s="69">
        <v>2008</v>
      </c>
      <c r="D58" s="218">
        <f>HLOOKUP($B58,data08,data0211!D$900,FALSE)</f>
        <v>204646848.96000001</v>
      </c>
      <c r="E58" s="218">
        <f>HLOOKUP($B58,data08,data0211!E$900,FALSE)</f>
        <v>-110492857.75</v>
      </c>
      <c r="F58" s="218">
        <f>HLOOKUP($B58,data08,data0211!F$900,FALSE)</f>
        <v>0</v>
      </c>
      <c r="G58" s="218">
        <f>HLOOKUP($B58,data08,data0211!G$900,FALSE)</f>
        <v>11059871.91</v>
      </c>
      <c r="H58" s="218">
        <f>HLOOKUP($B58,data08,data0211!H$900,FALSE)</f>
        <v>12638483.060000001</v>
      </c>
      <c r="I58" s="218">
        <f>HLOOKUP($B58,data08,data0211!I$900,FALSE)</f>
        <v>2024770.84</v>
      </c>
      <c r="J58" s="218">
        <f>HLOOKUP($B58,data08,data0211!J$900,FALSE)</f>
        <v>62737</v>
      </c>
      <c r="K58" s="218">
        <f>HLOOKUP($B58,data08,data0211!K$900,FALSE)</f>
        <v>56839</v>
      </c>
      <c r="L58" s="218">
        <f>HLOOKUP($B58,data08,data0211!L$900,FALSE)</f>
        <v>5898</v>
      </c>
      <c r="M58" s="218">
        <f>HLOOKUP($B58,data08,data0211!M$900,FALSE)</f>
        <v>0</v>
      </c>
      <c r="N58" s="218">
        <f>HLOOKUP($B58,data08,data0211!N$900,FALSE)</f>
        <v>14457</v>
      </c>
      <c r="O58" s="218">
        <f>HLOOKUP($B58,data08,data0211!O$900,FALSE)</f>
        <v>0</v>
      </c>
      <c r="P58" s="218">
        <f>HLOOKUP($B58,data08,data0211!P$900,FALSE)</f>
        <v>1725723668</v>
      </c>
      <c r="Q58" s="218">
        <f>HLOOKUP($B58,data08,data0211!Q$900,FALSE)</f>
        <v>557752794</v>
      </c>
      <c r="R58" s="218">
        <f>HLOOKUP($B58,data08,data0211!R$900,FALSE)</f>
        <v>1158340390</v>
      </c>
      <c r="S58" s="218">
        <f>HLOOKUP($B58,data08,data0211!S$900,FALSE)</f>
        <v>0</v>
      </c>
      <c r="T58" s="218">
        <f>HLOOKUP($B58,data08,data0211!T$900,FALSE)</f>
        <v>9630484</v>
      </c>
      <c r="U58" s="218">
        <f>HLOOKUP($B58,data08,data0211!U$900,FALSE)</f>
        <v>0</v>
      </c>
      <c r="V58" s="218">
        <f>HLOOKUP($B58,data08,data0211!V$900,FALSE)</f>
        <v>2474604</v>
      </c>
      <c r="W58" s="218">
        <f>HLOOKUP($B58,data08,data0211!W$900,FALSE)</f>
        <v>0</v>
      </c>
      <c r="X58" s="218">
        <f>HLOOKUP($B58,data08,data0211!X$900,FALSE)</f>
        <v>2448882</v>
      </c>
      <c r="Y58" s="218">
        <f>HLOOKUP($B58,data08,data0211!Y$900,FALSE)</f>
        <v>0</v>
      </c>
      <c r="Z58" s="218">
        <f>HLOOKUP($B58,data08,data0211!Z$900,FALSE)</f>
        <v>25722</v>
      </c>
      <c r="AA58" s="218">
        <f>HLOOKUP($B58,data08,data0211!AA$900,FALSE)</f>
        <v>0</v>
      </c>
      <c r="AB58" s="218">
        <f>HLOOKUP($B58,data08,data0211!AB$900,FALSE)</f>
        <v>0</v>
      </c>
      <c r="AC58" s="218">
        <f>HLOOKUP($B58,data08,data0211!AC$900,FALSE)</f>
        <v>16316294.970000001</v>
      </c>
      <c r="AD58" s="218">
        <f>HLOOKUP($B58,data08,data0211!AD$900,FALSE)</f>
        <v>10308328.970000001</v>
      </c>
      <c r="AE58" s="218">
        <f>HLOOKUP($B58,data08,data0211!AE$900,FALSE)</f>
        <v>0</v>
      </c>
      <c r="AF58" s="218">
        <f>HLOOKUP($B58,data08,data0211!AF$900,FALSE)</f>
        <v>39718.32</v>
      </c>
      <c r="AG58" s="218">
        <f>HLOOKUP($B58,data08,data0211!AG$900,FALSE)</f>
        <v>0</v>
      </c>
      <c r="AH58" s="218">
        <f>HLOOKUP($B58,data08,data0211!AH$900,FALSE)</f>
        <v>188</v>
      </c>
      <c r="AI58" s="218">
        <f>HLOOKUP($B58,data08,data0211!AI$900,FALSE)</f>
        <v>98</v>
      </c>
      <c r="AJ58" s="218">
        <f>HLOOKUP($B58,data08,data0211!AJ$900,FALSE)</f>
        <v>90</v>
      </c>
      <c r="AK58" s="218">
        <f>HLOOKUP($B58,data08,data0211!AK$900,FALSE)</f>
        <v>170100</v>
      </c>
      <c r="AL58" s="218">
        <f>HLOOKUP($B58,data08,data0211!AL$900,FALSE)</f>
        <v>170100</v>
      </c>
      <c r="AM58" s="218">
        <f>HLOOKUP($B58,data08,data0211!AM$900,FALSE)</f>
        <v>0</v>
      </c>
      <c r="AN58" s="218">
        <f>HLOOKUP($B58,data08,data0211!AN$900,FALSE)</f>
        <v>269003</v>
      </c>
      <c r="AO58" s="218">
        <f>HLOOKUP($B58,data08,data0211!AO$900,FALSE)</f>
        <v>346409</v>
      </c>
      <c r="AP58" s="218">
        <f>HLOOKUP($B58,data08,data0211!AP$900,FALSE)</f>
        <v>346409</v>
      </c>
      <c r="AQ58" s="218">
        <f>HLOOKUP($B58,data08,data0211!AQ$900,FALSE)</f>
        <v>276451</v>
      </c>
      <c r="AR58" s="218">
        <f>HLOOKUP($B58,data08,data0211!AR$900,FALSE)</f>
        <v>1643</v>
      </c>
      <c r="AS58" s="218">
        <f>HLOOKUP($B58,data08,data0211!AS$900,FALSE)</f>
        <v>1002</v>
      </c>
      <c r="AT58" s="218">
        <f>HLOOKUP($B58,data08,data0211!AT$900,FALSE)</f>
        <v>641</v>
      </c>
      <c r="AU58" s="218">
        <f>HLOOKUP($B58,data08,data0211!AU$900,FALSE)</f>
        <v>816</v>
      </c>
      <c r="AV58" s="218">
        <f>HLOOKUP($B58,data08,data0211!AV$900,FALSE)</f>
        <v>0</v>
      </c>
      <c r="AW58" s="218">
        <f>HLOOKUP($B58,data08,data0211!AW$900,FALSE)</f>
        <v>827</v>
      </c>
      <c r="AX58" s="218">
        <f>HLOOKUP($B58,data08,data0211!AX$900,FALSE)</f>
        <v>0</v>
      </c>
      <c r="AY58" s="218">
        <f>HLOOKUP($B58,data08,data0211!AY$900,FALSE)</f>
        <v>44</v>
      </c>
      <c r="AZ58" s="218">
        <f>HLOOKUP($B58,data08,data0211!AZ$900,FALSE)</f>
        <v>9009</v>
      </c>
      <c r="BA58" s="218">
        <f>HLOOKUP($B58,data08,data0211!BA$900,FALSE)</f>
        <v>71</v>
      </c>
      <c r="BB58" s="218"/>
      <c r="BC58" s="218"/>
      <c r="BD58" s="218"/>
      <c r="BE58" s="218"/>
    </row>
    <row r="59" spans="1:57" ht="15" customHeight="1" x14ac:dyDescent="0.2">
      <c r="A59" s="71" t="s">
        <v>250</v>
      </c>
      <c r="B59" s="71" t="s">
        <v>250</v>
      </c>
      <c r="C59" s="69">
        <v>2009</v>
      </c>
      <c r="D59" s="218">
        <f>HLOOKUP($B59,data09,data0211!D$900,FALSE)</f>
        <v>217490576.91999996</v>
      </c>
      <c r="E59" s="218">
        <f>HLOOKUP($B59,data09,data0211!E$900,FALSE)</f>
        <v>-114390672.12</v>
      </c>
      <c r="F59" s="218">
        <f>HLOOKUP($B59,data09,data0211!F$900,FALSE)</f>
        <v>0</v>
      </c>
      <c r="G59" s="218">
        <f>HLOOKUP($B59,data09,data0211!G$900,FALSE)</f>
        <v>18080892.870000001</v>
      </c>
      <c r="H59" s="218">
        <f>HLOOKUP($B59,data09,data0211!H$900,FALSE)</f>
        <v>12936278.32</v>
      </c>
      <c r="I59" s="218">
        <f>HLOOKUP($B59,data09,data0211!I$900,FALSE)</f>
        <v>1104962.53</v>
      </c>
      <c r="J59" s="218">
        <f>HLOOKUP($B59,data09,data0211!J$900,FALSE)</f>
        <v>63558</v>
      </c>
      <c r="K59" s="218">
        <f>HLOOKUP($B59,data09,data0211!K$900,FALSE)</f>
        <v>57578</v>
      </c>
      <c r="L59" s="218">
        <f>HLOOKUP($B59,data09,data0211!L$900,FALSE)</f>
        <v>5954</v>
      </c>
      <c r="M59" s="218">
        <f>HLOOKUP($B59,data09,data0211!M$900,FALSE)</f>
        <v>26</v>
      </c>
      <c r="N59" s="218">
        <f>HLOOKUP($B59,data09,data0211!N$900,FALSE)</f>
        <v>14457</v>
      </c>
      <c r="O59" s="218">
        <f>HLOOKUP($B59,data09,data0211!O$900,FALSE)</f>
        <v>0</v>
      </c>
      <c r="P59" s="218">
        <f>HLOOKUP($B59,data09,data0211!P$900,FALSE)</f>
        <v>1654209046</v>
      </c>
      <c r="Q59" s="218">
        <f>HLOOKUP($B59,data09,data0211!Q$900,FALSE)</f>
        <v>544341574</v>
      </c>
      <c r="R59" s="218">
        <f>HLOOKUP($B59,data09,data0211!R$900,FALSE)</f>
        <v>1096569241</v>
      </c>
      <c r="S59" s="218">
        <f>HLOOKUP($B59,data09,data0211!S$900,FALSE)</f>
        <v>3636552</v>
      </c>
      <c r="T59" s="218">
        <f>HLOOKUP($B59,data09,data0211!T$900,FALSE)</f>
        <v>9661679</v>
      </c>
      <c r="U59" s="218">
        <f>HLOOKUP($B59,data09,data0211!U$900,FALSE)</f>
        <v>0</v>
      </c>
      <c r="V59" s="218">
        <f>HLOOKUP($B59,data09,data0211!V$900,FALSE)</f>
        <v>2386423</v>
      </c>
      <c r="W59" s="218">
        <f>HLOOKUP($B59,data09,data0211!W$900,FALSE)</f>
        <v>0</v>
      </c>
      <c r="X59" s="218">
        <f>HLOOKUP($B59,data09,data0211!X$900,FALSE)</f>
        <v>2360556</v>
      </c>
      <c r="Y59" s="218">
        <f>HLOOKUP($B59,data09,data0211!Y$900,FALSE)</f>
        <v>0</v>
      </c>
      <c r="Z59" s="218">
        <f>HLOOKUP($B59,data09,data0211!Z$900,FALSE)</f>
        <v>25867</v>
      </c>
      <c r="AA59" s="218">
        <f>HLOOKUP($B59,data09,data0211!AA$900,FALSE)</f>
        <v>0</v>
      </c>
      <c r="AB59" s="218">
        <f>HLOOKUP($B59,data09,data0211!AB$900,FALSE)</f>
        <v>26398087.950000003</v>
      </c>
      <c r="AC59" s="218">
        <f>HLOOKUP($B59,data09,data0211!AC$900,FALSE)</f>
        <v>16289521.18</v>
      </c>
      <c r="AD59" s="218">
        <f>HLOOKUP($B59,data09,data0211!AD$900,FALSE)</f>
        <v>9943840.2200000007</v>
      </c>
      <c r="AE59" s="218">
        <f>HLOOKUP($B59,data09,data0211!AE$900,FALSE)</f>
        <v>0</v>
      </c>
      <c r="AF59" s="218">
        <f>HLOOKUP($B59,data09,data0211!AF$900,FALSE)</f>
        <v>39993.67</v>
      </c>
      <c r="AG59" s="218">
        <f>HLOOKUP($B59,data09,data0211!AG$900,FALSE)</f>
        <v>0</v>
      </c>
      <c r="AH59" s="218">
        <f>HLOOKUP($B59,data09,data0211!AH$900,FALSE)</f>
        <v>188</v>
      </c>
      <c r="AI59" s="218">
        <f>HLOOKUP($B59,data09,data0211!AI$900,FALSE)</f>
        <v>98</v>
      </c>
      <c r="AJ59" s="218">
        <f>HLOOKUP($B59,data09,data0211!AJ$900,FALSE)</f>
        <v>90</v>
      </c>
      <c r="AK59" s="218">
        <f>HLOOKUP($B59,data09,data0211!AK$900,FALSE)</f>
        <v>174300</v>
      </c>
      <c r="AL59" s="218">
        <f>HLOOKUP($B59,data09,data0211!AL$900,FALSE)</f>
        <v>174300</v>
      </c>
      <c r="AM59" s="218">
        <f>HLOOKUP($B59,data09,data0211!AM$900,FALSE)</f>
        <v>0</v>
      </c>
      <c r="AN59" s="218">
        <f>HLOOKUP($B59,data09,data0211!AN$900,FALSE)</f>
        <v>267776</v>
      </c>
      <c r="AO59" s="218">
        <f>HLOOKUP($B59,data09,data0211!AO$900,FALSE)</f>
        <v>350428</v>
      </c>
      <c r="AP59" s="218">
        <f>HLOOKUP($B59,data09,data0211!AP$900,FALSE)</f>
        <v>350428</v>
      </c>
      <c r="AQ59" s="218">
        <f>HLOOKUP($B59,data09,data0211!AQ$900,FALSE)</f>
        <v>266467</v>
      </c>
      <c r="AR59" s="218">
        <f>HLOOKUP($B59,data09,data0211!AR$900,FALSE)</f>
        <v>1718</v>
      </c>
      <c r="AS59" s="218">
        <f>HLOOKUP($B59,data09,data0211!AS$900,FALSE)</f>
        <v>1064</v>
      </c>
      <c r="AT59" s="218">
        <f>HLOOKUP($B59,data09,data0211!AT$900,FALSE)</f>
        <v>654</v>
      </c>
      <c r="AU59" s="218">
        <f>HLOOKUP($B59,data09,data0211!AU$900,FALSE)</f>
        <v>912</v>
      </c>
      <c r="AV59" s="218">
        <f>HLOOKUP($B59,data09,data0211!AV$900,FALSE)</f>
        <v>0</v>
      </c>
      <c r="AW59" s="218">
        <f>HLOOKUP($B59,data09,data0211!AW$900,FALSE)</f>
        <v>806</v>
      </c>
      <c r="AX59" s="218">
        <f>HLOOKUP($B59,data09,data0211!AX$900,FALSE)</f>
        <v>0</v>
      </c>
      <c r="AY59" s="218">
        <f>HLOOKUP($B59,data09,data0211!AY$900,FALSE)</f>
        <v>44</v>
      </c>
      <c r="AZ59" s="218">
        <f>HLOOKUP($B59,data09,data0211!AZ$900,FALSE)</f>
        <v>9182</v>
      </c>
      <c r="BA59" s="218">
        <f>HLOOKUP($B59,data09,data0211!BA$900,FALSE)</f>
        <v>71</v>
      </c>
      <c r="BB59" s="218"/>
      <c r="BC59" s="218"/>
      <c r="BD59" s="218"/>
      <c r="BE59" s="218"/>
    </row>
    <row r="60" spans="1:57" ht="15" customHeight="1" x14ac:dyDescent="0.2">
      <c r="A60" s="71" t="s">
        <v>250</v>
      </c>
      <c r="B60" s="71" t="s">
        <v>250</v>
      </c>
      <c r="C60" s="69">
        <v>2010</v>
      </c>
      <c r="D60" s="218">
        <f>HLOOKUP($B60,data10,data0211!D$900,FALSE)</f>
        <v>225796210.93000001</v>
      </c>
      <c r="E60" s="218">
        <f>HLOOKUP($B60,data10,data0211!E$900,FALSE)</f>
        <v>-119192444.53</v>
      </c>
      <c r="F60" s="218">
        <f>HLOOKUP($B60,data10,data0211!F$900,FALSE)</f>
        <v>0</v>
      </c>
      <c r="G60" s="218">
        <f>HLOOKUP($B60,data10,data0211!G$900,FALSE)</f>
        <v>18080892.870000001</v>
      </c>
      <c r="H60" s="218">
        <f>HLOOKUP($B60,data10,data0211!H$900,FALSE)</f>
        <v>13328484.169999998</v>
      </c>
      <c r="I60" s="218">
        <f>HLOOKUP($B60,data10,data0211!I$900,FALSE)</f>
        <v>1567502.42</v>
      </c>
      <c r="J60" s="218">
        <f>HLOOKUP($B60,data10,data0211!J$900,FALSE)</f>
        <v>64329</v>
      </c>
      <c r="K60" s="218">
        <f>HLOOKUP($B60,data10,data0211!K$900,FALSE)</f>
        <v>58263</v>
      </c>
      <c r="L60" s="218">
        <f>HLOOKUP($B60,data10,data0211!L$900,FALSE)</f>
        <v>6066</v>
      </c>
      <c r="M60" s="218">
        <f>HLOOKUP($B60,data10,data0211!M$900,FALSE)</f>
        <v>0</v>
      </c>
      <c r="N60" s="218">
        <f>HLOOKUP($B60,data10,data0211!N$900,FALSE)</f>
        <v>0</v>
      </c>
      <c r="O60" s="218">
        <f>HLOOKUP($B60,data10,data0211!O$900,FALSE)</f>
        <v>0</v>
      </c>
      <c r="P60" s="218">
        <f>HLOOKUP($B60,data10,data0211!P$900,FALSE)</f>
        <v>1700835297</v>
      </c>
      <c r="Q60" s="218">
        <f>HLOOKUP($B60,data10,data0211!Q$900,FALSE)</f>
        <v>579116811</v>
      </c>
      <c r="R60" s="218">
        <f>HLOOKUP($B60,data10,data0211!R$900,FALSE)</f>
        <v>1121718486</v>
      </c>
      <c r="S60" s="218">
        <f>HLOOKUP($B60,data10,data0211!S$900,FALSE)</f>
        <v>0</v>
      </c>
      <c r="T60" s="218">
        <f>HLOOKUP($B60,data10,data0211!T$900,FALSE)</f>
        <v>0</v>
      </c>
      <c r="U60" s="218">
        <f>HLOOKUP($B60,data10,data0211!U$900,FALSE)</f>
        <v>0</v>
      </c>
      <c r="V60" s="218">
        <f>HLOOKUP($B60,data10,data0211!V$900,FALSE)</f>
        <v>2405197</v>
      </c>
      <c r="W60" s="218">
        <f>HLOOKUP($B60,data10,data0211!W$900,FALSE)</f>
        <v>0</v>
      </c>
      <c r="X60" s="218">
        <f>HLOOKUP($B60,data10,data0211!X$900,FALSE)</f>
        <v>2405197</v>
      </c>
      <c r="Y60" s="218">
        <f>HLOOKUP($B60,data10,data0211!Y$900,FALSE)</f>
        <v>0</v>
      </c>
      <c r="Z60" s="218">
        <f>HLOOKUP($B60,data10,data0211!Z$900,FALSE)</f>
        <v>0</v>
      </c>
      <c r="AA60" s="218">
        <f>HLOOKUP($B60,data10,data0211!AA$900,FALSE)</f>
        <v>0</v>
      </c>
      <c r="AB60" s="218">
        <f>HLOOKUP($B60,data10,data0211!AB$900,FALSE)</f>
        <v>28401304.790000003</v>
      </c>
      <c r="AC60" s="218">
        <f>HLOOKUP($B60,data10,data0211!AC$900,FALSE)</f>
        <v>17690931.350000001</v>
      </c>
      <c r="AD60" s="218">
        <f>HLOOKUP($B60,data10,data0211!AD$900,FALSE)</f>
        <v>10710373.440000001</v>
      </c>
      <c r="AE60" s="218">
        <f>HLOOKUP($B60,data10,data0211!AE$900,FALSE)</f>
        <v>0</v>
      </c>
      <c r="AF60" s="218">
        <f>HLOOKUP($B60,data10,data0211!AF$900,FALSE)</f>
        <v>0</v>
      </c>
      <c r="AG60" s="218">
        <f>HLOOKUP($B60,data10,data0211!AG$900,FALSE)</f>
        <v>0</v>
      </c>
      <c r="AH60" s="218">
        <f>HLOOKUP($B60,data10,data0211!AH$900,FALSE)</f>
        <v>0</v>
      </c>
      <c r="AI60" s="218">
        <f>HLOOKUP($B60,data10,data0211!AI$900,FALSE)</f>
        <v>0</v>
      </c>
      <c r="AJ60" s="218">
        <f>HLOOKUP($B60,data10,data0211!AJ$900,FALSE)</f>
        <v>0</v>
      </c>
      <c r="AK60" s="218">
        <f>HLOOKUP($B60,data10,data0211!AK$900,FALSE)</f>
        <v>175800</v>
      </c>
      <c r="AL60" s="218">
        <f>HLOOKUP($B60,data10,data0211!AL$900,FALSE)</f>
        <v>175800</v>
      </c>
      <c r="AM60" s="218">
        <f>HLOOKUP($B60,data10,data0211!AM$900,FALSE)</f>
        <v>0</v>
      </c>
      <c r="AN60" s="218">
        <f>HLOOKUP($B60,data10,data0211!AN$900,FALSE)</f>
        <v>273536</v>
      </c>
      <c r="AO60" s="218">
        <f>HLOOKUP($B60,data10,data0211!AO$900,FALSE)</f>
        <v>364929</v>
      </c>
      <c r="AP60" s="218">
        <f>HLOOKUP($B60,data10,data0211!AP$900,FALSE)</f>
        <v>364929</v>
      </c>
      <c r="AQ60" s="218">
        <f>HLOOKUP($B60,data10,data0211!AQ$900,FALSE)</f>
        <v>284725</v>
      </c>
      <c r="AR60" s="218">
        <f>HLOOKUP($B60,data10,data0211!AR$900,FALSE)</f>
        <v>1727</v>
      </c>
      <c r="AS60" s="218">
        <f>HLOOKUP($B60,data10,data0211!AS$900,FALSE)</f>
        <v>886</v>
      </c>
      <c r="AT60" s="218">
        <f>HLOOKUP($B60,data10,data0211!AT$900,FALSE)</f>
        <v>841</v>
      </c>
      <c r="AU60" s="218">
        <f>HLOOKUP($B60,data10,data0211!AU$900,FALSE)</f>
        <v>765</v>
      </c>
      <c r="AV60" s="218">
        <f>HLOOKUP($B60,data10,data0211!AV$900,FALSE)</f>
        <v>0</v>
      </c>
      <c r="AW60" s="218">
        <f>HLOOKUP($B60,data10,data0211!AW$900,FALSE)</f>
        <v>962</v>
      </c>
      <c r="AX60" s="218">
        <f>HLOOKUP($B60,data10,data0211!AX$900,FALSE)</f>
        <v>0</v>
      </c>
      <c r="AY60" s="218">
        <f>HLOOKUP($B60,data10,data0211!AY$900,FALSE)</f>
        <v>44</v>
      </c>
      <c r="AZ60" s="218">
        <f>HLOOKUP($B60,data10,data0211!AZ$900,FALSE)</f>
        <v>8325</v>
      </c>
      <c r="BA60" s="218">
        <f>HLOOKUP($B60,data10,data0211!BA$900,FALSE)</f>
        <v>70</v>
      </c>
      <c r="BB60" s="218"/>
      <c r="BC60" s="218"/>
      <c r="BD60" s="218"/>
      <c r="BE60" s="218"/>
    </row>
    <row r="61" spans="1:57" ht="15" customHeight="1" x14ac:dyDescent="0.2">
      <c r="A61" s="71" t="s">
        <v>250</v>
      </c>
      <c r="B61" s="71" t="s">
        <v>250</v>
      </c>
      <c r="C61" s="69">
        <v>2011</v>
      </c>
      <c r="D61" s="218">
        <f>HLOOKUP($B61,data11,data0211!D$900,FALSE)</f>
        <v>234956170.01999998</v>
      </c>
      <c r="E61" s="218">
        <f>HLOOKUP($B61,data11,data0211!E$900,FALSE)</f>
        <v>-125888831.08</v>
      </c>
      <c r="F61" s="218">
        <f>HLOOKUP($B61,data11,data0211!F$900,FALSE)</f>
        <v>0</v>
      </c>
      <c r="G61" s="218">
        <f>HLOOKUP($B61,data11,data0211!G$900,FALSE)</f>
        <v>10310227.59</v>
      </c>
      <c r="H61" s="218">
        <f>HLOOKUP($B61,data11,data0211!H$900,FALSE)</f>
        <v>14278410.779999999</v>
      </c>
      <c r="I61" s="218">
        <f>HLOOKUP($B61,data11,data0211!I$900,FALSE)</f>
        <v>1382584.38</v>
      </c>
      <c r="J61" s="218">
        <f>HLOOKUP($B61,data11,data0211!J$900,FALSE)</f>
        <v>64329</v>
      </c>
      <c r="K61" s="218">
        <f>HLOOKUP($B61,data11,data0211!K$900,FALSE)</f>
        <v>58263</v>
      </c>
      <c r="L61" s="218">
        <f>HLOOKUP($B61,data11,data0211!L$900,FALSE)</f>
        <v>6066</v>
      </c>
      <c r="M61" s="218">
        <f>HLOOKUP($B61,data11,data0211!M$900,FALSE)</f>
        <v>0</v>
      </c>
      <c r="N61" s="218">
        <f>HLOOKUP($B61,data11,data0211!N$900,FALSE)</f>
        <v>0</v>
      </c>
      <c r="O61" s="218">
        <f>HLOOKUP($B61,data11,data0211!O$900,FALSE)</f>
        <v>0</v>
      </c>
      <c r="P61" s="218">
        <f>HLOOKUP($B61,data11,data0211!P$900,FALSE)</f>
        <v>1697206413</v>
      </c>
      <c r="Q61" s="218">
        <f>HLOOKUP($B61,data11,data0211!Q$900,FALSE)</f>
        <v>572972972</v>
      </c>
      <c r="R61" s="218">
        <f>HLOOKUP($B61,data11,data0211!R$900,FALSE)</f>
        <v>1124233441</v>
      </c>
      <c r="S61" s="218">
        <f>HLOOKUP($B61,data11,data0211!S$900,FALSE)</f>
        <v>0</v>
      </c>
      <c r="T61" s="218">
        <f>HLOOKUP($B61,data11,data0211!T$900,FALSE)</f>
        <v>0</v>
      </c>
      <c r="U61" s="218">
        <f>HLOOKUP($B61,data11,data0211!U$900,FALSE)</f>
        <v>0</v>
      </c>
      <c r="V61" s="218">
        <f>HLOOKUP($B61,data11,data0211!V$900,FALSE)</f>
        <v>2414370</v>
      </c>
      <c r="W61" s="218">
        <f>HLOOKUP($B61,data11,data0211!W$900,FALSE)</f>
        <v>0</v>
      </c>
      <c r="X61" s="218">
        <f>HLOOKUP($B61,data11,data0211!X$900,FALSE)</f>
        <v>2414370</v>
      </c>
      <c r="Y61" s="218">
        <f>HLOOKUP($B61,data11,data0211!Y$900,FALSE)</f>
        <v>0</v>
      </c>
      <c r="Z61" s="218">
        <f>HLOOKUP($B61,data11,data0211!Z$900,FALSE)</f>
        <v>0</v>
      </c>
      <c r="AA61" s="218">
        <f>HLOOKUP($B61,data11,data0211!AA$900,FALSE)</f>
        <v>0</v>
      </c>
      <c r="AB61" s="218">
        <f>HLOOKUP($B61,data11,data0211!AB$900,FALSE)</f>
        <v>29158059.91</v>
      </c>
      <c r="AC61" s="218">
        <f>HLOOKUP($B61,data11,data0211!AC$900,FALSE)</f>
        <v>18030401</v>
      </c>
      <c r="AD61" s="218">
        <f>HLOOKUP($B61,data11,data0211!AD$900,FALSE)</f>
        <v>11127658.91</v>
      </c>
      <c r="AE61" s="218">
        <f>HLOOKUP($B61,data11,data0211!AE$900,FALSE)</f>
        <v>0</v>
      </c>
      <c r="AF61" s="218">
        <f>HLOOKUP($B61,data11,data0211!AF$900,FALSE)</f>
        <v>0</v>
      </c>
      <c r="AG61" s="218">
        <f>HLOOKUP($B61,data11,data0211!AG$900,FALSE)</f>
        <v>0</v>
      </c>
      <c r="AH61" s="218">
        <f>HLOOKUP($B61,data11,data0211!AH$900,FALSE)</f>
        <v>188</v>
      </c>
      <c r="AI61" s="218">
        <f>HLOOKUP($B61,data11,data0211!AI$900,FALSE)</f>
        <v>98</v>
      </c>
      <c r="AJ61" s="218">
        <f>HLOOKUP($B61,data11,data0211!AJ$900,FALSE)</f>
        <v>90</v>
      </c>
      <c r="AK61" s="218">
        <f>HLOOKUP($B61,data11,data0211!AK$900,FALSE)</f>
        <v>175779</v>
      </c>
      <c r="AL61" s="218">
        <f>HLOOKUP($B61,data11,data0211!AL$900,FALSE)</f>
        <v>175779</v>
      </c>
      <c r="AM61" s="218">
        <f>HLOOKUP($B61,data11,data0211!AM$900,FALSE)</f>
        <v>0</v>
      </c>
      <c r="AN61" s="218">
        <f>HLOOKUP($B61,data11,data0211!AN$900,FALSE)</f>
        <v>269328</v>
      </c>
      <c r="AO61" s="218">
        <f>HLOOKUP($B61,data11,data0211!AO$900,FALSE)</f>
        <v>379690</v>
      </c>
      <c r="AP61" s="218">
        <f>HLOOKUP($B61,data11,data0211!AP$900,FALSE)</f>
        <v>379690</v>
      </c>
      <c r="AQ61" s="218">
        <f>HLOOKUP($B61,data11,data0211!AQ$900,FALSE)</f>
        <v>280106</v>
      </c>
      <c r="AR61" s="218">
        <f>HLOOKUP($B61,data11,data0211!AR$900,FALSE)</f>
        <v>1703</v>
      </c>
      <c r="AS61" s="218">
        <f>HLOOKUP($B61,data11,data0211!AS$900,FALSE)</f>
        <v>963</v>
      </c>
      <c r="AT61" s="218">
        <f>HLOOKUP($B61,data11,data0211!AT$900,FALSE)</f>
        <v>740</v>
      </c>
      <c r="AU61" s="218">
        <f>HLOOKUP($B61,data11,data0211!AU$900,FALSE)</f>
        <v>856</v>
      </c>
      <c r="AV61" s="218">
        <f>HLOOKUP($B61,data11,data0211!AV$900,FALSE)</f>
        <v>0</v>
      </c>
      <c r="AW61" s="218">
        <f>HLOOKUP($B61,data11,data0211!AW$900,FALSE)</f>
        <v>847</v>
      </c>
      <c r="AX61" s="218">
        <f>HLOOKUP($B61,data11,data0211!AX$900,FALSE)</f>
        <v>0</v>
      </c>
      <c r="AY61" s="218">
        <f>HLOOKUP($B61,data11,data0211!AY$900,FALSE)</f>
        <v>44</v>
      </c>
      <c r="AZ61" s="218">
        <f>HLOOKUP($B61,data11,data0211!AZ$900,FALSE)</f>
        <v>8325</v>
      </c>
      <c r="BA61" s="218">
        <f>HLOOKUP($B61,data11,data0211!BA$900,FALSE)</f>
        <v>70</v>
      </c>
      <c r="BB61" s="218"/>
      <c r="BC61" s="218"/>
      <c r="BD61" s="218"/>
      <c r="BE61" s="218"/>
    </row>
    <row r="62" spans="1:57" ht="15" customHeight="1" x14ac:dyDescent="0.2">
      <c r="A62" s="71" t="s">
        <v>251</v>
      </c>
      <c r="B62" s="71" t="s">
        <v>251</v>
      </c>
      <c r="C62" s="69">
        <v>2002</v>
      </c>
      <c r="D62" s="218">
        <f>HLOOKUP($B62,data02,data0211!D$900,FALSE)</f>
        <v>129235649</v>
      </c>
      <c r="E62" s="218">
        <f>HLOOKUP($B62,data02,data0211!E$900,FALSE)</f>
        <v>-49395291</v>
      </c>
      <c r="F62" s="218">
        <f>HLOOKUP($B62,data02,data0211!F$900,FALSE)</f>
        <v>4490645</v>
      </c>
      <c r="G62" s="218">
        <f>HLOOKUP($B62,data02,data0211!G$900,FALSE)</f>
        <v>15814852</v>
      </c>
      <c r="H62" s="218">
        <f>HLOOKUP($B62,data02,data0211!H$900,FALSE)</f>
        <v>6811784</v>
      </c>
      <c r="I62" s="218">
        <f>HLOOKUP($B62,data02,data0211!I$900,FALSE)</f>
        <v>-391781</v>
      </c>
      <c r="J62" s="218">
        <f>HLOOKUP($B62,data02,data0211!J$900,FALSE)</f>
        <v>44373</v>
      </c>
      <c r="K62" s="218">
        <f>HLOOKUP($B62,data02,data0211!K$900,FALSE)</f>
        <v>39494</v>
      </c>
      <c r="L62" s="218">
        <f>HLOOKUP($B62,data02,data0211!L$900,FALSE)</f>
        <v>4876</v>
      </c>
      <c r="M62" s="218">
        <f>HLOOKUP($B62,data02,data0211!M$900,FALSE)</f>
        <v>3</v>
      </c>
      <c r="N62" s="218">
        <f>HLOOKUP($B62,data02,data0211!N$900,FALSE)</f>
        <v>11545</v>
      </c>
      <c r="O62" s="218">
        <f>HLOOKUP($B62,data02,data0211!O$900,FALSE)</f>
        <v>0</v>
      </c>
      <c r="P62" s="218">
        <f>HLOOKUP($B62,data02,data0211!P$900,FALSE)</f>
        <v>1450044760</v>
      </c>
      <c r="Q62" s="218">
        <f>HLOOKUP($B62,data02,data0211!Q$900,FALSE)</f>
        <v>357841995</v>
      </c>
      <c r="R62" s="218">
        <f>HLOOKUP($B62,data02,data0211!R$900,FALSE)</f>
        <v>845220265</v>
      </c>
      <c r="S62" s="218">
        <f>HLOOKUP($B62,data02,data0211!S$900,FALSE)</f>
        <v>238568275</v>
      </c>
      <c r="T62" s="218">
        <f>HLOOKUP($B62,data02,data0211!T$900,FALSE)</f>
        <v>8414225</v>
      </c>
      <c r="U62" s="218">
        <f>HLOOKUP($B62,data02,data0211!U$900,FALSE)</f>
        <v>0</v>
      </c>
      <c r="V62" s="218">
        <f>HLOOKUP($B62,data02,data0211!V$900,FALSE)</f>
        <v>3118426</v>
      </c>
      <c r="W62" s="218">
        <f>HLOOKUP($B62,data02,data0211!W$900,FALSE)</f>
        <v>0</v>
      </c>
      <c r="X62" s="218">
        <f>HLOOKUP($B62,data02,data0211!X$900,FALSE)</f>
        <v>2792709</v>
      </c>
      <c r="Y62" s="218">
        <f>HLOOKUP($B62,data02,data0211!Y$900,FALSE)</f>
        <v>309377</v>
      </c>
      <c r="Z62" s="218">
        <f>HLOOKUP($B62,data02,data0211!Z$900,FALSE)</f>
        <v>16340</v>
      </c>
      <c r="AA62" s="218">
        <f>HLOOKUP($B62,data02,data0211!AA$900,FALSE)</f>
        <v>0</v>
      </c>
      <c r="AB62" s="218">
        <f>HLOOKUP($B62,data02,data0211!AB$900,FALSE)</f>
        <v>13824286</v>
      </c>
      <c r="AC62" s="218">
        <f>HLOOKUP($B62,data02,data0211!AC$900,FALSE)</f>
        <v>6645799</v>
      </c>
      <c r="AD62" s="218">
        <f>HLOOKUP($B62,data02,data0211!AD$900,FALSE)</f>
        <v>6668744</v>
      </c>
      <c r="AE62" s="218">
        <f>HLOOKUP($B62,data02,data0211!AE$900,FALSE)</f>
        <v>451503</v>
      </c>
      <c r="AF62" s="218">
        <f>HLOOKUP($B62,data02,data0211!AF$900,FALSE)</f>
        <v>58240</v>
      </c>
      <c r="AG62" s="218">
        <f>HLOOKUP($B62,data02,data0211!AG$900,FALSE)</f>
        <v>0</v>
      </c>
      <c r="AH62" s="218">
        <f>HLOOKUP($B62,data02,data0211!AH$900,FALSE)</f>
        <v>303</v>
      </c>
      <c r="AI62" s="218">
        <f>HLOOKUP($B62,data02,data0211!AI$900,FALSE)</f>
        <v>213</v>
      </c>
      <c r="AJ62" s="218">
        <f>HLOOKUP($B62,data02,data0211!AJ$900,FALSE)</f>
        <v>90</v>
      </c>
      <c r="AK62" s="218">
        <f>HLOOKUP($B62,data02,data0211!AK$900,FALSE)</f>
        <v>124000</v>
      </c>
      <c r="AL62" s="218">
        <f>HLOOKUP($B62,data02,data0211!AL$900,FALSE)</f>
        <v>124000</v>
      </c>
      <c r="AM62" s="218">
        <f>HLOOKUP($B62,data02,data0211!AM$900,FALSE)</f>
        <v>0</v>
      </c>
      <c r="AN62" s="218">
        <f>HLOOKUP($B62,data02,data0211!AN$900,FALSE)</f>
        <v>238272</v>
      </c>
      <c r="AO62" s="218">
        <f>HLOOKUP($B62,data02,data0211!AO$900,FALSE)</f>
        <v>280311</v>
      </c>
      <c r="AP62" s="218">
        <f>HLOOKUP($B62,data02,data0211!AP$900,FALSE)</f>
        <v>280311</v>
      </c>
      <c r="AQ62" s="218">
        <f>HLOOKUP($B62,data02,data0211!AQ$900,FALSE)</f>
        <v>243914</v>
      </c>
      <c r="AR62" s="218">
        <f>HLOOKUP($B62,data02,data0211!AR$900,FALSE)</f>
        <v>1049</v>
      </c>
      <c r="AS62" s="218">
        <f>HLOOKUP($B62,data02,data0211!AS$900,FALSE)</f>
        <v>717</v>
      </c>
      <c r="AT62" s="218">
        <f>HLOOKUP($B62,data02,data0211!AT$900,FALSE)</f>
        <v>332</v>
      </c>
      <c r="AU62" s="218">
        <f>HLOOKUP($B62,data02,data0211!AU$900,FALSE)</f>
        <v>467</v>
      </c>
      <c r="AV62" s="218">
        <f>HLOOKUP($B62,data02,data0211!AV$900,FALSE)</f>
        <v>0</v>
      </c>
      <c r="AW62" s="218">
        <f>HLOOKUP($B62,data02,data0211!AW$900,FALSE)</f>
        <v>582</v>
      </c>
      <c r="AX62" s="218">
        <f>HLOOKUP($B62,data02,data0211!AX$900,FALSE)</f>
        <v>2</v>
      </c>
      <c r="AY62" s="218">
        <f>HLOOKUP($B62,data02,data0211!AY$900,FALSE)</f>
        <v>11</v>
      </c>
      <c r="AZ62" s="218">
        <f>HLOOKUP($B62,data02,data0211!AZ$900,FALSE)</f>
        <v>6540</v>
      </c>
      <c r="BA62" s="218">
        <f>HLOOKUP($B62,data02,data0211!BA$900,FALSE)</f>
        <v>71.55</v>
      </c>
      <c r="BB62" s="218"/>
      <c r="BC62" s="218"/>
      <c r="BD62" s="218"/>
      <c r="BE62" s="218"/>
    </row>
    <row r="63" spans="1:57" ht="15" customHeight="1" x14ac:dyDescent="0.2">
      <c r="A63" s="71" t="s">
        <v>251</v>
      </c>
      <c r="B63" s="71" t="s">
        <v>251</v>
      </c>
      <c r="C63" s="69">
        <v>2003</v>
      </c>
      <c r="D63" s="218">
        <f>HLOOKUP($B63,data03,data0211!D$900,FALSE)</f>
        <v>134172926</v>
      </c>
      <c r="E63" s="218">
        <f>HLOOKUP($B63,data03,data0211!E$900,FALSE)</f>
        <v>-53764438</v>
      </c>
      <c r="F63" s="218">
        <f>HLOOKUP($B63,data03,data0211!F$900,FALSE)</f>
        <v>0</v>
      </c>
      <c r="G63" s="218">
        <f>HLOOKUP($B63,data03,data0211!G$900,FALSE)</f>
        <v>6748109</v>
      </c>
      <c r="H63" s="218">
        <f>HLOOKUP($B63,data03,data0211!H$900,FALSE)</f>
        <v>6855740</v>
      </c>
      <c r="I63" s="218">
        <f>HLOOKUP($B63,data03,data0211!I$900,FALSE)</f>
        <v>833038</v>
      </c>
      <c r="J63" s="218">
        <f>HLOOKUP($B63,data03,data0211!J$900,FALSE)</f>
        <v>45765</v>
      </c>
      <c r="K63" s="218">
        <f>HLOOKUP($B63,data03,data0211!K$900,FALSE)</f>
        <v>40795</v>
      </c>
      <c r="L63" s="218">
        <f>HLOOKUP($B63,data03,data0211!L$900,FALSE)</f>
        <v>4967</v>
      </c>
      <c r="M63" s="218">
        <f>HLOOKUP($B63,data03,data0211!M$900,FALSE)</f>
        <v>3</v>
      </c>
      <c r="N63" s="218">
        <f>HLOOKUP($B63,data03,data0211!N$900,FALSE)</f>
        <v>11821</v>
      </c>
      <c r="O63" s="218">
        <f>HLOOKUP($B63,data03,data0211!O$900,FALSE)</f>
        <v>0</v>
      </c>
      <c r="P63" s="218">
        <f>HLOOKUP($B63,data03,data0211!P$900,FALSE)</f>
        <v>1457949580</v>
      </c>
      <c r="Q63" s="218">
        <f>HLOOKUP($B63,data03,data0211!Q$900,FALSE)</f>
        <v>388937092</v>
      </c>
      <c r="R63" s="218">
        <f>HLOOKUP($B63,data03,data0211!R$900,FALSE)</f>
        <v>825394719</v>
      </c>
      <c r="S63" s="218">
        <f>HLOOKUP($B63,data03,data0211!S$900,FALSE)</f>
        <v>234204103</v>
      </c>
      <c r="T63" s="218">
        <f>HLOOKUP($B63,data03,data0211!T$900,FALSE)</f>
        <v>9413666</v>
      </c>
      <c r="U63" s="218">
        <f>HLOOKUP($B63,data03,data0211!U$900,FALSE)</f>
        <v>0</v>
      </c>
      <c r="V63" s="218">
        <f>HLOOKUP($B63,data03,data0211!V$900,FALSE)</f>
        <v>2394272</v>
      </c>
      <c r="W63" s="218">
        <f>HLOOKUP($B63,data03,data0211!W$900,FALSE)</f>
        <v>0</v>
      </c>
      <c r="X63" s="218">
        <f>HLOOKUP($B63,data03,data0211!X$900,FALSE)</f>
        <v>1879163</v>
      </c>
      <c r="Y63" s="218">
        <f>HLOOKUP($B63,data03,data0211!Y$900,FALSE)</f>
        <v>486319</v>
      </c>
      <c r="Z63" s="218">
        <f>HLOOKUP($B63,data03,data0211!Z$900,FALSE)</f>
        <v>28790</v>
      </c>
      <c r="AA63" s="218">
        <f>HLOOKUP($B63,data03,data0211!AA$900,FALSE)</f>
        <v>0</v>
      </c>
      <c r="AB63" s="218">
        <f>HLOOKUP($B63,data03,data0211!AB$900,FALSE)</f>
        <v>17708002</v>
      </c>
      <c r="AC63" s="218">
        <f>HLOOKUP($B63,data03,data0211!AC$900,FALSE)</f>
        <v>8493677</v>
      </c>
      <c r="AD63" s="218">
        <f>HLOOKUP($B63,data03,data0211!AD$900,FALSE)</f>
        <v>8483447</v>
      </c>
      <c r="AE63" s="218">
        <f>HLOOKUP($B63,data03,data0211!AE$900,FALSE)</f>
        <v>648676</v>
      </c>
      <c r="AF63" s="218">
        <f>HLOOKUP($B63,data03,data0211!AF$900,FALSE)</f>
        <v>82202</v>
      </c>
      <c r="AG63" s="218">
        <f>HLOOKUP($B63,data03,data0211!AG$900,FALSE)</f>
        <v>0</v>
      </c>
      <c r="AH63" s="218">
        <f>HLOOKUP($B63,data03,data0211!AH$900,FALSE)</f>
        <v>303</v>
      </c>
      <c r="AI63" s="218">
        <f>HLOOKUP($B63,data03,data0211!AI$900,FALSE)</f>
        <v>213</v>
      </c>
      <c r="AJ63" s="218">
        <f>HLOOKUP($B63,data03,data0211!AJ$900,FALSE)</f>
        <v>90</v>
      </c>
      <c r="AK63" s="218">
        <f>HLOOKUP($B63,data03,data0211!AK$900,FALSE)</f>
        <v>127000</v>
      </c>
      <c r="AL63" s="218">
        <f>HLOOKUP($B63,data03,data0211!AL$900,FALSE)</f>
        <v>127000</v>
      </c>
      <c r="AM63" s="218">
        <f>HLOOKUP($B63,data03,data0211!AM$900,FALSE)</f>
        <v>0</v>
      </c>
      <c r="AN63" s="218">
        <f>HLOOKUP($B63,data03,data0211!AN$900,FALSE)</f>
        <v>239745</v>
      </c>
      <c r="AO63" s="218">
        <f>HLOOKUP($B63,data03,data0211!AO$900,FALSE)</f>
        <v>287386</v>
      </c>
      <c r="AP63" s="218">
        <f>HLOOKUP($B63,data03,data0211!AP$900,FALSE)</f>
        <v>287386</v>
      </c>
      <c r="AQ63" s="218">
        <f>HLOOKUP($B63,data03,data0211!AQ$900,FALSE)</f>
        <v>242596</v>
      </c>
      <c r="AR63" s="218">
        <f>HLOOKUP($B63,data03,data0211!AR$900,FALSE)</f>
        <v>1078.7</v>
      </c>
      <c r="AS63" s="218">
        <f>HLOOKUP($B63,data03,data0211!AS$900,FALSE)</f>
        <v>727.2</v>
      </c>
      <c r="AT63" s="218">
        <f>HLOOKUP($B63,data03,data0211!AT$900,FALSE)</f>
        <v>351.5</v>
      </c>
      <c r="AU63" s="218">
        <f>HLOOKUP($B63,data03,data0211!AU$900,FALSE)</f>
        <v>460.7</v>
      </c>
      <c r="AV63" s="218">
        <f>HLOOKUP($B63,data03,data0211!AV$900,FALSE)</f>
        <v>2</v>
      </c>
      <c r="AW63" s="218">
        <f>HLOOKUP($B63,data03,data0211!AW$900,FALSE)</f>
        <v>616</v>
      </c>
      <c r="AX63" s="218">
        <f>HLOOKUP($B63,data03,data0211!AX$900,FALSE)</f>
        <v>2</v>
      </c>
      <c r="AY63" s="218">
        <f>HLOOKUP($B63,data03,data0211!AY$900,FALSE)</f>
        <v>8</v>
      </c>
      <c r="AZ63" s="218">
        <f>HLOOKUP($B63,data03,data0211!AZ$900,FALSE)</f>
        <v>6657</v>
      </c>
      <c r="BA63" s="218">
        <f>HLOOKUP($B63,data03,data0211!BA$900,FALSE)</f>
        <v>72.27</v>
      </c>
      <c r="BB63" s="218"/>
      <c r="BC63" s="218"/>
      <c r="BD63" s="218"/>
      <c r="BE63" s="218"/>
    </row>
    <row r="64" spans="1:57" ht="15" customHeight="1" x14ac:dyDescent="0.2">
      <c r="A64" s="71" t="s">
        <v>251</v>
      </c>
      <c r="B64" s="71" t="s">
        <v>251</v>
      </c>
      <c r="C64" s="69">
        <v>2004</v>
      </c>
      <c r="D64" s="218">
        <f>HLOOKUP($B64,data04,data0211!D$900,FALSE)</f>
        <v>139683240</v>
      </c>
      <c r="E64" s="218">
        <f>HLOOKUP($B64,data04,data0211!E$900,FALSE)</f>
        <v>-58860590</v>
      </c>
      <c r="F64" s="218">
        <f>HLOOKUP($B64,data04,data0211!F$900,FALSE)</f>
        <v>0</v>
      </c>
      <c r="G64" s="218">
        <f>HLOOKUP($B64,data04,data0211!G$900,FALSE)</f>
        <v>5993983</v>
      </c>
      <c r="H64" s="218">
        <f>HLOOKUP($B64,data04,data0211!H$900,FALSE)</f>
        <v>7665050</v>
      </c>
      <c r="I64" s="218">
        <f>HLOOKUP($B64,data04,data0211!I$900,FALSE)</f>
        <v>1595908</v>
      </c>
      <c r="J64" s="218">
        <f>HLOOKUP($B64,data04,data0211!J$900,FALSE)</f>
        <v>46459</v>
      </c>
      <c r="K64" s="218">
        <f>HLOOKUP($B64,data04,data0211!K$900,FALSE)</f>
        <v>41372</v>
      </c>
      <c r="L64" s="218">
        <f>HLOOKUP($B64,data04,data0211!L$900,FALSE)</f>
        <v>5084</v>
      </c>
      <c r="M64" s="218">
        <f>HLOOKUP($B64,data04,data0211!M$900,FALSE)</f>
        <v>3</v>
      </c>
      <c r="N64" s="218">
        <f>HLOOKUP($B64,data04,data0211!N$900,FALSE)</f>
        <v>11889</v>
      </c>
      <c r="O64" s="218">
        <f>HLOOKUP($B64,data04,data0211!O$900,FALSE)</f>
        <v>0</v>
      </c>
      <c r="P64" s="218">
        <f>HLOOKUP($B64,data04,data0211!P$900,FALSE)</f>
        <v>1566869038</v>
      </c>
      <c r="Q64" s="218">
        <f>HLOOKUP($B64,data04,data0211!Q$900,FALSE)</f>
        <v>392317140</v>
      </c>
      <c r="R64" s="218">
        <f>HLOOKUP($B64,data04,data0211!R$900,FALSE)</f>
        <v>920593066</v>
      </c>
      <c r="S64" s="218">
        <f>HLOOKUP($B64,data04,data0211!S$900,FALSE)</f>
        <v>244471838</v>
      </c>
      <c r="T64" s="218">
        <f>HLOOKUP($B64,data04,data0211!T$900,FALSE)</f>
        <v>9486994</v>
      </c>
      <c r="U64" s="218">
        <f>HLOOKUP($B64,data04,data0211!U$900,FALSE)</f>
        <v>0</v>
      </c>
      <c r="V64" s="218">
        <f>HLOOKUP($B64,data04,data0211!V$900,FALSE)</f>
        <v>2491204</v>
      </c>
      <c r="W64" s="218">
        <f>HLOOKUP($B64,data04,data0211!W$900,FALSE)</f>
        <v>0</v>
      </c>
      <c r="X64" s="218">
        <f>HLOOKUP($B64,data04,data0211!X$900,FALSE)</f>
        <v>1954179</v>
      </c>
      <c r="Y64" s="218">
        <f>HLOOKUP($B64,data04,data0211!Y$900,FALSE)</f>
        <v>510294</v>
      </c>
      <c r="Z64" s="218">
        <f>HLOOKUP($B64,data04,data0211!Z$900,FALSE)</f>
        <v>26731</v>
      </c>
      <c r="AA64" s="218">
        <f>HLOOKUP($B64,data04,data0211!AA$900,FALSE)</f>
        <v>0</v>
      </c>
      <c r="AB64" s="218">
        <f>HLOOKUP($B64,data04,data0211!AB$900,FALSE)</f>
        <v>17798415</v>
      </c>
      <c r="AC64" s="218">
        <f>HLOOKUP($B64,data04,data0211!AC$900,FALSE)</f>
        <v>8491510</v>
      </c>
      <c r="AD64" s="218">
        <f>HLOOKUP($B64,data04,data0211!AD$900,FALSE)</f>
        <v>8607817</v>
      </c>
      <c r="AE64" s="218">
        <f>HLOOKUP($B64,data04,data0211!AE$900,FALSE)</f>
        <v>617652</v>
      </c>
      <c r="AF64" s="218">
        <f>HLOOKUP($B64,data04,data0211!AF$900,FALSE)</f>
        <v>81436</v>
      </c>
      <c r="AG64" s="218">
        <f>HLOOKUP($B64,data04,data0211!AG$900,FALSE)</f>
        <v>0</v>
      </c>
      <c r="AH64" s="218">
        <f>HLOOKUP($B64,data04,data0211!AH$900,FALSE)</f>
        <v>303</v>
      </c>
      <c r="AI64" s="218">
        <f>HLOOKUP($B64,data04,data0211!AI$900,FALSE)</f>
        <v>213</v>
      </c>
      <c r="AJ64" s="218">
        <f>HLOOKUP($B64,data04,data0211!AJ$900,FALSE)</f>
        <v>90</v>
      </c>
      <c r="AK64" s="218">
        <f>HLOOKUP($B64,data04,data0211!AK$900,FALSE)</f>
        <v>127950</v>
      </c>
      <c r="AL64" s="218">
        <f>HLOOKUP($B64,data04,data0211!AL$900,FALSE)</f>
        <v>127950</v>
      </c>
      <c r="AM64" s="218">
        <f>HLOOKUP($B64,data04,data0211!AM$900,FALSE)</f>
        <v>0</v>
      </c>
      <c r="AN64" s="218">
        <f>HLOOKUP($B64,data04,data0211!AN$900,FALSE)</f>
        <v>244129</v>
      </c>
      <c r="AO64" s="218">
        <f>HLOOKUP($B64,data04,data0211!AO$900,FALSE)</f>
        <v>278055</v>
      </c>
      <c r="AP64" s="218">
        <f>HLOOKUP($B64,data04,data0211!AP$900,FALSE)</f>
        <v>278055</v>
      </c>
      <c r="AQ64" s="218">
        <f>HLOOKUP($B64,data04,data0211!AQ$900,FALSE)</f>
        <v>276185</v>
      </c>
      <c r="AR64" s="218">
        <f>HLOOKUP($B64,data04,data0211!AR$900,FALSE)</f>
        <v>1082</v>
      </c>
      <c r="AS64" s="218">
        <f>HLOOKUP($B64,data04,data0211!AS$900,FALSE)</f>
        <v>727</v>
      </c>
      <c r="AT64" s="218">
        <f>HLOOKUP($B64,data04,data0211!AT$900,FALSE)</f>
        <v>355</v>
      </c>
      <c r="AU64" s="218">
        <f>HLOOKUP($B64,data04,data0211!AU$900,FALSE)</f>
        <v>458.2</v>
      </c>
      <c r="AV64" s="218">
        <f>HLOOKUP($B64,data04,data0211!AV$900,FALSE)</f>
        <v>2</v>
      </c>
      <c r="AW64" s="218">
        <f>HLOOKUP($B64,data04,data0211!AW$900,FALSE)</f>
        <v>618.79999999999995</v>
      </c>
      <c r="AX64" s="218">
        <f>HLOOKUP($B64,data04,data0211!AX$900,FALSE)</f>
        <v>2</v>
      </c>
      <c r="AY64" s="218">
        <f>HLOOKUP($B64,data04,data0211!AY$900,FALSE)</f>
        <v>8</v>
      </c>
      <c r="AZ64" s="218">
        <f>HLOOKUP($B64,data04,data0211!AZ$900,FALSE)</f>
        <v>6711</v>
      </c>
      <c r="BA64" s="218">
        <f>HLOOKUP($B64,data04,data0211!BA$900,FALSE)</f>
        <v>77</v>
      </c>
      <c r="BB64" s="218"/>
      <c r="BC64" s="218"/>
      <c r="BD64" s="218"/>
      <c r="BE64" s="218"/>
    </row>
    <row r="65" spans="1:57" ht="15" customHeight="1" x14ac:dyDescent="0.2">
      <c r="A65" s="71" t="s">
        <v>251</v>
      </c>
      <c r="B65" s="71" t="s">
        <v>251</v>
      </c>
      <c r="C65" s="69">
        <v>2005</v>
      </c>
      <c r="D65" s="218">
        <f>HLOOKUP($B65,data05,data0211!D$900,FALSE)</f>
        <v>146845232</v>
      </c>
      <c r="E65" s="218">
        <f>HLOOKUP($B65,data05,data0211!E$900,FALSE)</f>
        <v>-63426722</v>
      </c>
      <c r="F65" s="218">
        <f>HLOOKUP($B65,data05,data0211!F$900,FALSE)</f>
        <v>0</v>
      </c>
      <c r="G65" s="218">
        <f>HLOOKUP($B65,data05,data0211!G$900,FALSE)</f>
        <v>7338653.2000000002</v>
      </c>
      <c r="H65" s="218">
        <f>HLOOKUP($B65,data05,data0211!H$900,FALSE)</f>
        <v>7225426</v>
      </c>
      <c r="I65" s="218">
        <f>HLOOKUP($B65,data05,data0211!I$900,FALSE)</f>
        <v>1950983</v>
      </c>
      <c r="J65" s="218">
        <f>HLOOKUP($B65,data05,data0211!J$900,FALSE)</f>
        <v>47346</v>
      </c>
      <c r="K65" s="218">
        <f>HLOOKUP($B65,data05,data0211!K$900,FALSE)</f>
        <v>42188</v>
      </c>
      <c r="L65" s="218">
        <f>HLOOKUP($B65,data05,data0211!L$900,FALSE)</f>
        <v>5155</v>
      </c>
      <c r="M65" s="218">
        <f>HLOOKUP($B65,data05,data0211!M$900,FALSE)</f>
        <v>3</v>
      </c>
      <c r="N65" s="218">
        <f>HLOOKUP($B65,data05,data0211!N$900,FALSE)</f>
        <v>9912703</v>
      </c>
      <c r="O65" s="218">
        <f>HLOOKUP($B65,data05,data0211!O$900,FALSE)</f>
        <v>0</v>
      </c>
      <c r="P65" s="218">
        <f>HLOOKUP($B65,data05,data0211!P$900,FALSE)</f>
        <v>1627497173</v>
      </c>
      <c r="Q65" s="218">
        <f>HLOOKUP($B65,data05,data0211!Q$900,FALSE)</f>
        <v>402124758</v>
      </c>
      <c r="R65" s="218">
        <f>HLOOKUP($B65,data05,data0211!R$900,FALSE)</f>
        <v>956019822</v>
      </c>
      <c r="S65" s="218">
        <f>HLOOKUP($B65,data05,data0211!S$900,FALSE)</f>
        <v>259439890</v>
      </c>
      <c r="T65" s="218">
        <f>HLOOKUP($B65,data05,data0211!T$900,FALSE)</f>
        <v>9912703</v>
      </c>
      <c r="U65" s="218">
        <f>HLOOKUP($B65,data05,data0211!U$900,FALSE)</f>
        <v>0</v>
      </c>
      <c r="V65" s="218">
        <f>HLOOKUP($B65,data05,data0211!V$900,FALSE)</f>
        <v>2596896</v>
      </c>
      <c r="W65" s="218">
        <f>HLOOKUP($B65,data05,data0211!W$900,FALSE)</f>
        <v>0</v>
      </c>
      <c r="X65" s="218">
        <f>HLOOKUP($B65,data05,data0211!X$900,FALSE)</f>
        <v>2047219</v>
      </c>
      <c r="Y65" s="218">
        <f>HLOOKUP($B65,data05,data0211!Y$900,FALSE)</f>
        <v>522734</v>
      </c>
      <c r="Z65" s="218">
        <f>HLOOKUP($B65,data05,data0211!Z$900,FALSE)</f>
        <v>26943</v>
      </c>
      <c r="AA65" s="218">
        <f>HLOOKUP($B65,data05,data0211!AA$900,FALSE)</f>
        <v>0</v>
      </c>
      <c r="AB65" s="218">
        <f>HLOOKUP($B65,data05,data0211!AB$900,FALSE)</f>
        <v>19637600</v>
      </c>
      <c r="AC65" s="218">
        <f>HLOOKUP($B65,data05,data0211!AC$900,FALSE)</f>
        <v>9499683</v>
      </c>
      <c r="AD65" s="218">
        <f>HLOOKUP($B65,data05,data0211!AD$900,FALSE)</f>
        <v>9470407</v>
      </c>
      <c r="AE65" s="218">
        <f>HLOOKUP($B65,data05,data0211!AE$900,FALSE)</f>
        <v>594930</v>
      </c>
      <c r="AF65" s="218">
        <f>HLOOKUP($B65,data05,data0211!AF$900,FALSE)</f>
        <v>72580</v>
      </c>
      <c r="AG65" s="218">
        <f>HLOOKUP($B65,data05,data0211!AG$900,FALSE)</f>
        <v>0</v>
      </c>
      <c r="AH65" s="218">
        <f>HLOOKUP($B65,data05,data0211!AH$900,FALSE)</f>
        <v>303</v>
      </c>
      <c r="AI65" s="218">
        <f>HLOOKUP($B65,data05,data0211!AI$900,FALSE)</f>
        <v>90</v>
      </c>
      <c r="AJ65" s="218">
        <f>HLOOKUP($B65,data05,data0211!AJ$900,FALSE)</f>
        <v>213</v>
      </c>
      <c r="AK65" s="218">
        <f>HLOOKUP($B65,data05,data0211!AK$900,FALSE)</f>
        <v>129440</v>
      </c>
      <c r="AL65" s="218">
        <f>HLOOKUP($B65,data05,data0211!AL$900,FALSE)</f>
        <v>129440</v>
      </c>
      <c r="AM65" s="218">
        <f>HLOOKUP($B65,data05,data0211!AM$900,FALSE)</f>
        <v>0</v>
      </c>
      <c r="AN65" s="218">
        <f>HLOOKUP($B65,data05,data0211!AN$900,FALSE)</f>
        <v>253000</v>
      </c>
      <c r="AO65" s="218">
        <f>HLOOKUP($B65,data05,data0211!AO$900,FALSE)</f>
        <v>312448</v>
      </c>
      <c r="AP65" s="218">
        <f>HLOOKUP($B65,data05,data0211!AP$900,FALSE)</f>
        <v>312448</v>
      </c>
      <c r="AQ65" s="218">
        <f>HLOOKUP($B65,data05,data0211!AQ$900,FALSE)</f>
        <v>260847</v>
      </c>
      <c r="AR65" s="218">
        <f>HLOOKUP($B65,data05,data0211!AR$900,FALSE)</f>
        <v>1089</v>
      </c>
      <c r="AS65" s="218">
        <f>HLOOKUP($B65,data05,data0211!AS$900,FALSE)</f>
        <v>727</v>
      </c>
      <c r="AT65" s="218">
        <f>HLOOKUP($B65,data05,data0211!AT$900,FALSE)</f>
        <v>362</v>
      </c>
      <c r="AU65" s="218">
        <f>HLOOKUP($B65,data05,data0211!AU$900,FALSE)</f>
        <v>458</v>
      </c>
      <c r="AV65" s="218">
        <f>HLOOKUP($B65,data05,data0211!AV$900,FALSE)</f>
        <v>2</v>
      </c>
      <c r="AW65" s="218">
        <f>HLOOKUP($B65,data05,data0211!AW$900,FALSE)</f>
        <v>628</v>
      </c>
      <c r="AX65" s="218">
        <f>HLOOKUP($B65,data05,data0211!AX$900,FALSE)</f>
        <v>2</v>
      </c>
      <c r="AY65" s="218">
        <f>HLOOKUP($B65,data05,data0211!AY$900,FALSE)</f>
        <v>8</v>
      </c>
      <c r="AZ65" s="218">
        <f>HLOOKUP($B65,data05,data0211!AZ$900,FALSE)</f>
        <v>6743</v>
      </c>
      <c r="BA65" s="218">
        <f>HLOOKUP($B65,data05,data0211!BA$900,FALSE)</f>
        <v>77</v>
      </c>
      <c r="BB65" s="218"/>
      <c r="BC65" s="218"/>
      <c r="BD65" s="218"/>
      <c r="BE65" s="218"/>
    </row>
    <row r="66" spans="1:57" ht="15" customHeight="1" x14ac:dyDescent="0.2">
      <c r="A66" s="71" t="s">
        <v>251</v>
      </c>
      <c r="B66" s="71" t="s">
        <v>251</v>
      </c>
      <c r="C66" s="69">
        <v>2006</v>
      </c>
      <c r="D66" s="218">
        <f>HLOOKUP($B66,data06,data0211!D$900,FALSE)</f>
        <v>154925777</v>
      </c>
      <c r="E66" s="218">
        <f>HLOOKUP($B66,data06,data0211!E$900,FALSE)</f>
        <v>-68188417</v>
      </c>
      <c r="F66" s="218">
        <f>HLOOKUP($B66,data06,data0211!F$900,FALSE)</f>
        <v>0</v>
      </c>
      <c r="G66" s="218">
        <f>HLOOKUP($B66,data06,data0211!G$900,FALSE)</f>
        <v>9021293</v>
      </c>
      <c r="H66" s="218">
        <f>HLOOKUP($B66,data06,data0211!H$900,FALSE)</f>
        <v>7102651</v>
      </c>
      <c r="I66" s="218">
        <f>HLOOKUP($B66,data06,data0211!I$900,FALSE)</f>
        <v>2510845</v>
      </c>
      <c r="J66" s="218">
        <f>HLOOKUP($B66,data06,data0211!J$900,FALSE)</f>
        <v>48619</v>
      </c>
      <c r="K66" s="218">
        <f>HLOOKUP($B66,data06,data0211!K$900,FALSE)</f>
        <v>43373</v>
      </c>
      <c r="L66" s="218">
        <f>HLOOKUP($B66,data06,data0211!L$900,FALSE)</f>
        <v>5243</v>
      </c>
      <c r="M66" s="218">
        <f>HLOOKUP($B66,data06,data0211!M$900,FALSE)</f>
        <v>3</v>
      </c>
      <c r="N66" s="218">
        <f>HLOOKUP($B66,data06,data0211!N$900,FALSE)</f>
        <v>12201</v>
      </c>
      <c r="O66" s="218">
        <f>HLOOKUP($B66,data06,data0211!O$900,FALSE)</f>
        <v>0</v>
      </c>
      <c r="P66" s="218">
        <f>HLOOKUP($B66,data06,data0211!P$900,FALSE)</f>
        <v>1574603112</v>
      </c>
      <c r="Q66" s="218">
        <f>HLOOKUP($B66,data06,data0211!Q$900,FALSE)</f>
        <v>389897758</v>
      </c>
      <c r="R66" s="218">
        <f>HLOOKUP($B66,data06,data0211!R$900,FALSE)</f>
        <v>924172626</v>
      </c>
      <c r="S66" s="218">
        <f>HLOOKUP($B66,data06,data0211!S$900,FALSE)</f>
        <v>251327100</v>
      </c>
      <c r="T66" s="218">
        <f>HLOOKUP($B66,data06,data0211!T$900,FALSE)</f>
        <v>9205628</v>
      </c>
      <c r="U66" s="218">
        <f>HLOOKUP($B66,data06,data0211!U$900,FALSE)</f>
        <v>0</v>
      </c>
      <c r="V66" s="218">
        <f>HLOOKUP($B66,data06,data0211!V$900,FALSE)</f>
        <v>2619988</v>
      </c>
      <c r="W66" s="218">
        <f>HLOOKUP($B66,data06,data0211!W$900,FALSE)</f>
        <v>0</v>
      </c>
      <c r="X66" s="218">
        <f>HLOOKUP($B66,data06,data0211!X$900,FALSE)</f>
        <v>2079871</v>
      </c>
      <c r="Y66" s="218">
        <f>HLOOKUP($B66,data06,data0211!Y$900,FALSE)</f>
        <v>513993</v>
      </c>
      <c r="Z66" s="218">
        <f>HLOOKUP($B66,data06,data0211!Z$900,FALSE)</f>
        <v>26124</v>
      </c>
      <c r="AA66" s="218">
        <f>HLOOKUP($B66,data06,data0211!AA$900,FALSE)</f>
        <v>0</v>
      </c>
      <c r="AB66" s="218">
        <f>HLOOKUP($B66,data06,data0211!AB$900,FALSE)</f>
        <v>21134838</v>
      </c>
      <c r="AC66" s="218">
        <f>HLOOKUP($B66,data06,data0211!AC$900,FALSE)</f>
        <v>10741971</v>
      </c>
      <c r="AD66" s="218">
        <f>HLOOKUP($B66,data06,data0211!AD$900,FALSE)</f>
        <v>9589720</v>
      </c>
      <c r="AE66" s="218">
        <f>HLOOKUP($B66,data06,data0211!AE$900,FALSE)</f>
        <v>720417</v>
      </c>
      <c r="AF66" s="218">
        <f>HLOOKUP($B66,data06,data0211!AF$900,FALSE)</f>
        <v>82730</v>
      </c>
      <c r="AG66" s="218">
        <f>HLOOKUP($B66,data06,data0211!AG$900,FALSE)</f>
        <v>0</v>
      </c>
      <c r="AH66" s="218">
        <f>HLOOKUP($B66,data06,data0211!AH$900,FALSE)</f>
        <v>303</v>
      </c>
      <c r="AI66" s="218">
        <f>HLOOKUP($B66,data06,data0211!AI$900,FALSE)</f>
        <v>90</v>
      </c>
      <c r="AJ66" s="218">
        <f>HLOOKUP($B66,data06,data0211!AJ$900,FALSE)</f>
        <v>213</v>
      </c>
      <c r="AK66" s="218">
        <f>HLOOKUP($B66,data06,data0211!AK$900,FALSE)</f>
        <v>131270</v>
      </c>
      <c r="AL66" s="218">
        <f>HLOOKUP($B66,data06,data0211!AL$900,FALSE)</f>
        <v>131270</v>
      </c>
      <c r="AM66" s="218">
        <f>HLOOKUP($B66,data06,data0211!AM$900,FALSE)</f>
        <v>0</v>
      </c>
      <c r="AN66" s="218">
        <f>HLOOKUP($B66,data06,data0211!AN$900,FALSE)</f>
        <v>249195</v>
      </c>
      <c r="AO66" s="218">
        <f>HLOOKUP($B66,data06,data0211!AO$900,FALSE)</f>
        <v>308912</v>
      </c>
      <c r="AP66" s="218">
        <f>HLOOKUP($B66,data06,data0211!AP$900,FALSE)</f>
        <v>308912</v>
      </c>
      <c r="AQ66" s="218">
        <f>HLOOKUP($B66,data06,data0211!AQ$900,FALSE)</f>
        <v>256281</v>
      </c>
      <c r="AR66" s="218">
        <f>HLOOKUP($B66,data06,data0211!AR$900,FALSE)</f>
        <v>1097</v>
      </c>
      <c r="AS66" s="218">
        <f>HLOOKUP($B66,data06,data0211!AS$900,FALSE)</f>
        <v>728</v>
      </c>
      <c r="AT66" s="218">
        <f>HLOOKUP($B66,data06,data0211!AT$900,FALSE)</f>
        <v>369</v>
      </c>
      <c r="AU66" s="218">
        <f>HLOOKUP($B66,data06,data0211!AU$900,FALSE)</f>
        <v>460</v>
      </c>
      <c r="AV66" s="218">
        <f>HLOOKUP($B66,data06,data0211!AV$900,FALSE)</f>
        <v>2</v>
      </c>
      <c r="AW66" s="218">
        <f>HLOOKUP($B66,data06,data0211!AW$900,FALSE)</f>
        <v>634</v>
      </c>
      <c r="AX66" s="218">
        <f>HLOOKUP($B66,data06,data0211!AX$900,FALSE)</f>
        <v>2</v>
      </c>
      <c r="AY66" s="218">
        <f>HLOOKUP($B66,data06,data0211!AY$900,FALSE)</f>
        <v>6</v>
      </c>
      <c r="AZ66" s="218">
        <f>HLOOKUP($B66,data06,data0211!AZ$900,FALSE)</f>
        <v>6803</v>
      </c>
      <c r="BA66" s="218">
        <f>HLOOKUP($B66,data06,data0211!BA$900,FALSE)</f>
        <v>72</v>
      </c>
      <c r="BB66" s="218"/>
      <c r="BC66" s="218"/>
      <c r="BD66" s="218"/>
      <c r="BE66" s="218"/>
    </row>
    <row r="67" spans="1:57" ht="15" customHeight="1" x14ac:dyDescent="0.2">
      <c r="A67" s="71" t="s">
        <v>251</v>
      </c>
      <c r="B67" s="71" t="s">
        <v>251</v>
      </c>
      <c r="C67" s="69">
        <v>2007</v>
      </c>
      <c r="D67" s="218">
        <f>HLOOKUP($B67,data07,data0211!D$900,FALSE)</f>
        <v>164901672</v>
      </c>
      <c r="E67" s="218">
        <f>HLOOKUP($B67,data07,data0211!E$900,FALSE)</f>
        <v>-73820461</v>
      </c>
      <c r="F67" s="218">
        <f>HLOOKUP($B67,data07,data0211!F$900,FALSE)</f>
        <v>0</v>
      </c>
      <c r="G67" s="218">
        <f>HLOOKUP($B67,data07,data0211!G$900,FALSE)</f>
        <v>10013176</v>
      </c>
      <c r="H67" s="218">
        <f>HLOOKUP($B67,data07,data0211!H$900,FALSE)</f>
        <v>8167899</v>
      </c>
      <c r="I67" s="218">
        <f>HLOOKUP($B67,data07,data0211!I$900,FALSE)</f>
        <v>2816523</v>
      </c>
      <c r="J67" s="218">
        <f>HLOOKUP($B67,data07,data0211!J$900,FALSE)</f>
        <v>48944</v>
      </c>
      <c r="K67" s="218">
        <f>HLOOKUP($B67,data07,data0211!K$900,FALSE)</f>
        <v>43623</v>
      </c>
      <c r="L67" s="218">
        <f>HLOOKUP($B67,data07,data0211!L$900,FALSE)</f>
        <v>5318</v>
      </c>
      <c r="M67" s="218">
        <f>HLOOKUP($B67,data07,data0211!M$900,FALSE)</f>
        <v>3</v>
      </c>
      <c r="N67" s="218">
        <f>HLOOKUP($B67,data07,data0211!N$900,FALSE)</f>
        <v>12367</v>
      </c>
      <c r="O67" s="218">
        <f>HLOOKUP($B67,data07,data0211!O$900,FALSE)</f>
        <v>0</v>
      </c>
      <c r="P67" s="218">
        <f>HLOOKUP($B67,data07,data0211!P$900,FALSE)</f>
        <v>1569666081</v>
      </c>
      <c r="Q67" s="218">
        <f>HLOOKUP($B67,data07,data0211!Q$900,FALSE)</f>
        <v>395062443</v>
      </c>
      <c r="R67" s="218">
        <f>HLOOKUP($B67,data07,data0211!R$900,FALSE)</f>
        <v>913012965</v>
      </c>
      <c r="S67" s="218">
        <f>HLOOKUP($B67,data07,data0211!S$900,FALSE)</f>
        <v>252092348</v>
      </c>
      <c r="T67" s="218">
        <f>HLOOKUP($B67,data07,data0211!T$900,FALSE)</f>
        <v>9498325</v>
      </c>
      <c r="U67" s="218">
        <f>HLOOKUP($B67,data07,data0211!U$900,FALSE)</f>
        <v>0</v>
      </c>
      <c r="V67" s="218">
        <f>HLOOKUP($B67,data07,data0211!V$900,FALSE)</f>
        <v>2664667</v>
      </c>
      <c r="W67" s="218">
        <f>HLOOKUP($B67,data07,data0211!W$900,FALSE)</f>
        <v>0</v>
      </c>
      <c r="X67" s="218">
        <f>HLOOKUP($B67,data07,data0211!X$900,FALSE)</f>
        <v>2117907</v>
      </c>
      <c r="Y67" s="218">
        <f>HLOOKUP($B67,data07,data0211!Y$900,FALSE)</f>
        <v>520386</v>
      </c>
      <c r="Z67" s="218">
        <f>HLOOKUP($B67,data07,data0211!Z$900,FALSE)</f>
        <v>26374</v>
      </c>
      <c r="AA67" s="218">
        <f>HLOOKUP($B67,data07,data0211!AA$900,FALSE)</f>
        <v>0</v>
      </c>
      <c r="AB67" s="218">
        <f>HLOOKUP($B67,data07,data0211!AB$900,FALSE)</f>
        <v>20952248</v>
      </c>
      <c r="AC67" s="218">
        <f>HLOOKUP($B67,data07,data0211!AC$900,FALSE)</f>
        <v>10123678</v>
      </c>
      <c r="AD67" s="218">
        <f>HLOOKUP($B67,data07,data0211!AD$900,FALSE)</f>
        <v>9969983</v>
      </c>
      <c r="AE67" s="218">
        <f>HLOOKUP($B67,data07,data0211!AE$900,FALSE)</f>
        <v>774807</v>
      </c>
      <c r="AF67" s="218">
        <f>HLOOKUP($B67,data07,data0211!AF$900,FALSE)</f>
        <v>0</v>
      </c>
      <c r="AG67" s="218">
        <f>HLOOKUP($B67,data07,data0211!AG$900,FALSE)</f>
        <v>83780</v>
      </c>
      <c r="AH67" s="218">
        <f>HLOOKUP($B67,data07,data0211!AH$900,FALSE)</f>
        <v>303</v>
      </c>
      <c r="AI67" s="218">
        <f>HLOOKUP($B67,data07,data0211!AI$900,FALSE)</f>
        <v>90</v>
      </c>
      <c r="AJ67" s="218">
        <f>HLOOKUP($B67,data07,data0211!AJ$900,FALSE)</f>
        <v>213</v>
      </c>
      <c r="AK67" s="218">
        <f>HLOOKUP($B67,data07,data0211!AK$900,FALSE)</f>
        <v>133480</v>
      </c>
      <c r="AL67" s="218">
        <f>HLOOKUP($B67,data07,data0211!AL$900,FALSE)</f>
        <v>133480</v>
      </c>
      <c r="AM67" s="218">
        <f>HLOOKUP($B67,data07,data0211!AM$900,FALSE)</f>
        <v>0</v>
      </c>
      <c r="AN67" s="218">
        <f>HLOOKUP($B67,data07,data0211!AN$900,FALSE)</f>
        <v>254098</v>
      </c>
      <c r="AO67" s="218">
        <f>HLOOKUP($B67,data07,data0211!AO$900,FALSE)</f>
        <v>308393</v>
      </c>
      <c r="AP67" s="218">
        <f>HLOOKUP($B67,data07,data0211!AP$900,FALSE)</f>
        <v>308393</v>
      </c>
      <c r="AQ67" s="218">
        <f>HLOOKUP($B67,data07,data0211!AQ$900,FALSE)</f>
        <v>262358</v>
      </c>
      <c r="AR67" s="218">
        <f>HLOOKUP($B67,data07,data0211!AR$900,FALSE)</f>
        <v>1101</v>
      </c>
      <c r="AS67" s="218">
        <f>HLOOKUP($B67,data07,data0211!AS$900,FALSE)</f>
        <v>728</v>
      </c>
      <c r="AT67" s="218">
        <f>HLOOKUP($B67,data07,data0211!AT$900,FALSE)</f>
        <v>373</v>
      </c>
      <c r="AU67" s="218">
        <f>HLOOKUP($B67,data07,data0211!AU$900,FALSE)</f>
        <v>467</v>
      </c>
      <c r="AV67" s="218">
        <f>HLOOKUP($B67,data07,data0211!AV$900,FALSE)</f>
        <v>2</v>
      </c>
      <c r="AW67" s="218">
        <f>HLOOKUP($B67,data07,data0211!AW$900,FALSE)</f>
        <v>632</v>
      </c>
      <c r="AX67" s="218">
        <f>HLOOKUP($B67,data07,data0211!AX$900,FALSE)</f>
        <v>2</v>
      </c>
      <c r="AY67" s="218">
        <f>HLOOKUP($B67,data07,data0211!AY$900,FALSE)</f>
        <v>5</v>
      </c>
      <c r="AZ67" s="218">
        <f>HLOOKUP($B67,data07,data0211!AZ$900,FALSE)</f>
        <v>6853</v>
      </c>
      <c r="BA67" s="218">
        <f>HLOOKUP($B67,data07,data0211!BA$900,FALSE)</f>
        <v>71</v>
      </c>
      <c r="BB67" s="218"/>
      <c r="BC67" s="218"/>
      <c r="BD67" s="218"/>
      <c r="BE67" s="218"/>
    </row>
    <row r="68" spans="1:57" ht="15" customHeight="1" x14ac:dyDescent="0.2">
      <c r="A68" s="71" t="s">
        <v>251</v>
      </c>
      <c r="B68" s="71" t="s">
        <v>251</v>
      </c>
      <c r="C68" s="69">
        <v>2008</v>
      </c>
      <c r="D68" s="218">
        <f>HLOOKUP($B68,data08,data0211!D$900,FALSE)</f>
        <v>172514795</v>
      </c>
      <c r="E68" s="218">
        <f>HLOOKUP($B68,data08,data0211!E$900,FALSE)</f>
        <v>-78984079</v>
      </c>
      <c r="F68" s="218">
        <f>HLOOKUP($B68,data08,data0211!F$900,FALSE)</f>
        <v>0</v>
      </c>
      <c r="G68" s="218">
        <f>HLOOKUP($B68,data08,data0211!G$900,FALSE)</f>
        <v>8395572.6099999994</v>
      </c>
      <c r="H68" s="218">
        <f>HLOOKUP($B68,data08,data0211!H$900,FALSE)</f>
        <v>8704501</v>
      </c>
      <c r="I68" s="218">
        <f>HLOOKUP($B68,data08,data0211!I$900,FALSE)</f>
        <v>2416720</v>
      </c>
      <c r="J68" s="218">
        <f>HLOOKUP($B68,data08,data0211!J$900,FALSE)</f>
        <v>49297</v>
      </c>
      <c r="K68" s="218">
        <f>HLOOKUP($B68,data08,data0211!K$900,FALSE)</f>
        <v>43918</v>
      </c>
      <c r="L68" s="218">
        <f>HLOOKUP($B68,data08,data0211!L$900,FALSE)</f>
        <v>5376</v>
      </c>
      <c r="M68" s="218">
        <f>HLOOKUP($B68,data08,data0211!M$900,FALSE)</f>
        <v>3</v>
      </c>
      <c r="N68" s="218">
        <f>HLOOKUP($B68,data08,data0211!N$900,FALSE)</f>
        <v>12411</v>
      </c>
      <c r="O68" s="218">
        <f>HLOOKUP($B68,data08,data0211!O$900,FALSE)</f>
        <v>0</v>
      </c>
      <c r="P68" s="218">
        <f>HLOOKUP($B68,data08,data0211!P$900,FALSE)</f>
        <v>1519758329</v>
      </c>
      <c r="Q68" s="218">
        <f>HLOOKUP($B68,data08,data0211!Q$900,FALSE)</f>
        <v>384779246</v>
      </c>
      <c r="R68" s="218">
        <f>HLOOKUP($B68,data08,data0211!R$900,FALSE)</f>
        <v>891363956</v>
      </c>
      <c r="S68" s="218">
        <f>HLOOKUP($B68,data08,data0211!S$900,FALSE)</f>
        <v>234168094</v>
      </c>
      <c r="T68" s="218">
        <f>HLOOKUP($B68,data08,data0211!T$900,FALSE)</f>
        <v>9447033</v>
      </c>
      <c r="U68" s="218">
        <f>HLOOKUP($B68,data08,data0211!U$900,FALSE)</f>
        <v>0</v>
      </c>
      <c r="V68" s="218">
        <f>HLOOKUP($B68,data08,data0211!V$900,FALSE)</f>
        <v>2468533</v>
      </c>
      <c r="W68" s="218">
        <f>HLOOKUP($B68,data08,data0211!W$900,FALSE)</f>
        <v>0</v>
      </c>
      <c r="X68" s="218">
        <f>HLOOKUP($B68,data08,data0211!X$900,FALSE)</f>
        <v>1957834</v>
      </c>
      <c r="Y68" s="218">
        <f>HLOOKUP($B68,data08,data0211!Y$900,FALSE)</f>
        <v>483871</v>
      </c>
      <c r="Z68" s="218">
        <f>HLOOKUP($B68,data08,data0211!Z$900,FALSE)</f>
        <v>26828</v>
      </c>
      <c r="AA68" s="218">
        <f>HLOOKUP($B68,data08,data0211!AA$900,FALSE)</f>
        <v>0</v>
      </c>
      <c r="AB68" s="218">
        <f>HLOOKUP($B68,data08,data0211!AB$900,FALSE)</f>
        <v>0</v>
      </c>
      <c r="AC68" s="218">
        <f>HLOOKUP($B68,data08,data0211!AC$900,FALSE)</f>
        <v>10564174</v>
      </c>
      <c r="AD68" s="218">
        <f>HLOOKUP($B68,data08,data0211!AD$900,FALSE)</f>
        <v>9936971</v>
      </c>
      <c r="AE68" s="218">
        <f>HLOOKUP($B68,data08,data0211!AE$900,FALSE)</f>
        <v>697221</v>
      </c>
      <c r="AF68" s="218">
        <f>HLOOKUP($B68,data08,data0211!AF$900,FALSE)</f>
        <v>86278</v>
      </c>
      <c r="AG68" s="218">
        <f>HLOOKUP($B68,data08,data0211!AG$900,FALSE)</f>
        <v>0</v>
      </c>
      <c r="AH68" s="218">
        <f>HLOOKUP($B68,data08,data0211!AH$900,FALSE)</f>
        <v>303</v>
      </c>
      <c r="AI68" s="218">
        <f>HLOOKUP($B68,data08,data0211!AI$900,FALSE)</f>
        <v>90</v>
      </c>
      <c r="AJ68" s="218">
        <f>HLOOKUP($B68,data08,data0211!AJ$900,FALSE)</f>
        <v>213</v>
      </c>
      <c r="AK68" s="218">
        <f>HLOOKUP($B68,data08,data0211!AK$900,FALSE)</f>
        <v>133480</v>
      </c>
      <c r="AL68" s="218">
        <f>HLOOKUP($B68,data08,data0211!AL$900,FALSE)</f>
        <v>133480</v>
      </c>
      <c r="AM68" s="218">
        <f>HLOOKUP($B68,data08,data0211!AM$900,FALSE)</f>
        <v>0</v>
      </c>
      <c r="AN68" s="218">
        <f>HLOOKUP($B68,data08,data0211!AN$900,FALSE)</f>
        <v>244764</v>
      </c>
      <c r="AO68" s="218">
        <f>HLOOKUP($B68,data08,data0211!AO$900,FALSE)</f>
        <v>291292</v>
      </c>
      <c r="AP68" s="218">
        <f>HLOOKUP($B68,data08,data0211!AP$900,FALSE)</f>
        <v>291292</v>
      </c>
      <c r="AQ68" s="218">
        <f>HLOOKUP($B68,data08,data0211!AQ$900,FALSE)</f>
        <v>246659</v>
      </c>
      <c r="AR68" s="218">
        <f>HLOOKUP($B68,data08,data0211!AR$900,FALSE)</f>
        <v>1112</v>
      </c>
      <c r="AS68" s="218">
        <f>HLOOKUP($B68,data08,data0211!AS$900,FALSE)</f>
        <v>730</v>
      </c>
      <c r="AT68" s="218">
        <f>HLOOKUP($B68,data08,data0211!AT$900,FALSE)</f>
        <v>382</v>
      </c>
      <c r="AU68" s="218">
        <f>HLOOKUP($B68,data08,data0211!AU$900,FALSE)</f>
        <v>472</v>
      </c>
      <c r="AV68" s="218">
        <f>HLOOKUP($B68,data08,data0211!AV$900,FALSE)</f>
        <v>2</v>
      </c>
      <c r="AW68" s="218">
        <f>HLOOKUP($B68,data08,data0211!AW$900,FALSE)</f>
        <v>638</v>
      </c>
      <c r="AX68" s="218">
        <f>HLOOKUP($B68,data08,data0211!AX$900,FALSE)</f>
        <v>2</v>
      </c>
      <c r="AY68" s="218">
        <f>HLOOKUP($B68,data08,data0211!AY$900,FALSE)</f>
        <v>3</v>
      </c>
      <c r="AZ68" s="218">
        <f>HLOOKUP($B68,data08,data0211!AZ$900,FALSE)</f>
        <v>6952</v>
      </c>
      <c r="BA68" s="218">
        <f>HLOOKUP($B68,data08,data0211!BA$900,FALSE)</f>
        <v>72</v>
      </c>
      <c r="BB68" s="218"/>
      <c r="BC68" s="218"/>
      <c r="BD68" s="218"/>
      <c r="BE68" s="218"/>
    </row>
    <row r="69" spans="1:57" ht="15" customHeight="1" x14ac:dyDescent="0.2">
      <c r="A69" s="71" t="s">
        <v>251</v>
      </c>
      <c r="B69" s="71" t="s">
        <v>251</v>
      </c>
      <c r="C69" s="69">
        <v>2009</v>
      </c>
      <c r="D69" s="218">
        <f>HLOOKUP($B69,data09,data0211!D$900,FALSE)</f>
        <v>182144958</v>
      </c>
      <c r="E69" s="218">
        <f>HLOOKUP($B69,data09,data0211!E$900,FALSE)</f>
        <v>-84713702</v>
      </c>
      <c r="F69" s="218">
        <f>HLOOKUP($B69,data09,data0211!F$900,FALSE)</f>
        <v>0</v>
      </c>
      <c r="G69" s="218">
        <f>HLOOKUP($B69,data09,data0211!G$900,FALSE)</f>
        <v>0</v>
      </c>
      <c r="H69" s="218">
        <f>HLOOKUP($B69,data09,data0211!H$900,FALSE)</f>
        <v>9648851</v>
      </c>
      <c r="I69" s="218">
        <f>HLOOKUP($B69,data09,data0211!I$900,FALSE)</f>
        <v>1146529</v>
      </c>
      <c r="J69" s="218">
        <f>HLOOKUP($B69,data09,data0211!J$900,FALSE)</f>
        <v>50201</v>
      </c>
      <c r="K69" s="218">
        <f>HLOOKUP($B69,data09,data0211!K$900,FALSE)</f>
        <v>44805</v>
      </c>
      <c r="L69" s="218">
        <f>HLOOKUP($B69,data09,data0211!L$900,FALSE)</f>
        <v>5329</v>
      </c>
      <c r="M69" s="218">
        <f>HLOOKUP($B69,data09,data0211!M$900,FALSE)</f>
        <v>67</v>
      </c>
      <c r="N69" s="218">
        <f>HLOOKUP($B69,data09,data0211!N$900,FALSE)</f>
        <v>12526</v>
      </c>
      <c r="O69" s="218">
        <f>HLOOKUP($B69,data09,data0211!O$900,FALSE)</f>
        <v>0</v>
      </c>
      <c r="P69" s="218">
        <f>HLOOKUP($B69,data09,data0211!P$900,FALSE)</f>
        <v>1418249796</v>
      </c>
      <c r="Q69" s="218">
        <f>HLOOKUP($B69,data09,data0211!Q$900,FALSE)</f>
        <v>382507290</v>
      </c>
      <c r="R69" s="218">
        <f>HLOOKUP($B69,data09,data0211!R$900,FALSE)</f>
        <v>844492564</v>
      </c>
      <c r="S69" s="218">
        <f>HLOOKUP($B69,data09,data0211!S$900,FALSE)</f>
        <v>181787811</v>
      </c>
      <c r="T69" s="218">
        <f>HLOOKUP($B69,data09,data0211!T$900,FALSE)</f>
        <v>9462131</v>
      </c>
      <c r="U69" s="218">
        <f>HLOOKUP($B69,data09,data0211!U$900,FALSE)</f>
        <v>0</v>
      </c>
      <c r="V69" s="218">
        <f>HLOOKUP($B69,data09,data0211!V$900,FALSE)</f>
        <v>2308821</v>
      </c>
      <c r="W69" s="218">
        <f>HLOOKUP($B69,data09,data0211!W$900,FALSE)</f>
        <v>0</v>
      </c>
      <c r="X69" s="218">
        <f>HLOOKUP($B69,data09,data0211!X$900,FALSE)</f>
        <v>1867612</v>
      </c>
      <c r="Y69" s="218">
        <f>HLOOKUP($B69,data09,data0211!Y$900,FALSE)</f>
        <v>414778</v>
      </c>
      <c r="Z69" s="218">
        <f>HLOOKUP($B69,data09,data0211!Z$900,FALSE)</f>
        <v>26431</v>
      </c>
      <c r="AA69" s="218">
        <f>HLOOKUP($B69,data09,data0211!AA$900,FALSE)</f>
        <v>0</v>
      </c>
      <c r="AB69" s="218">
        <f>HLOOKUP($B69,data09,data0211!AB$900,FALSE)</f>
        <v>19610462</v>
      </c>
      <c r="AC69" s="218">
        <f>HLOOKUP($B69,data09,data0211!AC$900,FALSE)</f>
        <v>9579085</v>
      </c>
      <c r="AD69" s="218">
        <f>HLOOKUP($B69,data09,data0211!AD$900,FALSE)</f>
        <v>9272272</v>
      </c>
      <c r="AE69" s="218">
        <f>HLOOKUP($B69,data09,data0211!AE$900,FALSE)</f>
        <v>606625</v>
      </c>
      <c r="AF69" s="218">
        <f>HLOOKUP($B69,data09,data0211!AF$900,FALSE)</f>
        <v>85549</v>
      </c>
      <c r="AG69" s="218">
        <f>HLOOKUP($B69,data09,data0211!AG$900,FALSE)</f>
        <v>0</v>
      </c>
      <c r="AH69" s="218">
        <f>HLOOKUP($B69,data09,data0211!AH$900,FALSE)</f>
        <v>303</v>
      </c>
      <c r="AI69" s="218">
        <f>HLOOKUP($B69,data09,data0211!AI$900,FALSE)</f>
        <v>90</v>
      </c>
      <c r="AJ69" s="218">
        <f>HLOOKUP($B69,data09,data0211!AJ$900,FALSE)</f>
        <v>213</v>
      </c>
      <c r="AK69" s="218">
        <f>HLOOKUP($B69,data09,data0211!AK$900,FALSE)</f>
        <v>137350</v>
      </c>
      <c r="AL69" s="218">
        <f>HLOOKUP($B69,data09,data0211!AL$900,FALSE)</f>
        <v>137350</v>
      </c>
      <c r="AM69" s="218">
        <f>HLOOKUP($B69,data09,data0211!AM$900,FALSE)</f>
        <v>0</v>
      </c>
      <c r="AN69" s="218">
        <f>HLOOKUP($B69,data09,data0211!AN$900,FALSE)</f>
        <v>235126</v>
      </c>
      <c r="AO69" s="218">
        <f>HLOOKUP($B69,data09,data0211!AO$900,FALSE)</f>
        <v>286911</v>
      </c>
      <c r="AP69" s="218">
        <f>HLOOKUP($B69,data09,data0211!AP$900,FALSE)</f>
        <v>286911</v>
      </c>
      <c r="AQ69" s="218">
        <f>HLOOKUP($B69,data09,data0211!AQ$900,FALSE)</f>
        <v>232785</v>
      </c>
      <c r="AR69" s="218">
        <f>HLOOKUP($B69,data09,data0211!AR$900,FALSE)</f>
        <v>1105</v>
      </c>
      <c r="AS69" s="218">
        <f>HLOOKUP($B69,data09,data0211!AS$900,FALSE)</f>
        <v>708</v>
      </c>
      <c r="AT69" s="218">
        <f>HLOOKUP($B69,data09,data0211!AT$900,FALSE)</f>
        <v>397</v>
      </c>
      <c r="AU69" s="218">
        <f>HLOOKUP($B69,data09,data0211!AU$900,FALSE)</f>
        <v>432</v>
      </c>
      <c r="AV69" s="218">
        <f>HLOOKUP($B69,data09,data0211!AV$900,FALSE)</f>
        <v>0</v>
      </c>
      <c r="AW69" s="218">
        <f>HLOOKUP($B69,data09,data0211!AW$900,FALSE)</f>
        <v>673</v>
      </c>
      <c r="AX69" s="218">
        <f>HLOOKUP($B69,data09,data0211!AX$900,FALSE)</f>
        <v>2</v>
      </c>
      <c r="AY69" s="218">
        <f>HLOOKUP($B69,data09,data0211!AY$900,FALSE)</f>
        <v>2</v>
      </c>
      <c r="AZ69" s="218">
        <f>HLOOKUP($B69,data09,data0211!AZ$900,FALSE)</f>
        <v>7027</v>
      </c>
      <c r="BA69" s="218">
        <f>HLOOKUP($B69,data09,data0211!BA$900,FALSE)</f>
        <v>71</v>
      </c>
      <c r="BB69" s="218"/>
      <c r="BC69" s="218"/>
      <c r="BD69" s="218"/>
      <c r="BE69" s="218"/>
    </row>
    <row r="70" spans="1:57" ht="15" customHeight="1" x14ac:dyDescent="0.2">
      <c r="A70" s="71" t="s">
        <v>251</v>
      </c>
      <c r="B70" s="71" t="s">
        <v>251</v>
      </c>
      <c r="C70" s="69">
        <v>2010</v>
      </c>
      <c r="D70" s="218">
        <f>HLOOKUP($B70,data10,data0211!D$900,FALSE)</f>
        <v>182994666</v>
      </c>
      <c r="E70" s="218">
        <f>HLOOKUP($B70,data10,data0211!E$900,FALSE)</f>
        <v>-84779399</v>
      </c>
      <c r="F70" s="218">
        <f>HLOOKUP($B70,data10,data0211!F$900,FALSE)</f>
        <v>0</v>
      </c>
      <c r="G70" s="218">
        <f>HLOOKUP($B70,data10,data0211!G$900,FALSE)</f>
        <v>0</v>
      </c>
      <c r="H70" s="218">
        <f>HLOOKUP($B70,data10,data0211!H$900,FALSE)</f>
        <v>9461377</v>
      </c>
      <c r="I70" s="218">
        <f>HLOOKUP($B70,data10,data0211!I$900,FALSE)</f>
        <v>1429942</v>
      </c>
      <c r="J70" s="218">
        <f>HLOOKUP($B70,data10,data0211!J$900,FALSE)</f>
        <v>50890</v>
      </c>
      <c r="K70" s="218">
        <f>HLOOKUP($B70,data10,data0211!K$900,FALSE)</f>
        <v>45526</v>
      </c>
      <c r="L70" s="218">
        <f>HLOOKUP($B70,data10,data0211!L$900,FALSE)</f>
        <v>5362</v>
      </c>
      <c r="M70" s="218">
        <f>HLOOKUP($B70,data10,data0211!M$900,FALSE)</f>
        <v>2</v>
      </c>
      <c r="N70" s="218">
        <f>HLOOKUP($B70,data10,data0211!N$900,FALSE)</f>
        <v>0</v>
      </c>
      <c r="O70" s="218">
        <f>HLOOKUP($B70,data10,data0211!O$900,FALSE)</f>
        <v>0</v>
      </c>
      <c r="P70" s="218">
        <f>HLOOKUP($B70,data10,data0211!P$900,FALSE)</f>
        <v>1457680195</v>
      </c>
      <c r="Q70" s="218">
        <f>HLOOKUP($B70,data10,data0211!Q$900,FALSE)</f>
        <v>395342413</v>
      </c>
      <c r="R70" s="218">
        <f>HLOOKUP($B70,data10,data0211!R$900,FALSE)</f>
        <v>865898158</v>
      </c>
      <c r="S70" s="218">
        <f>HLOOKUP($B70,data10,data0211!S$900,FALSE)</f>
        <v>196439624</v>
      </c>
      <c r="T70" s="218">
        <f>HLOOKUP($B70,data10,data0211!T$900,FALSE)</f>
        <v>0</v>
      </c>
      <c r="U70" s="218">
        <f>HLOOKUP($B70,data10,data0211!U$900,FALSE)</f>
        <v>0</v>
      </c>
      <c r="V70" s="218">
        <f>HLOOKUP($B70,data10,data0211!V$900,FALSE)</f>
        <v>2382603</v>
      </c>
      <c r="W70" s="218">
        <f>HLOOKUP($B70,data10,data0211!W$900,FALSE)</f>
        <v>0</v>
      </c>
      <c r="X70" s="218">
        <f>HLOOKUP($B70,data10,data0211!X$900,FALSE)</f>
        <v>1961798</v>
      </c>
      <c r="Y70" s="218">
        <f>HLOOKUP($B70,data10,data0211!Y$900,FALSE)</f>
        <v>420805</v>
      </c>
      <c r="Z70" s="218">
        <f>HLOOKUP($B70,data10,data0211!Z$900,FALSE)</f>
        <v>0</v>
      </c>
      <c r="AA70" s="218">
        <f>HLOOKUP($B70,data10,data0211!AA$900,FALSE)</f>
        <v>0</v>
      </c>
      <c r="AB70" s="218">
        <f>HLOOKUP($B70,data10,data0211!AB$900,FALSE)</f>
        <v>22041119</v>
      </c>
      <c r="AC70" s="218">
        <f>HLOOKUP($B70,data10,data0211!AC$900,FALSE)</f>
        <v>11194272</v>
      </c>
      <c r="AD70" s="218">
        <f>HLOOKUP($B70,data10,data0211!AD$900,FALSE)</f>
        <v>10041033</v>
      </c>
      <c r="AE70" s="218">
        <f>HLOOKUP($B70,data10,data0211!AE$900,FALSE)</f>
        <v>805814</v>
      </c>
      <c r="AF70" s="218">
        <f>HLOOKUP($B70,data10,data0211!AF$900,FALSE)</f>
        <v>0</v>
      </c>
      <c r="AG70" s="218">
        <f>HLOOKUP($B70,data10,data0211!AG$900,FALSE)</f>
        <v>0</v>
      </c>
      <c r="AH70" s="218">
        <f>HLOOKUP($B70,data10,data0211!AH$900,FALSE)</f>
        <v>0</v>
      </c>
      <c r="AI70" s="218">
        <f>HLOOKUP($B70,data10,data0211!AI$900,FALSE)</f>
        <v>0</v>
      </c>
      <c r="AJ70" s="218">
        <f>HLOOKUP($B70,data10,data0211!AJ$900,FALSE)</f>
        <v>0</v>
      </c>
      <c r="AK70" s="218">
        <f>HLOOKUP($B70,data10,data0211!AK$900,FALSE)</f>
        <v>138810</v>
      </c>
      <c r="AL70" s="218">
        <f>HLOOKUP($B70,data10,data0211!AL$900,FALSE)</f>
        <v>138810</v>
      </c>
      <c r="AM70" s="218">
        <f>HLOOKUP($B70,data10,data0211!AM$900,FALSE)</f>
        <v>0</v>
      </c>
      <c r="AN70" s="218">
        <f>HLOOKUP($B70,data10,data0211!AN$900,FALSE)</f>
        <v>241182</v>
      </c>
      <c r="AO70" s="218">
        <f>HLOOKUP($B70,data10,data0211!AO$900,FALSE)</f>
        <v>302537</v>
      </c>
      <c r="AP70" s="218">
        <f>HLOOKUP($B70,data10,data0211!AP$900,FALSE)</f>
        <v>302537</v>
      </c>
      <c r="AQ70" s="218">
        <f>HLOOKUP($B70,data10,data0211!AQ$900,FALSE)</f>
        <v>246993</v>
      </c>
      <c r="AR70" s="218">
        <f>HLOOKUP($B70,data10,data0211!AR$900,FALSE)</f>
        <v>1111</v>
      </c>
      <c r="AS70" s="218">
        <f>HLOOKUP($B70,data10,data0211!AS$900,FALSE)</f>
        <v>708</v>
      </c>
      <c r="AT70" s="218">
        <f>HLOOKUP($B70,data10,data0211!AT$900,FALSE)</f>
        <v>403</v>
      </c>
      <c r="AU70" s="218">
        <f>HLOOKUP($B70,data10,data0211!AU$900,FALSE)</f>
        <v>435</v>
      </c>
      <c r="AV70" s="218">
        <f>HLOOKUP($B70,data10,data0211!AV$900,FALSE)</f>
        <v>0</v>
      </c>
      <c r="AW70" s="218">
        <f>HLOOKUP($B70,data10,data0211!AW$900,FALSE)</f>
        <v>676</v>
      </c>
      <c r="AX70" s="218">
        <f>HLOOKUP($B70,data10,data0211!AX$900,FALSE)</f>
        <v>2</v>
      </c>
      <c r="AY70" s="218">
        <f>HLOOKUP($B70,data10,data0211!AY$900,FALSE)</f>
        <v>0</v>
      </c>
      <c r="AZ70" s="218">
        <f>HLOOKUP($B70,data10,data0211!AZ$900,FALSE)</f>
        <v>7479</v>
      </c>
      <c r="BA70" s="218">
        <f>HLOOKUP($B70,data10,data0211!BA$900,FALSE)</f>
        <v>71</v>
      </c>
      <c r="BB70" s="218"/>
      <c r="BC70" s="218"/>
      <c r="BD70" s="218"/>
      <c r="BE70" s="218"/>
    </row>
    <row r="71" spans="1:57" ht="15" customHeight="1" x14ac:dyDescent="0.2">
      <c r="A71" s="71" t="s">
        <v>251</v>
      </c>
      <c r="B71" s="71" t="s">
        <v>251</v>
      </c>
      <c r="C71" s="69">
        <v>2011</v>
      </c>
      <c r="D71" s="218">
        <f>HLOOKUP($B71,data11,data0211!D$900,FALSE)</f>
        <v>192413506</v>
      </c>
      <c r="E71" s="218">
        <f>HLOOKUP($B71,data11,data0211!E$900,FALSE)</f>
        <v>-90948461</v>
      </c>
      <c r="F71" s="218">
        <f>HLOOKUP($B71,data11,data0211!F$900,FALSE)</f>
        <v>0</v>
      </c>
      <c r="G71" s="218">
        <f>HLOOKUP($B71,data11,data0211!G$900,FALSE)</f>
        <v>9845215</v>
      </c>
      <c r="H71" s="218">
        <f>HLOOKUP($B71,data11,data0211!H$900,FALSE)</f>
        <v>10613508</v>
      </c>
      <c r="I71" s="218">
        <f>HLOOKUP($B71,data11,data0211!I$900,FALSE)</f>
        <v>1658699</v>
      </c>
      <c r="J71" s="218">
        <f>HLOOKUP($B71,data11,data0211!J$900,FALSE)</f>
        <v>51586</v>
      </c>
      <c r="K71" s="218">
        <f>HLOOKUP($B71,data11,data0211!K$900,FALSE)</f>
        <v>46122</v>
      </c>
      <c r="L71" s="218">
        <f>HLOOKUP($B71,data11,data0211!L$900,FALSE)</f>
        <v>5459</v>
      </c>
      <c r="M71" s="218">
        <f>HLOOKUP($B71,data11,data0211!M$900,FALSE)</f>
        <v>5</v>
      </c>
      <c r="N71" s="218">
        <f>HLOOKUP($B71,data11,data0211!N$900,FALSE)</f>
        <v>0</v>
      </c>
      <c r="O71" s="218">
        <f>HLOOKUP($B71,data11,data0211!O$900,FALSE)</f>
        <v>0</v>
      </c>
      <c r="P71" s="218">
        <f>HLOOKUP($B71,data11,data0211!P$900,FALSE)</f>
        <v>1488576772.01</v>
      </c>
      <c r="Q71" s="218">
        <f>HLOOKUP($B71,data11,data0211!Q$900,FALSE)</f>
        <v>401509896</v>
      </c>
      <c r="R71" s="218">
        <f>HLOOKUP($B71,data11,data0211!R$900,FALSE)</f>
        <v>893449166</v>
      </c>
      <c r="S71" s="218">
        <f>HLOOKUP($B71,data11,data0211!S$900,FALSE)</f>
        <v>193617710.00999999</v>
      </c>
      <c r="T71" s="218">
        <f>HLOOKUP($B71,data11,data0211!T$900,FALSE)</f>
        <v>0</v>
      </c>
      <c r="U71" s="218">
        <f>HLOOKUP($B71,data11,data0211!U$900,FALSE)</f>
        <v>0</v>
      </c>
      <c r="V71" s="218">
        <f>HLOOKUP($B71,data11,data0211!V$900,FALSE)</f>
        <v>2480010</v>
      </c>
      <c r="W71" s="218">
        <f>HLOOKUP($B71,data11,data0211!W$900,FALSE)</f>
        <v>0</v>
      </c>
      <c r="X71" s="218">
        <f>HLOOKUP($B71,data11,data0211!X$900,FALSE)</f>
        <v>1958282</v>
      </c>
      <c r="Y71" s="218">
        <f>HLOOKUP($B71,data11,data0211!Y$900,FALSE)</f>
        <v>521728</v>
      </c>
      <c r="Z71" s="218">
        <f>HLOOKUP($B71,data11,data0211!Z$900,FALSE)</f>
        <v>0</v>
      </c>
      <c r="AA71" s="218">
        <f>HLOOKUP($B71,data11,data0211!AA$900,FALSE)</f>
        <v>0</v>
      </c>
      <c r="AB71" s="218">
        <f>HLOOKUP($B71,data11,data0211!AB$900,FALSE)</f>
        <v>23024248</v>
      </c>
      <c r="AC71" s="218">
        <f>HLOOKUP($B71,data11,data0211!AC$900,FALSE)</f>
        <v>11562319</v>
      </c>
      <c r="AD71" s="218">
        <f>HLOOKUP($B71,data11,data0211!AD$900,FALSE)</f>
        <v>10283891</v>
      </c>
      <c r="AE71" s="218">
        <f>HLOOKUP($B71,data11,data0211!AE$900,FALSE)</f>
        <v>1178038</v>
      </c>
      <c r="AF71" s="218">
        <f>HLOOKUP($B71,data11,data0211!AF$900,FALSE)</f>
        <v>0</v>
      </c>
      <c r="AG71" s="218">
        <f>HLOOKUP($B71,data11,data0211!AG$900,FALSE)</f>
        <v>0</v>
      </c>
      <c r="AH71" s="218">
        <f>HLOOKUP($B71,data11,data0211!AH$900,FALSE)</f>
        <v>303</v>
      </c>
      <c r="AI71" s="218">
        <f>HLOOKUP($B71,data11,data0211!AI$900,FALSE)</f>
        <v>90</v>
      </c>
      <c r="AJ71" s="218">
        <f>HLOOKUP($B71,data11,data0211!AJ$900,FALSE)</f>
        <v>213</v>
      </c>
      <c r="AK71" s="218">
        <f>HLOOKUP($B71,data11,data0211!AK$900,FALSE)</f>
        <v>139500</v>
      </c>
      <c r="AL71" s="218">
        <f>HLOOKUP($B71,data11,data0211!AL$900,FALSE)</f>
        <v>139500</v>
      </c>
      <c r="AM71" s="218">
        <f>HLOOKUP($B71,data11,data0211!AM$900,FALSE)</f>
        <v>0</v>
      </c>
      <c r="AN71" s="218">
        <f>HLOOKUP($B71,data11,data0211!AN$900,FALSE)</f>
        <v>235762</v>
      </c>
      <c r="AO71" s="218">
        <f>HLOOKUP($B71,data11,data0211!AO$900,FALSE)</f>
        <v>309690</v>
      </c>
      <c r="AP71" s="218">
        <f>HLOOKUP($B71,data11,data0211!AP$900,FALSE)</f>
        <v>309690</v>
      </c>
      <c r="AQ71" s="218">
        <f>HLOOKUP($B71,data11,data0211!AQ$900,FALSE)</f>
        <v>246578</v>
      </c>
      <c r="AR71" s="218">
        <f>HLOOKUP($B71,data11,data0211!AR$900,FALSE)</f>
        <v>1119</v>
      </c>
      <c r="AS71" s="218">
        <f>HLOOKUP($B71,data11,data0211!AS$900,FALSE)</f>
        <v>713</v>
      </c>
      <c r="AT71" s="218">
        <f>HLOOKUP($B71,data11,data0211!AT$900,FALSE)</f>
        <v>406</v>
      </c>
      <c r="AU71" s="218">
        <f>HLOOKUP($B71,data11,data0211!AU$900,FALSE)</f>
        <v>437</v>
      </c>
      <c r="AV71" s="218">
        <f>HLOOKUP($B71,data11,data0211!AV$900,FALSE)</f>
        <v>0</v>
      </c>
      <c r="AW71" s="218">
        <f>HLOOKUP($B71,data11,data0211!AW$900,FALSE)</f>
        <v>682</v>
      </c>
      <c r="AX71" s="218">
        <f>HLOOKUP($B71,data11,data0211!AX$900,FALSE)</f>
        <v>2</v>
      </c>
      <c r="AY71" s="218">
        <f>HLOOKUP($B71,data11,data0211!AY$900,FALSE)</f>
        <v>0</v>
      </c>
      <c r="AZ71" s="218">
        <f>HLOOKUP($B71,data11,data0211!AZ$900,FALSE)</f>
        <v>6984</v>
      </c>
      <c r="BA71" s="218">
        <f>HLOOKUP($B71,data11,data0211!BA$900,FALSE)</f>
        <v>71</v>
      </c>
      <c r="BB71" s="218"/>
      <c r="BC71" s="218"/>
      <c r="BD71" s="218"/>
      <c r="BE71" s="218"/>
    </row>
    <row r="72" spans="1:57" ht="15" customHeight="1" x14ac:dyDescent="0.2">
      <c r="A72" s="216" t="s">
        <v>659</v>
      </c>
      <c r="B72" s="71" t="s">
        <v>156</v>
      </c>
      <c r="C72" s="69">
        <v>2002</v>
      </c>
      <c r="D72" s="218">
        <f>HLOOKUP($B72,data02,data0211!D$900,FALSE)</f>
        <v>39737773.460000001</v>
      </c>
      <c r="E72" s="218">
        <f>HLOOKUP($B72,data02,data0211!E$900,FALSE)</f>
        <v>-10032370.270000001</v>
      </c>
      <c r="F72" s="218">
        <f>HLOOKUP($B72,data02,data0211!F$900,FALSE)</f>
        <v>1808004.89</v>
      </c>
      <c r="G72" s="218">
        <f>HLOOKUP($B72,data02,data0211!G$900,FALSE)</f>
        <v>4296122.4400000004</v>
      </c>
      <c r="H72" s="218">
        <f>HLOOKUP($B72,data02,data0211!H$900,FALSE)</f>
        <v>4060685.01</v>
      </c>
      <c r="I72" s="218">
        <f>HLOOKUP($B72,data02,data0211!I$900,FALSE)</f>
        <v>176791.58</v>
      </c>
      <c r="J72" s="218">
        <f>HLOOKUP($B72,data02,data0211!J$900,FALSE)</f>
        <v>15162</v>
      </c>
      <c r="K72" s="218">
        <f>HLOOKUP($B72,data02,data0211!K$900,FALSE)</f>
        <v>13846</v>
      </c>
      <c r="L72" s="218">
        <f>HLOOKUP($B72,data02,data0211!L$900,FALSE)</f>
        <v>1316</v>
      </c>
      <c r="M72" s="218">
        <f>HLOOKUP($B72,data02,data0211!M$900,FALSE)</f>
        <v>0</v>
      </c>
      <c r="N72" s="218">
        <f>HLOOKUP($B72,data02,data0211!N$900,FALSE)</f>
        <v>3020</v>
      </c>
      <c r="O72" s="218">
        <f>HLOOKUP($B72,data02,data0211!O$900,FALSE)</f>
        <v>106</v>
      </c>
      <c r="P72" s="218">
        <f>HLOOKUP($B72,data02,data0211!P$900,FALSE)</f>
        <v>286898594</v>
      </c>
      <c r="Q72" s="218">
        <f>HLOOKUP($B72,data02,data0211!Q$900,FALSE)</f>
        <v>112090846</v>
      </c>
      <c r="R72" s="218">
        <f>HLOOKUP($B72,data02,data0211!R$900,FALSE)</f>
        <v>171419513</v>
      </c>
      <c r="S72" s="218">
        <f>HLOOKUP($B72,data02,data0211!S$900,FALSE)</f>
        <v>0</v>
      </c>
      <c r="T72" s="218">
        <f>HLOOKUP($B72,data02,data0211!T$900,FALSE)</f>
        <v>2377473</v>
      </c>
      <c r="U72" s="218">
        <f>HLOOKUP($B72,data02,data0211!U$900,FALSE)</f>
        <v>1010762</v>
      </c>
      <c r="V72" s="218">
        <f>HLOOKUP($B72,data02,data0211!V$900,FALSE)</f>
        <v>303387</v>
      </c>
      <c r="W72" s="218">
        <f>HLOOKUP($B72,data02,data0211!W$900,FALSE)</f>
        <v>0</v>
      </c>
      <c r="X72" s="218">
        <f>HLOOKUP($B72,data02,data0211!X$900,FALSE)</f>
        <v>303387</v>
      </c>
      <c r="Y72" s="218">
        <f>HLOOKUP($B72,data02,data0211!Y$900,FALSE)</f>
        <v>0</v>
      </c>
      <c r="Z72" s="218">
        <f>HLOOKUP($B72,data02,data0211!Z$900,FALSE)</f>
        <v>0</v>
      </c>
      <c r="AA72" s="218">
        <f>HLOOKUP($B72,data02,data0211!AA$900,FALSE)</f>
        <v>0</v>
      </c>
      <c r="AB72" s="218">
        <f>HLOOKUP($B72,data02,data0211!AB$900,FALSE)</f>
        <v>27564380</v>
      </c>
      <c r="AC72" s="218">
        <f>HLOOKUP($B72,data02,data0211!AC$900,FALSE)</f>
        <v>12062765</v>
      </c>
      <c r="AD72" s="218">
        <f>HLOOKUP($B72,data02,data0211!AD$900,FALSE)</f>
        <v>15292286</v>
      </c>
      <c r="AE72" s="218">
        <f>HLOOKUP($B72,data02,data0211!AE$900,FALSE)</f>
        <v>0</v>
      </c>
      <c r="AF72" s="218">
        <f>HLOOKUP($B72,data02,data0211!AF$900,FALSE)</f>
        <v>148019</v>
      </c>
      <c r="AG72" s="218">
        <f>HLOOKUP($B72,data02,data0211!AG$900,FALSE)</f>
        <v>61310</v>
      </c>
      <c r="AH72" s="218">
        <f>HLOOKUP($B72,data02,data0211!AH$900,FALSE)</f>
        <v>168</v>
      </c>
      <c r="AI72" s="218">
        <f>HLOOKUP($B72,data02,data0211!AI$900,FALSE)</f>
        <v>133</v>
      </c>
      <c r="AJ72" s="218">
        <f>HLOOKUP($B72,data02,data0211!AJ$900,FALSE)</f>
        <v>35</v>
      </c>
      <c r="AK72" s="218">
        <f>HLOOKUP($B72,data02,data0211!AK$900,FALSE)</f>
        <v>27750</v>
      </c>
      <c r="AL72" s="218">
        <f>HLOOKUP($B72,data02,data0211!AL$900,FALSE)</f>
        <v>27750</v>
      </c>
      <c r="AM72" s="218">
        <f>HLOOKUP($B72,data02,data0211!AM$900,FALSE)</f>
        <v>1220</v>
      </c>
      <c r="AN72" s="218">
        <f>HLOOKUP($B72,data02,data0211!AN$900,FALSE)</f>
        <v>46610</v>
      </c>
      <c r="AO72" s="218">
        <f>HLOOKUP($B72,data02,data0211!AO$900,FALSE)</f>
        <v>55790</v>
      </c>
      <c r="AP72" s="218">
        <f>HLOOKUP($B72,data02,data0211!AP$900,FALSE)</f>
        <v>55790</v>
      </c>
      <c r="AQ72" s="218">
        <f>HLOOKUP($B72,data02,data0211!AQ$900,FALSE)</f>
        <v>46930</v>
      </c>
      <c r="AR72" s="218">
        <f>HLOOKUP($B72,data02,data0211!AR$900,FALSE)</f>
        <v>473.1</v>
      </c>
      <c r="AS72" s="218">
        <f>HLOOKUP($B72,data02,data0211!AS$900,FALSE)</f>
        <v>18.399999999999999</v>
      </c>
      <c r="AT72" s="218">
        <f>HLOOKUP($B72,data02,data0211!AT$900,FALSE)</f>
        <v>454.7</v>
      </c>
      <c r="AU72" s="218">
        <f>HLOOKUP($B72,data02,data0211!AU$900,FALSE)</f>
        <v>0</v>
      </c>
      <c r="AV72" s="218">
        <f>HLOOKUP($B72,data02,data0211!AV$900,FALSE)</f>
        <v>0</v>
      </c>
      <c r="AW72" s="218">
        <f>HLOOKUP($B72,data02,data0211!AW$900,FALSE)</f>
        <v>0</v>
      </c>
      <c r="AX72" s="218">
        <f>HLOOKUP($B72,data02,data0211!AX$900,FALSE)</f>
        <v>2</v>
      </c>
      <c r="AY72" s="218">
        <f>HLOOKUP($B72,data02,data0211!AY$900,FALSE)</f>
        <v>70</v>
      </c>
      <c r="AZ72" s="218">
        <f>HLOOKUP($B72,data02,data0211!AZ$900,FALSE)</f>
        <v>2390</v>
      </c>
      <c r="BA72" s="218">
        <f>HLOOKUP($B72,data02,data0211!BA$900,FALSE)</f>
        <v>58.71</v>
      </c>
      <c r="BB72" s="218"/>
      <c r="BC72" s="218"/>
      <c r="BD72" s="218"/>
      <c r="BE72" s="218"/>
    </row>
    <row r="73" spans="1:57" s="214" customFormat="1" ht="15" customHeight="1" x14ac:dyDescent="0.2">
      <c r="A73" s="216" t="s">
        <v>659</v>
      </c>
      <c r="B73" s="71" t="s">
        <v>204</v>
      </c>
      <c r="C73" s="69">
        <v>2002</v>
      </c>
      <c r="D73" s="218">
        <f>HLOOKUP($B73,data02,data0211!D$900,FALSE)</f>
        <v>796008.05999999994</v>
      </c>
      <c r="E73" s="218">
        <f>HLOOKUP($B73,data02,data0211!E$900,FALSE)</f>
        <v>-8268.2099999999991</v>
      </c>
      <c r="F73" s="218">
        <f>HLOOKUP($B73,data02,data0211!F$900,FALSE)</f>
        <v>138260.29999999999</v>
      </c>
      <c r="G73" s="218">
        <f>HLOOKUP($B73,data02,data0211!G$900,FALSE)</f>
        <v>360687.5</v>
      </c>
      <c r="H73" s="218">
        <f>HLOOKUP($B73,data02,data0211!H$900,FALSE)</f>
        <v>1196228.69</v>
      </c>
      <c r="I73" s="218">
        <f>HLOOKUP($B73,data02,data0211!I$900,FALSE)</f>
        <v>7900.83</v>
      </c>
      <c r="J73" s="218">
        <f>HLOOKUP($B73,data02,data0211!J$900,FALSE)</f>
        <v>9199</v>
      </c>
      <c r="K73" s="218">
        <f>HLOOKUP($B73,data02,data0211!K$900,FALSE)</f>
        <v>8066</v>
      </c>
      <c r="L73" s="218">
        <f>HLOOKUP($B73,data02,data0211!L$900,FALSE)</f>
        <v>1133</v>
      </c>
      <c r="M73" s="218">
        <f>HLOOKUP($B73,data02,data0211!M$900,FALSE)</f>
        <v>0</v>
      </c>
      <c r="N73" s="218">
        <f>HLOOKUP($B73,data02,data0211!N$900,FALSE)</f>
        <v>1980</v>
      </c>
      <c r="O73" s="218">
        <f>HLOOKUP($B73,data02,data0211!O$900,FALSE)</f>
        <v>0</v>
      </c>
      <c r="P73" s="218">
        <f>HLOOKUP($B73,data02,data0211!P$900,FALSE)</f>
        <v>145862400</v>
      </c>
      <c r="Q73" s="218">
        <f>HLOOKUP($B73,data02,data0211!Q$900,FALSE)</f>
        <v>43644936</v>
      </c>
      <c r="R73" s="218">
        <f>HLOOKUP($B73,data02,data0211!R$900,FALSE)</f>
        <v>101867112</v>
      </c>
      <c r="S73" s="218">
        <f>HLOOKUP($B73,data02,data0211!S$900,FALSE)</f>
        <v>0</v>
      </c>
      <c r="T73" s="218">
        <f>HLOOKUP($B73,data02,data0211!T$900,FALSE)</f>
        <v>283714</v>
      </c>
      <c r="U73" s="218">
        <f>HLOOKUP($B73,data02,data0211!U$900,FALSE)</f>
        <v>66638</v>
      </c>
      <c r="V73" s="218">
        <f>HLOOKUP($B73,data02,data0211!V$900,FALSE)</f>
        <v>258336.6</v>
      </c>
      <c r="W73" s="218">
        <f>HLOOKUP($B73,data02,data0211!W$900,FALSE)</f>
        <v>0</v>
      </c>
      <c r="X73" s="218">
        <f>HLOOKUP($B73,data02,data0211!X$900,FALSE)</f>
        <v>258336.6</v>
      </c>
      <c r="Y73" s="218">
        <f>HLOOKUP($B73,data02,data0211!Y$900,FALSE)</f>
        <v>0</v>
      </c>
      <c r="Z73" s="218">
        <f>HLOOKUP($B73,data02,data0211!Z$900,FALSE)</f>
        <v>0</v>
      </c>
      <c r="AA73" s="218">
        <f>HLOOKUP($B73,data02,data0211!AA$900,FALSE)</f>
        <v>0</v>
      </c>
      <c r="AB73" s="218">
        <f>HLOOKUP($B73,data02,data0211!AB$900,FALSE)</f>
        <v>13796817.65</v>
      </c>
      <c r="AC73" s="218">
        <f>HLOOKUP($B73,data02,data0211!AC$900,FALSE)</f>
        <v>4272075.3600000003</v>
      </c>
      <c r="AD73" s="218">
        <f>HLOOKUP($B73,data02,data0211!AD$900,FALSE)</f>
        <v>9451493.3300000001</v>
      </c>
      <c r="AE73" s="218">
        <f>HLOOKUP($B73,data02,data0211!AE$900,FALSE)</f>
        <v>0</v>
      </c>
      <c r="AF73" s="218">
        <f>HLOOKUP($B73,data02,data0211!AF$900,FALSE)</f>
        <v>67254.990000000005</v>
      </c>
      <c r="AG73" s="218">
        <f>HLOOKUP($B73,data02,data0211!AG$900,FALSE)</f>
        <v>5993.97</v>
      </c>
      <c r="AH73" s="218">
        <f>HLOOKUP($B73,data02,data0211!AH$900,FALSE)</f>
        <v>123.37</v>
      </c>
      <c r="AI73" s="218">
        <f>HLOOKUP($B73,data02,data0211!AI$900,FALSE)</f>
        <v>102.94</v>
      </c>
      <c r="AJ73" s="218">
        <f>HLOOKUP($B73,data02,data0211!AJ$900,FALSE)</f>
        <v>20.43</v>
      </c>
      <c r="AK73" s="218">
        <f>HLOOKUP($B73,data02,data0211!AK$900,FALSE)</f>
        <v>18450</v>
      </c>
      <c r="AL73" s="218">
        <f>HLOOKUP($B73,data02,data0211!AL$900,FALSE)</f>
        <v>18450</v>
      </c>
      <c r="AM73" s="218">
        <f>HLOOKUP($B73,data02,data0211!AM$900,FALSE)</f>
        <v>0</v>
      </c>
      <c r="AN73" s="218">
        <f>HLOOKUP($B73,data02,data0211!AN$900,FALSE)</f>
        <v>35000</v>
      </c>
      <c r="AO73" s="218">
        <f>HLOOKUP($B73,data02,data0211!AO$900,FALSE)</f>
        <v>42630</v>
      </c>
      <c r="AP73" s="218">
        <f>HLOOKUP($B73,data02,data0211!AP$900,FALSE)</f>
        <v>42630</v>
      </c>
      <c r="AQ73" s="218">
        <f>HLOOKUP($B73,data02,data0211!AQ$900,FALSE)</f>
        <v>35560</v>
      </c>
      <c r="AR73" s="218">
        <f>HLOOKUP($B73,data02,data0211!AR$900,FALSE)</f>
        <v>267</v>
      </c>
      <c r="AS73" s="218">
        <f>HLOOKUP($B73,data02,data0211!AS$900,FALSE)</f>
        <v>259.10000000000002</v>
      </c>
      <c r="AT73" s="218">
        <f>HLOOKUP($B73,data02,data0211!AT$900,FALSE)</f>
        <v>7.9</v>
      </c>
      <c r="AU73" s="218">
        <f>HLOOKUP($B73,data02,data0211!AU$900,FALSE)</f>
        <v>174.1</v>
      </c>
      <c r="AV73" s="218">
        <f>HLOOKUP($B73,data02,data0211!AV$900,FALSE)</f>
        <v>0</v>
      </c>
      <c r="AW73" s="218">
        <f>HLOOKUP($B73,data02,data0211!AW$900,FALSE)</f>
        <v>92.9</v>
      </c>
      <c r="AX73" s="218">
        <f>HLOOKUP($B73,data02,data0211!AX$900,FALSE)</f>
        <v>0</v>
      </c>
      <c r="AY73" s="218">
        <f>HLOOKUP($B73,data02,data0211!AY$900,FALSE)</f>
        <v>7</v>
      </c>
      <c r="AZ73" s="218">
        <f>HLOOKUP($B73,data02,data0211!AZ$900,FALSE)</f>
        <v>1999</v>
      </c>
      <c r="BA73" s="218">
        <f>HLOOKUP($B73,data02,data0211!BA$900,FALSE)</f>
        <v>52</v>
      </c>
      <c r="BB73" s="218"/>
      <c r="BC73" s="218"/>
      <c r="BD73" s="218"/>
      <c r="BE73" s="218"/>
    </row>
    <row r="74" spans="1:57" s="214" customFormat="1" ht="15" customHeight="1" x14ac:dyDescent="0.2">
      <c r="A74" s="216" t="s">
        <v>659</v>
      </c>
      <c r="B74" s="71" t="s">
        <v>155</v>
      </c>
      <c r="C74" s="69">
        <v>2003</v>
      </c>
      <c r="D74" s="218">
        <f>HLOOKUP($B74,data03,data0211!D$900,FALSE)</f>
        <v>6694067.3199999994</v>
      </c>
      <c r="E74" s="218">
        <f>HLOOKUP($B74,data03,data0211!E$900,FALSE)</f>
        <v>-2344111.63</v>
      </c>
      <c r="F74" s="218">
        <f>HLOOKUP($B74,data03,data0211!F$900,FALSE)</f>
        <v>0</v>
      </c>
      <c r="G74" s="218">
        <f>HLOOKUP($B74,data03,data0211!G$900,FALSE)</f>
        <v>662872.43000000005</v>
      </c>
      <c r="H74" s="218">
        <f>HLOOKUP($B74,data03,data0211!H$900,FALSE)</f>
        <v>1176281.9100000001</v>
      </c>
      <c r="I74" s="218">
        <f>HLOOKUP($B74,data03,data0211!I$900,FALSE)</f>
        <v>138947.95000000001</v>
      </c>
      <c r="J74" s="218">
        <f>HLOOKUP($B74,data03,data0211!J$900,FALSE)</f>
        <v>3512</v>
      </c>
      <c r="K74" s="218">
        <f>HLOOKUP($B74,data03,data0211!K$900,FALSE)</f>
        <v>3037</v>
      </c>
      <c r="L74" s="218">
        <f>HLOOKUP($B74,data03,data0211!L$900,FALSE)</f>
        <v>475</v>
      </c>
      <c r="M74" s="218">
        <f>HLOOKUP($B74,data03,data0211!M$900,FALSE)</f>
        <v>0</v>
      </c>
      <c r="N74" s="218">
        <f>HLOOKUP($B74,data03,data0211!N$900,FALSE)</f>
        <v>1</v>
      </c>
      <c r="O74" s="218">
        <f>HLOOKUP($B74,data03,data0211!O$900,FALSE)</f>
        <v>0</v>
      </c>
      <c r="P74" s="218">
        <f>HLOOKUP($B74,data03,data0211!P$900,FALSE)</f>
        <v>61908659.299999997</v>
      </c>
      <c r="Q74" s="218">
        <f>HLOOKUP($B74,data03,data0211!Q$900,FALSE)</f>
        <v>22497821.100000001</v>
      </c>
      <c r="R74" s="218">
        <f>HLOOKUP($B74,data03,data0211!R$900,FALSE)</f>
        <v>39283485.200000003</v>
      </c>
      <c r="S74" s="218">
        <f>HLOOKUP($B74,data03,data0211!S$900,FALSE)</f>
        <v>0</v>
      </c>
      <c r="T74" s="218">
        <f>HLOOKUP($B74,data03,data0211!T$900,FALSE)</f>
        <v>120386.3</v>
      </c>
      <c r="U74" s="218">
        <f>HLOOKUP($B74,data03,data0211!U$900,FALSE)</f>
        <v>6966.7</v>
      </c>
      <c r="V74" s="218">
        <f>HLOOKUP($B74,data03,data0211!V$900,FALSE)</f>
        <v>53879.5</v>
      </c>
      <c r="W74" s="218">
        <f>HLOOKUP($B74,data03,data0211!W$900,FALSE)</f>
        <v>0</v>
      </c>
      <c r="X74" s="218">
        <f>HLOOKUP($B74,data03,data0211!X$900,FALSE)</f>
        <v>53879.5</v>
      </c>
      <c r="Y74" s="218">
        <f>HLOOKUP($B74,data03,data0211!Y$900,FALSE)</f>
        <v>0</v>
      </c>
      <c r="Z74" s="218">
        <f>HLOOKUP($B74,data03,data0211!Z$900,FALSE)</f>
        <v>0</v>
      </c>
      <c r="AA74" s="218">
        <f>HLOOKUP($B74,data03,data0211!AA$900,FALSE)</f>
        <v>0</v>
      </c>
      <c r="AB74" s="218">
        <f>HLOOKUP($B74,data03,data0211!AB$900,FALSE)</f>
        <v>5579117.6200000001</v>
      </c>
      <c r="AC74" s="218">
        <f>HLOOKUP($B74,data03,data0211!AC$900,FALSE)</f>
        <v>2037676.62</v>
      </c>
      <c r="AD74" s="218">
        <f>HLOOKUP($B74,data03,data0211!AD$900,FALSE)</f>
        <v>3472102.86</v>
      </c>
      <c r="AE74" s="218">
        <f>HLOOKUP($B74,data03,data0211!AE$900,FALSE)</f>
        <v>0</v>
      </c>
      <c r="AF74" s="218">
        <f>HLOOKUP($B74,data03,data0211!AF$900,FALSE)</f>
        <v>67702.509999999995</v>
      </c>
      <c r="AG74" s="218">
        <f>HLOOKUP($B74,data03,data0211!AG$900,FALSE)</f>
        <v>1635.63</v>
      </c>
      <c r="AH74" s="218">
        <f>HLOOKUP($B74,data03,data0211!AH$900,FALSE)</f>
        <v>66</v>
      </c>
      <c r="AI74" s="218">
        <f>HLOOKUP($B74,data03,data0211!AI$900,FALSE)</f>
        <v>48</v>
      </c>
      <c r="AJ74" s="218">
        <f>HLOOKUP($B74,data03,data0211!AJ$900,FALSE)</f>
        <v>18</v>
      </c>
      <c r="AK74" s="218">
        <f>HLOOKUP($B74,data03,data0211!AK$900,FALSE)</f>
        <v>6700</v>
      </c>
      <c r="AL74" s="218">
        <f>HLOOKUP($B74,data03,data0211!AL$900,FALSE)</f>
        <v>5000</v>
      </c>
      <c r="AM74" s="218">
        <f>HLOOKUP($B74,data03,data0211!AM$900,FALSE)</f>
        <v>200</v>
      </c>
      <c r="AN74" s="218">
        <f>HLOOKUP($B74,data03,data0211!AN$900,FALSE)</f>
        <v>14836</v>
      </c>
      <c r="AO74" s="218">
        <f>HLOOKUP($B74,data03,data0211!AO$900,FALSE)</f>
        <v>14800</v>
      </c>
      <c r="AP74" s="218">
        <f>HLOOKUP($B74,data03,data0211!AP$900,FALSE)</f>
        <v>14836</v>
      </c>
      <c r="AQ74" s="218">
        <f>HLOOKUP($B74,data03,data0211!AQ$900,FALSE)</f>
        <v>13800</v>
      </c>
      <c r="AR74" s="218">
        <f>HLOOKUP($B74,data03,data0211!AR$900,FALSE)</f>
        <v>140</v>
      </c>
      <c r="AS74" s="218">
        <f>HLOOKUP($B74,data03,data0211!AS$900,FALSE)</f>
        <v>135</v>
      </c>
      <c r="AT74" s="218">
        <f>HLOOKUP($B74,data03,data0211!AT$900,FALSE)</f>
        <v>5</v>
      </c>
      <c r="AU74" s="218">
        <f>HLOOKUP($B74,data03,data0211!AU$900,FALSE)</f>
        <v>0</v>
      </c>
      <c r="AV74" s="218">
        <f>HLOOKUP($B74,data03,data0211!AV$900,FALSE)</f>
        <v>0</v>
      </c>
      <c r="AW74" s="218">
        <f>HLOOKUP($B74,data03,data0211!AW$900,FALSE)</f>
        <v>0</v>
      </c>
      <c r="AX74" s="218">
        <f>HLOOKUP($B74,data03,data0211!AX$900,FALSE)</f>
        <v>0</v>
      </c>
      <c r="AY74" s="218">
        <f>HLOOKUP($B74,data03,data0211!AY$900,FALSE)</f>
        <v>17</v>
      </c>
      <c r="AZ74" s="218">
        <f>HLOOKUP($B74,data03,data0211!AZ$900,FALSE)</f>
        <v>600</v>
      </c>
      <c r="BA74" s="218">
        <f>HLOOKUP($B74,data03,data0211!BA$900,FALSE)</f>
        <v>64</v>
      </c>
      <c r="BB74" s="218"/>
      <c r="BC74" s="218"/>
      <c r="BD74" s="218"/>
      <c r="BE74" s="218"/>
    </row>
    <row r="75" spans="1:57" s="214" customFormat="1" ht="15" customHeight="1" x14ac:dyDescent="0.2">
      <c r="A75" s="216" t="s">
        <v>659</v>
      </c>
      <c r="B75" s="71" t="s">
        <v>156</v>
      </c>
      <c r="C75" s="69">
        <v>2003</v>
      </c>
      <c r="D75" s="218">
        <f>HLOOKUP($B75,data03,data0211!D$900,FALSE)</f>
        <v>42887183.870000005</v>
      </c>
      <c r="E75" s="218">
        <f>HLOOKUP($B75,data03,data0211!E$900,FALSE)</f>
        <v>-10974815.109999999</v>
      </c>
      <c r="F75" s="218">
        <f>HLOOKUP($B75,data03,data0211!F$900,FALSE)</f>
        <v>0</v>
      </c>
      <c r="G75" s="218">
        <f>HLOOKUP($B75,data03,data0211!G$900,FALSE)</f>
        <v>13024866.560000001</v>
      </c>
      <c r="H75" s="218">
        <f>HLOOKUP($B75,data03,data0211!H$900,FALSE)</f>
        <v>3543109.2800000007</v>
      </c>
      <c r="I75" s="218">
        <f>HLOOKUP($B75,data03,data0211!I$900,FALSE)</f>
        <v>393977.77</v>
      </c>
      <c r="J75" s="218">
        <f>HLOOKUP($B75,data03,data0211!J$900,FALSE)</f>
        <v>14870</v>
      </c>
      <c r="K75" s="218">
        <f>HLOOKUP($B75,data03,data0211!K$900,FALSE)</f>
        <v>13492</v>
      </c>
      <c r="L75" s="218">
        <f>HLOOKUP($B75,data03,data0211!L$900,FALSE)</f>
        <v>1378</v>
      </c>
      <c r="M75" s="218">
        <f>HLOOKUP($B75,data03,data0211!M$900,FALSE)</f>
        <v>0</v>
      </c>
      <c r="N75" s="218">
        <f>HLOOKUP($B75,data03,data0211!N$900,FALSE)</f>
        <v>3020</v>
      </c>
      <c r="O75" s="218">
        <f>HLOOKUP($B75,data03,data0211!O$900,FALSE)</f>
        <v>65</v>
      </c>
      <c r="P75" s="218">
        <f>HLOOKUP($B75,data03,data0211!P$900,FALSE)</f>
        <v>284900636</v>
      </c>
      <c r="Q75" s="218">
        <f>HLOOKUP($B75,data03,data0211!Q$900,FALSE)</f>
        <v>109924493</v>
      </c>
      <c r="R75" s="218">
        <f>HLOOKUP($B75,data03,data0211!R$900,FALSE)</f>
        <v>171835894</v>
      </c>
      <c r="S75" s="218">
        <f>HLOOKUP($B75,data03,data0211!S$900,FALSE)</f>
        <v>0</v>
      </c>
      <c r="T75" s="218">
        <f>HLOOKUP($B75,data03,data0211!T$900,FALSE)</f>
        <v>2216131</v>
      </c>
      <c r="U75" s="218">
        <f>HLOOKUP($B75,data03,data0211!U$900,FALSE)</f>
        <v>924118</v>
      </c>
      <c r="V75" s="218">
        <f>HLOOKUP($B75,data03,data0211!V$900,FALSE)</f>
        <v>391333</v>
      </c>
      <c r="W75" s="218">
        <f>HLOOKUP($B75,data03,data0211!W$900,FALSE)</f>
        <v>0</v>
      </c>
      <c r="X75" s="218">
        <f>HLOOKUP($B75,data03,data0211!X$900,FALSE)</f>
        <v>391333</v>
      </c>
      <c r="Y75" s="218">
        <f>HLOOKUP($B75,data03,data0211!Y$900,FALSE)</f>
        <v>0</v>
      </c>
      <c r="Z75" s="218">
        <f>HLOOKUP($B75,data03,data0211!Z$900,FALSE)</f>
        <v>0</v>
      </c>
      <c r="AA75" s="218">
        <f>HLOOKUP($B75,data03,data0211!AA$900,FALSE)</f>
        <v>0</v>
      </c>
      <c r="AB75" s="218">
        <f>HLOOKUP($B75,data03,data0211!AB$900,FALSE)</f>
        <v>29152418.039999999</v>
      </c>
      <c r="AC75" s="218">
        <f>HLOOKUP($B75,data03,data0211!AC$900,FALSE)</f>
        <v>11012982.74</v>
      </c>
      <c r="AD75" s="218">
        <f>HLOOKUP($B75,data03,data0211!AD$900,FALSE)</f>
        <v>17980481.93</v>
      </c>
      <c r="AE75" s="218">
        <f>HLOOKUP($B75,data03,data0211!AE$900,FALSE)</f>
        <v>0</v>
      </c>
      <c r="AF75" s="218">
        <f>HLOOKUP($B75,data03,data0211!AF$900,FALSE)</f>
        <v>107937.37</v>
      </c>
      <c r="AG75" s="218">
        <f>HLOOKUP($B75,data03,data0211!AG$900,FALSE)</f>
        <v>51016</v>
      </c>
      <c r="AH75" s="218">
        <f>HLOOKUP($B75,data03,data0211!AH$900,FALSE)</f>
        <v>168</v>
      </c>
      <c r="AI75" s="218">
        <f>HLOOKUP($B75,data03,data0211!AI$900,FALSE)</f>
        <v>133</v>
      </c>
      <c r="AJ75" s="218">
        <f>HLOOKUP($B75,data03,data0211!AJ$900,FALSE)</f>
        <v>35</v>
      </c>
      <c r="AK75" s="218">
        <f>HLOOKUP($B75,data03,data0211!AK$900,FALSE)</f>
        <v>27750</v>
      </c>
      <c r="AL75" s="218">
        <f>HLOOKUP($B75,data03,data0211!AL$900,FALSE)</f>
        <v>27750</v>
      </c>
      <c r="AM75" s="218">
        <f>HLOOKUP($B75,data03,data0211!AM$900,FALSE)</f>
        <v>0</v>
      </c>
      <c r="AN75" s="218">
        <f>HLOOKUP($B75,data03,data0211!AN$900,FALSE)</f>
        <v>50668</v>
      </c>
      <c r="AO75" s="218">
        <f>HLOOKUP($B75,data03,data0211!AO$900,FALSE)</f>
        <v>50668</v>
      </c>
      <c r="AP75" s="218">
        <f>HLOOKUP($B75,data03,data0211!AP$900,FALSE)</f>
        <v>50668</v>
      </c>
      <c r="AQ75" s="218">
        <f>HLOOKUP($B75,data03,data0211!AQ$900,FALSE)</f>
        <v>46362</v>
      </c>
      <c r="AR75" s="218">
        <f>HLOOKUP($B75,data03,data0211!AR$900,FALSE)</f>
        <v>473.1</v>
      </c>
      <c r="AS75" s="218">
        <f>HLOOKUP($B75,data03,data0211!AS$900,FALSE)</f>
        <v>18.399999999999999</v>
      </c>
      <c r="AT75" s="218">
        <f>HLOOKUP($B75,data03,data0211!AT$900,FALSE)</f>
        <v>454.7</v>
      </c>
      <c r="AU75" s="218">
        <f>HLOOKUP($B75,data03,data0211!AU$900,FALSE)</f>
        <v>0</v>
      </c>
      <c r="AV75" s="218">
        <f>HLOOKUP($B75,data03,data0211!AV$900,FALSE)</f>
        <v>0</v>
      </c>
      <c r="AW75" s="218">
        <f>HLOOKUP($B75,data03,data0211!AW$900,FALSE)</f>
        <v>0</v>
      </c>
      <c r="AX75" s="218">
        <f>HLOOKUP($B75,data03,data0211!AX$900,FALSE)</f>
        <v>2</v>
      </c>
      <c r="AY75" s="218">
        <f>HLOOKUP($B75,data03,data0211!AY$900,FALSE)</f>
        <v>7</v>
      </c>
      <c r="AZ75" s="218">
        <f>HLOOKUP($B75,data03,data0211!AZ$900,FALSE)</f>
        <v>2491</v>
      </c>
      <c r="BA75" s="218">
        <f>HLOOKUP($B75,data03,data0211!BA$900,FALSE)</f>
        <v>64.2</v>
      </c>
      <c r="BB75" s="218"/>
      <c r="BC75" s="218"/>
      <c r="BD75" s="218"/>
      <c r="BE75" s="218"/>
    </row>
    <row r="76" spans="1:57" s="214" customFormat="1" ht="15" customHeight="1" x14ac:dyDescent="0.2">
      <c r="A76" s="216" t="s">
        <v>659</v>
      </c>
      <c r="B76" s="71" t="s">
        <v>204</v>
      </c>
      <c r="C76" s="69">
        <v>2003</v>
      </c>
      <c r="D76" s="218">
        <f>HLOOKUP($B76,data03,data0211!D$900,FALSE)</f>
        <v>2579399.1500000004</v>
      </c>
      <c r="E76" s="218">
        <f>HLOOKUP($B76,data03,data0211!E$900,FALSE)</f>
        <v>-34358.959999999999</v>
      </c>
      <c r="F76" s="218">
        <f>HLOOKUP($B76,data03,data0211!F$900,FALSE)</f>
        <v>0</v>
      </c>
      <c r="G76" s="218">
        <f>HLOOKUP($B76,data03,data0211!G$900,FALSE)</f>
        <v>1878355.8</v>
      </c>
      <c r="H76" s="218">
        <f>HLOOKUP($B76,data03,data0211!H$900,FALSE)</f>
        <v>1592417.9200000002</v>
      </c>
      <c r="I76" s="218">
        <f>HLOOKUP($B76,data03,data0211!I$900,FALSE)</f>
        <v>70406.44</v>
      </c>
      <c r="J76" s="218">
        <f>HLOOKUP($B76,data03,data0211!J$900,FALSE)</f>
        <v>9271</v>
      </c>
      <c r="K76" s="218">
        <f>HLOOKUP($B76,data03,data0211!K$900,FALSE)</f>
        <v>8071</v>
      </c>
      <c r="L76" s="218">
        <f>HLOOKUP($B76,data03,data0211!L$900,FALSE)</f>
        <v>1200</v>
      </c>
      <c r="M76" s="218">
        <f>HLOOKUP($B76,data03,data0211!M$900,FALSE)</f>
        <v>0</v>
      </c>
      <c r="N76" s="218">
        <f>HLOOKUP($B76,data03,data0211!N$900,FALSE)</f>
        <v>3</v>
      </c>
      <c r="O76" s="218">
        <f>HLOOKUP($B76,data03,data0211!O$900,FALSE)</f>
        <v>0</v>
      </c>
      <c r="P76" s="218">
        <f>HLOOKUP($B76,data03,data0211!P$900,FALSE)</f>
        <v>186758365</v>
      </c>
      <c r="Q76" s="218">
        <f>HLOOKUP($B76,data03,data0211!Q$900,FALSE)</f>
        <v>67139016</v>
      </c>
      <c r="R76" s="218">
        <f>HLOOKUP($B76,data03,data0211!R$900,FALSE)</f>
        <v>119618021</v>
      </c>
      <c r="S76" s="218">
        <f>HLOOKUP($B76,data03,data0211!S$900,FALSE)</f>
        <v>0</v>
      </c>
      <c r="T76" s="218">
        <f>HLOOKUP($B76,data03,data0211!T$900,FALSE)</f>
        <v>0</v>
      </c>
      <c r="U76" s="218">
        <f>HLOOKUP($B76,data03,data0211!U$900,FALSE)</f>
        <v>1328</v>
      </c>
      <c r="V76" s="218">
        <f>HLOOKUP($B76,data03,data0211!V$900,FALSE)</f>
        <v>425272</v>
      </c>
      <c r="W76" s="218">
        <f>HLOOKUP($B76,data03,data0211!W$900,FALSE)</f>
        <v>0</v>
      </c>
      <c r="X76" s="218">
        <f>HLOOKUP($B76,data03,data0211!X$900,FALSE)</f>
        <v>425272</v>
      </c>
      <c r="Y76" s="218">
        <f>HLOOKUP($B76,data03,data0211!Y$900,FALSE)</f>
        <v>0</v>
      </c>
      <c r="Z76" s="218">
        <f>HLOOKUP($B76,data03,data0211!Z$900,FALSE)</f>
        <v>0</v>
      </c>
      <c r="AA76" s="218">
        <f>HLOOKUP($B76,data03,data0211!AA$900,FALSE)</f>
        <v>0</v>
      </c>
      <c r="AB76" s="218">
        <f>HLOOKUP($B76,data03,data0211!AB$900,FALSE)</f>
        <v>16460026.43</v>
      </c>
      <c r="AC76" s="218">
        <f>HLOOKUP($B76,data03,data0211!AC$900,FALSE)</f>
        <v>5731208.3300000001</v>
      </c>
      <c r="AD76" s="218">
        <f>HLOOKUP($B76,data03,data0211!AD$900,FALSE)</f>
        <v>10646652.91</v>
      </c>
      <c r="AE76" s="218">
        <f>HLOOKUP($B76,data03,data0211!AE$900,FALSE)</f>
        <v>0</v>
      </c>
      <c r="AF76" s="218">
        <f>HLOOKUP($B76,data03,data0211!AF$900,FALSE)</f>
        <v>81524.240000000005</v>
      </c>
      <c r="AG76" s="218">
        <f>HLOOKUP($B76,data03,data0211!AG$900,FALSE)</f>
        <v>640.95000000000005</v>
      </c>
      <c r="AH76" s="218">
        <f>HLOOKUP($B76,data03,data0211!AH$900,FALSE)</f>
        <v>123.37</v>
      </c>
      <c r="AI76" s="218">
        <f>HLOOKUP($B76,data03,data0211!AI$900,FALSE)</f>
        <v>102.94</v>
      </c>
      <c r="AJ76" s="218">
        <f>HLOOKUP($B76,data03,data0211!AJ$900,FALSE)</f>
        <v>20.43</v>
      </c>
      <c r="AK76" s="218">
        <f>HLOOKUP($B76,data03,data0211!AK$900,FALSE)</f>
        <v>18450</v>
      </c>
      <c r="AL76" s="218">
        <f>HLOOKUP($B76,data03,data0211!AL$900,FALSE)</f>
        <v>18450</v>
      </c>
      <c r="AM76" s="218">
        <f>HLOOKUP($B76,data03,data0211!AM$900,FALSE)</f>
        <v>0</v>
      </c>
      <c r="AN76" s="218">
        <f>HLOOKUP($B76,data03,data0211!AN$900,FALSE)</f>
        <v>34000</v>
      </c>
      <c r="AO76" s="218">
        <f>HLOOKUP($B76,data03,data0211!AO$900,FALSE)</f>
        <v>38117</v>
      </c>
      <c r="AP76" s="218">
        <f>HLOOKUP($B76,data03,data0211!AP$900,FALSE)</f>
        <v>38117</v>
      </c>
      <c r="AQ76" s="218">
        <f>HLOOKUP($B76,data03,data0211!AQ$900,FALSE)</f>
        <v>32995</v>
      </c>
      <c r="AR76" s="218">
        <f>HLOOKUP($B76,data03,data0211!AR$900,FALSE)</f>
        <v>268</v>
      </c>
      <c r="AS76" s="218">
        <f>HLOOKUP($B76,data03,data0211!AS$900,FALSE)</f>
        <v>259.8</v>
      </c>
      <c r="AT76" s="218">
        <f>HLOOKUP($B76,data03,data0211!AT$900,FALSE)</f>
        <v>8.1999999999999993</v>
      </c>
      <c r="AU76" s="218">
        <f>HLOOKUP($B76,data03,data0211!AU$900,FALSE)</f>
        <v>174.9</v>
      </c>
      <c r="AV76" s="218">
        <f>HLOOKUP($B76,data03,data0211!AV$900,FALSE)</f>
        <v>0</v>
      </c>
      <c r="AW76" s="218">
        <f>HLOOKUP($B76,data03,data0211!AW$900,FALSE)</f>
        <v>93.1</v>
      </c>
      <c r="AX76" s="218">
        <f>HLOOKUP($B76,data03,data0211!AX$900,FALSE)</f>
        <v>0</v>
      </c>
      <c r="AY76" s="218">
        <f>HLOOKUP($B76,data03,data0211!AY$900,FALSE)</f>
        <v>7</v>
      </c>
      <c r="AZ76" s="218">
        <f>HLOOKUP($B76,data03,data0211!AZ$900,FALSE)</f>
        <v>2030</v>
      </c>
      <c r="BA76" s="218">
        <f>HLOOKUP($B76,data03,data0211!BA$900,FALSE)</f>
        <v>56</v>
      </c>
      <c r="BB76" s="218"/>
      <c r="BC76" s="218"/>
      <c r="BD76" s="218"/>
      <c r="BE76" s="218"/>
    </row>
    <row r="77" spans="1:57" ht="15" customHeight="1" x14ac:dyDescent="0.2">
      <c r="A77" s="216" t="s">
        <v>659</v>
      </c>
      <c r="B77" s="71" t="s">
        <v>155</v>
      </c>
      <c r="C77" s="69">
        <v>2004</v>
      </c>
      <c r="D77" s="218">
        <f>HLOOKUP($B77,data04,data0211!D$900,FALSE)</f>
        <v>7284044.7699999996</v>
      </c>
      <c r="E77" s="218">
        <f>HLOOKUP($B77,data04,data0211!E$900,FALSE)</f>
        <v>-2585299.02</v>
      </c>
      <c r="F77" s="218">
        <f>HLOOKUP($B77,data04,data0211!F$900,FALSE)</f>
        <v>0</v>
      </c>
      <c r="G77" s="218">
        <f>HLOOKUP($B77,data04,data0211!G$900,FALSE)</f>
        <v>1902889</v>
      </c>
      <c r="H77" s="218">
        <f>HLOOKUP($B77,data04,data0211!H$900,FALSE)</f>
        <v>958101.64</v>
      </c>
      <c r="I77" s="218">
        <f>HLOOKUP($B77,data04,data0211!I$900,FALSE)</f>
        <v>132921.35999999999</v>
      </c>
      <c r="J77" s="218">
        <f>HLOOKUP($B77,data04,data0211!J$900,FALSE)</f>
        <v>3724</v>
      </c>
      <c r="K77" s="218">
        <f>HLOOKUP($B77,data04,data0211!K$900,FALSE)</f>
        <v>3261</v>
      </c>
      <c r="L77" s="218">
        <f>HLOOKUP($B77,data04,data0211!L$900,FALSE)</f>
        <v>463</v>
      </c>
      <c r="M77" s="218">
        <f>HLOOKUP($B77,data04,data0211!M$900,FALSE)</f>
        <v>0</v>
      </c>
      <c r="N77" s="218">
        <f>HLOOKUP($B77,data04,data0211!N$900,FALSE)</f>
        <v>563</v>
      </c>
      <c r="O77" s="218">
        <f>HLOOKUP($B77,data04,data0211!O$900,FALSE)</f>
        <v>45</v>
      </c>
      <c r="P77" s="218">
        <f>HLOOKUP($B77,data04,data0211!P$900,FALSE)</f>
        <v>85370758</v>
      </c>
      <c r="Q77" s="218">
        <f>HLOOKUP($B77,data04,data0211!Q$900,FALSE)</f>
        <v>30135637</v>
      </c>
      <c r="R77" s="218">
        <f>HLOOKUP($B77,data04,data0211!R$900,FALSE)</f>
        <v>55155426</v>
      </c>
      <c r="S77" s="218">
        <f>HLOOKUP($B77,data04,data0211!S$900,FALSE)</f>
        <v>0</v>
      </c>
      <c r="T77" s="218">
        <f>HLOOKUP($B77,data04,data0211!T$900,FALSE)</f>
        <v>38612</v>
      </c>
      <c r="U77" s="218">
        <f>HLOOKUP($B77,data04,data0211!U$900,FALSE)</f>
        <v>41083</v>
      </c>
      <c r="V77" s="218">
        <f>HLOOKUP($B77,data04,data0211!V$900,FALSE)</f>
        <v>47998</v>
      </c>
      <c r="W77" s="218">
        <f>HLOOKUP($B77,data04,data0211!W$900,FALSE)</f>
        <v>0</v>
      </c>
      <c r="X77" s="218">
        <f>HLOOKUP($B77,data04,data0211!X$900,FALSE)</f>
        <v>47998</v>
      </c>
      <c r="Y77" s="218">
        <f>HLOOKUP($B77,data04,data0211!Y$900,FALSE)</f>
        <v>0</v>
      </c>
      <c r="Z77" s="218">
        <f>HLOOKUP($B77,data04,data0211!Z$900,FALSE)</f>
        <v>0</v>
      </c>
      <c r="AA77" s="218">
        <f>HLOOKUP($B77,data04,data0211!AA$900,FALSE)</f>
        <v>0</v>
      </c>
      <c r="AB77" s="218">
        <f>HLOOKUP($B77,data04,data0211!AB$900,FALSE)</f>
        <v>7729699</v>
      </c>
      <c r="AC77" s="218">
        <f>HLOOKUP($B77,data04,data0211!AC$900,FALSE)</f>
        <v>2771379.22</v>
      </c>
      <c r="AD77" s="218">
        <f>HLOOKUP($B77,data04,data0211!AD$900,FALSE)</f>
        <v>4871558.09</v>
      </c>
      <c r="AE77" s="218">
        <f>HLOOKUP($B77,data04,data0211!AE$900,FALSE)</f>
        <v>0</v>
      </c>
      <c r="AF77" s="218">
        <f>HLOOKUP($B77,data04,data0211!AF$900,FALSE)</f>
        <v>81319.350000000006</v>
      </c>
      <c r="AG77" s="218">
        <f>HLOOKUP($B77,data04,data0211!AG$900,FALSE)</f>
        <v>5442.34</v>
      </c>
      <c r="AH77" s="218">
        <f>HLOOKUP($B77,data04,data0211!AH$900,FALSE)</f>
        <v>66</v>
      </c>
      <c r="AI77" s="218">
        <f>HLOOKUP($B77,data04,data0211!AI$900,FALSE)</f>
        <v>48</v>
      </c>
      <c r="AJ77" s="218">
        <f>HLOOKUP($B77,data04,data0211!AJ$900,FALSE)</f>
        <v>18</v>
      </c>
      <c r="AK77" s="218">
        <f>HLOOKUP($B77,data04,data0211!AK$900,FALSE)</f>
        <v>6700</v>
      </c>
      <c r="AL77" s="218">
        <f>HLOOKUP($B77,data04,data0211!AL$900,FALSE)</f>
        <v>5000</v>
      </c>
      <c r="AM77" s="218">
        <f>HLOOKUP($B77,data04,data0211!AM$900,FALSE)</f>
        <v>200</v>
      </c>
      <c r="AN77" s="218">
        <f>HLOOKUP($B77,data04,data0211!AN$900,FALSE)</f>
        <v>16258</v>
      </c>
      <c r="AO77" s="218">
        <f>HLOOKUP($B77,data04,data0211!AO$900,FALSE)</f>
        <v>14906</v>
      </c>
      <c r="AP77" s="218">
        <f>HLOOKUP($B77,data04,data0211!AP$900,FALSE)</f>
        <v>16258</v>
      </c>
      <c r="AQ77" s="218">
        <f>HLOOKUP($B77,data04,data0211!AQ$900,FALSE)</f>
        <v>14215</v>
      </c>
      <c r="AR77" s="218">
        <f>HLOOKUP($B77,data04,data0211!AR$900,FALSE)</f>
        <v>142</v>
      </c>
      <c r="AS77" s="218">
        <f>HLOOKUP($B77,data04,data0211!AS$900,FALSE)</f>
        <v>137</v>
      </c>
      <c r="AT77" s="218">
        <f>HLOOKUP($B77,data04,data0211!AT$900,FALSE)</f>
        <v>5</v>
      </c>
      <c r="AU77" s="218">
        <f>HLOOKUP($B77,data04,data0211!AU$900,FALSE)</f>
        <v>0</v>
      </c>
      <c r="AV77" s="218">
        <f>HLOOKUP($B77,data04,data0211!AV$900,FALSE)</f>
        <v>0</v>
      </c>
      <c r="AW77" s="218">
        <f>HLOOKUP($B77,data04,data0211!AW$900,FALSE)</f>
        <v>0</v>
      </c>
      <c r="AX77" s="218">
        <f>HLOOKUP($B77,data04,data0211!AX$900,FALSE)</f>
        <v>0</v>
      </c>
      <c r="AY77" s="218">
        <f>HLOOKUP($B77,data04,data0211!AY$900,FALSE)</f>
        <v>17</v>
      </c>
      <c r="AZ77" s="218">
        <f>HLOOKUP($B77,data04,data0211!AZ$900,FALSE)</f>
        <v>600</v>
      </c>
      <c r="BA77" s="218">
        <f>HLOOKUP($B77,data04,data0211!BA$900,FALSE)</f>
        <v>59.94</v>
      </c>
      <c r="BB77" s="218"/>
      <c r="BC77" s="218"/>
      <c r="BD77" s="218"/>
      <c r="BE77" s="218"/>
    </row>
    <row r="78" spans="1:57" s="214" customFormat="1" ht="15" customHeight="1" x14ac:dyDescent="0.2">
      <c r="A78" s="216" t="s">
        <v>659</v>
      </c>
      <c r="B78" s="71" t="s">
        <v>156</v>
      </c>
      <c r="C78" s="69">
        <v>2004</v>
      </c>
      <c r="D78" s="218">
        <f>HLOOKUP($B78,data04,data0211!D$900,FALSE)</f>
        <v>50063658.870000005</v>
      </c>
      <c r="E78" s="218">
        <f>HLOOKUP($B78,data04,data0211!E$900,FALSE)</f>
        <v>-12079563.48</v>
      </c>
      <c r="F78" s="218">
        <f>HLOOKUP($B78,data04,data0211!F$900,FALSE)</f>
        <v>0</v>
      </c>
      <c r="G78" s="218">
        <f>HLOOKUP($B78,data04,data0211!G$900,FALSE)</f>
        <v>4532706.05</v>
      </c>
      <c r="H78" s="218">
        <f>HLOOKUP($B78,data04,data0211!H$900,FALSE)</f>
        <v>3717728.76</v>
      </c>
      <c r="I78" s="218">
        <f>HLOOKUP($B78,data04,data0211!I$900,FALSE)</f>
        <v>88717.42</v>
      </c>
      <c r="J78" s="218">
        <f>HLOOKUP($B78,data04,data0211!J$900,FALSE)</f>
        <v>15711</v>
      </c>
      <c r="K78" s="218">
        <f>HLOOKUP($B78,data04,data0211!K$900,FALSE)</f>
        <v>14280</v>
      </c>
      <c r="L78" s="218">
        <f>HLOOKUP($B78,data04,data0211!L$900,FALSE)</f>
        <v>1431</v>
      </c>
      <c r="M78" s="218">
        <f>HLOOKUP($B78,data04,data0211!M$900,FALSE)</f>
        <v>0</v>
      </c>
      <c r="N78" s="218">
        <f>HLOOKUP($B78,data04,data0211!N$900,FALSE)</f>
        <v>3020</v>
      </c>
      <c r="O78" s="218">
        <f>HLOOKUP($B78,data04,data0211!O$900,FALSE)</f>
        <v>65</v>
      </c>
      <c r="P78" s="218">
        <f>HLOOKUP($B78,data04,data0211!P$900,FALSE)</f>
        <v>286529693</v>
      </c>
      <c r="Q78" s="218">
        <f>HLOOKUP($B78,data04,data0211!Q$900,FALSE)</f>
        <v>123000551</v>
      </c>
      <c r="R78" s="218">
        <f>HLOOKUP($B78,data04,data0211!R$900,FALSE)</f>
        <v>160005351</v>
      </c>
      <c r="S78" s="218">
        <f>HLOOKUP($B78,data04,data0211!S$900,FALSE)</f>
        <v>0</v>
      </c>
      <c r="T78" s="218">
        <f>HLOOKUP($B78,data04,data0211!T$900,FALSE)</f>
        <v>2682876</v>
      </c>
      <c r="U78" s="218">
        <f>HLOOKUP($B78,data04,data0211!U$900,FALSE)</f>
        <v>840915</v>
      </c>
      <c r="V78" s="218">
        <f>HLOOKUP($B78,data04,data0211!V$900,FALSE)</f>
        <v>339954</v>
      </c>
      <c r="W78" s="218">
        <f>HLOOKUP($B78,data04,data0211!W$900,FALSE)</f>
        <v>0</v>
      </c>
      <c r="X78" s="218">
        <f>HLOOKUP($B78,data04,data0211!X$900,FALSE)</f>
        <v>339954</v>
      </c>
      <c r="Y78" s="218">
        <f>HLOOKUP($B78,data04,data0211!Y$900,FALSE)</f>
        <v>0</v>
      </c>
      <c r="Z78" s="218">
        <f>HLOOKUP($B78,data04,data0211!Z$900,FALSE)</f>
        <v>0</v>
      </c>
      <c r="AA78" s="218">
        <f>HLOOKUP($B78,data04,data0211!AA$900,FALSE)</f>
        <v>0</v>
      </c>
      <c r="AB78" s="218">
        <f>HLOOKUP($B78,data04,data0211!AB$900,FALSE)</f>
        <v>26147709.010000002</v>
      </c>
      <c r="AC78" s="218">
        <f>HLOOKUP($B78,data04,data0211!AC$900,FALSE)</f>
        <v>10856850.109999999</v>
      </c>
      <c r="AD78" s="218">
        <f>HLOOKUP($B78,data04,data0211!AD$900,FALSE)</f>
        <v>15001330.609999999</v>
      </c>
      <c r="AE78" s="218">
        <f>HLOOKUP($B78,data04,data0211!AE$900,FALSE)</f>
        <v>0</v>
      </c>
      <c r="AF78" s="218">
        <f>HLOOKUP($B78,data04,data0211!AF$900,FALSE)</f>
        <v>183831.93</v>
      </c>
      <c r="AG78" s="218">
        <f>HLOOKUP($B78,data04,data0211!AG$900,FALSE)</f>
        <v>105696.36</v>
      </c>
      <c r="AH78" s="218">
        <f>HLOOKUP($B78,data04,data0211!AH$900,FALSE)</f>
        <v>168</v>
      </c>
      <c r="AI78" s="218">
        <f>HLOOKUP($B78,data04,data0211!AI$900,FALSE)</f>
        <v>133</v>
      </c>
      <c r="AJ78" s="218">
        <f>HLOOKUP($B78,data04,data0211!AJ$900,FALSE)</f>
        <v>35</v>
      </c>
      <c r="AK78" s="218">
        <f>HLOOKUP($B78,data04,data0211!AK$900,FALSE)</f>
        <v>27750</v>
      </c>
      <c r="AL78" s="218">
        <f>HLOOKUP($B78,data04,data0211!AL$900,FALSE)</f>
        <v>27750</v>
      </c>
      <c r="AM78" s="218">
        <f>HLOOKUP($B78,data04,data0211!AM$900,FALSE)</f>
        <v>0</v>
      </c>
      <c r="AN78" s="218">
        <f>HLOOKUP($B78,data04,data0211!AN$900,FALSE)</f>
        <v>50710</v>
      </c>
      <c r="AO78" s="218">
        <f>HLOOKUP($B78,data04,data0211!AO$900,FALSE)</f>
        <v>49484</v>
      </c>
      <c r="AP78" s="218">
        <f>HLOOKUP($B78,data04,data0211!AP$900,FALSE)</f>
        <v>50710</v>
      </c>
      <c r="AQ78" s="218">
        <f>HLOOKUP($B78,data04,data0211!AQ$900,FALSE)</f>
        <v>45586</v>
      </c>
      <c r="AR78" s="218">
        <f>HLOOKUP($B78,data04,data0211!AR$900,FALSE)</f>
        <v>487.6</v>
      </c>
      <c r="AS78" s="218">
        <f>HLOOKUP($B78,data04,data0211!AS$900,FALSE)</f>
        <v>20.399999999999999</v>
      </c>
      <c r="AT78" s="218">
        <f>HLOOKUP($B78,data04,data0211!AT$900,FALSE)</f>
        <v>467.2</v>
      </c>
      <c r="AU78" s="218">
        <f>HLOOKUP($B78,data04,data0211!AU$900,FALSE)</f>
        <v>0</v>
      </c>
      <c r="AV78" s="218">
        <f>HLOOKUP($B78,data04,data0211!AV$900,FALSE)</f>
        <v>0</v>
      </c>
      <c r="AW78" s="218">
        <f>HLOOKUP($B78,data04,data0211!AW$900,FALSE)</f>
        <v>0</v>
      </c>
      <c r="AX78" s="218">
        <f>HLOOKUP($B78,data04,data0211!AX$900,FALSE)</f>
        <v>2</v>
      </c>
      <c r="AY78" s="218">
        <f>HLOOKUP($B78,data04,data0211!AY$900,FALSE)</f>
        <v>7</v>
      </c>
      <c r="AZ78" s="218">
        <f>HLOOKUP($B78,data04,data0211!AZ$900,FALSE)</f>
        <v>2601</v>
      </c>
      <c r="BA78" s="218">
        <f>HLOOKUP($B78,data04,data0211!BA$900,FALSE)</f>
        <v>64.5</v>
      </c>
      <c r="BB78" s="218"/>
      <c r="BC78" s="218"/>
      <c r="BD78" s="218"/>
      <c r="BE78" s="218"/>
    </row>
    <row r="79" spans="1:57" s="214" customFormat="1" ht="15" customHeight="1" x14ac:dyDescent="0.2">
      <c r="A79" s="216" t="s">
        <v>659</v>
      </c>
      <c r="B79" s="71" t="s">
        <v>204</v>
      </c>
      <c r="C79" s="69">
        <v>2004</v>
      </c>
      <c r="D79" s="218">
        <f>HLOOKUP($B79,data04,data0211!D$900,FALSE)</f>
        <v>5040913.919999999</v>
      </c>
      <c r="E79" s="218">
        <f>HLOOKUP($B79,data04,data0211!E$900,FALSE)</f>
        <v>-130224.26</v>
      </c>
      <c r="F79" s="218">
        <f>HLOOKUP($B79,data04,data0211!F$900,FALSE)</f>
        <v>0</v>
      </c>
      <c r="G79" s="218">
        <f>HLOOKUP($B79,data04,data0211!G$900,FALSE)</f>
        <v>2319621.9900000002</v>
      </c>
      <c r="H79" s="218">
        <f>HLOOKUP($B79,data04,data0211!H$900,FALSE)</f>
        <v>1554292.2799999998</v>
      </c>
      <c r="I79" s="218">
        <f>HLOOKUP($B79,data04,data0211!I$900,FALSE)</f>
        <v>-45015.73</v>
      </c>
      <c r="J79" s="218">
        <f>HLOOKUP($B79,data04,data0211!J$900,FALSE)</f>
        <v>9333</v>
      </c>
      <c r="K79" s="218">
        <f>HLOOKUP($B79,data04,data0211!K$900,FALSE)</f>
        <v>8128</v>
      </c>
      <c r="L79" s="218">
        <f>HLOOKUP($B79,data04,data0211!L$900,FALSE)</f>
        <v>1205</v>
      </c>
      <c r="M79" s="218">
        <f>HLOOKUP($B79,data04,data0211!M$900,FALSE)</f>
        <v>0</v>
      </c>
      <c r="N79" s="218">
        <f>HLOOKUP($B79,data04,data0211!N$900,FALSE)</f>
        <v>1980</v>
      </c>
      <c r="O79" s="218">
        <f>HLOOKUP($B79,data04,data0211!O$900,FALSE)</f>
        <v>1</v>
      </c>
      <c r="P79" s="218">
        <f>HLOOKUP($B79,data04,data0211!P$900,FALSE)</f>
        <v>180920537</v>
      </c>
      <c r="Q79" s="218">
        <f>HLOOKUP($B79,data04,data0211!Q$900,FALSE)</f>
        <v>61221620</v>
      </c>
      <c r="R79" s="218">
        <f>HLOOKUP($B79,data04,data0211!R$900,FALSE)</f>
        <v>119535239</v>
      </c>
      <c r="S79" s="218">
        <f>HLOOKUP($B79,data04,data0211!S$900,FALSE)</f>
        <v>0</v>
      </c>
      <c r="T79" s="218">
        <f>HLOOKUP($B79,data04,data0211!T$900,FALSE)</f>
        <v>159099</v>
      </c>
      <c r="U79" s="218">
        <f>HLOOKUP($B79,data04,data0211!U$900,FALSE)</f>
        <v>4579</v>
      </c>
      <c r="V79" s="218">
        <f>HLOOKUP($B79,data04,data0211!V$900,FALSE)</f>
        <v>342128</v>
      </c>
      <c r="W79" s="218">
        <f>HLOOKUP($B79,data04,data0211!W$900,FALSE)</f>
        <v>0</v>
      </c>
      <c r="X79" s="218">
        <f>HLOOKUP($B79,data04,data0211!X$900,FALSE)</f>
        <v>342128</v>
      </c>
      <c r="Y79" s="218">
        <f>HLOOKUP($B79,data04,data0211!Y$900,FALSE)</f>
        <v>0</v>
      </c>
      <c r="Z79" s="218">
        <f>HLOOKUP($B79,data04,data0211!Z$900,FALSE)</f>
        <v>0</v>
      </c>
      <c r="AA79" s="218">
        <f>HLOOKUP($B79,data04,data0211!AA$900,FALSE)</f>
        <v>0</v>
      </c>
      <c r="AB79" s="218">
        <f>HLOOKUP($B79,data04,data0211!AB$900,FALSE)</f>
        <v>16004429.99</v>
      </c>
      <c r="AC79" s="218">
        <f>HLOOKUP($B79,data04,data0211!AC$900,FALSE)</f>
        <v>5553619.0899999999</v>
      </c>
      <c r="AD79" s="218">
        <f>HLOOKUP($B79,data04,data0211!AD$900,FALSE)</f>
        <v>10353390.42</v>
      </c>
      <c r="AE79" s="218">
        <f>HLOOKUP($B79,data04,data0211!AE$900,FALSE)</f>
        <v>0</v>
      </c>
      <c r="AF79" s="218">
        <f>HLOOKUP($B79,data04,data0211!AF$900,FALSE)</f>
        <v>96273.4</v>
      </c>
      <c r="AG79" s="218">
        <f>HLOOKUP($B79,data04,data0211!AG$900,FALSE)</f>
        <v>1147.08</v>
      </c>
      <c r="AH79" s="218">
        <f>HLOOKUP($B79,data04,data0211!AH$900,FALSE)</f>
        <v>123.37</v>
      </c>
      <c r="AI79" s="218">
        <f>HLOOKUP($B79,data04,data0211!AI$900,FALSE)</f>
        <v>102.94</v>
      </c>
      <c r="AJ79" s="218">
        <f>HLOOKUP($B79,data04,data0211!AJ$900,FALSE)</f>
        <v>20.43</v>
      </c>
      <c r="AK79" s="218">
        <f>HLOOKUP($B79,data04,data0211!AK$900,FALSE)</f>
        <v>18450</v>
      </c>
      <c r="AL79" s="218">
        <f>HLOOKUP($B79,data04,data0211!AL$900,FALSE)</f>
        <v>18450</v>
      </c>
      <c r="AM79" s="218">
        <f>HLOOKUP($B79,data04,data0211!AM$900,FALSE)</f>
        <v>0</v>
      </c>
      <c r="AN79" s="218">
        <f>HLOOKUP($B79,data04,data0211!AN$900,FALSE)</f>
        <v>33790</v>
      </c>
      <c r="AO79" s="218">
        <f>HLOOKUP($B79,data04,data0211!AO$900,FALSE)</f>
        <v>34961</v>
      </c>
      <c r="AP79" s="218">
        <f>HLOOKUP($B79,data04,data0211!AP$900,FALSE)</f>
        <v>34961</v>
      </c>
      <c r="AQ79" s="218">
        <f>HLOOKUP($B79,data04,data0211!AQ$900,FALSE)</f>
        <v>31882</v>
      </c>
      <c r="AR79" s="218">
        <f>HLOOKUP($B79,data04,data0211!AR$900,FALSE)</f>
        <v>271</v>
      </c>
      <c r="AS79" s="218">
        <f>HLOOKUP($B79,data04,data0211!AS$900,FALSE)</f>
        <v>262.60000000000002</v>
      </c>
      <c r="AT79" s="218">
        <f>HLOOKUP($B79,data04,data0211!AT$900,FALSE)</f>
        <v>8.4</v>
      </c>
      <c r="AU79" s="218">
        <f>HLOOKUP($B79,data04,data0211!AU$900,FALSE)</f>
        <v>177.5</v>
      </c>
      <c r="AV79" s="218">
        <f>HLOOKUP($B79,data04,data0211!AV$900,FALSE)</f>
        <v>0</v>
      </c>
      <c r="AW79" s="218">
        <f>HLOOKUP($B79,data04,data0211!AW$900,FALSE)</f>
        <v>93.5</v>
      </c>
      <c r="AX79" s="218">
        <f>HLOOKUP($B79,data04,data0211!AX$900,FALSE)</f>
        <v>0</v>
      </c>
      <c r="AY79" s="218">
        <f>HLOOKUP($B79,data04,data0211!AY$900,FALSE)</f>
        <v>7</v>
      </c>
      <c r="AZ79" s="218">
        <f>HLOOKUP($B79,data04,data0211!AZ$900,FALSE)</f>
        <v>2042</v>
      </c>
      <c r="BA79" s="218">
        <f>HLOOKUP($B79,data04,data0211!BA$900,FALSE)</f>
        <v>59</v>
      </c>
      <c r="BB79" s="218"/>
      <c r="BC79" s="218"/>
      <c r="BD79" s="218"/>
      <c r="BE79" s="218"/>
    </row>
    <row r="80" spans="1:57" s="214" customFormat="1" ht="15" customHeight="1" x14ac:dyDescent="0.2">
      <c r="A80" s="216" t="s">
        <v>659</v>
      </c>
      <c r="B80" s="71" t="s">
        <v>155</v>
      </c>
      <c r="C80" s="69">
        <v>2005</v>
      </c>
      <c r="D80" s="218">
        <f>HLOOKUP($B80,data05,data0211!D$900,FALSE)</f>
        <v>8225100.4900000002</v>
      </c>
      <c r="E80" s="218">
        <f>HLOOKUP($B80,data05,data0211!E$900,FALSE)</f>
        <v>-2984046.45</v>
      </c>
      <c r="F80" s="218">
        <f>HLOOKUP($B80,data05,data0211!F$900,FALSE)</f>
        <v>0</v>
      </c>
      <c r="G80" s="218">
        <f>HLOOKUP($B80,data05,data0211!G$900,FALSE)</f>
        <v>1368191.94</v>
      </c>
      <c r="H80" s="218">
        <f>HLOOKUP($B80,data05,data0211!H$900,FALSE)</f>
        <v>1199546.0999999999</v>
      </c>
      <c r="I80" s="218">
        <f>HLOOKUP($B80,data05,data0211!I$900,FALSE)</f>
        <v>147964</v>
      </c>
      <c r="J80" s="218">
        <f>HLOOKUP($B80,data05,data0211!J$900,FALSE)</f>
        <v>3537</v>
      </c>
      <c r="K80" s="218">
        <f>HLOOKUP($B80,data05,data0211!K$900,FALSE)</f>
        <v>3097</v>
      </c>
      <c r="L80" s="218">
        <f>HLOOKUP($B80,data05,data0211!L$900,FALSE)</f>
        <v>440</v>
      </c>
      <c r="M80" s="218">
        <f>HLOOKUP($B80,data05,data0211!M$900,FALSE)</f>
        <v>0</v>
      </c>
      <c r="N80" s="218">
        <f>HLOOKUP($B80,data05,data0211!N$900,FALSE)</f>
        <v>579573</v>
      </c>
      <c r="O80" s="218">
        <f>HLOOKUP($B80,data05,data0211!O$900,FALSE)</f>
        <v>69028</v>
      </c>
      <c r="P80" s="218">
        <f>HLOOKUP($B80,data05,data0211!P$900,FALSE)</f>
        <v>86515635</v>
      </c>
      <c r="Q80" s="218">
        <f>HLOOKUP($B80,data05,data0211!Q$900,FALSE)</f>
        <v>29392189</v>
      </c>
      <c r="R80" s="218">
        <f>HLOOKUP($B80,data05,data0211!R$900,FALSE)</f>
        <v>56474845</v>
      </c>
      <c r="S80" s="218">
        <f>HLOOKUP($B80,data05,data0211!S$900,FALSE)</f>
        <v>0</v>
      </c>
      <c r="T80" s="218">
        <f>HLOOKUP($B80,data05,data0211!T$900,FALSE)</f>
        <v>579573</v>
      </c>
      <c r="U80" s="218">
        <f>HLOOKUP($B80,data05,data0211!U$900,FALSE)</f>
        <v>69028</v>
      </c>
      <c r="V80" s="218">
        <f>HLOOKUP($B80,data05,data0211!V$900,FALSE)</f>
        <v>109050</v>
      </c>
      <c r="W80" s="218">
        <f>HLOOKUP($B80,data05,data0211!W$900,FALSE)</f>
        <v>0</v>
      </c>
      <c r="X80" s="218">
        <f>HLOOKUP($B80,data05,data0211!X$900,FALSE)</f>
        <v>107108</v>
      </c>
      <c r="Y80" s="218">
        <f>HLOOKUP($B80,data05,data0211!Y$900,FALSE)</f>
        <v>0</v>
      </c>
      <c r="Z80" s="218">
        <f>HLOOKUP($B80,data05,data0211!Z$900,FALSE)</f>
        <v>1691</v>
      </c>
      <c r="AA80" s="218">
        <f>HLOOKUP($B80,data05,data0211!AA$900,FALSE)</f>
        <v>251</v>
      </c>
      <c r="AB80" s="218">
        <f>HLOOKUP($B80,data05,data0211!AB$900,FALSE)</f>
        <v>1790199.32</v>
      </c>
      <c r="AC80" s="218">
        <f>HLOOKUP($B80,data05,data0211!AC$900,FALSE)</f>
        <v>2813725.83</v>
      </c>
      <c r="AD80" s="218">
        <f>HLOOKUP($B80,data05,data0211!AD$900,FALSE)</f>
        <v>5317395.53</v>
      </c>
      <c r="AE80" s="218">
        <f>HLOOKUP($B80,data05,data0211!AE$900,FALSE)</f>
        <v>0</v>
      </c>
      <c r="AF80" s="218">
        <f>HLOOKUP($B80,data05,data0211!AF$900,FALSE)</f>
        <v>55519.32</v>
      </c>
      <c r="AG80" s="218">
        <f>HLOOKUP($B80,data05,data0211!AG$900,FALSE)</f>
        <v>8853.4500000000007</v>
      </c>
      <c r="AH80" s="218">
        <f>HLOOKUP($B80,data05,data0211!AH$900,FALSE)</f>
        <v>66</v>
      </c>
      <c r="AI80" s="218">
        <f>HLOOKUP($B80,data05,data0211!AI$900,FALSE)</f>
        <v>18</v>
      </c>
      <c r="AJ80" s="218">
        <f>HLOOKUP($B80,data05,data0211!AJ$900,FALSE)</f>
        <v>48</v>
      </c>
      <c r="AK80" s="218">
        <f>HLOOKUP($B80,data05,data0211!AK$900,FALSE)</f>
        <v>6700</v>
      </c>
      <c r="AL80" s="218">
        <f>HLOOKUP($B80,data05,data0211!AL$900,FALSE)</f>
        <v>5000</v>
      </c>
      <c r="AM80" s="218">
        <f>HLOOKUP($B80,data05,data0211!AM$900,FALSE)</f>
        <v>200</v>
      </c>
      <c r="AN80" s="218">
        <f>HLOOKUP($B80,data05,data0211!AN$900,FALSE)</f>
        <v>16900</v>
      </c>
      <c r="AO80" s="218">
        <f>HLOOKUP($B80,data05,data0211!AO$900,FALSE)</f>
        <v>15200</v>
      </c>
      <c r="AP80" s="218">
        <f>HLOOKUP($B80,data05,data0211!AP$900,FALSE)</f>
        <v>16900</v>
      </c>
      <c r="AQ80" s="218">
        <f>HLOOKUP($B80,data05,data0211!AQ$900,FALSE)</f>
        <v>14500</v>
      </c>
      <c r="AR80" s="218">
        <f>HLOOKUP($B80,data05,data0211!AR$900,FALSE)</f>
        <v>168</v>
      </c>
      <c r="AS80" s="218">
        <f>HLOOKUP($B80,data05,data0211!AS$900,FALSE)</f>
        <v>163</v>
      </c>
      <c r="AT80" s="218">
        <f>HLOOKUP($B80,data05,data0211!AT$900,FALSE)</f>
        <v>5</v>
      </c>
      <c r="AU80" s="218">
        <f>HLOOKUP($B80,data05,data0211!AU$900,FALSE)</f>
        <v>0</v>
      </c>
      <c r="AV80" s="218">
        <f>HLOOKUP($B80,data05,data0211!AV$900,FALSE)</f>
        <v>0</v>
      </c>
      <c r="AW80" s="218">
        <f>HLOOKUP($B80,data05,data0211!AW$900,FALSE)</f>
        <v>0</v>
      </c>
      <c r="AX80" s="218">
        <f>HLOOKUP($B80,data05,data0211!AX$900,FALSE)</f>
        <v>0</v>
      </c>
      <c r="AY80" s="218">
        <f>HLOOKUP($B80,data05,data0211!AY$900,FALSE)</f>
        <v>8</v>
      </c>
      <c r="AZ80" s="218">
        <f>HLOOKUP($B80,data05,data0211!AZ$900,FALSE)</f>
        <v>630</v>
      </c>
      <c r="BA80" s="218">
        <f>HLOOKUP($B80,data05,data0211!BA$900,FALSE)</f>
        <v>0</v>
      </c>
      <c r="BB80" s="218"/>
      <c r="BC80" s="218"/>
      <c r="BD80" s="218"/>
      <c r="BE80" s="218"/>
    </row>
    <row r="81" spans="1:57" ht="15" customHeight="1" x14ac:dyDescent="0.2">
      <c r="A81" s="216" t="s">
        <v>659</v>
      </c>
      <c r="B81" s="71" t="s">
        <v>156</v>
      </c>
      <c r="C81" s="69">
        <v>2005</v>
      </c>
      <c r="D81" s="218">
        <f>HLOOKUP($B81,data05,data0211!D$900,FALSE)</f>
        <v>54360260.560000002</v>
      </c>
      <c r="E81" s="218">
        <f>HLOOKUP($B81,data05,data0211!E$900,FALSE)</f>
        <v>-19248687.960000001</v>
      </c>
      <c r="F81" s="218">
        <f>HLOOKUP($B81,data05,data0211!F$900,FALSE)</f>
        <v>0</v>
      </c>
      <c r="G81" s="218">
        <f>HLOOKUP($B81,data05,data0211!G$900,FALSE)</f>
        <v>4498639.3899999997</v>
      </c>
      <c r="H81" s="218">
        <f>HLOOKUP($B81,data05,data0211!H$900,FALSE)</f>
        <v>3844105.39</v>
      </c>
      <c r="I81" s="218">
        <f>HLOOKUP($B81,data05,data0211!I$900,FALSE)</f>
        <v>111056.17</v>
      </c>
      <c r="J81" s="218">
        <f>HLOOKUP($B81,data05,data0211!J$900,FALSE)</f>
        <v>15230</v>
      </c>
      <c r="K81" s="218">
        <f>HLOOKUP($B81,data05,data0211!K$900,FALSE)</f>
        <v>13818</v>
      </c>
      <c r="L81" s="218">
        <f>HLOOKUP($B81,data05,data0211!L$900,FALSE)</f>
        <v>1412</v>
      </c>
      <c r="M81" s="218">
        <f>HLOOKUP($B81,data05,data0211!M$900,FALSE)</f>
        <v>0</v>
      </c>
      <c r="N81" s="218">
        <f>HLOOKUP($B81,data05,data0211!N$900,FALSE)</f>
        <v>2314975</v>
      </c>
      <c r="O81" s="218">
        <f>HLOOKUP($B81,data05,data0211!O$900,FALSE)</f>
        <v>817726</v>
      </c>
      <c r="P81" s="218">
        <f>HLOOKUP($B81,data05,data0211!P$900,FALSE)</f>
        <v>288717399</v>
      </c>
      <c r="Q81" s="218">
        <f>HLOOKUP($B81,data05,data0211!Q$900,FALSE)</f>
        <v>110810182</v>
      </c>
      <c r="R81" s="218">
        <f>HLOOKUP($B81,data05,data0211!R$900,FALSE)</f>
        <v>174774516</v>
      </c>
      <c r="S81" s="218">
        <f>HLOOKUP($B81,data05,data0211!S$900,FALSE)</f>
        <v>0</v>
      </c>
      <c r="T81" s="218">
        <f>HLOOKUP($B81,data05,data0211!T$900,FALSE)</f>
        <v>2314975</v>
      </c>
      <c r="U81" s="218">
        <f>HLOOKUP($B81,data05,data0211!U$900,FALSE)</f>
        <v>817726</v>
      </c>
      <c r="V81" s="218">
        <f>HLOOKUP($B81,data05,data0211!V$900,FALSE)</f>
        <v>386143</v>
      </c>
      <c r="W81" s="218">
        <f>HLOOKUP($B81,data05,data0211!W$900,FALSE)</f>
        <v>0</v>
      </c>
      <c r="X81" s="218">
        <f>HLOOKUP($B81,data05,data0211!X$900,FALSE)</f>
        <v>388663</v>
      </c>
      <c r="Y81" s="218">
        <f>HLOOKUP($B81,data05,data0211!Y$900,FALSE)</f>
        <v>0</v>
      </c>
      <c r="Z81" s="218">
        <f>HLOOKUP($B81,data05,data0211!Z$900,FALSE)</f>
        <v>-1800</v>
      </c>
      <c r="AA81" s="218">
        <f>HLOOKUP($B81,data05,data0211!AA$900,FALSE)</f>
        <v>-720</v>
      </c>
      <c r="AB81" s="218">
        <f>HLOOKUP($B81,data05,data0211!AB$900,FALSE)</f>
        <v>6833989.2199999997</v>
      </c>
      <c r="AC81" s="218">
        <f>HLOOKUP($B81,data05,data0211!AC$900,FALSE)</f>
        <v>11751896.529999999</v>
      </c>
      <c r="AD81" s="218">
        <f>HLOOKUP($B81,data05,data0211!AD$900,FALSE)</f>
        <v>16046098.470000001</v>
      </c>
      <c r="AE81" s="218">
        <f>HLOOKUP($B81,data05,data0211!AE$900,FALSE)</f>
        <v>0</v>
      </c>
      <c r="AF81" s="218">
        <f>HLOOKUP($B81,data05,data0211!AF$900,FALSE)</f>
        <v>200980.57</v>
      </c>
      <c r="AG81" s="218">
        <f>HLOOKUP($B81,data05,data0211!AG$900,FALSE)</f>
        <v>60485.95</v>
      </c>
      <c r="AH81" s="218">
        <f>HLOOKUP($B81,data05,data0211!AH$900,FALSE)</f>
        <v>168</v>
      </c>
      <c r="AI81" s="218">
        <f>HLOOKUP($B81,data05,data0211!AI$900,FALSE)</f>
        <v>35</v>
      </c>
      <c r="AJ81" s="218">
        <f>HLOOKUP($B81,data05,data0211!AJ$900,FALSE)</f>
        <v>133</v>
      </c>
      <c r="AK81" s="218">
        <f>HLOOKUP($B81,data05,data0211!AK$900,FALSE)</f>
        <v>27750</v>
      </c>
      <c r="AL81" s="218">
        <f>HLOOKUP($B81,data05,data0211!AL$900,FALSE)</f>
        <v>27750</v>
      </c>
      <c r="AM81" s="218">
        <f>HLOOKUP($B81,data05,data0211!AM$900,FALSE)</f>
        <v>0</v>
      </c>
      <c r="AN81" s="218">
        <f>HLOOKUP($B81,data05,data0211!AN$900,FALSE)</f>
        <v>49510</v>
      </c>
      <c r="AO81" s="218">
        <f>HLOOKUP($B81,data05,data0211!AO$900,FALSE)</f>
        <v>59200</v>
      </c>
      <c r="AP81" s="218">
        <f>HLOOKUP($B81,data05,data0211!AP$900,FALSE)</f>
        <v>59200</v>
      </c>
      <c r="AQ81" s="218">
        <f>HLOOKUP($B81,data05,data0211!AQ$900,FALSE)</f>
        <v>47700</v>
      </c>
      <c r="AR81" s="218">
        <f>HLOOKUP($B81,data05,data0211!AR$900,FALSE)</f>
        <v>501</v>
      </c>
      <c r="AS81" s="218">
        <f>HLOOKUP($B81,data05,data0211!AS$900,FALSE)</f>
        <v>480</v>
      </c>
      <c r="AT81" s="218">
        <f>HLOOKUP($B81,data05,data0211!AT$900,FALSE)</f>
        <v>20</v>
      </c>
      <c r="AU81" s="218">
        <f>HLOOKUP($B81,data05,data0211!AU$900,FALSE)</f>
        <v>0</v>
      </c>
      <c r="AV81" s="218">
        <f>HLOOKUP($B81,data05,data0211!AV$900,FALSE)</f>
        <v>0</v>
      </c>
      <c r="AW81" s="218">
        <f>HLOOKUP($B81,data05,data0211!AW$900,FALSE)</f>
        <v>0</v>
      </c>
      <c r="AX81" s="218">
        <f>HLOOKUP($B81,data05,data0211!AX$900,FALSE)</f>
        <v>2</v>
      </c>
      <c r="AY81" s="218">
        <f>HLOOKUP($B81,data05,data0211!AY$900,FALSE)</f>
        <v>8</v>
      </c>
      <c r="AZ81" s="218">
        <f>HLOOKUP($B81,data05,data0211!AZ$900,FALSE)</f>
        <v>2316</v>
      </c>
      <c r="BA81" s="218">
        <f>HLOOKUP($B81,data05,data0211!BA$900,FALSE)</f>
        <v>72</v>
      </c>
      <c r="BB81" s="218"/>
      <c r="BC81" s="218"/>
      <c r="BD81" s="218"/>
      <c r="BE81" s="218"/>
    </row>
    <row r="82" spans="1:57" ht="15" customHeight="1" x14ac:dyDescent="0.2">
      <c r="A82" s="216" t="s">
        <v>659</v>
      </c>
      <c r="B82" s="71" t="s">
        <v>204</v>
      </c>
      <c r="C82" s="69">
        <v>2005</v>
      </c>
      <c r="D82" s="218">
        <f>HLOOKUP($B82,data05,data0211!D$900,FALSE)</f>
        <v>6757574.6900000004</v>
      </c>
      <c r="E82" s="218">
        <f>HLOOKUP($B82,data05,data0211!E$900,FALSE)</f>
        <v>-374716.51</v>
      </c>
      <c r="F82" s="218">
        <f>HLOOKUP($B82,data05,data0211!F$900,FALSE)</f>
        <v>0</v>
      </c>
      <c r="G82" s="218">
        <f>HLOOKUP($B82,data05,data0211!G$900,FALSE)</f>
        <v>1702498.69</v>
      </c>
      <c r="H82" s="218">
        <f>HLOOKUP($B82,data05,data0211!H$900,FALSE)</f>
        <v>3921070.62</v>
      </c>
      <c r="I82" s="218">
        <f>HLOOKUP($B82,data05,data0211!I$900,FALSE)</f>
        <v>-628643</v>
      </c>
      <c r="J82" s="218">
        <f>HLOOKUP($B82,data05,data0211!J$900,FALSE)</f>
        <v>9135</v>
      </c>
      <c r="K82" s="218">
        <f>HLOOKUP($B82,data05,data0211!K$900,FALSE)</f>
        <v>8098</v>
      </c>
      <c r="L82" s="218">
        <f>HLOOKUP($B82,data05,data0211!L$900,FALSE)</f>
        <v>1037</v>
      </c>
      <c r="M82" s="218">
        <f>HLOOKUP($B82,data05,data0211!M$900,FALSE)</f>
        <v>0</v>
      </c>
      <c r="N82" s="218">
        <f>HLOOKUP($B82,data05,data0211!N$900,FALSE)</f>
        <v>1727721</v>
      </c>
      <c r="O82" s="218">
        <f>HLOOKUP($B82,data05,data0211!O$900,FALSE)</f>
        <v>14896</v>
      </c>
      <c r="P82" s="218">
        <f>HLOOKUP($B82,data05,data0211!P$900,FALSE)</f>
        <v>189633718</v>
      </c>
      <c r="Q82" s="218">
        <f>HLOOKUP($B82,data05,data0211!Q$900,FALSE)</f>
        <v>65358453</v>
      </c>
      <c r="R82" s="218">
        <f>HLOOKUP($B82,data05,data0211!R$900,FALSE)</f>
        <v>122532648</v>
      </c>
      <c r="S82" s="218">
        <f>HLOOKUP($B82,data05,data0211!S$900,FALSE)</f>
        <v>0</v>
      </c>
      <c r="T82" s="218">
        <f>HLOOKUP($B82,data05,data0211!T$900,FALSE)</f>
        <v>1727721</v>
      </c>
      <c r="U82" s="218">
        <f>HLOOKUP($B82,data05,data0211!U$900,FALSE)</f>
        <v>14896</v>
      </c>
      <c r="V82" s="218">
        <f>HLOOKUP($B82,data05,data0211!V$900,FALSE)</f>
        <v>371413</v>
      </c>
      <c r="W82" s="218">
        <f>HLOOKUP($B82,data05,data0211!W$900,FALSE)</f>
        <v>0</v>
      </c>
      <c r="X82" s="218">
        <f>HLOOKUP($B82,data05,data0211!X$900,FALSE)</f>
        <v>365465</v>
      </c>
      <c r="Y82" s="218">
        <f>HLOOKUP($B82,data05,data0211!Y$900,FALSE)</f>
        <v>0</v>
      </c>
      <c r="Z82" s="218">
        <f>HLOOKUP($B82,data05,data0211!Z$900,FALSE)</f>
        <v>5893</v>
      </c>
      <c r="AA82" s="218">
        <f>HLOOKUP($B82,data05,data0211!AA$900,FALSE)</f>
        <v>55</v>
      </c>
      <c r="AB82" s="218">
        <f>HLOOKUP($B82,data05,data0211!AB$900,FALSE)</f>
        <v>2680967.48</v>
      </c>
      <c r="AC82" s="218">
        <f>HLOOKUP($B82,data05,data0211!AC$900,FALSE)</f>
        <v>6382047.3399999999</v>
      </c>
      <c r="AD82" s="218">
        <f>HLOOKUP($B82,data05,data0211!AD$900,FALSE)</f>
        <v>11253820.41</v>
      </c>
      <c r="AE82" s="218">
        <f>HLOOKUP($B82,data05,data0211!AE$900,FALSE)</f>
        <v>0</v>
      </c>
      <c r="AF82" s="218">
        <f>HLOOKUP($B82,data05,data0211!AF$900,FALSE)</f>
        <v>162938.73000000001</v>
      </c>
      <c r="AG82" s="218">
        <f>HLOOKUP($B82,data05,data0211!AG$900,FALSE)</f>
        <v>5565.9</v>
      </c>
      <c r="AH82" s="218">
        <f>HLOOKUP($B82,data05,data0211!AH$900,FALSE)</f>
        <v>122</v>
      </c>
      <c r="AI82" s="218">
        <f>HLOOKUP($B82,data05,data0211!AI$900,FALSE)</f>
        <v>20</v>
      </c>
      <c r="AJ82" s="218">
        <f>HLOOKUP($B82,data05,data0211!AJ$900,FALSE)</f>
        <v>102</v>
      </c>
      <c r="AK82" s="218">
        <f>HLOOKUP($B82,data05,data0211!AK$900,FALSE)</f>
        <v>18450</v>
      </c>
      <c r="AL82" s="218">
        <f>HLOOKUP($B82,data05,data0211!AL$900,FALSE)</f>
        <v>18450</v>
      </c>
      <c r="AM82" s="218">
        <f>HLOOKUP($B82,data05,data0211!AM$900,FALSE)</f>
        <v>0</v>
      </c>
      <c r="AN82" s="218">
        <f>HLOOKUP($B82,data05,data0211!AN$900,FALSE)</f>
        <v>34900</v>
      </c>
      <c r="AO82" s="218">
        <f>HLOOKUP($B82,data05,data0211!AO$900,FALSE)</f>
        <v>40900</v>
      </c>
      <c r="AP82" s="218">
        <f>HLOOKUP($B82,data05,data0211!AP$900,FALSE)</f>
        <v>40900</v>
      </c>
      <c r="AQ82" s="218">
        <f>HLOOKUP($B82,data05,data0211!AQ$900,FALSE)</f>
        <v>34300</v>
      </c>
      <c r="AR82" s="218">
        <f>HLOOKUP($B82,data05,data0211!AR$900,FALSE)</f>
        <v>307</v>
      </c>
      <c r="AS82" s="218">
        <f>HLOOKUP($B82,data05,data0211!AS$900,FALSE)</f>
        <v>298</v>
      </c>
      <c r="AT82" s="218">
        <f>HLOOKUP($B82,data05,data0211!AT$900,FALSE)</f>
        <v>8</v>
      </c>
      <c r="AU82" s="218">
        <f>HLOOKUP($B82,data05,data0211!AU$900,FALSE)</f>
        <v>0</v>
      </c>
      <c r="AV82" s="218">
        <f>HLOOKUP($B82,data05,data0211!AV$900,FALSE)</f>
        <v>0</v>
      </c>
      <c r="AW82" s="218">
        <f>HLOOKUP($B82,data05,data0211!AW$900,FALSE)</f>
        <v>0</v>
      </c>
      <c r="AX82" s="218">
        <f>HLOOKUP($B82,data05,data0211!AX$900,FALSE)</f>
        <v>0</v>
      </c>
      <c r="AY82" s="218">
        <f>HLOOKUP($B82,data05,data0211!AY$900,FALSE)</f>
        <v>7</v>
      </c>
      <c r="AZ82" s="218">
        <f>HLOOKUP($B82,data05,data0211!AZ$900,FALSE)</f>
        <v>2042</v>
      </c>
      <c r="BA82" s="218">
        <f>HLOOKUP($B82,data05,data0211!BA$900,FALSE)</f>
        <v>67</v>
      </c>
      <c r="BB82" s="218"/>
      <c r="BC82" s="218"/>
      <c r="BD82" s="218"/>
      <c r="BE82" s="218"/>
    </row>
    <row r="83" spans="1:57" ht="15" customHeight="1" x14ac:dyDescent="0.2">
      <c r="A83" s="216" t="s">
        <v>659</v>
      </c>
      <c r="B83" s="71" t="s">
        <v>155</v>
      </c>
      <c r="C83" s="69">
        <v>2006</v>
      </c>
      <c r="D83" s="218">
        <f>HLOOKUP($B83,data06,data0211!D$900,FALSE)</f>
        <v>8670373.1899999995</v>
      </c>
      <c r="E83" s="218">
        <f>HLOOKUP($B83,data06,data0211!E$900,FALSE)</f>
        <v>-3289669.5</v>
      </c>
      <c r="F83" s="218">
        <f>HLOOKUP($B83,data06,data0211!F$900,FALSE)</f>
        <v>0</v>
      </c>
      <c r="G83" s="218">
        <f>HLOOKUP($B83,data06,data0211!G$900,FALSE)</f>
        <v>1859165.96</v>
      </c>
      <c r="H83" s="218">
        <f>HLOOKUP($B83,data06,data0211!H$900,FALSE)</f>
        <v>1466115.63</v>
      </c>
      <c r="I83" s="218">
        <f>HLOOKUP($B83,data06,data0211!I$900,FALSE)</f>
        <v>43871</v>
      </c>
      <c r="J83" s="218">
        <f>HLOOKUP($B83,data06,data0211!J$900,FALSE)</f>
        <v>3552</v>
      </c>
      <c r="K83" s="218">
        <f>HLOOKUP($B83,data06,data0211!K$900,FALSE)</f>
        <v>3099</v>
      </c>
      <c r="L83" s="218">
        <f>HLOOKUP($B83,data06,data0211!L$900,FALSE)</f>
        <v>453</v>
      </c>
      <c r="M83" s="218">
        <f>HLOOKUP($B83,data06,data0211!M$900,FALSE)</f>
        <v>0</v>
      </c>
      <c r="N83" s="218">
        <f>HLOOKUP($B83,data06,data0211!N$900,FALSE)</f>
        <v>11</v>
      </c>
      <c r="O83" s="218">
        <f>HLOOKUP($B83,data06,data0211!O$900,FALSE)</f>
        <v>43</v>
      </c>
      <c r="P83" s="218">
        <f>HLOOKUP($B83,data06,data0211!P$900,FALSE)</f>
        <v>75398075</v>
      </c>
      <c r="Q83" s="218">
        <f>HLOOKUP($B83,data06,data0211!Q$900,FALSE)</f>
        <v>29259859</v>
      </c>
      <c r="R83" s="218">
        <f>HLOOKUP($B83,data06,data0211!R$900,FALSE)</f>
        <v>45502520</v>
      </c>
      <c r="S83" s="218">
        <f>HLOOKUP($B83,data06,data0211!S$900,FALSE)</f>
        <v>0</v>
      </c>
      <c r="T83" s="218">
        <f>HLOOKUP($B83,data06,data0211!T$900,FALSE)</f>
        <v>564269</v>
      </c>
      <c r="U83" s="218">
        <f>HLOOKUP($B83,data06,data0211!U$900,FALSE)</f>
        <v>71427</v>
      </c>
      <c r="V83" s="218">
        <f>HLOOKUP($B83,data06,data0211!V$900,FALSE)</f>
        <v>77672</v>
      </c>
      <c r="W83" s="218">
        <f>HLOOKUP($B83,data06,data0211!W$900,FALSE)</f>
        <v>0</v>
      </c>
      <c r="X83" s="218">
        <f>HLOOKUP($B83,data06,data0211!X$900,FALSE)</f>
        <v>77434</v>
      </c>
      <c r="Y83" s="218">
        <f>HLOOKUP($B83,data06,data0211!Y$900,FALSE)</f>
        <v>0</v>
      </c>
      <c r="Z83" s="218">
        <f>HLOOKUP($B83,data06,data0211!Z$900,FALSE)</f>
        <v>238</v>
      </c>
      <c r="AA83" s="218">
        <f>HLOOKUP($B83,data06,data0211!AA$900,FALSE)</f>
        <v>0</v>
      </c>
      <c r="AB83" s="218">
        <f>HLOOKUP($B83,data06,data0211!AB$900,FALSE)</f>
        <v>1859089.26</v>
      </c>
      <c r="AC83" s="218">
        <f>HLOOKUP($B83,data06,data0211!AC$900,FALSE)</f>
        <v>827127.65</v>
      </c>
      <c r="AD83" s="218">
        <f>HLOOKUP($B83,data06,data0211!AD$900,FALSE)</f>
        <v>1013532.71</v>
      </c>
      <c r="AE83" s="218">
        <f>HLOOKUP($B83,data06,data0211!AE$900,FALSE)</f>
        <v>0</v>
      </c>
      <c r="AF83" s="218">
        <f>HLOOKUP($B83,data06,data0211!AF$900,FALSE)</f>
        <v>16298.89</v>
      </c>
      <c r="AG83" s="218">
        <f>HLOOKUP($B83,data06,data0211!AG$900,FALSE)</f>
        <v>2130.0100000000002</v>
      </c>
      <c r="AH83" s="218">
        <f>HLOOKUP($B83,data06,data0211!AH$900,FALSE)</f>
        <v>66</v>
      </c>
      <c r="AI83" s="218">
        <f>HLOOKUP($B83,data06,data0211!AI$900,FALSE)</f>
        <v>18</v>
      </c>
      <c r="AJ83" s="218">
        <f>HLOOKUP($B83,data06,data0211!AJ$900,FALSE)</f>
        <v>48</v>
      </c>
      <c r="AK83" s="218">
        <f>HLOOKUP($B83,data06,data0211!AK$900,FALSE)</f>
        <v>6700</v>
      </c>
      <c r="AL83" s="218">
        <f>HLOOKUP($B83,data06,data0211!AL$900,FALSE)</f>
        <v>5000</v>
      </c>
      <c r="AM83" s="218">
        <f>HLOOKUP($B83,data06,data0211!AM$900,FALSE)</f>
        <v>200</v>
      </c>
      <c r="AN83" s="218">
        <f>HLOOKUP($B83,data06,data0211!AN$900,FALSE)</f>
        <v>13518</v>
      </c>
      <c r="AO83" s="218">
        <f>HLOOKUP($B83,data06,data0211!AO$900,FALSE)</f>
        <v>13802</v>
      </c>
      <c r="AP83" s="218">
        <f>HLOOKUP($B83,data06,data0211!AP$900,FALSE)</f>
        <v>13802</v>
      </c>
      <c r="AQ83" s="218">
        <f>HLOOKUP($B83,data06,data0211!AQ$900,FALSE)</f>
        <v>12439</v>
      </c>
      <c r="AR83" s="218">
        <f>HLOOKUP($B83,data06,data0211!AR$900,FALSE)</f>
        <v>171</v>
      </c>
      <c r="AS83" s="218">
        <f>HLOOKUP($B83,data06,data0211!AS$900,FALSE)</f>
        <v>167</v>
      </c>
      <c r="AT83" s="218">
        <f>HLOOKUP($B83,data06,data0211!AT$900,FALSE)</f>
        <v>4</v>
      </c>
      <c r="AU83" s="218">
        <f>HLOOKUP($B83,data06,data0211!AU$900,FALSE)</f>
        <v>0</v>
      </c>
      <c r="AV83" s="218">
        <f>HLOOKUP($B83,data06,data0211!AV$900,FALSE)</f>
        <v>0</v>
      </c>
      <c r="AW83" s="218">
        <f>HLOOKUP($B83,data06,data0211!AW$900,FALSE)</f>
        <v>0</v>
      </c>
      <c r="AX83" s="218">
        <f>HLOOKUP($B83,data06,data0211!AX$900,FALSE)</f>
        <v>0</v>
      </c>
      <c r="AY83" s="218">
        <f>HLOOKUP($B83,data06,data0211!AY$900,FALSE)</f>
        <v>8</v>
      </c>
      <c r="AZ83" s="218">
        <f>HLOOKUP($B83,data06,data0211!AZ$900,FALSE)</f>
        <v>785</v>
      </c>
      <c r="BA83" s="218">
        <f>HLOOKUP($B83,data06,data0211!BA$900,FALSE)</f>
        <v>71</v>
      </c>
      <c r="BB83" s="218"/>
      <c r="BC83" s="218"/>
      <c r="BD83" s="218"/>
      <c r="BE83" s="218"/>
    </row>
    <row r="84" spans="1:57" ht="15" customHeight="1" x14ac:dyDescent="0.2">
      <c r="A84" s="216" t="s">
        <v>659</v>
      </c>
      <c r="B84" s="71" t="s">
        <v>156</v>
      </c>
      <c r="C84" s="69">
        <v>2006</v>
      </c>
      <c r="D84" s="218">
        <f>HLOOKUP($B84,data06,data0211!D$900,FALSE)</f>
        <v>57715707.370000005</v>
      </c>
      <c r="E84" s="218">
        <f>HLOOKUP($B84,data06,data0211!E$900,FALSE)</f>
        <v>-21575206.879999999</v>
      </c>
      <c r="F84" s="218">
        <f>HLOOKUP($B84,data06,data0211!F$900,FALSE)</f>
        <v>0</v>
      </c>
      <c r="G84" s="218">
        <f>HLOOKUP($B84,data06,data0211!G$900,FALSE)</f>
        <v>3684687.31</v>
      </c>
      <c r="H84" s="218">
        <f>HLOOKUP($B84,data06,data0211!H$900,FALSE)</f>
        <v>4354001.16</v>
      </c>
      <c r="I84" s="218">
        <f>HLOOKUP($B84,data06,data0211!I$900,FALSE)</f>
        <v>91588</v>
      </c>
      <c r="J84" s="218">
        <f>HLOOKUP($B84,data06,data0211!J$900,FALSE)</f>
        <v>15329</v>
      </c>
      <c r="K84" s="218">
        <f>HLOOKUP($B84,data06,data0211!K$900,FALSE)</f>
        <v>13919</v>
      </c>
      <c r="L84" s="218">
        <f>HLOOKUP($B84,data06,data0211!L$900,FALSE)</f>
        <v>1410</v>
      </c>
      <c r="M84" s="218">
        <f>HLOOKUP($B84,data06,data0211!M$900,FALSE)</f>
        <v>0</v>
      </c>
      <c r="N84" s="218">
        <f>HLOOKUP($B84,data06,data0211!N$900,FALSE)</f>
        <v>19</v>
      </c>
      <c r="O84" s="218">
        <f>HLOOKUP($B84,data06,data0211!O$900,FALSE)</f>
        <v>7</v>
      </c>
      <c r="P84" s="218">
        <f>HLOOKUP($B84,data06,data0211!P$900,FALSE)</f>
        <v>287341134</v>
      </c>
      <c r="Q84" s="218">
        <f>HLOOKUP($B84,data06,data0211!Q$900,FALSE)</f>
        <v>114433846</v>
      </c>
      <c r="R84" s="218">
        <f>HLOOKUP($B84,data06,data0211!R$900,FALSE)</f>
        <v>169755361</v>
      </c>
      <c r="S84" s="218">
        <f>HLOOKUP($B84,data06,data0211!S$900,FALSE)</f>
        <v>0</v>
      </c>
      <c r="T84" s="218">
        <f>HLOOKUP($B84,data06,data0211!T$900,FALSE)</f>
        <v>2355631</v>
      </c>
      <c r="U84" s="218">
        <f>HLOOKUP($B84,data06,data0211!U$900,FALSE)</f>
        <v>796296</v>
      </c>
      <c r="V84" s="218">
        <f>HLOOKUP($B84,data06,data0211!V$900,FALSE)</f>
        <v>345523</v>
      </c>
      <c r="W84" s="218">
        <f>HLOOKUP($B84,data06,data0211!W$900,FALSE)</f>
        <v>0</v>
      </c>
      <c r="X84" s="218">
        <f>HLOOKUP($B84,data06,data0211!X$900,FALSE)</f>
        <v>342977</v>
      </c>
      <c r="Y84" s="218">
        <f>HLOOKUP($B84,data06,data0211!Y$900,FALSE)</f>
        <v>0</v>
      </c>
      <c r="Z84" s="218">
        <f>HLOOKUP($B84,data06,data0211!Z$900,FALSE)</f>
        <v>2546</v>
      </c>
      <c r="AA84" s="218">
        <f>HLOOKUP($B84,data06,data0211!AA$900,FALSE)</f>
        <v>0</v>
      </c>
      <c r="AB84" s="218">
        <f>HLOOKUP($B84,data06,data0211!AB$900,FALSE)</f>
        <v>7664847</v>
      </c>
      <c r="AC84" s="218">
        <f>HLOOKUP($B84,data06,data0211!AC$900,FALSE)</f>
        <v>4472997</v>
      </c>
      <c r="AD84" s="218">
        <f>HLOOKUP($B84,data06,data0211!AD$900,FALSE)</f>
        <v>3130072</v>
      </c>
      <c r="AE84" s="218">
        <f>HLOOKUP($B84,data06,data0211!AE$900,FALSE)</f>
        <v>0</v>
      </c>
      <c r="AF84" s="218">
        <f>HLOOKUP($B84,data06,data0211!AF$900,FALSE)</f>
        <v>43785</v>
      </c>
      <c r="AG84" s="218">
        <f>HLOOKUP($B84,data06,data0211!AG$900,FALSE)</f>
        <v>17993</v>
      </c>
      <c r="AH84" s="218">
        <f>HLOOKUP($B84,data06,data0211!AH$900,FALSE)</f>
        <v>168</v>
      </c>
      <c r="AI84" s="218">
        <f>HLOOKUP($B84,data06,data0211!AI$900,FALSE)</f>
        <v>35</v>
      </c>
      <c r="AJ84" s="218">
        <f>HLOOKUP($B84,data06,data0211!AJ$900,FALSE)</f>
        <v>133</v>
      </c>
      <c r="AK84" s="218">
        <f>HLOOKUP($B84,data06,data0211!AK$900,FALSE)</f>
        <v>27698</v>
      </c>
      <c r="AL84" s="218">
        <f>HLOOKUP($B84,data06,data0211!AL$900,FALSE)</f>
        <v>27698</v>
      </c>
      <c r="AM84" s="218">
        <f>HLOOKUP($B84,data06,data0211!AM$900,FALSE)</f>
        <v>0</v>
      </c>
      <c r="AN84" s="218">
        <f>HLOOKUP($B84,data06,data0211!AN$900,FALSE)</f>
        <v>48087</v>
      </c>
      <c r="AO84" s="218">
        <f>HLOOKUP($B84,data06,data0211!AO$900,FALSE)</f>
        <v>58894</v>
      </c>
      <c r="AP84" s="218">
        <f>HLOOKUP($B84,data06,data0211!AP$900,FALSE)</f>
        <v>58894</v>
      </c>
      <c r="AQ84" s="218">
        <f>HLOOKUP($B84,data06,data0211!AQ$900,FALSE)</f>
        <v>46999</v>
      </c>
      <c r="AR84" s="218">
        <f>HLOOKUP($B84,data06,data0211!AR$900,FALSE)</f>
        <v>519</v>
      </c>
      <c r="AS84" s="218">
        <f>HLOOKUP($B84,data06,data0211!AS$900,FALSE)</f>
        <v>480</v>
      </c>
      <c r="AT84" s="218">
        <f>HLOOKUP($B84,data06,data0211!AT$900,FALSE)</f>
        <v>37</v>
      </c>
      <c r="AU84" s="218">
        <f>HLOOKUP($B84,data06,data0211!AU$900,FALSE)</f>
        <v>0</v>
      </c>
      <c r="AV84" s="218">
        <f>HLOOKUP($B84,data06,data0211!AV$900,FALSE)</f>
        <v>0</v>
      </c>
      <c r="AW84" s="218">
        <f>HLOOKUP($B84,data06,data0211!AW$900,FALSE)</f>
        <v>0</v>
      </c>
      <c r="AX84" s="218">
        <f>HLOOKUP($B84,data06,data0211!AX$900,FALSE)</f>
        <v>2</v>
      </c>
      <c r="AY84" s="218">
        <f>HLOOKUP($B84,data06,data0211!AY$900,FALSE)</f>
        <v>8</v>
      </c>
      <c r="AZ84" s="218">
        <f>HLOOKUP($B84,data06,data0211!AZ$900,FALSE)</f>
        <v>2338</v>
      </c>
      <c r="BA84" s="218">
        <f>HLOOKUP($B84,data06,data0211!BA$900,FALSE)</f>
        <v>71</v>
      </c>
      <c r="BB84" s="218"/>
      <c r="BC84" s="218"/>
      <c r="BD84" s="218"/>
      <c r="BE84" s="218"/>
    </row>
    <row r="85" spans="1:57" ht="15" customHeight="1" x14ac:dyDescent="0.2">
      <c r="A85" s="216" t="s">
        <v>659</v>
      </c>
      <c r="B85" s="71" t="s">
        <v>204</v>
      </c>
      <c r="C85" s="69">
        <v>2006</v>
      </c>
      <c r="D85" s="218">
        <f>HLOOKUP($B85,data06,data0211!D$900,FALSE)</f>
        <v>8298638.120000001</v>
      </c>
      <c r="E85" s="218">
        <f>HLOOKUP($B85,data06,data0211!E$900,FALSE)</f>
        <v>-649095.41</v>
      </c>
      <c r="F85" s="218">
        <f>HLOOKUP($B85,data06,data0211!F$900,FALSE)</f>
        <v>0</v>
      </c>
      <c r="G85" s="218">
        <f>HLOOKUP($B85,data06,data0211!G$900,FALSE)</f>
        <v>1525495.46</v>
      </c>
      <c r="H85" s="218">
        <f>HLOOKUP($B85,data06,data0211!H$900,FALSE)</f>
        <v>4027831.67</v>
      </c>
      <c r="I85" s="218">
        <f>HLOOKUP($B85,data06,data0211!I$900,FALSE)</f>
        <v>95557</v>
      </c>
      <c r="J85" s="218">
        <f>HLOOKUP($B85,data06,data0211!J$900,FALSE)</f>
        <v>9143</v>
      </c>
      <c r="K85" s="218">
        <f>HLOOKUP($B85,data06,data0211!K$900,FALSE)</f>
        <v>8115</v>
      </c>
      <c r="L85" s="218">
        <f>HLOOKUP($B85,data06,data0211!L$900,FALSE)</f>
        <v>1028</v>
      </c>
      <c r="M85" s="218">
        <f>HLOOKUP($B85,data06,data0211!M$900,FALSE)</f>
        <v>0</v>
      </c>
      <c r="N85" s="218">
        <f>HLOOKUP($B85,data06,data0211!N$900,FALSE)</f>
        <v>41</v>
      </c>
      <c r="O85" s="218">
        <f>HLOOKUP($B85,data06,data0211!O$900,FALSE)</f>
        <v>0</v>
      </c>
      <c r="P85" s="218">
        <f>HLOOKUP($B85,data06,data0211!P$900,FALSE)</f>
        <v>196628566</v>
      </c>
      <c r="Q85" s="218">
        <f>HLOOKUP($B85,data06,data0211!Q$900,FALSE)</f>
        <v>63748755</v>
      </c>
      <c r="R85" s="218">
        <f>HLOOKUP($B85,data06,data0211!R$900,FALSE)</f>
        <v>131007820</v>
      </c>
      <c r="S85" s="218">
        <f>HLOOKUP($B85,data06,data0211!S$900,FALSE)</f>
        <v>0</v>
      </c>
      <c r="T85" s="218">
        <f>HLOOKUP($B85,data06,data0211!T$900,FALSE)</f>
        <v>1857481</v>
      </c>
      <c r="U85" s="218">
        <f>HLOOKUP($B85,data06,data0211!U$900,FALSE)</f>
        <v>14510</v>
      </c>
      <c r="V85" s="218">
        <f>HLOOKUP($B85,data06,data0211!V$900,FALSE)</f>
        <v>374709</v>
      </c>
      <c r="W85" s="218">
        <f>HLOOKUP($B85,data06,data0211!W$900,FALSE)</f>
        <v>0</v>
      </c>
      <c r="X85" s="218">
        <f>HLOOKUP($B85,data06,data0211!X$900,FALSE)</f>
        <v>374662</v>
      </c>
      <c r="Y85" s="218">
        <f>HLOOKUP($B85,data06,data0211!Y$900,FALSE)</f>
        <v>0</v>
      </c>
      <c r="Z85" s="218">
        <f>HLOOKUP($B85,data06,data0211!Z$900,FALSE)</f>
        <v>47</v>
      </c>
      <c r="AA85" s="218">
        <f>HLOOKUP($B85,data06,data0211!AA$900,FALSE)</f>
        <v>0</v>
      </c>
      <c r="AB85" s="218">
        <f>HLOOKUP($B85,data06,data0211!AB$900,FALSE)</f>
        <v>4001787.13</v>
      </c>
      <c r="AC85" s="218">
        <f>HLOOKUP($B85,data06,data0211!AC$900,FALSE)</f>
        <v>2349636.2799999998</v>
      </c>
      <c r="AD85" s="218">
        <f>HLOOKUP($B85,data06,data0211!AD$900,FALSE)</f>
        <v>1616101.1600000001</v>
      </c>
      <c r="AE85" s="218">
        <f>HLOOKUP($B85,data06,data0211!AE$900,FALSE)</f>
        <v>0</v>
      </c>
      <c r="AF85" s="218">
        <f>HLOOKUP($B85,data06,data0211!AF$900,FALSE)</f>
        <v>34891.68</v>
      </c>
      <c r="AG85" s="218">
        <f>HLOOKUP($B85,data06,data0211!AG$900,FALSE)</f>
        <v>1158.01</v>
      </c>
      <c r="AH85" s="218">
        <f>HLOOKUP($B85,data06,data0211!AH$900,FALSE)</f>
        <v>122</v>
      </c>
      <c r="AI85" s="218">
        <f>HLOOKUP($B85,data06,data0211!AI$900,FALSE)</f>
        <v>20</v>
      </c>
      <c r="AJ85" s="218">
        <f>HLOOKUP($B85,data06,data0211!AJ$900,FALSE)</f>
        <v>102</v>
      </c>
      <c r="AK85" s="218">
        <f>HLOOKUP($B85,data06,data0211!AK$900,FALSE)</f>
        <v>18003</v>
      </c>
      <c r="AL85" s="218">
        <f>HLOOKUP($B85,data06,data0211!AL$900,FALSE)</f>
        <v>18003</v>
      </c>
      <c r="AM85" s="218">
        <f>HLOOKUP($B85,data06,data0211!AM$900,FALSE)</f>
        <v>0</v>
      </c>
      <c r="AN85" s="218">
        <f>HLOOKUP($B85,data06,data0211!AN$900,FALSE)</f>
        <v>33279</v>
      </c>
      <c r="AO85" s="218">
        <f>HLOOKUP($B85,data06,data0211!AO$900,FALSE)</f>
        <v>44252</v>
      </c>
      <c r="AP85" s="218">
        <f>HLOOKUP($B85,data06,data0211!AP$900,FALSE)</f>
        <v>44252</v>
      </c>
      <c r="AQ85" s="218">
        <f>HLOOKUP($B85,data06,data0211!AQ$900,FALSE)</f>
        <v>33927</v>
      </c>
      <c r="AR85" s="218">
        <f>HLOOKUP($B85,data06,data0211!AR$900,FALSE)</f>
        <v>307</v>
      </c>
      <c r="AS85" s="218">
        <f>HLOOKUP($B85,data06,data0211!AS$900,FALSE)</f>
        <v>298</v>
      </c>
      <c r="AT85" s="218">
        <f>HLOOKUP($B85,data06,data0211!AT$900,FALSE)</f>
        <v>8</v>
      </c>
      <c r="AU85" s="218">
        <f>HLOOKUP($B85,data06,data0211!AU$900,FALSE)</f>
        <v>0</v>
      </c>
      <c r="AV85" s="218">
        <f>HLOOKUP($B85,data06,data0211!AV$900,FALSE)</f>
        <v>0</v>
      </c>
      <c r="AW85" s="218">
        <f>HLOOKUP($B85,data06,data0211!AW$900,FALSE)</f>
        <v>0</v>
      </c>
      <c r="AX85" s="218">
        <f>HLOOKUP($B85,data06,data0211!AX$900,FALSE)</f>
        <v>0</v>
      </c>
      <c r="AY85" s="218">
        <f>HLOOKUP($B85,data06,data0211!AY$900,FALSE)</f>
        <v>7</v>
      </c>
      <c r="AZ85" s="218">
        <f>HLOOKUP($B85,data06,data0211!AZ$900,FALSE)</f>
        <v>2047</v>
      </c>
      <c r="BA85" s="218">
        <f>HLOOKUP($B85,data06,data0211!BA$900,FALSE)</f>
        <v>68</v>
      </c>
      <c r="BB85" s="218"/>
      <c r="BC85" s="218"/>
      <c r="BD85" s="218"/>
      <c r="BE85" s="218"/>
    </row>
    <row r="86" spans="1:57" ht="15" customHeight="1" x14ac:dyDescent="0.2">
      <c r="A86" s="216" t="s">
        <v>659</v>
      </c>
      <c r="B86" s="71" t="s">
        <v>155</v>
      </c>
      <c r="C86" s="69">
        <v>2007</v>
      </c>
      <c r="D86" s="218">
        <f>HLOOKUP($B86,data07,data0211!D$900,FALSE)</f>
        <v>11558960.77</v>
      </c>
      <c r="E86" s="218">
        <f>HLOOKUP($B86,data07,data0211!E$900,FALSE)</f>
        <v>-3634643.24</v>
      </c>
      <c r="F86" s="218">
        <f>HLOOKUP($B86,data07,data0211!F$900,FALSE)</f>
        <v>0</v>
      </c>
      <c r="G86" s="218">
        <f>HLOOKUP($B86,data07,data0211!G$900,FALSE)</f>
        <v>1195735.1100000001</v>
      </c>
      <c r="H86" s="218">
        <f>HLOOKUP($B86,data07,data0211!H$900,FALSE)</f>
        <v>1270598.68</v>
      </c>
      <c r="I86" s="218">
        <f>HLOOKUP($B86,data07,data0211!I$900,FALSE)</f>
        <v>7181.47</v>
      </c>
      <c r="J86" s="218">
        <f>HLOOKUP($B86,data07,data0211!J$900,FALSE)</f>
        <v>3552</v>
      </c>
      <c r="K86" s="218">
        <f>HLOOKUP($B86,data07,data0211!K$900,FALSE)</f>
        <v>3100</v>
      </c>
      <c r="L86" s="218">
        <f>HLOOKUP($B86,data07,data0211!L$900,FALSE)</f>
        <v>452</v>
      </c>
      <c r="M86" s="218">
        <f>HLOOKUP($B86,data07,data0211!M$900,FALSE)</f>
        <v>0</v>
      </c>
      <c r="N86" s="218">
        <f>HLOOKUP($B86,data07,data0211!N$900,FALSE)</f>
        <v>589</v>
      </c>
      <c r="O86" s="218">
        <f>HLOOKUP($B86,data07,data0211!O$900,FALSE)</f>
        <v>86</v>
      </c>
      <c r="P86" s="218">
        <f>HLOOKUP($B86,data07,data0211!P$900,FALSE)</f>
        <v>66086052</v>
      </c>
      <c r="Q86" s="218">
        <f>HLOOKUP($B86,data07,data0211!Q$900,FALSE)</f>
        <v>29640947</v>
      </c>
      <c r="R86" s="218">
        <f>HLOOKUP($B86,data07,data0211!R$900,FALSE)</f>
        <v>35822575</v>
      </c>
      <c r="S86" s="218">
        <f>HLOOKUP($B86,data07,data0211!S$900,FALSE)</f>
        <v>0</v>
      </c>
      <c r="T86" s="218">
        <f>HLOOKUP($B86,data07,data0211!T$900,FALSE)</f>
        <v>546343</v>
      </c>
      <c r="U86" s="218">
        <f>HLOOKUP($B86,data07,data0211!U$900,FALSE)</f>
        <v>76187</v>
      </c>
      <c r="V86" s="218">
        <f>HLOOKUP($B86,data07,data0211!V$900,FALSE)</f>
        <v>67780</v>
      </c>
      <c r="W86" s="218">
        <f>HLOOKUP($B86,data07,data0211!W$900,FALSE)</f>
        <v>0</v>
      </c>
      <c r="X86" s="218">
        <f>HLOOKUP($B86,data07,data0211!X$900,FALSE)</f>
        <v>65917</v>
      </c>
      <c r="Y86" s="218">
        <f>HLOOKUP($B86,data07,data0211!Y$900,FALSE)</f>
        <v>0</v>
      </c>
      <c r="Z86" s="218">
        <f>HLOOKUP($B86,data07,data0211!Z$900,FALSE)</f>
        <v>1635</v>
      </c>
      <c r="AA86" s="218">
        <f>HLOOKUP($B86,data07,data0211!AA$900,FALSE)</f>
        <v>228</v>
      </c>
      <c r="AB86" s="218">
        <f>HLOOKUP($B86,data07,data0211!AB$900,FALSE)</f>
        <v>1791527.36</v>
      </c>
      <c r="AC86" s="218">
        <f>HLOOKUP($B86,data07,data0211!AC$900,FALSE)</f>
        <v>790578.12</v>
      </c>
      <c r="AD86" s="218">
        <f>HLOOKUP($B86,data07,data0211!AD$900,FALSE)</f>
        <v>986084</v>
      </c>
      <c r="AE86" s="218">
        <f>HLOOKUP($B86,data07,data0211!AE$900,FALSE)</f>
        <v>0</v>
      </c>
      <c r="AF86" s="218">
        <f>HLOOKUP($B86,data07,data0211!AF$900,FALSE)</f>
        <v>-967.17</v>
      </c>
      <c r="AG86" s="218">
        <f>HLOOKUP($B86,data07,data0211!AG$900,FALSE)</f>
        <v>15832.41</v>
      </c>
      <c r="AH86" s="218">
        <f>HLOOKUP($B86,data07,data0211!AH$900,FALSE)</f>
        <v>66</v>
      </c>
      <c r="AI86" s="218">
        <f>HLOOKUP($B86,data07,data0211!AI$900,FALSE)</f>
        <v>18</v>
      </c>
      <c r="AJ86" s="218">
        <f>HLOOKUP($B86,data07,data0211!AJ$900,FALSE)</f>
        <v>48</v>
      </c>
      <c r="AK86" s="218">
        <f>HLOOKUP($B86,data07,data0211!AK$900,FALSE)</f>
        <v>6700</v>
      </c>
      <c r="AL86" s="218">
        <f>HLOOKUP($B86,data07,data0211!AL$900,FALSE)</f>
        <v>5000</v>
      </c>
      <c r="AM86" s="218">
        <f>HLOOKUP($B86,data07,data0211!AM$900,FALSE)</f>
        <v>200</v>
      </c>
      <c r="AN86" s="218">
        <f>HLOOKUP($B86,data07,data0211!AN$900,FALSE)</f>
        <v>13937</v>
      </c>
      <c r="AO86" s="218">
        <f>HLOOKUP($B86,data07,data0211!AO$900,FALSE)</f>
        <v>12096</v>
      </c>
      <c r="AP86" s="218">
        <f>HLOOKUP($B86,data07,data0211!AP$900,FALSE)</f>
        <v>13937</v>
      </c>
      <c r="AQ86" s="218">
        <f>HLOOKUP($B86,data07,data0211!AQ$900,FALSE)</f>
        <v>11851</v>
      </c>
      <c r="AR86" s="218">
        <f>HLOOKUP($B86,data07,data0211!AR$900,FALSE)</f>
        <v>196</v>
      </c>
      <c r="AS86" s="218">
        <f>HLOOKUP($B86,data07,data0211!AS$900,FALSE)</f>
        <v>174</v>
      </c>
      <c r="AT86" s="218">
        <f>HLOOKUP($B86,data07,data0211!AT$900,FALSE)</f>
        <v>22</v>
      </c>
      <c r="AU86" s="218">
        <f>HLOOKUP($B86,data07,data0211!AU$900,FALSE)</f>
        <v>109</v>
      </c>
      <c r="AV86" s="218">
        <f>HLOOKUP($B86,data07,data0211!AV$900,FALSE)</f>
        <v>9</v>
      </c>
      <c r="AW86" s="218">
        <f>HLOOKUP($B86,data07,data0211!AW$900,FALSE)</f>
        <v>78</v>
      </c>
      <c r="AX86" s="218">
        <f>HLOOKUP($B86,data07,data0211!AX$900,FALSE)</f>
        <v>0</v>
      </c>
      <c r="AY86" s="218">
        <f>HLOOKUP($B86,data07,data0211!AY$900,FALSE)</f>
        <v>8</v>
      </c>
      <c r="AZ86" s="218">
        <f>HLOOKUP($B86,data07,data0211!AZ$900,FALSE)</f>
        <v>742</v>
      </c>
      <c r="BA86" s="218">
        <f>HLOOKUP($B86,data07,data0211!BA$900,FALSE)</f>
        <v>69</v>
      </c>
      <c r="BB86" s="218"/>
      <c r="BC86" s="218"/>
      <c r="BD86" s="218"/>
      <c r="BE86" s="218"/>
    </row>
    <row r="87" spans="1:57" ht="15" customHeight="1" x14ac:dyDescent="0.2">
      <c r="A87" s="216" t="s">
        <v>659</v>
      </c>
      <c r="B87" s="71" t="s">
        <v>156</v>
      </c>
      <c r="C87" s="69">
        <v>2007</v>
      </c>
      <c r="D87" s="218">
        <f>HLOOKUP($B87,data07,data0211!D$900,FALSE)</f>
        <v>62070564.509999998</v>
      </c>
      <c r="E87" s="218">
        <f>HLOOKUP($B87,data07,data0211!E$900,FALSE)</f>
        <v>-24032611.98</v>
      </c>
      <c r="F87" s="218">
        <f>HLOOKUP($B87,data07,data0211!F$900,FALSE)</f>
        <v>0</v>
      </c>
      <c r="G87" s="218">
        <f>HLOOKUP($B87,data07,data0211!G$900,FALSE)</f>
        <v>4403920.82</v>
      </c>
      <c r="H87" s="218">
        <f>HLOOKUP($B87,data07,data0211!H$900,FALSE)</f>
        <v>4821740.74</v>
      </c>
      <c r="I87" s="218">
        <f>HLOOKUP($B87,data07,data0211!I$900,FALSE)</f>
        <v>220432.34</v>
      </c>
      <c r="J87" s="218">
        <f>HLOOKUP($B87,data07,data0211!J$900,FALSE)</f>
        <v>15494</v>
      </c>
      <c r="K87" s="218">
        <f>HLOOKUP($B87,data07,data0211!K$900,FALSE)</f>
        <v>14073</v>
      </c>
      <c r="L87" s="218">
        <f>HLOOKUP($B87,data07,data0211!L$900,FALSE)</f>
        <v>1421</v>
      </c>
      <c r="M87" s="218">
        <f>HLOOKUP($B87,data07,data0211!M$900,FALSE)</f>
        <v>0</v>
      </c>
      <c r="N87" s="218">
        <f>HLOOKUP($B87,data07,data0211!N$900,FALSE)</f>
        <v>3065</v>
      </c>
      <c r="O87" s="218">
        <f>HLOOKUP($B87,data07,data0211!O$900,FALSE)</f>
        <v>961</v>
      </c>
      <c r="P87" s="218">
        <f>HLOOKUP($B87,data07,data0211!P$900,FALSE)</f>
        <v>297196133</v>
      </c>
      <c r="Q87" s="218">
        <f>HLOOKUP($B87,data07,data0211!Q$900,FALSE)</f>
        <v>114221401</v>
      </c>
      <c r="R87" s="218">
        <f>HLOOKUP($B87,data07,data0211!R$900,FALSE)</f>
        <v>179987946</v>
      </c>
      <c r="S87" s="218">
        <f>HLOOKUP($B87,data07,data0211!S$900,FALSE)</f>
        <v>0</v>
      </c>
      <c r="T87" s="218">
        <f>HLOOKUP($B87,data07,data0211!T$900,FALSE)</f>
        <v>2189412</v>
      </c>
      <c r="U87" s="218">
        <f>HLOOKUP($B87,data07,data0211!U$900,FALSE)</f>
        <v>797374</v>
      </c>
      <c r="V87" s="218">
        <f>HLOOKUP($B87,data07,data0211!V$900,FALSE)</f>
        <v>340633</v>
      </c>
      <c r="W87" s="218">
        <f>HLOOKUP($B87,data07,data0211!W$900,FALSE)</f>
        <v>0</v>
      </c>
      <c r="X87" s="218">
        <f>HLOOKUP($B87,data07,data0211!X$900,FALSE)</f>
        <v>331557</v>
      </c>
      <c r="Y87" s="218">
        <f>HLOOKUP($B87,data07,data0211!Y$900,FALSE)</f>
        <v>0</v>
      </c>
      <c r="Z87" s="218">
        <f>HLOOKUP($B87,data07,data0211!Z$900,FALSE)</f>
        <v>6653</v>
      </c>
      <c r="AA87" s="218">
        <f>HLOOKUP($B87,data07,data0211!AA$900,FALSE)</f>
        <v>2423</v>
      </c>
      <c r="AB87" s="218">
        <f>HLOOKUP($B87,data07,data0211!AB$900,FALSE)</f>
        <v>8034341.96</v>
      </c>
      <c r="AC87" s="218">
        <f>HLOOKUP($B87,data07,data0211!AC$900,FALSE)</f>
        <v>4111901.08</v>
      </c>
      <c r="AD87" s="218">
        <f>HLOOKUP($B87,data07,data0211!AD$900,FALSE)</f>
        <v>3832097.3899999997</v>
      </c>
      <c r="AE87" s="218">
        <f>HLOOKUP($B87,data07,data0211!AE$900,FALSE)</f>
        <v>0</v>
      </c>
      <c r="AF87" s="218">
        <f>HLOOKUP($B87,data07,data0211!AF$900,FALSE)</f>
        <v>25627.919999999998</v>
      </c>
      <c r="AG87" s="218">
        <f>HLOOKUP($B87,data07,data0211!AG$900,FALSE)</f>
        <v>64715.57</v>
      </c>
      <c r="AH87" s="218">
        <f>HLOOKUP($B87,data07,data0211!AH$900,FALSE)</f>
        <v>168</v>
      </c>
      <c r="AI87" s="218">
        <f>HLOOKUP($B87,data07,data0211!AI$900,FALSE)</f>
        <v>35</v>
      </c>
      <c r="AJ87" s="218">
        <f>HLOOKUP($B87,data07,data0211!AJ$900,FALSE)</f>
        <v>133</v>
      </c>
      <c r="AK87" s="218">
        <f>HLOOKUP($B87,data07,data0211!AK$900,FALSE)</f>
        <v>29925</v>
      </c>
      <c r="AL87" s="218">
        <f>HLOOKUP($B87,data07,data0211!AL$900,FALSE)</f>
        <v>29925</v>
      </c>
      <c r="AM87" s="218">
        <f>HLOOKUP($B87,data07,data0211!AM$900,FALSE)</f>
        <v>0</v>
      </c>
      <c r="AN87" s="218">
        <f>HLOOKUP($B87,data07,data0211!AN$900,FALSE)</f>
        <v>50700</v>
      </c>
      <c r="AO87" s="218">
        <f>HLOOKUP($B87,data07,data0211!AO$900,FALSE)</f>
        <v>56500</v>
      </c>
      <c r="AP87" s="218">
        <f>HLOOKUP($B87,data07,data0211!AP$900,FALSE)</f>
        <v>56500</v>
      </c>
      <c r="AQ87" s="218">
        <f>HLOOKUP($B87,data07,data0211!AQ$900,FALSE)</f>
        <v>49100</v>
      </c>
      <c r="AR87" s="218">
        <f>HLOOKUP($B87,data07,data0211!AR$900,FALSE)</f>
        <v>525</v>
      </c>
      <c r="AS87" s="218">
        <f>HLOOKUP($B87,data07,data0211!AS$900,FALSE)</f>
        <v>481</v>
      </c>
      <c r="AT87" s="218">
        <f>HLOOKUP($B87,data07,data0211!AT$900,FALSE)</f>
        <v>44</v>
      </c>
      <c r="AU87" s="218">
        <f>HLOOKUP($B87,data07,data0211!AU$900,FALSE)</f>
        <v>318</v>
      </c>
      <c r="AV87" s="218">
        <f>HLOOKUP($B87,data07,data0211!AV$900,FALSE)</f>
        <v>96</v>
      </c>
      <c r="AW87" s="218">
        <f>HLOOKUP($B87,data07,data0211!AW$900,FALSE)</f>
        <v>111</v>
      </c>
      <c r="AX87" s="218">
        <f>HLOOKUP($B87,data07,data0211!AX$900,FALSE)</f>
        <v>2</v>
      </c>
      <c r="AY87" s="218">
        <f>HLOOKUP($B87,data07,data0211!AY$900,FALSE)</f>
        <v>8</v>
      </c>
      <c r="AZ87" s="218">
        <f>HLOOKUP($B87,data07,data0211!AZ$900,FALSE)</f>
        <v>2384</v>
      </c>
      <c r="BA87" s="218">
        <f>HLOOKUP($B87,data07,data0211!BA$900,FALSE)</f>
        <v>72</v>
      </c>
      <c r="BB87" s="218"/>
      <c r="BC87" s="218"/>
      <c r="BD87" s="218"/>
      <c r="BE87" s="218"/>
    </row>
    <row r="88" spans="1:57" ht="15" customHeight="1" x14ac:dyDescent="0.2">
      <c r="A88" s="216" t="s">
        <v>659</v>
      </c>
      <c r="B88" s="71" t="s">
        <v>204</v>
      </c>
      <c r="C88" s="69">
        <v>2007</v>
      </c>
      <c r="D88" s="218">
        <f>HLOOKUP($B88,data07,data0211!D$900,FALSE)</f>
        <v>9695821.3999999985</v>
      </c>
      <c r="E88" s="218">
        <f>HLOOKUP($B88,data07,data0211!E$900,FALSE)</f>
        <v>-953822.41</v>
      </c>
      <c r="F88" s="218">
        <f>HLOOKUP($B88,data07,data0211!F$900,FALSE)</f>
        <v>0</v>
      </c>
      <c r="G88" s="218">
        <f>HLOOKUP($B88,data07,data0211!G$900,FALSE)</f>
        <v>1249156.43</v>
      </c>
      <c r="H88" s="218">
        <f>HLOOKUP($B88,data07,data0211!H$900,FALSE)</f>
        <v>4336856.83</v>
      </c>
      <c r="I88" s="218">
        <f>HLOOKUP($B88,data07,data0211!I$900,FALSE)</f>
        <v>-82789.41</v>
      </c>
      <c r="J88" s="218">
        <f>HLOOKUP($B88,data07,data0211!J$900,FALSE)</f>
        <v>9159</v>
      </c>
      <c r="K88" s="218">
        <f>HLOOKUP($B88,data07,data0211!K$900,FALSE)</f>
        <v>8131</v>
      </c>
      <c r="L88" s="218">
        <f>HLOOKUP($B88,data07,data0211!L$900,FALSE)</f>
        <v>1028</v>
      </c>
      <c r="M88" s="218">
        <f>HLOOKUP($B88,data07,data0211!M$900,FALSE)</f>
        <v>0</v>
      </c>
      <c r="N88" s="218">
        <f>HLOOKUP($B88,data07,data0211!N$900,FALSE)</f>
        <v>1997</v>
      </c>
      <c r="O88" s="218">
        <f>HLOOKUP($B88,data07,data0211!O$900,FALSE)</f>
        <v>40</v>
      </c>
      <c r="P88" s="218">
        <f>HLOOKUP($B88,data07,data0211!P$900,FALSE)</f>
        <v>192719074</v>
      </c>
      <c r="Q88" s="218">
        <f>HLOOKUP($B88,data07,data0211!Q$900,FALSE)</f>
        <v>65276304</v>
      </c>
      <c r="R88" s="218">
        <f>HLOOKUP($B88,data07,data0211!R$900,FALSE)</f>
        <v>125625452</v>
      </c>
      <c r="S88" s="218">
        <f>HLOOKUP($B88,data07,data0211!S$900,FALSE)</f>
        <v>0</v>
      </c>
      <c r="T88" s="218">
        <f>HLOOKUP($B88,data07,data0211!T$900,FALSE)</f>
        <v>1803389</v>
      </c>
      <c r="U88" s="218">
        <f>HLOOKUP($B88,data07,data0211!U$900,FALSE)</f>
        <v>13929</v>
      </c>
      <c r="V88" s="218">
        <f>HLOOKUP($B88,data07,data0211!V$900,FALSE)</f>
        <v>284461</v>
      </c>
      <c r="W88" s="218">
        <f>HLOOKUP($B88,data07,data0211!W$900,FALSE)</f>
        <v>0</v>
      </c>
      <c r="X88" s="218">
        <f>HLOOKUP($B88,data07,data0211!X$900,FALSE)</f>
        <v>278953</v>
      </c>
      <c r="Y88" s="218">
        <f>HLOOKUP($B88,data07,data0211!Y$900,FALSE)</f>
        <v>0</v>
      </c>
      <c r="Z88" s="218">
        <f>HLOOKUP($B88,data07,data0211!Z$900,FALSE)</f>
        <v>5466</v>
      </c>
      <c r="AA88" s="218">
        <f>HLOOKUP($B88,data07,data0211!AA$900,FALSE)</f>
        <v>42</v>
      </c>
      <c r="AB88" s="218">
        <f>HLOOKUP($B88,data07,data0211!AB$900,FALSE)</f>
        <v>4609704.3099999996</v>
      </c>
      <c r="AC88" s="218">
        <f>HLOOKUP($B88,data07,data0211!AC$900,FALSE)</f>
        <v>2501362.38</v>
      </c>
      <c r="AD88" s="218">
        <f>HLOOKUP($B88,data07,data0211!AD$900,FALSE)</f>
        <v>2040546.7000000002</v>
      </c>
      <c r="AE88" s="218">
        <f>HLOOKUP($B88,data07,data0211!AE$900,FALSE)</f>
        <v>0</v>
      </c>
      <c r="AF88" s="218">
        <f>HLOOKUP($B88,data07,data0211!AF$900,FALSE)</f>
        <v>950.24</v>
      </c>
      <c r="AG88" s="218">
        <f>HLOOKUP($B88,data07,data0211!AG$900,FALSE)</f>
        <v>66844.990000000005</v>
      </c>
      <c r="AH88" s="218">
        <f>HLOOKUP($B88,data07,data0211!AH$900,FALSE)</f>
        <v>122</v>
      </c>
      <c r="AI88" s="218">
        <f>HLOOKUP($B88,data07,data0211!AI$900,FALSE)</f>
        <v>20</v>
      </c>
      <c r="AJ88" s="218">
        <f>HLOOKUP($B88,data07,data0211!AJ$900,FALSE)</f>
        <v>102</v>
      </c>
      <c r="AK88" s="218">
        <f>HLOOKUP($B88,data07,data0211!AK$900,FALSE)</f>
        <v>18599</v>
      </c>
      <c r="AL88" s="218">
        <f>HLOOKUP($B88,data07,data0211!AL$900,FALSE)</f>
        <v>18599</v>
      </c>
      <c r="AM88" s="218">
        <f>HLOOKUP($B88,data07,data0211!AM$900,FALSE)</f>
        <v>0</v>
      </c>
      <c r="AN88" s="218">
        <f>HLOOKUP($B88,data07,data0211!AN$900,FALSE)</f>
        <v>38400</v>
      </c>
      <c r="AO88" s="218">
        <f>HLOOKUP($B88,data07,data0211!AO$900,FALSE)</f>
        <v>41000</v>
      </c>
      <c r="AP88" s="218">
        <f>HLOOKUP($B88,data07,data0211!AP$900,FALSE)</f>
        <v>41000</v>
      </c>
      <c r="AQ88" s="218">
        <f>HLOOKUP($B88,data07,data0211!AQ$900,FALSE)</f>
        <v>34800</v>
      </c>
      <c r="AR88" s="218">
        <f>HLOOKUP($B88,data07,data0211!AR$900,FALSE)</f>
        <v>310</v>
      </c>
      <c r="AS88" s="218">
        <f>HLOOKUP($B88,data07,data0211!AS$900,FALSE)</f>
        <v>296</v>
      </c>
      <c r="AT88" s="218">
        <f>HLOOKUP($B88,data07,data0211!AT$900,FALSE)</f>
        <v>14</v>
      </c>
      <c r="AU88" s="218">
        <f>HLOOKUP($B88,data07,data0211!AU$900,FALSE)</f>
        <v>175</v>
      </c>
      <c r="AV88" s="218">
        <f>HLOOKUP($B88,data07,data0211!AV$900,FALSE)</f>
        <v>0</v>
      </c>
      <c r="AW88" s="218">
        <f>HLOOKUP($B88,data07,data0211!AW$900,FALSE)</f>
        <v>134</v>
      </c>
      <c r="AX88" s="218">
        <f>HLOOKUP($B88,data07,data0211!AX$900,FALSE)</f>
        <v>0</v>
      </c>
      <c r="AY88" s="218">
        <f>HLOOKUP($B88,data07,data0211!AY$900,FALSE)</f>
        <v>7</v>
      </c>
      <c r="AZ88" s="218">
        <f>HLOOKUP($B88,data07,data0211!AZ$900,FALSE)</f>
        <v>1792</v>
      </c>
      <c r="BA88" s="218">
        <f>HLOOKUP($B88,data07,data0211!BA$900,FALSE)</f>
        <v>65</v>
      </c>
      <c r="BB88" s="218"/>
      <c r="BC88" s="218"/>
      <c r="BD88" s="218"/>
      <c r="BE88" s="218"/>
    </row>
    <row r="89" spans="1:57" s="214" customFormat="1" ht="15" customHeight="1" x14ac:dyDescent="0.2">
      <c r="A89" s="216" t="s">
        <v>659</v>
      </c>
      <c r="B89" s="71" t="s">
        <v>155</v>
      </c>
      <c r="C89" s="69">
        <v>2008</v>
      </c>
      <c r="D89" s="218">
        <f>HLOOKUP($B89,data08,data0211!D$900,FALSE)</f>
        <v>12384643.850000001</v>
      </c>
      <c r="E89" s="218">
        <f>HLOOKUP($B89,data08,data0211!E$900,FALSE)</f>
        <v>-4051508.71</v>
      </c>
      <c r="F89" s="218">
        <f>HLOOKUP($B89,data08,data0211!F$900,FALSE)</f>
        <v>0</v>
      </c>
      <c r="G89" s="218">
        <f>HLOOKUP($B89,data08,data0211!G$900,FALSE)</f>
        <v>1097304.8600000001</v>
      </c>
      <c r="H89" s="218">
        <f>HLOOKUP($B89,data08,data0211!H$900,FALSE)</f>
        <v>1071488.0299999998</v>
      </c>
      <c r="I89" s="218">
        <f>HLOOKUP($B89,data08,data0211!I$900,FALSE)</f>
        <v>-73170</v>
      </c>
      <c r="J89" s="218">
        <f>HLOOKUP($B89,data08,data0211!J$900,FALSE)</f>
        <v>3543</v>
      </c>
      <c r="K89" s="218">
        <f>HLOOKUP($B89,data08,data0211!K$900,FALSE)</f>
        <v>3100</v>
      </c>
      <c r="L89" s="218">
        <f>HLOOKUP($B89,data08,data0211!L$900,FALSE)</f>
        <v>443</v>
      </c>
      <c r="M89" s="218">
        <f>HLOOKUP($B89,data08,data0211!M$900,FALSE)</f>
        <v>0</v>
      </c>
      <c r="N89" s="218">
        <f>HLOOKUP($B89,data08,data0211!N$900,FALSE)</f>
        <v>594</v>
      </c>
      <c r="O89" s="218">
        <f>HLOOKUP($B89,data08,data0211!O$900,FALSE)</f>
        <v>89</v>
      </c>
      <c r="P89" s="218">
        <f>HLOOKUP($B89,data08,data0211!P$900,FALSE)</f>
        <v>62983629</v>
      </c>
      <c r="Q89" s="218">
        <f>HLOOKUP($B89,data08,data0211!Q$900,FALSE)</f>
        <v>29699161</v>
      </c>
      <c r="R89" s="218">
        <f>HLOOKUP($B89,data08,data0211!R$900,FALSE)</f>
        <v>32668060</v>
      </c>
      <c r="S89" s="218">
        <f>HLOOKUP($B89,data08,data0211!S$900,FALSE)</f>
        <v>0</v>
      </c>
      <c r="T89" s="218">
        <f>HLOOKUP($B89,data08,data0211!T$900,FALSE)</f>
        <v>543665</v>
      </c>
      <c r="U89" s="218">
        <f>HLOOKUP($B89,data08,data0211!U$900,FALSE)</f>
        <v>72743</v>
      </c>
      <c r="V89" s="218">
        <f>HLOOKUP($B89,data08,data0211!V$900,FALSE)</f>
        <v>68420</v>
      </c>
      <c r="W89" s="218">
        <f>HLOOKUP($B89,data08,data0211!W$900,FALSE)</f>
        <v>0</v>
      </c>
      <c r="X89" s="218">
        <f>HLOOKUP($B89,data08,data0211!X$900,FALSE)</f>
        <v>66121</v>
      </c>
      <c r="Y89" s="218">
        <f>HLOOKUP($B89,data08,data0211!Y$900,FALSE)</f>
        <v>0</v>
      </c>
      <c r="Z89" s="218">
        <f>HLOOKUP($B89,data08,data0211!Z$900,FALSE)</f>
        <v>2041</v>
      </c>
      <c r="AA89" s="218">
        <f>HLOOKUP($B89,data08,data0211!AA$900,FALSE)</f>
        <v>258</v>
      </c>
      <c r="AB89" s="218">
        <f>HLOOKUP($B89,data08,data0211!AB$900,FALSE)</f>
        <v>0</v>
      </c>
      <c r="AC89" s="218">
        <f>HLOOKUP($B89,data08,data0211!AC$900,FALSE)</f>
        <v>801391.21</v>
      </c>
      <c r="AD89" s="218">
        <f>HLOOKUP($B89,data08,data0211!AD$900,FALSE)</f>
        <v>923283.67999999993</v>
      </c>
      <c r="AE89" s="218">
        <f>HLOOKUP($B89,data08,data0211!AE$900,FALSE)</f>
        <v>0</v>
      </c>
      <c r="AF89" s="218">
        <f>HLOOKUP($B89,data08,data0211!AF$900,FALSE)</f>
        <v>16104.62</v>
      </c>
      <c r="AG89" s="218">
        <f>HLOOKUP($B89,data08,data0211!AG$900,FALSE)</f>
        <v>1856.23</v>
      </c>
      <c r="AH89" s="218">
        <f>HLOOKUP($B89,data08,data0211!AH$900,FALSE)</f>
        <v>66</v>
      </c>
      <c r="AI89" s="218">
        <f>HLOOKUP($B89,data08,data0211!AI$900,FALSE)</f>
        <v>18</v>
      </c>
      <c r="AJ89" s="218">
        <f>HLOOKUP($B89,data08,data0211!AJ$900,FALSE)</f>
        <v>48</v>
      </c>
      <c r="AK89" s="218">
        <f>HLOOKUP($B89,data08,data0211!AK$900,FALSE)</f>
        <v>6700</v>
      </c>
      <c r="AL89" s="218">
        <f>HLOOKUP($B89,data08,data0211!AL$900,FALSE)</f>
        <v>5000</v>
      </c>
      <c r="AM89" s="218">
        <f>HLOOKUP($B89,data08,data0211!AM$900,FALSE)</f>
        <v>200</v>
      </c>
      <c r="AN89" s="218">
        <f>HLOOKUP($B89,data08,data0211!AN$900,FALSE)</f>
        <v>12953</v>
      </c>
      <c r="AO89" s="218">
        <f>HLOOKUP($B89,data08,data0211!AO$900,FALSE)</f>
        <v>10571</v>
      </c>
      <c r="AP89" s="218">
        <f>HLOOKUP($B89,data08,data0211!AP$900,FALSE)</f>
        <v>12953</v>
      </c>
      <c r="AQ89" s="218">
        <f>HLOOKUP($B89,data08,data0211!AQ$900,FALSE)</f>
        <v>11355</v>
      </c>
      <c r="AR89" s="218">
        <f>HLOOKUP($B89,data08,data0211!AR$900,FALSE)</f>
        <v>177</v>
      </c>
      <c r="AS89" s="218">
        <f>HLOOKUP($B89,data08,data0211!AS$900,FALSE)</f>
        <v>168</v>
      </c>
      <c r="AT89" s="218">
        <f>HLOOKUP($B89,data08,data0211!AT$900,FALSE)</f>
        <v>9</v>
      </c>
      <c r="AU89" s="218">
        <f>HLOOKUP($B89,data08,data0211!AU$900,FALSE)</f>
        <v>106</v>
      </c>
      <c r="AV89" s="218">
        <f>HLOOKUP($B89,data08,data0211!AV$900,FALSE)</f>
        <v>9</v>
      </c>
      <c r="AW89" s="218">
        <f>HLOOKUP($B89,data08,data0211!AW$900,FALSE)</f>
        <v>62</v>
      </c>
      <c r="AX89" s="218">
        <f>HLOOKUP($B89,data08,data0211!AX$900,FALSE)</f>
        <v>0</v>
      </c>
      <c r="AY89" s="218">
        <f>HLOOKUP($B89,data08,data0211!AY$900,FALSE)</f>
        <v>9</v>
      </c>
      <c r="AZ89" s="218">
        <f>HLOOKUP($B89,data08,data0211!AZ$900,FALSE)</f>
        <v>785</v>
      </c>
      <c r="BA89" s="218">
        <f>HLOOKUP($B89,data08,data0211!BA$900,FALSE)</f>
        <v>68</v>
      </c>
      <c r="BB89" s="218"/>
      <c r="BC89" s="218"/>
      <c r="BD89" s="218"/>
      <c r="BE89" s="218"/>
    </row>
    <row r="90" spans="1:57" s="214" customFormat="1" ht="15" customHeight="1" x14ac:dyDescent="0.2">
      <c r="A90" s="216" t="s">
        <v>659</v>
      </c>
      <c r="B90" s="71" t="s">
        <v>156</v>
      </c>
      <c r="C90" s="69">
        <v>2008</v>
      </c>
      <c r="D90" s="218">
        <f>HLOOKUP($B90,data08,data0211!D$900,FALSE)</f>
        <v>65983149.75</v>
      </c>
      <c r="E90" s="218">
        <f>HLOOKUP($B90,data08,data0211!E$900,FALSE)</f>
        <v>-26486379.459999997</v>
      </c>
      <c r="F90" s="218">
        <f>HLOOKUP($B90,data08,data0211!F$900,FALSE)</f>
        <v>0</v>
      </c>
      <c r="G90" s="218">
        <f>HLOOKUP($B90,data08,data0211!G$900,FALSE)</f>
        <v>5019497.78</v>
      </c>
      <c r="H90" s="218">
        <f>HLOOKUP($B90,data08,data0211!H$900,FALSE)</f>
        <v>4369848.6199999992</v>
      </c>
      <c r="I90" s="218">
        <f>HLOOKUP($B90,data08,data0211!I$900,FALSE)</f>
        <v>319735</v>
      </c>
      <c r="J90" s="218">
        <f>HLOOKUP($B90,data08,data0211!J$900,FALSE)</f>
        <v>15616</v>
      </c>
      <c r="K90" s="218">
        <f>HLOOKUP($B90,data08,data0211!K$900,FALSE)</f>
        <v>14182</v>
      </c>
      <c r="L90" s="218">
        <f>HLOOKUP($B90,data08,data0211!L$900,FALSE)</f>
        <v>1434</v>
      </c>
      <c r="M90" s="218">
        <f>HLOOKUP($B90,data08,data0211!M$900,FALSE)</f>
        <v>0</v>
      </c>
      <c r="N90" s="218">
        <f>HLOOKUP($B90,data08,data0211!N$900,FALSE)</f>
        <v>3080</v>
      </c>
      <c r="O90" s="218">
        <f>HLOOKUP($B90,data08,data0211!O$900,FALSE)</f>
        <v>961</v>
      </c>
      <c r="P90" s="218">
        <f>HLOOKUP($B90,data08,data0211!P$900,FALSE)</f>
        <v>287833003</v>
      </c>
      <c r="Q90" s="218">
        <f>HLOOKUP($B90,data08,data0211!Q$900,FALSE)</f>
        <v>111437380</v>
      </c>
      <c r="R90" s="218">
        <f>HLOOKUP($B90,data08,data0211!R$900,FALSE)</f>
        <v>173440557</v>
      </c>
      <c r="S90" s="218">
        <f>HLOOKUP($B90,data08,data0211!S$900,FALSE)</f>
        <v>0</v>
      </c>
      <c r="T90" s="218">
        <f>HLOOKUP($B90,data08,data0211!T$900,FALSE)</f>
        <v>2186732</v>
      </c>
      <c r="U90" s="218">
        <f>HLOOKUP($B90,data08,data0211!U$900,FALSE)</f>
        <v>768334</v>
      </c>
      <c r="V90" s="218">
        <f>HLOOKUP($B90,data08,data0211!V$900,FALSE)</f>
        <v>396348</v>
      </c>
      <c r="W90" s="218">
        <f>HLOOKUP($B90,data08,data0211!W$900,FALSE)</f>
        <v>0</v>
      </c>
      <c r="X90" s="218">
        <f>HLOOKUP($B90,data08,data0211!X$900,FALSE)</f>
        <v>386700</v>
      </c>
      <c r="Y90" s="218">
        <f>HLOOKUP($B90,data08,data0211!Y$900,FALSE)</f>
        <v>0</v>
      </c>
      <c r="Z90" s="218">
        <f>HLOOKUP($B90,data08,data0211!Z$900,FALSE)</f>
        <v>7168</v>
      </c>
      <c r="AA90" s="218">
        <f>HLOOKUP($B90,data08,data0211!AA$900,FALSE)</f>
        <v>2480</v>
      </c>
      <c r="AB90" s="218">
        <f>HLOOKUP($B90,data08,data0211!AB$900,FALSE)</f>
        <v>0</v>
      </c>
      <c r="AC90" s="218">
        <f>HLOOKUP($B90,data08,data0211!AC$900,FALSE)</f>
        <v>4190635.88</v>
      </c>
      <c r="AD90" s="218">
        <f>HLOOKUP($B90,data08,data0211!AD$900,FALSE)</f>
        <v>3833317.63</v>
      </c>
      <c r="AE90" s="218">
        <f>HLOOKUP($B90,data08,data0211!AE$900,FALSE)</f>
        <v>0</v>
      </c>
      <c r="AF90" s="218">
        <f>HLOOKUP($B90,data08,data0211!AF$900,FALSE)</f>
        <v>58268.58</v>
      </c>
      <c r="AG90" s="218">
        <f>HLOOKUP($B90,data08,data0211!AG$900,FALSE)</f>
        <v>22816.52</v>
      </c>
      <c r="AH90" s="218">
        <f>HLOOKUP($B90,data08,data0211!AH$900,FALSE)</f>
        <v>168</v>
      </c>
      <c r="AI90" s="218">
        <f>HLOOKUP($B90,data08,data0211!AI$900,FALSE)</f>
        <v>35</v>
      </c>
      <c r="AJ90" s="218">
        <f>HLOOKUP($B90,data08,data0211!AJ$900,FALSE)</f>
        <v>133</v>
      </c>
      <c r="AK90" s="218">
        <f>HLOOKUP($B90,data08,data0211!AK$900,FALSE)</f>
        <v>27698</v>
      </c>
      <c r="AL90" s="218">
        <f>HLOOKUP($B90,data08,data0211!AL$900,FALSE)</f>
        <v>27698</v>
      </c>
      <c r="AM90" s="218">
        <f>HLOOKUP($B90,data08,data0211!AM$900,FALSE)</f>
        <v>0</v>
      </c>
      <c r="AN90" s="218">
        <f>HLOOKUP($B90,data08,data0211!AN$900,FALSE)</f>
        <v>48155</v>
      </c>
      <c r="AO90" s="218">
        <f>HLOOKUP($B90,data08,data0211!AO$900,FALSE)</f>
        <v>56171</v>
      </c>
      <c r="AP90" s="218">
        <f>HLOOKUP($B90,data08,data0211!AP$900,FALSE)</f>
        <v>56171</v>
      </c>
      <c r="AQ90" s="218">
        <f>HLOOKUP($B90,data08,data0211!AQ$900,FALSE)</f>
        <v>47039</v>
      </c>
      <c r="AR90" s="218">
        <f>HLOOKUP($B90,data08,data0211!AR$900,FALSE)</f>
        <v>524</v>
      </c>
      <c r="AS90" s="218">
        <f>HLOOKUP($B90,data08,data0211!AS$900,FALSE)</f>
        <v>482</v>
      </c>
      <c r="AT90" s="218">
        <f>HLOOKUP($B90,data08,data0211!AT$900,FALSE)</f>
        <v>42</v>
      </c>
      <c r="AU90" s="218">
        <f>HLOOKUP($B90,data08,data0211!AU$900,FALSE)</f>
        <v>316</v>
      </c>
      <c r="AV90" s="218">
        <f>HLOOKUP($B90,data08,data0211!AV$900,FALSE)</f>
        <v>88</v>
      </c>
      <c r="AW90" s="218">
        <f>HLOOKUP($B90,data08,data0211!AW$900,FALSE)</f>
        <v>120</v>
      </c>
      <c r="AX90" s="218">
        <f>HLOOKUP($B90,data08,data0211!AX$900,FALSE)</f>
        <v>2</v>
      </c>
      <c r="AY90" s="218">
        <f>HLOOKUP($B90,data08,data0211!AY$900,FALSE)</f>
        <v>8</v>
      </c>
      <c r="AZ90" s="218">
        <f>HLOOKUP($B90,data08,data0211!AZ$900,FALSE)</f>
        <v>2338</v>
      </c>
      <c r="BA90" s="218">
        <f>HLOOKUP($B90,data08,data0211!BA$900,FALSE)</f>
        <v>73</v>
      </c>
      <c r="BB90" s="218"/>
      <c r="BC90" s="218"/>
      <c r="BD90" s="218"/>
      <c r="BE90" s="218"/>
    </row>
    <row r="91" spans="1:57" s="214" customFormat="1" ht="15" customHeight="1" x14ac:dyDescent="0.2">
      <c r="A91" s="216" t="s">
        <v>659</v>
      </c>
      <c r="B91" s="71" t="s">
        <v>204</v>
      </c>
      <c r="C91" s="69">
        <v>2008</v>
      </c>
      <c r="D91" s="218">
        <f>HLOOKUP($B91,data08,data0211!D$900,FALSE)</f>
        <v>10917517.409999998</v>
      </c>
      <c r="E91" s="218">
        <f>HLOOKUP($B91,data08,data0211!E$900,FALSE)</f>
        <v>-1290644.1000000001</v>
      </c>
      <c r="F91" s="218">
        <f>HLOOKUP($B91,data08,data0211!F$900,FALSE)</f>
        <v>0</v>
      </c>
      <c r="G91" s="218">
        <f>HLOOKUP($B91,data08,data0211!G$900,FALSE)</f>
        <v>1803889.06</v>
      </c>
      <c r="H91" s="218">
        <f>HLOOKUP($B91,data08,data0211!H$900,FALSE)</f>
        <v>3648126.04</v>
      </c>
      <c r="I91" s="218">
        <f>HLOOKUP($B91,data08,data0211!I$900,FALSE)</f>
        <v>62063</v>
      </c>
      <c r="J91" s="218">
        <f>HLOOKUP($B91,data08,data0211!J$900,FALSE)</f>
        <v>9229</v>
      </c>
      <c r="K91" s="218">
        <f>HLOOKUP($B91,data08,data0211!K$900,FALSE)</f>
        <v>8151</v>
      </c>
      <c r="L91" s="218">
        <f>HLOOKUP($B91,data08,data0211!L$900,FALSE)</f>
        <v>1078</v>
      </c>
      <c r="M91" s="218">
        <f>HLOOKUP($B91,data08,data0211!M$900,FALSE)</f>
        <v>0</v>
      </c>
      <c r="N91" s="218">
        <f>HLOOKUP($B91,data08,data0211!N$900,FALSE)</f>
        <v>1991</v>
      </c>
      <c r="O91" s="218">
        <f>HLOOKUP($B91,data08,data0211!O$900,FALSE)</f>
        <v>38</v>
      </c>
      <c r="P91" s="218">
        <f>HLOOKUP($B91,data08,data0211!P$900,FALSE)</f>
        <v>192894440</v>
      </c>
      <c r="Q91" s="218">
        <f>HLOOKUP($B91,data08,data0211!Q$900,FALSE)</f>
        <v>64024829</v>
      </c>
      <c r="R91" s="218">
        <f>HLOOKUP($B91,data08,data0211!R$900,FALSE)</f>
        <v>127071772</v>
      </c>
      <c r="S91" s="218">
        <f>HLOOKUP($B91,data08,data0211!S$900,FALSE)</f>
        <v>0</v>
      </c>
      <c r="T91" s="218">
        <f>HLOOKUP($B91,data08,data0211!T$900,FALSE)</f>
        <v>1784996</v>
      </c>
      <c r="U91" s="218">
        <f>HLOOKUP($B91,data08,data0211!U$900,FALSE)</f>
        <v>12843</v>
      </c>
      <c r="V91" s="218">
        <f>HLOOKUP($B91,data08,data0211!V$900,FALSE)</f>
        <v>419842</v>
      </c>
      <c r="W91" s="218">
        <f>HLOOKUP($B91,data08,data0211!W$900,FALSE)</f>
        <v>0</v>
      </c>
      <c r="X91" s="218">
        <f>HLOOKUP($B91,data08,data0211!X$900,FALSE)</f>
        <v>414302</v>
      </c>
      <c r="Y91" s="218">
        <f>HLOOKUP($B91,data08,data0211!Y$900,FALSE)</f>
        <v>0</v>
      </c>
      <c r="Z91" s="218">
        <f>HLOOKUP($B91,data08,data0211!Z$900,FALSE)</f>
        <v>5500</v>
      </c>
      <c r="AA91" s="218">
        <f>HLOOKUP($B91,data08,data0211!AA$900,FALSE)</f>
        <v>40</v>
      </c>
      <c r="AB91" s="218">
        <f>HLOOKUP($B91,data08,data0211!AB$900,FALSE)</f>
        <v>0</v>
      </c>
      <c r="AC91" s="218">
        <f>HLOOKUP($B91,data08,data0211!AC$900,FALSE)</f>
        <v>2559297.94</v>
      </c>
      <c r="AD91" s="218">
        <f>HLOOKUP($B91,data08,data0211!AD$900,FALSE)</f>
        <v>2048257.8199999998</v>
      </c>
      <c r="AE91" s="218">
        <f>HLOOKUP($B91,data08,data0211!AE$900,FALSE)</f>
        <v>0</v>
      </c>
      <c r="AF91" s="218">
        <f>HLOOKUP($B91,data08,data0211!AF$900,FALSE)</f>
        <v>50646.39</v>
      </c>
      <c r="AG91" s="218">
        <f>HLOOKUP($B91,data08,data0211!AG$900,FALSE)</f>
        <v>859.4</v>
      </c>
      <c r="AH91" s="218">
        <f>HLOOKUP($B91,data08,data0211!AH$900,FALSE)</f>
        <v>122</v>
      </c>
      <c r="AI91" s="218">
        <f>HLOOKUP($B91,data08,data0211!AI$900,FALSE)</f>
        <v>20</v>
      </c>
      <c r="AJ91" s="218">
        <f>HLOOKUP($B91,data08,data0211!AJ$900,FALSE)</f>
        <v>102</v>
      </c>
      <c r="AK91" s="218">
        <f>HLOOKUP($B91,data08,data0211!AK$900,FALSE)</f>
        <v>18003</v>
      </c>
      <c r="AL91" s="218">
        <f>HLOOKUP($B91,data08,data0211!AL$900,FALSE)</f>
        <v>18003</v>
      </c>
      <c r="AM91" s="218">
        <f>HLOOKUP($B91,data08,data0211!AM$900,FALSE)</f>
        <v>0</v>
      </c>
      <c r="AN91" s="218">
        <f>HLOOKUP($B91,data08,data0211!AN$900,FALSE)</f>
        <v>34923</v>
      </c>
      <c r="AO91" s="218">
        <f>HLOOKUP($B91,data08,data0211!AO$900,FALSE)</f>
        <v>40485</v>
      </c>
      <c r="AP91" s="218">
        <f>HLOOKUP($B91,data08,data0211!AP$900,FALSE)</f>
        <v>40485</v>
      </c>
      <c r="AQ91" s="218">
        <f>HLOOKUP($B91,data08,data0211!AQ$900,FALSE)</f>
        <v>34804</v>
      </c>
      <c r="AR91" s="218">
        <f>HLOOKUP($B91,data08,data0211!AR$900,FALSE)</f>
        <v>311</v>
      </c>
      <c r="AS91" s="218">
        <f>HLOOKUP($B91,data08,data0211!AS$900,FALSE)</f>
        <v>296</v>
      </c>
      <c r="AT91" s="218">
        <f>HLOOKUP($B91,data08,data0211!AT$900,FALSE)</f>
        <v>15</v>
      </c>
      <c r="AU91" s="218">
        <f>HLOOKUP($B91,data08,data0211!AU$900,FALSE)</f>
        <v>175</v>
      </c>
      <c r="AV91" s="218">
        <f>HLOOKUP($B91,data08,data0211!AV$900,FALSE)</f>
        <v>0</v>
      </c>
      <c r="AW91" s="218">
        <f>HLOOKUP($B91,data08,data0211!AW$900,FALSE)</f>
        <v>136</v>
      </c>
      <c r="AX91" s="218">
        <f>HLOOKUP($B91,data08,data0211!AX$900,FALSE)</f>
        <v>0</v>
      </c>
      <c r="AY91" s="218">
        <f>HLOOKUP($B91,data08,data0211!AY$900,FALSE)</f>
        <v>8</v>
      </c>
      <c r="AZ91" s="218">
        <f>HLOOKUP($B91,data08,data0211!AZ$900,FALSE)</f>
        <v>2047</v>
      </c>
      <c r="BA91" s="218">
        <f>HLOOKUP($B91,data08,data0211!BA$900,FALSE)</f>
        <v>67</v>
      </c>
      <c r="BB91" s="218"/>
      <c r="BC91" s="218"/>
      <c r="BD91" s="218"/>
      <c r="BE91" s="218"/>
    </row>
    <row r="92" spans="1:57" s="214" customFormat="1" ht="15" customHeight="1" x14ac:dyDescent="0.2">
      <c r="A92" s="216" t="s">
        <v>659</v>
      </c>
      <c r="B92" s="71" t="s">
        <v>5</v>
      </c>
      <c r="C92" s="69">
        <v>2009</v>
      </c>
      <c r="D92" s="218">
        <f>HLOOKUP($B92,data09,data0211!D$900,FALSE)</f>
        <v>0</v>
      </c>
      <c r="E92" s="218">
        <f>HLOOKUP($B92,data09,data0211!E$900,FALSE)</f>
        <v>0</v>
      </c>
      <c r="F92" s="218">
        <f>HLOOKUP($B92,data09,data0211!F$900,FALSE)</f>
        <v>0</v>
      </c>
      <c r="G92" s="218">
        <f>HLOOKUP($B92,data09,data0211!G$900,FALSE)</f>
        <v>887746.88</v>
      </c>
      <c r="H92" s="218">
        <f>HLOOKUP($B92,data09,data0211!H$900,FALSE)</f>
        <v>0</v>
      </c>
      <c r="I92" s="218">
        <f>HLOOKUP($B92,data09,data0211!I$900,FALSE)</f>
        <v>0</v>
      </c>
      <c r="J92" s="218">
        <f>HLOOKUP($B92,data09,data0211!J$900,FALSE)</f>
        <v>3560</v>
      </c>
      <c r="K92" s="218">
        <f>HLOOKUP($B92,data09,data0211!K$900,FALSE)</f>
        <v>3104</v>
      </c>
      <c r="L92" s="218">
        <f>HLOOKUP($B92,data09,data0211!L$900,FALSE)</f>
        <v>456</v>
      </c>
      <c r="M92" s="218">
        <f>HLOOKUP($B92,data09,data0211!M$900,FALSE)</f>
        <v>0</v>
      </c>
      <c r="N92" s="218">
        <f>HLOOKUP($B92,data09,data0211!N$900,FALSE)</f>
        <v>621</v>
      </c>
      <c r="O92" s="218">
        <f>HLOOKUP($B92,data09,data0211!O$900,FALSE)</f>
        <v>89</v>
      </c>
      <c r="P92" s="218">
        <f>HLOOKUP($B92,data09,data0211!P$900,FALSE)</f>
        <v>60765743</v>
      </c>
      <c r="Q92" s="218">
        <f>HLOOKUP($B92,data09,data0211!Q$900,FALSE)</f>
        <v>29586436</v>
      </c>
      <c r="R92" s="218">
        <f>HLOOKUP($B92,data09,data0211!R$900,FALSE)</f>
        <v>30553949</v>
      </c>
      <c r="S92" s="218">
        <f>HLOOKUP($B92,data09,data0211!S$900,FALSE)</f>
        <v>0</v>
      </c>
      <c r="T92" s="218">
        <f>HLOOKUP($B92,data09,data0211!T$900,FALSE)</f>
        <v>554733</v>
      </c>
      <c r="U92" s="218">
        <f>HLOOKUP($B92,data09,data0211!U$900,FALSE)</f>
        <v>70625</v>
      </c>
      <c r="V92" s="218">
        <f>HLOOKUP($B92,data09,data0211!V$900,FALSE)</f>
        <v>56504</v>
      </c>
      <c r="W92" s="218">
        <f>HLOOKUP($B92,data09,data0211!W$900,FALSE)</f>
        <v>0</v>
      </c>
      <c r="X92" s="218">
        <f>HLOOKUP($B92,data09,data0211!X$900,FALSE)</f>
        <v>54592</v>
      </c>
      <c r="Y92" s="218">
        <f>HLOOKUP($B92,data09,data0211!Y$900,FALSE)</f>
        <v>0</v>
      </c>
      <c r="Z92" s="218">
        <f>HLOOKUP($B92,data09,data0211!Z$900,FALSE)</f>
        <v>1680</v>
      </c>
      <c r="AA92" s="218">
        <f>HLOOKUP($B92,data09,data0211!AA$900,FALSE)</f>
        <v>232</v>
      </c>
      <c r="AB92" s="218">
        <f>HLOOKUP($B92,data09,data0211!AB$900,FALSE)</f>
        <v>1851156.73</v>
      </c>
      <c r="AC92" s="218">
        <f>HLOOKUP($B92,data09,data0211!AC$900,FALSE)</f>
        <v>938784.32</v>
      </c>
      <c r="AD92" s="218">
        <f>HLOOKUP($B92,data09,data0211!AD$900,FALSE)</f>
        <v>879975.18</v>
      </c>
      <c r="AE92" s="218">
        <f>HLOOKUP($B92,data09,data0211!AE$900,FALSE)</f>
        <v>0</v>
      </c>
      <c r="AF92" s="218">
        <f>HLOOKUP($B92,data09,data0211!AF$900,FALSE)</f>
        <v>29409.32</v>
      </c>
      <c r="AG92" s="218">
        <f>HLOOKUP($B92,data09,data0211!AG$900,FALSE)</f>
        <v>2987.91</v>
      </c>
      <c r="AH92" s="218">
        <f>HLOOKUP($B92,data09,data0211!AH$900,FALSE)</f>
        <v>66</v>
      </c>
      <c r="AI92" s="218">
        <f>HLOOKUP($B92,data09,data0211!AI$900,FALSE)</f>
        <v>18</v>
      </c>
      <c r="AJ92" s="218">
        <f>HLOOKUP($B92,data09,data0211!AJ$900,FALSE)</f>
        <v>48</v>
      </c>
      <c r="AK92" s="218">
        <f>HLOOKUP($B92,data09,data0211!AK$900,FALSE)</f>
        <v>6700</v>
      </c>
      <c r="AL92" s="218">
        <f>HLOOKUP($B92,data09,data0211!AL$900,FALSE)</f>
        <v>5000</v>
      </c>
      <c r="AM92" s="218">
        <f>HLOOKUP($B92,data09,data0211!AM$900,FALSE)</f>
        <v>200</v>
      </c>
      <c r="AN92" s="218">
        <f>HLOOKUP($B92,data09,data0211!AN$900,FALSE)</f>
        <v>13097</v>
      </c>
      <c r="AO92" s="218">
        <f>HLOOKUP($B92,data09,data0211!AO$900,FALSE)</f>
        <v>11424</v>
      </c>
      <c r="AP92" s="218">
        <f>HLOOKUP($B92,data09,data0211!AP$900,FALSE)</f>
        <v>13097</v>
      </c>
      <c r="AQ92" s="218">
        <f>HLOOKUP($B92,data09,data0211!AQ$900,FALSE)</f>
        <v>10677</v>
      </c>
      <c r="AR92" s="218">
        <f>HLOOKUP($B92,data09,data0211!AR$900,FALSE)</f>
        <v>177</v>
      </c>
      <c r="AS92" s="218">
        <f>HLOOKUP($B92,data09,data0211!AS$900,FALSE)</f>
        <v>167</v>
      </c>
      <c r="AT92" s="218">
        <f>HLOOKUP($B92,data09,data0211!AT$900,FALSE)</f>
        <v>10</v>
      </c>
      <c r="AU92" s="218">
        <f>HLOOKUP($B92,data09,data0211!AU$900,FALSE)</f>
        <v>106</v>
      </c>
      <c r="AV92" s="218">
        <f>HLOOKUP($B92,data09,data0211!AV$900,FALSE)</f>
        <v>9</v>
      </c>
      <c r="AW92" s="218">
        <f>HLOOKUP($B92,data09,data0211!AW$900,FALSE)</f>
        <v>62</v>
      </c>
      <c r="AX92" s="218">
        <f>HLOOKUP($B92,data09,data0211!AX$900,FALSE)</f>
        <v>0</v>
      </c>
      <c r="AY92" s="218">
        <f>HLOOKUP($B92,data09,data0211!AY$900,FALSE)</f>
        <v>8</v>
      </c>
      <c r="AZ92" s="218">
        <f>HLOOKUP($B92,data09,data0211!AZ$900,FALSE)</f>
        <v>769</v>
      </c>
      <c r="BA92" s="218">
        <f>HLOOKUP($B92,data09,data0211!BA$900,FALSE)</f>
        <v>71</v>
      </c>
      <c r="BB92" s="218"/>
      <c r="BC92" s="218"/>
      <c r="BD92" s="218"/>
      <c r="BE92" s="218"/>
    </row>
    <row r="93" spans="1:57" ht="15" customHeight="1" x14ac:dyDescent="0.2">
      <c r="A93" s="216" t="s">
        <v>659</v>
      </c>
      <c r="B93" s="71" t="s">
        <v>156</v>
      </c>
      <c r="C93" s="69">
        <v>2009</v>
      </c>
      <c r="D93" s="218">
        <f>HLOOKUP($B93,data09,data0211!D$900,FALSE)</f>
        <v>83743116.959999993</v>
      </c>
      <c r="E93" s="218">
        <f>HLOOKUP($B93,data09,data0211!E$900,FALSE)</f>
        <v>-32627360.039999999</v>
      </c>
      <c r="F93" s="218">
        <f>HLOOKUP($B93,data09,data0211!F$900,FALSE)</f>
        <v>0</v>
      </c>
      <c r="G93" s="218">
        <f>HLOOKUP($B93,data09,data0211!G$900,FALSE)</f>
        <v>4304187.01</v>
      </c>
      <c r="H93" s="218">
        <f>HLOOKUP($B93,data09,data0211!H$900,FALSE)</f>
        <v>4639201.5999999996</v>
      </c>
      <c r="I93" s="218">
        <f>HLOOKUP($B93,data09,data0211!I$900,FALSE)</f>
        <v>442170.02</v>
      </c>
      <c r="J93" s="218">
        <f>HLOOKUP($B93,data09,data0211!J$900,FALSE)</f>
        <v>15607</v>
      </c>
      <c r="K93" s="218">
        <f>HLOOKUP($B93,data09,data0211!K$900,FALSE)</f>
        <v>14248</v>
      </c>
      <c r="L93" s="218">
        <f>HLOOKUP($B93,data09,data0211!L$900,FALSE)</f>
        <v>1359</v>
      </c>
      <c r="M93" s="218">
        <f>HLOOKUP($B93,data09,data0211!M$900,FALSE)</f>
        <v>0</v>
      </c>
      <c r="N93" s="218">
        <f>HLOOKUP($B93,data09,data0211!N$900,FALSE)</f>
        <v>3088</v>
      </c>
      <c r="O93" s="218">
        <f>HLOOKUP($B93,data09,data0211!O$900,FALSE)</f>
        <v>961</v>
      </c>
      <c r="P93" s="218">
        <f>HLOOKUP($B93,data09,data0211!P$900,FALSE)</f>
        <v>276124114</v>
      </c>
      <c r="Q93" s="218">
        <f>HLOOKUP($B93,data09,data0211!Q$900,FALSE)</f>
        <v>111596385</v>
      </c>
      <c r="R93" s="218">
        <f>HLOOKUP($B93,data09,data0211!R$900,FALSE)</f>
        <v>161678666</v>
      </c>
      <c r="S93" s="218">
        <f>HLOOKUP($B93,data09,data0211!S$900,FALSE)</f>
        <v>0</v>
      </c>
      <c r="T93" s="218">
        <f>HLOOKUP($B93,data09,data0211!T$900,FALSE)</f>
        <v>2164346</v>
      </c>
      <c r="U93" s="218">
        <f>HLOOKUP($B93,data09,data0211!U$900,FALSE)</f>
        <v>684717</v>
      </c>
      <c r="V93" s="218">
        <f>HLOOKUP($B93,data09,data0211!V$900,FALSE)</f>
        <v>376220</v>
      </c>
      <c r="W93" s="218">
        <f>HLOOKUP($B93,data09,data0211!W$900,FALSE)</f>
        <v>0</v>
      </c>
      <c r="X93" s="218">
        <f>HLOOKUP($B93,data09,data0211!X$900,FALSE)</f>
        <v>366305</v>
      </c>
      <c r="Y93" s="218">
        <f>HLOOKUP($B93,data09,data0211!Y$900,FALSE)</f>
        <v>0</v>
      </c>
      <c r="Z93" s="218">
        <f>HLOOKUP($B93,data09,data0211!Z$900,FALSE)</f>
        <v>7658</v>
      </c>
      <c r="AA93" s="218">
        <f>HLOOKUP($B93,data09,data0211!AA$900,FALSE)</f>
        <v>2257</v>
      </c>
      <c r="AB93" s="218">
        <f>HLOOKUP($B93,data09,data0211!AB$900,FALSE)</f>
        <v>8500381.1799999997</v>
      </c>
      <c r="AC93" s="218">
        <f>HLOOKUP($B93,data09,data0211!AC$900,FALSE)</f>
        <v>4526264.67</v>
      </c>
      <c r="AD93" s="218">
        <f>HLOOKUP($B93,data09,data0211!AD$900,FALSE)</f>
        <v>3829947.56</v>
      </c>
      <c r="AE93" s="218">
        <f>HLOOKUP($B93,data09,data0211!AE$900,FALSE)</f>
        <v>0</v>
      </c>
      <c r="AF93" s="218">
        <f>HLOOKUP($B93,data09,data0211!AF$900,FALSE)</f>
        <v>116241.37</v>
      </c>
      <c r="AG93" s="218">
        <f>HLOOKUP($B93,data09,data0211!AG$900,FALSE)</f>
        <v>27927.58</v>
      </c>
      <c r="AH93" s="218">
        <f>HLOOKUP($B93,data09,data0211!AH$900,FALSE)</f>
        <v>168</v>
      </c>
      <c r="AI93" s="218">
        <f>HLOOKUP($B93,data09,data0211!AI$900,FALSE)</f>
        <v>35</v>
      </c>
      <c r="AJ93" s="218">
        <f>HLOOKUP($B93,data09,data0211!AJ$900,FALSE)</f>
        <v>133</v>
      </c>
      <c r="AK93" s="218">
        <f>HLOOKUP($B93,data09,data0211!AK$900,FALSE)</f>
        <v>27698</v>
      </c>
      <c r="AL93" s="218">
        <f>HLOOKUP($B93,data09,data0211!AL$900,FALSE)</f>
        <v>27698</v>
      </c>
      <c r="AM93" s="218">
        <f>HLOOKUP($B93,data09,data0211!AM$900,FALSE)</f>
        <v>0</v>
      </c>
      <c r="AN93" s="218">
        <f>HLOOKUP($B93,data09,data0211!AN$900,FALSE)</f>
        <v>48100</v>
      </c>
      <c r="AO93" s="218">
        <f>HLOOKUP($B93,data09,data0211!AO$900,FALSE)</f>
        <v>56000</v>
      </c>
      <c r="AP93" s="218">
        <f>HLOOKUP($B93,data09,data0211!AP$900,FALSE)</f>
        <v>56000</v>
      </c>
      <c r="AQ93" s="218">
        <f>HLOOKUP($B93,data09,data0211!AQ$900,FALSE)</f>
        <v>45200</v>
      </c>
      <c r="AR93" s="218">
        <f>HLOOKUP($B93,data09,data0211!AR$900,FALSE)</f>
        <v>522</v>
      </c>
      <c r="AS93" s="218">
        <f>HLOOKUP($B93,data09,data0211!AS$900,FALSE)</f>
        <v>479</v>
      </c>
      <c r="AT93" s="218">
        <f>HLOOKUP($B93,data09,data0211!AT$900,FALSE)</f>
        <v>43</v>
      </c>
      <c r="AU93" s="218">
        <f>HLOOKUP($B93,data09,data0211!AU$900,FALSE)</f>
        <v>315</v>
      </c>
      <c r="AV93" s="218">
        <f>HLOOKUP($B93,data09,data0211!AV$900,FALSE)</f>
        <v>88</v>
      </c>
      <c r="AW93" s="218">
        <f>HLOOKUP($B93,data09,data0211!AW$900,FALSE)</f>
        <v>119</v>
      </c>
      <c r="AX93" s="218">
        <f>HLOOKUP($B93,data09,data0211!AX$900,FALSE)</f>
        <v>2</v>
      </c>
      <c r="AY93" s="218">
        <f>HLOOKUP($B93,data09,data0211!AY$900,FALSE)</f>
        <v>8</v>
      </c>
      <c r="AZ93" s="218">
        <f>HLOOKUP($B93,data09,data0211!AZ$900,FALSE)</f>
        <v>2338</v>
      </c>
      <c r="BA93" s="218">
        <f>HLOOKUP($B93,data09,data0211!BA$900,FALSE)</f>
        <v>73</v>
      </c>
      <c r="BB93" s="218"/>
      <c r="BC93" s="218"/>
      <c r="BD93" s="218"/>
      <c r="BE93" s="218"/>
    </row>
    <row r="94" spans="1:57" ht="15" customHeight="1" x14ac:dyDescent="0.2">
      <c r="A94" s="216" t="s">
        <v>659</v>
      </c>
      <c r="B94" s="71" t="s">
        <v>204</v>
      </c>
      <c r="C94" s="69">
        <v>2009</v>
      </c>
      <c r="D94" s="218">
        <f>HLOOKUP($B94,data09,data0211!D$900,FALSE)</f>
        <v>14367512.009999998</v>
      </c>
      <c r="E94" s="218">
        <f>HLOOKUP($B94,data09,data0211!E$900,FALSE)</f>
        <v>-1683379.55</v>
      </c>
      <c r="F94" s="218">
        <f>HLOOKUP($B94,data09,data0211!F$900,FALSE)</f>
        <v>0</v>
      </c>
      <c r="G94" s="218">
        <f>HLOOKUP($B94,data09,data0211!G$900,FALSE)</f>
        <v>2906930</v>
      </c>
      <c r="H94" s="218">
        <f>HLOOKUP($B94,data09,data0211!H$900,FALSE)</f>
        <v>3387196.17</v>
      </c>
      <c r="I94" s="218">
        <f>HLOOKUP($B94,data09,data0211!I$900,FALSE)</f>
        <v>40757.25</v>
      </c>
      <c r="J94" s="218">
        <f>HLOOKUP($B94,data09,data0211!J$900,FALSE)</f>
        <v>9124</v>
      </c>
      <c r="K94" s="218">
        <f>HLOOKUP($B94,data09,data0211!K$900,FALSE)</f>
        <v>8170</v>
      </c>
      <c r="L94" s="218">
        <f>HLOOKUP($B94,data09,data0211!L$900,FALSE)</f>
        <v>954</v>
      </c>
      <c r="M94" s="218">
        <f>HLOOKUP($B94,data09,data0211!M$900,FALSE)</f>
        <v>0</v>
      </c>
      <c r="N94" s="218">
        <f>HLOOKUP($B94,data09,data0211!N$900,FALSE)</f>
        <v>2034</v>
      </c>
      <c r="O94" s="218">
        <f>HLOOKUP($B94,data09,data0211!O$900,FALSE)</f>
        <v>38</v>
      </c>
      <c r="P94" s="218">
        <f>HLOOKUP($B94,data09,data0211!P$900,FALSE)</f>
        <v>190210936</v>
      </c>
      <c r="Q94" s="218">
        <f>HLOOKUP($B94,data09,data0211!Q$900,FALSE)</f>
        <v>63037704</v>
      </c>
      <c r="R94" s="218">
        <f>HLOOKUP($B94,data09,data0211!R$900,FALSE)</f>
        <v>125337076</v>
      </c>
      <c r="S94" s="218">
        <f>HLOOKUP($B94,data09,data0211!S$900,FALSE)</f>
        <v>0</v>
      </c>
      <c r="T94" s="218">
        <f>HLOOKUP($B94,data09,data0211!T$900,FALSE)</f>
        <v>1824488</v>
      </c>
      <c r="U94" s="218">
        <f>HLOOKUP($B94,data09,data0211!U$900,FALSE)</f>
        <v>11668</v>
      </c>
      <c r="V94" s="218">
        <f>HLOOKUP($B94,data09,data0211!V$900,FALSE)</f>
        <v>363702</v>
      </c>
      <c r="W94" s="218">
        <f>HLOOKUP($B94,data09,data0211!W$900,FALSE)</f>
        <v>0</v>
      </c>
      <c r="X94" s="218">
        <f>HLOOKUP($B94,data09,data0211!X$900,FALSE)</f>
        <v>358674</v>
      </c>
      <c r="Y94" s="218">
        <f>HLOOKUP($B94,data09,data0211!Y$900,FALSE)</f>
        <v>0</v>
      </c>
      <c r="Z94" s="218">
        <f>HLOOKUP($B94,data09,data0211!Z$900,FALSE)</f>
        <v>4990</v>
      </c>
      <c r="AA94" s="218">
        <f>HLOOKUP($B94,data09,data0211!AA$900,FALSE)</f>
        <v>38</v>
      </c>
      <c r="AB94" s="218">
        <f>HLOOKUP($B94,data09,data0211!AB$900,FALSE)</f>
        <v>4999903.4400000004</v>
      </c>
      <c r="AC94" s="218">
        <f>HLOOKUP($B94,data09,data0211!AC$900,FALSE)</f>
        <v>2843518.07</v>
      </c>
      <c r="AD94" s="218">
        <f>HLOOKUP($B94,data09,data0211!AD$900,FALSE)</f>
        <v>2089488.42</v>
      </c>
      <c r="AE94" s="218">
        <f>HLOOKUP($B94,data09,data0211!AE$900,FALSE)</f>
        <v>0</v>
      </c>
      <c r="AF94" s="218">
        <f>HLOOKUP($B94,data09,data0211!AF$900,FALSE)</f>
        <v>65754.25</v>
      </c>
      <c r="AG94" s="218">
        <f>HLOOKUP($B94,data09,data0211!AG$900,FALSE)</f>
        <v>1142.7</v>
      </c>
      <c r="AH94" s="218">
        <f>HLOOKUP($B94,data09,data0211!AH$900,FALSE)</f>
        <v>122</v>
      </c>
      <c r="AI94" s="218">
        <f>HLOOKUP($B94,data09,data0211!AI$900,FALSE)</f>
        <v>20</v>
      </c>
      <c r="AJ94" s="218">
        <f>HLOOKUP($B94,data09,data0211!AJ$900,FALSE)</f>
        <v>102</v>
      </c>
      <c r="AK94" s="218">
        <f>HLOOKUP($B94,data09,data0211!AK$900,FALSE)</f>
        <v>18003</v>
      </c>
      <c r="AL94" s="218">
        <f>HLOOKUP($B94,data09,data0211!AL$900,FALSE)</f>
        <v>18003</v>
      </c>
      <c r="AM94" s="218">
        <f>HLOOKUP($B94,data09,data0211!AM$900,FALSE)</f>
        <v>0</v>
      </c>
      <c r="AN94" s="218">
        <f>HLOOKUP($B94,data09,data0211!AN$900,FALSE)</f>
        <v>36100</v>
      </c>
      <c r="AO94" s="218">
        <f>HLOOKUP($B94,data09,data0211!AO$900,FALSE)</f>
        <v>39700</v>
      </c>
      <c r="AP94" s="218">
        <f>HLOOKUP($B94,data09,data0211!AP$900,FALSE)</f>
        <v>39700</v>
      </c>
      <c r="AQ94" s="218">
        <f>HLOOKUP($B94,data09,data0211!AQ$900,FALSE)</f>
        <v>32400</v>
      </c>
      <c r="AR94" s="218">
        <f>HLOOKUP($B94,data09,data0211!AR$900,FALSE)</f>
        <v>313</v>
      </c>
      <c r="AS94" s="218">
        <f>HLOOKUP($B94,data09,data0211!AS$900,FALSE)</f>
        <v>297</v>
      </c>
      <c r="AT94" s="218">
        <f>HLOOKUP($B94,data09,data0211!AT$900,FALSE)</f>
        <v>16</v>
      </c>
      <c r="AU94" s="218">
        <f>HLOOKUP($B94,data09,data0211!AU$900,FALSE)</f>
        <v>176</v>
      </c>
      <c r="AV94" s="218">
        <f>HLOOKUP($B94,data09,data0211!AV$900,FALSE)</f>
        <v>0</v>
      </c>
      <c r="AW94" s="218">
        <f>HLOOKUP($B94,data09,data0211!AW$900,FALSE)</f>
        <v>137</v>
      </c>
      <c r="AX94" s="218">
        <f>HLOOKUP($B94,data09,data0211!AX$900,FALSE)</f>
        <v>0</v>
      </c>
      <c r="AY94" s="218">
        <f>HLOOKUP($B94,data09,data0211!AY$900,FALSE)</f>
        <v>7</v>
      </c>
      <c r="AZ94" s="218">
        <f>HLOOKUP($B94,data09,data0211!AZ$900,FALSE)</f>
        <v>2047</v>
      </c>
      <c r="BA94" s="218">
        <f>HLOOKUP($B94,data09,data0211!BA$900,FALSE)</f>
        <v>67</v>
      </c>
      <c r="BB94" s="218"/>
      <c r="BC94" s="218"/>
      <c r="BD94" s="218"/>
      <c r="BE94" s="218"/>
    </row>
    <row r="95" spans="1:57" ht="15" customHeight="1" x14ac:dyDescent="0.2">
      <c r="A95" s="216" t="s">
        <v>659</v>
      </c>
      <c r="B95" s="71" t="s">
        <v>5</v>
      </c>
      <c r="C95" s="69">
        <v>2010</v>
      </c>
      <c r="D95" s="218">
        <f>HLOOKUP($B95,data10,data0211!D$900,FALSE)</f>
        <v>0</v>
      </c>
      <c r="E95" s="218">
        <f>HLOOKUP($B95,data10,data0211!E$900,FALSE)</f>
        <v>0</v>
      </c>
      <c r="F95" s="218">
        <f>HLOOKUP($B95,data10,data0211!F$900,FALSE)</f>
        <v>0</v>
      </c>
      <c r="G95" s="218">
        <f>HLOOKUP($B95,data10,data0211!G$900,FALSE)</f>
        <v>887746.88</v>
      </c>
      <c r="H95" s="218">
        <f>HLOOKUP($B95,data10,data0211!H$900,FALSE)</f>
        <v>0</v>
      </c>
      <c r="I95" s="218">
        <f>HLOOKUP($B95,data10,data0211!I$900,FALSE)</f>
        <v>0</v>
      </c>
      <c r="J95" s="218">
        <f>HLOOKUP($B95,data10,data0211!J$900,FALSE)</f>
        <v>3561</v>
      </c>
      <c r="K95" s="218">
        <f>HLOOKUP($B95,data10,data0211!K$900,FALSE)</f>
        <v>3100</v>
      </c>
      <c r="L95" s="218">
        <f>HLOOKUP($B95,data10,data0211!L$900,FALSE)</f>
        <v>461</v>
      </c>
      <c r="M95" s="218">
        <f>HLOOKUP($B95,data10,data0211!M$900,FALSE)</f>
        <v>0</v>
      </c>
      <c r="N95" s="218">
        <f>HLOOKUP($B95,data10,data0211!N$900,FALSE)</f>
        <v>0</v>
      </c>
      <c r="O95" s="218">
        <f>HLOOKUP($B95,data10,data0211!O$900,FALSE)</f>
        <v>0</v>
      </c>
      <c r="P95" s="218">
        <f>HLOOKUP($B95,data10,data0211!P$900,FALSE)</f>
        <v>58515114</v>
      </c>
      <c r="Q95" s="218">
        <f>HLOOKUP($B95,data10,data0211!Q$900,FALSE)</f>
        <v>28625240</v>
      </c>
      <c r="R95" s="218">
        <f>HLOOKUP($B95,data10,data0211!R$900,FALSE)</f>
        <v>29889874</v>
      </c>
      <c r="S95" s="218">
        <f>HLOOKUP($B95,data10,data0211!S$900,FALSE)</f>
        <v>0</v>
      </c>
      <c r="T95" s="218">
        <f>HLOOKUP($B95,data10,data0211!T$900,FALSE)</f>
        <v>0</v>
      </c>
      <c r="U95" s="218">
        <f>HLOOKUP($B95,data10,data0211!U$900,FALSE)</f>
        <v>0</v>
      </c>
      <c r="V95" s="218">
        <f>HLOOKUP($B95,data10,data0211!V$900,FALSE)</f>
        <v>58146</v>
      </c>
      <c r="W95" s="218">
        <f>HLOOKUP($B95,data10,data0211!W$900,FALSE)</f>
        <v>0</v>
      </c>
      <c r="X95" s="218">
        <f>HLOOKUP($B95,data10,data0211!X$900,FALSE)</f>
        <v>58146</v>
      </c>
      <c r="Y95" s="218">
        <f>HLOOKUP($B95,data10,data0211!Y$900,FALSE)</f>
        <v>0</v>
      </c>
      <c r="Z95" s="218">
        <f>HLOOKUP($B95,data10,data0211!Z$900,FALSE)</f>
        <v>0</v>
      </c>
      <c r="AA95" s="218">
        <f>HLOOKUP($B95,data10,data0211!AA$900,FALSE)</f>
        <v>0</v>
      </c>
      <c r="AB95" s="218">
        <f>HLOOKUP($B95,data10,data0211!AB$900,FALSE)</f>
        <v>1870691.94</v>
      </c>
      <c r="AC95" s="218">
        <f>HLOOKUP($B95,data10,data0211!AC$900,FALSE)</f>
        <v>1084999.5</v>
      </c>
      <c r="AD95" s="218">
        <f>HLOOKUP($B95,data10,data0211!AD$900,FALSE)</f>
        <v>785692.44</v>
      </c>
      <c r="AE95" s="218">
        <f>HLOOKUP($B95,data10,data0211!AE$900,FALSE)</f>
        <v>0</v>
      </c>
      <c r="AF95" s="218">
        <f>HLOOKUP($B95,data10,data0211!AF$900,FALSE)</f>
        <v>0</v>
      </c>
      <c r="AG95" s="218">
        <f>HLOOKUP($B95,data10,data0211!AG$900,FALSE)</f>
        <v>0</v>
      </c>
      <c r="AH95" s="218">
        <f>HLOOKUP($B95,data10,data0211!AH$900,FALSE)</f>
        <v>0</v>
      </c>
      <c r="AI95" s="218">
        <f>HLOOKUP($B95,data10,data0211!AI$900,FALSE)</f>
        <v>0</v>
      </c>
      <c r="AJ95" s="218">
        <f>HLOOKUP($B95,data10,data0211!AJ$900,FALSE)</f>
        <v>0</v>
      </c>
      <c r="AK95" s="218">
        <f>HLOOKUP($B95,data10,data0211!AK$900,FALSE)</f>
        <v>6700</v>
      </c>
      <c r="AL95" s="218">
        <f>HLOOKUP($B95,data10,data0211!AL$900,FALSE)</f>
        <v>5000</v>
      </c>
      <c r="AM95" s="218">
        <f>HLOOKUP($B95,data10,data0211!AM$900,FALSE)</f>
        <v>200</v>
      </c>
      <c r="AN95" s="218">
        <f>HLOOKUP($B95,data10,data0211!AN$900,FALSE)</f>
        <v>12100</v>
      </c>
      <c r="AO95" s="218">
        <f>HLOOKUP($B95,data10,data0211!AO$900,FALSE)</f>
        <v>11400</v>
      </c>
      <c r="AP95" s="218">
        <f>HLOOKUP($B95,data10,data0211!AP$900,FALSE)</f>
        <v>12100</v>
      </c>
      <c r="AQ95" s="218">
        <f>HLOOKUP($B95,data10,data0211!AQ$900,FALSE)</f>
        <v>10500</v>
      </c>
      <c r="AR95" s="218">
        <f>HLOOKUP($B95,data10,data0211!AR$900,FALSE)</f>
        <v>177</v>
      </c>
      <c r="AS95" s="218">
        <f>HLOOKUP($B95,data10,data0211!AS$900,FALSE)</f>
        <v>167</v>
      </c>
      <c r="AT95" s="218">
        <f>HLOOKUP($B95,data10,data0211!AT$900,FALSE)</f>
        <v>10</v>
      </c>
      <c r="AU95" s="218">
        <f>HLOOKUP($B95,data10,data0211!AU$900,FALSE)</f>
        <v>106</v>
      </c>
      <c r="AV95" s="218">
        <f>HLOOKUP($B95,data10,data0211!AV$900,FALSE)</f>
        <v>9</v>
      </c>
      <c r="AW95" s="218">
        <f>HLOOKUP($B95,data10,data0211!AW$900,FALSE)</f>
        <v>62</v>
      </c>
      <c r="AX95" s="218">
        <f>HLOOKUP($B95,data10,data0211!AX$900,FALSE)</f>
        <v>0</v>
      </c>
      <c r="AY95" s="218">
        <f>HLOOKUP($B95,data10,data0211!AY$900,FALSE)</f>
        <v>8</v>
      </c>
      <c r="AZ95" s="218">
        <f>HLOOKUP($B95,data10,data0211!AZ$900,FALSE)</f>
        <v>775</v>
      </c>
      <c r="BA95" s="218">
        <f>HLOOKUP($B95,data10,data0211!BA$900,FALSE)</f>
        <v>87</v>
      </c>
      <c r="BB95" s="218"/>
      <c r="BC95" s="218"/>
      <c r="BD95" s="218"/>
      <c r="BE95" s="218"/>
    </row>
    <row r="96" spans="1:57" ht="15" customHeight="1" x14ac:dyDescent="0.2">
      <c r="A96" s="216" t="s">
        <v>659</v>
      </c>
      <c r="B96" s="71" t="s">
        <v>156</v>
      </c>
      <c r="C96" s="69">
        <v>2010</v>
      </c>
      <c r="D96" s="218">
        <f>HLOOKUP($B96,data10,data0211!D$900,FALSE)</f>
        <v>88195559.290000007</v>
      </c>
      <c r="E96" s="218">
        <f>HLOOKUP($B96,data10,data0211!E$900,FALSE)</f>
        <v>-35827733.710000001</v>
      </c>
      <c r="F96" s="218">
        <f>HLOOKUP($B96,data10,data0211!F$900,FALSE)</f>
        <v>0</v>
      </c>
      <c r="G96" s="218">
        <f>HLOOKUP($B96,data10,data0211!G$900,FALSE)</f>
        <v>4304187.01</v>
      </c>
      <c r="H96" s="218">
        <f>HLOOKUP($B96,data10,data0211!H$900,FALSE)</f>
        <v>5280016.55</v>
      </c>
      <c r="I96" s="218">
        <f>HLOOKUP($B96,data10,data0211!I$900,FALSE)</f>
        <v>271557.21999999997</v>
      </c>
      <c r="J96" s="218">
        <f>HLOOKUP($B96,data10,data0211!J$900,FALSE)</f>
        <v>15635</v>
      </c>
      <c r="K96" s="218">
        <f>HLOOKUP($B96,data10,data0211!K$900,FALSE)</f>
        <v>14278</v>
      </c>
      <c r="L96" s="218">
        <f>HLOOKUP($B96,data10,data0211!L$900,FALSE)</f>
        <v>1357</v>
      </c>
      <c r="M96" s="218">
        <f>HLOOKUP($B96,data10,data0211!M$900,FALSE)</f>
        <v>0</v>
      </c>
      <c r="N96" s="218">
        <f>HLOOKUP($B96,data10,data0211!N$900,FALSE)</f>
        <v>0</v>
      </c>
      <c r="O96" s="218">
        <f>HLOOKUP($B96,data10,data0211!O$900,FALSE)</f>
        <v>0</v>
      </c>
      <c r="P96" s="218">
        <f>HLOOKUP($B96,data10,data0211!P$900,FALSE)</f>
        <v>278661632</v>
      </c>
      <c r="Q96" s="218">
        <f>HLOOKUP($B96,data10,data0211!Q$900,FALSE)</f>
        <v>114051203</v>
      </c>
      <c r="R96" s="218">
        <f>HLOOKUP($B96,data10,data0211!R$900,FALSE)</f>
        <v>164610429</v>
      </c>
      <c r="S96" s="218">
        <f>HLOOKUP($B96,data10,data0211!S$900,FALSE)</f>
        <v>0</v>
      </c>
      <c r="T96" s="218">
        <f>HLOOKUP($B96,data10,data0211!T$900,FALSE)</f>
        <v>0</v>
      </c>
      <c r="U96" s="218">
        <f>HLOOKUP($B96,data10,data0211!U$900,FALSE)</f>
        <v>0</v>
      </c>
      <c r="V96" s="218">
        <f>HLOOKUP($B96,data10,data0211!V$900,FALSE)</f>
        <v>368891</v>
      </c>
      <c r="W96" s="218">
        <f>HLOOKUP($B96,data10,data0211!W$900,FALSE)</f>
        <v>0</v>
      </c>
      <c r="X96" s="218">
        <f>HLOOKUP($B96,data10,data0211!X$900,FALSE)</f>
        <v>368891</v>
      </c>
      <c r="Y96" s="218">
        <f>HLOOKUP($B96,data10,data0211!Y$900,FALSE)</f>
        <v>0</v>
      </c>
      <c r="Z96" s="218">
        <f>HLOOKUP($B96,data10,data0211!Z$900,FALSE)</f>
        <v>0</v>
      </c>
      <c r="AA96" s="218">
        <f>HLOOKUP($B96,data10,data0211!AA$900,FALSE)</f>
        <v>0</v>
      </c>
      <c r="AB96" s="218">
        <f>HLOOKUP($B96,data10,data0211!AB$900,FALSE)</f>
        <v>8543665.8100000005</v>
      </c>
      <c r="AC96" s="218">
        <f>HLOOKUP($B96,data10,data0211!AC$900,FALSE)</f>
        <v>4750819.37</v>
      </c>
      <c r="AD96" s="218">
        <f>HLOOKUP($B96,data10,data0211!AD$900,FALSE)</f>
        <v>3792846.44</v>
      </c>
      <c r="AE96" s="218">
        <f>HLOOKUP($B96,data10,data0211!AE$900,FALSE)</f>
        <v>0</v>
      </c>
      <c r="AF96" s="218">
        <f>HLOOKUP($B96,data10,data0211!AF$900,FALSE)</f>
        <v>0</v>
      </c>
      <c r="AG96" s="218">
        <f>HLOOKUP($B96,data10,data0211!AG$900,FALSE)</f>
        <v>0</v>
      </c>
      <c r="AH96" s="218">
        <f>HLOOKUP($B96,data10,data0211!AH$900,FALSE)</f>
        <v>0</v>
      </c>
      <c r="AI96" s="218">
        <f>HLOOKUP($B96,data10,data0211!AI$900,FALSE)</f>
        <v>0</v>
      </c>
      <c r="AJ96" s="218">
        <f>HLOOKUP($B96,data10,data0211!AJ$900,FALSE)</f>
        <v>0</v>
      </c>
      <c r="AK96" s="218">
        <f>HLOOKUP($B96,data10,data0211!AK$900,FALSE)</f>
        <v>27698</v>
      </c>
      <c r="AL96" s="218">
        <f>HLOOKUP($B96,data10,data0211!AL$900,FALSE)</f>
        <v>27698</v>
      </c>
      <c r="AM96" s="218">
        <f>HLOOKUP($B96,data10,data0211!AM$900,FALSE)</f>
        <v>0</v>
      </c>
      <c r="AN96" s="218">
        <f>HLOOKUP($B96,data10,data0211!AN$900,FALSE)</f>
        <v>46300</v>
      </c>
      <c r="AO96" s="218">
        <f>HLOOKUP($B96,data10,data0211!AO$900,FALSE)</f>
        <v>56200</v>
      </c>
      <c r="AP96" s="218">
        <f>HLOOKUP($B96,data10,data0211!AP$900,FALSE)</f>
        <v>56200</v>
      </c>
      <c r="AQ96" s="218">
        <f>HLOOKUP($B96,data10,data0211!AQ$900,FALSE)</f>
        <v>42300</v>
      </c>
      <c r="AR96" s="218">
        <f>HLOOKUP($B96,data10,data0211!AR$900,FALSE)</f>
        <v>527</v>
      </c>
      <c r="AS96" s="218">
        <f>HLOOKUP($B96,data10,data0211!AS$900,FALSE)</f>
        <v>482</v>
      </c>
      <c r="AT96" s="218">
        <f>HLOOKUP($B96,data10,data0211!AT$900,FALSE)</f>
        <v>45</v>
      </c>
      <c r="AU96" s="218">
        <f>HLOOKUP($B96,data10,data0211!AU$900,FALSE)</f>
        <v>317</v>
      </c>
      <c r="AV96" s="218">
        <f>HLOOKUP($B96,data10,data0211!AV$900,FALSE)</f>
        <v>89</v>
      </c>
      <c r="AW96" s="218">
        <f>HLOOKUP($B96,data10,data0211!AW$900,FALSE)</f>
        <v>121</v>
      </c>
      <c r="AX96" s="218">
        <f>HLOOKUP($B96,data10,data0211!AX$900,FALSE)</f>
        <v>0</v>
      </c>
      <c r="AY96" s="218">
        <f>HLOOKUP($B96,data10,data0211!AY$900,FALSE)</f>
        <v>0</v>
      </c>
      <c r="AZ96" s="218">
        <f>HLOOKUP($B96,data10,data0211!AZ$900,FALSE)</f>
        <v>2354</v>
      </c>
      <c r="BA96" s="218">
        <f>HLOOKUP($B96,data10,data0211!BA$900,FALSE)</f>
        <v>75</v>
      </c>
      <c r="BB96" s="218"/>
      <c r="BC96" s="218"/>
      <c r="BD96" s="218"/>
      <c r="BE96" s="218"/>
    </row>
    <row r="97" spans="1:57" ht="15" customHeight="1" x14ac:dyDescent="0.2">
      <c r="A97" s="216" t="s">
        <v>659</v>
      </c>
      <c r="B97" s="71" t="s">
        <v>204</v>
      </c>
      <c r="C97" s="69">
        <v>2010</v>
      </c>
      <c r="D97" s="218">
        <f>HLOOKUP($B97,data10,data0211!D$900,FALSE)</f>
        <v>15330794.24</v>
      </c>
      <c r="E97" s="218">
        <f>HLOOKUP($B97,data10,data0211!E$900,FALSE)</f>
        <v>-2174230.7200000002</v>
      </c>
      <c r="F97" s="218">
        <f>HLOOKUP($B97,data10,data0211!F$900,FALSE)</f>
        <v>0</v>
      </c>
      <c r="G97" s="218">
        <f>HLOOKUP($B97,data10,data0211!G$900,FALSE)</f>
        <v>2906930</v>
      </c>
      <c r="H97" s="218">
        <f>HLOOKUP($B97,data10,data0211!H$900,FALSE)</f>
        <v>3482766.62</v>
      </c>
      <c r="I97" s="218">
        <f>HLOOKUP($B97,data10,data0211!I$900,FALSE)</f>
        <v>27046.639999999999</v>
      </c>
      <c r="J97" s="218">
        <f>HLOOKUP($B97,data10,data0211!J$900,FALSE)</f>
        <v>9169</v>
      </c>
      <c r="K97" s="218">
        <f>HLOOKUP($B97,data10,data0211!K$900,FALSE)</f>
        <v>8151</v>
      </c>
      <c r="L97" s="218">
        <f>HLOOKUP($B97,data10,data0211!L$900,FALSE)</f>
        <v>1018</v>
      </c>
      <c r="M97" s="218">
        <f>HLOOKUP($B97,data10,data0211!M$900,FALSE)</f>
        <v>0</v>
      </c>
      <c r="N97" s="218">
        <f>HLOOKUP($B97,data10,data0211!N$900,FALSE)</f>
        <v>0</v>
      </c>
      <c r="O97" s="218">
        <f>HLOOKUP($B97,data10,data0211!O$900,FALSE)</f>
        <v>0</v>
      </c>
      <c r="P97" s="218">
        <f>HLOOKUP($B97,data10,data0211!P$900,FALSE)</f>
        <v>189138998</v>
      </c>
      <c r="Q97" s="218">
        <f>HLOOKUP($B97,data10,data0211!Q$900,FALSE)</f>
        <v>64264350</v>
      </c>
      <c r="R97" s="218">
        <f>HLOOKUP($B97,data10,data0211!R$900,FALSE)</f>
        <v>124874648</v>
      </c>
      <c r="S97" s="218">
        <f>HLOOKUP($B97,data10,data0211!S$900,FALSE)</f>
        <v>0</v>
      </c>
      <c r="T97" s="218">
        <f>HLOOKUP($B97,data10,data0211!T$900,FALSE)</f>
        <v>0</v>
      </c>
      <c r="U97" s="218">
        <f>HLOOKUP($B97,data10,data0211!U$900,FALSE)</f>
        <v>0</v>
      </c>
      <c r="V97" s="218">
        <f>HLOOKUP($B97,data10,data0211!V$900,FALSE)</f>
        <v>379400</v>
      </c>
      <c r="W97" s="218">
        <f>HLOOKUP($B97,data10,data0211!W$900,FALSE)</f>
        <v>0</v>
      </c>
      <c r="X97" s="218">
        <f>HLOOKUP($B97,data10,data0211!X$900,FALSE)</f>
        <v>379400</v>
      </c>
      <c r="Y97" s="218">
        <f>HLOOKUP($B97,data10,data0211!Y$900,FALSE)</f>
        <v>0</v>
      </c>
      <c r="Z97" s="218">
        <f>HLOOKUP($B97,data10,data0211!Z$900,FALSE)</f>
        <v>0</v>
      </c>
      <c r="AA97" s="218">
        <f>HLOOKUP($B97,data10,data0211!AA$900,FALSE)</f>
        <v>0</v>
      </c>
      <c r="AB97" s="218">
        <f>HLOOKUP($B97,data10,data0211!AB$900,FALSE)</f>
        <v>5053025.6399999997</v>
      </c>
      <c r="AC97" s="218">
        <f>HLOOKUP($B97,data10,data0211!AC$900,FALSE)</f>
        <v>2947444.53</v>
      </c>
      <c r="AD97" s="218">
        <f>HLOOKUP($B97,data10,data0211!AD$900,FALSE)</f>
        <v>2105581.11</v>
      </c>
      <c r="AE97" s="218">
        <f>HLOOKUP($B97,data10,data0211!AE$900,FALSE)</f>
        <v>0</v>
      </c>
      <c r="AF97" s="218">
        <f>HLOOKUP($B97,data10,data0211!AF$900,FALSE)</f>
        <v>0</v>
      </c>
      <c r="AG97" s="218">
        <f>HLOOKUP($B97,data10,data0211!AG$900,FALSE)</f>
        <v>0</v>
      </c>
      <c r="AH97" s="218">
        <f>HLOOKUP($B97,data10,data0211!AH$900,FALSE)</f>
        <v>0</v>
      </c>
      <c r="AI97" s="218">
        <f>HLOOKUP($B97,data10,data0211!AI$900,FALSE)</f>
        <v>0</v>
      </c>
      <c r="AJ97" s="218">
        <f>HLOOKUP($B97,data10,data0211!AJ$900,FALSE)</f>
        <v>0</v>
      </c>
      <c r="AK97" s="218">
        <f>HLOOKUP($B97,data10,data0211!AK$900,FALSE)</f>
        <v>18003</v>
      </c>
      <c r="AL97" s="218">
        <f>HLOOKUP($B97,data10,data0211!AL$900,FALSE)</f>
        <v>18003</v>
      </c>
      <c r="AM97" s="218">
        <f>HLOOKUP($B97,data10,data0211!AM$900,FALSE)</f>
        <v>0</v>
      </c>
      <c r="AN97" s="218">
        <f>HLOOKUP($B97,data10,data0211!AN$900,FALSE)</f>
        <v>35300</v>
      </c>
      <c r="AO97" s="218">
        <f>HLOOKUP($B97,data10,data0211!AO$900,FALSE)</f>
        <v>48100</v>
      </c>
      <c r="AP97" s="218">
        <f>HLOOKUP($B97,data10,data0211!AP$900,FALSE)</f>
        <v>48100</v>
      </c>
      <c r="AQ97" s="218">
        <f>HLOOKUP($B97,data10,data0211!AQ$900,FALSE)</f>
        <v>35500</v>
      </c>
      <c r="AR97" s="218">
        <f>HLOOKUP($B97,data10,data0211!AR$900,FALSE)</f>
        <v>315</v>
      </c>
      <c r="AS97" s="218">
        <f>HLOOKUP($B97,data10,data0211!AS$900,FALSE)</f>
        <v>298</v>
      </c>
      <c r="AT97" s="218">
        <f>HLOOKUP($B97,data10,data0211!AT$900,FALSE)</f>
        <v>17</v>
      </c>
      <c r="AU97" s="218">
        <f>HLOOKUP($B97,data10,data0211!AU$900,FALSE)</f>
        <v>177</v>
      </c>
      <c r="AV97" s="218">
        <f>HLOOKUP($B97,data10,data0211!AV$900,FALSE)</f>
        <v>0</v>
      </c>
      <c r="AW97" s="218">
        <f>HLOOKUP($B97,data10,data0211!AW$900,FALSE)</f>
        <v>138</v>
      </c>
      <c r="AX97" s="218">
        <f>HLOOKUP($B97,data10,data0211!AX$900,FALSE)</f>
        <v>0</v>
      </c>
      <c r="AY97" s="218">
        <f>HLOOKUP($B97,data10,data0211!AY$900,FALSE)</f>
        <v>7</v>
      </c>
      <c r="AZ97" s="218">
        <f>HLOOKUP($B97,data10,data0211!AZ$900,FALSE)</f>
        <v>2057</v>
      </c>
      <c r="BA97" s="218">
        <f>HLOOKUP($B97,data10,data0211!BA$900,FALSE)</f>
        <v>74</v>
      </c>
      <c r="BB97" s="218"/>
      <c r="BC97" s="218"/>
      <c r="BD97" s="218"/>
      <c r="BE97" s="218"/>
    </row>
    <row r="98" spans="1:57" ht="15" customHeight="1" x14ac:dyDescent="0.2">
      <c r="A98" s="216" t="s">
        <v>659</v>
      </c>
      <c r="B98" s="71" t="s">
        <v>5</v>
      </c>
      <c r="C98" s="69">
        <v>2011</v>
      </c>
      <c r="D98" s="218">
        <f>HLOOKUP($B98,data11,data0211!D$900,FALSE)</f>
        <v>0</v>
      </c>
      <c r="E98" s="218">
        <f>HLOOKUP($B98,data11,data0211!E$900,FALSE)</f>
        <v>0</v>
      </c>
      <c r="F98" s="218">
        <f>HLOOKUP($B98,data11,data0211!F$900,FALSE)</f>
        <v>0</v>
      </c>
      <c r="G98" s="218">
        <f>HLOOKUP($B98,data11,data0211!G$900,FALSE)</f>
        <v>1003911.56</v>
      </c>
      <c r="H98" s="218">
        <f>HLOOKUP($B98,data11,data0211!H$900,FALSE)</f>
        <v>0</v>
      </c>
      <c r="I98" s="218">
        <f>HLOOKUP($B98,data11,data0211!I$900,FALSE)</f>
        <v>0</v>
      </c>
      <c r="J98" s="218">
        <f>HLOOKUP($B98,data11,data0211!J$900,FALSE)</f>
        <v>3551</v>
      </c>
      <c r="K98" s="218">
        <f>HLOOKUP($B98,data11,data0211!K$900,FALSE)</f>
        <v>3123</v>
      </c>
      <c r="L98" s="218">
        <f>HLOOKUP($B98,data11,data0211!L$900,FALSE)</f>
        <v>428</v>
      </c>
      <c r="M98" s="218">
        <f>HLOOKUP($B98,data11,data0211!M$900,FALSE)</f>
        <v>0</v>
      </c>
      <c r="N98" s="218">
        <f>HLOOKUP($B98,data11,data0211!N$900,FALSE)</f>
        <v>0</v>
      </c>
      <c r="O98" s="218">
        <f>HLOOKUP($B98,data11,data0211!O$900,FALSE)</f>
        <v>0</v>
      </c>
      <c r="P98" s="218">
        <f>HLOOKUP($B98,data11,data0211!P$900,FALSE)</f>
        <v>58825503</v>
      </c>
      <c r="Q98" s="218">
        <f>HLOOKUP($B98,data11,data0211!Q$900,FALSE)</f>
        <v>29052645</v>
      </c>
      <c r="R98" s="218">
        <f>HLOOKUP($B98,data11,data0211!R$900,FALSE)</f>
        <v>29772858</v>
      </c>
      <c r="S98" s="218">
        <f>HLOOKUP($B98,data11,data0211!S$900,FALSE)</f>
        <v>0</v>
      </c>
      <c r="T98" s="218">
        <f>HLOOKUP($B98,data11,data0211!T$900,FALSE)</f>
        <v>0</v>
      </c>
      <c r="U98" s="218">
        <f>HLOOKUP($B98,data11,data0211!U$900,FALSE)</f>
        <v>0</v>
      </c>
      <c r="V98" s="218">
        <f>HLOOKUP($B98,data11,data0211!V$900,FALSE)</f>
        <v>48371</v>
      </c>
      <c r="W98" s="218">
        <f>HLOOKUP($B98,data11,data0211!W$900,FALSE)</f>
        <v>0</v>
      </c>
      <c r="X98" s="218">
        <f>HLOOKUP($B98,data11,data0211!X$900,FALSE)</f>
        <v>48371</v>
      </c>
      <c r="Y98" s="218">
        <f>HLOOKUP($B98,data11,data0211!Y$900,FALSE)</f>
        <v>0</v>
      </c>
      <c r="Z98" s="218">
        <f>HLOOKUP($B98,data11,data0211!Z$900,FALSE)</f>
        <v>0</v>
      </c>
      <c r="AA98" s="218">
        <f>HLOOKUP($B98,data11,data0211!AA$900,FALSE)</f>
        <v>0</v>
      </c>
      <c r="AB98" s="218">
        <f>HLOOKUP($B98,data11,data0211!AB$900,FALSE)</f>
        <v>1867510.9500000002</v>
      </c>
      <c r="AC98" s="218">
        <f>HLOOKUP($B98,data11,data0211!AC$900,FALSE)</f>
        <v>1098978.03</v>
      </c>
      <c r="AD98" s="218">
        <f>HLOOKUP($B98,data11,data0211!AD$900,FALSE)</f>
        <v>768532.92</v>
      </c>
      <c r="AE98" s="218">
        <f>HLOOKUP($B98,data11,data0211!AE$900,FALSE)</f>
        <v>0</v>
      </c>
      <c r="AF98" s="218">
        <f>HLOOKUP($B98,data11,data0211!AF$900,FALSE)</f>
        <v>0</v>
      </c>
      <c r="AG98" s="218">
        <f>HLOOKUP($B98,data11,data0211!AG$900,FALSE)</f>
        <v>0</v>
      </c>
      <c r="AH98" s="218">
        <f>HLOOKUP($B98,data11,data0211!AH$900,FALSE)</f>
        <v>66</v>
      </c>
      <c r="AI98" s="218">
        <f>HLOOKUP($B98,data11,data0211!AI$900,FALSE)</f>
        <v>18</v>
      </c>
      <c r="AJ98" s="218">
        <f>HLOOKUP($B98,data11,data0211!AJ$900,FALSE)</f>
        <v>48</v>
      </c>
      <c r="AK98" s="218">
        <f>HLOOKUP($B98,data11,data0211!AK$900,FALSE)</f>
        <v>6700</v>
      </c>
      <c r="AL98" s="218">
        <f>HLOOKUP($B98,data11,data0211!AL$900,FALSE)</f>
        <v>5000</v>
      </c>
      <c r="AM98" s="218">
        <f>HLOOKUP($B98,data11,data0211!AM$900,FALSE)</f>
        <v>200</v>
      </c>
      <c r="AN98" s="218">
        <f>HLOOKUP($B98,data11,data0211!AN$900,FALSE)</f>
        <v>12946</v>
      </c>
      <c r="AO98" s="218">
        <f>HLOOKUP($B98,data11,data0211!AO$900,FALSE)</f>
        <v>11856</v>
      </c>
      <c r="AP98" s="218">
        <f>HLOOKUP($B98,data11,data0211!AP$900,FALSE)</f>
        <v>12946</v>
      </c>
      <c r="AQ98" s="218">
        <f>HLOOKUP($B98,data11,data0211!AQ$900,FALSE)</f>
        <v>10383</v>
      </c>
      <c r="AR98" s="218">
        <f>HLOOKUP($B98,data11,data0211!AR$900,FALSE)</f>
        <v>181</v>
      </c>
      <c r="AS98" s="218">
        <f>HLOOKUP($B98,data11,data0211!AS$900,FALSE)</f>
        <v>171</v>
      </c>
      <c r="AT98" s="218">
        <f>HLOOKUP($B98,data11,data0211!AT$900,FALSE)</f>
        <v>10</v>
      </c>
      <c r="AU98" s="218">
        <f>HLOOKUP($B98,data11,data0211!AU$900,FALSE)</f>
        <v>107</v>
      </c>
      <c r="AV98" s="218">
        <f>HLOOKUP($B98,data11,data0211!AV$900,FALSE)</f>
        <v>10</v>
      </c>
      <c r="AW98" s="218">
        <f>HLOOKUP($B98,data11,data0211!AW$900,FALSE)</f>
        <v>64</v>
      </c>
      <c r="AX98" s="218">
        <f>HLOOKUP($B98,data11,data0211!AX$900,FALSE)</f>
        <v>0</v>
      </c>
      <c r="AY98" s="218">
        <f>HLOOKUP($B98,data11,data0211!AY$900,FALSE)</f>
        <v>0</v>
      </c>
      <c r="AZ98" s="218">
        <f>HLOOKUP($B98,data11,data0211!AZ$900,FALSE)</f>
        <v>11</v>
      </c>
      <c r="BA98" s="218">
        <f>HLOOKUP($B98,data11,data0211!BA$900,FALSE)</f>
        <v>80</v>
      </c>
      <c r="BB98" s="218"/>
      <c r="BC98" s="218"/>
      <c r="BD98" s="218"/>
      <c r="BE98" s="218"/>
    </row>
    <row r="99" spans="1:57" ht="15" customHeight="1" x14ac:dyDescent="0.2">
      <c r="A99" s="216" t="s">
        <v>659</v>
      </c>
      <c r="B99" s="71" t="s">
        <v>156</v>
      </c>
      <c r="C99" s="69">
        <v>2011</v>
      </c>
      <c r="D99" s="218">
        <f>HLOOKUP($B99,data11,data0211!D$900,FALSE)</f>
        <v>93206044.000000015</v>
      </c>
      <c r="E99" s="218">
        <f>HLOOKUP($B99,data11,data0211!E$900,FALSE)</f>
        <v>-39173508.390000001</v>
      </c>
      <c r="F99" s="218">
        <f>HLOOKUP($B99,data11,data0211!F$900,FALSE)</f>
        <v>0</v>
      </c>
      <c r="G99" s="218">
        <f>HLOOKUP($B99,data11,data0211!G$900,FALSE)</f>
        <v>4418807.84</v>
      </c>
      <c r="H99" s="218">
        <f>HLOOKUP($B99,data11,data0211!H$900,FALSE)</f>
        <v>5221144.63</v>
      </c>
      <c r="I99" s="218">
        <f>HLOOKUP($B99,data11,data0211!I$900,FALSE)</f>
        <v>105151.73</v>
      </c>
      <c r="J99" s="218">
        <f>HLOOKUP($B99,data11,data0211!J$900,FALSE)</f>
        <v>15708</v>
      </c>
      <c r="K99" s="218">
        <f>HLOOKUP($B99,data11,data0211!K$900,FALSE)</f>
        <v>14369</v>
      </c>
      <c r="L99" s="218">
        <f>HLOOKUP($B99,data11,data0211!L$900,FALSE)</f>
        <v>1339</v>
      </c>
      <c r="M99" s="218">
        <f>HLOOKUP($B99,data11,data0211!M$900,FALSE)</f>
        <v>0</v>
      </c>
      <c r="N99" s="218">
        <f>HLOOKUP($B99,data11,data0211!N$900,FALSE)</f>
        <v>0</v>
      </c>
      <c r="O99" s="218">
        <f>HLOOKUP($B99,data11,data0211!O$900,FALSE)</f>
        <v>0</v>
      </c>
      <c r="P99" s="218">
        <f>HLOOKUP($B99,data11,data0211!P$900,FALSE)</f>
        <v>273617384</v>
      </c>
      <c r="Q99" s="218">
        <f>HLOOKUP($B99,data11,data0211!Q$900,FALSE)</f>
        <v>113713474</v>
      </c>
      <c r="R99" s="218">
        <f>HLOOKUP($B99,data11,data0211!R$900,FALSE)</f>
        <v>159903910</v>
      </c>
      <c r="S99" s="218">
        <f>HLOOKUP($B99,data11,data0211!S$900,FALSE)</f>
        <v>0</v>
      </c>
      <c r="T99" s="218">
        <f>HLOOKUP($B99,data11,data0211!T$900,FALSE)</f>
        <v>0</v>
      </c>
      <c r="U99" s="218">
        <f>HLOOKUP($B99,data11,data0211!U$900,FALSE)</f>
        <v>0</v>
      </c>
      <c r="V99" s="218">
        <f>HLOOKUP($B99,data11,data0211!V$900,FALSE)</f>
        <v>342446</v>
      </c>
      <c r="W99" s="218">
        <f>HLOOKUP($B99,data11,data0211!W$900,FALSE)</f>
        <v>0</v>
      </c>
      <c r="X99" s="218">
        <f>HLOOKUP($B99,data11,data0211!X$900,FALSE)</f>
        <v>342446</v>
      </c>
      <c r="Y99" s="218">
        <f>HLOOKUP($B99,data11,data0211!Y$900,FALSE)</f>
        <v>0</v>
      </c>
      <c r="Z99" s="218">
        <f>HLOOKUP($B99,data11,data0211!Z$900,FALSE)</f>
        <v>0</v>
      </c>
      <c r="AA99" s="218">
        <f>HLOOKUP($B99,data11,data0211!AA$900,FALSE)</f>
        <v>0</v>
      </c>
      <c r="AB99" s="218">
        <f>HLOOKUP($B99,data11,data0211!AB$900,FALSE)</f>
        <v>8427255.2800000012</v>
      </c>
      <c r="AC99" s="218">
        <f>HLOOKUP($B99,data11,data0211!AC$900,FALSE)</f>
        <v>4772323.7300000004</v>
      </c>
      <c r="AD99" s="218">
        <f>HLOOKUP($B99,data11,data0211!AD$900,FALSE)</f>
        <v>3654931.55</v>
      </c>
      <c r="AE99" s="218">
        <f>HLOOKUP($B99,data11,data0211!AE$900,FALSE)</f>
        <v>0</v>
      </c>
      <c r="AF99" s="218">
        <f>HLOOKUP($B99,data11,data0211!AF$900,FALSE)</f>
        <v>0</v>
      </c>
      <c r="AG99" s="218">
        <f>HLOOKUP($B99,data11,data0211!AG$900,FALSE)</f>
        <v>0</v>
      </c>
      <c r="AH99" s="218">
        <f>HLOOKUP($B99,data11,data0211!AH$900,FALSE)</f>
        <v>168</v>
      </c>
      <c r="AI99" s="218">
        <f>HLOOKUP($B99,data11,data0211!AI$900,FALSE)</f>
        <v>35</v>
      </c>
      <c r="AJ99" s="218">
        <f>HLOOKUP($B99,data11,data0211!AJ$900,FALSE)</f>
        <v>133</v>
      </c>
      <c r="AK99" s="218">
        <f>HLOOKUP($B99,data11,data0211!AK$900,FALSE)</f>
        <v>27698</v>
      </c>
      <c r="AL99" s="218">
        <f>HLOOKUP($B99,data11,data0211!AL$900,FALSE)</f>
        <v>27698</v>
      </c>
      <c r="AM99" s="218">
        <f>HLOOKUP($B99,data11,data0211!AM$900,FALSE)</f>
        <v>0</v>
      </c>
      <c r="AN99" s="218">
        <f>HLOOKUP($B99,data11,data0211!AN$900,FALSE)</f>
        <v>45700</v>
      </c>
      <c r="AO99" s="218">
        <f>HLOOKUP($B99,data11,data0211!AO$900,FALSE)</f>
        <v>55600</v>
      </c>
      <c r="AP99" s="218">
        <f>HLOOKUP($B99,data11,data0211!AP$900,FALSE)</f>
        <v>55600</v>
      </c>
      <c r="AQ99" s="218">
        <f>HLOOKUP($B99,data11,data0211!AQ$900,FALSE)</f>
        <v>45067</v>
      </c>
      <c r="AR99" s="218">
        <f>HLOOKUP($B99,data11,data0211!AR$900,FALSE)</f>
        <v>526</v>
      </c>
      <c r="AS99" s="218">
        <f>HLOOKUP($B99,data11,data0211!AS$900,FALSE)</f>
        <v>482</v>
      </c>
      <c r="AT99" s="218">
        <f>HLOOKUP($B99,data11,data0211!AT$900,FALSE)</f>
        <v>44</v>
      </c>
      <c r="AU99" s="218">
        <f>HLOOKUP($B99,data11,data0211!AU$900,FALSE)</f>
        <v>339</v>
      </c>
      <c r="AV99" s="218">
        <f>HLOOKUP($B99,data11,data0211!AV$900,FALSE)</f>
        <v>58</v>
      </c>
      <c r="AW99" s="218">
        <f>HLOOKUP($B99,data11,data0211!AW$900,FALSE)</f>
        <v>129</v>
      </c>
      <c r="AX99" s="218">
        <f>HLOOKUP($B99,data11,data0211!AX$900,FALSE)</f>
        <v>0</v>
      </c>
      <c r="AY99" s="218">
        <f>HLOOKUP($B99,data11,data0211!AY$900,FALSE)</f>
        <v>0</v>
      </c>
      <c r="AZ99" s="218">
        <f>HLOOKUP($B99,data11,data0211!AZ$900,FALSE)</f>
        <v>6</v>
      </c>
      <c r="BA99" s="218">
        <f>HLOOKUP($B99,data11,data0211!BA$900,FALSE)</f>
        <v>81</v>
      </c>
      <c r="BB99" s="218"/>
      <c r="BC99" s="218"/>
      <c r="BD99" s="218"/>
      <c r="BE99" s="218"/>
    </row>
    <row r="100" spans="1:57" ht="15" customHeight="1" x14ac:dyDescent="0.2">
      <c r="A100" s="216" t="s">
        <v>659</v>
      </c>
      <c r="B100" s="71" t="s">
        <v>204</v>
      </c>
      <c r="C100" s="69">
        <v>2011</v>
      </c>
      <c r="D100" s="218">
        <f>HLOOKUP($B100,data11,data0211!D$900,FALSE)</f>
        <v>16752395.579999998</v>
      </c>
      <c r="E100" s="218">
        <f>HLOOKUP($B100,data11,data0211!E$900,FALSE)</f>
        <v>-2707144.5300000003</v>
      </c>
      <c r="F100" s="218">
        <f>HLOOKUP($B100,data11,data0211!F$900,FALSE)</f>
        <v>0</v>
      </c>
      <c r="G100" s="218">
        <f>HLOOKUP($B100,data11,data0211!G$900,FALSE)</f>
        <v>1409893.3900000001</v>
      </c>
      <c r="H100" s="218">
        <f>HLOOKUP($B100,data11,data0211!H$900,FALSE)</f>
        <v>3601276</v>
      </c>
      <c r="I100" s="218">
        <f>HLOOKUP($B100,data11,data0211!I$900,FALSE)</f>
        <v>-16448.080000000002</v>
      </c>
      <c r="J100" s="218">
        <f>HLOOKUP($B100,data11,data0211!J$900,FALSE)</f>
        <v>9138</v>
      </c>
      <c r="K100" s="218">
        <f>HLOOKUP($B100,data11,data0211!K$900,FALSE)</f>
        <v>8161</v>
      </c>
      <c r="L100" s="218">
        <f>HLOOKUP($B100,data11,data0211!L$900,FALSE)</f>
        <v>977</v>
      </c>
      <c r="M100" s="218">
        <f>HLOOKUP($B100,data11,data0211!M$900,FALSE)</f>
        <v>0</v>
      </c>
      <c r="N100" s="218">
        <f>HLOOKUP($B100,data11,data0211!N$900,FALSE)</f>
        <v>0</v>
      </c>
      <c r="O100" s="218">
        <f>HLOOKUP($B100,data11,data0211!O$900,FALSE)</f>
        <v>0</v>
      </c>
      <c r="P100" s="218">
        <f>HLOOKUP($B100,data11,data0211!P$900,FALSE)</f>
        <v>201194502</v>
      </c>
      <c r="Q100" s="218">
        <f>HLOOKUP($B100,data11,data0211!Q$900,FALSE)</f>
        <v>64016802</v>
      </c>
      <c r="R100" s="218">
        <f>HLOOKUP($B100,data11,data0211!R$900,FALSE)</f>
        <v>137177700</v>
      </c>
      <c r="S100" s="218">
        <f>HLOOKUP($B100,data11,data0211!S$900,FALSE)</f>
        <v>0</v>
      </c>
      <c r="T100" s="218">
        <f>HLOOKUP($B100,data11,data0211!T$900,FALSE)</f>
        <v>0</v>
      </c>
      <c r="U100" s="218">
        <f>HLOOKUP($B100,data11,data0211!U$900,FALSE)</f>
        <v>0</v>
      </c>
      <c r="V100" s="218">
        <f>HLOOKUP($B100,data11,data0211!V$900,FALSE)</f>
        <v>374429</v>
      </c>
      <c r="W100" s="218">
        <f>HLOOKUP($B100,data11,data0211!W$900,FALSE)</f>
        <v>0</v>
      </c>
      <c r="X100" s="218">
        <f>HLOOKUP($B100,data11,data0211!X$900,FALSE)</f>
        <v>374429</v>
      </c>
      <c r="Y100" s="218">
        <f>HLOOKUP($B100,data11,data0211!Y$900,FALSE)</f>
        <v>0</v>
      </c>
      <c r="Z100" s="218">
        <f>HLOOKUP($B100,data11,data0211!Z$900,FALSE)</f>
        <v>0</v>
      </c>
      <c r="AA100" s="218">
        <f>HLOOKUP($B100,data11,data0211!AA$900,FALSE)</f>
        <v>0</v>
      </c>
      <c r="AB100" s="218">
        <f>HLOOKUP($B100,data11,data0211!AB$900,FALSE)</f>
        <v>4980077.05</v>
      </c>
      <c r="AC100" s="218">
        <f>HLOOKUP($B100,data11,data0211!AC$900,FALSE)</f>
        <v>2943330.01</v>
      </c>
      <c r="AD100" s="218">
        <f>HLOOKUP($B100,data11,data0211!AD$900,FALSE)</f>
        <v>2036747.04</v>
      </c>
      <c r="AE100" s="218">
        <f>HLOOKUP($B100,data11,data0211!AE$900,FALSE)</f>
        <v>0</v>
      </c>
      <c r="AF100" s="218">
        <f>HLOOKUP($B100,data11,data0211!AF$900,FALSE)</f>
        <v>0</v>
      </c>
      <c r="AG100" s="218">
        <f>HLOOKUP($B100,data11,data0211!AG$900,FALSE)</f>
        <v>0</v>
      </c>
      <c r="AH100" s="218">
        <f>HLOOKUP($B100,data11,data0211!AH$900,FALSE)</f>
        <v>122</v>
      </c>
      <c r="AI100" s="218">
        <f>HLOOKUP($B100,data11,data0211!AI$900,FALSE)</f>
        <v>20</v>
      </c>
      <c r="AJ100" s="218">
        <f>HLOOKUP($B100,data11,data0211!AJ$900,FALSE)</f>
        <v>102</v>
      </c>
      <c r="AK100" s="218">
        <f>HLOOKUP($B100,data11,data0211!AK$900,FALSE)</f>
        <v>18003</v>
      </c>
      <c r="AL100" s="218">
        <f>HLOOKUP($B100,data11,data0211!AL$900,FALSE)</f>
        <v>18003</v>
      </c>
      <c r="AM100" s="218">
        <f>HLOOKUP($B100,data11,data0211!AM$900,FALSE)</f>
        <v>0</v>
      </c>
      <c r="AN100" s="218">
        <f>HLOOKUP($B100,data11,data0211!AN$900,FALSE)</f>
        <v>34773</v>
      </c>
      <c r="AO100" s="218">
        <f>HLOOKUP($B100,data11,data0211!AO$900,FALSE)</f>
        <v>42478</v>
      </c>
      <c r="AP100" s="218">
        <f>HLOOKUP($B100,data11,data0211!AP$900,FALSE)</f>
        <v>42478</v>
      </c>
      <c r="AQ100" s="218">
        <f>HLOOKUP($B100,data11,data0211!AQ$900,FALSE)</f>
        <v>35494</v>
      </c>
      <c r="AR100" s="218">
        <f>HLOOKUP($B100,data11,data0211!AR$900,FALSE)</f>
        <v>315</v>
      </c>
      <c r="AS100" s="218">
        <f>HLOOKUP($B100,data11,data0211!AS$900,FALSE)</f>
        <v>298</v>
      </c>
      <c r="AT100" s="218">
        <f>HLOOKUP($B100,data11,data0211!AT$900,FALSE)</f>
        <v>17</v>
      </c>
      <c r="AU100" s="218">
        <f>HLOOKUP($B100,data11,data0211!AU$900,FALSE)</f>
        <v>177</v>
      </c>
      <c r="AV100" s="218">
        <f>HLOOKUP($B100,data11,data0211!AV$900,FALSE)</f>
        <v>0</v>
      </c>
      <c r="AW100" s="218">
        <f>HLOOKUP($B100,data11,data0211!AW$900,FALSE)</f>
        <v>138</v>
      </c>
      <c r="AX100" s="218">
        <f>HLOOKUP($B100,data11,data0211!AX$900,FALSE)</f>
        <v>0</v>
      </c>
      <c r="AY100" s="218">
        <f>HLOOKUP($B100,data11,data0211!AY$900,FALSE)</f>
        <v>0</v>
      </c>
      <c r="AZ100" s="218">
        <f>HLOOKUP($B100,data11,data0211!AZ$900,FALSE)</f>
        <v>8</v>
      </c>
      <c r="BA100" s="218">
        <f>HLOOKUP($B100,data11,data0211!BA$900,FALSE)</f>
        <v>84</v>
      </c>
      <c r="BB100" s="218"/>
      <c r="BC100" s="218"/>
      <c r="BD100" s="218"/>
      <c r="BE100" s="218"/>
    </row>
    <row r="101" spans="1:57" ht="15" customHeight="1" x14ac:dyDescent="0.2">
      <c r="A101" s="71" t="s">
        <v>252</v>
      </c>
      <c r="B101" s="71" t="s">
        <v>252</v>
      </c>
      <c r="C101" s="69">
        <v>2002</v>
      </c>
      <c r="D101" s="218">
        <f>HLOOKUP($B101,data02,data0211!D$900,FALSE)</f>
        <v>12793789.780000001</v>
      </c>
      <c r="E101" s="218">
        <f>HLOOKUP($B101,data02,data0211!E$900,FALSE)</f>
        <v>-5082552.24</v>
      </c>
      <c r="F101" s="218">
        <f>HLOOKUP($B101,data02,data0211!F$900,FALSE)</f>
        <v>464029.11</v>
      </c>
      <c r="G101" s="218">
        <f>HLOOKUP($B101,data02,data0211!G$900,FALSE)</f>
        <v>596695.59</v>
      </c>
      <c r="H101" s="218">
        <f>HLOOKUP($B101,data02,data0211!H$900,FALSE)</f>
        <v>1513849.8500000003</v>
      </c>
      <c r="I101" s="218">
        <f>HLOOKUP($B101,data02,data0211!I$900,FALSE)</f>
        <v>47514</v>
      </c>
      <c r="J101" s="218">
        <f>HLOOKUP($B101,data02,data0211!J$900,FALSE)</f>
        <v>5662</v>
      </c>
      <c r="K101" s="218">
        <f>HLOOKUP($B101,data02,data0211!K$900,FALSE)</f>
        <v>4986</v>
      </c>
      <c r="L101" s="218">
        <f>HLOOKUP($B101,data02,data0211!L$900,FALSE)</f>
        <v>676</v>
      </c>
      <c r="M101" s="218">
        <f>HLOOKUP($B101,data02,data0211!M$900,FALSE)</f>
        <v>0</v>
      </c>
      <c r="N101" s="218">
        <f>HLOOKUP($B101,data02,data0211!N$900,FALSE)</f>
        <v>1494</v>
      </c>
      <c r="O101" s="218">
        <f>HLOOKUP($B101,data02,data0211!O$900,FALSE)</f>
        <v>25</v>
      </c>
      <c r="P101" s="218">
        <f>HLOOKUP($B101,data02,data0211!P$900,FALSE)</f>
        <v>68742121</v>
      </c>
      <c r="Q101" s="218">
        <f>HLOOKUP($B101,data02,data0211!Q$900,FALSE)</f>
        <v>45213723</v>
      </c>
      <c r="R101" s="218">
        <f>HLOOKUP($B101,data02,data0211!R$900,FALSE)</f>
        <v>23528398</v>
      </c>
      <c r="S101" s="218">
        <f>HLOOKUP($B101,data02,data0211!S$900,FALSE)</f>
        <v>0</v>
      </c>
      <c r="T101" s="218">
        <f>HLOOKUP($B101,data02,data0211!T$900,FALSE)</f>
        <v>0</v>
      </c>
      <c r="U101" s="218">
        <f>HLOOKUP($B101,data02,data0211!U$900,FALSE)</f>
        <v>0</v>
      </c>
      <c r="V101" s="218">
        <f>HLOOKUP($B101,data02,data0211!V$900,FALSE)</f>
        <v>226875.9</v>
      </c>
      <c r="W101" s="218">
        <f>HLOOKUP($B101,data02,data0211!W$900,FALSE)</f>
        <v>0</v>
      </c>
      <c r="X101" s="218">
        <f>HLOOKUP($B101,data02,data0211!X$900,FALSE)</f>
        <v>223640.4</v>
      </c>
      <c r="Y101" s="218">
        <f>HLOOKUP($B101,data02,data0211!Y$900,FALSE)</f>
        <v>0</v>
      </c>
      <c r="Z101" s="218">
        <f>HLOOKUP($B101,data02,data0211!Z$900,FALSE)</f>
        <v>3111.1</v>
      </c>
      <c r="AA101" s="218">
        <f>HLOOKUP($B101,data02,data0211!AA$900,FALSE)</f>
        <v>124.4</v>
      </c>
      <c r="AB101" s="218">
        <f>HLOOKUP($B101,data02,data0211!AB$900,FALSE)</f>
        <v>2321470.98</v>
      </c>
      <c r="AC101" s="218">
        <f>HLOOKUP($B101,data02,data0211!AC$900,FALSE)</f>
        <v>1406917.61</v>
      </c>
      <c r="AD101" s="218">
        <f>HLOOKUP($B101,data02,data0211!AD$900,FALSE)</f>
        <v>906176.32</v>
      </c>
      <c r="AE101" s="218">
        <f>HLOOKUP($B101,data02,data0211!AE$900,FALSE)</f>
        <v>0</v>
      </c>
      <c r="AF101" s="218">
        <f>HLOOKUP($B101,data02,data0211!AF$900,FALSE)</f>
        <v>8049.25</v>
      </c>
      <c r="AG101" s="218">
        <f>HLOOKUP($B101,data02,data0211!AG$900,FALSE)</f>
        <v>327.8</v>
      </c>
      <c r="AH101" s="218">
        <f>HLOOKUP($B101,data02,data0211!AH$900,FALSE)</f>
        <v>10.77</v>
      </c>
      <c r="AI101" s="218">
        <f>HLOOKUP($B101,data02,data0211!AI$900,FALSE)</f>
        <v>0</v>
      </c>
      <c r="AJ101" s="218">
        <f>HLOOKUP($B101,data02,data0211!AJ$900,FALSE)</f>
        <v>10.77</v>
      </c>
      <c r="AK101" s="218">
        <f>HLOOKUP($B101,data02,data0211!AK$900,FALSE)</f>
        <v>17500</v>
      </c>
      <c r="AL101" s="218">
        <f>HLOOKUP($B101,data02,data0211!AL$900,FALSE)</f>
        <v>25000</v>
      </c>
      <c r="AM101" s="218">
        <f>HLOOKUP($B101,data02,data0211!AM$900,FALSE)</f>
        <v>0</v>
      </c>
      <c r="AN101" s="218">
        <f>HLOOKUP($B101,data02,data0211!AN$900,FALSE)</f>
        <v>27558</v>
      </c>
      <c r="AO101" s="218">
        <f>HLOOKUP($B101,data02,data0211!AO$900,FALSE)</f>
        <v>26150</v>
      </c>
      <c r="AP101" s="218">
        <f>HLOOKUP($B101,data02,data0211!AP$900,FALSE)</f>
        <v>27558</v>
      </c>
      <c r="AQ101" s="218">
        <f>HLOOKUP($B101,data02,data0211!AQ$900,FALSE)</f>
        <v>25438</v>
      </c>
      <c r="AR101" s="218">
        <f>HLOOKUP($B101,data02,data0211!AR$900,FALSE)</f>
        <v>136.9</v>
      </c>
      <c r="AS101" s="218">
        <f>HLOOKUP($B101,data02,data0211!AS$900,FALSE)</f>
        <v>77.2</v>
      </c>
      <c r="AT101" s="218">
        <f>HLOOKUP($B101,data02,data0211!AT$900,FALSE)</f>
        <v>59.7</v>
      </c>
      <c r="AU101" s="218">
        <f>HLOOKUP($B101,data02,data0211!AU$900,FALSE)</f>
        <v>67.2</v>
      </c>
      <c r="AV101" s="218">
        <f>HLOOKUP($B101,data02,data0211!AV$900,FALSE)</f>
        <v>0</v>
      </c>
      <c r="AW101" s="218">
        <f>HLOOKUP($B101,data02,data0211!AW$900,FALSE)</f>
        <v>69.7</v>
      </c>
      <c r="AX101" s="218">
        <f>HLOOKUP($B101,data02,data0211!AX$900,FALSE)</f>
        <v>0</v>
      </c>
      <c r="AY101" s="218">
        <f>HLOOKUP($B101,data02,data0211!AY$900,FALSE)</f>
        <v>6</v>
      </c>
      <c r="AZ101" s="218">
        <f>HLOOKUP($B101,data02,data0211!AZ$900,FALSE)</f>
        <v>751</v>
      </c>
      <c r="BA101" s="218">
        <f>HLOOKUP($B101,data02,data0211!BA$900,FALSE)</f>
        <v>71.34</v>
      </c>
      <c r="BB101" s="218"/>
      <c r="BC101" s="218"/>
      <c r="BD101" s="218"/>
      <c r="BE101" s="218"/>
    </row>
    <row r="102" spans="1:57" ht="15" customHeight="1" x14ac:dyDescent="0.2">
      <c r="A102" s="71" t="s">
        <v>252</v>
      </c>
      <c r="B102" s="71" t="s">
        <v>252</v>
      </c>
      <c r="C102" s="69">
        <v>2003</v>
      </c>
      <c r="D102" s="218">
        <f>HLOOKUP($B102,data03,data0211!D$900,FALSE)</f>
        <v>13388993.060000002</v>
      </c>
      <c r="E102" s="218">
        <f>HLOOKUP($B102,data03,data0211!E$900,FALSE)</f>
        <v>-5597235.9800000004</v>
      </c>
      <c r="F102" s="218">
        <f>HLOOKUP($B102,data03,data0211!F$900,FALSE)</f>
        <v>0</v>
      </c>
      <c r="G102" s="218">
        <f>HLOOKUP($B102,data03,data0211!G$900,FALSE)</f>
        <v>619610.48</v>
      </c>
      <c r="H102" s="218">
        <f>HLOOKUP($B102,data03,data0211!H$900,FALSE)</f>
        <v>1430285.6</v>
      </c>
      <c r="I102" s="218">
        <f>HLOOKUP($B102,data03,data0211!I$900,FALSE)</f>
        <v>49795</v>
      </c>
      <c r="J102" s="218">
        <f>HLOOKUP($B102,data03,data0211!J$900,FALSE)</f>
        <v>5833</v>
      </c>
      <c r="K102" s="218">
        <f>HLOOKUP($B102,data03,data0211!K$900,FALSE)</f>
        <v>5163</v>
      </c>
      <c r="L102" s="218">
        <f>HLOOKUP($B102,data03,data0211!L$900,FALSE)</f>
        <v>670</v>
      </c>
      <c r="M102" s="218">
        <f>HLOOKUP($B102,data03,data0211!M$900,FALSE)</f>
        <v>0</v>
      </c>
      <c r="N102" s="218">
        <f>HLOOKUP($B102,data03,data0211!N$900,FALSE)</f>
        <v>1513</v>
      </c>
      <c r="O102" s="218">
        <f>HLOOKUP($B102,data03,data0211!O$900,FALSE)</f>
        <v>25</v>
      </c>
      <c r="P102" s="218">
        <f>HLOOKUP($B102,data03,data0211!P$900,FALSE)</f>
        <v>63632595</v>
      </c>
      <c r="Q102" s="218">
        <f>HLOOKUP($B102,data03,data0211!Q$900,FALSE)</f>
        <v>42539902</v>
      </c>
      <c r="R102" s="218">
        <f>HLOOKUP($B102,data03,data0211!R$900,FALSE)</f>
        <v>21092693</v>
      </c>
      <c r="S102" s="218">
        <f>HLOOKUP($B102,data03,data0211!S$900,FALSE)</f>
        <v>0</v>
      </c>
      <c r="T102" s="218">
        <f>HLOOKUP($B102,data03,data0211!T$900,FALSE)</f>
        <v>0</v>
      </c>
      <c r="U102" s="218">
        <f>HLOOKUP($B102,data03,data0211!U$900,FALSE)</f>
        <v>0</v>
      </c>
      <c r="V102" s="218">
        <f>HLOOKUP($B102,data03,data0211!V$900,FALSE)</f>
        <v>249475</v>
      </c>
      <c r="W102" s="218">
        <f>HLOOKUP($B102,data03,data0211!W$900,FALSE)</f>
        <v>0</v>
      </c>
      <c r="X102" s="218">
        <f>HLOOKUP($B102,data03,data0211!X$900,FALSE)</f>
        <v>246266</v>
      </c>
      <c r="Y102" s="218">
        <f>HLOOKUP($B102,data03,data0211!Y$900,FALSE)</f>
        <v>0</v>
      </c>
      <c r="Z102" s="218">
        <f>HLOOKUP($B102,data03,data0211!Z$900,FALSE)</f>
        <v>3077</v>
      </c>
      <c r="AA102" s="218">
        <f>HLOOKUP($B102,data03,data0211!AA$900,FALSE)</f>
        <v>132</v>
      </c>
      <c r="AB102" s="218">
        <f>HLOOKUP($B102,data03,data0211!AB$900,FALSE)</f>
        <v>2415321.85</v>
      </c>
      <c r="AC102" s="218">
        <f>HLOOKUP($B102,data03,data0211!AC$900,FALSE)</f>
        <v>1454229.41</v>
      </c>
      <c r="AD102" s="218">
        <f>HLOOKUP($B102,data03,data0211!AD$900,FALSE)</f>
        <v>950520.7</v>
      </c>
      <c r="AE102" s="218">
        <f>HLOOKUP($B102,data03,data0211!AE$900,FALSE)</f>
        <v>0</v>
      </c>
      <c r="AF102" s="218">
        <f>HLOOKUP($B102,data03,data0211!AF$900,FALSE)</f>
        <v>10185.870000000001</v>
      </c>
      <c r="AG102" s="218">
        <f>HLOOKUP($B102,data03,data0211!AG$900,FALSE)</f>
        <v>385.87</v>
      </c>
      <c r="AH102" s="218">
        <f>HLOOKUP($B102,data03,data0211!AH$900,FALSE)</f>
        <v>10.77</v>
      </c>
      <c r="AI102" s="218">
        <f>HLOOKUP($B102,data03,data0211!AI$900,FALSE)</f>
        <v>0</v>
      </c>
      <c r="AJ102" s="218">
        <f>HLOOKUP($B102,data03,data0211!AJ$900,FALSE)</f>
        <v>10.77</v>
      </c>
      <c r="AK102" s="218">
        <f>HLOOKUP($B102,data03,data0211!AK$900,FALSE)</f>
        <v>17500</v>
      </c>
      <c r="AL102" s="218">
        <f>HLOOKUP($B102,data03,data0211!AL$900,FALSE)</f>
        <v>25000</v>
      </c>
      <c r="AM102" s="218">
        <f>HLOOKUP($B102,data03,data0211!AM$900,FALSE)</f>
        <v>0</v>
      </c>
      <c r="AN102" s="218">
        <f>HLOOKUP($B102,data03,data0211!AN$900,FALSE)</f>
        <v>39945</v>
      </c>
      <c r="AO102" s="218">
        <f>HLOOKUP($B102,data03,data0211!AO$900,FALSE)</f>
        <v>33926</v>
      </c>
      <c r="AP102" s="218">
        <f>HLOOKUP($B102,data03,data0211!AP$900,FALSE)</f>
        <v>39945</v>
      </c>
      <c r="AQ102" s="218">
        <f>HLOOKUP($B102,data03,data0211!AQ$900,FALSE)</f>
        <v>27047</v>
      </c>
      <c r="AR102" s="218">
        <f>HLOOKUP($B102,data03,data0211!AR$900,FALSE)</f>
        <v>138.80000000000001</v>
      </c>
      <c r="AS102" s="218">
        <f>HLOOKUP($B102,data03,data0211!AS$900,FALSE)</f>
        <v>77.3</v>
      </c>
      <c r="AT102" s="218">
        <f>HLOOKUP($B102,data03,data0211!AT$900,FALSE)</f>
        <v>61.5</v>
      </c>
      <c r="AU102" s="218">
        <f>HLOOKUP($B102,data03,data0211!AU$900,FALSE)</f>
        <v>67.5</v>
      </c>
      <c r="AV102" s="218">
        <f>HLOOKUP($B102,data03,data0211!AV$900,FALSE)</f>
        <v>0</v>
      </c>
      <c r="AW102" s="218">
        <f>HLOOKUP($B102,data03,data0211!AW$900,FALSE)</f>
        <v>71.3</v>
      </c>
      <c r="AX102" s="218">
        <f>HLOOKUP($B102,data03,data0211!AX$900,FALSE)</f>
        <v>0</v>
      </c>
      <c r="AY102" s="218">
        <f>HLOOKUP($B102,data03,data0211!AY$900,FALSE)</f>
        <v>6</v>
      </c>
      <c r="AZ102" s="218">
        <f>HLOOKUP($B102,data03,data0211!AZ$900,FALSE)</f>
        <v>787</v>
      </c>
      <c r="BA102" s="218">
        <f>HLOOKUP($B102,data03,data0211!BA$900,FALSE)</f>
        <v>65.67</v>
      </c>
      <c r="BB102" s="218"/>
      <c r="BC102" s="218"/>
      <c r="BD102" s="218"/>
      <c r="BE102" s="218"/>
    </row>
    <row r="103" spans="1:57" ht="15" customHeight="1" x14ac:dyDescent="0.2">
      <c r="A103" s="71" t="s">
        <v>252</v>
      </c>
      <c r="B103" s="71" t="s">
        <v>252</v>
      </c>
      <c r="C103" s="69">
        <v>2004</v>
      </c>
      <c r="D103" s="218">
        <f>HLOOKUP($B103,data04,data0211!D$900,FALSE)</f>
        <v>13969628.869999999</v>
      </c>
      <c r="E103" s="218">
        <f>HLOOKUP($B103,data04,data0211!E$900,FALSE)</f>
        <v>-6172932.5499999998</v>
      </c>
      <c r="F103" s="218">
        <f>HLOOKUP($B103,data04,data0211!F$900,FALSE)</f>
        <v>0</v>
      </c>
      <c r="G103" s="218">
        <f>HLOOKUP($B103,data04,data0211!G$900,FALSE)</f>
        <v>580681.01</v>
      </c>
      <c r="H103" s="218">
        <f>HLOOKUP($B103,data04,data0211!H$900,FALSE)</f>
        <v>1393229.45</v>
      </c>
      <c r="I103" s="218">
        <f>HLOOKUP($B103,data04,data0211!I$900,FALSE)</f>
        <v>138384.79999999999</v>
      </c>
      <c r="J103" s="218">
        <f>HLOOKUP($B103,data04,data0211!J$900,FALSE)</f>
        <v>6002</v>
      </c>
      <c r="K103" s="218">
        <f>HLOOKUP($B103,data04,data0211!K$900,FALSE)</f>
        <v>5319</v>
      </c>
      <c r="L103" s="218">
        <f>HLOOKUP($B103,data04,data0211!L$900,FALSE)</f>
        <v>683</v>
      </c>
      <c r="M103" s="218">
        <f>HLOOKUP($B103,data04,data0211!M$900,FALSE)</f>
        <v>0</v>
      </c>
      <c r="N103" s="218">
        <f>HLOOKUP($B103,data04,data0211!N$900,FALSE)</f>
        <v>1568</v>
      </c>
      <c r="O103" s="218">
        <f>HLOOKUP($B103,data04,data0211!O$900,FALSE)</f>
        <v>33</v>
      </c>
      <c r="P103" s="218">
        <f>HLOOKUP($B103,data04,data0211!P$900,FALSE)</f>
        <v>68574646</v>
      </c>
      <c r="Q103" s="218">
        <f>HLOOKUP($B103,data04,data0211!Q$900,FALSE)</f>
        <v>46307549</v>
      </c>
      <c r="R103" s="218">
        <f>HLOOKUP($B103,data04,data0211!R$900,FALSE)</f>
        <v>22267097</v>
      </c>
      <c r="S103" s="218">
        <f>HLOOKUP($B103,data04,data0211!S$900,FALSE)</f>
        <v>0</v>
      </c>
      <c r="T103" s="218">
        <f>HLOOKUP($B103,data04,data0211!T$900,FALSE)</f>
        <v>0</v>
      </c>
      <c r="U103" s="218">
        <f>HLOOKUP($B103,data04,data0211!U$900,FALSE)</f>
        <v>0</v>
      </c>
      <c r="V103" s="218">
        <f>HLOOKUP($B103,data04,data0211!V$900,FALSE)</f>
        <v>212814.4</v>
      </c>
      <c r="W103" s="218">
        <f>HLOOKUP($B103,data04,data0211!W$900,FALSE)</f>
        <v>0</v>
      </c>
      <c r="X103" s="218">
        <f>HLOOKUP($B103,data04,data0211!X$900,FALSE)</f>
        <v>209664.6</v>
      </c>
      <c r="Y103" s="218">
        <f>HLOOKUP($B103,data04,data0211!Y$900,FALSE)</f>
        <v>0</v>
      </c>
      <c r="Z103" s="218">
        <f>HLOOKUP($B103,data04,data0211!Z$900,FALSE)</f>
        <v>3015.6</v>
      </c>
      <c r="AA103" s="218">
        <f>HLOOKUP($B103,data04,data0211!AA$900,FALSE)</f>
        <v>134.19999999999999</v>
      </c>
      <c r="AB103" s="218">
        <f>HLOOKUP($B103,data04,data0211!AB$900,FALSE)</f>
        <v>2413408.7999999998</v>
      </c>
      <c r="AC103" s="218">
        <f>HLOOKUP($B103,data04,data0211!AC$900,FALSE)</f>
        <v>1505257.59</v>
      </c>
      <c r="AD103" s="218">
        <f>HLOOKUP($B103,data04,data0211!AD$900,FALSE)</f>
        <v>897235.94</v>
      </c>
      <c r="AE103" s="218">
        <f>HLOOKUP($B103,data04,data0211!AE$900,FALSE)</f>
        <v>0</v>
      </c>
      <c r="AF103" s="218">
        <f>HLOOKUP($B103,data04,data0211!AF$900,FALSE)</f>
        <v>10489.46</v>
      </c>
      <c r="AG103" s="218">
        <f>HLOOKUP($B103,data04,data0211!AG$900,FALSE)</f>
        <v>425.81</v>
      </c>
      <c r="AH103" s="218">
        <f>HLOOKUP($B103,data04,data0211!AH$900,FALSE)</f>
        <v>10.77</v>
      </c>
      <c r="AI103" s="218">
        <f>HLOOKUP($B103,data04,data0211!AI$900,FALSE)</f>
        <v>0</v>
      </c>
      <c r="AJ103" s="218">
        <f>HLOOKUP($B103,data04,data0211!AJ$900,FALSE)</f>
        <v>10.77</v>
      </c>
      <c r="AK103" s="218">
        <f>HLOOKUP($B103,data04,data0211!AK$900,FALSE)</f>
        <v>17800</v>
      </c>
      <c r="AL103" s="218">
        <f>HLOOKUP($B103,data04,data0211!AL$900,FALSE)</f>
        <v>26000</v>
      </c>
      <c r="AM103" s="218">
        <f>HLOOKUP($B103,data04,data0211!AM$900,FALSE)</f>
        <v>0</v>
      </c>
      <c r="AN103" s="218">
        <f>HLOOKUP($B103,data04,data0211!AN$900,FALSE)</f>
        <v>27631</v>
      </c>
      <c r="AO103" s="218">
        <f>HLOOKUP($B103,data04,data0211!AO$900,FALSE)</f>
        <v>24930</v>
      </c>
      <c r="AP103" s="218">
        <f>HLOOKUP($B103,data04,data0211!AP$900,FALSE)</f>
        <v>27631</v>
      </c>
      <c r="AQ103" s="218">
        <f>HLOOKUP($B103,data04,data0211!AQ$900,FALSE)</f>
        <v>24429</v>
      </c>
      <c r="AR103" s="218">
        <f>HLOOKUP($B103,data04,data0211!AR$900,FALSE)</f>
        <v>140.30000000000001</v>
      </c>
      <c r="AS103" s="218">
        <f>HLOOKUP($B103,data04,data0211!AS$900,FALSE)</f>
        <v>77</v>
      </c>
      <c r="AT103" s="218">
        <f>HLOOKUP($B103,data04,data0211!AT$900,FALSE)</f>
        <v>63.3</v>
      </c>
      <c r="AU103" s="218">
        <f>HLOOKUP($B103,data04,data0211!AU$900,FALSE)</f>
        <v>68</v>
      </c>
      <c r="AV103" s="218">
        <f>HLOOKUP($B103,data04,data0211!AV$900,FALSE)</f>
        <v>0</v>
      </c>
      <c r="AW103" s="218">
        <f>HLOOKUP($B103,data04,data0211!AW$900,FALSE)</f>
        <v>72.3</v>
      </c>
      <c r="AX103" s="218">
        <f>HLOOKUP($B103,data04,data0211!AX$900,FALSE)</f>
        <v>0</v>
      </c>
      <c r="AY103" s="218">
        <f>HLOOKUP($B103,data04,data0211!AY$900,FALSE)</f>
        <v>6</v>
      </c>
      <c r="AZ103" s="218">
        <f>HLOOKUP($B103,data04,data0211!AZ$900,FALSE)</f>
        <v>813</v>
      </c>
      <c r="BA103" s="218">
        <f>HLOOKUP($B103,data04,data0211!BA$900,FALSE)</f>
        <v>72.89</v>
      </c>
      <c r="BB103" s="218"/>
      <c r="BC103" s="218"/>
      <c r="BD103" s="218"/>
      <c r="BE103" s="218"/>
    </row>
    <row r="104" spans="1:57" ht="15" customHeight="1" x14ac:dyDescent="0.2">
      <c r="A104" s="71" t="s">
        <v>252</v>
      </c>
      <c r="B104" s="71" t="s">
        <v>252</v>
      </c>
      <c r="C104" s="69">
        <v>2005</v>
      </c>
      <c r="D104" s="218">
        <f>HLOOKUP($B104,data05,data0211!D$900,FALSE)</f>
        <v>14437578.790000001</v>
      </c>
      <c r="E104" s="218">
        <f>HLOOKUP($B104,data05,data0211!E$900,FALSE)</f>
        <v>-6580705.1299999999</v>
      </c>
      <c r="F104" s="218">
        <f>HLOOKUP($B104,data05,data0211!F$900,FALSE)</f>
        <v>0</v>
      </c>
      <c r="G104" s="218">
        <f>HLOOKUP($B104,data05,data0211!G$900,FALSE)</f>
        <v>591475.34</v>
      </c>
      <c r="H104" s="218">
        <f>HLOOKUP($B104,data05,data0211!H$900,FALSE)</f>
        <v>1405800.75</v>
      </c>
      <c r="I104" s="218">
        <f>HLOOKUP($B104,data05,data0211!I$900,FALSE)</f>
        <v>175000</v>
      </c>
      <c r="J104" s="218">
        <f>HLOOKUP($B104,data05,data0211!J$900,FALSE)</f>
        <v>6086</v>
      </c>
      <c r="K104" s="218">
        <f>HLOOKUP($B104,data05,data0211!K$900,FALSE)</f>
        <v>5409</v>
      </c>
      <c r="L104" s="218">
        <f>HLOOKUP($B104,data05,data0211!L$900,FALSE)</f>
        <v>677</v>
      </c>
      <c r="M104" s="218">
        <f>HLOOKUP($B104,data05,data0211!M$900,FALSE)</f>
        <v>0</v>
      </c>
      <c r="N104" s="218">
        <f>HLOOKUP($B104,data05,data0211!N$900,FALSE)</f>
        <v>1193247</v>
      </c>
      <c r="O104" s="218">
        <f>HLOOKUP($B104,data05,data0211!O$900,FALSE)</f>
        <v>49767</v>
      </c>
      <c r="P104" s="218">
        <f>HLOOKUP($B104,data05,data0211!P$900,FALSE)</f>
        <v>160523822</v>
      </c>
      <c r="Q104" s="218">
        <f>HLOOKUP($B104,data05,data0211!Q$900,FALSE)</f>
        <v>47935426</v>
      </c>
      <c r="R104" s="218">
        <f>HLOOKUP($B104,data05,data0211!R$900,FALSE)</f>
        <v>111345382</v>
      </c>
      <c r="S104" s="218">
        <f>HLOOKUP($B104,data05,data0211!S$900,FALSE)</f>
        <v>0</v>
      </c>
      <c r="T104" s="218">
        <f>HLOOKUP($B104,data05,data0211!T$900,FALSE)</f>
        <v>1193247</v>
      </c>
      <c r="U104" s="218">
        <f>HLOOKUP($B104,data05,data0211!U$900,FALSE)</f>
        <v>49767</v>
      </c>
      <c r="V104" s="218">
        <f>HLOOKUP($B104,data05,data0211!V$900,FALSE)</f>
        <v>223349</v>
      </c>
      <c r="W104" s="218">
        <f>HLOOKUP($B104,data05,data0211!W$900,FALSE)</f>
        <v>0</v>
      </c>
      <c r="X104" s="218">
        <f>HLOOKUP($B104,data05,data0211!X$900,FALSE)</f>
        <v>220083</v>
      </c>
      <c r="Y104" s="218">
        <f>HLOOKUP($B104,data05,data0211!Y$900,FALSE)</f>
        <v>0</v>
      </c>
      <c r="Z104" s="218">
        <f>HLOOKUP($B104,data05,data0211!Z$900,FALSE)</f>
        <v>3128</v>
      </c>
      <c r="AA104" s="218">
        <f>HLOOKUP($B104,data05,data0211!AA$900,FALSE)</f>
        <v>138</v>
      </c>
      <c r="AB104" s="218">
        <f>HLOOKUP($B104,data05,data0211!AB$900,FALSE)</f>
        <v>2444823</v>
      </c>
      <c r="AC104" s="218">
        <f>HLOOKUP($B104,data05,data0211!AC$900,FALSE)</f>
        <v>1527388.76</v>
      </c>
      <c r="AD104" s="218">
        <f>HLOOKUP($B104,data05,data0211!AD$900,FALSE)</f>
        <v>906689.76</v>
      </c>
      <c r="AE104" s="218">
        <f>HLOOKUP($B104,data05,data0211!AE$900,FALSE)</f>
        <v>0</v>
      </c>
      <c r="AF104" s="218">
        <f>HLOOKUP($B104,data05,data0211!AF$900,FALSE)</f>
        <v>10295.33</v>
      </c>
      <c r="AG104" s="218">
        <f>HLOOKUP($B104,data05,data0211!AG$900,FALSE)</f>
        <v>449.15</v>
      </c>
      <c r="AH104" s="218">
        <f>HLOOKUP($B104,data05,data0211!AH$900,FALSE)</f>
        <v>10</v>
      </c>
      <c r="AI104" s="218">
        <f>HLOOKUP($B104,data05,data0211!AI$900,FALSE)</f>
        <v>10</v>
      </c>
      <c r="AJ104" s="218">
        <f>HLOOKUP($B104,data05,data0211!AJ$900,FALSE)</f>
        <v>0</v>
      </c>
      <c r="AK104" s="218">
        <f>HLOOKUP($B104,data05,data0211!AK$900,FALSE)</f>
        <v>17800</v>
      </c>
      <c r="AL104" s="218">
        <f>HLOOKUP($B104,data05,data0211!AL$900,FALSE)</f>
        <v>26000</v>
      </c>
      <c r="AM104" s="218">
        <f>HLOOKUP($B104,data05,data0211!AM$900,FALSE)</f>
        <v>0</v>
      </c>
      <c r="AN104" s="218">
        <f>HLOOKUP($B104,data05,data0211!AN$900,FALSE)</f>
        <v>27808</v>
      </c>
      <c r="AO104" s="218">
        <f>HLOOKUP($B104,data05,data0211!AO$900,FALSE)</f>
        <v>28286</v>
      </c>
      <c r="AP104" s="218">
        <f>HLOOKUP($B104,data05,data0211!AP$900,FALSE)</f>
        <v>28286</v>
      </c>
      <c r="AQ104" s="218">
        <f>HLOOKUP($B104,data05,data0211!AQ$900,FALSE)</f>
        <v>25159</v>
      </c>
      <c r="AR104" s="218">
        <f>HLOOKUP($B104,data05,data0211!AR$900,FALSE)</f>
        <v>140</v>
      </c>
      <c r="AS104" s="218">
        <f>HLOOKUP($B104,data05,data0211!AS$900,FALSE)</f>
        <v>77</v>
      </c>
      <c r="AT104" s="218">
        <f>HLOOKUP($B104,data05,data0211!AT$900,FALSE)</f>
        <v>63</v>
      </c>
      <c r="AU104" s="218">
        <f>HLOOKUP($B104,data05,data0211!AU$900,FALSE)</f>
        <v>68</v>
      </c>
      <c r="AV104" s="218">
        <f>HLOOKUP($B104,data05,data0211!AV$900,FALSE)</f>
        <v>0</v>
      </c>
      <c r="AW104" s="218">
        <f>HLOOKUP($B104,data05,data0211!AW$900,FALSE)</f>
        <v>72</v>
      </c>
      <c r="AX104" s="218">
        <f>HLOOKUP($B104,data05,data0211!AX$900,FALSE)</f>
        <v>0</v>
      </c>
      <c r="AY104" s="218">
        <f>HLOOKUP($B104,data05,data0211!AY$900,FALSE)</f>
        <v>6</v>
      </c>
      <c r="AZ104" s="218">
        <f>HLOOKUP($B104,data05,data0211!AZ$900,FALSE)</f>
        <v>815</v>
      </c>
      <c r="BA104" s="218">
        <f>HLOOKUP($B104,data05,data0211!BA$900,FALSE)</f>
        <v>72</v>
      </c>
      <c r="BB104" s="218"/>
      <c r="BC104" s="218"/>
      <c r="BD104" s="218"/>
      <c r="BE104" s="218"/>
    </row>
    <row r="105" spans="1:57" ht="15" customHeight="1" x14ac:dyDescent="0.2">
      <c r="A105" s="71" t="s">
        <v>252</v>
      </c>
      <c r="B105" s="71" t="s">
        <v>252</v>
      </c>
      <c r="C105" s="69">
        <v>2006</v>
      </c>
      <c r="D105" s="218">
        <f>HLOOKUP($B105,data06,data0211!D$900,FALSE)</f>
        <v>15265610.850000001</v>
      </c>
      <c r="E105" s="218">
        <f>HLOOKUP($B105,data06,data0211!E$900,FALSE)</f>
        <v>-7173707.2000000002</v>
      </c>
      <c r="F105" s="218">
        <f>HLOOKUP($B105,data06,data0211!F$900,FALSE)</f>
        <v>0</v>
      </c>
      <c r="G105" s="218">
        <f>HLOOKUP($B105,data06,data0211!G$900,FALSE)</f>
        <v>640611.39</v>
      </c>
      <c r="H105" s="218">
        <f>HLOOKUP($B105,data06,data0211!H$900,FALSE)</f>
        <v>1410326.67</v>
      </c>
      <c r="I105" s="218">
        <f>HLOOKUP($B105,data06,data0211!I$900,FALSE)</f>
        <v>246816.31</v>
      </c>
      <c r="J105" s="218">
        <f>HLOOKUP($B105,data06,data0211!J$900,FALSE)</f>
        <v>6158</v>
      </c>
      <c r="K105" s="218">
        <f>HLOOKUP($B105,data06,data0211!K$900,FALSE)</f>
        <v>5466</v>
      </c>
      <c r="L105" s="218">
        <f>HLOOKUP($B105,data06,data0211!L$900,FALSE)</f>
        <v>692</v>
      </c>
      <c r="M105" s="218">
        <f>HLOOKUP($B105,data06,data0211!M$900,FALSE)</f>
        <v>0</v>
      </c>
      <c r="N105" s="218">
        <f>HLOOKUP($B105,data06,data0211!N$900,FALSE)</f>
        <v>2</v>
      </c>
      <c r="O105" s="218">
        <f>HLOOKUP($B105,data06,data0211!O$900,FALSE)</f>
        <v>12</v>
      </c>
      <c r="P105" s="218">
        <f>HLOOKUP($B105,data06,data0211!P$900,FALSE)</f>
        <v>150448653.38999999</v>
      </c>
      <c r="Q105" s="218">
        <f>HLOOKUP($B105,data06,data0211!Q$900,FALSE)</f>
        <v>44421203</v>
      </c>
      <c r="R105" s="218">
        <f>HLOOKUP($B105,data06,data0211!R$900,FALSE)</f>
        <v>104851041</v>
      </c>
      <c r="S105" s="218">
        <f>HLOOKUP($B105,data06,data0211!S$900,FALSE)</f>
        <v>0</v>
      </c>
      <c r="T105" s="218">
        <f>HLOOKUP($B105,data06,data0211!T$900,FALSE)</f>
        <v>1129413.3899999999</v>
      </c>
      <c r="U105" s="218">
        <f>HLOOKUP($B105,data06,data0211!U$900,FALSE)</f>
        <v>46996</v>
      </c>
      <c r="V105" s="218">
        <f>HLOOKUP($B105,data06,data0211!V$900,FALSE)</f>
        <v>205889</v>
      </c>
      <c r="W105" s="218">
        <f>HLOOKUP($B105,data06,data0211!W$900,FALSE)</f>
        <v>0</v>
      </c>
      <c r="X105" s="218">
        <f>HLOOKUP($B105,data06,data0211!X$900,FALSE)</f>
        <v>202772</v>
      </c>
      <c r="Y105" s="218">
        <f>HLOOKUP($B105,data06,data0211!Y$900,FALSE)</f>
        <v>0</v>
      </c>
      <c r="Z105" s="218">
        <f>HLOOKUP($B105,data06,data0211!Z$900,FALSE)</f>
        <v>3117</v>
      </c>
      <c r="AA105" s="218">
        <f>HLOOKUP($B105,data06,data0211!AA$900,FALSE)</f>
        <v>0</v>
      </c>
      <c r="AB105" s="218">
        <f>HLOOKUP($B105,data06,data0211!AB$900,FALSE)</f>
        <v>2378262.87</v>
      </c>
      <c r="AC105" s="218">
        <f>HLOOKUP($B105,data06,data0211!AC$900,FALSE)</f>
        <v>1486137.79</v>
      </c>
      <c r="AD105" s="218">
        <f>HLOOKUP($B105,data06,data0211!AD$900,FALSE)</f>
        <v>881449.1</v>
      </c>
      <c r="AE105" s="218">
        <f>HLOOKUP($B105,data06,data0211!AE$900,FALSE)</f>
        <v>0</v>
      </c>
      <c r="AF105" s="218">
        <f>HLOOKUP($B105,data06,data0211!AF$900,FALSE)</f>
        <v>10214.17</v>
      </c>
      <c r="AG105" s="218">
        <f>HLOOKUP($B105,data06,data0211!AG$900,FALSE)</f>
        <v>461.81</v>
      </c>
      <c r="AH105" s="218">
        <f>HLOOKUP($B105,data06,data0211!AH$900,FALSE)</f>
        <v>10</v>
      </c>
      <c r="AI105" s="218">
        <f>HLOOKUP($B105,data06,data0211!AI$900,FALSE)</f>
        <v>10</v>
      </c>
      <c r="AJ105" s="218">
        <f>HLOOKUP($B105,data06,data0211!AJ$900,FALSE)</f>
        <v>0</v>
      </c>
      <c r="AK105" s="218">
        <f>HLOOKUP($B105,data06,data0211!AK$900,FALSE)</f>
        <v>17800</v>
      </c>
      <c r="AL105" s="218">
        <f>HLOOKUP($B105,data06,data0211!AL$900,FALSE)</f>
        <v>26000</v>
      </c>
      <c r="AM105" s="218">
        <f>HLOOKUP($B105,data06,data0211!AM$900,FALSE)</f>
        <v>0</v>
      </c>
      <c r="AN105" s="218">
        <f>HLOOKUP($B105,data06,data0211!AN$900,FALSE)</f>
        <v>26491</v>
      </c>
      <c r="AO105" s="218">
        <f>HLOOKUP($B105,data06,data0211!AO$900,FALSE)</f>
        <v>27179</v>
      </c>
      <c r="AP105" s="218">
        <f>HLOOKUP($B105,data06,data0211!AP$900,FALSE)</f>
        <v>27179</v>
      </c>
      <c r="AQ105" s="218">
        <f>HLOOKUP($B105,data06,data0211!AQ$900,FALSE)</f>
        <v>24965</v>
      </c>
      <c r="AR105" s="218">
        <f>HLOOKUP($B105,data06,data0211!AR$900,FALSE)</f>
        <v>140</v>
      </c>
      <c r="AS105" s="218">
        <f>HLOOKUP($B105,data06,data0211!AS$900,FALSE)</f>
        <v>77</v>
      </c>
      <c r="AT105" s="218">
        <f>HLOOKUP($B105,data06,data0211!AT$900,FALSE)</f>
        <v>63</v>
      </c>
      <c r="AU105" s="218">
        <f>HLOOKUP($B105,data06,data0211!AU$900,FALSE)</f>
        <v>68</v>
      </c>
      <c r="AV105" s="218">
        <f>HLOOKUP($B105,data06,data0211!AV$900,FALSE)</f>
        <v>0</v>
      </c>
      <c r="AW105" s="218">
        <f>HLOOKUP($B105,data06,data0211!AW$900,FALSE)</f>
        <v>72</v>
      </c>
      <c r="AX105" s="218">
        <f>HLOOKUP($B105,data06,data0211!AX$900,FALSE)</f>
        <v>0</v>
      </c>
      <c r="AY105" s="218">
        <f>HLOOKUP($B105,data06,data0211!AY$900,FALSE)</f>
        <v>6</v>
      </c>
      <c r="AZ105" s="218">
        <f>HLOOKUP($B105,data06,data0211!AZ$900,FALSE)</f>
        <v>815</v>
      </c>
      <c r="BA105" s="218">
        <f>HLOOKUP($B105,data06,data0211!BA$900,FALSE)</f>
        <v>71</v>
      </c>
      <c r="BB105" s="218"/>
      <c r="BC105" s="218"/>
      <c r="BD105" s="218"/>
      <c r="BE105" s="218"/>
    </row>
    <row r="106" spans="1:57" ht="15" customHeight="1" x14ac:dyDescent="0.2">
      <c r="A106" s="71" t="s">
        <v>252</v>
      </c>
      <c r="B106" s="71" t="s">
        <v>252</v>
      </c>
      <c r="C106" s="69">
        <v>2007</v>
      </c>
      <c r="D106" s="218">
        <f>HLOOKUP($B106,data07,data0211!D$900,FALSE)</f>
        <v>15539287.620000003</v>
      </c>
      <c r="E106" s="218">
        <f>HLOOKUP($B106,data07,data0211!E$900,FALSE)</f>
        <v>-7619795.71</v>
      </c>
      <c r="F106" s="218">
        <f>HLOOKUP($B106,data07,data0211!F$900,FALSE)</f>
        <v>0</v>
      </c>
      <c r="G106" s="218">
        <f>HLOOKUP($B106,data07,data0211!G$900,FALSE)</f>
        <v>510940.98</v>
      </c>
      <c r="H106" s="218">
        <f>HLOOKUP($B106,data07,data0211!H$900,FALSE)</f>
        <v>1469359.52</v>
      </c>
      <c r="I106" s="218">
        <f>HLOOKUP($B106,data07,data0211!I$900,FALSE)</f>
        <v>451826.38</v>
      </c>
      <c r="J106" s="218">
        <f>HLOOKUP($B106,data07,data0211!J$900,FALSE)</f>
        <v>6239</v>
      </c>
      <c r="K106" s="218">
        <f>HLOOKUP($B106,data07,data0211!K$900,FALSE)</f>
        <v>5510</v>
      </c>
      <c r="L106" s="218">
        <f>HLOOKUP($B106,data07,data0211!L$900,FALSE)</f>
        <v>729</v>
      </c>
      <c r="M106" s="218">
        <f>HLOOKUP($B106,data07,data0211!M$900,FALSE)</f>
        <v>0</v>
      </c>
      <c r="N106" s="218">
        <f>HLOOKUP($B106,data07,data0211!N$900,FALSE)</f>
        <v>2</v>
      </c>
      <c r="O106" s="218">
        <f>HLOOKUP($B106,data07,data0211!O$900,FALSE)</f>
        <v>12</v>
      </c>
      <c r="P106" s="218">
        <f>HLOOKUP($B106,data07,data0211!P$900,FALSE)</f>
        <v>159753692</v>
      </c>
      <c r="Q106" s="218">
        <f>HLOOKUP($B106,data07,data0211!Q$900,FALSE)</f>
        <v>46699194</v>
      </c>
      <c r="R106" s="218">
        <f>HLOOKUP($B106,data07,data0211!R$900,FALSE)</f>
        <v>111831932</v>
      </c>
      <c r="S106" s="218">
        <f>HLOOKUP($B106,data07,data0211!S$900,FALSE)</f>
        <v>0</v>
      </c>
      <c r="T106" s="218">
        <f>HLOOKUP($B106,data07,data0211!T$900,FALSE)</f>
        <v>1174839</v>
      </c>
      <c r="U106" s="218">
        <f>HLOOKUP($B106,data07,data0211!U$900,FALSE)</f>
        <v>47727</v>
      </c>
      <c r="V106" s="218">
        <f>HLOOKUP($B106,data07,data0211!V$900,FALSE)</f>
        <v>227350</v>
      </c>
      <c r="W106" s="218">
        <f>HLOOKUP($B106,data07,data0211!W$900,FALSE)</f>
        <v>0</v>
      </c>
      <c r="X106" s="218">
        <f>HLOOKUP($B106,data07,data0211!X$900,FALSE)</f>
        <v>224127</v>
      </c>
      <c r="Y106" s="218">
        <f>HLOOKUP($B106,data07,data0211!Y$900,FALSE)</f>
        <v>0</v>
      </c>
      <c r="Z106" s="218">
        <f>HLOOKUP($B106,data07,data0211!Z$900,FALSE)</f>
        <v>3091</v>
      </c>
      <c r="AA106" s="218">
        <f>HLOOKUP($B106,data07,data0211!AA$900,FALSE)</f>
        <v>132</v>
      </c>
      <c r="AB106" s="218">
        <f>HLOOKUP($B106,data07,data0211!AB$900,FALSE)</f>
        <v>2430484.7000000002</v>
      </c>
      <c r="AC106" s="218">
        <f>HLOOKUP($B106,data07,data0211!AC$900,FALSE)</f>
        <v>1489356.45</v>
      </c>
      <c r="AD106" s="218">
        <f>HLOOKUP($B106,data07,data0211!AD$900,FALSE)</f>
        <v>930276.81</v>
      </c>
      <c r="AE106" s="218">
        <f>HLOOKUP($B106,data07,data0211!AE$900,FALSE)</f>
        <v>0</v>
      </c>
      <c r="AF106" s="218">
        <f>HLOOKUP($B106,data07,data0211!AF$900,FALSE)</f>
        <v>459.88</v>
      </c>
      <c r="AG106" s="218">
        <f>HLOOKUP($B106,data07,data0211!AG$900,FALSE)</f>
        <v>10391.56</v>
      </c>
      <c r="AH106" s="218">
        <f>HLOOKUP($B106,data07,data0211!AH$900,FALSE)</f>
        <v>10</v>
      </c>
      <c r="AI106" s="218">
        <f>HLOOKUP($B106,data07,data0211!AI$900,FALSE)</f>
        <v>10</v>
      </c>
      <c r="AJ106" s="218">
        <f>HLOOKUP($B106,data07,data0211!AJ$900,FALSE)</f>
        <v>0</v>
      </c>
      <c r="AK106" s="218">
        <f>HLOOKUP($B106,data07,data0211!AK$900,FALSE)</f>
        <v>18156</v>
      </c>
      <c r="AL106" s="218">
        <f>HLOOKUP($B106,data07,data0211!AL$900,FALSE)</f>
        <v>26520</v>
      </c>
      <c r="AM106" s="218">
        <f>HLOOKUP($B106,data07,data0211!AM$900,FALSE)</f>
        <v>0</v>
      </c>
      <c r="AN106" s="218">
        <f>HLOOKUP($B106,data07,data0211!AN$900,FALSE)</f>
        <v>26792</v>
      </c>
      <c r="AO106" s="218">
        <f>HLOOKUP($B106,data07,data0211!AO$900,FALSE)</f>
        <v>27573</v>
      </c>
      <c r="AP106" s="218">
        <f>HLOOKUP($B106,data07,data0211!AP$900,FALSE)</f>
        <v>27573</v>
      </c>
      <c r="AQ106" s="218">
        <f>HLOOKUP($B106,data07,data0211!AQ$900,FALSE)</f>
        <v>25702</v>
      </c>
      <c r="AR106" s="218">
        <f>HLOOKUP($B106,data07,data0211!AR$900,FALSE)</f>
        <v>146</v>
      </c>
      <c r="AS106" s="218">
        <f>HLOOKUP($B106,data07,data0211!AS$900,FALSE)</f>
        <v>77</v>
      </c>
      <c r="AT106" s="218">
        <f>HLOOKUP($B106,data07,data0211!AT$900,FALSE)</f>
        <v>69</v>
      </c>
      <c r="AU106" s="218">
        <f>HLOOKUP($B106,data07,data0211!AU$900,FALSE)</f>
        <v>69</v>
      </c>
      <c r="AV106" s="218">
        <f>HLOOKUP($B106,data07,data0211!AV$900,FALSE)</f>
        <v>0</v>
      </c>
      <c r="AW106" s="218">
        <f>HLOOKUP($B106,data07,data0211!AW$900,FALSE)</f>
        <v>77</v>
      </c>
      <c r="AX106" s="218">
        <f>HLOOKUP($B106,data07,data0211!AX$900,FALSE)</f>
        <v>0</v>
      </c>
      <c r="AY106" s="218">
        <f>HLOOKUP($B106,data07,data0211!AY$900,FALSE)</f>
        <v>6</v>
      </c>
      <c r="AZ106" s="218">
        <f>HLOOKUP($B106,data07,data0211!AZ$900,FALSE)</f>
        <v>836</v>
      </c>
      <c r="BA106" s="218">
        <f>HLOOKUP($B106,data07,data0211!BA$900,FALSE)</f>
        <v>70</v>
      </c>
      <c r="BB106" s="218"/>
      <c r="BC106" s="218"/>
      <c r="BD106" s="218"/>
      <c r="BE106" s="218"/>
    </row>
    <row r="107" spans="1:57" ht="15" customHeight="1" x14ac:dyDescent="0.2">
      <c r="A107" s="71" t="s">
        <v>252</v>
      </c>
      <c r="B107" s="71" t="s">
        <v>252</v>
      </c>
      <c r="C107" s="69">
        <v>2008</v>
      </c>
      <c r="D107" s="218">
        <f>HLOOKUP($B107,data08,data0211!D$900,FALSE)</f>
        <v>15846151.130000001</v>
      </c>
      <c r="E107" s="218">
        <f>HLOOKUP($B107,data08,data0211!E$900,FALSE)</f>
        <v>-7902234.3899999997</v>
      </c>
      <c r="F107" s="218">
        <f>HLOOKUP($B107,data08,data0211!F$900,FALSE)</f>
        <v>0</v>
      </c>
      <c r="G107" s="218">
        <f>HLOOKUP($B107,data08,data0211!G$900,FALSE)</f>
        <v>387900.58</v>
      </c>
      <c r="H107" s="218">
        <f>HLOOKUP($B107,data08,data0211!H$900,FALSE)</f>
        <v>1561746.15</v>
      </c>
      <c r="I107" s="218">
        <f>HLOOKUP($B107,data08,data0211!I$900,FALSE)</f>
        <v>123859</v>
      </c>
      <c r="J107" s="218">
        <f>HLOOKUP($B107,data08,data0211!J$900,FALSE)</f>
        <v>6309</v>
      </c>
      <c r="K107" s="218">
        <f>HLOOKUP($B107,data08,data0211!K$900,FALSE)</f>
        <v>5562</v>
      </c>
      <c r="L107" s="218">
        <f>HLOOKUP($B107,data08,data0211!L$900,FALSE)</f>
        <v>747</v>
      </c>
      <c r="M107" s="218">
        <f>HLOOKUP($B107,data08,data0211!M$900,FALSE)</f>
        <v>0</v>
      </c>
      <c r="N107" s="218">
        <f>HLOOKUP($B107,data08,data0211!N$900,FALSE)</f>
        <v>1653</v>
      </c>
      <c r="O107" s="218">
        <f>HLOOKUP($B107,data08,data0211!O$900,FALSE)</f>
        <v>34</v>
      </c>
      <c r="P107" s="218">
        <f>HLOOKUP($B107,data08,data0211!P$900,FALSE)</f>
        <v>169766970</v>
      </c>
      <c r="Q107" s="218">
        <f>HLOOKUP($B107,data08,data0211!Q$900,FALSE)</f>
        <v>44627090</v>
      </c>
      <c r="R107" s="218">
        <f>HLOOKUP($B107,data08,data0211!R$900,FALSE)</f>
        <v>113895413</v>
      </c>
      <c r="S107" s="218">
        <f>HLOOKUP($B107,data08,data0211!S$900,FALSE)</f>
        <v>0</v>
      </c>
      <c r="T107" s="218">
        <f>HLOOKUP($B107,data08,data0211!T$900,FALSE)</f>
        <v>11198279</v>
      </c>
      <c r="U107" s="218">
        <f>HLOOKUP($B107,data08,data0211!U$900,FALSE)</f>
        <v>46188</v>
      </c>
      <c r="V107" s="218">
        <f>HLOOKUP($B107,data08,data0211!V$900,FALSE)</f>
        <v>221322</v>
      </c>
      <c r="W107" s="218">
        <f>HLOOKUP($B107,data08,data0211!W$900,FALSE)</f>
        <v>0</v>
      </c>
      <c r="X107" s="218">
        <f>HLOOKUP($B107,data08,data0211!X$900,FALSE)</f>
        <v>218050</v>
      </c>
      <c r="Y107" s="218">
        <f>HLOOKUP($B107,data08,data0211!Y$900,FALSE)</f>
        <v>0</v>
      </c>
      <c r="Z107" s="218">
        <f>HLOOKUP($B107,data08,data0211!Z$900,FALSE)</f>
        <v>3144</v>
      </c>
      <c r="AA107" s="218">
        <f>HLOOKUP($B107,data08,data0211!AA$900,FALSE)</f>
        <v>128</v>
      </c>
      <c r="AB107" s="218">
        <f>HLOOKUP($B107,data08,data0211!AB$900,FALSE)</f>
        <v>0</v>
      </c>
      <c r="AC107" s="218">
        <f>HLOOKUP($B107,data08,data0211!AC$900,FALSE)</f>
        <v>1506903.23</v>
      </c>
      <c r="AD107" s="218">
        <f>HLOOKUP($B107,data08,data0211!AD$900,FALSE)</f>
        <v>902440.7</v>
      </c>
      <c r="AE107" s="218">
        <f>HLOOKUP($B107,data08,data0211!AE$900,FALSE)</f>
        <v>0</v>
      </c>
      <c r="AF107" s="218">
        <f>HLOOKUP($B107,data08,data0211!AF$900,FALSE)</f>
        <v>10720.78</v>
      </c>
      <c r="AG107" s="218">
        <f>HLOOKUP($B107,data08,data0211!AG$900,FALSE)</f>
        <v>460.82</v>
      </c>
      <c r="AH107" s="218">
        <f>HLOOKUP($B107,data08,data0211!AH$900,FALSE)</f>
        <v>10</v>
      </c>
      <c r="AI107" s="218">
        <f>HLOOKUP($B107,data08,data0211!AI$900,FALSE)</f>
        <v>10</v>
      </c>
      <c r="AJ107" s="218">
        <f>HLOOKUP($B107,data08,data0211!AJ$900,FALSE)</f>
        <v>0</v>
      </c>
      <c r="AK107" s="218">
        <f>HLOOKUP($B107,data08,data0211!AK$900,FALSE)</f>
        <v>20078</v>
      </c>
      <c r="AL107" s="218">
        <f>HLOOKUP($B107,data08,data0211!AL$900,FALSE)</f>
        <v>27290</v>
      </c>
      <c r="AM107" s="218">
        <f>HLOOKUP($B107,data08,data0211!AM$900,FALSE)</f>
        <v>0</v>
      </c>
      <c r="AN107" s="218">
        <f>HLOOKUP($B107,data08,data0211!AN$900,FALSE)</f>
        <v>27584</v>
      </c>
      <c r="AO107" s="218">
        <f>HLOOKUP($B107,data08,data0211!AO$900,FALSE)</f>
        <v>26681</v>
      </c>
      <c r="AP107" s="218">
        <f>HLOOKUP($B107,data08,data0211!AP$900,FALSE)</f>
        <v>27584</v>
      </c>
      <c r="AQ107" s="218">
        <f>HLOOKUP($B107,data08,data0211!AQ$900,FALSE)</f>
        <v>25348</v>
      </c>
      <c r="AR107" s="218">
        <f>HLOOKUP($B107,data08,data0211!AR$900,FALSE)</f>
        <v>146</v>
      </c>
      <c r="AS107" s="218">
        <f>HLOOKUP($B107,data08,data0211!AS$900,FALSE)</f>
        <v>77</v>
      </c>
      <c r="AT107" s="218">
        <f>HLOOKUP($B107,data08,data0211!AT$900,FALSE)</f>
        <v>69</v>
      </c>
      <c r="AU107" s="218">
        <f>HLOOKUP($B107,data08,data0211!AU$900,FALSE)</f>
        <v>69</v>
      </c>
      <c r="AV107" s="218">
        <f>HLOOKUP($B107,data08,data0211!AV$900,FALSE)</f>
        <v>0</v>
      </c>
      <c r="AW107" s="218">
        <f>HLOOKUP($B107,data08,data0211!AW$900,FALSE)</f>
        <v>77</v>
      </c>
      <c r="AX107" s="218">
        <f>HLOOKUP($B107,data08,data0211!AX$900,FALSE)</f>
        <v>0</v>
      </c>
      <c r="AY107" s="218">
        <f>HLOOKUP($B107,data08,data0211!AY$900,FALSE)</f>
        <v>6</v>
      </c>
      <c r="AZ107" s="218">
        <f>HLOOKUP($B107,data08,data0211!AZ$900,FALSE)</f>
        <v>836</v>
      </c>
      <c r="BA107" s="218">
        <f>HLOOKUP($B107,data08,data0211!BA$900,FALSE)</f>
        <v>71</v>
      </c>
      <c r="BB107" s="218"/>
      <c r="BC107" s="218"/>
      <c r="BD107" s="218"/>
      <c r="BE107" s="218"/>
    </row>
    <row r="108" spans="1:57" ht="15" customHeight="1" x14ac:dyDescent="0.2">
      <c r="A108" s="71" t="s">
        <v>252</v>
      </c>
      <c r="B108" s="71" t="s">
        <v>252</v>
      </c>
      <c r="C108" s="69">
        <v>2009</v>
      </c>
      <c r="D108" s="218">
        <f>HLOOKUP($B108,data09,data0211!D$900,FALSE)</f>
        <v>16577266.909999998</v>
      </c>
      <c r="E108" s="218">
        <f>HLOOKUP($B108,data09,data0211!E$900,FALSE)</f>
        <v>-8541456.1999999993</v>
      </c>
      <c r="F108" s="218">
        <f>HLOOKUP($B108,data09,data0211!F$900,FALSE)</f>
        <v>0</v>
      </c>
      <c r="G108" s="218">
        <f>HLOOKUP($B108,data09,data0211!G$900,FALSE)</f>
        <v>731115.78</v>
      </c>
      <c r="H108" s="218">
        <f>HLOOKUP($B108,data09,data0211!H$900,FALSE)</f>
        <v>1675445.8699999999</v>
      </c>
      <c r="I108" s="218">
        <f>HLOOKUP($B108,data09,data0211!I$900,FALSE)</f>
        <v>-715.66</v>
      </c>
      <c r="J108" s="218">
        <f>HLOOKUP($B108,data09,data0211!J$900,FALSE)</f>
        <v>6382</v>
      </c>
      <c r="K108" s="218">
        <f>HLOOKUP($B108,data09,data0211!K$900,FALSE)</f>
        <v>5603</v>
      </c>
      <c r="L108" s="218">
        <f>HLOOKUP($B108,data09,data0211!L$900,FALSE)</f>
        <v>777</v>
      </c>
      <c r="M108" s="218">
        <f>HLOOKUP($B108,data09,data0211!M$900,FALSE)</f>
        <v>2</v>
      </c>
      <c r="N108" s="218">
        <f>HLOOKUP($B108,data09,data0211!N$900,FALSE)</f>
        <v>1159</v>
      </c>
      <c r="O108" s="218">
        <f>HLOOKUP($B108,data09,data0211!O$900,FALSE)</f>
        <v>31</v>
      </c>
      <c r="P108" s="218">
        <f>HLOOKUP($B108,data09,data0211!P$900,FALSE)</f>
        <v>154225799.30000001</v>
      </c>
      <c r="Q108" s="218">
        <f>HLOOKUP($B108,data09,data0211!Q$900,FALSE)</f>
        <v>45838418.299999997</v>
      </c>
      <c r="R108" s="218">
        <f>HLOOKUP($B108,data09,data0211!R$900,FALSE)</f>
        <v>106727551</v>
      </c>
      <c r="S108" s="218">
        <f>HLOOKUP($B108,data09,data0211!S$900,FALSE)</f>
        <v>418885</v>
      </c>
      <c r="T108" s="218">
        <f>HLOOKUP($B108,data09,data0211!T$900,FALSE)</f>
        <v>1192551</v>
      </c>
      <c r="U108" s="218">
        <f>HLOOKUP($B108,data09,data0211!U$900,FALSE)</f>
        <v>48394</v>
      </c>
      <c r="V108" s="218">
        <f>HLOOKUP($B108,data09,data0211!V$900,FALSE)</f>
        <v>228343</v>
      </c>
      <c r="W108" s="218">
        <f>HLOOKUP($B108,data09,data0211!W$900,FALSE)</f>
        <v>0</v>
      </c>
      <c r="X108" s="218">
        <f>HLOOKUP($B108,data09,data0211!X$900,FALSE)</f>
        <v>224980</v>
      </c>
      <c r="Y108" s="218">
        <f>HLOOKUP($B108,data09,data0211!Y$900,FALSE)</f>
        <v>0</v>
      </c>
      <c r="Z108" s="218">
        <f>HLOOKUP($B108,data09,data0211!Z$900,FALSE)</f>
        <v>3235</v>
      </c>
      <c r="AA108" s="218">
        <f>HLOOKUP($B108,data09,data0211!AA$900,FALSE)</f>
        <v>128</v>
      </c>
      <c r="AB108" s="218">
        <f>HLOOKUP($B108,data09,data0211!AB$900,FALSE)</f>
        <v>2631952.62</v>
      </c>
      <c r="AC108" s="218">
        <f>HLOOKUP($B108,data09,data0211!AC$900,FALSE)</f>
        <v>1497544.96</v>
      </c>
      <c r="AD108" s="218">
        <f>HLOOKUP($B108,data09,data0211!AD$900,FALSE)</f>
        <v>1060876.27</v>
      </c>
      <c r="AE108" s="218">
        <f>HLOOKUP($B108,data09,data0211!AE$900,FALSE)</f>
        <v>0</v>
      </c>
      <c r="AF108" s="218">
        <f>HLOOKUP($B108,data09,data0211!AF$900,FALSE)</f>
        <v>62321.47</v>
      </c>
      <c r="AG108" s="218">
        <f>HLOOKUP($B108,data09,data0211!AG$900,FALSE)</f>
        <v>1583.21</v>
      </c>
      <c r="AH108" s="218">
        <f>HLOOKUP($B108,data09,data0211!AH$900,FALSE)</f>
        <v>10</v>
      </c>
      <c r="AI108" s="218">
        <f>HLOOKUP($B108,data09,data0211!AI$900,FALSE)</f>
        <v>10</v>
      </c>
      <c r="AJ108" s="218">
        <f>HLOOKUP($B108,data09,data0211!AJ$900,FALSE)</f>
        <v>0</v>
      </c>
      <c r="AK108" s="218">
        <f>HLOOKUP($B108,data09,data0211!AK$900,FALSE)</f>
        <v>20500</v>
      </c>
      <c r="AL108" s="218">
        <f>HLOOKUP($B108,data09,data0211!AL$900,FALSE)</f>
        <v>27500</v>
      </c>
      <c r="AM108" s="218">
        <f>HLOOKUP($B108,data09,data0211!AM$900,FALSE)</f>
        <v>0</v>
      </c>
      <c r="AN108" s="218">
        <f>HLOOKUP($B108,data09,data0211!AN$900,FALSE)</f>
        <v>27294</v>
      </c>
      <c r="AO108" s="218">
        <f>HLOOKUP($B108,data09,data0211!AO$900,FALSE)</f>
        <v>26103</v>
      </c>
      <c r="AP108" s="218">
        <f>HLOOKUP($B108,data09,data0211!AP$900,FALSE)</f>
        <v>27294</v>
      </c>
      <c r="AQ108" s="218">
        <f>HLOOKUP($B108,data09,data0211!AQ$900,FALSE)</f>
        <v>24370</v>
      </c>
      <c r="AR108" s="218">
        <f>HLOOKUP($B108,data09,data0211!AR$900,FALSE)</f>
        <v>146</v>
      </c>
      <c r="AS108" s="218">
        <f>HLOOKUP($B108,data09,data0211!AS$900,FALSE)</f>
        <v>77</v>
      </c>
      <c r="AT108" s="218">
        <f>HLOOKUP($B108,data09,data0211!AT$900,FALSE)</f>
        <v>69</v>
      </c>
      <c r="AU108" s="218">
        <f>HLOOKUP($B108,data09,data0211!AU$900,FALSE)</f>
        <v>69</v>
      </c>
      <c r="AV108" s="218">
        <f>HLOOKUP($B108,data09,data0211!AV$900,FALSE)</f>
        <v>0</v>
      </c>
      <c r="AW108" s="218">
        <f>HLOOKUP($B108,data09,data0211!AW$900,FALSE)</f>
        <v>77</v>
      </c>
      <c r="AX108" s="218">
        <f>HLOOKUP($B108,data09,data0211!AX$900,FALSE)</f>
        <v>0</v>
      </c>
      <c r="AY108" s="218">
        <f>HLOOKUP($B108,data09,data0211!AY$900,FALSE)</f>
        <v>6</v>
      </c>
      <c r="AZ108" s="218">
        <f>HLOOKUP($B108,data09,data0211!AZ$900,FALSE)</f>
        <v>836</v>
      </c>
      <c r="BA108" s="218">
        <f>HLOOKUP($B108,data09,data0211!BA$900,FALSE)</f>
        <v>70</v>
      </c>
      <c r="BB108" s="218"/>
      <c r="BC108" s="218"/>
      <c r="BD108" s="218"/>
      <c r="BE108" s="218"/>
    </row>
    <row r="109" spans="1:57" ht="15" customHeight="1" x14ac:dyDescent="0.2">
      <c r="A109" s="71" t="s">
        <v>252</v>
      </c>
      <c r="B109" s="71" t="s">
        <v>252</v>
      </c>
      <c r="C109" s="69">
        <v>2010</v>
      </c>
      <c r="D109" s="218">
        <f>HLOOKUP($B109,data10,data0211!D$900,FALSE)</f>
        <v>17073298.449999999</v>
      </c>
      <c r="E109" s="218">
        <f>HLOOKUP($B109,data10,data0211!E$900,FALSE)</f>
        <v>-9169806.6799999997</v>
      </c>
      <c r="F109" s="218">
        <f>HLOOKUP($B109,data10,data0211!F$900,FALSE)</f>
        <v>0</v>
      </c>
      <c r="G109" s="218">
        <f>HLOOKUP($B109,data10,data0211!G$900,FALSE)</f>
        <v>731115.78</v>
      </c>
      <c r="H109" s="218">
        <f>HLOOKUP($B109,data10,data0211!H$900,FALSE)</f>
        <v>1717989.72</v>
      </c>
      <c r="I109" s="218">
        <f>HLOOKUP($B109,data10,data0211!I$900,FALSE)</f>
        <v>-120185</v>
      </c>
      <c r="J109" s="218">
        <f>HLOOKUP($B109,data10,data0211!J$900,FALSE)</f>
        <v>6463</v>
      </c>
      <c r="K109" s="218">
        <f>HLOOKUP($B109,data10,data0211!K$900,FALSE)</f>
        <v>5692</v>
      </c>
      <c r="L109" s="218">
        <f>HLOOKUP($B109,data10,data0211!L$900,FALSE)</f>
        <v>770</v>
      </c>
      <c r="M109" s="218">
        <f>HLOOKUP($B109,data10,data0211!M$900,FALSE)</f>
        <v>1</v>
      </c>
      <c r="N109" s="218">
        <f>HLOOKUP($B109,data10,data0211!N$900,FALSE)</f>
        <v>0</v>
      </c>
      <c r="O109" s="218">
        <f>HLOOKUP($B109,data10,data0211!O$900,FALSE)</f>
        <v>0</v>
      </c>
      <c r="P109" s="218">
        <f>HLOOKUP($B109,data10,data0211!P$900,FALSE)</f>
        <v>147441430.01999998</v>
      </c>
      <c r="Q109" s="218">
        <f>HLOOKUP($B109,data10,data0211!Q$900,FALSE)</f>
        <v>45162580</v>
      </c>
      <c r="R109" s="218">
        <f>HLOOKUP($B109,data10,data0211!R$900,FALSE)</f>
        <v>102278850</v>
      </c>
      <c r="S109" s="218">
        <f>HLOOKUP($B109,data10,data0211!S$900,FALSE)</f>
        <v>0.02</v>
      </c>
      <c r="T109" s="218">
        <f>HLOOKUP($B109,data10,data0211!T$900,FALSE)</f>
        <v>0</v>
      </c>
      <c r="U109" s="218">
        <f>HLOOKUP($B109,data10,data0211!U$900,FALSE)</f>
        <v>0</v>
      </c>
      <c r="V109" s="218">
        <f>HLOOKUP($B109,data10,data0211!V$900,FALSE)</f>
        <v>215599</v>
      </c>
      <c r="W109" s="218">
        <f>HLOOKUP($B109,data10,data0211!W$900,FALSE)</f>
        <v>0</v>
      </c>
      <c r="X109" s="218">
        <f>HLOOKUP($B109,data10,data0211!X$900,FALSE)</f>
        <v>171222</v>
      </c>
      <c r="Y109" s="218">
        <f>HLOOKUP($B109,data10,data0211!Y$900,FALSE)</f>
        <v>44377</v>
      </c>
      <c r="Z109" s="218">
        <f>HLOOKUP($B109,data10,data0211!Z$900,FALSE)</f>
        <v>0</v>
      </c>
      <c r="AA109" s="218">
        <f>HLOOKUP($B109,data10,data0211!AA$900,FALSE)</f>
        <v>0</v>
      </c>
      <c r="AB109" s="218">
        <f>HLOOKUP($B109,data10,data0211!AB$900,FALSE)</f>
        <v>2618121.04</v>
      </c>
      <c r="AC109" s="218">
        <f>HLOOKUP($B109,data10,data0211!AC$900,FALSE)</f>
        <v>1542945.48</v>
      </c>
      <c r="AD109" s="218">
        <f>HLOOKUP($B109,data10,data0211!AD$900,FALSE)</f>
        <v>985294.3</v>
      </c>
      <c r="AE109" s="218">
        <f>HLOOKUP($B109,data10,data0211!AE$900,FALSE)</f>
        <v>89881.26</v>
      </c>
      <c r="AF109" s="218">
        <f>HLOOKUP($B109,data10,data0211!AF$900,FALSE)</f>
        <v>0</v>
      </c>
      <c r="AG109" s="218">
        <f>HLOOKUP($B109,data10,data0211!AG$900,FALSE)</f>
        <v>0</v>
      </c>
      <c r="AH109" s="218">
        <f>HLOOKUP($B109,data10,data0211!AH$900,FALSE)</f>
        <v>0</v>
      </c>
      <c r="AI109" s="218">
        <f>HLOOKUP($B109,data10,data0211!AI$900,FALSE)</f>
        <v>0</v>
      </c>
      <c r="AJ109" s="218">
        <f>HLOOKUP($B109,data10,data0211!AJ$900,FALSE)</f>
        <v>0</v>
      </c>
      <c r="AK109" s="218">
        <f>HLOOKUP($B109,data10,data0211!AK$900,FALSE)</f>
        <v>21640</v>
      </c>
      <c r="AL109" s="218">
        <f>HLOOKUP($B109,data10,data0211!AL$900,FALSE)</f>
        <v>28530</v>
      </c>
      <c r="AM109" s="218">
        <f>HLOOKUP($B109,data10,data0211!AM$900,FALSE)</f>
        <v>0</v>
      </c>
      <c r="AN109" s="218">
        <f>HLOOKUP($B109,data10,data0211!AN$900,FALSE)</f>
        <v>26855</v>
      </c>
      <c r="AO109" s="218">
        <f>HLOOKUP($B109,data10,data0211!AO$900,FALSE)</f>
        <v>27922</v>
      </c>
      <c r="AP109" s="218">
        <f>HLOOKUP($B109,data10,data0211!AP$900,FALSE)</f>
        <v>27922</v>
      </c>
      <c r="AQ109" s="218">
        <f>HLOOKUP($B109,data10,data0211!AQ$900,FALSE)</f>
        <v>25229</v>
      </c>
      <c r="AR109" s="218">
        <f>HLOOKUP($B109,data10,data0211!AR$900,FALSE)</f>
        <v>147</v>
      </c>
      <c r="AS109" s="218">
        <f>HLOOKUP($B109,data10,data0211!AS$900,FALSE)</f>
        <v>78</v>
      </c>
      <c r="AT109" s="218">
        <f>HLOOKUP($B109,data10,data0211!AT$900,FALSE)</f>
        <v>69</v>
      </c>
      <c r="AU109" s="218">
        <f>HLOOKUP($B109,data10,data0211!AU$900,FALSE)</f>
        <v>70</v>
      </c>
      <c r="AV109" s="218">
        <f>HLOOKUP($B109,data10,data0211!AV$900,FALSE)</f>
        <v>0</v>
      </c>
      <c r="AW109" s="218">
        <f>HLOOKUP($B109,data10,data0211!AW$900,FALSE)</f>
        <v>77</v>
      </c>
      <c r="AX109" s="218">
        <f>HLOOKUP($B109,data10,data0211!AX$900,FALSE)</f>
        <v>0</v>
      </c>
      <c r="AY109" s="218">
        <f>HLOOKUP($B109,data10,data0211!AY$900,FALSE)</f>
        <v>6</v>
      </c>
      <c r="AZ109" s="218">
        <f>HLOOKUP($B109,data10,data0211!AZ$900,FALSE)</f>
        <v>836</v>
      </c>
      <c r="BA109" s="218">
        <f>HLOOKUP($B109,data10,data0211!BA$900,FALSE)</f>
        <v>69</v>
      </c>
      <c r="BB109" s="218"/>
      <c r="BC109" s="218"/>
      <c r="BD109" s="218"/>
      <c r="BE109" s="218"/>
    </row>
    <row r="110" spans="1:57" ht="15" customHeight="1" x14ac:dyDescent="0.2">
      <c r="A110" s="71" t="s">
        <v>252</v>
      </c>
      <c r="B110" s="71" t="s">
        <v>252</v>
      </c>
      <c r="C110" s="69">
        <v>2011</v>
      </c>
      <c r="D110" s="218">
        <f>HLOOKUP($B110,data11,data0211!D$900,FALSE)</f>
        <v>17807505.149999999</v>
      </c>
      <c r="E110" s="218">
        <f>HLOOKUP($B110,data11,data0211!E$900,FALSE)</f>
        <v>-9831269.0199999996</v>
      </c>
      <c r="F110" s="218">
        <f>HLOOKUP($B110,data11,data0211!F$900,FALSE)</f>
        <v>0</v>
      </c>
      <c r="G110" s="218">
        <f>HLOOKUP($B110,data11,data0211!G$900,FALSE)</f>
        <v>778339.9</v>
      </c>
      <c r="H110" s="218">
        <f>HLOOKUP($B110,data11,data0211!H$900,FALSE)</f>
        <v>1924698.5699999998</v>
      </c>
      <c r="I110" s="218">
        <f>HLOOKUP($B110,data11,data0211!I$900,FALSE)</f>
        <v>1322</v>
      </c>
      <c r="J110" s="218">
        <f>HLOOKUP($B110,data11,data0211!J$900,FALSE)</f>
        <v>6496</v>
      </c>
      <c r="K110" s="218">
        <f>HLOOKUP($B110,data11,data0211!K$900,FALSE)</f>
        <v>5725</v>
      </c>
      <c r="L110" s="218">
        <f>HLOOKUP($B110,data11,data0211!L$900,FALSE)</f>
        <v>771</v>
      </c>
      <c r="M110" s="218">
        <f>HLOOKUP($B110,data11,data0211!M$900,FALSE)</f>
        <v>0</v>
      </c>
      <c r="N110" s="218">
        <f>HLOOKUP($B110,data11,data0211!N$900,FALSE)</f>
        <v>0</v>
      </c>
      <c r="O110" s="218">
        <f>HLOOKUP($B110,data11,data0211!O$900,FALSE)</f>
        <v>0</v>
      </c>
      <c r="P110" s="218">
        <f>HLOOKUP($B110,data11,data0211!P$900,FALSE)</f>
        <v>147194209</v>
      </c>
      <c r="Q110" s="218">
        <f>HLOOKUP($B110,data11,data0211!Q$900,FALSE)</f>
        <v>45610704</v>
      </c>
      <c r="R110" s="218">
        <f>HLOOKUP($B110,data11,data0211!R$900,FALSE)</f>
        <v>101583505</v>
      </c>
      <c r="S110" s="218">
        <f>HLOOKUP($B110,data11,data0211!S$900,FALSE)</f>
        <v>0</v>
      </c>
      <c r="T110" s="218">
        <f>HLOOKUP($B110,data11,data0211!T$900,FALSE)</f>
        <v>0</v>
      </c>
      <c r="U110" s="218">
        <f>HLOOKUP($B110,data11,data0211!U$900,FALSE)</f>
        <v>0</v>
      </c>
      <c r="V110" s="218">
        <f>HLOOKUP($B110,data11,data0211!V$900,FALSE)</f>
        <v>206965</v>
      </c>
      <c r="W110" s="218">
        <f>HLOOKUP($B110,data11,data0211!W$900,FALSE)</f>
        <v>0</v>
      </c>
      <c r="X110" s="218">
        <f>HLOOKUP($B110,data11,data0211!X$900,FALSE)</f>
        <v>206965</v>
      </c>
      <c r="Y110" s="218">
        <f>HLOOKUP($B110,data11,data0211!Y$900,FALSE)</f>
        <v>0</v>
      </c>
      <c r="Z110" s="218">
        <f>HLOOKUP($B110,data11,data0211!Z$900,FALSE)</f>
        <v>0</v>
      </c>
      <c r="AA110" s="218">
        <f>HLOOKUP($B110,data11,data0211!AA$900,FALSE)</f>
        <v>0</v>
      </c>
      <c r="AB110" s="218">
        <f>HLOOKUP($B110,data11,data0211!AB$900,FALSE)</f>
        <v>2684314.8199999998</v>
      </c>
      <c r="AC110" s="218">
        <f>HLOOKUP($B110,data11,data0211!AC$900,FALSE)</f>
        <v>1542061.72</v>
      </c>
      <c r="AD110" s="218">
        <f>HLOOKUP($B110,data11,data0211!AD$900,FALSE)</f>
        <v>1142253.1000000001</v>
      </c>
      <c r="AE110" s="218">
        <f>HLOOKUP($B110,data11,data0211!AE$900,FALSE)</f>
        <v>0</v>
      </c>
      <c r="AF110" s="218">
        <f>HLOOKUP($B110,data11,data0211!AF$900,FALSE)</f>
        <v>0</v>
      </c>
      <c r="AG110" s="218">
        <f>HLOOKUP($B110,data11,data0211!AG$900,FALSE)</f>
        <v>0</v>
      </c>
      <c r="AH110" s="218">
        <f>HLOOKUP($B110,data11,data0211!AH$900,FALSE)</f>
        <v>10</v>
      </c>
      <c r="AI110" s="218">
        <f>HLOOKUP($B110,data11,data0211!AI$900,FALSE)</f>
        <v>10</v>
      </c>
      <c r="AJ110" s="218">
        <f>HLOOKUP($B110,data11,data0211!AJ$900,FALSE)</f>
        <v>0</v>
      </c>
      <c r="AK110" s="218">
        <f>HLOOKUP($B110,data11,data0211!AK$900,FALSE)</f>
        <v>21640</v>
      </c>
      <c r="AL110" s="218">
        <f>HLOOKUP($B110,data11,data0211!AL$900,FALSE)</f>
        <v>28530</v>
      </c>
      <c r="AM110" s="218">
        <f>HLOOKUP($B110,data11,data0211!AM$900,FALSE)</f>
        <v>0</v>
      </c>
      <c r="AN110" s="218">
        <f>HLOOKUP($B110,data11,data0211!AN$900,FALSE)</f>
        <v>26436</v>
      </c>
      <c r="AO110" s="218">
        <f>HLOOKUP($B110,data11,data0211!AO$900,FALSE)</f>
        <v>28006</v>
      </c>
      <c r="AP110" s="218">
        <f>HLOOKUP($B110,data11,data0211!AP$900,FALSE)</f>
        <v>28006</v>
      </c>
      <c r="AQ110" s="218">
        <f>HLOOKUP($B110,data11,data0211!AQ$900,FALSE)</f>
        <v>24928</v>
      </c>
      <c r="AR110" s="218">
        <f>HLOOKUP($B110,data11,data0211!AR$900,FALSE)</f>
        <v>161</v>
      </c>
      <c r="AS110" s="218">
        <f>HLOOKUP($B110,data11,data0211!AS$900,FALSE)</f>
        <v>91</v>
      </c>
      <c r="AT110" s="218">
        <f>HLOOKUP($B110,data11,data0211!AT$900,FALSE)</f>
        <v>70</v>
      </c>
      <c r="AU110" s="218">
        <f>HLOOKUP($B110,data11,data0211!AU$900,FALSE)</f>
        <v>83</v>
      </c>
      <c r="AV110" s="218">
        <f>HLOOKUP($B110,data11,data0211!AV$900,FALSE)</f>
        <v>0</v>
      </c>
      <c r="AW110" s="218">
        <f>HLOOKUP($B110,data11,data0211!AW$900,FALSE)</f>
        <v>78</v>
      </c>
      <c r="AX110" s="218">
        <f>HLOOKUP($B110,data11,data0211!AX$900,FALSE)</f>
        <v>0</v>
      </c>
      <c r="AY110" s="218">
        <f>HLOOKUP($B110,data11,data0211!AY$900,FALSE)</f>
        <v>6</v>
      </c>
      <c r="AZ110" s="218">
        <f>HLOOKUP($B110,data11,data0211!AZ$900,FALSE)</f>
        <v>830</v>
      </c>
      <c r="BA110" s="218">
        <f>HLOOKUP($B110,data11,data0211!BA$900,FALSE)</f>
        <v>83</v>
      </c>
      <c r="BB110" s="218"/>
      <c r="BC110" s="218"/>
      <c r="BD110" s="218"/>
      <c r="BE110" s="218"/>
    </row>
    <row r="111" spans="1:57" ht="15" customHeight="1" x14ac:dyDescent="0.2">
      <c r="A111" s="71" t="s">
        <v>289</v>
      </c>
      <c r="B111" s="71" t="s">
        <v>289</v>
      </c>
      <c r="C111" s="69">
        <v>2002</v>
      </c>
      <c r="D111" s="218">
        <f>HLOOKUP($B111,data02,data0211!D$900,FALSE)</f>
        <v>2072790.18</v>
      </c>
      <c r="E111" s="218">
        <f>HLOOKUP($B111,data02,data0211!E$900,FALSE)</f>
        <v>-1115273.68</v>
      </c>
      <c r="F111" s="218">
        <f>HLOOKUP($B111,data02,data0211!F$900,FALSE)</f>
        <v>39855.129999999997</v>
      </c>
      <c r="G111" s="218">
        <f>HLOOKUP($B111,data02,data0211!G$900,FALSE)</f>
        <v>1702</v>
      </c>
      <c r="H111" s="218">
        <f>HLOOKUP($B111,data02,data0211!H$900,FALSE)</f>
        <v>472455.39000000007</v>
      </c>
      <c r="I111" s="218">
        <f>HLOOKUP($B111,data02,data0211!I$900,FALSE)</f>
        <v>0</v>
      </c>
      <c r="J111" s="218">
        <f>HLOOKUP($B111,data02,data0211!J$900,FALSE)</f>
        <v>1371</v>
      </c>
      <c r="K111" s="218">
        <f>HLOOKUP($B111,data02,data0211!K$900,FALSE)</f>
        <v>1175</v>
      </c>
      <c r="L111" s="218">
        <f>HLOOKUP($B111,data02,data0211!L$900,FALSE)</f>
        <v>196</v>
      </c>
      <c r="M111" s="218">
        <f>HLOOKUP($B111,data02,data0211!M$900,FALSE)</f>
        <v>0</v>
      </c>
      <c r="N111" s="218">
        <f>HLOOKUP($B111,data02,data0211!N$900,FALSE)</f>
        <v>341</v>
      </c>
      <c r="O111" s="218">
        <f>HLOOKUP($B111,data02,data0211!O$900,FALSE)</f>
        <v>30</v>
      </c>
      <c r="P111" s="218">
        <f>HLOOKUP($B111,data02,data0211!P$900,FALSE)</f>
        <v>33581386</v>
      </c>
      <c r="Q111" s="218">
        <f>HLOOKUP($B111,data02,data0211!Q$900,FALSE)</f>
        <v>16842271</v>
      </c>
      <c r="R111" s="218">
        <f>HLOOKUP($B111,data02,data0211!R$900,FALSE)</f>
        <v>16485323</v>
      </c>
      <c r="S111" s="218">
        <f>HLOOKUP($B111,data02,data0211!S$900,FALSE)</f>
        <v>0</v>
      </c>
      <c r="T111" s="218">
        <f>HLOOKUP($B111,data02,data0211!T$900,FALSE)</f>
        <v>220459</v>
      </c>
      <c r="U111" s="218">
        <f>HLOOKUP($B111,data02,data0211!U$900,FALSE)</f>
        <v>33333</v>
      </c>
      <c r="V111" s="218">
        <f>HLOOKUP($B111,data02,data0211!V$900,FALSE)</f>
        <v>23502</v>
      </c>
      <c r="W111" s="218">
        <f>HLOOKUP($B111,data02,data0211!W$900,FALSE)</f>
        <v>0</v>
      </c>
      <c r="X111" s="218">
        <f>HLOOKUP($B111,data02,data0211!X$900,FALSE)</f>
        <v>22852</v>
      </c>
      <c r="Y111" s="218">
        <f>HLOOKUP($B111,data02,data0211!Y$900,FALSE)</f>
        <v>0</v>
      </c>
      <c r="Z111" s="218">
        <f>HLOOKUP($B111,data02,data0211!Z$900,FALSE)</f>
        <v>650</v>
      </c>
      <c r="AA111" s="218">
        <f>HLOOKUP($B111,data02,data0211!AA$900,FALSE)</f>
        <v>0</v>
      </c>
      <c r="AB111" s="218">
        <f>HLOOKUP($B111,data02,data0211!AB$900,FALSE)</f>
        <v>2347667.2400000002</v>
      </c>
      <c r="AC111" s="218">
        <f>HLOOKUP($B111,data02,data0211!AC$900,FALSE)</f>
        <v>1243732.73</v>
      </c>
      <c r="AD111" s="218">
        <f>HLOOKUP($B111,data02,data0211!AD$900,FALSE)</f>
        <v>1088239.46</v>
      </c>
      <c r="AE111" s="218">
        <f>HLOOKUP($B111,data02,data0211!AE$900,FALSE)</f>
        <v>0</v>
      </c>
      <c r="AF111" s="218">
        <f>HLOOKUP($B111,data02,data0211!AF$900,FALSE)</f>
        <v>14662.37</v>
      </c>
      <c r="AG111" s="218">
        <f>HLOOKUP($B111,data02,data0211!AG$900,FALSE)</f>
        <v>1032.68</v>
      </c>
      <c r="AH111" s="218">
        <f>HLOOKUP($B111,data02,data0211!AH$900,FALSE)</f>
        <v>2</v>
      </c>
      <c r="AI111" s="218">
        <f>HLOOKUP($B111,data02,data0211!AI$900,FALSE)</f>
        <v>0</v>
      </c>
      <c r="AJ111" s="218">
        <f>HLOOKUP($B111,data02,data0211!AJ$900,FALSE)</f>
        <v>2</v>
      </c>
      <c r="AK111" s="218">
        <f>HLOOKUP($B111,data02,data0211!AK$900,FALSE)</f>
        <v>3000</v>
      </c>
      <c r="AL111" s="218">
        <f>HLOOKUP($B111,data02,data0211!AL$900,FALSE)</f>
        <v>3000</v>
      </c>
      <c r="AM111" s="218">
        <f>HLOOKUP($B111,data02,data0211!AM$900,FALSE)</f>
        <v>3</v>
      </c>
      <c r="AN111" s="218">
        <f>HLOOKUP($B111,data02,data0211!AN$900,FALSE)</f>
        <v>7172</v>
      </c>
      <c r="AO111" s="218">
        <f>HLOOKUP($B111,data02,data0211!AO$900,FALSE)</f>
        <v>7234</v>
      </c>
      <c r="AP111" s="218">
        <f>HLOOKUP($B111,data02,data0211!AP$900,FALSE)</f>
        <v>7234</v>
      </c>
      <c r="AQ111" s="218">
        <f>HLOOKUP($B111,data02,data0211!AQ$900,FALSE)</f>
        <v>5457</v>
      </c>
      <c r="AR111" s="218">
        <f>HLOOKUP($B111,data02,data0211!AR$900,FALSE)</f>
        <v>27.5</v>
      </c>
      <c r="AS111" s="218">
        <f>HLOOKUP($B111,data02,data0211!AS$900,FALSE)</f>
        <v>26</v>
      </c>
      <c r="AT111" s="218">
        <f>HLOOKUP($B111,data02,data0211!AT$900,FALSE)</f>
        <v>1.5</v>
      </c>
      <c r="AU111" s="218">
        <f>HLOOKUP($B111,data02,data0211!AU$900,FALSE)</f>
        <v>15.9</v>
      </c>
      <c r="AV111" s="218">
        <f>HLOOKUP($B111,data02,data0211!AV$900,FALSE)</f>
        <v>2.2000000000000002</v>
      </c>
      <c r="AW111" s="218">
        <f>HLOOKUP($B111,data02,data0211!AW$900,FALSE)</f>
        <v>9.4</v>
      </c>
      <c r="AX111" s="218">
        <f>HLOOKUP($B111,data02,data0211!AX$900,FALSE)</f>
        <v>0</v>
      </c>
      <c r="AY111" s="218">
        <f>HLOOKUP($B111,data02,data0211!AY$900,FALSE)</f>
        <v>0</v>
      </c>
      <c r="AZ111" s="218">
        <f>HLOOKUP($B111,data02,data0211!AZ$900,FALSE)</f>
        <v>1</v>
      </c>
      <c r="BA111" s="218">
        <f>HLOOKUP($B111,data02,data0211!BA$900,FALSE)</f>
        <v>0</v>
      </c>
      <c r="BB111" s="218"/>
      <c r="BC111" s="218"/>
      <c r="BD111" s="218"/>
      <c r="BE111" s="218"/>
    </row>
    <row r="112" spans="1:57" ht="15" customHeight="1" x14ac:dyDescent="0.2">
      <c r="A112" s="71" t="s">
        <v>289</v>
      </c>
      <c r="B112" s="71" t="s">
        <v>289</v>
      </c>
      <c r="C112" s="69">
        <v>2003</v>
      </c>
      <c r="D112" s="218">
        <f>HLOOKUP($B112,data03,data0211!D$900,FALSE)</f>
        <v>2083780.54</v>
      </c>
      <c r="E112" s="218">
        <f>HLOOKUP($B112,data03,data0211!E$900,FALSE)</f>
        <v>-1153787.04</v>
      </c>
      <c r="F112" s="218">
        <f>HLOOKUP($B112,data03,data0211!F$900,FALSE)</f>
        <v>0</v>
      </c>
      <c r="G112" s="218">
        <f>HLOOKUP($B112,data03,data0211!G$900,FALSE)</f>
        <v>10990</v>
      </c>
      <c r="H112" s="218">
        <f>HLOOKUP($B112,data03,data0211!H$900,FALSE)</f>
        <v>483794.29000000004</v>
      </c>
      <c r="I112" s="218">
        <f>HLOOKUP($B112,data03,data0211!I$900,FALSE)</f>
        <v>0</v>
      </c>
      <c r="J112" s="218">
        <f>HLOOKUP($B112,data03,data0211!J$900,FALSE)</f>
        <v>1346</v>
      </c>
      <c r="K112" s="218">
        <f>HLOOKUP($B112,data03,data0211!K$900,FALSE)</f>
        <v>1164</v>
      </c>
      <c r="L112" s="218">
        <f>HLOOKUP($B112,data03,data0211!L$900,FALSE)</f>
        <v>182</v>
      </c>
      <c r="M112" s="218">
        <f>HLOOKUP($B112,data03,data0211!M$900,FALSE)</f>
        <v>0</v>
      </c>
      <c r="N112" s="218">
        <f>HLOOKUP($B112,data03,data0211!N$900,FALSE)</f>
        <v>341</v>
      </c>
      <c r="O112" s="218">
        <f>HLOOKUP($B112,data03,data0211!O$900,FALSE)</f>
        <v>27</v>
      </c>
      <c r="P112" s="218">
        <f>HLOOKUP($B112,data03,data0211!P$900,FALSE)</f>
        <v>32484068</v>
      </c>
      <c r="Q112" s="218">
        <f>HLOOKUP($B112,data03,data0211!Q$900,FALSE)</f>
        <v>16533903</v>
      </c>
      <c r="R112" s="218">
        <f>HLOOKUP($B112,data03,data0211!R$900,FALSE)</f>
        <v>15702803</v>
      </c>
      <c r="S112" s="218">
        <f>HLOOKUP($B112,data03,data0211!S$900,FALSE)</f>
        <v>0</v>
      </c>
      <c r="T112" s="218">
        <f>HLOOKUP($B112,data03,data0211!T$900,FALSE)</f>
        <v>219856</v>
      </c>
      <c r="U112" s="218">
        <f>HLOOKUP($B112,data03,data0211!U$900,FALSE)</f>
        <v>27506</v>
      </c>
      <c r="V112" s="218">
        <f>HLOOKUP($B112,data03,data0211!V$900,FALSE)</f>
        <v>25968.400000000001</v>
      </c>
      <c r="W112" s="218">
        <f>HLOOKUP($B112,data03,data0211!W$900,FALSE)</f>
        <v>0</v>
      </c>
      <c r="X112" s="218">
        <f>HLOOKUP($B112,data03,data0211!X$900,FALSE)</f>
        <v>25121.3</v>
      </c>
      <c r="Y112" s="218">
        <f>HLOOKUP($B112,data03,data0211!Y$900,FALSE)</f>
        <v>0</v>
      </c>
      <c r="Z112" s="218">
        <f>HLOOKUP($B112,data03,data0211!Z$900,FALSE)</f>
        <v>771.3</v>
      </c>
      <c r="AA112" s="218">
        <f>HLOOKUP($B112,data03,data0211!AA$900,FALSE)</f>
        <v>75.8</v>
      </c>
      <c r="AB112" s="218">
        <f>HLOOKUP($B112,data03,data0211!AB$900,FALSE)</f>
        <v>533374.88</v>
      </c>
      <c r="AC112" s="218">
        <f>HLOOKUP($B112,data03,data0211!AC$900,FALSE)</f>
        <v>381200.06</v>
      </c>
      <c r="AD112" s="218">
        <f>HLOOKUP($B112,data03,data0211!AD$900,FALSE)</f>
        <v>146133.69</v>
      </c>
      <c r="AE112" s="218">
        <f>HLOOKUP($B112,data03,data0211!AE$900,FALSE)</f>
        <v>0</v>
      </c>
      <c r="AF112" s="218">
        <f>HLOOKUP($B112,data03,data0211!AF$900,FALSE)</f>
        <v>5394.86</v>
      </c>
      <c r="AG112" s="218">
        <f>HLOOKUP($B112,data03,data0211!AG$900,FALSE)</f>
        <v>646.27</v>
      </c>
      <c r="AH112" s="218">
        <f>HLOOKUP($B112,data03,data0211!AH$900,FALSE)</f>
        <v>2</v>
      </c>
      <c r="AI112" s="218">
        <f>HLOOKUP($B112,data03,data0211!AI$900,FALSE)</f>
        <v>0</v>
      </c>
      <c r="AJ112" s="218">
        <f>HLOOKUP($B112,data03,data0211!AJ$900,FALSE)</f>
        <v>2</v>
      </c>
      <c r="AK112" s="218">
        <f>HLOOKUP($B112,data03,data0211!AK$900,FALSE)</f>
        <v>3000</v>
      </c>
      <c r="AL112" s="218">
        <f>HLOOKUP($B112,data03,data0211!AL$900,FALSE)</f>
        <v>3000</v>
      </c>
      <c r="AM112" s="218">
        <f>HLOOKUP($B112,data03,data0211!AM$900,FALSE)</f>
        <v>3</v>
      </c>
      <c r="AN112" s="218">
        <f>HLOOKUP($B112,data03,data0211!AN$900,FALSE)</f>
        <v>7754</v>
      </c>
      <c r="AO112" s="218">
        <f>HLOOKUP($B112,data03,data0211!AO$900,FALSE)</f>
        <v>7461</v>
      </c>
      <c r="AP112" s="218">
        <f>HLOOKUP($B112,data03,data0211!AP$900,FALSE)</f>
        <v>7754</v>
      </c>
      <c r="AQ112" s="218">
        <f>HLOOKUP($B112,data03,data0211!AQ$900,FALSE)</f>
        <v>5329</v>
      </c>
      <c r="AR112" s="218">
        <f>HLOOKUP($B112,data03,data0211!AR$900,FALSE)</f>
        <v>27.5</v>
      </c>
      <c r="AS112" s="218">
        <f>HLOOKUP($B112,data03,data0211!AS$900,FALSE)</f>
        <v>26</v>
      </c>
      <c r="AT112" s="218">
        <f>HLOOKUP($B112,data03,data0211!AT$900,FALSE)</f>
        <v>1.5</v>
      </c>
      <c r="AU112" s="218">
        <f>HLOOKUP($B112,data03,data0211!AU$900,FALSE)</f>
        <v>15.9</v>
      </c>
      <c r="AV112" s="218">
        <f>HLOOKUP($B112,data03,data0211!AV$900,FALSE)</f>
        <v>2.2000000000000002</v>
      </c>
      <c r="AW112" s="218">
        <f>HLOOKUP($B112,data03,data0211!AW$900,FALSE)</f>
        <v>9.4</v>
      </c>
      <c r="AX112" s="218">
        <f>HLOOKUP($B112,data03,data0211!AX$900,FALSE)</f>
        <v>0</v>
      </c>
      <c r="AY112" s="218">
        <f>HLOOKUP($B112,data03,data0211!AY$900,FALSE)</f>
        <v>0</v>
      </c>
      <c r="AZ112" s="218">
        <f>HLOOKUP($B112,data03,data0211!AZ$900,FALSE)</f>
        <v>1</v>
      </c>
      <c r="BA112" s="218">
        <f>HLOOKUP($B112,data03,data0211!BA$900,FALSE)</f>
        <v>0</v>
      </c>
      <c r="BB112" s="218"/>
      <c r="BC112" s="218"/>
      <c r="BD112" s="218"/>
      <c r="BE112" s="218"/>
    </row>
    <row r="113" spans="1:57" ht="15" customHeight="1" x14ac:dyDescent="0.2">
      <c r="A113" s="71" t="s">
        <v>289</v>
      </c>
      <c r="B113" s="71" t="s">
        <v>289</v>
      </c>
      <c r="C113" s="69">
        <v>2004</v>
      </c>
      <c r="D113" s="218">
        <f>HLOOKUP($B113,data04,data0211!D$900,FALSE)</f>
        <v>2118566.2600000002</v>
      </c>
      <c r="E113" s="218">
        <f>HLOOKUP($B113,data04,data0211!E$900,FALSE)</f>
        <v>-1191676.76</v>
      </c>
      <c r="F113" s="218">
        <f>HLOOKUP($B113,data04,data0211!F$900,FALSE)</f>
        <v>0</v>
      </c>
      <c r="G113" s="218">
        <f>HLOOKUP($B113,data04,data0211!G$900,FALSE)</f>
        <v>34785.72</v>
      </c>
      <c r="H113" s="218">
        <f>HLOOKUP($B113,data04,data0211!H$900,FALSE)</f>
        <v>472042.92000000004</v>
      </c>
      <c r="I113" s="218">
        <f>HLOOKUP($B113,data04,data0211!I$900,FALSE)</f>
        <v>0</v>
      </c>
      <c r="J113" s="218">
        <f>HLOOKUP($B113,data04,data0211!J$900,FALSE)</f>
        <v>1348</v>
      </c>
      <c r="K113" s="218">
        <f>HLOOKUP($B113,data04,data0211!K$900,FALSE)</f>
        <v>1166</v>
      </c>
      <c r="L113" s="218">
        <f>HLOOKUP($B113,data04,data0211!L$900,FALSE)</f>
        <v>182</v>
      </c>
      <c r="M113" s="218">
        <f>HLOOKUP($B113,data04,data0211!M$900,FALSE)</f>
        <v>0</v>
      </c>
      <c r="N113" s="218">
        <f>HLOOKUP($B113,data04,data0211!N$900,FALSE)</f>
        <v>341</v>
      </c>
      <c r="O113" s="218">
        <f>HLOOKUP($B113,data04,data0211!O$900,FALSE)</f>
        <v>24</v>
      </c>
      <c r="P113" s="218">
        <f>HLOOKUP($B113,data04,data0211!P$900,FALSE)</f>
        <v>30980687</v>
      </c>
      <c r="Q113" s="218">
        <f>HLOOKUP($B113,data04,data0211!Q$900,FALSE)</f>
        <v>15978327</v>
      </c>
      <c r="R113" s="218">
        <f>HLOOKUP($B113,data04,data0211!R$900,FALSE)</f>
        <v>14757626</v>
      </c>
      <c r="S113" s="218">
        <f>HLOOKUP($B113,data04,data0211!S$900,FALSE)</f>
        <v>0</v>
      </c>
      <c r="T113" s="218">
        <f>HLOOKUP($B113,data04,data0211!T$900,FALSE)</f>
        <v>221064</v>
      </c>
      <c r="U113" s="218">
        <f>HLOOKUP($B113,data04,data0211!U$900,FALSE)</f>
        <v>23670</v>
      </c>
      <c r="V113" s="218">
        <f>HLOOKUP($B113,data04,data0211!V$900,FALSE)</f>
        <v>24947.9</v>
      </c>
      <c r="W113" s="218">
        <f>HLOOKUP($B113,data04,data0211!W$900,FALSE)</f>
        <v>0</v>
      </c>
      <c r="X113" s="218">
        <f>HLOOKUP($B113,data04,data0211!X$900,FALSE)</f>
        <v>24093.599999999999</v>
      </c>
      <c r="Y113" s="218">
        <f>HLOOKUP($B113,data04,data0211!Y$900,FALSE)</f>
        <v>0</v>
      </c>
      <c r="Z113" s="218">
        <f>HLOOKUP($B113,data04,data0211!Z$900,FALSE)</f>
        <v>788.7</v>
      </c>
      <c r="AA113" s="218">
        <f>HLOOKUP($B113,data04,data0211!AA$900,FALSE)</f>
        <v>65.599999999999994</v>
      </c>
      <c r="AB113" s="218">
        <f>HLOOKUP($B113,data04,data0211!AB$900,FALSE)</f>
        <v>531718.36</v>
      </c>
      <c r="AC113" s="218">
        <f>HLOOKUP($B113,data04,data0211!AC$900,FALSE)</f>
        <v>377394.43</v>
      </c>
      <c r="AD113" s="218">
        <f>HLOOKUP($B113,data04,data0211!AD$900,FALSE)</f>
        <v>148136.32000000001</v>
      </c>
      <c r="AE113" s="218">
        <f>HLOOKUP($B113,data04,data0211!AE$900,FALSE)</f>
        <v>0</v>
      </c>
      <c r="AF113" s="218">
        <f>HLOOKUP($B113,data04,data0211!AF$900,FALSE)</f>
        <v>5604.43</v>
      </c>
      <c r="AG113" s="218">
        <f>HLOOKUP($B113,data04,data0211!AG$900,FALSE)</f>
        <v>583.17999999999995</v>
      </c>
      <c r="AH113" s="218">
        <f>HLOOKUP($B113,data04,data0211!AH$900,FALSE)</f>
        <v>2</v>
      </c>
      <c r="AI113" s="218">
        <f>HLOOKUP($B113,data04,data0211!AI$900,FALSE)</f>
        <v>0</v>
      </c>
      <c r="AJ113" s="218">
        <f>HLOOKUP($B113,data04,data0211!AJ$900,FALSE)</f>
        <v>2</v>
      </c>
      <c r="AK113" s="218">
        <f>HLOOKUP($B113,data04,data0211!AK$900,FALSE)</f>
        <v>2600</v>
      </c>
      <c r="AL113" s="218">
        <f>HLOOKUP($B113,data04,data0211!AL$900,FALSE)</f>
        <v>2600</v>
      </c>
      <c r="AM113" s="218">
        <f>HLOOKUP($B113,data04,data0211!AM$900,FALSE)</f>
        <v>3</v>
      </c>
      <c r="AN113" s="218">
        <f>HLOOKUP($B113,data04,data0211!AN$900,FALSE)</f>
        <v>7834</v>
      </c>
      <c r="AO113" s="218">
        <f>HLOOKUP($B113,data04,data0211!AO$900,FALSE)</f>
        <v>6092</v>
      </c>
      <c r="AP113" s="218">
        <f>HLOOKUP($B113,data04,data0211!AP$900,FALSE)</f>
        <v>7834</v>
      </c>
      <c r="AQ113" s="218">
        <f>HLOOKUP($B113,data04,data0211!AQ$900,FALSE)</f>
        <v>5119</v>
      </c>
      <c r="AR113" s="218">
        <f>HLOOKUP($B113,data04,data0211!AR$900,FALSE)</f>
        <v>27.5</v>
      </c>
      <c r="AS113" s="218">
        <f>HLOOKUP($B113,data04,data0211!AS$900,FALSE)</f>
        <v>26</v>
      </c>
      <c r="AT113" s="218">
        <f>HLOOKUP($B113,data04,data0211!AT$900,FALSE)</f>
        <v>1.5</v>
      </c>
      <c r="AU113" s="218">
        <f>HLOOKUP($B113,data04,data0211!AU$900,FALSE)</f>
        <v>15.9</v>
      </c>
      <c r="AV113" s="218">
        <f>HLOOKUP($B113,data04,data0211!AV$900,FALSE)</f>
        <v>2.2000000000000002</v>
      </c>
      <c r="AW113" s="218">
        <f>HLOOKUP($B113,data04,data0211!AW$900,FALSE)</f>
        <v>9.4</v>
      </c>
      <c r="AX113" s="218">
        <f>HLOOKUP($B113,data04,data0211!AX$900,FALSE)</f>
        <v>0</v>
      </c>
      <c r="AY113" s="218">
        <f>HLOOKUP($B113,data04,data0211!AY$900,FALSE)</f>
        <v>0</v>
      </c>
      <c r="AZ113" s="218">
        <f>HLOOKUP($B113,data04,data0211!AZ$900,FALSE)</f>
        <v>1</v>
      </c>
      <c r="BA113" s="218">
        <f>HLOOKUP($B113,data04,data0211!BA$900,FALSE)</f>
        <v>74.7</v>
      </c>
      <c r="BB113" s="218"/>
      <c r="BC113" s="218"/>
      <c r="BD113" s="218"/>
      <c r="BE113" s="218"/>
    </row>
    <row r="114" spans="1:57" ht="15" customHeight="1" x14ac:dyDescent="0.2">
      <c r="A114" s="71" t="s">
        <v>289</v>
      </c>
      <c r="B114" s="71" t="s">
        <v>289</v>
      </c>
      <c r="C114" s="69">
        <v>2005</v>
      </c>
      <c r="D114" s="218">
        <f>HLOOKUP($B114,data05,data0211!D$900,FALSE)</f>
        <v>2151646.2200000002</v>
      </c>
      <c r="E114" s="218">
        <f>HLOOKUP($B114,data05,data0211!E$900,FALSE)</f>
        <v>-1229407.72</v>
      </c>
      <c r="F114" s="218">
        <f>HLOOKUP($B114,data05,data0211!F$900,FALSE)</f>
        <v>0</v>
      </c>
      <c r="G114" s="218">
        <f>HLOOKUP($B114,data05,data0211!G$900,FALSE)</f>
        <v>33079.96</v>
      </c>
      <c r="H114" s="218">
        <f>HLOOKUP($B114,data05,data0211!H$900,FALSE)</f>
        <v>521658.19</v>
      </c>
      <c r="I114" s="218">
        <f>HLOOKUP($B114,data05,data0211!I$900,FALSE)</f>
        <v>0</v>
      </c>
      <c r="J114" s="218">
        <f>HLOOKUP($B114,data05,data0211!J$900,FALSE)</f>
        <v>1353</v>
      </c>
      <c r="K114" s="218">
        <f>HLOOKUP($B114,data05,data0211!K$900,FALSE)</f>
        <v>1171</v>
      </c>
      <c r="L114" s="218">
        <f>HLOOKUP($B114,data05,data0211!L$900,FALSE)</f>
        <v>182</v>
      </c>
      <c r="M114" s="218">
        <f>HLOOKUP($B114,data05,data0211!M$900,FALSE)</f>
        <v>0</v>
      </c>
      <c r="N114" s="218">
        <f>HLOOKUP($B114,data05,data0211!N$900,FALSE)</f>
        <v>222272</v>
      </c>
      <c r="O114" s="218">
        <f>HLOOKUP($B114,data05,data0211!O$900,FALSE)</f>
        <v>23346</v>
      </c>
      <c r="P114" s="218">
        <f>HLOOKUP($B114,data05,data0211!P$900,FALSE)</f>
        <v>29440248</v>
      </c>
      <c r="Q114" s="218">
        <f>HLOOKUP($B114,data05,data0211!Q$900,FALSE)</f>
        <v>15211690</v>
      </c>
      <c r="R114" s="218">
        <f>HLOOKUP($B114,data05,data0211!R$900,FALSE)</f>
        <v>13982940</v>
      </c>
      <c r="S114" s="218">
        <f>HLOOKUP($B114,data05,data0211!S$900,FALSE)</f>
        <v>0</v>
      </c>
      <c r="T114" s="218">
        <f>HLOOKUP($B114,data05,data0211!T$900,FALSE)</f>
        <v>222272</v>
      </c>
      <c r="U114" s="218">
        <f>HLOOKUP($B114,data05,data0211!U$900,FALSE)</f>
        <v>23346</v>
      </c>
      <c r="V114" s="218">
        <f>HLOOKUP($B114,data05,data0211!V$900,FALSE)</f>
        <v>22788</v>
      </c>
      <c r="W114" s="218">
        <f>HLOOKUP($B114,data05,data0211!W$900,FALSE)</f>
        <v>0</v>
      </c>
      <c r="X114" s="218">
        <f>HLOOKUP($B114,data05,data0211!X$900,FALSE)</f>
        <v>21943</v>
      </c>
      <c r="Y114" s="218">
        <f>HLOOKUP($B114,data05,data0211!Y$900,FALSE)</f>
        <v>0</v>
      </c>
      <c r="Z114" s="218">
        <f>HLOOKUP($B114,data05,data0211!Z$900,FALSE)</f>
        <v>780</v>
      </c>
      <c r="AA114" s="218">
        <f>HLOOKUP($B114,data05,data0211!AA$900,FALSE)</f>
        <v>65</v>
      </c>
      <c r="AB114" s="218">
        <f>HLOOKUP($B114,data05,data0211!AB$900,FALSE)</f>
        <v>494186.03</v>
      </c>
      <c r="AC114" s="218">
        <f>HLOOKUP($B114,data05,data0211!AC$900,FALSE)</f>
        <v>353141.81</v>
      </c>
      <c r="AD114" s="218">
        <f>HLOOKUP($B114,data05,data0211!AD$900,FALSE)</f>
        <v>135399.56</v>
      </c>
      <c r="AE114" s="218">
        <f>HLOOKUP($B114,data05,data0211!AE$900,FALSE)</f>
        <v>0</v>
      </c>
      <c r="AF114" s="218">
        <f>HLOOKUP($B114,data05,data0211!AF$900,FALSE)</f>
        <v>5328.69</v>
      </c>
      <c r="AG114" s="218">
        <f>HLOOKUP($B114,data05,data0211!AG$900,FALSE)</f>
        <v>502.22</v>
      </c>
      <c r="AH114" s="218">
        <f>HLOOKUP($B114,data05,data0211!AH$900,FALSE)</f>
        <v>2</v>
      </c>
      <c r="AI114" s="218">
        <f>HLOOKUP($B114,data05,data0211!AI$900,FALSE)</f>
        <v>2</v>
      </c>
      <c r="AJ114" s="218">
        <f>HLOOKUP($B114,data05,data0211!AJ$900,FALSE)</f>
        <v>0</v>
      </c>
      <c r="AK114" s="218">
        <f>HLOOKUP($B114,data05,data0211!AK$900,FALSE)</f>
        <v>2600</v>
      </c>
      <c r="AL114" s="218">
        <f>HLOOKUP($B114,data05,data0211!AL$900,FALSE)</f>
        <v>2600</v>
      </c>
      <c r="AM114" s="218">
        <f>HLOOKUP($B114,data05,data0211!AM$900,FALSE)</f>
        <v>3</v>
      </c>
      <c r="AN114" s="218">
        <f>HLOOKUP($B114,data05,data0211!AN$900,FALSE)</f>
        <v>7691</v>
      </c>
      <c r="AO114" s="218">
        <f>HLOOKUP($B114,data05,data0211!AO$900,FALSE)</f>
        <v>6080</v>
      </c>
      <c r="AP114" s="218">
        <f>HLOOKUP($B114,data05,data0211!AP$900,FALSE)</f>
        <v>7691</v>
      </c>
      <c r="AQ114" s="218">
        <f>HLOOKUP($B114,data05,data0211!AQ$900,FALSE)</f>
        <v>4902</v>
      </c>
      <c r="AR114" s="218">
        <f>HLOOKUP($B114,data05,data0211!AR$900,FALSE)</f>
        <v>27</v>
      </c>
      <c r="AS114" s="218">
        <f>HLOOKUP($B114,data05,data0211!AS$900,FALSE)</f>
        <v>26</v>
      </c>
      <c r="AT114" s="218">
        <f>HLOOKUP($B114,data05,data0211!AT$900,FALSE)</f>
        <v>1</v>
      </c>
      <c r="AU114" s="218">
        <f>HLOOKUP($B114,data05,data0211!AU$900,FALSE)</f>
        <v>15</v>
      </c>
      <c r="AV114" s="218">
        <f>HLOOKUP($B114,data05,data0211!AV$900,FALSE)</f>
        <v>2</v>
      </c>
      <c r="AW114" s="218">
        <f>HLOOKUP($B114,data05,data0211!AW$900,FALSE)</f>
        <v>9</v>
      </c>
      <c r="AX114" s="218">
        <f>HLOOKUP($B114,data05,data0211!AX$900,FALSE)</f>
        <v>0</v>
      </c>
      <c r="AY114" s="218">
        <f>HLOOKUP($B114,data05,data0211!AY$900,FALSE)</f>
        <v>0</v>
      </c>
      <c r="AZ114" s="218">
        <f>HLOOKUP($B114,data05,data0211!AZ$900,FALSE)</f>
        <v>1</v>
      </c>
      <c r="BA114" s="218">
        <f>HLOOKUP($B114,data05,data0211!BA$900,FALSE)</f>
        <v>74</v>
      </c>
      <c r="BB114" s="218"/>
      <c r="BC114" s="218"/>
      <c r="BD114" s="218"/>
      <c r="BE114" s="218"/>
    </row>
    <row r="115" spans="1:57" ht="15" customHeight="1" x14ac:dyDescent="0.2">
      <c r="A115" s="71" t="s">
        <v>289</v>
      </c>
      <c r="B115" s="71" t="s">
        <v>289</v>
      </c>
      <c r="C115" s="69">
        <v>2006</v>
      </c>
      <c r="D115" s="218">
        <f>HLOOKUP($B115,data06,data0211!D$900,FALSE)</f>
        <v>2175938.71</v>
      </c>
      <c r="E115" s="218">
        <f>HLOOKUP($B115,data06,data0211!E$900,FALSE)</f>
        <v>-1266778.21</v>
      </c>
      <c r="F115" s="218">
        <f>HLOOKUP($B115,data06,data0211!F$900,FALSE)</f>
        <v>0</v>
      </c>
      <c r="G115" s="218">
        <f>HLOOKUP($B115,data06,data0211!G$900,FALSE)</f>
        <v>24291</v>
      </c>
      <c r="H115" s="218">
        <f>HLOOKUP($B115,data06,data0211!H$900,FALSE)</f>
        <v>474009.24</v>
      </c>
      <c r="I115" s="218">
        <f>HLOOKUP($B115,data06,data0211!I$900,FALSE)</f>
        <v>0</v>
      </c>
      <c r="J115" s="218">
        <f>HLOOKUP($B115,data06,data0211!J$900,FALSE)</f>
        <v>1316</v>
      </c>
      <c r="K115" s="218">
        <f>HLOOKUP($B115,data06,data0211!K$900,FALSE)</f>
        <v>1136</v>
      </c>
      <c r="L115" s="218">
        <f>HLOOKUP($B115,data06,data0211!L$900,FALSE)</f>
        <v>180</v>
      </c>
      <c r="M115" s="218">
        <f>HLOOKUP($B115,data06,data0211!M$900,FALSE)</f>
        <v>0</v>
      </c>
      <c r="N115" s="218">
        <f>HLOOKUP($B115,data06,data0211!N$900,FALSE)</f>
        <v>341</v>
      </c>
      <c r="O115" s="218">
        <f>HLOOKUP($B115,data06,data0211!O$900,FALSE)</f>
        <v>24</v>
      </c>
      <c r="P115" s="218">
        <f>HLOOKUP($B115,data06,data0211!P$900,FALSE)</f>
        <v>28375490</v>
      </c>
      <c r="Q115" s="218">
        <f>HLOOKUP($B115,data06,data0211!Q$900,FALSE)</f>
        <v>14654854</v>
      </c>
      <c r="R115" s="218">
        <f>HLOOKUP($B115,data06,data0211!R$900,FALSE)</f>
        <v>13456323</v>
      </c>
      <c r="S115" s="218">
        <f>HLOOKUP($B115,data06,data0211!S$900,FALSE)</f>
        <v>0</v>
      </c>
      <c r="T115" s="218">
        <f>HLOOKUP($B115,data06,data0211!T$900,FALSE)</f>
        <v>240967</v>
      </c>
      <c r="U115" s="218">
        <f>HLOOKUP($B115,data06,data0211!U$900,FALSE)</f>
        <v>23346</v>
      </c>
      <c r="V115" s="218">
        <f>HLOOKUP($B115,data06,data0211!V$900,FALSE)</f>
        <v>844</v>
      </c>
      <c r="W115" s="218">
        <f>HLOOKUP($B115,data06,data0211!W$900,FALSE)</f>
        <v>0</v>
      </c>
      <c r="X115" s="218">
        <f>HLOOKUP($B115,data06,data0211!X$900,FALSE)</f>
        <v>0</v>
      </c>
      <c r="Y115" s="218">
        <f>HLOOKUP($B115,data06,data0211!Y$900,FALSE)</f>
        <v>0</v>
      </c>
      <c r="Z115" s="218">
        <f>HLOOKUP($B115,data06,data0211!Z$900,FALSE)</f>
        <v>780</v>
      </c>
      <c r="AA115" s="218">
        <f>HLOOKUP($B115,data06,data0211!AA$900,FALSE)</f>
        <v>64</v>
      </c>
      <c r="AB115" s="218">
        <f>HLOOKUP($B115,data06,data0211!AB$900,FALSE)</f>
        <v>539795.5</v>
      </c>
      <c r="AC115" s="218">
        <f>HLOOKUP($B115,data06,data0211!AC$900,FALSE)</f>
        <v>384538.04</v>
      </c>
      <c r="AD115" s="218">
        <f>HLOOKUP($B115,data06,data0211!AD$900,FALSE)</f>
        <v>148822.94</v>
      </c>
      <c r="AE115" s="218">
        <f>HLOOKUP($B115,data06,data0211!AE$900,FALSE)</f>
        <v>0</v>
      </c>
      <c r="AF115" s="218">
        <f>HLOOKUP($B115,data06,data0211!AF$900,FALSE)</f>
        <v>5867.89</v>
      </c>
      <c r="AG115" s="218">
        <f>HLOOKUP($B115,data06,data0211!AG$900,FALSE)</f>
        <v>566.63</v>
      </c>
      <c r="AH115" s="218">
        <f>HLOOKUP($B115,data06,data0211!AH$900,FALSE)</f>
        <v>2</v>
      </c>
      <c r="AI115" s="218">
        <f>HLOOKUP($B115,data06,data0211!AI$900,FALSE)</f>
        <v>2</v>
      </c>
      <c r="AJ115" s="218">
        <f>HLOOKUP($B115,data06,data0211!AJ$900,FALSE)</f>
        <v>0</v>
      </c>
      <c r="AK115" s="218">
        <f>HLOOKUP($B115,data06,data0211!AK$900,FALSE)</f>
        <v>2428</v>
      </c>
      <c r="AL115" s="218">
        <f>HLOOKUP($B115,data06,data0211!AL$900,FALSE)</f>
        <v>2428</v>
      </c>
      <c r="AM115" s="218">
        <f>HLOOKUP($B115,data06,data0211!AM$900,FALSE)</f>
        <v>3</v>
      </c>
      <c r="AN115" s="218">
        <f>HLOOKUP($B115,data06,data0211!AN$900,FALSE)</f>
        <v>8879</v>
      </c>
      <c r="AO115" s="218">
        <f>HLOOKUP($B115,data06,data0211!AO$900,FALSE)</f>
        <v>5971</v>
      </c>
      <c r="AP115" s="218">
        <f>HLOOKUP($B115,data06,data0211!AP$900,FALSE)</f>
        <v>8879</v>
      </c>
      <c r="AQ115" s="218">
        <f>HLOOKUP($B115,data06,data0211!AQ$900,FALSE)</f>
        <v>4810</v>
      </c>
      <c r="AR115" s="218">
        <f>HLOOKUP($B115,data06,data0211!AR$900,FALSE)</f>
        <v>27</v>
      </c>
      <c r="AS115" s="218">
        <f>HLOOKUP($B115,data06,data0211!AS$900,FALSE)</f>
        <v>26</v>
      </c>
      <c r="AT115" s="218">
        <f>HLOOKUP($B115,data06,data0211!AT$900,FALSE)</f>
        <v>1</v>
      </c>
      <c r="AU115" s="218">
        <f>HLOOKUP($B115,data06,data0211!AU$900,FALSE)</f>
        <v>15</v>
      </c>
      <c r="AV115" s="218">
        <f>HLOOKUP($B115,data06,data0211!AV$900,FALSE)</f>
        <v>2</v>
      </c>
      <c r="AW115" s="218">
        <f>HLOOKUP($B115,data06,data0211!AW$900,FALSE)</f>
        <v>9</v>
      </c>
      <c r="AX115" s="218">
        <f>HLOOKUP($B115,data06,data0211!AX$900,FALSE)</f>
        <v>0</v>
      </c>
      <c r="AY115" s="218">
        <f>HLOOKUP($B115,data06,data0211!AY$900,FALSE)</f>
        <v>0</v>
      </c>
      <c r="AZ115" s="218">
        <f>HLOOKUP($B115,data06,data0211!AZ$900,FALSE)</f>
        <v>1</v>
      </c>
      <c r="BA115" s="218">
        <f>HLOOKUP($B115,data06,data0211!BA$900,FALSE)</f>
        <v>74</v>
      </c>
      <c r="BB115" s="218"/>
      <c r="BC115" s="218"/>
      <c r="BD115" s="218"/>
      <c r="BE115" s="218"/>
    </row>
    <row r="116" spans="1:57" ht="15" customHeight="1" x14ac:dyDescent="0.2">
      <c r="A116" s="71" t="s">
        <v>289</v>
      </c>
      <c r="B116" s="71" t="s">
        <v>289</v>
      </c>
      <c r="C116" s="69">
        <v>2007</v>
      </c>
      <c r="D116" s="218">
        <f>HLOOKUP($B116,data07,data0211!D$900,FALSE)</f>
        <v>2175938.71</v>
      </c>
      <c r="E116" s="218">
        <f>HLOOKUP($B116,data07,data0211!E$900,FALSE)</f>
        <v>-1303139.21</v>
      </c>
      <c r="F116" s="218">
        <f>HLOOKUP($B116,data07,data0211!F$900,FALSE)</f>
        <v>0</v>
      </c>
      <c r="G116" s="218" t="str">
        <f>HLOOKUP($B116,data07,data0211!G$900,FALSE)</f>
        <v>NULL</v>
      </c>
      <c r="H116" s="218">
        <f>HLOOKUP($B116,data07,data0211!H$900,FALSE)</f>
        <v>627183.65999999992</v>
      </c>
      <c r="I116" s="218">
        <f>HLOOKUP($B116,data07,data0211!I$900,FALSE)</f>
        <v>0</v>
      </c>
      <c r="J116" s="218">
        <f>HLOOKUP($B116,data07,data0211!J$900,FALSE)</f>
        <v>1338</v>
      </c>
      <c r="K116" s="218">
        <f>HLOOKUP($B116,data07,data0211!K$900,FALSE)</f>
        <v>1159</v>
      </c>
      <c r="L116" s="218">
        <f>HLOOKUP($B116,data07,data0211!L$900,FALSE)</f>
        <v>179</v>
      </c>
      <c r="M116" s="218">
        <f>HLOOKUP($B116,data07,data0211!M$900,FALSE)</f>
        <v>0</v>
      </c>
      <c r="N116" s="218">
        <f>HLOOKUP($B116,data07,data0211!N$900,FALSE)</f>
        <v>341</v>
      </c>
      <c r="O116" s="218">
        <f>HLOOKUP($B116,data07,data0211!O$900,FALSE)</f>
        <v>26</v>
      </c>
      <c r="P116" s="218">
        <f>HLOOKUP($B116,data07,data0211!P$900,FALSE)</f>
        <v>28525074</v>
      </c>
      <c r="Q116" s="218">
        <f>HLOOKUP($B116,data07,data0211!Q$900,FALSE)</f>
        <v>15018918</v>
      </c>
      <c r="R116" s="218">
        <f>HLOOKUP($B116,data07,data0211!R$900,FALSE)</f>
        <v>13186691</v>
      </c>
      <c r="S116" s="218">
        <f>HLOOKUP($B116,data07,data0211!S$900,FALSE)</f>
        <v>0</v>
      </c>
      <c r="T116" s="218">
        <f>HLOOKUP($B116,data07,data0211!T$900,FALSE)</f>
        <v>294664</v>
      </c>
      <c r="U116" s="218">
        <f>HLOOKUP($B116,data07,data0211!U$900,FALSE)</f>
        <v>24801</v>
      </c>
      <c r="V116" s="218">
        <f>HLOOKUP($B116,data07,data0211!V$900,FALSE)</f>
        <v>2608</v>
      </c>
      <c r="W116" s="218">
        <f>HLOOKUP($B116,data07,data0211!W$900,FALSE)</f>
        <v>0</v>
      </c>
      <c r="X116" s="218">
        <f>HLOOKUP($B116,data07,data0211!X$900,FALSE)</f>
        <v>1761</v>
      </c>
      <c r="Y116" s="218">
        <f>HLOOKUP($B116,data07,data0211!Y$900,FALSE)</f>
        <v>0</v>
      </c>
      <c r="Z116" s="218">
        <f>HLOOKUP($B116,data07,data0211!Z$900,FALSE)</f>
        <v>780</v>
      </c>
      <c r="AA116" s="218">
        <f>HLOOKUP($B116,data07,data0211!AA$900,FALSE)</f>
        <v>67</v>
      </c>
      <c r="AB116" s="218">
        <f>HLOOKUP($B116,data07,data0211!AB$900,FALSE)</f>
        <v>574670.55000000005</v>
      </c>
      <c r="AC116" s="218">
        <f>HLOOKUP($B116,data07,data0211!AC$900,FALSE)</f>
        <v>417483.52000000002</v>
      </c>
      <c r="AD116" s="218">
        <f>HLOOKUP($B116,data07,data0211!AD$900,FALSE)</f>
        <v>150112.74</v>
      </c>
      <c r="AE116" s="218">
        <f>HLOOKUP($B116,data07,data0211!AE$900,FALSE)</f>
        <v>0</v>
      </c>
      <c r="AF116" s="218">
        <f>HLOOKUP($B116,data07,data0211!AF$900,FALSE)</f>
        <v>851.96</v>
      </c>
      <c r="AG116" s="218">
        <f>HLOOKUP($B116,data07,data0211!AG$900,FALSE)</f>
        <v>6222.33</v>
      </c>
      <c r="AH116" s="218">
        <f>HLOOKUP($B116,data07,data0211!AH$900,FALSE)</f>
        <v>2</v>
      </c>
      <c r="AI116" s="218">
        <f>HLOOKUP($B116,data07,data0211!AI$900,FALSE)</f>
        <v>2</v>
      </c>
      <c r="AJ116" s="218">
        <f>HLOOKUP($B116,data07,data0211!AJ$900,FALSE)</f>
        <v>0</v>
      </c>
      <c r="AK116" s="218">
        <f>HLOOKUP($B116,data07,data0211!AK$900,FALSE)</f>
        <v>2428</v>
      </c>
      <c r="AL116" s="218">
        <f>HLOOKUP($B116,data07,data0211!AL$900,FALSE)</f>
        <v>2428</v>
      </c>
      <c r="AM116" s="218">
        <f>HLOOKUP($B116,data07,data0211!AM$900,FALSE)</f>
        <v>3</v>
      </c>
      <c r="AN116" s="218">
        <f>HLOOKUP($B116,data07,data0211!AN$900,FALSE)</f>
        <v>7058</v>
      </c>
      <c r="AO116" s="218">
        <f>HLOOKUP($B116,data07,data0211!AO$900,FALSE)</f>
        <v>6873</v>
      </c>
      <c r="AP116" s="218">
        <f>HLOOKUP($B116,data07,data0211!AP$900,FALSE)</f>
        <v>7058</v>
      </c>
      <c r="AQ116" s="218">
        <f>HLOOKUP($B116,data07,data0211!AQ$900,FALSE)</f>
        <v>4761</v>
      </c>
      <c r="AR116" s="218">
        <f>HLOOKUP($B116,data07,data0211!AR$900,FALSE)</f>
        <v>27</v>
      </c>
      <c r="AS116" s="218">
        <f>HLOOKUP($B116,data07,data0211!AS$900,FALSE)</f>
        <v>26</v>
      </c>
      <c r="AT116" s="218">
        <f>HLOOKUP($B116,data07,data0211!AT$900,FALSE)</f>
        <v>1</v>
      </c>
      <c r="AU116" s="218">
        <f>HLOOKUP($B116,data07,data0211!AU$900,FALSE)</f>
        <v>16</v>
      </c>
      <c r="AV116" s="218">
        <f>HLOOKUP($B116,data07,data0211!AV$900,FALSE)</f>
        <v>2</v>
      </c>
      <c r="AW116" s="218">
        <f>HLOOKUP($B116,data07,data0211!AW$900,FALSE)</f>
        <v>9</v>
      </c>
      <c r="AX116" s="218">
        <f>HLOOKUP($B116,data07,data0211!AX$900,FALSE)</f>
        <v>0</v>
      </c>
      <c r="AY116" s="218">
        <f>HLOOKUP($B116,data07,data0211!AY$900,FALSE)</f>
        <v>0</v>
      </c>
      <c r="AZ116" s="218">
        <f>HLOOKUP($B116,data07,data0211!AZ$900,FALSE)</f>
        <v>1</v>
      </c>
      <c r="BA116" s="218">
        <f>HLOOKUP($B116,data07,data0211!BA$900,FALSE)</f>
        <v>74</v>
      </c>
      <c r="BB116" s="218"/>
      <c r="BC116" s="218"/>
      <c r="BD116" s="218"/>
      <c r="BE116" s="218"/>
    </row>
    <row r="117" spans="1:57" ht="15" customHeight="1" x14ac:dyDescent="0.2">
      <c r="A117" s="71" t="s">
        <v>289</v>
      </c>
      <c r="B117" s="71" t="s">
        <v>289</v>
      </c>
      <c r="C117" s="69">
        <v>2008</v>
      </c>
      <c r="D117" s="218">
        <f>HLOOKUP($B117,data08,data0211!D$900,FALSE)</f>
        <v>2228162.35</v>
      </c>
      <c r="E117" s="218">
        <f>HLOOKUP($B117,data08,data0211!E$900,FALSE)</f>
        <v>-1341745.95</v>
      </c>
      <c r="F117" s="218">
        <f>HLOOKUP($B117,data08,data0211!F$900,FALSE)</f>
        <v>0</v>
      </c>
      <c r="G117" s="218">
        <f>HLOOKUP($B117,data08,data0211!G$900,FALSE)</f>
        <v>42373.74</v>
      </c>
      <c r="H117" s="218">
        <f>HLOOKUP($B117,data08,data0211!H$900,FALSE)</f>
        <v>580666.64</v>
      </c>
      <c r="I117" s="218">
        <f>HLOOKUP($B117,data08,data0211!I$900,FALSE)</f>
        <v>0</v>
      </c>
      <c r="J117" s="218">
        <f>HLOOKUP($B117,data08,data0211!J$900,FALSE)</f>
        <v>1335</v>
      </c>
      <c r="K117" s="218">
        <f>HLOOKUP($B117,data08,data0211!K$900,FALSE)</f>
        <v>1148</v>
      </c>
      <c r="L117" s="218">
        <f>HLOOKUP($B117,data08,data0211!L$900,FALSE)</f>
        <v>187</v>
      </c>
      <c r="M117" s="218">
        <f>HLOOKUP($B117,data08,data0211!M$900,FALSE)</f>
        <v>0</v>
      </c>
      <c r="N117" s="218">
        <f>HLOOKUP($B117,data08,data0211!N$900,FALSE)</f>
        <v>341</v>
      </c>
      <c r="O117" s="218">
        <f>HLOOKUP($B117,data08,data0211!O$900,FALSE)</f>
        <v>25</v>
      </c>
      <c r="P117" s="218">
        <f>HLOOKUP($B117,data08,data0211!P$900,FALSE)</f>
        <v>28582032</v>
      </c>
      <c r="Q117" s="218">
        <f>HLOOKUP($B117,data08,data0211!Q$900,FALSE)</f>
        <v>15056281</v>
      </c>
      <c r="R117" s="218">
        <f>HLOOKUP($B117,data08,data0211!R$900,FALSE)</f>
        <v>13204594</v>
      </c>
      <c r="S117" s="218">
        <f>HLOOKUP($B117,data08,data0211!S$900,FALSE)</f>
        <v>0</v>
      </c>
      <c r="T117" s="218">
        <f>HLOOKUP($B117,data08,data0211!T$900,FALSE)</f>
        <v>295998</v>
      </c>
      <c r="U117" s="218">
        <f>HLOOKUP($B117,data08,data0211!U$900,FALSE)</f>
        <v>25159</v>
      </c>
      <c r="V117" s="218">
        <f>HLOOKUP($B117,data08,data0211!V$900,FALSE)</f>
        <v>20964</v>
      </c>
      <c r="W117" s="218">
        <f>HLOOKUP($B117,data08,data0211!W$900,FALSE)</f>
        <v>0</v>
      </c>
      <c r="X117" s="218">
        <f>HLOOKUP($B117,data08,data0211!X$900,FALSE)</f>
        <v>20115</v>
      </c>
      <c r="Y117" s="218">
        <f>HLOOKUP($B117,data08,data0211!Y$900,FALSE)</f>
        <v>0</v>
      </c>
      <c r="Z117" s="218">
        <f>HLOOKUP($B117,data08,data0211!Z$900,FALSE)</f>
        <v>780</v>
      </c>
      <c r="AA117" s="218">
        <f>HLOOKUP($B117,data08,data0211!AA$900,FALSE)</f>
        <v>69</v>
      </c>
      <c r="AB117" s="218">
        <f>HLOOKUP($B117,data08,data0211!AB$900,FALSE)</f>
        <v>0</v>
      </c>
      <c r="AC117" s="218">
        <f>HLOOKUP($B117,data08,data0211!AC$900,FALSE)</f>
        <v>410559.66</v>
      </c>
      <c r="AD117" s="218">
        <f>HLOOKUP($B117,data08,data0211!AD$900,FALSE)</f>
        <v>164833.43</v>
      </c>
      <c r="AE117" s="218">
        <f>HLOOKUP($B117,data08,data0211!AE$900,FALSE)</f>
        <v>0</v>
      </c>
      <c r="AF117" s="218">
        <f>HLOOKUP($B117,data08,data0211!AF$900,FALSE)</f>
        <v>8356.43</v>
      </c>
      <c r="AG117" s="218">
        <f>HLOOKUP($B117,data08,data0211!AG$900,FALSE)</f>
        <v>788.75</v>
      </c>
      <c r="AH117" s="218">
        <f>HLOOKUP($B117,data08,data0211!AH$900,FALSE)</f>
        <v>2</v>
      </c>
      <c r="AI117" s="218">
        <f>HLOOKUP($B117,data08,data0211!AI$900,FALSE)</f>
        <v>2</v>
      </c>
      <c r="AJ117" s="218">
        <f>HLOOKUP($B117,data08,data0211!AJ$900,FALSE)</f>
        <v>0</v>
      </c>
      <c r="AK117" s="218">
        <f>HLOOKUP($B117,data08,data0211!AK$900,FALSE)</f>
        <v>2428</v>
      </c>
      <c r="AL117" s="218">
        <f>HLOOKUP($B117,data08,data0211!AL$900,FALSE)</f>
        <v>2428</v>
      </c>
      <c r="AM117" s="218">
        <f>HLOOKUP($B117,data08,data0211!AM$900,FALSE)</f>
        <v>3</v>
      </c>
      <c r="AN117" s="218">
        <f>HLOOKUP($B117,data08,data0211!AN$900,FALSE)</f>
        <v>6703</v>
      </c>
      <c r="AO117" s="218">
        <f>HLOOKUP($B117,data08,data0211!AO$900,FALSE)</f>
        <v>5618</v>
      </c>
      <c r="AP117" s="218">
        <f>HLOOKUP($B117,data08,data0211!AP$900,FALSE)</f>
        <v>6703</v>
      </c>
      <c r="AQ117" s="218">
        <f>HLOOKUP($B117,data08,data0211!AQ$900,FALSE)</f>
        <v>4629</v>
      </c>
      <c r="AR117" s="218">
        <f>HLOOKUP($B117,data08,data0211!AR$900,FALSE)</f>
        <v>27</v>
      </c>
      <c r="AS117" s="218">
        <f>HLOOKUP($B117,data08,data0211!AS$900,FALSE)</f>
        <v>26</v>
      </c>
      <c r="AT117" s="218">
        <f>HLOOKUP($B117,data08,data0211!AT$900,FALSE)</f>
        <v>1</v>
      </c>
      <c r="AU117" s="218">
        <f>HLOOKUP($B117,data08,data0211!AU$900,FALSE)</f>
        <v>16</v>
      </c>
      <c r="AV117" s="218">
        <f>HLOOKUP($B117,data08,data0211!AV$900,FALSE)</f>
        <v>2</v>
      </c>
      <c r="AW117" s="218">
        <f>HLOOKUP($B117,data08,data0211!AW$900,FALSE)</f>
        <v>9</v>
      </c>
      <c r="AX117" s="218">
        <f>HLOOKUP($B117,data08,data0211!AX$900,FALSE)</f>
        <v>0</v>
      </c>
      <c r="AY117" s="218">
        <f>HLOOKUP($B117,data08,data0211!AY$900,FALSE)</f>
        <v>0</v>
      </c>
      <c r="AZ117" s="218">
        <f>HLOOKUP($B117,data08,data0211!AZ$900,FALSE)</f>
        <v>1</v>
      </c>
      <c r="BA117" s="218">
        <f>HLOOKUP($B117,data08,data0211!BA$900,FALSE)</f>
        <v>76</v>
      </c>
      <c r="BB117" s="218"/>
      <c r="BC117" s="218"/>
      <c r="BD117" s="218"/>
      <c r="BE117" s="218"/>
    </row>
    <row r="118" spans="1:57" ht="15" customHeight="1" x14ac:dyDescent="0.2">
      <c r="A118" s="71" t="s">
        <v>289</v>
      </c>
      <c r="B118" s="71" t="s">
        <v>289</v>
      </c>
      <c r="C118" s="69">
        <v>2009</v>
      </c>
      <c r="D118" s="218">
        <f>HLOOKUP($B118,data09,data0211!D$900,FALSE)</f>
        <v>2233374.36</v>
      </c>
      <c r="E118" s="218">
        <f>HLOOKUP($B118,data09,data0211!E$900,FALSE)</f>
        <v>-1386046.74</v>
      </c>
      <c r="F118" s="218">
        <f>HLOOKUP($B118,data09,data0211!F$900,FALSE)</f>
        <v>0</v>
      </c>
      <c r="G118" s="218">
        <f>HLOOKUP($B118,data09,data0211!G$900,FALSE)</f>
        <v>8254.7900000000009</v>
      </c>
      <c r="H118" s="218">
        <f>HLOOKUP($B118,data09,data0211!H$900,FALSE)</f>
        <v>483671.37</v>
      </c>
      <c r="I118" s="218">
        <f>HLOOKUP($B118,data09,data0211!I$900,FALSE)</f>
        <v>0</v>
      </c>
      <c r="J118" s="218">
        <f>HLOOKUP($B118,data09,data0211!J$900,FALSE)</f>
        <v>1326</v>
      </c>
      <c r="K118" s="218">
        <f>HLOOKUP($B118,data09,data0211!K$900,FALSE)</f>
        <v>1144</v>
      </c>
      <c r="L118" s="218">
        <f>HLOOKUP($B118,data09,data0211!L$900,FALSE)</f>
        <v>176</v>
      </c>
      <c r="M118" s="218">
        <f>HLOOKUP($B118,data09,data0211!M$900,FALSE)</f>
        <v>6</v>
      </c>
      <c r="N118" s="218">
        <f>HLOOKUP($B118,data09,data0211!N$900,FALSE)</f>
        <v>341</v>
      </c>
      <c r="O118" s="218">
        <f>HLOOKUP($B118,data09,data0211!O$900,FALSE)</f>
        <v>23</v>
      </c>
      <c r="P118" s="218">
        <f>HLOOKUP($B118,data09,data0211!P$900,FALSE)</f>
        <v>28674687</v>
      </c>
      <c r="Q118" s="218">
        <f>HLOOKUP($B118,data09,data0211!Q$900,FALSE)</f>
        <v>15271942</v>
      </c>
      <c r="R118" s="218">
        <f>HLOOKUP($B118,data09,data0211!R$900,FALSE)</f>
        <v>13070959</v>
      </c>
      <c r="S118" s="218">
        <f>HLOOKUP($B118,data09,data0211!S$900,FALSE)</f>
        <v>7212</v>
      </c>
      <c r="T118" s="218">
        <f>HLOOKUP($B118,data09,data0211!T$900,FALSE)</f>
        <v>296713</v>
      </c>
      <c r="U118" s="218">
        <f>HLOOKUP($B118,data09,data0211!U$900,FALSE)</f>
        <v>27861</v>
      </c>
      <c r="V118" s="218">
        <f>HLOOKUP($B118,data09,data0211!V$900,FALSE)</f>
        <v>20811</v>
      </c>
      <c r="W118" s="218">
        <f>HLOOKUP($B118,data09,data0211!W$900,FALSE)</f>
        <v>0</v>
      </c>
      <c r="X118" s="218">
        <f>HLOOKUP($B118,data09,data0211!X$900,FALSE)</f>
        <v>19966</v>
      </c>
      <c r="Y118" s="218">
        <f>HLOOKUP($B118,data09,data0211!Y$900,FALSE)</f>
        <v>0</v>
      </c>
      <c r="Z118" s="218">
        <f>HLOOKUP($B118,data09,data0211!Z$900,FALSE)</f>
        <v>780</v>
      </c>
      <c r="AA118" s="218">
        <f>HLOOKUP($B118,data09,data0211!AA$900,FALSE)</f>
        <v>65</v>
      </c>
      <c r="AB118" s="218">
        <f>HLOOKUP($B118,data09,data0211!AB$900,FALSE)</f>
        <v>637143.48</v>
      </c>
      <c r="AC118" s="218">
        <f>HLOOKUP($B118,data09,data0211!AC$900,FALSE)</f>
        <v>425334.95</v>
      </c>
      <c r="AD118" s="218">
        <f>HLOOKUP($B118,data09,data0211!AD$900,FALSE)</f>
        <v>192454.27000000002</v>
      </c>
      <c r="AE118" s="218">
        <f>HLOOKUP($B118,data09,data0211!AE$900,FALSE)</f>
        <v>0</v>
      </c>
      <c r="AF118" s="218">
        <f>HLOOKUP($B118,data09,data0211!AF$900,FALSE)</f>
        <v>16701.990000000002</v>
      </c>
      <c r="AG118" s="218">
        <f>HLOOKUP($B118,data09,data0211!AG$900,FALSE)</f>
        <v>1060.57</v>
      </c>
      <c r="AH118" s="218">
        <f>HLOOKUP($B118,data09,data0211!AH$900,FALSE)</f>
        <v>2</v>
      </c>
      <c r="AI118" s="218">
        <f>HLOOKUP($B118,data09,data0211!AI$900,FALSE)</f>
        <v>2</v>
      </c>
      <c r="AJ118" s="218">
        <f>HLOOKUP($B118,data09,data0211!AJ$900,FALSE)</f>
        <v>0</v>
      </c>
      <c r="AK118" s="218">
        <f>HLOOKUP($B118,data09,data0211!AK$900,FALSE)</f>
        <v>2428</v>
      </c>
      <c r="AL118" s="218">
        <f>HLOOKUP($B118,data09,data0211!AL$900,FALSE)</f>
        <v>2428</v>
      </c>
      <c r="AM118" s="218">
        <f>HLOOKUP($B118,data09,data0211!AM$900,FALSE)</f>
        <v>3</v>
      </c>
      <c r="AN118" s="218">
        <f>HLOOKUP($B118,data09,data0211!AN$900,FALSE)</f>
        <v>7365</v>
      </c>
      <c r="AO118" s="218">
        <f>HLOOKUP($B118,data09,data0211!AO$900,FALSE)</f>
        <v>4724</v>
      </c>
      <c r="AP118" s="218">
        <f>HLOOKUP($B118,data09,data0211!AP$900,FALSE)</f>
        <v>7365</v>
      </c>
      <c r="AQ118" s="218">
        <f>HLOOKUP($B118,data09,data0211!AQ$900,FALSE)</f>
        <v>4678</v>
      </c>
      <c r="AR118" s="218">
        <f>HLOOKUP($B118,data09,data0211!AR$900,FALSE)</f>
        <v>27</v>
      </c>
      <c r="AS118" s="218">
        <f>HLOOKUP($B118,data09,data0211!AS$900,FALSE)</f>
        <v>26</v>
      </c>
      <c r="AT118" s="218">
        <f>HLOOKUP($B118,data09,data0211!AT$900,FALSE)</f>
        <v>1</v>
      </c>
      <c r="AU118" s="218">
        <f>HLOOKUP($B118,data09,data0211!AU$900,FALSE)</f>
        <v>16</v>
      </c>
      <c r="AV118" s="218">
        <f>HLOOKUP($B118,data09,data0211!AV$900,FALSE)</f>
        <v>2</v>
      </c>
      <c r="AW118" s="218">
        <f>HLOOKUP($B118,data09,data0211!AW$900,FALSE)</f>
        <v>9</v>
      </c>
      <c r="AX118" s="218">
        <f>HLOOKUP($B118,data09,data0211!AX$900,FALSE)</f>
        <v>0</v>
      </c>
      <c r="AY118" s="218">
        <f>HLOOKUP($B118,data09,data0211!AY$900,FALSE)</f>
        <v>0</v>
      </c>
      <c r="AZ118" s="218">
        <f>HLOOKUP($B118,data09,data0211!AZ$900,FALSE)</f>
        <v>1</v>
      </c>
      <c r="BA118" s="218">
        <f>HLOOKUP($B118,data09,data0211!BA$900,FALSE)</f>
        <v>74</v>
      </c>
      <c r="BB118" s="218"/>
      <c r="BC118" s="218"/>
      <c r="BD118" s="218"/>
      <c r="BE118" s="218"/>
    </row>
    <row r="119" spans="1:57" ht="15" customHeight="1" x14ac:dyDescent="0.2">
      <c r="A119" s="71" t="s">
        <v>289</v>
      </c>
      <c r="B119" s="71" t="s">
        <v>289</v>
      </c>
      <c r="C119" s="69">
        <v>2010</v>
      </c>
      <c r="D119" s="218">
        <f>HLOOKUP($B119,data10,data0211!D$900,FALSE)</f>
        <v>2244524.67</v>
      </c>
      <c r="E119" s="218">
        <f>HLOOKUP($B119,data10,data0211!E$900,FALSE)</f>
        <v>-1426414.92</v>
      </c>
      <c r="F119" s="218">
        <f>HLOOKUP($B119,data10,data0211!F$900,FALSE)</f>
        <v>0</v>
      </c>
      <c r="G119" s="218">
        <f>HLOOKUP($B119,data10,data0211!G$900,FALSE)</f>
        <v>8254.7900000000009</v>
      </c>
      <c r="H119" s="218">
        <f>HLOOKUP($B119,data10,data0211!H$900,FALSE)</f>
        <v>538994.71</v>
      </c>
      <c r="I119" s="218">
        <f>HLOOKUP($B119,data10,data0211!I$900,FALSE)</f>
        <v>0</v>
      </c>
      <c r="J119" s="218">
        <f>HLOOKUP($B119,data10,data0211!J$900,FALSE)</f>
        <v>1306</v>
      </c>
      <c r="K119" s="218">
        <f>HLOOKUP($B119,data10,data0211!K$900,FALSE)</f>
        <v>1132</v>
      </c>
      <c r="L119" s="218">
        <f>HLOOKUP($B119,data10,data0211!L$900,FALSE)</f>
        <v>174</v>
      </c>
      <c r="M119" s="218">
        <f>HLOOKUP($B119,data10,data0211!M$900,FALSE)</f>
        <v>0</v>
      </c>
      <c r="N119" s="218">
        <f>HLOOKUP($B119,data10,data0211!N$900,FALSE)</f>
        <v>0</v>
      </c>
      <c r="O119" s="218">
        <f>HLOOKUP($B119,data10,data0211!O$900,FALSE)</f>
        <v>0</v>
      </c>
      <c r="P119" s="218">
        <f>HLOOKUP($B119,data10,data0211!P$900,FALSE)</f>
        <v>25835710</v>
      </c>
      <c r="Q119" s="218">
        <f>HLOOKUP($B119,data10,data0211!Q$900,FALSE)</f>
        <v>13585926</v>
      </c>
      <c r="R119" s="218">
        <f>HLOOKUP($B119,data10,data0211!R$900,FALSE)</f>
        <v>12249784</v>
      </c>
      <c r="S119" s="218">
        <f>HLOOKUP($B119,data10,data0211!S$900,FALSE)</f>
        <v>0</v>
      </c>
      <c r="T119" s="218">
        <f>HLOOKUP($B119,data10,data0211!T$900,FALSE)</f>
        <v>0</v>
      </c>
      <c r="U119" s="218">
        <f>HLOOKUP($B119,data10,data0211!U$900,FALSE)</f>
        <v>0</v>
      </c>
      <c r="V119" s="218">
        <f>HLOOKUP($B119,data10,data0211!V$900,FALSE)</f>
        <v>18567</v>
      </c>
      <c r="W119" s="218">
        <f>HLOOKUP($B119,data10,data0211!W$900,FALSE)</f>
        <v>0</v>
      </c>
      <c r="X119" s="218">
        <f>HLOOKUP($B119,data10,data0211!X$900,FALSE)</f>
        <v>18567</v>
      </c>
      <c r="Y119" s="218">
        <f>HLOOKUP($B119,data10,data0211!Y$900,FALSE)</f>
        <v>0</v>
      </c>
      <c r="Z119" s="218">
        <f>HLOOKUP($B119,data10,data0211!Z$900,FALSE)</f>
        <v>0</v>
      </c>
      <c r="AA119" s="218">
        <f>HLOOKUP($B119,data10,data0211!AA$900,FALSE)</f>
        <v>0</v>
      </c>
      <c r="AB119" s="218">
        <f>HLOOKUP($B119,data10,data0211!AB$900,FALSE)</f>
        <v>583400.48</v>
      </c>
      <c r="AC119" s="218">
        <f>HLOOKUP($B119,data10,data0211!AC$900,FALSE)</f>
        <v>391291.37</v>
      </c>
      <c r="AD119" s="218">
        <f>HLOOKUP($B119,data10,data0211!AD$900,FALSE)</f>
        <v>192109.11</v>
      </c>
      <c r="AE119" s="218">
        <f>HLOOKUP($B119,data10,data0211!AE$900,FALSE)</f>
        <v>0</v>
      </c>
      <c r="AF119" s="218">
        <f>HLOOKUP($B119,data10,data0211!AF$900,FALSE)</f>
        <v>0</v>
      </c>
      <c r="AG119" s="218">
        <f>HLOOKUP($B119,data10,data0211!AG$900,FALSE)</f>
        <v>0</v>
      </c>
      <c r="AH119" s="218">
        <f>HLOOKUP($B119,data10,data0211!AH$900,FALSE)</f>
        <v>0</v>
      </c>
      <c r="AI119" s="218">
        <f>HLOOKUP($B119,data10,data0211!AI$900,FALSE)</f>
        <v>0</v>
      </c>
      <c r="AJ119" s="218">
        <f>HLOOKUP($B119,data10,data0211!AJ$900,FALSE)</f>
        <v>0</v>
      </c>
      <c r="AK119" s="218">
        <f>HLOOKUP($B119,data10,data0211!AK$900,FALSE)</f>
        <v>2428</v>
      </c>
      <c r="AL119" s="218">
        <f>HLOOKUP($B119,data10,data0211!AL$900,FALSE)</f>
        <v>2428</v>
      </c>
      <c r="AM119" s="218">
        <f>HLOOKUP($B119,data10,data0211!AM$900,FALSE)</f>
        <v>3</v>
      </c>
      <c r="AN119" s="218">
        <f>HLOOKUP($B119,data10,data0211!AN$900,FALSE)</f>
        <v>6531</v>
      </c>
      <c r="AO119" s="218">
        <f>HLOOKUP($B119,data10,data0211!AO$900,FALSE)</f>
        <v>4156</v>
      </c>
      <c r="AP119" s="218">
        <f>HLOOKUP($B119,data10,data0211!AP$900,FALSE)</f>
        <v>6531</v>
      </c>
      <c r="AQ119" s="218">
        <f>HLOOKUP($B119,data10,data0211!AQ$900,FALSE)</f>
        <v>4430</v>
      </c>
      <c r="AR119" s="218">
        <f>HLOOKUP($B119,data10,data0211!AR$900,FALSE)</f>
        <v>27</v>
      </c>
      <c r="AS119" s="218">
        <f>HLOOKUP($B119,data10,data0211!AS$900,FALSE)</f>
        <v>26</v>
      </c>
      <c r="AT119" s="218">
        <f>HLOOKUP($B119,data10,data0211!AT$900,FALSE)</f>
        <v>1</v>
      </c>
      <c r="AU119" s="218">
        <f>HLOOKUP($B119,data10,data0211!AU$900,FALSE)</f>
        <v>16</v>
      </c>
      <c r="AV119" s="218">
        <f>HLOOKUP($B119,data10,data0211!AV$900,FALSE)</f>
        <v>2</v>
      </c>
      <c r="AW119" s="218">
        <f>HLOOKUP($B119,data10,data0211!AW$900,FALSE)</f>
        <v>9</v>
      </c>
      <c r="AX119" s="218">
        <f>HLOOKUP($B119,data10,data0211!AX$900,FALSE)</f>
        <v>0</v>
      </c>
      <c r="AY119" s="218">
        <f>HLOOKUP($B119,data10,data0211!AY$900,FALSE)</f>
        <v>0</v>
      </c>
      <c r="AZ119" s="218">
        <f>HLOOKUP($B119,data10,data0211!AZ$900,FALSE)</f>
        <v>1</v>
      </c>
      <c r="BA119" s="218">
        <f>HLOOKUP($B119,data10,data0211!BA$900,FALSE)</f>
        <v>73</v>
      </c>
      <c r="BB119" s="218"/>
      <c r="BC119" s="218"/>
      <c r="BD119" s="218"/>
      <c r="BE119" s="218"/>
    </row>
    <row r="120" spans="1:57" ht="15" customHeight="1" x14ac:dyDescent="0.2">
      <c r="A120" s="71" t="s">
        <v>289</v>
      </c>
      <c r="B120" s="71" t="s">
        <v>289</v>
      </c>
      <c r="C120" s="69">
        <v>2011</v>
      </c>
      <c r="D120" s="218">
        <f>HLOOKUP($B120,data11,data0211!D$900,FALSE)</f>
        <v>2107829.7799999998</v>
      </c>
      <c r="E120" s="218">
        <f>HLOOKUP($B120,data11,data0211!E$900,FALSE)</f>
        <v>-1364869.56</v>
      </c>
      <c r="F120" s="218">
        <f>HLOOKUP($B120,data11,data0211!F$900,FALSE)</f>
        <v>0</v>
      </c>
      <c r="G120" s="218">
        <f>HLOOKUP($B120,data11,data0211!G$900,FALSE)</f>
        <v>10450.210000000001</v>
      </c>
      <c r="H120" s="218">
        <f>HLOOKUP($B120,data11,data0211!H$900,FALSE)</f>
        <v>531716.38</v>
      </c>
      <c r="I120" s="218">
        <f>HLOOKUP($B120,data11,data0211!I$900,FALSE)</f>
        <v>0</v>
      </c>
      <c r="J120" s="218">
        <f>HLOOKUP($B120,data11,data0211!J$900,FALSE)</f>
        <v>1293</v>
      </c>
      <c r="K120" s="218">
        <f>HLOOKUP($B120,data11,data0211!K$900,FALSE)</f>
        <v>1117</v>
      </c>
      <c r="L120" s="218">
        <f>HLOOKUP($B120,data11,data0211!L$900,FALSE)</f>
        <v>176</v>
      </c>
      <c r="M120" s="218">
        <f>HLOOKUP($B120,data11,data0211!M$900,FALSE)</f>
        <v>0</v>
      </c>
      <c r="N120" s="218">
        <f>HLOOKUP($B120,data11,data0211!N$900,FALSE)</f>
        <v>0</v>
      </c>
      <c r="O120" s="218">
        <f>HLOOKUP($B120,data11,data0211!O$900,FALSE)</f>
        <v>0</v>
      </c>
      <c r="P120" s="218">
        <f>HLOOKUP($B120,data11,data0211!P$900,FALSE)</f>
        <v>26562880</v>
      </c>
      <c r="Q120" s="218">
        <f>HLOOKUP($B120,data11,data0211!Q$900,FALSE)</f>
        <v>14223450</v>
      </c>
      <c r="R120" s="218">
        <f>HLOOKUP($B120,data11,data0211!R$900,FALSE)</f>
        <v>12339430</v>
      </c>
      <c r="S120" s="218">
        <f>HLOOKUP($B120,data11,data0211!S$900,FALSE)</f>
        <v>0</v>
      </c>
      <c r="T120" s="218">
        <f>HLOOKUP($B120,data11,data0211!T$900,FALSE)</f>
        <v>0</v>
      </c>
      <c r="U120" s="218">
        <f>HLOOKUP($B120,data11,data0211!U$900,FALSE)</f>
        <v>0</v>
      </c>
      <c r="V120" s="218">
        <f>HLOOKUP($B120,data11,data0211!V$900,FALSE)</f>
        <v>19548</v>
      </c>
      <c r="W120" s="218">
        <f>HLOOKUP($B120,data11,data0211!W$900,FALSE)</f>
        <v>0</v>
      </c>
      <c r="X120" s="218">
        <f>HLOOKUP($B120,data11,data0211!X$900,FALSE)</f>
        <v>19548</v>
      </c>
      <c r="Y120" s="218">
        <f>HLOOKUP($B120,data11,data0211!Y$900,FALSE)</f>
        <v>0</v>
      </c>
      <c r="Z120" s="218">
        <f>HLOOKUP($B120,data11,data0211!Z$900,FALSE)</f>
        <v>0</v>
      </c>
      <c r="AA120" s="218">
        <f>HLOOKUP($B120,data11,data0211!AA$900,FALSE)</f>
        <v>0</v>
      </c>
      <c r="AB120" s="218">
        <f>HLOOKUP($B120,data11,data0211!AB$900,FALSE)</f>
        <v>589641</v>
      </c>
      <c r="AC120" s="218">
        <f>HLOOKUP($B120,data11,data0211!AC$900,FALSE)</f>
        <v>387729.9</v>
      </c>
      <c r="AD120" s="218">
        <f>HLOOKUP($B120,data11,data0211!AD$900,FALSE)</f>
        <v>201911.1</v>
      </c>
      <c r="AE120" s="218">
        <f>HLOOKUP($B120,data11,data0211!AE$900,FALSE)</f>
        <v>0</v>
      </c>
      <c r="AF120" s="218">
        <f>HLOOKUP($B120,data11,data0211!AF$900,FALSE)</f>
        <v>0</v>
      </c>
      <c r="AG120" s="218">
        <f>HLOOKUP($B120,data11,data0211!AG$900,FALSE)</f>
        <v>0</v>
      </c>
      <c r="AH120" s="218">
        <f>HLOOKUP($B120,data11,data0211!AH$900,FALSE)</f>
        <v>2</v>
      </c>
      <c r="AI120" s="218">
        <f>HLOOKUP($B120,data11,data0211!AI$900,FALSE)</f>
        <v>2</v>
      </c>
      <c r="AJ120" s="218">
        <f>HLOOKUP($B120,data11,data0211!AJ$900,FALSE)</f>
        <v>0</v>
      </c>
      <c r="AK120" s="218">
        <f>HLOOKUP($B120,data11,data0211!AK$900,FALSE)</f>
        <v>2428</v>
      </c>
      <c r="AL120" s="218">
        <f>HLOOKUP($B120,data11,data0211!AL$900,FALSE)</f>
        <v>2428</v>
      </c>
      <c r="AM120" s="218">
        <f>HLOOKUP($B120,data11,data0211!AM$900,FALSE)</f>
        <v>3</v>
      </c>
      <c r="AN120" s="218">
        <f>HLOOKUP($B120,data11,data0211!AN$900,FALSE)</f>
        <v>6676</v>
      </c>
      <c r="AO120" s="218">
        <f>HLOOKUP($B120,data11,data0211!AO$900,FALSE)</f>
        <v>4532</v>
      </c>
      <c r="AP120" s="218">
        <f>HLOOKUP($B120,data11,data0211!AP$900,FALSE)</f>
        <v>6676</v>
      </c>
      <c r="AQ120" s="218">
        <f>HLOOKUP($B120,data11,data0211!AQ$900,FALSE)</f>
        <v>4374</v>
      </c>
      <c r="AR120" s="218">
        <f>HLOOKUP($B120,data11,data0211!AR$900,FALSE)</f>
        <v>27</v>
      </c>
      <c r="AS120" s="218">
        <f>HLOOKUP($B120,data11,data0211!AS$900,FALSE)</f>
        <v>26</v>
      </c>
      <c r="AT120" s="218">
        <f>HLOOKUP($B120,data11,data0211!AT$900,FALSE)</f>
        <v>1</v>
      </c>
      <c r="AU120" s="218">
        <f>HLOOKUP($B120,data11,data0211!AU$900,FALSE)</f>
        <v>16</v>
      </c>
      <c r="AV120" s="218">
        <f>HLOOKUP($B120,data11,data0211!AV$900,FALSE)</f>
        <v>2</v>
      </c>
      <c r="AW120" s="218">
        <f>HLOOKUP($B120,data11,data0211!AW$900,FALSE)</f>
        <v>9</v>
      </c>
      <c r="AX120" s="218">
        <f>HLOOKUP($B120,data11,data0211!AX$900,FALSE)</f>
        <v>0</v>
      </c>
      <c r="AY120" s="218">
        <f>HLOOKUP($B120,data11,data0211!AY$900,FALSE)</f>
        <v>0</v>
      </c>
      <c r="AZ120" s="218">
        <f>HLOOKUP($B120,data11,data0211!AZ$900,FALSE)</f>
        <v>1</v>
      </c>
      <c r="BA120" s="218">
        <f>HLOOKUP($B120,data11,data0211!BA$900,FALSE)</f>
        <v>75</v>
      </c>
      <c r="BB120" s="218"/>
      <c r="BC120" s="218"/>
      <c r="BD120" s="218"/>
      <c r="BE120" s="218"/>
    </row>
    <row r="121" spans="1:57" ht="15" customHeight="1" x14ac:dyDescent="0.2">
      <c r="A121" s="71" t="s">
        <v>340</v>
      </c>
      <c r="B121" s="71" t="s">
        <v>286</v>
      </c>
      <c r="C121" s="69">
        <v>2002</v>
      </c>
      <c r="D121" s="218">
        <f>HLOOKUP($B121,data02,data0211!D$900,FALSE)</f>
        <v>17948585.219999995</v>
      </c>
      <c r="E121" s="218">
        <f>HLOOKUP($B121,data02,data0211!E$900,FALSE)</f>
        <v>-7935404.6799999997</v>
      </c>
      <c r="F121" s="218">
        <f>HLOOKUP($B121,data02,data0211!F$900,FALSE)</f>
        <v>786449.64</v>
      </c>
      <c r="G121" s="218">
        <f>HLOOKUP($B121,data02,data0211!G$900,FALSE)</f>
        <v>637632.23</v>
      </c>
      <c r="H121" s="218">
        <f>HLOOKUP($B121,data02,data0211!H$900,FALSE)</f>
        <v>2399857.44</v>
      </c>
      <c r="I121" s="218">
        <f>HLOOKUP($B121,data02,data0211!I$900,FALSE)</f>
        <v>59831</v>
      </c>
      <c r="J121" s="218">
        <f>HLOOKUP($B121,data02,data0211!J$900,FALSE)</f>
        <v>13162</v>
      </c>
      <c r="K121" s="218">
        <f>HLOOKUP($B121,data02,data0211!K$900,FALSE)</f>
        <v>11420</v>
      </c>
      <c r="L121" s="218">
        <f>HLOOKUP($B121,data02,data0211!L$900,FALSE)</f>
        <v>1740</v>
      </c>
      <c r="M121" s="218">
        <f>HLOOKUP($B121,data02,data0211!M$900,FALSE)</f>
        <v>2</v>
      </c>
      <c r="N121" s="218">
        <f>HLOOKUP($B121,data02,data0211!N$900,FALSE)</f>
        <v>2479</v>
      </c>
      <c r="O121" s="218">
        <f>HLOOKUP($B121,data02,data0211!O$900,FALSE)</f>
        <v>0</v>
      </c>
      <c r="P121" s="218">
        <f>HLOOKUP($B121,data02,data0211!P$900,FALSE)</f>
        <v>354595877</v>
      </c>
      <c r="Q121" s="218">
        <f>HLOOKUP($B121,data02,data0211!Q$900,FALSE)</f>
        <v>115516315</v>
      </c>
      <c r="R121" s="218">
        <f>HLOOKUP($B121,data02,data0211!R$900,FALSE)</f>
        <v>151983618</v>
      </c>
      <c r="S121" s="218">
        <f>HLOOKUP($B121,data02,data0211!S$900,FALSE)</f>
        <v>85553496</v>
      </c>
      <c r="T121" s="218">
        <f>HLOOKUP($B121,data02,data0211!T$900,FALSE)</f>
        <v>1542448</v>
      </c>
      <c r="U121" s="218">
        <f>HLOOKUP($B121,data02,data0211!U$900,FALSE)</f>
        <v>0</v>
      </c>
      <c r="V121" s="218">
        <f>HLOOKUP($B121,data02,data0211!V$900,FALSE)</f>
        <v>685000</v>
      </c>
      <c r="W121" s="218">
        <f>HLOOKUP($B121,data02,data0211!W$900,FALSE)</f>
        <v>213439</v>
      </c>
      <c r="X121" s="218">
        <f>HLOOKUP($B121,data02,data0211!X$900,FALSE)</f>
        <v>269057</v>
      </c>
      <c r="Y121" s="218">
        <f>HLOOKUP($B121,data02,data0211!Y$900,FALSE)</f>
        <v>198279</v>
      </c>
      <c r="Z121" s="218">
        <f>HLOOKUP($B121,data02,data0211!Z$900,FALSE)</f>
        <v>4225</v>
      </c>
      <c r="AA121" s="218">
        <f>HLOOKUP($B121,data02,data0211!AA$900,FALSE)</f>
        <v>0</v>
      </c>
      <c r="AB121" s="218">
        <f>HLOOKUP($B121,data02,data0211!AB$900,FALSE)</f>
        <v>3554149.55</v>
      </c>
      <c r="AC121" s="218">
        <f>HLOOKUP($B121,data02,data0211!AC$900,FALSE)</f>
        <v>2372476</v>
      </c>
      <c r="AD121" s="218">
        <f>HLOOKUP($B121,data02,data0211!AD$900,FALSE)</f>
        <v>845838</v>
      </c>
      <c r="AE121" s="218">
        <f>HLOOKUP($B121,data02,data0211!AE$900,FALSE)</f>
        <v>313089</v>
      </c>
      <c r="AF121" s="218">
        <f>HLOOKUP($B121,data02,data0211!AF$900,FALSE)</f>
        <v>22746.55</v>
      </c>
      <c r="AG121" s="218">
        <f>HLOOKUP($B121,data02,data0211!AG$900,FALSE)</f>
        <v>0</v>
      </c>
      <c r="AH121" s="218">
        <f>HLOOKUP($B121,data02,data0211!AH$900,FALSE)</f>
        <v>57.8</v>
      </c>
      <c r="AI121" s="218">
        <f>HLOOKUP($B121,data02,data0211!AI$900,FALSE)</f>
        <v>0</v>
      </c>
      <c r="AJ121" s="218">
        <f>HLOOKUP($B121,data02,data0211!AJ$900,FALSE)</f>
        <v>57.8</v>
      </c>
      <c r="AK121" s="218">
        <f>HLOOKUP($B121,data02,data0211!AK$900,FALSE)</f>
        <v>21100</v>
      </c>
      <c r="AL121" s="218">
        <f>HLOOKUP($B121,data02,data0211!AL$900,FALSE)</f>
        <v>21100</v>
      </c>
      <c r="AM121" s="218">
        <f>HLOOKUP($B121,data02,data0211!AM$900,FALSE)</f>
        <v>0</v>
      </c>
      <c r="AN121" s="218">
        <f>HLOOKUP($B121,data02,data0211!AN$900,FALSE)</f>
        <v>62919</v>
      </c>
      <c r="AO121" s="218">
        <f>HLOOKUP($B121,data02,data0211!AO$900,FALSE)</f>
        <v>56946</v>
      </c>
      <c r="AP121" s="218">
        <f>HLOOKUP($B121,data02,data0211!AP$900,FALSE)</f>
        <v>62919</v>
      </c>
      <c r="AQ121" s="218">
        <f>HLOOKUP($B121,data02,data0211!AQ$900,FALSE)</f>
        <v>56543</v>
      </c>
      <c r="AR121" s="218">
        <f>HLOOKUP($B121,data02,data0211!AR$900,FALSE)</f>
        <v>281</v>
      </c>
      <c r="AS121" s="218">
        <f>HLOOKUP($B121,data02,data0211!AS$900,FALSE)</f>
        <v>209</v>
      </c>
      <c r="AT121" s="218">
        <f>HLOOKUP($B121,data02,data0211!AT$900,FALSE)</f>
        <v>72</v>
      </c>
      <c r="AU121" s="218">
        <f>HLOOKUP($B121,data02,data0211!AU$900,FALSE)</f>
        <v>90</v>
      </c>
      <c r="AV121" s="218">
        <f>HLOOKUP($B121,data02,data0211!AV$900,FALSE)</f>
        <v>0</v>
      </c>
      <c r="AW121" s="218">
        <f>HLOOKUP($B121,data02,data0211!AW$900,FALSE)</f>
        <v>191</v>
      </c>
      <c r="AX121" s="218">
        <f>HLOOKUP($B121,data02,data0211!AX$900,FALSE)</f>
        <v>0</v>
      </c>
      <c r="AY121" s="218">
        <f>HLOOKUP($B121,data02,data0211!AY$900,FALSE)</f>
        <v>11</v>
      </c>
      <c r="AZ121" s="218">
        <f>HLOOKUP($B121,data02,data0211!AZ$900,FALSE)</f>
        <v>1958</v>
      </c>
      <c r="BA121" s="218">
        <f>HLOOKUP($B121,data02,data0211!BA$900,FALSE)</f>
        <v>75</v>
      </c>
      <c r="BB121" s="218"/>
      <c r="BC121" s="218"/>
      <c r="BD121" s="218"/>
      <c r="BE121" s="218"/>
    </row>
    <row r="122" spans="1:57" ht="15" customHeight="1" x14ac:dyDescent="0.2">
      <c r="A122" s="71" t="s">
        <v>340</v>
      </c>
      <c r="B122" s="71" t="s">
        <v>286</v>
      </c>
      <c r="C122" s="69">
        <v>2003</v>
      </c>
      <c r="D122" s="218">
        <f>HLOOKUP($B122,data03,data0211!D$900,FALSE)</f>
        <v>18662308.519999996</v>
      </c>
      <c r="E122" s="218">
        <f>HLOOKUP($B122,data03,data0211!E$900,FALSE)</f>
        <v>-8651488.3100000005</v>
      </c>
      <c r="F122" s="218">
        <f>HLOOKUP($B122,data03,data0211!F$900,FALSE)</f>
        <v>0</v>
      </c>
      <c r="G122" s="218">
        <f>HLOOKUP($B122,data03,data0211!G$900,FALSE)</f>
        <v>740375.93</v>
      </c>
      <c r="H122" s="218">
        <f>HLOOKUP($B122,data03,data0211!H$900,FALSE)</f>
        <v>2325210.04</v>
      </c>
      <c r="I122" s="218">
        <f>HLOOKUP($B122,data03,data0211!I$900,FALSE)</f>
        <v>191855</v>
      </c>
      <c r="J122" s="218">
        <f>HLOOKUP($B122,data03,data0211!J$900,FALSE)</f>
        <v>13397</v>
      </c>
      <c r="K122" s="218">
        <f>HLOOKUP($B122,data03,data0211!K$900,FALSE)</f>
        <v>11756</v>
      </c>
      <c r="L122" s="218">
        <f>HLOOKUP($B122,data03,data0211!L$900,FALSE)</f>
        <v>1639</v>
      </c>
      <c r="M122" s="218">
        <f>HLOOKUP($B122,data03,data0211!M$900,FALSE)</f>
        <v>2</v>
      </c>
      <c r="N122" s="218">
        <f>HLOOKUP($B122,data03,data0211!N$900,FALSE)</f>
        <v>2517</v>
      </c>
      <c r="O122" s="218">
        <f>HLOOKUP($B122,data03,data0211!O$900,FALSE)</f>
        <v>0</v>
      </c>
      <c r="P122" s="218">
        <f>HLOOKUP($B122,data03,data0211!P$900,FALSE)</f>
        <v>364621938</v>
      </c>
      <c r="Q122" s="218">
        <f>HLOOKUP($B122,data03,data0211!Q$900,FALSE)</f>
        <v>110410786</v>
      </c>
      <c r="R122" s="218">
        <f>HLOOKUP($B122,data03,data0211!R$900,FALSE)</f>
        <v>165583514</v>
      </c>
      <c r="S122" s="218">
        <f>HLOOKUP($B122,data03,data0211!S$900,FALSE)</f>
        <v>86793405</v>
      </c>
      <c r="T122" s="218">
        <f>HLOOKUP($B122,data03,data0211!T$900,FALSE)</f>
        <v>1834233</v>
      </c>
      <c r="U122" s="218">
        <f>HLOOKUP($B122,data03,data0211!U$900,FALSE)</f>
        <v>0</v>
      </c>
      <c r="V122" s="218">
        <f>HLOOKUP($B122,data03,data0211!V$900,FALSE)</f>
        <v>694969</v>
      </c>
      <c r="W122" s="218">
        <f>HLOOKUP($B122,data03,data0211!W$900,FALSE)</f>
        <v>230237</v>
      </c>
      <c r="X122" s="218">
        <f>HLOOKUP($B122,data03,data0211!X$900,FALSE)</f>
        <v>269712</v>
      </c>
      <c r="Y122" s="218">
        <f>HLOOKUP($B122,data03,data0211!Y$900,FALSE)</f>
        <v>189795</v>
      </c>
      <c r="Z122" s="218">
        <f>HLOOKUP($B122,data03,data0211!Z$900,FALSE)</f>
        <v>5225</v>
      </c>
      <c r="AA122" s="218">
        <f>HLOOKUP($B122,data03,data0211!AA$900,FALSE)</f>
        <v>0</v>
      </c>
      <c r="AB122" s="218">
        <f>HLOOKUP($B122,data03,data0211!AB$900,FALSE)</f>
        <v>3532134</v>
      </c>
      <c r="AC122" s="218">
        <f>HLOOKUP($B122,data03,data0211!AC$900,FALSE)</f>
        <v>2364154</v>
      </c>
      <c r="AD122" s="218">
        <f>HLOOKUP($B122,data03,data0211!AD$900,FALSE)</f>
        <v>840803</v>
      </c>
      <c r="AE122" s="218">
        <f>HLOOKUP($B122,data03,data0211!AE$900,FALSE)</f>
        <v>302046</v>
      </c>
      <c r="AF122" s="218">
        <f>HLOOKUP($B122,data03,data0211!AF$900,FALSE)</f>
        <v>25131</v>
      </c>
      <c r="AG122" s="218">
        <f>HLOOKUP($B122,data03,data0211!AG$900,FALSE)</f>
        <v>0</v>
      </c>
      <c r="AH122" s="218">
        <f>HLOOKUP($B122,data03,data0211!AH$900,FALSE)</f>
        <v>57.8</v>
      </c>
      <c r="AI122" s="218">
        <f>HLOOKUP($B122,data03,data0211!AI$900,FALSE)</f>
        <v>0</v>
      </c>
      <c r="AJ122" s="218">
        <f>HLOOKUP($B122,data03,data0211!AJ$900,FALSE)</f>
        <v>57.8</v>
      </c>
      <c r="AK122" s="218">
        <f>HLOOKUP($B122,data03,data0211!AK$900,FALSE)</f>
        <v>21100</v>
      </c>
      <c r="AL122" s="218">
        <f>HLOOKUP($B122,data03,data0211!AL$900,FALSE)</f>
        <v>21100</v>
      </c>
      <c r="AM122" s="218">
        <f>HLOOKUP($B122,data03,data0211!AM$900,FALSE)</f>
        <v>0</v>
      </c>
      <c r="AN122" s="218">
        <f>HLOOKUP($B122,data03,data0211!AN$900,FALSE)</f>
        <v>67393</v>
      </c>
      <c r="AO122" s="218">
        <f>HLOOKUP($B122,data03,data0211!AO$900,FALSE)</f>
        <v>57786</v>
      </c>
      <c r="AP122" s="218">
        <f>HLOOKUP($B122,data03,data0211!AP$900,FALSE)</f>
        <v>67393</v>
      </c>
      <c r="AQ122" s="218">
        <f>HLOOKUP($B122,data03,data0211!AQ$900,FALSE)</f>
        <v>57914</v>
      </c>
      <c r="AR122" s="218">
        <f>HLOOKUP($B122,data03,data0211!AR$900,FALSE)</f>
        <v>283</v>
      </c>
      <c r="AS122" s="218">
        <f>HLOOKUP($B122,data03,data0211!AS$900,FALSE)</f>
        <v>210</v>
      </c>
      <c r="AT122" s="218">
        <f>HLOOKUP($B122,data03,data0211!AT$900,FALSE)</f>
        <v>73</v>
      </c>
      <c r="AU122" s="218">
        <f>HLOOKUP($B122,data03,data0211!AU$900,FALSE)</f>
        <v>91</v>
      </c>
      <c r="AV122" s="218">
        <f>HLOOKUP($B122,data03,data0211!AV$900,FALSE)</f>
        <v>0</v>
      </c>
      <c r="AW122" s="218">
        <f>HLOOKUP($B122,data03,data0211!AW$900,FALSE)</f>
        <v>192</v>
      </c>
      <c r="AX122" s="218">
        <f>HLOOKUP($B122,data03,data0211!AX$900,FALSE)</f>
        <v>0</v>
      </c>
      <c r="AY122" s="218">
        <f>HLOOKUP($B122,data03,data0211!AY$900,FALSE)</f>
        <v>11</v>
      </c>
      <c r="AZ122" s="218">
        <f>HLOOKUP($B122,data03,data0211!AZ$900,FALSE)</f>
        <v>1958</v>
      </c>
      <c r="BA122" s="218">
        <f>HLOOKUP($B122,data03,data0211!BA$900,FALSE)</f>
        <v>75.52</v>
      </c>
      <c r="BB122" s="218"/>
      <c r="BC122" s="218"/>
      <c r="BD122" s="218"/>
      <c r="BE122" s="218"/>
    </row>
    <row r="123" spans="1:57" ht="15" customHeight="1" x14ac:dyDescent="0.2">
      <c r="A123" s="71" t="s">
        <v>340</v>
      </c>
      <c r="B123" s="71" t="s">
        <v>286</v>
      </c>
      <c r="C123" s="69">
        <v>2004</v>
      </c>
      <c r="D123" s="218">
        <f>HLOOKUP($B123,data04,data0211!D$900,FALSE)</f>
        <v>23068766.029999997</v>
      </c>
      <c r="E123" s="218">
        <f>HLOOKUP($B123,data04,data0211!E$900,FALSE)</f>
        <v>-9399526.25</v>
      </c>
      <c r="F123" s="218">
        <f>HLOOKUP($B123,data04,data0211!F$900,FALSE)</f>
        <v>0</v>
      </c>
      <c r="G123" s="218">
        <f>HLOOKUP($B123,data04,data0211!G$900,FALSE)</f>
        <v>4406457.51</v>
      </c>
      <c r="H123" s="218">
        <f>HLOOKUP($B123,data04,data0211!H$900,FALSE)</f>
        <v>2543664.9900000002</v>
      </c>
      <c r="I123" s="218">
        <f>HLOOKUP($B123,data04,data0211!I$900,FALSE)</f>
        <v>104947</v>
      </c>
      <c r="J123" s="218">
        <f>HLOOKUP($B123,data04,data0211!J$900,FALSE)</f>
        <v>13459</v>
      </c>
      <c r="K123" s="218">
        <f>HLOOKUP($B123,data04,data0211!K$900,FALSE)</f>
        <v>11800</v>
      </c>
      <c r="L123" s="218">
        <f>HLOOKUP($B123,data04,data0211!L$900,FALSE)</f>
        <v>1657</v>
      </c>
      <c r="M123" s="218">
        <f>HLOOKUP($B123,data04,data0211!M$900,FALSE)</f>
        <v>2</v>
      </c>
      <c r="N123" s="218">
        <f>HLOOKUP($B123,data04,data0211!N$900,FALSE)</f>
        <v>2715</v>
      </c>
      <c r="O123" s="218">
        <f>HLOOKUP($B123,data04,data0211!O$900,FALSE)</f>
        <v>0</v>
      </c>
      <c r="P123" s="218">
        <f>HLOOKUP($B123,data04,data0211!P$900,FALSE)</f>
        <v>367636690</v>
      </c>
      <c r="Q123" s="218">
        <f>HLOOKUP($B123,data04,data0211!Q$900,FALSE)</f>
        <v>120918643</v>
      </c>
      <c r="R123" s="218">
        <f>HLOOKUP($B123,data04,data0211!R$900,FALSE)</f>
        <v>148204045</v>
      </c>
      <c r="S123" s="218">
        <f>HLOOKUP($B123,data04,data0211!S$900,FALSE)</f>
        <v>96595889</v>
      </c>
      <c r="T123" s="218">
        <f>HLOOKUP($B123,data04,data0211!T$900,FALSE)</f>
        <v>1918113</v>
      </c>
      <c r="U123" s="218">
        <f>HLOOKUP($B123,data04,data0211!U$900,FALSE)</f>
        <v>0</v>
      </c>
      <c r="V123" s="218">
        <f>HLOOKUP($B123,data04,data0211!V$900,FALSE)</f>
        <v>680283</v>
      </c>
      <c r="W123" s="218">
        <f>HLOOKUP($B123,data04,data0211!W$900,FALSE)</f>
        <v>226991</v>
      </c>
      <c r="X123" s="218">
        <f>HLOOKUP($B123,data04,data0211!X$900,FALSE)</f>
        <v>247781</v>
      </c>
      <c r="Y123" s="218">
        <f>HLOOKUP($B123,data04,data0211!Y$900,FALSE)</f>
        <v>200182</v>
      </c>
      <c r="Z123" s="218">
        <f>HLOOKUP($B123,data04,data0211!Z$900,FALSE)</f>
        <v>5329</v>
      </c>
      <c r="AA123" s="218">
        <f>HLOOKUP($B123,data04,data0211!AA$900,FALSE)</f>
        <v>0</v>
      </c>
      <c r="AB123" s="218">
        <f>HLOOKUP($B123,data04,data0211!AB$900,FALSE)</f>
        <v>3498150</v>
      </c>
      <c r="AC123" s="218">
        <f>HLOOKUP($B123,data04,data0211!AC$900,FALSE)</f>
        <v>2281419</v>
      </c>
      <c r="AD123" s="218">
        <f>HLOOKUP($B123,data04,data0211!AD$900,FALSE)</f>
        <v>884190</v>
      </c>
      <c r="AE123" s="218">
        <f>HLOOKUP($B123,data04,data0211!AE$900,FALSE)</f>
        <v>306906</v>
      </c>
      <c r="AF123" s="218">
        <f>HLOOKUP($B123,data04,data0211!AF$900,FALSE)</f>
        <v>25635</v>
      </c>
      <c r="AG123" s="218">
        <f>HLOOKUP($B123,data04,data0211!AG$900,FALSE)</f>
        <v>0</v>
      </c>
      <c r="AH123" s="218">
        <f>HLOOKUP($B123,data04,data0211!AH$900,FALSE)</f>
        <v>57.8</v>
      </c>
      <c r="AI123" s="218">
        <f>HLOOKUP($B123,data04,data0211!AI$900,FALSE)</f>
        <v>0</v>
      </c>
      <c r="AJ123" s="218">
        <f>HLOOKUP($B123,data04,data0211!AJ$900,FALSE)</f>
        <v>57.8</v>
      </c>
      <c r="AK123" s="218">
        <f>HLOOKUP($B123,data04,data0211!AK$900,FALSE)</f>
        <v>22000</v>
      </c>
      <c r="AL123" s="218">
        <f>HLOOKUP($B123,data04,data0211!AL$900,FALSE)</f>
        <v>22000</v>
      </c>
      <c r="AM123" s="218">
        <f>HLOOKUP($B123,data04,data0211!AM$900,FALSE)</f>
        <v>0</v>
      </c>
      <c r="AN123" s="218">
        <f>HLOOKUP($B123,data04,data0211!AN$900,FALSE)</f>
        <v>70523</v>
      </c>
      <c r="AO123" s="218">
        <f>HLOOKUP($B123,data04,data0211!AO$900,FALSE)</f>
        <v>54873</v>
      </c>
      <c r="AP123" s="218">
        <f>HLOOKUP($B123,data04,data0211!AP$900,FALSE)</f>
        <v>70523</v>
      </c>
      <c r="AQ123" s="218">
        <f>HLOOKUP($B123,data04,data0211!AQ$900,FALSE)</f>
        <v>56690</v>
      </c>
      <c r="AR123" s="218">
        <f>HLOOKUP($B123,data04,data0211!AR$900,FALSE)</f>
        <v>320</v>
      </c>
      <c r="AS123" s="218">
        <f>HLOOKUP($B123,data04,data0211!AS$900,FALSE)</f>
        <v>220</v>
      </c>
      <c r="AT123" s="218">
        <f>HLOOKUP($B123,data04,data0211!AT$900,FALSE)</f>
        <v>100</v>
      </c>
      <c r="AU123" s="218">
        <f>HLOOKUP($B123,data04,data0211!AU$900,FALSE)</f>
        <v>100</v>
      </c>
      <c r="AV123" s="218">
        <f>HLOOKUP($B123,data04,data0211!AV$900,FALSE)</f>
        <v>0</v>
      </c>
      <c r="AW123" s="218">
        <f>HLOOKUP($B123,data04,data0211!AW$900,FALSE)</f>
        <v>220</v>
      </c>
      <c r="AX123" s="218">
        <f>HLOOKUP($B123,data04,data0211!AX$900,FALSE)</f>
        <v>0</v>
      </c>
      <c r="AY123" s="218">
        <f>HLOOKUP($B123,data04,data0211!AY$900,FALSE)</f>
        <v>12</v>
      </c>
      <c r="AZ123" s="218">
        <f>HLOOKUP($B123,data04,data0211!AZ$900,FALSE)</f>
        <v>2000</v>
      </c>
      <c r="BA123" s="218">
        <f>HLOOKUP($B123,data04,data0211!BA$900,FALSE)</f>
        <v>77</v>
      </c>
      <c r="BB123" s="218"/>
      <c r="BC123" s="218"/>
      <c r="BD123" s="218"/>
      <c r="BE123" s="218"/>
    </row>
    <row r="124" spans="1:57" ht="15" customHeight="1" x14ac:dyDescent="0.2">
      <c r="A124" s="71" t="s">
        <v>340</v>
      </c>
      <c r="B124" s="71" t="s">
        <v>286</v>
      </c>
      <c r="C124" s="69">
        <v>2005</v>
      </c>
      <c r="D124" s="218">
        <f>HLOOKUP($B124,data05,data0211!D$900,FALSE)</f>
        <v>24407657.660000004</v>
      </c>
      <c r="E124" s="218">
        <f>HLOOKUP($B124,data05,data0211!E$900,FALSE)</f>
        <v>-10131428.789999999</v>
      </c>
      <c r="F124" s="218">
        <f>HLOOKUP($B124,data05,data0211!F$900,FALSE)</f>
        <v>0</v>
      </c>
      <c r="G124" s="218">
        <f>HLOOKUP($B124,data05,data0211!G$900,FALSE)</f>
        <v>1018728.11</v>
      </c>
      <c r="H124" s="218">
        <f>HLOOKUP($B124,data05,data0211!H$900,FALSE)</f>
        <v>2585797.98</v>
      </c>
      <c r="I124" s="218">
        <f>HLOOKUP($B124,data05,data0211!I$900,FALSE)</f>
        <v>146703</v>
      </c>
      <c r="J124" s="218">
        <f>HLOOKUP($B124,data05,data0211!J$900,FALSE)</f>
        <v>14124</v>
      </c>
      <c r="K124" s="218">
        <f>HLOOKUP($B124,data05,data0211!K$900,FALSE)</f>
        <v>12232</v>
      </c>
      <c r="L124" s="218">
        <f>HLOOKUP($B124,data05,data0211!L$900,FALSE)</f>
        <v>1890</v>
      </c>
      <c r="M124" s="218">
        <f>HLOOKUP($B124,data05,data0211!M$900,FALSE)</f>
        <v>2</v>
      </c>
      <c r="N124" s="218">
        <f>HLOOKUP($B124,data05,data0211!N$900,FALSE)</f>
        <v>1946331</v>
      </c>
      <c r="O124" s="218">
        <f>HLOOKUP($B124,data05,data0211!O$900,FALSE)</f>
        <v>0</v>
      </c>
      <c r="P124" s="218">
        <f>HLOOKUP($B124,data05,data0211!P$900,FALSE)</f>
        <v>353069346</v>
      </c>
      <c r="Q124" s="218">
        <f>HLOOKUP($B124,data05,data0211!Q$900,FALSE)</f>
        <v>119652548</v>
      </c>
      <c r="R124" s="218">
        <f>HLOOKUP($B124,data05,data0211!R$900,FALSE)</f>
        <v>133456326</v>
      </c>
      <c r="S124" s="218">
        <f>HLOOKUP($B124,data05,data0211!S$900,FALSE)</f>
        <v>98014141</v>
      </c>
      <c r="T124" s="218">
        <f>HLOOKUP($B124,data05,data0211!T$900,FALSE)</f>
        <v>1946331</v>
      </c>
      <c r="U124" s="218">
        <f>HLOOKUP($B124,data05,data0211!U$900,FALSE)</f>
        <v>0</v>
      </c>
      <c r="V124" s="218">
        <f>HLOOKUP($B124,data05,data0211!V$900,FALSE)</f>
        <v>442668</v>
      </c>
      <c r="W124" s="218">
        <f>HLOOKUP($B124,data05,data0211!W$900,FALSE)</f>
        <v>0</v>
      </c>
      <c r="X124" s="218">
        <f>HLOOKUP($B124,data05,data0211!X$900,FALSE)</f>
        <v>234816</v>
      </c>
      <c r="Y124" s="218">
        <f>HLOOKUP($B124,data05,data0211!Y$900,FALSE)</f>
        <v>202414</v>
      </c>
      <c r="Z124" s="218">
        <f>HLOOKUP($B124,data05,data0211!Z$900,FALSE)</f>
        <v>5438</v>
      </c>
      <c r="AA124" s="218">
        <f>HLOOKUP($B124,data05,data0211!AA$900,FALSE)</f>
        <v>0</v>
      </c>
      <c r="AB124" s="218">
        <f>HLOOKUP($B124,data05,data0211!AB$900,FALSE)</f>
        <v>3768276.65</v>
      </c>
      <c r="AC124" s="218">
        <f>HLOOKUP($B124,data05,data0211!AC$900,FALSE)</f>
        <v>2648454</v>
      </c>
      <c r="AD124" s="218">
        <f>HLOOKUP($B124,data05,data0211!AD$900,FALSE)</f>
        <v>784779</v>
      </c>
      <c r="AE124" s="218">
        <f>HLOOKUP($B124,data05,data0211!AE$900,FALSE)</f>
        <v>311945</v>
      </c>
      <c r="AF124" s="218">
        <f>HLOOKUP($B124,data05,data0211!AF$900,FALSE)</f>
        <v>23100</v>
      </c>
      <c r="AG124" s="218">
        <f>HLOOKUP($B124,data05,data0211!AG$900,FALSE)</f>
        <v>0</v>
      </c>
      <c r="AH124" s="218">
        <f>HLOOKUP($B124,data05,data0211!AH$900,FALSE)</f>
        <v>58</v>
      </c>
      <c r="AI124" s="218">
        <f>HLOOKUP($B124,data05,data0211!AI$900,FALSE)</f>
        <v>58</v>
      </c>
      <c r="AJ124" s="218">
        <f>HLOOKUP($B124,data05,data0211!AJ$900,FALSE)</f>
        <v>0</v>
      </c>
      <c r="AK124" s="218">
        <f>HLOOKUP($B124,data05,data0211!AK$900,FALSE)</f>
        <v>22500</v>
      </c>
      <c r="AL124" s="218">
        <f>HLOOKUP($B124,data05,data0211!AL$900,FALSE)</f>
        <v>22500</v>
      </c>
      <c r="AM124" s="218">
        <f>HLOOKUP($B124,data05,data0211!AM$900,FALSE)</f>
        <v>0</v>
      </c>
      <c r="AN124" s="218">
        <f>HLOOKUP($B124,data05,data0211!AN$900,FALSE)</f>
        <v>62540</v>
      </c>
      <c r="AO124" s="218">
        <f>HLOOKUP($B124,data05,data0211!AO$900,FALSE)</f>
        <v>54854</v>
      </c>
      <c r="AP124" s="218">
        <f>HLOOKUP($B124,data05,data0211!AP$900,FALSE)</f>
        <v>62540</v>
      </c>
      <c r="AQ124" s="218">
        <f>HLOOKUP($B124,data05,data0211!AQ$900,FALSE)</f>
        <v>55005</v>
      </c>
      <c r="AR124" s="218">
        <f>HLOOKUP($B124,data05,data0211!AR$900,FALSE)</f>
        <v>340</v>
      </c>
      <c r="AS124" s="218">
        <f>HLOOKUP($B124,data05,data0211!AS$900,FALSE)</f>
        <v>230</v>
      </c>
      <c r="AT124" s="218">
        <f>HLOOKUP($B124,data05,data0211!AT$900,FALSE)</f>
        <v>110</v>
      </c>
      <c r="AU124" s="218">
        <f>HLOOKUP($B124,data05,data0211!AU$900,FALSE)</f>
        <v>110</v>
      </c>
      <c r="AV124" s="218">
        <f>HLOOKUP($B124,data05,data0211!AV$900,FALSE)</f>
        <v>0</v>
      </c>
      <c r="AW124" s="218">
        <f>HLOOKUP($B124,data05,data0211!AW$900,FALSE)</f>
        <v>230</v>
      </c>
      <c r="AX124" s="218">
        <f>HLOOKUP($B124,data05,data0211!AX$900,FALSE)</f>
        <v>0</v>
      </c>
      <c r="AY124" s="218">
        <f>HLOOKUP($B124,data05,data0211!AY$900,FALSE)</f>
        <v>12</v>
      </c>
      <c r="AZ124" s="218">
        <f>HLOOKUP($B124,data05,data0211!AZ$900,FALSE)</f>
        <v>2020</v>
      </c>
      <c r="BA124" s="218">
        <f>HLOOKUP($B124,data05,data0211!BA$900,FALSE)</f>
        <v>78</v>
      </c>
      <c r="BB124" s="218"/>
      <c r="BC124" s="218"/>
      <c r="BD124" s="218"/>
      <c r="BE124" s="218"/>
    </row>
    <row r="125" spans="1:57" ht="15" customHeight="1" x14ac:dyDescent="0.2">
      <c r="A125" s="71" t="s">
        <v>340</v>
      </c>
      <c r="B125" s="71" t="s">
        <v>286</v>
      </c>
      <c r="C125" s="69">
        <v>2006</v>
      </c>
      <c r="D125" s="218">
        <f>HLOOKUP($B125,data06,data0211!D$900,FALSE)</f>
        <v>25376800.130000003</v>
      </c>
      <c r="E125" s="218">
        <f>HLOOKUP($B125,data06,data0211!E$900,FALSE)</f>
        <v>-10943323.25</v>
      </c>
      <c r="F125" s="218">
        <f>HLOOKUP($B125,data06,data0211!F$900,FALSE)</f>
        <v>0</v>
      </c>
      <c r="G125" s="218">
        <f>HLOOKUP($B125,data06,data0211!G$900,FALSE)</f>
        <v>904081</v>
      </c>
      <c r="H125" s="218">
        <f>HLOOKUP($B125,data06,data0211!H$900,FALSE)</f>
        <v>3128281.3</v>
      </c>
      <c r="I125" s="218">
        <f>HLOOKUP($B125,data06,data0211!I$900,FALSE)</f>
        <v>223436</v>
      </c>
      <c r="J125" s="218">
        <f>HLOOKUP($B125,data06,data0211!J$900,FALSE)</f>
        <v>14300</v>
      </c>
      <c r="K125" s="218">
        <f>HLOOKUP($B125,data06,data0211!K$900,FALSE)</f>
        <v>12497</v>
      </c>
      <c r="L125" s="218">
        <f>HLOOKUP($B125,data06,data0211!L$900,FALSE)</f>
        <v>1801</v>
      </c>
      <c r="M125" s="218">
        <f>HLOOKUP($B125,data06,data0211!M$900,FALSE)</f>
        <v>2</v>
      </c>
      <c r="N125" s="218">
        <f>HLOOKUP($B125,data06,data0211!N$900,FALSE)</f>
        <v>2815</v>
      </c>
      <c r="O125" s="218">
        <f>HLOOKUP($B125,data06,data0211!O$900,FALSE)</f>
        <v>0</v>
      </c>
      <c r="P125" s="218">
        <f>HLOOKUP($B125,data06,data0211!P$900,FALSE)</f>
        <v>338274830</v>
      </c>
      <c r="Q125" s="218">
        <f>HLOOKUP($B125,data06,data0211!Q$900,FALSE)</f>
        <v>110110859</v>
      </c>
      <c r="R125" s="218">
        <f>HLOOKUP($B125,data06,data0211!R$900,FALSE)</f>
        <v>134335263</v>
      </c>
      <c r="S125" s="218">
        <f>HLOOKUP($B125,data06,data0211!S$900,FALSE)</f>
        <v>91431798</v>
      </c>
      <c r="T125" s="218">
        <f>HLOOKUP($B125,data06,data0211!T$900,FALSE)</f>
        <v>2396910</v>
      </c>
      <c r="U125" s="218">
        <f>HLOOKUP($B125,data06,data0211!U$900,FALSE)</f>
        <v>0</v>
      </c>
      <c r="V125" s="218">
        <f>HLOOKUP($B125,data06,data0211!V$900,FALSE)</f>
        <v>470048</v>
      </c>
      <c r="W125" s="218">
        <f>HLOOKUP($B125,data06,data0211!W$900,FALSE)</f>
        <v>0</v>
      </c>
      <c r="X125" s="218">
        <f>HLOOKUP($B125,data06,data0211!X$900,FALSE)</f>
        <v>251807</v>
      </c>
      <c r="Y125" s="218">
        <f>HLOOKUP($B125,data06,data0211!Y$900,FALSE)</f>
        <v>212267</v>
      </c>
      <c r="Z125" s="218">
        <f>HLOOKUP($B125,data06,data0211!Z$900,FALSE)</f>
        <v>5974</v>
      </c>
      <c r="AA125" s="218">
        <f>HLOOKUP($B125,data06,data0211!AA$900,FALSE)</f>
        <v>0</v>
      </c>
      <c r="AB125" s="218">
        <f>HLOOKUP($B125,data06,data0211!AB$900,FALSE)</f>
        <v>4423928</v>
      </c>
      <c r="AC125" s="218">
        <f>HLOOKUP($B125,data06,data0211!AC$900,FALSE)</f>
        <v>2956040</v>
      </c>
      <c r="AD125" s="218">
        <f>HLOOKUP($B125,data06,data0211!AD$900,FALSE)</f>
        <v>1000007</v>
      </c>
      <c r="AE125" s="218">
        <f>HLOOKUP($B125,data06,data0211!AE$900,FALSE)</f>
        <v>437482</v>
      </c>
      <c r="AF125" s="218">
        <f>HLOOKUP($B125,data06,data0211!AF$900,FALSE)</f>
        <v>30399</v>
      </c>
      <c r="AG125" s="218">
        <f>HLOOKUP($B125,data06,data0211!AG$900,FALSE)</f>
        <v>0</v>
      </c>
      <c r="AH125" s="218">
        <f>HLOOKUP($B125,data06,data0211!AH$900,FALSE)</f>
        <v>57</v>
      </c>
      <c r="AI125" s="218">
        <f>HLOOKUP($B125,data06,data0211!AI$900,FALSE)</f>
        <v>57</v>
      </c>
      <c r="AJ125" s="218">
        <f>HLOOKUP($B125,data06,data0211!AJ$900,FALSE)</f>
        <v>0</v>
      </c>
      <c r="AK125" s="218">
        <f>HLOOKUP($B125,data06,data0211!AK$900,FALSE)</f>
        <v>23000</v>
      </c>
      <c r="AL125" s="218">
        <f>HLOOKUP($B125,data06,data0211!AL$900,FALSE)</f>
        <v>23000</v>
      </c>
      <c r="AM125" s="218">
        <f>HLOOKUP($B125,data06,data0211!AM$900,FALSE)</f>
        <v>0</v>
      </c>
      <c r="AN125" s="218">
        <f>HLOOKUP($B125,data06,data0211!AN$900,FALSE)</f>
        <v>58743</v>
      </c>
      <c r="AO125" s="218">
        <f>HLOOKUP($B125,data06,data0211!AO$900,FALSE)</f>
        <v>57418</v>
      </c>
      <c r="AP125" s="218">
        <f>HLOOKUP($B125,data06,data0211!AP$900,FALSE)</f>
        <v>58743</v>
      </c>
      <c r="AQ125" s="218">
        <f>HLOOKUP($B125,data06,data0211!AQ$900,FALSE)</f>
        <v>52971</v>
      </c>
      <c r="AR125" s="218">
        <f>HLOOKUP($B125,data06,data0211!AR$900,FALSE)</f>
        <v>350</v>
      </c>
      <c r="AS125" s="218">
        <f>HLOOKUP($B125,data06,data0211!AS$900,FALSE)</f>
        <v>235</v>
      </c>
      <c r="AT125" s="218">
        <f>HLOOKUP($B125,data06,data0211!AT$900,FALSE)</f>
        <v>115</v>
      </c>
      <c r="AU125" s="218">
        <f>HLOOKUP($B125,data06,data0211!AU$900,FALSE)</f>
        <v>117</v>
      </c>
      <c r="AV125" s="218">
        <f>HLOOKUP($B125,data06,data0211!AV$900,FALSE)</f>
        <v>0</v>
      </c>
      <c r="AW125" s="218">
        <f>HLOOKUP($B125,data06,data0211!AW$900,FALSE)</f>
        <v>233</v>
      </c>
      <c r="AX125" s="218">
        <f>HLOOKUP($B125,data06,data0211!AX$900,FALSE)</f>
        <v>0</v>
      </c>
      <c r="AY125" s="218">
        <f>HLOOKUP($B125,data06,data0211!AY$900,FALSE)</f>
        <v>12</v>
      </c>
      <c r="AZ125" s="218">
        <f>HLOOKUP($B125,data06,data0211!AZ$900,FALSE)</f>
        <v>2030</v>
      </c>
      <c r="BA125" s="218">
        <f>HLOOKUP($B125,data06,data0211!BA$900,FALSE)</f>
        <v>75</v>
      </c>
      <c r="BB125" s="218"/>
      <c r="BC125" s="218"/>
      <c r="BD125" s="218"/>
      <c r="BE125" s="218"/>
    </row>
    <row r="126" spans="1:57" ht="15" customHeight="1" x14ac:dyDescent="0.2">
      <c r="A126" s="71" t="s">
        <v>340</v>
      </c>
      <c r="B126" s="71" t="s">
        <v>286</v>
      </c>
      <c r="C126" s="69">
        <v>2007</v>
      </c>
      <c r="D126" s="218">
        <f>HLOOKUP($B126,data07,data0211!D$900,FALSE)</f>
        <v>27737882.210000005</v>
      </c>
      <c r="E126" s="218">
        <f>HLOOKUP($B126,data07,data0211!E$900,FALSE)</f>
        <v>-11754666.18</v>
      </c>
      <c r="F126" s="218">
        <f>HLOOKUP($B126,data07,data0211!F$900,FALSE)</f>
        <v>0</v>
      </c>
      <c r="G126" s="218">
        <f>HLOOKUP($B126,data07,data0211!G$900,FALSE)</f>
        <v>2266008.46</v>
      </c>
      <c r="H126" s="218">
        <f>HLOOKUP($B126,data07,data0211!H$900,FALSE)</f>
        <v>3153880.7930000001</v>
      </c>
      <c r="I126" s="218">
        <f>HLOOKUP($B126,data07,data0211!I$900,FALSE)</f>
        <v>260037</v>
      </c>
      <c r="J126" s="218">
        <f>HLOOKUP($B126,data07,data0211!J$900,FALSE)</f>
        <v>14325</v>
      </c>
      <c r="K126" s="218">
        <f>HLOOKUP($B126,data07,data0211!K$900,FALSE)</f>
        <v>12535</v>
      </c>
      <c r="L126" s="218">
        <f>HLOOKUP($B126,data07,data0211!L$900,FALSE)</f>
        <v>1788</v>
      </c>
      <c r="M126" s="218">
        <f>HLOOKUP($B126,data07,data0211!M$900,FALSE)</f>
        <v>2</v>
      </c>
      <c r="N126" s="218">
        <f>HLOOKUP($B126,data07,data0211!N$900,FALSE)</f>
        <v>2930</v>
      </c>
      <c r="O126" s="218">
        <f>HLOOKUP($B126,data07,data0211!O$900,FALSE)</f>
        <v>0</v>
      </c>
      <c r="P126" s="218">
        <f>HLOOKUP($B126,data07,data0211!P$900,FALSE)</f>
        <v>303322628</v>
      </c>
      <c r="Q126" s="218">
        <f>HLOOKUP($B126,data07,data0211!Q$900,FALSE)</f>
        <v>113589579</v>
      </c>
      <c r="R126" s="218">
        <f>HLOOKUP($B126,data07,data0211!R$900,FALSE)</f>
        <v>152753693</v>
      </c>
      <c r="S126" s="218">
        <f>HLOOKUP($B126,data07,data0211!S$900,FALSE)</f>
        <v>34974004</v>
      </c>
      <c r="T126" s="218">
        <f>HLOOKUP($B126,data07,data0211!T$900,FALSE)</f>
        <v>2005352</v>
      </c>
      <c r="U126" s="218">
        <f>HLOOKUP($B126,data07,data0211!U$900,FALSE)</f>
        <v>0</v>
      </c>
      <c r="V126" s="218">
        <f>HLOOKUP($B126,data07,data0211!V$900,FALSE)</f>
        <v>347053</v>
      </c>
      <c r="W126" s="218">
        <f>HLOOKUP($B126,data07,data0211!W$900,FALSE)</f>
        <v>0</v>
      </c>
      <c r="X126" s="218">
        <f>HLOOKUP($B126,data07,data0211!X$900,FALSE)</f>
        <v>265517</v>
      </c>
      <c r="Y126" s="218">
        <f>HLOOKUP($B126,data07,data0211!Y$900,FALSE)</f>
        <v>75942</v>
      </c>
      <c r="Z126" s="218">
        <f>HLOOKUP($B126,data07,data0211!Z$900,FALSE)</f>
        <v>5594</v>
      </c>
      <c r="AA126" s="218">
        <f>HLOOKUP($B126,data07,data0211!AA$900,FALSE)</f>
        <v>0</v>
      </c>
      <c r="AB126" s="218">
        <f>HLOOKUP($B126,data07,data0211!AB$900,FALSE)</f>
        <v>4626290</v>
      </c>
      <c r="AC126" s="218">
        <f>HLOOKUP($B126,data07,data0211!AC$900,FALSE)</f>
        <v>3187790</v>
      </c>
      <c r="AD126" s="218">
        <f>HLOOKUP($B126,data07,data0211!AD$900,FALSE)</f>
        <v>1082100</v>
      </c>
      <c r="AE126" s="218">
        <f>HLOOKUP($B126,data07,data0211!AE$900,FALSE)</f>
        <v>324000</v>
      </c>
      <c r="AF126" s="218">
        <f>HLOOKUP($B126,data07,data0211!AF$900,FALSE)</f>
        <v>0</v>
      </c>
      <c r="AG126" s="218">
        <f>HLOOKUP($B126,data07,data0211!AG$900,FALSE)</f>
        <v>32400</v>
      </c>
      <c r="AH126" s="218">
        <f>HLOOKUP($B126,data07,data0211!AH$900,FALSE)</f>
        <v>57</v>
      </c>
      <c r="AI126" s="218">
        <f>HLOOKUP($B126,data07,data0211!AI$900,FALSE)</f>
        <v>57</v>
      </c>
      <c r="AJ126" s="218">
        <f>HLOOKUP($B126,data07,data0211!AJ$900,FALSE)</f>
        <v>0</v>
      </c>
      <c r="AK126" s="218">
        <f>HLOOKUP($B126,data07,data0211!AK$900,FALSE)</f>
        <v>23600</v>
      </c>
      <c r="AL126" s="218">
        <f>HLOOKUP($B126,data07,data0211!AL$900,FALSE)</f>
        <v>23600</v>
      </c>
      <c r="AM126" s="218">
        <f>HLOOKUP($B126,data07,data0211!AM$900,FALSE)</f>
        <v>0</v>
      </c>
      <c r="AN126" s="218">
        <f>HLOOKUP($B126,data07,data0211!AN$900,FALSE)</f>
        <v>62291</v>
      </c>
      <c r="AO126" s="218">
        <f>HLOOKUP($B126,data07,data0211!AO$900,FALSE)</f>
        <v>50409</v>
      </c>
      <c r="AP126" s="218">
        <f>HLOOKUP($B126,data07,data0211!AP$900,FALSE)</f>
        <v>62291</v>
      </c>
      <c r="AQ126" s="218">
        <f>HLOOKUP($B126,data07,data0211!AQ$900,FALSE)</f>
        <v>53215</v>
      </c>
      <c r="AR126" s="218">
        <f>HLOOKUP($B126,data07,data0211!AR$900,FALSE)</f>
        <v>322</v>
      </c>
      <c r="AS126" s="218">
        <f>HLOOKUP($B126,data07,data0211!AS$900,FALSE)</f>
        <v>213</v>
      </c>
      <c r="AT126" s="218">
        <f>HLOOKUP($B126,data07,data0211!AT$900,FALSE)</f>
        <v>109</v>
      </c>
      <c r="AU126" s="218">
        <f>HLOOKUP($B126,data07,data0211!AU$900,FALSE)</f>
        <v>169</v>
      </c>
      <c r="AV126" s="218">
        <f>HLOOKUP($B126,data07,data0211!AV$900,FALSE)</f>
        <v>8</v>
      </c>
      <c r="AW126" s="218">
        <f>HLOOKUP($B126,data07,data0211!AW$900,FALSE)</f>
        <v>145</v>
      </c>
      <c r="AX126" s="218">
        <f>HLOOKUP($B126,data07,data0211!AX$900,FALSE)</f>
        <v>0</v>
      </c>
      <c r="AY126" s="218">
        <f>HLOOKUP($B126,data07,data0211!AY$900,FALSE)</f>
        <v>12</v>
      </c>
      <c r="AZ126" s="218">
        <f>HLOOKUP($B126,data07,data0211!AZ$900,FALSE)</f>
        <v>2051</v>
      </c>
      <c r="BA126" s="218">
        <f>HLOOKUP($B126,data07,data0211!BA$900,FALSE)</f>
        <v>73</v>
      </c>
      <c r="BB126" s="218"/>
      <c r="BC126" s="218"/>
      <c r="BD126" s="218"/>
      <c r="BE126" s="218"/>
    </row>
    <row r="127" spans="1:57" ht="15" customHeight="1" x14ac:dyDescent="0.2">
      <c r="A127" s="71" t="s">
        <v>340</v>
      </c>
      <c r="B127" s="71" t="s">
        <v>286</v>
      </c>
      <c r="C127" s="69">
        <v>2008</v>
      </c>
      <c r="D127" s="218">
        <f>HLOOKUP($B127,data08,data0211!D$900,FALSE)</f>
        <v>30442773.68</v>
      </c>
      <c r="E127" s="218">
        <f>HLOOKUP($B127,data08,data0211!E$900,FALSE)</f>
        <v>-12509150.09</v>
      </c>
      <c r="F127" s="218">
        <f>HLOOKUP($B127,data08,data0211!F$900,FALSE)</f>
        <v>0</v>
      </c>
      <c r="G127" s="218">
        <f>HLOOKUP($B127,data08,data0211!G$900,FALSE)</f>
        <v>2704891.27</v>
      </c>
      <c r="H127" s="218">
        <f>HLOOKUP($B127,data08,data0211!H$900,FALSE)</f>
        <v>3479392.53</v>
      </c>
      <c r="I127" s="218">
        <f>HLOOKUP($B127,data08,data0211!I$900,FALSE)</f>
        <v>80802.460000000006</v>
      </c>
      <c r="J127" s="218">
        <f>HLOOKUP($B127,data08,data0211!J$900,FALSE)</f>
        <v>14387</v>
      </c>
      <c r="K127" s="218">
        <f>HLOOKUP($B127,data08,data0211!K$900,FALSE)</f>
        <v>12700</v>
      </c>
      <c r="L127" s="218">
        <f>HLOOKUP($B127,data08,data0211!L$900,FALSE)</f>
        <v>1686</v>
      </c>
      <c r="M127" s="218">
        <f>HLOOKUP($B127,data08,data0211!M$900,FALSE)</f>
        <v>1</v>
      </c>
      <c r="N127" s="218">
        <f>HLOOKUP($B127,data08,data0211!N$900,FALSE)</f>
        <v>2950</v>
      </c>
      <c r="O127" s="218">
        <f>HLOOKUP($B127,data08,data0211!O$900,FALSE)</f>
        <v>0</v>
      </c>
      <c r="P127" s="218">
        <f>HLOOKUP($B127,data08,data0211!P$900,FALSE)</f>
        <v>322535808</v>
      </c>
      <c r="Q127" s="218">
        <f>HLOOKUP($B127,data08,data0211!Q$900,FALSE)</f>
        <v>114695863</v>
      </c>
      <c r="R127" s="218">
        <f>HLOOKUP($B127,data08,data0211!R$900,FALSE)</f>
        <v>168826984</v>
      </c>
      <c r="S127" s="218">
        <f>HLOOKUP($B127,data08,data0211!S$900,FALSE)</f>
        <v>36932536</v>
      </c>
      <c r="T127" s="218">
        <f>HLOOKUP($B127,data08,data0211!T$900,FALSE)</f>
        <v>2080425</v>
      </c>
      <c r="U127" s="218">
        <f>HLOOKUP($B127,data08,data0211!U$900,FALSE)</f>
        <v>0</v>
      </c>
      <c r="V127" s="218">
        <f>HLOOKUP($B127,data08,data0211!V$900,FALSE)</f>
        <v>361365</v>
      </c>
      <c r="W127" s="218">
        <f>HLOOKUP($B127,data08,data0211!W$900,FALSE)</f>
        <v>0</v>
      </c>
      <c r="X127" s="218">
        <f>HLOOKUP($B127,data08,data0211!X$900,FALSE)</f>
        <v>288261</v>
      </c>
      <c r="Y127" s="218">
        <f>HLOOKUP($B127,data08,data0211!Y$900,FALSE)</f>
        <v>73104</v>
      </c>
      <c r="Z127" s="218">
        <f>HLOOKUP($B127,data08,data0211!Z$900,FALSE)</f>
        <v>0</v>
      </c>
      <c r="AA127" s="218">
        <f>HLOOKUP($B127,data08,data0211!AA$900,FALSE)</f>
        <v>0</v>
      </c>
      <c r="AB127" s="218">
        <f>HLOOKUP($B127,data08,data0211!AB$900,FALSE)</f>
        <v>0</v>
      </c>
      <c r="AC127" s="218">
        <f>HLOOKUP($B127,data08,data0211!AC$900,FALSE)</f>
        <v>3252671</v>
      </c>
      <c r="AD127" s="218">
        <f>HLOOKUP($B127,data08,data0211!AD$900,FALSE)</f>
        <v>1011942</v>
      </c>
      <c r="AE127" s="218">
        <f>HLOOKUP($B127,data08,data0211!AE$900,FALSE)</f>
        <v>212327</v>
      </c>
      <c r="AF127" s="218">
        <f>HLOOKUP($B127,data08,data0211!AF$900,FALSE)</f>
        <v>36140</v>
      </c>
      <c r="AG127" s="218">
        <f>HLOOKUP($B127,data08,data0211!AG$900,FALSE)</f>
        <v>0</v>
      </c>
      <c r="AH127" s="218">
        <f>HLOOKUP($B127,data08,data0211!AH$900,FALSE)</f>
        <v>57</v>
      </c>
      <c r="AI127" s="218">
        <f>HLOOKUP($B127,data08,data0211!AI$900,FALSE)</f>
        <v>57</v>
      </c>
      <c r="AJ127" s="218">
        <f>HLOOKUP($B127,data08,data0211!AJ$900,FALSE)</f>
        <v>0</v>
      </c>
      <c r="AK127" s="218">
        <f>HLOOKUP($B127,data08,data0211!AK$900,FALSE)</f>
        <v>25000</v>
      </c>
      <c r="AL127" s="218">
        <f>HLOOKUP($B127,data08,data0211!AL$900,FALSE)</f>
        <v>25000</v>
      </c>
      <c r="AM127" s="218">
        <f>HLOOKUP($B127,data08,data0211!AM$900,FALSE)</f>
        <v>0</v>
      </c>
      <c r="AN127" s="218">
        <f>HLOOKUP($B127,data08,data0211!AN$900,FALSE)</f>
        <v>57168</v>
      </c>
      <c r="AO127" s="218">
        <f>HLOOKUP($B127,data08,data0211!AO$900,FALSE)</f>
        <v>48384</v>
      </c>
      <c r="AP127" s="218">
        <f>HLOOKUP($B127,data08,data0211!AP$900,FALSE)</f>
        <v>57168</v>
      </c>
      <c r="AQ127" s="218">
        <f>HLOOKUP($B127,data08,data0211!AQ$900,FALSE)</f>
        <v>49474</v>
      </c>
      <c r="AR127" s="218">
        <f>HLOOKUP($B127,data08,data0211!AR$900,FALSE)</f>
        <v>327</v>
      </c>
      <c r="AS127" s="218">
        <f>HLOOKUP($B127,data08,data0211!AS$900,FALSE)</f>
        <v>214</v>
      </c>
      <c r="AT127" s="218">
        <f>HLOOKUP($B127,data08,data0211!AT$900,FALSE)</f>
        <v>113</v>
      </c>
      <c r="AU127" s="218">
        <f>HLOOKUP($B127,data08,data0211!AU$900,FALSE)</f>
        <v>172</v>
      </c>
      <c r="AV127" s="218">
        <f>HLOOKUP($B127,data08,data0211!AV$900,FALSE)</f>
        <v>8</v>
      </c>
      <c r="AW127" s="218">
        <f>HLOOKUP($B127,data08,data0211!AW$900,FALSE)</f>
        <v>147</v>
      </c>
      <c r="AX127" s="218">
        <f>HLOOKUP($B127,data08,data0211!AX$900,FALSE)</f>
        <v>0</v>
      </c>
      <c r="AY127" s="218">
        <f>HLOOKUP($B127,data08,data0211!AY$900,FALSE)</f>
        <v>12</v>
      </c>
      <c r="AZ127" s="218">
        <f>HLOOKUP($B127,data08,data0211!AZ$900,FALSE)</f>
        <v>2088</v>
      </c>
      <c r="BA127" s="218">
        <f>HLOOKUP($B127,data08,data0211!BA$900,FALSE)</f>
        <v>77</v>
      </c>
      <c r="BB127" s="218"/>
      <c r="BC127" s="218"/>
      <c r="BD127" s="218"/>
      <c r="BE127" s="218"/>
    </row>
    <row r="128" spans="1:57" ht="15" customHeight="1" x14ac:dyDescent="0.2">
      <c r="A128" s="71" t="s">
        <v>340</v>
      </c>
      <c r="B128" s="71" t="s">
        <v>286</v>
      </c>
      <c r="C128" s="69">
        <v>2009</v>
      </c>
      <c r="D128" s="218">
        <f>HLOOKUP($B128,data09,data0211!D$900,FALSE)</f>
        <v>34119632.689999998</v>
      </c>
      <c r="E128" s="218">
        <f>HLOOKUP($B128,data09,data0211!E$900,FALSE)</f>
        <v>-13535483.52</v>
      </c>
      <c r="F128" s="218">
        <f>HLOOKUP($B128,data09,data0211!F$900,FALSE)</f>
        <v>0</v>
      </c>
      <c r="G128" s="218">
        <f>HLOOKUP($B128,data09,data0211!G$900,FALSE)</f>
        <v>1170639.8999999999</v>
      </c>
      <c r="H128" s="218">
        <f>HLOOKUP($B128,data09,data0211!H$900,FALSE)</f>
        <v>3832696.84</v>
      </c>
      <c r="I128" s="218">
        <f>HLOOKUP($B128,data09,data0211!I$900,FALSE)</f>
        <v>67969</v>
      </c>
      <c r="J128" s="218">
        <f>HLOOKUP($B128,data09,data0211!J$900,FALSE)</f>
        <v>14908</v>
      </c>
      <c r="K128" s="218">
        <f>HLOOKUP($B128,data09,data0211!K$900,FALSE)</f>
        <v>13152</v>
      </c>
      <c r="L128" s="218">
        <f>HLOOKUP($B128,data09,data0211!L$900,FALSE)</f>
        <v>1725</v>
      </c>
      <c r="M128" s="218">
        <f>HLOOKUP($B128,data09,data0211!M$900,FALSE)</f>
        <v>31</v>
      </c>
      <c r="N128" s="218">
        <f>HLOOKUP($B128,data09,data0211!N$900,FALSE)</f>
        <v>3</v>
      </c>
      <c r="O128" s="218">
        <f>HLOOKUP($B128,data09,data0211!O$900,FALSE)</f>
        <v>0</v>
      </c>
      <c r="P128" s="218">
        <f>HLOOKUP($B128,data09,data0211!P$900,FALSE)</f>
        <v>306783697</v>
      </c>
      <c r="Q128" s="218">
        <f>HLOOKUP($B128,data09,data0211!Q$900,FALSE)</f>
        <v>114248439</v>
      </c>
      <c r="R128" s="218">
        <f>HLOOKUP($B128,data09,data0211!R$900,FALSE)</f>
        <v>170378538</v>
      </c>
      <c r="S128" s="218">
        <f>HLOOKUP($B128,data09,data0211!S$900,FALSE)</f>
        <v>20093891</v>
      </c>
      <c r="T128" s="218">
        <f>HLOOKUP($B128,data09,data0211!T$900,FALSE)</f>
        <v>2062829</v>
      </c>
      <c r="U128" s="218">
        <f>HLOOKUP($B128,data09,data0211!U$900,FALSE)</f>
        <v>0</v>
      </c>
      <c r="V128" s="218">
        <f>HLOOKUP($B128,data09,data0211!V$900,FALSE)</f>
        <v>350608</v>
      </c>
      <c r="W128" s="218">
        <f>HLOOKUP($B128,data09,data0211!W$900,FALSE)</f>
        <v>0</v>
      </c>
      <c r="X128" s="218">
        <f>HLOOKUP($B128,data09,data0211!X$900,FALSE)</f>
        <v>295894</v>
      </c>
      <c r="Y128" s="218">
        <f>HLOOKUP($B128,data09,data0211!Y$900,FALSE)</f>
        <v>48799</v>
      </c>
      <c r="Z128" s="218">
        <f>HLOOKUP($B128,data09,data0211!Z$900,FALSE)</f>
        <v>5915</v>
      </c>
      <c r="AA128" s="218">
        <f>HLOOKUP($B128,data09,data0211!AA$900,FALSE)</f>
        <v>0</v>
      </c>
      <c r="AB128" s="218">
        <f>HLOOKUP($B128,data09,data0211!AB$900,FALSE)</f>
        <v>5107772.9000000004</v>
      </c>
      <c r="AC128" s="218">
        <f>HLOOKUP($B128,data09,data0211!AC$900,FALSE)</f>
        <v>3509127.09</v>
      </c>
      <c r="AD128" s="218">
        <f>HLOOKUP($B128,data09,data0211!AD$900,FALSE)</f>
        <v>1343662.6400000001</v>
      </c>
      <c r="AE128" s="218">
        <f>HLOOKUP($B128,data09,data0211!AE$900,FALSE)</f>
        <v>155302.43</v>
      </c>
      <c r="AF128" s="218">
        <f>HLOOKUP($B128,data09,data0211!AF$900,FALSE)</f>
        <v>91420.15</v>
      </c>
      <c r="AG128" s="218">
        <f>HLOOKUP($B128,data09,data0211!AG$900,FALSE)</f>
        <v>0</v>
      </c>
      <c r="AH128" s="218">
        <f>HLOOKUP($B128,data09,data0211!AH$900,FALSE)</f>
        <v>57</v>
      </c>
      <c r="AI128" s="218">
        <f>HLOOKUP($B128,data09,data0211!AI$900,FALSE)</f>
        <v>57</v>
      </c>
      <c r="AJ128" s="218">
        <f>HLOOKUP($B128,data09,data0211!AJ$900,FALSE)</f>
        <v>0</v>
      </c>
      <c r="AK128" s="218">
        <f>HLOOKUP($B128,data09,data0211!AK$900,FALSE)</f>
        <v>26000</v>
      </c>
      <c r="AL128" s="218">
        <f>HLOOKUP($B128,data09,data0211!AL$900,FALSE)</f>
        <v>26000</v>
      </c>
      <c r="AM128" s="218">
        <f>HLOOKUP($B128,data09,data0211!AM$900,FALSE)</f>
        <v>0</v>
      </c>
      <c r="AN128" s="218">
        <f>HLOOKUP($B128,data09,data0211!AN$900,FALSE)</f>
        <v>59168</v>
      </c>
      <c r="AO128" s="218">
        <f>HLOOKUP($B128,data09,data0211!AO$900,FALSE)</f>
        <v>46966</v>
      </c>
      <c r="AP128" s="218">
        <f>HLOOKUP($B128,data09,data0211!AP$900,FALSE)</f>
        <v>59168</v>
      </c>
      <c r="AQ128" s="218">
        <f>HLOOKUP($B128,data09,data0211!AQ$900,FALSE)</f>
        <v>46907</v>
      </c>
      <c r="AR128" s="218">
        <f>HLOOKUP($B128,data09,data0211!AR$900,FALSE)</f>
        <v>338</v>
      </c>
      <c r="AS128" s="218">
        <f>HLOOKUP($B128,data09,data0211!AS$900,FALSE)</f>
        <v>213</v>
      </c>
      <c r="AT128" s="218">
        <f>HLOOKUP($B128,data09,data0211!AT$900,FALSE)</f>
        <v>125</v>
      </c>
      <c r="AU128" s="218">
        <f>HLOOKUP($B128,data09,data0211!AU$900,FALSE)</f>
        <v>167</v>
      </c>
      <c r="AV128" s="218">
        <f>HLOOKUP($B128,data09,data0211!AV$900,FALSE)</f>
        <v>5</v>
      </c>
      <c r="AW128" s="218">
        <f>HLOOKUP($B128,data09,data0211!AW$900,FALSE)</f>
        <v>166</v>
      </c>
      <c r="AX128" s="218">
        <f>HLOOKUP($B128,data09,data0211!AX$900,FALSE)</f>
        <v>0</v>
      </c>
      <c r="AY128" s="218">
        <f>HLOOKUP($B128,data09,data0211!AY$900,FALSE)</f>
        <v>13</v>
      </c>
      <c r="AZ128" s="218">
        <f>HLOOKUP($B128,data09,data0211!AZ$900,FALSE)</f>
        <v>2118</v>
      </c>
      <c r="BA128" s="218">
        <f>HLOOKUP($B128,data09,data0211!BA$900,FALSE)</f>
        <v>77</v>
      </c>
      <c r="BB128" s="218"/>
      <c r="BC128" s="218"/>
      <c r="BD128" s="218"/>
      <c r="BE128" s="218"/>
    </row>
    <row r="129" spans="1:57" ht="15" customHeight="1" x14ac:dyDescent="0.2">
      <c r="A129" s="71" t="s">
        <v>340</v>
      </c>
      <c r="B129" s="71" t="s">
        <v>340</v>
      </c>
      <c r="C129" s="69">
        <v>2010</v>
      </c>
      <c r="D129" s="218">
        <f>HLOOKUP($B129,data10,data0211!D$900,FALSE)</f>
        <v>37254777.589999996</v>
      </c>
      <c r="E129" s="218">
        <f>HLOOKUP($B129,data10,data0211!E$900,FALSE)</f>
        <v>-14576355.470000001</v>
      </c>
      <c r="F129" s="218">
        <f>HLOOKUP($B129,data10,data0211!F$900,FALSE)</f>
        <v>0</v>
      </c>
      <c r="G129" s="218">
        <f>HLOOKUP($B129,data10,data0211!G$900,FALSE)</f>
        <v>1170639.8999999999</v>
      </c>
      <c r="H129" s="218">
        <f>HLOOKUP($B129,data10,data0211!H$900,FALSE)</f>
        <v>3893046.62</v>
      </c>
      <c r="I129" s="218">
        <f>HLOOKUP($B129,data10,data0211!I$900,FALSE)</f>
        <v>96378</v>
      </c>
      <c r="J129" s="218">
        <f>HLOOKUP($B129,data10,data0211!J$900,FALSE)</f>
        <v>15533</v>
      </c>
      <c r="K129" s="218">
        <f>HLOOKUP($B129,data10,data0211!K$900,FALSE)</f>
        <v>13727</v>
      </c>
      <c r="L129" s="218">
        <f>HLOOKUP($B129,data10,data0211!L$900,FALSE)</f>
        <v>1802</v>
      </c>
      <c r="M129" s="218">
        <f>HLOOKUP($B129,data10,data0211!M$900,FALSE)</f>
        <v>4</v>
      </c>
      <c r="N129" s="218">
        <f>HLOOKUP($B129,data10,data0211!N$900,FALSE)</f>
        <v>0</v>
      </c>
      <c r="O129" s="218">
        <f>HLOOKUP($B129,data10,data0211!O$900,FALSE)</f>
        <v>0</v>
      </c>
      <c r="P129" s="218">
        <f>HLOOKUP($B129,data10,data0211!P$900,FALSE)</f>
        <v>336639728</v>
      </c>
      <c r="Q129" s="218">
        <f>HLOOKUP($B129,data10,data0211!Q$900,FALSE)</f>
        <v>125224900</v>
      </c>
      <c r="R129" s="218">
        <f>HLOOKUP($B129,data10,data0211!R$900,FALSE)</f>
        <v>136890856</v>
      </c>
      <c r="S129" s="218">
        <f>HLOOKUP($B129,data10,data0211!S$900,FALSE)</f>
        <v>74523972</v>
      </c>
      <c r="T129" s="218">
        <f>HLOOKUP($B129,data10,data0211!T$900,FALSE)</f>
        <v>0</v>
      </c>
      <c r="U129" s="218">
        <f>HLOOKUP($B129,data10,data0211!U$900,FALSE)</f>
        <v>0</v>
      </c>
      <c r="V129" s="218">
        <f>HLOOKUP($B129,data10,data0211!V$900,FALSE)</f>
        <v>352326</v>
      </c>
      <c r="W129" s="218">
        <f>HLOOKUP($B129,data10,data0211!W$900,FALSE)</f>
        <v>0</v>
      </c>
      <c r="X129" s="218">
        <f>HLOOKUP($B129,data10,data0211!X$900,FALSE)</f>
        <v>352326</v>
      </c>
      <c r="Y129" s="218">
        <f>HLOOKUP($B129,data10,data0211!Y$900,FALSE)</f>
        <v>0</v>
      </c>
      <c r="Z129" s="218">
        <f>HLOOKUP($B129,data10,data0211!Z$900,FALSE)</f>
        <v>0</v>
      </c>
      <c r="AA129" s="218">
        <f>HLOOKUP($B129,data10,data0211!AA$900,FALSE)</f>
        <v>0</v>
      </c>
      <c r="AB129" s="218">
        <f>HLOOKUP($B129,data10,data0211!AB$900,FALSE)</f>
        <v>5292130</v>
      </c>
      <c r="AC129" s="218">
        <f>HLOOKUP($B129,data10,data0211!AC$900,FALSE)</f>
        <v>3650694</v>
      </c>
      <c r="AD129" s="218">
        <f>HLOOKUP($B129,data10,data0211!AD$900,FALSE)</f>
        <v>1415120</v>
      </c>
      <c r="AE129" s="218">
        <f>HLOOKUP($B129,data10,data0211!AE$900,FALSE)</f>
        <v>226316</v>
      </c>
      <c r="AF129" s="218">
        <f>HLOOKUP($B129,data10,data0211!AF$900,FALSE)</f>
        <v>0</v>
      </c>
      <c r="AG129" s="218">
        <f>HLOOKUP($B129,data10,data0211!AG$900,FALSE)</f>
        <v>0</v>
      </c>
      <c r="AH129" s="218">
        <f>HLOOKUP($B129,data10,data0211!AH$900,FALSE)</f>
        <v>0</v>
      </c>
      <c r="AI129" s="218">
        <f>HLOOKUP($B129,data10,data0211!AI$900,FALSE)</f>
        <v>0</v>
      </c>
      <c r="AJ129" s="218">
        <f>HLOOKUP($B129,data10,data0211!AJ$900,FALSE)</f>
        <v>0</v>
      </c>
      <c r="AK129" s="218">
        <f>HLOOKUP($B129,data10,data0211!AK$900,FALSE)</f>
        <v>27000</v>
      </c>
      <c r="AL129" s="218">
        <f>HLOOKUP($B129,data10,data0211!AL$900,FALSE)</f>
        <v>27000</v>
      </c>
      <c r="AM129" s="218">
        <f>HLOOKUP($B129,data10,data0211!AM$900,FALSE)</f>
        <v>0</v>
      </c>
      <c r="AN129" s="218">
        <f>HLOOKUP($B129,data10,data0211!AN$900,FALSE)</f>
        <v>57125</v>
      </c>
      <c r="AO129" s="218">
        <f>HLOOKUP($B129,data10,data0211!AO$900,FALSE)</f>
        <v>51307</v>
      </c>
      <c r="AP129" s="218">
        <f>HLOOKUP($B129,data10,data0211!AP$900,FALSE)</f>
        <v>57125</v>
      </c>
      <c r="AQ129" s="218">
        <f>HLOOKUP($B129,data10,data0211!AQ$900,FALSE)</f>
        <v>48942</v>
      </c>
      <c r="AR129" s="218">
        <f>HLOOKUP($B129,data10,data0211!AR$900,FALSE)</f>
        <v>339</v>
      </c>
      <c r="AS129" s="218">
        <f>HLOOKUP($B129,data10,data0211!AS$900,FALSE)</f>
        <v>211</v>
      </c>
      <c r="AT129" s="218">
        <f>HLOOKUP($B129,data10,data0211!AT$900,FALSE)</f>
        <v>128</v>
      </c>
      <c r="AU129" s="218">
        <f>HLOOKUP($B129,data10,data0211!AU$900,FALSE)</f>
        <v>166</v>
      </c>
      <c r="AV129" s="218">
        <f>HLOOKUP($B129,data10,data0211!AV$900,FALSE)</f>
        <v>5</v>
      </c>
      <c r="AW129" s="218">
        <f>HLOOKUP($B129,data10,data0211!AW$900,FALSE)</f>
        <v>168</v>
      </c>
      <c r="AX129" s="218">
        <f>HLOOKUP($B129,data10,data0211!AX$900,FALSE)</f>
        <v>0</v>
      </c>
      <c r="AY129" s="218">
        <f>HLOOKUP($B129,data10,data0211!AY$900,FALSE)</f>
        <v>14</v>
      </c>
      <c r="AZ129" s="218">
        <f>HLOOKUP($B129,data10,data0211!AZ$900,FALSE)</f>
        <v>2149</v>
      </c>
      <c r="BA129" s="218">
        <f>HLOOKUP($B129,data10,data0211!BA$900,FALSE)</f>
        <v>77</v>
      </c>
      <c r="BB129" s="218"/>
      <c r="BC129" s="218"/>
      <c r="BD129" s="218"/>
      <c r="BE129" s="218"/>
    </row>
    <row r="130" spans="1:57" ht="15" customHeight="1" x14ac:dyDescent="0.2">
      <c r="A130" s="71" t="s">
        <v>340</v>
      </c>
      <c r="B130" s="71" t="s">
        <v>340</v>
      </c>
      <c r="C130" s="69">
        <v>2011</v>
      </c>
      <c r="D130" s="218">
        <f>HLOOKUP($B130,data11,data0211!D$900,FALSE)</f>
        <v>38428841.859999999</v>
      </c>
      <c r="E130" s="218">
        <f>HLOOKUP($B130,data11,data0211!E$900,FALSE)</f>
        <v>-14872687.140000001</v>
      </c>
      <c r="F130" s="218">
        <f>HLOOKUP($B130,data11,data0211!F$900,FALSE)</f>
        <v>0</v>
      </c>
      <c r="G130" s="218">
        <f>HLOOKUP($B130,data11,data0211!G$900,FALSE)</f>
        <v>2074625.41</v>
      </c>
      <c r="H130" s="218">
        <f>HLOOKUP($B130,data11,data0211!H$900,FALSE)</f>
        <v>4012963.25</v>
      </c>
      <c r="I130" s="218">
        <f>HLOOKUP($B130,data11,data0211!I$900,FALSE)</f>
        <v>125438</v>
      </c>
      <c r="J130" s="218">
        <f>HLOOKUP($B130,data11,data0211!J$900,FALSE)</f>
        <v>15723</v>
      </c>
      <c r="K130" s="218">
        <f>HLOOKUP($B130,data11,data0211!K$900,FALSE)</f>
        <v>13897</v>
      </c>
      <c r="L130" s="218">
        <f>HLOOKUP($B130,data11,data0211!L$900,FALSE)</f>
        <v>1826</v>
      </c>
      <c r="M130" s="218">
        <f>HLOOKUP($B130,data11,data0211!M$900,FALSE)</f>
        <v>0</v>
      </c>
      <c r="N130" s="218">
        <f>HLOOKUP($B130,data11,data0211!N$900,FALSE)</f>
        <v>0</v>
      </c>
      <c r="O130" s="218">
        <f>HLOOKUP($B130,data11,data0211!O$900,FALSE)</f>
        <v>0</v>
      </c>
      <c r="P130" s="218">
        <f>HLOOKUP($B130,data11,data0211!P$900,FALSE)</f>
        <v>304695726</v>
      </c>
      <c r="Q130" s="218">
        <f>HLOOKUP($B130,data11,data0211!Q$900,FALSE)</f>
        <v>116182693</v>
      </c>
      <c r="R130" s="218">
        <f>HLOOKUP($B130,data11,data0211!R$900,FALSE)</f>
        <v>188513033</v>
      </c>
      <c r="S130" s="218">
        <f>HLOOKUP($B130,data11,data0211!S$900,FALSE)</f>
        <v>0</v>
      </c>
      <c r="T130" s="218">
        <f>HLOOKUP($B130,data11,data0211!T$900,FALSE)</f>
        <v>0</v>
      </c>
      <c r="U130" s="218">
        <f>HLOOKUP($B130,data11,data0211!U$900,FALSE)</f>
        <v>0</v>
      </c>
      <c r="V130" s="218">
        <f>HLOOKUP($B130,data11,data0211!V$900,FALSE)</f>
        <v>327346</v>
      </c>
      <c r="W130" s="218">
        <f>HLOOKUP($B130,data11,data0211!W$900,FALSE)</f>
        <v>0</v>
      </c>
      <c r="X130" s="218">
        <f>HLOOKUP($B130,data11,data0211!X$900,FALSE)</f>
        <v>327346</v>
      </c>
      <c r="Y130" s="218">
        <f>HLOOKUP($B130,data11,data0211!Y$900,FALSE)</f>
        <v>0</v>
      </c>
      <c r="Z130" s="218">
        <f>HLOOKUP($B130,data11,data0211!Z$900,FALSE)</f>
        <v>0</v>
      </c>
      <c r="AA130" s="218">
        <f>HLOOKUP($B130,data11,data0211!AA$900,FALSE)</f>
        <v>0</v>
      </c>
      <c r="AB130" s="218">
        <f>HLOOKUP($B130,data11,data0211!AB$900,FALSE)</f>
        <v>5380638</v>
      </c>
      <c r="AC130" s="218">
        <f>HLOOKUP($B130,data11,data0211!AC$900,FALSE)</f>
        <v>3608400</v>
      </c>
      <c r="AD130" s="218">
        <f>HLOOKUP($B130,data11,data0211!AD$900,FALSE)</f>
        <v>1772238</v>
      </c>
      <c r="AE130" s="218">
        <f>HLOOKUP($B130,data11,data0211!AE$900,FALSE)</f>
        <v>0</v>
      </c>
      <c r="AF130" s="218">
        <f>HLOOKUP($B130,data11,data0211!AF$900,FALSE)</f>
        <v>0</v>
      </c>
      <c r="AG130" s="218">
        <f>HLOOKUP($B130,data11,data0211!AG$900,FALSE)</f>
        <v>0</v>
      </c>
      <c r="AH130" s="218">
        <f>HLOOKUP($B130,data11,data0211!AH$900,FALSE)</f>
        <v>57</v>
      </c>
      <c r="AI130" s="218">
        <f>HLOOKUP($B130,data11,data0211!AI$900,FALSE)</f>
        <v>57</v>
      </c>
      <c r="AJ130" s="218">
        <f>HLOOKUP($B130,data11,data0211!AJ$900,FALSE)</f>
        <v>0</v>
      </c>
      <c r="AK130" s="218">
        <f>HLOOKUP($B130,data11,data0211!AK$900,FALSE)</f>
        <v>27000</v>
      </c>
      <c r="AL130" s="218">
        <f>HLOOKUP($B130,data11,data0211!AL$900,FALSE)</f>
        <v>27000</v>
      </c>
      <c r="AM130" s="218">
        <f>HLOOKUP($B130,data11,data0211!AM$900,FALSE)</f>
        <v>0</v>
      </c>
      <c r="AN130" s="218">
        <f>HLOOKUP($B130,data11,data0211!AN$900,FALSE)</f>
        <v>58755</v>
      </c>
      <c r="AO130" s="218">
        <f>HLOOKUP($B130,data11,data0211!AO$900,FALSE)</f>
        <v>50957</v>
      </c>
      <c r="AP130" s="218">
        <f>HLOOKUP($B130,data11,data0211!AP$900,FALSE)</f>
        <v>58755</v>
      </c>
      <c r="AQ130" s="218">
        <f>HLOOKUP($B130,data11,data0211!AQ$900,FALSE)</f>
        <v>49878</v>
      </c>
      <c r="AR130" s="218">
        <f>HLOOKUP($B130,data11,data0211!AR$900,FALSE)</f>
        <v>339</v>
      </c>
      <c r="AS130" s="218">
        <f>HLOOKUP($B130,data11,data0211!AS$900,FALSE)</f>
        <v>207</v>
      </c>
      <c r="AT130" s="218">
        <f>HLOOKUP($B130,data11,data0211!AT$900,FALSE)</f>
        <v>132</v>
      </c>
      <c r="AU130" s="218">
        <f>HLOOKUP($B130,data11,data0211!AU$900,FALSE)</f>
        <v>166</v>
      </c>
      <c r="AV130" s="218">
        <f>HLOOKUP($B130,data11,data0211!AV$900,FALSE)</f>
        <v>4</v>
      </c>
      <c r="AW130" s="218">
        <f>HLOOKUP($B130,data11,data0211!AW$900,FALSE)</f>
        <v>169</v>
      </c>
      <c r="AX130" s="218">
        <f>HLOOKUP($B130,data11,data0211!AX$900,FALSE)</f>
        <v>77</v>
      </c>
      <c r="AY130" s="218">
        <f>HLOOKUP($B130,data11,data0211!AY$900,FALSE)</f>
        <v>14</v>
      </c>
      <c r="AZ130" s="218">
        <f>HLOOKUP($B130,data11,data0211!AZ$900,FALSE)</f>
        <v>2178</v>
      </c>
      <c r="BA130" s="218">
        <f>HLOOKUP($B130,data11,data0211!BA$900,FALSE)</f>
        <v>0</v>
      </c>
      <c r="BB130" s="218"/>
      <c r="BC130" s="218"/>
      <c r="BD130" s="218"/>
      <c r="BE130" s="218"/>
    </row>
    <row r="131" spans="1:57" ht="15" customHeight="1" x14ac:dyDescent="0.2">
      <c r="A131" s="71" t="s">
        <v>154</v>
      </c>
      <c r="B131" s="71" t="s">
        <v>154</v>
      </c>
      <c r="C131" s="69">
        <v>2002</v>
      </c>
      <c r="D131" s="218">
        <f>HLOOKUP($B131,data02,data0211!D$900,FALSE)</f>
        <v>2083909.64</v>
      </c>
      <c r="E131" s="218">
        <f>HLOOKUP($B131,data02,data0211!E$900,FALSE)</f>
        <v>-174666.81</v>
      </c>
      <c r="F131" s="218">
        <f>HLOOKUP($B131,data02,data0211!F$900,FALSE)</f>
        <v>94115.79</v>
      </c>
      <c r="G131" s="218">
        <f>HLOOKUP($B131,data02,data0211!G$900,FALSE)</f>
        <v>159051</v>
      </c>
      <c r="H131" s="218">
        <f>HLOOKUP($B131,data02,data0211!H$900,FALSE)</f>
        <v>260912.21</v>
      </c>
      <c r="I131" s="218">
        <f>HLOOKUP($B131,data02,data0211!I$900,FALSE)</f>
        <v>12786</v>
      </c>
      <c r="J131" s="218">
        <f>HLOOKUP($B131,data02,data0211!J$900,FALSE)</f>
        <v>1485</v>
      </c>
      <c r="K131" s="218">
        <f>HLOOKUP($B131,data02,data0211!K$900,FALSE)</f>
        <v>1301</v>
      </c>
      <c r="L131" s="218">
        <f>HLOOKUP($B131,data02,data0211!L$900,FALSE)</f>
        <v>184</v>
      </c>
      <c r="M131" s="218">
        <f>HLOOKUP($B131,data02,data0211!M$900,FALSE)</f>
        <v>0</v>
      </c>
      <c r="N131" s="218">
        <f>HLOOKUP($B131,data02,data0211!N$900,FALSE)</f>
        <v>1</v>
      </c>
      <c r="O131" s="218">
        <f>HLOOKUP($B131,data02,data0211!O$900,FALSE)</f>
        <v>0</v>
      </c>
      <c r="P131" s="218">
        <f>HLOOKUP($B131,data02,data0211!P$900,FALSE)</f>
        <v>25472898</v>
      </c>
      <c r="Q131" s="218">
        <f>HLOOKUP($B131,data02,data0211!Q$900,FALSE)</f>
        <v>15996835</v>
      </c>
      <c r="R131" s="218">
        <f>HLOOKUP($B131,data02,data0211!R$900,FALSE)</f>
        <v>9222935</v>
      </c>
      <c r="S131" s="218">
        <f>HLOOKUP($B131,data02,data0211!S$900,FALSE)</f>
        <v>0</v>
      </c>
      <c r="T131" s="218">
        <f>HLOOKUP($B131,data02,data0211!T$900,FALSE)</f>
        <v>253128</v>
      </c>
      <c r="U131" s="218">
        <f>HLOOKUP($B131,data02,data0211!U$900,FALSE)</f>
        <v>0</v>
      </c>
      <c r="V131" s="218">
        <f>HLOOKUP($B131,data02,data0211!V$900,FALSE)</f>
        <v>8066.1</v>
      </c>
      <c r="W131" s="218">
        <f>HLOOKUP($B131,data02,data0211!W$900,FALSE)</f>
        <v>0</v>
      </c>
      <c r="X131" s="218">
        <f>HLOOKUP($B131,data02,data0211!X$900,FALSE)</f>
        <v>7375</v>
      </c>
      <c r="Y131" s="218">
        <f>HLOOKUP($B131,data02,data0211!Y$900,FALSE)</f>
        <v>0</v>
      </c>
      <c r="Z131" s="218">
        <f>HLOOKUP($B131,data02,data0211!Z$900,FALSE)</f>
        <v>691.1</v>
      </c>
      <c r="AA131" s="218">
        <f>HLOOKUP($B131,data02,data0211!AA$900,FALSE)</f>
        <v>0</v>
      </c>
      <c r="AB131" s="218">
        <f>HLOOKUP($B131,data02,data0211!AB$900,FALSE)</f>
        <v>280350.61</v>
      </c>
      <c r="AC131" s="218">
        <f>HLOOKUP($B131,data02,data0211!AC$900,FALSE)</f>
        <v>186061.77</v>
      </c>
      <c r="AD131" s="218">
        <f>HLOOKUP($B131,data02,data0211!AD$900,FALSE)</f>
        <v>90606.76</v>
      </c>
      <c r="AE131" s="218">
        <f>HLOOKUP($B131,data02,data0211!AE$900,FALSE)</f>
        <v>0</v>
      </c>
      <c r="AF131" s="218">
        <f>HLOOKUP($B131,data02,data0211!AF$900,FALSE)</f>
        <v>3682.08</v>
      </c>
      <c r="AG131" s="218">
        <f>HLOOKUP($B131,data02,data0211!AG$900,FALSE)</f>
        <v>0</v>
      </c>
      <c r="AH131" s="218">
        <f>HLOOKUP($B131,data02,data0211!AH$900,FALSE)</f>
        <v>5</v>
      </c>
      <c r="AI131" s="218">
        <f>HLOOKUP($B131,data02,data0211!AI$900,FALSE)</f>
        <v>0</v>
      </c>
      <c r="AJ131" s="218">
        <f>HLOOKUP($B131,data02,data0211!AJ$900,FALSE)</f>
        <v>5</v>
      </c>
      <c r="AK131" s="218">
        <f>HLOOKUP($B131,data02,data0211!AK$900,FALSE)</f>
        <v>3800</v>
      </c>
      <c r="AL131" s="218">
        <f>HLOOKUP($B131,data02,data0211!AL$900,FALSE)</f>
        <v>12500</v>
      </c>
      <c r="AM131" s="218">
        <f>HLOOKUP($B131,data02,data0211!AM$900,FALSE)</f>
        <v>0</v>
      </c>
      <c r="AN131" s="218">
        <f>HLOOKUP($B131,data02,data0211!AN$900,FALSE)</f>
        <v>5731</v>
      </c>
      <c r="AO131" s="218">
        <f>HLOOKUP($B131,data02,data0211!AO$900,FALSE)</f>
        <v>4333</v>
      </c>
      <c r="AP131" s="218">
        <f>HLOOKUP($B131,data02,data0211!AP$900,FALSE)</f>
        <v>5731</v>
      </c>
      <c r="AQ131" s="218">
        <f>HLOOKUP($B131,data02,data0211!AQ$900,FALSE)</f>
        <v>4573</v>
      </c>
      <c r="AR131" s="218">
        <f>HLOOKUP($B131,data02,data0211!AR$900,FALSE)</f>
        <v>27</v>
      </c>
      <c r="AS131" s="218">
        <f>HLOOKUP($B131,data02,data0211!AS$900,FALSE)</f>
        <v>15.6</v>
      </c>
      <c r="AT131" s="218">
        <f>HLOOKUP($B131,data02,data0211!AT$900,FALSE)</f>
        <v>11.4</v>
      </c>
      <c r="AU131" s="218">
        <f>HLOOKUP($B131,data02,data0211!AU$900,FALSE)</f>
        <v>12.2</v>
      </c>
      <c r="AV131" s="218">
        <f>HLOOKUP($B131,data02,data0211!AV$900,FALSE)</f>
        <v>1.4</v>
      </c>
      <c r="AW131" s="218">
        <f>HLOOKUP($B131,data02,data0211!AW$900,FALSE)</f>
        <v>13.4</v>
      </c>
      <c r="AX131" s="218">
        <f>HLOOKUP($B131,data02,data0211!AX$900,FALSE)</f>
        <v>0</v>
      </c>
      <c r="AY131" s="218">
        <f>HLOOKUP($B131,data02,data0211!AY$900,FALSE)</f>
        <v>1</v>
      </c>
      <c r="AZ131" s="218">
        <f>HLOOKUP($B131,data02,data0211!AZ$900,FALSE)</f>
        <v>257</v>
      </c>
      <c r="BA131" s="218">
        <f>HLOOKUP($B131,data02,data0211!BA$900,FALSE)</f>
        <v>0</v>
      </c>
      <c r="BB131" s="218"/>
      <c r="BC131" s="218"/>
      <c r="BD131" s="218"/>
      <c r="BE131" s="218"/>
    </row>
    <row r="132" spans="1:57" s="214" customFormat="1" ht="15" customHeight="1" x14ac:dyDescent="0.2">
      <c r="A132" s="71" t="s">
        <v>154</v>
      </c>
      <c r="B132" s="71" t="s">
        <v>154</v>
      </c>
      <c r="C132" s="69">
        <v>2003</v>
      </c>
      <c r="D132" s="218">
        <f>HLOOKUP($B132,data03,data0211!D$900,FALSE)</f>
        <v>2298642.42</v>
      </c>
      <c r="E132" s="218">
        <f>HLOOKUP($B132,data03,data0211!E$900,FALSE)</f>
        <v>-299600.71999999997</v>
      </c>
      <c r="F132" s="218">
        <f>HLOOKUP($B132,data03,data0211!F$900,FALSE)</f>
        <v>0</v>
      </c>
      <c r="G132" s="218">
        <f>HLOOKUP($B132,data03,data0211!G$900,FALSE)</f>
        <v>146338.98000000001</v>
      </c>
      <c r="H132" s="218">
        <f>HLOOKUP($B132,data03,data0211!H$900,FALSE)</f>
        <v>302558.18</v>
      </c>
      <c r="I132" s="218">
        <f>HLOOKUP($B132,data03,data0211!I$900,FALSE)</f>
        <v>-224</v>
      </c>
      <c r="J132" s="218">
        <f>HLOOKUP($B132,data03,data0211!J$900,FALSE)</f>
        <v>1601</v>
      </c>
      <c r="K132" s="218">
        <f>HLOOKUP($B132,data03,data0211!K$900,FALSE)</f>
        <v>1417</v>
      </c>
      <c r="L132" s="218">
        <f>HLOOKUP($B132,data03,data0211!L$900,FALSE)</f>
        <v>184</v>
      </c>
      <c r="M132" s="218">
        <f>HLOOKUP($B132,data03,data0211!M$900,FALSE)</f>
        <v>0</v>
      </c>
      <c r="N132" s="218">
        <f>HLOOKUP($B132,data03,data0211!N$900,FALSE)</f>
        <v>1</v>
      </c>
      <c r="O132" s="218">
        <f>HLOOKUP($B132,data03,data0211!O$900,FALSE)</f>
        <v>0</v>
      </c>
      <c r="P132" s="218">
        <f>HLOOKUP($B132,data03,data0211!P$900,FALSE)</f>
        <v>26954399</v>
      </c>
      <c r="Q132" s="218">
        <f>HLOOKUP($B132,data03,data0211!Q$900,FALSE)</f>
        <v>17212171</v>
      </c>
      <c r="R132" s="218">
        <f>HLOOKUP($B132,data03,data0211!R$900,FALSE)</f>
        <v>9431243</v>
      </c>
      <c r="S132" s="218">
        <f>HLOOKUP($B132,data03,data0211!S$900,FALSE)</f>
        <v>0</v>
      </c>
      <c r="T132" s="218">
        <f>HLOOKUP($B132,data03,data0211!T$900,FALSE)</f>
        <v>0</v>
      </c>
      <c r="U132" s="218">
        <f>HLOOKUP($B132,data03,data0211!U$900,FALSE)</f>
        <v>310985</v>
      </c>
      <c r="V132" s="218">
        <f>HLOOKUP($B132,data03,data0211!V$900,FALSE)</f>
        <v>14120</v>
      </c>
      <c r="W132" s="218">
        <f>HLOOKUP($B132,data03,data0211!W$900,FALSE)</f>
        <v>0</v>
      </c>
      <c r="X132" s="218">
        <f>HLOOKUP($B132,data03,data0211!X$900,FALSE)</f>
        <v>13228</v>
      </c>
      <c r="Y132" s="218">
        <f>HLOOKUP($B132,data03,data0211!Y$900,FALSE)</f>
        <v>0</v>
      </c>
      <c r="Z132" s="218">
        <f>HLOOKUP($B132,data03,data0211!Z$900,FALSE)</f>
        <v>0</v>
      </c>
      <c r="AA132" s="218">
        <f>HLOOKUP($B132,data03,data0211!AA$900,FALSE)</f>
        <v>892</v>
      </c>
      <c r="AB132" s="218">
        <f>HLOOKUP($B132,data03,data0211!AB$900,FALSE)</f>
        <v>404599</v>
      </c>
      <c r="AC132" s="218">
        <f>HLOOKUP($B132,data03,data0211!AC$900,FALSE)</f>
        <v>270329</v>
      </c>
      <c r="AD132" s="218">
        <f>HLOOKUP($B132,data03,data0211!AD$900,FALSE)</f>
        <v>129207</v>
      </c>
      <c r="AE132" s="218">
        <f>HLOOKUP($B132,data03,data0211!AE$900,FALSE)</f>
        <v>0</v>
      </c>
      <c r="AF132" s="218">
        <f>HLOOKUP($B132,data03,data0211!AF$900,FALSE)</f>
        <v>0</v>
      </c>
      <c r="AG132" s="218">
        <f>HLOOKUP($B132,data03,data0211!AG$900,FALSE)</f>
        <v>5063</v>
      </c>
      <c r="AH132" s="218">
        <f>HLOOKUP($B132,data03,data0211!AH$900,FALSE)</f>
        <v>5.3</v>
      </c>
      <c r="AI132" s="218">
        <f>HLOOKUP($B132,data03,data0211!AI$900,FALSE)</f>
        <v>0</v>
      </c>
      <c r="AJ132" s="218">
        <f>HLOOKUP($B132,data03,data0211!AJ$900,FALSE)</f>
        <v>5.3</v>
      </c>
      <c r="AK132" s="218">
        <f>HLOOKUP($B132,data03,data0211!AK$900,FALSE)</f>
        <v>3800</v>
      </c>
      <c r="AL132" s="218">
        <f>HLOOKUP($B132,data03,data0211!AL$900,FALSE)</f>
        <v>12500</v>
      </c>
      <c r="AM132" s="218">
        <f>HLOOKUP($B132,data03,data0211!AM$900,FALSE)</f>
        <v>0</v>
      </c>
      <c r="AN132" s="218">
        <f>HLOOKUP($B132,data03,data0211!AN$900,FALSE)</f>
        <v>6221</v>
      </c>
      <c r="AO132" s="218">
        <f>HLOOKUP($B132,data03,data0211!AO$900,FALSE)</f>
        <v>4528</v>
      </c>
      <c r="AP132" s="218">
        <f>HLOOKUP($B132,data03,data0211!AP$900,FALSE)</f>
        <v>6221</v>
      </c>
      <c r="AQ132" s="218">
        <f>HLOOKUP($B132,data03,data0211!AQ$900,FALSE)</f>
        <v>4768</v>
      </c>
      <c r="AR132" s="218">
        <f>HLOOKUP($B132,data03,data0211!AR$900,FALSE)</f>
        <v>28</v>
      </c>
      <c r="AS132" s="218">
        <f>HLOOKUP($B132,data03,data0211!AS$900,FALSE)</f>
        <v>15.6</v>
      </c>
      <c r="AT132" s="218">
        <f>HLOOKUP($B132,data03,data0211!AT$900,FALSE)</f>
        <v>12.4</v>
      </c>
      <c r="AU132" s="218">
        <f>HLOOKUP($B132,data03,data0211!AU$900,FALSE)</f>
        <v>10.6</v>
      </c>
      <c r="AV132" s="218">
        <f>HLOOKUP($B132,data03,data0211!AV$900,FALSE)</f>
        <v>1.6</v>
      </c>
      <c r="AW132" s="218">
        <f>HLOOKUP($B132,data03,data0211!AW$900,FALSE)</f>
        <v>15.8</v>
      </c>
      <c r="AX132" s="218">
        <f>HLOOKUP($B132,data03,data0211!AX$900,FALSE)</f>
        <v>0</v>
      </c>
      <c r="AY132" s="218">
        <f>HLOOKUP($B132,data03,data0211!AY$900,FALSE)</f>
        <v>1</v>
      </c>
      <c r="AZ132" s="218">
        <f>HLOOKUP($B132,data03,data0211!AZ$900,FALSE)</f>
        <v>263</v>
      </c>
      <c r="BA132" s="218">
        <f>HLOOKUP($B132,data03,data0211!BA$900,FALSE)</f>
        <v>0</v>
      </c>
      <c r="BB132" s="218"/>
      <c r="BC132" s="218"/>
      <c r="BD132" s="218"/>
      <c r="BE132" s="218"/>
    </row>
    <row r="133" spans="1:57" s="214" customFormat="1" ht="15" customHeight="1" x14ac:dyDescent="0.2">
      <c r="A133" s="71" t="s">
        <v>154</v>
      </c>
      <c r="B133" s="71" t="s">
        <v>154</v>
      </c>
      <c r="C133" s="69">
        <v>2004</v>
      </c>
      <c r="D133" s="218">
        <f>HLOOKUP($B133,data04,data0211!D$900,FALSE)</f>
        <v>2473105.4900000002</v>
      </c>
      <c r="E133" s="218">
        <f>HLOOKUP($B133,data04,data0211!E$900,FALSE)</f>
        <v>-414158.27</v>
      </c>
      <c r="F133" s="218">
        <f>HLOOKUP($B133,data04,data0211!F$900,FALSE)</f>
        <v>0</v>
      </c>
      <c r="G133" s="218">
        <f>HLOOKUP($B133,data04,data0211!G$900,FALSE)</f>
        <v>57357</v>
      </c>
      <c r="H133" s="218">
        <f>HLOOKUP($B133,data04,data0211!H$900,FALSE)</f>
        <v>289734.19</v>
      </c>
      <c r="I133" s="218">
        <f>HLOOKUP($B133,data04,data0211!I$900,FALSE)</f>
        <v>1609</v>
      </c>
      <c r="J133" s="218">
        <f>HLOOKUP($B133,data04,data0211!J$900,FALSE)</f>
        <v>1707</v>
      </c>
      <c r="K133" s="218">
        <f>HLOOKUP($B133,data04,data0211!K$900,FALSE)</f>
        <v>1522</v>
      </c>
      <c r="L133" s="218">
        <f>HLOOKUP($B133,data04,data0211!L$900,FALSE)</f>
        <v>185</v>
      </c>
      <c r="M133" s="218">
        <f>HLOOKUP($B133,data04,data0211!M$900,FALSE)</f>
        <v>0</v>
      </c>
      <c r="N133" s="218">
        <f>HLOOKUP($B133,data04,data0211!N$900,FALSE)</f>
        <v>1</v>
      </c>
      <c r="O133" s="218">
        <f>HLOOKUP($B133,data04,data0211!O$900,FALSE)</f>
        <v>0</v>
      </c>
      <c r="P133" s="218">
        <f>HLOOKUP($B133,data04,data0211!P$900,FALSE)</f>
        <v>29167075</v>
      </c>
      <c r="Q133" s="218">
        <f>HLOOKUP($B133,data04,data0211!Q$900,FALSE)</f>
        <v>18802591</v>
      </c>
      <c r="R133" s="218">
        <f>HLOOKUP($B133,data04,data0211!R$900,FALSE)</f>
        <v>10005041</v>
      </c>
      <c r="S133" s="218">
        <f>HLOOKUP($B133,data04,data0211!S$900,FALSE)</f>
        <v>0</v>
      </c>
      <c r="T133" s="218">
        <f>HLOOKUP($B133,data04,data0211!T$900,FALSE)</f>
        <v>359443</v>
      </c>
      <c r="U133" s="218">
        <f>HLOOKUP($B133,data04,data0211!U$900,FALSE)</f>
        <v>0</v>
      </c>
      <c r="V133" s="218">
        <f>HLOOKUP($B133,data04,data0211!V$900,FALSE)</f>
        <v>19699</v>
      </c>
      <c r="W133" s="218">
        <f>HLOOKUP($B133,data04,data0211!W$900,FALSE)</f>
        <v>0</v>
      </c>
      <c r="X133" s="218">
        <f>HLOOKUP($B133,data04,data0211!X$900,FALSE)</f>
        <v>18518</v>
      </c>
      <c r="Y133" s="218">
        <f>HLOOKUP($B133,data04,data0211!Y$900,FALSE)</f>
        <v>0</v>
      </c>
      <c r="Z133" s="218">
        <f>HLOOKUP($B133,data04,data0211!Z$900,FALSE)</f>
        <v>1181</v>
      </c>
      <c r="AA133" s="218">
        <f>HLOOKUP($B133,data04,data0211!AA$900,FALSE)</f>
        <v>0</v>
      </c>
      <c r="AB133" s="218">
        <f>HLOOKUP($B133,data04,data0211!AB$900,FALSE)</f>
        <v>434301.28</v>
      </c>
      <c r="AC133" s="218">
        <f>HLOOKUP($B133,data04,data0211!AC$900,FALSE)</f>
        <v>298761.28000000003</v>
      </c>
      <c r="AD133" s="218">
        <f>HLOOKUP($B133,data04,data0211!AD$900,FALSE)</f>
        <v>130034</v>
      </c>
      <c r="AE133" s="218">
        <f>HLOOKUP($B133,data04,data0211!AE$900,FALSE)</f>
        <v>0</v>
      </c>
      <c r="AF133" s="218">
        <f>HLOOKUP($B133,data04,data0211!AF$900,FALSE)</f>
        <v>5506</v>
      </c>
      <c r="AG133" s="218">
        <f>HLOOKUP($B133,data04,data0211!AG$900,FALSE)</f>
        <v>0</v>
      </c>
      <c r="AH133" s="218">
        <f>HLOOKUP($B133,data04,data0211!AH$900,FALSE)</f>
        <v>5.4</v>
      </c>
      <c r="AI133" s="218">
        <f>HLOOKUP($B133,data04,data0211!AI$900,FALSE)</f>
        <v>0</v>
      </c>
      <c r="AJ133" s="218">
        <f>HLOOKUP($B133,data04,data0211!AJ$900,FALSE)</f>
        <v>5.4</v>
      </c>
      <c r="AK133" s="218">
        <f>HLOOKUP($B133,data04,data0211!AK$900,FALSE)</f>
        <v>4000</v>
      </c>
      <c r="AL133" s="218">
        <f>HLOOKUP($B133,data04,data0211!AL$900,FALSE)</f>
        <v>12500</v>
      </c>
      <c r="AM133" s="218">
        <f>HLOOKUP($B133,data04,data0211!AM$900,FALSE)</f>
        <v>0</v>
      </c>
      <c r="AN133" s="218">
        <f>HLOOKUP($B133,data04,data0211!AN$900,FALSE)</f>
        <v>7251</v>
      </c>
      <c r="AO133" s="218">
        <f>HLOOKUP($B133,data04,data0211!AO$900,FALSE)</f>
        <v>4509</v>
      </c>
      <c r="AP133" s="218">
        <f>HLOOKUP($B133,data04,data0211!AP$900,FALSE)</f>
        <v>7251</v>
      </c>
      <c r="AQ133" s="218">
        <f>HLOOKUP($B133,data04,data0211!AQ$900,FALSE)</f>
        <v>4894</v>
      </c>
      <c r="AR133" s="218">
        <f>HLOOKUP($B133,data04,data0211!AR$900,FALSE)</f>
        <v>28.1</v>
      </c>
      <c r="AS133" s="218">
        <f>HLOOKUP($B133,data04,data0211!AS$900,FALSE)</f>
        <v>15.5</v>
      </c>
      <c r="AT133" s="218">
        <f>HLOOKUP($B133,data04,data0211!AT$900,FALSE)</f>
        <v>12.6</v>
      </c>
      <c r="AU133" s="218">
        <f>HLOOKUP($B133,data04,data0211!AU$900,FALSE)</f>
        <v>12.7</v>
      </c>
      <c r="AV133" s="218">
        <f>HLOOKUP($B133,data04,data0211!AV$900,FALSE)</f>
        <v>1.4</v>
      </c>
      <c r="AW133" s="218">
        <f>HLOOKUP($B133,data04,data0211!AW$900,FALSE)</f>
        <v>14</v>
      </c>
      <c r="AX133" s="218">
        <f>HLOOKUP($B133,data04,data0211!AX$900,FALSE)</f>
        <v>0</v>
      </c>
      <c r="AY133" s="218">
        <f>HLOOKUP($B133,data04,data0211!AY$900,FALSE)</f>
        <v>1</v>
      </c>
      <c r="AZ133" s="218">
        <f>HLOOKUP($B133,data04,data0211!AZ$900,FALSE)</f>
        <v>275</v>
      </c>
      <c r="BA133" s="218">
        <f>HLOOKUP($B133,data04,data0211!BA$900,FALSE)</f>
        <v>69.53</v>
      </c>
      <c r="BB133" s="218"/>
      <c r="BC133" s="218"/>
      <c r="BD133" s="218"/>
      <c r="BE133" s="218"/>
    </row>
    <row r="134" spans="1:57" s="214" customFormat="1" ht="15" customHeight="1" x14ac:dyDescent="0.2">
      <c r="A134" s="71" t="s">
        <v>154</v>
      </c>
      <c r="B134" s="71" t="s">
        <v>154</v>
      </c>
      <c r="C134" s="69">
        <v>2005</v>
      </c>
      <c r="D134" s="218">
        <f>HLOOKUP($B134,data05,data0211!D$900,FALSE)</f>
        <v>2626848.7899999996</v>
      </c>
      <c r="E134" s="218">
        <f>HLOOKUP($B134,data05,data0211!E$900,FALSE)</f>
        <v>-470315.66</v>
      </c>
      <c r="F134" s="218">
        <f>HLOOKUP($B134,data05,data0211!F$900,FALSE)</f>
        <v>0</v>
      </c>
      <c r="G134" s="218">
        <f>HLOOKUP($B134,data05,data0211!G$900,FALSE)</f>
        <v>153743</v>
      </c>
      <c r="H134" s="218">
        <f>HLOOKUP($B134,data05,data0211!H$900,FALSE)</f>
        <v>356123.2</v>
      </c>
      <c r="I134" s="218">
        <f>HLOOKUP($B134,data05,data0211!I$900,FALSE)</f>
        <v>-8884</v>
      </c>
      <c r="J134" s="218">
        <f>HLOOKUP($B134,data05,data0211!J$900,FALSE)</f>
        <v>1791</v>
      </c>
      <c r="K134" s="218">
        <f>HLOOKUP($B134,data05,data0211!K$900,FALSE)</f>
        <v>1589</v>
      </c>
      <c r="L134" s="218">
        <f>HLOOKUP($B134,data05,data0211!L$900,FALSE)</f>
        <v>202</v>
      </c>
      <c r="M134" s="218">
        <f>HLOOKUP($B134,data05,data0211!M$900,FALSE)</f>
        <v>0</v>
      </c>
      <c r="N134" s="218">
        <f>HLOOKUP($B134,data05,data0211!N$900,FALSE)</f>
        <v>378611</v>
      </c>
      <c r="O134" s="218">
        <f>HLOOKUP($B134,data05,data0211!O$900,FALSE)</f>
        <v>0</v>
      </c>
      <c r="P134" s="218">
        <f>HLOOKUP($B134,data05,data0211!P$900,FALSE)</f>
        <v>30467427</v>
      </c>
      <c r="Q134" s="218">
        <f>HLOOKUP($B134,data05,data0211!Q$900,FALSE)</f>
        <v>20161977</v>
      </c>
      <c r="R134" s="218">
        <f>HLOOKUP($B134,data05,data0211!R$900,FALSE)</f>
        <v>9926839</v>
      </c>
      <c r="S134" s="218">
        <f>HLOOKUP($B134,data05,data0211!S$900,FALSE)</f>
        <v>0</v>
      </c>
      <c r="T134" s="218">
        <f>HLOOKUP($B134,data05,data0211!T$900,FALSE)</f>
        <v>378611</v>
      </c>
      <c r="U134" s="218">
        <f>HLOOKUP($B134,data05,data0211!U$900,FALSE)</f>
        <v>0</v>
      </c>
      <c r="V134" s="218">
        <f>HLOOKUP($B134,data05,data0211!V$900,FALSE)</f>
        <v>15285</v>
      </c>
      <c r="W134" s="218">
        <f>HLOOKUP($B134,data05,data0211!W$900,FALSE)</f>
        <v>0</v>
      </c>
      <c r="X134" s="218">
        <f>HLOOKUP($B134,data05,data0211!X$900,FALSE)</f>
        <v>14288</v>
      </c>
      <c r="Y134" s="218">
        <f>HLOOKUP($B134,data05,data0211!Y$900,FALSE)</f>
        <v>0</v>
      </c>
      <c r="Z134" s="218">
        <f>HLOOKUP($B134,data05,data0211!Z$900,FALSE)</f>
        <v>997</v>
      </c>
      <c r="AA134" s="218">
        <f>HLOOKUP($B134,data05,data0211!AA$900,FALSE)</f>
        <v>0</v>
      </c>
      <c r="AB134" s="218">
        <f>HLOOKUP($B134,data05,data0211!AB$900,FALSE)</f>
        <v>477547.78</v>
      </c>
      <c r="AC134" s="218">
        <f>HLOOKUP($B134,data05,data0211!AC$900,FALSE)</f>
        <v>332214.98</v>
      </c>
      <c r="AD134" s="218">
        <f>HLOOKUP($B134,data05,data0211!AD$900,FALSE)</f>
        <v>139731.77000000002</v>
      </c>
      <c r="AE134" s="218">
        <f>HLOOKUP($B134,data05,data0211!AE$900,FALSE)</f>
        <v>0</v>
      </c>
      <c r="AF134" s="218">
        <f>HLOOKUP($B134,data05,data0211!AF$900,FALSE)</f>
        <v>6113.02</v>
      </c>
      <c r="AG134" s="218">
        <f>HLOOKUP($B134,data05,data0211!AG$900,FALSE)</f>
        <v>0</v>
      </c>
      <c r="AH134" s="218">
        <f>HLOOKUP($B134,data05,data0211!AH$900,FALSE)</f>
        <v>5</v>
      </c>
      <c r="AI134" s="218">
        <f>HLOOKUP($B134,data05,data0211!AI$900,FALSE)</f>
        <v>5</v>
      </c>
      <c r="AJ134" s="218">
        <f>HLOOKUP($B134,data05,data0211!AJ$900,FALSE)</f>
        <v>0</v>
      </c>
      <c r="AK134" s="218">
        <f>HLOOKUP($B134,data05,data0211!AK$900,FALSE)</f>
        <v>4000</v>
      </c>
      <c r="AL134" s="218">
        <f>HLOOKUP($B134,data05,data0211!AL$900,FALSE)</f>
        <v>12500</v>
      </c>
      <c r="AM134" s="218">
        <f>HLOOKUP($B134,data05,data0211!AM$900,FALSE)</f>
        <v>0</v>
      </c>
      <c r="AN134" s="218">
        <f>HLOOKUP($B134,data05,data0211!AN$900,FALSE)</f>
        <v>6624</v>
      </c>
      <c r="AO134" s="218">
        <f>HLOOKUP($B134,data05,data0211!AO$900,FALSE)</f>
        <v>5611</v>
      </c>
      <c r="AP134" s="218">
        <f>HLOOKUP($B134,data05,data0211!AP$900,FALSE)</f>
        <v>6624</v>
      </c>
      <c r="AQ134" s="218">
        <f>HLOOKUP($B134,data05,data0211!AQ$900,FALSE)</f>
        <v>5372</v>
      </c>
      <c r="AR134" s="218">
        <f>HLOOKUP($B134,data05,data0211!AR$900,FALSE)</f>
        <v>28</v>
      </c>
      <c r="AS134" s="218">
        <f>HLOOKUP($B134,data05,data0211!AS$900,FALSE)</f>
        <v>15</v>
      </c>
      <c r="AT134" s="218">
        <f>HLOOKUP($B134,data05,data0211!AT$900,FALSE)</f>
        <v>12</v>
      </c>
      <c r="AU134" s="218">
        <f>HLOOKUP($B134,data05,data0211!AU$900,FALSE)</f>
        <v>12</v>
      </c>
      <c r="AV134" s="218">
        <f>HLOOKUP($B134,data05,data0211!AV$900,FALSE)</f>
        <v>1</v>
      </c>
      <c r="AW134" s="218">
        <f>HLOOKUP($B134,data05,data0211!AW$900,FALSE)</f>
        <v>14</v>
      </c>
      <c r="AX134" s="218">
        <f>HLOOKUP($B134,data05,data0211!AX$900,FALSE)</f>
        <v>0</v>
      </c>
      <c r="AY134" s="218">
        <f>HLOOKUP($B134,data05,data0211!AY$900,FALSE)</f>
        <v>1</v>
      </c>
      <c r="AZ134" s="218">
        <f>HLOOKUP($B134,data05,data0211!AZ$900,FALSE)</f>
        <v>281</v>
      </c>
      <c r="BA134" s="218">
        <f>HLOOKUP($B134,data05,data0211!BA$900,FALSE)</f>
        <v>68</v>
      </c>
      <c r="BB134" s="218"/>
      <c r="BC134" s="218"/>
      <c r="BD134" s="218"/>
      <c r="BE134" s="218"/>
    </row>
    <row r="135" spans="1:57" ht="15" customHeight="1" x14ac:dyDescent="0.2">
      <c r="A135" s="71" t="s">
        <v>154</v>
      </c>
      <c r="B135" s="71" t="s">
        <v>154</v>
      </c>
      <c r="C135" s="69">
        <v>2006</v>
      </c>
      <c r="D135" s="218">
        <f>HLOOKUP($B135,data06,data0211!D$900,FALSE)</f>
        <v>2738123.0300000003</v>
      </c>
      <c r="E135" s="218">
        <f>HLOOKUP($B135,data06,data0211!E$900,FALSE)</f>
        <v>-582081.56999999995</v>
      </c>
      <c r="F135" s="218">
        <f>HLOOKUP($B135,data06,data0211!F$900,FALSE)</f>
        <v>0</v>
      </c>
      <c r="G135" s="218">
        <f>HLOOKUP($B135,data06,data0211!G$900,FALSE)</f>
        <v>0</v>
      </c>
      <c r="H135" s="218">
        <f>HLOOKUP($B135,data06,data0211!H$900,FALSE)</f>
        <v>361838.47000000003</v>
      </c>
      <c r="I135" s="218">
        <f>HLOOKUP($B135,data06,data0211!I$900,FALSE)</f>
        <v>42720</v>
      </c>
      <c r="J135" s="218">
        <f>HLOOKUP($B135,data06,data0211!J$900,FALSE)</f>
        <v>1836</v>
      </c>
      <c r="K135" s="218">
        <f>HLOOKUP($B135,data06,data0211!K$900,FALSE)</f>
        <v>1634</v>
      </c>
      <c r="L135" s="218">
        <f>HLOOKUP($B135,data06,data0211!L$900,FALSE)</f>
        <v>202</v>
      </c>
      <c r="M135" s="218">
        <f>HLOOKUP($B135,data06,data0211!M$900,FALSE)</f>
        <v>0</v>
      </c>
      <c r="N135" s="218">
        <f>HLOOKUP($B135,data06,data0211!N$900,FALSE)</f>
        <v>1</v>
      </c>
      <c r="O135" s="218">
        <f>HLOOKUP($B135,data06,data0211!O$900,FALSE)</f>
        <v>0</v>
      </c>
      <c r="P135" s="218">
        <f>HLOOKUP($B135,data06,data0211!P$900,FALSE)</f>
        <v>29859625</v>
      </c>
      <c r="Q135" s="218">
        <f>HLOOKUP($B135,data06,data0211!Q$900,FALSE)</f>
        <v>19799972</v>
      </c>
      <c r="R135" s="218">
        <f>HLOOKUP($B135,data06,data0211!R$900,FALSE)</f>
        <v>9670245</v>
      </c>
      <c r="S135" s="218">
        <f>HLOOKUP($B135,data06,data0211!S$900,FALSE)</f>
        <v>0</v>
      </c>
      <c r="T135" s="218">
        <f>HLOOKUP($B135,data06,data0211!T$900,FALSE)</f>
        <v>389408</v>
      </c>
      <c r="U135" s="218">
        <f>HLOOKUP($B135,data06,data0211!U$900,FALSE)</f>
        <v>0</v>
      </c>
      <c r="V135" s="218">
        <f>HLOOKUP($B135,data06,data0211!V$900,FALSE)</f>
        <v>14819</v>
      </c>
      <c r="W135" s="218">
        <f>HLOOKUP($B135,data06,data0211!W$900,FALSE)</f>
        <v>0</v>
      </c>
      <c r="X135" s="218">
        <f>HLOOKUP($B135,data06,data0211!X$900,FALSE)</f>
        <v>13805</v>
      </c>
      <c r="Y135" s="218">
        <f>HLOOKUP($B135,data06,data0211!Y$900,FALSE)</f>
        <v>0</v>
      </c>
      <c r="Z135" s="218">
        <f>HLOOKUP($B135,data06,data0211!Z$900,FALSE)</f>
        <v>1014</v>
      </c>
      <c r="AA135" s="218">
        <f>HLOOKUP($B135,data06,data0211!AA$900,FALSE)</f>
        <v>0</v>
      </c>
      <c r="AB135" s="218">
        <f>HLOOKUP($B135,data06,data0211!AB$900,FALSE)</f>
        <v>513849.5</v>
      </c>
      <c r="AC135" s="218">
        <f>HLOOKUP($B135,data06,data0211!AC$900,FALSE)</f>
        <v>357459.56</v>
      </c>
      <c r="AD135" s="218">
        <f>HLOOKUP($B135,data06,data0211!AD$900,FALSE)</f>
        <v>149825.85999999999</v>
      </c>
      <c r="AE135" s="218">
        <f>HLOOKUP($B135,data06,data0211!AE$900,FALSE)</f>
        <v>0</v>
      </c>
      <c r="AF135" s="218">
        <f>HLOOKUP($B135,data06,data0211!AF$900,FALSE)</f>
        <v>6564.08</v>
      </c>
      <c r="AG135" s="218">
        <f>HLOOKUP($B135,data06,data0211!AG$900,FALSE)</f>
        <v>0</v>
      </c>
      <c r="AH135" s="218">
        <f>HLOOKUP($B135,data06,data0211!AH$900,FALSE)</f>
        <v>5</v>
      </c>
      <c r="AI135" s="218">
        <f>HLOOKUP($B135,data06,data0211!AI$900,FALSE)</f>
        <v>5</v>
      </c>
      <c r="AJ135" s="218">
        <f>HLOOKUP($B135,data06,data0211!AJ$900,FALSE)</f>
        <v>0</v>
      </c>
      <c r="AK135" s="218">
        <f>HLOOKUP($B135,data06,data0211!AK$900,FALSE)</f>
        <v>4000</v>
      </c>
      <c r="AL135" s="218">
        <f>HLOOKUP($B135,data06,data0211!AL$900,FALSE)</f>
        <v>12500</v>
      </c>
      <c r="AM135" s="218">
        <f>HLOOKUP($B135,data06,data0211!AM$900,FALSE)</f>
        <v>0</v>
      </c>
      <c r="AN135" s="218">
        <f>HLOOKUP($B135,data06,data0211!AN$900,FALSE)</f>
        <v>6286</v>
      </c>
      <c r="AO135" s="218">
        <f>HLOOKUP($B135,data06,data0211!AO$900,FALSE)</f>
        <v>5902</v>
      </c>
      <c r="AP135" s="218">
        <f>HLOOKUP($B135,data06,data0211!AP$900,FALSE)</f>
        <v>6286</v>
      </c>
      <c r="AQ135" s="218">
        <f>HLOOKUP($B135,data06,data0211!AQ$900,FALSE)</f>
        <v>5309</v>
      </c>
      <c r="AR135" s="218">
        <f>HLOOKUP($B135,data06,data0211!AR$900,FALSE)</f>
        <v>28</v>
      </c>
      <c r="AS135" s="218">
        <f>HLOOKUP($B135,data06,data0211!AS$900,FALSE)</f>
        <v>15</v>
      </c>
      <c r="AT135" s="218">
        <f>HLOOKUP($B135,data06,data0211!AT$900,FALSE)</f>
        <v>12</v>
      </c>
      <c r="AU135" s="218">
        <f>HLOOKUP($B135,data06,data0211!AU$900,FALSE)</f>
        <v>12</v>
      </c>
      <c r="AV135" s="218">
        <f>HLOOKUP($B135,data06,data0211!AV$900,FALSE)</f>
        <v>1</v>
      </c>
      <c r="AW135" s="218">
        <f>HLOOKUP($B135,data06,data0211!AW$900,FALSE)</f>
        <v>14</v>
      </c>
      <c r="AX135" s="218">
        <f>HLOOKUP($B135,data06,data0211!AX$900,FALSE)</f>
        <v>0</v>
      </c>
      <c r="AY135" s="218">
        <f>HLOOKUP($B135,data06,data0211!AY$900,FALSE)</f>
        <v>1</v>
      </c>
      <c r="AZ135" s="218">
        <f>HLOOKUP($B135,data06,data0211!AZ$900,FALSE)</f>
        <v>281</v>
      </c>
      <c r="BA135" s="218">
        <f>HLOOKUP($B135,data06,data0211!BA$900,FALSE)</f>
        <v>63</v>
      </c>
      <c r="BB135" s="218"/>
      <c r="BC135" s="218"/>
      <c r="BD135" s="218"/>
      <c r="BE135" s="218"/>
    </row>
    <row r="136" spans="1:57" ht="15" customHeight="1" x14ac:dyDescent="0.2">
      <c r="A136" s="71" t="s">
        <v>154</v>
      </c>
      <c r="B136" s="71" t="s">
        <v>154</v>
      </c>
      <c r="C136" s="69">
        <v>2007</v>
      </c>
      <c r="D136" s="218">
        <f>HLOOKUP($B136,data07,data0211!D$900,FALSE)</f>
        <v>2906233.01</v>
      </c>
      <c r="E136" s="218">
        <f>HLOOKUP($B136,data07,data0211!E$900,FALSE)</f>
        <v>-700670.81</v>
      </c>
      <c r="F136" s="218">
        <f>HLOOKUP($B136,data07,data0211!F$900,FALSE)</f>
        <v>0</v>
      </c>
      <c r="G136" s="218">
        <f>HLOOKUP($B136,data07,data0211!G$900,FALSE)</f>
        <v>74996</v>
      </c>
      <c r="H136" s="218">
        <f>HLOOKUP($B136,data07,data0211!H$900,FALSE)</f>
        <v>394002.13999999996</v>
      </c>
      <c r="I136" s="218">
        <f>HLOOKUP($B136,data07,data0211!I$900,FALSE)</f>
        <v>39414</v>
      </c>
      <c r="J136" s="218">
        <f>HLOOKUP($B136,data07,data0211!J$900,FALSE)</f>
        <v>1882</v>
      </c>
      <c r="K136" s="218">
        <f>HLOOKUP($B136,data07,data0211!K$900,FALSE)</f>
        <v>1689</v>
      </c>
      <c r="L136" s="218">
        <f>HLOOKUP($B136,data07,data0211!L$900,FALSE)</f>
        <v>193</v>
      </c>
      <c r="M136" s="218">
        <f>HLOOKUP($B136,data07,data0211!M$900,FALSE)</f>
        <v>0</v>
      </c>
      <c r="N136" s="218">
        <f>HLOOKUP($B136,data07,data0211!N$900,FALSE)</f>
        <v>407</v>
      </c>
      <c r="O136" s="218">
        <f>HLOOKUP($B136,data07,data0211!O$900,FALSE)</f>
        <v>0</v>
      </c>
      <c r="P136" s="218">
        <f>HLOOKUP($B136,data07,data0211!P$900,FALSE)</f>
        <v>29064175</v>
      </c>
      <c r="Q136" s="218">
        <f>HLOOKUP($B136,data07,data0211!Q$900,FALSE)</f>
        <v>19386628</v>
      </c>
      <c r="R136" s="218">
        <f>HLOOKUP($B136,data07,data0211!R$900,FALSE)</f>
        <v>9298043</v>
      </c>
      <c r="S136" s="218">
        <f>HLOOKUP($B136,data07,data0211!S$900,FALSE)</f>
        <v>0</v>
      </c>
      <c r="T136" s="218">
        <f>HLOOKUP($B136,data07,data0211!T$900,FALSE)</f>
        <v>379504</v>
      </c>
      <c r="U136" s="218">
        <f>HLOOKUP($B136,data07,data0211!U$900,FALSE)</f>
        <v>0</v>
      </c>
      <c r="V136" s="218">
        <f>HLOOKUP($B136,data07,data0211!V$900,FALSE)</f>
        <v>14672</v>
      </c>
      <c r="W136" s="218">
        <f>HLOOKUP($B136,data07,data0211!W$900,FALSE)</f>
        <v>0</v>
      </c>
      <c r="X136" s="218">
        <f>HLOOKUP($B136,data07,data0211!X$900,FALSE)</f>
        <v>13628</v>
      </c>
      <c r="Y136" s="218">
        <f>HLOOKUP($B136,data07,data0211!Y$900,FALSE)</f>
        <v>0</v>
      </c>
      <c r="Z136" s="218">
        <f>HLOOKUP($B136,data07,data0211!Z$900,FALSE)</f>
        <v>1044</v>
      </c>
      <c r="AA136" s="218">
        <f>HLOOKUP($B136,data07,data0211!AA$900,FALSE)</f>
        <v>0</v>
      </c>
      <c r="AB136" s="218">
        <f>HLOOKUP($B136,data07,data0211!AB$900,FALSE)</f>
        <v>591572.07999999996</v>
      </c>
      <c r="AC136" s="218">
        <f>HLOOKUP($B136,data07,data0211!AC$900,FALSE)</f>
        <v>416466.55</v>
      </c>
      <c r="AD136" s="218">
        <f>HLOOKUP($B136,data07,data0211!AD$900,FALSE)</f>
        <v>167643.66</v>
      </c>
      <c r="AE136" s="218">
        <f>HLOOKUP($B136,data07,data0211!AE$900,FALSE)</f>
        <v>0</v>
      </c>
      <c r="AF136" s="218">
        <f>HLOOKUP($B136,data07,data0211!AF$900,FALSE)</f>
        <v>0</v>
      </c>
      <c r="AG136" s="218">
        <f>HLOOKUP($B136,data07,data0211!AG$900,FALSE)</f>
        <v>7461.87</v>
      </c>
      <c r="AH136" s="218">
        <f>HLOOKUP($B136,data07,data0211!AH$900,FALSE)</f>
        <v>5</v>
      </c>
      <c r="AI136" s="218">
        <f>HLOOKUP($B136,data07,data0211!AI$900,FALSE)</f>
        <v>5</v>
      </c>
      <c r="AJ136" s="218">
        <f>HLOOKUP($B136,data07,data0211!AJ$900,FALSE)</f>
        <v>0</v>
      </c>
      <c r="AK136" s="218">
        <f>HLOOKUP($B136,data07,data0211!AK$900,FALSE)</f>
        <v>4000</v>
      </c>
      <c r="AL136" s="218">
        <f>HLOOKUP($B136,data07,data0211!AL$900,FALSE)</f>
        <v>12500</v>
      </c>
      <c r="AM136" s="218">
        <f>HLOOKUP($B136,data07,data0211!AM$900,FALSE)</f>
        <v>0</v>
      </c>
      <c r="AN136" s="218">
        <f>HLOOKUP($B136,data07,data0211!AN$900,FALSE)</f>
        <v>7084</v>
      </c>
      <c r="AO136" s="218">
        <f>HLOOKUP($B136,data07,data0211!AO$900,FALSE)</f>
        <v>5833</v>
      </c>
      <c r="AP136" s="218">
        <f>HLOOKUP($B136,data07,data0211!AP$900,FALSE)</f>
        <v>7084</v>
      </c>
      <c r="AQ136" s="218">
        <f>HLOOKUP($B136,data07,data0211!AQ$900,FALSE)</f>
        <v>5675</v>
      </c>
      <c r="AR136" s="218">
        <f>HLOOKUP($B136,data07,data0211!AR$900,FALSE)</f>
        <v>27</v>
      </c>
      <c r="AS136" s="218">
        <f>HLOOKUP($B136,data07,data0211!AS$900,FALSE)</f>
        <v>15</v>
      </c>
      <c r="AT136" s="218">
        <f>HLOOKUP($B136,data07,data0211!AT$900,FALSE)</f>
        <v>12</v>
      </c>
      <c r="AU136" s="218">
        <f>HLOOKUP($B136,data07,data0211!AU$900,FALSE)</f>
        <v>12</v>
      </c>
      <c r="AV136" s="218">
        <f>HLOOKUP($B136,data07,data0211!AV$900,FALSE)</f>
        <v>1</v>
      </c>
      <c r="AW136" s="218">
        <f>HLOOKUP($B136,data07,data0211!AW$900,FALSE)</f>
        <v>14</v>
      </c>
      <c r="AX136" s="218">
        <f>HLOOKUP($B136,data07,data0211!AX$900,FALSE)</f>
        <v>0</v>
      </c>
      <c r="AY136" s="218">
        <f>HLOOKUP($B136,data07,data0211!AY$900,FALSE)</f>
        <v>1</v>
      </c>
      <c r="AZ136" s="218">
        <f>HLOOKUP($B136,data07,data0211!AZ$900,FALSE)</f>
        <v>288</v>
      </c>
      <c r="BA136" s="218">
        <f>HLOOKUP($B136,data07,data0211!BA$900,FALSE)</f>
        <v>62</v>
      </c>
      <c r="BB136" s="218"/>
      <c r="BC136" s="218"/>
      <c r="BD136" s="218"/>
      <c r="BE136" s="218"/>
    </row>
    <row r="137" spans="1:57" ht="15" customHeight="1" x14ac:dyDescent="0.2">
      <c r="A137" s="71" t="s">
        <v>154</v>
      </c>
      <c r="B137" s="71" t="s">
        <v>154</v>
      </c>
      <c r="C137" s="69">
        <v>2008</v>
      </c>
      <c r="D137" s="218">
        <f>HLOOKUP($B137,data08,data0211!D$900,FALSE)</f>
        <v>3070994.87</v>
      </c>
      <c r="E137" s="218">
        <f>HLOOKUP($B137,data08,data0211!E$900,FALSE)</f>
        <v>-735772.1</v>
      </c>
      <c r="F137" s="218">
        <f>HLOOKUP($B137,data08,data0211!F$900,FALSE)</f>
        <v>0</v>
      </c>
      <c r="G137" s="218">
        <f>HLOOKUP($B137,data08,data0211!G$900,FALSE)</f>
        <v>128978.46</v>
      </c>
      <c r="H137" s="218">
        <f>HLOOKUP($B137,data08,data0211!H$900,FALSE)</f>
        <v>404632.86</v>
      </c>
      <c r="I137" s="218">
        <f>HLOOKUP($B137,data08,data0211!I$900,FALSE)</f>
        <v>29268</v>
      </c>
      <c r="J137" s="218">
        <f>HLOOKUP($B137,data08,data0211!J$900,FALSE)</f>
        <v>1936</v>
      </c>
      <c r="K137" s="218">
        <f>HLOOKUP($B137,data08,data0211!K$900,FALSE)</f>
        <v>1743</v>
      </c>
      <c r="L137" s="218">
        <f>HLOOKUP($B137,data08,data0211!L$900,FALSE)</f>
        <v>193</v>
      </c>
      <c r="M137" s="218">
        <f>HLOOKUP($B137,data08,data0211!M$900,FALSE)</f>
        <v>0</v>
      </c>
      <c r="N137" s="218">
        <f>HLOOKUP($B137,data08,data0211!N$900,FALSE)</f>
        <v>418</v>
      </c>
      <c r="O137" s="218">
        <f>HLOOKUP($B137,data08,data0211!O$900,FALSE)</f>
        <v>0</v>
      </c>
      <c r="P137" s="218">
        <f>HLOOKUP($B137,data08,data0211!P$900,FALSE)</f>
        <v>29483564</v>
      </c>
      <c r="Q137" s="218">
        <f>HLOOKUP($B137,data08,data0211!Q$900,FALSE)</f>
        <v>19644024</v>
      </c>
      <c r="R137" s="218">
        <f>HLOOKUP($B137,data08,data0211!R$900,FALSE)</f>
        <v>9451266</v>
      </c>
      <c r="S137" s="218">
        <f>HLOOKUP($B137,data08,data0211!S$900,FALSE)</f>
        <v>0</v>
      </c>
      <c r="T137" s="218">
        <f>HLOOKUP($B137,data08,data0211!T$900,FALSE)</f>
        <v>388274</v>
      </c>
      <c r="U137" s="218">
        <f>HLOOKUP($B137,data08,data0211!U$900,FALSE)</f>
        <v>0</v>
      </c>
      <c r="V137" s="218">
        <f>HLOOKUP($B137,data08,data0211!V$900,FALSE)</f>
        <v>13836</v>
      </c>
      <c r="W137" s="218">
        <f>HLOOKUP($B137,data08,data0211!W$900,FALSE)</f>
        <v>0</v>
      </c>
      <c r="X137" s="218">
        <f>HLOOKUP($B137,data08,data0211!X$900,FALSE)</f>
        <v>12770</v>
      </c>
      <c r="Y137" s="218">
        <f>HLOOKUP($B137,data08,data0211!Y$900,FALSE)</f>
        <v>0</v>
      </c>
      <c r="Z137" s="218">
        <f>HLOOKUP($B137,data08,data0211!Z$900,FALSE)</f>
        <v>1066</v>
      </c>
      <c r="AA137" s="218">
        <f>HLOOKUP($B137,data08,data0211!AA$900,FALSE)</f>
        <v>0</v>
      </c>
      <c r="AB137" s="218">
        <f>HLOOKUP($B137,data08,data0211!AB$900,FALSE)</f>
        <v>0</v>
      </c>
      <c r="AC137" s="218">
        <f>HLOOKUP($B137,data08,data0211!AC$900,FALSE)</f>
        <v>423943</v>
      </c>
      <c r="AD137" s="218">
        <f>HLOOKUP($B137,data08,data0211!AD$900,FALSE)</f>
        <v>163801</v>
      </c>
      <c r="AE137" s="218">
        <f>HLOOKUP($B137,data08,data0211!AE$900,FALSE)</f>
        <v>0</v>
      </c>
      <c r="AF137" s="218">
        <f>HLOOKUP($B137,data08,data0211!AF$900,FALSE)</f>
        <v>7622</v>
      </c>
      <c r="AG137" s="218">
        <f>HLOOKUP($B137,data08,data0211!AG$900,FALSE)</f>
        <v>0</v>
      </c>
      <c r="AH137" s="218">
        <f>HLOOKUP($B137,data08,data0211!AH$900,FALSE)</f>
        <v>5</v>
      </c>
      <c r="AI137" s="218">
        <f>HLOOKUP($B137,data08,data0211!AI$900,FALSE)</f>
        <v>5</v>
      </c>
      <c r="AJ137" s="218">
        <f>HLOOKUP($B137,data08,data0211!AJ$900,FALSE)</f>
        <v>0</v>
      </c>
      <c r="AK137" s="218">
        <f>HLOOKUP($B137,data08,data0211!AK$900,FALSE)</f>
        <v>4000</v>
      </c>
      <c r="AL137" s="218">
        <f>HLOOKUP($B137,data08,data0211!AL$900,FALSE)</f>
        <v>12500</v>
      </c>
      <c r="AM137" s="218">
        <f>HLOOKUP($B137,data08,data0211!AM$900,FALSE)</f>
        <v>0</v>
      </c>
      <c r="AN137" s="218">
        <f>HLOOKUP($B137,data08,data0211!AN$900,FALSE)</f>
        <v>6974</v>
      </c>
      <c r="AO137" s="218">
        <f>HLOOKUP($B137,data08,data0211!AO$900,FALSE)</f>
        <v>5793</v>
      </c>
      <c r="AP137" s="218">
        <f>HLOOKUP($B137,data08,data0211!AP$900,FALSE)</f>
        <v>6974</v>
      </c>
      <c r="AQ137" s="218">
        <f>HLOOKUP($B137,data08,data0211!AQ$900,FALSE)</f>
        <v>5627</v>
      </c>
      <c r="AR137" s="218">
        <f>HLOOKUP($B137,data08,data0211!AR$900,FALSE)</f>
        <v>27</v>
      </c>
      <c r="AS137" s="218">
        <f>HLOOKUP($B137,data08,data0211!AS$900,FALSE)</f>
        <v>15</v>
      </c>
      <c r="AT137" s="218">
        <f>HLOOKUP($B137,data08,data0211!AT$900,FALSE)</f>
        <v>12</v>
      </c>
      <c r="AU137" s="218">
        <f>HLOOKUP($B137,data08,data0211!AU$900,FALSE)</f>
        <v>12</v>
      </c>
      <c r="AV137" s="218">
        <f>HLOOKUP($B137,data08,data0211!AV$900,FALSE)</f>
        <v>1</v>
      </c>
      <c r="AW137" s="218">
        <f>HLOOKUP($B137,data08,data0211!AW$900,FALSE)</f>
        <v>14</v>
      </c>
      <c r="AX137" s="218">
        <f>HLOOKUP($B137,data08,data0211!AX$900,FALSE)</f>
        <v>0</v>
      </c>
      <c r="AY137" s="218">
        <f>HLOOKUP($B137,data08,data0211!AY$900,FALSE)</f>
        <v>1</v>
      </c>
      <c r="AZ137" s="218">
        <f>HLOOKUP($B137,data08,data0211!AZ$900,FALSE)</f>
        <v>288</v>
      </c>
      <c r="BA137" s="218">
        <f>HLOOKUP($B137,data08,data0211!BA$900,FALSE)</f>
        <v>66</v>
      </c>
      <c r="BB137" s="218"/>
      <c r="BC137" s="218"/>
      <c r="BD137" s="218"/>
      <c r="BE137" s="218"/>
    </row>
    <row r="138" spans="1:57" ht="15" customHeight="1" x14ac:dyDescent="0.2">
      <c r="A138" s="71" t="s">
        <v>154</v>
      </c>
      <c r="B138" s="71" t="s">
        <v>154</v>
      </c>
      <c r="C138" s="69">
        <v>2009</v>
      </c>
      <c r="D138" s="218">
        <f>HLOOKUP($B138,data09,data0211!D$900,FALSE)</f>
        <v>3262563.9400000004</v>
      </c>
      <c r="E138" s="218">
        <f>HLOOKUP($B138,data09,data0211!E$900,FALSE)</f>
        <v>-955777.12</v>
      </c>
      <c r="F138" s="218">
        <f>HLOOKUP($B138,data09,data0211!F$900,FALSE)</f>
        <v>0</v>
      </c>
      <c r="G138" s="218">
        <f>HLOOKUP($B138,data09,data0211!G$900,FALSE)</f>
        <v>99261</v>
      </c>
      <c r="H138" s="218">
        <f>HLOOKUP($B138,data09,data0211!H$900,FALSE)</f>
        <v>409001.89000000007</v>
      </c>
      <c r="I138" s="218">
        <f>HLOOKUP($B138,data09,data0211!I$900,FALSE)</f>
        <v>5012</v>
      </c>
      <c r="J138" s="218">
        <f>HLOOKUP($B138,data09,data0211!J$900,FALSE)</f>
        <v>1941</v>
      </c>
      <c r="K138" s="218">
        <f>HLOOKUP($B138,data09,data0211!K$900,FALSE)</f>
        <v>1757</v>
      </c>
      <c r="L138" s="218">
        <f>HLOOKUP($B138,data09,data0211!L$900,FALSE)</f>
        <v>184</v>
      </c>
      <c r="M138" s="218">
        <f>HLOOKUP($B138,data09,data0211!M$900,FALSE)</f>
        <v>0</v>
      </c>
      <c r="N138" s="218">
        <f>HLOOKUP($B138,data09,data0211!N$900,FALSE)</f>
        <v>418</v>
      </c>
      <c r="O138" s="218">
        <f>HLOOKUP($B138,data09,data0211!O$900,FALSE)</f>
        <v>0</v>
      </c>
      <c r="P138" s="218">
        <f>HLOOKUP($B138,data09,data0211!P$900,FALSE)</f>
        <v>29476112</v>
      </c>
      <c r="Q138" s="218">
        <f>HLOOKUP($B138,data09,data0211!Q$900,FALSE)</f>
        <v>19949042</v>
      </c>
      <c r="R138" s="218">
        <f>HLOOKUP($B138,data09,data0211!R$900,FALSE)</f>
        <v>9175409</v>
      </c>
      <c r="S138" s="218">
        <f>HLOOKUP($B138,data09,data0211!S$900,FALSE)</f>
        <v>0</v>
      </c>
      <c r="T138" s="218">
        <f>HLOOKUP($B138,data09,data0211!T$900,FALSE)</f>
        <v>351661</v>
      </c>
      <c r="U138" s="218">
        <f>HLOOKUP($B138,data09,data0211!U$900,FALSE)</f>
        <v>0</v>
      </c>
      <c r="V138" s="218">
        <f>HLOOKUP($B138,data09,data0211!V$900,FALSE)</f>
        <v>13113</v>
      </c>
      <c r="W138" s="218">
        <f>HLOOKUP($B138,data09,data0211!W$900,FALSE)</f>
        <v>0</v>
      </c>
      <c r="X138" s="218">
        <f>HLOOKUP($B138,data09,data0211!X$900,FALSE)</f>
        <v>12095</v>
      </c>
      <c r="Y138" s="218">
        <f>HLOOKUP($B138,data09,data0211!Y$900,FALSE)</f>
        <v>0</v>
      </c>
      <c r="Z138" s="218">
        <f>HLOOKUP($B138,data09,data0211!Z$900,FALSE)</f>
        <v>1018</v>
      </c>
      <c r="AA138" s="218">
        <f>HLOOKUP($B138,data09,data0211!AA$900,FALSE)</f>
        <v>0</v>
      </c>
      <c r="AB138" s="218">
        <f>HLOOKUP($B138,data09,data0211!AB$900,FALSE)</f>
        <v>604858</v>
      </c>
      <c r="AC138" s="218">
        <f>HLOOKUP($B138,data09,data0211!AC$900,FALSE)</f>
        <v>435106</v>
      </c>
      <c r="AD138" s="218">
        <f>HLOOKUP($B138,data09,data0211!AD$900,FALSE)</f>
        <v>162243</v>
      </c>
      <c r="AE138" s="218">
        <f>HLOOKUP($B138,data09,data0211!AE$900,FALSE)</f>
        <v>0</v>
      </c>
      <c r="AF138" s="218">
        <f>HLOOKUP($B138,data09,data0211!AF$900,FALSE)</f>
        <v>7509</v>
      </c>
      <c r="AG138" s="218">
        <f>HLOOKUP($B138,data09,data0211!AG$900,FALSE)</f>
        <v>0</v>
      </c>
      <c r="AH138" s="218">
        <f>HLOOKUP($B138,data09,data0211!AH$900,FALSE)</f>
        <v>5</v>
      </c>
      <c r="AI138" s="218">
        <f>HLOOKUP($B138,data09,data0211!AI$900,FALSE)</f>
        <v>5</v>
      </c>
      <c r="AJ138" s="218">
        <f>HLOOKUP($B138,data09,data0211!AJ$900,FALSE)</f>
        <v>0</v>
      </c>
      <c r="AK138" s="218">
        <f>HLOOKUP($B138,data09,data0211!AK$900,FALSE)</f>
        <v>4000</v>
      </c>
      <c r="AL138" s="218">
        <f>HLOOKUP($B138,data09,data0211!AL$900,FALSE)</f>
        <v>12500</v>
      </c>
      <c r="AM138" s="218">
        <f>HLOOKUP($B138,data09,data0211!AM$900,FALSE)</f>
        <v>0</v>
      </c>
      <c r="AN138" s="218">
        <f>HLOOKUP($B138,data09,data0211!AN$900,FALSE)</f>
        <v>6862</v>
      </c>
      <c r="AO138" s="218">
        <f>HLOOKUP($B138,data09,data0211!AO$900,FALSE)</f>
        <v>6052</v>
      </c>
      <c r="AP138" s="218">
        <f>HLOOKUP($B138,data09,data0211!AP$900,FALSE)</f>
        <v>6862</v>
      </c>
      <c r="AQ138" s="218">
        <f>HLOOKUP($B138,data09,data0211!AQ$900,FALSE)</f>
        <v>5485</v>
      </c>
      <c r="AR138" s="218">
        <f>HLOOKUP($B138,data09,data0211!AR$900,FALSE)</f>
        <v>27</v>
      </c>
      <c r="AS138" s="218">
        <f>HLOOKUP($B138,data09,data0211!AS$900,FALSE)</f>
        <v>15</v>
      </c>
      <c r="AT138" s="218">
        <f>HLOOKUP($B138,data09,data0211!AT$900,FALSE)</f>
        <v>12</v>
      </c>
      <c r="AU138" s="218">
        <f>HLOOKUP($B138,data09,data0211!AU$900,FALSE)</f>
        <v>12</v>
      </c>
      <c r="AV138" s="218">
        <f>HLOOKUP($B138,data09,data0211!AV$900,FALSE)</f>
        <v>1</v>
      </c>
      <c r="AW138" s="218">
        <f>HLOOKUP($B138,data09,data0211!AW$900,FALSE)</f>
        <v>14</v>
      </c>
      <c r="AX138" s="218">
        <f>HLOOKUP($B138,data09,data0211!AX$900,FALSE)</f>
        <v>0</v>
      </c>
      <c r="AY138" s="218">
        <f>HLOOKUP($B138,data09,data0211!AY$900,FALSE)</f>
        <v>1</v>
      </c>
      <c r="AZ138" s="218">
        <f>HLOOKUP($B138,data09,data0211!AZ$900,FALSE)</f>
        <v>290</v>
      </c>
      <c r="BA138" s="218">
        <f>HLOOKUP($B138,data09,data0211!BA$900,FALSE)</f>
        <v>66</v>
      </c>
      <c r="BB138" s="218"/>
      <c r="BC138" s="218"/>
      <c r="BD138" s="218"/>
      <c r="BE138" s="218"/>
    </row>
    <row r="139" spans="1:57" ht="15" customHeight="1" x14ac:dyDescent="0.2">
      <c r="A139" s="71" t="s">
        <v>154</v>
      </c>
      <c r="B139" s="71" t="s">
        <v>154</v>
      </c>
      <c r="C139" s="69">
        <v>2010</v>
      </c>
      <c r="D139" s="218">
        <f>HLOOKUP($B139,data10,data0211!D$900,FALSE)</f>
        <v>3423228.64</v>
      </c>
      <c r="E139" s="218">
        <f>HLOOKUP($B139,data10,data0211!E$900,FALSE)</f>
        <v>-1102488.18</v>
      </c>
      <c r="F139" s="218">
        <f>HLOOKUP($B139,data10,data0211!F$900,FALSE)</f>
        <v>0</v>
      </c>
      <c r="G139" s="218">
        <f>HLOOKUP($B139,data10,data0211!G$900,FALSE)</f>
        <v>99261</v>
      </c>
      <c r="H139" s="218">
        <f>HLOOKUP($B139,data10,data0211!H$900,FALSE)</f>
        <v>467288.44</v>
      </c>
      <c r="I139" s="218">
        <f>HLOOKUP($B139,data10,data0211!I$900,FALSE)</f>
        <v>15856</v>
      </c>
      <c r="J139" s="218">
        <f>HLOOKUP($B139,data10,data0211!J$900,FALSE)</f>
        <v>1958</v>
      </c>
      <c r="K139" s="218">
        <f>HLOOKUP($B139,data10,data0211!K$900,FALSE)</f>
        <v>1777</v>
      </c>
      <c r="L139" s="218">
        <f>HLOOKUP($B139,data10,data0211!L$900,FALSE)</f>
        <v>181</v>
      </c>
      <c r="M139" s="218">
        <f>HLOOKUP($B139,data10,data0211!M$900,FALSE)</f>
        <v>0</v>
      </c>
      <c r="N139" s="218">
        <f>HLOOKUP($B139,data10,data0211!N$900,FALSE)</f>
        <v>0</v>
      </c>
      <c r="O139" s="218">
        <f>HLOOKUP($B139,data10,data0211!O$900,FALSE)</f>
        <v>0</v>
      </c>
      <c r="P139" s="218">
        <f>HLOOKUP($B139,data10,data0211!P$900,FALSE)</f>
        <v>28686561</v>
      </c>
      <c r="Q139" s="218">
        <f>HLOOKUP($B139,data10,data0211!Q$900,FALSE)</f>
        <v>19868483</v>
      </c>
      <c r="R139" s="218">
        <f>HLOOKUP($B139,data10,data0211!R$900,FALSE)</f>
        <v>8818078</v>
      </c>
      <c r="S139" s="218">
        <f>HLOOKUP($B139,data10,data0211!S$900,FALSE)</f>
        <v>0</v>
      </c>
      <c r="T139" s="218">
        <f>HLOOKUP($B139,data10,data0211!T$900,FALSE)</f>
        <v>0</v>
      </c>
      <c r="U139" s="218">
        <f>HLOOKUP($B139,data10,data0211!U$900,FALSE)</f>
        <v>0</v>
      </c>
      <c r="V139" s="218">
        <f>HLOOKUP($B139,data10,data0211!V$900,FALSE)</f>
        <v>11793</v>
      </c>
      <c r="W139" s="218">
        <f>HLOOKUP($B139,data10,data0211!W$900,FALSE)</f>
        <v>0</v>
      </c>
      <c r="X139" s="218">
        <f>HLOOKUP($B139,data10,data0211!X$900,FALSE)</f>
        <v>11793</v>
      </c>
      <c r="Y139" s="218">
        <f>HLOOKUP($B139,data10,data0211!Y$900,FALSE)</f>
        <v>0</v>
      </c>
      <c r="Z139" s="218">
        <f>HLOOKUP($B139,data10,data0211!Z$900,FALSE)</f>
        <v>0</v>
      </c>
      <c r="AA139" s="218">
        <f>HLOOKUP($B139,data10,data0211!AA$900,FALSE)</f>
        <v>0</v>
      </c>
      <c r="AB139" s="218">
        <f>HLOOKUP($B139,data10,data0211!AB$900,FALSE)</f>
        <v>691647.88</v>
      </c>
      <c r="AC139" s="218">
        <f>HLOOKUP($B139,data10,data0211!AC$900,FALSE)</f>
        <v>505322.5</v>
      </c>
      <c r="AD139" s="218">
        <f>HLOOKUP($B139,data10,data0211!AD$900,FALSE)</f>
        <v>186325.38</v>
      </c>
      <c r="AE139" s="218">
        <f>HLOOKUP($B139,data10,data0211!AE$900,FALSE)</f>
        <v>0</v>
      </c>
      <c r="AF139" s="218">
        <f>HLOOKUP($B139,data10,data0211!AF$900,FALSE)</f>
        <v>0</v>
      </c>
      <c r="AG139" s="218">
        <f>HLOOKUP($B139,data10,data0211!AG$900,FALSE)</f>
        <v>0</v>
      </c>
      <c r="AH139" s="218">
        <f>HLOOKUP($B139,data10,data0211!AH$900,FALSE)</f>
        <v>0</v>
      </c>
      <c r="AI139" s="218">
        <f>HLOOKUP($B139,data10,data0211!AI$900,FALSE)</f>
        <v>0</v>
      </c>
      <c r="AJ139" s="218">
        <f>HLOOKUP($B139,data10,data0211!AJ$900,FALSE)</f>
        <v>0</v>
      </c>
      <c r="AK139" s="218">
        <f>HLOOKUP($B139,data10,data0211!AK$900,FALSE)</f>
        <v>4000</v>
      </c>
      <c r="AL139" s="218">
        <f>HLOOKUP($B139,data10,data0211!AL$900,FALSE)</f>
        <v>12500</v>
      </c>
      <c r="AM139" s="218">
        <f>HLOOKUP($B139,data10,data0211!AM$900,FALSE)</f>
        <v>0</v>
      </c>
      <c r="AN139" s="218">
        <f>HLOOKUP($B139,data10,data0211!AN$900,FALSE)</f>
        <v>6862</v>
      </c>
      <c r="AO139" s="218">
        <f>HLOOKUP($B139,data10,data0211!AO$900,FALSE)</f>
        <v>6052</v>
      </c>
      <c r="AP139" s="218">
        <f>HLOOKUP($B139,data10,data0211!AP$900,FALSE)</f>
        <v>6862</v>
      </c>
      <c r="AQ139" s="218">
        <f>HLOOKUP($B139,data10,data0211!AQ$900,FALSE)</f>
        <v>5680</v>
      </c>
      <c r="AR139" s="218">
        <f>HLOOKUP($B139,data10,data0211!AR$900,FALSE)</f>
        <v>27</v>
      </c>
      <c r="AS139" s="218">
        <f>HLOOKUP($B139,data10,data0211!AS$900,FALSE)</f>
        <v>15</v>
      </c>
      <c r="AT139" s="218">
        <f>HLOOKUP($B139,data10,data0211!AT$900,FALSE)</f>
        <v>12</v>
      </c>
      <c r="AU139" s="218">
        <f>HLOOKUP($B139,data10,data0211!AU$900,FALSE)</f>
        <v>12</v>
      </c>
      <c r="AV139" s="218">
        <f>HLOOKUP($B139,data10,data0211!AV$900,FALSE)</f>
        <v>1</v>
      </c>
      <c r="AW139" s="218">
        <f>HLOOKUP($B139,data10,data0211!AW$900,FALSE)</f>
        <v>14</v>
      </c>
      <c r="AX139" s="218">
        <f>HLOOKUP($B139,data10,data0211!AX$900,FALSE)</f>
        <v>0</v>
      </c>
      <c r="AY139" s="218">
        <f>HLOOKUP($B139,data10,data0211!AY$900,FALSE)</f>
        <v>1</v>
      </c>
      <c r="AZ139" s="218">
        <f>HLOOKUP($B139,data10,data0211!AZ$900,FALSE)</f>
        <v>293</v>
      </c>
      <c r="BA139" s="218">
        <f>HLOOKUP($B139,data10,data0211!BA$900,FALSE)</f>
        <v>0</v>
      </c>
      <c r="BB139" s="218"/>
      <c r="BC139" s="218"/>
      <c r="BD139" s="218"/>
      <c r="BE139" s="218"/>
    </row>
    <row r="140" spans="1:57" ht="15" customHeight="1" x14ac:dyDescent="0.2">
      <c r="A140" s="71" t="s">
        <v>154</v>
      </c>
      <c r="B140" s="71" t="s">
        <v>154</v>
      </c>
      <c r="C140" s="69">
        <v>2011</v>
      </c>
      <c r="D140" s="218">
        <f>HLOOKUP($B140,data11,data0211!D$900,FALSE)</f>
        <v>3522012.040000001</v>
      </c>
      <c r="E140" s="218">
        <f>HLOOKUP($B140,data11,data0211!E$900,FALSE)</f>
        <v>-1251985.6499999999</v>
      </c>
      <c r="F140" s="218">
        <f>HLOOKUP($B140,data11,data0211!F$900,FALSE)</f>
        <v>0</v>
      </c>
      <c r="G140" s="218">
        <f>HLOOKUP($B140,data11,data0211!G$900,FALSE)</f>
        <v>66424.399999999994</v>
      </c>
      <c r="H140" s="218">
        <f>HLOOKUP($B140,data11,data0211!H$900,FALSE)</f>
        <v>531002.76</v>
      </c>
      <c r="I140" s="218">
        <f>HLOOKUP($B140,data11,data0211!I$900,FALSE)</f>
        <v>23202</v>
      </c>
      <c r="J140" s="218">
        <f>HLOOKUP($B140,data11,data0211!J$900,FALSE)</f>
        <v>1954</v>
      </c>
      <c r="K140" s="218">
        <f>HLOOKUP($B140,data11,data0211!K$900,FALSE)</f>
        <v>1785</v>
      </c>
      <c r="L140" s="218">
        <f>HLOOKUP($B140,data11,data0211!L$900,FALSE)</f>
        <v>169</v>
      </c>
      <c r="M140" s="218">
        <f>HLOOKUP($B140,data11,data0211!M$900,FALSE)</f>
        <v>0</v>
      </c>
      <c r="N140" s="218">
        <f>HLOOKUP($B140,data11,data0211!N$900,FALSE)</f>
        <v>0</v>
      </c>
      <c r="O140" s="218">
        <f>HLOOKUP($B140,data11,data0211!O$900,FALSE)</f>
        <v>0</v>
      </c>
      <c r="P140" s="218">
        <f>HLOOKUP($B140,data11,data0211!P$900,FALSE)</f>
        <v>28988375</v>
      </c>
      <c r="Q140" s="218">
        <f>HLOOKUP($B140,data11,data0211!Q$900,FALSE)</f>
        <v>19799668</v>
      </c>
      <c r="R140" s="218">
        <f>HLOOKUP($B140,data11,data0211!R$900,FALSE)</f>
        <v>9188707</v>
      </c>
      <c r="S140" s="218">
        <f>HLOOKUP($B140,data11,data0211!S$900,FALSE)</f>
        <v>0</v>
      </c>
      <c r="T140" s="218">
        <f>HLOOKUP($B140,data11,data0211!T$900,FALSE)</f>
        <v>0</v>
      </c>
      <c r="U140" s="218">
        <f>HLOOKUP($B140,data11,data0211!U$900,FALSE)</f>
        <v>0</v>
      </c>
      <c r="V140" s="218">
        <f>HLOOKUP($B140,data11,data0211!V$900,FALSE)</f>
        <v>12041</v>
      </c>
      <c r="W140" s="218">
        <f>HLOOKUP($B140,data11,data0211!W$900,FALSE)</f>
        <v>0</v>
      </c>
      <c r="X140" s="218">
        <f>HLOOKUP($B140,data11,data0211!X$900,FALSE)</f>
        <v>12041</v>
      </c>
      <c r="Y140" s="218">
        <f>HLOOKUP($B140,data11,data0211!Y$900,FALSE)</f>
        <v>0</v>
      </c>
      <c r="Z140" s="218">
        <f>HLOOKUP($B140,data11,data0211!Z$900,FALSE)</f>
        <v>0</v>
      </c>
      <c r="AA140" s="218">
        <f>HLOOKUP($B140,data11,data0211!AA$900,FALSE)</f>
        <v>0</v>
      </c>
      <c r="AB140" s="218">
        <f>HLOOKUP($B140,data11,data0211!AB$900,FALSE)</f>
        <v>744559.14</v>
      </c>
      <c r="AC140" s="218">
        <f>HLOOKUP($B140,data11,data0211!AC$900,FALSE)</f>
        <v>542969.18000000005</v>
      </c>
      <c r="AD140" s="218">
        <f>HLOOKUP($B140,data11,data0211!AD$900,FALSE)</f>
        <v>201589.96000000002</v>
      </c>
      <c r="AE140" s="218">
        <f>HLOOKUP($B140,data11,data0211!AE$900,FALSE)</f>
        <v>0</v>
      </c>
      <c r="AF140" s="218">
        <f>HLOOKUP($B140,data11,data0211!AF$900,FALSE)</f>
        <v>0</v>
      </c>
      <c r="AG140" s="218">
        <f>HLOOKUP($B140,data11,data0211!AG$900,FALSE)</f>
        <v>0</v>
      </c>
      <c r="AH140" s="218">
        <f>HLOOKUP($B140,data11,data0211!AH$900,FALSE)</f>
        <v>5</v>
      </c>
      <c r="AI140" s="218">
        <f>HLOOKUP($B140,data11,data0211!AI$900,FALSE)</f>
        <v>5</v>
      </c>
      <c r="AJ140" s="218">
        <f>HLOOKUP($B140,data11,data0211!AJ$900,FALSE)</f>
        <v>0</v>
      </c>
      <c r="AK140" s="218">
        <f>HLOOKUP($B140,data11,data0211!AK$900,FALSE)</f>
        <v>4000</v>
      </c>
      <c r="AL140" s="218">
        <f>HLOOKUP($B140,data11,data0211!AL$900,FALSE)</f>
        <v>12500</v>
      </c>
      <c r="AM140" s="218">
        <f>HLOOKUP($B140,data11,data0211!AM$900,FALSE)</f>
        <v>0</v>
      </c>
      <c r="AN140" s="218">
        <f>HLOOKUP($B140,data11,data0211!AN$900,FALSE)</f>
        <v>6744</v>
      </c>
      <c r="AO140" s="218">
        <f>HLOOKUP($B140,data11,data0211!AO$900,FALSE)</f>
        <v>6573</v>
      </c>
      <c r="AP140" s="218">
        <f>HLOOKUP($B140,data11,data0211!AP$900,FALSE)</f>
        <v>6744</v>
      </c>
      <c r="AQ140" s="218">
        <f>HLOOKUP($B140,data11,data0211!AQ$900,FALSE)</f>
        <v>5618</v>
      </c>
      <c r="AR140" s="218">
        <f>HLOOKUP($B140,data11,data0211!AR$900,FALSE)</f>
        <v>27</v>
      </c>
      <c r="AS140" s="218">
        <f>HLOOKUP($B140,data11,data0211!AS$900,FALSE)</f>
        <v>15</v>
      </c>
      <c r="AT140" s="218">
        <f>HLOOKUP($B140,data11,data0211!AT$900,FALSE)</f>
        <v>12</v>
      </c>
      <c r="AU140" s="218">
        <f>HLOOKUP($B140,data11,data0211!AU$900,FALSE)</f>
        <v>12</v>
      </c>
      <c r="AV140" s="218">
        <f>HLOOKUP($B140,data11,data0211!AV$900,FALSE)</f>
        <v>1</v>
      </c>
      <c r="AW140" s="218">
        <f>HLOOKUP($B140,data11,data0211!AW$900,FALSE)</f>
        <v>14</v>
      </c>
      <c r="AX140" s="218">
        <f>HLOOKUP($B140,data11,data0211!AX$900,FALSE)</f>
        <v>0</v>
      </c>
      <c r="AY140" s="218">
        <f>HLOOKUP($B140,data11,data0211!AY$900,FALSE)</f>
        <v>1</v>
      </c>
      <c r="AZ140" s="218">
        <f>HLOOKUP($B140,data11,data0211!AZ$900,FALSE)</f>
        <v>295</v>
      </c>
      <c r="BA140" s="218">
        <f>HLOOKUP($B140,data11,data0211!BA$900,FALSE)</f>
        <v>0</v>
      </c>
      <c r="BB140" s="218"/>
      <c r="BC140" s="218"/>
      <c r="BD140" s="218"/>
      <c r="BE140" s="218"/>
    </row>
    <row r="141" spans="1:57" ht="15" customHeight="1" x14ac:dyDescent="0.2">
      <c r="A141" s="71" t="s">
        <v>262</v>
      </c>
      <c r="B141" s="71" t="s">
        <v>262</v>
      </c>
      <c r="C141" s="69">
        <v>2002</v>
      </c>
      <c r="D141" s="218">
        <f>HLOOKUP($B141,data02,data0211!D$900,FALSE)</f>
        <v>18309639.68</v>
      </c>
      <c r="E141" s="218">
        <f>HLOOKUP($B141,data02,data0211!E$900,FALSE)</f>
        <v>-9163777.4399999995</v>
      </c>
      <c r="F141" s="218">
        <f>HLOOKUP($B141,data02,data0211!F$900,FALSE)</f>
        <v>694112.11</v>
      </c>
      <c r="G141" s="218">
        <f>HLOOKUP($B141,data02,data0211!G$900,FALSE)</f>
        <v>467078.64</v>
      </c>
      <c r="H141" s="218">
        <f>HLOOKUP($B141,data02,data0211!H$900,FALSE)</f>
        <v>1725770.0899999999</v>
      </c>
      <c r="I141" s="218">
        <f>HLOOKUP($B141,data02,data0211!I$900,FALSE)</f>
        <v>0</v>
      </c>
      <c r="J141" s="218">
        <f>HLOOKUP($B141,data02,data0211!J$900,FALSE)</f>
        <v>10266</v>
      </c>
      <c r="K141" s="218">
        <f>HLOOKUP($B141,data02,data0211!K$900,FALSE)</f>
        <v>9132</v>
      </c>
      <c r="L141" s="218">
        <f>HLOOKUP($B141,data02,data0211!L$900,FALSE)</f>
        <v>1134</v>
      </c>
      <c r="M141" s="218">
        <f>HLOOKUP($B141,data02,data0211!M$900,FALSE)</f>
        <v>0</v>
      </c>
      <c r="N141" s="218">
        <f>HLOOKUP($B141,data02,data0211!N$900,FALSE)</f>
        <v>3</v>
      </c>
      <c r="O141" s="218">
        <f>HLOOKUP($B141,data02,data0211!O$900,FALSE)</f>
        <v>202</v>
      </c>
      <c r="P141" s="218">
        <f>HLOOKUP($B141,data02,data0211!P$900,FALSE)</f>
        <v>186236990</v>
      </c>
      <c r="Q141" s="218">
        <f>HLOOKUP($B141,data02,data0211!Q$900,FALSE)</f>
        <v>91843709</v>
      </c>
      <c r="R141" s="218">
        <f>HLOOKUP($B141,data02,data0211!R$900,FALSE)</f>
        <v>90937067</v>
      </c>
      <c r="S141" s="218">
        <f>HLOOKUP($B141,data02,data0211!S$900,FALSE)</f>
        <v>0</v>
      </c>
      <c r="T141" s="218">
        <f>HLOOKUP($B141,data02,data0211!T$900,FALSE)</f>
        <v>3290404</v>
      </c>
      <c r="U141" s="218">
        <f>HLOOKUP($B141,data02,data0211!U$900,FALSE)</f>
        <v>165810</v>
      </c>
      <c r="V141" s="218">
        <f>HLOOKUP($B141,data02,data0211!V$900,FALSE)</f>
        <v>0</v>
      </c>
      <c r="W141" s="218">
        <f>HLOOKUP($B141,data02,data0211!W$900,FALSE)</f>
        <v>0</v>
      </c>
      <c r="X141" s="218">
        <f>HLOOKUP($B141,data02,data0211!X$900,FALSE)</f>
        <v>0</v>
      </c>
      <c r="Y141" s="218">
        <f>HLOOKUP($B141,data02,data0211!Y$900,FALSE)</f>
        <v>0</v>
      </c>
      <c r="Z141" s="218">
        <f>HLOOKUP($B141,data02,data0211!Z$900,FALSE)</f>
        <v>0</v>
      </c>
      <c r="AA141" s="218">
        <f>HLOOKUP($B141,data02,data0211!AA$900,FALSE)</f>
        <v>0</v>
      </c>
      <c r="AB141" s="218">
        <f>HLOOKUP($B141,data02,data0211!AB$900,FALSE)</f>
        <v>3703109.41</v>
      </c>
      <c r="AC141" s="218">
        <f>HLOOKUP($B141,data02,data0211!AC$900,FALSE)</f>
        <v>2486967.3199999998</v>
      </c>
      <c r="AD141" s="218">
        <f>HLOOKUP($B141,data02,data0211!AD$900,FALSE)</f>
        <v>1214963.21</v>
      </c>
      <c r="AE141" s="218">
        <f>HLOOKUP($B141,data02,data0211!AE$900,FALSE)</f>
        <v>0</v>
      </c>
      <c r="AF141" s="218">
        <f>HLOOKUP($B141,data02,data0211!AF$900,FALSE)</f>
        <v>0</v>
      </c>
      <c r="AG141" s="218">
        <f>HLOOKUP($B141,data02,data0211!AG$900,FALSE)</f>
        <v>1178.8800000000001</v>
      </c>
      <c r="AH141" s="218">
        <f>HLOOKUP($B141,data02,data0211!AH$900,FALSE)</f>
        <v>21.26</v>
      </c>
      <c r="AI141" s="218">
        <f>HLOOKUP($B141,data02,data0211!AI$900,FALSE)</f>
        <v>0</v>
      </c>
      <c r="AJ141" s="218">
        <f>HLOOKUP($B141,data02,data0211!AJ$900,FALSE)</f>
        <v>21.26</v>
      </c>
      <c r="AK141" s="218">
        <f>HLOOKUP($B141,data02,data0211!AK$900,FALSE)</f>
        <v>23009</v>
      </c>
      <c r="AL141" s="218">
        <f>HLOOKUP($B141,data02,data0211!AL$900,FALSE)</f>
        <v>65299</v>
      </c>
      <c r="AM141" s="218">
        <f>HLOOKUP($B141,data02,data0211!AM$900,FALSE)</f>
        <v>0</v>
      </c>
      <c r="AN141" s="218">
        <f>HLOOKUP($B141,data02,data0211!AN$900,FALSE)</f>
        <v>29248</v>
      </c>
      <c r="AO141" s="218">
        <f>HLOOKUP($B141,data02,data0211!AO$900,FALSE)</f>
        <v>355729</v>
      </c>
      <c r="AP141" s="218">
        <f>HLOOKUP($B141,data02,data0211!AP$900,FALSE)</f>
        <v>355729</v>
      </c>
      <c r="AQ141" s="218">
        <f>HLOOKUP($B141,data02,data0211!AQ$900,FALSE)</f>
        <v>324109</v>
      </c>
      <c r="AR141" s="218">
        <f>HLOOKUP($B141,data02,data0211!AR$900,FALSE)</f>
        <v>132.19999999999999</v>
      </c>
      <c r="AS141" s="218">
        <f>HLOOKUP($B141,data02,data0211!AS$900,FALSE)</f>
        <v>86.6</v>
      </c>
      <c r="AT141" s="218">
        <f>HLOOKUP($B141,data02,data0211!AT$900,FALSE)</f>
        <v>45.6</v>
      </c>
      <c r="AU141" s="218">
        <f>HLOOKUP($B141,data02,data0211!AU$900,FALSE)</f>
        <v>64.3</v>
      </c>
      <c r="AV141" s="218">
        <f>HLOOKUP($B141,data02,data0211!AV$900,FALSE)</f>
        <v>1.3</v>
      </c>
      <c r="AW141" s="218">
        <f>HLOOKUP($B141,data02,data0211!AW$900,FALSE)</f>
        <v>66.599999999999994</v>
      </c>
      <c r="AX141" s="218">
        <f>HLOOKUP($B141,data02,data0211!AX$900,FALSE)</f>
        <v>0</v>
      </c>
      <c r="AY141" s="218">
        <f>HLOOKUP($B141,data02,data0211!AY$900,FALSE)</f>
        <v>0</v>
      </c>
      <c r="AZ141" s="218">
        <f>HLOOKUP($B141,data02,data0211!AZ$900,FALSE)</f>
        <v>1471</v>
      </c>
      <c r="BA141" s="218">
        <f>HLOOKUP($B141,data02,data0211!BA$900,FALSE)</f>
        <v>66.400000000000006</v>
      </c>
      <c r="BB141" s="218"/>
      <c r="BC141" s="218"/>
      <c r="BD141" s="218"/>
      <c r="BE141" s="218"/>
    </row>
    <row r="142" spans="1:57" ht="15" customHeight="1" x14ac:dyDescent="0.2">
      <c r="A142" s="71" t="s">
        <v>262</v>
      </c>
      <c r="B142" s="71" t="s">
        <v>262</v>
      </c>
      <c r="C142" s="69">
        <v>2003</v>
      </c>
      <c r="D142" s="218">
        <f>HLOOKUP($B142,data03,data0211!D$900,FALSE)</f>
        <v>18881691.170000002</v>
      </c>
      <c r="E142" s="218">
        <f>HLOOKUP($B142,data03,data0211!E$900,FALSE)</f>
        <v>0</v>
      </c>
      <c r="F142" s="218">
        <f>HLOOKUP($B142,data03,data0211!F$900,FALSE)</f>
        <v>0</v>
      </c>
      <c r="G142" s="218">
        <f>HLOOKUP($B142,data03,data0211!G$900,FALSE)</f>
        <v>572041.49</v>
      </c>
      <c r="H142" s="218">
        <f>HLOOKUP($B142,data03,data0211!H$900,FALSE)</f>
        <v>1812699.5100000002</v>
      </c>
      <c r="I142" s="218">
        <f>HLOOKUP($B142,data03,data0211!I$900,FALSE)</f>
        <v>683000</v>
      </c>
      <c r="J142" s="218">
        <f>HLOOKUP($B142,data03,data0211!J$900,FALSE)</f>
        <v>10263</v>
      </c>
      <c r="K142" s="218">
        <f>HLOOKUP($B142,data03,data0211!K$900,FALSE)</f>
        <v>9132</v>
      </c>
      <c r="L142" s="218">
        <f>HLOOKUP($B142,data03,data0211!L$900,FALSE)</f>
        <v>1020</v>
      </c>
      <c r="M142" s="218">
        <f>HLOOKUP($B142,data03,data0211!M$900,FALSE)</f>
        <v>111</v>
      </c>
      <c r="N142" s="218">
        <f>HLOOKUP($B142,data03,data0211!N$900,FALSE)</f>
        <v>3</v>
      </c>
      <c r="O142" s="218">
        <f>HLOOKUP($B142,data03,data0211!O$900,FALSE)</f>
        <v>0</v>
      </c>
      <c r="P142" s="218">
        <f>HLOOKUP($B142,data03,data0211!P$900,FALSE)</f>
        <v>182780776</v>
      </c>
      <c r="Q142" s="218">
        <f>HLOOKUP($B142,data03,data0211!Q$900,FALSE)</f>
        <v>91843709</v>
      </c>
      <c r="R142" s="218">
        <f>HLOOKUP($B142,data03,data0211!R$900,FALSE)</f>
        <v>90937067</v>
      </c>
      <c r="S142" s="218">
        <f>HLOOKUP($B142,data03,data0211!S$900,FALSE)</f>
        <v>0</v>
      </c>
      <c r="T142" s="218">
        <f>HLOOKUP($B142,data03,data0211!T$900,FALSE)</f>
        <v>0</v>
      </c>
      <c r="U142" s="218">
        <f>HLOOKUP($B142,data03,data0211!U$900,FALSE)</f>
        <v>0</v>
      </c>
      <c r="V142" s="218">
        <f>HLOOKUP($B142,data03,data0211!V$900,FALSE)</f>
        <v>0</v>
      </c>
      <c r="W142" s="218">
        <f>HLOOKUP($B142,data03,data0211!W$900,FALSE)</f>
        <v>0</v>
      </c>
      <c r="X142" s="218">
        <f>HLOOKUP($B142,data03,data0211!X$900,FALSE)</f>
        <v>0</v>
      </c>
      <c r="Y142" s="218">
        <f>HLOOKUP($B142,data03,data0211!Y$900,FALSE)</f>
        <v>0</v>
      </c>
      <c r="Z142" s="218">
        <f>HLOOKUP($B142,data03,data0211!Z$900,FALSE)</f>
        <v>0</v>
      </c>
      <c r="AA142" s="218">
        <f>HLOOKUP($B142,data03,data0211!AA$900,FALSE)</f>
        <v>0</v>
      </c>
      <c r="AB142" s="218">
        <f>HLOOKUP($B142,data03,data0211!AB$900,FALSE)</f>
        <v>3688840.46</v>
      </c>
      <c r="AC142" s="218">
        <f>HLOOKUP($B142,data03,data0211!AC$900,FALSE)</f>
        <v>2486967.3199999998</v>
      </c>
      <c r="AD142" s="218">
        <f>HLOOKUP($B142,data03,data0211!AD$900,FALSE)</f>
        <v>1201873.1399999999</v>
      </c>
      <c r="AE142" s="218">
        <f>HLOOKUP($B142,data03,data0211!AE$900,FALSE)</f>
        <v>0</v>
      </c>
      <c r="AF142" s="218">
        <f>HLOOKUP($B142,data03,data0211!AF$900,FALSE)</f>
        <v>0</v>
      </c>
      <c r="AG142" s="218">
        <f>HLOOKUP($B142,data03,data0211!AG$900,FALSE)</f>
        <v>0</v>
      </c>
      <c r="AH142" s="218">
        <f>HLOOKUP($B142,data03,data0211!AH$900,FALSE)</f>
        <v>21.26</v>
      </c>
      <c r="AI142" s="218">
        <f>HLOOKUP($B142,data03,data0211!AI$900,FALSE)</f>
        <v>0</v>
      </c>
      <c r="AJ142" s="218">
        <f>HLOOKUP($B142,data03,data0211!AJ$900,FALSE)</f>
        <v>21.26</v>
      </c>
      <c r="AK142" s="218">
        <f>HLOOKUP($B142,data03,data0211!AK$900,FALSE)</f>
        <v>23009</v>
      </c>
      <c r="AL142" s="218">
        <f>HLOOKUP($B142,data03,data0211!AL$900,FALSE)</f>
        <v>65299</v>
      </c>
      <c r="AM142" s="218">
        <f>HLOOKUP($B142,data03,data0211!AM$900,FALSE)</f>
        <v>0</v>
      </c>
      <c r="AN142" s="218">
        <f>HLOOKUP($B142,data03,data0211!AN$900,FALSE)</f>
        <v>292489</v>
      </c>
      <c r="AO142" s="218">
        <f>HLOOKUP($B142,data03,data0211!AO$900,FALSE)</f>
        <v>355729</v>
      </c>
      <c r="AP142" s="218">
        <f>HLOOKUP($B142,data03,data0211!AP$900,FALSE)</f>
        <v>355729</v>
      </c>
      <c r="AQ142" s="218">
        <f>HLOOKUP($B142,data03,data0211!AQ$900,FALSE)</f>
        <v>324109</v>
      </c>
      <c r="AR142" s="218">
        <f>HLOOKUP($B142,data03,data0211!AR$900,FALSE)</f>
        <v>132.19999999999999</v>
      </c>
      <c r="AS142" s="218">
        <f>HLOOKUP($B142,data03,data0211!AS$900,FALSE)</f>
        <v>86.6</v>
      </c>
      <c r="AT142" s="218">
        <f>HLOOKUP($B142,data03,data0211!AT$900,FALSE)</f>
        <v>45.6</v>
      </c>
      <c r="AU142" s="218">
        <f>HLOOKUP($B142,data03,data0211!AU$900,FALSE)</f>
        <v>64.3</v>
      </c>
      <c r="AV142" s="218">
        <f>HLOOKUP($B142,data03,data0211!AV$900,FALSE)</f>
        <v>1.3</v>
      </c>
      <c r="AW142" s="218">
        <f>HLOOKUP($B142,data03,data0211!AW$900,FALSE)</f>
        <v>116.5</v>
      </c>
      <c r="AX142" s="218">
        <f>HLOOKUP($B142,data03,data0211!AX$900,FALSE)</f>
        <v>1471</v>
      </c>
      <c r="AY142" s="218">
        <f>HLOOKUP($B142,data03,data0211!AY$900,FALSE)</f>
        <v>0</v>
      </c>
      <c r="AZ142" s="218">
        <f>HLOOKUP($B142,data03,data0211!AZ$900,FALSE)</f>
        <v>1453</v>
      </c>
      <c r="BA142" s="218">
        <f>HLOOKUP($B142,data03,data0211!BA$900,FALSE)</f>
        <v>0</v>
      </c>
      <c r="BB142" s="218"/>
      <c r="BC142" s="218"/>
      <c r="BD142" s="218"/>
      <c r="BE142" s="218"/>
    </row>
    <row r="143" spans="1:57" ht="15" customHeight="1" x14ac:dyDescent="0.2">
      <c r="A143" s="71" t="s">
        <v>262</v>
      </c>
      <c r="B143" s="71" t="s">
        <v>262</v>
      </c>
      <c r="C143" s="69">
        <v>2004</v>
      </c>
      <c r="D143" s="218">
        <f>HLOOKUP($B143,data04,data0211!D$900,FALSE)</f>
        <v>19996768.32</v>
      </c>
      <c r="E143" s="218">
        <f>HLOOKUP($B143,data04,data0211!E$900,FALSE)</f>
        <v>-10388863.119999999</v>
      </c>
      <c r="F143" s="218">
        <f>HLOOKUP($B143,data04,data0211!F$900,FALSE)</f>
        <v>0</v>
      </c>
      <c r="G143" s="218">
        <f>HLOOKUP($B143,data04,data0211!G$900,FALSE)</f>
        <v>1115077.3500000001</v>
      </c>
      <c r="H143" s="218">
        <f>HLOOKUP($B143,data04,data0211!H$900,FALSE)</f>
        <v>1602289.93</v>
      </c>
      <c r="I143" s="218">
        <f>HLOOKUP($B143,data04,data0211!I$900,FALSE)</f>
        <v>390000</v>
      </c>
      <c r="J143" s="218">
        <f>HLOOKUP($B143,data04,data0211!J$900,FALSE)</f>
        <v>10524</v>
      </c>
      <c r="K143" s="218">
        <f>HLOOKUP($B143,data04,data0211!K$900,FALSE)</f>
        <v>9488</v>
      </c>
      <c r="L143" s="218">
        <f>HLOOKUP($B143,data04,data0211!L$900,FALSE)</f>
        <v>1036</v>
      </c>
      <c r="M143" s="218">
        <f>HLOOKUP($B143,data04,data0211!M$900,FALSE)</f>
        <v>0</v>
      </c>
      <c r="N143" s="218">
        <f>HLOOKUP($B143,data04,data0211!N$900,FALSE)</f>
        <v>0</v>
      </c>
      <c r="O143" s="218">
        <f>HLOOKUP($B143,data04,data0211!O$900,FALSE)</f>
        <v>0</v>
      </c>
      <c r="P143" s="218">
        <f>HLOOKUP($B143,data04,data0211!P$900,FALSE)</f>
        <v>199496976</v>
      </c>
      <c r="Q143" s="218">
        <f>HLOOKUP($B143,data04,data0211!Q$900,FALSE)</f>
        <v>96637316</v>
      </c>
      <c r="R143" s="218">
        <f>HLOOKUP($B143,data04,data0211!R$900,FALSE)</f>
        <v>100461615</v>
      </c>
      <c r="S143" s="218">
        <f>HLOOKUP($B143,data04,data0211!S$900,FALSE)</f>
        <v>0</v>
      </c>
      <c r="T143" s="218">
        <f>HLOOKUP($B143,data04,data0211!T$900,FALSE)</f>
        <v>2398045</v>
      </c>
      <c r="U143" s="218">
        <f>HLOOKUP($B143,data04,data0211!U$900,FALSE)</f>
        <v>0</v>
      </c>
      <c r="V143" s="218">
        <f>HLOOKUP($B143,data04,data0211!V$900,FALSE)</f>
        <v>0</v>
      </c>
      <c r="W143" s="218">
        <f>HLOOKUP($B143,data04,data0211!W$900,FALSE)</f>
        <v>0</v>
      </c>
      <c r="X143" s="218">
        <f>HLOOKUP($B143,data04,data0211!X$900,FALSE)</f>
        <v>0</v>
      </c>
      <c r="Y143" s="218">
        <f>HLOOKUP($B143,data04,data0211!Y$900,FALSE)</f>
        <v>0</v>
      </c>
      <c r="Z143" s="218">
        <f>HLOOKUP($B143,data04,data0211!Z$900,FALSE)</f>
        <v>0</v>
      </c>
      <c r="AA143" s="218">
        <f>HLOOKUP($B143,data04,data0211!AA$900,FALSE)</f>
        <v>0</v>
      </c>
      <c r="AB143" s="218">
        <f>HLOOKUP($B143,data04,data0211!AB$900,FALSE)</f>
        <v>3921844.6</v>
      </c>
      <c r="AC143" s="218">
        <f>HLOOKUP($B143,data04,data0211!AC$900,FALSE)</f>
        <v>2336320.7000000002</v>
      </c>
      <c r="AD143" s="218">
        <f>HLOOKUP($B143,data04,data0211!AD$900,FALSE)</f>
        <v>1585523.9</v>
      </c>
      <c r="AE143" s="218">
        <f>HLOOKUP($B143,data04,data0211!AE$900,FALSE)</f>
        <v>0</v>
      </c>
      <c r="AF143" s="218">
        <f>HLOOKUP($B143,data04,data0211!AF$900,FALSE)</f>
        <v>0</v>
      </c>
      <c r="AG143" s="218">
        <f>HLOOKUP($B143,data04,data0211!AG$900,FALSE)</f>
        <v>0</v>
      </c>
      <c r="AH143" s="218">
        <f>HLOOKUP($B143,data04,data0211!AH$900,FALSE)</f>
        <v>21.6</v>
      </c>
      <c r="AI143" s="218">
        <f>HLOOKUP($B143,data04,data0211!AI$900,FALSE)</f>
        <v>0</v>
      </c>
      <c r="AJ143" s="218">
        <f>HLOOKUP($B143,data04,data0211!AJ$900,FALSE)</f>
        <v>21.6</v>
      </c>
      <c r="AK143" s="218">
        <f>HLOOKUP($B143,data04,data0211!AK$900,FALSE)</f>
        <v>68450</v>
      </c>
      <c r="AL143" s="218">
        <f>HLOOKUP($B143,data04,data0211!AL$900,FALSE)</f>
        <v>20997</v>
      </c>
      <c r="AM143" s="218">
        <f>HLOOKUP($B143,data04,data0211!AM$900,FALSE)</f>
        <v>0</v>
      </c>
      <c r="AN143" s="218">
        <f>HLOOKUP($B143,data04,data0211!AN$900,FALSE)</f>
        <v>34623</v>
      </c>
      <c r="AO143" s="218">
        <f>HLOOKUP($B143,data04,data0211!AO$900,FALSE)</f>
        <v>43845</v>
      </c>
      <c r="AP143" s="218">
        <f>HLOOKUP($B143,data04,data0211!AP$900,FALSE)</f>
        <v>43845</v>
      </c>
      <c r="AQ143" s="218">
        <f>HLOOKUP($B143,data04,data0211!AQ$900,FALSE)</f>
        <v>34339</v>
      </c>
      <c r="AR143" s="218">
        <f>HLOOKUP($B143,data04,data0211!AR$900,FALSE)</f>
        <v>136.1</v>
      </c>
      <c r="AS143" s="218">
        <f>HLOOKUP($B143,data04,data0211!AS$900,FALSE)</f>
        <v>87.8</v>
      </c>
      <c r="AT143" s="218">
        <f>HLOOKUP($B143,data04,data0211!AT$900,FALSE)</f>
        <v>48.3</v>
      </c>
      <c r="AU143" s="218">
        <f>HLOOKUP($B143,data04,data0211!AU$900,FALSE)</f>
        <v>65.900000000000006</v>
      </c>
      <c r="AV143" s="218">
        <f>HLOOKUP($B143,data04,data0211!AV$900,FALSE)</f>
        <v>1.4</v>
      </c>
      <c r="AW143" s="218">
        <f>HLOOKUP($B143,data04,data0211!AW$900,FALSE)</f>
        <v>118.4</v>
      </c>
      <c r="AX143" s="218">
        <f>HLOOKUP($B143,data04,data0211!AX$900,FALSE)</f>
        <v>0</v>
      </c>
      <c r="AY143" s="218">
        <f>HLOOKUP($B143,data04,data0211!AY$900,FALSE)</f>
        <v>0</v>
      </c>
      <c r="AZ143" s="218">
        <f>HLOOKUP($B143,data04,data0211!AZ$900,FALSE)</f>
        <v>1502</v>
      </c>
      <c r="BA143" s="218">
        <f>HLOOKUP($B143,data04,data0211!BA$900,FALSE)</f>
        <v>71</v>
      </c>
      <c r="BB143" s="218"/>
      <c r="BC143" s="218"/>
      <c r="BD143" s="218"/>
      <c r="BE143" s="218"/>
    </row>
    <row r="144" spans="1:57" s="214" customFormat="1" ht="15" customHeight="1" x14ac:dyDescent="0.2">
      <c r="A144" s="71" t="s">
        <v>262</v>
      </c>
      <c r="B144" s="71" t="s">
        <v>262</v>
      </c>
      <c r="C144" s="69">
        <v>2005</v>
      </c>
      <c r="D144" s="218">
        <f>HLOOKUP($B144,data05,data0211!D$900,FALSE)</f>
        <v>21402163.41</v>
      </c>
      <c r="E144" s="218">
        <f>HLOOKUP($B144,data05,data0211!E$900,FALSE)</f>
        <v>-11035675.67</v>
      </c>
      <c r="F144" s="218">
        <f>HLOOKUP($B144,data05,data0211!F$900,FALSE)</f>
        <v>0</v>
      </c>
      <c r="G144" s="218">
        <f>HLOOKUP($B144,data05,data0211!G$900,FALSE)</f>
        <v>826248.11</v>
      </c>
      <c r="H144" s="218">
        <f>HLOOKUP($B144,data05,data0211!H$900,FALSE)</f>
        <v>1131676.1600000001</v>
      </c>
      <c r="I144" s="218">
        <f>HLOOKUP($B144,data05,data0211!I$900,FALSE)</f>
        <v>162000</v>
      </c>
      <c r="J144" s="218">
        <f>HLOOKUP($B144,data05,data0211!J$900,FALSE)</f>
        <v>10555</v>
      </c>
      <c r="K144" s="218">
        <f>HLOOKUP($B144,data05,data0211!K$900,FALSE)</f>
        <v>9463</v>
      </c>
      <c r="L144" s="218">
        <f>HLOOKUP($B144,data05,data0211!L$900,FALSE)</f>
        <v>1092</v>
      </c>
      <c r="M144" s="218">
        <f>HLOOKUP($B144,data05,data0211!M$900,FALSE)</f>
        <v>0</v>
      </c>
      <c r="N144" s="218">
        <f>HLOOKUP($B144,data05,data0211!N$900,FALSE)</f>
        <v>0</v>
      </c>
      <c r="O144" s="218">
        <f>HLOOKUP($B144,data05,data0211!O$900,FALSE)</f>
        <v>0</v>
      </c>
      <c r="P144" s="218">
        <f>HLOOKUP($B144,data05,data0211!P$900,FALSE)</f>
        <v>188200406</v>
      </c>
      <c r="Q144" s="218">
        <f>HLOOKUP($B144,data05,data0211!Q$900,FALSE)</f>
        <v>97150870</v>
      </c>
      <c r="R144" s="218">
        <f>HLOOKUP($B144,data05,data0211!R$900,FALSE)</f>
        <v>91049536</v>
      </c>
      <c r="S144" s="218">
        <f>HLOOKUP($B144,data05,data0211!S$900,FALSE)</f>
        <v>0</v>
      </c>
      <c r="T144" s="218">
        <f>HLOOKUP($B144,data05,data0211!T$900,FALSE)</f>
        <v>0</v>
      </c>
      <c r="U144" s="218">
        <f>HLOOKUP($B144,data05,data0211!U$900,FALSE)</f>
        <v>0</v>
      </c>
      <c r="V144" s="218">
        <f>HLOOKUP($B144,data05,data0211!V$900,FALSE)</f>
        <v>0</v>
      </c>
      <c r="W144" s="218">
        <f>HLOOKUP($B144,data05,data0211!W$900,FALSE)</f>
        <v>0</v>
      </c>
      <c r="X144" s="218">
        <f>HLOOKUP($B144,data05,data0211!X$900,FALSE)</f>
        <v>202355</v>
      </c>
      <c r="Y144" s="218">
        <f>HLOOKUP($B144,data05,data0211!Y$900,FALSE)</f>
        <v>0</v>
      </c>
      <c r="Z144" s="218">
        <f>HLOOKUP($B144,data05,data0211!Z$900,FALSE)</f>
        <v>0</v>
      </c>
      <c r="AA144" s="218">
        <f>HLOOKUP($B144,data05,data0211!AA$900,FALSE)</f>
        <v>0</v>
      </c>
      <c r="AB144" s="218">
        <f>HLOOKUP($B144,data05,data0211!AB$900,FALSE)</f>
        <v>3902635.8</v>
      </c>
      <c r="AC144" s="218">
        <f>HLOOKUP($B144,data05,data0211!AC$900,FALSE)</f>
        <v>2429358.36</v>
      </c>
      <c r="AD144" s="218">
        <f>HLOOKUP($B144,data05,data0211!AD$900,FALSE)</f>
        <v>1473277.4400000002</v>
      </c>
      <c r="AE144" s="218">
        <f>HLOOKUP($B144,data05,data0211!AE$900,FALSE)</f>
        <v>0</v>
      </c>
      <c r="AF144" s="218">
        <f>HLOOKUP($B144,data05,data0211!AF$900,FALSE)</f>
        <v>0</v>
      </c>
      <c r="AG144" s="218">
        <f>HLOOKUP($B144,data05,data0211!AG$900,FALSE)</f>
        <v>0</v>
      </c>
      <c r="AH144" s="218">
        <f>HLOOKUP($B144,data05,data0211!AH$900,FALSE)</f>
        <v>21</v>
      </c>
      <c r="AI144" s="218">
        <f>HLOOKUP($B144,data05,data0211!AI$900,FALSE)</f>
        <v>21</v>
      </c>
      <c r="AJ144" s="218">
        <f>HLOOKUP($B144,data05,data0211!AJ$900,FALSE)</f>
        <v>0</v>
      </c>
      <c r="AK144" s="218">
        <f>HLOOKUP($B144,data05,data0211!AK$900,FALSE)</f>
        <v>20997</v>
      </c>
      <c r="AL144" s="218">
        <f>HLOOKUP($B144,data05,data0211!AL$900,FALSE)</f>
        <v>68450</v>
      </c>
      <c r="AM144" s="218">
        <f>HLOOKUP($B144,data05,data0211!AM$900,FALSE)</f>
        <v>0</v>
      </c>
      <c r="AN144" s="218">
        <f>HLOOKUP($B144,data05,data0211!AN$900,FALSE)</f>
        <v>46528</v>
      </c>
      <c r="AO144" s="218">
        <f>HLOOKUP($B144,data05,data0211!AO$900,FALSE)</f>
        <v>47354</v>
      </c>
      <c r="AP144" s="218">
        <f>HLOOKUP($B144,data05,data0211!AP$900,FALSE)</f>
        <v>47354</v>
      </c>
      <c r="AQ144" s="218">
        <f>HLOOKUP($B144,data05,data0211!AQ$900,FALSE)</f>
        <v>38111</v>
      </c>
      <c r="AR144" s="218">
        <f>HLOOKUP($B144,data05,data0211!AR$900,FALSE)</f>
        <v>142</v>
      </c>
      <c r="AS144" s="218">
        <f>HLOOKUP($B144,data05,data0211!AS$900,FALSE)</f>
        <v>89</v>
      </c>
      <c r="AT144" s="218">
        <f>HLOOKUP($B144,data05,data0211!AT$900,FALSE)</f>
        <v>52</v>
      </c>
      <c r="AU144" s="218">
        <f>HLOOKUP($B144,data05,data0211!AU$900,FALSE)</f>
        <v>70</v>
      </c>
      <c r="AV144" s="218">
        <f>HLOOKUP($B144,data05,data0211!AV$900,FALSE)</f>
        <v>1</v>
      </c>
      <c r="AW144" s="218">
        <f>HLOOKUP($B144,data05,data0211!AW$900,FALSE)</f>
        <v>70</v>
      </c>
      <c r="AX144" s="218">
        <f>HLOOKUP($B144,data05,data0211!AX$900,FALSE)</f>
        <v>0</v>
      </c>
      <c r="AY144" s="218">
        <f>HLOOKUP($B144,data05,data0211!AY$900,FALSE)</f>
        <v>0</v>
      </c>
      <c r="AZ144" s="218">
        <f>HLOOKUP($B144,data05,data0211!AZ$900,FALSE)</f>
        <v>1530</v>
      </c>
      <c r="BA144" s="218">
        <f>HLOOKUP($B144,data05,data0211!BA$900,FALSE)</f>
        <v>0</v>
      </c>
      <c r="BB144" s="218"/>
      <c r="BC144" s="218"/>
      <c r="BD144" s="218"/>
      <c r="BE144" s="218"/>
    </row>
    <row r="145" spans="1:57" s="214" customFormat="1" ht="15" customHeight="1" x14ac:dyDescent="0.2">
      <c r="A145" s="71" t="s">
        <v>262</v>
      </c>
      <c r="B145" s="71" t="s">
        <v>262</v>
      </c>
      <c r="C145" s="69">
        <v>2006</v>
      </c>
      <c r="D145" s="218">
        <f>HLOOKUP($B145,data06,data0211!D$900,FALSE)</f>
        <v>22096744.219999995</v>
      </c>
      <c r="E145" s="218">
        <f>HLOOKUP($B145,data06,data0211!E$900,FALSE)</f>
        <v>-11678333.800000001</v>
      </c>
      <c r="F145" s="218">
        <f>HLOOKUP($B145,data06,data0211!F$900,FALSE)</f>
        <v>0</v>
      </c>
      <c r="G145" s="218">
        <f>HLOOKUP($B145,data06,data0211!G$900,FALSE)</f>
        <v>302762.77</v>
      </c>
      <c r="H145" s="218">
        <f>HLOOKUP($B145,data06,data0211!H$900,FALSE)</f>
        <v>1780664.85</v>
      </c>
      <c r="I145" s="218">
        <f>HLOOKUP($B145,data06,data0211!I$900,FALSE)</f>
        <v>559840</v>
      </c>
      <c r="J145" s="218">
        <f>HLOOKUP($B145,data06,data0211!J$900,FALSE)</f>
        <v>10626</v>
      </c>
      <c r="K145" s="218">
        <f>HLOOKUP($B145,data06,data0211!K$900,FALSE)</f>
        <v>9502</v>
      </c>
      <c r="L145" s="218">
        <f>HLOOKUP($B145,data06,data0211!L$900,FALSE)</f>
        <v>1124</v>
      </c>
      <c r="M145" s="218">
        <f>HLOOKUP($B145,data06,data0211!M$900,FALSE)</f>
        <v>0</v>
      </c>
      <c r="N145" s="218">
        <f>HLOOKUP($B145,data06,data0211!N$900,FALSE)</f>
        <v>0</v>
      </c>
      <c r="O145" s="218">
        <f>HLOOKUP($B145,data06,data0211!O$900,FALSE)</f>
        <v>0</v>
      </c>
      <c r="P145" s="218">
        <f>HLOOKUP($B145,data06,data0211!P$900,FALSE)</f>
        <v>195862325.56999999</v>
      </c>
      <c r="Q145" s="218">
        <f>HLOOKUP($B145,data06,data0211!Q$900,FALSE)</f>
        <v>91182112</v>
      </c>
      <c r="R145" s="218">
        <f>HLOOKUP($B145,data06,data0211!R$900,FALSE)</f>
        <v>104680213.56999999</v>
      </c>
      <c r="S145" s="218">
        <f>HLOOKUP($B145,data06,data0211!S$900,FALSE)</f>
        <v>0</v>
      </c>
      <c r="T145" s="218">
        <f>HLOOKUP($B145,data06,data0211!T$900,FALSE)</f>
        <v>0</v>
      </c>
      <c r="U145" s="218">
        <f>HLOOKUP($B145,data06,data0211!U$900,FALSE)</f>
        <v>0</v>
      </c>
      <c r="V145" s="218">
        <f>HLOOKUP($B145,data06,data0211!V$900,FALSE)</f>
        <v>0</v>
      </c>
      <c r="W145" s="218">
        <f>HLOOKUP($B145,data06,data0211!W$900,FALSE)</f>
        <v>0</v>
      </c>
      <c r="X145" s="218">
        <f>HLOOKUP($B145,data06,data0211!X$900,FALSE)</f>
        <v>0</v>
      </c>
      <c r="Y145" s="218">
        <f>HLOOKUP($B145,data06,data0211!Y$900,FALSE)</f>
        <v>0</v>
      </c>
      <c r="Z145" s="218">
        <f>HLOOKUP($B145,data06,data0211!Z$900,FALSE)</f>
        <v>0</v>
      </c>
      <c r="AA145" s="218">
        <f>HLOOKUP($B145,data06,data0211!AA$900,FALSE)</f>
        <v>0</v>
      </c>
      <c r="AB145" s="218">
        <f>HLOOKUP($B145,data06,data0211!AB$900,FALSE)</f>
        <v>3795625.44</v>
      </c>
      <c r="AC145" s="218">
        <f>HLOOKUP($B145,data06,data0211!AC$900,FALSE)</f>
        <v>2254242.58</v>
      </c>
      <c r="AD145" s="218">
        <f>HLOOKUP($B145,data06,data0211!AD$900,FALSE)</f>
        <v>1541382.8599999999</v>
      </c>
      <c r="AE145" s="218">
        <f>HLOOKUP($B145,data06,data0211!AE$900,FALSE)</f>
        <v>0</v>
      </c>
      <c r="AF145" s="218">
        <f>HLOOKUP($B145,data06,data0211!AF$900,FALSE)</f>
        <v>0</v>
      </c>
      <c r="AG145" s="218">
        <f>HLOOKUP($B145,data06,data0211!AG$900,FALSE)</f>
        <v>0</v>
      </c>
      <c r="AH145" s="218">
        <f>HLOOKUP($B145,data06,data0211!AH$900,FALSE)</f>
        <v>22</v>
      </c>
      <c r="AI145" s="218">
        <f>HLOOKUP($B145,data06,data0211!AI$900,FALSE)</f>
        <v>22</v>
      </c>
      <c r="AJ145" s="218">
        <f>HLOOKUP($B145,data06,data0211!AJ$900,FALSE)</f>
        <v>0</v>
      </c>
      <c r="AK145" s="218">
        <f>HLOOKUP($B145,data06,data0211!AK$900,FALSE)</f>
        <v>21873</v>
      </c>
      <c r="AL145" s="218">
        <f>HLOOKUP($B145,data06,data0211!AL$900,FALSE)</f>
        <v>74185</v>
      </c>
      <c r="AM145" s="218">
        <f>HLOOKUP($B145,data06,data0211!AM$900,FALSE)</f>
        <v>0</v>
      </c>
      <c r="AN145" s="218">
        <f>HLOOKUP($B145,data06,data0211!AN$900,FALSE)</f>
        <v>47174</v>
      </c>
      <c r="AO145" s="218">
        <f>HLOOKUP($B145,data06,data0211!AO$900,FALSE)</f>
        <v>53170</v>
      </c>
      <c r="AP145" s="218">
        <f>HLOOKUP($B145,data06,data0211!AP$900,FALSE)</f>
        <v>53170</v>
      </c>
      <c r="AQ145" s="218">
        <f>HLOOKUP($B145,data06,data0211!AQ$900,FALSE)</f>
        <v>39354</v>
      </c>
      <c r="AR145" s="218">
        <f>HLOOKUP($B145,data06,data0211!AR$900,FALSE)</f>
        <v>145</v>
      </c>
      <c r="AS145" s="218">
        <f>HLOOKUP($B145,data06,data0211!AS$900,FALSE)</f>
        <v>89</v>
      </c>
      <c r="AT145" s="218">
        <f>HLOOKUP($B145,data06,data0211!AT$900,FALSE)</f>
        <v>55</v>
      </c>
      <c r="AU145" s="218">
        <f>HLOOKUP($B145,data06,data0211!AU$900,FALSE)</f>
        <v>71</v>
      </c>
      <c r="AV145" s="218">
        <f>HLOOKUP($B145,data06,data0211!AV$900,FALSE)</f>
        <v>1</v>
      </c>
      <c r="AW145" s="218">
        <f>HLOOKUP($B145,data06,data0211!AW$900,FALSE)</f>
        <v>72</v>
      </c>
      <c r="AX145" s="218">
        <f>HLOOKUP($B145,data06,data0211!AX$900,FALSE)</f>
        <v>0</v>
      </c>
      <c r="AY145" s="218">
        <f>HLOOKUP($B145,data06,data0211!AY$900,FALSE)</f>
        <v>0</v>
      </c>
      <c r="AZ145" s="218">
        <f>HLOOKUP($B145,data06,data0211!AZ$900,FALSE)</f>
        <v>1526</v>
      </c>
      <c r="BA145" s="218">
        <f>HLOOKUP($B145,data06,data0211!BA$900,FALSE)</f>
        <v>0</v>
      </c>
      <c r="BB145" s="218"/>
      <c r="BC145" s="218"/>
      <c r="BD145" s="218"/>
      <c r="BE145" s="218"/>
    </row>
    <row r="146" spans="1:57" s="214" customFormat="1" ht="15" customHeight="1" x14ac:dyDescent="0.2">
      <c r="A146" s="71" t="s">
        <v>262</v>
      </c>
      <c r="B146" s="71" t="s">
        <v>262</v>
      </c>
      <c r="C146" s="69">
        <v>2007</v>
      </c>
      <c r="D146" s="218">
        <f>HLOOKUP($B146,data07,data0211!D$900,FALSE)</f>
        <v>23984858.490000002</v>
      </c>
      <c r="E146" s="218">
        <f>HLOOKUP($B146,data07,data0211!E$900,FALSE)</f>
        <v>-12238748.220000001</v>
      </c>
      <c r="F146" s="218">
        <f>HLOOKUP($B146,data07,data0211!F$900,FALSE)</f>
        <v>0</v>
      </c>
      <c r="G146" s="218">
        <f>HLOOKUP($B146,data07,data0211!G$900,FALSE)</f>
        <v>1599540.41</v>
      </c>
      <c r="H146" s="218">
        <f>HLOOKUP($B146,data07,data0211!H$900,FALSE)</f>
        <v>1912976.7900000003</v>
      </c>
      <c r="I146" s="218">
        <f>HLOOKUP($B146,data07,data0211!I$900,FALSE)</f>
        <v>594125</v>
      </c>
      <c r="J146" s="218">
        <f>HLOOKUP($B146,data07,data0211!J$900,FALSE)</f>
        <v>10719</v>
      </c>
      <c r="K146" s="218">
        <f>HLOOKUP($B146,data07,data0211!K$900,FALSE)</f>
        <v>9539</v>
      </c>
      <c r="L146" s="218">
        <f>HLOOKUP($B146,data07,data0211!L$900,FALSE)</f>
        <v>1180</v>
      </c>
      <c r="M146" s="218">
        <f>HLOOKUP($B146,data07,data0211!M$900,FALSE)</f>
        <v>0</v>
      </c>
      <c r="N146" s="218">
        <f>HLOOKUP($B146,data07,data0211!N$900,FALSE)</f>
        <v>6</v>
      </c>
      <c r="O146" s="218">
        <f>HLOOKUP($B146,data07,data0211!O$900,FALSE)</f>
        <v>0</v>
      </c>
      <c r="P146" s="218">
        <f>HLOOKUP($B146,data07,data0211!P$900,FALSE)</f>
        <v>257449809</v>
      </c>
      <c r="Q146" s="218">
        <f>HLOOKUP($B146,data07,data0211!Q$900,FALSE)</f>
        <v>94171770</v>
      </c>
      <c r="R146" s="218">
        <f>HLOOKUP($B146,data07,data0211!R$900,FALSE)</f>
        <v>160761797</v>
      </c>
      <c r="S146" s="218">
        <f>HLOOKUP($B146,data07,data0211!S$900,FALSE)</f>
        <v>0</v>
      </c>
      <c r="T146" s="218">
        <f>HLOOKUP($B146,data07,data0211!T$900,FALSE)</f>
        <v>2333912</v>
      </c>
      <c r="U146" s="218">
        <f>HLOOKUP($B146,data07,data0211!U$900,FALSE)</f>
        <v>182330</v>
      </c>
      <c r="V146" s="218">
        <f>HLOOKUP($B146,data07,data0211!V$900,FALSE)</f>
        <v>224498</v>
      </c>
      <c r="W146" s="218">
        <f>HLOOKUP($B146,data07,data0211!W$900,FALSE)</f>
        <v>0</v>
      </c>
      <c r="X146" s="218">
        <f>HLOOKUP($B146,data07,data0211!X$900,FALSE)</f>
        <v>224498</v>
      </c>
      <c r="Y146" s="218">
        <f>HLOOKUP($B146,data07,data0211!Y$900,FALSE)</f>
        <v>0</v>
      </c>
      <c r="Z146" s="218">
        <f>HLOOKUP($B146,data07,data0211!Z$900,FALSE)</f>
        <v>0</v>
      </c>
      <c r="AA146" s="218">
        <f>HLOOKUP($B146,data07,data0211!AA$900,FALSE)</f>
        <v>0</v>
      </c>
      <c r="AB146" s="218">
        <f>HLOOKUP($B146,data07,data0211!AB$900,FALSE)</f>
        <v>1596763.64</v>
      </c>
      <c r="AC146" s="218">
        <f>HLOOKUP($B146,data07,data0211!AC$900,FALSE)</f>
        <v>891586.36</v>
      </c>
      <c r="AD146" s="218">
        <f>HLOOKUP($B146,data07,data0211!AD$900,FALSE)</f>
        <v>701665.53</v>
      </c>
      <c r="AE146" s="218">
        <f>HLOOKUP($B146,data07,data0211!AE$900,FALSE)</f>
        <v>0</v>
      </c>
      <c r="AF146" s="218">
        <f>HLOOKUP($B146,data07,data0211!AF$900,FALSE)</f>
        <v>0</v>
      </c>
      <c r="AG146" s="218">
        <f>HLOOKUP($B146,data07,data0211!AG$900,FALSE)</f>
        <v>3511.75</v>
      </c>
      <c r="AH146" s="218">
        <f>HLOOKUP($B146,data07,data0211!AH$900,FALSE)</f>
        <v>22</v>
      </c>
      <c r="AI146" s="218">
        <f>HLOOKUP($B146,data07,data0211!AI$900,FALSE)</f>
        <v>22</v>
      </c>
      <c r="AJ146" s="218">
        <f>HLOOKUP($B146,data07,data0211!AJ$900,FALSE)</f>
        <v>0</v>
      </c>
      <c r="AK146" s="218">
        <f>HLOOKUP($B146,data07,data0211!AK$900,FALSE)</f>
        <v>21873</v>
      </c>
      <c r="AL146" s="218">
        <f>HLOOKUP($B146,data07,data0211!AL$900,FALSE)</f>
        <v>74185</v>
      </c>
      <c r="AM146" s="218">
        <f>HLOOKUP($B146,data07,data0211!AM$900,FALSE)</f>
        <v>0</v>
      </c>
      <c r="AN146" s="218">
        <f>HLOOKUP($B146,data07,data0211!AN$900,FALSE)</f>
        <v>49746</v>
      </c>
      <c r="AO146" s="218">
        <f>HLOOKUP($B146,data07,data0211!AO$900,FALSE)</f>
        <v>61745</v>
      </c>
      <c r="AP146" s="218">
        <f>HLOOKUP($B146,data07,data0211!AP$900,FALSE)</f>
        <v>61745</v>
      </c>
      <c r="AQ146" s="218">
        <f>HLOOKUP($B146,data07,data0211!AQ$900,FALSE)</f>
        <v>50685</v>
      </c>
      <c r="AR146" s="218">
        <f>HLOOKUP($B146,data07,data0211!AR$900,FALSE)</f>
        <v>146</v>
      </c>
      <c r="AS146" s="218">
        <f>HLOOKUP($B146,data07,data0211!AS$900,FALSE)</f>
        <v>90</v>
      </c>
      <c r="AT146" s="218">
        <f>HLOOKUP($B146,data07,data0211!AT$900,FALSE)</f>
        <v>56</v>
      </c>
      <c r="AU146" s="218">
        <f>HLOOKUP($B146,data07,data0211!AU$900,FALSE)</f>
        <v>72</v>
      </c>
      <c r="AV146" s="218">
        <f>HLOOKUP($B146,data07,data0211!AV$900,FALSE)</f>
        <v>2</v>
      </c>
      <c r="AW146" s="218">
        <f>HLOOKUP($B146,data07,data0211!AW$900,FALSE)</f>
        <v>72</v>
      </c>
      <c r="AX146" s="218">
        <f>HLOOKUP($B146,data07,data0211!AX$900,FALSE)</f>
        <v>0</v>
      </c>
      <c r="AY146" s="218">
        <f>HLOOKUP($B146,data07,data0211!AY$900,FALSE)</f>
        <v>0</v>
      </c>
      <c r="AZ146" s="218">
        <f>HLOOKUP($B146,data07,data0211!AZ$900,FALSE)</f>
        <v>1538</v>
      </c>
      <c r="BA146" s="218">
        <f>HLOOKUP($B146,data07,data0211!BA$900,FALSE)</f>
        <v>0</v>
      </c>
      <c r="BB146" s="218"/>
      <c r="BC146" s="218"/>
      <c r="BD146" s="218"/>
      <c r="BE146" s="218"/>
    </row>
    <row r="147" spans="1:57" ht="15" customHeight="1" x14ac:dyDescent="0.2">
      <c r="A147" s="71" t="s">
        <v>262</v>
      </c>
      <c r="B147" s="71" t="s">
        <v>262</v>
      </c>
      <c r="C147" s="69">
        <v>2008</v>
      </c>
      <c r="D147" s="218">
        <f>HLOOKUP($B147,data08,data0211!D$900,FALSE)</f>
        <v>25318314.479999997</v>
      </c>
      <c r="E147" s="218">
        <f>HLOOKUP($B147,data08,data0211!E$900,FALSE)</f>
        <v>-13052260.300000001</v>
      </c>
      <c r="F147" s="218">
        <f>HLOOKUP($B147,data08,data0211!F$900,FALSE)</f>
        <v>0</v>
      </c>
      <c r="G147" s="218">
        <f>HLOOKUP($B147,data08,data0211!G$900,FALSE)</f>
        <v>1199448.0900000001</v>
      </c>
      <c r="H147" s="218">
        <f>HLOOKUP($B147,data08,data0211!H$900,FALSE)</f>
        <v>1885608.0899999996</v>
      </c>
      <c r="I147" s="218">
        <f>HLOOKUP($B147,data08,data0211!I$900,FALSE)</f>
        <v>815549</v>
      </c>
      <c r="J147" s="218">
        <f>HLOOKUP($B147,data08,data0211!J$900,FALSE)</f>
        <v>10853</v>
      </c>
      <c r="K147" s="218">
        <f>HLOOKUP($B147,data08,data0211!K$900,FALSE)</f>
        <v>9638</v>
      </c>
      <c r="L147" s="218">
        <f>HLOOKUP($B147,data08,data0211!L$900,FALSE)</f>
        <v>1215</v>
      </c>
      <c r="M147" s="218">
        <f>HLOOKUP($B147,data08,data0211!M$900,FALSE)</f>
        <v>0</v>
      </c>
      <c r="N147" s="218">
        <f>HLOOKUP($B147,data08,data0211!N$900,FALSE)</f>
        <v>6</v>
      </c>
      <c r="O147" s="218">
        <f>HLOOKUP($B147,data08,data0211!O$900,FALSE)</f>
        <v>4</v>
      </c>
      <c r="P147" s="218">
        <f>HLOOKUP($B147,data08,data0211!P$900,FALSE)</f>
        <v>252650781.16999999</v>
      </c>
      <c r="Q147" s="218">
        <f>HLOOKUP($B147,data08,data0211!Q$900,FALSE)</f>
        <v>93091229</v>
      </c>
      <c r="R147" s="218">
        <f>HLOOKUP($B147,data08,data0211!R$900,FALSE)</f>
        <v>157019402.72</v>
      </c>
      <c r="S147" s="218">
        <f>HLOOKUP($B147,data08,data0211!S$900,FALSE)</f>
        <v>0</v>
      </c>
      <c r="T147" s="218">
        <f>HLOOKUP($B147,data08,data0211!T$900,FALSE)</f>
        <v>2362799.4500000002</v>
      </c>
      <c r="U147" s="218">
        <f>HLOOKUP($B147,data08,data0211!U$900,FALSE)</f>
        <v>177350</v>
      </c>
      <c r="V147" s="218">
        <f>HLOOKUP($B147,data08,data0211!V$900,FALSE)</f>
        <v>206171</v>
      </c>
      <c r="W147" s="218">
        <f>HLOOKUP($B147,data08,data0211!W$900,FALSE)</f>
        <v>0</v>
      </c>
      <c r="X147" s="218">
        <f>HLOOKUP($B147,data08,data0211!X$900,FALSE)</f>
        <v>206171</v>
      </c>
      <c r="Y147" s="218">
        <f>HLOOKUP($B147,data08,data0211!Y$900,FALSE)</f>
        <v>0</v>
      </c>
      <c r="Z147" s="218">
        <f>HLOOKUP($B147,data08,data0211!Z$900,FALSE)</f>
        <v>0</v>
      </c>
      <c r="AA147" s="218">
        <f>HLOOKUP($B147,data08,data0211!AA$900,FALSE)</f>
        <v>0</v>
      </c>
      <c r="AB147" s="218">
        <f>HLOOKUP($B147,data08,data0211!AB$900,FALSE)</f>
        <v>0</v>
      </c>
      <c r="AC147" s="218">
        <f>HLOOKUP($B147,data08,data0211!AC$900,FALSE)</f>
        <v>876520</v>
      </c>
      <c r="AD147" s="218">
        <f>HLOOKUP($B147,data08,data0211!AD$900,FALSE)</f>
        <v>645211.71000000008</v>
      </c>
      <c r="AE147" s="218">
        <f>HLOOKUP($B147,data08,data0211!AE$900,FALSE)</f>
        <v>0</v>
      </c>
      <c r="AF147" s="218">
        <f>HLOOKUP($B147,data08,data0211!AF$900,FALSE)</f>
        <v>3492.43</v>
      </c>
      <c r="AG147" s="218">
        <f>HLOOKUP($B147,data08,data0211!AG$900,FALSE)</f>
        <v>412.37</v>
      </c>
      <c r="AH147" s="218">
        <f>HLOOKUP($B147,data08,data0211!AH$900,FALSE)</f>
        <v>22</v>
      </c>
      <c r="AI147" s="218">
        <f>HLOOKUP($B147,data08,data0211!AI$900,FALSE)</f>
        <v>22</v>
      </c>
      <c r="AJ147" s="218">
        <f>HLOOKUP($B147,data08,data0211!AJ$900,FALSE)</f>
        <v>0</v>
      </c>
      <c r="AK147" s="218">
        <f>HLOOKUP($B147,data08,data0211!AK$900,FALSE)</f>
        <v>21873</v>
      </c>
      <c r="AL147" s="218">
        <f>HLOOKUP($B147,data08,data0211!AL$900,FALSE)</f>
        <v>74185</v>
      </c>
      <c r="AM147" s="218">
        <f>HLOOKUP($B147,data08,data0211!AM$900,FALSE)</f>
        <v>0</v>
      </c>
      <c r="AN147" s="218">
        <f>HLOOKUP($B147,data08,data0211!AN$900,FALSE)</f>
        <v>44280</v>
      </c>
      <c r="AO147" s="218">
        <f>HLOOKUP($B147,data08,data0211!AO$900,FALSE)</f>
        <v>58453</v>
      </c>
      <c r="AP147" s="218">
        <f>HLOOKUP($B147,data08,data0211!AP$900,FALSE)</f>
        <v>58453</v>
      </c>
      <c r="AQ147" s="218">
        <f>HLOOKUP($B147,data08,data0211!AQ$900,FALSE)</f>
        <v>44779</v>
      </c>
      <c r="AR147" s="218">
        <f>HLOOKUP($B147,data08,data0211!AR$900,FALSE)</f>
        <v>147</v>
      </c>
      <c r="AS147" s="218">
        <f>HLOOKUP($B147,data08,data0211!AS$900,FALSE)</f>
        <v>89</v>
      </c>
      <c r="AT147" s="218">
        <f>HLOOKUP($B147,data08,data0211!AT$900,FALSE)</f>
        <v>58</v>
      </c>
      <c r="AU147" s="218">
        <f>HLOOKUP($B147,data08,data0211!AU$900,FALSE)</f>
        <v>72</v>
      </c>
      <c r="AV147" s="218">
        <f>HLOOKUP($B147,data08,data0211!AV$900,FALSE)</f>
        <v>2</v>
      </c>
      <c r="AW147" s="218">
        <f>HLOOKUP($B147,data08,data0211!AW$900,FALSE)</f>
        <v>73</v>
      </c>
      <c r="AX147" s="218">
        <f>HLOOKUP($B147,data08,data0211!AX$900,FALSE)</f>
        <v>0</v>
      </c>
      <c r="AY147" s="218">
        <f>HLOOKUP($B147,data08,data0211!AY$900,FALSE)</f>
        <v>0</v>
      </c>
      <c r="AZ147" s="218">
        <f>HLOOKUP($B147,data08,data0211!AZ$900,FALSE)</f>
        <v>1539</v>
      </c>
      <c r="BA147" s="218">
        <f>HLOOKUP($B147,data08,data0211!BA$900,FALSE)</f>
        <v>0</v>
      </c>
      <c r="BB147" s="218"/>
      <c r="BC147" s="218"/>
      <c r="BD147" s="218"/>
      <c r="BE147" s="218"/>
    </row>
    <row r="148" spans="1:57" ht="15" customHeight="1" x14ac:dyDescent="0.2">
      <c r="A148" s="71" t="s">
        <v>262</v>
      </c>
      <c r="B148" s="71" t="s">
        <v>262</v>
      </c>
      <c r="C148" s="69">
        <v>2009</v>
      </c>
      <c r="D148" s="218">
        <f>HLOOKUP($B148,data09,data0211!D$900,FALSE)</f>
        <v>26077424.750000004</v>
      </c>
      <c r="E148" s="218">
        <f>HLOOKUP($B148,data09,data0211!E$900,FALSE)</f>
        <v>-13904673.85</v>
      </c>
      <c r="F148" s="218">
        <f>HLOOKUP($B148,data09,data0211!F$900,FALSE)</f>
        <v>0</v>
      </c>
      <c r="G148" s="218">
        <f>HLOOKUP($B148,data09,data0211!G$900,FALSE)</f>
        <v>569399.15</v>
      </c>
      <c r="H148" s="218">
        <f>HLOOKUP($B148,data09,data0211!H$900,FALSE)</f>
        <v>2250714.77</v>
      </c>
      <c r="I148" s="218">
        <f>HLOOKUP($B148,data09,data0211!I$900,FALSE)</f>
        <v>562106</v>
      </c>
      <c r="J148" s="218">
        <f>HLOOKUP($B148,data09,data0211!J$900,FALSE)</f>
        <v>11112</v>
      </c>
      <c r="K148" s="218">
        <f>HLOOKUP($B148,data09,data0211!K$900,FALSE)</f>
        <v>9843</v>
      </c>
      <c r="L148" s="218">
        <f>HLOOKUP($B148,data09,data0211!L$900,FALSE)</f>
        <v>1269</v>
      </c>
      <c r="M148" s="218">
        <f>HLOOKUP($B148,data09,data0211!M$900,FALSE)</f>
        <v>0</v>
      </c>
      <c r="N148" s="218">
        <f>HLOOKUP($B148,data09,data0211!N$900,FALSE)</f>
        <v>6</v>
      </c>
      <c r="O148" s="218">
        <f>HLOOKUP($B148,data09,data0211!O$900,FALSE)</f>
        <v>2</v>
      </c>
      <c r="P148" s="218">
        <f>HLOOKUP($B148,data09,data0211!P$900,FALSE)</f>
        <v>231256859</v>
      </c>
      <c r="Q148" s="218">
        <f>HLOOKUP($B148,data09,data0211!Q$900,FALSE)</f>
        <v>88729098</v>
      </c>
      <c r="R148" s="218">
        <f>HLOOKUP($B148,data09,data0211!R$900,FALSE)</f>
        <v>140320895</v>
      </c>
      <c r="S148" s="218">
        <f>HLOOKUP($B148,data09,data0211!S$900,FALSE)</f>
        <v>0</v>
      </c>
      <c r="T148" s="218">
        <f>HLOOKUP($B148,data09,data0211!T$900,FALSE)</f>
        <v>2032659</v>
      </c>
      <c r="U148" s="218">
        <f>HLOOKUP($B148,data09,data0211!U$900,FALSE)</f>
        <v>174207</v>
      </c>
      <c r="V148" s="218">
        <f>HLOOKUP($B148,data09,data0211!V$900,FALSE)</f>
        <v>213198</v>
      </c>
      <c r="W148" s="218">
        <f>HLOOKUP($B148,data09,data0211!W$900,FALSE)</f>
        <v>0</v>
      </c>
      <c r="X148" s="218">
        <f>HLOOKUP($B148,data09,data0211!X$900,FALSE)</f>
        <v>207445</v>
      </c>
      <c r="Y148" s="218">
        <f>HLOOKUP($B148,data09,data0211!Y$900,FALSE)</f>
        <v>0</v>
      </c>
      <c r="Z148" s="218">
        <f>HLOOKUP($B148,data09,data0211!Z$900,FALSE)</f>
        <v>5753</v>
      </c>
      <c r="AA148" s="218">
        <f>HLOOKUP($B148,data09,data0211!AA$900,FALSE)</f>
        <v>0</v>
      </c>
      <c r="AB148" s="218">
        <f>HLOOKUP($B148,data09,data0211!AB$900,FALSE)</f>
        <v>1519644.95</v>
      </c>
      <c r="AC148" s="218">
        <f>HLOOKUP($B148,data09,data0211!AC$900,FALSE)</f>
        <v>843319.95</v>
      </c>
      <c r="AD148" s="218">
        <f>HLOOKUP($B148,data09,data0211!AD$900,FALSE)</f>
        <v>673077.47</v>
      </c>
      <c r="AE148" s="218">
        <f>HLOOKUP($B148,data09,data0211!AE$900,FALSE)</f>
        <v>0</v>
      </c>
      <c r="AF148" s="218">
        <f>HLOOKUP($B148,data09,data0211!AF$900,FALSE)</f>
        <v>2831.91</v>
      </c>
      <c r="AG148" s="218">
        <f>HLOOKUP($B148,data09,data0211!AG$900,FALSE)</f>
        <v>415.62</v>
      </c>
      <c r="AH148" s="218">
        <f>HLOOKUP($B148,data09,data0211!AH$900,FALSE)</f>
        <v>22</v>
      </c>
      <c r="AI148" s="218">
        <f>HLOOKUP($B148,data09,data0211!AI$900,FALSE)</f>
        <v>22</v>
      </c>
      <c r="AJ148" s="218">
        <f>HLOOKUP($B148,data09,data0211!AJ$900,FALSE)</f>
        <v>0</v>
      </c>
      <c r="AK148" s="218">
        <f>HLOOKUP($B148,data09,data0211!AK$900,FALSE)</f>
        <v>21873</v>
      </c>
      <c r="AL148" s="218">
        <f>HLOOKUP($B148,data09,data0211!AL$900,FALSE)</f>
        <v>74185</v>
      </c>
      <c r="AM148" s="218">
        <f>HLOOKUP($B148,data09,data0211!AM$900,FALSE)</f>
        <v>0</v>
      </c>
      <c r="AN148" s="218">
        <f>HLOOKUP($B148,data09,data0211!AN$900,FALSE)</f>
        <v>45013</v>
      </c>
      <c r="AO148" s="218">
        <f>HLOOKUP($B148,data09,data0211!AO$900,FALSE)</f>
        <v>56218</v>
      </c>
      <c r="AP148" s="218">
        <f>HLOOKUP($B148,data09,data0211!AP$900,FALSE)</f>
        <v>56218</v>
      </c>
      <c r="AQ148" s="218">
        <f>HLOOKUP($B148,data09,data0211!AQ$900,FALSE)</f>
        <v>42694</v>
      </c>
      <c r="AR148" s="218">
        <f>HLOOKUP($B148,data09,data0211!AR$900,FALSE)</f>
        <v>147</v>
      </c>
      <c r="AS148" s="218">
        <f>HLOOKUP($B148,data09,data0211!AS$900,FALSE)</f>
        <v>89</v>
      </c>
      <c r="AT148" s="218">
        <f>HLOOKUP($B148,data09,data0211!AT$900,FALSE)</f>
        <v>58</v>
      </c>
      <c r="AU148" s="218">
        <f>HLOOKUP($B148,data09,data0211!AU$900,FALSE)</f>
        <v>72</v>
      </c>
      <c r="AV148" s="218">
        <f>HLOOKUP($B148,data09,data0211!AV$900,FALSE)</f>
        <v>2</v>
      </c>
      <c r="AW148" s="218">
        <f>HLOOKUP($B148,data09,data0211!AW$900,FALSE)</f>
        <v>73</v>
      </c>
      <c r="AX148" s="218">
        <f>HLOOKUP($B148,data09,data0211!AX$900,FALSE)</f>
        <v>0</v>
      </c>
      <c r="AY148" s="218">
        <f>HLOOKUP($B148,data09,data0211!AY$900,FALSE)</f>
        <v>0</v>
      </c>
      <c r="AZ148" s="218">
        <f>HLOOKUP($B148,data09,data0211!AZ$900,FALSE)</f>
        <v>1545</v>
      </c>
      <c r="BA148" s="218">
        <f>HLOOKUP($B148,data09,data0211!BA$900,FALSE)</f>
        <v>0</v>
      </c>
      <c r="BB148" s="218"/>
      <c r="BC148" s="218"/>
      <c r="BD148" s="218"/>
      <c r="BE148" s="218"/>
    </row>
    <row r="149" spans="1:57" ht="15" customHeight="1" x14ac:dyDescent="0.2">
      <c r="A149" s="71" t="s">
        <v>262</v>
      </c>
      <c r="B149" s="71" t="s">
        <v>262</v>
      </c>
      <c r="C149" s="69">
        <v>2010</v>
      </c>
      <c r="D149" s="218">
        <f>HLOOKUP($B149,data10,data0211!D$900,FALSE)</f>
        <v>25828453.219999999</v>
      </c>
      <c r="E149" s="218">
        <f>HLOOKUP($B149,data10,data0211!E$900,FALSE)</f>
        <v>-14031987.300000001</v>
      </c>
      <c r="F149" s="218">
        <f>HLOOKUP($B149,data10,data0211!F$900,FALSE)</f>
        <v>0</v>
      </c>
      <c r="G149" s="218">
        <f>HLOOKUP($B149,data10,data0211!G$900,FALSE)</f>
        <v>569399.15</v>
      </c>
      <c r="H149" s="218">
        <f>HLOOKUP($B149,data10,data0211!H$900,FALSE)</f>
        <v>1846948.9100000001</v>
      </c>
      <c r="I149" s="218">
        <f>HLOOKUP($B149,data10,data0211!I$900,FALSE)</f>
        <v>580220</v>
      </c>
      <c r="J149" s="218">
        <f>HLOOKUP($B149,data10,data0211!J$900,FALSE)</f>
        <v>11205</v>
      </c>
      <c r="K149" s="218">
        <f>HLOOKUP($B149,data10,data0211!K$900,FALSE)</f>
        <v>9899</v>
      </c>
      <c r="L149" s="218">
        <f>HLOOKUP($B149,data10,data0211!L$900,FALSE)</f>
        <v>1306</v>
      </c>
      <c r="M149" s="218">
        <f>HLOOKUP($B149,data10,data0211!M$900,FALSE)</f>
        <v>0</v>
      </c>
      <c r="N149" s="218">
        <f>HLOOKUP($B149,data10,data0211!N$900,FALSE)</f>
        <v>0</v>
      </c>
      <c r="O149" s="218">
        <f>HLOOKUP($B149,data10,data0211!O$900,FALSE)</f>
        <v>0</v>
      </c>
      <c r="P149" s="218">
        <f>HLOOKUP($B149,data10,data0211!P$900,FALSE)</f>
        <v>234677916</v>
      </c>
      <c r="Q149" s="218">
        <f>HLOOKUP($B149,data10,data0211!Q$900,FALSE)</f>
        <v>93358872</v>
      </c>
      <c r="R149" s="218">
        <f>HLOOKUP($B149,data10,data0211!R$900,FALSE)</f>
        <v>141319044</v>
      </c>
      <c r="S149" s="218">
        <f>HLOOKUP($B149,data10,data0211!S$900,FALSE)</f>
        <v>0</v>
      </c>
      <c r="T149" s="218">
        <f>HLOOKUP($B149,data10,data0211!T$900,FALSE)</f>
        <v>0</v>
      </c>
      <c r="U149" s="218">
        <f>HLOOKUP($B149,data10,data0211!U$900,FALSE)</f>
        <v>0</v>
      </c>
      <c r="V149" s="218">
        <f>HLOOKUP($B149,data10,data0211!V$900,FALSE)</f>
        <v>27745210</v>
      </c>
      <c r="W149" s="218">
        <f>HLOOKUP($B149,data10,data0211!W$900,FALSE)</f>
        <v>0</v>
      </c>
      <c r="X149" s="218">
        <f>HLOOKUP($B149,data10,data0211!X$900,FALSE)</f>
        <v>27745210</v>
      </c>
      <c r="Y149" s="218">
        <f>HLOOKUP($B149,data10,data0211!Y$900,FALSE)</f>
        <v>0</v>
      </c>
      <c r="Z149" s="218">
        <f>HLOOKUP($B149,data10,data0211!Z$900,FALSE)</f>
        <v>0</v>
      </c>
      <c r="AA149" s="218">
        <f>HLOOKUP($B149,data10,data0211!AA$900,FALSE)</f>
        <v>0</v>
      </c>
      <c r="AB149" s="218">
        <f>HLOOKUP($B149,data10,data0211!AB$900,FALSE)</f>
        <v>1325060.77</v>
      </c>
      <c r="AC149" s="218">
        <f>HLOOKUP($B149,data10,data0211!AC$900,FALSE)</f>
        <v>783499.81</v>
      </c>
      <c r="AD149" s="218">
        <f>HLOOKUP($B149,data10,data0211!AD$900,FALSE)</f>
        <v>541560.96</v>
      </c>
      <c r="AE149" s="218">
        <f>HLOOKUP($B149,data10,data0211!AE$900,FALSE)</f>
        <v>0</v>
      </c>
      <c r="AF149" s="218">
        <f>HLOOKUP($B149,data10,data0211!AF$900,FALSE)</f>
        <v>0</v>
      </c>
      <c r="AG149" s="218">
        <f>HLOOKUP($B149,data10,data0211!AG$900,FALSE)</f>
        <v>0</v>
      </c>
      <c r="AH149" s="218">
        <f>HLOOKUP($B149,data10,data0211!AH$900,FALSE)</f>
        <v>0</v>
      </c>
      <c r="AI149" s="218">
        <f>HLOOKUP($B149,data10,data0211!AI$900,FALSE)</f>
        <v>0</v>
      </c>
      <c r="AJ149" s="218">
        <f>HLOOKUP($B149,data10,data0211!AJ$900,FALSE)</f>
        <v>0</v>
      </c>
      <c r="AK149" s="218">
        <f>HLOOKUP($B149,data10,data0211!AK$900,FALSE)</f>
        <v>21873</v>
      </c>
      <c r="AL149" s="218">
        <f>HLOOKUP($B149,data10,data0211!AL$900,FALSE)</f>
        <v>74185</v>
      </c>
      <c r="AM149" s="218">
        <f>HLOOKUP($B149,data10,data0211!AM$900,FALSE)</f>
        <v>1</v>
      </c>
      <c r="AN149" s="218">
        <f>HLOOKUP($B149,data10,data0211!AN$900,FALSE)</f>
        <v>53821</v>
      </c>
      <c r="AO149" s="218">
        <f>HLOOKUP($B149,data10,data0211!AO$900,FALSE)</f>
        <v>62277</v>
      </c>
      <c r="AP149" s="218">
        <f>HLOOKUP($B149,data10,data0211!AP$900,FALSE)</f>
        <v>62277</v>
      </c>
      <c r="AQ149" s="218">
        <f>HLOOKUP($B149,data10,data0211!AQ$900,FALSE)</f>
        <v>47798</v>
      </c>
      <c r="AR149" s="218">
        <f>HLOOKUP($B149,data10,data0211!AR$900,FALSE)</f>
        <v>149</v>
      </c>
      <c r="AS149" s="218">
        <f>HLOOKUP($B149,data10,data0211!AS$900,FALSE)</f>
        <v>89</v>
      </c>
      <c r="AT149" s="218">
        <f>HLOOKUP($B149,data10,data0211!AT$900,FALSE)</f>
        <v>60</v>
      </c>
      <c r="AU149" s="218">
        <f>HLOOKUP($B149,data10,data0211!AU$900,FALSE)</f>
        <v>73</v>
      </c>
      <c r="AV149" s="218">
        <f>HLOOKUP($B149,data10,data0211!AV$900,FALSE)</f>
        <v>2</v>
      </c>
      <c r="AW149" s="218">
        <f>HLOOKUP($B149,data10,data0211!AW$900,FALSE)</f>
        <v>74</v>
      </c>
      <c r="AX149" s="218">
        <f>HLOOKUP($B149,data10,data0211!AX$900,FALSE)</f>
        <v>0</v>
      </c>
      <c r="AY149" s="218">
        <f>HLOOKUP($B149,data10,data0211!AY$900,FALSE)</f>
        <v>0</v>
      </c>
      <c r="AZ149" s="218">
        <f>HLOOKUP($B149,data10,data0211!AZ$900,FALSE)</f>
        <v>1556</v>
      </c>
      <c r="BA149" s="218">
        <f>HLOOKUP($B149,data10,data0211!BA$900,FALSE)</f>
        <v>0</v>
      </c>
      <c r="BB149" s="218"/>
      <c r="BC149" s="218"/>
      <c r="BD149" s="218"/>
      <c r="BE149" s="218"/>
    </row>
    <row r="150" spans="1:57" ht="15" customHeight="1" x14ac:dyDescent="0.2">
      <c r="A150" s="71" t="s">
        <v>262</v>
      </c>
      <c r="B150" s="71" t="s">
        <v>262</v>
      </c>
      <c r="C150" s="69">
        <v>2011</v>
      </c>
      <c r="D150" s="218">
        <f>HLOOKUP($B150,data11,data0211!D$900,FALSE)</f>
        <v>26499928.68</v>
      </c>
      <c r="E150" s="218">
        <f>HLOOKUP($B150,data11,data0211!E$900,FALSE)</f>
        <v>-14871786.390000001</v>
      </c>
      <c r="F150" s="218">
        <f>HLOOKUP($B150,data11,data0211!F$900,FALSE)</f>
        <v>0</v>
      </c>
      <c r="G150" s="218">
        <f>HLOOKUP($B150,data11,data0211!G$900,FALSE)</f>
        <v>480331.29000000004</v>
      </c>
      <c r="H150" s="218">
        <f>HLOOKUP($B150,data11,data0211!H$900,FALSE)</f>
        <v>2069968.6400000004</v>
      </c>
      <c r="I150" s="218">
        <f>HLOOKUP($B150,data11,data0211!I$900,FALSE)</f>
        <v>216886.96</v>
      </c>
      <c r="J150" s="218">
        <f>HLOOKUP($B150,data11,data0211!J$900,FALSE)</f>
        <v>11276</v>
      </c>
      <c r="K150" s="218">
        <f>HLOOKUP($B150,data11,data0211!K$900,FALSE)</f>
        <v>9964</v>
      </c>
      <c r="L150" s="218">
        <f>HLOOKUP($B150,data11,data0211!L$900,FALSE)</f>
        <v>1312</v>
      </c>
      <c r="M150" s="218">
        <f>HLOOKUP($B150,data11,data0211!M$900,FALSE)</f>
        <v>0</v>
      </c>
      <c r="N150" s="218">
        <f>HLOOKUP($B150,data11,data0211!N$900,FALSE)</f>
        <v>0</v>
      </c>
      <c r="O150" s="218">
        <f>HLOOKUP($B150,data11,data0211!O$900,FALSE)</f>
        <v>0</v>
      </c>
      <c r="P150" s="218">
        <f>HLOOKUP($B150,data11,data0211!P$900,FALSE)</f>
        <v>243982199</v>
      </c>
      <c r="Q150" s="218">
        <f>HLOOKUP($B150,data11,data0211!Q$900,FALSE)</f>
        <v>91867820</v>
      </c>
      <c r="R150" s="218">
        <f>HLOOKUP($B150,data11,data0211!R$900,FALSE)</f>
        <v>152114379</v>
      </c>
      <c r="S150" s="218">
        <f>HLOOKUP($B150,data11,data0211!S$900,FALSE)</f>
        <v>0</v>
      </c>
      <c r="T150" s="218">
        <f>HLOOKUP($B150,data11,data0211!T$900,FALSE)</f>
        <v>0</v>
      </c>
      <c r="U150" s="218">
        <f>HLOOKUP($B150,data11,data0211!U$900,FALSE)</f>
        <v>0</v>
      </c>
      <c r="V150" s="218">
        <f>HLOOKUP($B150,data11,data0211!V$900,FALSE)</f>
        <v>121671195</v>
      </c>
      <c r="W150" s="218">
        <f>HLOOKUP($B150,data11,data0211!W$900,FALSE)</f>
        <v>91867820</v>
      </c>
      <c r="X150" s="218">
        <f>HLOOKUP($B150,data11,data0211!X$900,FALSE)</f>
        <v>29803375</v>
      </c>
      <c r="Y150" s="218">
        <f>HLOOKUP($B150,data11,data0211!Y$900,FALSE)</f>
        <v>0</v>
      </c>
      <c r="Z150" s="218">
        <f>HLOOKUP($B150,data11,data0211!Z$900,FALSE)</f>
        <v>0</v>
      </c>
      <c r="AA150" s="218">
        <f>HLOOKUP($B150,data11,data0211!AA$900,FALSE)</f>
        <v>0</v>
      </c>
      <c r="AB150" s="218">
        <f>HLOOKUP($B150,data11,data0211!AB$900,FALSE)</f>
        <v>4441091.7700000005</v>
      </c>
      <c r="AC150" s="218">
        <f>HLOOKUP($B150,data11,data0211!AC$900,FALSE)</f>
        <v>2522101.64</v>
      </c>
      <c r="AD150" s="218">
        <f>HLOOKUP($B150,data11,data0211!AD$900,FALSE)</f>
        <v>1918990.1300000001</v>
      </c>
      <c r="AE150" s="218">
        <f>HLOOKUP($B150,data11,data0211!AE$900,FALSE)</f>
        <v>0</v>
      </c>
      <c r="AF150" s="218">
        <f>HLOOKUP($B150,data11,data0211!AF$900,FALSE)</f>
        <v>0</v>
      </c>
      <c r="AG150" s="218">
        <f>HLOOKUP($B150,data11,data0211!AG$900,FALSE)</f>
        <v>0</v>
      </c>
      <c r="AH150" s="218">
        <f>HLOOKUP($B150,data11,data0211!AH$900,FALSE)</f>
        <v>22</v>
      </c>
      <c r="AI150" s="218">
        <f>HLOOKUP($B150,data11,data0211!AI$900,FALSE)</f>
        <v>22</v>
      </c>
      <c r="AJ150" s="218">
        <f>HLOOKUP($B150,data11,data0211!AJ$900,FALSE)</f>
        <v>0</v>
      </c>
      <c r="AK150" s="218">
        <f>HLOOKUP($B150,data11,data0211!AK$900,FALSE)</f>
        <v>21873</v>
      </c>
      <c r="AL150" s="218">
        <f>HLOOKUP($B150,data11,data0211!AL$900,FALSE)</f>
        <v>74185</v>
      </c>
      <c r="AM150" s="218">
        <f>HLOOKUP($B150,data11,data0211!AM$900,FALSE)</f>
        <v>1</v>
      </c>
      <c r="AN150" s="218">
        <f>HLOOKUP($B150,data11,data0211!AN$900,FALSE)</f>
        <v>41770</v>
      </c>
      <c r="AO150" s="218">
        <f>HLOOKUP($B150,data11,data0211!AO$900,FALSE)</f>
        <v>64272</v>
      </c>
      <c r="AP150" s="218">
        <f>HLOOKUP($B150,data11,data0211!AP$900,FALSE)</f>
        <v>64272</v>
      </c>
      <c r="AQ150" s="218">
        <f>HLOOKUP($B150,data11,data0211!AQ$900,FALSE)</f>
        <v>45507</v>
      </c>
      <c r="AR150" s="218">
        <f>HLOOKUP($B150,data11,data0211!AR$900,FALSE)</f>
        <v>150</v>
      </c>
      <c r="AS150" s="218">
        <f>HLOOKUP($B150,data11,data0211!AS$900,FALSE)</f>
        <v>89</v>
      </c>
      <c r="AT150" s="218">
        <f>HLOOKUP($B150,data11,data0211!AT$900,FALSE)</f>
        <v>61</v>
      </c>
      <c r="AU150" s="218">
        <f>HLOOKUP($B150,data11,data0211!AU$900,FALSE)</f>
        <v>73</v>
      </c>
      <c r="AV150" s="218">
        <f>HLOOKUP($B150,data11,data0211!AV$900,FALSE)</f>
        <v>2</v>
      </c>
      <c r="AW150" s="218">
        <f>HLOOKUP($B150,data11,data0211!AW$900,FALSE)</f>
        <v>75</v>
      </c>
      <c r="AX150" s="218">
        <f>HLOOKUP($B150,data11,data0211!AX$900,FALSE)</f>
        <v>0</v>
      </c>
      <c r="AY150" s="218">
        <f>HLOOKUP($B150,data11,data0211!AY$900,FALSE)</f>
        <v>0</v>
      </c>
      <c r="AZ150" s="218">
        <f>HLOOKUP($B150,data11,data0211!AZ$900,FALSE)</f>
        <v>1563</v>
      </c>
      <c r="BA150" s="218">
        <f>HLOOKUP($B150,data11,data0211!BA$900,FALSE)</f>
        <v>0</v>
      </c>
      <c r="BB150" s="218"/>
      <c r="BC150" s="218"/>
      <c r="BD150" s="218"/>
      <c r="BE150" s="218"/>
    </row>
    <row r="151" spans="1:57" ht="15" customHeight="1" x14ac:dyDescent="0.2">
      <c r="A151" s="71" t="s">
        <v>291</v>
      </c>
      <c r="B151" s="71" t="s">
        <v>291</v>
      </c>
      <c r="C151" s="69">
        <v>2002</v>
      </c>
      <c r="D151" s="218">
        <f>HLOOKUP($B151,data02,data0211!D$900,FALSE)</f>
        <v>657351647.8499999</v>
      </c>
      <c r="E151" s="218">
        <f>HLOOKUP($B151,data02,data0211!E$900,FALSE)</f>
        <v>-242462445.59999999</v>
      </c>
      <c r="F151" s="218">
        <f>HLOOKUP($B151,data02,data0211!F$900,FALSE)</f>
        <v>26258868.620000001</v>
      </c>
      <c r="G151" s="218">
        <f>HLOOKUP($B151,data02,data0211!G$900,FALSE)</f>
        <v>40305532</v>
      </c>
      <c r="H151" s="218">
        <f>HLOOKUP($B151,data02,data0211!H$900,FALSE)</f>
        <v>31549841.899999999</v>
      </c>
      <c r="I151" s="218">
        <f>HLOOKUP($B151,data02,data0211!I$900,FALSE)</f>
        <v>0</v>
      </c>
      <c r="J151" s="218">
        <f>HLOOKUP($B151,data02,data0211!J$900,FALSE)</f>
        <v>166622</v>
      </c>
      <c r="K151" s="218">
        <f>HLOOKUP($B151,data02,data0211!K$900,FALSE)</f>
        <v>146914</v>
      </c>
      <c r="L151" s="218">
        <f>HLOOKUP($B151,data02,data0211!L$900,FALSE)</f>
        <v>19698</v>
      </c>
      <c r="M151" s="218">
        <f>HLOOKUP($B151,data02,data0211!M$900,FALSE)</f>
        <v>10</v>
      </c>
      <c r="N151" s="218">
        <f>HLOOKUP($B151,data02,data0211!N$900,FALSE)</f>
        <v>46221</v>
      </c>
      <c r="O151" s="218">
        <f>HLOOKUP($B151,data02,data0211!O$900,FALSE)</f>
        <v>0</v>
      </c>
      <c r="P151" s="218">
        <f>HLOOKUP($B151,data02,data0211!P$900,FALSE)</f>
        <v>7582464083</v>
      </c>
      <c r="Q151" s="218">
        <f>HLOOKUP($B151,data02,data0211!Q$900,FALSE)</f>
        <v>1584798809</v>
      </c>
      <c r="R151" s="218">
        <f>HLOOKUP($B151,data02,data0211!R$900,FALSE)</f>
        <v>5006167156</v>
      </c>
      <c r="S151" s="218">
        <f>HLOOKUP($B151,data02,data0211!S$900,FALSE)</f>
        <v>952073899</v>
      </c>
      <c r="T151" s="218">
        <f>HLOOKUP($B151,data02,data0211!T$900,FALSE)</f>
        <v>39424219</v>
      </c>
      <c r="U151" s="218">
        <f>HLOOKUP($B151,data02,data0211!U$900,FALSE)</f>
        <v>0</v>
      </c>
      <c r="V151" s="218">
        <f>HLOOKUP($B151,data02,data0211!V$900,FALSE)</f>
        <v>13543050</v>
      </c>
      <c r="W151" s="218">
        <f>HLOOKUP($B151,data02,data0211!W$900,FALSE)</f>
        <v>0</v>
      </c>
      <c r="X151" s="218">
        <f>HLOOKUP($B151,data02,data0211!X$900,FALSE)</f>
        <v>11742009</v>
      </c>
      <c r="Y151" s="218">
        <f>HLOOKUP($B151,data02,data0211!Y$900,FALSE)</f>
        <v>1691529</v>
      </c>
      <c r="Z151" s="218">
        <f>HLOOKUP($B151,data02,data0211!Z$900,FALSE)</f>
        <v>109512</v>
      </c>
      <c r="AA151" s="218">
        <f>HLOOKUP($B151,data02,data0211!AA$900,FALSE)</f>
        <v>0</v>
      </c>
      <c r="AB151" s="218">
        <f>HLOOKUP($B151,data02,data0211!AB$900,FALSE)</f>
        <v>84588337</v>
      </c>
      <c r="AC151" s="218">
        <f>HLOOKUP($B151,data02,data0211!AC$900,FALSE)</f>
        <v>31929168</v>
      </c>
      <c r="AD151" s="218">
        <f>HLOOKUP($B151,data02,data0211!AD$900,FALSE)</f>
        <v>47779006</v>
      </c>
      <c r="AE151" s="218">
        <f>HLOOKUP($B151,data02,data0211!AE$900,FALSE)</f>
        <v>4398692</v>
      </c>
      <c r="AF151" s="218">
        <f>HLOOKUP($B151,data02,data0211!AF$900,FALSE)</f>
        <v>481471</v>
      </c>
      <c r="AG151" s="218">
        <f>HLOOKUP($B151,data02,data0211!AG$900,FALSE)</f>
        <v>0</v>
      </c>
      <c r="AH151" s="218">
        <f>HLOOKUP($B151,data02,data0211!AH$900,FALSE)</f>
        <v>287</v>
      </c>
      <c r="AI151" s="218">
        <f>HLOOKUP($B151,data02,data0211!AI$900,FALSE)</f>
        <v>0</v>
      </c>
      <c r="AJ151" s="218">
        <f>HLOOKUP($B151,data02,data0211!AJ$900,FALSE)</f>
        <v>287</v>
      </c>
      <c r="AK151" s="218">
        <f>HLOOKUP($B151,data02,data0211!AK$900,FALSE)</f>
        <v>630000</v>
      </c>
      <c r="AL151" s="218">
        <f>HLOOKUP($B151,data02,data0211!AL$900,FALSE)</f>
        <v>630000</v>
      </c>
      <c r="AM151" s="218">
        <f>HLOOKUP($B151,data02,data0211!AM$900,FALSE)</f>
        <v>0</v>
      </c>
      <c r="AN151" s="218">
        <f>HLOOKUP($B151,data02,data0211!AN$900,FALSE)</f>
        <v>1214606</v>
      </c>
      <c r="AO151" s="218">
        <f>HLOOKUP($B151,data02,data0211!AO$900,FALSE)</f>
        <v>1501741</v>
      </c>
      <c r="AP151" s="218">
        <f>HLOOKUP($B151,data02,data0211!AP$900,FALSE)</f>
        <v>1501741</v>
      </c>
      <c r="AQ151" s="218">
        <f>HLOOKUP($B151,data02,data0211!AQ$900,FALSE)</f>
        <v>1239019</v>
      </c>
      <c r="AR151" s="218">
        <f>HLOOKUP($B151,data02,data0211!AR$900,FALSE)</f>
        <v>4870</v>
      </c>
      <c r="AS151" s="218">
        <f>HLOOKUP($B151,data02,data0211!AS$900,FALSE)</f>
        <v>1661</v>
      </c>
      <c r="AT151" s="218">
        <f>HLOOKUP($B151,data02,data0211!AT$900,FALSE)</f>
        <v>3209</v>
      </c>
      <c r="AU151" s="218">
        <f>HLOOKUP($B151,data02,data0211!AU$900,FALSE)</f>
        <v>2941</v>
      </c>
      <c r="AV151" s="218">
        <f>HLOOKUP($B151,data02,data0211!AV$900,FALSE)</f>
        <v>90</v>
      </c>
      <c r="AW151" s="218">
        <f>HLOOKUP($B151,data02,data0211!AW$900,FALSE)</f>
        <v>1839</v>
      </c>
      <c r="AX151" s="218">
        <f>HLOOKUP($B151,data02,data0211!AX$900,FALSE)</f>
        <v>0</v>
      </c>
      <c r="AY151" s="218">
        <f>HLOOKUP($B151,data02,data0211!AY$900,FALSE)</f>
        <v>104</v>
      </c>
      <c r="AZ151" s="218">
        <f>HLOOKUP($B151,data02,data0211!AZ$900,FALSE)</f>
        <v>24406</v>
      </c>
      <c r="BA151" s="218">
        <f>HLOOKUP($B151,data02,data0211!BA$900,FALSE)</f>
        <v>0</v>
      </c>
      <c r="BB151" s="218"/>
      <c r="BC151" s="218"/>
      <c r="BD151" s="218"/>
      <c r="BE151" s="218"/>
    </row>
    <row r="152" spans="1:57" ht="15" customHeight="1" x14ac:dyDescent="0.2">
      <c r="A152" s="71" t="s">
        <v>291</v>
      </c>
      <c r="B152" s="71" t="s">
        <v>291</v>
      </c>
      <c r="C152" s="69">
        <v>2003</v>
      </c>
      <c r="D152" s="218">
        <f>HLOOKUP($B152,data03,data0211!D$900,FALSE)</f>
        <v>688008998.43000007</v>
      </c>
      <c r="E152" s="218">
        <f>HLOOKUP($B152,data03,data0211!E$900,FALSE)</f>
        <v>-265444974.81</v>
      </c>
      <c r="F152" s="218">
        <f>HLOOKUP($B152,data03,data0211!F$900,FALSE)</f>
        <v>0</v>
      </c>
      <c r="G152" s="218">
        <f>HLOOKUP($B152,data03,data0211!G$900,FALSE)</f>
        <v>34245666</v>
      </c>
      <c r="H152" s="218">
        <f>HLOOKUP($B152,data03,data0211!H$900,FALSE)</f>
        <v>34420178.079999998</v>
      </c>
      <c r="I152" s="218">
        <f>HLOOKUP($B152,data03,data0211!I$900,FALSE)</f>
        <v>7001586.7800000003</v>
      </c>
      <c r="J152" s="218">
        <f>HLOOKUP($B152,data03,data0211!J$900,FALSE)</f>
        <v>173862</v>
      </c>
      <c r="K152" s="218">
        <f>HLOOKUP($B152,data03,data0211!K$900,FALSE)</f>
        <v>153732</v>
      </c>
      <c r="L152" s="218">
        <f>HLOOKUP($B152,data03,data0211!L$900,FALSE)</f>
        <v>20120</v>
      </c>
      <c r="M152" s="218">
        <f>HLOOKUP($B152,data03,data0211!M$900,FALSE)</f>
        <v>10</v>
      </c>
      <c r="N152" s="218">
        <f>HLOOKUP($B152,data03,data0211!N$900,FALSE)</f>
        <v>46699</v>
      </c>
      <c r="O152" s="218">
        <f>HLOOKUP($B152,data03,data0211!O$900,FALSE)</f>
        <v>0</v>
      </c>
      <c r="P152" s="218">
        <f>HLOOKUP($B152,data03,data0211!P$900,FALSE)</f>
        <v>7860688083</v>
      </c>
      <c r="Q152" s="218">
        <f>HLOOKUP($B152,data03,data0211!Q$900,FALSE)</f>
        <v>1580499650</v>
      </c>
      <c r="R152" s="218">
        <f>HLOOKUP($B152,data03,data0211!R$900,FALSE)</f>
        <v>5230651639</v>
      </c>
      <c r="S152" s="218">
        <f>HLOOKUP($B152,data03,data0211!S$900,FALSE)</f>
        <v>1010913650</v>
      </c>
      <c r="T152" s="218">
        <f>HLOOKUP($B152,data03,data0211!T$900,FALSE)</f>
        <v>38623144</v>
      </c>
      <c r="U152" s="218">
        <f>HLOOKUP($B152,data03,data0211!U$900,FALSE)</f>
        <v>0</v>
      </c>
      <c r="V152" s="218">
        <f>HLOOKUP($B152,data03,data0211!V$900,FALSE)</f>
        <v>12782616</v>
      </c>
      <c r="W152" s="218">
        <f>HLOOKUP($B152,data03,data0211!W$900,FALSE)</f>
        <v>0</v>
      </c>
      <c r="X152" s="218">
        <f>HLOOKUP($B152,data03,data0211!X$900,FALSE)</f>
        <v>11023334</v>
      </c>
      <c r="Y152" s="218">
        <f>HLOOKUP($B152,data03,data0211!Y$900,FALSE)</f>
        <v>1654554</v>
      </c>
      <c r="Z152" s="218">
        <f>HLOOKUP($B152,data03,data0211!Z$900,FALSE)</f>
        <v>104728</v>
      </c>
      <c r="AA152" s="218">
        <f>HLOOKUP($B152,data03,data0211!AA$900,FALSE)</f>
        <v>0</v>
      </c>
      <c r="AB152" s="218">
        <f>HLOOKUP($B152,data03,data0211!AB$900,FALSE)</f>
        <v>88485579</v>
      </c>
      <c r="AC152" s="218">
        <f>HLOOKUP($B152,data03,data0211!AC$900,FALSE)</f>
        <v>32350007</v>
      </c>
      <c r="AD152" s="218">
        <f>HLOOKUP($B152,data03,data0211!AD$900,FALSE)</f>
        <v>50986966</v>
      </c>
      <c r="AE152" s="218">
        <f>HLOOKUP($B152,data03,data0211!AE$900,FALSE)</f>
        <v>4591723</v>
      </c>
      <c r="AF152" s="218">
        <f>HLOOKUP($B152,data03,data0211!AF$900,FALSE)</f>
        <v>556883</v>
      </c>
      <c r="AG152" s="218">
        <f>HLOOKUP($B152,data03,data0211!AG$900,FALSE)</f>
        <v>0</v>
      </c>
      <c r="AH152" s="218">
        <f>HLOOKUP($B152,data03,data0211!AH$900,FALSE)</f>
        <v>287</v>
      </c>
      <c r="AI152" s="218">
        <f>HLOOKUP($B152,data03,data0211!AI$900,FALSE)</f>
        <v>0</v>
      </c>
      <c r="AJ152" s="218">
        <f>HLOOKUP($B152,data03,data0211!AJ$900,FALSE)</f>
        <v>287</v>
      </c>
      <c r="AK152" s="218">
        <f>HLOOKUP($B152,data03,data0211!AK$900,FALSE)</f>
        <v>680000</v>
      </c>
      <c r="AL152" s="218">
        <f>HLOOKUP($B152,data03,data0211!AL$900,FALSE)</f>
        <v>680000</v>
      </c>
      <c r="AM152" s="218">
        <f>HLOOKUP($B152,data03,data0211!AM$900,FALSE)</f>
        <v>0</v>
      </c>
      <c r="AN152" s="218">
        <f>HLOOKUP($B152,data03,data0211!AN$900,FALSE)</f>
        <v>1180533</v>
      </c>
      <c r="AO152" s="218">
        <f>HLOOKUP($B152,data03,data0211!AO$900,FALSE)</f>
        <v>1497890</v>
      </c>
      <c r="AP152" s="218">
        <f>HLOOKUP($B152,data03,data0211!AP$900,FALSE)</f>
        <v>1497890</v>
      </c>
      <c r="AQ152" s="218">
        <f>HLOOKUP($B152,data03,data0211!AQ$900,FALSE)</f>
        <v>1186525</v>
      </c>
      <c r="AR152" s="218">
        <f>HLOOKUP($B152,data03,data0211!AR$900,FALSE)</f>
        <v>4937</v>
      </c>
      <c r="AS152" s="218">
        <f>HLOOKUP($B152,data03,data0211!AS$900,FALSE)</f>
        <v>1684</v>
      </c>
      <c r="AT152" s="218">
        <f>HLOOKUP($B152,data03,data0211!AT$900,FALSE)</f>
        <v>3253</v>
      </c>
      <c r="AU152" s="218">
        <f>HLOOKUP($B152,data03,data0211!AU$900,FALSE)</f>
        <v>2976</v>
      </c>
      <c r="AV152" s="218">
        <f>HLOOKUP($B152,data03,data0211!AV$900,FALSE)</f>
        <v>91</v>
      </c>
      <c r="AW152" s="218">
        <f>HLOOKUP($B152,data03,data0211!AW$900,FALSE)</f>
        <v>1870</v>
      </c>
      <c r="AX152" s="218">
        <f>HLOOKUP($B152,data03,data0211!AX$900,FALSE)</f>
        <v>0</v>
      </c>
      <c r="AY152" s="218">
        <f>HLOOKUP($B152,data03,data0211!AY$900,FALSE)</f>
        <v>108</v>
      </c>
      <c r="AZ152" s="218">
        <f>HLOOKUP($B152,data03,data0211!AZ$900,FALSE)</f>
        <v>24635</v>
      </c>
      <c r="BA152" s="218">
        <f>HLOOKUP($B152,data03,data0211!BA$900,FALSE)</f>
        <v>0</v>
      </c>
      <c r="BB152" s="218"/>
      <c r="BC152" s="218"/>
      <c r="BD152" s="218"/>
      <c r="BE152" s="218"/>
    </row>
    <row r="153" spans="1:57" ht="15" customHeight="1" x14ac:dyDescent="0.2">
      <c r="A153" s="71" t="s">
        <v>291</v>
      </c>
      <c r="B153" s="71" t="s">
        <v>291</v>
      </c>
      <c r="C153" s="69">
        <v>2004</v>
      </c>
      <c r="D153" s="218">
        <f>HLOOKUP($B153,data04,data0211!D$900,FALSE)</f>
        <v>723550785</v>
      </c>
      <c r="E153" s="218">
        <f>HLOOKUP($B153,data04,data0211!E$900,FALSE)</f>
        <v>-290730873</v>
      </c>
      <c r="F153" s="218">
        <f>HLOOKUP($B153,data04,data0211!F$900,FALSE)</f>
        <v>0</v>
      </c>
      <c r="G153" s="218">
        <f>HLOOKUP($B153,data04,data0211!G$900,FALSE)</f>
        <v>34917020</v>
      </c>
      <c r="H153" s="218">
        <f>HLOOKUP($B153,data04,data0211!H$900,FALSE)</f>
        <v>35789687</v>
      </c>
      <c r="I153" s="218">
        <f>HLOOKUP($B153,data04,data0211!I$900,FALSE)</f>
        <v>4826841</v>
      </c>
      <c r="J153" s="218">
        <f>HLOOKUP($B153,data04,data0211!J$900,FALSE)</f>
        <v>176871</v>
      </c>
      <c r="K153" s="218">
        <f>HLOOKUP($B153,data04,data0211!K$900,FALSE)</f>
        <v>156410</v>
      </c>
      <c r="L153" s="218">
        <f>HLOOKUP($B153,data04,data0211!L$900,FALSE)</f>
        <v>20453</v>
      </c>
      <c r="M153" s="218">
        <f>HLOOKUP($B153,data04,data0211!M$900,FALSE)</f>
        <v>8</v>
      </c>
      <c r="N153" s="218">
        <f>HLOOKUP($B153,data04,data0211!N$900,FALSE)</f>
        <v>47182</v>
      </c>
      <c r="O153" s="218">
        <f>HLOOKUP($B153,data04,data0211!O$900,FALSE)</f>
        <v>0</v>
      </c>
      <c r="P153" s="218">
        <f>HLOOKUP($B153,data04,data0211!P$900,FALSE)</f>
        <v>7960522460</v>
      </c>
      <c r="Q153" s="218">
        <f>HLOOKUP($B153,data04,data0211!Q$900,FALSE)</f>
        <v>1542805550</v>
      </c>
      <c r="R153" s="218">
        <f>HLOOKUP($B153,data04,data0211!R$900,FALSE)</f>
        <v>5373624510</v>
      </c>
      <c r="S153" s="218">
        <f>HLOOKUP($B153,data04,data0211!S$900,FALSE)</f>
        <v>1004757724</v>
      </c>
      <c r="T153" s="218">
        <f>HLOOKUP($B153,data04,data0211!T$900,FALSE)</f>
        <v>39334676</v>
      </c>
      <c r="U153" s="218">
        <f>HLOOKUP($B153,data04,data0211!U$900,FALSE)</f>
        <v>0</v>
      </c>
      <c r="V153" s="218">
        <f>HLOOKUP($B153,data04,data0211!V$900,FALSE)</f>
        <v>13005242</v>
      </c>
      <c r="W153" s="218">
        <f>HLOOKUP($B153,data04,data0211!W$900,FALSE)</f>
        <v>0</v>
      </c>
      <c r="X153" s="218">
        <f>HLOOKUP($B153,data04,data0211!X$900,FALSE)</f>
        <v>11266703</v>
      </c>
      <c r="Y153" s="218">
        <f>HLOOKUP($B153,data04,data0211!Y$900,FALSE)</f>
        <v>1633244</v>
      </c>
      <c r="Z153" s="218">
        <f>HLOOKUP($B153,data04,data0211!Z$900,FALSE)</f>
        <v>105295</v>
      </c>
      <c r="AA153" s="218">
        <f>HLOOKUP($B153,data04,data0211!AA$900,FALSE)</f>
        <v>0</v>
      </c>
      <c r="AB153" s="218">
        <f>HLOOKUP($B153,data04,data0211!AB$900,FALSE)</f>
        <v>90819143</v>
      </c>
      <c r="AC153" s="218">
        <f>HLOOKUP($B153,data04,data0211!AC$900,FALSE)</f>
        <v>32714918</v>
      </c>
      <c r="AD153" s="218">
        <f>HLOOKUP($B153,data04,data0211!AD$900,FALSE)</f>
        <v>52877840</v>
      </c>
      <c r="AE153" s="218">
        <f>HLOOKUP($B153,data04,data0211!AE$900,FALSE)</f>
        <v>4644179</v>
      </c>
      <c r="AF153" s="218">
        <f>HLOOKUP($B153,data04,data0211!AF$900,FALSE)</f>
        <v>582206</v>
      </c>
      <c r="AG153" s="218">
        <f>HLOOKUP($B153,data04,data0211!AG$900,FALSE)</f>
        <v>0</v>
      </c>
      <c r="AH153" s="218">
        <f>HLOOKUP($B153,data04,data0211!AH$900,FALSE)</f>
        <v>287</v>
      </c>
      <c r="AI153" s="218">
        <f>HLOOKUP($B153,data04,data0211!AI$900,FALSE)</f>
        <v>0</v>
      </c>
      <c r="AJ153" s="218">
        <f>HLOOKUP($B153,data04,data0211!AJ$900,FALSE)</f>
        <v>287</v>
      </c>
      <c r="AK153" s="218">
        <f>HLOOKUP($B153,data04,data0211!AK$900,FALSE)</f>
        <v>690000</v>
      </c>
      <c r="AL153" s="218">
        <f>HLOOKUP($B153,data04,data0211!AL$900,FALSE)</f>
        <v>690000</v>
      </c>
      <c r="AM153" s="218">
        <f>HLOOKUP($B153,data04,data0211!AM$900,FALSE)</f>
        <v>0</v>
      </c>
      <c r="AN153" s="218">
        <f>HLOOKUP($B153,data04,data0211!AN$900,FALSE)</f>
        <v>1240200</v>
      </c>
      <c r="AO153" s="218">
        <f>HLOOKUP($B153,data04,data0211!AO$900,FALSE)</f>
        <v>1426800</v>
      </c>
      <c r="AP153" s="218">
        <f>HLOOKUP($B153,data04,data0211!AP$900,FALSE)</f>
        <v>1426800</v>
      </c>
      <c r="AQ153" s="218">
        <f>HLOOKUP($B153,data04,data0211!AQ$900,FALSE)</f>
        <v>1221577</v>
      </c>
      <c r="AR153" s="218">
        <f>HLOOKUP($B153,data04,data0211!AR$900,FALSE)</f>
        <v>4972</v>
      </c>
      <c r="AS153" s="218">
        <f>HLOOKUP($B153,data04,data0211!AS$900,FALSE)</f>
        <v>1696</v>
      </c>
      <c r="AT153" s="218">
        <f>HLOOKUP($B153,data04,data0211!AT$900,FALSE)</f>
        <v>3276</v>
      </c>
      <c r="AU153" s="218">
        <f>HLOOKUP($B153,data04,data0211!AU$900,FALSE)</f>
        <v>3005</v>
      </c>
      <c r="AV153" s="218">
        <f>HLOOKUP($B153,data04,data0211!AV$900,FALSE)</f>
        <v>93</v>
      </c>
      <c r="AW153" s="218">
        <f>HLOOKUP($B153,data04,data0211!AW$900,FALSE)</f>
        <v>1874</v>
      </c>
      <c r="AX153" s="218">
        <f>HLOOKUP($B153,data04,data0211!AX$900,FALSE)</f>
        <v>0</v>
      </c>
      <c r="AY153" s="218">
        <f>HLOOKUP($B153,data04,data0211!AY$900,FALSE)</f>
        <v>101</v>
      </c>
      <c r="AZ153" s="218">
        <f>HLOOKUP($B153,data04,data0211!AZ$900,FALSE)</f>
        <v>25409</v>
      </c>
      <c r="BA153" s="218">
        <f>HLOOKUP($B153,data04,data0211!BA$900,FALSE)</f>
        <v>74.599999999999994</v>
      </c>
      <c r="BB153" s="218"/>
      <c r="BC153" s="218"/>
      <c r="BD153" s="218"/>
      <c r="BE153" s="218"/>
    </row>
    <row r="154" spans="1:57" ht="15" customHeight="1" x14ac:dyDescent="0.2">
      <c r="A154" s="71" t="s">
        <v>291</v>
      </c>
      <c r="B154" s="71" t="s">
        <v>291</v>
      </c>
      <c r="C154" s="69">
        <v>2005</v>
      </c>
      <c r="D154" s="218">
        <f>HLOOKUP($B154,data05,data0211!D$900,FALSE)</f>
        <v>751819811</v>
      </c>
      <c r="E154" s="218">
        <f>HLOOKUP($B154,data05,data0211!E$900,FALSE)</f>
        <v>-313429151</v>
      </c>
      <c r="F154" s="218">
        <f>HLOOKUP($B154,data05,data0211!F$900,FALSE)</f>
        <v>0</v>
      </c>
      <c r="G154" s="218">
        <f>HLOOKUP($B154,data05,data0211!G$900,FALSE)</f>
        <v>30245000</v>
      </c>
      <c r="H154" s="218">
        <f>HLOOKUP($B154,data05,data0211!H$900,FALSE)</f>
        <v>37450448</v>
      </c>
      <c r="I154" s="218">
        <f>HLOOKUP($B154,data05,data0211!I$900,FALSE)</f>
        <v>8558529</v>
      </c>
      <c r="J154" s="218">
        <f>HLOOKUP($B154,data05,data0211!J$900,FALSE)</f>
        <v>178140</v>
      </c>
      <c r="K154" s="218">
        <f>HLOOKUP($B154,data05,data0211!K$900,FALSE)</f>
        <v>157897</v>
      </c>
      <c r="L154" s="218">
        <f>HLOOKUP($B154,data05,data0211!L$900,FALSE)</f>
        <v>20235</v>
      </c>
      <c r="M154" s="218">
        <f>HLOOKUP($B154,data05,data0211!M$900,FALSE)</f>
        <v>8</v>
      </c>
      <c r="N154" s="218">
        <f>HLOOKUP($B154,data05,data0211!N$900,FALSE)</f>
        <v>39216977</v>
      </c>
      <c r="O154" s="218">
        <f>HLOOKUP($B154,data05,data0211!O$900,FALSE)</f>
        <v>0</v>
      </c>
      <c r="P154" s="218">
        <f>HLOOKUP($B154,data05,data0211!P$900,FALSE)</f>
        <v>8316326455</v>
      </c>
      <c r="Q154" s="218">
        <f>HLOOKUP($B154,data05,data0211!Q$900,FALSE)</f>
        <v>1702721148</v>
      </c>
      <c r="R154" s="218">
        <f>HLOOKUP($B154,data05,data0211!R$900,FALSE)</f>
        <v>5593729737</v>
      </c>
      <c r="S154" s="218">
        <f>HLOOKUP($B154,data05,data0211!S$900,FALSE)</f>
        <v>980658593</v>
      </c>
      <c r="T154" s="218">
        <f>HLOOKUP($B154,data05,data0211!T$900,FALSE)</f>
        <v>39216977</v>
      </c>
      <c r="U154" s="218">
        <f>HLOOKUP($B154,data05,data0211!U$900,FALSE)</f>
        <v>0</v>
      </c>
      <c r="V154" s="218">
        <f>HLOOKUP($B154,data05,data0211!V$900,FALSE)</f>
        <v>0</v>
      </c>
      <c r="W154" s="218">
        <f>HLOOKUP($B154,data05,data0211!W$900,FALSE)</f>
        <v>0</v>
      </c>
      <c r="X154" s="218">
        <f>HLOOKUP($B154,data05,data0211!X$900,FALSE)</f>
        <v>11663097</v>
      </c>
      <c r="Y154" s="218">
        <f>HLOOKUP($B154,data05,data0211!Y$900,FALSE)</f>
        <v>1612869</v>
      </c>
      <c r="Z154" s="218">
        <f>HLOOKUP($B154,data05,data0211!Z$900,FALSE)</f>
        <v>108179</v>
      </c>
      <c r="AA154" s="218">
        <f>HLOOKUP($B154,data05,data0211!AA$900,FALSE)</f>
        <v>0</v>
      </c>
      <c r="AB154" s="218">
        <f>HLOOKUP($B154,data05,data0211!AB$900,FALSE)</f>
        <v>103495246</v>
      </c>
      <c r="AC154" s="218">
        <f>HLOOKUP($B154,data05,data0211!AC$900,FALSE)</f>
        <v>39614411</v>
      </c>
      <c r="AD154" s="218">
        <f>HLOOKUP($B154,data05,data0211!AD$900,FALSE)</f>
        <v>58763026</v>
      </c>
      <c r="AE154" s="218">
        <f>HLOOKUP($B154,data05,data0211!AE$900,FALSE)</f>
        <v>4575551</v>
      </c>
      <c r="AF154" s="218">
        <f>HLOOKUP($B154,data05,data0211!AF$900,FALSE)</f>
        <v>542258</v>
      </c>
      <c r="AG154" s="218">
        <f>HLOOKUP($B154,data05,data0211!AG$900,FALSE)</f>
        <v>0</v>
      </c>
      <c r="AH154" s="218">
        <f>HLOOKUP($B154,data05,data0211!AH$900,FALSE)</f>
        <v>287</v>
      </c>
      <c r="AI154" s="218">
        <f>HLOOKUP($B154,data05,data0211!AI$900,FALSE)</f>
        <v>287</v>
      </c>
      <c r="AJ154" s="218">
        <f>HLOOKUP($B154,data05,data0211!AJ$900,FALSE)</f>
        <v>0</v>
      </c>
      <c r="AK154" s="218">
        <f>HLOOKUP($B154,data05,data0211!AK$900,FALSE)</f>
        <v>700000</v>
      </c>
      <c r="AL154" s="218">
        <f>HLOOKUP($B154,data05,data0211!AL$900,FALSE)</f>
        <v>700000</v>
      </c>
      <c r="AM154" s="218">
        <f>HLOOKUP($B154,data05,data0211!AM$900,FALSE)</f>
        <v>0</v>
      </c>
      <c r="AN154" s="218">
        <f>HLOOKUP($B154,data05,data0211!AN$900,FALSE)</f>
        <v>1225200</v>
      </c>
      <c r="AO154" s="218">
        <f>HLOOKUP($B154,data05,data0211!AO$900,FALSE)</f>
        <v>1570200</v>
      </c>
      <c r="AP154" s="218">
        <f>HLOOKUP($B154,data05,data0211!AP$900,FALSE)</f>
        <v>1570200</v>
      </c>
      <c r="AQ154" s="218">
        <f>HLOOKUP($B154,data05,data0211!AQ$900,FALSE)</f>
        <v>1266767</v>
      </c>
      <c r="AR154" s="218">
        <f>HLOOKUP($B154,data05,data0211!AR$900,FALSE)</f>
        <v>5027</v>
      </c>
      <c r="AS154" s="218">
        <f>HLOOKUP($B154,data05,data0211!AS$900,FALSE)</f>
        <v>1715</v>
      </c>
      <c r="AT154" s="218">
        <f>HLOOKUP($B154,data05,data0211!AT$900,FALSE)</f>
        <v>3312</v>
      </c>
      <c r="AU154" s="218">
        <f>HLOOKUP($B154,data05,data0211!AU$900,FALSE)</f>
        <v>3036</v>
      </c>
      <c r="AV154" s="218">
        <f>HLOOKUP($B154,data05,data0211!AV$900,FALSE)</f>
        <v>99</v>
      </c>
      <c r="AW154" s="218">
        <f>HLOOKUP($B154,data05,data0211!AW$900,FALSE)</f>
        <v>1892</v>
      </c>
      <c r="AX154" s="218">
        <f>HLOOKUP($B154,data05,data0211!AX$900,FALSE)</f>
        <v>0</v>
      </c>
      <c r="AY154" s="218">
        <f>HLOOKUP($B154,data05,data0211!AY$900,FALSE)</f>
        <v>112</v>
      </c>
      <c r="AZ154" s="218">
        <f>HLOOKUP($B154,data05,data0211!AZ$900,FALSE)</f>
        <v>25349</v>
      </c>
      <c r="BA154" s="218">
        <f>HLOOKUP($B154,data05,data0211!BA$900,FALSE)</f>
        <v>75</v>
      </c>
      <c r="BB154" s="218"/>
      <c r="BC154" s="218"/>
      <c r="BD154" s="218"/>
      <c r="BE154" s="218"/>
    </row>
    <row r="155" spans="1:57" ht="15" customHeight="1" x14ac:dyDescent="0.2">
      <c r="A155" s="71" t="s">
        <v>291</v>
      </c>
      <c r="B155" s="71" t="s">
        <v>291</v>
      </c>
      <c r="C155" s="69">
        <v>2006</v>
      </c>
      <c r="D155" s="218">
        <f>HLOOKUP($B155,data06,data0211!D$900,FALSE)</f>
        <v>778433979</v>
      </c>
      <c r="E155" s="218">
        <f>HLOOKUP($B155,data06,data0211!E$900,FALSE)</f>
        <v>-335448684</v>
      </c>
      <c r="F155" s="218">
        <f>HLOOKUP($B155,data06,data0211!F$900,FALSE)</f>
        <v>0</v>
      </c>
      <c r="G155" s="218">
        <f>HLOOKUP($B155,data06,data0211!G$900,FALSE)</f>
        <v>35886428</v>
      </c>
      <c r="H155" s="218">
        <f>HLOOKUP($B155,data06,data0211!H$900,FALSE)</f>
        <v>38065577</v>
      </c>
      <c r="I155" s="218">
        <f>HLOOKUP($B155,data06,data0211!I$900,FALSE)</f>
        <v>10118758</v>
      </c>
      <c r="J155" s="218">
        <f>HLOOKUP($B155,data06,data0211!J$900,FALSE)</f>
        <v>182596</v>
      </c>
      <c r="K155" s="218">
        <f>HLOOKUP($B155,data06,data0211!K$900,FALSE)</f>
        <v>161749</v>
      </c>
      <c r="L155" s="218">
        <f>HLOOKUP($B155,data06,data0211!L$900,FALSE)</f>
        <v>20838</v>
      </c>
      <c r="M155" s="218">
        <f>HLOOKUP($B155,data06,data0211!M$900,FALSE)</f>
        <v>9</v>
      </c>
      <c r="N155" s="218">
        <f>HLOOKUP($B155,data06,data0211!N$900,FALSE)</f>
        <v>47809</v>
      </c>
      <c r="O155" s="218">
        <f>HLOOKUP($B155,data06,data0211!O$900,FALSE)</f>
        <v>0</v>
      </c>
      <c r="P155" s="218">
        <f>HLOOKUP($B155,data06,data0211!P$900,FALSE)</f>
        <v>8133404244</v>
      </c>
      <c r="Q155" s="218">
        <f>HLOOKUP($B155,data06,data0211!Q$900,FALSE)</f>
        <v>1603332097</v>
      </c>
      <c r="R155" s="218">
        <f>HLOOKUP($B155,data06,data0211!R$900,FALSE)</f>
        <v>5510050967</v>
      </c>
      <c r="S155" s="218">
        <f>HLOOKUP($B155,data06,data0211!S$900,FALSE)</f>
        <v>980065806</v>
      </c>
      <c r="T155" s="218">
        <f>HLOOKUP($B155,data06,data0211!T$900,FALSE)</f>
        <v>39955374</v>
      </c>
      <c r="U155" s="218">
        <f>HLOOKUP($B155,data06,data0211!U$900,FALSE)</f>
        <v>0</v>
      </c>
      <c r="V155" s="218">
        <f>HLOOKUP($B155,data06,data0211!V$900,FALSE)</f>
        <v>13405127</v>
      </c>
      <c r="W155" s="218">
        <f>HLOOKUP($B155,data06,data0211!W$900,FALSE)</f>
        <v>0</v>
      </c>
      <c r="X155" s="218">
        <f>HLOOKUP($B155,data06,data0211!X$900,FALSE)</f>
        <v>11570357</v>
      </c>
      <c r="Y155" s="218">
        <f>HLOOKUP($B155,data06,data0211!Y$900,FALSE)</f>
        <v>1735695</v>
      </c>
      <c r="Z155" s="218">
        <f>HLOOKUP($B155,data06,data0211!Z$900,FALSE)</f>
        <v>99075</v>
      </c>
      <c r="AA155" s="218">
        <f>HLOOKUP($B155,data06,data0211!AA$900,FALSE)</f>
        <v>0</v>
      </c>
      <c r="AB155" s="218">
        <f>HLOOKUP($B155,data06,data0211!AB$900,FALSE)</f>
        <v>111263083</v>
      </c>
      <c r="AC155" s="218">
        <f>HLOOKUP($B155,data06,data0211!AC$900,FALSE)</f>
        <v>43066631</v>
      </c>
      <c r="AD155" s="218">
        <f>HLOOKUP($B155,data06,data0211!AD$900,FALSE)</f>
        <v>62362551</v>
      </c>
      <c r="AE155" s="218">
        <f>HLOOKUP($B155,data06,data0211!AE$900,FALSE)</f>
        <v>5314545</v>
      </c>
      <c r="AF155" s="218">
        <f>HLOOKUP($B155,data06,data0211!AF$900,FALSE)</f>
        <v>519356</v>
      </c>
      <c r="AG155" s="218">
        <f>HLOOKUP($B155,data06,data0211!AG$900,FALSE)</f>
        <v>0</v>
      </c>
      <c r="AH155" s="218">
        <f>HLOOKUP($B155,data06,data0211!AH$900,FALSE)</f>
        <v>287</v>
      </c>
      <c r="AI155" s="218">
        <f>HLOOKUP($B155,data06,data0211!AI$900,FALSE)</f>
        <v>287</v>
      </c>
      <c r="AJ155" s="218">
        <f>HLOOKUP($B155,data06,data0211!AJ$900,FALSE)</f>
        <v>0</v>
      </c>
      <c r="AK155" s="218">
        <f>HLOOKUP($B155,data06,data0211!AK$900,FALSE)</f>
        <v>700000</v>
      </c>
      <c r="AL155" s="218">
        <f>HLOOKUP($B155,data06,data0211!AL$900,FALSE)</f>
        <v>700000</v>
      </c>
      <c r="AM155" s="218">
        <f>HLOOKUP($B155,data06,data0211!AM$900,FALSE)</f>
        <v>0</v>
      </c>
      <c r="AN155" s="218">
        <f>HLOOKUP($B155,data06,data0211!AN$900,FALSE)</f>
        <v>1200000</v>
      </c>
      <c r="AO155" s="218">
        <f>HLOOKUP($B155,data06,data0211!AO$900,FALSE)</f>
        <v>1610300</v>
      </c>
      <c r="AP155" s="218">
        <f>HLOOKUP($B155,data06,data0211!AP$900,FALSE)</f>
        <v>1610300</v>
      </c>
      <c r="AQ155" s="218">
        <f>HLOOKUP($B155,data06,data0211!AQ$900,FALSE)</f>
        <v>1266150</v>
      </c>
      <c r="AR155" s="218">
        <f>HLOOKUP($B155,data06,data0211!AR$900,FALSE)</f>
        <v>5092</v>
      </c>
      <c r="AS155" s="218">
        <f>HLOOKUP($B155,data06,data0211!AS$900,FALSE)</f>
        <v>1757</v>
      </c>
      <c r="AT155" s="218">
        <f>HLOOKUP($B155,data06,data0211!AT$900,FALSE)</f>
        <v>3335</v>
      </c>
      <c r="AU155" s="218">
        <f>HLOOKUP($B155,data06,data0211!AU$900,FALSE)</f>
        <v>3085</v>
      </c>
      <c r="AV155" s="218">
        <f>HLOOKUP($B155,data06,data0211!AV$900,FALSE)</f>
        <v>101</v>
      </c>
      <c r="AW155" s="218">
        <f>HLOOKUP($B155,data06,data0211!AW$900,FALSE)</f>
        <v>1906</v>
      </c>
      <c r="AX155" s="218">
        <f>HLOOKUP($B155,data06,data0211!AX$900,FALSE)</f>
        <v>0</v>
      </c>
      <c r="AY155" s="218">
        <f>HLOOKUP($B155,data06,data0211!AY$900,FALSE)</f>
        <v>107</v>
      </c>
      <c r="AZ155" s="218">
        <f>HLOOKUP($B155,data06,data0211!AZ$900,FALSE)</f>
        <v>25400</v>
      </c>
      <c r="BA155" s="218">
        <f>HLOOKUP($B155,data06,data0211!BA$900,FALSE)</f>
        <v>73</v>
      </c>
      <c r="BB155" s="218"/>
      <c r="BC155" s="218"/>
      <c r="BD155" s="218"/>
      <c r="BE155" s="218"/>
    </row>
    <row r="156" spans="1:57" ht="15" customHeight="1" x14ac:dyDescent="0.2">
      <c r="A156" s="71" t="s">
        <v>291</v>
      </c>
      <c r="B156" s="71" t="s">
        <v>291</v>
      </c>
      <c r="C156" s="69">
        <v>2007</v>
      </c>
      <c r="D156" s="218">
        <f>HLOOKUP($B156,data07,data0211!D$900,FALSE)</f>
        <v>820627085</v>
      </c>
      <c r="E156" s="218">
        <f>HLOOKUP($B156,data07,data0211!E$900,FALSE)</f>
        <v>-364037045</v>
      </c>
      <c r="F156" s="218">
        <f>HLOOKUP($B156,data07,data0211!F$900,FALSE)</f>
        <v>0</v>
      </c>
      <c r="G156" s="218">
        <f>HLOOKUP($B156,data07,data0211!G$900,FALSE)</f>
        <v>46620200</v>
      </c>
      <c r="H156" s="218">
        <f>HLOOKUP($B156,data07,data0211!H$900,FALSE)</f>
        <v>42974849</v>
      </c>
      <c r="I156" s="218">
        <f>HLOOKUP($B156,data07,data0211!I$900,FALSE)</f>
        <v>10580312</v>
      </c>
      <c r="J156" s="218">
        <f>HLOOKUP($B156,data07,data0211!J$900,FALSE)</f>
        <v>183715</v>
      </c>
      <c r="K156" s="218">
        <f>HLOOKUP($B156,data07,data0211!K$900,FALSE)</f>
        <v>162775</v>
      </c>
      <c r="L156" s="218">
        <f>HLOOKUP($B156,data07,data0211!L$900,FALSE)</f>
        <v>20931</v>
      </c>
      <c r="M156" s="218">
        <f>HLOOKUP($B156,data07,data0211!M$900,FALSE)</f>
        <v>9</v>
      </c>
      <c r="N156" s="218">
        <f>HLOOKUP($B156,data07,data0211!N$900,FALSE)</f>
        <v>48362</v>
      </c>
      <c r="O156" s="218">
        <f>HLOOKUP($B156,data07,data0211!O$900,FALSE)</f>
        <v>0</v>
      </c>
      <c r="P156" s="218">
        <f>HLOOKUP($B156,data07,data0211!P$900,FALSE)</f>
        <v>8278380806</v>
      </c>
      <c r="Q156" s="218">
        <f>HLOOKUP($B156,data07,data0211!Q$900,FALSE)</f>
        <v>1632816129</v>
      </c>
      <c r="R156" s="218">
        <f>HLOOKUP($B156,data07,data0211!R$900,FALSE)</f>
        <v>5573668548</v>
      </c>
      <c r="S156" s="218">
        <f>HLOOKUP($B156,data07,data0211!S$900,FALSE)</f>
        <v>1031619677</v>
      </c>
      <c r="T156" s="218">
        <f>HLOOKUP($B156,data07,data0211!T$900,FALSE)</f>
        <v>40276452</v>
      </c>
      <c r="U156" s="218">
        <f>HLOOKUP($B156,data07,data0211!U$900,FALSE)</f>
        <v>0</v>
      </c>
      <c r="V156" s="218">
        <f>HLOOKUP($B156,data07,data0211!V$900,FALSE)</f>
        <v>13744944</v>
      </c>
      <c r="W156" s="218">
        <f>HLOOKUP($B156,data07,data0211!W$900,FALSE)</f>
        <v>0</v>
      </c>
      <c r="X156" s="218">
        <f>HLOOKUP($B156,data07,data0211!X$900,FALSE)</f>
        <v>11888216</v>
      </c>
      <c r="Y156" s="218">
        <f>HLOOKUP($B156,data07,data0211!Y$900,FALSE)</f>
        <v>1747676</v>
      </c>
      <c r="Z156" s="218">
        <f>HLOOKUP($B156,data07,data0211!Z$900,FALSE)</f>
        <v>109052</v>
      </c>
      <c r="AA156" s="218">
        <f>HLOOKUP($B156,data07,data0211!AA$900,FALSE)</f>
        <v>0</v>
      </c>
      <c r="AB156" s="218">
        <f>HLOOKUP($B156,data07,data0211!AB$900,FALSE)</f>
        <v>114202809</v>
      </c>
      <c r="AC156" s="218">
        <f>HLOOKUP($B156,data07,data0211!AC$900,FALSE)</f>
        <v>43668341</v>
      </c>
      <c r="AD156" s="218">
        <f>HLOOKUP($B156,data07,data0211!AD$900,FALSE)</f>
        <v>64600470</v>
      </c>
      <c r="AE156" s="218">
        <f>HLOOKUP($B156,data07,data0211!AE$900,FALSE)</f>
        <v>5411021</v>
      </c>
      <c r="AF156" s="218">
        <f>HLOOKUP($B156,data07,data0211!AF$900,FALSE)</f>
        <v>0</v>
      </c>
      <c r="AG156" s="218">
        <f>HLOOKUP($B156,data07,data0211!AG$900,FALSE)</f>
        <v>522977</v>
      </c>
      <c r="AH156" s="218">
        <f>HLOOKUP($B156,data07,data0211!AH$900,FALSE)</f>
        <v>287</v>
      </c>
      <c r="AI156" s="218">
        <f>HLOOKUP($B156,data07,data0211!AI$900,FALSE)</f>
        <v>287</v>
      </c>
      <c r="AJ156" s="218">
        <f>HLOOKUP($B156,data07,data0211!AJ$900,FALSE)</f>
        <v>0</v>
      </c>
      <c r="AK156" s="218">
        <f>HLOOKUP($B156,data07,data0211!AK$900,FALSE)</f>
        <v>704000</v>
      </c>
      <c r="AL156" s="218">
        <f>HLOOKUP($B156,data07,data0211!AL$900,FALSE)</f>
        <v>704000</v>
      </c>
      <c r="AM156" s="218">
        <f>HLOOKUP($B156,data07,data0211!AM$900,FALSE)</f>
        <v>0</v>
      </c>
      <c r="AN156" s="218">
        <f>HLOOKUP($B156,data07,data0211!AN$900,FALSE)</f>
        <v>1234600</v>
      </c>
      <c r="AO156" s="218">
        <f>HLOOKUP($B156,data07,data0211!AO$900,FALSE)</f>
        <v>1556900</v>
      </c>
      <c r="AP156" s="218">
        <f>HLOOKUP($B156,data07,data0211!AP$900,FALSE)</f>
        <v>1556900</v>
      </c>
      <c r="AQ156" s="218">
        <f>HLOOKUP($B156,data07,data0211!AQ$900,FALSE)</f>
        <v>1285767</v>
      </c>
      <c r="AR156" s="218">
        <f>HLOOKUP($B156,data07,data0211!AR$900,FALSE)</f>
        <v>5180</v>
      </c>
      <c r="AS156" s="218">
        <f>HLOOKUP($B156,data07,data0211!AS$900,FALSE)</f>
        <v>1799</v>
      </c>
      <c r="AT156" s="218">
        <f>HLOOKUP($B156,data07,data0211!AT$900,FALSE)</f>
        <v>3381</v>
      </c>
      <c r="AU156" s="218">
        <f>HLOOKUP($B156,data07,data0211!AU$900,FALSE)</f>
        <v>3139</v>
      </c>
      <c r="AV156" s="218">
        <f>HLOOKUP($B156,data07,data0211!AV$900,FALSE)</f>
        <v>104</v>
      </c>
      <c r="AW156" s="218">
        <f>HLOOKUP($B156,data07,data0211!AW$900,FALSE)</f>
        <v>1937</v>
      </c>
      <c r="AX156" s="218">
        <f>HLOOKUP($B156,data07,data0211!AX$900,FALSE)</f>
        <v>0</v>
      </c>
      <c r="AY156" s="218">
        <f>HLOOKUP($B156,data07,data0211!AY$900,FALSE)</f>
        <v>106</v>
      </c>
      <c r="AZ156" s="218">
        <f>HLOOKUP($B156,data07,data0211!AZ$900,FALSE)</f>
        <v>25493</v>
      </c>
      <c r="BA156" s="218">
        <f>HLOOKUP($B156,data07,data0211!BA$900,FALSE)</f>
        <v>74</v>
      </c>
      <c r="BB156" s="218"/>
      <c r="BC156" s="218"/>
      <c r="BD156" s="218"/>
      <c r="BE156" s="218"/>
    </row>
    <row r="157" spans="1:57" ht="15" customHeight="1" x14ac:dyDescent="0.2">
      <c r="A157" s="71" t="s">
        <v>291</v>
      </c>
      <c r="B157" s="71" t="s">
        <v>291</v>
      </c>
      <c r="C157" s="69">
        <v>2008</v>
      </c>
      <c r="D157" s="218">
        <f>HLOOKUP($B157,data08,data0211!D$900,FALSE)</f>
        <v>856957907</v>
      </c>
      <c r="E157" s="218">
        <f>HLOOKUP($B157,data08,data0211!E$900,FALSE)</f>
        <v>-388583876</v>
      </c>
      <c r="F157" s="218">
        <f>HLOOKUP($B157,data08,data0211!F$900,FALSE)</f>
        <v>0</v>
      </c>
      <c r="G157" s="218">
        <f>HLOOKUP($B157,data08,data0211!G$900,FALSE)</f>
        <v>49396513</v>
      </c>
      <c r="H157" s="218">
        <f>HLOOKUP($B157,data08,data0211!H$900,FALSE)</f>
        <v>42361149</v>
      </c>
      <c r="I157" s="218">
        <f>HLOOKUP($B157,data08,data0211!I$900,FALSE)</f>
        <v>11512162</v>
      </c>
      <c r="J157" s="218">
        <f>HLOOKUP($B157,data08,data0211!J$900,FALSE)</f>
        <v>186929</v>
      </c>
      <c r="K157" s="218">
        <f>HLOOKUP($B157,data08,data0211!K$900,FALSE)</f>
        <v>165882</v>
      </c>
      <c r="L157" s="218">
        <f>HLOOKUP($B157,data08,data0211!L$900,FALSE)</f>
        <v>21037</v>
      </c>
      <c r="M157" s="218">
        <f>HLOOKUP($B157,data08,data0211!M$900,FALSE)</f>
        <v>10</v>
      </c>
      <c r="N157" s="218">
        <f>HLOOKUP($B157,data08,data0211!N$900,FALSE)</f>
        <v>48471</v>
      </c>
      <c r="O157" s="218">
        <f>HLOOKUP($B157,data08,data0211!O$900,FALSE)</f>
        <v>0</v>
      </c>
      <c r="P157" s="218">
        <f>HLOOKUP($B157,data08,data0211!P$900,FALSE)</f>
        <v>8095934029</v>
      </c>
      <c r="Q157" s="218">
        <f>HLOOKUP($B157,data08,data0211!Q$900,FALSE)</f>
        <v>1590715870</v>
      </c>
      <c r="R157" s="218">
        <f>HLOOKUP($B157,data08,data0211!R$900,FALSE)</f>
        <v>5393218546</v>
      </c>
      <c r="S157" s="218">
        <f>HLOOKUP($B157,data08,data0211!S$900,FALSE)</f>
        <v>1071190308</v>
      </c>
      <c r="T157" s="218">
        <f>HLOOKUP($B157,data08,data0211!T$900,FALSE)</f>
        <v>40809305</v>
      </c>
      <c r="U157" s="218">
        <f>HLOOKUP($B157,data08,data0211!U$900,FALSE)</f>
        <v>0</v>
      </c>
      <c r="V157" s="218">
        <f>HLOOKUP($B157,data08,data0211!V$900,FALSE)</f>
        <v>13585043</v>
      </c>
      <c r="W157" s="218">
        <f>HLOOKUP($B157,data08,data0211!W$900,FALSE)</f>
        <v>0</v>
      </c>
      <c r="X157" s="218">
        <f>HLOOKUP($B157,data08,data0211!X$900,FALSE)</f>
        <v>11633019</v>
      </c>
      <c r="Y157" s="218">
        <f>HLOOKUP($B157,data08,data0211!Y$900,FALSE)</f>
        <v>1842419</v>
      </c>
      <c r="Z157" s="218">
        <f>HLOOKUP($B157,data08,data0211!Z$900,FALSE)</f>
        <v>109605</v>
      </c>
      <c r="AA157" s="218">
        <f>HLOOKUP($B157,data08,data0211!AA$900,FALSE)</f>
        <v>0</v>
      </c>
      <c r="AB157" s="218">
        <f>HLOOKUP($B157,data08,data0211!AB$900,FALSE)</f>
        <v>0</v>
      </c>
      <c r="AC157" s="218">
        <f>HLOOKUP($B157,data08,data0211!AC$900,FALSE)</f>
        <v>41924681</v>
      </c>
      <c r="AD157" s="218">
        <f>HLOOKUP($B157,data08,data0211!AD$900,FALSE)</f>
        <v>60891319</v>
      </c>
      <c r="AE157" s="218">
        <f>HLOOKUP($B157,data08,data0211!AE$900,FALSE)</f>
        <v>5770995</v>
      </c>
      <c r="AF157" s="218">
        <f>HLOOKUP($B157,data08,data0211!AF$900,FALSE)</f>
        <v>1392504</v>
      </c>
      <c r="AG157" s="218">
        <f>HLOOKUP($B157,data08,data0211!AG$900,FALSE)</f>
        <v>0</v>
      </c>
      <c r="AH157" s="218">
        <f>HLOOKUP($B157,data08,data0211!AH$900,FALSE)</f>
        <v>287</v>
      </c>
      <c r="AI157" s="218">
        <f>HLOOKUP($B157,data08,data0211!AI$900,FALSE)</f>
        <v>287</v>
      </c>
      <c r="AJ157" s="218">
        <f>HLOOKUP($B157,data08,data0211!AJ$900,FALSE)</f>
        <v>0</v>
      </c>
      <c r="AK157" s="218">
        <f>HLOOKUP($B157,data08,data0211!AK$900,FALSE)</f>
        <v>710000</v>
      </c>
      <c r="AL157" s="218">
        <f>HLOOKUP($B157,data08,data0211!AL$900,FALSE)</f>
        <v>710000</v>
      </c>
      <c r="AM157" s="218">
        <f>HLOOKUP($B157,data08,data0211!AM$900,FALSE)</f>
        <v>0</v>
      </c>
      <c r="AN157" s="218">
        <f>HLOOKUP($B157,data08,data0211!AN$900,FALSE)</f>
        <v>1196300</v>
      </c>
      <c r="AO157" s="218">
        <f>HLOOKUP($B157,data08,data0211!AO$900,FALSE)</f>
        <v>1507900</v>
      </c>
      <c r="AP157" s="218">
        <f>HLOOKUP($B157,data08,data0211!AP$900,FALSE)</f>
        <v>1507900</v>
      </c>
      <c r="AQ157" s="218">
        <f>HLOOKUP($B157,data08,data0211!AQ$900,FALSE)</f>
        <v>1238858</v>
      </c>
      <c r="AR157" s="218">
        <f>HLOOKUP($B157,data08,data0211!AR$900,FALSE)</f>
        <v>5246</v>
      </c>
      <c r="AS157" s="218">
        <f>HLOOKUP($B157,data08,data0211!AS$900,FALSE)</f>
        <v>1816</v>
      </c>
      <c r="AT157" s="218">
        <f>HLOOKUP($B157,data08,data0211!AT$900,FALSE)</f>
        <v>3430</v>
      </c>
      <c r="AU157" s="218">
        <f>HLOOKUP($B157,data08,data0211!AU$900,FALSE)</f>
        <v>3168</v>
      </c>
      <c r="AV157" s="218">
        <f>HLOOKUP($B157,data08,data0211!AV$900,FALSE)</f>
        <v>101</v>
      </c>
      <c r="AW157" s="218">
        <f>HLOOKUP($B157,data08,data0211!AW$900,FALSE)</f>
        <v>1977</v>
      </c>
      <c r="AX157" s="218">
        <f>HLOOKUP($B157,data08,data0211!AX$900,FALSE)</f>
        <v>0</v>
      </c>
      <c r="AY157" s="218">
        <f>HLOOKUP($B157,data08,data0211!AY$900,FALSE)</f>
        <v>123</v>
      </c>
      <c r="AZ157" s="218">
        <f>HLOOKUP($B157,data08,data0211!AZ$900,FALSE)</f>
        <v>25426</v>
      </c>
      <c r="BA157" s="218">
        <f>HLOOKUP($B157,data08,data0211!BA$900,FALSE)</f>
        <v>74</v>
      </c>
      <c r="BB157" s="218"/>
      <c r="BC157" s="218"/>
      <c r="BD157" s="218"/>
      <c r="BE157" s="218"/>
    </row>
    <row r="158" spans="1:57" ht="15" customHeight="1" x14ac:dyDescent="0.2">
      <c r="A158" s="71" t="s">
        <v>291</v>
      </c>
      <c r="B158" s="71" t="s">
        <v>291</v>
      </c>
      <c r="C158" s="69">
        <v>2009</v>
      </c>
      <c r="D158" s="218">
        <f>HLOOKUP($B158,data09,data0211!D$900,FALSE)</f>
        <v>898904168</v>
      </c>
      <c r="E158" s="218">
        <f>HLOOKUP($B158,data09,data0211!E$900,FALSE)</f>
        <v>-416914977</v>
      </c>
      <c r="F158" s="218">
        <f>HLOOKUP($B158,data09,data0211!F$900,FALSE)</f>
        <v>0</v>
      </c>
      <c r="G158" s="218">
        <f>HLOOKUP($B158,data09,data0211!G$900,FALSE)</f>
        <v>55778638</v>
      </c>
      <c r="H158" s="218">
        <f>HLOOKUP($B158,data09,data0211!H$900,FALSE)</f>
        <v>47890746</v>
      </c>
      <c r="I158" s="218">
        <f>HLOOKUP($B158,data09,data0211!I$900,FALSE)</f>
        <v>6250773</v>
      </c>
      <c r="J158" s="218">
        <f>HLOOKUP($B158,data09,data0211!J$900,FALSE)</f>
        <v>189738</v>
      </c>
      <c r="K158" s="218">
        <f>HLOOKUP($B158,data09,data0211!K$900,FALSE)</f>
        <v>168288</v>
      </c>
      <c r="L158" s="218">
        <f>HLOOKUP($B158,data09,data0211!L$900,FALSE)</f>
        <v>21242</v>
      </c>
      <c r="M158" s="218">
        <f>HLOOKUP($B158,data09,data0211!M$900,FALSE)</f>
        <v>208</v>
      </c>
      <c r="N158" s="218">
        <f>HLOOKUP($B158,data09,data0211!N$900,FALSE)</f>
        <v>48836</v>
      </c>
      <c r="O158" s="218">
        <f>HLOOKUP($B158,data09,data0211!O$900,FALSE)</f>
        <v>0</v>
      </c>
      <c r="P158" s="218">
        <f>HLOOKUP($B158,data09,data0211!P$900,FALSE)</f>
        <v>7747244745</v>
      </c>
      <c r="Q158" s="218">
        <f>HLOOKUP($B158,data09,data0211!Q$900,FALSE)</f>
        <v>1554921855</v>
      </c>
      <c r="R158" s="218">
        <f>HLOOKUP($B158,data09,data0211!R$900,FALSE)</f>
        <v>5117289556</v>
      </c>
      <c r="S158" s="218">
        <f>HLOOKUP($B158,data09,data0211!S$900,FALSE)</f>
        <v>1034348545</v>
      </c>
      <c r="T158" s="218">
        <f>HLOOKUP($B158,data09,data0211!T$900,FALSE)</f>
        <v>40684789</v>
      </c>
      <c r="U158" s="218">
        <f>HLOOKUP($B158,data09,data0211!U$900,FALSE)</f>
        <v>0</v>
      </c>
      <c r="V158" s="218">
        <f>HLOOKUP($B158,data09,data0211!V$900,FALSE)</f>
        <v>13345239</v>
      </c>
      <c r="W158" s="218">
        <f>HLOOKUP($B158,data09,data0211!W$900,FALSE)</f>
        <v>0</v>
      </c>
      <c r="X158" s="218">
        <f>HLOOKUP($B158,data09,data0211!X$900,FALSE)</f>
        <v>11433805</v>
      </c>
      <c r="Y158" s="218">
        <f>HLOOKUP($B158,data09,data0211!Y$900,FALSE)</f>
        <v>1800927</v>
      </c>
      <c r="Z158" s="218">
        <f>HLOOKUP($B158,data09,data0211!Z$900,FALSE)</f>
        <v>110507</v>
      </c>
      <c r="AA158" s="218">
        <f>HLOOKUP($B158,data09,data0211!AA$900,FALSE)</f>
        <v>0</v>
      </c>
      <c r="AB158" s="218">
        <f>HLOOKUP($B158,data09,data0211!AB$900,FALSE)</f>
        <v>115488075</v>
      </c>
      <c r="AC158" s="218">
        <f>HLOOKUP($B158,data09,data0211!AC$900,FALSE)</f>
        <v>44995913</v>
      </c>
      <c r="AD158" s="218">
        <f>HLOOKUP($B158,data09,data0211!AD$900,FALSE)</f>
        <v>62109572</v>
      </c>
      <c r="AE158" s="218">
        <f>HLOOKUP($B158,data09,data0211!AE$900,FALSE)</f>
        <v>5983948</v>
      </c>
      <c r="AF158" s="218">
        <f>HLOOKUP($B158,data09,data0211!AF$900,FALSE)</f>
        <v>1875943</v>
      </c>
      <c r="AG158" s="218">
        <f>HLOOKUP($B158,data09,data0211!AG$900,FALSE)</f>
        <v>0</v>
      </c>
      <c r="AH158" s="218">
        <f>HLOOKUP($B158,data09,data0211!AH$900,FALSE)</f>
        <v>287</v>
      </c>
      <c r="AI158" s="218">
        <f>HLOOKUP($B158,data09,data0211!AI$900,FALSE)</f>
        <v>287</v>
      </c>
      <c r="AJ158" s="218">
        <f>HLOOKUP($B158,data09,data0211!AJ$900,FALSE)</f>
        <v>0</v>
      </c>
      <c r="AK158" s="218">
        <f>HLOOKUP($B158,data09,data0211!AK$900,FALSE)</f>
        <v>729000</v>
      </c>
      <c r="AL158" s="218">
        <f>HLOOKUP($B158,data09,data0211!AL$900,FALSE)</f>
        <v>729000</v>
      </c>
      <c r="AM158" s="218">
        <f>HLOOKUP($B158,data09,data0211!AM$900,FALSE)</f>
        <v>0</v>
      </c>
      <c r="AN158" s="218">
        <f>HLOOKUP($B158,data09,data0211!AN$900,FALSE)</f>
        <v>1188400</v>
      </c>
      <c r="AO158" s="218">
        <f>HLOOKUP($B158,data09,data0211!AO$900,FALSE)</f>
        <v>1504000</v>
      </c>
      <c r="AP158" s="218">
        <f>HLOOKUP($B158,data09,data0211!AP$900,FALSE)</f>
        <v>1504000</v>
      </c>
      <c r="AQ158" s="218">
        <f>HLOOKUP($B158,data09,data0211!AQ$900,FALSE)</f>
        <v>1189800</v>
      </c>
      <c r="AR158" s="218">
        <f>HLOOKUP($B158,data09,data0211!AR$900,FALSE)</f>
        <v>5300</v>
      </c>
      <c r="AS158" s="218">
        <f>HLOOKUP($B158,data09,data0211!AS$900,FALSE)</f>
        <v>1834</v>
      </c>
      <c r="AT158" s="218">
        <f>HLOOKUP($B158,data09,data0211!AT$900,FALSE)</f>
        <v>3466</v>
      </c>
      <c r="AU158" s="218">
        <f>HLOOKUP($B158,data09,data0211!AU$900,FALSE)</f>
        <v>3216</v>
      </c>
      <c r="AV158" s="218">
        <f>HLOOKUP($B158,data09,data0211!AV$900,FALSE)</f>
        <v>102</v>
      </c>
      <c r="AW158" s="218">
        <f>HLOOKUP($B158,data09,data0211!AW$900,FALSE)</f>
        <v>1982</v>
      </c>
      <c r="AX158" s="218">
        <f>HLOOKUP($B158,data09,data0211!AX$900,FALSE)</f>
        <v>0</v>
      </c>
      <c r="AY158" s="218">
        <f>HLOOKUP($B158,data09,data0211!AY$900,FALSE)</f>
        <v>119</v>
      </c>
      <c r="AZ158" s="218">
        <f>HLOOKUP($B158,data09,data0211!AZ$900,FALSE)</f>
        <v>25399</v>
      </c>
      <c r="BA158" s="218">
        <f>HLOOKUP($B158,data09,data0211!BA$900,FALSE)</f>
        <v>74</v>
      </c>
      <c r="BB158" s="218"/>
      <c r="BC158" s="218"/>
      <c r="BD158" s="218"/>
      <c r="BE158" s="218"/>
    </row>
    <row r="159" spans="1:57" ht="15" customHeight="1" x14ac:dyDescent="0.2">
      <c r="A159" s="71" t="s">
        <v>291</v>
      </c>
      <c r="B159" s="71" t="s">
        <v>291</v>
      </c>
      <c r="C159" s="69">
        <v>2010</v>
      </c>
      <c r="D159" s="218">
        <f>HLOOKUP($B159,data10,data0211!D$900,FALSE)</f>
        <v>925082421</v>
      </c>
      <c r="E159" s="218">
        <f>HLOOKUP($B159,data10,data0211!E$900,FALSE)</f>
        <v>-444783585</v>
      </c>
      <c r="F159" s="218">
        <f>HLOOKUP($B159,data10,data0211!F$900,FALSE)</f>
        <v>0</v>
      </c>
      <c r="G159" s="218">
        <f>HLOOKUP($B159,data10,data0211!G$900,FALSE)</f>
        <v>55778638</v>
      </c>
      <c r="H159" s="218">
        <f>HLOOKUP($B159,data10,data0211!H$900,FALSE)</f>
        <v>41013152</v>
      </c>
      <c r="I159" s="218">
        <f>HLOOKUP($B159,data10,data0211!I$900,FALSE)</f>
        <v>7206255</v>
      </c>
      <c r="J159" s="218">
        <f>HLOOKUP($B159,data10,data0211!J$900,FALSE)</f>
        <v>192960</v>
      </c>
      <c r="K159" s="218">
        <f>HLOOKUP($B159,data10,data0211!K$900,FALSE)</f>
        <v>171247</v>
      </c>
      <c r="L159" s="218">
        <f>HLOOKUP($B159,data10,data0211!L$900,FALSE)</f>
        <v>21703</v>
      </c>
      <c r="M159" s="218">
        <f>HLOOKUP($B159,data10,data0211!M$900,FALSE)</f>
        <v>10</v>
      </c>
      <c r="N159" s="218">
        <f>HLOOKUP($B159,data10,data0211!N$900,FALSE)</f>
        <v>0</v>
      </c>
      <c r="O159" s="218">
        <f>HLOOKUP($B159,data10,data0211!O$900,FALSE)</f>
        <v>0</v>
      </c>
      <c r="P159" s="218">
        <f>HLOOKUP($B159,data10,data0211!P$900,FALSE)</f>
        <v>7658093088</v>
      </c>
      <c r="Q159" s="218">
        <f>HLOOKUP($B159,data10,data0211!Q$900,FALSE)</f>
        <v>1586325915</v>
      </c>
      <c r="R159" s="218">
        <f>HLOOKUP($B159,data10,data0211!R$900,FALSE)</f>
        <v>4999401144</v>
      </c>
      <c r="S159" s="218">
        <f>HLOOKUP($B159,data10,data0211!S$900,FALSE)</f>
        <v>1072366029</v>
      </c>
      <c r="T159" s="218">
        <f>HLOOKUP($B159,data10,data0211!T$900,FALSE)</f>
        <v>0</v>
      </c>
      <c r="U159" s="218">
        <f>HLOOKUP($B159,data10,data0211!U$900,FALSE)</f>
        <v>0</v>
      </c>
      <c r="V159" s="218">
        <f>HLOOKUP($B159,data10,data0211!V$900,FALSE)</f>
        <v>13220321</v>
      </c>
      <c r="W159" s="218">
        <f>HLOOKUP($B159,data10,data0211!W$900,FALSE)</f>
        <v>0</v>
      </c>
      <c r="X159" s="218">
        <f>HLOOKUP($B159,data10,data0211!X$900,FALSE)</f>
        <v>11388776</v>
      </c>
      <c r="Y159" s="218">
        <f>HLOOKUP($B159,data10,data0211!Y$900,FALSE)</f>
        <v>1831545</v>
      </c>
      <c r="Z159" s="218">
        <f>HLOOKUP($B159,data10,data0211!Z$900,FALSE)</f>
        <v>0</v>
      </c>
      <c r="AA159" s="218">
        <f>HLOOKUP($B159,data10,data0211!AA$900,FALSE)</f>
        <v>0</v>
      </c>
      <c r="AB159" s="218">
        <f>HLOOKUP($B159,data10,data0211!AB$900,FALSE)</f>
        <v>117548907</v>
      </c>
      <c r="AC159" s="218">
        <f>HLOOKUP($B159,data10,data0211!AC$900,FALSE)</f>
        <v>47758866</v>
      </c>
      <c r="AD159" s="218">
        <f>HLOOKUP($B159,data10,data0211!AD$900,FALSE)</f>
        <v>63617977</v>
      </c>
      <c r="AE159" s="218">
        <f>HLOOKUP($B159,data10,data0211!AE$900,FALSE)</f>
        <v>6172064</v>
      </c>
      <c r="AF159" s="218">
        <f>HLOOKUP($B159,data10,data0211!AF$900,FALSE)</f>
        <v>0</v>
      </c>
      <c r="AG159" s="218">
        <f>HLOOKUP($B159,data10,data0211!AG$900,FALSE)</f>
        <v>0</v>
      </c>
      <c r="AH159" s="218">
        <f>HLOOKUP($B159,data10,data0211!AH$900,FALSE)</f>
        <v>0</v>
      </c>
      <c r="AI159" s="218">
        <f>HLOOKUP($B159,data10,data0211!AI$900,FALSE)</f>
        <v>0</v>
      </c>
      <c r="AJ159" s="218">
        <f>HLOOKUP($B159,data10,data0211!AJ$900,FALSE)</f>
        <v>0</v>
      </c>
      <c r="AK159" s="218">
        <f>HLOOKUP($B159,data10,data0211!AK$900,FALSE)</f>
        <v>734000</v>
      </c>
      <c r="AL159" s="218">
        <f>HLOOKUP($B159,data10,data0211!AL$900,FALSE)</f>
        <v>734000</v>
      </c>
      <c r="AM159" s="218">
        <f>HLOOKUP($B159,data10,data0211!AM$900,FALSE)</f>
        <v>0</v>
      </c>
      <c r="AN159" s="218">
        <f>HLOOKUP($B159,data10,data0211!AN$900,FALSE)</f>
        <v>1179415</v>
      </c>
      <c r="AO159" s="218">
        <f>HLOOKUP($B159,data10,data0211!AO$900,FALSE)</f>
        <v>1546600</v>
      </c>
      <c r="AP159" s="218">
        <f>HLOOKUP($B159,data10,data0211!AP$900,FALSE)</f>
        <v>1546600</v>
      </c>
      <c r="AQ159" s="218">
        <f>HLOOKUP($B159,data10,data0211!AQ$900,FALSE)</f>
        <v>1245655</v>
      </c>
      <c r="AR159" s="218">
        <f>HLOOKUP($B159,data10,data0211!AR$900,FALSE)</f>
        <v>5167</v>
      </c>
      <c r="AS159" s="218">
        <f>HLOOKUP($B159,data10,data0211!AS$900,FALSE)</f>
        <v>1807</v>
      </c>
      <c r="AT159" s="218">
        <f>HLOOKUP($B159,data10,data0211!AT$900,FALSE)</f>
        <v>3360</v>
      </c>
      <c r="AU159" s="218">
        <f>HLOOKUP($B159,data10,data0211!AU$900,FALSE)</f>
        <v>3079</v>
      </c>
      <c r="AV159" s="218">
        <f>HLOOKUP($B159,data10,data0211!AV$900,FALSE)</f>
        <v>103</v>
      </c>
      <c r="AW159" s="218">
        <f>HLOOKUP($B159,data10,data0211!AW$900,FALSE)</f>
        <v>1985</v>
      </c>
      <c r="AX159" s="218">
        <f>HLOOKUP($B159,data10,data0211!AX$900,FALSE)</f>
        <v>0</v>
      </c>
      <c r="AY159" s="218">
        <f>HLOOKUP($B159,data10,data0211!AY$900,FALSE)</f>
        <v>126</v>
      </c>
      <c r="AZ159" s="218">
        <f>HLOOKUP($B159,data10,data0211!AZ$900,FALSE)</f>
        <v>25237</v>
      </c>
      <c r="BA159" s="218">
        <f>HLOOKUP($B159,data10,data0211!BA$900,FALSE)</f>
        <v>0</v>
      </c>
      <c r="BB159" s="218"/>
      <c r="BC159" s="218"/>
      <c r="BD159" s="218"/>
      <c r="BE159" s="218"/>
    </row>
    <row r="160" spans="1:57" ht="15" customHeight="1" x14ac:dyDescent="0.2">
      <c r="A160" s="71" t="s">
        <v>291</v>
      </c>
      <c r="B160" s="71" t="s">
        <v>291</v>
      </c>
      <c r="C160" s="69">
        <v>2011</v>
      </c>
      <c r="D160" s="218">
        <f>HLOOKUP($B160,data11,data0211!D$900,FALSE)</f>
        <v>874218682.37999988</v>
      </c>
      <c r="E160" s="218">
        <f>HLOOKUP($B160,data11,data0211!E$900,FALSE)</f>
        <v>-425820957.5</v>
      </c>
      <c r="F160" s="218">
        <f>HLOOKUP($B160,data11,data0211!F$900,FALSE)</f>
        <v>0</v>
      </c>
      <c r="G160" s="218">
        <f>HLOOKUP($B160,data11,data0211!G$900,FALSE)</f>
        <v>48923842.310000002</v>
      </c>
      <c r="H160" s="218">
        <f>HLOOKUP($B160,data11,data0211!H$900,FALSE)</f>
        <v>42768101.390000001</v>
      </c>
      <c r="I160" s="218">
        <f>HLOOKUP($B160,data11,data0211!I$900,FALSE)</f>
        <v>3190224.4</v>
      </c>
      <c r="J160" s="218">
        <f>HLOOKUP($B160,data11,data0211!J$900,FALSE)</f>
        <v>195381</v>
      </c>
      <c r="K160" s="218">
        <f>HLOOKUP($B160,data11,data0211!K$900,FALSE)</f>
        <v>173444</v>
      </c>
      <c r="L160" s="218">
        <f>HLOOKUP($B160,data11,data0211!L$900,FALSE)</f>
        <v>21926</v>
      </c>
      <c r="M160" s="218">
        <f>HLOOKUP($B160,data11,data0211!M$900,FALSE)</f>
        <v>11</v>
      </c>
      <c r="N160" s="218">
        <f>HLOOKUP($B160,data11,data0211!N$900,FALSE)</f>
        <v>0</v>
      </c>
      <c r="O160" s="218">
        <f>HLOOKUP($B160,data11,data0211!O$900,FALSE)</f>
        <v>0</v>
      </c>
      <c r="P160" s="218">
        <f>HLOOKUP($B160,data11,data0211!P$900,FALSE)</f>
        <v>7575590224</v>
      </c>
      <c r="Q160" s="218">
        <f>HLOOKUP($B160,data11,data0211!Q$900,FALSE)</f>
        <v>1583986482</v>
      </c>
      <c r="R160" s="218">
        <f>HLOOKUP($B160,data11,data0211!R$900,FALSE)</f>
        <v>4953358663</v>
      </c>
      <c r="S160" s="218">
        <f>HLOOKUP($B160,data11,data0211!S$900,FALSE)</f>
        <v>1038245079</v>
      </c>
      <c r="T160" s="218">
        <f>HLOOKUP($B160,data11,data0211!T$900,FALSE)</f>
        <v>0</v>
      </c>
      <c r="U160" s="218">
        <f>HLOOKUP($B160,data11,data0211!U$900,FALSE)</f>
        <v>0</v>
      </c>
      <c r="V160" s="218">
        <f>HLOOKUP($B160,data11,data0211!V$900,FALSE)</f>
        <v>13100702</v>
      </c>
      <c r="W160" s="218">
        <f>HLOOKUP($B160,data11,data0211!W$900,FALSE)</f>
        <v>0</v>
      </c>
      <c r="X160" s="218">
        <f>HLOOKUP($B160,data11,data0211!X$900,FALSE)</f>
        <v>11262965</v>
      </c>
      <c r="Y160" s="218">
        <f>HLOOKUP($B160,data11,data0211!Y$900,FALSE)</f>
        <v>1837737</v>
      </c>
      <c r="Z160" s="218">
        <f>HLOOKUP($B160,data11,data0211!Z$900,FALSE)</f>
        <v>0</v>
      </c>
      <c r="AA160" s="218">
        <f>HLOOKUP($B160,data11,data0211!AA$900,FALSE)</f>
        <v>0</v>
      </c>
      <c r="AB160" s="218">
        <f>HLOOKUP($B160,data11,data0211!AB$900,FALSE)</f>
        <v>106433109</v>
      </c>
      <c r="AC160" s="218">
        <f>HLOOKUP($B160,data11,data0211!AC$900,FALSE)</f>
        <v>40969478</v>
      </c>
      <c r="AD160" s="218">
        <f>HLOOKUP($B160,data11,data0211!AD$900,FALSE)</f>
        <v>59454314</v>
      </c>
      <c r="AE160" s="218">
        <f>HLOOKUP($B160,data11,data0211!AE$900,FALSE)</f>
        <v>6009317</v>
      </c>
      <c r="AF160" s="218">
        <f>HLOOKUP($B160,data11,data0211!AF$900,FALSE)</f>
        <v>0</v>
      </c>
      <c r="AG160" s="218">
        <f>HLOOKUP($B160,data11,data0211!AG$900,FALSE)</f>
        <v>0</v>
      </c>
      <c r="AH160" s="218">
        <f>HLOOKUP($B160,data11,data0211!AH$900,FALSE)</f>
        <v>287</v>
      </c>
      <c r="AI160" s="218">
        <f>HLOOKUP($B160,data11,data0211!AI$900,FALSE)</f>
        <v>287</v>
      </c>
      <c r="AJ160" s="218">
        <f>HLOOKUP($B160,data11,data0211!AJ$900,FALSE)</f>
        <v>0</v>
      </c>
      <c r="AK160" s="218">
        <f>HLOOKUP($B160,data11,data0211!AK$900,FALSE)</f>
        <v>738000</v>
      </c>
      <c r="AL160" s="218">
        <f>HLOOKUP($B160,data11,data0211!AL$900,FALSE)</f>
        <v>738000</v>
      </c>
      <c r="AM160" s="218">
        <f>HLOOKUP($B160,data11,data0211!AM$900,FALSE)</f>
        <v>0</v>
      </c>
      <c r="AN160" s="218">
        <f>HLOOKUP($B160,data11,data0211!AN$900,FALSE)</f>
        <v>1170459</v>
      </c>
      <c r="AO160" s="218">
        <f>HLOOKUP($B160,data11,data0211!AO$900,FALSE)</f>
        <v>1606494</v>
      </c>
      <c r="AP160" s="218">
        <f>HLOOKUP($B160,data11,data0211!AP$900,FALSE)</f>
        <v>1606494</v>
      </c>
      <c r="AQ160" s="218">
        <f>HLOOKUP($B160,data11,data0211!AQ$900,FALSE)</f>
        <v>1215861</v>
      </c>
      <c r="AR160" s="218">
        <f>HLOOKUP($B160,data11,data0211!AR$900,FALSE)</f>
        <v>5163</v>
      </c>
      <c r="AS160" s="218">
        <f>HLOOKUP($B160,data11,data0211!AS$900,FALSE)</f>
        <v>1798</v>
      </c>
      <c r="AT160" s="218">
        <f>HLOOKUP($B160,data11,data0211!AT$900,FALSE)</f>
        <v>3365</v>
      </c>
      <c r="AU160" s="218">
        <f>HLOOKUP($B160,data11,data0211!AU$900,FALSE)</f>
        <v>3061</v>
      </c>
      <c r="AV160" s="218">
        <f>HLOOKUP($B160,data11,data0211!AV$900,FALSE)</f>
        <v>100</v>
      </c>
      <c r="AW160" s="218">
        <f>HLOOKUP($B160,data11,data0211!AW$900,FALSE)</f>
        <v>2002</v>
      </c>
      <c r="AX160" s="218">
        <f>HLOOKUP($B160,data11,data0211!AX$900,FALSE)</f>
        <v>0</v>
      </c>
      <c r="AY160" s="218">
        <f>HLOOKUP($B160,data11,data0211!AY$900,FALSE)</f>
        <v>118</v>
      </c>
      <c r="AZ160" s="218">
        <f>HLOOKUP($B160,data11,data0211!AZ$900,FALSE)</f>
        <v>25212</v>
      </c>
      <c r="BA160" s="218">
        <f>HLOOKUP($B160,data11,data0211!BA$900,FALSE)</f>
        <v>74</v>
      </c>
      <c r="BB160" s="218"/>
      <c r="BC160" s="218"/>
      <c r="BD160" s="218"/>
      <c r="BE160" s="218"/>
    </row>
    <row r="161" spans="1:57" ht="15" customHeight="1" x14ac:dyDescent="0.2">
      <c r="A161" s="215" t="s">
        <v>662</v>
      </c>
      <c r="B161" s="71" t="s">
        <v>290</v>
      </c>
      <c r="C161" s="69">
        <v>2002</v>
      </c>
      <c r="D161" s="218">
        <f>HLOOKUP($B161,data02,data0211!D$900,FALSE)</f>
        <v>46845289</v>
      </c>
      <c r="E161" s="218">
        <f>HLOOKUP($B161,data02,data0211!E$900,FALSE)</f>
        <v>-6283218</v>
      </c>
      <c r="F161" s="218">
        <f>HLOOKUP($B161,data02,data0211!F$900,FALSE)</f>
        <v>2589054</v>
      </c>
      <c r="G161" s="218">
        <f>HLOOKUP($B161,data02,data0211!G$900,FALSE)</f>
        <v>3134430</v>
      </c>
      <c r="H161" s="218">
        <f>HLOOKUP($B161,data02,data0211!H$900,FALSE)</f>
        <v>4833018</v>
      </c>
      <c r="I161" s="218">
        <f>HLOOKUP($B161,data02,data0211!I$900,FALSE)</f>
        <v>309684</v>
      </c>
      <c r="J161" s="218">
        <f>HLOOKUP($B161,data02,data0211!J$900,FALSE)</f>
        <v>31823</v>
      </c>
      <c r="K161" s="218">
        <f>HLOOKUP($B161,data02,data0211!K$900,FALSE)</f>
        <v>28087</v>
      </c>
      <c r="L161" s="218">
        <f>HLOOKUP($B161,data02,data0211!L$900,FALSE)</f>
        <v>3733</v>
      </c>
      <c r="M161" s="218">
        <f>HLOOKUP($B161,data02,data0211!M$900,FALSE)</f>
        <v>3</v>
      </c>
      <c r="N161" s="218">
        <f>HLOOKUP($B161,data02,data0211!N$900,FALSE)</f>
        <v>10465</v>
      </c>
      <c r="O161" s="218">
        <f>HLOOKUP($B161,data02,data0211!O$900,FALSE)</f>
        <v>402</v>
      </c>
      <c r="P161" s="262">
        <f>HLOOKUP($B161,data02,data0211!P$900,FALSE)</f>
        <v>933320390</v>
      </c>
      <c r="Q161" s="262">
        <f>HLOOKUP($B161,data02,data0211!Q$900,FALSE)</f>
        <v>253649524</v>
      </c>
      <c r="R161" s="262">
        <f>HLOOKUP($B161,data02,data0211!R$900,FALSE)</f>
        <v>592109268</v>
      </c>
      <c r="S161" s="262">
        <f>HLOOKUP($B161,data02,data0211!S$900,FALSE)</f>
        <v>78422595</v>
      </c>
      <c r="T161" s="262">
        <f>HLOOKUP($B161,data02,data0211!T$900,FALSE)</f>
        <v>8632130</v>
      </c>
      <c r="U161" s="218">
        <f>HLOOKUP($B161,data02,data0211!U$900,FALSE)</f>
        <v>506873</v>
      </c>
      <c r="V161" s="218">
        <f>HLOOKUP($B161,data02,data0211!V$900,FALSE)</f>
        <v>1417879</v>
      </c>
      <c r="W161" s="218">
        <f>HLOOKUP($B161,data02,data0211!W$900,FALSE)</f>
        <v>0</v>
      </c>
      <c r="X161" s="218">
        <f>HLOOKUP($B161,data02,data0211!X$900,FALSE)</f>
        <v>1197778</v>
      </c>
      <c r="Y161" s="218">
        <f>HLOOKUP($B161,data02,data0211!Y$900,FALSE)</f>
        <v>196515</v>
      </c>
      <c r="Z161" s="218">
        <f>HLOOKUP($B161,data02,data0211!Z$900,FALSE)</f>
        <v>22225</v>
      </c>
      <c r="AA161" s="218">
        <f>HLOOKUP($B161,data02,data0211!AA$900,FALSE)</f>
        <v>1361</v>
      </c>
      <c r="AB161" s="218">
        <f>HLOOKUP($B161,data02,data0211!AB$900,FALSE)</f>
        <v>79283109</v>
      </c>
      <c r="AC161" s="218">
        <f>HLOOKUP($B161,data02,data0211!AC$900,FALSE)</f>
        <v>26305125</v>
      </c>
      <c r="AD161" s="218">
        <f>HLOOKUP($B161,data02,data0211!AD$900,FALSE)</f>
        <v>46135625</v>
      </c>
      <c r="AE161" s="218">
        <f>HLOOKUP($B161,data02,data0211!AE$900,FALSE)</f>
        <v>6232075</v>
      </c>
      <c r="AF161" s="218">
        <f>HLOOKUP($B161,data02,data0211!AF$900,FALSE)</f>
        <v>558144</v>
      </c>
      <c r="AG161" s="218">
        <f>HLOOKUP($B161,data02,data0211!AG$900,FALSE)</f>
        <v>52140</v>
      </c>
      <c r="AH161" s="218">
        <f>HLOOKUP($B161,data02,data0211!AH$900,FALSE)</f>
        <v>70</v>
      </c>
      <c r="AI161" s="218">
        <f>HLOOKUP($B161,data02,data0211!AI$900,FALSE)</f>
        <v>0</v>
      </c>
      <c r="AJ161" s="218">
        <f>HLOOKUP($B161,data02,data0211!AJ$900,FALSE)</f>
        <v>70</v>
      </c>
      <c r="AK161" s="218">
        <f>HLOOKUP($B161,data02,data0211!AK$900,FALSE)</f>
        <v>94769</v>
      </c>
      <c r="AL161" s="218">
        <f>HLOOKUP($B161,data02,data0211!AL$900,FALSE)</f>
        <v>107341</v>
      </c>
      <c r="AM161" s="218">
        <f>HLOOKUP($B161,data02,data0211!AM$900,FALSE)</f>
        <v>0</v>
      </c>
      <c r="AN161" s="218">
        <f>HLOOKUP($B161,data02,data0211!AN$900,FALSE)</f>
        <v>151782</v>
      </c>
      <c r="AO161" s="218">
        <f>HLOOKUP($B161,data02,data0211!AO$900,FALSE)</f>
        <v>187436</v>
      </c>
      <c r="AP161" s="218">
        <f>HLOOKUP($B161,data02,data0211!AP$900,FALSE)</f>
        <v>187436</v>
      </c>
      <c r="AQ161" s="218">
        <f>HLOOKUP($B161,data02,data0211!AQ$900,FALSE)</f>
        <v>151195</v>
      </c>
      <c r="AR161" s="218">
        <f>HLOOKUP($B161,data02,data0211!AR$900,FALSE)</f>
        <v>743.3</v>
      </c>
      <c r="AS161" s="218">
        <f>HLOOKUP($B161,data02,data0211!AS$900,FALSE)</f>
        <v>525</v>
      </c>
      <c r="AT161" s="218">
        <f>HLOOKUP($B161,data02,data0211!AT$900,FALSE)</f>
        <v>218.3</v>
      </c>
      <c r="AU161" s="218">
        <f>HLOOKUP($B161,data02,data0211!AU$900,FALSE)</f>
        <v>467.3</v>
      </c>
      <c r="AV161" s="218">
        <f>HLOOKUP($B161,data02,data0211!AV$900,FALSE)</f>
        <v>2.5</v>
      </c>
      <c r="AW161" s="218">
        <f>HLOOKUP($B161,data02,data0211!AW$900,FALSE)</f>
        <v>273.5</v>
      </c>
      <c r="AX161" s="218">
        <f>HLOOKUP($B161,data02,data0211!AX$900,FALSE)</f>
        <v>0</v>
      </c>
      <c r="AY161" s="218">
        <f>HLOOKUP($B161,data02,data0211!AY$900,FALSE)</f>
        <v>27</v>
      </c>
      <c r="AZ161" s="218">
        <f>HLOOKUP($B161,data02,data0211!AZ$900,FALSE)</f>
        <v>3446</v>
      </c>
      <c r="BA161" s="218">
        <f>HLOOKUP($B161,data02,data0211!BA$900,FALSE)</f>
        <v>70.650000000000006</v>
      </c>
      <c r="BB161" s="218"/>
      <c r="BC161" s="218"/>
      <c r="BD161" s="218"/>
      <c r="BE161" s="218"/>
    </row>
    <row r="162" spans="1:57" ht="15" customHeight="1" x14ac:dyDescent="0.2">
      <c r="A162" s="215" t="s">
        <v>662</v>
      </c>
      <c r="B162" s="71" t="s">
        <v>254</v>
      </c>
      <c r="C162" s="69">
        <v>2002</v>
      </c>
      <c r="D162" s="218">
        <f>HLOOKUP($B162,data02,data0211!D$900,FALSE)</f>
        <v>593866.85000000009</v>
      </c>
      <c r="E162" s="218">
        <f>HLOOKUP($B162,data02,data0211!E$900,FALSE)</f>
        <v>-287022.40999999997</v>
      </c>
      <c r="F162" s="218">
        <f>HLOOKUP($B162,data02,data0211!F$900,FALSE)</f>
        <v>0</v>
      </c>
      <c r="G162" s="218">
        <f>HLOOKUP($B162,data02,data0211!G$900,FALSE)</f>
        <v>6920</v>
      </c>
      <c r="H162" s="218">
        <f>HLOOKUP($B162,data02,data0211!H$900,FALSE)</f>
        <v>117996.4</v>
      </c>
      <c r="I162" s="218">
        <f>HLOOKUP($B162,data02,data0211!I$900,FALSE)</f>
        <v>0</v>
      </c>
      <c r="J162" s="218">
        <f>HLOOKUP($B162,data02,data0211!J$900,FALSE)</f>
        <v>557</v>
      </c>
      <c r="K162" s="218">
        <f>HLOOKUP($B162,data02,data0211!K$900,FALSE)</f>
        <v>469</v>
      </c>
      <c r="L162" s="218">
        <f>HLOOKUP($B162,data02,data0211!L$900,FALSE)</f>
        <v>88</v>
      </c>
      <c r="M162" s="218">
        <f>HLOOKUP($B162,data02,data0211!M$900,FALSE)</f>
        <v>0</v>
      </c>
      <c r="N162" s="218">
        <f>HLOOKUP($B162,data02,data0211!N$900,FALSE)</f>
        <v>1</v>
      </c>
      <c r="O162" s="218">
        <f>HLOOKUP($B162,data02,data0211!O$900,FALSE)</f>
        <v>1</v>
      </c>
      <c r="P162" s="262">
        <f>HLOOKUP($B162,data02,data0211!P$900,FALSE)</f>
        <v>8131816</v>
      </c>
      <c r="Q162" s="262">
        <f>HLOOKUP($B162,data02,data0211!Q$900,FALSE)</f>
        <v>4341362</v>
      </c>
      <c r="R162" s="262">
        <f>HLOOKUP($B162,data02,data0211!R$900,FALSE)</f>
        <v>3721153</v>
      </c>
      <c r="S162" s="262">
        <f>HLOOKUP($B162,data02,data0211!S$900,FALSE)</f>
        <v>0</v>
      </c>
      <c r="T162" s="262">
        <f>HLOOKUP($B162,data02,data0211!T$900,FALSE)</f>
        <v>68162</v>
      </c>
      <c r="U162" s="218">
        <f>HLOOKUP($B162,data02,data0211!U$900,FALSE)</f>
        <v>1139</v>
      </c>
      <c r="V162" s="218">
        <f>HLOOKUP($B162,data02,data0211!V$900,FALSE)</f>
        <v>2989</v>
      </c>
      <c r="W162" s="218">
        <f>HLOOKUP($B162,data02,data0211!W$900,FALSE)</f>
        <v>0</v>
      </c>
      <c r="X162" s="218">
        <f>HLOOKUP($B162,data02,data0211!X$900,FALSE)</f>
        <v>2786</v>
      </c>
      <c r="Y162" s="218">
        <f>HLOOKUP($B162,data02,data0211!Y$900,FALSE)</f>
        <v>0</v>
      </c>
      <c r="Z162" s="218">
        <f>HLOOKUP($B162,data02,data0211!Z$900,FALSE)</f>
        <v>200</v>
      </c>
      <c r="AA162" s="218">
        <f>HLOOKUP($B162,data02,data0211!AA$900,FALSE)</f>
        <v>3</v>
      </c>
      <c r="AB162" s="218">
        <f>HLOOKUP($B162,data02,data0211!AB$900,FALSE)</f>
        <v>728157</v>
      </c>
      <c r="AC162" s="218">
        <f>HLOOKUP($B162,data02,data0211!AC$900,FALSE)</f>
        <v>408721</v>
      </c>
      <c r="AD162" s="218">
        <f>HLOOKUP($B162,data02,data0211!AD$900,FALSE)</f>
        <v>309195.09999999998</v>
      </c>
      <c r="AE162" s="218">
        <f>HLOOKUP($B162,data02,data0211!AE$900,FALSE)</f>
        <v>0</v>
      </c>
      <c r="AF162" s="218">
        <f>HLOOKUP($B162,data02,data0211!AF$900,FALSE)</f>
        <v>10185</v>
      </c>
      <c r="AG162" s="218">
        <f>HLOOKUP($B162,data02,data0211!AG$900,FALSE)</f>
        <v>55.9</v>
      </c>
      <c r="AH162" s="218">
        <f>HLOOKUP($B162,data02,data0211!AH$900,FALSE)</f>
        <v>2</v>
      </c>
      <c r="AI162" s="218">
        <f>HLOOKUP($B162,data02,data0211!AI$900,FALSE)</f>
        <v>0</v>
      </c>
      <c r="AJ162" s="218">
        <f>HLOOKUP($B162,data02,data0211!AJ$900,FALSE)</f>
        <v>2</v>
      </c>
      <c r="AK162" s="218">
        <f>HLOOKUP($B162,data02,data0211!AK$900,FALSE)</f>
        <v>1315</v>
      </c>
      <c r="AL162" s="218">
        <f>HLOOKUP($B162,data02,data0211!AL$900,FALSE)</f>
        <v>4210</v>
      </c>
      <c r="AM162" s="218">
        <f>HLOOKUP($B162,data02,data0211!AM$900,FALSE)</f>
        <v>0</v>
      </c>
      <c r="AN162" s="218">
        <f>HLOOKUP($B162,data02,data0211!AN$900,FALSE)</f>
        <v>8070</v>
      </c>
      <c r="AO162" s="218">
        <f>HLOOKUP($B162,data02,data0211!AO$900,FALSE)</f>
        <v>8548</v>
      </c>
      <c r="AP162" s="218">
        <f>HLOOKUP($B162,data02,data0211!AP$900,FALSE)</f>
        <v>8548</v>
      </c>
      <c r="AQ162" s="218">
        <f>HLOOKUP($B162,data02,data0211!AQ$900,FALSE)</f>
        <v>1454</v>
      </c>
      <c r="AR162" s="218">
        <f>HLOOKUP($B162,data02,data0211!AR$900,FALSE)</f>
        <v>7.6</v>
      </c>
      <c r="AS162" s="218">
        <f>HLOOKUP($B162,data02,data0211!AS$900,FALSE)</f>
        <v>6.4</v>
      </c>
      <c r="AT162" s="218">
        <f>HLOOKUP($B162,data02,data0211!AT$900,FALSE)</f>
        <v>1.2</v>
      </c>
      <c r="AU162" s="218">
        <f>HLOOKUP($B162,data02,data0211!AU$900,FALSE)</f>
        <v>5.2</v>
      </c>
      <c r="AV162" s="218">
        <f>HLOOKUP($B162,data02,data0211!AV$900,FALSE)</f>
        <v>0</v>
      </c>
      <c r="AW162" s="218">
        <f>HLOOKUP($B162,data02,data0211!AW$900,FALSE)</f>
        <v>2.4</v>
      </c>
      <c r="AX162" s="218">
        <f>HLOOKUP($B162,data02,data0211!AX$900,FALSE)</f>
        <v>0</v>
      </c>
      <c r="AY162" s="218">
        <f>HLOOKUP($B162,data02,data0211!AY$900,FALSE)</f>
        <v>0</v>
      </c>
      <c r="AZ162" s="218">
        <f>HLOOKUP($B162,data02,data0211!AZ$900,FALSE)</f>
        <v>66</v>
      </c>
      <c r="BA162" s="218">
        <f>HLOOKUP($B162,data02,data0211!BA$900,FALSE)</f>
        <v>0</v>
      </c>
      <c r="BB162" s="218"/>
      <c r="BC162" s="218"/>
      <c r="BD162" s="218"/>
      <c r="BE162" s="218"/>
    </row>
    <row r="163" spans="1:57" ht="15" customHeight="1" x14ac:dyDescent="0.2">
      <c r="A163" s="215" t="s">
        <v>662</v>
      </c>
      <c r="B163" s="71" t="s">
        <v>28</v>
      </c>
      <c r="C163" s="69">
        <v>2002</v>
      </c>
      <c r="D163" s="218">
        <f>HLOOKUP($B163,data02,data0211!D$900,FALSE)</f>
        <v>14969516.080000002</v>
      </c>
      <c r="E163" s="218">
        <f>HLOOKUP($B163,data02,data0211!E$900,FALSE)</f>
        <v>-6292184.0300000003</v>
      </c>
      <c r="F163" s="218">
        <f>HLOOKUP($B163,data02,data0211!F$900,FALSE)</f>
        <v>504618.04</v>
      </c>
      <c r="G163" s="218">
        <f>HLOOKUP($B163,data02,data0211!G$900,FALSE)</f>
        <v>273591</v>
      </c>
      <c r="H163" s="218">
        <f>HLOOKUP($B163,data02,data0211!H$900,FALSE)</f>
        <v>1355156.1199999999</v>
      </c>
      <c r="I163" s="218">
        <f>HLOOKUP($B163,data02,data0211!I$900,FALSE)</f>
        <v>0</v>
      </c>
      <c r="J163" s="218">
        <f>HLOOKUP($B163,data02,data0211!J$900,FALSE)</f>
        <v>6602</v>
      </c>
      <c r="K163" s="218">
        <f>HLOOKUP($B163,data02,data0211!K$900,FALSE)</f>
        <v>5823</v>
      </c>
      <c r="L163" s="218">
        <f>HLOOKUP($B163,data02,data0211!L$900,FALSE)</f>
        <v>778</v>
      </c>
      <c r="M163" s="218">
        <f>HLOOKUP($B163,data02,data0211!M$900,FALSE)</f>
        <v>1</v>
      </c>
      <c r="N163" s="218">
        <f>HLOOKUP($B163,data02,data0211!N$900,FALSE)</f>
        <v>1958</v>
      </c>
      <c r="O163" s="218">
        <f>HLOOKUP($B163,data02,data0211!O$900,FALSE)</f>
        <v>46</v>
      </c>
      <c r="P163" s="262">
        <f>HLOOKUP($B163,data02,data0211!P$900,FALSE)</f>
        <v>173255586</v>
      </c>
      <c r="Q163" s="262">
        <f>HLOOKUP($B163,data02,data0211!Q$900,FALSE)</f>
        <v>56688715</v>
      </c>
      <c r="R163" s="262">
        <f>HLOOKUP($B163,data02,data0211!R$900,FALSE)</f>
        <v>100953305</v>
      </c>
      <c r="S163" s="262">
        <f>HLOOKUP($B163,data02,data0211!S$900,FALSE)</f>
        <v>14093682</v>
      </c>
      <c r="T163" s="262">
        <f>HLOOKUP($B163,data02,data0211!T$900,FALSE)</f>
        <v>1472438</v>
      </c>
      <c r="U163" s="218">
        <f>HLOOKUP($B163,data02,data0211!U$900,FALSE)</f>
        <v>47446</v>
      </c>
      <c r="V163" s="218">
        <f>HLOOKUP($B163,data02,data0211!V$900,FALSE)</f>
        <v>290710</v>
      </c>
      <c r="W163" s="218">
        <f>HLOOKUP($B163,data02,data0211!W$900,FALSE)</f>
        <v>0</v>
      </c>
      <c r="X163" s="218">
        <f>HLOOKUP($B163,data02,data0211!X$900,FALSE)</f>
        <v>210541</v>
      </c>
      <c r="Y163" s="218">
        <f>HLOOKUP($B163,data02,data0211!Y$900,FALSE)</f>
        <v>75813</v>
      </c>
      <c r="Z163" s="218">
        <f>HLOOKUP($B163,data02,data0211!Z$900,FALSE)</f>
        <v>4238</v>
      </c>
      <c r="AA163" s="218">
        <f>HLOOKUP($B163,data02,data0211!AA$900,FALSE)</f>
        <v>118</v>
      </c>
      <c r="AB163" s="218">
        <f>HLOOKUP($B163,data02,data0211!AB$900,FALSE)</f>
        <v>15156620</v>
      </c>
      <c r="AC163" s="218">
        <f>HLOOKUP($B163,data02,data0211!AC$900,FALSE)</f>
        <v>5928437.0099999998</v>
      </c>
      <c r="AD163" s="218">
        <f>HLOOKUP($B163,data02,data0211!AD$900,FALSE)</f>
        <v>7950768.3300000001</v>
      </c>
      <c r="AE163" s="218">
        <f>HLOOKUP($B163,data02,data0211!AE$900,FALSE)</f>
        <v>1161856.94</v>
      </c>
      <c r="AF163" s="218">
        <f>HLOOKUP($B163,data02,data0211!AF$900,FALSE)</f>
        <v>111801.13</v>
      </c>
      <c r="AG163" s="218">
        <f>HLOOKUP($B163,data02,data0211!AG$900,FALSE)</f>
        <v>3756.59</v>
      </c>
      <c r="AH163" s="218">
        <f>HLOOKUP($B163,data02,data0211!AH$900,FALSE)</f>
        <v>21.86</v>
      </c>
      <c r="AI163" s="218">
        <f>HLOOKUP($B163,data02,data0211!AI$900,FALSE)</f>
        <v>0</v>
      </c>
      <c r="AJ163" s="218">
        <f>HLOOKUP($B163,data02,data0211!AJ$900,FALSE)</f>
        <v>21.86</v>
      </c>
      <c r="AK163" s="218">
        <f>HLOOKUP($B163,data02,data0211!AK$900,FALSE)</f>
        <v>19756</v>
      </c>
      <c r="AL163" s="218">
        <f>HLOOKUP($B163,data02,data0211!AL$900,FALSE)</f>
        <v>24756</v>
      </c>
      <c r="AM163" s="218">
        <f>HLOOKUP($B163,data02,data0211!AM$900,FALSE)</f>
        <v>0</v>
      </c>
      <c r="AN163" s="218">
        <f>HLOOKUP($B163,data02,data0211!AN$900,FALSE)</f>
        <v>32690</v>
      </c>
      <c r="AO163" s="218">
        <f>HLOOKUP($B163,data02,data0211!AO$900,FALSE)</f>
        <v>40990</v>
      </c>
      <c r="AP163" s="218">
        <f>HLOOKUP($B163,data02,data0211!AP$900,FALSE)</f>
        <v>40990</v>
      </c>
      <c r="AQ163" s="218">
        <f>HLOOKUP($B163,data02,data0211!AQ$900,FALSE)</f>
        <v>44410</v>
      </c>
      <c r="AR163" s="218">
        <f>HLOOKUP($B163,data02,data0211!AR$900,FALSE)</f>
        <v>106.6</v>
      </c>
      <c r="AS163" s="218">
        <f>HLOOKUP($B163,data02,data0211!AS$900,FALSE)</f>
        <v>84.3</v>
      </c>
      <c r="AT163" s="218">
        <f>HLOOKUP($B163,data02,data0211!AT$900,FALSE)</f>
        <v>22.3</v>
      </c>
      <c r="AU163" s="218">
        <f>HLOOKUP($B163,data02,data0211!AU$900,FALSE)</f>
        <v>64.099999999999994</v>
      </c>
      <c r="AV163" s="218">
        <f>HLOOKUP($B163,data02,data0211!AV$900,FALSE)</f>
        <v>0</v>
      </c>
      <c r="AW163" s="218">
        <f>HLOOKUP($B163,data02,data0211!AW$900,FALSE)</f>
        <v>42.5</v>
      </c>
      <c r="AX163" s="218">
        <f>HLOOKUP($B163,data02,data0211!AX$900,FALSE)</f>
        <v>0</v>
      </c>
      <c r="AY163" s="218">
        <f>HLOOKUP($B163,data02,data0211!AY$900,FALSE)</f>
        <v>0</v>
      </c>
      <c r="AZ163" s="218">
        <f>HLOOKUP($B163,data02,data0211!AZ$900,FALSE)</f>
        <v>1102</v>
      </c>
      <c r="BA163" s="218">
        <f>HLOOKUP($B163,data02,data0211!BA$900,FALSE)</f>
        <v>67.92</v>
      </c>
      <c r="BB163" s="218"/>
      <c r="BC163" s="218"/>
      <c r="BD163" s="218"/>
      <c r="BE163" s="218"/>
    </row>
    <row r="164" spans="1:57" ht="15" customHeight="1" x14ac:dyDescent="0.2">
      <c r="A164" s="215" t="s">
        <v>662</v>
      </c>
      <c r="B164" s="71" t="s">
        <v>290</v>
      </c>
      <c r="C164" s="69">
        <v>2003</v>
      </c>
      <c r="D164" s="218">
        <f>HLOOKUP($B164,data03,data0211!D$900,FALSE)</f>
        <v>50712739.18999999</v>
      </c>
      <c r="E164" s="218">
        <f>HLOOKUP($B164,data03,data0211!E$900,FALSE)</f>
        <v>-9132379.4700000007</v>
      </c>
      <c r="F164" s="218">
        <f>HLOOKUP($B164,data03,data0211!F$900,FALSE)</f>
        <v>0</v>
      </c>
      <c r="G164" s="218">
        <f>HLOOKUP($B164,data03,data0211!G$900,FALSE)</f>
        <v>3991841</v>
      </c>
      <c r="H164" s="218">
        <f>HLOOKUP($B164,data03,data0211!H$900,FALSE)</f>
        <v>4681045.7600000007</v>
      </c>
      <c r="I164" s="218">
        <f>HLOOKUP($B164,data03,data0211!I$900,FALSE)</f>
        <v>1197207.93</v>
      </c>
      <c r="J164" s="218">
        <f>HLOOKUP($B164,data03,data0211!J$900,FALSE)</f>
        <v>31922</v>
      </c>
      <c r="K164" s="218">
        <f>HLOOKUP($B164,data03,data0211!K$900,FALSE)</f>
        <v>28204</v>
      </c>
      <c r="L164" s="218">
        <f>HLOOKUP($B164,data03,data0211!L$900,FALSE)</f>
        <v>3715</v>
      </c>
      <c r="M164" s="218">
        <f>HLOOKUP($B164,data03,data0211!M$900,FALSE)</f>
        <v>3</v>
      </c>
      <c r="N164" s="218">
        <f>HLOOKUP($B164,data03,data0211!N$900,FALSE)</f>
        <v>10465</v>
      </c>
      <c r="O164" s="218">
        <f>HLOOKUP($B164,data03,data0211!O$900,FALSE)</f>
        <v>402</v>
      </c>
      <c r="P164" s="262">
        <f>HLOOKUP($B164,data03,data0211!P$900,FALSE)</f>
        <v>893653654</v>
      </c>
      <c r="Q164" s="262">
        <f>HLOOKUP($B164,data03,data0211!Q$900,FALSE)</f>
        <v>248336123</v>
      </c>
      <c r="R164" s="262">
        <f>HLOOKUP($B164,data03,data0211!R$900,FALSE)</f>
        <v>567462655</v>
      </c>
      <c r="S164" s="262">
        <f>HLOOKUP($B164,data03,data0211!S$900,FALSE)</f>
        <v>69371197</v>
      </c>
      <c r="T164" s="262">
        <f>HLOOKUP($B164,data03,data0211!T$900,FALSE)</f>
        <v>8065495</v>
      </c>
      <c r="U164" s="218">
        <f>HLOOKUP($B164,data03,data0211!U$900,FALSE)</f>
        <v>418184</v>
      </c>
      <c r="V164" s="218">
        <f>HLOOKUP($B164,data03,data0211!V$900,FALSE)</f>
        <v>1409915</v>
      </c>
      <c r="W164" s="218">
        <f>HLOOKUP($B164,data03,data0211!W$900,FALSE)</f>
        <v>0</v>
      </c>
      <c r="X164" s="218">
        <f>HLOOKUP($B164,data03,data0211!X$900,FALSE)</f>
        <v>1189773</v>
      </c>
      <c r="Y164" s="218">
        <f>HLOOKUP($B164,data03,data0211!Y$900,FALSE)</f>
        <v>196211</v>
      </c>
      <c r="Z164" s="218">
        <f>HLOOKUP($B164,data03,data0211!Z$900,FALSE)</f>
        <v>22715</v>
      </c>
      <c r="AA164" s="218">
        <f>HLOOKUP($B164,data03,data0211!AA$900,FALSE)</f>
        <v>1216</v>
      </c>
      <c r="AB164" s="218">
        <f>HLOOKUP($B164,data03,data0211!AB$900,FALSE)</f>
        <v>70316144</v>
      </c>
      <c r="AC164" s="218">
        <f>HLOOKUP($B164,data03,data0211!AC$900,FALSE)</f>
        <v>21498060</v>
      </c>
      <c r="AD164" s="218">
        <f>HLOOKUP($B164,data03,data0211!AD$900,FALSE)</f>
        <v>42042470</v>
      </c>
      <c r="AE164" s="218">
        <f>HLOOKUP($B164,data03,data0211!AE$900,FALSE)</f>
        <v>6156526</v>
      </c>
      <c r="AF164" s="218">
        <f>HLOOKUP($B164,data03,data0211!AF$900,FALSE)</f>
        <v>575535</v>
      </c>
      <c r="AG164" s="218">
        <f>HLOOKUP($B164,data03,data0211!AG$900,FALSE)</f>
        <v>43553</v>
      </c>
      <c r="AH164" s="218">
        <f>HLOOKUP($B164,data03,data0211!AH$900,FALSE)</f>
        <v>70</v>
      </c>
      <c r="AI164" s="218">
        <f>HLOOKUP($B164,data03,data0211!AI$900,FALSE)</f>
        <v>0</v>
      </c>
      <c r="AJ164" s="218">
        <f>HLOOKUP($B164,data03,data0211!AJ$900,FALSE)</f>
        <v>70</v>
      </c>
      <c r="AK164" s="218">
        <f>HLOOKUP($B164,data03,data0211!AK$900,FALSE)</f>
        <v>94769</v>
      </c>
      <c r="AL164" s="218">
        <f>HLOOKUP($B164,data03,data0211!AL$900,FALSE)</f>
        <v>107341</v>
      </c>
      <c r="AM164" s="218">
        <f>HLOOKUP($B164,data03,data0211!AM$900,FALSE)</f>
        <v>0</v>
      </c>
      <c r="AN164" s="218">
        <f>HLOOKUP($B164,data03,data0211!AN$900,FALSE)</f>
        <v>137616</v>
      </c>
      <c r="AO164" s="218">
        <f>HLOOKUP($B164,data03,data0211!AO$900,FALSE)</f>
        <v>173485</v>
      </c>
      <c r="AP164" s="218">
        <f>HLOOKUP($B164,data03,data0211!AP$900,FALSE)</f>
        <v>173485</v>
      </c>
      <c r="AQ164" s="218">
        <f>HLOOKUP($B164,data03,data0211!AQ$900,FALSE)</f>
        <v>141818</v>
      </c>
      <c r="AR164" s="218">
        <f>HLOOKUP($B164,data03,data0211!AR$900,FALSE)</f>
        <v>743.9</v>
      </c>
      <c r="AS164" s="218">
        <f>HLOOKUP($B164,data03,data0211!AS$900,FALSE)</f>
        <v>525</v>
      </c>
      <c r="AT164" s="218">
        <f>HLOOKUP($B164,data03,data0211!AT$900,FALSE)</f>
        <v>218.9</v>
      </c>
      <c r="AU164" s="218">
        <f>HLOOKUP($B164,data03,data0211!AU$900,FALSE)</f>
        <v>467.3</v>
      </c>
      <c r="AV164" s="218">
        <f>HLOOKUP($B164,data03,data0211!AV$900,FALSE)</f>
        <v>2.5</v>
      </c>
      <c r="AW164" s="218">
        <f>HLOOKUP($B164,data03,data0211!AW$900,FALSE)</f>
        <v>273.5</v>
      </c>
      <c r="AX164" s="218">
        <f>HLOOKUP($B164,data03,data0211!AX$900,FALSE)</f>
        <v>0</v>
      </c>
      <c r="AY164" s="218">
        <f>HLOOKUP($B164,data03,data0211!AY$900,FALSE)</f>
        <v>20</v>
      </c>
      <c r="AZ164" s="218">
        <f>HLOOKUP($B164,data03,data0211!AZ$900,FALSE)</f>
        <v>3446</v>
      </c>
      <c r="BA164" s="218">
        <f>HLOOKUP($B164,data03,data0211!BA$900,FALSE)</f>
        <v>72.599999999999994</v>
      </c>
      <c r="BB164" s="218"/>
      <c r="BC164" s="218"/>
      <c r="BD164" s="218"/>
      <c r="BE164" s="218"/>
    </row>
    <row r="165" spans="1:57" ht="15" customHeight="1" x14ac:dyDescent="0.2">
      <c r="A165" s="215" t="s">
        <v>662</v>
      </c>
      <c r="B165" s="71" t="s">
        <v>254</v>
      </c>
      <c r="C165" s="69">
        <v>2003</v>
      </c>
      <c r="D165" s="218">
        <f>HLOOKUP($B165,data03,data0211!D$900,FALSE)</f>
        <v>600232.25000000012</v>
      </c>
      <c r="E165" s="218">
        <f>HLOOKUP($B165,data03,data0211!E$900,FALSE)</f>
        <v>-294176.53000000003</v>
      </c>
      <c r="F165" s="218">
        <f>HLOOKUP($B165,data03,data0211!F$900,FALSE)</f>
        <v>0</v>
      </c>
      <c r="G165" s="218">
        <f>HLOOKUP($B165,data03,data0211!G$900,FALSE)</f>
        <v>4</v>
      </c>
      <c r="H165" s="218">
        <f>HLOOKUP($B165,data03,data0211!H$900,FALSE)</f>
        <v>132069.91</v>
      </c>
      <c r="I165" s="218">
        <f>HLOOKUP($B165,data03,data0211!I$900,FALSE)</f>
        <v>0</v>
      </c>
      <c r="J165" s="218">
        <f>HLOOKUP($B165,data03,data0211!J$900,FALSE)</f>
        <v>569</v>
      </c>
      <c r="K165" s="218">
        <f>HLOOKUP($B165,data03,data0211!K$900,FALSE)</f>
        <v>482</v>
      </c>
      <c r="L165" s="218">
        <f>HLOOKUP($B165,data03,data0211!L$900,FALSE)</f>
        <v>87</v>
      </c>
      <c r="M165" s="218">
        <f>HLOOKUP($B165,data03,data0211!M$900,FALSE)</f>
        <v>0</v>
      </c>
      <c r="N165" s="218">
        <f>HLOOKUP($B165,data03,data0211!N$900,FALSE)</f>
        <v>1</v>
      </c>
      <c r="O165" s="218">
        <f>HLOOKUP($B165,data03,data0211!O$900,FALSE)</f>
        <v>1</v>
      </c>
      <c r="P165" s="262">
        <f>HLOOKUP($B165,data03,data0211!P$900,FALSE)</f>
        <v>8421470</v>
      </c>
      <c r="Q165" s="262">
        <f>HLOOKUP($B165,data03,data0211!Q$900,FALSE)</f>
        <v>5187625</v>
      </c>
      <c r="R165" s="262">
        <f>HLOOKUP($B165,data03,data0211!R$900,FALSE)</f>
        <v>3174894</v>
      </c>
      <c r="S165" s="262">
        <f>HLOOKUP($B165,data03,data0211!S$900,FALSE)</f>
        <v>0</v>
      </c>
      <c r="T165" s="262">
        <f>HLOOKUP($B165,data03,data0211!T$900,FALSE)</f>
        <v>55415</v>
      </c>
      <c r="U165" s="218">
        <f>HLOOKUP($B165,data03,data0211!U$900,FALSE)</f>
        <v>3536</v>
      </c>
      <c r="V165" s="218">
        <f>HLOOKUP($B165,data03,data0211!V$900,FALSE)</f>
        <v>16889</v>
      </c>
      <c r="W165" s="218">
        <f>HLOOKUP($B165,data03,data0211!W$900,FALSE)</f>
        <v>9232</v>
      </c>
      <c r="X165" s="218">
        <f>HLOOKUP($B165,data03,data0211!X$900,FALSE)</f>
        <v>7657</v>
      </c>
      <c r="Y165" s="218">
        <f>HLOOKUP($B165,data03,data0211!Y$900,FALSE)</f>
        <v>0</v>
      </c>
      <c r="Z165" s="218">
        <f>HLOOKUP($B165,data03,data0211!Z$900,FALSE)</f>
        <v>0</v>
      </c>
      <c r="AA165" s="218">
        <f>HLOOKUP($B165,data03,data0211!AA$900,FALSE)</f>
        <v>0</v>
      </c>
      <c r="AB165" s="218">
        <f>HLOOKUP($B165,data03,data0211!AB$900,FALSE)</f>
        <v>632145.98</v>
      </c>
      <c r="AC165" s="218">
        <f>HLOOKUP($B165,data03,data0211!AC$900,FALSE)</f>
        <v>389436.63</v>
      </c>
      <c r="AD165" s="218">
        <f>HLOOKUP($B165,data03,data0211!AD$900,FALSE)</f>
        <v>238148.7</v>
      </c>
      <c r="AE165" s="218">
        <f>HLOOKUP($B165,data03,data0211!AE$900,FALSE)</f>
        <v>0</v>
      </c>
      <c r="AF165" s="218">
        <f>HLOOKUP($B165,data03,data0211!AF$900,FALSE)</f>
        <v>4533.57</v>
      </c>
      <c r="AG165" s="218">
        <f>HLOOKUP($B165,data03,data0211!AG$900,FALSE)</f>
        <v>27.08</v>
      </c>
      <c r="AH165" s="218">
        <f>HLOOKUP($B165,data03,data0211!AH$900,FALSE)</f>
        <v>2</v>
      </c>
      <c r="AI165" s="218">
        <f>HLOOKUP($B165,data03,data0211!AI$900,FALSE)</f>
        <v>0</v>
      </c>
      <c r="AJ165" s="218">
        <f>HLOOKUP($B165,data03,data0211!AJ$900,FALSE)</f>
        <v>2</v>
      </c>
      <c r="AK165" s="218">
        <f>HLOOKUP($B165,data03,data0211!AK$900,FALSE)</f>
        <v>1425</v>
      </c>
      <c r="AL165" s="218">
        <f>HLOOKUP($B165,data03,data0211!AL$900,FALSE)</f>
        <v>4300</v>
      </c>
      <c r="AM165" s="218">
        <f>HLOOKUP($B165,data03,data0211!AM$900,FALSE)</f>
        <v>0</v>
      </c>
      <c r="AN165" s="218">
        <f>HLOOKUP($B165,data03,data0211!AN$900,FALSE)</f>
        <v>1290</v>
      </c>
      <c r="AO165" s="218">
        <f>HLOOKUP($B165,data03,data0211!AO$900,FALSE)</f>
        <v>1570</v>
      </c>
      <c r="AP165" s="218">
        <f>HLOOKUP($B165,data03,data0211!AP$900,FALSE)</f>
        <v>1570</v>
      </c>
      <c r="AQ165" s="218">
        <f>HLOOKUP($B165,data03,data0211!AQ$900,FALSE)</f>
        <v>1398</v>
      </c>
      <c r="AR165" s="218">
        <f>HLOOKUP($B165,data03,data0211!AR$900,FALSE)</f>
        <v>7.6</v>
      </c>
      <c r="AS165" s="218">
        <f>HLOOKUP($B165,data03,data0211!AS$900,FALSE)</f>
        <v>6.4</v>
      </c>
      <c r="AT165" s="218">
        <f>HLOOKUP($B165,data03,data0211!AT$900,FALSE)</f>
        <v>1.2</v>
      </c>
      <c r="AU165" s="218">
        <f>HLOOKUP($B165,data03,data0211!AU$900,FALSE)</f>
        <v>5.2</v>
      </c>
      <c r="AV165" s="218">
        <f>HLOOKUP($B165,data03,data0211!AV$900,FALSE)</f>
        <v>0</v>
      </c>
      <c r="AW165" s="218">
        <f>HLOOKUP($B165,data03,data0211!AW$900,FALSE)</f>
        <v>2.4</v>
      </c>
      <c r="AX165" s="218">
        <f>HLOOKUP($B165,data03,data0211!AX$900,FALSE)</f>
        <v>0</v>
      </c>
      <c r="AY165" s="218">
        <f>HLOOKUP($B165,data03,data0211!AY$900,FALSE)</f>
        <v>0</v>
      </c>
      <c r="AZ165" s="218">
        <f>HLOOKUP($B165,data03,data0211!AZ$900,FALSE)</f>
        <v>66</v>
      </c>
      <c r="BA165" s="218" t="str">
        <f>HLOOKUP($B165,data03,data0211!BA$900,FALSE)</f>
        <v>0.25</v>
      </c>
      <c r="BB165" s="218"/>
      <c r="BC165" s="218"/>
      <c r="BD165" s="218"/>
      <c r="BE165" s="218"/>
    </row>
    <row r="166" spans="1:57" ht="15" customHeight="1" x14ac:dyDescent="0.2">
      <c r="A166" s="215" t="s">
        <v>662</v>
      </c>
      <c r="B166" s="71" t="s">
        <v>28</v>
      </c>
      <c r="C166" s="69">
        <v>2003</v>
      </c>
      <c r="D166" s="218">
        <f>HLOOKUP($B166,data03,data0211!D$900,FALSE)</f>
        <v>15288840.950000001</v>
      </c>
      <c r="E166" s="218">
        <f>HLOOKUP($B166,data03,data0211!E$900,FALSE)</f>
        <v>-6818723</v>
      </c>
      <c r="F166" s="218">
        <f>HLOOKUP($B166,data03,data0211!F$900,FALSE)</f>
        <v>0</v>
      </c>
      <c r="G166" s="218">
        <f>HLOOKUP($B166,data03,data0211!G$900,FALSE)</f>
        <v>293491</v>
      </c>
      <c r="H166" s="218">
        <f>HLOOKUP($B166,data03,data0211!H$900,FALSE)</f>
        <v>1414323.51</v>
      </c>
      <c r="I166" s="218">
        <f>HLOOKUP($B166,data03,data0211!I$900,FALSE)</f>
        <v>0</v>
      </c>
      <c r="J166" s="218">
        <f>HLOOKUP($B166,data03,data0211!J$900,FALSE)</f>
        <v>6653</v>
      </c>
      <c r="K166" s="218">
        <f>HLOOKUP($B166,data03,data0211!K$900,FALSE)</f>
        <v>5879</v>
      </c>
      <c r="L166" s="218">
        <f>HLOOKUP($B166,data03,data0211!L$900,FALSE)</f>
        <v>773</v>
      </c>
      <c r="M166" s="218">
        <f>HLOOKUP($B166,data03,data0211!M$900,FALSE)</f>
        <v>1</v>
      </c>
      <c r="N166" s="218">
        <f>HLOOKUP($B166,data03,data0211!N$900,FALSE)</f>
        <v>1958</v>
      </c>
      <c r="O166" s="218">
        <f>HLOOKUP($B166,data03,data0211!O$900,FALSE)</f>
        <v>46</v>
      </c>
      <c r="P166" s="262">
        <f>HLOOKUP($B166,data03,data0211!P$900,FALSE)</f>
        <v>169452219</v>
      </c>
      <c r="Q166" s="262">
        <f>HLOOKUP($B166,data03,data0211!Q$900,FALSE)</f>
        <v>59641045</v>
      </c>
      <c r="R166" s="262">
        <f>HLOOKUP($B166,data03,data0211!R$900,FALSE)</f>
        <v>108308023</v>
      </c>
      <c r="S166" s="262">
        <f>HLOOKUP($B166,data03,data0211!S$900,FALSE)</f>
        <v>0</v>
      </c>
      <c r="T166" s="262">
        <f>HLOOKUP($B166,data03,data0211!T$900,FALSE)</f>
        <v>1456621</v>
      </c>
      <c r="U166" s="218">
        <f>HLOOKUP($B166,data03,data0211!U$900,FALSE)</f>
        <v>46530</v>
      </c>
      <c r="V166" s="218">
        <f>HLOOKUP($B166,data03,data0211!V$900,FALSE)</f>
        <v>309569</v>
      </c>
      <c r="W166" s="218">
        <f>HLOOKUP($B166,data03,data0211!W$900,FALSE)</f>
        <v>0</v>
      </c>
      <c r="X166" s="218">
        <f>HLOOKUP($B166,data03,data0211!X$900,FALSE)</f>
        <v>227375</v>
      </c>
      <c r="Y166" s="218">
        <f>HLOOKUP($B166,data03,data0211!Y$900,FALSE)</f>
        <v>77839</v>
      </c>
      <c r="Z166" s="218">
        <f>HLOOKUP($B166,data03,data0211!Z$900,FALSE)</f>
        <v>4237</v>
      </c>
      <c r="AA166" s="218">
        <f>HLOOKUP($B166,data03,data0211!AA$900,FALSE)</f>
        <v>118</v>
      </c>
      <c r="AB166" s="218">
        <f>HLOOKUP($B166,data03,data0211!AB$900,FALSE)</f>
        <v>13226684</v>
      </c>
      <c r="AC166" s="218">
        <f>HLOOKUP($B166,data03,data0211!AC$900,FALSE)</f>
        <v>4977191</v>
      </c>
      <c r="AD166" s="218">
        <f>HLOOKUP($B166,data03,data0211!AD$900,FALSE)</f>
        <v>7756124</v>
      </c>
      <c r="AE166" s="218">
        <f>HLOOKUP($B166,data03,data0211!AE$900,FALSE)</f>
        <v>370016</v>
      </c>
      <c r="AF166" s="218">
        <f>HLOOKUP($B166,data03,data0211!AF$900,FALSE)</f>
        <v>116807</v>
      </c>
      <c r="AG166" s="218">
        <f>HLOOKUP($B166,data03,data0211!AG$900,FALSE)</f>
        <v>6546</v>
      </c>
      <c r="AH166" s="218">
        <f>HLOOKUP($B166,data03,data0211!AH$900,FALSE)</f>
        <v>21.86</v>
      </c>
      <c r="AI166" s="218">
        <f>HLOOKUP($B166,data03,data0211!AI$900,FALSE)</f>
        <v>0</v>
      </c>
      <c r="AJ166" s="218">
        <f>HLOOKUP($B166,data03,data0211!AJ$900,FALSE)</f>
        <v>21.86</v>
      </c>
      <c r="AK166" s="218">
        <f>HLOOKUP($B166,data03,data0211!AK$900,FALSE)</f>
        <v>19756</v>
      </c>
      <c r="AL166" s="218">
        <f>HLOOKUP($B166,data03,data0211!AL$900,FALSE)</f>
        <v>24756</v>
      </c>
      <c r="AM166" s="218">
        <f>HLOOKUP($B166,data03,data0211!AM$900,FALSE)</f>
        <v>0</v>
      </c>
      <c r="AN166" s="218">
        <f>HLOOKUP($B166,data03,data0211!AN$900,FALSE)</f>
        <v>32745</v>
      </c>
      <c r="AO166" s="218">
        <f>HLOOKUP($B166,data03,data0211!AO$900,FALSE)</f>
        <v>39102</v>
      </c>
      <c r="AP166" s="218">
        <f>HLOOKUP($B166,data03,data0211!AP$900,FALSE)</f>
        <v>39102</v>
      </c>
      <c r="AQ166" s="218">
        <f>HLOOKUP($B166,data03,data0211!AQ$900,FALSE)</f>
        <v>34370</v>
      </c>
      <c r="AR166" s="218">
        <f>HLOOKUP($B166,data03,data0211!AR$900,FALSE)</f>
        <v>108</v>
      </c>
      <c r="AS166" s="218">
        <f>HLOOKUP($B166,data03,data0211!AS$900,FALSE)</f>
        <v>85</v>
      </c>
      <c r="AT166" s="218">
        <f>HLOOKUP($B166,data03,data0211!AT$900,FALSE)</f>
        <v>23</v>
      </c>
      <c r="AU166" s="218">
        <f>HLOOKUP($B166,data03,data0211!AU$900,FALSE)</f>
        <v>64.5</v>
      </c>
      <c r="AV166" s="218">
        <f>HLOOKUP($B166,data03,data0211!AV$900,FALSE)</f>
        <v>0</v>
      </c>
      <c r="AW166" s="218">
        <f>HLOOKUP($B166,data03,data0211!AW$900,FALSE)</f>
        <v>43</v>
      </c>
      <c r="AX166" s="218">
        <f>HLOOKUP($B166,data03,data0211!AX$900,FALSE)</f>
        <v>0</v>
      </c>
      <c r="AY166" s="218">
        <f>HLOOKUP($B166,data03,data0211!AY$900,FALSE)</f>
        <v>0</v>
      </c>
      <c r="AZ166" s="218">
        <f>HLOOKUP($B166,data03,data0211!AZ$900,FALSE)</f>
        <v>1102</v>
      </c>
      <c r="BA166" s="218">
        <f>HLOOKUP($B166,data03,data0211!BA$900,FALSE)</f>
        <v>68</v>
      </c>
      <c r="BB166" s="218"/>
      <c r="BC166" s="218"/>
      <c r="BD166" s="218"/>
      <c r="BE166" s="218"/>
    </row>
    <row r="167" spans="1:57" ht="15" customHeight="1" x14ac:dyDescent="0.2">
      <c r="A167" s="215" t="s">
        <v>662</v>
      </c>
      <c r="B167" s="71" t="s">
        <v>282</v>
      </c>
      <c r="C167" s="69">
        <v>2003</v>
      </c>
      <c r="D167" s="218">
        <f>HLOOKUP($B167,data03,data0211!D$900,FALSE)</f>
        <v>168697</v>
      </c>
      <c r="E167" s="218">
        <f>HLOOKUP($B167,data03,data0211!E$900,FALSE)</f>
        <v>0</v>
      </c>
      <c r="F167" s="218">
        <f>HLOOKUP($B167,data03,data0211!F$900,FALSE)</f>
        <v>0</v>
      </c>
      <c r="G167" s="218">
        <f>HLOOKUP($B167,data03,data0211!G$900,FALSE)</f>
        <v>0</v>
      </c>
      <c r="H167" s="218">
        <f>HLOOKUP($B167,data03,data0211!H$900,FALSE)</f>
        <v>40019</v>
      </c>
      <c r="I167" s="218">
        <f>HLOOKUP($B167,data03,data0211!I$900,FALSE)</f>
        <v>0</v>
      </c>
      <c r="J167" s="218">
        <f>HLOOKUP($B167,data03,data0211!J$900,FALSE)</f>
        <v>0</v>
      </c>
      <c r="K167" s="218">
        <f>HLOOKUP($B167,data03,data0211!K$900,FALSE)</f>
        <v>0</v>
      </c>
      <c r="L167" s="218">
        <f>HLOOKUP($B167,data03,data0211!L$900,FALSE)</f>
        <v>0</v>
      </c>
      <c r="M167" s="218">
        <f>HLOOKUP($B167,data03,data0211!M$900,FALSE)</f>
        <v>0</v>
      </c>
      <c r="N167" s="218">
        <f>HLOOKUP($B167,data03,data0211!N$900,FALSE)</f>
        <v>0</v>
      </c>
      <c r="O167" s="218">
        <f>HLOOKUP($B167,data03,data0211!O$900,FALSE)</f>
        <v>0</v>
      </c>
      <c r="P167" s="262">
        <f>HLOOKUP($B167,data03,data0211!P$900,FALSE)</f>
        <v>0</v>
      </c>
      <c r="Q167" s="262">
        <f>HLOOKUP($B167,data03,data0211!Q$900,FALSE)</f>
        <v>0</v>
      </c>
      <c r="R167" s="262">
        <f>HLOOKUP($B167,data03,data0211!R$900,FALSE)</f>
        <v>0</v>
      </c>
      <c r="S167" s="262">
        <f>HLOOKUP($B167,data03,data0211!S$900,FALSE)</f>
        <v>0</v>
      </c>
      <c r="T167" s="262">
        <f>HLOOKUP($B167,data03,data0211!T$900,FALSE)</f>
        <v>0</v>
      </c>
      <c r="U167" s="218">
        <f>HLOOKUP($B167,data03,data0211!U$900,FALSE)</f>
        <v>0</v>
      </c>
      <c r="V167" s="218">
        <f>HLOOKUP($B167,data03,data0211!V$900,FALSE)</f>
        <v>0</v>
      </c>
      <c r="W167" s="218">
        <f>HLOOKUP($B167,data03,data0211!W$900,FALSE)</f>
        <v>0</v>
      </c>
      <c r="X167" s="218">
        <f>HLOOKUP($B167,data03,data0211!X$900,FALSE)</f>
        <v>0</v>
      </c>
      <c r="Y167" s="218">
        <f>HLOOKUP($B167,data03,data0211!Y$900,FALSE)</f>
        <v>0</v>
      </c>
      <c r="Z167" s="218">
        <f>HLOOKUP($B167,data03,data0211!Z$900,FALSE)</f>
        <v>0</v>
      </c>
      <c r="AA167" s="218">
        <f>HLOOKUP($B167,data03,data0211!AA$900,FALSE)</f>
        <v>0</v>
      </c>
      <c r="AB167" s="218">
        <f>HLOOKUP($B167,data03,data0211!AB$900,FALSE)</f>
        <v>0</v>
      </c>
      <c r="AC167" s="218">
        <f>HLOOKUP($B167,data03,data0211!AC$900,FALSE)</f>
        <v>0</v>
      </c>
      <c r="AD167" s="218">
        <f>HLOOKUP($B167,data03,data0211!AD$900,FALSE)</f>
        <v>0</v>
      </c>
      <c r="AE167" s="218">
        <f>HLOOKUP($B167,data03,data0211!AE$900,FALSE)</f>
        <v>0</v>
      </c>
      <c r="AF167" s="218">
        <f>HLOOKUP($B167,data03,data0211!AF$900,FALSE)</f>
        <v>0</v>
      </c>
      <c r="AG167" s="218">
        <f>HLOOKUP($B167,data03,data0211!AG$900,FALSE)</f>
        <v>0</v>
      </c>
      <c r="AH167" s="218">
        <f>HLOOKUP($B167,data03,data0211!AH$900,FALSE)</f>
        <v>0</v>
      </c>
      <c r="AI167" s="218">
        <f>HLOOKUP($B167,data03,data0211!AI$900,FALSE)</f>
        <v>0</v>
      </c>
      <c r="AJ167" s="218">
        <f>HLOOKUP($B167,data03,data0211!AJ$900,FALSE)</f>
        <v>0</v>
      </c>
      <c r="AK167" s="218">
        <f>HLOOKUP($B167,data03,data0211!AK$900,FALSE)</f>
        <v>0</v>
      </c>
      <c r="AL167" s="218">
        <f>HLOOKUP($B167,data03,data0211!AL$900,FALSE)</f>
        <v>0</v>
      </c>
      <c r="AM167" s="218">
        <f>HLOOKUP($B167,data03,data0211!AM$900,FALSE)</f>
        <v>0</v>
      </c>
      <c r="AN167" s="218">
        <f>HLOOKUP($B167,data03,data0211!AN$900,FALSE)</f>
        <v>0</v>
      </c>
      <c r="AO167" s="218">
        <f>HLOOKUP($B167,data03,data0211!AO$900,FALSE)</f>
        <v>0</v>
      </c>
      <c r="AP167" s="218">
        <f>HLOOKUP($B167,data03,data0211!AP$900,FALSE)</f>
        <v>0</v>
      </c>
      <c r="AQ167" s="218">
        <f>HLOOKUP($B167,data03,data0211!AQ$900,FALSE)</f>
        <v>0</v>
      </c>
      <c r="AR167" s="218">
        <f>HLOOKUP($B167,data03,data0211!AR$900,FALSE)</f>
        <v>0</v>
      </c>
      <c r="AS167" s="218">
        <f>HLOOKUP($B167,data03,data0211!AS$900,FALSE)</f>
        <v>0</v>
      </c>
      <c r="AT167" s="218">
        <f>HLOOKUP($B167,data03,data0211!AT$900,FALSE)</f>
        <v>0</v>
      </c>
      <c r="AU167" s="218">
        <f>HLOOKUP($B167,data03,data0211!AU$900,FALSE)</f>
        <v>0</v>
      </c>
      <c r="AV167" s="218">
        <f>HLOOKUP($B167,data03,data0211!AV$900,FALSE)</f>
        <v>0</v>
      </c>
      <c r="AW167" s="218">
        <f>HLOOKUP($B167,data03,data0211!AW$900,FALSE)</f>
        <v>0</v>
      </c>
      <c r="AX167" s="218">
        <f>HLOOKUP($B167,data03,data0211!AX$900,FALSE)</f>
        <v>0</v>
      </c>
      <c r="AY167" s="218">
        <f>HLOOKUP($B167,data03,data0211!AY$900,FALSE)</f>
        <v>0</v>
      </c>
      <c r="AZ167" s="218">
        <f>HLOOKUP($B167,data03,data0211!AZ$900,FALSE)</f>
        <v>0</v>
      </c>
      <c r="BA167" s="218">
        <f>HLOOKUP($B167,data03,data0211!BA$900,FALSE)</f>
        <v>0</v>
      </c>
      <c r="BB167" s="218"/>
      <c r="BC167" s="218"/>
      <c r="BD167" s="218"/>
      <c r="BE167" s="218"/>
    </row>
    <row r="168" spans="1:57" ht="15" customHeight="1" x14ac:dyDescent="0.2">
      <c r="A168" s="215" t="s">
        <v>662</v>
      </c>
      <c r="B168" s="71" t="s">
        <v>290</v>
      </c>
      <c r="C168" s="69">
        <v>2004</v>
      </c>
      <c r="D168" s="218">
        <f>HLOOKUP($B168,data04,data0211!D$900,FALSE)</f>
        <v>54809595</v>
      </c>
      <c r="E168" s="218">
        <f>HLOOKUP($B168,data04,data0211!E$900,FALSE)</f>
        <v>-12017776</v>
      </c>
      <c r="F168" s="218">
        <f>HLOOKUP($B168,data04,data0211!F$900,FALSE)</f>
        <v>0</v>
      </c>
      <c r="G168" s="218">
        <f>HLOOKUP($B168,data04,data0211!G$900,FALSE)</f>
        <v>4157245</v>
      </c>
      <c r="H168" s="218">
        <f>HLOOKUP($B168,data04,data0211!H$900,FALSE)</f>
        <v>4977199</v>
      </c>
      <c r="I168" s="218">
        <f>HLOOKUP($B168,data04,data0211!I$900,FALSE)</f>
        <v>906497</v>
      </c>
      <c r="J168" s="218">
        <f>HLOOKUP($B168,data04,data0211!J$900,FALSE)</f>
        <v>31872</v>
      </c>
      <c r="K168" s="218">
        <f>HLOOKUP($B168,data04,data0211!K$900,FALSE)</f>
        <v>28200</v>
      </c>
      <c r="L168" s="218">
        <f>HLOOKUP($B168,data04,data0211!L$900,FALSE)</f>
        <v>3670</v>
      </c>
      <c r="M168" s="218">
        <f>HLOOKUP($B168,data04,data0211!M$900,FALSE)</f>
        <v>2</v>
      </c>
      <c r="N168" s="218">
        <f>HLOOKUP($B168,data04,data0211!N$900,FALSE)</f>
        <v>10465</v>
      </c>
      <c r="O168" s="218">
        <f>HLOOKUP($B168,data04,data0211!O$900,FALSE)</f>
        <v>361</v>
      </c>
      <c r="P168" s="262">
        <f>HLOOKUP($B168,data04,data0211!P$900,FALSE)</f>
        <v>904153126</v>
      </c>
      <c r="Q168" s="262">
        <f>HLOOKUP($B168,data04,data0211!Q$900,FALSE)</f>
        <v>246887434</v>
      </c>
      <c r="R168" s="262">
        <f>HLOOKUP($B168,data04,data0211!R$900,FALSE)</f>
        <v>589189744</v>
      </c>
      <c r="S168" s="262">
        <f>HLOOKUP($B168,data04,data0211!S$900,FALSE)</f>
        <v>59750392</v>
      </c>
      <c r="T168" s="262">
        <f>HLOOKUP($B168,data04,data0211!T$900,FALSE)</f>
        <v>7885370</v>
      </c>
      <c r="U168" s="218">
        <f>HLOOKUP($B168,data04,data0211!U$900,FALSE)</f>
        <v>440186</v>
      </c>
      <c r="V168" s="218">
        <f>HLOOKUP($B168,data04,data0211!V$900,FALSE)</f>
        <v>1410271</v>
      </c>
      <c r="W168" s="218">
        <f>HLOOKUP($B168,data04,data0211!W$900,FALSE)</f>
        <v>0</v>
      </c>
      <c r="X168" s="218">
        <f>HLOOKUP($B168,data04,data0211!X$900,FALSE)</f>
        <v>1230719</v>
      </c>
      <c r="Y168" s="218">
        <f>HLOOKUP($B168,data04,data0211!Y$900,FALSE)</f>
        <v>155766</v>
      </c>
      <c r="Z168" s="218">
        <f>HLOOKUP($B168,data04,data0211!Z$900,FALSE)</f>
        <v>22715</v>
      </c>
      <c r="AA168" s="218">
        <f>HLOOKUP($B168,data04,data0211!AA$900,FALSE)</f>
        <v>1071</v>
      </c>
      <c r="AB168" s="218">
        <f>HLOOKUP($B168,data04,data0211!AB$900,FALSE)</f>
        <v>71207125.209999993</v>
      </c>
      <c r="AC168" s="218">
        <f>HLOOKUP($B168,data04,data0211!AC$900,FALSE)</f>
        <v>22111536.640000001</v>
      </c>
      <c r="AD168" s="218">
        <f>HLOOKUP($B168,data04,data0211!AD$900,FALSE)</f>
        <v>43538124.969999999</v>
      </c>
      <c r="AE168" s="218">
        <f>HLOOKUP($B168,data04,data0211!AE$900,FALSE)</f>
        <v>4871048.33</v>
      </c>
      <c r="AF168" s="218">
        <f>HLOOKUP($B168,data04,data0211!AF$900,FALSE)</f>
        <v>643092.16</v>
      </c>
      <c r="AG168" s="218">
        <f>HLOOKUP($B168,data04,data0211!AG$900,FALSE)</f>
        <v>43323.11</v>
      </c>
      <c r="AH168" s="218">
        <f>HLOOKUP($B168,data04,data0211!AH$900,FALSE)</f>
        <v>70</v>
      </c>
      <c r="AI168" s="218">
        <f>HLOOKUP($B168,data04,data0211!AI$900,FALSE)</f>
        <v>0</v>
      </c>
      <c r="AJ168" s="218">
        <f>HLOOKUP($B168,data04,data0211!AJ$900,FALSE)</f>
        <v>70</v>
      </c>
      <c r="AK168" s="218">
        <f>HLOOKUP($B168,data04,data0211!AK$900,FALSE)</f>
        <v>94769</v>
      </c>
      <c r="AL168" s="218">
        <f>HLOOKUP($B168,data04,data0211!AL$900,FALSE)</f>
        <v>107341</v>
      </c>
      <c r="AM168" s="218">
        <f>HLOOKUP($B168,data04,data0211!AM$900,FALSE)</f>
        <v>0</v>
      </c>
      <c r="AN168" s="218">
        <f>HLOOKUP($B168,data04,data0211!AN$900,FALSE)</f>
        <v>140468</v>
      </c>
      <c r="AO168" s="218">
        <f>HLOOKUP($B168,data04,data0211!AO$900,FALSE)</f>
        <v>167094</v>
      </c>
      <c r="AP168" s="218">
        <f>HLOOKUP($B168,data04,data0211!AP$900,FALSE)</f>
        <v>167094</v>
      </c>
      <c r="AQ168" s="218">
        <f>HLOOKUP($B168,data04,data0211!AQ$900,FALSE)</f>
        <v>141017</v>
      </c>
      <c r="AR168" s="218">
        <f>HLOOKUP($B168,data04,data0211!AR$900,FALSE)</f>
        <v>745</v>
      </c>
      <c r="AS168" s="218">
        <f>HLOOKUP($B168,data04,data0211!AS$900,FALSE)</f>
        <v>525</v>
      </c>
      <c r="AT168" s="218">
        <f>HLOOKUP($B168,data04,data0211!AT$900,FALSE)</f>
        <v>220</v>
      </c>
      <c r="AU168" s="218">
        <f>HLOOKUP($B168,data04,data0211!AU$900,FALSE)</f>
        <v>467</v>
      </c>
      <c r="AV168" s="218">
        <f>HLOOKUP($B168,data04,data0211!AV$900,FALSE)</f>
        <v>2.2999999999999998</v>
      </c>
      <c r="AW168" s="218">
        <f>HLOOKUP($B168,data04,data0211!AW$900,FALSE)</f>
        <v>276</v>
      </c>
      <c r="AX168" s="218">
        <f>HLOOKUP($B168,data04,data0211!AX$900,FALSE)</f>
        <v>0</v>
      </c>
      <c r="AY168" s="218">
        <f>HLOOKUP($B168,data04,data0211!AY$900,FALSE)</f>
        <v>44</v>
      </c>
      <c r="AZ168" s="218">
        <f>HLOOKUP($B168,data04,data0211!AZ$900,FALSE)</f>
        <v>3496</v>
      </c>
      <c r="BA168" s="218">
        <f>HLOOKUP($B168,data04,data0211!BA$900,FALSE)</f>
        <v>73.87</v>
      </c>
      <c r="BB168" s="218"/>
      <c r="BC168" s="218"/>
      <c r="BD168" s="218"/>
      <c r="BE168" s="218"/>
    </row>
    <row r="169" spans="1:57" ht="15" customHeight="1" x14ac:dyDescent="0.2">
      <c r="A169" s="215" t="s">
        <v>662</v>
      </c>
      <c r="B169" s="71" t="s">
        <v>254</v>
      </c>
      <c r="C169" s="69">
        <v>2004</v>
      </c>
      <c r="D169" s="218">
        <f>HLOOKUP($B169,data04,data0211!D$900,FALSE)</f>
        <v>600694.25000000012</v>
      </c>
      <c r="E169" s="218">
        <f>HLOOKUP($B169,data04,data0211!E$900,FALSE)</f>
        <v>-313922.51</v>
      </c>
      <c r="F169" s="218">
        <f>HLOOKUP($B169,data04,data0211!F$900,FALSE)</f>
        <v>0</v>
      </c>
      <c r="G169" s="218">
        <f>HLOOKUP($B169,data04,data0211!G$900,FALSE)</f>
        <v>4</v>
      </c>
      <c r="H169" s="218">
        <f>HLOOKUP($B169,data04,data0211!H$900,FALSE)</f>
        <v>217102.94</v>
      </c>
      <c r="I169" s="218">
        <f>HLOOKUP($B169,data04,data0211!I$900,FALSE)</f>
        <v>0</v>
      </c>
      <c r="J169" s="218">
        <f>HLOOKUP($B169,data04,data0211!J$900,FALSE)</f>
        <v>572</v>
      </c>
      <c r="K169" s="218">
        <f>HLOOKUP($B169,data04,data0211!K$900,FALSE)</f>
        <v>486</v>
      </c>
      <c r="L169" s="218">
        <f>HLOOKUP($B169,data04,data0211!L$900,FALSE)</f>
        <v>86</v>
      </c>
      <c r="M169" s="218">
        <f>HLOOKUP($B169,data04,data0211!M$900,FALSE)</f>
        <v>0</v>
      </c>
      <c r="N169" s="218">
        <f>HLOOKUP($B169,data04,data0211!N$900,FALSE)</f>
        <v>1</v>
      </c>
      <c r="O169" s="218">
        <f>HLOOKUP($B169,data04,data0211!O$900,FALSE)</f>
        <v>1</v>
      </c>
      <c r="P169" s="262">
        <f>HLOOKUP($B169,data04,data0211!P$900,FALSE)</f>
        <v>8528751</v>
      </c>
      <c r="Q169" s="262">
        <f>HLOOKUP($B169,data04,data0211!Q$900,FALSE)</f>
        <v>5473426</v>
      </c>
      <c r="R169" s="262">
        <f>HLOOKUP($B169,data04,data0211!R$900,FALSE)</f>
        <v>3040782</v>
      </c>
      <c r="S169" s="262">
        <f>HLOOKUP($B169,data04,data0211!S$900,FALSE)</f>
        <v>0</v>
      </c>
      <c r="T169" s="262">
        <f>HLOOKUP($B169,data04,data0211!T$900,FALSE)</f>
        <v>7271</v>
      </c>
      <c r="U169" s="218">
        <f>HLOOKUP($B169,data04,data0211!U$900,FALSE)</f>
        <v>7272</v>
      </c>
      <c r="V169" s="218">
        <f>HLOOKUP($B169,data04,data0211!V$900,FALSE)</f>
        <v>17057</v>
      </c>
      <c r="W169" s="218">
        <f>HLOOKUP($B169,data04,data0211!W$900,FALSE)</f>
        <v>10746</v>
      </c>
      <c r="X169" s="218">
        <f>HLOOKUP($B169,data04,data0211!X$900,FALSE)</f>
        <v>5970</v>
      </c>
      <c r="Y169" s="218">
        <f>HLOOKUP($B169,data04,data0211!Y$900,FALSE)</f>
        <v>0</v>
      </c>
      <c r="Z169" s="218">
        <f>HLOOKUP($B169,data04,data0211!Z$900,FALSE)</f>
        <v>170</v>
      </c>
      <c r="AA169" s="218">
        <f>HLOOKUP($B169,data04,data0211!AA$900,FALSE)</f>
        <v>171</v>
      </c>
      <c r="AB169" s="218">
        <f>HLOOKUP($B169,data04,data0211!AB$900,FALSE)</f>
        <v>727113</v>
      </c>
      <c r="AC169" s="218">
        <f>HLOOKUP($B169,data04,data0211!AC$900,FALSE)</f>
        <v>460787.33</v>
      </c>
      <c r="AD169" s="218">
        <f>HLOOKUP($B169,data04,data0211!AD$900,FALSE)</f>
        <v>261396.44</v>
      </c>
      <c r="AE169" s="218">
        <f>HLOOKUP($B169,data04,data0211!AE$900,FALSE)</f>
        <v>0</v>
      </c>
      <c r="AF169" s="218">
        <f>HLOOKUP($B169,data04,data0211!AF$900,FALSE)</f>
        <v>2428.2600000000002</v>
      </c>
      <c r="AG169" s="218">
        <f>HLOOKUP($B169,data04,data0211!AG$900,FALSE)</f>
        <v>2500.9699999999998</v>
      </c>
      <c r="AH169" s="218">
        <f>HLOOKUP($B169,data04,data0211!AH$900,FALSE)</f>
        <v>2</v>
      </c>
      <c r="AI169" s="218">
        <f>HLOOKUP($B169,data04,data0211!AI$900,FALSE)</f>
        <v>0</v>
      </c>
      <c r="AJ169" s="218">
        <f>HLOOKUP($B169,data04,data0211!AJ$900,FALSE)</f>
        <v>2</v>
      </c>
      <c r="AK169" s="218">
        <f>HLOOKUP($B169,data04,data0211!AK$900,FALSE)</f>
        <v>1450</v>
      </c>
      <c r="AL169" s="218">
        <f>HLOOKUP($B169,data04,data0211!AL$900,FALSE)</f>
        <v>4500</v>
      </c>
      <c r="AM169" s="218">
        <f>HLOOKUP($B169,data04,data0211!AM$900,FALSE)</f>
        <v>0</v>
      </c>
      <c r="AN169" s="218">
        <f>HLOOKUP($B169,data04,data0211!AN$900,FALSE)</f>
        <v>1631</v>
      </c>
      <c r="AO169" s="218">
        <f>HLOOKUP($B169,data04,data0211!AO$900,FALSE)</f>
        <v>1572</v>
      </c>
      <c r="AP169" s="218">
        <f>HLOOKUP($B169,data04,data0211!AP$900,FALSE)</f>
        <v>1631</v>
      </c>
      <c r="AQ169" s="218">
        <f>HLOOKUP($B169,data04,data0211!AQ$900,FALSE)</f>
        <v>1421</v>
      </c>
      <c r="AR169" s="218">
        <f>HLOOKUP($B169,data04,data0211!AR$900,FALSE)</f>
        <v>7.6</v>
      </c>
      <c r="AS169" s="218">
        <f>HLOOKUP($B169,data04,data0211!AS$900,FALSE)</f>
        <v>6.4</v>
      </c>
      <c r="AT169" s="218">
        <f>HLOOKUP($B169,data04,data0211!AT$900,FALSE)</f>
        <v>1.2</v>
      </c>
      <c r="AU169" s="218">
        <f>HLOOKUP($B169,data04,data0211!AU$900,FALSE)</f>
        <v>5.2</v>
      </c>
      <c r="AV169" s="218">
        <f>HLOOKUP($B169,data04,data0211!AV$900,FALSE)</f>
        <v>0</v>
      </c>
      <c r="AW169" s="218">
        <f>HLOOKUP($B169,data04,data0211!AW$900,FALSE)</f>
        <v>2.4</v>
      </c>
      <c r="AX169" s="218">
        <f>HLOOKUP($B169,data04,data0211!AX$900,FALSE)</f>
        <v>0</v>
      </c>
      <c r="AY169" s="218">
        <f>HLOOKUP($B169,data04,data0211!AY$900,FALSE)</f>
        <v>0</v>
      </c>
      <c r="AZ169" s="218">
        <f>HLOOKUP($B169,data04,data0211!AZ$900,FALSE)</f>
        <v>66</v>
      </c>
      <c r="BA169" s="218" t="str">
        <f>HLOOKUP($B169,data04,data0211!BA$900,FALSE)</f>
        <v>0.25</v>
      </c>
      <c r="BB169" s="218"/>
      <c r="BC169" s="218"/>
      <c r="BD169" s="218"/>
      <c r="BE169" s="218"/>
    </row>
    <row r="170" spans="1:57" ht="15" customHeight="1" x14ac:dyDescent="0.2">
      <c r="A170" s="215" t="s">
        <v>662</v>
      </c>
      <c r="B170" s="71" t="s">
        <v>28</v>
      </c>
      <c r="C170" s="69">
        <v>2004</v>
      </c>
      <c r="D170" s="218">
        <f>HLOOKUP($B170,data04,data0211!D$900,FALSE)</f>
        <v>15832942.279999999</v>
      </c>
      <c r="E170" s="218">
        <f>HLOOKUP($B170,data04,data0211!E$900,FALSE)</f>
        <v>-7343492.9800000004</v>
      </c>
      <c r="F170" s="218">
        <f>HLOOKUP($B170,data04,data0211!F$900,FALSE)</f>
        <v>0</v>
      </c>
      <c r="G170" s="218">
        <f>HLOOKUP($B170,data04,data0211!G$900,FALSE)</f>
        <v>507893</v>
      </c>
      <c r="H170" s="218">
        <f>HLOOKUP($B170,data04,data0211!H$900,FALSE)</f>
        <v>1159949.3800000001</v>
      </c>
      <c r="I170" s="218">
        <f>HLOOKUP($B170,data04,data0211!I$900,FALSE)</f>
        <v>0</v>
      </c>
      <c r="J170" s="218">
        <f>HLOOKUP($B170,data04,data0211!J$900,FALSE)</f>
        <v>6764</v>
      </c>
      <c r="K170" s="218">
        <f>HLOOKUP($B170,data04,data0211!K$900,FALSE)</f>
        <v>5985</v>
      </c>
      <c r="L170" s="218">
        <f>HLOOKUP($B170,data04,data0211!L$900,FALSE)</f>
        <v>778</v>
      </c>
      <c r="M170" s="218">
        <f>HLOOKUP($B170,data04,data0211!M$900,FALSE)</f>
        <v>1</v>
      </c>
      <c r="N170" s="218">
        <f>HLOOKUP($B170,data04,data0211!N$900,FALSE)</f>
        <v>1958</v>
      </c>
      <c r="O170" s="218">
        <f>HLOOKUP($B170,data04,data0211!O$900,FALSE)</f>
        <v>46</v>
      </c>
      <c r="P170" s="262">
        <f>HLOOKUP($B170,data04,data0211!P$900,FALSE)</f>
        <v>170225789</v>
      </c>
      <c r="Q170" s="262">
        <f>HLOOKUP($B170,data04,data0211!Q$900,FALSE)</f>
        <v>59150220</v>
      </c>
      <c r="R170" s="262">
        <f>HLOOKUP($B170,data04,data0211!R$900,FALSE)</f>
        <v>109480670</v>
      </c>
      <c r="S170" s="262">
        <f>HLOOKUP($B170,data04,data0211!S$900,FALSE)</f>
        <v>0</v>
      </c>
      <c r="T170" s="262">
        <f>HLOOKUP($B170,data04,data0211!T$900,FALSE)</f>
        <v>1548580</v>
      </c>
      <c r="U170" s="218">
        <f>HLOOKUP($B170,data04,data0211!U$900,FALSE)</f>
        <v>46319</v>
      </c>
      <c r="V170" s="218">
        <f>HLOOKUP($B170,data04,data0211!V$900,FALSE)</f>
        <v>303130</v>
      </c>
      <c r="W170" s="218">
        <f>HLOOKUP($B170,data04,data0211!W$900,FALSE)</f>
        <v>0</v>
      </c>
      <c r="X170" s="218">
        <f>HLOOKUP($B170,data04,data0211!X$900,FALSE)</f>
        <v>221788</v>
      </c>
      <c r="Y170" s="218">
        <f>HLOOKUP($B170,data04,data0211!Y$900,FALSE)</f>
        <v>76961</v>
      </c>
      <c r="Z170" s="218">
        <f>HLOOKUP($B170,data04,data0211!Z$900,FALSE)</f>
        <v>4263</v>
      </c>
      <c r="AA170" s="218">
        <f>HLOOKUP($B170,data04,data0211!AA$900,FALSE)</f>
        <v>118</v>
      </c>
      <c r="AB170" s="218">
        <f>HLOOKUP($B170,data04,data0211!AB$900,FALSE)</f>
        <v>13655546.109999999</v>
      </c>
      <c r="AC170" s="218">
        <f>HLOOKUP($B170,data04,data0211!AC$900,FALSE)</f>
        <v>5473877.3499999996</v>
      </c>
      <c r="AD170" s="218">
        <f>HLOOKUP($B170,data04,data0211!AD$900,FALSE)</f>
        <v>7676400.7699999996</v>
      </c>
      <c r="AE170" s="218">
        <f>HLOOKUP($B170,data04,data0211!AE$900,FALSE)</f>
        <v>374799.59</v>
      </c>
      <c r="AF170" s="218">
        <f>HLOOKUP($B170,data04,data0211!AF$900,FALSE)</f>
        <v>127476.2</v>
      </c>
      <c r="AG170" s="218">
        <f>HLOOKUP($B170,data04,data0211!AG$900,FALSE)</f>
        <v>2992.2</v>
      </c>
      <c r="AH170" s="218">
        <f>HLOOKUP($B170,data04,data0211!AH$900,FALSE)</f>
        <v>21.86</v>
      </c>
      <c r="AI170" s="218">
        <f>HLOOKUP($B170,data04,data0211!AI$900,FALSE)</f>
        <v>0</v>
      </c>
      <c r="AJ170" s="218">
        <f>HLOOKUP($B170,data04,data0211!AJ$900,FALSE)</f>
        <v>21.86</v>
      </c>
      <c r="AK170" s="218">
        <f>HLOOKUP($B170,data04,data0211!AK$900,FALSE)</f>
        <v>19756</v>
      </c>
      <c r="AL170" s="218">
        <f>HLOOKUP($B170,data04,data0211!AL$900,FALSE)</f>
        <v>24756</v>
      </c>
      <c r="AM170" s="218">
        <f>HLOOKUP($B170,data04,data0211!AM$900,FALSE)</f>
        <v>0</v>
      </c>
      <c r="AN170" s="218">
        <f>HLOOKUP($B170,data04,data0211!AN$900,FALSE)</f>
        <v>34630</v>
      </c>
      <c r="AO170" s="218">
        <f>HLOOKUP($B170,data04,data0211!AO$900,FALSE)</f>
        <v>37690</v>
      </c>
      <c r="AP170" s="218">
        <f>HLOOKUP($B170,data04,data0211!AP$900,FALSE)</f>
        <v>37690</v>
      </c>
      <c r="AQ170" s="218">
        <f>HLOOKUP($B170,data04,data0211!AQ$900,FALSE)</f>
        <v>33510</v>
      </c>
      <c r="AR170" s="218">
        <f>HLOOKUP($B170,data04,data0211!AR$900,FALSE)</f>
        <v>108</v>
      </c>
      <c r="AS170" s="218">
        <f>HLOOKUP($B170,data04,data0211!AS$900,FALSE)</f>
        <v>85</v>
      </c>
      <c r="AT170" s="218">
        <f>HLOOKUP($B170,data04,data0211!AT$900,FALSE)</f>
        <v>23</v>
      </c>
      <c r="AU170" s="218">
        <f>HLOOKUP($B170,data04,data0211!AU$900,FALSE)</f>
        <v>64.5</v>
      </c>
      <c r="AV170" s="218">
        <f>HLOOKUP($B170,data04,data0211!AV$900,FALSE)</f>
        <v>0</v>
      </c>
      <c r="AW170" s="218">
        <f>HLOOKUP($B170,data04,data0211!AW$900,FALSE)</f>
        <v>43</v>
      </c>
      <c r="AX170" s="218">
        <f>HLOOKUP($B170,data04,data0211!AX$900,FALSE)</f>
        <v>0</v>
      </c>
      <c r="AY170" s="218">
        <f>HLOOKUP($B170,data04,data0211!AY$900,FALSE)</f>
        <v>0</v>
      </c>
      <c r="AZ170" s="218">
        <f>HLOOKUP($B170,data04,data0211!AZ$900,FALSE)</f>
        <v>1102</v>
      </c>
      <c r="BA170" s="218">
        <f>HLOOKUP($B170,data04,data0211!BA$900,FALSE)</f>
        <v>70.599999999999994</v>
      </c>
      <c r="BB170" s="218"/>
      <c r="BC170" s="218"/>
      <c r="BD170" s="218"/>
      <c r="BE170" s="218"/>
    </row>
    <row r="171" spans="1:57" ht="15" customHeight="1" x14ac:dyDescent="0.2">
      <c r="A171" s="215" t="s">
        <v>662</v>
      </c>
      <c r="B171" s="71" t="s">
        <v>282</v>
      </c>
      <c r="C171" s="69">
        <v>2004</v>
      </c>
      <c r="D171" s="218">
        <f>HLOOKUP($B171,data04,data0211!D$900,FALSE)</f>
        <v>163826</v>
      </c>
      <c r="E171" s="218">
        <f>HLOOKUP($B171,data04,data0211!E$900,FALSE)</f>
        <v>0</v>
      </c>
      <c r="F171" s="218">
        <f>HLOOKUP($B171,data04,data0211!F$900,FALSE)</f>
        <v>0</v>
      </c>
      <c r="G171" s="218">
        <f>HLOOKUP($B171,data04,data0211!G$900,FALSE)</f>
        <v>0</v>
      </c>
      <c r="H171" s="218">
        <f>HLOOKUP($B171,data04,data0211!H$900,FALSE)</f>
        <v>49045</v>
      </c>
      <c r="I171" s="218">
        <f>HLOOKUP($B171,data04,data0211!I$900,FALSE)</f>
        <v>0</v>
      </c>
      <c r="J171" s="218">
        <f>HLOOKUP($B171,data04,data0211!J$900,FALSE)</f>
        <v>189</v>
      </c>
      <c r="K171" s="218">
        <f>HLOOKUP($B171,data04,data0211!K$900,FALSE)</f>
        <v>160</v>
      </c>
      <c r="L171" s="218">
        <f>HLOOKUP($B171,data04,data0211!L$900,FALSE)</f>
        <v>29</v>
      </c>
      <c r="M171" s="218">
        <f>HLOOKUP($B171,data04,data0211!M$900,FALSE)</f>
        <v>0</v>
      </c>
      <c r="N171" s="218">
        <f>HLOOKUP($B171,data04,data0211!N$900,FALSE)</f>
        <v>0</v>
      </c>
      <c r="O171" s="218">
        <f>HLOOKUP($B171,data04,data0211!O$900,FALSE)</f>
        <v>0</v>
      </c>
      <c r="P171" s="262">
        <f>HLOOKUP($B171,data04,data0211!P$900,FALSE)</f>
        <v>3984290</v>
      </c>
      <c r="Q171" s="262">
        <f>HLOOKUP($B171,data04,data0211!Q$900,FALSE)</f>
        <v>1522966</v>
      </c>
      <c r="R171" s="262">
        <f>HLOOKUP($B171,data04,data0211!R$900,FALSE)</f>
        <v>2406853</v>
      </c>
      <c r="S171" s="262">
        <f>HLOOKUP($B171,data04,data0211!S$900,FALSE)</f>
        <v>0</v>
      </c>
      <c r="T171" s="262">
        <f>HLOOKUP($B171,data04,data0211!T$900,FALSE)</f>
        <v>54471</v>
      </c>
      <c r="U171" s="218">
        <f>HLOOKUP($B171,data04,data0211!U$900,FALSE)</f>
        <v>0</v>
      </c>
      <c r="V171" s="218">
        <f>HLOOKUP($B171,data04,data0211!V$900,FALSE)</f>
        <v>0</v>
      </c>
      <c r="W171" s="218">
        <f>HLOOKUP($B171,data04,data0211!W$900,FALSE)</f>
        <v>0</v>
      </c>
      <c r="X171" s="218">
        <f>HLOOKUP($B171,data04,data0211!X$900,FALSE)</f>
        <v>0</v>
      </c>
      <c r="Y171" s="218">
        <f>HLOOKUP($B171,data04,data0211!Y$900,FALSE)</f>
        <v>0</v>
      </c>
      <c r="Z171" s="218">
        <f>HLOOKUP($B171,data04,data0211!Z$900,FALSE)</f>
        <v>0</v>
      </c>
      <c r="AA171" s="218">
        <f>HLOOKUP($B171,data04,data0211!AA$900,FALSE)</f>
        <v>0</v>
      </c>
      <c r="AB171" s="218">
        <f>HLOOKUP($B171,data04,data0211!AB$900,FALSE)</f>
        <v>298259</v>
      </c>
      <c r="AC171" s="218">
        <f>HLOOKUP($B171,data04,data0211!AC$900,FALSE)</f>
        <v>117773</v>
      </c>
      <c r="AD171" s="218">
        <f>HLOOKUP($B171,data04,data0211!AD$900,FALSE)</f>
        <v>171991</v>
      </c>
      <c r="AE171" s="218">
        <f>HLOOKUP($B171,data04,data0211!AE$900,FALSE)</f>
        <v>0</v>
      </c>
      <c r="AF171" s="218">
        <f>HLOOKUP($B171,data04,data0211!AF$900,FALSE)</f>
        <v>8495</v>
      </c>
      <c r="AG171" s="218">
        <f>HLOOKUP($B171,data04,data0211!AG$900,FALSE)</f>
        <v>0</v>
      </c>
      <c r="AH171" s="218">
        <f>HLOOKUP($B171,data04,data0211!AH$900,FALSE)</f>
        <v>4</v>
      </c>
      <c r="AI171" s="218">
        <f>HLOOKUP($B171,data04,data0211!AI$900,FALSE)</f>
        <v>4</v>
      </c>
      <c r="AJ171" s="218">
        <f>HLOOKUP($B171,data04,data0211!AJ$900,FALSE)</f>
        <v>0</v>
      </c>
      <c r="AK171" s="218">
        <f>HLOOKUP($B171,data04,data0211!AK$900,FALSE)</f>
        <v>402</v>
      </c>
      <c r="AL171" s="218">
        <f>HLOOKUP($B171,data04,data0211!AL$900,FALSE)</f>
        <v>402</v>
      </c>
      <c r="AM171" s="218">
        <f>HLOOKUP($B171,data04,data0211!AM$900,FALSE)</f>
        <v>0</v>
      </c>
      <c r="AN171" s="218">
        <f>HLOOKUP($B171,data04,data0211!AN$900,FALSE)</f>
        <v>3991</v>
      </c>
      <c r="AO171" s="218">
        <f>HLOOKUP($B171,data04,data0211!AO$900,FALSE)</f>
        <v>3891</v>
      </c>
      <c r="AP171" s="218">
        <f>HLOOKUP($B171,data04,data0211!AP$900,FALSE)</f>
        <v>3991</v>
      </c>
      <c r="AQ171" s="218">
        <f>HLOOKUP($B171,data04,data0211!AQ$900,FALSE)</f>
        <v>656</v>
      </c>
      <c r="AR171" s="218">
        <f>HLOOKUP($B171,data04,data0211!AR$900,FALSE)</f>
        <v>4</v>
      </c>
      <c r="AS171" s="218">
        <f>HLOOKUP($B171,data04,data0211!AS$900,FALSE)</f>
        <v>2</v>
      </c>
      <c r="AT171" s="218">
        <f>HLOOKUP($B171,data04,data0211!AT$900,FALSE)</f>
        <v>2</v>
      </c>
      <c r="AU171" s="218">
        <f>HLOOKUP($B171,data04,data0211!AU$900,FALSE)</f>
        <v>1</v>
      </c>
      <c r="AV171" s="218">
        <f>HLOOKUP($B171,data04,data0211!AV$900,FALSE)</f>
        <v>0</v>
      </c>
      <c r="AW171" s="218">
        <f>HLOOKUP($B171,data04,data0211!AW$900,FALSE)</f>
        <v>3</v>
      </c>
      <c r="AX171" s="218">
        <f>HLOOKUP($B171,data04,data0211!AX$900,FALSE)</f>
        <v>0</v>
      </c>
      <c r="AY171" s="218">
        <f>HLOOKUP($B171,data04,data0211!AY$900,FALSE)</f>
        <v>0</v>
      </c>
      <c r="AZ171" s="218">
        <f>HLOOKUP($B171,data04,data0211!AZ$900,FALSE)</f>
        <v>16</v>
      </c>
      <c r="BA171" s="218">
        <f>HLOOKUP($B171,data04,data0211!BA$900,FALSE)</f>
        <v>2714</v>
      </c>
      <c r="BB171" s="218"/>
      <c r="BC171" s="218"/>
      <c r="BD171" s="218"/>
      <c r="BE171" s="218"/>
    </row>
    <row r="172" spans="1:57" ht="15" customHeight="1" x14ac:dyDescent="0.2">
      <c r="A172" s="215" t="s">
        <v>662</v>
      </c>
      <c r="B172" s="71" t="s">
        <v>290</v>
      </c>
      <c r="C172" s="69">
        <v>2005</v>
      </c>
      <c r="D172" s="218">
        <f>HLOOKUP($B172,data05,data0211!D$900,FALSE)</f>
        <v>58527885.989999995</v>
      </c>
      <c r="E172" s="218">
        <f>HLOOKUP($B172,data05,data0211!E$900,FALSE)</f>
        <v>-14978637.85</v>
      </c>
      <c r="F172" s="218">
        <f>HLOOKUP($B172,data05,data0211!F$900,FALSE)</f>
        <v>0</v>
      </c>
      <c r="G172" s="218">
        <f>HLOOKUP($B172,data05,data0211!G$900,FALSE)</f>
        <v>3795188</v>
      </c>
      <c r="H172" s="218">
        <f>HLOOKUP($B172,data05,data0211!H$900,FALSE)</f>
        <v>5065583.24</v>
      </c>
      <c r="I172" s="218">
        <f>HLOOKUP($B172,data05,data0211!I$900,FALSE)</f>
        <v>1225736.27</v>
      </c>
      <c r="J172" s="218">
        <f>HLOOKUP($B172,data05,data0211!J$900,FALSE)</f>
        <v>31955</v>
      </c>
      <c r="K172" s="218">
        <f>HLOOKUP($B172,data05,data0211!K$900,FALSE)</f>
        <v>28303</v>
      </c>
      <c r="L172" s="218">
        <f>HLOOKUP($B172,data05,data0211!L$900,FALSE)</f>
        <v>3650</v>
      </c>
      <c r="M172" s="218">
        <f>HLOOKUP($B172,data05,data0211!M$900,FALSE)</f>
        <v>2</v>
      </c>
      <c r="N172" s="218">
        <f>HLOOKUP($B172,data05,data0211!N$900,FALSE)</f>
        <v>7962220</v>
      </c>
      <c r="O172" s="218">
        <f>HLOOKUP($B172,data05,data0211!O$900,FALSE)</f>
        <v>432493</v>
      </c>
      <c r="P172" s="262">
        <f>HLOOKUP($B172,data05,data0211!P$900,FALSE)</f>
        <v>946838236</v>
      </c>
      <c r="Q172" s="262">
        <f>HLOOKUP($B172,data05,data0211!Q$900,FALSE)</f>
        <v>267121761</v>
      </c>
      <c r="R172" s="262">
        <f>HLOOKUP($B172,data05,data0211!R$900,FALSE)</f>
        <v>617466451</v>
      </c>
      <c r="S172" s="262">
        <f>HLOOKUP($B172,data05,data0211!S$900,FALSE)</f>
        <v>53855311</v>
      </c>
      <c r="T172" s="262">
        <f>HLOOKUP($B172,data05,data0211!T$900,FALSE)</f>
        <v>7962220</v>
      </c>
      <c r="U172" s="218">
        <f>HLOOKUP($B172,data05,data0211!U$900,FALSE)</f>
        <v>432493</v>
      </c>
      <c r="V172" s="218">
        <f>HLOOKUP($B172,data05,data0211!V$900,FALSE)</f>
        <v>1374784</v>
      </c>
      <c r="W172" s="218">
        <f>HLOOKUP($B172,data05,data0211!W$900,FALSE)</f>
        <v>0</v>
      </c>
      <c r="X172" s="218">
        <f>HLOOKUP($B172,data05,data0211!X$900,FALSE)</f>
        <v>1231881</v>
      </c>
      <c r="Y172" s="218">
        <f>HLOOKUP($B172,data05,data0211!Y$900,FALSE)</f>
        <v>118961</v>
      </c>
      <c r="Z172" s="218">
        <f>HLOOKUP($B172,data05,data0211!Z$900,FALSE)</f>
        <v>22741</v>
      </c>
      <c r="AA172" s="218">
        <f>HLOOKUP($B172,data05,data0211!AA$900,FALSE)</f>
        <v>1201</v>
      </c>
      <c r="AB172" s="218">
        <f>HLOOKUP($B172,data05,data0211!AB$900,FALSE)</f>
        <v>11753156.130000001</v>
      </c>
      <c r="AC172" s="218">
        <f>HLOOKUP($B172,data05,data0211!AC$900,FALSE)</f>
        <v>25774034.600000001</v>
      </c>
      <c r="AD172" s="218">
        <f>HLOOKUP($B172,data05,data0211!AD$900,FALSE)</f>
        <v>55064643.390000001</v>
      </c>
      <c r="AE172" s="218">
        <f>HLOOKUP($B172,data05,data0211!AE$900,FALSE)</f>
        <v>5158649.97</v>
      </c>
      <c r="AF172" s="218">
        <f>HLOOKUP($B172,data05,data0211!AF$900,FALSE)</f>
        <v>708003.87</v>
      </c>
      <c r="AG172" s="218">
        <f>HLOOKUP($B172,data05,data0211!AG$900,FALSE)</f>
        <v>47030.69</v>
      </c>
      <c r="AH172" s="218">
        <f>HLOOKUP($B172,data05,data0211!AH$900,FALSE)</f>
        <v>70</v>
      </c>
      <c r="AI172" s="218">
        <f>HLOOKUP($B172,data05,data0211!AI$900,FALSE)</f>
        <v>0</v>
      </c>
      <c r="AJ172" s="218">
        <f>HLOOKUP($B172,data05,data0211!AJ$900,FALSE)</f>
        <v>70</v>
      </c>
      <c r="AK172" s="218">
        <f>HLOOKUP($B172,data05,data0211!AK$900,FALSE)</f>
        <v>94769</v>
      </c>
      <c r="AL172" s="218">
        <f>HLOOKUP($B172,data05,data0211!AL$900,FALSE)</f>
        <v>107341</v>
      </c>
      <c r="AM172" s="218">
        <f>HLOOKUP($B172,data05,data0211!AM$900,FALSE)</f>
        <v>0</v>
      </c>
      <c r="AN172" s="218">
        <f>HLOOKUP($B172,data05,data0211!AN$900,FALSE)</f>
        <v>147093</v>
      </c>
      <c r="AO172" s="218">
        <f>HLOOKUP($B172,data05,data0211!AO$900,FALSE)</f>
        <v>182533</v>
      </c>
      <c r="AP172" s="218">
        <f>HLOOKUP($B172,data05,data0211!AP$900,FALSE)</f>
        <v>182533</v>
      </c>
      <c r="AQ172" s="218">
        <f>HLOOKUP($B172,data05,data0211!AQ$900,FALSE)</f>
        <v>148119</v>
      </c>
      <c r="AR172" s="218">
        <f>HLOOKUP($B172,data05,data0211!AR$900,FALSE)</f>
        <v>783</v>
      </c>
      <c r="AS172" s="218">
        <f>HLOOKUP($B172,data05,data0211!AS$900,FALSE)</f>
        <v>559</v>
      </c>
      <c r="AT172" s="218">
        <f>HLOOKUP($B172,data05,data0211!AT$900,FALSE)</f>
        <v>224</v>
      </c>
      <c r="AU172" s="218">
        <f>HLOOKUP($B172,data05,data0211!AU$900,FALSE)</f>
        <v>503</v>
      </c>
      <c r="AV172" s="218">
        <f>HLOOKUP($B172,data05,data0211!AV$900,FALSE)</f>
        <v>2</v>
      </c>
      <c r="AW172" s="218">
        <f>HLOOKUP($B172,data05,data0211!AW$900,FALSE)</f>
        <v>279</v>
      </c>
      <c r="AX172" s="218">
        <f>HLOOKUP($B172,data05,data0211!AX$900,FALSE)</f>
        <v>0</v>
      </c>
      <c r="AY172" s="218">
        <f>HLOOKUP($B172,data05,data0211!AY$900,FALSE)</f>
        <v>44</v>
      </c>
      <c r="AZ172" s="218">
        <f>HLOOKUP($B172,data05,data0211!AZ$900,FALSE)</f>
        <v>3545</v>
      </c>
      <c r="BA172" s="218">
        <f>HLOOKUP($B172,data05,data0211!BA$900,FALSE)</f>
        <v>73</v>
      </c>
      <c r="BB172" s="218"/>
      <c r="BC172" s="218"/>
      <c r="BD172" s="218"/>
      <c r="BE172" s="218"/>
    </row>
    <row r="173" spans="1:57" ht="15" customHeight="1" x14ac:dyDescent="0.2">
      <c r="A173" s="215" t="s">
        <v>662</v>
      </c>
      <c r="B173" s="71" t="s">
        <v>254</v>
      </c>
      <c r="C173" s="69">
        <v>2005</v>
      </c>
      <c r="D173" s="218">
        <f>HLOOKUP($B173,data05,data0211!D$900,FALSE)</f>
        <v>603899.41</v>
      </c>
      <c r="E173" s="218">
        <f>HLOOKUP($B173,data05,data0211!E$900,FALSE)</f>
        <v>-333776.31</v>
      </c>
      <c r="F173" s="218">
        <f>HLOOKUP($B173,data05,data0211!F$900,FALSE)</f>
        <v>0</v>
      </c>
      <c r="G173" s="218">
        <f>HLOOKUP($B173,data05,data0211!G$900,FALSE)</f>
        <v>3205.16</v>
      </c>
      <c r="H173" s="218">
        <f>HLOOKUP($B173,data05,data0211!H$900,FALSE)</f>
        <v>155412.62</v>
      </c>
      <c r="I173" s="218">
        <f>HLOOKUP($B173,data05,data0211!I$900,FALSE)</f>
        <v>0</v>
      </c>
      <c r="J173" s="218">
        <f>HLOOKUP($B173,data05,data0211!J$900,FALSE)</f>
        <v>586</v>
      </c>
      <c r="K173" s="218">
        <f>HLOOKUP($B173,data05,data0211!K$900,FALSE)</f>
        <v>495</v>
      </c>
      <c r="L173" s="218">
        <f>HLOOKUP($B173,data05,data0211!L$900,FALSE)</f>
        <v>91</v>
      </c>
      <c r="M173" s="218">
        <f>HLOOKUP($B173,data05,data0211!M$900,FALSE)</f>
        <v>0</v>
      </c>
      <c r="N173" s="218">
        <f>HLOOKUP($B173,data05,data0211!N$900,FALSE)</f>
        <v>123564</v>
      </c>
      <c r="O173" s="218">
        <f>HLOOKUP($B173,data05,data0211!O$900,FALSE)</f>
        <v>1802</v>
      </c>
      <c r="P173" s="262">
        <f>HLOOKUP($B173,data05,data0211!P$900,FALSE)</f>
        <v>8972237</v>
      </c>
      <c r="Q173" s="262">
        <f>HLOOKUP($B173,data05,data0211!Q$900,FALSE)</f>
        <v>4976691</v>
      </c>
      <c r="R173" s="262">
        <f>HLOOKUP($B173,data05,data0211!R$900,FALSE)</f>
        <v>3870180</v>
      </c>
      <c r="S173" s="262">
        <f>HLOOKUP($B173,data05,data0211!S$900,FALSE)</f>
        <v>0</v>
      </c>
      <c r="T173" s="262">
        <f>HLOOKUP($B173,data05,data0211!T$900,FALSE)</f>
        <v>123564</v>
      </c>
      <c r="U173" s="218">
        <f>HLOOKUP($B173,data05,data0211!U$900,FALSE)</f>
        <v>1802</v>
      </c>
      <c r="V173" s="218">
        <f>HLOOKUP($B173,data05,data0211!V$900,FALSE)</f>
        <v>0</v>
      </c>
      <c r="W173" s="218">
        <f>HLOOKUP($B173,data05,data0211!W$900,FALSE)</f>
        <v>0</v>
      </c>
      <c r="X173" s="218">
        <f>HLOOKUP($B173,data05,data0211!X$900,FALSE)</f>
        <v>0</v>
      </c>
      <c r="Y173" s="218">
        <f>HLOOKUP($B173,data05,data0211!Y$900,FALSE)</f>
        <v>0</v>
      </c>
      <c r="Z173" s="218">
        <f>HLOOKUP($B173,data05,data0211!Z$900,FALSE)</f>
        <v>0</v>
      </c>
      <c r="AA173" s="218">
        <f>HLOOKUP($B173,data05,data0211!AA$900,FALSE)</f>
        <v>0</v>
      </c>
      <c r="AB173" s="218">
        <f>HLOOKUP($B173,data05,data0211!AB$900,FALSE)</f>
        <v>119517.01</v>
      </c>
      <c r="AC173" s="218">
        <f>HLOOKUP($B173,data05,data0211!AC$900,FALSE)</f>
        <v>49857.86</v>
      </c>
      <c r="AD173" s="218">
        <f>HLOOKUP($B173,data05,data0211!AD$900,FALSE)</f>
        <v>18129.89</v>
      </c>
      <c r="AE173" s="218">
        <f>HLOOKUP($B173,data05,data0211!AE$900,FALSE)</f>
        <v>0</v>
      </c>
      <c r="AF173" s="218">
        <f>HLOOKUP($B173,data05,data0211!AF$900,FALSE)</f>
        <v>87.36</v>
      </c>
      <c r="AG173" s="218">
        <f>HLOOKUP($B173,data05,data0211!AG$900,FALSE)</f>
        <v>7.44</v>
      </c>
      <c r="AH173" s="218">
        <f>HLOOKUP($B173,data05,data0211!AH$900,FALSE)</f>
        <v>2</v>
      </c>
      <c r="AI173" s="218">
        <f>HLOOKUP($B173,data05,data0211!AI$900,FALSE)</f>
        <v>2</v>
      </c>
      <c r="AJ173" s="218">
        <f>HLOOKUP($B173,data05,data0211!AJ$900,FALSE)</f>
        <v>0</v>
      </c>
      <c r="AK173" s="218">
        <f>HLOOKUP($B173,data05,data0211!AK$900,FALSE)</f>
        <v>1475</v>
      </c>
      <c r="AL173" s="218">
        <f>HLOOKUP($B173,data05,data0211!AL$900,FALSE)</f>
        <v>4500</v>
      </c>
      <c r="AM173" s="218">
        <f>HLOOKUP($B173,data05,data0211!AM$900,FALSE)</f>
        <v>0</v>
      </c>
      <c r="AN173" s="218">
        <f>HLOOKUP($B173,data05,data0211!AN$900,FALSE)</f>
        <v>1683</v>
      </c>
      <c r="AO173" s="218">
        <f>HLOOKUP($B173,data05,data0211!AO$900,FALSE)</f>
        <v>1929</v>
      </c>
      <c r="AP173" s="218">
        <f>HLOOKUP($B173,data05,data0211!AP$900,FALSE)</f>
        <v>1929</v>
      </c>
      <c r="AQ173" s="218">
        <f>HLOOKUP($B173,data05,data0211!AQ$900,FALSE)</f>
        <v>1543</v>
      </c>
      <c r="AR173" s="218">
        <f>HLOOKUP($B173,data05,data0211!AR$900,FALSE)</f>
        <v>7</v>
      </c>
      <c r="AS173" s="218">
        <f>HLOOKUP($B173,data05,data0211!AS$900,FALSE)</f>
        <v>6</v>
      </c>
      <c r="AT173" s="218">
        <f>HLOOKUP($B173,data05,data0211!AT$900,FALSE)</f>
        <v>1</v>
      </c>
      <c r="AU173" s="218">
        <f>HLOOKUP($B173,data05,data0211!AU$900,FALSE)</f>
        <v>5</v>
      </c>
      <c r="AV173" s="218">
        <f>HLOOKUP($B173,data05,data0211!AV$900,FALSE)</f>
        <v>0</v>
      </c>
      <c r="AW173" s="218">
        <f>HLOOKUP($B173,data05,data0211!AW$900,FALSE)</f>
        <v>2</v>
      </c>
      <c r="AX173" s="218">
        <f>HLOOKUP($B173,data05,data0211!AX$900,FALSE)</f>
        <v>0</v>
      </c>
      <c r="AY173" s="218">
        <f>HLOOKUP($B173,data05,data0211!AY$900,FALSE)</f>
        <v>0</v>
      </c>
      <c r="AZ173" s="218">
        <f>HLOOKUP($B173,data05,data0211!AZ$900,FALSE)</f>
        <v>66</v>
      </c>
      <c r="BA173" s="218">
        <f>HLOOKUP($B173,data05,data0211!BA$900,FALSE)</f>
        <v>0</v>
      </c>
      <c r="BB173" s="218"/>
      <c r="BC173" s="218"/>
      <c r="BD173" s="218"/>
      <c r="BE173" s="218"/>
    </row>
    <row r="174" spans="1:57" ht="15" customHeight="1" x14ac:dyDescent="0.2">
      <c r="A174" s="215" t="s">
        <v>662</v>
      </c>
      <c r="B174" s="71" t="s">
        <v>28</v>
      </c>
      <c r="C174" s="69">
        <v>2005</v>
      </c>
      <c r="D174" s="218">
        <f>HLOOKUP($B174,data05,data0211!D$900,FALSE)</f>
        <v>14382192.639999999</v>
      </c>
      <c r="E174" s="218">
        <f>HLOOKUP($B174,data05,data0211!E$900,FALSE)</f>
        <v>-7416504.8899999997</v>
      </c>
      <c r="F174" s="218">
        <f>HLOOKUP($B174,data05,data0211!F$900,FALSE)</f>
        <v>0</v>
      </c>
      <c r="G174" s="218">
        <f>HLOOKUP($B174,data05,data0211!G$900,FALSE)</f>
        <v>421142</v>
      </c>
      <c r="H174" s="218">
        <f>HLOOKUP($B174,data05,data0211!H$900,FALSE)</f>
        <v>1516781</v>
      </c>
      <c r="I174" s="218">
        <f>HLOOKUP($B174,data05,data0211!I$900,FALSE)</f>
        <v>182897</v>
      </c>
      <c r="J174" s="218">
        <f>HLOOKUP($B174,data05,data0211!J$900,FALSE)</f>
        <v>6829</v>
      </c>
      <c r="K174" s="218">
        <f>HLOOKUP($B174,data05,data0211!K$900,FALSE)</f>
        <v>6057</v>
      </c>
      <c r="L174" s="218">
        <f>HLOOKUP($B174,data05,data0211!L$900,FALSE)</f>
        <v>771</v>
      </c>
      <c r="M174" s="218">
        <f>HLOOKUP($B174,data05,data0211!M$900,FALSE)</f>
        <v>1</v>
      </c>
      <c r="N174" s="218">
        <f>HLOOKUP($B174,data05,data0211!N$900,FALSE)</f>
        <v>0</v>
      </c>
      <c r="O174" s="218">
        <f>HLOOKUP($B174,data05,data0211!O$900,FALSE)</f>
        <v>0</v>
      </c>
      <c r="P174" s="262">
        <f>HLOOKUP($B174,data05,data0211!P$900,FALSE)</f>
        <v>286255815</v>
      </c>
      <c r="Q174" s="262">
        <f>HLOOKUP($B174,data05,data0211!Q$900,FALSE)</f>
        <v>176126892</v>
      </c>
      <c r="R174" s="262">
        <f>HLOOKUP($B174,data05,data0211!R$900,FALSE)</f>
        <v>110128923</v>
      </c>
      <c r="S174" s="262">
        <f>HLOOKUP($B174,data05,data0211!S$900,FALSE)</f>
        <v>0</v>
      </c>
      <c r="T174" s="262">
        <f>HLOOKUP($B174,data05,data0211!T$900,FALSE)</f>
        <v>0</v>
      </c>
      <c r="U174" s="218">
        <f>HLOOKUP($B174,data05,data0211!U$900,FALSE)</f>
        <v>0</v>
      </c>
      <c r="V174" s="218">
        <f>HLOOKUP($B174,data05,data0211!V$900,FALSE)</f>
        <v>303380</v>
      </c>
      <c r="W174" s="218">
        <f>HLOOKUP($B174,data05,data0211!W$900,FALSE)</f>
        <v>0</v>
      </c>
      <c r="X174" s="218">
        <f>HLOOKUP($B174,data05,data0211!X$900,FALSE)</f>
        <v>223073</v>
      </c>
      <c r="Y174" s="218">
        <f>HLOOKUP($B174,data05,data0211!Y$900,FALSE)</f>
        <v>75882</v>
      </c>
      <c r="Z174" s="218">
        <f>HLOOKUP($B174,data05,data0211!Z$900,FALSE)</f>
        <v>4309</v>
      </c>
      <c r="AA174" s="218">
        <f>HLOOKUP($B174,data05,data0211!AA$900,FALSE)</f>
        <v>116</v>
      </c>
      <c r="AB174" s="218">
        <f>HLOOKUP($B174,data05,data0211!AB$900,FALSE)</f>
        <v>2390897.4300000002</v>
      </c>
      <c r="AC174" s="218">
        <f>HLOOKUP($B174,data05,data0211!AC$900,FALSE)</f>
        <v>16379168.18</v>
      </c>
      <c r="AD174" s="218">
        <f>HLOOKUP($B174,data05,data0211!AD$900,FALSE)</f>
        <v>9769955.9100000001</v>
      </c>
      <c r="AE174" s="218">
        <f>HLOOKUP($B174,data05,data0211!AE$900,FALSE)</f>
        <v>362291.05</v>
      </c>
      <c r="AF174" s="218">
        <f>HLOOKUP($B174,data05,data0211!AF$900,FALSE)</f>
        <v>143085.89000000001</v>
      </c>
      <c r="AG174" s="218">
        <f>HLOOKUP($B174,data05,data0211!AG$900,FALSE)</f>
        <v>3577.31</v>
      </c>
      <c r="AH174" s="218">
        <f>HLOOKUP($B174,data05,data0211!AH$900,FALSE)</f>
        <v>21</v>
      </c>
      <c r="AI174" s="218">
        <f>HLOOKUP($B174,data05,data0211!AI$900,FALSE)</f>
        <v>5</v>
      </c>
      <c r="AJ174" s="218">
        <f>HLOOKUP($B174,data05,data0211!AJ$900,FALSE)</f>
        <v>16</v>
      </c>
      <c r="AK174" s="218">
        <f>HLOOKUP($B174,data05,data0211!AK$900,FALSE)</f>
        <v>6763</v>
      </c>
      <c r="AL174" s="218">
        <f>HLOOKUP($B174,data05,data0211!AL$900,FALSE)</f>
        <v>18231</v>
      </c>
      <c r="AM174" s="218">
        <f>HLOOKUP($B174,data05,data0211!AM$900,FALSE)</f>
        <v>0</v>
      </c>
      <c r="AN174" s="218">
        <f>HLOOKUP($B174,data05,data0211!AN$900,FALSE)</f>
        <v>29291</v>
      </c>
      <c r="AO174" s="218">
        <f>HLOOKUP($B174,data05,data0211!AO$900,FALSE)</f>
        <v>35608</v>
      </c>
      <c r="AP174" s="218">
        <f>HLOOKUP($B174,data05,data0211!AP$900,FALSE)</f>
        <v>35608</v>
      </c>
      <c r="AQ174" s="218">
        <f>HLOOKUP($B174,data05,data0211!AQ$900,FALSE)</f>
        <v>28602</v>
      </c>
      <c r="AR174" s="218">
        <f>HLOOKUP($B174,data05,data0211!AR$900,FALSE)</f>
        <v>107</v>
      </c>
      <c r="AS174" s="218">
        <f>HLOOKUP($B174,data05,data0211!AS$900,FALSE)</f>
        <v>83</v>
      </c>
      <c r="AT174" s="218">
        <f>HLOOKUP($B174,data05,data0211!AT$900,FALSE)</f>
        <v>34</v>
      </c>
      <c r="AU174" s="218">
        <f>HLOOKUP($B174,data05,data0211!AU$900,FALSE)</f>
        <v>63</v>
      </c>
      <c r="AV174" s="218">
        <f>HLOOKUP($B174,data05,data0211!AV$900,FALSE)</f>
        <v>0</v>
      </c>
      <c r="AW174" s="218">
        <f>HLOOKUP($B174,data05,data0211!AW$900,FALSE)</f>
        <v>44</v>
      </c>
      <c r="AX174" s="218">
        <f>HLOOKUP($B174,data05,data0211!AX$900,FALSE)</f>
        <v>0</v>
      </c>
      <c r="AY174" s="218">
        <f>HLOOKUP($B174,data05,data0211!AY$900,FALSE)</f>
        <v>0</v>
      </c>
      <c r="AZ174" s="218">
        <f>HLOOKUP($B174,data05,data0211!AZ$900,FALSE)</f>
        <v>1108</v>
      </c>
      <c r="BA174" s="218">
        <f>HLOOKUP($B174,data05,data0211!BA$900,FALSE)</f>
        <v>71</v>
      </c>
      <c r="BB174" s="218"/>
      <c r="BC174" s="218"/>
      <c r="BD174" s="218"/>
      <c r="BE174" s="218"/>
    </row>
    <row r="175" spans="1:57" s="214" customFormat="1" ht="15" customHeight="1" x14ac:dyDescent="0.2">
      <c r="A175" s="215" t="s">
        <v>662</v>
      </c>
      <c r="B175" s="71" t="s">
        <v>282</v>
      </c>
      <c r="C175" s="69">
        <v>2005</v>
      </c>
      <c r="D175" s="218">
        <f>HLOOKUP($B175,data05,data0211!D$900,FALSE)</f>
        <v>278026</v>
      </c>
      <c r="E175" s="218">
        <f>HLOOKUP($B175,data05,data0211!E$900,FALSE)</f>
        <v>-120801</v>
      </c>
      <c r="F175" s="218">
        <f>HLOOKUP($B175,data05,data0211!F$900,FALSE)</f>
        <v>0</v>
      </c>
      <c r="G175" s="218">
        <f>HLOOKUP($B175,data05,data0211!G$900,FALSE)</f>
        <v>0</v>
      </c>
      <c r="H175" s="218">
        <f>HLOOKUP($B175,data05,data0211!H$900,FALSE)</f>
        <v>35265</v>
      </c>
      <c r="I175" s="218">
        <f>HLOOKUP($B175,data05,data0211!I$900,FALSE)</f>
        <v>0</v>
      </c>
      <c r="J175" s="218">
        <f>HLOOKUP($B175,data05,data0211!J$900,FALSE)</f>
        <v>189</v>
      </c>
      <c r="K175" s="218">
        <f>HLOOKUP($B175,data05,data0211!K$900,FALSE)</f>
        <v>160</v>
      </c>
      <c r="L175" s="218">
        <f>HLOOKUP($B175,data05,data0211!L$900,FALSE)</f>
        <v>29</v>
      </c>
      <c r="M175" s="218">
        <f>HLOOKUP($B175,data05,data0211!M$900,FALSE)</f>
        <v>0</v>
      </c>
      <c r="N175" s="218">
        <f>HLOOKUP($B175,data05,data0211!N$900,FALSE)</f>
        <v>66392</v>
      </c>
      <c r="O175" s="218">
        <f>HLOOKUP($B175,data05,data0211!O$900,FALSE)</f>
        <v>0</v>
      </c>
      <c r="P175" s="262">
        <f>HLOOKUP($B175,data05,data0211!P$900,FALSE)</f>
        <v>4251407</v>
      </c>
      <c r="Q175" s="262">
        <f>HLOOKUP($B175,data05,data0211!Q$900,FALSE)</f>
        <v>1714697</v>
      </c>
      <c r="R175" s="262">
        <f>HLOOKUP($B175,data05,data0211!R$900,FALSE)</f>
        <v>2470318</v>
      </c>
      <c r="S175" s="262">
        <f>HLOOKUP($B175,data05,data0211!S$900,FALSE)</f>
        <v>0</v>
      </c>
      <c r="T175" s="262">
        <f>HLOOKUP($B175,data05,data0211!T$900,FALSE)</f>
        <v>66392</v>
      </c>
      <c r="U175" s="218">
        <f>HLOOKUP($B175,data05,data0211!U$900,FALSE)</f>
        <v>0</v>
      </c>
      <c r="V175" s="218">
        <f>HLOOKUP($B175,data05,data0211!V$900,FALSE)</f>
        <v>8622</v>
      </c>
      <c r="W175" s="218">
        <f>HLOOKUP($B175,data05,data0211!W$900,FALSE)</f>
        <v>0</v>
      </c>
      <c r="X175" s="218">
        <f>HLOOKUP($B175,data05,data0211!X$900,FALSE)</f>
        <v>8444</v>
      </c>
      <c r="Y175" s="218">
        <f>HLOOKUP($B175,data05,data0211!Y$900,FALSE)</f>
        <v>0</v>
      </c>
      <c r="Z175" s="218">
        <f>HLOOKUP($B175,data05,data0211!Z$900,FALSE)</f>
        <v>178</v>
      </c>
      <c r="AA175" s="218">
        <f>HLOOKUP($B175,data05,data0211!AA$900,FALSE)</f>
        <v>0</v>
      </c>
      <c r="AB175" s="218">
        <f>HLOOKUP($B175,data05,data0211!AB$900,FALSE)</f>
        <v>0</v>
      </c>
      <c r="AC175" s="218">
        <f>HLOOKUP($B175,data05,data0211!AC$900,FALSE)</f>
        <v>113409</v>
      </c>
      <c r="AD175" s="218">
        <f>HLOOKUP($B175,data05,data0211!AD$900,FALSE)</f>
        <v>236347</v>
      </c>
      <c r="AE175" s="218">
        <f>HLOOKUP($B175,data05,data0211!AE$900,FALSE)</f>
        <v>0</v>
      </c>
      <c r="AF175" s="218">
        <f>HLOOKUP($B175,data05,data0211!AF$900,FALSE)</f>
        <v>9344</v>
      </c>
      <c r="AG175" s="218">
        <f>HLOOKUP($B175,data05,data0211!AG$900,FALSE)</f>
        <v>0</v>
      </c>
      <c r="AH175" s="218">
        <f>HLOOKUP($B175,data05,data0211!AH$900,FALSE)</f>
        <v>4</v>
      </c>
      <c r="AI175" s="218">
        <f>HLOOKUP($B175,data05,data0211!AI$900,FALSE)</f>
        <v>0</v>
      </c>
      <c r="AJ175" s="218">
        <f>HLOOKUP($B175,data05,data0211!AJ$900,FALSE)</f>
        <v>4</v>
      </c>
      <c r="AK175" s="218">
        <f>HLOOKUP($B175,data05,data0211!AK$900,FALSE)</f>
        <v>402</v>
      </c>
      <c r="AL175" s="218">
        <f>HLOOKUP($B175,data05,data0211!AL$900,FALSE)</f>
        <v>402</v>
      </c>
      <c r="AM175" s="218">
        <f>HLOOKUP($B175,data05,data0211!AM$900,FALSE)</f>
        <v>0</v>
      </c>
      <c r="AN175" s="218">
        <f>HLOOKUP($B175,data05,data0211!AN$900,FALSE)</f>
        <v>3955</v>
      </c>
      <c r="AO175" s="218">
        <f>HLOOKUP($B175,data05,data0211!AO$900,FALSE)</f>
        <v>4489</v>
      </c>
      <c r="AP175" s="218">
        <f>HLOOKUP($B175,data05,data0211!AP$900,FALSE)</f>
        <v>4489</v>
      </c>
      <c r="AQ175" s="218">
        <f>HLOOKUP($B175,data05,data0211!AQ$900,FALSE)</f>
        <v>704</v>
      </c>
      <c r="AR175" s="218">
        <f>HLOOKUP($B175,data05,data0211!AR$900,FALSE)</f>
        <v>4</v>
      </c>
      <c r="AS175" s="218">
        <f>HLOOKUP($B175,data05,data0211!AS$900,FALSE)</f>
        <v>3</v>
      </c>
      <c r="AT175" s="218">
        <f>HLOOKUP($B175,data05,data0211!AT$900,FALSE)</f>
        <v>1</v>
      </c>
      <c r="AU175" s="218">
        <f>HLOOKUP($B175,data05,data0211!AU$900,FALSE)</f>
        <v>1</v>
      </c>
      <c r="AV175" s="218">
        <f>HLOOKUP($B175,data05,data0211!AV$900,FALSE)</f>
        <v>0</v>
      </c>
      <c r="AW175" s="218">
        <f>HLOOKUP($B175,data05,data0211!AW$900,FALSE)</f>
        <v>3</v>
      </c>
      <c r="AX175" s="218">
        <f>HLOOKUP($B175,data05,data0211!AX$900,FALSE)</f>
        <v>0</v>
      </c>
      <c r="AY175" s="218">
        <f>HLOOKUP($B175,data05,data0211!AY$900,FALSE)</f>
        <v>0</v>
      </c>
      <c r="AZ175" s="218">
        <f>HLOOKUP($B175,data05,data0211!AZ$900,FALSE)</f>
        <v>15</v>
      </c>
      <c r="BA175" s="218">
        <f>HLOOKUP($B175,data05,data0211!BA$900,FALSE)</f>
        <v>0</v>
      </c>
      <c r="BB175" s="218"/>
      <c r="BC175" s="218"/>
      <c r="BD175" s="218"/>
      <c r="BE175" s="218"/>
    </row>
    <row r="176" spans="1:57" s="214" customFormat="1" ht="15" customHeight="1" x14ac:dyDescent="0.2">
      <c r="A176" s="215" t="s">
        <v>662</v>
      </c>
      <c r="B176" s="71" t="s">
        <v>290</v>
      </c>
      <c r="C176" s="69">
        <v>2006</v>
      </c>
      <c r="D176" s="218">
        <f>HLOOKUP($B176,data06,data0211!D$900,FALSE)</f>
        <v>63816075.550000004</v>
      </c>
      <c r="E176" s="218">
        <f>HLOOKUP($B176,data06,data0211!E$900,FALSE)</f>
        <v>-18085165.629999999</v>
      </c>
      <c r="F176" s="218">
        <f>HLOOKUP($B176,data06,data0211!F$900,FALSE)</f>
        <v>0</v>
      </c>
      <c r="G176" s="218">
        <f>HLOOKUP($B176,data06,data0211!G$900,FALSE)</f>
        <v>4884102</v>
      </c>
      <c r="H176" s="218">
        <f>HLOOKUP($B176,data06,data0211!H$900,FALSE)</f>
        <v>5020736.1400000006</v>
      </c>
      <c r="I176" s="218">
        <f>HLOOKUP($B176,data06,data0211!I$900,FALSE)</f>
        <v>2034067</v>
      </c>
      <c r="J176" s="218">
        <f>HLOOKUP($B176,data06,data0211!J$900,FALSE)</f>
        <v>31966</v>
      </c>
      <c r="K176" s="218">
        <f>HLOOKUP($B176,data06,data0211!K$900,FALSE)</f>
        <v>28347</v>
      </c>
      <c r="L176" s="218">
        <f>HLOOKUP($B176,data06,data0211!L$900,FALSE)</f>
        <v>3617</v>
      </c>
      <c r="M176" s="218">
        <f>HLOOKUP($B176,data06,data0211!M$900,FALSE)</f>
        <v>2</v>
      </c>
      <c r="N176" s="218">
        <f>HLOOKUP($B176,data06,data0211!N$900,FALSE)</f>
        <v>10570</v>
      </c>
      <c r="O176" s="218">
        <f>HLOOKUP($B176,data06,data0211!O$900,FALSE)</f>
        <v>346</v>
      </c>
      <c r="P176" s="262">
        <f>HLOOKUP($B176,data06,data0211!P$900,FALSE)</f>
        <v>862524430</v>
      </c>
      <c r="Q176" s="262">
        <f>HLOOKUP($B176,data06,data0211!Q$900,FALSE)</f>
        <v>239607514</v>
      </c>
      <c r="R176" s="262">
        <f>HLOOKUP($B176,data06,data0211!R$900,FALSE)</f>
        <v>561116338</v>
      </c>
      <c r="S176" s="262">
        <f>HLOOKUP($B176,data06,data0211!S$900,FALSE)</f>
        <v>54726070</v>
      </c>
      <c r="T176" s="262">
        <f>HLOOKUP($B176,data06,data0211!T$900,FALSE)</f>
        <v>6662695</v>
      </c>
      <c r="U176" s="218">
        <f>HLOOKUP($B176,data06,data0211!U$900,FALSE)</f>
        <v>411813</v>
      </c>
      <c r="V176" s="218">
        <f>HLOOKUP($B176,data06,data0211!V$900,FALSE)</f>
        <v>1331773</v>
      </c>
      <c r="W176" s="218">
        <f>HLOOKUP($B176,data06,data0211!W$900,FALSE)</f>
        <v>0</v>
      </c>
      <c r="X176" s="218">
        <f>HLOOKUP($B176,data06,data0211!X$900,FALSE)</f>
        <v>1183867</v>
      </c>
      <c r="Y176" s="218">
        <f>HLOOKUP($B176,data06,data0211!Y$900,FALSE)</f>
        <v>126002</v>
      </c>
      <c r="Z176" s="218">
        <f>HLOOKUP($B176,data06,data0211!Z$900,FALSE)</f>
        <v>20133</v>
      </c>
      <c r="AA176" s="218">
        <f>HLOOKUP($B176,data06,data0211!AA$900,FALSE)</f>
        <v>1771</v>
      </c>
      <c r="AB176" s="218">
        <f>HLOOKUP($B176,data06,data0211!AB$900,FALSE)</f>
        <v>12924528</v>
      </c>
      <c r="AC176" s="218">
        <f>HLOOKUP($B176,data06,data0211!AC$900,FALSE)</f>
        <v>7545370</v>
      </c>
      <c r="AD176" s="218">
        <f>HLOOKUP($B176,data06,data0211!AD$900,FALSE)</f>
        <v>4646383</v>
      </c>
      <c r="AE176" s="218">
        <f>HLOOKUP($B176,data06,data0211!AE$900,FALSE)</f>
        <v>554737</v>
      </c>
      <c r="AF176" s="218">
        <f>HLOOKUP($B176,data06,data0211!AF$900,FALSE)</f>
        <v>159012</v>
      </c>
      <c r="AG176" s="218">
        <f>HLOOKUP($B176,data06,data0211!AG$900,FALSE)</f>
        <v>19026</v>
      </c>
      <c r="AH176" s="218">
        <f>HLOOKUP($B176,data06,data0211!AH$900,FALSE)</f>
        <v>70</v>
      </c>
      <c r="AI176" s="218">
        <f>HLOOKUP($B176,data06,data0211!AI$900,FALSE)</f>
        <v>70</v>
      </c>
      <c r="AJ176" s="218">
        <f>HLOOKUP($B176,data06,data0211!AJ$900,FALSE)</f>
        <v>0</v>
      </c>
      <c r="AK176" s="218">
        <f>HLOOKUP($B176,data06,data0211!AK$900,FALSE)</f>
        <v>94769</v>
      </c>
      <c r="AL176" s="218">
        <f>HLOOKUP($B176,data06,data0211!AL$900,FALSE)</f>
        <v>107341</v>
      </c>
      <c r="AM176" s="218">
        <f>HLOOKUP($B176,data06,data0211!AM$900,FALSE)</f>
        <v>0</v>
      </c>
      <c r="AN176" s="218">
        <f>HLOOKUP($B176,data06,data0211!AN$900,FALSE)</f>
        <v>132906</v>
      </c>
      <c r="AO176" s="218">
        <f>HLOOKUP($B176,data06,data0211!AO$900,FALSE)</f>
        <v>184162</v>
      </c>
      <c r="AP176" s="218">
        <f>HLOOKUP($B176,data06,data0211!AP$900,FALSE)</f>
        <v>184162</v>
      </c>
      <c r="AQ176" s="218">
        <f>HLOOKUP($B176,data06,data0211!AQ$900,FALSE)</f>
        <v>140482</v>
      </c>
      <c r="AR176" s="218">
        <f>HLOOKUP($B176,data06,data0211!AR$900,FALSE)</f>
        <v>783</v>
      </c>
      <c r="AS176" s="218">
        <f>HLOOKUP($B176,data06,data0211!AS$900,FALSE)</f>
        <v>568</v>
      </c>
      <c r="AT176" s="218">
        <f>HLOOKUP($B176,data06,data0211!AT$900,FALSE)</f>
        <v>215</v>
      </c>
      <c r="AU176" s="218">
        <f>HLOOKUP($B176,data06,data0211!AU$900,FALSE)</f>
        <v>506</v>
      </c>
      <c r="AV176" s="218">
        <f>HLOOKUP($B176,data06,data0211!AV$900,FALSE)</f>
        <v>2</v>
      </c>
      <c r="AW176" s="218">
        <f>HLOOKUP($B176,data06,data0211!AW$900,FALSE)</f>
        <v>277</v>
      </c>
      <c r="AX176" s="218">
        <f>HLOOKUP($B176,data06,data0211!AX$900,FALSE)</f>
        <v>0</v>
      </c>
      <c r="AY176" s="218">
        <f>HLOOKUP($B176,data06,data0211!AY$900,FALSE)</f>
        <v>0</v>
      </c>
      <c r="AZ176" s="218">
        <f>HLOOKUP($B176,data06,data0211!AZ$900,FALSE)</f>
        <v>3603</v>
      </c>
      <c r="BA176" s="218">
        <f>HLOOKUP($B176,data06,data0211!BA$900,FALSE)</f>
        <v>74</v>
      </c>
      <c r="BB176" s="218"/>
      <c r="BC176" s="218"/>
      <c r="BD176" s="218"/>
      <c r="BE176" s="218"/>
    </row>
    <row r="177" spans="1:57" s="214" customFormat="1" ht="15" customHeight="1" x14ac:dyDescent="0.2">
      <c r="A177" s="215" t="s">
        <v>662</v>
      </c>
      <c r="B177" s="71" t="s">
        <v>254</v>
      </c>
      <c r="C177" s="69">
        <v>2006</v>
      </c>
      <c r="D177" s="218">
        <f>HLOOKUP($B177,data06,data0211!D$900,FALSE)</f>
        <v>613303.63000000012</v>
      </c>
      <c r="E177" s="218">
        <f>HLOOKUP($B177,data06,data0211!E$900,FALSE)</f>
        <v>-353951.09</v>
      </c>
      <c r="F177" s="218">
        <f>HLOOKUP($B177,data06,data0211!F$900,FALSE)</f>
        <v>0</v>
      </c>
      <c r="G177" s="218">
        <f>HLOOKUP($B177,data06,data0211!G$900,FALSE)</f>
        <v>15497.79</v>
      </c>
      <c r="H177" s="218">
        <f>HLOOKUP($B177,data06,data0211!H$900,FALSE)</f>
        <v>139786.57999999999</v>
      </c>
      <c r="I177" s="218">
        <f>HLOOKUP($B177,data06,data0211!I$900,FALSE)</f>
        <v>0</v>
      </c>
      <c r="J177" s="218">
        <f>HLOOKUP($B177,data06,data0211!J$900,FALSE)</f>
        <v>600</v>
      </c>
      <c r="K177" s="218">
        <f>HLOOKUP($B177,data06,data0211!K$900,FALSE)</f>
        <v>506</v>
      </c>
      <c r="L177" s="218">
        <f>HLOOKUP($B177,data06,data0211!L$900,FALSE)</f>
        <v>94</v>
      </c>
      <c r="M177" s="218">
        <f>HLOOKUP($B177,data06,data0211!M$900,FALSE)</f>
        <v>0</v>
      </c>
      <c r="N177" s="218">
        <f>HLOOKUP($B177,data06,data0211!N$900,FALSE)</f>
        <v>1</v>
      </c>
      <c r="O177" s="218">
        <f>HLOOKUP($B177,data06,data0211!O$900,FALSE)</f>
        <v>0</v>
      </c>
      <c r="P177" s="262">
        <f>HLOOKUP($B177,data06,data0211!P$900,FALSE)</f>
        <v>7480749</v>
      </c>
      <c r="Q177" s="262">
        <f>HLOOKUP($B177,data06,data0211!Q$900,FALSE)</f>
        <v>4091958</v>
      </c>
      <c r="R177" s="262">
        <f>HLOOKUP($B177,data06,data0211!R$900,FALSE)</f>
        <v>3316831</v>
      </c>
      <c r="S177" s="262">
        <f>HLOOKUP($B177,data06,data0211!S$900,FALSE)</f>
        <v>0</v>
      </c>
      <c r="T177" s="262">
        <f>HLOOKUP($B177,data06,data0211!T$900,FALSE)</f>
        <v>71960</v>
      </c>
      <c r="U177" s="218">
        <f>HLOOKUP($B177,data06,data0211!U$900,FALSE)</f>
        <v>0</v>
      </c>
      <c r="V177" s="218">
        <f>HLOOKUP($B177,data06,data0211!V$900,FALSE)</f>
        <v>2497</v>
      </c>
      <c r="W177" s="218">
        <f>HLOOKUP($B177,data06,data0211!W$900,FALSE)</f>
        <v>0</v>
      </c>
      <c r="X177" s="218">
        <f>HLOOKUP($B177,data06,data0211!X$900,FALSE)</f>
        <v>2497</v>
      </c>
      <c r="Y177" s="218">
        <f>HLOOKUP($B177,data06,data0211!Y$900,FALSE)</f>
        <v>0</v>
      </c>
      <c r="Z177" s="218">
        <f>HLOOKUP($B177,data06,data0211!Z$900,FALSE)</f>
        <v>0</v>
      </c>
      <c r="AA177" s="218">
        <f>HLOOKUP($B177,data06,data0211!AA$900,FALSE)</f>
        <v>0</v>
      </c>
      <c r="AB177" s="218">
        <f>HLOOKUP($B177,data06,data0211!AB$900,FALSE)</f>
        <v>117028.24</v>
      </c>
      <c r="AC177" s="218">
        <f>HLOOKUP($B177,data06,data0211!AC$900,FALSE)</f>
        <v>84923.46</v>
      </c>
      <c r="AD177" s="218">
        <f>HLOOKUP($B177,data06,data0211!AD$900,FALSE)</f>
        <v>31541.83</v>
      </c>
      <c r="AE177" s="218">
        <f>HLOOKUP($B177,data06,data0211!AE$900,FALSE)</f>
        <v>0</v>
      </c>
      <c r="AF177" s="218">
        <f>HLOOKUP($B177,data06,data0211!AF$900,FALSE)</f>
        <v>562.95000000000005</v>
      </c>
      <c r="AG177" s="218">
        <f>HLOOKUP($B177,data06,data0211!AG$900,FALSE)</f>
        <v>0</v>
      </c>
      <c r="AH177" s="218">
        <f>HLOOKUP($B177,data06,data0211!AH$900,FALSE)</f>
        <v>2</v>
      </c>
      <c r="AI177" s="218">
        <f>HLOOKUP($B177,data06,data0211!AI$900,FALSE)</f>
        <v>2</v>
      </c>
      <c r="AJ177" s="218">
        <f>HLOOKUP($B177,data06,data0211!AJ$900,FALSE)</f>
        <v>0</v>
      </c>
      <c r="AK177" s="218">
        <f>HLOOKUP($B177,data06,data0211!AK$900,FALSE)</f>
        <v>1475</v>
      </c>
      <c r="AL177" s="218">
        <f>HLOOKUP($B177,data06,data0211!AL$900,FALSE)</f>
        <v>4500</v>
      </c>
      <c r="AM177" s="218">
        <f>HLOOKUP($B177,data06,data0211!AM$900,FALSE)</f>
        <v>0</v>
      </c>
      <c r="AN177" s="218">
        <f>HLOOKUP($B177,data06,data0211!AN$900,FALSE)</f>
        <v>1658</v>
      </c>
      <c r="AO177" s="218">
        <f>HLOOKUP($B177,data06,data0211!AO$900,FALSE)</f>
        <v>2105</v>
      </c>
      <c r="AP177" s="218">
        <f>HLOOKUP($B177,data06,data0211!AP$900,FALSE)</f>
        <v>2105</v>
      </c>
      <c r="AQ177" s="218">
        <f>HLOOKUP($B177,data06,data0211!AQ$900,FALSE)</f>
        <v>1505</v>
      </c>
      <c r="AR177" s="218">
        <f>HLOOKUP($B177,data06,data0211!AR$900,FALSE)</f>
        <v>7</v>
      </c>
      <c r="AS177" s="218">
        <f>HLOOKUP($B177,data06,data0211!AS$900,FALSE)</f>
        <v>6</v>
      </c>
      <c r="AT177" s="218">
        <f>HLOOKUP($B177,data06,data0211!AT$900,FALSE)</f>
        <v>1</v>
      </c>
      <c r="AU177" s="218">
        <f>HLOOKUP($B177,data06,data0211!AU$900,FALSE)</f>
        <v>5</v>
      </c>
      <c r="AV177" s="218">
        <f>HLOOKUP($B177,data06,data0211!AV$900,FALSE)</f>
        <v>0</v>
      </c>
      <c r="AW177" s="218">
        <f>HLOOKUP($B177,data06,data0211!AW$900,FALSE)</f>
        <v>2</v>
      </c>
      <c r="AX177" s="218">
        <f>HLOOKUP($B177,data06,data0211!AX$900,FALSE)</f>
        <v>0</v>
      </c>
      <c r="AY177" s="218">
        <f>HLOOKUP($B177,data06,data0211!AY$900,FALSE)</f>
        <v>0</v>
      </c>
      <c r="AZ177" s="218">
        <f>HLOOKUP($B177,data06,data0211!AZ$900,FALSE)</f>
        <v>68</v>
      </c>
      <c r="BA177" s="218">
        <f>HLOOKUP($B177,data06,data0211!BA$900,FALSE)</f>
        <v>0</v>
      </c>
      <c r="BB177" s="218"/>
      <c r="BC177" s="218"/>
      <c r="BD177" s="218"/>
      <c r="BE177" s="218"/>
    </row>
    <row r="178" spans="1:57" s="214" customFormat="1" ht="15" customHeight="1" x14ac:dyDescent="0.2">
      <c r="A178" s="215" t="s">
        <v>662</v>
      </c>
      <c r="B178" s="71" t="s">
        <v>28</v>
      </c>
      <c r="C178" s="69">
        <v>2006</v>
      </c>
      <c r="D178" s="218">
        <f>HLOOKUP($B178,data06,data0211!D$900,FALSE)</f>
        <v>15338130.369999999</v>
      </c>
      <c r="E178" s="218">
        <f>HLOOKUP($B178,data06,data0211!E$900,FALSE)</f>
        <v>-7821795.0999999996</v>
      </c>
      <c r="F178" s="218">
        <f>HLOOKUP($B178,data06,data0211!F$900,FALSE)</f>
        <v>0</v>
      </c>
      <c r="G178" s="218">
        <f>HLOOKUP($B178,data06,data0211!G$900,FALSE)</f>
        <v>1118084</v>
      </c>
      <c r="H178" s="218">
        <f>HLOOKUP($B178,data06,data0211!H$900,FALSE)</f>
        <v>1433827.6300000001</v>
      </c>
      <c r="I178" s="218">
        <f>HLOOKUP($B178,data06,data0211!I$900,FALSE)</f>
        <v>596528</v>
      </c>
      <c r="J178" s="218">
        <f>HLOOKUP($B178,data06,data0211!J$900,FALSE)</f>
        <v>6909</v>
      </c>
      <c r="K178" s="218">
        <f>HLOOKUP($B178,data06,data0211!K$900,FALSE)</f>
        <v>6126</v>
      </c>
      <c r="L178" s="218">
        <f>HLOOKUP($B178,data06,data0211!L$900,FALSE)</f>
        <v>782</v>
      </c>
      <c r="M178" s="218">
        <f>HLOOKUP($B178,data06,data0211!M$900,FALSE)</f>
        <v>1</v>
      </c>
      <c r="N178" s="218">
        <f>HLOOKUP($B178,data06,data0211!N$900,FALSE)</f>
        <v>1958</v>
      </c>
      <c r="O178" s="218">
        <f>HLOOKUP($B178,data06,data0211!O$900,FALSE)</f>
        <v>47</v>
      </c>
      <c r="P178" s="262">
        <f>HLOOKUP($B178,data06,data0211!P$900,FALSE)</f>
        <v>203783359</v>
      </c>
      <c r="Q178" s="262">
        <f>HLOOKUP($B178,data06,data0211!Q$900,FALSE)</f>
        <v>57128547</v>
      </c>
      <c r="R178" s="262">
        <f>HLOOKUP($B178,data06,data0211!R$900,FALSE)</f>
        <v>108468893</v>
      </c>
      <c r="S178" s="262">
        <f>HLOOKUP($B178,data06,data0211!S$900,FALSE)</f>
        <v>36694467</v>
      </c>
      <c r="T178" s="262">
        <f>HLOOKUP($B178,data06,data0211!T$900,FALSE)</f>
        <v>1448603</v>
      </c>
      <c r="U178" s="218">
        <f>HLOOKUP($B178,data06,data0211!U$900,FALSE)</f>
        <v>42849</v>
      </c>
      <c r="V178" s="218">
        <f>HLOOKUP($B178,data06,data0211!V$900,FALSE)</f>
        <v>312769</v>
      </c>
      <c r="W178" s="218">
        <f>HLOOKUP($B178,data06,data0211!W$900,FALSE)</f>
        <v>0</v>
      </c>
      <c r="X178" s="218">
        <f>HLOOKUP($B178,data06,data0211!X$900,FALSE)</f>
        <v>235443</v>
      </c>
      <c r="Y178" s="218">
        <f>HLOOKUP($B178,data06,data0211!Y$900,FALSE)</f>
        <v>72885</v>
      </c>
      <c r="Z178" s="218">
        <f>HLOOKUP($B178,data06,data0211!Z$900,FALSE)</f>
        <v>4315</v>
      </c>
      <c r="AA178" s="218">
        <f>HLOOKUP($B178,data06,data0211!AA$900,FALSE)</f>
        <v>126</v>
      </c>
      <c r="AB178" s="218">
        <f>HLOOKUP($B178,data06,data0211!AB$900,FALSE)</f>
        <v>2790437</v>
      </c>
      <c r="AC178" s="218">
        <f>HLOOKUP($B178,data06,data0211!AC$900,FALSE)</f>
        <v>2041927</v>
      </c>
      <c r="AD178" s="218">
        <f>HLOOKUP($B178,data06,data0211!AD$900,FALSE)</f>
        <v>720120</v>
      </c>
      <c r="AE178" s="218">
        <f>HLOOKUP($B178,data06,data0211!AE$900,FALSE)</f>
        <v>6384</v>
      </c>
      <c r="AF178" s="218">
        <f>HLOOKUP($B178,data06,data0211!AF$900,FALSE)</f>
        <v>21413</v>
      </c>
      <c r="AG178" s="218">
        <f>HLOOKUP($B178,data06,data0211!AG$900,FALSE)</f>
        <v>593</v>
      </c>
      <c r="AH178" s="218">
        <f>HLOOKUP($B178,data06,data0211!AH$900,FALSE)</f>
        <v>21</v>
      </c>
      <c r="AI178" s="218">
        <f>HLOOKUP($B178,data06,data0211!AI$900,FALSE)</f>
        <v>5</v>
      </c>
      <c r="AJ178" s="218">
        <f>HLOOKUP($B178,data06,data0211!AJ$900,FALSE)</f>
        <v>16</v>
      </c>
      <c r="AK178" s="218">
        <f>HLOOKUP($B178,data06,data0211!AK$900,FALSE)</f>
        <v>6763</v>
      </c>
      <c r="AL178" s="218">
        <f>HLOOKUP($B178,data06,data0211!AL$900,FALSE)</f>
        <v>18231</v>
      </c>
      <c r="AM178" s="218">
        <f>HLOOKUP($B178,data06,data0211!AM$900,FALSE)</f>
        <v>0</v>
      </c>
      <c r="AN178" s="218">
        <f>HLOOKUP($B178,data06,data0211!AN$900,FALSE)</f>
        <v>33732</v>
      </c>
      <c r="AO178" s="218">
        <f>HLOOKUP($B178,data06,data0211!AO$900,FALSE)</f>
        <v>37803</v>
      </c>
      <c r="AP178" s="218">
        <f>HLOOKUP($B178,data06,data0211!AP$900,FALSE)</f>
        <v>37803</v>
      </c>
      <c r="AQ178" s="218">
        <f>HLOOKUP($B178,data06,data0211!AQ$900,FALSE)</f>
        <v>29829</v>
      </c>
      <c r="AR178" s="218">
        <f>HLOOKUP($B178,data06,data0211!AR$900,FALSE)</f>
        <v>104</v>
      </c>
      <c r="AS178" s="218">
        <f>HLOOKUP($B178,data06,data0211!AS$900,FALSE)</f>
        <v>79</v>
      </c>
      <c r="AT178" s="218">
        <f>HLOOKUP($B178,data06,data0211!AT$900,FALSE)</f>
        <v>25</v>
      </c>
      <c r="AU178" s="218">
        <f>HLOOKUP($B178,data06,data0211!AU$900,FALSE)</f>
        <v>59</v>
      </c>
      <c r="AV178" s="218">
        <f>HLOOKUP($B178,data06,data0211!AV$900,FALSE)</f>
        <v>0</v>
      </c>
      <c r="AW178" s="218">
        <f>HLOOKUP($B178,data06,data0211!AW$900,FALSE)</f>
        <v>45</v>
      </c>
      <c r="AX178" s="218">
        <f>HLOOKUP($B178,data06,data0211!AX$900,FALSE)</f>
        <v>0</v>
      </c>
      <c r="AY178" s="218">
        <f>HLOOKUP($B178,data06,data0211!AY$900,FALSE)</f>
        <v>0</v>
      </c>
      <c r="AZ178" s="218">
        <f>HLOOKUP($B178,data06,data0211!AZ$900,FALSE)</f>
        <v>1113</v>
      </c>
      <c r="BA178" s="218">
        <f>HLOOKUP($B178,data06,data0211!BA$900,FALSE)</f>
        <v>0</v>
      </c>
      <c r="BB178" s="218"/>
      <c r="BC178" s="218"/>
      <c r="BD178" s="218"/>
      <c r="BE178" s="218"/>
    </row>
    <row r="179" spans="1:57" ht="15" customHeight="1" x14ac:dyDescent="0.2">
      <c r="A179" s="215" t="s">
        <v>662</v>
      </c>
      <c r="B179" s="71" t="s">
        <v>282</v>
      </c>
      <c r="C179" s="69">
        <v>2006</v>
      </c>
      <c r="D179" s="218">
        <f>HLOOKUP($B179,data06,data0211!D$900,FALSE)</f>
        <v>278026</v>
      </c>
      <c r="E179" s="218">
        <f>HLOOKUP($B179,data06,data0211!E$900,FALSE)</f>
        <v>-131946</v>
      </c>
      <c r="F179" s="218">
        <f>HLOOKUP($B179,data06,data0211!F$900,FALSE)</f>
        <v>0</v>
      </c>
      <c r="G179" s="218">
        <f>HLOOKUP($B179,data06,data0211!G$900,FALSE)</f>
        <v>0</v>
      </c>
      <c r="H179" s="218">
        <f>HLOOKUP($B179,data06,data0211!H$900,FALSE)</f>
        <v>48198</v>
      </c>
      <c r="I179" s="218">
        <f>HLOOKUP($B179,data06,data0211!I$900,FALSE)</f>
        <v>0</v>
      </c>
      <c r="J179" s="218">
        <f>HLOOKUP($B179,data06,data0211!J$900,FALSE)</f>
        <v>192</v>
      </c>
      <c r="K179" s="218">
        <f>HLOOKUP($B179,data06,data0211!K$900,FALSE)</f>
        <v>163</v>
      </c>
      <c r="L179" s="218">
        <f>HLOOKUP($B179,data06,data0211!L$900,FALSE)</f>
        <v>29</v>
      </c>
      <c r="M179" s="218">
        <f>HLOOKUP($B179,data06,data0211!M$900,FALSE)</f>
        <v>0</v>
      </c>
      <c r="N179" s="218">
        <f>HLOOKUP($B179,data06,data0211!N$900,FALSE)</f>
        <v>86</v>
      </c>
      <c r="O179" s="218">
        <f>HLOOKUP($B179,data06,data0211!O$900,FALSE)</f>
        <v>0</v>
      </c>
      <c r="P179" s="262">
        <f>HLOOKUP($B179,data06,data0211!P$900,FALSE)</f>
        <v>0</v>
      </c>
      <c r="Q179" s="262">
        <f>HLOOKUP($B179,data06,data0211!Q$900,FALSE)</f>
        <v>0</v>
      </c>
      <c r="R179" s="262">
        <f>HLOOKUP($B179,data06,data0211!R$900,FALSE)</f>
        <v>0</v>
      </c>
      <c r="S179" s="262">
        <f>HLOOKUP($B179,data06,data0211!S$900,FALSE)</f>
        <v>0</v>
      </c>
      <c r="T179" s="262">
        <f>HLOOKUP($B179,data06,data0211!T$900,FALSE)</f>
        <v>0</v>
      </c>
      <c r="U179" s="218">
        <f>HLOOKUP($B179,data06,data0211!U$900,FALSE)</f>
        <v>0</v>
      </c>
      <c r="V179" s="218">
        <f>HLOOKUP($B179,data06,data0211!V$900,FALSE)</f>
        <v>0</v>
      </c>
      <c r="W179" s="218">
        <f>HLOOKUP($B179,data06,data0211!W$900,FALSE)</f>
        <v>0</v>
      </c>
      <c r="X179" s="218">
        <f>HLOOKUP($B179,data06,data0211!X$900,FALSE)</f>
        <v>0</v>
      </c>
      <c r="Y179" s="218">
        <f>HLOOKUP($B179,data06,data0211!Y$900,FALSE)</f>
        <v>0</v>
      </c>
      <c r="Z179" s="218">
        <f>HLOOKUP($B179,data06,data0211!Z$900,FALSE)</f>
        <v>0</v>
      </c>
      <c r="AA179" s="218">
        <f>HLOOKUP($B179,data06,data0211!AA$900,FALSE)</f>
        <v>0</v>
      </c>
      <c r="AB179" s="218">
        <f>HLOOKUP($B179,data06,data0211!AB$900,FALSE)</f>
        <v>140633.60000000001</v>
      </c>
      <c r="AC179" s="218">
        <f>HLOOKUP($B179,data06,data0211!AC$900,FALSE)</f>
        <v>140633.60000000001</v>
      </c>
      <c r="AD179" s="218">
        <f>HLOOKUP($B179,data06,data0211!AD$900,FALSE)</f>
        <v>0</v>
      </c>
      <c r="AE179" s="218">
        <f>HLOOKUP($B179,data06,data0211!AE$900,FALSE)</f>
        <v>0</v>
      </c>
      <c r="AF179" s="218">
        <f>HLOOKUP($B179,data06,data0211!AF$900,FALSE)</f>
        <v>0</v>
      </c>
      <c r="AG179" s="218">
        <f>HLOOKUP($B179,data06,data0211!AG$900,FALSE)</f>
        <v>0</v>
      </c>
      <c r="AH179" s="218">
        <f>HLOOKUP($B179,data06,data0211!AH$900,FALSE)</f>
        <v>4</v>
      </c>
      <c r="AI179" s="218">
        <f>HLOOKUP($B179,data06,data0211!AI$900,FALSE)</f>
        <v>0</v>
      </c>
      <c r="AJ179" s="218">
        <f>HLOOKUP($B179,data06,data0211!AJ$900,FALSE)</f>
        <v>4</v>
      </c>
      <c r="AK179" s="218">
        <f>HLOOKUP($B179,data06,data0211!AK$900,FALSE)</f>
        <v>0</v>
      </c>
      <c r="AL179" s="218">
        <f>HLOOKUP($B179,data06,data0211!AL$900,FALSE)</f>
        <v>422</v>
      </c>
      <c r="AM179" s="218">
        <f>HLOOKUP($B179,data06,data0211!AM$900,FALSE)</f>
        <v>0</v>
      </c>
      <c r="AN179" s="218">
        <f>HLOOKUP($B179,data06,data0211!AN$900,FALSE)</f>
        <v>0</v>
      </c>
      <c r="AO179" s="218">
        <f>HLOOKUP($B179,data06,data0211!AO$900,FALSE)</f>
        <v>0</v>
      </c>
      <c r="AP179" s="218">
        <f>HLOOKUP($B179,data06,data0211!AP$900,FALSE)</f>
        <v>0</v>
      </c>
      <c r="AQ179" s="218">
        <f>HLOOKUP($B179,data06,data0211!AQ$900,FALSE)</f>
        <v>0</v>
      </c>
      <c r="AR179" s="218">
        <f>HLOOKUP($B179,data06,data0211!AR$900,FALSE)</f>
        <v>4</v>
      </c>
      <c r="AS179" s="218">
        <f>HLOOKUP($B179,data06,data0211!AS$900,FALSE)</f>
        <v>3</v>
      </c>
      <c r="AT179" s="218">
        <f>HLOOKUP($B179,data06,data0211!AT$900,FALSE)</f>
        <v>1</v>
      </c>
      <c r="AU179" s="218">
        <f>HLOOKUP($B179,data06,data0211!AU$900,FALSE)</f>
        <v>1</v>
      </c>
      <c r="AV179" s="218">
        <f>HLOOKUP($B179,data06,data0211!AV$900,FALSE)</f>
        <v>0</v>
      </c>
      <c r="AW179" s="218">
        <f>HLOOKUP($B179,data06,data0211!AW$900,FALSE)</f>
        <v>3</v>
      </c>
      <c r="AX179" s="218">
        <f>HLOOKUP($B179,data06,data0211!AX$900,FALSE)</f>
        <v>0</v>
      </c>
      <c r="AY179" s="218">
        <f>HLOOKUP($B179,data06,data0211!AY$900,FALSE)</f>
        <v>0</v>
      </c>
      <c r="AZ179" s="218">
        <f>HLOOKUP($B179,data06,data0211!AZ$900,FALSE)</f>
        <v>15</v>
      </c>
      <c r="BA179" s="218">
        <f>HLOOKUP($B179,data06,data0211!BA$900,FALSE)</f>
        <v>0</v>
      </c>
      <c r="BB179" s="218"/>
      <c r="BC179" s="218"/>
      <c r="BD179" s="218"/>
      <c r="BE179" s="218"/>
    </row>
    <row r="180" spans="1:57" s="214" customFormat="1" ht="15" customHeight="1" x14ac:dyDescent="0.2">
      <c r="A180" s="215" t="s">
        <v>662</v>
      </c>
      <c r="B180" s="71" t="s">
        <v>290</v>
      </c>
      <c r="C180" s="69">
        <v>2007</v>
      </c>
      <c r="D180" s="218">
        <f>HLOOKUP($B180,data07,data0211!D$900,FALSE)</f>
        <v>69948923.420000002</v>
      </c>
      <c r="E180" s="218">
        <f>HLOOKUP($B180,data07,data0211!E$900,FALSE)</f>
        <v>-21462652.640000001</v>
      </c>
      <c r="F180" s="218">
        <f>HLOOKUP($B180,data07,data0211!F$900,FALSE)</f>
        <v>0</v>
      </c>
      <c r="G180" s="218">
        <f>HLOOKUP($B180,data07,data0211!G$900,FALSE)</f>
        <v>6382676</v>
      </c>
      <c r="H180" s="218">
        <f>HLOOKUP($B180,data07,data0211!H$900,FALSE)</f>
        <v>5091690.13</v>
      </c>
      <c r="I180" s="218">
        <f>HLOOKUP($B180,data07,data0211!I$900,FALSE)</f>
        <v>1572951</v>
      </c>
      <c r="J180" s="218">
        <f>HLOOKUP($B180,data07,data0211!J$900,FALSE)</f>
        <v>32007</v>
      </c>
      <c r="K180" s="218">
        <f>HLOOKUP($B180,data07,data0211!K$900,FALSE)</f>
        <v>28391</v>
      </c>
      <c r="L180" s="218">
        <f>HLOOKUP($B180,data07,data0211!L$900,FALSE)</f>
        <v>3614</v>
      </c>
      <c r="M180" s="218">
        <f>HLOOKUP($B180,data07,data0211!M$900,FALSE)</f>
        <v>2</v>
      </c>
      <c r="N180" s="218">
        <f>HLOOKUP($B180,data07,data0211!N$900,FALSE)</f>
        <v>10510</v>
      </c>
      <c r="O180" s="218">
        <f>HLOOKUP($B180,data07,data0211!O$900,FALSE)</f>
        <v>347</v>
      </c>
      <c r="P180" s="262">
        <f>HLOOKUP($B180,data07,data0211!P$900,FALSE)</f>
        <v>844556148</v>
      </c>
      <c r="Q180" s="262">
        <f>HLOOKUP($B180,data07,data0211!Q$900,FALSE)</f>
        <v>236072777</v>
      </c>
      <c r="R180" s="262">
        <f>HLOOKUP($B180,data07,data0211!R$900,FALSE)</f>
        <v>551202123</v>
      </c>
      <c r="S180" s="262">
        <f>HLOOKUP($B180,data07,data0211!S$900,FALSE)</f>
        <v>50214733</v>
      </c>
      <c r="T180" s="262">
        <f>HLOOKUP($B180,data07,data0211!T$900,FALSE)</f>
        <v>6663852</v>
      </c>
      <c r="U180" s="218">
        <f>HLOOKUP($B180,data07,data0211!U$900,FALSE)</f>
        <v>402663</v>
      </c>
      <c r="V180" s="218">
        <f>HLOOKUP($B180,data07,data0211!V$900,FALSE)</f>
        <v>1311681</v>
      </c>
      <c r="W180" s="218">
        <f>HLOOKUP($B180,data07,data0211!W$900,FALSE)</f>
        <v>0</v>
      </c>
      <c r="X180" s="218">
        <f>HLOOKUP($B180,data07,data0211!X$900,FALSE)</f>
        <v>1166268</v>
      </c>
      <c r="Y180" s="218">
        <f>HLOOKUP($B180,data07,data0211!Y$900,FALSE)</f>
        <v>117142</v>
      </c>
      <c r="Z180" s="218">
        <f>HLOOKUP($B180,data07,data0211!Z$900,FALSE)</f>
        <v>27153</v>
      </c>
      <c r="AA180" s="218">
        <f>HLOOKUP($B180,data07,data0211!AA$900,FALSE)</f>
        <v>1118</v>
      </c>
      <c r="AB180" s="218">
        <f>HLOOKUP($B180,data07,data0211!AB$900,FALSE)</f>
        <v>13968090</v>
      </c>
      <c r="AC180" s="218">
        <f>HLOOKUP($B180,data07,data0211!AC$900,FALSE)</f>
        <v>8066636</v>
      </c>
      <c r="AD180" s="218">
        <f>HLOOKUP($B180,data07,data0211!AD$900,FALSE)</f>
        <v>5140891</v>
      </c>
      <c r="AE180" s="218">
        <f>HLOOKUP($B180,data07,data0211!AE$900,FALSE)</f>
        <v>562748</v>
      </c>
      <c r="AF180" s="218">
        <f>HLOOKUP($B180,data07,data0211!AF$900,FALSE)</f>
        <v>178857</v>
      </c>
      <c r="AG180" s="218">
        <f>HLOOKUP($B180,data07,data0211!AG$900,FALSE)</f>
        <v>18958</v>
      </c>
      <c r="AH180" s="218">
        <f>HLOOKUP($B180,data07,data0211!AH$900,FALSE)</f>
        <v>70</v>
      </c>
      <c r="AI180" s="218">
        <f>HLOOKUP($B180,data07,data0211!AI$900,FALSE)</f>
        <v>70</v>
      </c>
      <c r="AJ180" s="218">
        <f>HLOOKUP($B180,data07,data0211!AJ$900,FALSE)</f>
        <v>0</v>
      </c>
      <c r="AK180" s="218">
        <f>HLOOKUP($B180,data07,data0211!AK$900,FALSE)</f>
        <v>94769</v>
      </c>
      <c r="AL180" s="218">
        <f>HLOOKUP($B180,data07,data0211!AL$900,FALSE)</f>
        <v>107341</v>
      </c>
      <c r="AM180" s="218">
        <f>HLOOKUP($B180,data07,data0211!AM$900,FALSE)</f>
        <v>0</v>
      </c>
      <c r="AN180" s="218">
        <f>HLOOKUP($B180,data07,data0211!AN$900,FALSE)</f>
        <v>132956</v>
      </c>
      <c r="AO180" s="218">
        <f>HLOOKUP($B180,data07,data0211!AO$900,FALSE)</f>
        <v>171620</v>
      </c>
      <c r="AP180" s="218">
        <f>HLOOKUP($B180,data07,data0211!AP$900,FALSE)</f>
        <v>171620</v>
      </c>
      <c r="AQ180" s="218">
        <f>HLOOKUP($B180,data07,data0211!AQ$900,FALSE)</f>
        <v>141969</v>
      </c>
      <c r="AR180" s="218">
        <f>HLOOKUP($B180,data07,data0211!AR$900,FALSE)</f>
        <v>782</v>
      </c>
      <c r="AS180" s="218">
        <f>HLOOKUP($B180,data07,data0211!AS$900,FALSE)</f>
        <v>568</v>
      </c>
      <c r="AT180" s="218">
        <f>HLOOKUP($B180,data07,data0211!AT$900,FALSE)</f>
        <v>214</v>
      </c>
      <c r="AU180" s="218">
        <f>HLOOKUP($B180,data07,data0211!AU$900,FALSE)</f>
        <v>504</v>
      </c>
      <c r="AV180" s="218">
        <f>HLOOKUP($B180,data07,data0211!AV$900,FALSE)</f>
        <v>2</v>
      </c>
      <c r="AW180" s="218">
        <f>HLOOKUP($B180,data07,data0211!AW$900,FALSE)</f>
        <v>276</v>
      </c>
      <c r="AX180" s="218">
        <f>HLOOKUP($B180,data07,data0211!AX$900,FALSE)</f>
        <v>0</v>
      </c>
      <c r="AY180" s="218">
        <f>HLOOKUP($B180,data07,data0211!AY$900,FALSE)</f>
        <v>0</v>
      </c>
      <c r="AZ180" s="218">
        <f>HLOOKUP($B180,data07,data0211!AZ$900,FALSE)</f>
        <v>3600</v>
      </c>
      <c r="BA180" s="218">
        <f>HLOOKUP($B180,data07,data0211!BA$900,FALSE)</f>
        <v>72</v>
      </c>
      <c r="BB180" s="218"/>
      <c r="BC180" s="218"/>
      <c r="BD180" s="218"/>
      <c r="BE180" s="218"/>
    </row>
    <row r="181" spans="1:57" s="214" customFormat="1" ht="15" customHeight="1" x14ac:dyDescent="0.2">
      <c r="A181" s="215" t="s">
        <v>662</v>
      </c>
      <c r="B181" s="71" t="s">
        <v>254</v>
      </c>
      <c r="C181" s="69">
        <v>2007</v>
      </c>
      <c r="D181" s="218">
        <f>HLOOKUP($B181,data07,data0211!D$900,FALSE)</f>
        <v>0</v>
      </c>
      <c r="E181" s="218">
        <f>HLOOKUP($B181,data07,data0211!E$900,FALSE)</f>
        <v>0</v>
      </c>
      <c r="F181" s="218">
        <f>HLOOKUP($B181,data07,data0211!F$900,FALSE)</f>
        <v>0</v>
      </c>
      <c r="G181" s="218">
        <f>HLOOKUP($B181,data07,data0211!G$900,FALSE)</f>
        <v>0</v>
      </c>
      <c r="H181" s="218">
        <f>HLOOKUP($B181,data07,data0211!H$900,FALSE)</f>
        <v>0</v>
      </c>
      <c r="I181" s="218">
        <f>HLOOKUP($B181,data07,data0211!I$900,FALSE)</f>
        <v>0</v>
      </c>
      <c r="J181" s="218">
        <f>HLOOKUP($B181,data07,data0211!J$900,FALSE)</f>
        <v>0</v>
      </c>
      <c r="K181" s="218">
        <f>HLOOKUP($B181,data07,data0211!K$900,FALSE)</f>
        <v>0</v>
      </c>
      <c r="L181" s="218">
        <f>HLOOKUP($B181,data07,data0211!L$900,FALSE)</f>
        <v>0</v>
      </c>
      <c r="M181" s="218">
        <f>HLOOKUP($B181,data07,data0211!M$900,FALSE)</f>
        <v>0</v>
      </c>
      <c r="N181" s="218">
        <f>HLOOKUP($B181,data07,data0211!N$900,FALSE)</f>
        <v>0</v>
      </c>
      <c r="O181" s="218">
        <f>HLOOKUP($B181,data07,data0211!O$900,FALSE)</f>
        <v>0</v>
      </c>
      <c r="P181" s="262">
        <f>HLOOKUP($B181,data07,data0211!P$900,FALSE)</f>
        <v>0</v>
      </c>
      <c r="Q181" s="262">
        <f>HLOOKUP($B181,data07,data0211!Q$900,FALSE)</f>
        <v>0</v>
      </c>
      <c r="R181" s="262">
        <f>HLOOKUP($B181,data07,data0211!R$900,FALSE)</f>
        <v>0</v>
      </c>
      <c r="S181" s="262">
        <f>HLOOKUP($B181,data07,data0211!S$900,FALSE)</f>
        <v>0</v>
      </c>
      <c r="T181" s="262">
        <f>HLOOKUP($B181,data07,data0211!T$900,FALSE)</f>
        <v>0</v>
      </c>
      <c r="U181" s="218">
        <f>HLOOKUP($B181,data07,data0211!U$900,FALSE)</f>
        <v>0</v>
      </c>
      <c r="V181" s="218">
        <f>HLOOKUP($B181,data07,data0211!V$900,FALSE)</f>
        <v>0</v>
      </c>
      <c r="W181" s="218">
        <f>HLOOKUP($B181,data07,data0211!W$900,FALSE)</f>
        <v>0</v>
      </c>
      <c r="X181" s="218">
        <f>HLOOKUP($B181,data07,data0211!X$900,FALSE)</f>
        <v>0</v>
      </c>
      <c r="Y181" s="218">
        <f>HLOOKUP($B181,data07,data0211!Y$900,FALSE)</f>
        <v>0</v>
      </c>
      <c r="Z181" s="218">
        <f>HLOOKUP($B181,data07,data0211!Z$900,FALSE)</f>
        <v>0</v>
      </c>
      <c r="AA181" s="218">
        <f>HLOOKUP($B181,data07,data0211!AA$900,FALSE)</f>
        <v>0</v>
      </c>
      <c r="AB181" s="218">
        <f>HLOOKUP($B181,data07,data0211!AB$900,FALSE)</f>
        <v>0</v>
      </c>
      <c r="AC181" s="218">
        <f>HLOOKUP($B181,data07,data0211!AC$900,FALSE)</f>
        <v>0</v>
      </c>
      <c r="AD181" s="218">
        <f>HLOOKUP($B181,data07,data0211!AD$900,FALSE)</f>
        <v>0</v>
      </c>
      <c r="AE181" s="218">
        <f>HLOOKUP($B181,data07,data0211!AE$900,FALSE)</f>
        <v>0</v>
      </c>
      <c r="AF181" s="218">
        <f>HLOOKUP($B181,data07,data0211!AF$900,FALSE)</f>
        <v>0</v>
      </c>
      <c r="AG181" s="218">
        <f>HLOOKUP($B181,data07,data0211!AG$900,FALSE)</f>
        <v>0</v>
      </c>
      <c r="AH181" s="218">
        <f>HLOOKUP($B181,data07,data0211!AH$900,FALSE)</f>
        <v>0</v>
      </c>
      <c r="AI181" s="218">
        <f>HLOOKUP($B181,data07,data0211!AI$900,FALSE)</f>
        <v>0</v>
      </c>
      <c r="AJ181" s="218">
        <f>HLOOKUP($B181,data07,data0211!AJ$900,FALSE)</f>
        <v>0</v>
      </c>
      <c r="AK181" s="218">
        <f>HLOOKUP($B181,data07,data0211!AK$900,FALSE)</f>
        <v>0</v>
      </c>
      <c r="AL181" s="218">
        <f>HLOOKUP($B181,data07,data0211!AL$900,FALSE)</f>
        <v>0</v>
      </c>
      <c r="AM181" s="218">
        <f>HLOOKUP($B181,data07,data0211!AM$900,FALSE)</f>
        <v>0</v>
      </c>
      <c r="AN181" s="218">
        <f>HLOOKUP($B181,data07,data0211!AN$900,FALSE)</f>
        <v>0</v>
      </c>
      <c r="AO181" s="218">
        <f>HLOOKUP($B181,data07,data0211!AO$900,FALSE)</f>
        <v>0</v>
      </c>
      <c r="AP181" s="218">
        <f>HLOOKUP($B181,data07,data0211!AP$900,FALSE)</f>
        <v>0</v>
      </c>
      <c r="AQ181" s="218">
        <f>HLOOKUP($B181,data07,data0211!AQ$900,FALSE)</f>
        <v>0</v>
      </c>
      <c r="AR181" s="218">
        <f>HLOOKUP($B181,data07,data0211!AR$900,FALSE)</f>
        <v>0</v>
      </c>
      <c r="AS181" s="218">
        <f>HLOOKUP($B181,data07,data0211!AS$900,FALSE)</f>
        <v>0</v>
      </c>
      <c r="AT181" s="218">
        <f>HLOOKUP($B181,data07,data0211!AT$900,FALSE)</f>
        <v>0</v>
      </c>
      <c r="AU181" s="218">
        <f>HLOOKUP($B181,data07,data0211!AU$900,FALSE)</f>
        <v>0</v>
      </c>
      <c r="AV181" s="218">
        <f>HLOOKUP($B181,data07,data0211!AV$900,FALSE)</f>
        <v>0</v>
      </c>
      <c r="AW181" s="218">
        <f>HLOOKUP($B181,data07,data0211!AW$900,FALSE)</f>
        <v>0</v>
      </c>
      <c r="AX181" s="218">
        <f>HLOOKUP($B181,data07,data0211!AX$900,FALSE)</f>
        <v>0</v>
      </c>
      <c r="AY181" s="218">
        <f>HLOOKUP($B181,data07,data0211!AY$900,FALSE)</f>
        <v>0</v>
      </c>
      <c r="AZ181" s="218">
        <f>HLOOKUP($B181,data07,data0211!AZ$900,FALSE)</f>
        <v>0</v>
      </c>
      <c r="BA181" s="218">
        <f>HLOOKUP($B181,data07,data0211!BA$900,FALSE)</f>
        <v>0</v>
      </c>
      <c r="BB181" s="218"/>
      <c r="BC181" s="218"/>
      <c r="BD181" s="218"/>
      <c r="BE181" s="218"/>
    </row>
    <row r="182" spans="1:57" s="214" customFormat="1" ht="15" customHeight="1" x14ac:dyDescent="0.2">
      <c r="A182" s="215" t="s">
        <v>662</v>
      </c>
      <c r="B182" s="71" t="s">
        <v>28</v>
      </c>
      <c r="C182" s="69">
        <v>2007</v>
      </c>
      <c r="D182" s="218">
        <f>HLOOKUP($B182,data07,data0211!D$900,FALSE)</f>
        <v>16542039.799999999</v>
      </c>
      <c r="E182" s="218">
        <f>HLOOKUP($B182,data07,data0211!E$900,FALSE)</f>
        <v>-8383709.0199999996</v>
      </c>
      <c r="F182" s="218">
        <f>HLOOKUP($B182,data07,data0211!F$900,FALSE)</f>
        <v>0</v>
      </c>
      <c r="G182" s="218">
        <f>HLOOKUP($B182,data07,data0211!G$900,FALSE)</f>
        <v>1206434</v>
      </c>
      <c r="H182" s="218">
        <f>HLOOKUP($B182,data07,data0211!H$900,FALSE)</f>
        <v>1409066.71</v>
      </c>
      <c r="I182" s="218">
        <f>HLOOKUP($B182,data07,data0211!I$900,FALSE)</f>
        <v>487037</v>
      </c>
      <c r="J182" s="218">
        <f>HLOOKUP($B182,data07,data0211!J$900,FALSE)</f>
        <v>6957</v>
      </c>
      <c r="K182" s="218">
        <f>HLOOKUP($B182,data07,data0211!K$900,FALSE)</f>
        <v>6176</v>
      </c>
      <c r="L182" s="218">
        <f>HLOOKUP($B182,data07,data0211!L$900,FALSE)</f>
        <v>780</v>
      </c>
      <c r="M182" s="218">
        <f>HLOOKUP($B182,data07,data0211!M$900,FALSE)</f>
        <v>1</v>
      </c>
      <c r="N182" s="218">
        <f>HLOOKUP($B182,data07,data0211!N$900,FALSE)</f>
        <v>1958</v>
      </c>
      <c r="O182" s="218">
        <f>HLOOKUP($B182,data07,data0211!O$900,FALSE)</f>
        <v>47</v>
      </c>
      <c r="P182" s="262">
        <f>HLOOKUP($B182,data07,data0211!P$900,FALSE)</f>
        <v>198623692.04999998</v>
      </c>
      <c r="Q182" s="262">
        <f>HLOOKUP($B182,data07,data0211!Q$900,FALSE)</f>
        <v>57541659</v>
      </c>
      <c r="R182" s="262">
        <f>HLOOKUP($B182,data07,data0211!R$900,FALSE)</f>
        <v>112576334.22</v>
      </c>
      <c r="S182" s="262">
        <f>HLOOKUP($B182,data07,data0211!S$900,FALSE)</f>
        <v>27015842.100000001</v>
      </c>
      <c r="T182" s="262">
        <f>HLOOKUP($B182,data07,data0211!T$900,FALSE)</f>
        <v>1448032</v>
      </c>
      <c r="U182" s="218">
        <f>HLOOKUP($B182,data07,data0211!U$900,FALSE)</f>
        <v>41824.730000000003</v>
      </c>
      <c r="V182" s="218">
        <f>HLOOKUP($B182,data07,data0211!V$900,FALSE)</f>
        <v>310736</v>
      </c>
      <c r="W182" s="218">
        <f>HLOOKUP($B182,data07,data0211!W$900,FALSE)</f>
        <v>0</v>
      </c>
      <c r="X182" s="218">
        <f>HLOOKUP($B182,data07,data0211!X$900,FALSE)</f>
        <v>248441</v>
      </c>
      <c r="Y182" s="218">
        <f>HLOOKUP($B182,data07,data0211!Y$900,FALSE)</f>
        <v>57864</v>
      </c>
      <c r="Z182" s="218">
        <f>HLOOKUP($B182,data07,data0211!Z$900,FALSE)</f>
        <v>4315</v>
      </c>
      <c r="AA182" s="218">
        <f>HLOOKUP($B182,data07,data0211!AA$900,FALSE)</f>
        <v>116</v>
      </c>
      <c r="AB182" s="218">
        <f>HLOOKUP($B182,data07,data0211!AB$900,FALSE)</f>
        <v>3050380.72</v>
      </c>
      <c r="AC182" s="218">
        <f>HLOOKUP($B182,data07,data0211!AC$900,FALSE)</f>
        <v>2195362.96</v>
      </c>
      <c r="AD182" s="218">
        <f>HLOOKUP($B182,data07,data0211!AD$900,FALSE)</f>
        <v>828437.77</v>
      </c>
      <c r="AE182" s="218">
        <f>HLOOKUP($B182,data07,data0211!AE$900,FALSE)</f>
        <v>13384.35</v>
      </c>
      <c r="AF182" s="218">
        <f>HLOOKUP($B182,data07,data0211!AF$900,FALSE)</f>
        <v>313.24</v>
      </c>
      <c r="AG182" s="218">
        <f>HLOOKUP($B182,data07,data0211!AG$900,FALSE)</f>
        <v>12882.4</v>
      </c>
      <c r="AH182" s="218">
        <f>HLOOKUP($B182,data07,data0211!AH$900,FALSE)</f>
        <v>21</v>
      </c>
      <c r="AI182" s="218">
        <f>HLOOKUP($B182,data07,data0211!AI$900,FALSE)</f>
        <v>5</v>
      </c>
      <c r="AJ182" s="218">
        <f>HLOOKUP($B182,data07,data0211!AJ$900,FALSE)</f>
        <v>16</v>
      </c>
      <c r="AK182" s="218">
        <f>HLOOKUP($B182,data07,data0211!AK$900,FALSE)</f>
        <v>6763</v>
      </c>
      <c r="AL182" s="218">
        <f>HLOOKUP($B182,data07,data0211!AL$900,FALSE)</f>
        <v>18231</v>
      </c>
      <c r="AM182" s="218">
        <f>HLOOKUP($B182,data07,data0211!AM$900,FALSE)</f>
        <v>0</v>
      </c>
      <c r="AN182" s="218">
        <f>HLOOKUP($B182,data07,data0211!AN$900,FALSE)</f>
        <v>32173</v>
      </c>
      <c r="AO182" s="218">
        <f>HLOOKUP($B182,data07,data0211!AO$900,FALSE)</f>
        <v>40485</v>
      </c>
      <c r="AP182" s="218">
        <f>HLOOKUP($B182,data07,data0211!AP$900,FALSE)</f>
        <v>40485</v>
      </c>
      <c r="AQ182" s="218">
        <f>HLOOKUP($B182,data07,data0211!AQ$900,FALSE)</f>
        <v>33778</v>
      </c>
      <c r="AR182" s="218">
        <f>HLOOKUP($B182,data07,data0211!AR$900,FALSE)</f>
        <v>106</v>
      </c>
      <c r="AS182" s="218">
        <f>HLOOKUP($B182,data07,data0211!AS$900,FALSE)</f>
        <v>81</v>
      </c>
      <c r="AT182" s="218">
        <f>HLOOKUP($B182,data07,data0211!AT$900,FALSE)</f>
        <v>25</v>
      </c>
      <c r="AU182" s="218">
        <f>HLOOKUP($B182,data07,data0211!AU$900,FALSE)</f>
        <v>61</v>
      </c>
      <c r="AV182" s="218">
        <f>HLOOKUP($B182,data07,data0211!AV$900,FALSE)</f>
        <v>1</v>
      </c>
      <c r="AW182" s="218">
        <f>HLOOKUP($B182,data07,data0211!AW$900,FALSE)</f>
        <v>44</v>
      </c>
      <c r="AX182" s="218">
        <f>HLOOKUP($B182,data07,data0211!AX$900,FALSE)</f>
        <v>0</v>
      </c>
      <c r="AY182" s="218">
        <f>HLOOKUP($B182,data07,data0211!AY$900,FALSE)</f>
        <v>0</v>
      </c>
      <c r="AZ182" s="218">
        <f>HLOOKUP($B182,data07,data0211!AZ$900,FALSE)</f>
        <v>1162</v>
      </c>
      <c r="BA182" s="218">
        <f>HLOOKUP($B182,data07,data0211!BA$900,FALSE)</f>
        <v>71</v>
      </c>
      <c r="BB182" s="218"/>
      <c r="BC182" s="218"/>
      <c r="BD182" s="218"/>
      <c r="BE182" s="218"/>
    </row>
    <row r="183" spans="1:57" ht="15" customHeight="1" x14ac:dyDescent="0.2">
      <c r="A183" s="215" t="s">
        <v>662</v>
      </c>
      <c r="B183" s="71" t="s">
        <v>282</v>
      </c>
      <c r="C183" s="69">
        <v>2007</v>
      </c>
      <c r="D183" s="218">
        <f>HLOOKUP($B183,data07,data0211!D$900,FALSE)</f>
        <v>278424</v>
      </c>
      <c r="E183" s="218">
        <f>HLOOKUP($B183,data07,data0211!E$900,FALSE)</f>
        <v>-142487</v>
      </c>
      <c r="F183" s="218">
        <f>HLOOKUP($B183,data07,data0211!F$900,FALSE)</f>
        <v>0</v>
      </c>
      <c r="G183" s="218">
        <f>HLOOKUP($B183,data07,data0211!G$900,FALSE)</f>
        <v>0</v>
      </c>
      <c r="H183" s="218">
        <f>HLOOKUP($B183,data07,data0211!H$900,FALSE)</f>
        <v>59531</v>
      </c>
      <c r="I183" s="218">
        <f>HLOOKUP($B183,data07,data0211!I$900,FALSE)</f>
        <v>0</v>
      </c>
      <c r="J183" s="218">
        <f>HLOOKUP($B183,data07,data0211!J$900,FALSE)</f>
        <v>199</v>
      </c>
      <c r="K183" s="218">
        <f>HLOOKUP($B183,data07,data0211!K$900,FALSE)</f>
        <v>166</v>
      </c>
      <c r="L183" s="218">
        <f>HLOOKUP($B183,data07,data0211!L$900,FALSE)</f>
        <v>33</v>
      </c>
      <c r="M183" s="218">
        <f>HLOOKUP($B183,data07,data0211!M$900,FALSE)</f>
        <v>0</v>
      </c>
      <c r="N183" s="218">
        <f>HLOOKUP($B183,data07,data0211!N$900,FALSE)</f>
        <v>80</v>
      </c>
      <c r="O183" s="218">
        <f>HLOOKUP($B183,data07,data0211!O$900,FALSE)</f>
        <v>0</v>
      </c>
      <c r="P183" s="262">
        <f>HLOOKUP($B183,data07,data0211!P$900,FALSE)</f>
        <v>1080416</v>
      </c>
      <c r="Q183" s="262">
        <f>HLOOKUP($B183,data07,data0211!Q$900,FALSE)</f>
        <v>463355</v>
      </c>
      <c r="R183" s="262">
        <f>HLOOKUP($B183,data07,data0211!R$900,FALSE)</f>
        <v>606285</v>
      </c>
      <c r="S183" s="262">
        <f>HLOOKUP($B183,data07,data0211!S$900,FALSE)</f>
        <v>0</v>
      </c>
      <c r="T183" s="262">
        <f>HLOOKUP($B183,data07,data0211!T$900,FALSE)</f>
        <v>10776</v>
      </c>
      <c r="U183" s="218">
        <f>HLOOKUP($B183,data07,data0211!U$900,FALSE)</f>
        <v>0</v>
      </c>
      <c r="V183" s="218">
        <f>HLOOKUP($B183,data07,data0211!V$900,FALSE)</f>
        <v>606061</v>
      </c>
      <c r="W183" s="218">
        <f>HLOOKUP($B183,data07,data0211!W$900,FALSE)</f>
        <v>0</v>
      </c>
      <c r="X183" s="218">
        <f>HLOOKUP($B183,data07,data0211!X$900,FALSE)</f>
        <v>595285</v>
      </c>
      <c r="Y183" s="218">
        <f>HLOOKUP($B183,data07,data0211!Y$900,FALSE)</f>
        <v>0</v>
      </c>
      <c r="Z183" s="218">
        <f>HLOOKUP($B183,data07,data0211!Z$900,FALSE)</f>
        <v>10776</v>
      </c>
      <c r="AA183" s="218">
        <f>HLOOKUP($B183,data07,data0211!AA$900,FALSE)</f>
        <v>0</v>
      </c>
      <c r="AB183" s="218">
        <f>HLOOKUP($B183,data07,data0211!AB$900,FALSE)</f>
        <v>386561</v>
      </c>
      <c r="AC183" s="218">
        <f>HLOOKUP($B183,data07,data0211!AC$900,FALSE)</f>
        <v>185812</v>
      </c>
      <c r="AD183" s="218">
        <f>HLOOKUP($B183,data07,data0211!AD$900,FALSE)</f>
        <v>195443</v>
      </c>
      <c r="AE183" s="218">
        <f>HLOOKUP($B183,data07,data0211!AE$900,FALSE)</f>
        <v>0</v>
      </c>
      <c r="AF183" s="218">
        <f>HLOOKUP($B183,data07,data0211!AF$900,FALSE)</f>
        <v>0</v>
      </c>
      <c r="AG183" s="218">
        <f>HLOOKUP($B183,data07,data0211!AG$900,FALSE)</f>
        <v>5306</v>
      </c>
      <c r="AH183" s="218">
        <f>HLOOKUP($B183,data07,data0211!AH$900,FALSE)</f>
        <v>4</v>
      </c>
      <c r="AI183" s="218">
        <f>HLOOKUP($B183,data07,data0211!AI$900,FALSE)</f>
        <v>0</v>
      </c>
      <c r="AJ183" s="218">
        <f>HLOOKUP($B183,data07,data0211!AJ$900,FALSE)</f>
        <v>4</v>
      </c>
      <c r="AK183" s="218">
        <f>HLOOKUP($B183,data07,data0211!AK$900,FALSE)</f>
        <v>0</v>
      </c>
      <c r="AL183" s="218">
        <f>HLOOKUP($B183,data07,data0211!AL$900,FALSE)</f>
        <v>439</v>
      </c>
      <c r="AM183" s="218">
        <f>HLOOKUP($B183,data07,data0211!AM$900,FALSE)</f>
        <v>0</v>
      </c>
      <c r="AN183" s="218">
        <f>HLOOKUP($B183,data07,data0211!AN$900,FALSE)</f>
        <v>0</v>
      </c>
      <c r="AO183" s="218">
        <f>HLOOKUP($B183,data07,data0211!AO$900,FALSE)</f>
        <v>0</v>
      </c>
      <c r="AP183" s="218">
        <f>HLOOKUP($B183,data07,data0211!AP$900,FALSE)</f>
        <v>0</v>
      </c>
      <c r="AQ183" s="218">
        <f>HLOOKUP($B183,data07,data0211!AQ$900,FALSE)</f>
        <v>0</v>
      </c>
      <c r="AR183" s="218">
        <f>HLOOKUP($B183,data07,data0211!AR$900,FALSE)</f>
        <v>4</v>
      </c>
      <c r="AS183" s="218">
        <f>HLOOKUP($B183,data07,data0211!AS$900,FALSE)</f>
        <v>3</v>
      </c>
      <c r="AT183" s="218">
        <f>HLOOKUP($B183,data07,data0211!AT$900,FALSE)</f>
        <v>1</v>
      </c>
      <c r="AU183" s="218">
        <f>HLOOKUP($B183,data07,data0211!AU$900,FALSE)</f>
        <v>3</v>
      </c>
      <c r="AV183" s="218">
        <f>HLOOKUP($B183,data07,data0211!AV$900,FALSE)</f>
        <v>0</v>
      </c>
      <c r="AW183" s="218">
        <f>HLOOKUP($B183,data07,data0211!AW$900,FALSE)</f>
        <v>1</v>
      </c>
      <c r="AX183" s="218">
        <f>HLOOKUP($B183,data07,data0211!AX$900,FALSE)</f>
        <v>0</v>
      </c>
      <c r="AY183" s="218">
        <f>HLOOKUP($B183,data07,data0211!AY$900,FALSE)</f>
        <v>0</v>
      </c>
      <c r="AZ183" s="218">
        <f>HLOOKUP($B183,data07,data0211!AZ$900,FALSE)</f>
        <v>15</v>
      </c>
      <c r="BA183" s="218">
        <f>HLOOKUP($B183,data07,data0211!BA$900,FALSE)</f>
        <v>0</v>
      </c>
      <c r="BB183" s="218"/>
      <c r="BC183" s="218"/>
      <c r="BD183" s="218"/>
      <c r="BE183" s="218"/>
    </row>
    <row r="184" spans="1:57" ht="15" customHeight="1" x14ac:dyDescent="0.2">
      <c r="A184" s="215" t="s">
        <v>662</v>
      </c>
      <c r="B184" s="71" t="s">
        <v>290</v>
      </c>
      <c r="C184" s="69">
        <v>2008</v>
      </c>
      <c r="D184" s="218">
        <f>HLOOKUP($B184,data08,data0211!D$900,FALSE)</f>
        <v>75554431.090000004</v>
      </c>
      <c r="E184" s="218">
        <f>HLOOKUP($B184,data08,data0211!E$900,FALSE)</f>
        <v>-25236982.25</v>
      </c>
      <c r="F184" s="218">
        <f>HLOOKUP($B184,data08,data0211!F$900,FALSE)</f>
        <v>0</v>
      </c>
      <c r="G184" s="218">
        <f>HLOOKUP($B184,data08,data0211!G$900,FALSE)</f>
        <v>5347119</v>
      </c>
      <c r="H184" s="218">
        <f>HLOOKUP($B184,data08,data0211!H$900,FALSE)</f>
        <v>5434315.1999999993</v>
      </c>
      <c r="I184" s="218">
        <f>HLOOKUP($B184,data08,data0211!I$900,FALSE)</f>
        <v>1069953.71</v>
      </c>
      <c r="J184" s="218">
        <f>HLOOKUP($B184,data08,data0211!J$900,FALSE)</f>
        <v>32094</v>
      </c>
      <c r="K184" s="218">
        <f>HLOOKUP($B184,data08,data0211!K$900,FALSE)</f>
        <v>28504</v>
      </c>
      <c r="L184" s="218">
        <f>HLOOKUP($B184,data08,data0211!L$900,FALSE)</f>
        <v>3588</v>
      </c>
      <c r="M184" s="218">
        <f>HLOOKUP($B184,data08,data0211!M$900,FALSE)</f>
        <v>2</v>
      </c>
      <c r="N184" s="218">
        <f>HLOOKUP($B184,data08,data0211!N$900,FALSE)</f>
        <v>10679</v>
      </c>
      <c r="O184" s="218">
        <f>HLOOKUP($B184,data08,data0211!O$900,FALSE)</f>
        <v>344</v>
      </c>
      <c r="P184" s="262">
        <f>HLOOKUP($B184,data08,data0211!P$900,FALSE)</f>
        <v>818165741</v>
      </c>
      <c r="Q184" s="262">
        <f>HLOOKUP($B184,data08,data0211!Q$900,FALSE)</f>
        <v>232973162</v>
      </c>
      <c r="R184" s="262">
        <f>HLOOKUP($B184,data08,data0211!R$900,FALSE)</f>
        <v>533044805</v>
      </c>
      <c r="S184" s="262">
        <f>HLOOKUP($B184,data08,data0211!S$900,FALSE)</f>
        <v>45183824</v>
      </c>
      <c r="T184" s="262">
        <f>HLOOKUP($B184,data08,data0211!T$900,FALSE)</f>
        <v>6570411</v>
      </c>
      <c r="U184" s="218">
        <f>HLOOKUP($B184,data08,data0211!U$900,FALSE)</f>
        <v>393539</v>
      </c>
      <c r="V184" s="218">
        <f>HLOOKUP($B184,data08,data0211!V$900,FALSE)</f>
        <v>1269667</v>
      </c>
      <c r="W184" s="218">
        <f>HLOOKUP($B184,data08,data0211!W$900,FALSE)</f>
        <v>0</v>
      </c>
      <c r="X184" s="218">
        <f>HLOOKUP($B184,data08,data0211!X$900,FALSE)</f>
        <v>1141824</v>
      </c>
      <c r="Y184" s="218">
        <f>HLOOKUP($B184,data08,data0211!Y$900,FALSE)</f>
        <v>107163</v>
      </c>
      <c r="Z184" s="218">
        <f>HLOOKUP($B184,data08,data0211!Z$900,FALSE)</f>
        <v>19576</v>
      </c>
      <c r="AA184" s="218">
        <f>HLOOKUP($B184,data08,data0211!AA$900,FALSE)</f>
        <v>1104</v>
      </c>
      <c r="AB184" s="218">
        <f>HLOOKUP($B184,data08,data0211!AB$900,FALSE)</f>
        <v>0</v>
      </c>
      <c r="AC184" s="218">
        <f>HLOOKUP($B184,data08,data0211!AC$900,FALSE)</f>
        <v>7847771</v>
      </c>
      <c r="AD184" s="218">
        <f>HLOOKUP($B184,data08,data0211!AD$900,FALSE)</f>
        <v>4826709</v>
      </c>
      <c r="AE184" s="218">
        <f>HLOOKUP($B184,data08,data0211!AE$900,FALSE)</f>
        <v>561248</v>
      </c>
      <c r="AF184" s="218">
        <f>HLOOKUP($B184,data08,data0211!AF$900,FALSE)</f>
        <v>139971</v>
      </c>
      <c r="AG184" s="218">
        <f>HLOOKUP($B184,data08,data0211!AG$900,FALSE)</f>
        <v>18552</v>
      </c>
      <c r="AH184" s="218">
        <f>HLOOKUP($B184,data08,data0211!AH$900,FALSE)</f>
        <v>70</v>
      </c>
      <c r="AI184" s="218">
        <f>HLOOKUP($B184,data08,data0211!AI$900,FALSE)</f>
        <v>70</v>
      </c>
      <c r="AJ184" s="218">
        <f>HLOOKUP($B184,data08,data0211!AJ$900,FALSE)</f>
        <v>0</v>
      </c>
      <c r="AK184" s="218">
        <f>HLOOKUP($B184,data08,data0211!AK$900,FALSE)</f>
        <v>94769</v>
      </c>
      <c r="AL184" s="218">
        <f>HLOOKUP($B184,data08,data0211!AL$900,FALSE)</f>
        <v>107615</v>
      </c>
      <c r="AM184" s="218">
        <f>HLOOKUP($B184,data08,data0211!AM$900,FALSE)</f>
        <v>0</v>
      </c>
      <c r="AN184" s="218">
        <f>HLOOKUP($B184,data08,data0211!AN$900,FALSE)</f>
        <v>128591</v>
      </c>
      <c r="AO184" s="218">
        <f>HLOOKUP($B184,data08,data0211!AO$900,FALSE)</f>
        <v>165946</v>
      </c>
      <c r="AP184" s="218">
        <f>HLOOKUP($B184,data08,data0211!AP$900,FALSE)</f>
        <v>165946</v>
      </c>
      <c r="AQ184" s="218">
        <f>HLOOKUP($B184,data08,data0211!AQ$900,FALSE)</f>
        <v>133477</v>
      </c>
      <c r="AR184" s="218">
        <f>HLOOKUP($B184,data08,data0211!AR$900,FALSE)</f>
        <v>795</v>
      </c>
      <c r="AS184" s="218">
        <f>HLOOKUP($B184,data08,data0211!AS$900,FALSE)</f>
        <v>569</v>
      </c>
      <c r="AT184" s="218">
        <f>HLOOKUP($B184,data08,data0211!AT$900,FALSE)</f>
        <v>226</v>
      </c>
      <c r="AU184" s="218">
        <f>HLOOKUP($B184,data08,data0211!AU$900,FALSE)</f>
        <v>505</v>
      </c>
      <c r="AV184" s="218">
        <f>HLOOKUP($B184,data08,data0211!AV$900,FALSE)</f>
        <v>2</v>
      </c>
      <c r="AW184" s="218">
        <f>HLOOKUP($B184,data08,data0211!AW$900,FALSE)</f>
        <v>288</v>
      </c>
      <c r="AX184" s="218">
        <f>HLOOKUP($B184,data08,data0211!AX$900,FALSE)</f>
        <v>0</v>
      </c>
      <c r="AY184" s="218">
        <f>HLOOKUP($B184,data08,data0211!AY$900,FALSE)</f>
        <v>0</v>
      </c>
      <c r="AZ184" s="218">
        <f>HLOOKUP($B184,data08,data0211!AZ$900,FALSE)</f>
        <v>3470</v>
      </c>
      <c r="BA184" s="218">
        <f>HLOOKUP($B184,data08,data0211!BA$900,FALSE)</f>
        <v>73</v>
      </c>
      <c r="BB184" s="218"/>
      <c r="BC184" s="218"/>
      <c r="BD184" s="218"/>
      <c r="BE184" s="218"/>
    </row>
    <row r="185" spans="1:57" ht="15" customHeight="1" x14ac:dyDescent="0.2">
      <c r="A185" s="215" t="s">
        <v>662</v>
      </c>
      <c r="B185" s="71" t="s">
        <v>254</v>
      </c>
      <c r="C185" s="69">
        <v>2008</v>
      </c>
      <c r="D185" s="218">
        <f>HLOOKUP($B185,data08,data0211!D$900,FALSE)</f>
        <v>0</v>
      </c>
      <c r="E185" s="218">
        <f>HLOOKUP($B185,data08,data0211!E$900,FALSE)</f>
        <v>0</v>
      </c>
      <c r="F185" s="218">
        <f>HLOOKUP($B185,data08,data0211!F$900,FALSE)</f>
        <v>0</v>
      </c>
      <c r="G185" s="218">
        <f>HLOOKUP($B185,data08,data0211!G$900,FALSE)</f>
        <v>0</v>
      </c>
      <c r="H185" s="218">
        <f>HLOOKUP($B185,data08,data0211!H$900,FALSE)</f>
        <v>0</v>
      </c>
      <c r="I185" s="218">
        <f>HLOOKUP($B185,data08,data0211!I$900,FALSE)</f>
        <v>0</v>
      </c>
      <c r="J185" s="218">
        <f>HLOOKUP($B185,data08,data0211!J$900,FALSE)</f>
        <v>0</v>
      </c>
      <c r="K185" s="218">
        <f>HLOOKUP($B185,data08,data0211!K$900,FALSE)</f>
        <v>0</v>
      </c>
      <c r="L185" s="218">
        <f>HLOOKUP($B185,data08,data0211!L$900,FALSE)</f>
        <v>0</v>
      </c>
      <c r="M185" s="218">
        <f>HLOOKUP($B185,data08,data0211!M$900,FALSE)</f>
        <v>0</v>
      </c>
      <c r="N185" s="218">
        <f>HLOOKUP($B185,data08,data0211!N$900,FALSE)</f>
        <v>0</v>
      </c>
      <c r="O185" s="218">
        <f>HLOOKUP($B185,data08,data0211!O$900,FALSE)</f>
        <v>0</v>
      </c>
      <c r="P185" s="262">
        <f>HLOOKUP($B185,data08,data0211!P$900,FALSE)</f>
        <v>0</v>
      </c>
      <c r="Q185" s="262">
        <f>HLOOKUP($B185,data08,data0211!Q$900,FALSE)</f>
        <v>0</v>
      </c>
      <c r="R185" s="262">
        <f>HLOOKUP($B185,data08,data0211!R$900,FALSE)</f>
        <v>0</v>
      </c>
      <c r="S185" s="262">
        <f>HLOOKUP($B185,data08,data0211!S$900,FALSE)</f>
        <v>0</v>
      </c>
      <c r="T185" s="262">
        <f>HLOOKUP($B185,data08,data0211!T$900,FALSE)</f>
        <v>0</v>
      </c>
      <c r="U185" s="218">
        <f>HLOOKUP($B185,data08,data0211!U$900,FALSE)</f>
        <v>0</v>
      </c>
      <c r="V185" s="218">
        <f>HLOOKUP($B185,data08,data0211!V$900,FALSE)</f>
        <v>0</v>
      </c>
      <c r="W185" s="218">
        <f>HLOOKUP($B185,data08,data0211!W$900,FALSE)</f>
        <v>0</v>
      </c>
      <c r="X185" s="218">
        <f>HLOOKUP($B185,data08,data0211!X$900,FALSE)</f>
        <v>0</v>
      </c>
      <c r="Y185" s="218">
        <f>HLOOKUP($B185,data08,data0211!Y$900,FALSE)</f>
        <v>0</v>
      </c>
      <c r="Z185" s="218">
        <f>HLOOKUP($B185,data08,data0211!Z$900,FALSE)</f>
        <v>0</v>
      </c>
      <c r="AA185" s="218">
        <f>HLOOKUP($B185,data08,data0211!AA$900,FALSE)</f>
        <v>0</v>
      </c>
      <c r="AB185" s="218">
        <f>HLOOKUP($B185,data08,data0211!AB$900,FALSE)</f>
        <v>0</v>
      </c>
      <c r="AC185" s="218">
        <f>HLOOKUP($B185,data08,data0211!AC$900,FALSE)</f>
        <v>0</v>
      </c>
      <c r="AD185" s="218">
        <f>HLOOKUP($B185,data08,data0211!AD$900,FALSE)</f>
        <v>0</v>
      </c>
      <c r="AE185" s="218">
        <f>HLOOKUP($B185,data08,data0211!AE$900,FALSE)</f>
        <v>0</v>
      </c>
      <c r="AF185" s="218">
        <f>HLOOKUP($B185,data08,data0211!AF$900,FALSE)</f>
        <v>0</v>
      </c>
      <c r="AG185" s="218">
        <f>HLOOKUP($B185,data08,data0211!AG$900,FALSE)</f>
        <v>0</v>
      </c>
      <c r="AH185" s="218">
        <f>HLOOKUP($B185,data08,data0211!AH$900,FALSE)</f>
        <v>0</v>
      </c>
      <c r="AI185" s="218">
        <f>HLOOKUP($B185,data08,data0211!AI$900,FALSE)</f>
        <v>0</v>
      </c>
      <c r="AJ185" s="218">
        <f>HLOOKUP($B185,data08,data0211!AJ$900,FALSE)</f>
        <v>0</v>
      </c>
      <c r="AK185" s="218">
        <f>HLOOKUP($B185,data08,data0211!AK$900,FALSE)</f>
        <v>0</v>
      </c>
      <c r="AL185" s="218">
        <f>HLOOKUP($B185,data08,data0211!AL$900,FALSE)</f>
        <v>0</v>
      </c>
      <c r="AM185" s="218">
        <f>HLOOKUP($B185,data08,data0211!AM$900,FALSE)</f>
        <v>0</v>
      </c>
      <c r="AN185" s="218">
        <f>HLOOKUP($B185,data08,data0211!AN$900,FALSE)</f>
        <v>0</v>
      </c>
      <c r="AO185" s="218">
        <f>HLOOKUP($B185,data08,data0211!AO$900,FALSE)</f>
        <v>0</v>
      </c>
      <c r="AP185" s="218">
        <f>HLOOKUP($B185,data08,data0211!AP$900,FALSE)</f>
        <v>0</v>
      </c>
      <c r="AQ185" s="218">
        <f>HLOOKUP($B185,data08,data0211!AQ$900,FALSE)</f>
        <v>0</v>
      </c>
      <c r="AR185" s="218">
        <f>HLOOKUP($B185,data08,data0211!AR$900,FALSE)</f>
        <v>0</v>
      </c>
      <c r="AS185" s="218">
        <f>HLOOKUP($B185,data08,data0211!AS$900,FALSE)</f>
        <v>0</v>
      </c>
      <c r="AT185" s="218">
        <f>HLOOKUP($B185,data08,data0211!AT$900,FALSE)</f>
        <v>0</v>
      </c>
      <c r="AU185" s="218">
        <f>HLOOKUP($B185,data08,data0211!AU$900,FALSE)</f>
        <v>0</v>
      </c>
      <c r="AV185" s="218">
        <f>HLOOKUP($B185,data08,data0211!AV$900,FALSE)</f>
        <v>0</v>
      </c>
      <c r="AW185" s="218">
        <f>HLOOKUP($B185,data08,data0211!AW$900,FALSE)</f>
        <v>0</v>
      </c>
      <c r="AX185" s="218">
        <f>HLOOKUP($B185,data08,data0211!AX$900,FALSE)</f>
        <v>0</v>
      </c>
      <c r="AY185" s="218">
        <f>HLOOKUP($B185,data08,data0211!AY$900,FALSE)</f>
        <v>0</v>
      </c>
      <c r="AZ185" s="218">
        <f>HLOOKUP($B185,data08,data0211!AZ$900,FALSE)</f>
        <v>0</v>
      </c>
      <c r="BA185" s="218">
        <f>HLOOKUP($B185,data08,data0211!BA$900,FALSE)</f>
        <v>0</v>
      </c>
      <c r="BB185" s="218"/>
      <c r="BC185" s="218"/>
      <c r="BD185" s="218"/>
      <c r="BE185" s="218"/>
    </row>
    <row r="186" spans="1:57" ht="15" customHeight="1" x14ac:dyDescent="0.2">
      <c r="A186" s="215" t="s">
        <v>662</v>
      </c>
      <c r="B186" s="71" t="s">
        <v>28</v>
      </c>
      <c r="C186" s="69">
        <v>2008</v>
      </c>
      <c r="D186" s="218">
        <f>HLOOKUP($B186,data08,data0211!D$900,FALSE)</f>
        <v>17740772.27</v>
      </c>
      <c r="E186" s="218">
        <f>HLOOKUP($B186,data08,data0211!E$900,FALSE)</f>
        <v>-9052538.1899999995</v>
      </c>
      <c r="F186" s="218">
        <f>HLOOKUP($B186,data08,data0211!F$900,FALSE)</f>
        <v>0</v>
      </c>
      <c r="G186" s="218">
        <f>HLOOKUP($B186,data08,data0211!G$900,FALSE)</f>
        <v>1116382</v>
      </c>
      <c r="H186" s="218">
        <f>HLOOKUP($B186,data08,data0211!H$900,FALSE)</f>
        <v>1415406.5600000003</v>
      </c>
      <c r="I186" s="218">
        <f>HLOOKUP($B186,data08,data0211!I$900,FALSE)</f>
        <v>164072.85999999999</v>
      </c>
      <c r="J186" s="218">
        <f>HLOOKUP($B186,data08,data0211!J$900,FALSE)</f>
        <v>7026</v>
      </c>
      <c r="K186" s="218">
        <f>HLOOKUP($B186,data08,data0211!K$900,FALSE)</f>
        <v>6246</v>
      </c>
      <c r="L186" s="218">
        <f>HLOOKUP($B186,data08,data0211!L$900,FALSE)</f>
        <v>779</v>
      </c>
      <c r="M186" s="218">
        <f>HLOOKUP($B186,data08,data0211!M$900,FALSE)</f>
        <v>1</v>
      </c>
      <c r="N186" s="218">
        <f>HLOOKUP($B186,data08,data0211!N$900,FALSE)</f>
        <v>1958</v>
      </c>
      <c r="O186" s="218">
        <f>HLOOKUP($B186,data08,data0211!O$900,FALSE)</f>
        <v>47</v>
      </c>
      <c r="P186" s="262">
        <f>HLOOKUP($B186,data08,data0211!P$900,FALSE)</f>
        <v>191155221</v>
      </c>
      <c r="Q186" s="262">
        <f>HLOOKUP($B186,data08,data0211!Q$900,FALSE)</f>
        <v>57013718</v>
      </c>
      <c r="R186" s="262">
        <f>HLOOKUP($B186,data08,data0211!R$900,FALSE)</f>
        <v>109998659</v>
      </c>
      <c r="S186" s="262">
        <f>HLOOKUP($B186,data08,data0211!S$900,FALSE)</f>
        <v>22647906</v>
      </c>
      <c r="T186" s="262">
        <f>HLOOKUP($B186,data08,data0211!T$900,FALSE)</f>
        <v>1452618</v>
      </c>
      <c r="U186" s="218">
        <f>HLOOKUP($B186,data08,data0211!U$900,FALSE)</f>
        <v>42320</v>
      </c>
      <c r="V186" s="218">
        <f>HLOOKUP($B186,data08,data0211!V$900,FALSE)</f>
        <v>300564</v>
      </c>
      <c r="W186" s="218">
        <f>HLOOKUP($B186,data08,data0211!W$900,FALSE)</f>
        <v>0</v>
      </c>
      <c r="X186" s="218">
        <f>HLOOKUP($B186,data08,data0211!X$900,FALSE)</f>
        <v>244554</v>
      </c>
      <c r="Y186" s="218">
        <f>HLOOKUP($B186,data08,data0211!Y$900,FALSE)</f>
        <v>51576</v>
      </c>
      <c r="Z186" s="218">
        <f>HLOOKUP($B186,data08,data0211!Z$900,FALSE)</f>
        <v>4316</v>
      </c>
      <c r="AA186" s="218">
        <f>HLOOKUP($B186,data08,data0211!AA$900,FALSE)</f>
        <v>118</v>
      </c>
      <c r="AB186" s="218">
        <f>HLOOKUP($B186,data08,data0211!AB$900,FALSE)</f>
        <v>0</v>
      </c>
      <c r="AC186" s="218">
        <f>HLOOKUP($B186,data08,data0211!AC$900,FALSE)</f>
        <v>2055504.37</v>
      </c>
      <c r="AD186" s="218">
        <f>HLOOKUP($B186,data08,data0211!AD$900,FALSE)</f>
        <v>663929.28</v>
      </c>
      <c r="AE186" s="218">
        <f>HLOOKUP($B186,data08,data0211!AE$900,FALSE)</f>
        <v>21700.23</v>
      </c>
      <c r="AF186" s="218">
        <f>HLOOKUP($B186,data08,data0211!AF$900,FALSE)</f>
        <v>6718.4</v>
      </c>
      <c r="AG186" s="218">
        <f>HLOOKUP($B186,data08,data0211!AG$900,FALSE)</f>
        <v>176.62</v>
      </c>
      <c r="AH186" s="218">
        <f>HLOOKUP($B186,data08,data0211!AH$900,FALSE)</f>
        <v>21</v>
      </c>
      <c r="AI186" s="218">
        <f>HLOOKUP($B186,data08,data0211!AI$900,FALSE)</f>
        <v>16</v>
      </c>
      <c r="AJ186" s="218">
        <f>HLOOKUP($B186,data08,data0211!AJ$900,FALSE)</f>
        <v>5</v>
      </c>
      <c r="AK186" s="218">
        <f>HLOOKUP($B186,data08,data0211!AK$900,FALSE)</f>
        <v>6763</v>
      </c>
      <c r="AL186" s="218">
        <f>HLOOKUP($B186,data08,data0211!AL$900,FALSE)</f>
        <v>18231</v>
      </c>
      <c r="AM186" s="218">
        <f>HLOOKUP($B186,data08,data0211!AM$900,FALSE)</f>
        <v>0</v>
      </c>
      <c r="AN186" s="218">
        <f>HLOOKUP($B186,data08,data0211!AN$900,FALSE)</f>
        <v>31936</v>
      </c>
      <c r="AO186" s="218">
        <f>HLOOKUP($B186,data08,data0211!AO$900,FALSE)</f>
        <v>36871</v>
      </c>
      <c r="AP186" s="218">
        <f>HLOOKUP($B186,data08,data0211!AP$900,FALSE)</f>
        <v>36871</v>
      </c>
      <c r="AQ186" s="218">
        <f>HLOOKUP($B186,data08,data0211!AQ$900,FALSE)</f>
        <v>31895</v>
      </c>
      <c r="AR186" s="218">
        <f>HLOOKUP($B186,data08,data0211!AR$900,FALSE)</f>
        <v>106</v>
      </c>
      <c r="AS186" s="218">
        <f>HLOOKUP($B186,data08,data0211!AS$900,FALSE)</f>
        <v>81</v>
      </c>
      <c r="AT186" s="218">
        <f>HLOOKUP($B186,data08,data0211!AT$900,FALSE)</f>
        <v>25</v>
      </c>
      <c r="AU186" s="218">
        <f>HLOOKUP($B186,data08,data0211!AU$900,FALSE)</f>
        <v>61</v>
      </c>
      <c r="AV186" s="218">
        <f>HLOOKUP($B186,data08,data0211!AV$900,FALSE)</f>
        <v>1</v>
      </c>
      <c r="AW186" s="218">
        <f>HLOOKUP($B186,data08,data0211!AW$900,FALSE)</f>
        <v>44</v>
      </c>
      <c r="AX186" s="218">
        <f>HLOOKUP($B186,data08,data0211!AX$900,FALSE)</f>
        <v>0</v>
      </c>
      <c r="AY186" s="218">
        <f>HLOOKUP($B186,data08,data0211!AY$900,FALSE)</f>
        <v>0</v>
      </c>
      <c r="AZ186" s="218">
        <f>HLOOKUP($B186,data08,data0211!AZ$900,FALSE)</f>
        <v>1162</v>
      </c>
      <c r="BA186" s="218">
        <f>HLOOKUP($B186,data08,data0211!BA$900,FALSE)</f>
        <v>72</v>
      </c>
      <c r="BB186" s="218"/>
      <c r="BC186" s="218"/>
      <c r="BD186" s="218"/>
      <c r="BE186" s="218"/>
    </row>
    <row r="187" spans="1:57" ht="15" customHeight="1" x14ac:dyDescent="0.2">
      <c r="A187" s="215" t="s">
        <v>662</v>
      </c>
      <c r="B187" s="71" t="s">
        <v>282</v>
      </c>
      <c r="C187" s="69">
        <v>2008</v>
      </c>
      <c r="D187" s="218">
        <f>HLOOKUP($B187,data08,data0211!D$900,FALSE)</f>
        <v>0</v>
      </c>
      <c r="E187" s="218">
        <f>HLOOKUP($B187,data08,data0211!E$900,FALSE)</f>
        <v>0</v>
      </c>
      <c r="F187" s="218">
        <f>HLOOKUP($B187,data08,data0211!F$900,FALSE)</f>
        <v>0</v>
      </c>
      <c r="G187" s="218">
        <f>HLOOKUP($B187,data08,data0211!G$900,FALSE)</f>
        <v>0</v>
      </c>
      <c r="H187" s="218">
        <f>HLOOKUP($B187,data08,data0211!H$900,FALSE)</f>
        <v>0</v>
      </c>
      <c r="I187" s="218">
        <f>HLOOKUP($B187,data08,data0211!I$900,FALSE)</f>
        <v>0</v>
      </c>
      <c r="J187" s="218">
        <f>HLOOKUP($B187,data08,data0211!J$900,FALSE)</f>
        <v>0</v>
      </c>
      <c r="K187" s="218">
        <f>HLOOKUP($B187,data08,data0211!K$900,FALSE)</f>
        <v>0</v>
      </c>
      <c r="L187" s="218">
        <f>HLOOKUP($B187,data08,data0211!L$900,FALSE)</f>
        <v>0</v>
      </c>
      <c r="M187" s="218">
        <f>HLOOKUP($B187,data08,data0211!M$900,FALSE)</f>
        <v>0</v>
      </c>
      <c r="N187" s="218">
        <f>HLOOKUP($B187,data08,data0211!N$900,FALSE)</f>
        <v>0</v>
      </c>
      <c r="O187" s="218">
        <f>HLOOKUP($B187,data08,data0211!O$900,FALSE)</f>
        <v>0</v>
      </c>
      <c r="P187" s="262">
        <f>HLOOKUP($B187,data08,data0211!P$900,FALSE)</f>
        <v>0</v>
      </c>
      <c r="Q187" s="262">
        <f>HLOOKUP($B187,data08,data0211!Q$900,FALSE)</f>
        <v>0</v>
      </c>
      <c r="R187" s="262">
        <f>HLOOKUP($B187,data08,data0211!R$900,FALSE)</f>
        <v>0</v>
      </c>
      <c r="S187" s="262">
        <f>HLOOKUP($B187,data08,data0211!S$900,FALSE)</f>
        <v>0</v>
      </c>
      <c r="T187" s="262">
        <f>HLOOKUP($B187,data08,data0211!T$900,FALSE)</f>
        <v>0</v>
      </c>
      <c r="U187" s="218">
        <f>HLOOKUP($B187,data08,data0211!U$900,FALSE)</f>
        <v>0</v>
      </c>
      <c r="V187" s="218">
        <f>HLOOKUP($B187,data08,data0211!V$900,FALSE)</f>
        <v>0</v>
      </c>
      <c r="W187" s="218">
        <f>HLOOKUP($B187,data08,data0211!W$900,FALSE)</f>
        <v>0</v>
      </c>
      <c r="X187" s="218">
        <f>HLOOKUP($B187,data08,data0211!X$900,FALSE)</f>
        <v>0</v>
      </c>
      <c r="Y187" s="218">
        <f>HLOOKUP($B187,data08,data0211!Y$900,FALSE)</f>
        <v>0</v>
      </c>
      <c r="Z187" s="218">
        <f>HLOOKUP($B187,data08,data0211!Z$900,FALSE)</f>
        <v>0</v>
      </c>
      <c r="AA187" s="218">
        <f>HLOOKUP($B187,data08,data0211!AA$900,FALSE)</f>
        <v>0</v>
      </c>
      <c r="AB187" s="218">
        <f>HLOOKUP($B187,data08,data0211!AB$900,FALSE)</f>
        <v>0</v>
      </c>
      <c r="AC187" s="218">
        <f>HLOOKUP($B187,data08,data0211!AC$900,FALSE)</f>
        <v>0</v>
      </c>
      <c r="AD187" s="218">
        <f>HLOOKUP($B187,data08,data0211!AD$900,FALSE)</f>
        <v>0</v>
      </c>
      <c r="AE187" s="218">
        <f>HLOOKUP($B187,data08,data0211!AE$900,FALSE)</f>
        <v>0</v>
      </c>
      <c r="AF187" s="218">
        <f>HLOOKUP($B187,data08,data0211!AF$900,FALSE)</f>
        <v>0</v>
      </c>
      <c r="AG187" s="218">
        <f>HLOOKUP($B187,data08,data0211!AG$900,FALSE)</f>
        <v>0</v>
      </c>
      <c r="AH187" s="218">
        <f>HLOOKUP($B187,data08,data0211!AH$900,FALSE)</f>
        <v>0</v>
      </c>
      <c r="AI187" s="218">
        <f>HLOOKUP($B187,data08,data0211!AI$900,FALSE)</f>
        <v>0</v>
      </c>
      <c r="AJ187" s="218">
        <f>HLOOKUP($B187,data08,data0211!AJ$900,FALSE)</f>
        <v>0</v>
      </c>
      <c r="AK187" s="218">
        <f>HLOOKUP($B187,data08,data0211!AK$900,FALSE)</f>
        <v>0</v>
      </c>
      <c r="AL187" s="218">
        <f>HLOOKUP($B187,data08,data0211!AL$900,FALSE)</f>
        <v>0</v>
      </c>
      <c r="AM187" s="218">
        <f>HLOOKUP($B187,data08,data0211!AM$900,FALSE)</f>
        <v>0</v>
      </c>
      <c r="AN187" s="218">
        <f>HLOOKUP($B187,data08,data0211!AN$900,FALSE)</f>
        <v>0</v>
      </c>
      <c r="AO187" s="218">
        <f>HLOOKUP($B187,data08,data0211!AO$900,FALSE)</f>
        <v>0</v>
      </c>
      <c r="AP187" s="218">
        <f>HLOOKUP($B187,data08,data0211!AP$900,FALSE)</f>
        <v>0</v>
      </c>
      <c r="AQ187" s="218">
        <f>HLOOKUP($B187,data08,data0211!AQ$900,FALSE)</f>
        <v>0</v>
      </c>
      <c r="AR187" s="218">
        <f>HLOOKUP($B187,data08,data0211!AR$900,FALSE)</f>
        <v>0</v>
      </c>
      <c r="AS187" s="218">
        <f>HLOOKUP($B187,data08,data0211!AS$900,FALSE)</f>
        <v>0</v>
      </c>
      <c r="AT187" s="218">
        <f>HLOOKUP($B187,data08,data0211!AT$900,FALSE)</f>
        <v>0</v>
      </c>
      <c r="AU187" s="218">
        <f>HLOOKUP($B187,data08,data0211!AU$900,FALSE)</f>
        <v>0</v>
      </c>
      <c r="AV187" s="218">
        <f>HLOOKUP($B187,data08,data0211!AV$900,FALSE)</f>
        <v>0</v>
      </c>
      <c r="AW187" s="218">
        <f>HLOOKUP($B187,data08,data0211!AW$900,FALSE)</f>
        <v>0</v>
      </c>
      <c r="AX187" s="218">
        <f>HLOOKUP($B187,data08,data0211!AX$900,FALSE)</f>
        <v>0</v>
      </c>
      <c r="AY187" s="218">
        <f>HLOOKUP($B187,data08,data0211!AY$900,FALSE)</f>
        <v>0</v>
      </c>
      <c r="AZ187" s="218">
        <f>HLOOKUP($B187,data08,data0211!AZ$900,FALSE)</f>
        <v>0</v>
      </c>
      <c r="BA187" s="218">
        <f>HLOOKUP($B187,data08,data0211!BA$900,FALSE)</f>
        <v>0</v>
      </c>
      <c r="BB187" s="218"/>
      <c r="BC187" s="218"/>
      <c r="BD187" s="218"/>
      <c r="BE187" s="218"/>
    </row>
    <row r="188" spans="1:57" ht="15" customHeight="1" x14ac:dyDescent="0.2">
      <c r="A188" s="215" t="s">
        <v>662</v>
      </c>
      <c r="B188" s="71" t="s">
        <v>290</v>
      </c>
      <c r="C188" s="69">
        <v>2009</v>
      </c>
      <c r="D188" s="218">
        <f>HLOOKUP($B188,data09,data0211!D$900,FALSE)</f>
        <v>79747849.899999991</v>
      </c>
      <c r="E188" s="218">
        <f>HLOOKUP($B188,data09,data0211!E$900,FALSE)</f>
        <v>-29005219.25</v>
      </c>
      <c r="F188" s="218">
        <f>HLOOKUP($B188,data09,data0211!F$900,FALSE)</f>
        <v>0</v>
      </c>
      <c r="G188" s="218">
        <f>HLOOKUP($B188,data09,data0211!G$900,FALSE)</f>
        <v>4229823</v>
      </c>
      <c r="H188" s="218">
        <f>HLOOKUP($B188,data09,data0211!H$900,FALSE)</f>
        <v>5369670.3700000001</v>
      </c>
      <c r="I188" s="218">
        <f>HLOOKUP($B188,data09,data0211!I$900,FALSE)</f>
        <v>1010703.8</v>
      </c>
      <c r="J188" s="218">
        <f>HLOOKUP($B188,data09,data0211!J$900,FALSE)</f>
        <v>32168</v>
      </c>
      <c r="K188" s="218">
        <f>HLOOKUP($B188,data09,data0211!K$900,FALSE)</f>
        <v>28463</v>
      </c>
      <c r="L188" s="218">
        <f>HLOOKUP($B188,data09,data0211!L$900,FALSE)</f>
        <v>3512</v>
      </c>
      <c r="M188" s="218">
        <f>HLOOKUP($B188,data09,data0211!M$900,FALSE)</f>
        <v>193</v>
      </c>
      <c r="N188" s="218">
        <f>HLOOKUP($B188,data09,data0211!N$900,FALSE)</f>
        <v>10679</v>
      </c>
      <c r="O188" s="218">
        <f>HLOOKUP($B188,data09,data0211!O$900,FALSE)</f>
        <v>340</v>
      </c>
      <c r="P188" s="262">
        <f>HLOOKUP($B188,data09,data0211!P$900,FALSE)</f>
        <v>697061130</v>
      </c>
      <c r="Q188" s="262">
        <f>HLOOKUP($B188,data09,data0211!Q$900,FALSE)</f>
        <v>229006740</v>
      </c>
      <c r="R188" s="262">
        <f>HLOOKUP($B188,data09,data0211!R$900,FALSE)</f>
        <v>437569051</v>
      </c>
      <c r="S188" s="262">
        <f>HLOOKUP($B188,data09,data0211!S$900,FALSE)</f>
        <v>23495791</v>
      </c>
      <c r="T188" s="262">
        <f>HLOOKUP($B188,data09,data0211!T$900,FALSE)</f>
        <v>6592774</v>
      </c>
      <c r="U188" s="218">
        <f>HLOOKUP($B188,data09,data0211!U$900,FALSE)</f>
        <v>396774</v>
      </c>
      <c r="V188" s="218">
        <f>HLOOKUP($B188,data09,data0211!V$900,FALSE)</f>
        <v>1084858</v>
      </c>
      <c r="W188" s="218">
        <f>HLOOKUP($B188,data09,data0211!W$900,FALSE)</f>
        <v>0</v>
      </c>
      <c r="X188" s="218">
        <f>HLOOKUP($B188,data09,data0211!X$900,FALSE)</f>
        <v>986256</v>
      </c>
      <c r="Y188" s="218">
        <f>HLOOKUP($B188,data09,data0211!Y$900,FALSE)</f>
        <v>77988</v>
      </c>
      <c r="Z188" s="218">
        <f>HLOOKUP($B188,data09,data0211!Z$900,FALSE)</f>
        <v>19516</v>
      </c>
      <c r="AA188" s="218">
        <f>HLOOKUP($B188,data09,data0211!AA$900,FALSE)</f>
        <v>1098</v>
      </c>
      <c r="AB188" s="218">
        <f>HLOOKUP($B188,data09,data0211!AB$900,FALSE)</f>
        <v>13055129</v>
      </c>
      <c r="AC188" s="218">
        <f>HLOOKUP($B188,data09,data0211!AC$900,FALSE)</f>
        <v>7985703</v>
      </c>
      <c r="AD188" s="218">
        <f>HLOOKUP($B188,data09,data0211!AD$900,FALSE)</f>
        <v>4426443</v>
      </c>
      <c r="AE188" s="218">
        <f>HLOOKUP($B188,data09,data0211!AE$900,FALSE)</f>
        <v>491155</v>
      </c>
      <c r="AF188" s="218">
        <f>HLOOKUP($B188,data09,data0211!AF$900,FALSE)</f>
        <v>120908</v>
      </c>
      <c r="AG188" s="218">
        <f>HLOOKUP($B188,data09,data0211!AG$900,FALSE)</f>
        <v>18798</v>
      </c>
      <c r="AH188" s="218">
        <f>HLOOKUP($B188,data09,data0211!AH$900,FALSE)</f>
        <v>70</v>
      </c>
      <c r="AI188" s="218">
        <f>HLOOKUP($B188,data09,data0211!AI$900,FALSE)</f>
        <v>70</v>
      </c>
      <c r="AJ188" s="218">
        <f>HLOOKUP($B188,data09,data0211!AJ$900,FALSE)</f>
        <v>0</v>
      </c>
      <c r="AK188" s="218">
        <f>HLOOKUP($B188,data09,data0211!AK$900,FALSE)</f>
        <v>94769</v>
      </c>
      <c r="AL188" s="218">
        <f>HLOOKUP($B188,data09,data0211!AL$900,FALSE)</f>
        <v>107615</v>
      </c>
      <c r="AM188" s="218">
        <f>HLOOKUP($B188,data09,data0211!AM$900,FALSE)</f>
        <v>0</v>
      </c>
      <c r="AN188" s="218">
        <f>HLOOKUP($B188,data09,data0211!AN$900,FALSE)</f>
        <v>121498</v>
      </c>
      <c r="AO188" s="218">
        <f>HLOOKUP($B188,data09,data0211!AO$900,FALSE)</f>
        <v>145023</v>
      </c>
      <c r="AP188" s="218">
        <f>HLOOKUP($B188,data09,data0211!AP$900,FALSE)</f>
        <v>145023</v>
      </c>
      <c r="AQ188" s="218">
        <f>HLOOKUP($B188,data09,data0211!AQ$900,FALSE)</f>
        <v>117115</v>
      </c>
      <c r="AR188" s="218">
        <f>HLOOKUP($B188,data09,data0211!AR$900,FALSE)</f>
        <v>810</v>
      </c>
      <c r="AS188" s="218">
        <f>HLOOKUP($B188,data09,data0211!AS$900,FALSE)</f>
        <v>583</v>
      </c>
      <c r="AT188" s="218">
        <f>HLOOKUP($B188,data09,data0211!AT$900,FALSE)</f>
        <v>227</v>
      </c>
      <c r="AU188" s="218">
        <f>HLOOKUP($B188,data09,data0211!AU$900,FALSE)</f>
        <v>519</v>
      </c>
      <c r="AV188" s="218">
        <f>HLOOKUP($B188,data09,data0211!AV$900,FALSE)</f>
        <v>2</v>
      </c>
      <c r="AW188" s="218">
        <f>HLOOKUP($B188,data09,data0211!AW$900,FALSE)</f>
        <v>289</v>
      </c>
      <c r="AX188" s="218">
        <f>HLOOKUP($B188,data09,data0211!AX$900,FALSE)</f>
        <v>0</v>
      </c>
      <c r="AY188" s="218">
        <f>HLOOKUP($B188,data09,data0211!AY$900,FALSE)</f>
        <v>0</v>
      </c>
      <c r="AZ188" s="218">
        <f>HLOOKUP($B188,data09,data0211!AZ$900,FALSE)</f>
        <v>3477</v>
      </c>
      <c r="BA188" s="218">
        <f>HLOOKUP($B188,data09,data0211!BA$900,FALSE)</f>
        <v>0</v>
      </c>
      <c r="BB188" s="218"/>
      <c r="BC188" s="218"/>
      <c r="BD188" s="218"/>
      <c r="BE188" s="218"/>
    </row>
    <row r="189" spans="1:57" ht="15" customHeight="1" x14ac:dyDescent="0.2">
      <c r="A189" s="215" t="s">
        <v>662</v>
      </c>
      <c r="B189" s="71" t="s">
        <v>28</v>
      </c>
      <c r="C189" s="69">
        <v>2009</v>
      </c>
      <c r="D189" s="218">
        <f>HLOOKUP($B189,data09,data0211!D$900,FALSE)</f>
        <v>19447752.809999995</v>
      </c>
      <c r="E189" s="218">
        <f>HLOOKUP($B189,data09,data0211!E$900,FALSE)</f>
        <v>-10346237.939999999</v>
      </c>
      <c r="F189" s="218">
        <f>HLOOKUP($B189,data09,data0211!F$900,FALSE)</f>
        <v>0</v>
      </c>
      <c r="G189" s="218">
        <f>HLOOKUP($B189,data09,data0211!G$900,FALSE)</f>
        <v>1553746</v>
      </c>
      <c r="H189" s="218">
        <f>HLOOKUP($B189,data09,data0211!H$900,FALSE)</f>
        <v>1634702.4699999997</v>
      </c>
      <c r="I189" s="218">
        <f>HLOOKUP($B189,data09,data0211!I$900,FALSE)</f>
        <v>126627.86</v>
      </c>
      <c r="J189" s="218">
        <f>HLOOKUP($B189,data09,data0211!J$900,FALSE)</f>
        <v>7911</v>
      </c>
      <c r="K189" s="218">
        <f>HLOOKUP($B189,data09,data0211!K$900,FALSE)</f>
        <v>6984</v>
      </c>
      <c r="L189" s="218">
        <f>HLOOKUP($B189,data09,data0211!L$900,FALSE)</f>
        <v>875</v>
      </c>
      <c r="M189" s="218">
        <f>HLOOKUP($B189,data09,data0211!M$900,FALSE)</f>
        <v>52</v>
      </c>
      <c r="N189" s="218">
        <f>HLOOKUP($B189,data09,data0211!N$900,FALSE)</f>
        <v>2252</v>
      </c>
      <c r="O189" s="218">
        <f>HLOOKUP($B189,data09,data0211!O$900,FALSE)</f>
        <v>48</v>
      </c>
      <c r="P189" s="262">
        <f>HLOOKUP($B189,data09,data0211!P$900,FALSE)</f>
        <v>184693861</v>
      </c>
      <c r="Q189" s="262">
        <f>HLOOKUP($B189,data09,data0211!Q$900,FALSE)</f>
        <v>59459192</v>
      </c>
      <c r="R189" s="262">
        <f>HLOOKUP($B189,data09,data0211!R$900,FALSE)</f>
        <v>106131570</v>
      </c>
      <c r="S189" s="262">
        <f>HLOOKUP($B189,data09,data0211!S$900,FALSE)</f>
        <v>17492656</v>
      </c>
      <c r="T189" s="262">
        <f>HLOOKUP($B189,data09,data0211!T$900,FALSE)</f>
        <v>1567431</v>
      </c>
      <c r="U189" s="218">
        <f>HLOOKUP($B189,data09,data0211!U$900,FALSE)</f>
        <v>43012</v>
      </c>
      <c r="V189" s="218">
        <f>HLOOKUP($B189,data09,data0211!V$900,FALSE)</f>
        <v>277595</v>
      </c>
      <c r="W189" s="218">
        <f>HLOOKUP($B189,data09,data0211!W$900,FALSE)</f>
        <v>0</v>
      </c>
      <c r="X189" s="218">
        <f>HLOOKUP($B189,data09,data0211!X$900,FALSE)</f>
        <v>233868</v>
      </c>
      <c r="Y189" s="218">
        <f>HLOOKUP($B189,data09,data0211!Y$900,FALSE)</f>
        <v>38952</v>
      </c>
      <c r="Z189" s="218">
        <f>HLOOKUP($B189,data09,data0211!Z$900,FALSE)</f>
        <v>4656</v>
      </c>
      <c r="AA189" s="218">
        <f>HLOOKUP($B189,data09,data0211!AA$900,FALSE)</f>
        <v>119</v>
      </c>
      <c r="AB189" s="218">
        <f>HLOOKUP($B189,data09,data0211!AB$900,FALSE)</f>
        <v>2766303</v>
      </c>
      <c r="AC189" s="218">
        <f>HLOOKUP($B189,data09,data0211!AC$900,FALSE)</f>
        <v>2087535</v>
      </c>
      <c r="AD189" s="218">
        <f>HLOOKUP($B189,data09,data0211!AD$900,FALSE)</f>
        <v>635052</v>
      </c>
      <c r="AE189" s="218">
        <f>HLOOKUP($B189,data09,data0211!AE$900,FALSE)</f>
        <v>27873</v>
      </c>
      <c r="AF189" s="218">
        <f>HLOOKUP($B189,data09,data0211!AF$900,FALSE)</f>
        <v>8363</v>
      </c>
      <c r="AG189" s="218">
        <f>HLOOKUP($B189,data09,data0211!AG$900,FALSE)</f>
        <v>389</v>
      </c>
      <c r="AH189" s="218">
        <f>HLOOKUP($B189,data09,data0211!AH$900,FALSE)</f>
        <v>26</v>
      </c>
      <c r="AI189" s="218">
        <f>HLOOKUP($B189,data09,data0211!AI$900,FALSE)</f>
        <v>26</v>
      </c>
      <c r="AJ189" s="218">
        <f>HLOOKUP($B189,data09,data0211!AJ$900,FALSE)</f>
        <v>0</v>
      </c>
      <c r="AK189" s="218">
        <f>HLOOKUP($B189,data09,data0211!AK$900,FALSE)</f>
        <v>7831</v>
      </c>
      <c r="AL189" s="218">
        <f>HLOOKUP($B189,data09,data0211!AL$900,FALSE)</f>
        <v>21749</v>
      </c>
      <c r="AM189" s="218">
        <f>HLOOKUP($B189,data09,data0211!AM$900,FALSE)</f>
        <v>0</v>
      </c>
      <c r="AN189" s="218">
        <f>HLOOKUP($B189,data09,data0211!AN$900,FALSE)</f>
        <v>33090</v>
      </c>
      <c r="AO189" s="218">
        <f>HLOOKUP($B189,data09,data0211!AO$900,FALSE)</f>
        <v>39654</v>
      </c>
      <c r="AP189" s="218">
        <f>HLOOKUP($B189,data09,data0211!AP$900,FALSE)</f>
        <v>39654</v>
      </c>
      <c r="AQ189" s="218">
        <f>HLOOKUP($B189,data09,data0211!AQ$900,FALSE)</f>
        <v>31078</v>
      </c>
      <c r="AR189" s="218">
        <f>HLOOKUP($B189,data09,data0211!AR$900,FALSE)</f>
        <v>125</v>
      </c>
      <c r="AS189" s="218">
        <f>HLOOKUP($B189,data09,data0211!AS$900,FALSE)</f>
        <v>99</v>
      </c>
      <c r="AT189" s="218">
        <f>HLOOKUP($B189,data09,data0211!AT$900,FALSE)</f>
        <v>26</v>
      </c>
      <c r="AU189" s="218">
        <f>HLOOKUP($B189,data09,data0211!AU$900,FALSE)</f>
        <v>68</v>
      </c>
      <c r="AV189" s="218">
        <f>HLOOKUP($B189,data09,data0211!AV$900,FALSE)</f>
        <v>1</v>
      </c>
      <c r="AW189" s="218">
        <f>HLOOKUP($B189,data09,data0211!AW$900,FALSE)</f>
        <v>56</v>
      </c>
      <c r="AX189" s="218">
        <f>HLOOKUP($B189,data09,data0211!AX$900,FALSE)</f>
        <v>0</v>
      </c>
      <c r="AY189" s="218">
        <f>HLOOKUP($B189,data09,data0211!AY$900,FALSE)</f>
        <v>0</v>
      </c>
      <c r="AZ189" s="218">
        <f>HLOOKUP($B189,data09,data0211!AZ$900,FALSE)</f>
        <v>1273</v>
      </c>
      <c r="BA189" s="218">
        <f>HLOOKUP($B189,data09,data0211!BA$900,FALSE)</f>
        <v>0</v>
      </c>
      <c r="BB189" s="218"/>
      <c r="BC189" s="218"/>
      <c r="BD189" s="218"/>
      <c r="BE189" s="218"/>
    </row>
    <row r="190" spans="1:57" ht="15" customHeight="1" x14ac:dyDescent="0.2">
      <c r="A190" s="215" t="s">
        <v>662</v>
      </c>
      <c r="B190" s="71" t="s">
        <v>290</v>
      </c>
      <c r="C190" s="69">
        <v>2010</v>
      </c>
      <c r="D190" s="218">
        <f>HLOOKUP($B190,data10,data0211!D$900,FALSE)</f>
        <v>85609843.210000008</v>
      </c>
      <c r="E190" s="218">
        <f>HLOOKUP($B190,data10,data0211!E$900,FALSE)</f>
        <v>-32819464.09</v>
      </c>
      <c r="F190" s="218">
        <f>HLOOKUP($B190,data10,data0211!F$900,FALSE)</f>
        <v>0</v>
      </c>
      <c r="G190" s="218">
        <f>HLOOKUP($B190,data10,data0211!G$900,FALSE)</f>
        <v>4229823</v>
      </c>
      <c r="H190" s="218">
        <f>HLOOKUP($B190,data10,data0211!H$900,FALSE)</f>
        <v>6405968.0200000005</v>
      </c>
      <c r="I190" s="218">
        <f>HLOOKUP($B190,data10,data0211!I$900,FALSE)</f>
        <v>1087446</v>
      </c>
      <c r="J190" s="218">
        <f>HLOOKUP($B190,data10,data0211!J$900,FALSE)</f>
        <v>32033</v>
      </c>
      <c r="K190" s="218">
        <f>HLOOKUP($B190,data10,data0211!K$900,FALSE)</f>
        <v>28512</v>
      </c>
      <c r="L190" s="218">
        <f>HLOOKUP($B190,data10,data0211!L$900,FALSE)</f>
        <v>3504</v>
      </c>
      <c r="M190" s="218">
        <f>HLOOKUP($B190,data10,data0211!M$900,FALSE)</f>
        <v>17</v>
      </c>
      <c r="N190" s="218">
        <f>HLOOKUP($B190,data10,data0211!N$900,FALSE)</f>
        <v>0</v>
      </c>
      <c r="O190" s="218">
        <f>HLOOKUP($B190,data10,data0211!O$900,FALSE)</f>
        <v>0</v>
      </c>
      <c r="P190" s="262">
        <f>HLOOKUP($B190,data10,data0211!P$900,FALSE)</f>
        <v>712863469</v>
      </c>
      <c r="Q190" s="262">
        <f>HLOOKUP($B190,data10,data0211!Q$900,FALSE)</f>
        <v>236272579</v>
      </c>
      <c r="R190" s="262">
        <f>HLOOKUP($B190,data10,data0211!R$900,FALSE)</f>
        <v>382340352</v>
      </c>
      <c r="S190" s="262">
        <f>HLOOKUP($B190,data10,data0211!S$900,FALSE)</f>
        <v>94250538</v>
      </c>
      <c r="T190" s="262">
        <f>HLOOKUP($B190,data10,data0211!T$900,FALSE)</f>
        <v>0</v>
      </c>
      <c r="U190" s="218">
        <f>HLOOKUP($B190,data10,data0211!U$900,FALSE)</f>
        <v>0</v>
      </c>
      <c r="V190" s="218">
        <f>HLOOKUP($B190,data10,data0211!V$900,FALSE)</f>
        <v>1054091</v>
      </c>
      <c r="W190" s="218">
        <f>HLOOKUP($B190,data10,data0211!W$900,FALSE)</f>
        <v>0</v>
      </c>
      <c r="X190" s="218">
        <f>HLOOKUP($B190,data10,data0211!X$900,FALSE)</f>
        <v>798376</v>
      </c>
      <c r="Y190" s="218">
        <f>HLOOKUP($B190,data10,data0211!Y$900,FALSE)</f>
        <v>255715</v>
      </c>
      <c r="Z190" s="218">
        <f>HLOOKUP($B190,data10,data0211!Z$900,FALSE)</f>
        <v>0</v>
      </c>
      <c r="AA190" s="218">
        <f>HLOOKUP($B190,data10,data0211!AA$900,FALSE)</f>
        <v>0</v>
      </c>
      <c r="AB190" s="218">
        <f>HLOOKUP($B190,data10,data0211!AB$900,FALSE)</f>
        <v>13855097.439999999</v>
      </c>
      <c r="AC190" s="218">
        <f>HLOOKUP($B190,data10,data0211!AC$900,FALSE)</f>
        <v>7941291</v>
      </c>
      <c r="AD190" s="218">
        <f>HLOOKUP($B190,data10,data0211!AD$900,FALSE)</f>
        <v>4519266.4399999995</v>
      </c>
      <c r="AE190" s="218">
        <f>HLOOKUP($B190,data10,data0211!AE$900,FALSE)</f>
        <v>1394540</v>
      </c>
      <c r="AF190" s="218">
        <f>HLOOKUP($B190,data10,data0211!AF$900,FALSE)</f>
        <v>0</v>
      </c>
      <c r="AG190" s="218">
        <f>HLOOKUP($B190,data10,data0211!AG$900,FALSE)</f>
        <v>0</v>
      </c>
      <c r="AH190" s="218">
        <f>HLOOKUP($B190,data10,data0211!AH$900,FALSE)</f>
        <v>0</v>
      </c>
      <c r="AI190" s="218">
        <f>HLOOKUP($B190,data10,data0211!AI$900,FALSE)</f>
        <v>0</v>
      </c>
      <c r="AJ190" s="218">
        <f>HLOOKUP($B190,data10,data0211!AJ$900,FALSE)</f>
        <v>0</v>
      </c>
      <c r="AK190" s="218">
        <f>HLOOKUP($B190,data10,data0211!AK$900,FALSE)</f>
        <v>94769</v>
      </c>
      <c r="AL190" s="218">
        <f>HLOOKUP($B190,data10,data0211!AL$900,FALSE)</f>
        <v>107615</v>
      </c>
      <c r="AM190" s="218">
        <f>HLOOKUP($B190,data10,data0211!AM$900,FALSE)</f>
        <v>0</v>
      </c>
      <c r="AN190" s="218">
        <f>HLOOKUP($B190,data10,data0211!AN$900,FALSE)</f>
        <v>112418</v>
      </c>
      <c r="AO190" s="218">
        <f>HLOOKUP($B190,data10,data0211!AO$900,FALSE)</f>
        <v>155132</v>
      </c>
      <c r="AP190" s="218">
        <f>HLOOKUP($B190,data10,data0211!AP$900,FALSE)</f>
        <v>155132</v>
      </c>
      <c r="AQ190" s="218">
        <f>HLOOKUP($B190,data10,data0211!AQ$900,FALSE)</f>
        <v>120387</v>
      </c>
      <c r="AR190" s="218">
        <f>HLOOKUP($B190,data10,data0211!AR$900,FALSE)</f>
        <v>883</v>
      </c>
      <c r="AS190" s="218">
        <f>HLOOKUP($B190,data10,data0211!AS$900,FALSE)</f>
        <v>599</v>
      </c>
      <c r="AT190" s="218">
        <f>HLOOKUP($B190,data10,data0211!AT$900,FALSE)</f>
        <v>284</v>
      </c>
      <c r="AU190" s="218">
        <f>HLOOKUP($B190,data10,data0211!AU$900,FALSE)</f>
        <v>544</v>
      </c>
      <c r="AV190" s="218">
        <f>HLOOKUP($B190,data10,data0211!AV$900,FALSE)</f>
        <v>1</v>
      </c>
      <c r="AW190" s="218">
        <f>HLOOKUP($B190,data10,data0211!AW$900,FALSE)</f>
        <v>338</v>
      </c>
      <c r="AX190" s="218">
        <f>HLOOKUP($B190,data10,data0211!AX$900,FALSE)</f>
        <v>0</v>
      </c>
      <c r="AY190" s="218">
        <f>HLOOKUP($B190,data10,data0211!AY$900,FALSE)</f>
        <v>20</v>
      </c>
      <c r="AZ190" s="218">
        <f>HLOOKUP($B190,data10,data0211!AZ$900,FALSE)</f>
        <v>3858</v>
      </c>
      <c r="BA190" s="218">
        <f>HLOOKUP($B190,data10,data0211!BA$900,FALSE)</f>
        <v>71</v>
      </c>
      <c r="BB190" s="218"/>
      <c r="BC190" s="218"/>
      <c r="BD190" s="218"/>
      <c r="BE190" s="218"/>
    </row>
    <row r="191" spans="1:57" s="214" customFormat="1" ht="15" customHeight="1" x14ac:dyDescent="0.2">
      <c r="A191" s="215" t="s">
        <v>662</v>
      </c>
      <c r="B191" s="71" t="s">
        <v>28</v>
      </c>
      <c r="C191" s="69">
        <v>2010</v>
      </c>
      <c r="D191" s="218">
        <f>HLOOKUP($B191,data10,data0211!D$900,FALSE)</f>
        <v>20373467.410000004</v>
      </c>
      <c r="E191" s="218">
        <f>HLOOKUP($B191,data10,data0211!E$900,FALSE)</f>
        <v>-10984777.35</v>
      </c>
      <c r="F191" s="218">
        <f>HLOOKUP($B191,data10,data0211!F$900,FALSE)</f>
        <v>0</v>
      </c>
      <c r="G191" s="218">
        <f>HLOOKUP($B191,data10,data0211!G$900,FALSE)</f>
        <v>1553746</v>
      </c>
      <c r="H191" s="218">
        <f>HLOOKUP($B191,data10,data0211!H$900,FALSE)</f>
        <v>1674027.1500000001</v>
      </c>
      <c r="I191" s="218">
        <f>HLOOKUP($B191,data10,data0211!I$900,FALSE)</f>
        <v>227105</v>
      </c>
      <c r="J191" s="218">
        <f>HLOOKUP($B191,data10,data0211!J$900,FALSE)</f>
        <v>7859</v>
      </c>
      <c r="K191" s="218">
        <f>HLOOKUP($B191,data10,data0211!K$900,FALSE)</f>
        <v>6984</v>
      </c>
      <c r="L191" s="218">
        <f>HLOOKUP($B191,data10,data0211!L$900,FALSE)</f>
        <v>874</v>
      </c>
      <c r="M191" s="218">
        <f>HLOOKUP($B191,data10,data0211!M$900,FALSE)</f>
        <v>1</v>
      </c>
      <c r="N191" s="218">
        <f>HLOOKUP($B191,data10,data0211!N$900,FALSE)</f>
        <v>0</v>
      </c>
      <c r="O191" s="218">
        <f>HLOOKUP($B191,data10,data0211!O$900,FALSE)</f>
        <v>0</v>
      </c>
      <c r="P191" s="262">
        <f>HLOOKUP($B191,data10,data0211!P$900,FALSE)</f>
        <v>209496144.09999999</v>
      </c>
      <c r="Q191" s="262">
        <f>HLOOKUP($B191,data10,data0211!Q$900,FALSE)</f>
        <v>64995244.240000002</v>
      </c>
      <c r="R191" s="262">
        <f>HLOOKUP($B191,data10,data0211!R$900,FALSE)</f>
        <v>115466563.66</v>
      </c>
      <c r="S191" s="262">
        <f>HLOOKUP($B191,data10,data0211!S$900,FALSE)</f>
        <v>29034336.199999999</v>
      </c>
      <c r="T191" s="262">
        <f>HLOOKUP($B191,data10,data0211!T$900,FALSE)</f>
        <v>0</v>
      </c>
      <c r="U191" s="218">
        <f>HLOOKUP($B191,data10,data0211!U$900,FALSE)</f>
        <v>0</v>
      </c>
      <c r="V191" s="218">
        <f>HLOOKUP($B191,data10,data0211!V$900,FALSE)</f>
        <v>295482</v>
      </c>
      <c r="W191" s="218">
        <f>HLOOKUP($B191,data10,data0211!W$900,FALSE)</f>
        <v>0</v>
      </c>
      <c r="X191" s="218">
        <f>HLOOKUP($B191,data10,data0211!X$900,FALSE)</f>
        <v>239384</v>
      </c>
      <c r="Y191" s="218">
        <f>HLOOKUP($B191,data10,data0211!Y$900,FALSE)</f>
        <v>56098</v>
      </c>
      <c r="Z191" s="218">
        <f>HLOOKUP($B191,data10,data0211!Z$900,FALSE)</f>
        <v>0</v>
      </c>
      <c r="AA191" s="218">
        <f>HLOOKUP($B191,data10,data0211!AA$900,FALSE)</f>
        <v>0</v>
      </c>
      <c r="AB191" s="218">
        <f>HLOOKUP($B191,data10,data0211!AB$900,FALSE)</f>
        <v>2899346.45</v>
      </c>
      <c r="AC191" s="218">
        <f>HLOOKUP($B191,data10,data0211!AC$900,FALSE)</f>
        <v>2207238.7400000002</v>
      </c>
      <c r="AD191" s="218">
        <f>HLOOKUP($B191,data10,data0211!AD$900,FALSE)</f>
        <v>671514.79</v>
      </c>
      <c r="AE191" s="218">
        <f>HLOOKUP($B191,data10,data0211!AE$900,FALSE)</f>
        <v>20592.919999999998</v>
      </c>
      <c r="AF191" s="218">
        <f>HLOOKUP($B191,data10,data0211!AF$900,FALSE)</f>
        <v>0</v>
      </c>
      <c r="AG191" s="218">
        <f>HLOOKUP($B191,data10,data0211!AG$900,FALSE)</f>
        <v>0</v>
      </c>
      <c r="AH191" s="218">
        <f>HLOOKUP($B191,data10,data0211!AH$900,FALSE)</f>
        <v>0</v>
      </c>
      <c r="AI191" s="218">
        <f>HLOOKUP($B191,data10,data0211!AI$900,FALSE)</f>
        <v>0</v>
      </c>
      <c r="AJ191" s="218">
        <f>HLOOKUP($B191,data10,data0211!AJ$900,FALSE)</f>
        <v>0</v>
      </c>
      <c r="AK191" s="218">
        <f>HLOOKUP($B191,data10,data0211!AK$900,FALSE)</f>
        <v>7831</v>
      </c>
      <c r="AL191" s="218">
        <f>HLOOKUP($B191,data10,data0211!AL$900,FALSE)</f>
        <v>21749</v>
      </c>
      <c r="AM191" s="218">
        <f>HLOOKUP($B191,data10,data0211!AM$900,FALSE)</f>
        <v>0</v>
      </c>
      <c r="AN191" s="218">
        <f>HLOOKUP($B191,data10,data0211!AN$900,FALSE)</f>
        <v>33790</v>
      </c>
      <c r="AO191" s="218">
        <f>HLOOKUP($B191,data10,data0211!AO$900,FALSE)</f>
        <v>43268</v>
      </c>
      <c r="AP191" s="218">
        <f>HLOOKUP($B191,data10,data0211!AP$900,FALSE)</f>
        <v>43268</v>
      </c>
      <c r="AQ191" s="218">
        <f>HLOOKUP($B191,data10,data0211!AQ$900,FALSE)</f>
        <v>34966</v>
      </c>
      <c r="AR191" s="218">
        <f>HLOOKUP($B191,data10,data0211!AR$900,FALSE)</f>
        <v>125</v>
      </c>
      <c r="AS191" s="218">
        <f>HLOOKUP($B191,data10,data0211!AS$900,FALSE)</f>
        <v>99</v>
      </c>
      <c r="AT191" s="218">
        <f>HLOOKUP($B191,data10,data0211!AT$900,FALSE)</f>
        <v>26</v>
      </c>
      <c r="AU191" s="218">
        <f>HLOOKUP($B191,data10,data0211!AU$900,FALSE)</f>
        <v>67</v>
      </c>
      <c r="AV191" s="218">
        <f>HLOOKUP($B191,data10,data0211!AV$900,FALSE)</f>
        <v>2</v>
      </c>
      <c r="AW191" s="218">
        <f>HLOOKUP($B191,data10,data0211!AW$900,FALSE)</f>
        <v>56</v>
      </c>
      <c r="AX191" s="218">
        <f>HLOOKUP($B191,data10,data0211!AX$900,FALSE)</f>
        <v>0</v>
      </c>
      <c r="AY191" s="218">
        <f>HLOOKUP($B191,data10,data0211!AY$900,FALSE)</f>
        <v>5</v>
      </c>
      <c r="AZ191" s="218">
        <f>HLOOKUP($B191,data10,data0211!AZ$900,FALSE)</f>
        <v>1268</v>
      </c>
      <c r="BA191" s="218">
        <f>HLOOKUP($B191,data10,data0211!BA$900,FALSE)</f>
        <v>73</v>
      </c>
      <c r="BB191" s="218"/>
      <c r="BC191" s="218"/>
      <c r="BD191" s="218"/>
      <c r="BE191" s="218"/>
    </row>
    <row r="192" spans="1:57" s="214" customFormat="1" ht="15" customHeight="1" x14ac:dyDescent="0.2">
      <c r="A192" s="215" t="s">
        <v>662</v>
      </c>
      <c r="B192" s="71" t="s">
        <v>290</v>
      </c>
      <c r="C192" s="69">
        <v>2011</v>
      </c>
      <c r="D192" s="218">
        <f>HLOOKUP($B192,data11,data0211!D$900,FALSE)</f>
        <v>89517793.439999983</v>
      </c>
      <c r="E192" s="218">
        <f>HLOOKUP($B192,data11,data0211!E$900,FALSE)</f>
        <v>-35994406.350000001</v>
      </c>
      <c r="F192" s="218">
        <f>HLOOKUP($B192,data11,data0211!F$900,FALSE)</f>
        <v>0</v>
      </c>
      <c r="G192" s="218">
        <f>HLOOKUP($B192,data11,data0211!G$900,FALSE)</f>
        <v>5234718.66</v>
      </c>
      <c r="H192" s="218">
        <f>HLOOKUP($B192,data11,data0211!H$900,FALSE)</f>
        <v>6550637.2800000012</v>
      </c>
      <c r="I192" s="218">
        <f>HLOOKUP($B192,data11,data0211!I$900,FALSE)</f>
        <v>372028</v>
      </c>
      <c r="J192" s="218">
        <f>HLOOKUP($B192,data11,data0211!J$900,FALSE)</f>
        <v>32132</v>
      </c>
      <c r="K192" s="218">
        <f>HLOOKUP($B192,data11,data0211!K$900,FALSE)</f>
        <v>28649</v>
      </c>
      <c r="L192" s="218">
        <f>HLOOKUP($B192,data11,data0211!L$900,FALSE)</f>
        <v>3483</v>
      </c>
      <c r="M192" s="218">
        <f>HLOOKUP($B192,data11,data0211!M$900,FALSE)</f>
        <v>0</v>
      </c>
      <c r="N192" s="218">
        <f>HLOOKUP($B192,data11,data0211!N$900,FALSE)</f>
        <v>0</v>
      </c>
      <c r="O192" s="218">
        <f>HLOOKUP($B192,data11,data0211!O$900,FALSE)</f>
        <v>0</v>
      </c>
      <c r="P192" s="262">
        <f>HLOOKUP($B192,data11,data0211!P$900,FALSE)</f>
        <v>713235664</v>
      </c>
      <c r="Q192" s="262">
        <f>HLOOKUP($B192,data11,data0211!Q$900,FALSE)</f>
        <v>235820564</v>
      </c>
      <c r="R192" s="262">
        <f>HLOOKUP($B192,data11,data0211!R$900,FALSE)</f>
        <v>477415100</v>
      </c>
      <c r="S192" s="262">
        <f>HLOOKUP($B192,data11,data0211!S$900,FALSE)</f>
        <v>0</v>
      </c>
      <c r="T192" s="262">
        <f>HLOOKUP($B192,data11,data0211!T$900,FALSE)</f>
        <v>0</v>
      </c>
      <c r="U192" s="218">
        <f>HLOOKUP($B192,data11,data0211!U$900,FALSE)</f>
        <v>0</v>
      </c>
      <c r="V192" s="218">
        <f>HLOOKUP($B192,data11,data0211!V$900,FALSE)</f>
        <v>1026002</v>
      </c>
      <c r="W192" s="218">
        <f>HLOOKUP($B192,data11,data0211!W$900,FALSE)</f>
        <v>0</v>
      </c>
      <c r="X192" s="218">
        <f>HLOOKUP($B192,data11,data0211!X$900,FALSE)</f>
        <v>1026002</v>
      </c>
      <c r="Y192" s="218">
        <f>HLOOKUP($B192,data11,data0211!Y$900,FALSE)</f>
        <v>0</v>
      </c>
      <c r="Z192" s="218">
        <f>HLOOKUP($B192,data11,data0211!Z$900,FALSE)</f>
        <v>0</v>
      </c>
      <c r="AA192" s="218">
        <f>HLOOKUP($B192,data11,data0211!AA$900,FALSE)</f>
        <v>0</v>
      </c>
      <c r="AB192" s="218">
        <f>HLOOKUP($B192,data11,data0211!AB$900,FALSE)</f>
        <v>14403070.109999999</v>
      </c>
      <c r="AC192" s="218">
        <f>HLOOKUP($B192,data11,data0211!AC$900,FALSE)</f>
        <v>8180032</v>
      </c>
      <c r="AD192" s="218">
        <f>HLOOKUP($B192,data11,data0211!AD$900,FALSE)</f>
        <v>6223038.1099999994</v>
      </c>
      <c r="AE192" s="218">
        <f>HLOOKUP($B192,data11,data0211!AE$900,FALSE)</f>
        <v>0</v>
      </c>
      <c r="AF192" s="218">
        <f>HLOOKUP($B192,data11,data0211!AF$900,FALSE)</f>
        <v>0</v>
      </c>
      <c r="AG192" s="218">
        <f>HLOOKUP($B192,data11,data0211!AG$900,FALSE)</f>
        <v>0</v>
      </c>
      <c r="AH192" s="218">
        <f>HLOOKUP($B192,data11,data0211!AH$900,FALSE)</f>
        <v>70</v>
      </c>
      <c r="AI192" s="218">
        <f>HLOOKUP($B192,data11,data0211!AI$900,FALSE)</f>
        <v>70</v>
      </c>
      <c r="AJ192" s="218">
        <f>HLOOKUP($B192,data11,data0211!AJ$900,FALSE)</f>
        <v>0</v>
      </c>
      <c r="AK192" s="218">
        <f>HLOOKUP($B192,data11,data0211!AK$900,FALSE)</f>
        <v>94769</v>
      </c>
      <c r="AL192" s="218">
        <f>HLOOKUP($B192,data11,data0211!AL$900,FALSE)</f>
        <v>107615</v>
      </c>
      <c r="AM192" s="218">
        <f>HLOOKUP($B192,data11,data0211!AM$900,FALSE)</f>
        <v>0</v>
      </c>
      <c r="AN192" s="218">
        <f>HLOOKUP($B192,data11,data0211!AN$900,FALSE)</f>
        <v>104348</v>
      </c>
      <c r="AO192" s="218">
        <f>HLOOKUP($B192,data11,data0211!AO$900,FALSE)</f>
        <v>134861</v>
      </c>
      <c r="AP192" s="218">
        <f>HLOOKUP($B192,data11,data0211!AP$900,FALSE)</f>
        <v>134861</v>
      </c>
      <c r="AQ192" s="218">
        <f>HLOOKUP($B192,data11,data0211!AQ$900,FALSE)</f>
        <v>119604</v>
      </c>
      <c r="AR192" s="218">
        <f>HLOOKUP($B192,data11,data0211!AR$900,FALSE)</f>
        <v>811</v>
      </c>
      <c r="AS192" s="218">
        <f>HLOOKUP($B192,data11,data0211!AS$900,FALSE)</f>
        <v>581</v>
      </c>
      <c r="AT192" s="218">
        <f>HLOOKUP($B192,data11,data0211!AT$900,FALSE)</f>
        <v>230</v>
      </c>
      <c r="AU192" s="218">
        <f>HLOOKUP($B192,data11,data0211!AU$900,FALSE)</f>
        <v>519</v>
      </c>
      <c r="AV192" s="218">
        <f>HLOOKUP($B192,data11,data0211!AV$900,FALSE)</f>
        <v>0</v>
      </c>
      <c r="AW192" s="218">
        <f>HLOOKUP($B192,data11,data0211!AW$900,FALSE)</f>
        <v>292</v>
      </c>
      <c r="AX192" s="218">
        <f>HLOOKUP($B192,data11,data0211!AX$900,FALSE)</f>
        <v>0</v>
      </c>
      <c r="AY192" s="218">
        <f>HLOOKUP($B192,data11,data0211!AY$900,FALSE)</f>
        <v>19</v>
      </c>
      <c r="AZ192" s="218">
        <f>HLOOKUP($B192,data11,data0211!AZ$900,FALSE)</f>
        <v>3489</v>
      </c>
      <c r="BA192" s="218">
        <f>HLOOKUP($B192,data11,data0211!BA$900,FALSE)</f>
        <v>72</v>
      </c>
      <c r="BB192" s="218"/>
      <c r="BC192" s="218"/>
      <c r="BD192" s="218"/>
      <c r="BE192" s="218"/>
    </row>
    <row r="193" spans="1:57" s="214" customFormat="1" ht="15" customHeight="1" x14ac:dyDescent="0.2">
      <c r="A193" s="215" t="s">
        <v>662</v>
      </c>
      <c r="B193" s="71" t="s">
        <v>28</v>
      </c>
      <c r="C193" s="69">
        <v>2011</v>
      </c>
      <c r="D193" s="218">
        <f>HLOOKUP($B193,data11,data0211!D$900,FALSE)</f>
        <v>21175696.340000004</v>
      </c>
      <c r="E193" s="218">
        <f>HLOOKUP($B193,data11,data0211!E$900,FALSE)</f>
        <v>-11432833.890000001</v>
      </c>
      <c r="F193" s="218">
        <f>HLOOKUP($B193,data11,data0211!F$900,FALSE)</f>
        <v>0</v>
      </c>
      <c r="G193" s="218">
        <f>HLOOKUP($B193,data11,data0211!G$900,FALSE)</f>
        <v>1279610.8400000001</v>
      </c>
      <c r="H193" s="218">
        <f>HLOOKUP($B193,data11,data0211!H$900,FALSE)</f>
        <v>1712299.3099999998</v>
      </c>
      <c r="I193" s="218">
        <f>HLOOKUP($B193,data11,data0211!I$900,FALSE)</f>
        <v>38394</v>
      </c>
      <c r="J193" s="218">
        <f>HLOOKUP($B193,data11,data0211!J$900,FALSE)</f>
        <v>7988</v>
      </c>
      <c r="K193" s="218">
        <f>HLOOKUP($B193,data11,data0211!K$900,FALSE)</f>
        <v>7111</v>
      </c>
      <c r="L193" s="218">
        <f>HLOOKUP($B193,data11,data0211!L$900,FALSE)</f>
        <v>876</v>
      </c>
      <c r="M193" s="218">
        <f>HLOOKUP($B193,data11,data0211!M$900,FALSE)</f>
        <v>1</v>
      </c>
      <c r="N193" s="218">
        <f>HLOOKUP($B193,data11,data0211!N$900,FALSE)</f>
        <v>0</v>
      </c>
      <c r="O193" s="218">
        <f>HLOOKUP($B193,data11,data0211!O$900,FALSE)</f>
        <v>0</v>
      </c>
      <c r="P193" s="262">
        <f>HLOOKUP($B193,data11,data0211!P$900,FALSE)</f>
        <v>215118957</v>
      </c>
      <c r="Q193" s="262">
        <f>HLOOKUP($B193,data11,data0211!Q$900,FALSE)</f>
        <v>63675422</v>
      </c>
      <c r="R193" s="262">
        <f>HLOOKUP($B193,data11,data0211!R$900,FALSE)</f>
        <v>117144545</v>
      </c>
      <c r="S193" s="262">
        <f>HLOOKUP($B193,data11,data0211!S$900,FALSE)</f>
        <v>34298990</v>
      </c>
      <c r="T193" s="262">
        <f>HLOOKUP($B193,data11,data0211!T$900,FALSE)</f>
        <v>0</v>
      </c>
      <c r="U193" s="218">
        <f>HLOOKUP($B193,data11,data0211!U$900,FALSE)</f>
        <v>0</v>
      </c>
      <c r="V193" s="218">
        <f>HLOOKUP($B193,data11,data0211!V$900,FALSE)</f>
        <v>303852</v>
      </c>
      <c r="W193" s="218">
        <f>HLOOKUP($B193,data11,data0211!W$900,FALSE)</f>
        <v>0</v>
      </c>
      <c r="X193" s="218">
        <f>HLOOKUP($B193,data11,data0211!X$900,FALSE)</f>
        <v>239996</v>
      </c>
      <c r="Y193" s="218">
        <f>HLOOKUP($B193,data11,data0211!Y$900,FALSE)</f>
        <v>63856</v>
      </c>
      <c r="Z193" s="218">
        <f>HLOOKUP($B193,data11,data0211!Z$900,FALSE)</f>
        <v>0</v>
      </c>
      <c r="AA193" s="218">
        <f>HLOOKUP($B193,data11,data0211!AA$900,FALSE)</f>
        <v>0</v>
      </c>
      <c r="AB193" s="218">
        <f>HLOOKUP($B193,data11,data0211!AB$900,FALSE)</f>
        <v>2808515.46</v>
      </c>
      <c r="AC193" s="218">
        <f>HLOOKUP($B193,data11,data0211!AC$900,FALSE)</f>
        <v>2169192.63</v>
      </c>
      <c r="AD193" s="218">
        <f>HLOOKUP($B193,data11,data0211!AD$900,FALSE)</f>
        <v>629988.12000000011</v>
      </c>
      <c r="AE193" s="218">
        <f>HLOOKUP($B193,data11,data0211!AE$900,FALSE)</f>
        <v>9334.7100000000009</v>
      </c>
      <c r="AF193" s="218">
        <f>HLOOKUP($B193,data11,data0211!AF$900,FALSE)</f>
        <v>0</v>
      </c>
      <c r="AG193" s="218">
        <f>HLOOKUP($B193,data11,data0211!AG$900,FALSE)</f>
        <v>0</v>
      </c>
      <c r="AH193" s="218">
        <f>HLOOKUP($B193,data11,data0211!AH$900,FALSE)</f>
        <v>26</v>
      </c>
      <c r="AI193" s="218">
        <f>HLOOKUP($B193,data11,data0211!AI$900,FALSE)</f>
        <v>26</v>
      </c>
      <c r="AJ193" s="218">
        <f>HLOOKUP($B193,data11,data0211!AJ$900,FALSE)</f>
        <v>0</v>
      </c>
      <c r="AK193" s="218">
        <f>HLOOKUP($B193,data11,data0211!AK$900,FALSE)</f>
        <v>7831</v>
      </c>
      <c r="AL193" s="218">
        <f>HLOOKUP($B193,data11,data0211!AL$900,FALSE)</f>
        <v>21749</v>
      </c>
      <c r="AM193" s="218">
        <f>HLOOKUP($B193,data11,data0211!AM$900,FALSE)</f>
        <v>0</v>
      </c>
      <c r="AN193" s="218">
        <f>HLOOKUP($B193,data11,data0211!AN$900,FALSE)</f>
        <v>32939</v>
      </c>
      <c r="AO193" s="218">
        <f>HLOOKUP($B193,data11,data0211!AO$900,FALSE)</f>
        <v>38524</v>
      </c>
      <c r="AP193" s="218">
        <f>HLOOKUP($B193,data11,data0211!AP$900,FALSE)</f>
        <v>38524</v>
      </c>
      <c r="AQ193" s="218">
        <f>HLOOKUP($B193,data11,data0211!AQ$900,FALSE)</f>
        <v>35731</v>
      </c>
      <c r="AR193" s="218">
        <f>HLOOKUP($B193,data11,data0211!AR$900,FALSE)</f>
        <v>135</v>
      </c>
      <c r="AS193" s="218">
        <f>HLOOKUP($B193,data11,data0211!AS$900,FALSE)</f>
        <v>97</v>
      </c>
      <c r="AT193" s="218">
        <f>HLOOKUP($B193,data11,data0211!AT$900,FALSE)</f>
        <v>38</v>
      </c>
      <c r="AU193" s="218">
        <f>HLOOKUP($B193,data11,data0211!AU$900,FALSE)</f>
        <v>73</v>
      </c>
      <c r="AV193" s="218">
        <f>HLOOKUP($B193,data11,data0211!AV$900,FALSE)</f>
        <v>0</v>
      </c>
      <c r="AW193" s="218">
        <f>HLOOKUP($B193,data11,data0211!AW$900,FALSE)</f>
        <v>62</v>
      </c>
      <c r="AX193" s="218">
        <f>HLOOKUP($B193,data11,data0211!AX$900,FALSE)</f>
        <v>0</v>
      </c>
      <c r="AY193" s="218">
        <f>HLOOKUP($B193,data11,data0211!AY$900,FALSE)</f>
        <v>5</v>
      </c>
      <c r="AZ193" s="218">
        <f>HLOOKUP($B193,data11,data0211!AZ$900,FALSE)</f>
        <v>890</v>
      </c>
      <c r="BA193" s="218">
        <f>HLOOKUP($B193,data11,data0211!BA$900,FALSE)</f>
        <v>72</v>
      </c>
      <c r="BB193" s="218"/>
      <c r="BC193" s="218"/>
      <c r="BD193" s="218"/>
      <c r="BE193" s="218"/>
    </row>
    <row r="194" spans="1:57" s="214" customFormat="1" ht="15" customHeight="1" x14ac:dyDescent="0.2">
      <c r="A194" s="71" t="s">
        <v>6</v>
      </c>
      <c r="B194" s="71" t="s">
        <v>6</v>
      </c>
      <c r="C194" s="69">
        <v>2002</v>
      </c>
      <c r="D194" s="218">
        <f>HLOOKUP($B194,data02,data0211!D$900,FALSE)</f>
        <v>164543818</v>
      </c>
      <c r="E194" s="218">
        <f>HLOOKUP($B194,data02,data0211!E$900,FALSE)</f>
        <v>-22089553</v>
      </c>
      <c r="F194" s="218">
        <f>HLOOKUP($B194,data02,data0211!F$900,FALSE)</f>
        <v>7728960</v>
      </c>
      <c r="G194" s="218">
        <f>HLOOKUP($B194,data02,data0211!G$900,FALSE)</f>
        <v>17134598</v>
      </c>
      <c r="H194" s="218">
        <f>HLOOKUP($B194,data02,data0211!H$900,FALSE)</f>
        <v>23992398</v>
      </c>
      <c r="I194" s="218">
        <f>HLOOKUP($B194,data02,data0211!I$900,FALSE)</f>
        <v>410852</v>
      </c>
      <c r="J194" s="218">
        <f>HLOOKUP($B194,data02,data0211!J$900,FALSE)</f>
        <v>80733</v>
      </c>
      <c r="K194" s="218">
        <f>HLOOKUP($B194,data02,data0211!K$900,FALSE)</f>
        <v>72501</v>
      </c>
      <c r="L194" s="218">
        <f>HLOOKUP($B194,data02,data0211!L$900,FALSE)</f>
        <v>8222</v>
      </c>
      <c r="M194" s="218">
        <f>HLOOKUP($B194,data02,data0211!M$900,FALSE)</f>
        <v>10</v>
      </c>
      <c r="N194" s="218">
        <f>HLOOKUP($B194,data02,data0211!N$900,FALSE)</f>
        <v>22404</v>
      </c>
      <c r="O194" s="218">
        <f>HLOOKUP($B194,data02,data0211!O$900,FALSE)</f>
        <v>1512</v>
      </c>
      <c r="P194" s="262">
        <f>HLOOKUP($B194,data02,data0211!P$900,FALSE)</f>
        <v>936089556</v>
      </c>
      <c r="Q194" s="262">
        <f>HLOOKUP($B194,data02,data0211!Q$900,FALSE)</f>
        <v>684811661</v>
      </c>
      <c r="R194" s="262">
        <f>HLOOKUP($B194,data02,data0211!R$900,FALSE)</f>
        <v>251277895</v>
      </c>
      <c r="S194" s="262">
        <f>HLOOKUP($B194,data02,data0211!S$900,FALSE)</f>
        <v>0</v>
      </c>
      <c r="T194" s="262">
        <f>HLOOKUP($B194,data02,data0211!T$900,FALSE)</f>
        <v>0</v>
      </c>
      <c r="U194" s="218">
        <f>HLOOKUP($B194,data02,data0211!U$900,FALSE)</f>
        <v>0</v>
      </c>
      <c r="V194" s="218">
        <f>HLOOKUP($B194,data02,data0211!V$900,FALSE)</f>
        <v>5167186</v>
      </c>
      <c r="W194" s="218">
        <f>HLOOKUP($B194,data02,data0211!W$900,FALSE)</f>
        <v>0</v>
      </c>
      <c r="X194" s="218">
        <f>HLOOKUP($B194,data02,data0211!X$900,FALSE)</f>
        <v>2994927</v>
      </c>
      <c r="Y194" s="218">
        <f>HLOOKUP($B194,data02,data0211!Y$900,FALSE)</f>
        <v>2172259</v>
      </c>
      <c r="Z194" s="218">
        <f>HLOOKUP($B194,data02,data0211!Z$900,FALSE)</f>
        <v>0</v>
      </c>
      <c r="AA194" s="218">
        <f>HLOOKUP($B194,data02,data0211!AA$900,FALSE)</f>
        <v>0</v>
      </c>
      <c r="AB194" s="218">
        <f>HLOOKUP($B194,data02,data0211!AB$900,FALSE)</f>
        <v>34685767</v>
      </c>
      <c r="AC194" s="218">
        <f>HLOOKUP($B194,data02,data0211!AC$900,FALSE)</f>
        <v>16559573</v>
      </c>
      <c r="AD194" s="218">
        <f>HLOOKUP($B194,data02,data0211!AD$900,FALSE)</f>
        <v>14714934</v>
      </c>
      <c r="AE194" s="218">
        <f>HLOOKUP($B194,data02,data0211!AE$900,FALSE)</f>
        <v>3121069</v>
      </c>
      <c r="AF194" s="218">
        <f>HLOOKUP($B194,data02,data0211!AF$900,FALSE)</f>
        <v>262413</v>
      </c>
      <c r="AG194" s="218">
        <f>HLOOKUP($B194,data02,data0211!AG$900,FALSE)</f>
        <v>27778</v>
      </c>
      <c r="AH194" s="218">
        <f>HLOOKUP($B194,data02,data0211!AH$900,FALSE)</f>
        <v>120</v>
      </c>
      <c r="AI194" s="218">
        <f>HLOOKUP($B194,data02,data0211!AI$900,FALSE)</f>
        <v>0</v>
      </c>
      <c r="AJ194" s="218">
        <f>HLOOKUP($B194,data02,data0211!AJ$900,FALSE)</f>
        <v>120</v>
      </c>
      <c r="AK194" s="218">
        <f>HLOOKUP($B194,data02,data0211!AK$900,FALSE)</f>
        <v>208402</v>
      </c>
      <c r="AL194" s="218">
        <f>HLOOKUP($B194,data02,data0211!AL$900,FALSE)</f>
        <v>208402</v>
      </c>
      <c r="AM194" s="218">
        <f>HLOOKUP($B194,data02,data0211!AM$900,FALSE)</f>
        <v>0</v>
      </c>
      <c r="AN194" s="218">
        <f>HLOOKUP($B194,data02,data0211!AN$900,FALSE)</f>
        <v>507</v>
      </c>
      <c r="AO194" s="218">
        <f>HLOOKUP($B194,data02,data0211!AO$900,FALSE)</f>
        <v>640</v>
      </c>
      <c r="AP194" s="218">
        <f>HLOOKUP($B194,data02,data0211!AP$900,FALSE)</f>
        <v>640</v>
      </c>
      <c r="AQ194" s="218">
        <f>HLOOKUP($B194,data02,data0211!AQ$900,FALSE)</f>
        <v>526</v>
      </c>
      <c r="AR194" s="218">
        <f>HLOOKUP($B194,data02,data0211!AR$900,FALSE)</f>
        <v>1239.7</v>
      </c>
      <c r="AS194" s="218">
        <f>HLOOKUP($B194,data02,data0211!AS$900,FALSE)</f>
        <v>1060.7</v>
      </c>
      <c r="AT194" s="218">
        <f>HLOOKUP($B194,data02,data0211!AT$900,FALSE)</f>
        <v>179</v>
      </c>
      <c r="AU194" s="218">
        <f>HLOOKUP($B194,data02,data0211!AU$900,FALSE)</f>
        <v>829.2</v>
      </c>
      <c r="AV194" s="218">
        <f>HLOOKUP($B194,data02,data0211!AV$900,FALSE)</f>
        <v>12.7</v>
      </c>
      <c r="AW194" s="218">
        <f>HLOOKUP($B194,data02,data0211!AW$900,FALSE)</f>
        <v>397.8</v>
      </c>
      <c r="AX194" s="218">
        <f>HLOOKUP($B194,data02,data0211!AX$900,FALSE)</f>
        <v>10</v>
      </c>
      <c r="AY194" s="218">
        <f>HLOOKUP($B194,data02,data0211!AY$900,FALSE)</f>
        <v>32</v>
      </c>
      <c r="AZ194" s="218">
        <f>HLOOKUP($B194,data02,data0211!AZ$900,FALSE)</f>
        <v>6383</v>
      </c>
      <c r="BA194" s="218">
        <f>HLOOKUP($B194,data02,data0211!BA$900,FALSE)</f>
        <v>82.2</v>
      </c>
      <c r="BB194" s="218"/>
      <c r="BC194" s="218"/>
      <c r="BD194" s="218"/>
      <c r="BE194" s="218"/>
    </row>
    <row r="195" spans="1:57" ht="15" customHeight="1" x14ac:dyDescent="0.2">
      <c r="A195" s="71" t="s">
        <v>6</v>
      </c>
      <c r="B195" s="71" t="s">
        <v>6</v>
      </c>
      <c r="C195" s="69">
        <v>2003</v>
      </c>
      <c r="D195" s="218">
        <f>HLOOKUP($B195,data03,data0211!D$900,FALSE)</f>
        <v>179044668</v>
      </c>
      <c r="E195" s="218">
        <f>HLOOKUP($B195,data03,data0211!E$900,FALSE)</f>
        <v>-30641578</v>
      </c>
      <c r="F195" s="218">
        <f>HLOOKUP($B195,data03,data0211!F$900,FALSE)</f>
        <v>0</v>
      </c>
      <c r="G195" s="218">
        <f>HLOOKUP($B195,data03,data0211!G$900,FALSE)</f>
        <v>8652136</v>
      </c>
      <c r="H195" s="218">
        <f>HLOOKUP($B195,data03,data0211!H$900,FALSE)</f>
        <v>22394656</v>
      </c>
      <c r="I195" s="218">
        <f>HLOOKUP($B195,data03,data0211!I$900,FALSE)</f>
        <v>415000</v>
      </c>
      <c r="J195" s="218">
        <f>HLOOKUP($B195,data03,data0211!J$900,FALSE)</f>
        <v>82132</v>
      </c>
      <c r="K195" s="218">
        <f>HLOOKUP($B195,data03,data0211!K$900,FALSE)</f>
        <v>73872</v>
      </c>
      <c r="L195" s="218">
        <f>HLOOKUP($B195,data03,data0211!L$900,FALSE)</f>
        <v>8250</v>
      </c>
      <c r="M195" s="218">
        <f>HLOOKUP($B195,data03,data0211!M$900,FALSE)</f>
        <v>10</v>
      </c>
      <c r="N195" s="218">
        <f>HLOOKUP($B195,data03,data0211!N$900,FALSE)</f>
        <v>22807</v>
      </c>
      <c r="O195" s="218">
        <f>HLOOKUP($B195,data03,data0211!O$900,FALSE)</f>
        <v>1518</v>
      </c>
      <c r="P195" s="262">
        <f>HLOOKUP($B195,data03,data0211!P$900,FALSE)</f>
        <v>904313775</v>
      </c>
      <c r="Q195" s="262">
        <f>HLOOKUP($B195,data03,data0211!Q$900,FALSE)</f>
        <v>654623819</v>
      </c>
      <c r="R195" s="262">
        <f>HLOOKUP($B195,data03,data0211!R$900,FALSE)</f>
        <v>249689956</v>
      </c>
      <c r="S195" s="262">
        <f>HLOOKUP($B195,data03,data0211!S$900,FALSE)</f>
        <v>0</v>
      </c>
      <c r="T195" s="262">
        <f>HLOOKUP($B195,data03,data0211!T$900,FALSE)</f>
        <v>0</v>
      </c>
      <c r="U195" s="218">
        <f>HLOOKUP($B195,data03,data0211!U$900,FALSE)</f>
        <v>0</v>
      </c>
      <c r="V195" s="218">
        <f>HLOOKUP($B195,data03,data0211!V$900,FALSE)</f>
        <v>4977340</v>
      </c>
      <c r="W195" s="218">
        <f>HLOOKUP($B195,data03,data0211!W$900,FALSE)</f>
        <v>0</v>
      </c>
      <c r="X195" s="218">
        <f>HLOOKUP($B195,data03,data0211!X$900,FALSE)</f>
        <v>2950870</v>
      </c>
      <c r="Y195" s="218">
        <f>HLOOKUP($B195,data03,data0211!Y$900,FALSE)</f>
        <v>2026470</v>
      </c>
      <c r="Z195" s="218">
        <f>HLOOKUP($B195,data03,data0211!Z$900,FALSE)</f>
        <v>0</v>
      </c>
      <c r="AA195" s="218">
        <f>HLOOKUP($B195,data03,data0211!AA$900,FALSE)</f>
        <v>0</v>
      </c>
      <c r="AB195" s="218">
        <f>HLOOKUP($B195,data03,data0211!AB$900,FALSE)</f>
        <v>37677400</v>
      </c>
      <c r="AC195" s="218">
        <f>HLOOKUP($B195,data03,data0211!AC$900,FALSE)</f>
        <v>16914804</v>
      </c>
      <c r="AD195" s="218">
        <f>HLOOKUP($B195,data03,data0211!AD$900,FALSE)</f>
        <v>15339556</v>
      </c>
      <c r="AE195" s="218">
        <f>HLOOKUP($B195,data03,data0211!AE$900,FALSE)</f>
        <v>4893549</v>
      </c>
      <c r="AF195" s="218">
        <f>HLOOKUP($B195,data03,data0211!AF$900,FALSE)</f>
        <v>487632</v>
      </c>
      <c r="AG195" s="218">
        <f>HLOOKUP($B195,data03,data0211!AG$900,FALSE)</f>
        <v>41859</v>
      </c>
      <c r="AH195" s="218">
        <f>HLOOKUP($B195,data03,data0211!AH$900,FALSE)</f>
        <v>120</v>
      </c>
      <c r="AI195" s="218">
        <f>HLOOKUP($B195,data03,data0211!AI$900,FALSE)</f>
        <v>0</v>
      </c>
      <c r="AJ195" s="218">
        <f>HLOOKUP($B195,data03,data0211!AJ$900,FALSE)</f>
        <v>120</v>
      </c>
      <c r="AK195" s="218">
        <f>HLOOKUP($B195,data03,data0211!AK$900,FALSE)</f>
        <v>208402</v>
      </c>
      <c r="AL195" s="218">
        <f>HLOOKUP($B195,data03,data0211!AL$900,FALSE)</f>
        <v>208402</v>
      </c>
      <c r="AM195" s="218">
        <f>HLOOKUP($B195,data03,data0211!AM$900,FALSE)</f>
        <v>0</v>
      </c>
      <c r="AN195" s="218">
        <f>HLOOKUP($B195,data03,data0211!AN$900,FALSE)</f>
        <v>487</v>
      </c>
      <c r="AO195" s="218">
        <f>HLOOKUP($B195,data03,data0211!AO$900,FALSE)</f>
        <v>609</v>
      </c>
      <c r="AP195" s="218">
        <f>HLOOKUP($B195,data03,data0211!AP$900,FALSE)</f>
        <v>609</v>
      </c>
      <c r="AQ195" s="218">
        <f>HLOOKUP($B195,data03,data0211!AQ$900,FALSE)</f>
        <v>498</v>
      </c>
      <c r="AR195" s="218">
        <f>HLOOKUP($B195,data03,data0211!AR$900,FALSE)</f>
        <v>1167.3</v>
      </c>
      <c r="AS195" s="218">
        <f>HLOOKUP($B195,data03,data0211!AS$900,FALSE)</f>
        <v>819.6</v>
      </c>
      <c r="AT195" s="218">
        <f>HLOOKUP($B195,data03,data0211!AT$900,FALSE)</f>
        <v>347.7</v>
      </c>
      <c r="AU195" s="218">
        <f>HLOOKUP($B195,data03,data0211!AU$900,FALSE)</f>
        <v>680.9</v>
      </c>
      <c r="AV195" s="218">
        <f>HLOOKUP($B195,data03,data0211!AV$900,FALSE)</f>
        <v>26.2</v>
      </c>
      <c r="AW195" s="218">
        <f>HLOOKUP($B195,data03,data0211!AW$900,FALSE)</f>
        <v>459.9</v>
      </c>
      <c r="AX195" s="218">
        <f>HLOOKUP($B195,data03,data0211!AX$900,FALSE)</f>
        <v>10</v>
      </c>
      <c r="AY195" s="218">
        <f>HLOOKUP($B195,data03,data0211!AY$900,FALSE)</f>
        <v>30</v>
      </c>
      <c r="AZ195" s="218">
        <f>HLOOKUP($B195,data03,data0211!AZ$900,FALSE)</f>
        <v>7846</v>
      </c>
      <c r="BA195" s="218">
        <f>HLOOKUP($B195,data03,data0211!BA$900,FALSE)</f>
        <v>81.8</v>
      </c>
      <c r="BB195" s="218"/>
      <c r="BC195" s="218"/>
      <c r="BD195" s="218"/>
      <c r="BE195" s="218"/>
    </row>
    <row r="196" spans="1:57" ht="15" customHeight="1" x14ac:dyDescent="0.2">
      <c r="A196" s="71" t="s">
        <v>6</v>
      </c>
      <c r="B196" s="71" t="s">
        <v>6</v>
      </c>
      <c r="C196" s="69">
        <v>2004</v>
      </c>
      <c r="D196" s="218">
        <f>HLOOKUP($B196,data04,data0211!D$900,FALSE)</f>
        <v>188602942</v>
      </c>
      <c r="E196" s="218">
        <f>HLOOKUP($B196,data04,data0211!E$900,FALSE)</f>
        <v>-39550942</v>
      </c>
      <c r="F196" s="218">
        <f>HLOOKUP($B196,data04,data0211!F$900,FALSE)</f>
        <v>0</v>
      </c>
      <c r="G196" s="218">
        <f>HLOOKUP($B196,data04,data0211!G$900,FALSE)</f>
        <v>8133430</v>
      </c>
      <c r="H196" s="218">
        <f>HLOOKUP($B196,data04,data0211!H$900,FALSE)</f>
        <v>22296906</v>
      </c>
      <c r="I196" s="218">
        <f>HLOOKUP($B196,data04,data0211!I$900,FALSE)</f>
        <v>277500</v>
      </c>
      <c r="J196" s="218">
        <f>HLOOKUP($B196,data04,data0211!J$900,FALSE)</f>
        <v>83426</v>
      </c>
      <c r="K196" s="218">
        <f>HLOOKUP($B196,data04,data0211!K$900,FALSE)</f>
        <v>75107</v>
      </c>
      <c r="L196" s="218">
        <f>HLOOKUP($B196,data04,data0211!L$900,FALSE)</f>
        <v>8310</v>
      </c>
      <c r="M196" s="218">
        <f>HLOOKUP($B196,data04,data0211!M$900,FALSE)</f>
        <v>9</v>
      </c>
      <c r="N196" s="218">
        <f>HLOOKUP($B196,data04,data0211!N$900,FALSE)</f>
        <v>23042</v>
      </c>
      <c r="O196" s="218">
        <f>HLOOKUP($B196,data04,data0211!O$900,FALSE)</f>
        <v>1517</v>
      </c>
      <c r="P196" s="262">
        <f>HLOOKUP($B196,data04,data0211!P$900,FALSE)</f>
        <v>892419399</v>
      </c>
      <c r="Q196" s="262">
        <f>HLOOKUP($B196,data04,data0211!Q$900,FALSE)</f>
        <v>646622517</v>
      </c>
      <c r="R196" s="262">
        <f>HLOOKUP($B196,data04,data0211!R$900,FALSE)</f>
        <v>245796882</v>
      </c>
      <c r="S196" s="262">
        <f>HLOOKUP($B196,data04,data0211!S$900,FALSE)</f>
        <v>0</v>
      </c>
      <c r="T196" s="262">
        <f>HLOOKUP($B196,data04,data0211!T$900,FALSE)</f>
        <v>0</v>
      </c>
      <c r="U196" s="218">
        <f>HLOOKUP($B196,data04,data0211!U$900,FALSE)</f>
        <v>0</v>
      </c>
      <c r="V196" s="218">
        <f>HLOOKUP($B196,data04,data0211!V$900,FALSE)</f>
        <v>4919783</v>
      </c>
      <c r="W196" s="218">
        <f>HLOOKUP($B196,data04,data0211!W$900,FALSE)</f>
        <v>0</v>
      </c>
      <c r="X196" s="218">
        <f>HLOOKUP($B196,data04,data0211!X$900,FALSE)</f>
        <v>2978454</v>
      </c>
      <c r="Y196" s="218">
        <f>HLOOKUP($B196,data04,data0211!Y$900,FALSE)</f>
        <v>1941329</v>
      </c>
      <c r="Z196" s="218">
        <f>HLOOKUP($B196,data04,data0211!Z$900,FALSE)</f>
        <v>0</v>
      </c>
      <c r="AA196" s="218">
        <f>HLOOKUP($B196,data04,data0211!AA$900,FALSE)</f>
        <v>0</v>
      </c>
      <c r="AB196" s="218">
        <f>HLOOKUP($B196,data04,data0211!AB$900,FALSE)</f>
        <v>36325019</v>
      </c>
      <c r="AC196" s="218">
        <f>HLOOKUP($B196,data04,data0211!AC$900,FALSE)</f>
        <v>15791938</v>
      </c>
      <c r="AD196" s="218">
        <f>HLOOKUP($B196,data04,data0211!AD$900,FALSE)</f>
        <v>14041954</v>
      </c>
      <c r="AE196" s="218">
        <f>HLOOKUP($B196,data04,data0211!AE$900,FALSE)</f>
        <v>6011047</v>
      </c>
      <c r="AF196" s="218">
        <f>HLOOKUP($B196,data04,data0211!AF$900,FALSE)</f>
        <v>446404</v>
      </c>
      <c r="AG196" s="218">
        <f>HLOOKUP($B196,data04,data0211!AG$900,FALSE)</f>
        <v>33676</v>
      </c>
      <c r="AH196" s="218">
        <f>HLOOKUP($B196,data04,data0211!AH$900,FALSE)</f>
        <v>120</v>
      </c>
      <c r="AI196" s="218">
        <f>HLOOKUP($B196,data04,data0211!AI$900,FALSE)</f>
        <v>0</v>
      </c>
      <c r="AJ196" s="218">
        <f>HLOOKUP($B196,data04,data0211!AJ$900,FALSE)</f>
        <v>120</v>
      </c>
      <c r="AK196" s="218">
        <f>HLOOKUP($B196,data04,data0211!AK$900,FALSE)</f>
        <v>208402</v>
      </c>
      <c r="AL196" s="218">
        <f>HLOOKUP($B196,data04,data0211!AL$900,FALSE)</f>
        <v>208402</v>
      </c>
      <c r="AM196" s="218">
        <f>HLOOKUP($B196,data04,data0211!AM$900,FALSE)</f>
        <v>0</v>
      </c>
      <c r="AN196" s="218">
        <f>HLOOKUP($B196,data04,data0211!AN$900,FALSE)</f>
        <v>488</v>
      </c>
      <c r="AO196" s="218">
        <f>HLOOKUP($B196,data04,data0211!AO$900,FALSE)</f>
        <v>602</v>
      </c>
      <c r="AP196" s="218">
        <f>HLOOKUP($B196,data04,data0211!AP$900,FALSE)</f>
        <v>602</v>
      </c>
      <c r="AQ196" s="218">
        <f>HLOOKUP($B196,data04,data0211!AQ$900,FALSE)</f>
        <v>495</v>
      </c>
      <c r="AR196" s="218">
        <f>HLOOKUP($B196,data04,data0211!AR$900,FALSE)</f>
        <v>1184</v>
      </c>
      <c r="AS196" s="218">
        <f>HLOOKUP($B196,data04,data0211!AS$900,FALSE)</f>
        <v>813</v>
      </c>
      <c r="AT196" s="218">
        <f>HLOOKUP($B196,data04,data0211!AT$900,FALSE)</f>
        <v>371</v>
      </c>
      <c r="AU196" s="218">
        <f>HLOOKUP($B196,data04,data0211!AU$900,FALSE)</f>
        <v>684</v>
      </c>
      <c r="AV196" s="218">
        <f>HLOOKUP($B196,data04,data0211!AV$900,FALSE)</f>
        <v>28.9</v>
      </c>
      <c r="AW196" s="218">
        <f>HLOOKUP($B196,data04,data0211!AW$900,FALSE)</f>
        <v>470.8</v>
      </c>
      <c r="AX196" s="218">
        <f>HLOOKUP($B196,data04,data0211!AX$900,FALSE)</f>
        <v>10</v>
      </c>
      <c r="AY196" s="218">
        <f>HLOOKUP($B196,data04,data0211!AY$900,FALSE)</f>
        <v>25</v>
      </c>
      <c r="AZ196" s="218">
        <f>HLOOKUP($B196,data04,data0211!AZ$900,FALSE)</f>
        <v>8017</v>
      </c>
      <c r="BA196" s="218">
        <f>HLOOKUP($B196,data04,data0211!BA$900,FALSE)</f>
        <v>82</v>
      </c>
      <c r="BB196" s="218"/>
      <c r="BC196" s="218"/>
      <c r="BD196" s="218"/>
      <c r="BE196" s="218"/>
    </row>
    <row r="197" spans="1:57" ht="15" customHeight="1" x14ac:dyDescent="0.2">
      <c r="A197" s="71" t="s">
        <v>6</v>
      </c>
      <c r="B197" s="71" t="s">
        <v>6</v>
      </c>
      <c r="C197" s="69">
        <v>2005</v>
      </c>
      <c r="D197" s="218">
        <f>HLOOKUP($B197,data05,data0211!D$900,FALSE)</f>
        <v>197501118</v>
      </c>
      <c r="E197" s="218">
        <f>HLOOKUP($B197,data05,data0211!E$900,FALSE)</f>
        <v>-48882050</v>
      </c>
      <c r="F197" s="218">
        <f>HLOOKUP($B197,data05,data0211!F$900,FALSE)</f>
        <v>0</v>
      </c>
      <c r="G197" s="218">
        <f>HLOOKUP($B197,data05,data0211!G$900,FALSE)</f>
        <v>6266503</v>
      </c>
      <c r="H197" s="218">
        <f>HLOOKUP($B197,data05,data0211!H$900,FALSE)</f>
        <v>20930759</v>
      </c>
      <c r="I197" s="218">
        <f>HLOOKUP($B197,data05,data0211!I$900,FALSE)</f>
        <v>376268</v>
      </c>
      <c r="J197" s="218">
        <f>HLOOKUP($B197,data05,data0211!J$900,FALSE)</f>
        <v>84254</v>
      </c>
      <c r="K197" s="218">
        <f>HLOOKUP($B197,data05,data0211!K$900,FALSE)</f>
        <v>75921</v>
      </c>
      <c r="L197" s="218">
        <f>HLOOKUP($B197,data05,data0211!L$900,FALSE)</f>
        <v>8324</v>
      </c>
      <c r="M197" s="218">
        <f>HLOOKUP($B197,data05,data0211!M$900,FALSE)</f>
        <v>9</v>
      </c>
      <c r="N197" s="218">
        <f>HLOOKUP($B197,data05,data0211!N$900,FALSE)</f>
        <v>0</v>
      </c>
      <c r="O197" s="218">
        <f>HLOOKUP($B197,data05,data0211!O$900,FALSE)</f>
        <v>0</v>
      </c>
      <c r="P197" s="262">
        <f>HLOOKUP($B197,data05,data0211!P$900,FALSE)</f>
        <v>961633772</v>
      </c>
      <c r="Q197" s="262">
        <f>HLOOKUP($B197,data05,data0211!Q$900,FALSE)</f>
        <v>708455513</v>
      </c>
      <c r="R197" s="262">
        <f>HLOOKUP($B197,data05,data0211!R$900,FALSE)</f>
        <v>253178259</v>
      </c>
      <c r="S197" s="262">
        <f>HLOOKUP($B197,data05,data0211!S$900,FALSE)</f>
        <v>0</v>
      </c>
      <c r="T197" s="262">
        <f>HLOOKUP($B197,data05,data0211!T$900,FALSE)</f>
        <v>0</v>
      </c>
      <c r="U197" s="218">
        <f>HLOOKUP($B197,data05,data0211!U$900,FALSE)</f>
        <v>0</v>
      </c>
      <c r="V197" s="218">
        <f>HLOOKUP($B197,data05,data0211!V$900,FALSE)</f>
        <v>4894173</v>
      </c>
      <c r="W197" s="218">
        <f>HLOOKUP($B197,data05,data0211!W$900,FALSE)</f>
        <v>0</v>
      </c>
      <c r="X197" s="218">
        <f>HLOOKUP($B197,data05,data0211!X$900,FALSE)</f>
        <v>2984709</v>
      </c>
      <c r="Y197" s="218">
        <f>HLOOKUP($B197,data05,data0211!Y$900,FALSE)</f>
        <v>1909464</v>
      </c>
      <c r="Z197" s="218">
        <f>HLOOKUP($B197,data05,data0211!Z$900,FALSE)</f>
        <v>0</v>
      </c>
      <c r="AA197" s="218">
        <f>HLOOKUP($B197,data05,data0211!AA$900,FALSE)</f>
        <v>0</v>
      </c>
      <c r="AB197" s="218">
        <f>HLOOKUP($B197,data05,data0211!AB$900,FALSE)</f>
        <v>36574280</v>
      </c>
      <c r="AC197" s="218">
        <f>HLOOKUP($B197,data05,data0211!AC$900,FALSE)</f>
        <v>17436312</v>
      </c>
      <c r="AD197" s="218">
        <f>HLOOKUP($B197,data05,data0211!AD$900,FALSE)</f>
        <v>14904488</v>
      </c>
      <c r="AE197" s="218">
        <f>HLOOKUP($B197,data05,data0211!AE$900,FALSE)</f>
        <v>5564736</v>
      </c>
      <c r="AF197" s="218">
        <f>HLOOKUP($B197,data05,data0211!AF$900,FALSE)</f>
        <v>478995</v>
      </c>
      <c r="AG197" s="218">
        <f>HLOOKUP($B197,data05,data0211!AG$900,FALSE)</f>
        <v>33642</v>
      </c>
      <c r="AH197" s="218">
        <f>HLOOKUP($B197,data05,data0211!AH$900,FALSE)</f>
        <v>120</v>
      </c>
      <c r="AI197" s="218">
        <f>HLOOKUP($B197,data05,data0211!AI$900,FALSE)</f>
        <v>120</v>
      </c>
      <c r="AJ197" s="218">
        <f>HLOOKUP($B197,data05,data0211!AJ$900,FALSE)</f>
        <v>0</v>
      </c>
      <c r="AK197" s="218">
        <f>HLOOKUP($B197,data05,data0211!AK$900,FALSE)</f>
        <v>208402</v>
      </c>
      <c r="AL197" s="218">
        <f>HLOOKUP($B197,data05,data0211!AL$900,FALSE)</f>
        <v>208402</v>
      </c>
      <c r="AM197" s="218">
        <f>HLOOKUP($B197,data05,data0211!AM$900,FALSE)</f>
        <v>0</v>
      </c>
      <c r="AN197" s="218">
        <f>HLOOKUP($B197,data05,data0211!AN$900,FALSE)</f>
        <v>481500</v>
      </c>
      <c r="AO197" s="218">
        <f>HLOOKUP($B197,data05,data0211!AO$900,FALSE)</f>
        <v>640300</v>
      </c>
      <c r="AP197" s="218">
        <f>HLOOKUP($B197,data05,data0211!AP$900,FALSE)</f>
        <v>640300</v>
      </c>
      <c r="AQ197" s="218">
        <f>HLOOKUP($B197,data05,data0211!AQ$900,FALSE)</f>
        <v>508050</v>
      </c>
      <c r="AR197" s="218">
        <f>HLOOKUP($B197,data05,data0211!AR$900,FALSE)</f>
        <v>1184</v>
      </c>
      <c r="AS197" s="218">
        <f>HLOOKUP($B197,data05,data0211!AS$900,FALSE)</f>
        <v>813</v>
      </c>
      <c r="AT197" s="218">
        <f>HLOOKUP($B197,data05,data0211!AT$900,FALSE)</f>
        <v>371</v>
      </c>
      <c r="AU197" s="218">
        <f>HLOOKUP($B197,data05,data0211!AU$900,FALSE)</f>
        <v>684</v>
      </c>
      <c r="AV197" s="218">
        <f>HLOOKUP($B197,data05,data0211!AV$900,FALSE)</f>
        <v>29</v>
      </c>
      <c r="AW197" s="218">
        <f>HLOOKUP($B197,data05,data0211!AW$900,FALSE)</f>
        <v>471</v>
      </c>
      <c r="AX197" s="218">
        <f>HLOOKUP($B197,data05,data0211!AX$900,FALSE)</f>
        <v>10</v>
      </c>
      <c r="AY197" s="218">
        <f>HLOOKUP($B197,data05,data0211!AY$900,FALSE)</f>
        <v>25</v>
      </c>
      <c r="AZ197" s="218">
        <f>HLOOKUP($B197,data05,data0211!AZ$900,FALSE)</f>
        <v>8096</v>
      </c>
      <c r="BA197" s="218">
        <f>HLOOKUP($B197,data05,data0211!BA$900,FALSE)</f>
        <v>58</v>
      </c>
      <c r="BB197" s="218"/>
      <c r="BC197" s="218"/>
      <c r="BD197" s="218"/>
      <c r="BE197" s="218"/>
    </row>
    <row r="198" spans="1:57" ht="15" customHeight="1" x14ac:dyDescent="0.2">
      <c r="A198" s="71" t="s">
        <v>6</v>
      </c>
      <c r="B198" s="71" t="s">
        <v>6</v>
      </c>
      <c r="C198" s="69">
        <v>2006</v>
      </c>
      <c r="D198" s="218">
        <f>HLOOKUP($B198,data06,data0211!D$900,FALSE)</f>
        <v>214314848</v>
      </c>
      <c r="E198" s="218">
        <f>HLOOKUP($B198,data06,data0211!E$900,FALSE)</f>
        <v>-58264830</v>
      </c>
      <c r="F198" s="218">
        <f>HLOOKUP($B198,data06,data0211!F$900,FALSE)</f>
        <v>0</v>
      </c>
      <c r="G198" s="218">
        <f>HLOOKUP($B198,data06,data0211!G$900,FALSE)</f>
        <v>7313900</v>
      </c>
      <c r="H198" s="218">
        <f>HLOOKUP($B198,data06,data0211!H$900,FALSE)</f>
        <v>21334462</v>
      </c>
      <c r="I198" s="218">
        <f>HLOOKUP($B198,data06,data0211!I$900,FALSE)</f>
        <v>-4398050</v>
      </c>
      <c r="J198" s="218">
        <f>HLOOKUP($B198,data06,data0211!J$900,FALSE)</f>
        <v>84701</v>
      </c>
      <c r="K198" s="218">
        <f>HLOOKUP($B198,data06,data0211!K$900,FALSE)</f>
        <v>76407</v>
      </c>
      <c r="L198" s="218">
        <f>HLOOKUP($B198,data06,data0211!L$900,FALSE)</f>
        <v>8283</v>
      </c>
      <c r="M198" s="218">
        <f>HLOOKUP($B198,data06,data0211!M$900,FALSE)</f>
        <v>11</v>
      </c>
      <c r="N198" s="218">
        <f>HLOOKUP($B198,data06,data0211!N$900,FALSE)</f>
        <v>23208</v>
      </c>
      <c r="O198" s="218">
        <f>HLOOKUP($B198,data06,data0211!O$900,FALSE)</f>
        <v>794</v>
      </c>
      <c r="P198" s="262">
        <f>HLOOKUP($B198,data06,data0211!P$900,FALSE)</f>
        <v>899872611</v>
      </c>
      <c r="Q198" s="262">
        <f>HLOOKUP($B198,data06,data0211!Q$900,FALSE)</f>
        <v>655143475</v>
      </c>
      <c r="R198" s="262">
        <f>HLOOKUP($B198,data06,data0211!R$900,FALSE)</f>
        <v>244729136</v>
      </c>
      <c r="S198" s="262">
        <f>HLOOKUP($B198,data06,data0211!S$900,FALSE)</f>
        <v>0</v>
      </c>
      <c r="T198" s="262">
        <f>HLOOKUP($B198,data06,data0211!T$900,FALSE)</f>
        <v>0</v>
      </c>
      <c r="U198" s="218">
        <f>HLOOKUP($B198,data06,data0211!U$900,FALSE)</f>
        <v>0</v>
      </c>
      <c r="V198" s="218">
        <f>HLOOKUP($B198,data06,data0211!V$900,FALSE)</f>
        <v>4773055</v>
      </c>
      <c r="W198" s="218">
        <f>HLOOKUP($B198,data06,data0211!W$900,FALSE)</f>
        <v>0</v>
      </c>
      <c r="X198" s="218">
        <f>HLOOKUP($B198,data06,data0211!X$900,FALSE)</f>
        <v>2858803</v>
      </c>
      <c r="Y198" s="218">
        <f>HLOOKUP($B198,data06,data0211!Y$900,FALSE)</f>
        <v>1914252</v>
      </c>
      <c r="Z198" s="218">
        <f>HLOOKUP($B198,data06,data0211!Z$900,FALSE)</f>
        <v>0</v>
      </c>
      <c r="AA198" s="218">
        <f>HLOOKUP($B198,data06,data0211!AA$900,FALSE)</f>
        <v>0</v>
      </c>
      <c r="AB198" s="218">
        <f>HLOOKUP($B198,data06,data0211!AB$900,FALSE)</f>
        <v>41320972</v>
      </c>
      <c r="AC198" s="218">
        <f>HLOOKUP($B198,data06,data0211!AC$900,FALSE)</f>
        <v>19020021</v>
      </c>
      <c r="AD198" s="218">
        <f>HLOOKUP($B198,data06,data0211!AD$900,FALSE)</f>
        <v>16795094</v>
      </c>
      <c r="AE198" s="218">
        <f>HLOOKUP($B198,data06,data0211!AE$900,FALSE)</f>
        <v>4906708</v>
      </c>
      <c r="AF198" s="218">
        <f>HLOOKUP($B198,data06,data0211!AF$900,FALSE)</f>
        <v>538650</v>
      </c>
      <c r="AG198" s="218">
        <f>HLOOKUP($B198,data06,data0211!AG$900,FALSE)</f>
        <v>60499</v>
      </c>
      <c r="AH198" s="218">
        <f>HLOOKUP($B198,data06,data0211!AH$900,FALSE)</f>
        <v>120</v>
      </c>
      <c r="AI198" s="218">
        <f>HLOOKUP($B198,data06,data0211!AI$900,FALSE)</f>
        <v>120</v>
      </c>
      <c r="AJ198" s="218">
        <f>HLOOKUP($B198,data06,data0211!AJ$900,FALSE)</f>
        <v>0</v>
      </c>
      <c r="AK198" s="218">
        <f>HLOOKUP($B198,data06,data0211!AK$900,FALSE)</f>
        <v>231978</v>
      </c>
      <c r="AL198" s="218">
        <f>HLOOKUP($B198,data06,data0211!AL$900,FALSE)</f>
        <v>231978</v>
      </c>
      <c r="AM198" s="218">
        <f>HLOOKUP($B198,data06,data0211!AM$900,FALSE)</f>
        <v>0</v>
      </c>
      <c r="AN198" s="218">
        <f>HLOOKUP($B198,data06,data0211!AN$900,FALSE)</f>
        <v>450300</v>
      </c>
      <c r="AO198" s="218">
        <f>HLOOKUP($B198,data06,data0211!AO$900,FALSE)</f>
        <v>656700</v>
      </c>
      <c r="AP198" s="218">
        <f>HLOOKUP($B198,data06,data0211!AP$900,FALSE)</f>
        <v>656700</v>
      </c>
      <c r="AQ198" s="218">
        <f>HLOOKUP($B198,data06,data0211!AQ$900,FALSE)</f>
        <v>502692</v>
      </c>
      <c r="AR198" s="218">
        <f>HLOOKUP($B198,data06,data0211!AR$900,FALSE)</f>
        <v>1158</v>
      </c>
      <c r="AS198" s="218">
        <f>HLOOKUP($B198,data06,data0211!AS$900,FALSE)</f>
        <v>712</v>
      </c>
      <c r="AT198" s="218">
        <f>HLOOKUP($B198,data06,data0211!AT$900,FALSE)</f>
        <v>446</v>
      </c>
      <c r="AU198" s="218">
        <f>HLOOKUP($B198,data06,data0211!AU$900,FALSE)</f>
        <v>561</v>
      </c>
      <c r="AV198" s="218">
        <f>HLOOKUP($B198,data06,data0211!AV$900,FALSE)</f>
        <v>26</v>
      </c>
      <c r="AW198" s="218">
        <f>HLOOKUP($B198,data06,data0211!AW$900,FALSE)</f>
        <v>549</v>
      </c>
      <c r="AX198" s="218">
        <f>HLOOKUP($B198,data06,data0211!AX$900,FALSE)</f>
        <v>10</v>
      </c>
      <c r="AY198" s="218">
        <f>HLOOKUP($B198,data06,data0211!AY$900,FALSE)</f>
        <v>23</v>
      </c>
      <c r="AZ198" s="218">
        <f>HLOOKUP($B198,data06,data0211!AZ$900,FALSE)</f>
        <v>8016</v>
      </c>
      <c r="BA198" s="218">
        <f>HLOOKUP($B198,data06,data0211!BA$900,FALSE)</f>
        <v>53</v>
      </c>
      <c r="BB198" s="218"/>
      <c r="BC198" s="218"/>
      <c r="BD198" s="218"/>
      <c r="BE198" s="218"/>
    </row>
    <row r="199" spans="1:57" ht="15" customHeight="1" x14ac:dyDescent="0.2">
      <c r="A199" s="71" t="s">
        <v>6</v>
      </c>
      <c r="B199" s="71" t="s">
        <v>6</v>
      </c>
      <c r="C199" s="69">
        <v>2007</v>
      </c>
      <c r="D199" s="218">
        <f>HLOOKUP($B199,data07,data0211!D$900,FALSE)</f>
        <v>265717865</v>
      </c>
      <c r="E199" s="218">
        <f>HLOOKUP($B199,data07,data0211!E$900,FALSE)</f>
        <v>-88326661</v>
      </c>
      <c r="F199" s="218">
        <f>HLOOKUP($B199,data07,data0211!F$900,FALSE)</f>
        <v>0</v>
      </c>
      <c r="G199" s="218">
        <f>HLOOKUP($B199,data07,data0211!G$900,FALSE)</f>
        <v>10310307</v>
      </c>
      <c r="H199" s="218">
        <f>HLOOKUP($B199,data07,data0211!H$900,FALSE)</f>
        <v>28474497</v>
      </c>
      <c r="I199" s="218">
        <f>HLOOKUP($B199,data07,data0211!I$900,FALSE)</f>
        <v>-4650300</v>
      </c>
      <c r="J199" s="218">
        <f>HLOOKUP($B199,data07,data0211!J$900,FALSE)</f>
        <v>84757</v>
      </c>
      <c r="K199" s="218">
        <f>HLOOKUP($B199,data07,data0211!K$900,FALSE)</f>
        <v>76496</v>
      </c>
      <c r="L199" s="218">
        <f>HLOOKUP($B199,data07,data0211!L$900,FALSE)</f>
        <v>8251</v>
      </c>
      <c r="M199" s="218">
        <f>HLOOKUP($B199,data07,data0211!M$900,FALSE)</f>
        <v>10</v>
      </c>
      <c r="N199" s="218">
        <f>HLOOKUP($B199,data07,data0211!N$900,FALSE)</f>
        <v>23354</v>
      </c>
      <c r="O199" s="218">
        <f>HLOOKUP($B199,data07,data0211!O$900,FALSE)</f>
        <v>799</v>
      </c>
      <c r="P199" s="262">
        <f>HLOOKUP($B199,data07,data0211!P$900,FALSE)</f>
        <v>2586778728</v>
      </c>
      <c r="Q199" s="262">
        <f>HLOOKUP($B199,data07,data0211!Q$900,FALSE)</f>
        <v>664998752</v>
      </c>
      <c r="R199" s="262">
        <f>HLOOKUP($B199,data07,data0211!R$900,FALSE)</f>
        <v>1352123968</v>
      </c>
      <c r="S199" s="262">
        <f>HLOOKUP($B199,data07,data0211!S$900,FALSE)</f>
        <v>551760830</v>
      </c>
      <c r="T199" s="262">
        <f>HLOOKUP($B199,data07,data0211!T$900,FALSE)</f>
        <v>16887317</v>
      </c>
      <c r="U199" s="218">
        <f>HLOOKUP($B199,data07,data0211!U$900,FALSE)</f>
        <v>1007861</v>
      </c>
      <c r="V199" s="218">
        <f>HLOOKUP($B199,data07,data0211!V$900,FALSE)</f>
        <v>3943379</v>
      </c>
      <c r="W199" s="218">
        <f>HLOOKUP($B199,data07,data0211!W$900,FALSE)</f>
        <v>0</v>
      </c>
      <c r="X199" s="218">
        <f>HLOOKUP($B199,data07,data0211!X$900,FALSE)</f>
        <v>2856529</v>
      </c>
      <c r="Y199" s="218">
        <f>HLOOKUP($B199,data07,data0211!Y$900,FALSE)</f>
        <v>1038296</v>
      </c>
      <c r="Z199" s="218">
        <f>HLOOKUP($B199,data07,data0211!Z$900,FALSE)</f>
        <v>48554</v>
      </c>
      <c r="AA199" s="218">
        <f>HLOOKUP($B199,data07,data0211!AA$900,FALSE)</f>
        <v>0</v>
      </c>
      <c r="AB199" s="218">
        <f>HLOOKUP($B199,data07,data0211!AB$900,FALSE)</f>
        <v>43320411</v>
      </c>
      <c r="AC199" s="218">
        <f>HLOOKUP($B199,data07,data0211!AC$900,FALSE)</f>
        <v>20643264</v>
      </c>
      <c r="AD199" s="218">
        <f>HLOOKUP($B199,data07,data0211!AD$900,FALSE)</f>
        <v>17594675</v>
      </c>
      <c r="AE199" s="218">
        <f>HLOOKUP($B199,data07,data0211!AE$900,FALSE)</f>
        <v>4515546</v>
      </c>
      <c r="AF199" s="218">
        <f>HLOOKUP($B199,data07,data0211!AF$900,FALSE)</f>
        <v>21318</v>
      </c>
      <c r="AG199" s="218">
        <f>HLOOKUP($B199,data07,data0211!AG$900,FALSE)</f>
        <v>545608</v>
      </c>
      <c r="AH199" s="218">
        <f>HLOOKUP($B199,data07,data0211!AH$900,FALSE)</f>
        <v>120</v>
      </c>
      <c r="AI199" s="218">
        <f>HLOOKUP($B199,data07,data0211!AI$900,FALSE)</f>
        <v>120</v>
      </c>
      <c r="AJ199" s="218">
        <f>HLOOKUP($B199,data07,data0211!AJ$900,FALSE)</f>
        <v>0</v>
      </c>
      <c r="AK199" s="218">
        <f>HLOOKUP($B199,data07,data0211!AK$900,FALSE)</f>
        <v>215718</v>
      </c>
      <c r="AL199" s="218">
        <f>HLOOKUP($B199,data07,data0211!AL$900,FALSE)</f>
        <v>216473</v>
      </c>
      <c r="AM199" s="218">
        <f>HLOOKUP($B199,data07,data0211!AM$900,FALSE)</f>
        <v>0</v>
      </c>
      <c r="AN199" s="218">
        <f>HLOOKUP($B199,data07,data0211!AN$900,FALSE)</f>
        <v>458800</v>
      </c>
      <c r="AO199" s="218">
        <f>HLOOKUP($B199,data07,data0211!AO$900,FALSE)</f>
        <v>577900</v>
      </c>
      <c r="AP199" s="218">
        <f>HLOOKUP($B199,data07,data0211!AP$900,FALSE)</f>
        <v>577900</v>
      </c>
      <c r="AQ199" s="218">
        <f>HLOOKUP($B199,data07,data0211!AQ$900,FALSE)</f>
        <v>482475</v>
      </c>
      <c r="AR199" s="218">
        <f>HLOOKUP($B199,data07,data0211!AR$900,FALSE)</f>
        <v>1133</v>
      </c>
      <c r="AS199" s="218">
        <f>HLOOKUP($B199,data07,data0211!AS$900,FALSE)</f>
        <v>723</v>
      </c>
      <c r="AT199" s="218">
        <f>HLOOKUP($B199,data07,data0211!AT$900,FALSE)</f>
        <v>410</v>
      </c>
      <c r="AU199" s="218">
        <f>HLOOKUP($B199,data07,data0211!AU$900,FALSE)</f>
        <v>612</v>
      </c>
      <c r="AV199" s="218">
        <f>HLOOKUP($B199,data07,data0211!AV$900,FALSE)</f>
        <v>24</v>
      </c>
      <c r="AW199" s="218">
        <f>HLOOKUP($B199,data07,data0211!AW$900,FALSE)</f>
        <v>497</v>
      </c>
      <c r="AX199" s="218">
        <f>HLOOKUP($B199,data07,data0211!AX$900,FALSE)</f>
        <v>10</v>
      </c>
      <c r="AY199" s="218">
        <f>HLOOKUP($B199,data07,data0211!AY$900,FALSE)</f>
        <v>19</v>
      </c>
      <c r="AZ199" s="218">
        <f>HLOOKUP($B199,data07,data0211!AZ$900,FALSE)</f>
        <v>8034</v>
      </c>
      <c r="BA199" s="218">
        <f>HLOOKUP($B199,data07,data0211!BA$900,FALSE)</f>
        <v>59</v>
      </c>
      <c r="BB199" s="218"/>
      <c r="BC199" s="218"/>
      <c r="BD199" s="218"/>
      <c r="BE199" s="218"/>
    </row>
    <row r="200" spans="1:57" ht="15" customHeight="1" x14ac:dyDescent="0.2">
      <c r="A200" s="71" t="s">
        <v>6</v>
      </c>
      <c r="B200" s="71" t="s">
        <v>6</v>
      </c>
      <c r="C200" s="69">
        <v>2008</v>
      </c>
      <c r="D200" s="218">
        <f>HLOOKUP($B200,data08,data0211!D$900,FALSE)</f>
        <v>281158907</v>
      </c>
      <c r="E200" s="218">
        <f>HLOOKUP($B200,data08,data0211!E$900,FALSE)</f>
        <v>-99331878</v>
      </c>
      <c r="F200" s="218">
        <f>HLOOKUP($B200,data08,data0211!F$900,FALSE)</f>
        <v>0</v>
      </c>
      <c r="G200" s="218">
        <f>HLOOKUP($B200,data08,data0211!G$900,FALSE)</f>
        <v>10038321</v>
      </c>
      <c r="H200" s="218">
        <f>HLOOKUP($B200,data08,data0211!H$900,FALSE)</f>
        <v>20700532</v>
      </c>
      <c r="I200" s="218">
        <f>HLOOKUP($B200,data08,data0211!I$900,FALSE)</f>
        <v>3875000</v>
      </c>
      <c r="J200" s="218">
        <f>HLOOKUP($B200,data08,data0211!J$900,FALSE)</f>
        <v>84644</v>
      </c>
      <c r="K200" s="218">
        <f>HLOOKUP($B200,data08,data0211!K$900,FALSE)</f>
        <v>76400</v>
      </c>
      <c r="L200" s="218">
        <f>HLOOKUP($B200,data08,data0211!L$900,FALSE)</f>
        <v>8234</v>
      </c>
      <c r="M200" s="218">
        <f>HLOOKUP($B200,data08,data0211!M$900,FALSE)</f>
        <v>10</v>
      </c>
      <c r="N200" s="218">
        <f>HLOOKUP($B200,data08,data0211!N$900,FALSE)</f>
        <v>23392</v>
      </c>
      <c r="O200" s="218">
        <f>HLOOKUP($B200,data08,data0211!O$900,FALSE)</f>
        <v>743</v>
      </c>
      <c r="P200" s="262">
        <f>HLOOKUP($B200,data08,data0211!P$900,FALSE)</f>
        <v>2456938199</v>
      </c>
      <c r="Q200" s="262">
        <f>HLOOKUP($B200,data08,data0211!Q$900,FALSE)</f>
        <v>637053725</v>
      </c>
      <c r="R200" s="262">
        <f>HLOOKUP($B200,data08,data0211!R$900,FALSE)</f>
        <v>1295000301</v>
      </c>
      <c r="S200" s="262">
        <f>HLOOKUP($B200,data08,data0211!S$900,FALSE)</f>
        <v>506822231</v>
      </c>
      <c r="T200" s="262">
        <f>HLOOKUP($B200,data08,data0211!T$900,FALSE)</f>
        <v>17016320</v>
      </c>
      <c r="U200" s="218">
        <f>HLOOKUP($B200,data08,data0211!U$900,FALSE)</f>
        <v>1045622</v>
      </c>
      <c r="V200" s="218">
        <f>HLOOKUP($B200,data08,data0211!V$900,FALSE)</f>
        <v>4108019</v>
      </c>
      <c r="W200" s="218">
        <f>HLOOKUP($B200,data08,data0211!W$900,FALSE)</f>
        <v>0</v>
      </c>
      <c r="X200" s="218">
        <f>HLOOKUP($B200,data08,data0211!X$900,FALSE)</f>
        <v>3071296</v>
      </c>
      <c r="Y200" s="218">
        <f>HLOOKUP($B200,data08,data0211!Y$900,FALSE)</f>
        <v>988008</v>
      </c>
      <c r="Z200" s="218">
        <f>HLOOKUP($B200,data08,data0211!Z$900,FALSE)</f>
        <v>48715</v>
      </c>
      <c r="AA200" s="218">
        <f>HLOOKUP($B200,data08,data0211!AA$900,FALSE)</f>
        <v>0</v>
      </c>
      <c r="AB200" s="218">
        <f>HLOOKUP($B200,data08,data0211!AB$900,FALSE)</f>
        <v>0</v>
      </c>
      <c r="AC200" s="218">
        <f>HLOOKUP($B200,data08,data0211!AC$900,FALSE)</f>
        <v>20910961</v>
      </c>
      <c r="AD200" s="218">
        <f>HLOOKUP($B200,data08,data0211!AD$900,FALSE)</f>
        <v>18574821</v>
      </c>
      <c r="AE200" s="218">
        <f>HLOOKUP($B200,data08,data0211!AE$900,FALSE)</f>
        <v>4466718</v>
      </c>
      <c r="AF200" s="218">
        <f>HLOOKUP($B200,data08,data0211!AF$900,FALSE)</f>
        <v>529807</v>
      </c>
      <c r="AG200" s="218">
        <f>HLOOKUP($B200,data08,data0211!AG$900,FALSE)</f>
        <v>42893</v>
      </c>
      <c r="AH200" s="218">
        <f>HLOOKUP($B200,data08,data0211!AH$900,FALSE)</f>
        <v>120</v>
      </c>
      <c r="AI200" s="218">
        <f>HLOOKUP($B200,data08,data0211!AI$900,FALSE)</f>
        <v>120</v>
      </c>
      <c r="AJ200" s="218">
        <f>HLOOKUP($B200,data08,data0211!AJ$900,FALSE)</f>
        <v>0</v>
      </c>
      <c r="AK200" s="218">
        <f>HLOOKUP($B200,data08,data0211!AK$900,FALSE)</f>
        <v>215718</v>
      </c>
      <c r="AL200" s="218">
        <f>HLOOKUP($B200,data08,data0211!AL$900,FALSE)</f>
        <v>216473</v>
      </c>
      <c r="AM200" s="218">
        <f>HLOOKUP($B200,data08,data0211!AM$900,FALSE)</f>
        <v>0</v>
      </c>
      <c r="AN200" s="218">
        <f>HLOOKUP($B200,data08,data0211!AN$900,FALSE)</f>
        <v>419000</v>
      </c>
      <c r="AO200" s="218">
        <f>HLOOKUP($B200,data08,data0211!AO$900,FALSE)</f>
        <v>532600</v>
      </c>
      <c r="AP200" s="218">
        <f>HLOOKUP($B200,data08,data0211!AP$900,FALSE)</f>
        <v>532600</v>
      </c>
      <c r="AQ200" s="218">
        <f>HLOOKUP($B200,data08,data0211!AQ$900,FALSE)</f>
        <v>430375</v>
      </c>
      <c r="AR200" s="218">
        <f>HLOOKUP($B200,data08,data0211!AR$900,FALSE)</f>
        <v>1133</v>
      </c>
      <c r="AS200" s="218">
        <f>HLOOKUP($B200,data08,data0211!AS$900,FALSE)</f>
        <v>723</v>
      </c>
      <c r="AT200" s="218">
        <f>HLOOKUP($B200,data08,data0211!AT$900,FALSE)</f>
        <v>410</v>
      </c>
      <c r="AU200" s="218">
        <f>HLOOKUP($B200,data08,data0211!AU$900,FALSE)</f>
        <v>612</v>
      </c>
      <c r="AV200" s="218">
        <f>HLOOKUP($B200,data08,data0211!AV$900,FALSE)</f>
        <v>24</v>
      </c>
      <c r="AW200" s="218">
        <f>HLOOKUP($B200,data08,data0211!AW$900,FALSE)</f>
        <v>497</v>
      </c>
      <c r="AX200" s="218">
        <f>HLOOKUP($B200,data08,data0211!AX$900,FALSE)</f>
        <v>10</v>
      </c>
      <c r="AY200" s="218">
        <f>HLOOKUP($B200,data08,data0211!AY$900,FALSE)</f>
        <v>15</v>
      </c>
      <c r="AZ200" s="218">
        <f>HLOOKUP($B200,data08,data0211!AZ$900,FALSE)</f>
        <v>8278</v>
      </c>
      <c r="BA200" s="218">
        <f>HLOOKUP($B200,data08,data0211!BA$900,FALSE)</f>
        <v>59</v>
      </c>
      <c r="BB200" s="218"/>
      <c r="BC200" s="218"/>
      <c r="BD200" s="218"/>
      <c r="BE200" s="218"/>
    </row>
    <row r="201" spans="1:57" ht="15" customHeight="1" x14ac:dyDescent="0.2">
      <c r="A201" s="71" t="s">
        <v>318</v>
      </c>
      <c r="B201" s="71" t="s">
        <v>318</v>
      </c>
      <c r="C201" s="69">
        <v>2009</v>
      </c>
      <c r="D201" s="218">
        <f>HLOOKUP($B201,data09,data0211!D$900,FALSE)</f>
        <v>291666769.05000001</v>
      </c>
      <c r="E201" s="218">
        <f>HLOOKUP($B201,data09,data0211!E$900,FALSE)</f>
        <v>-110625592.67</v>
      </c>
      <c r="F201" s="218">
        <f>HLOOKUP($B201,data09,data0211!F$900,FALSE)</f>
        <v>0</v>
      </c>
      <c r="G201" s="218">
        <f>HLOOKUP($B201,data09,data0211!G$900,FALSE)</f>
        <v>17255362</v>
      </c>
      <c r="H201" s="218">
        <f>HLOOKUP($B201,data09,data0211!H$900,FALSE)</f>
        <v>19417835.399999999</v>
      </c>
      <c r="I201" s="218">
        <f>HLOOKUP($B201,data09,data0211!I$900,FALSE)</f>
        <v>6012482</v>
      </c>
      <c r="J201" s="218">
        <f>HLOOKUP($B201,data09,data0211!J$900,FALSE)</f>
        <v>84726</v>
      </c>
      <c r="K201" s="218">
        <f>HLOOKUP($B201,data09,data0211!K$900,FALSE)</f>
        <v>76528</v>
      </c>
      <c r="L201" s="218">
        <f>HLOOKUP($B201,data09,data0211!L$900,FALSE)</f>
        <v>8159</v>
      </c>
      <c r="M201" s="218">
        <f>HLOOKUP($B201,data09,data0211!M$900,FALSE)</f>
        <v>39</v>
      </c>
      <c r="N201" s="218">
        <f>HLOOKUP($B201,data09,data0211!N$900,FALSE)</f>
        <v>23428</v>
      </c>
      <c r="O201" s="218">
        <f>HLOOKUP($B201,data09,data0211!O$900,FALSE)</f>
        <v>725</v>
      </c>
      <c r="P201" s="262">
        <f>HLOOKUP($B201,data09,data0211!P$900,FALSE)</f>
        <v>2217497147</v>
      </c>
      <c r="Q201" s="262">
        <f>HLOOKUP($B201,data09,data0211!Q$900,FALSE)</f>
        <v>608088215</v>
      </c>
      <c r="R201" s="262">
        <f>HLOOKUP($B201,data09,data0211!R$900,FALSE)</f>
        <v>1182084800</v>
      </c>
      <c r="S201" s="262">
        <f>HLOOKUP($B201,data09,data0211!S$900,FALSE)</f>
        <v>409380735</v>
      </c>
      <c r="T201" s="262">
        <f>HLOOKUP($B201,data09,data0211!T$900,FALSE)</f>
        <v>16930328</v>
      </c>
      <c r="U201" s="218">
        <f>HLOOKUP($B201,data09,data0211!U$900,FALSE)</f>
        <v>1013069</v>
      </c>
      <c r="V201" s="218">
        <f>HLOOKUP($B201,data09,data0211!V$900,FALSE)</f>
        <v>3827049</v>
      </c>
      <c r="W201" s="218">
        <f>HLOOKUP($B201,data09,data0211!W$900,FALSE)</f>
        <v>0</v>
      </c>
      <c r="X201" s="218">
        <f>HLOOKUP($B201,data09,data0211!X$900,FALSE)</f>
        <v>2879927</v>
      </c>
      <c r="Y201" s="218">
        <f>HLOOKUP($B201,data09,data0211!Y$900,FALSE)</f>
        <v>898383</v>
      </c>
      <c r="Z201" s="218">
        <f>HLOOKUP($B201,data09,data0211!Z$900,FALSE)</f>
        <v>48739</v>
      </c>
      <c r="AA201" s="218">
        <f>HLOOKUP($B201,data09,data0211!AA$900,FALSE)</f>
        <v>0</v>
      </c>
      <c r="AB201" s="218">
        <f>HLOOKUP($B201,data09,data0211!AB$900,FALSE)</f>
        <v>45791981.07</v>
      </c>
      <c r="AC201" s="218">
        <f>HLOOKUP($B201,data09,data0211!AC$900,FALSE)</f>
        <v>21658066.989999998</v>
      </c>
      <c r="AD201" s="218">
        <f>HLOOKUP($B201,data09,data0211!AD$900,FALSE)</f>
        <v>18145239.380000003</v>
      </c>
      <c r="AE201" s="218">
        <f>HLOOKUP($B201,data09,data0211!AE$900,FALSE)</f>
        <v>4879089.75</v>
      </c>
      <c r="AF201" s="218">
        <f>HLOOKUP($B201,data09,data0211!AF$900,FALSE)</f>
        <v>888291.68</v>
      </c>
      <c r="AG201" s="218">
        <f>HLOOKUP($B201,data09,data0211!AG$900,FALSE)</f>
        <v>70747.13</v>
      </c>
      <c r="AH201" s="218">
        <f>HLOOKUP($B201,data09,data0211!AH$900,FALSE)</f>
        <v>120</v>
      </c>
      <c r="AI201" s="218">
        <f>HLOOKUP($B201,data09,data0211!AI$900,FALSE)</f>
        <v>120</v>
      </c>
      <c r="AJ201" s="218">
        <f>HLOOKUP($B201,data09,data0211!AJ$900,FALSE)</f>
        <v>0</v>
      </c>
      <c r="AK201" s="218">
        <f>HLOOKUP($B201,data09,data0211!AK$900,FALSE)</f>
        <v>215718</v>
      </c>
      <c r="AL201" s="218">
        <f>HLOOKUP($B201,data09,data0211!AL$900,FALSE)</f>
        <v>216473</v>
      </c>
      <c r="AM201" s="218">
        <f>HLOOKUP($B201,data09,data0211!AM$900,FALSE)</f>
        <v>0</v>
      </c>
      <c r="AN201" s="218">
        <f>HLOOKUP($B201,data09,data0211!AN$900,FALSE)</f>
        <v>399800</v>
      </c>
      <c r="AO201" s="218">
        <f>HLOOKUP($B201,data09,data0211!AO$900,FALSE)</f>
        <v>494900</v>
      </c>
      <c r="AP201" s="218">
        <f>HLOOKUP($B201,data09,data0211!AP$900,FALSE)</f>
        <v>494900</v>
      </c>
      <c r="AQ201" s="218">
        <f>HLOOKUP($B201,data09,data0211!AQ$900,FALSE)</f>
        <v>397075</v>
      </c>
      <c r="AR201" s="218">
        <f>HLOOKUP($B201,data09,data0211!AR$900,FALSE)</f>
        <v>1127</v>
      </c>
      <c r="AS201" s="218">
        <f>HLOOKUP($B201,data09,data0211!AS$900,FALSE)</f>
        <v>713</v>
      </c>
      <c r="AT201" s="218">
        <f>HLOOKUP($B201,data09,data0211!AT$900,FALSE)</f>
        <v>414</v>
      </c>
      <c r="AU201" s="218">
        <f>HLOOKUP($B201,data09,data0211!AU$900,FALSE)</f>
        <v>588</v>
      </c>
      <c r="AV201" s="218">
        <f>HLOOKUP($B201,data09,data0211!AV$900,FALSE)</f>
        <v>25</v>
      </c>
      <c r="AW201" s="218">
        <f>HLOOKUP($B201,data09,data0211!AW$900,FALSE)</f>
        <v>514</v>
      </c>
      <c r="AX201" s="218">
        <f>HLOOKUP($B201,data09,data0211!AX$900,FALSE)</f>
        <v>10</v>
      </c>
      <c r="AY201" s="218">
        <f>HLOOKUP($B201,data09,data0211!AY$900,FALSE)</f>
        <v>15</v>
      </c>
      <c r="AZ201" s="218">
        <f>HLOOKUP($B201,data09,data0211!AZ$900,FALSE)</f>
        <v>8244</v>
      </c>
      <c r="BA201" s="218">
        <f>HLOOKUP($B201,data09,data0211!BA$900,FALSE)</f>
        <v>58</v>
      </c>
      <c r="BB201" s="218"/>
      <c r="BC201" s="218"/>
      <c r="BD201" s="218"/>
      <c r="BE201" s="218"/>
    </row>
    <row r="202" spans="1:57" ht="15" customHeight="1" x14ac:dyDescent="0.2">
      <c r="A202" s="71" t="s">
        <v>318</v>
      </c>
      <c r="B202" s="71" t="s">
        <v>318</v>
      </c>
      <c r="C202" s="69">
        <v>2010</v>
      </c>
      <c r="D202" s="218">
        <f>HLOOKUP($B202,data10,data0211!D$900,FALSE)</f>
        <v>308913592</v>
      </c>
      <c r="E202" s="218">
        <f>HLOOKUP($B202,data10,data0211!E$900,FALSE)</f>
        <v>-117445651</v>
      </c>
      <c r="F202" s="218">
        <f>HLOOKUP($B202,data10,data0211!F$900,FALSE)</f>
        <v>0</v>
      </c>
      <c r="G202" s="218">
        <f>HLOOKUP($B202,data10,data0211!G$900,FALSE)</f>
        <v>17255362</v>
      </c>
      <c r="H202" s="218">
        <f>HLOOKUP($B202,data10,data0211!H$900,FALSE)</f>
        <v>21901492</v>
      </c>
      <c r="I202" s="218">
        <f>HLOOKUP($B202,data10,data0211!I$900,FALSE)</f>
        <v>2187812</v>
      </c>
      <c r="J202" s="218">
        <f>HLOOKUP($B202,data10,data0211!J$900,FALSE)</f>
        <v>84866</v>
      </c>
      <c r="K202" s="218">
        <f>HLOOKUP($B202,data10,data0211!K$900,FALSE)</f>
        <v>76720</v>
      </c>
      <c r="L202" s="218">
        <f>HLOOKUP($B202,data10,data0211!L$900,FALSE)</f>
        <v>8133</v>
      </c>
      <c r="M202" s="218">
        <f>HLOOKUP($B202,data10,data0211!M$900,FALSE)</f>
        <v>13</v>
      </c>
      <c r="N202" s="218">
        <f>HLOOKUP($B202,data10,data0211!N$900,FALSE)</f>
        <v>0</v>
      </c>
      <c r="O202" s="218">
        <f>HLOOKUP($B202,data10,data0211!O$900,FALSE)</f>
        <v>0</v>
      </c>
      <c r="P202" s="262">
        <f>HLOOKUP($B202,data10,data0211!P$900,FALSE)</f>
        <v>2310814488.4099998</v>
      </c>
      <c r="Q202" s="262">
        <f>HLOOKUP($B202,data10,data0211!Q$900,FALSE)</f>
        <v>647461708.20000005</v>
      </c>
      <c r="R202" s="262">
        <f>HLOOKUP($B202,data10,data0211!R$900,FALSE)</f>
        <v>1168021267.4299998</v>
      </c>
      <c r="S202" s="262">
        <f>HLOOKUP($B202,data10,data0211!S$900,FALSE)</f>
        <v>495331512.78000003</v>
      </c>
      <c r="T202" s="262">
        <f>HLOOKUP($B202,data10,data0211!T$900,FALSE)</f>
        <v>0</v>
      </c>
      <c r="U202" s="218">
        <f>HLOOKUP($B202,data10,data0211!U$900,FALSE)</f>
        <v>0</v>
      </c>
      <c r="V202" s="218">
        <f>HLOOKUP($B202,data10,data0211!V$900,FALSE)</f>
        <v>3423698</v>
      </c>
      <c r="W202" s="218">
        <f>HLOOKUP($B202,data10,data0211!W$900,FALSE)</f>
        <v>0</v>
      </c>
      <c r="X202" s="218">
        <f>HLOOKUP($B202,data10,data0211!X$900,FALSE)</f>
        <v>2412328</v>
      </c>
      <c r="Y202" s="218">
        <f>HLOOKUP($B202,data10,data0211!Y$900,FALSE)</f>
        <v>1011370</v>
      </c>
      <c r="Z202" s="218">
        <f>HLOOKUP($B202,data10,data0211!Z$900,FALSE)</f>
        <v>0</v>
      </c>
      <c r="AA202" s="218">
        <f>HLOOKUP($B202,data10,data0211!AA$900,FALSE)</f>
        <v>0</v>
      </c>
      <c r="AB202" s="218">
        <f>HLOOKUP($B202,data10,data0211!AB$900,FALSE)</f>
        <v>46536670</v>
      </c>
      <c r="AC202" s="218">
        <f>HLOOKUP($B202,data10,data0211!AC$900,FALSE)</f>
        <v>22978356</v>
      </c>
      <c r="AD202" s="218">
        <f>HLOOKUP($B202,data10,data0211!AD$900,FALSE)</f>
        <v>18198318</v>
      </c>
      <c r="AE202" s="218">
        <f>HLOOKUP($B202,data10,data0211!AE$900,FALSE)</f>
        <v>5359996</v>
      </c>
      <c r="AF202" s="218">
        <f>HLOOKUP($B202,data10,data0211!AF$900,FALSE)</f>
        <v>0</v>
      </c>
      <c r="AG202" s="218">
        <f>HLOOKUP($B202,data10,data0211!AG$900,FALSE)</f>
        <v>0</v>
      </c>
      <c r="AH202" s="218">
        <f>HLOOKUP($B202,data10,data0211!AH$900,FALSE)</f>
        <v>0</v>
      </c>
      <c r="AI202" s="218">
        <f>HLOOKUP($B202,data10,data0211!AI$900,FALSE)</f>
        <v>0</v>
      </c>
      <c r="AJ202" s="218">
        <f>HLOOKUP($B202,data10,data0211!AJ$900,FALSE)</f>
        <v>0</v>
      </c>
      <c r="AK202" s="218">
        <f>HLOOKUP($B202,data10,data0211!AK$900,FALSE)</f>
        <v>215718</v>
      </c>
      <c r="AL202" s="218">
        <f>HLOOKUP($B202,data10,data0211!AL$900,FALSE)</f>
        <v>216473</v>
      </c>
      <c r="AM202" s="218">
        <f>HLOOKUP($B202,data10,data0211!AM$900,FALSE)</f>
        <v>0</v>
      </c>
      <c r="AN202" s="218">
        <f>HLOOKUP($B202,data10,data0211!AN$900,FALSE)</f>
        <v>390400</v>
      </c>
      <c r="AO202" s="218">
        <f>HLOOKUP($B202,data10,data0211!AO$900,FALSE)</f>
        <v>517600</v>
      </c>
      <c r="AP202" s="218">
        <f>HLOOKUP($B202,data10,data0211!AP$900,FALSE)</f>
        <v>517600</v>
      </c>
      <c r="AQ202" s="218">
        <f>HLOOKUP($B202,data10,data0211!AQ$900,FALSE)</f>
        <v>412217</v>
      </c>
      <c r="AR202" s="218">
        <f>HLOOKUP($B202,data10,data0211!AR$900,FALSE)</f>
        <v>1179</v>
      </c>
      <c r="AS202" s="218">
        <f>HLOOKUP($B202,data10,data0211!AS$900,FALSE)</f>
        <v>713</v>
      </c>
      <c r="AT202" s="218">
        <f>HLOOKUP($B202,data10,data0211!AT$900,FALSE)</f>
        <v>466</v>
      </c>
      <c r="AU202" s="218">
        <f>HLOOKUP($B202,data10,data0211!AU$900,FALSE)</f>
        <v>569</v>
      </c>
      <c r="AV202" s="218">
        <f>HLOOKUP($B202,data10,data0211!AV$900,FALSE)</f>
        <v>2</v>
      </c>
      <c r="AW202" s="218">
        <f>HLOOKUP($B202,data10,data0211!AW$900,FALSE)</f>
        <v>608</v>
      </c>
      <c r="AX202" s="218">
        <f>HLOOKUP($B202,data10,data0211!AX$900,FALSE)</f>
        <v>10</v>
      </c>
      <c r="AY202" s="218">
        <f>HLOOKUP($B202,data10,data0211!AY$900,FALSE)</f>
        <v>12</v>
      </c>
      <c r="AZ202" s="218">
        <f>HLOOKUP($B202,data10,data0211!AZ$900,FALSE)</f>
        <v>8146</v>
      </c>
      <c r="BA202" s="218">
        <f>HLOOKUP($B202,data10,data0211!BA$900,FALSE)</f>
        <v>57</v>
      </c>
      <c r="BB202" s="218"/>
      <c r="BC202" s="218"/>
      <c r="BD202" s="218"/>
      <c r="BE202" s="218"/>
    </row>
    <row r="203" spans="1:57" ht="15" customHeight="1" x14ac:dyDescent="0.2">
      <c r="A203" s="71" t="s">
        <v>318</v>
      </c>
      <c r="B203" s="71" t="s">
        <v>318</v>
      </c>
      <c r="C203" s="69">
        <v>2011</v>
      </c>
      <c r="D203" s="218">
        <f>HLOOKUP($B203,data11,data0211!D$900,FALSE)</f>
        <v>319618707.81</v>
      </c>
      <c r="E203" s="218">
        <f>HLOOKUP($B203,data11,data0211!E$900,FALSE)</f>
        <v>-130864724.44</v>
      </c>
      <c r="F203" s="218">
        <f>HLOOKUP($B203,data11,data0211!F$900,FALSE)</f>
        <v>0</v>
      </c>
      <c r="G203" s="218">
        <f>HLOOKUP($B203,data11,data0211!G$900,FALSE)</f>
        <v>14352978</v>
      </c>
      <c r="H203" s="218">
        <f>HLOOKUP($B203,data11,data0211!H$900,FALSE)</f>
        <v>22397702.23</v>
      </c>
      <c r="I203" s="218">
        <f>HLOOKUP($B203,data11,data0211!I$900,FALSE)</f>
        <v>1809267.63</v>
      </c>
      <c r="J203" s="218">
        <f>HLOOKUP($B203,data11,data0211!J$900,FALSE)</f>
        <v>85083</v>
      </c>
      <c r="K203" s="218">
        <f>HLOOKUP($B203,data11,data0211!K$900,FALSE)</f>
        <v>76915</v>
      </c>
      <c r="L203" s="218">
        <f>HLOOKUP($B203,data11,data0211!L$900,FALSE)</f>
        <v>8162</v>
      </c>
      <c r="M203" s="218">
        <f>HLOOKUP($B203,data11,data0211!M$900,FALSE)</f>
        <v>6</v>
      </c>
      <c r="N203" s="218">
        <f>HLOOKUP($B203,data11,data0211!N$900,FALSE)</f>
        <v>0</v>
      </c>
      <c r="O203" s="218">
        <f>HLOOKUP($B203,data11,data0211!O$900,FALSE)</f>
        <v>0</v>
      </c>
      <c r="P203" s="262">
        <f>HLOOKUP($B203,data11,data0211!P$900,FALSE)</f>
        <v>2250502159</v>
      </c>
      <c r="Q203" s="262">
        <f>HLOOKUP($B203,data11,data0211!Q$900,FALSE)</f>
        <v>639713622</v>
      </c>
      <c r="R203" s="262">
        <f>HLOOKUP($B203,data11,data0211!R$900,FALSE)</f>
        <v>1214520347</v>
      </c>
      <c r="S203" s="262">
        <f>HLOOKUP($B203,data11,data0211!S$900,FALSE)</f>
        <v>396268190</v>
      </c>
      <c r="T203" s="262">
        <f>HLOOKUP($B203,data11,data0211!T$900,FALSE)</f>
        <v>0</v>
      </c>
      <c r="U203" s="218">
        <f>HLOOKUP($B203,data11,data0211!U$900,FALSE)</f>
        <v>0</v>
      </c>
      <c r="V203" s="218">
        <f>HLOOKUP($B203,data11,data0211!V$900,FALSE)</f>
        <v>3329464</v>
      </c>
      <c r="W203" s="218">
        <f>HLOOKUP($B203,data11,data0211!W$900,FALSE)</f>
        <v>0</v>
      </c>
      <c r="X203" s="218">
        <f>HLOOKUP($B203,data11,data0211!X$900,FALSE)</f>
        <v>2566544</v>
      </c>
      <c r="Y203" s="218">
        <f>HLOOKUP($B203,data11,data0211!Y$900,FALSE)</f>
        <v>762920</v>
      </c>
      <c r="Z203" s="218">
        <f>HLOOKUP($B203,data11,data0211!Z$900,FALSE)</f>
        <v>0</v>
      </c>
      <c r="AA203" s="218">
        <f>HLOOKUP($B203,data11,data0211!AA$900,FALSE)</f>
        <v>0</v>
      </c>
      <c r="AB203" s="218">
        <f>HLOOKUP($B203,data11,data0211!AB$900,FALSE)</f>
        <v>45802443</v>
      </c>
      <c r="AC203" s="218">
        <f>HLOOKUP($B203,data11,data0211!AC$900,FALSE)</f>
        <v>22810643</v>
      </c>
      <c r="AD203" s="218">
        <f>HLOOKUP($B203,data11,data0211!AD$900,FALSE)</f>
        <v>18237487</v>
      </c>
      <c r="AE203" s="218">
        <f>HLOOKUP($B203,data11,data0211!AE$900,FALSE)</f>
        <v>4754313</v>
      </c>
      <c r="AF203" s="218">
        <f>HLOOKUP($B203,data11,data0211!AF$900,FALSE)</f>
        <v>0</v>
      </c>
      <c r="AG203" s="218">
        <f>HLOOKUP($B203,data11,data0211!AG$900,FALSE)</f>
        <v>0</v>
      </c>
      <c r="AH203" s="218">
        <f>HLOOKUP($B203,data11,data0211!AH$900,FALSE)</f>
        <v>120</v>
      </c>
      <c r="AI203" s="218">
        <f>HLOOKUP($B203,data11,data0211!AI$900,FALSE)</f>
        <v>120</v>
      </c>
      <c r="AJ203" s="218">
        <f>HLOOKUP($B203,data11,data0211!AJ$900,FALSE)</f>
        <v>0</v>
      </c>
      <c r="AK203" s="218">
        <f>HLOOKUP($B203,data11,data0211!AK$900,FALSE)</f>
        <v>215718</v>
      </c>
      <c r="AL203" s="218">
        <f>HLOOKUP($B203,data11,data0211!AL$900,FALSE)</f>
        <v>216473</v>
      </c>
      <c r="AM203" s="218">
        <f>HLOOKUP($B203,data11,data0211!AM$900,FALSE)</f>
        <v>0</v>
      </c>
      <c r="AN203" s="218">
        <f>HLOOKUP($B203,data11,data0211!AN$900,FALSE)</f>
        <v>366400</v>
      </c>
      <c r="AO203" s="218">
        <f>HLOOKUP($B203,data11,data0211!AO$900,FALSE)</f>
        <v>550900</v>
      </c>
      <c r="AP203" s="218">
        <f>HLOOKUP($B203,data11,data0211!AP$900,FALSE)</f>
        <v>550900</v>
      </c>
      <c r="AQ203" s="218">
        <f>HLOOKUP($B203,data11,data0211!AQ$900,FALSE)</f>
        <v>411675</v>
      </c>
      <c r="AR203" s="218">
        <f>HLOOKUP($B203,data11,data0211!AR$900,FALSE)</f>
        <v>1176</v>
      </c>
      <c r="AS203" s="218">
        <f>HLOOKUP($B203,data11,data0211!AS$900,FALSE)</f>
        <v>709</v>
      </c>
      <c r="AT203" s="218">
        <f>HLOOKUP($B203,data11,data0211!AT$900,FALSE)</f>
        <v>467</v>
      </c>
      <c r="AU203" s="218">
        <f>HLOOKUP($B203,data11,data0211!AU$900,FALSE)</f>
        <v>567</v>
      </c>
      <c r="AV203" s="218">
        <f>HLOOKUP($B203,data11,data0211!AV$900,FALSE)</f>
        <v>2</v>
      </c>
      <c r="AW203" s="218">
        <f>HLOOKUP($B203,data11,data0211!AW$900,FALSE)</f>
        <v>607</v>
      </c>
      <c r="AX203" s="218">
        <f>HLOOKUP($B203,data11,data0211!AX$900,FALSE)</f>
        <v>10</v>
      </c>
      <c r="AY203" s="218">
        <f>HLOOKUP($B203,data11,data0211!AY$900,FALSE)</f>
        <v>10</v>
      </c>
      <c r="AZ203" s="218">
        <f>HLOOKUP($B203,data11,data0211!AZ$900,FALSE)</f>
        <v>8122</v>
      </c>
      <c r="BA203" s="218">
        <f>HLOOKUP($B203,data11,data0211!BA$900,FALSE)</f>
        <v>54</v>
      </c>
      <c r="BB203" s="218"/>
      <c r="BC203" s="218"/>
      <c r="BD203" s="218"/>
      <c r="BE203" s="218"/>
    </row>
    <row r="204" spans="1:57" ht="15" customHeight="1" x14ac:dyDescent="0.2">
      <c r="A204" s="71" t="s">
        <v>292</v>
      </c>
      <c r="B204" s="71" t="s">
        <v>253</v>
      </c>
      <c r="C204" s="69">
        <v>2002</v>
      </c>
      <c r="D204" s="218">
        <f>HLOOKUP($B204,data02,data0211!D$900,FALSE)</f>
        <v>1099080.3400000001</v>
      </c>
      <c r="E204" s="218">
        <f>HLOOKUP($B204,data02,data0211!E$900,FALSE)</f>
        <v>-97704.34</v>
      </c>
      <c r="F204" s="218">
        <f>HLOOKUP($B204,data02,data0211!F$900,FALSE)</f>
        <v>46139.13</v>
      </c>
      <c r="G204" s="218">
        <f>HLOOKUP($B204,data02,data0211!G$900,FALSE)</f>
        <v>25192</v>
      </c>
      <c r="H204" s="218">
        <f>HLOOKUP($B204,data02,data0211!H$900,FALSE)</f>
        <v>325066.23</v>
      </c>
      <c r="I204" s="218">
        <f>HLOOKUP($B204,data02,data0211!I$900,FALSE)</f>
        <v>0</v>
      </c>
      <c r="J204" s="218">
        <f>HLOOKUP($B204,data02,data0211!J$900,FALSE)</f>
        <v>1611</v>
      </c>
      <c r="K204" s="218">
        <f>HLOOKUP($B204,data02,data0211!K$900,FALSE)</f>
        <v>1366</v>
      </c>
      <c r="L204" s="218">
        <f>HLOOKUP($B204,data02,data0211!L$900,FALSE)</f>
        <v>245</v>
      </c>
      <c r="M204" s="218">
        <f>HLOOKUP($B204,data02,data0211!M$900,FALSE)</f>
        <v>0</v>
      </c>
      <c r="N204" s="218">
        <f>HLOOKUP($B204,data02,data0211!N$900,FALSE)</f>
        <v>716</v>
      </c>
      <c r="O204" s="218">
        <f>HLOOKUP($B204,data02,data0211!O$900,FALSE)</f>
        <v>22</v>
      </c>
      <c r="P204" s="218">
        <f>HLOOKUP($B204,data02,data0211!P$900,FALSE)</f>
        <v>30918632</v>
      </c>
      <c r="Q204" s="218">
        <f>HLOOKUP($B204,data02,data0211!Q$900,FALSE)</f>
        <v>12306142</v>
      </c>
      <c r="R204" s="218">
        <f>HLOOKUP($B204,data02,data0211!R$900,FALSE)</f>
        <v>18257730</v>
      </c>
      <c r="S204" s="218">
        <f>HLOOKUP($B204,data02,data0211!S$900,FALSE)</f>
        <v>0</v>
      </c>
      <c r="T204" s="218">
        <f>HLOOKUP($B204,data02,data0211!T$900,FALSE)</f>
        <v>346108</v>
      </c>
      <c r="U204" s="218">
        <f>HLOOKUP($B204,data02,data0211!U$900,FALSE)</f>
        <v>8652</v>
      </c>
      <c r="V204" s="218">
        <f>HLOOKUP($B204,data02,data0211!V$900,FALSE)</f>
        <v>29091</v>
      </c>
      <c r="W204" s="218">
        <f>HLOOKUP($B204,data02,data0211!W$900,FALSE)</f>
        <v>0</v>
      </c>
      <c r="X204" s="218">
        <f>HLOOKUP($B204,data02,data0211!X$900,FALSE)</f>
        <v>29091</v>
      </c>
      <c r="Y204" s="218">
        <f>HLOOKUP($B204,data02,data0211!Y$900,FALSE)</f>
        <v>0</v>
      </c>
      <c r="Z204" s="218">
        <f>HLOOKUP($B204,data02,data0211!Z$900,FALSE)</f>
        <v>0</v>
      </c>
      <c r="AA204" s="218">
        <f>HLOOKUP($B204,data02,data0211!AA$900,FALSE)</f>
        <v>0</v>
      </c>
      <c r="AB204" s="218">
        <f>HLOOKUP($B204,data02,data0211!AB$900,FALSE)</f>
        <v>2488947.2200000002</v>
      </c>
      <c r="AC204" s="218">
        <f>HLOOKUP($B204,data02,data0211!AC$900,FALSE)</f>
        <v>1069901.69</v>
      </c>
      <c r="AD204" s="218">
        <f>HLOOKUP($B204,data02,data0211!AD$900,FALSE)</f>
        <v>1391990.14</v>
      </c>
      <c r="AE204" s="218">
        <f>HLOOKUP($B204,data02,data0211!AE$900,FALSE)</f>
        <v>0</v>
      </c>
      <c r="AF204" s="218">
        <f>HLOOKUP($B204,data02,data0211!AF$900,FALSE)</f>
        <v>24516.09</v>
      </c>
      <c r="AG204" s="218">
        <f>HLOOKUP($B204,data02,data0211!AG$900,FALSE)</f>
        <v>2539.3000000000002</v>
      </c>
      <c r="AH204" s="218">
        <f>HLOOKUP($B204,data02,data0211!AH$900,FALSE)</f>
        <v>4.78</v>
      </c>
      <c r="AI204" s="218">
        <f>HLOOKUP($B204,data02,data0211!AI$900,FALSE)</f>
        <v>0</v>
      </c>
      <c r="AJ204" s="218">
        <f>HLOOKUP($B204,data02,data0211!AJ$900,FALSE)</f>
        <v>4.78</v>
      </c>
      <c r="AK204" s="218">
        <f>HLOOKUP($B204,data02,data0211!AK$900,FALSE)</f>
        <v>3100</v>
      </c>
      <c r="AL204" s="218">
        <f>HLOOKUP($B204,data02,data0211!AL$900,FALSE)</f>
        <v>3100</v>
      </c>
      <c r="AM204" s="218">
        <f>HLOOKUP($B204,data02,data0211!AM$900,FALSE)</f>
        <v>0</v>
      </c>
      <c r="AN204" s="218">
        <f>HLOOKUP($B204,data02,data0211!AN$900,FALSE)</f>
        <v>5798</v>
      </c>
      <c r="AO204" s="218">
        <f>HLOOKUP($B204,data02,data0211!AO$900,FALSE)</f>
        <v>6006</v>
      </c>
      <c r="AP204" s="218">
        <f>HLOOKUP($B204,data02,data0211!AP$900,FALSE)</f>
        <v>6006</v>
      </c>
      <c r="AQ204" s="218">
        <f>HLOOKUP($B204,data02,data0211!AQ$900,FALSE)</f>
        <v>5448</v>
      </c>
      <c r="AR204" s="218">
        <f>HLOOKUP($B204,data02,data0211!AR$900,FALSE)</f>
        <v>21</v>
      </c>
      <c r="AS204" s="218">
        <f>HLOOKUP($B204,data02,data0211!AS$900,FALSE)</f>
        <v>17</v>
      </c>
      <c r="AT204" s="218">
        <f>HLOOKUP($B204,data02,data0211!AT$900,FALSE)</f>
        <v>4</v>
      </c>
      <c r="AU204" s="218">
        <f>HLOOKUP($B204,data02,data0211!AU$900,FALSE)</f>
        <v>10</v>
      </c>
      <c r="AV204" s="218">
        <f>HLOOKUP($B204,data02,data0211!AV$900,FALSE)</f>
        <v>1</v>
      </c>
      <c r="AW204" s="218">
        <f>HLOOKUP($B204,data02,data0211!AW$900,FALSE)</f>
        <v>10</v>
      </c>
      <c r="AX204" s="218">
        <f>HLOOKUP($B204,data02,data0211!AX$900,FALSE)</f>
        <v>0</v>
      </c>
      <c r="AY204" s="218">
        <f>HLOOKUP($B204,data02,data0211!AY$900,FALSE)</f>
        <v>4</v>
      </c>
      <c r="AZ204" s="218">
        <f>HLOOKUP($B204,data02,data0211!AZ$900,FALSE)</f>
        <v>239</v>
      </c>
      <c r="BA204" s="218">
        <f>HLOOKUP($B204,data02,data0211!BA$900,FALSE)</f>
        <v>69.819999999999993</v>
      </c>
      <c r="BB204" s="218"/>
      <c r="BC204" s="218"/>
      <c r="BD204" s="218"/>
      <c r="BE204" s="218"/>
    </row>
    <row r="205" spans="1:57" ht="15" customHeight="1" x14ac:dyDescent="0.2">
      <c r="A205" s="71" t="s">
        <v>292</v>
      </c>
      <c r="B205" s="71" t="s">
        <v>292</v>
      </c>
      <c r="C205" s="69">
        <v>2002</v>
      </c>
      <c r="D205" s="218">
        <f>HLOOKUP($B205,data02,data0211!D$900,FALSE)</f>
        <v>14396743.77</v>
      </c>
      <c r="E205" s="218">
        <f>HLOOKUP($B205,data02,data0211!E$900,FALSE)</f>
        <v>0</v>
      </c>
      <c r="F205" s="218">
        <f>HLOOKUP($B205,data02,data0211!F$900,FALSE)</f>
        <v>804129.42</v>
      </c>
      <c r="G205" s="218">
        <f>HLOOKUP($B205,data02,data0211!G$900,FALSE)</f>
        <v>1418047.2</v>
      </c>
      <c r="H205" s="218">
        <f>HLOOKUP($B205,data02,data0211!H$900,FALSE)</f>
        <v>3082267.32</v>
      </c>
      <c r="I205" s="218">
        <f>HLOOKUP($B205,data02,data0211!I$900,FALSE)</f>
        <v>47469.53</v>
      </c>
      <c r="J205" s="218">
        <f>HLOOKUP($B205,data02,data0211!J$900,FALSE)</f>
        <v>13404</v>
      </c>
      <c r="K205" s="218">
        <f>HLOOKUP($B205,data02,data0211!K$900,FALSE)</f>
        <v>11856</v>
      </c>
      <c r="L205" s="218">
        <f>HLOOKUP($B205,data02,data0211!L$900,FALSE)</f>
        <v>1547</v>
      </c>
      <c r="M205" s="218">
        <f>HLOOKUP($B205,data02,data0211!M$900,FALSE)</f>
        <v>1</v>
      </c>
      <c r="N205" s="218">
        <f>HLOOKUP($B205,data02,data0211!N$900,FALSE)</f>
        <v>2660</v>
      </c>
      <c r="O205" s="218">
        <f>HLOOKUP($B205,data02,data0211!O$900,FALSE)</f>
        <v>239</v>
      </c>
      <c r="P205" s="218">
        <f>HLOOKUP($B205,data02,data0211!P$900,FALSE)</f>
        <v>366079169</v>
      </c>
      <c r="Q205" s="218">
        <f>HLOOKUP($B205,data02,data0211!Q$900,FALSE)</f>
        <v>106162959</v>
      </c>
      <c r="R205" s="218">
        <f>HLOOKUP($B205,data02,data0211!R$900,FALSE)</f>
        <v>190361168</v>
      </c>
      <c r="S205" s="218">
        <f>HLOOKUP($B205,data02,data0211!S$900,FALSE)</f>
        <v>65894250</v>
      </c>
      <c r="T205" s="218">
        <f>HLOOKUP($B205,data02,data0211!T$900,FALSE)</f>
        <v>2928633</v>
      </c>
      <c r="U205" s="218">
        <f>HLOOKUP($B205,data02,data0211!U$900,FALSE)</f>
        <v>732159</v>
      </c>
      <c r="V205" s="218">
        <f>HLOOKUP($B205,data02,data0211!V$900,FALSE)</f>
        <v>477886</v>
      </c>
      <c r="W205" s="218">
        <f>HLOOKUP($B205,data02,data0211!W$900,FALSE)</f>
        <v>0</v>
      </c>
      <c r="X205" s="218">
        <f>HLOOKUP($B205,data02,data0211!X$900,FALSE)</f>
        <v>377530</v>
      </c>
      <c r="Y205" s="218">
        <f>HLOOKUP($B205,data02,data0211!Y$900,FALSE)</f>
        <v>95577</v>
      </c>
      <c r="Z205" s="218">
        <f>HLOOKUP($B205,data02,data0211!Z$900,FALSE)</f>
        <v>4779</v>
      </c>
      <c r="AA205" s="218">
        <f>HLOOKUP($B205,data02,data0211!AA$900,FALSE)</f>
        <v>0</v>
      </c>
      <c r="AB205" s="218">
        <f>HLOOKUP($B205,data02,data0211!AB$900,FALSE)</f>
        <v>4074865.9</v>
      </c>
      <c r="AC205" s="218">
        <f>HLOOKUP($B205,data02,data0211!AC$900,FALSE)</f>
        <v>2172142.69</v>
      </c>
      <c r="AD205" s="218">
        <f>HLOOKUP($B205,data02,data0211!AD$900,FALSE)</f>
        <v>1651146.18</v>
      </c>
      <c r="AE205" s="218">
        <f>HLOOKUP($B205,data02,data0211!AE$900,FALSE)</f>
        <v>216438.3</v>
      </c>
      <c r="AF205" s="218">
        <f>HLOOKUP($B205,data02,data0211!AF$900,FALSE)</f>
        <v>28540.06</v>
      </c>
      <c r="AG205" s="218">
        <f>HLOOKUP($B205,data02,data0211!AG$900,FALSE)</f>
        <v>6598.67</v>
      </c>
      <c r="AH205" s="218">
        <f>HLOOKUP($B205,data02,data0211!AH$900,FALSE)</f>
        <v>46.96</v>
      </c>
      <c r="AI205" s="218">
        <f>HLOOKUP($B205,data02,data0211!AI$900,FALSE)</f>
        <v>0</v>
      </c>
      <c r="AJ205" s="218">
        <f>HLOOKUP($B205,data02,data0211!AJ$900,FALSE)</f>
        <v>46.96</v>
      </c>
      <c r="AK205" s="218">
        <f>HLOOKUP($B205,data02,data0211!AK$900,FALSE)</f>
        <v>32542</v>
      </c>
      <c r="AL205" s="218">
        <f>HLOOKUP($B205,data02,data0211!AL$900,FALSE)</f>
        <v>62569</v>
      </c>
      <c r="AM205" s="218">
        <f>HLOOKUP($B205,data02,data0211!AM$900,FALSE)</f>
        <v>235</v>
      </c>
      <c r="AN205" s="218">
        <f>HLOOKUP($B205,data02,data0211!AN$900,FALSE)</f>
        <v>64822</v>
      </c>
      <c r="AO205" s="218">
        <f>HLOOKUP($B205,data02,data0211!AO$900,FALSE)</f>
        <v>65591</v>
      </c>
      <c r="AP205" s="218">
        <f>HLOOKUP($B205,data02,data0211!AP$900,FALSE)</f>
        <v>65591</v>
      </c>
      <c r="AQ205" s="218">
        <f>HLOOKUP($B205,data02,data0211!AQ$900,FALSE)</f>
        <v>52716</v>
      </c>
      <c r="AR205" s="218">
        <f>HLOOKUP($B205,data02,data0211!AR$900,FALSE)</f>
        <v>251</v>
      </c>
      <c r="AS205" s="218">
        <f>HLOOKUP($B205,data02,data0211!AS$900,FALSE)</f>
        <v>202.9</v>
      </c>
      <c r="AT205" s="218">
        <f>HLOOKUP($B205,data02,data0211!AT$900,FALSE)</f>
        <v>48.1</v>
      </c>
      <c r="AU205" s="218">
        <f>HLOOKUP($B205,data02,data0211!AU$900,FALSE)</f>
        <v>142</v>
      </c>
      <c r="AV205" s="218">
        <f>HLOOKUP($B205,data02,data0211!AV$900,FALSE)</f>
        <v>4</v>
      </c>
      <c r="AW205" s="218">
        <f>HLOOKUP($B205,data02,data0211!AW$900,FALSE)</f>
        <v>105</v>
      </c>
      <c r="AX205" s="218">
        <f>HLOOKUP($B205,data02,data0211!AX$900,FALSE)</f>
        <v>0</v>
      </c>
      <c r="AY205" s="218">
        <f>HLOOKUP($B205,data02,data0211!AY$900,FALSE)</f>
        <v>10</v>
      </c>
      <c r="AZ205" s="218">
        <f>HLOOKUP($B205,data02,data0211!AZ$900,FALSE)</f>
        <v>1563</v>
      </c>
      <c r="BA205" s="218">
        <f>HLOOKUP($B205,data02,data0211!BA$900,FALSE)</f>
        <v>0.68</v>
      </c>
      <c r="BB205" s="218"/>
      <c r="BC205" s="218"/>
      <c r="BD205" s="218"/>
      <c r="BE205" s="218"/>
    </row>
    <row r="206" spans="1:57" ht="15" customHeight="1" x14ac:dyDescent="0.2">
      <c r="A206" s="71" t="s">
        <v>292</v>
      </c>
      <c r="B206" s="71" t="s">
        <v>54</v>
      </c>
      <c r="C206" s="69">
        <v>2002</v>
      </c>
      <c r="D206" s="218">
        <f>HLOOKUP($B206,data02,data0211!D$900,FALSE)</f>
        <v>3849598.97</v>
      </c>
      <c r="E206" s="218">
        <f>HLOOKUP($B206,data02,data0211!E$900,FALSE)</f>
        <v>-1762466.31</v>
      </c>
      <c r="F206" s="218">
        <f>HLOOKUP($B206,data02,data0211!F$900,FALSE)</f>
        <v>148151</v>
      </c>
      <c r="G206" s="218">
        <f>HLOOKUP($B206,data02,data0211!G$900,FALSE)</f>
        <v>0</v>
      </c>
      <c r="H206" s="218">
        <f>HLOOKUP($B206,data02,data0211!H$900,FALSE)</f>
        <v>500009.19</v>
      </c>
      <c r="I206" s="218">
        <f>HLOOKUP($B206,data02,data0211!I$900,FALSE)</f>
        <v>0</v>
      </c>
      <c r="J206" s="218">
        <f>HLOOKUP($B206,data02,data0211!J$900,FALSE)</f>
        <v>1906</v>
      </c>
      <c r="K206" s="218">
        <f>HLOOKUP($B206,data02,data0211!K$900,FALSE)</f>
        <v>1637</v>
      </c>
      <c r="L206" s="218">
        <f>HLOOKUP($B206,data02,data0211!L$900,FALSE)</f>
        <v>269</v>
      </c>
      <c r="M206" s="218">
        <f>HLOOKUP($B206,data02,data0211!M$900,FALSE)</f>
        <v>0</v>
      </c>
      <c r="N206" s="218">
        <f>HLOOKUP($B206,data02,data0211!N$900,FALSE)</f>
        <v>1</v>
      </c>
      <c r="O206" s="218">
        <f>HLOOKUP($B206,data02,data0211!O$900,FALSE)</f>
        <v>33</v>
      </c>
      <c r="P206" s="218">
        <f>HLOOKUP($B206,data02,data0211!P$900,FALSE)</f>
        <v>19703882</v>
      </c>
      <c r="Q206" s="218">
        <f>HLOOKUP($B206,data02,data0211!Q$900,FALSE)</f>
        <v>13788429</v>
      </c>
      <c r="R206" s="218">
        <f>HLOOKUP($B206,data02,data0211!R$900,FALSE)</f>
        <v>5915453</v>
      </c>
      <c r="S206" s="218">
        <f>HLOOKUP($B206,data02,data0211!S$900,FALSE)</f>
        <v>0</v>
      </c>
      <c r="T206" s="218">
        <f>HLOOKUP($B206,data02,data0211!T$900,FALSE)</f>
        <v>0</v>
      </c>
      <c r="U206" s="218">
        <f>HLOOKUP($B206,data02,data0211!U$900,FALSE)</f>
        <v>0</v>
      </c>
      <c r="V206" s="218">
        <f>HLOOKUP($B206,data02,data0211!V$900,FALSE)</f>
        <v>82903</v>
      </c>
      <c r="W206" s="218">
        <f>HLOOKUP($B206,data02,data0211!W$900,FALSE)</f>
        <v>0</v>
      </c>
      <c r="X206" s="218">
        <f>HLOOKUP($B206,data02,data0211!X$900,FALSE)</f>
        <v>82302</v>
      </c>
      <c r="Y206" s="218">
        <f>HLOOKUP($B206,data02,data0211!Y$900,FALSE)</f>
        <v>0</v>
      </c>
      <c r="Z206" s="218">
        <f>HLOOKUP($B206,data02,data0211!Z$900,FALSE)</f>
        <v>586</v>
      </c>
      <c r="AA206" s="218">
        <f>HLOOKUP($B206,data02,data0211!AA$900,FALSE)</f>
        <v>15</v>
      </c>
      <c r="AB206" s="218">
        <f>HLOOKUP($B206,data02,data0211!AB$900,FALSE)</f>
        <v>5089723.58</v>
      </c>
      <c r="AC206" s="218">
        <f>HLOOKUP($B206,data02,data0211!AC$900,FALSE)</f>
        <v>3032386.32</v>
      </c>
      <c r="AD206" s="218">
        <f>HLOOKUP($B206,data02,data0211!AD$900,FALSE)</f>
        <v>2057329.3</v>
      </c>
      <c r="AE206" s="218">
        <f>HLOOKUP($B206,data02,data0211!AE$900,FALSE)</f>
        <v>0</v>
      </c>
      <c r="AF206" s="218">
        <f>HLOOKUP($B206,data02,data0211!AF$900,FALSE)</f>
        <v>0</v>
      </c>
      <c r="AG206" s="218">
        <f>HLOOKUP($B206,data02,data0211!AG$900,FALSE)</f>
        <v>7.96</v>
      </c>
      <c r="AH206" s="218">
        <f>HLOOKUP($B206,data02,data0211!AH$900,FALSE)</f>
        <v>685</v>
      </c>
      <c r="AI206" s="218">
        <f>HLOOKUP($B206,data02,data0211!AI$900,FALSE)</f>
        <v>677.5</v>
      </c>
      <c r="AJ206" s="218">
        <f>HLOOKUP($B206,data02,data0211!AJ$900,FALSE)</f>
        <v>7.5</v>
      </c>
      <c r="AK206" s="218">
        <f>HLOOKUP($B206,data02,data0211!AK$900,FALSE)</f>
        <v>3950</v>
      </c>
      <c r="AL206" s="218">
        <f>HLOOKUP($B206,data02,data0211!AL$900,FALSE)</f>
        <v>8903</v>
      </c>
      <c r="AM206" s="218">
        <f>HLOOKUP($B206,data02,data0211!AM$900,FALSE)</f>
        <v>0</v>
      </c>
      <c r="AN206" s="218">
        <f>HLOOKUP($B206,data02,data0211!AN$900,FALSE)</f>
        <v>11233</v>
      </c>
      <c r="AO206" s="218">
        <f>HLOOKUP($B206,data02,data0211!AO$900,FALSE)</f>
        <v>11157</v>
      </c>
      <c r="AP206" s="218">
        <f>HLOOKUP($B206,data02,data0211!AP$900,FALSE)</f>
        <v>0</v>
      </c>
      <c r="AQ206" s="218">
        <f>HLOOKUP($B206,data02,data0211!AQ$900,FALSE)</f>
        <v>10356</v>
      </c>
      <c r="AR206" s="218">
        <f>HLOOKUP($B206,data02,data0211!AR$900,FALSE)</f>
        <v>22.1</v>
      </c>
      <c r="AS206" s="218">
        <f>HLOOKUP($B206,data02,data0211!AS$900,FALSE)</f>
        <v>15.4</v>
      </c>
      <c r="AT206" s="218">
        <f>HLOOKUP($B206,data02,data0211!AT$900,FALSE)</f>
        <v>6.7</v>
      </c>
      <c r="AU206" s="218">
        <f>HLOOKUP($B206,data02,data0211!AU$900,FALSE)</f>
        <v>5.7</v>
      </c>
      <c r="AV206" s="218">
        <f>HLOOKUP($B206,data02,data0211!AV$900,FALSE)</f>
        <v>0</v>
      </c>
      <c r="AW206" s="218">
        <f>HLOOKUP($B206,data02,data0211!AW$900,FALSE)</f>
        <v>16.399999999999999</v>
      </c>
      <c r="AX206" s="218">
        <f>HLOOKUP($B206,data02,data0211!AX$900,FALSE)</f>
        <v>0</v>
      </c>
      <c r="AY206" s="218">
        <f>HLOOKUP($B206,data02,data0211!AY$900,FALSE)</f>
        <v>0</v>
      </c>
      <c r="AZ206" s="218">
        <f>HLOOKUP($B206,data02,data0211!AZ$900,FALSE)</f>
        <v>271</v>
      </c>
      <c r="BA206" s="218">
        <f>HLOOKUP($B206,data02,data0211!BA$900,FALSE)</f>
        <v>0</v>
      </c>
      <c r="BB206" s="218"/>
      <c r="BC206" s="218"/>
      <c r="BD206" s="218"/>
      <c r="BE206" s="218"/>
    </row>
    <row r="207" spans="1:57" ht="15" customHeight="1" x14ac:dyDescent="0.2">
      <c r="A207" s="71" t="s">
        <v>292</v>
      </c>
      <c r="B207" s="71" t="s">
        <v>253</v>
      </c>
      <c r="C207" s="69">
        <v>2003</v>
      </c>
      <c r="D207" s="218">
        <f>HLOOKUP($B207,data03,data0211!D$900,FALSE)</f>
        <v>1168462.94</v>
      </c>
      <c r="E207" s="218">
        <f>HLOOKUP($B207,data03,data0211!E$900,FALSE)</f>
        <v>-144460.35</v>
      </c>
      <c r="F207" s="218">
        <f>HLOOKUP($B207,data03,data0211!F$900,FALSE)</f>
        <v>0</v>
      </c>
      <c r="G207" s="218">
        <f>HLOOKUP($B207,data03,data0211!G$900,FALSE)</f>
        <v>68472</v>
      </c>
      <c r="H207" s="218">
        <f>HLOOKUP($B207,data03,data0211!H$900,FALSE)</f>
        <v>378291.38</v>
      </c>
      <c r="I207" s="218">
        <f>HLOOKUP($B207,data03,data0211!I$900,FALSE)</f>
        <v>0</v>
      </c>
      <c r="J207" s="218">
        <f>HLOOKUP($B207,data03,data0211!J$900,FALSE)</f>
        <v>1613</v>
      </c>
      <c r="K207" s="218">
        <f>HLOOKUP($B207,data03,data0211!K$900,FALSE)</f>
        <v>1367</v>
      </c>
      <c r="L207" s="218">
        <f>HLOOKUP($B207,data03,data0211!L$900,FALSE)</f>
        <v>246</v>
      </c>
      <c r="M207" s="218">
        <f>HLOOKUP($B207,data03,data0211!M$900,FALSE)</f>
        <v>0</v>
      </c>
      <c r="N207" s="218">
        <f>HLOOKUP($B207,data03,data0211!N$900,FALSE)</f>
        <v>715</v>
      </c>
      <c r="O207" s="218">
        <f>HLOOKUP($B207,data03,data0211!O$900,FALSE)</f>
        <v>21</v>
      </c>
      <c r="P207" s="218">
        <f>HLOOKUP($B207,data03,data0211!P$900,FALSE)</f>
        <v>30739470</v>
      </c>
      <c r="Q207" s="218">
        <f>HLOOKUP($B207,data03,data0211!Q$900,FALSE)</f>
        <v>12304678</v>
      </c>
      <c r="R207" s="218">
        <f>HLOOKUP($B207,data03,data0211!R$900,FALSE)</f>
        <v>18060143</v>
      </c>
      <c r="S207" s="218">
        <f>HLOOKUP($B207,data03,data0211!S$900,FALSE)</f>
        <v>0</v>
      </c>
      <c r="T207" s="218">
        <f>HLOOKUP($B207,data03,data0211!T$900,FALSE)</f>
        <v>366108</v>
      </c>
      <c r="U207" s="218">
        <f>HLOOKUP($B207,data03,data0211!U$900,FALSE)</f>
        <v>8541</v>
      </c>
      <c r="V207" s="218">
        <f>HLOOKUP($B207,data03,data0211!V$900,FALSE)</f>
        <v>28991</v>
      </c>
      <c r="W207" s="218">
        <f>HLOOKUP($B207,data03,data0211!W$900,FALSE)</f>
        <v>0</v>
      </c>
      <c r="X207" s="218">
        <f>HLOOKUP($B207,data03,data0211!X$900,FALSE)</f>
        <v>28991</v>
      </c>
      <c r="Y207" s="218">
        <f>HLOOKUP($B207,data03,data0211!Y$900,FALSE)</f>
        <v>0</v>
      </c>
      <c r="Z207" s="218">
        <f>HLOOKUP($B207,data03,data0211!Z$900,FALSE)</f>
        <v>0</v>
      </c>
      <c r="AA207" s="218">
        <f>HLOOKUP($B207,data03,data0211!AA$900,FALSE)</f>
        <v>0</v>
      </c>
      <c r="AB207" s="218">
        <f>HLOOKUP($B207,data03,data0211!AB$900,FALSE)</f>
        <v>2510110.1</v>
      </c>
      <c r="AC207" s="218">
        <f>HLOOKUP($B207,data03,data0211!AC$900,FALSE)</f>
        <v>1065071.47</v>
      </c>
      <c r="AD207" s="218">
        <f>HLOOKUP($B207,data03,data0211!AD$900,FALSE)</f>
        <v>1419570.36</v>
      </c>
      <c r="AE207" s="218">
        <f>HLOOKUP($B207,data03,data0211!AE$900,FALSE)</f>
        <v>0</v>
      </c>
      <c r="AF207" s="218">
        <f>HLOOKUP($B207,data03,data0211!AF$900,FALSE)</f>
        <v>19235.939999999999</v>
      </c>
      <c r="AG207" s="218">
        <f>HLOOKUP($B207,data03,data0211!AG$900,FALSE)</f>
        <v>6232.33</v>
      </c>
      <c r="AH207" s="218">
        <f>HLOOKUP($B207,data03,data0211!AH$900,FALSE)</f>
        <v>4.78</v>
      </c>
      <c r="AI207" s="218">
        <f>HLOOKUP($B207,data03,data0211!AI$900,FALSE)</f>
        <v>0</v>
      </c>
      <c r="AJ207" s="218">
        <f>HLOOKUP($B207,data03,data0211!AJ$900,FALSE)</f>
        <v>4.78</v>
      </c>
      <c r="AK207" s="218">
        <f>HLOOKUP($B207,data03,data0211!AK$900,FALSE)</f>
        <v>3100</v>
      </c>
      <c r="AL207" s="218">
        <f>HLOOKUP($B207,data03,data0211!AL$900,FALSE)</f>
        <v>3100</v>
      </c>
      <c r="AM207" s="218">
        <f>HLOOKUP($B207,data03,data0211!AM$900,FALSE)</f>
        <v>0</v>
      </c>
      <c r="AN207" s="218">
        <f>HLOOKUP($B207,data03,data0211!AN$900,FALSE)</f>
        <v>6176</v>
      </c>
      <c r="AO207" s="218">
        <f>HLOOKUP($B207,data03,data0211!AO$900,FALSE)</f>
        <v>5549</v>
      </c>
      <c r="AP207" s="218">
        <f>HLOOKUP($B207,data03,data0211!AP$900,FALSE)</f>
        <v>6176</v>
      </c>
      <c r="AQ207" s="218">
        <f>HLOOKUP($B207,data03,data0211!AQ$900,FALSE)</f>
        <v>5422</v>
      </c>
      <c r="AR207" s="218">
        <f>HLOOKUP($B207,data03,data0211!AR$900,FALSE)</f>
        <v>21</v>
      </c>
      <c r="AS207" s="218">
        <f>HLOOKUP($B207,data03,data0211!AS$900,FALSE)</f>
        <v>17</v>
      </c>
      <c r="AT207" s="218">
        <f>HLOOKUP($B207,data03,data0211!AT$900,FALSE)</f>
        <v>4</v>
      </c>
      <c r="AU207" s="218">
        <f>HLOOKUP($B207,data03,data0211!AU$900,FALSE)</f>
        <v>10</v>
      </c>
      <c r="AV207" s="218">
        <f>HLOOKUP($B207,data03,data0211!AV$900,FALSE)</f>
        <v>1</v>
      </c>
      <c r="AW207" s="218">
        <f>HLOOKUP($B207,data03,data0211!AW$900,FALSE)</f>
        <v>10</v>
      </c>
      <c r="AX207" s="218">
        <f>HLOOKUP($B207,data03,data0211!AX$900,FALSE)</f>
        <v>0</v>
      </c>
      <c r="AY207" s="218">
        <f>HLOOKUP($B207,data03,data0211!AY$900,FALSE)</f>
        <v>4</v>
      </c>
      <c r="AZ207" s="218">
        <f>HLOOKUP($B207,data03,data0211!AZ$900,FALSE)</f>
        <v>239</v>
      </c>
      <c r="BA207" s="218">
        <f>HLOOKUP($B207,data03,data0211!BA$900,FALSE)</f>
        <v>70.2</v>
      </c>
      <c r="BB207" s="218"/>
      <c r="BC207" s="218"/>
      <c r="BD207" s="218"/>
      <c r="BE207" s="218"/>
    </row>
    <row r="208" spans="1:57" ht="15" customHeight="1" x14ac:dyDescent="0.2">
      <c r="A208" s="71" t="s">
        <v>292</v>
      </c>
      <c r="B208" s="71" t="s">
        <v>292</v>
      </c>
      <c r="C208" s="69">
        <v>2003</v>
      </c>
      <c r="D208" s="218">
        <f>HLOOKUP($B208,data03,data0211!D$900,FALSE)</f>
        <v>16005481.680000002</v>
      </c>
      <c r="E208" s="218">
        <f>HLOOKUP($B208,data03,data0211!E$900,FALSE)</f>
        <v>-1745311.42</v>
      </c>
      <c r="F208" s="218">
        <f>HLOOKUP($B208,data03,data0211!F$900,FALSE)</f>
        <v>0</v>
      </c>
      <c r="G208" s="218">
        <f>HLOOKUP($B208,data03,data0211!G$900,FALSE)</f>
        <v>1608737.91</v>
      </c>
      <c r="H208" s="218">
        <f>HLOOKUP($B208,data03,data0211!H$900,FALSE)</f>
        <v>3541114.3099999996</v>
      </c>
      <c r="I208" s="218">
        <f>HLOOKUP($B208,data03,data0211!I$900,FALSE)</f>
        <v>79703.649999999994</v>
      </c>
      <c r="J208" s="218">
        <f>HLOOKUP($B208,data03,data0211!J$900,FALSE)</f>
        <v>13465</v>
      </c>
      <c r="K208" s="218">
        <f>HLOOKUP($B208,data03,data0211!K$900,FALSE)</f>
        <v>11895</v>
      </c>
      <c r="L208" s="218">
        <f>HLOOKUP($B208,data03,data0211!L$900,FALSE)</f>
        <v>1569</v>
      </c>
      <c r="M208" s="218">
        <f>HLOOKUP($B208,data03,data0211!M$900,FALSE)</f>
        <v>1</v>
      </c>
      <c r="N208" s="218">
        <f>HLOOKUP($B208,data03,data0211!N$900,FALSE)</f>
        <v>2660</v>
      </c>
      <c r="O208" s="218">
        <f>HLOOKUP($B208,data03,data0211!O$900,FALSE)</f>
        <v>237</v>
      </c>
      <c r="P208" s="218">
        <f>HLOOKUP($B208,data03,data0211!P$900,FALSE)</f>
        <v>357064704</v>
      </c>
      <c r="Q208" s="218">
        <f>HLOOKUP($B208,data03,data0211!Q$900,FALSE)</f>
        <v>113382345</v>
      </c>
      <c r="R208" s="218">
        <f>HLOOKUP($B208,data03,data0211!R$900,FALSE)</f>
        <v>175223103</v>
      </c>
      <c r="S208" s="218">
        <f>HLOOKUP($B208,data03,data0211!S$900,FALSE)</f>
        <v>65165248</v>
      </c>
      <c r="T208" s="218">
        <f>HLOOKUP($B208,data03,data0211!T$900,FALSE)</f>
        <v>3081624</v>
      </c>
      <c r="U208" s="218">
        <f>HLOOKUP($B208,data03,data0211!U$900,FALSE)</f>
        <v>212384</v>
      </c>
      <c r="V208" s="218">
        <f>HLOOKUP($B208,data03,data0211!V$900,FALSE)</f>
        <v>495463</v>
      </c>
      <c r="W208" s="218">
        <f>HLOOKUP($B208,data03,data0211!W$900,FALSE)</f>
        <v>0</v>
      </c>
      <c r="X208" s="218">
        <f>HLOOKUP($B208,data03,data0211!X$900,FALSE)</f>
        <v>355778</v>
      </c>
      <c r="Y208" s="218">
        <f>HLOOKUP($B208,data03,data0211!Y$900,FALSE)</f>
        <v>131241</v>
      </c>
      <c r="Z208" s="218">
        <f>HLOOKUP($B208,data03,data0211!Z$900,FALSE)</f>
        <v>8444</v>
      </c>
      <c r="AA208" s="218">
        <f>HLOOKUP($B208,data03,data0211!AA$900,FALSE)</f>
        <v>0</v>
      </c>
      <c r="AB208" s="218">
        <f>HLOOKUP($B208,data03,data0211!AB$900,FALSE)</f>
        <v>5592265.6799999997</v>
      </c>
      <c r="AC208" s="218">
        <f>HLOOKUP($B208,data03,data0211!AC$900,FALSE)</f>
        <v>3243831.16</v>
      </c>
      <c r="AD208" s="218">
        <f>HLOOKUP($B208,data03,data0211!AD$900,FALSE)</f>
        <v>2118789.5299999998</v>
      </c>
      <c r="AE208" s="218">
        <f>HLOOKUP($B208,data03,data0211!AE$900,FALSE)</f>
        <v>185904.09</v>
      </c>
      <c r="AF208" s="218">
        <f>HLOOKUP($B208,data03,data0211!AF$900,FALSE)</f>
        <v>34951.57</v>
      </c>
      <c r="AG208" s="218">
        <f>HLOOKUP($B208,data03,data0211!AG$900,FALSE)</f>
        <v>8789.33</v>
      </c>
      <c r="AH208" s="218">
        <f>HLOOKUP($B208,data03,data0211!AH$900,FALSE)</f>
        <v>46.96</v>
      </c>
      <c r="AI208" s="218">
        <f>HLOOKUP($B208,data03,data0211!AI$900,FALSE)</f>
        <v>0</v>
      </c>
      <c r="AJ208" s="218">
        <f>HLOOKUP($B208,data03,data0211!AJ$900,FALSE)</f>
        <v>46.96</v>
      </c>
      <c r="AK208" s="218">
        <f>HLOOKUP($B208,data03,data0211!AK$900,FALSE)</f>
        <v>32542</v>
      </c>
      <c r="AL208" s="218">
        <f>HLOOKUP($B208,data03,data0211!AL$900,FALSE)</f>
        <v>62569</v>
      </c>
      <c r="AM208" s="218">
        <f>HLOOKUP($B208,data03,data0211!AM$900,FALSE)</f>
        <v>235</v>
      </c>
      <c r="AN208" s="218">
        <f>HLOOKUP($B208,data03,data0211!AN$900,FALSE)</f>
        <v>66636</v>
      </c>
      <c r="AO208" s="218">
        <f>HLOOKUP($B208,data03,data0211!AO$900,FALSE)</f>
        <v>64512</v>
      </c>
      <c r="AP208" s="218">
        <f>HLOOKUP($B208,data03,data0211!AP$900,FALSE)</f>
        <v>66636</v>
      </c>
      <c r="AQ208" s="218">
        <f>HLOOKUP($B208,data03,data0211!AQ$900,FALSE)</f>
        <v>61065</v>
      </c>
      <c r="AR208" s="218">
        <f>HLOOKUP($B208,data03,data0211!AR$900,FALSE)</f>
        <v>254</v>
      </c>
      <c r="AS208" s="218">
        <f>HLOOKUP($B208,data03,data0211!AS$900,FALSE)</f>
        <v>202.9</v>
      </c>
      <c r="AT208" s="218">
        <f>HLOOKUP($B208,data03,data0211!AT$900,FALSE)</f>
        <v>51.1</v>
      </c>
      <c r="AU208" s="218">
        <f>HLOOKUP($B208,data03,data0211!AU$900,FALSE)</f>
        <v>145</v>
      </c>
      <c r="AV208" s="218">
        <f>HLOOKUP($B208,data03,data0211!AV$900,FALSE)</f>
        <v>4</v>
      </c>
      <c r="AW208" s="218">
        <f>HLOOKUP($B208,data03,data0211!AW$900,FALSE)</f>
        <v>105</v>
      </c>
      <c r="AX208" s="218">
        <f>HLOOKUP($B208,data03,data0211!AX$900,FALSE)</f>
        <v>0</v>
      </c>
      <c r="AY208" s="218">
        <f>HLOOKUP($B208,data03,data0211!AY$900,FALSE)</f>
        <v>10</v>
      </c>
      <c r="AZ208" s="218">
        <f>HLOOKUP($B208,data03,data0211!AZ$900,FALSE)</f>
        <v>1563</v>
      </c>
      <c r="BA208" s="218">
        <f>HLOOKUP($B208,data03,data0211!BA$900,FALSE)</f>
        <v>73.13</v>
      </c>
      <c r="BB208" s="218"/>
      <c r="BC208" s="218"/>
      <c r="BD208" s="218"/>
      <c r="BE208" s="218"/>
    </row>
    <row r="209" spans="1:57" ht="15" customHeight="1" x14ac:dyDescent="0.2">
      <c r="A209" s="71" t="s">
        <v>292</v>
      </c>
      <c r="B209" s="71" t="s">
        <v>54</v>
      </c>
      <c r="C209" s="69">
        <v>2003</v>
      </c>
      <c r="D209" s="218">
        <f>HLOOKUP($B209,data03,data0211!D$900,FALSE)</f>
        <v>3882820.27</v>
      </c>
      <c r="E209" s="218">
        <f>HLOOKUP($B209,data03,data0211!E$900,FALSE)</f>
        <v>-1918049.87</v>
      </c>
      <c r="F209" s="218">
        <f>HLOOKUP($B209,data03,data0211!F$900,FALSE)</f>
        <v>0</v>
      </c>
      <c r="G209" s="218">
        <f>HLOOKUP($B209,data03,data0211!G$900,FALSE)</f>
        <v>64367.67</v>
      </c>
      <c r="H209" s="218">
        <f>HLOOKUP($B209,data03,data0211!H$900,FALSE)</f>
        <v>498243.83</v>
      </c>
      <c r="I209" s="218">
        <f>HLOOKUP($B209,data03,data0211!I$900,FALSE)</f>
        <v>0</v>
      </c>
      <c r="J209" s="218">
        <f>HLOOKUP($B209,data03,data0211!J$900,FALSE)</f>
        <v>1890</v>
      </c>
      <c r="K209" s="218">
        <f>HLOOKUP($B209,data03,data0211!K$900,FALSE)</f>
        <v>1648</v>
      </c>
      <c r="L209" s="218">
        <f>HLOOKUP($B209,data03,data0211!L$900,FALSE)</f>
        <v>242</v>
      </c>
      <c r="M209" s="218">
        <f>HLOOKUP($B209,data03,data0211!M$900,FALSE)</f>
        <v>0</v>
      </c>
      <c r="N209" s="218">
        <f>HLOOKUP($B209,data03,data0211!N$900,FALSE)</f>
        <v>711</v>
      </c>
      <c r="O209" s="218">
        <f>HLOOKUP($B209,data03,data0211!O$900,FALSE)</f>
        <v>8</v>
      </c>
      <c r="P209" s="218">
        <f>HLOOKUP($B209,data03,data0211!P$900,FALSE)</f>
        <v>67077032</v>
      </c>
      <c r="Q209" s="218">
        <f>HLOOKUP($B209,data03,data0211!Q$900,FALSE)</f>
        <v>16293528</v>
      </c>
      <c r="R209" s="218">
        <f>HLOOKUP($B209,data03,data0211!R$900,FALSE)</f>
        <v>50309912</v>
      </c>
      <c r="S209" s="218">
        <f>HLOOKUP($B209,data03,data0211!S$900,FALSE)</f>
        <v>0</v>
      </c>
      <c r="T209" s="218">
        <f>HLOOKUP($B209,data03,data0211!T$900,FALSE)</f>
        <v>457966</v>
      </c>
      <c r="U209" s="218">
        <f>HLOOKUP($B209,data03,data0211!U$900,FALSE)</f>
        <v>15626</v>
      </c>
      <c r="V209" s="218">
        <f>HLOOKUP($B209,data03,data0211!V$900,FALSE)</f>
        <v>90555</v>
      </c>
      <c r="W209" s="218">
        <f>HLOOKUP($B209,data03,data0211!W$900,FALSE)</f>
        <v>0</v>
      </c>
      <c r="X209" s="218">
        <f>HLOOKUP($B209,data03,data0211!X$900,FALSE)</f>
        <v>90555</v>
      </c>
      <c r="Y209" s="218">
        <f>HLOOKUP($B209,data03,data0211!Y$900,FALSE)</f>
        <v>0</v>
      </c>
      <c r="Z209" s="218">
        <f>HLOOKUP($B209,data03,data0211!Z$900,FALSE)</f>
        <v>0</v>
      </c>
      <c r="AA209" s="218">
        <f>HLOOKUP($B209,data03,data0211!AA$900,FALSE)</f>
        <v>0</v>
      </c>
      <c r="AB209" s="218">
        <f>HLOOKUP($B209,data03,data0211!AB$900,FALSE)</f>
        <v>4239538.74</v>
      </c>
      <c r="AC209" s="218">
        <f>HLOOKUP($B209,data03,data0211!AC$900,FALSE)</f>
        <v>3864279.52</v>
      </c>
      <c r="AD209" s="218">
        <f>HLOOKUP($B209,data03,data0211!AD$900,FALSE)</f>
        <v>371870.56</v>
      </c>
      <c r="AE209" s="218">
        <f>HLOOKUP($B209,data03,data0211!AE$900,FALSE)</f>
        <v>0</v>
      </c>
      <c r="AF209" s="218">
        <f>HLOOKUP($B209,data03,data0211!AF$900,FALSE)</f>
        <v>3317.45</v>
      </c>
      <c r="AG209" s="218">
        <f>HLOOKUP($B209,data03,data0211!AG$900,FALSE)</f>
        <v>71.209999999999994</v>
      </c>
      <c r="AH209" s="218">
        <f>HLOOKUP($B209,data03,data0211!AH$900,FALSE)</f>
        <v>685</v>
      </c>
      <c r="AI209" s="218">
        <f>HLOOKUP($B209,data03,data0211!AI$900,FALSE)</f>
        <v>677.5</v>
      </c>
      <c r="AJ209" s="218">
        <f>HLOOKUP($B209,data03,data0211!AJ$900,FALSE)</f>
        <v>7.5</v>
      </c>
      <c r="AK209" s="218">
        <f>HLOOKUP($B209,data03,data0211!AK$900,FALSE)</f>
        <v>4000</v>
      </c>
      <c r="AL209" s="218">
        <f>HLOOKUP($B209,data03,data0211!AL$900,FALSE)</f>
        <v>9129</v>
      </c>
      <c r="AM209" s="218">
        <f>HLOOKUP($B209,data03,data0211!AM$900,FALSE)</f>
        <v>0</v>
      </c>
      <c r="AN209" s="218">
        <f>HLOOKUP($B209,data03,data0211!AN$900,FALSE)</f>
        <v>11235</v>
      </c>
      <c r="AO209" s="218">
        <f>HLOOKUP($B209,data03,data0211!AO$900,FALSE)</f>
        <v>11863</v>
      </c>
      <c r="AP209" s="218">
        <f>HLOOKUP($B209,data03,data0211!AP$900,FALSE)</f>
        <v>0</v>
      </c>
      <c r="AQ209" s="218">
        <f>HLOOKUP($B209,data03,data0211!AQ$900,FALSE)</f>
        <v>10704</v>
      </c>
      <c r="AR209" s="218">
        <f>HLOOKUP($B209,data03,data0211!AR$900,FALSE)</f>
        <v>34.700000000000003</v>
      </c>
      <c r="AS209" s="218">
        <f>HLOOKUP($B209,data03,data0211!AS$900,FALSE)</f>
        <v>28.4</v>
      </c>
      <c r="AT209" s="218">
        <f>HLOOKUP($B209,data03,data0211!AT$900,FALSE)</f>
        <v>6.3</v>
      </c>
      <c r="AU209" s="218">
        <f>HLOOKUP($B209,data03,data0211!AU$900,FALSE)</f>
        <v>19.3</v>
      </c>
      <c r="AV209" s="218">
        <f>HLOOKUP($B209,data03,data0211!AV$900,FALSE)</f>
        <v>0</v>
      </c>
      <c r="AW209" s="218">
        <f>HLOOKUP($B209,data03,data0211!AW$900,FALSE)</f>
        <v>15.3</v>
      </c>
      <c r="AX209" s="218">
        <f>HLOOKUP($B209,data03,data0211!AX$900,FALSE)</f>
        <v>0</v>
      </c>
      <c r="AY209" s="218">
        <f>HLOOKUP($B209,data03,data0211!AY$900,FALSE)</f>
        <v>0</v>
      </c>
      <c r="AZ209" s="218">
        <f>HLOOKUP($B209,data03,data0211!AZ$900,FALSE)</f>
        <v>300</v>
      </c>
      <c r="BA209" s="218">
        <f>HLOOKUP($B209,data03,data0211!BA$900,FALSE)</f>
        <v>0</v>
      </c>
      <c r="BB209" s="218"/>
      <c r="BC209" s="218"/>
      <c r="BD209" s="218"/>
      <c r="BE209" s="218"/>
    </row>
    <row r="210" spans="1:57" ht="15" customHeight="1" x14ac:dyDescent="0.2">
      <c r="A210" s="71" t="s">
        <v>292</v>
      </c>
      <c r="B210" s="71" t="s">
        <v>253</v>
      </c>
      <c r="C210" s="69">
        <v>2004</v>
      </c>
      <c r="D210" s="218">
        <f>HLOOKUP($B210,data04,data0211!D$900,FALSE)</f>
        <v>1218677.2500000002</v>
      </c>
      <c r="E210" s="218">
        <f>HLOOKUP($B210,data04,data0211!E$900,FALSE)</f>
        <v>-146550.04</v>
      </c>
      <c r="F210" s="218">
        <f>HLOOKUP($B210,data04,data0211!F$900,FALSE)</f>
        <v>0</v>
      </c>
      <c r="G210" s="218">
        <f>HLOOKUP($B210,data04,data0211!G$900,FALSE)</f>
        <v>59556.1</v>
      </c>
      <c r="H210" s="218">
        <f>HLOOKUP($B210,data04,data0211!H$900,FALSE)</f>
        <v>333558.49000000005</v>
      </c>
      <c r="I210" s="218">
        <f>HLOOKUP($B210,data04,data0211!I$900,FALSE)</f>
        <v>0</v>
      </c>
      <c r="J210" s="218">
        <f>HLOOKUP($B210,data04,data0211!J$900,FALSE)</f>
        <v>1605</v>
      </c>
      <c r="K210" s="218">
        <f>HLOOKUP($B210,data04,data0211!K$900,FALSE)</f>
        <v>1354</v>
      </c>
      <c r="L210" s="218">
        <f>HLOOKUP($B210,data04,data0211!L$900,FALSE)</f>
        <v>251</v>
      </c>
      <c r="M210" s="218">
        <f>HLOOKUP($B210,data04,data0211!M$900,FALSE)</f>
        <v>0</v>
      </c>
      <c r="N210" s="218">
        <f>HLOOKUP($B210,data04,data0211!N$900,FALSE)</f>
        <v>716</v>
      </c>
      <c r="O210" s="218">
        <f>HLOOKUP($B210,data04,data0211!O$900,FALSE)</f>
        <v>22</v>
      </c>
      <c r="P210" s="218">
        <f>HLOOKUP($B210,data04,data0211!P$900,FALSE)</f>
        <v>31297146</v>
      </c>
      <c r="Q210" s="218">
        <f>HLOOKUP($B210,data04,data0211!Q$900,FALSE)</f>
        <v>12250721</v>
      </c>
      <c r="R210" s="218">
        <f>HLOOKUP($B210,data04,data0211!R$900,FALSE)</f>
        <v>18635363</v>
      </c>
      <c r="S210" s="218">
        <f>HLOOKUP($B210,data04,data0211!S$900,FALSE)</f>
        <v>0</v>
      </c>
      <c r="T210" s="218">
        <f>HLOOKUP($B210,data04,data0211!T$900,FALSE)</f>
        <v>363169</v>
      </c>
      <c r="U210" s="218">
        <f>HLOOKUP($B210,data04,data0211!U$900,FALSE)</f>
        <v>47893</v>
      </c>
      <c r="V210" s="218">
        <f>HLOOKUP($B210,data04,data0211!V$900,FALSE)</f>
        <v>81902</v>
      </c>
      <c r="W210" s="218">
        <f>HLOOKUP($B210,data04,data0211!W$900,FALSE)</f>
        <v>0</v>
      </c>
      <c r="X210" s="218">
        <f>HLOOKUP($B210,data04,data0211!X$900,FALSE)</f>
        <v>40402</v>
      </c>
      <c r="Y210" s="218">
        <f>HLOOKUP($B210,data04,data0211!Y$900,FALSE)</f>
        <v>0</v>
      </c>
      <c r="Z210" s="218">
        <f>HLOOKUP($B210,data04,data0211!Z$900,FALSE)</f>
        <v>41500</v>
      </c>
      <c r="AA210" s="218">
        <f>HLOOKUP($B210,data04,data0211!AA$900,FALSE)</f>
        <v>0</v>
      </c>
      <c r="AB210" s="218">
        <f>HLOOKUP($B210,data04,data0211!AB$900,FALSE)</f>
        <v>1509392.98</v>
      </c>
      <c r="AC210" s="218">
        <f>HLOOKUP($B210,data04,data0211!AC$900,FALSE)</f>
        <v>585935.38</v>
      </c>
      <c r="AD210" s="218">
        <f>HLOOKUP($B210,data04,data0211!AD$900,FALSE)</f>
        <v>900509.85</v>
      </c>
      <c r="AE210" s="218">
        <f>HLOOKUP($B210,data04,data0211!AE$900,FALSE)</f>
        <v>0</v>
      </c>
      <c r="AF210" s="218">
        <f>HLOOKUP($B210,data04,data0211!AF$900,FALSE)</f>
        <v>18719.14</v>
      </c>
      <c r="AG210" s="218">
        <f>HLOOKUP($B210,data04,data0211!AG$900,FALSE)</f>
        <v>4228.6099999999997</v>
      </c>
      <c r="AH210" s="218">
        <f>HLOOKUP($B210,data04,data0211!AH$900,FALSE)</f>
        <v>4.78</v>
      </c>
      <c r="AI210" s="218">
        <f>HLOOKUP($B210,data04,data0211!AI$900,FALSE)</f>
        <v>0</v>
      </c>
      <c r="AJ210" s="218">
        <f>HLOOKUP($B210,data04,data0211!AJ$900,FALSE)</f>
        <v>4.78</v>
      </c>
      <c r="AK210" s="218">
        <f>HLOOKUP($B210,data04,data0211!AK$900,FALSE)</f>
        <v>3100</v>
      </c>
      <c r="AL210" s="218">
        <f>HLOOKUP($B210,data04,data0211!AL$900,FALSE)</f>
        <v>3100</v>
      </c>
      <c r="AM210" s="218">
        <f>HLOOKUP($B210,data04,data0211!AM$900,FALSE)</f>
        <v>0</v>
      </c>
      <c r="AN210" s="218">
        <f>HLOOKUP($B210,data04,data0211!AN$900,FALSE)</f>
        <v>5811</v>
      </c>
      <c r="AO210" s="218">
        <f>HLOOKUP($B210,data04,data0211!AO$900,FALSE)</f>
        <v>5684</v>
      </c>
      <c r="AP210" s="218">
        <f>HLOOKUP($B210,data04,data0211!AP$900,FALSE)</f>
        <v>5811</v>
      </c>
      <c r="AQ210" s="218">
        <f>HLOOKUP($B210,data04,data0211!AQ$900,FALSE)</f>
        <v>5203</v>
      </c>
      <c r="AR210" s="218">
        <f>HLOOKUP($B210,data04,data0211!AR$900,FALSE)</f>
        <v>21</v>
      </c>
      <c r="AS210" s="218">
        <f>HLOOKUP($B210,data04,data0211!AS$900,FALSE)</f>
        <v>17</v>
      </c>
      <c r="AT210" s="218">
        <f>HLOOKUP($B210,data04,data0211!AT$900,FALSE)</f>
        <v>4</v>
      </c>
      <c r="AU210" s="218">
        <f>HLOOKUP($B210,data04,data0211!AU$900,FALSE)</f>
        <v>10</v>
      </c>
      <c r="AV210" s="218">
        <f>HLOOKUP($B210,data04,data0211!AV$900,FALSE)</f>
        <v>1</v>
      </c>
      <c r="AW210" s="218">
        <f>HLOOKUP($B210,data04,data0211!AW$900,FALSE)</f>
        <v>10</v>
      </c>
      <c r="AX210" s="218">
        <f>HLOOKUP($B210,data04,data0211!AX$900,FALSE)</f>
        <v>0</v>
      </c>
      <c r="AY210" s="218">
        <f>HLOOKUP($B210,data04,data0211!AY$900,FALSE)</f>
        <v>4</v>
      </c>
      <c r="AZ210" s="218">
        <f>HLOOKUP($B210,data04,data0211!AZ$900,FALSE)</f>
        <v>241</v>
      </c>
      <c r="BA210" s="218">
        <f>HLOOKUP($B210,data04,data0211!BA$900,FALSE)</f>
        <v>69.319999999999993</v>
      </c>
      <c r="BB210" s="218"/>
      <c r="BC210" s="218"/>
      <c r="BD210" s="218"/>
      <c r="BE210" s="218"/>
    </row>
    <row r="211" spans="1:57" ht="15" customHeight="1" x14ac:dyDescent="0.2">
      <c r="A211" s="71" t="s">
        <v>292</v>
      </c>
      <c r="B211" s="71" t="s">
        <v>292</v>
      </c>
      <c r="C211" s="69">
        <v>2004</v>
      </c>
      <c r="D211" s="218">
        <f>HLOOKUP($B211,data04,data0211!D$900,FALSE)</f>
        <v>17426193.010000002</v>
      </c>
      <c r="E211" s="218">
        <f>HLOOKUP($B211,data04,data0211!E$900,FALSE)</f>
        <v>0</v>
      </c>
      <c r="F211" s="218">
        <f>HLOOKUP($B211,data04,data0211!F$900,FALSE)</f>
        <v>0</v>
      </c>
      <c r="G211" s="218">
        <f>HLOOKUP($B211,data04,data0211!G$900,FALSE)</f>
        <v>1301874.6000000001</v>
      </c>
      <c r="H211" s="218">
        <f>HLOOKUP($B211,data04,data0211!H$900,FALSE)</f>
        <v>4105011.1100000003</v>
      </c>
      <c r="I211" s="218">
        <f>HLOOKUP($B211,data04,data0211!I$900,FALSE)</f>
        <v>172694.26</v>
      </c>
      <c r="J211" s="218">
        <f>HLOOKUP($B211,data04,data0211!J$900,FALSE)</f>
        <v>13649</v>
      </c>
      <c r="K211" s="218">
        <f>HLOOKUP($B211,data04,data0211!K$900,FALSE)</f>
        <v>12075</v>
      </c>
      <c r="L211" s="218">
        <f>HLOOKUP($B211,data04,data0211!L$900,FALSE)</f>
        <v>1573</v>
      </c>
      <c r="M211" s="218">
        <f>HLOOKUP($B211,data04,data0211!M$900,FALSE)</f>
        <v>1</v>
      </c>
      <c r="N211" s="218">
        <f>HLOOKUP($B211,data04,data0211!N$900,FALSE)</f>
        <v>2870</v>
      </c>
      <c r="O211" s="218">
        <f>HLOOKUP($B211,data04,data0211!O$900,FALSE)</f>
        <v>211</v>
      </c>
      <c r="P211" s="218">
        <f>HLOOKUP($B211,data04,data0211!P$900,FALSE)</f>
        <v>408997605</v>
      </c>
      <c r="Q211" s="218">
        <f>HLOOKUP($B211,data04,data0211!Q$900,FALSE)</f>
        <v>129873121</v>
      </c>
      <c r="R211" s="218">
        <f>HLOOKUP($B211,data04,data0211!R$900,FALSE)</f>
        <v>200708243</v>
      </c>
      <c r="S211" s="218">
        <f>HLOOKUP($B211,data04,data0211!S$900,FALSE)</f>
        <v>74643139</v>
      </c>
      <c r="T211" s="218">
        <f>HLOOKUP($B211,data04,data0211!T$900,FALSE)</f>
        <v>3529828</v>
      </c>
      <c r="U211" s="218">
        <f>HLOOKUP($B211,data04,data0211!U$900,FALSE)</f>
        <v>243274</v>
      </c>
      <c r="V211" s="218">
        <f>HLOOKUP($B211,data04,data0211!V$900,FALSE)</f>
        <v>549315</v>
      </c>
      <c r="W211" s="218">
        <f>HLOOKUP($B211,data04,data0211!W$900,FALSE)</f>
        <v>0</v>
      </c>
      <c r="X211" s="218">
        <f>HLOOKUP($B211,data04,data0211!X$900,FALSE)</f>
        <v>388680</v>
      </c>
      <c r="Y211" s="218">
        <f>HLOOKUP($B211,data04,data0211!Y$900,FALSE)</f>
        <v>151478</v>
      </c>
      <c r="Z211" s="218">
        <f>HLOOKUP($B211,data04,data0211!Z$900,FALSE)</f>
        <v>9157</v>
      </c>
      <c r="AA211" s="218">
        <f>HLOOKUP($B211,data04,data0211!AA$900,FALSE)</f>
        <v>0</v>
      </c>
      <c r="AB211" s="218">
        <f>HLOOKUP($B211,data04,data0211!AB$900,FALSE)</f>
        <v>5896543.9299999997</v>
      </c>
      <c r="AC211" s="218">
        <f>HLOOKUP($B211,data04,data0211!AC$900,FALSE)</f>
        <v>3398438.17</v>
      </c>
      <c r="AD211" s="218">
        <f>HLOOKUP($B211,data04,data0211!AD$900,FALSE)</f>
        <v>2231467.35</v>
      </c>
      <c r="AE211" s="218">
        <f>HLOOKUP($B211,data04,data0211!AE$900,FALSE)</f>
        <v>218199.54</v>
      </c>
      <c r="AF211" s="218">
        <f>HLOOKUP($B211,data04,data0211!AF$900,FALSE)</f>
        <v>39490.370000000003</v>
      </c>
      <c r="AG211" s="218">
        <f>HLOOKUP($B211,data04,data0211!AG$900,FALSE)</f>
        <v>8948.5</v>
      </c>
      <c r="AH211" s="218">
        <f>HLOOKUP($B211,data04,data0211!AH$900,FALSE)</f>
        <v>46.96</v>
      </c>
      <c r="AI211" s="218">
        <f>HLOOKUP($B211,data04,data0211!AI$900,FALSE)</f>
        <v>0</v>
      </c>
      <c r="AJ211" s="218">
        <f>HLOOKUP($B211,data04,data0211!AJ$900,FALSE)</f>
        <v>46.96</v>
      </c>
      <c r="AK211" s="218">
        <f>HLOOKUP($B211,data04,data0211!AK$900,FALSE)</f>
        <v>32542</v>
      </c>
      <c r="AL211" s="218">
        <f>HLOOKUP($B211,data04,data0211!AL$900,FALSE)</f>
        <v>62569</v>
      </c>
      <c r="AM211" s="218">
        <f>HLOOKUP($B211,data04,data0211!AM$900,FALSE)</f>
        <v>235</v>
      </c>
      <c r="AN211" s="218">
        <f>HLOOKUP($B211,data04,data0211!AN$900,FALSE)</f>
        <v>81291</v>
      </c>
      <c r="AO211" s="218">
        <f>HLOOKUP($B211,data04,data0211!AO$900,FALSE)</f>
        <v>64632</v>
      </c>
      <c r="AP211" s="218">
        <f>HLOOKUP($B211,data04,data0211!AP$900,FALSE)</f>
        <v>81291</v>
      </c>
      <c r="AQ211" s="218">
        <f>HLOOKUP($B211,data04,data0211!AQ$900,FALSE)</f>
        <v>62959</v>
      </c>
      <c r="AR211" s="218">
        <f>HLOOKUP($B211,data04,data0211!AR$900,FALSE)</f>
        <v>258</v>
      </c>
      <c r="AS211" s="218">
        <f>HLOOKUP($B211,data04,data0211!AS$900,FALSE)</f>
        <v>202.9</v>
      </c>
      <c r="AT211" s="218">
        <f>HLOOKUP($B211,data04,data0211!AT$900,FALSE)</f>
        <v>55.1</v>
      </c>
      <c r="AU211" s="218">
        <f>HLOOKUP($B211,data04,data0211!AU$900,FALSE)</f>
        <v>145</v>
      </c>
      <c r="AV211" s="218">
        <f>HLOOKUP($B211,data04,data0211!AV$900,FALSE)</f>
        <v>5</v>
      </c>
      <c r="AW211" s="218">
        <f>HLOOKUP($B211,data04,data0211!AW$900,FALSE)</f>
        <v>106</v>
      </c>
      <c r="AX211" s="218">
        <f>HLOOKUP($B211,data04,data0211!AX$900,FALSE)</f>
        <v>0</v>
      </c>
      <c r="AY211" s="218">
        <f>HLOOKUP($B211,data04,data0211!AY$900,FALSE)</f>
        <v>10</v>
      </c>
      <c r="AZ211" s="218">
        <f>HLOOKUP($B211,data04,data0211!AZ$900,FALSE)</f>
        <v>1563</v>
      </c>
      <c r="BA211" s="218" t="str">
        <f>HLOOKUP($B211,data04,data0211!BA$900,FALSE)</f>
        <v>0.74</v>
      </c>
      <c r="BB211" s="218"/>
      <c r="BC211" s="218"/>
      <c r="BD211" s="218"/>
      <c r="BE211" s="218"/>
    </row>
    <row r="212" spans="1:57" ht="15" customHeight="1" x14ac:dyDescent="0.2">
      <c r="A212" s="71" t="s">
        <v>292</v>
      </c>
      <c r="B212" s="71" t="s">
        <v>54</v>
      </c>
      <c r="C212" s="69">
        <v>2004</v>
      </c>
      <c r="D212" s="218">
        <f>HLOOKUP($B212,data04,data0211!D$900,FALSE)</f>
        <v>4047992.9400000004</v>
      </c>
      <c r="E212" s="218">
        <f>HLOOKUP($B212,data04,data0211!E$900,FALSE)</f>
        <v>-2078346.01</v>
      </c>
      <c r="F212" s="218">
        <f>HLOOKUP($B212,data04,data0211!F$900,FALSE)</f>
        <v>0</v>
      </c>
      <c r="G212" s="218">
        <f>HLOOKUP($B212,data04,data0211!G$900,FALSE)</f>
        <v>77520.27</v>
      </c>
      <c r="H212" s="218">
        <f>HLOOKUP($B212,data04,data0211!H$900,FALSE)</f>
        <v>491452.87</v>
      </c>
      <c r="I212" s="218">
        <f>HLOOKUP($B212,data04,data0211!I$900,FALSE)</f>
        <v>0</v>
      </c>
      <c r="J212" s="218">
        <f>HLOOKUP($B212,data04,data0211!J$900,FALSE)</f>
        <v>1953</v>
      </c>
      <c r="K212" s="218">
        <f>HLOOKUP($B212,data04,data0211!K$900,FALSE)</f>
        <v>1705</v>
      </c>
      <c r="L212" s="218">
        <f>HLOOKUP($B212,data04,data0211!L$900,FALSE)</f>
        <v>248</v>
      </c>
      <c r="M212" s="218">
        <f>HLOOKUP($B212,data04,data0211!M$900,FALSE)</f>
        <v>0</v>
      </c>
      <c r="N212" s="218">
        <f>HLOOKUP($B212,data04,data0211!N$900,FALSE)</f>
        <v>1</v>
      </c>
      <c r="O212" s="218">
        <f>HLOOKUP($B212,data04,data0211!O$900,FALSE)</f>
        <v>7</v>
      </c>
      <c r="P212" s="218">
        <f>HLOOKUP($B212,data04,data0211!P$900,FALSE)</f>
        <v>467597700</v>
      </c>
      <c r="Q212" s="218">
        <f>HLOOKUP($B212,data04,data0211!Q$900,FALSE)</f>
        <v>16477650</v>
      </c>
      <c r="R212" s="218">
        <f>HLOOKUP($B212,data04,data0211!R$900,FALSE)</f>
        <v>450663160</v>
      </c>
      <c r="S212" s="218">
        <f>HLOOKUP($B212,data04,data0211!S$900,FALSE)</f>
        <v>0</v>
      </c>
      <c r="T212" s="218">
        <f>HLOOKUP($B212,data04,data0211!T$900,FALSE)</f>
        <v>441449</v>
      </c>
      <c r="U212" s="218">
        <f>HLOOKUP($B212,data04,data0211!U$900,FALSE)</f>
        <v>15441</v>
      </c>
      <c r="V212" s="218">
        <f>HLOOKUP($B212,data04,data0211!V$900,FALSE)</f>
        <v>83090</v>
      </c>
      <c r="W212" s="218">
        <f>HLOOKUP($B212,data04,data0211!W$900,FALSE)</f>
        <v>0</v>
      </c>
      <c r="X212" s="218">
        <f>HLOOKUP($B212,data04,data0211!X$900,FALSE)</f>
        <v>83090</v>
      </c>
      <c r="Y212" s="218">
        <f>HLOOKUP($B212,data04,data0211!Y$900,FALSE)</f>
        <v>0</v>
      </c>
      <c r="Z212" s="218">
        <f>HLOOKUP($B212,data04,data0211!Z$900,FALSE)</f>
        <v>0</v>
      </c>
      <c r="AA212" s="218">
        <f>HLOOKUP($B212,data04,data0211!AA$900,FALSE)</f>
        <v>0</v>
      </c>
      <c r="AB212" s="218">
        <f>HLOOKUP($B212,data04,data0211!AB$900,FALSE)</f>
        <v>177329.62</v>
      </c>
      <c r="AC212" s="218">
        <f>HLOOKUP($B212,data04,data0211!AC$900,FALSE)</f>
        <v>76126.259999999995</v>
      </c>
      <c r="AD212" s="218">
        <f>HLOOKUP($B212,data04,data0211!AD$900,FALSE)</f>
        <v>91623.679999999993</v>
      </c>
      <c r="AE212" s="218">
        <f>HLOOKUP($B212,data04,data0211!AE$900,FALSE)</f>
        <v>8700.74</v>
      </c>
      <c r="AF212" s="218">
        <f>HLOOKUP($B212,data04,data0211!AF$900,FALSE)</f>
        <v>856.88</v>
      </c>
      <c r="AG212" s="218">
        <f>HLOOKUP($B212,data04,data0211!AG$900,FALSE)</f>
        <v>22.06</v>
      </c>
      <c r="AH212" s="218">
        <f>HLOOKUP($B212,data04,data0211!AH$900,FALSE)</f>
        <v>13.3</v>
      </c>
      <c r="AI212" s="218">
        <f>HLOOKUP($B212,data04,data0211!AI$900,FALSE)</f>
        <v>0</v>
      </c>
      <c r="AJ212" s="218">
        <f>HLOOKUP($B212,data04,data0211!AJ$900,FALSE)</f>
        <v>13.3</v>
      </c>
      <c r="AK212" s="218">
        <f>HLOOKUP($B212,data04,data0211!AK$900,FALSE)</f>
        <v>3800</v>
      </c>
      <c r="AL212" s="218">
        <f>HLOOKUP($B212,data04,data0211!AL$900,FALSE)</f>
        <v>9000</v>
      </c>
      <c r="AM212" s="218">
        <f>HLOOKUP($B212,data04,data0211!AM$900,FALSE)</f>
        <v>0</v>
      </c>
      <c r="AN212" s="218">
        <f>HLOOKUP($B212,data04,data0211!AN$900,FALSE)</f>
        <v>11065</v>
      </c>
      <c r="AO212" s="218">
        <f>HLOOKUP($B212,data04,data0211!AO$900,FALSE)</f>
        <v>10761</v>
      </c>
      <c r="AP212" s="218">
        <f>HLOOKUP($B212,data04,data0211!AP$900,FALSE)</f>
        <v>0</v>
      </c>
      <c r="AQ212" s="218">
        <f>HLOOKUP($B212,data04,data0211!AQ$900,FALSE)</f>
        <v>10299</v>
      </c>
      <c r="AR212" s="218">
        <f>HLOOKUP($B212,data04,data0211!AR$900,FALSE)</f>
        <v>32.6</v>
      </c>
      <c r="AS212" s="218">
        <f>HLOOKUP($B212,data04,data0211!AS$900,FALSE)</f>
        <v>25.6</v>
      </c>
      <c r="AT212" s="218">
        <f>HLOOKUP($B212,data04,data0211!AT$900,FALSE)</f>
        <v>7</v>
      </c>
      <c r="AU212" s="218">
        <f>HLOOKUP($B212,data04,data0211!AU$900,FALSE)</f>
        <v>19.3</v>
      </c>
      <c r="AV212" s="218">
        <f>HLOOKUP($B212,data04,data0211!AV$900,FALSE)</f>
        <v>0</v>
      </c>
      <c r="AW212" s="218">
        <f>HLOOKUP($B212,data04,data0211!AW$900,FALSE)</f>
        <v>13.2</v>
      </c>
      <c r="AX212" s="218">
        <f>HLOOKUP($B212,data04,data0211!AX$900,FALSE)</f>
        <v>0</v>
      </c>
      <c r="AY212" s="218">
        <f>HLOOKUP($B212,data04,data0211!AY$900,FALSE)</f>
        <v>2</v>
      </c>
      <c r="AZ212" s="218">
        <f>HLOOKUP($B212,data04,data0211!AZ$900,FALSE)</f>
        <v>243</v>
      </c>
      <c r="BA212" s="218">
        <f>HLOOKUP($B212,data04,data0211!BA$900,FALSE)</f>
        <v>73.599999999999994</v>
      </c>
      <c r="BB212" s="218"/>
      <c r="BC212" s="218"/>
      <c r="BD212" s="218"/>
      <c r="BE212" s="218"/>
    </row>
    <row r="213" spans="1:57" ht="15" customHeight="1" x14ac:dyDescent="0.2">
      <c r="A213" s="71" t="s">
        <v>292</v>
      </c>
      <c r="B213" s="71" t="s">
        <v>253</v>
      </c>
      <c r="C213" s="69">
        <v>2005</v>
      </c>
      <c r="D213" s="218">
        <f>HLOOKUP($B213,data05,data0211!D$900,FALSE)</f>
        <v>1245056.7200000002</v>
      </c>
      <c r="E213" s="218">
        <f>HLOOKUP($B213,data05,data0211!E$900,FALSE)</f>
        <v>-244907.72</v>
      </c>
      <c r="F213" s="218">
        <f>HLOOKUP($B213,data05,data0211!F$900,FALSE)</f>
        <v>0</v>
      </c>
      <c r="G213" s="218">
        <f>HLOOKUP($B213,data05,data0211!G$900,FALSE)</f>
        <v>26379</v>
      </c>
      <c r="H213" s="218">
        <f>HLOOKUP($B213,data05,data0211!H$900,FALSE)</f>
        <v>377730.46</v>
      </c>
      <c r="I213" s="218">
        <f>HLOOKUP($B213,data05,data0211!I$900,FALSE)</f>
        <v>0</v>
      </c>
      <c r="J213" s="218">
        <f>HLOOKUP($B213,data05,data0211!J$900,FALSE)</f>
        <v>1633</v>
      </c>
      <c r="K213" s="218">
        <f>HLOOKUP($B213,data05,data0211!K$900,FALSE)</f>
        <v>0</v>
      </c>
      <c r="L213" s="218">
        <f>HLOOKUP($B213,data05,data0211!L$900,FALSE)</f>
        <v>1633</v>
      </c>
      <c r="M213" s="218">
        <f>HLOOKUP($B213,data05,data0211!M$900,FALSE)</f>
        <v>0</v>
      </c>
      <c r="N213" s="218">
        <f>HLOOKUP($B213,data05,data0211!N$900,FALSE)</f>
        <v>368062</v>
      </c>
      <c r="O213" s="218">
        <f>HLOOKUP($B213,data05,data0211!O$900,FALSE)</f>
        <v>47961</v>
      </c>
      <c r="P213" s="218">
        <f>HLOOKUP($B213,data05,data0211!P$900,FALSE)</f>
        <v>19730932</v>
      </c>
      <c r="Q213" s="218">
        <f>HLOOKUP($B213,data05,data0211!Q$900,FALSE)</f>
        <v>0</v>
      </c>
      <c r="R213" s="218">
        <f>HLOOKUP($B213,data05,data0211!R$900,FALSE)</f>
        <v>19314909</v>
      </c>
      <c r="S213" s="218">
        <f>HLOOKUP($B213,data05,data0211!S$900,FALSE)</f>
        <v>0</v>
      </c>
      <c r="T213" s="218">
        <f>HLOOKUP($B213,data05,data0211!T$900,FALSE)</f>
        <v>368062</v>
      </c>
      <c r="U213" s="218">
        <f>HLOOKUP($B213,data05,data0211!U$900,FALSE)</f>
        <v>47961</v>
      </c>
      <c r="V213" s="218">
        <f>HLOOKUP($B213,data05,data0211!V$900,FALSE)</f>
        <v>10029</v>
      </c>
      <c r="W213" s="218">
        <f>HLOOKUP($B213,data05,data0211!W$900,FALSE)</f>
        <v>0</v>
      </c>
      <c r="X213" s="218">
        <f>HLOOKUP($B213,data05,data0211!X$900,FALSE)</f>
        <v>8931</v>
      </c>
      <c r="Y213" s="218">
        <f>HLOOKUP($B213,data05,data0211!Y$900,FALSE)</f>
        <v>0</v>
      </c>
      <c r="Z213" s="218">
        <f>HLOOKUP($B213,data05,data0211!Z$900,FALSE)</f>
        <v>1001</v>
      </c>
      <c r="AA213" s="218">
        <f>HLOOKUP($B213,data05,data0211!AA$900,FALSE)</f>
        <v>97</v>
      </c>
      <c r="AB213" s="218">
        <f>HLOOKUP($B213,data05,data0211!AB$900,FALSE)</f>
        <v>430205.67</v>
      </c>
      <c r="AC213" s="218">
        <f>HLOOKUP($B213,data05,data0211!AC$900,FALSE)</f>
        <v>0</v>
      </c>
      <c r="AD213" s="218">
        <f>HLOOKUP($B213,data05,data0211!AD$900,FALSE)</f>
        <v>232727.91</v>
      </c>
      <c r="AE213" s="218">
        <f>HLOOKUP($B213,data05,data0211!AE$900,FALSE)</f>
        <v>0</v>
      </c>
      <c r="AF213" s="218">
        <f>HLOOKUP($B213,data05,data0211!AF$900,FALSE)</f>
        <v>1314</v>
      </c>
      <c r="AG213" s="218">
        <f>HLOOKUP($B213,data05,data0211!AG$900,FALSE)</f>
        <v>170.05</v>
      </c>
      <c r="AH213" s="218">
        <f>HLOOKUP($B213,data05,data0211!AH$900,FALSE)</f>
        <v>4</v>
      </c>
      <c r="AI213" s="218">
        <f>HLOOKUP($B213,data05,data0211!AI$900,FALSE)</f>
        <v>4</v>
      </c>
      <c r="AJ213" s="218">
        <f>HLOOKUP($B213,data05,data0211!AJ$900,FALSE)</f>
        <v>0</v>
      </c>
      <c r="AK213" s="218">
        <f>HLOOKUP($B213,data05,data0211!AK$900,FALSE)</f>
        <v>3150</v>
      </c>
      <c r="AL213" s="218">
        <f>HLOOKUP($B213,data05,data0211!AL$900,FALSE)</f>
        <v>7500</v>
      </c>
      <c r="AM213" s="218">
        <f>HLOOKUP($B213,data05,data0211!AM$900,FALSE)</f>
        <v>0</v>
      </c>
      <c r="AN213" s="218">
        <f>HLOOKUP($B213,data05,data0211!AN$900,FALSE)</f>
        <v>6083</v>
      </c>
      <c r="AO213" s="218">
        <f>HLOOKUP($B213,data05,data0211!AO$900,FALSE)</f>
        <v>6127</v>
      </c>
      <c r="AP213" s="218">
        <f>HLOOKUP($B213,data05,data0211!AP$900,FALSE)</f>
        <v>6127</v>
      </c>
      <c r="AQ213" s="218">
        <f>HLOOKUP($B213,data05,data0211!AQ$900,FALSE)</f>
        <v>5912</v>
      </c>
      <c r="AR213" s="218">
        <f>HLOOKUP($B213,data05,data0211!AR$900,FALSE)</f>
        <v>21</v>
      </c>
      <c r="AS213" s="218">
        <f>HLOOKUP($B213,data05,data0211!AS$900,FALSE)</f>
        <v>17</v>
      </c>
      <c r="AT213" s="218">
        <f>HLOOKUP($B213,data05,data0211!AT$900,FALSE)</f>
        <v>4</v>
      </c>
      <c r="AU213" s="218">
        <f>HLOOKUP($B213,data05,data0211!AU$900,FALSE)</f>
        <v>10</v>
      </c>
      <c r="AV213" s="218">
        <f>HLOOKUP($B213,data05,data0211!AV$900,FALSE)</f>
        <v>1</v>
      </c>
      <c r="AW213" s="218">
        <f>HLOOKUP($B213,data05,data0211!AW$900,FALSE)</f>
        <v>10</v>
      </c>
      <c r="AX213" s="218">
        <f>HLOOKUP($B213,data05,data0211!AX$900,FALSE)</f>
        <v>0</v>
      </c>
      <c r="AY213" s="218">
        <f>HLOOKUP($B213,data05,data0211!AY$900,FALSE)</f>
        <v>4</v>
      </c>
      <c r="AZ213" s="218">
        <f>HLOOKUP($B213,data05,data0211!AZ$900,FALSE)</f>
        <v>241</v>
      </c>
      <c r="BA213" s="218">
        <f>HLOOKUP($B213,data05,data0211!BA$900,FALSE)</f>
        <v>69</v>
      </c>
      <c r="BB213" s="218"/>
      <c r="BC213" s="218"/>
      <c r="BD213" s="218"/>
      <c r="BE213" s="218"/>
    </row>
    <row r="214" spans="1:57" ht="15" customHeight="1" x14ac:dyDescent="0.2">
      <c r="A214" s="71" t="s">
        <v>292</v>
      </c>
      <c r="B214" s="71" t="s">
        <v>292</v>
      </c>
      <c r="C214" s="69">
        <v>2005</v>
      </c>
      <c r="D214" s="218">
        <f>HLOOKUP($B214,data05,data0211!D$900,FALSE)</f>
        <v>18911720.739999995</v>
      </c>
      <c r="E214" s="218">
        <f>HLOOKUP($B214,data05,data0211!E$900,FALSE)</f>
        <v>-3184988.37</v>
      </c>
      <c r="F214" s="218">
        <f>HLOOKUP($B214,data05,data0211!F$900,FALSE)</f>
        <v>0</v>
      </c>
      <c r="G214" s="218">
        <f>HLOOKUP($B214,data05,data0211!G$900,FALSE)</f>
        <v>1316101.05</v>
      </c>
      <c r="H214" s="218">
        <f>HLOOKUP($B214,data05,data0211!H$900,FALSE)</f>
        <v>4295764.830000001</v>
      </c>
      <c r="I214" s="218">
        <f>HLOOKUP($B214,data05,data0211!I$900,FALSE)</f>
        <v>-121000</v>
      </c>
      <c r="J214" s="218">
        <f>HLOOKUP($B214,data05,data0211!J$900,FALSE)</f>
        <v>13570</v>
      </c>
      <c r="K214" s="218">
        <f>HLOOKUP($B214,data05,data0211!K$900,FALSE)</f>
        <v>12007</v>
      </c>
      <c r="L214" s="218">
        <f>HLOOKUP($B214,data05,data0211!L$900,FALSE)</f>
        <v>1562</v>
      </c>
      <c r="M214" s="218">
        <f>HLOOKUP($B214,data05,data0211!M$900,FALSE)</f>
        <v>1</v>
      </c>
      <c r="N214" s="218">
        <f>HLOOKUP($B214,data05,data0211!N$900,FALSE)</f>
        <v>3234698</v>
      </c>
      <c r="O214" s="218">
        <f>HLOOKUP($B214,data05,data0211!O$900,FALSE)</f>
        <v>168820</v>
      </c>
      <c r="P214" s="218">
        <f>HLOOKUP($B214,data05,data0211!P$900,FALSE)</f>
        <v>396180246</v>
      </c>
      <c r="Q214" s="218">
        <f>HLOOKUP($B214,data05,data0211!Q$900,FALSE)</f>
        <v>136114023</v>
      </c>
      <c r="R214" s="218">
        <f>HLOOKUP($B214,data05,data0211!R$900,FALSE)</f>
        <v>165808473</v>
      </c>
      <c r="S214" s="218">
        <f>HLOOKUP($B214,data05,data0211!S$900,FALSE)</f>
        <v>90854232</v>
      </c>
      <c r="T214" s="218">
        <f>HLOOKUP($B214,data05,data0211!T$900,FALSE)</f>
        <v>3234698</v>
      </c>
      <c r="U214" s="218">
        <f>HLOOKUP($B214,data05,data0211!U$900,FALSE)</f>
        <v>168820</v>
      </c>
      <c r="V214" s="218">
        <f>HLOOKUP($B214,data05,data0211!V$900,FALSE)</f>
        <v>523594</v>
      </c>
      <c r="W214" s="218">
        <f>HLOOKUP($B214,data05,data0211!W$900,FALSE)</f>
        <v>0</v>
      </c>
      <c r="X214" s="218">
        <f>HLOOKUP($B214,data05,data0211!X$900,FALSE)</f>
        <v>365147</v>
      </c>
      <c r="Y214" s="218">
        <f>HLOOKUP($B214,data05,data0211!Y$900,FALSE)</f>
        <v>149974</v>
      </c>
      <c r="Z214" s="218">
        <f>HLOOKUP($B214,data05,data0211!Z$900,FALSE)</f>
        <v>8473</v>
      </c>
      <c r="AA214" s="218">
        <f>HLOOKUP($B214,data05,data0211!AA$900,FALSE)</f>
        <v>0</v>
      </c>
      <c r="AB214" s="218">
        <f>HLOOKUP($B214,data05,data0211!AB$900,FALSE)</f>
        <v>5549275.8100000005</v>
      </c>
      <c r="AC214" s="218">
        <f>HLOOKUP($B214,data05,data0211!AC$900,FALSE)</f>
        <v>2559981.52</v>
      </c>
      <c r="AD214" s="218">
        <f>HLOOKUP($B214,data05,data0211!AD$900,FALSE)</f>
        <v>2576709.84</v>
      </c>
      <c r="AE214" s="218">
        <f>HLOOKUP($B214,data05,data0211!AE$900,FALSE)</f>
        <v>361850.43</v>
      </c>
      <c r="AF214" s="218">
        <f>HLOOKUP($B214,data05,data0211!AF$900,FALSE)</f>
        <v>42523.41</v>
      </c>
      <c r="AG214" s="218">
        <f>HLOOKUP($B214,data05,data0211!AG$900,FALSE)</f>
        <v>8210.5499999999993</v>
      </c>
      <c r="AH214" s="218">
        <f>HLOOKUP($B214,data05,data0211!AH$900,FALSE)</f>
        <v>46</v>
      </c>
      <c r="AI214" s="218">
        <f>HLOOKUP($B214,data05,data0211!AI$900,FALSE)</f>
        <v>46</v>
      </c>
      <c r="AJ214" s="218">
        <f>HLOOKUP($B214,data05,data0211!AJ$900,FALSE)</f>
        <v>0</v>
      </c>
      <c r="AK214" s="218">
        <f>HLOOKUP($B214,data05,data0211!AK$900,FALSE)</f>
        <v>32542</v>
      </c>
      <c r="AL214" s="218">
        <f>HLOOKUP($B214,data05,data0211!AL$900,FALSE)</f>
        <v>62569</v>
      </c>
      <c r="AM214" s="218">
        <f>HLOOKUP($B214,data05,data0211!AM$900,FALSE)</f>
        <v>235</v>
      </c>
      <c r="AN214" s="218">
        <f>HLOOKUP($B214,data05,data0211!AN$900,FALSE)</f>
        <v>73963</v>
      </c>
      <c r="AO214" s="218">
        <f>HLOOKUP($B214,data05,data0211!AO$900,FALSE)</f>
        <v>80284</v>
      </c>
      <c r="AP214" s="218">
        <f>HLOOKUP($B214,data05,data0211!AP$900,FALSE)</f>
        <v>80284</v>
      </c>
      <c r="AQ214" s="218">
        <f>HLOOKUP($B214,data05,data0211!AQ$900,FALSE)</f>
        <v>67618</v>
      </c>
      <c r="AR214" s="218">
        <f>HLOOKUP($B214,data05,data0211!AR$900,FALSE)</f>
        <v>258</v>
      </c>
      <c r="AS214" s="218">
        <f>HLOOKUP($B214,data05,data0211!AS$900,FALSE)</f>
        <v>203</v>
      </c>
      <c r="AT214" s="218">
        <f>HLOOKUP($B214,data05,data0211!AT$900,FALSE)</f>
        <v>55</v>
      </c>
      <c r="AU214" s="218">
        <f>HLOOKUP($B214,data05,data0211!AU$900,FALSE)</f>
        <v>14</v>
      </c>
      <c r="AV214" s="218">
        <f>HLOOKUP($B214,data05,data0211!AV$900,FALSE)</f>
        <v>5</v>
      </c>
      <c r="AW214" s="218">
        <f>HLOOKUP($B214,data05,data0211!AW$900,FALSE)</f>
        <v>106</v>
      </c>
      <c r="AX214" s="218">
        <f>HLOOKUP($B214,data05,data0211!AX$900,FALSE)</f>
        <v>0</v>
      </c>
      <c r="AY214" s="218">
        <f>HLOOKUP($B214,data05,data0211!AY$900,FALSE)</f>
        <v>10</v>
      </c>
      <c r="AZ214" s="218">
        <f>HLOOKUP($B214,data05,data0211!AZ$900,FALSE)</f>
        <v>1563</v>
      </c>
      <c r="BA214" s="218">
        <f>HLOOKUP($B214,data05,data0211!BA$900,FALSE)</f>
        <v>74</v>
      </c>
      <c r="BB214" s="218"/>
      <c r="BC214" s="218"/>
      <c r="BD214" s="218"/>
      <c r="BE214" s="218"/>
    </row>
    <row r="215" spans="1:57" ht="15" customHeight="1" x14ac:dyDescent="0.2">
      <c r="A215" s="71" t="s">
        <v>292</v>
      </c>
      <c r="B215" s="71" t="s">
        <v>54</v>
      </c>
      <c r="C215" s="69">
        <v>2005</v>
      </c>
      <c r="D215" s="218">
        <f>HLOOKUP($B215,data05,data0211!D$900,FALSE)</f>
        <v>4113267.4900000007</v>
      </c>
      <c r="E215" s="218">
        <f>HLOOKUP($B215,data05,data0211!E$900,FALSE)</f>
        <v>-2078776.68</v>
      </c>
      <c r="F215" s="218">
        <f>HLOOKUP($B215,data05,data0211!F$900,FALSE)</f>
        <v>0</v>
      </c>
      <c r="G215" s="218">
        <f>HLOOKUP($B215,data05,data0211!G$900,FALSE)</f>
        <v>54400</v>
      </c>
      <c r="H215" s="218">
        <f>HLOOKUP($B215,data05,data0211!H$900,FALSE)</f>
        <v>425644.24999999994</v>
      </c>
      <c r="I215" s="218">
        <f>HLOOKUP($B215,data05,data0211!I$900,FALSE)</f>
        <v>0</v>
      </c>
      <c r="J215" s="218">
        <f>HLOOKUP($B215,data05,data0211!J$900,FALSE)</f>
        <v>1976</v>
      </c>
      <c r="K215" s="218">
        <f>HLOOKUP($B215,data05,data0211!K$900,FALSE)</f>
        <v>1729</v>
      </c>
      <c r="L215" s="218">
        <f>HLOOKUP($B215,data05,data0211!L$900,FALSE)</f>
        <v>247</v>
      </c>
      <c r="M215" s="218">
        <f>HLOOKUP($B215,data05,data0211!M$900,FALSE)</f>
        <v>0</v>
      </c>
      <c r="N215" s="218">
        <f>HLOOKUP($B215,data05,data0211!N$900,FALSE)</f>
        <v>15193</v>
      </c>
      <c r="O215" s="218">
        <f>HLOOKUP($B215,data05,data0211!O$900,FALSE)</f>
        <v>434710</v>
      </c>
      <c r="P215" s="218">
        <f>HLOOKUP($B215,data05,data0211!P$900,FALSE)</f>
        <v>62217604</v>
      </c>
      <c r="Q215" s="218">
        <f>HLOOKUP($B215,data05,data0211!Q$900,FALSE)</f>
        <v>17044279</v>
      </c>
      <c r="R215" s="218">
        <f>HLOOKUP($B215,data05,data0211!R$900,FALSE)</f>
        <v>44723422</v>
      </c>
      <c r="S215" s="218">
        <f>HLOOKUP($B215,data05,data0211!S$900,FALSE)</f>
        <v>0</v>
      </c>
      <c r="T215" s="218">
        <f>HLOOKUP($B215,data05,data0211!T$900,FALSE)</f>
        <v>15193</v>
      </c>
      <c r="U215" s="218">
        <f>HLOOKUP($B215,data05,data0211!U$900,FALSE)</f>
        <v>434710</v>
      </c>
      <c r="V215" s="218">
        <f>HLOOKUP($B215,data05,data0211!V$900,FALSE)</f>
        <v>82490</v>
      </c>
      <c r="W215" s="218">
        <f>HLOOKUP($B215,data05,data0211!W$900,FALSE)</f>
        <v>0</v>
      </c>
      <c r="X215" s="218">
        <f>HLOOKUP($B215,data05,data0211!X$900,FALSE)</f>
        <v>82490</v>
      </c>
      <c r="Y215" s="218">
        <f>HLOOKUP($B215,data05,data0211!Y$900,FALSE)</f>
        <v>0</v>
      </c>
      <c r="Z215" s="218">
        <f>HLOOKUP($B215,data05,data0211!Z$900,FALSE)</f>
        <v>0</v>
      </c>
      <c r="AA215" s="218">
        <f>HLOOKUP($B215,data05,data0211!AA$900,FALSE)</f>
        <v>0</v>
      </c>
      <c r="AB215" s="218">
        <f>HLOOKUP($B215,data05,data0211!AB$900,FALSE)</f>
        <v>782658.68</v>
      </c>
      <c r="AC215" s="218">
        <f>HLOOKUP($B215,data05,data0211!AC$900,FALSE)</f>
        <v>391924.06</v>
      </c>
      <c r="AD215" s="218">
        <f>HLOOKUP($B215,data05,data0211!AD$900,FALSE)</f>
        <v>387381.6</v>
      </c>
      <c r="AE215" s="218">
        <f>HLOOKUP($B215,data05,data0211!AE$900,FALSE)</f>
        <v>0</v>
      </c>
      <c r="AF215" s="218">
        <f>HLOOKUP($B215,data05,data0211!AF$900,FALSE)</f>
        <v>93.86</v>
      </c>
      <c r="AG215" s="218">
        <f>HLOOKUP($B215,data05,data0211!AG$900,FALSE)</f>
        <v>3259.16</v>
      </c>
      <c r="AH215" s="218">
        <f>HLOOKUP($B215,data05,data0211!AH$900,FALSE)</f>
        <v>0</v>
      </c>
      <c r="AI215" s="218">
        <f>HLOOKUP($B215,data05,data0211!AI$900,FALSE)</f>
        <v>0</v>
      </c>
      <c r="AJ215" s="218">
        <f>HLOOKUP($B215,data05,data0211!AJ$900,FALSE)</f>
        <v>0</v>
      </c>
      <c r="AK215" s="218">
        <f>HLOOKUP($B215,data05,data0211!AK$900,FALSE)</f>
        <v>0</v>
      </c>
      <c r="AL215" s="218">
        <f>HLOOKUP($B215,data05,data0211!AL$900,FALSE)</f>
        <v>0</v>
      </c>
      <c r="AM215" s="218">
        <f>HLOOKUP($B215,data05,data0211!AM$900,FALSE)</f>
        <v>0</v>
      </c>
      <c r="AN215" s="218">
        <f>HLOOKUP($B215,data05,data0211!AN$900,FALSE)</f>
        <v>0</v>
      </c>
      <c r="AO215" s="218">
        <f>HLOOKUP($B215,data05,data0211!AO$900,FALSE)</f>
        <v>0</v>
      </c>
      <c r="AP215" s="218">
        <f>HLOOKUP($B215,data05,data0211!AP$900,FALSE)</f>
        <v>0</v>
      </c>
      <c r="AQ215" s="218">
        <f>HLOOKUP($B215,data05,data0211!AQ$900,FALSE)</f>
        <v>0</v>
      </c>
      <c r="AR215" s="218">
        <f>HLOOKUP($B215,data05,data0211!AR$900,FALSE)</f>
        <v>34</v>
      </c>
      <c r="AS215" s="218">
        <f>HLOOKUP($B215,data05,data0211!AS$900,FALSE)</f>
        <v>27</v>
      </c>
      <c r="AT215" s="218">
        <f>HLOOKUP($B215,data05,data0211!AT$900,FALSE)</f>
        <v>7</v>
      </c>
      <c r="AU215" s="218">
        <f>HLOOKUP($B215,data05,data0211!AU$900,FALSE)</f>
        <v>20</v>
      </c>
      <c r="AV215" s="218">
        <f>HLOOKUP($B215,data05,data0211!AV$900,FALSE)</f>
        <v>0</v>
      </c>
      <c r="AW215" s="218">
        <f>HLOOKUP($B215,data05,data0211!AW$900,FALSE)</f>
        <v>14</v>
      </c>
      <c r="AX215" s="218">
        <f>HLOOKUP($B215,data05,data0211!AX$900,FALSE)</f>
        <v>0</v>
      </c>
      <c r="AY215" s="218">
        <f>HLOOKUP($B215,data05,data0211!AY$900,FALSE)</f>
        <v>0</v>
      </c>
      <c r="AZ215" s="218">
        <f>HLOOKUP($B215,data05,data0211!AZ$900,FALSE)</f>
        <v>0</v>
      </c>
      <c r="BA215" s="218">
        <f>HLOOKUP($B215,data05,data0211!BA$900,FALSE)</f>
        <v>0</v>
      </c>
      <c r="BB215" s="218"/>
      <c r="BC215" s="218"/>
      <c r="BD215" s="218"/>
      <c r="BE215" s="218"/>
    </row>
    <row r="216" spans="1:57" ht="15" customHeight="1" x14ac:dyDescent="0.2">
      <c r="A216" s="71" t="s">
        <v>292</v>
      </c>
      <c r="B216" s="71" t="s">
        <v>253</v>
      </c>
      <c r="C216" s="69">
        <v>2006</v>
      </c>
      <c r="D216" s="218">
        <f>HLOOKUP($B216,data06,data0211!D$900,FALSE)</f>
        <v>1323268.1200000001</v>
      </c>
      <c r="E216" s="218">
        <f>HLOOKUP($B216,data06,data0211!E$900,FALSE)</f>
        <v>-294714.12</v>
      </c>
      <c r="F216" s="218">
        <f>HLOOKUP($B216,data06,data0211!F$900,FALSE)</f>
        <v>0</v>
      </c>
      <c r="G216" s="218">
        <f>HLOOKUP($B216,data06,data0211!G$900,FALSE)</f>
        <v>78211.399999999994</v>
      </c>
      <c r="H216" s="218">
        <f>HLOOKUP($B216,data06,data0211!H$900,FALSE)</f>
        <v>453555.85</v>
      </c>
      <c r="I216" s="218">
        <f>HLOOKUP($B216,data06,data0211!I$900,FALSE)</f>
        <v>0</v>
      </c>
      <c r="J216" s="218">
        <f>HLOOKUP($B216,data06,data0211!J$900,FALSE)</f>
        <v>1616</v>
      </c>
      <c r="K216" s="218">
        <f>HLOOKUP($B216,data06,data0211!K$900,FALSE)</f>
        <v>1361</v>
      </c>
      <c r="L216" s="218">
        <f>HLOOKUP($B216,data06,data0211!L$900,FALSE)</f>
        <v>255</v>
      </c>
      <c r="M216" s="218">
        <f>HLOOKUP($B216,data06,data0211!M$900,FALSE)</f>
        <v>0</v>
      </c>
      <c r="N216" s="218">
        <f>HLOOKUP($B216,data06,data0211!N$900,FALSE)</f>
        <v>1</v>
      </c>
      <c r="O216" s="218">
        <f>HLOOKUP($B216,data06,data0211!O$900,FALSE)</f>
        <v>122</v>
      </c>
      <c r="P216" s="218">
        <f>HLOOKUP($B216,data06,data0211!P$900,FALSE)</f>
        <v>18539577</v>
      </c>
      <c r="Q216" s="218">
        <f>HLOOKUP($B216,data06,data0211!Q$900,FALSE)</f>
        <v>12656005</v>
      </c>
      <c r="R216" s="218">
        <f>HLOOKUP($B216,data06,data0211!R$900,FALSE)</f>
        <v>5883572</v>
      </c>
      <c r="S216" s="218">
        <f>HLOOKUP($B216,data06,data0211!S$900,FALSE)</f>
        <v>0</v>
      </c>
      <c r="T216" s="218">
        <f>HLOOKUP($B216,data06,data0211!T$900,FALSE)</f>
        <v>0</v>
      </c>
      <c r="U216" s="218">
        <f>HLOOKUP($B216,data06,data0211!U$900,FALSE)</f>
        <v>0</v>
      </c>
      <c r="V216" s="218">
        <f>HLOOKUP($B216,data06,data0211!V$900,FALSE)</f>
        <v>28734</v>
      </c>
      <c r="W216" s="218">
        <f>HLOOKUP($B216,data06,data0211!W$900,FALSE)</f>
        <v>0</v>
      </c>
      <c r="X216" s="218">
        <f>HLOOKUP($B216,data06,data0211!X$900,FALSE)</f>
        <v>26354</v>
      </c>
      <c r="Y216" s="218">
        <f>HLOOKUP($B216,data06,data0211!Y$900,FALSE)</f>
        <v>0</v>
      </c>
      <c r="Z216" s="218">
        <f>HLOOKUP($B216,data06,data0211!Z$900,FALSE)</f>
        <v>2174</v>
      </c>
      <c r="AA216" s="218">
        <f>HLOOKUP($B216,data06,data0211!AA$900,FALSE)</f>
        <v>206</v>
      </c>
      <c r="AB216" s="218">
        <f>HLOOKUP($B216,data06,data0211!AB$900,FALSE)</f>
        <v>474156.19</v>
      </c>
      <c r="AC216" s="218">
        <f>HLOOKUP($B216,data06,data0211!AC$900,FALSE)</f>
        <v>257489.38</v>
      </c>
      <c r="AD216" s="218">
        <f>HLOOKUP($B216,data06,data0211!AD$900,FALSE)</f>
        <v>214276.41999999998</v>
      </c>
      <c r="AE216" s="218">
        <f>HLOOKUP($B216,data06,data0211!AE$900,FALSE)</f>
        <v>0</v>
      </c>
      <c r="AF216" s="218">
        <f>HLOOKUP($B216,data06,data0211!AF$900,FALSE)</f>
        <v>2068.91</v>
      </c>
      <c r="AG216" s="218">
        <f>HLOOKUP($B216,data06,data0211!AG$900,FALSE)</f>
        <v>321.48</v>
      </c>
      <c r="AH216" s="218">
        <f>HLOOKUP($B216,data06,data0211!AH$900,FALSE)</f>
        <v>4</v>
      </c>
      <c r="AI216" s="218">
        <f>HLOOKUP($B216,data06,data0211!AI$900,FALSE)</f>
        <v>4</v>
      </c>
      <c r="AJ216" s="218">
        <f>HLOOKUP($B216,data06,data0211!AJ$900,FALSE)</f>
        <v>0</v>
      </c>
      <c r="AK216" s="218">
        <f>HLOOKUP($B216,data06,data0211!AK$900,FALSE)</f>
        <v>3100</v>
      </c>
      <c r="AL216" s="218">
        <f>HLOOKUP($B216,data06,data0211!AL$900,FALSE)</f>
        <v>3100</v>
      </c>
      <c r="AM216" s="218">
        <f>HLOOKUP($B216,data06,data0211!AM$900,FALSE)</f>
        <v>0</v>
      </c>
      <c r="AN216" s="218">
        <f>HLOOKUP($B216,data06,data0211!AN$900,FALSE)</f>
        <v>5844</v>
      </c>
      <c r="AO216" s="218">
        <f>HLOOKUP($B216,data06,data0211!AO$900,FALSE)</f>
        <v>5739</v>
      </c>
      <c r="AP216" s="218">
        <f>HLOOKUP($B216,data06,data0211!AP$900,FALSE)</f>
        <v>5844</v>
      </c>
      <c r="AQ216" s="218">
        <f>HLOOKUP($B216,data06,data0211!AQ$900,FALSE)</f>
        <v>5279</v>
      </c>
      <c r="AR216" s="218">
        <f>HLOOKUP($B216,data06,data0211!AR$900,FALSE)</f>
        <v>21</v>
      </c>
      <c r="AS216" s="218">
        <f>HLOOKUP($B216,data06,data0211!AS$900,FALSE)</f>
        <v>17</v>
      </c>
      <c r="AT216" s="218">
        <f>HLOOKUP($B216,data06,data0211!AT$900,FALSE)</f>
        <v>4</v>
      </c>
      <c r="AU216" s="218">
        <f>HLOOKUP($B216,data06,data0211!AU$900,FALSE)</f>
        <v>10</v>
      </c>
      <c r="AV216" s="218">
        <f>HLOOKUP($B216,data06,data0211!AV$900,FALSE)</f>
        <v>1</v>
      </c>
      <c r="AW216" s="218">
        <f>HLOOKUP($B216,data06,data0211!AW$900,FALSE)</f>
        <v>10</v>
      </c>
      <c r="AX216" s="218">
        <f>HLOOKUP($B216,data06,data0211!AX$900,FALSE)</f>
        <v>0</v>
      </c>
      <c r="AY216" s="218">
        <f>HLOOKUP($B216,data06,data0211!AY$900,FALSE)</f>
        <v>4</v>
      </c>
      <c r="AZ216" s="218">
        <f>HLOOKUP($B216,data06,data0211!AZ$900,FALSE)</f>
        <v>239</v>
      </c>
      <c r="BA216" s="218">
        <f>HLOOKUP($B216,data06,data0211!BA$900,FALSE)</f>
        <v>66</v>
      </c>
      <c r="BB216" s="218"/>
      <c r="BC216" s="218"/>
      <c r="BD216" s="218"/>
      <c r="BE216" s="218"/>
    </row>
    <row r="217" spans="1:57" ht="15" customHeight="1" x14ac:dyDescent="0.2">
      <c r="A217" s="71" t="s">
        <v>292</v>
      </c>
      <c r="B217" s="71" t="s">
        <v>292</v>
      </c>
      <c r="C217" s="69">
        <v>2006</v>
      </c>
      <c r="D217" s="218">
        <f>HLOOKUP($B217,data06,data0211!D$900,FALSE)</f>
        <v>21033310.719999999</v>
      </c>
      <c r="E217" s="218">
        <f>HLOOKUP($B217,data06,data0211!E$900,FALSE)</f>
        <v>-4008227.68</v>
      </c>
      <c r="F217" s="218">
        <f>HLOOKUP($B217,data06,data0211!F$900,FALSE)</f>
        <v>0</v>
      </c>
      <c r="G217" s="218">
        <f>HLOOKUP($B217,data06,data0211!G$900,FALSE)</f>
        <v>1788589.37</v>
      </c>
      <c r="H217" s="218">
        <f>HLOOKUP($B217,data06,data0211!H$900,FALSE)</f>
        <v>4143663.6100000003</v>
      </c>
      <c r="I217" s="218">
        <f>HLOOKUP($B217,data06,data0211!I$900,FALSE)</f>
        <v>-20737.86</v>
      </c>
      <c r="J217" s="218">
        <f>HLOOKUP($B217,data06,data0211!J$900,FALSE)</f>
        <v>13807</v>
      </c>
      <c r="K217" s="218">
        <f>HLOOKUP($B217,data06,data0211!K$900,FALSE)</f>
        <v>12206</v>
      </c>
      <c r="L217" s="218">
        <f>HLOOKUP($B217,data06,data0211!L$900,FALSE)</f>
        <v>1600</v>
      </c>
      <c r="M217" s="218">
        <f>HLOOKUP($B217,data06,data0211!M$900,FALSE)</f>
        <v>1</v>
      </c>
      <c r="N217" s="218">
        <f>HLOOKUP($B217,data06,data0211!N$900,FALSE)</f>
        <v>2870</v>
      </c>
      <c r="O217" s="218">
        <f>HLOOKUP($B217,data06,data0211!O$900,FALSE)</f>
        <v>256</v>
      </c>
      <c r="P217" s="218">
        <f>HLOOKUP($B217,data06,data0211!P$900,FALSE)</f>
        <v>152676379</v>
      </c>
      <c r="Q217" s="218">
        <f>HLOOKUP($B217,data06,data0211!Q$900,FALSE)</f>
        <v>116103693</v>
      </c>
      <c r="R217" s="218">
        <f>HLOOKUP($B217,data06,data0211!R$900,FALSE)</f>
        <v>36572686</v>
      </c>
      <c r="S217" s="218">
        <f>HLOOKUP($B217,data06,data0211!S$900,FALSE)</f>
        <v>0</v>
      </c>
      <c r="T217" s="218">
        <f>HLOOKUP($B217,data06,data0211!T$900,FALSE)</f>
        <v>0</v>
      </c>
      <c r="U217" s="218">
        <f>HLOOKUP($B217,data06,data0211!U$900,FALSE)</f>
        <v>0</v>
      </c>
      <c r="V217" s="218">
        <f>HLOOKUP($B217,data06,data0211!V$900,FALSE)</f>
        <v>1160669</v>
      </c>
      <c r="W217" s="218">
        <f>HLOOKUP($B217,data06,data0211!W$900,FALSE)</f>
        <v>0</v>
      </c>
      <c r="X217" s="218">
        <f>HLOOKUP($B217,data06,data0211!X$900,FALSE)</f>
        <v>963505</v>
      </c>
      <c r="Y217" s="218">
        <f>HLOOKUP($B217,data06,data0211!Y$900,FALSE)</f>
        <v>165609</v>
      </c>
      <c r="Z217" s="218">
        <f>HLOOKUP($B217,data06,data0211!Z$900,FALSE)</f>
        <v>23017</v>
      </c>
      <c r="AA217" s="218">
        <f>HLOOKUP($B217,data06,data0211!AA$900,FALSE)</f>
        <v>8538</v>
      </c>
      <c r="AB217" s="218">
        <f>HLOOKUP($B217,data06,data0211!AB$900,FALSE)</f>
        <v>4243548.92</v>
      </c>
      <c r="AC217" s="218">
        <f>HLOOKUP($B217,data06,data0211!AC$900,FALSE)</f>
        <v>1184702.3</v>
      </c>
      <c r="AD217" s="218">
        <f>HLOOKUP($B217,data06,data0211!AD$900,FALSE)</f>
        <v>2647818.5</v>
      </c>
      <c r="AE217" s="218">
        <f>HLOOKUP($B217,data06,data0211!AE$900,FALSE)</f>
        <v>368282.28</v>
      </c>
      <c r="AF217" s="218">
        <f>HLOOKUP($B217,data06,data0211!AF$900,FALSE)</f>
        <v>38727.379999999997</v>
      </c>
      <c r="AG217" s="218">
        <f>HLOOKUP($B217,data06,data0211!AG$900,FALSE)</f>
        <v>4018.46</v>
      </c>
      <c r="AH217" s="218">
        <f>HLOOKUP($B217,data06,data0211!AH$900,FALSE)</f>
        <v>46</v>
      </c>
      <c r="AI217" s="218">
        <f>HLOOKUP($B217,data06,data0211!AI$900,FALSE)</f>
        <v>46</v>
      </c>
      <c r="AJ217" s="218">
        <f>HLOOKUP($B217,data06,data0211!AJ$900,FALSE)</f>
        <v>0</v>
      </c>
      <c r="AK217" s="218">
        <f>HLOOKUP($B217,data06,data0211!AK$900,FALSE)</f>
        <v>32542</v>
      </c>
      <c r="AL217" s="218">
        <f>HLOOKUP($B217,data06,data0211!AL$900,FALSE)</f>
        <v>62569</v>
      </c>
      <c r="AM217" s="218">
        <f>HLOOKUP($B217,data06,data0211!AM$900,FALSE)</f>
        <v>235</v>
      </c>
      <c r="AN217" s="218">
        <f>HLOOKUP($B217,data06,data0211!AN$900,FALSE)</f>
        <v>71599</v>
      </c>
      <c r="AO217" s="218">
        <f>HLOOKUP($B217,data06,data0211!AO$900,FALSE)</f>
        <v>77989</v>
      </c>
      <c r="AP217" s="218">
        <f>HLOOKUP($B217,data06,data0211!AP$900,FALSE)</f>
        <v>77989</v>
      </c>
      <c r="AQ217" s="218">
        <f>HLOOKUP($B217,data06,data0211!AQ$900,FALSE)</f>
        <v>68417</v>
      </c>
      <c r="AR217" s="218">
        <f>HLOOKUP($B217,data06,data0211!AR$900,FALSE)</f>
        <v>258</v>
      </c>
      <c r="AS217" s="218">
        <f>HLOOKUP($B217,data06,data0211!AS$900,FALSE)</f>
        <v>203</v>
      </c>
      <c r="AT217" s="218">
        <f>HLOOKUP($B217,data06,data0211!AT$900,FALSE)</f>
        <v>55</v>
      </c>
      <c r="AU217" s="218">
        <f>HLOOKUP($B217,data06,data0211!AU$900,FALSE)</f>
        <v>14</v>
      </c>
      <c r="AV217" s="218">
        <f>HLOOKUP($B217,data06,data0211!AV$900,FALSE)</f>
        <v>5</v>
      </c>
      <c r="AW217" s="218">
        <f>HLOOKUP($B217,data06,data0211!AW$900,FALSE)</f>
        <v>106</v>
      </c>
      <c r="AX217" s="218">
        <f>HLOOKUP($B217,data06,data0211!AX$900,FALSE)</f>
        <v>0</v>
      </c>
      <c r="AY217" s="218">
        <f>HLOOKUP($B217,data06,data0211!AY$900,FALSE)</f>
        <v>10</v>
      </c>
      <c r="AZ217" s="218">
        <f>HLOOKUP($B217,data06,data0211!AZ$900,FALSE)</f>
        <v>1563</v>
      </c>
      <c r="BA217" s="218">
        <f>HLOOKUP($B217,data06,data0211!BA$900,FALSE)</f>
        <v>74</v>
      </c>
      <c r="BB217" s="218"/>
      <c r="BC217" s="218"/>
      <c r="BD217" s="218"/>
      <c r="BE217" s="218"/>
    </row>
    <row r="218" spans="1:57" ht="15" customHeight="1" x14ac:dyDescent="0.2">
      <c r="A218" s="71" t="s">
        <v>292</v>
      </c>
      <c r="B218" s="71" t="s">
        <v>54</v>
      </c>
      <c r="C218" s="69">
        <v>2006</v>
      </c>
      <c r="D218" s="218">
        <f>HLOOKUP($B218,data06,data0211!D$900,FALSE)</f>
        <v>4416328.5299999993</v>
      </c>
      <c r="E218" s="218">
        <f>HLOOKUP($B218,data06,data0211!E$900,FALSE)</f>
        <v>-2433255.19</v>
      </c>
      <c r="F218" s="218">
        <f>HLOOKUP($B218,data06,data0211!F$900,FALSE)</f>
        <v>0</v>
      </c>
      <c r="G218" s="218">
        <f>HLOOKUP($B218,data06,data0211!G$900,FALSE)</f>
        <v>221249</v>
      </c>
      <c r="H218" s="218">
        <f>HLOOKUP($B218,data06,data0211!H$900,FALSE)</f>
        <v>515290.49</v>
      </c>
      <c r="I218" s="218">
        <f>HLOOKUP($B218,data06,data0211!I$900,FALSE)</f>
        <v>4070</v>
      </c>
      <c r="J218" s="218">
        <f>HLOOKUP($B218,data06,data0211!J$900,FALSE)</f>
        <v>0</v>
      </c>
      <c r="K218" s="218">
        <f>HLOOKUP($B218,data06,data0211!K$900,FALSE)</f>
        <v>0</v>
      </c>
      <c r="L218" s="218">
        <f>HLOOKUP($B218,data06,data0211!L$900,FALSE)</f>
        <v>0</v>
      </c>
      <c r="M218" s="218">
        <f>HLOOKUP($B218,data06,data0211!M$900,FALSE)</f>
        <v>0</v>
      </c>
      <c r="N218" s="218">
        <f>HLOOKUP($B218,data06,data0211!N$900,FALSE)</f>
        <v>0</v>
      </c>
      <c r="O218" s="218">
        <f>HLOOKUP($B218,data06,data0211!O$900,FALSE)</f>
        <v>0</v>
      </c>
      <c r="P218" s="218">
        <f>HLOOKUP($B218,data06,data0211!P$900,FALSE)</f>
        <v>0</v>
      </c>
      <c r="Q218" s="218">
        <f>HLOOKUP($B218,data06,data0211!Q$900,FALSE)</f>
        <v>0</v>
      </c>
      <c r="R218" s="218">
        <f>HLOOKUP($B218,data06,data0211!R$900,FALSE)</f>
        <v>0</v>
      </c>
      <c r="S218" s="218">
        <f>HLOOKUP($B218,data06,data0211!S$900,FALSE)</f>
        <v>0</v>
      </c>
      <c r="T218" s="218">
        <f>HLOOKUP($B218,data06,data0211!T$900,FALSE)</f>
        <v>0</v>
      </c>
      <c r="U218" s="218">
        <f>HLOOKUP($B218,data06,data0211!U$900,FALSE)</f>
        <v>0</v>
      </c>
      <c r="V218" s="218">
        <f>HLOOKUP($B218,data06,data0211!V$900,FALSE)</f>
        <v>0</v>
      </c>
      <c r="W218" s="218">
        <f>HLOOKUP($B218,data06,data0211!W$900,FALSE)</f>
        <v>0</v>
      </c>
      <c r="X218" s="218">
        <f>HLOOKUP($B218,data06,data0211!X$900,FALSE)</f>
        <v>0</v>
      </c>
      <c r="Y218" s="218">
        <f>HLOOKUP($B218,data06,data0211!Y$900,FALSE)</f>
        <v>0</v>
      </c>
      <c r="Z218" s="218">
        <f>HLOOKUP($B218,data06,data0211!Z$900,FALSE)</f>
        <v>0</v>
      </c>
      <c r="AA218" s="218">
        <f>HLOOKUP($B218,data06,data0211!AA$900,FALSE)</f>
        <v>0</v>
      </c>
      <c r="AB218" s="218">
        <f>HLOOKUP($B218,data06,data0211!AB$900,FALSE)</f>
        <v>0</v>
      </c>
      <c r="AC218" s="218">
        <f>HLOOKUP($B218,data06,data0211!AC$900,FALSE)</f>
        <v>0</v>
      </c>
      <c r="AD218" s="218">
        <f>HLOOKUP($B218,data06,data0211!AD$900,FALSE)</f>
        <v>0</v>
      </c>
      <c r="AE218" s="218">
        <f>HLOOKUP($B218,data06,data0211!AE$900,FALSE)</f>
        <v>0</v>
      </c>
      <c r="AF218" s="218">
        <f>HLOOKUP($B218,data06,data0211!AF$900,FALSE)</f>
        <v>0</v>
      </c>
      <c r="AG218" s="218">
        <f>HLOOKUP($B218,data06,data0211!AG$900,FALSE)</f>
        <v>0</v>
      </c>
      <c r="AH218" s="218">
        <f>HLOOKUP($B218,data06,data0211!AH$900,FALSE)</f>
        <v>0</v>
      </c>
      <c r="AI218" s="218">
        <f>HLOOKUP($B218,data06,data0211!AI$900,FALSE)</f>
        <v>0</v>
      </c>
      <c r="AJ218" s="218">
        <f>HLOOKUP($B218,data06,data0211!AJ$900,FALSE)</f>
        <v>0</v>
      </c>
      <c r="AK218" s="218">
        <f>HLOOKUP($B218,data06,data0211!AK$900,FALSE)</f>
        <v>3900</v>
      </c>
      <c r="AL218" s="218">
        <f>HLOOKUP($B218,data06,data0211!AL$900,FALSE)</f>
        <v>9000</v>
      </c>
      <c r="AM218" s="218">
        <f>HLOOKUP($B218,data06,data0211!AM$900,FALSE)</f>
        <v>0</v>
      </c>
      <c r="AN218" s="218">
        <f>HLOOKUP($B218,data06,data0211!AN$900,FALSE)</f>
        <v>10516</v>
      </c>
      <c r="AO218" s="218">
        <f>HLOOKUP($B218,data06,data0211!AO$900,FALSE)</f>
        <v>11295</v>
      </c>
      <c r="AP218" s="218">
        <f>HLOOKUP($B218,data06,data0211!AP$900,FALSE)</f>
        <v>0</v>
      </c>
      <c r="AQ218" s="218">
        <f>HLOOKUP($B218,data06,data0211!AQ$900,FALSE)</f>
        <v>10092</v>
      </c>
      <c r="AR218" s="218">
        <f>HLOOKUP($B218,data06,data0211!AR$900,FALSE)</f>
        <v>34</v>
      </c>
      <c r="AS218" s="218">
        <f>HLOOKUP($B218,data06,data0211!AS$900,FALSE)</f>
        <v>27</v>
      </c>
      <c r="AT218" s="218">
        <f>HLOOKUP($B218,data06,data0211!AT$900,FALSE)</f>
        <v>7</v>
      </c>
      <c r="AU218" s="218">
        <f>HLOOKUP($B218,data06,data0211!AU$900,FALSE)</f>
        <v>20</v>
      </c>
      <c r="AV218" s="218">
        <f>HLOOKUP($B218,data06,data0211!AV$900,FALSE)</f>
        <v>0</v>
      </c>
      <c r="AW218" s="218">
        <f>HLOOKUP($B218,data06,data0211!AW$900,FALSE)</f>
        <v>14</v>
      </c>
      <c r="AX218" s="218">
        <f>HLOOKUP($B218,data06,data0211!AX$900,FALSE)</f>
        <v>0</v>
      </c>
      <c r="AY218" s="218">
        <f>HLOOKUP($B218,data06,data0211!AY$900,FALSE)</f>
        <v>0</v>
      </c>
      <c r="AZ218" s="218">
        <f>HLOOKUP($B218,data06,data0211!AZ$900,FALSE)</f>
        <v>0</v>
      </c>
      <c r="BA218" s="218">
        <f>HLOOKUP($B218,data06,data0211!BA$900,FALSE)</f>
        <v>70</v>
      </c>
      <c r="BB218" s="218"/>
      <c r="BC218" s="218"/>
      <c r="BD218" s="218"/>
      <c r="BE218" s="218"/>
    </row>
    <row r="219" spans="1:57" ht="15" customHeight="1" x14ac:dyDescent="0.2">
      <c r="A219" s="71" t="s">
        <v>292</v>
      </c>
      <c r="B219" s="71" t="s">
        <v>253</v>
      </c>
      <c r="C219" s="69">
        <v>2007</v>
      </c>
      <c r="D219" s="218">
        <f>HLOOKUP($B219,data07,data0211!D$900,FALSE)</f>
        <v>1392858.2100000002</v>
      </c>
      <c r="E219" s="218">
        <f>HLOOKUP($B219,data07,data0211!E$900,FALSE)</f>
        <v>-345425.9</v>
      </c>
      <c r="F219" s="218">
        <f>HLOOKUP($B219,data07,data0211!F$900,FALSE)</f>
        <v>0</v>
      </c>
      <c r="G219" s="218">
        <f>HLOOKUP($B219,data07,data0211!G$900,FALSE)</f>
        <v>74469.919999999998</v>
      </c>
      <c r="H219" s="218">
        <f>HLOOKUP($B219,data07,data0211!H$900,FALSE)</f>
        <v>545155.30000000005</v>
      </c>
      <c r="I219" s="218">
        <f>HLOOKUP($B219,data07,data0211!I$900,FALSE)</f>
        <v>579.79999999999995</v>
      </c>
      <c r="J219" s="218">
        <f>HLOOKUP($B219,data07,data0211!J$900,FALSE)</f>
        <v>1639</v>
      </c>
      <c r="K219" s="218">
        <f>HLOOKUP($B219,data07,data0211!K$900,FALSE)</f>
        <v>1393</v>
      </c>
      <c r="L219" s="218">
        <f>HLOOKUP($B219,data07,data0211!L$900,FALSE)</f>
        <v>246</v>
      </c>
      <c r="M219" s="218">
        <f>HLOOKUP($B219,data07,data0211!M$900,FALSE)</f>
        <v>0</v>
      </c>
      <c r="N219" s="218">
        <f>HLOOKUP($B219,data07,data0211!N$900,FALSE)</f>
        <v>715</v>
      </c>
      <c r="O219" s="218">
        <f>HLOOKUP($B219,data07,data0211!O$900,FALSE)</f>
        <v>23</v>
      </c>
      <c r="P219" s="218">
        <f>HLOOKUP($B219,data07,data0211!P$900,FALSE)</f>
        <v>30952474</v>
      </c>
      <c r="Q219" s="218">
        <f>HLOOKUP($B219,data07,data0211!Q$900,FALSE)</f>
        <v>12522951</v>
      </c>
      <c r="R219" s="218">
        <f>HLOOKUP($B219,data07,data0211!R$900,FALSE)</f>
        <v>18085796</v>
      </c>
      <c r="S219" s="218">
        <f>HLOOKUP($B219,data07,data0211!S$900,FALSE)</f>
        <v>0</v>
      </c>
      <c r="T219" s="218">
        <f>HLOOKUP($B219,data07,data0211!T$900,FALSE)</f>
        <v>309013</v>
      </c>
      <c r="U219" s="218">
        <f>HLOOKUP($B219,data07,data0211!U$900,FALSE)</f>
        <v>34714</v>
      </c>
      <c r="V219" s="218">
        <f>HLOOKUP($B219,data07,data0211!V$900,FALSE)</f>
        <v>43444</v>
      </c>
      <c r="W219" s="218">
        <f>HLOOKUP($B219,data07,data0211!W$900,FALSE)</f>
        <v>0</v>
      </c>
      <c r="X219" s="218">
        <f>HLOOKUP($B219,data07,data0211!X$900,FALSE)</f>
        <v>42236</v>
      </c>
      <c r="Y219" s="218">
        <f>HLOOKUP($B219,data07,data0211!Y$900,FALSE)</f>
        <v>0</v>
      </c>
      <c r="Z219" s="218">
        <f>HLOOKUP($B219,data07,data0211!Z$900,FALSE)</f>
        <v>1086</v>
      </c>
      <c r="AA219" s="218">
        <f>HLOOKUP($B219,data07,data0211!AA$900,FALSE)</f>
        <v>122</v>
      </c>
      <c r="AB219" s="218">
        <f>HLOOKUP($B219,data07,data0211!AB$900,FALSE)</f>
        <v>615625.82999999996</v>
      </c>
      <c r="AC219" s="218">
        <f>HLOOKUP($B219,data07,data0211!AC$900,FALSE)</f>
        <v>313941.67</v>
      </c>
      <c r="AD219" s="218">
        <f>HLOOKUP($B219,data07,data0211!AD$900,FALSE)</f>
        <v>297244.90000000002</v>
      </c>
      <c r="AE219" s="218">
        <f>HLOOKUP($B219,data07,data0211!AE$900,FALSE)</f>
        <v>0</v>
      </c>
      <c r="AF219" s="218">
        <f>HLOOKUP($B219,data07,data0211!AF$900,FALSE)</f>
        <v>328.65</v>
      </c>
      <c r="AG219" s="218">
        <f>HLOOKUP($B219,data07,data0211!AG$900,FALSE)</f>
        <v>4110.6099999999997</v>
      </c>
      <c r="AH219" s="218">
        <f>HLOOKUP($B219,data07,data0211!AH$900,FALSE)</f>
        <v>4</v>
      </c>
      <c r="AI219" s="218">
        <f>HLOOKUP($B219,data07,data0211!AI$900,FALSE)</f>
        <v>4</v>
      </c>
      <c r="AJ219" s="218">
        <f>HLOOKUP($B219,data07,data0211!AJ$900,FALSE)</f>
        <v>0</v>
      </c>
      <c r="AK219" s="218">
        <f>HLOOKUP($B219,data07,data0211!AK$900,FALSE)</f>
        <v>3100</v>
      </c>
      <c r="AL219" s="218">
        <f>HLOOKUP($B219,data07,data0211!AL$900,FALSE)</f>
        <v>3100</v>
      </c>
      <c r="AM219" s="218">
        <f>HLOOKUP($B219,data07,data0211!AM$900,FALSE)</f>
        <v>0</v>
      </c>
      <c r="AN219" s="218">
        <f>HLOOKUP($B219,data07,data0211!AN$900,FALSE)</f>
        <v>5844</v>
      </c>
      <c r="AO219" s="218">
        <f>HLOOKUP($B219,data07,data0211!AO$900,FALSE)</f>
        <v>5739</v>
      </c>
      <c r="AP219" s="218">
        <f>HLOOKUP($B219,data07,data0211!AP$900,FALSE)</f>
        <v>5844</v>
      </c>
      <c r="AQ219" s="218">
        <f>HLOOKUP($B219,data07,data0211!AQ$900,FALSE)</f>
        <v>5279</v>
      </c>
      <c r="AR219" s="218">
        <f>HLOOKUP($B219,data07,data0211!AR$900,FALSE)</f>
        <v>21</v>
      </c>
      <c r="AS219" s="218">
        <f>HLOOKUP($B219,data07,data0211!AS$900,FALSE)</f>
        <v>17</v>
      </c>
      <c r="AT219" s="218">
        <f>HLOOKUP($B219,data07,data0211!AT$900,FALSE)</f>
        <v>4</v>
      </c>
      <c r="AU219" s="218">
        <f>HLOOKUP($B219,data07,data0211!AU$900,FALSE)</f>
        <v>10</v>
      </c>
      <c r="AV219" s="218">
        <f>HLOOKUP($B219,data07,data0211!AV$900,FALSE)</f>
        <v>1</v>
      </c>
      <c r="AW219" s="218">
        <f>HLOOKUP($B219,data07,data0211!AW$900,FALSE)</f>
        <v>10</v>
      </c>
      <c r="AX219" s="218">
        <f>HLOOKUP($B219,data07,data0211!AX$900,FALSE)</f>
        <v>0</v>
      </c>
      <c r="AY219" s="218">
        <f>HLOOKUP($B219,data07,data0211!AY$900,FALSE)</f>
        <v>4</v>
      </c>
      <c r="AZ219" s="218">
        <f>HLOOKUP($B219,data07,data0211!AZ$900,FALSE)</f>
        <v>239</v>
      </c>
      <c r="BA219" s="218">
        <f>HLOOKUP($B219,data07,data0211!BA$900,FALSE)</f>
        <v>66</v>
      </c>
      <c r="BB219" s="218"/>
      <c r="BC219" s="218"/>
      <c r="BD219" s="218"/>
      <c r="BE219" s="218"/>
    </row>
    <row r="220" spans="1:57" ht="15" customHeight="1" x14ac:dyDescent="0.2">
      <c r="A220" s="71" t="s">
        <v>292</v>
      </c>
      <c r="B220" s="71" t="s">
        <v>292</v>
      </c>
      <c r="C220" s="69">
        <v>2007</v>
      </c>
      <c r="D220" s="218">
        <f>HLOOKUP($B220,data07,data0211!D$900,FALSE)</f>
        <v>23202708.040000003</v>
      </c>
      <c r="E220" s="218">
        <f>HLOOKUP($B220,data07,data0211!E$900,FALSE)</f>
        <v>-4887735.13</v>
      </c>
      <c r="F220" s="218">
        <f>HLOOKUP($B220,data07,data0211!F$900,FALSE)</f>
        <v>0</v>
      </c>
      <c r="G220" s="218">
        <f>HLOOKUP($B220,data07,data0211!G$900,FALSE)</f>
        <v>2099801.9</v>
      </c>
      <c r="H220" s="218">
        <f>HLOOKUP($B220,data07,data0211!H$900,FALSE)</f>
        <v>4707641.2599999988</v>
      </c>
      <c r="I220" s="218">
        <f>HLOOKUP($B220,data07,data0211!I$900,FALSE)</f>
        <v>355558</v>
      </c>
      <c r="J220" s="218">
        <f>HLOOKUP($B220,data07,data0211!J$900,FALSE)</f>
        <v>14181</v>
      </c>
      <c r="K220" s="218">
        <f>HLOOKUP($B220,data07,data0211!K$900,FALSE)</f>
        <v>12534</v>
      </c>
      <c r="L220" s="218">
        <f>HLOOKUP($B220,data07,data0211!L$900,FALSE)</f>
        <v>1646</v>
      </c>
      <c r="M220" s="218">
        <f>HLOOKUP($B220,data07,data0211!M$900,FALSE)</f>
        <v>1</v>
      </c>
      <c r="N220" s="218">
        <f>HLOOKUP($B220,data07,data0211!N$900,FALSE)</f>
        <v>2870</v>
      </c>
      <c r="O220" s="218">
        <f>HLOOKUP($B220,data07,data0211!O$900,FALSE)</f>
        <v>247</v>
      </c>
      <c r="P220" s="218">
        <f>HLOOKUP($B220,data07,data0211!P$900,FALSE)</f>
        <v>411340495</v>
      </c>
      <c r="Q220" s="218">
        <f>HLOOKUP($B220,data07,data0211!Q$900,FALSE)</f>
        <v>116256740</v>
      </c>
      <c r="R220" s="218">
        <f>HLOOKUP($B220,data07,data0211!R$900,FALSE)</f>
        <v>208470315</v>
      </c>
      <c r="S220" s="218">
        <f>HLOOKUP($B220,data07,data0211!S$900,FALSE)</f>
        <v>83382173</v>
      </c>
      <c r="T220" s="218">
        <f>HLOOKUP($B220,data07,data0211!T$900,FALSE)</f>
        <v>3088357</v>
      </c>
      <c r="U220" s="218">
        <f>HLOOKUP($B220,data07,data0211!U$900,FALSE)</f>
        <v>142910</v>
      </c>
      <c r="V220" s="218">
        <f>HLOOKUP($B220,data07,data0211!V$900,FALSE)</f>
        <v>648306</v>
      </c>
      <c r="W220" s="218">
        <f>HLOOKUP($B220,data07,data0211!W$900,FALSE)</f>
        <v>0</v>
      </c>
      <c r="X220" s="218">
        <f>HLOOKUP($B220,data07,data0211!X$900,FALSE)</f>
        <v>475587</v>
      </c>
      <c r="Y220" s="218">
        <f>HLOOKUP($B220,data07,data0211!Y$900,FALSE)</f>
        <v>163632</v>
      </c>
      <c r="Z220" s="218">
        <f>HLOOKUP($B220,data07,data0211!Z$900,FALSE)</f>
        <v>8476</v>
      </c>
      <c r="AA220" s="218">
        <f>HLOOKUP($B220,data07,data0211!AA$900,FALSE)</f>
        <v>611</v>
      </c>
      <c r="AB220" s="218">
        <f>HLOOKUP($B220,data07,data0211!AB$900,FALSE)</f>
        <v>6612498.1799999988</v>
      </c>
      <c r="AC220" s="218">
        <f>HLOOKUP($B220,data07,data0211!AC$900,FALSE)</f>
        <v>3305948.24</v>
      </c>
      <c r="AD220" s="218">
        <f>HLOOKUP($B220,data07,data0211!AD$900,FALSE)</f>
        <v>3013170.76</v>
      </c>
      <c r="AE220" s="218">
        <f>HLOOKUP($B220,data07,data0211!AE$900,FALSE)</f>
        <v>243667.56</v>
      </c>
      <c r="AF220" s="218">
        <f>HLOOKUP($B220,data07,data0211!AF$900,FALSE)</f>
        <v>9370.85</v>
      </c>
      <c r="AG220" s="218">
        <f>HLOOKUP($B220,data07,data0211!AG$900,FALSE)</f>
        <v>40340.769999999997</v>
      </c>
      <c r="AH220" s="218">
        <f>HLOOKUP($B220,data07,data0211!AH$900,FALSE)</f>
        <v>1877</v>
      </c>
      <c r="AI220" s="218">
        <f>HLOOKUP($B220,data07,data0211!AI$900,FALSE)</f>
        <v>47</v>
      </c>
      <c r="AJ220" s="218">
        <f>HLOOKUP($B220,data07,data0211!AJ$900,FALSE)</f>
        <v>1830</v>
      </c>
      <c r="AK220" s="218">
        <f>HLOOKUP($B220,data07,data0211!AK$900,FALSE)</f>
        <v>32042</v>
      </c>
      <c r="AL220" s="218">
        <f>HLOOKUP($B220,data07,data0211!AL$900,FALSE)</f>
        <v>35246</v>
      </c>
      <c r="AM220" s="218">
        <f>HLOOKUP($B220,data07,data0211!AM$900,FALSE)</f>
        <v>235</v>
      </c>
      <c r="AN220" s="218">
        <f>HLOOKUP($B220,data07,data0211!AN$900,FALSE)</f>
        <v>77850</v>
      </c>
      <c r="AO220" s="218">
        <f>HLOOKUP($B220,data07,data0211!AO$900,FALSE)</f>
        <v>73806</v>
      </c>
      <c r="AP220" s="218">
        <f>HLOOKUP($B220,data07,data0211!AP$900,FALSE)</f>
        <v>77850</v>
      </c>
      <c r="AQ220" s="218">
        <f>HLOOKUP($B220,data07,data0211!AQ$900,FALSE)</f>
        <v>68192</v>
      </c>
      <c r="AR220" s="218">
        <f>HLOOKUP($B220,data07,data0211!AR$900,FALSE)</f>
        <v>251</v>
      </c>
      <c r="AS220" s="218">
        <f>HLOOKUP($B220,data07,data0211!AS$900,FALSE)</f>
        <v>203</v>
      </c>
      <c r="AT220" s="218">
        <f>HLOOKUP($B220,data07,data0211!AT$900,FALSE)</f>
        <v>48</v>
      </c>
      <c r="AU220" s="218">
        <f>HLOOKUP($B220,data07,data0211!AU$900,FALSE)</f>
        <v>142</v>
      </c>
      <c r="AV220" s="218">
        <f>HLOOKUP($B220,data07,data0211!AV$900,FALSE)</f>
        <v>105</v>
      </c>
      <c r="AW220" s="218">
        <f>HLOOKUP($B220,data07,data0211!AW$900,FALSE)</f>
        <v>4</v>
      </c>
      <c r="AX220" s="218">
        <f>HLOOKUP($B220,data07,data0211!AX$900,FALSE)</f>
        <v>0</v>
      </c>
      <c r="AY220" s="218">
        <f>HLOOKUP($B220,data07,data0211!AY$900,FALSE)</f>
        <v>10</v>
      </c>
      <c r="AZ220" s="218">
        <f>HLOOKUP($B220,data07,data0211!AZ$900,FALSE)</f>
        <v>1563</v>
      </c>
      <c r="BA220" s="218">
        <f>HLOOKUP($B220,data07,data0211!BA$900,FALSE)</f>
        <v>72</v>
      </c>
      <c r="BB220" s="218"/>
      <c r="BC220" s="218"/>
      <c r="BD220" s="218"/>
      <c r="BE220" s="218"/>
    </row>
    <row r="221" spans="1:57" ht="15" customHeight="1" x14ac:dyDescent="0.2">
      <c r="A221" s="71" t="s">
        <v>292</v>
      </c>
      <c r="B221" s="71" t="s">
        <v>54</v>
      </c>
      <c r="C221" s="69">
        <v>2007</v>
      </c>
      <c r="D221" s="218">
        <f>HLOOKUP($B221,data07,data0211!D$900,FALSE)</f>
        <v>4535696.9099999992</v>
      </c>
      <c r="E221" s="218">
        <f>HLOOKUP($B221,data07,data0211!E$900,FALSE)</f>
        <v>-2629006.36</v>
      </c>
      <c r="F221" s="218">
        <f>HLOOKUP($B221,data07,data0211!F$900,FALSE)</f>
        <v>0</v>
      </c>
      <c r="G221" s="218">
        <f>HLOOKUP($B221,data07,data0211!G$900,FALSE)</f>
        <v>118996</v>
      </c>
      <c r="H221" s="218">
        <f>HLOOKUP($B221,data07,data0211!H$900,FALSE)</f>
        <v>509011.22</v>
      </c>
      <c r="I221" s="218">
        <f>HLOOKUP($B221,data07,data0211!I$900,FALSE)</f>
        <v>0</v>
      </c>
      <c r="J221" s="218">
        <f>HLOOKUP($B221,data07,data0211!J$900,FALSE)</f>
        <v>2034</v>
      </c>
      <c r="K221" s="218">
        <f>HLOOKUP($B221,data07,data0211!K$900,FALSE)</f>
        <v>1762</v>
      </c>
      <c r="L221" s="218">
        <f>HLOOKUP($B221,data07,data0211!L$900,FALSE)</f>
        <v>272</v>
      </c>
      <c r="M221" s="218">
        <f>HLOOKUP($B221,data07,data0211!M$900,FALSE)</f>
        <v>0</v>
      </c>
      <c r="N221" s="218">
        <f>HLOOKUP($B221,data07,data0211!N$900,FALSE)</f>
        <v>6</v>
      </c>
      <c r="O221" s="218">
        <f>HLOOKUP($B221,data07,data0211!O$900,FALSE)</f>
        <v>7</v>
      </c>
      <c r="P221" s="218">
        <f>HLOOKUP($B221,data07,data0211!P$900,FALSE)</f>
        <v>61945677</v>
      </c>
      <c r="Q221" s="218">
        <f>HLOOKUP($B221,data07,data0211!Q$900,FALSE)</f>
        <v>15466784</v>
      </c>
      <c r="R221" s="218">
        <f>HLOOKUP($B221,data07,data0211!R$900,FALSE)</f>
        <v>46047710</v>
      </c>
      <c r="S221" s="218">
        <f>HLOOKUP($B221,data07,data0211!S$900,FALSE)</f>
        <v>0</v>
      </c>
      <c r="T221" s="218">
        <f>HLOOKUP($B221,data07,data0211!T$900,FALSE)</f>
        <v>415708</v>
      </c>
      <c r="U221" s="218">
        <f>HLOOKUP($B221,data07,data0211!U$900,FALSE)</f>
        <v>15475</v>
      </c>
      <c r="V221" s="218">
        <f>HLOOKUP($B221,data07,data0211!V$900,FALSE)</f>
        <v>101198</v>
      </c>
      <c r="W221" s="218">
        <f>HLOOKUP($B221,data07,data0211!W$900,FALSE)</f>
        <v>0</v>
      </c>
      <c r="X221" s="218">
        <f>HLOOKUP($B221,data07,data0211!X$900,FALSE)</f>
        <v>100002</v>
      </c>
      <c r="Y221" s="218">
        <f>HLOOKUP($B221,data07,data0211!Y$900,FALSE)</f>
        <v>0</v>
      </c>
      <c r="Z221" s="218">
        <f>HLOOKUP($B221,data07,data0211!Z$900,FALSE)</f>
        <v>1196</v>
      </c>
      <c r="AA221" s="218">
        <f>HLOOKUP($B221,data07,data0211!AA$900,FALSE)</f>
        <v>0</v>
      </c>
      <c r="AB221" s="218">
        <f>HLOOKUP($B221,data07,data0211!AB$900,FALSE)</f>
        <v>847100</v>
      </c>
      <c r="AC221" s="218">
        <f>HLOOKUP($B221,data07,data0211!AC$900,FALSE)</f>
        <v>429535</v>
      </c>
      <c r="AD221" s="218">
        <f>HLOOKUP($B221,data07,data0211!AD$900,FALSE)</f>
        <v>413434</v>
      </c>
      <c r="AE221" s="218">
        <f>HLOOKUP($B221,data07,data0211!AE$900,FALSE)</f>
        <v>0</v>
      </c>
      <c r="AF221" s="218">
        <f>HLOOKUP($B221,data07,data0211!AF$900,FALSE)</f>
        <v>85</v>
      </c>
      <c r="AG221" s="218">
        <f>HLOOKUP($B221,data07,data0211!AG$900,FALSE)</f>
        <v>4046</v>
      </c>
      <c r="AH221" s="218">
        <f>HLOOKUP($B221,data07,data0211!AH$900,FALSE)</f>
        <v>6</v>
      </c>
      <c r="AI221" s="218">
        <f>HLOOKUP($B221,data07,data0211!AI$900,FALSE)</f>
        <v>6</v>
      </c>
      <c r="AJ221" s="218">
        <f>HLOOKUP($B221,data07,data0211!AJ$900,FALSE)</f>
        <v>0</v>
      </c>
      <c r="AK221" s="218">
        <f>HLOOKUP($B221,data07,data0211!AK$900,FALSE)</f>
        <v>3900</v>
      </c>
      <c r="AL221" s="218">
        <f>HLOOKUP($B221,data07,data0211!AL$900,FALSE)</f>
        <v>9000</v>
      </c>
      <c r="AM221" s="218">
        <f>HLOOKUP($B221,data07,data0211!AM$900,FALSE)</f>
        <v>0</v>
      </c>
      <c r="AN221" s="218">
        <f>HLOOKUP($B221,data07,data0211!AN$900,FALSE)</f>
        <v>10524</v>
      </c>
      <c r="AO221" s="218">
        <f>HLOOKUP($B221,data07,data0211!AO$900,FALSE)</f>
        <v>11279</v>
      </c>
      <c r="AP221" s="218">
        <f>HLOOKUP($B221,data07,data0211!AP$900,FALSE)</f>
        <v>0</v>
      </c>
      <c r="AQ221" s="218">
        <f>HLOOKUP($B221,data07,data0211!AQ$900,FALSE)</f>
        <v>10450</v>
      </c>
      <c r="AR221" s="218">
        <f>HLOOKUP($B221,data07,data0211!AR$900,FALSE)</f>
        <v>36</v>
      </c>
      <c r="AS221" s="218">
        <f>HLOOKUP($B221,data07,data0211!AS$900,FALSE)</f>
        <v>25</v>
      </c>
      <c r="AT221" s="218">
        <f>HLOOKUP($B221,data07,data0211!AT$900,FALSE)</f>
        <v>11</v>
      </c>
      <c r="AU221" s="218">
        <f>HLOOKUP($B221,data07,data0211!AU$900,FALSE)</f>
        <v>18</v>
      </c>
      <c r="AV221" s="218">
        <f>HLOOKUP($B221,data07,data0211!AV$900,FALSE)</f>
        <v>0</v>
      </c>
      <c r="AW221" s="218">
        <f>HLOOKUP($B221,data07,data0211!AW$900,FALSE)</f>
        <v>18</v>
      </c>
      <c r="AX221" s="218">
        <f>HLOOKUP($B221,data07,data0211!AX$900,FALSE)</f>
        <v>0</v>
      </c>
      <c r="AY221" s="218">
        <f>HLOOKUP($B221,data07,data0211!AY$900,FALSE)</f>
        <v>1</v>
      </c>
      <c r="AZ221" s="218">
        <f>HLOOKUP($B221,data07,data0211!AZ$900,FALSE)</f>
        <v>240</v>
      </c>
      <c r="BA221" s="218">
        <f>HLOOKUP($B221,data07,data0211!BA$900,FALSE)</f>
        <v>68</v>
      </c>
      <c r="BB221" s="218"/>
      <c r="BC221" s="218"/>
      <c r="BD221" s="218"/>
      <c r="BE221" s="218"/>
    </row>
    <row r="222" spans="1:57" ht="15" customHeight="1" x14ac:dyDescent="0.2">
      <c r="A222" s="71" t="s">
        <v>292</v>
      </c>
      <c r="B222" s="71" t="s">
        <v>253</v>
      </c>
      <c r="C222" s="69">
        <v>2008</v>
      </c>
      <c r="D222" s="218">
        <f>HLOOKUP($B222,data08,data0211!D$900,FALSE)</f>
        <v>0</v>
      </c>
      <c r="E222" s="218">
        <f>HLOOKUP($B222,data08,data0211!E$900,FALSE)</f>
        <v>0</v>
      </c>
      <c r="F222" s="218">
        <f>HLOOKUP($B222,data08,data0211!F$900,FALSE)</f>
        <v>0</v>
      </c>
      <c r="G222" s="218">
        <f>HLOOKUP($B222,data08,data0211!G$900,FALSE)</f>
        <v>0</v>
      </c>
      <c r="H222" s="218">
        <f>HLOOKUP($B222,data08,data0211!H$900,FALSE)</f>
        <v>0</v>
      </c>
      <c r="I222" s="218">
        <f>HLOOKUP($B222,data08,data0211!I$900,FALSE)</f>
        <v>0</v>
      </c>
      <c r="J222" s="218">
        <f>HLOOKUP($B222,data08,data0211!J$900,FALSE)</f>
        <v>0</v>
      </c>
      <c r="K222" s="218">
        <f>HLOOKUP($B222,data08,data0211!K$900,FALSE)</f>
        <v>0</v>
      </c>
      <c r="L222" s="218">
        <f>HLOOKUP($B222,data08,data0211!L$900,FALSE)</f>
        <v>0</v>
      </c>
      <c r="M222" s="218">
        <f>HLOOKUP($B222,data08,data0211!M$900,FALSE)</f>
        <v>0</v>
      </c>
      <c r="N222" s="218">
        <f>HLOOKUP($B222,data08,data0211!N$900,FALSE)</f>
        <v>0</v>
      </c>
      <c r="O222" s="218">
        <f>HLOOKUP($B222,data08,data0211!O$900,FALSE)</f>
        <v>0</v>
      </c>
      <c r="P222" s="218">
        <f>HLOOKUP($B222,data08,data0211!P$900,FALSE)</f>
        <v>0</v>
      </c>
      <c r="Q222" s="218">
        <f>HLOOKUP($B222,data08,data0211!Q$900,FALSE)</f>
        <v>0</v>
      </c>
      <c r="R222" s="218">
        <f>HLOOKUP($B222,data08,data0211!R$900,FALSE)</f>
        <v>0</v>
      </c>
      <c r="S222" s="218">
        <f>HLOOKUP($B222,data08,data0211!S$900,FALSE)</f>
        <v>0</v>
      </c>
      <c r="T222" s="218">
        <f>HLOOKUP($B222,data08,data0211!T$900,FALSE)</f>
        <v>0</v>
      </c>
      <c r="U222" s="218">
        <f>HLOOKUP($B222,data08,data0211!U$900,FALSE)</f>
        <v>0</v>
      </c>
      <c r="V222" s="218">
        <f>HLOOKUP($B222,data08,data0211!V$900,FALSE)</f>
        <v>0</v>
      </c>
      <c r="W222" s="218">
        <f>HLOOKUP($B222,data08,data0211!W$900,FALSE)</f>
        <v>0</v>
      </c>
      <c r="X222" s="218">
        <f>HLOOKUP($B222,data08,data0211!X$900,FALSE)</f>
        <v>0</v>
      </c>
      <c r="Y222" s="218">
        <f>HLOOKUP($B222,data08,data0211!Y$900,FALSE)</f>
        <v>0</v>
      </c>
      <c r="Z222" s="218">
        <f>HLOOKUP($B222,data08,data0211!Z$900,FALSE)</f>
        <v>0</v>
      </c>
      <c r="AA222" s="218">
        <f>HLOOKUP($B222,data08,data0211!AA$900,FALSE)</f>
        <v>0</v>
      </c>
      <c r="AB222" s="218">
        <f>HLOOKUP($B222,data08,data0211!AB$900,FALSE)</f>
        <v>0</v>
      </c>
      <c r="AC222" s="218">
        <f>HLOOKUP($B222,data08,data0211!AC$900,FALSE)</f>
        <v>0</v>
      </c>
      <c r="AD222" s="218">
        <f>HLOOKUP($B222,data08,data0211!AD$900,FALSE)</f>
        <v>0</v>
      </c>
      <c r="AE222" s="218">
        <f>HLOOKUP($B222,data08,data0211!AE$900,FALSE)</f>
        <v>0</v>
      </c>
      <c r="AF222" s="218">
        <f>HLOOKUP($B222,data08,data0211!AF$900,FALSE)</f>
        <v>0</v>
      </c>
      <c r="AG222" s="218">
        <f>HLOOKUP($B222,data08,data0211!AG$900,FALSE)</f>
        <v>0</v>
      </c>
      <c r="AH222" s="218">
        <f>HLOOKUP($B222,data08,data0211!AH$900,FALSE)</f>
        <v>0</v>
      </c>
      <c r="AI222" s="218">
        <f>HLOOKUP($B222,data08,data0211!AI$900,FALSE)</f>
        <v>0</v>
      </c>
      <c r="AJ222" s="218">
        <f>HLOOKUP($B222,data08,data0211!AJ$900,FALSE)</f>
        <v>0</v>
      </c>
      <c r="AK222" s="218">
        <f>HLOOKUP($B222,data08,data0211!AK$900,FALSE)</f>
        <v>0</v>
      </c>
      <c r="AL222" s="218">
        <f>HLOOKUP($B222,data08,data0211!AL$900,FALSE)</f>
        <v>0</v>
      </c>
      <c r="AM222" s="218">
        <f>HLOOKUP($B222,data08,data0211!AM$900,FALSE)</f>
        <v>0</v>
      </c>
      <c r="AN222" s="218">
        <f>HLOOKUP($B222,data08,data0211!AN$900,FALSE)</f>
        <v>0</v>
      </c>
      <c r="AO222" s="218">
        <f>HLOOKUP($B222,data08,data0211!AO$900,FALSE)</f>
        <v>0</v>
      </c>
      <c r="AP222" s="218">
        <f>HLOOKUP($B222,data08,data0211!AP$900,FALSE)</f>
        <v>0</v>
      </c>
      <c r="AQ222" s="218">
        <f>HLOOKUP($B222,data08,data0211!AQ$900,FALSE)</f>
        <v>0</v>
      </c>
      <c r="AR222" s="218">
        <f>HLOOKUP($B222,data08,data0211!AR$900,FALSE)</f>
        <v>0</v>
      </c>
      <c r="AS222" s="218">
        <f>HLOOKUP($B222,data08,data0211!AS$900,FALSE)</f>
        <v>0</v>
      </c>
      <c r="AT222" s="218">
        <f>HLOOKUP($B222,data08,data0211!AT$900,FALSE)</f>
        <v>0</v>
      </c>
      <c r="AU222" s="218">
        <f>HLOOKUP($B222,data08,data0211!AU$900,FALSE)</f>
        <v>0</v>
      </c>
      <c r="AV222" s="218">
        <f>HLOOKUP($B222,data08,data0211!AV$900,FALSE)</f>
        <v>0</v>
      </c>
      <c r="AW222" s="218">
        <f>HLOOKUP($B222,data08,data0211!AW$900,FALSE)</f>
        <v>0</v>
      </c>
      <c r="AX222" s="218">
        <f>HLOOKUP($B222,data08,data0211!AX$900,FALSE)</f>
        <v>0</v>
      </c>
      <c r="AY222" s="218">
        <f>HLOOKUP($B222,data08,data0211!AY$900,FALSE)</f>
        <v>0</v>
      </c>
      <c r="AZ222" s="218">
        <f>HLOOKUP($B222,data08,data0211!AZ$900,FALSE)</f>
        <v>0</v>
      </c>
      <c r="BA222" s="218">
        <f>HLOOKUP($B222,data08,data0211!BA$900,FALSE)</f>
        <v>0</v>
      </c>
      <c r="BB222" s="218"/>
      <c r="BC222" s="218"/>
      <c r="BD222" s="218"/>
      <c r="BE222" s="218"/>
    </row>
    <row r="223" spans="1:57" ht="15" customHeight="1" x14ac:dyDescent="0.2">
      <c r="A223" s="71" t="s">
        <v>292</v>
      </c>
      <c r="B223" s="71" t="s">
        <v>292</v>
      </c>
      <c r="C223" s="69">
        <v>2008</v>
      </c>
      <c r="D223" s="218">
        <f>HLOOKUP($B223,data08,data0211!D$900,FALSE)</f>
        <v>26045458.080000002</v>
      </c>
      <c r="E223" s="218">
        <f>HLOOKUP($B223,data08,data0211!E$900,FALSE)</f>
        <v>-5837667.2599999998</v>
      </c>
      <c r="F223" s="218">
        <f>HLOOKUP($B223,data08,data0211!F$900,FALSE)</f>
        <v>0</v>
      </c>
      <c r="G223" s="218">
        <f>HLOOKUP($B223,data08,data0211!G$900,FALSE)</f>
        <v>2165216.08</v>
      </c>
      <c r="H223" s="218">
        <f>HLOOKUP($B223,data08,data0211!H$900,FALSE)</f>
        <v>4852017.49</v>
      </c>
      <c r="I223" s="218">
        <f>HLOOKUP($B223,data08,data0211!I$900,FALSE)</f>
        <v>372520.37</v>
      </c>
      <c r="J223" s="218">
        <f>HLOOKUP($B223,data08,data0211!J$900,FALSE)</f>
        <v>14312</v>
      </c>
      <c r="K223" s="218">
        <f>HLOOKUP($B223,data08,data0211!K$900,FALSE)</f>
        <v>12747</v>
      </c>
      <c r="L223" s="218">
        <f>HLOOKUP($B223,data08,data0211!L$900,FALSE)</f>
        <v>1563</v>
      </c>
      <c r="M223" s="218">
        <f>HLOOKUP($B223,data08,data0211!M$900,FALSE)</f>
        <v>2</v>
      </c>
      <c r="N223" s="218">
        <f>HLOOKUP($B223,data08,data0211!N$900,FALSE)</f>
        <v>4311</v>
      </c>
      <c r="O223" s="218">
        <f>HLOOKUP($B223,data08,data0211!O$900,FALSE)</f>
        <v>219</v>
      </c>
      <c r="P223" s="218">
        <f>HLOOKUP($B223,data08,data0211!P$900,FALSE)</f>
        <v>397240750.66999996</v>
      </c>
      <c r="Q223" s="218">
        <f>HLOOKUP($B223,data08,data0211!Q$900,FALSE)</f>
        <v>115637295</v>
      </c>
      <c r="R223" s="218">
        <f>HLOOKUP($B223,data08,data0211!R$900,FALSE)</f>
        <v>189834629.27999997</v>
      </c>
      <c r="S223" s="218">
        <f>HLOOKUP($B223,data08,data0211!S$900,FALSE)</f>
        <v>88460469.239999995</v>
      </c>
      <c r="T223" s="218">
        <f>HLOOKUP($B223,data08,data0211!T$900,FALSE)</f>
        <v>3081756.07</v>
      </c>
      <c r="U223" s="218">
        <f>HLOOKUP($B223,data08,data0211!U$900,FALSE)</f>
        <v>226601.08</v>
      </c>
      <c r="V223" s="218">
        <f>HLOOKUP($B223,data08,data0211!V$900,FALSE)</f>
        <v>626344</v>
      </c>
      <c r="W223" s="218">
        <f>HLOOKUP($B223,data08,data0211!W$900,FALSE)</f>
        <v>0</v>
      </c>
      <c r="X223" s="218">
        <f>HLOOKUP($B223,data08,data0211!X$900,FALSE)</f>
        <v>406240</v>
      </c>
      <c r="Y223" s="218">
        <f>HLOOKUP($B223,data08,data0211!Y$900,FALSE)</f>
        <v>212723</v>
      </c>
      <c r="Z223" s="218">
        <f>HLOOKUP($B223,data08,data0211!Z$900,FALSE)</f>
        <v>7381</v>
      </c>
      <c r="AA223" s="218">
        <f>HLOOKUP($B223,data08,data0211!AA$900,FALSE)</f>
        <v>0</v>
      </c>
      <c r="AB223" s="218">
        <f>HLOOKUP($B223,data08,data0211!AB$900,FALSE)</f>
        <v>0</v>
      </c>
      <c r="AC223" s="218">
        <f>HLOOKUP($B223,data08,data0211!AC$900,FALSE)</f>
        <v>3060716.9</v>
      </c>
      <c r="AD223" s="218">
        <f>HLOOKUP($B223,data08,data0211!AD$900,FALSE)</f>
        <v>2680733.2599999998</v>
      </c>
      <c r="AE223" s="218">
        <f>HLOOKUP($B223,data08,data0211!AE$900,FALSE)</f>
        <v>254433.68</v>
      </c>
      <c r="AF223" s="218">
        <f>HLOOKUP($B223,data08,data0211!AF$900,FALSE)</f>
        <v>43289.94</v>
      </c>
      <c r="AG223" s="218">
        <f>HLOOKUP($B223,data08,data0211!AG$900,FALSE)</f>
        <v>10186.64</v>
      </c>
      <c r="AH223" s="218">
        <f>HLOOKUP($B223,data08,data0211!AH$900,FALSE)</f>
        <v>1877</v>
      </c>
      <c r="AI223" s="218">
        <f>HLOOKUP($B223,data08,data0211!AI$900,FALSE)</f>
        <v>47</v>
      </c>
      <c r="AJ223" s="218">
        <f>HLOOKUP($B223,data08,data0211!AJ$900,FALSE)</f>
        <v>1830</v>
      </c>
      <c r="AK223" s="218">
        <f>HLOOKUP($B223,data08,data0211!AK$900,FALSE)</f>
        <v>32042</v>
      </c>
      <c r="AL223" s="218">
        <f>HLOOKUP($B223,data08,data0211!AL$900,FALSE)</f>
        <v>35246</v>
      </c>
      <c r="AM223" s="218">
        <f>HLOOKUP($B223,data08,data0211!AM$900,FALSE)</f>
        <v>235</v>
      </c>
      <c r="AN223" s="218">
        <f>HLOOKUP($B223,data08,data0211!AN$900,FALSE)</f>
        <v>77244</v>
      </c>
      <c r="AO223" s="218">
        <f>HLOOKUP($B223,data08,data0211!AO$900,FALSE)</f>
        <v>69007</v>
      </c>
      <c r="AP223" s="218">
        <f>HLOOKUP($B223,data08,data0211!AP$900,FALSE)</f>
        <v>77244</v>
      </c>
      <c r="AQ223" s="218">
        <f>HLOOKUP($B223,data08,data0211!AQ$900,FALSE)</f>
        <v>65935</v>
      </c>
      <c r="AR223" s="218">
        <f>HLOOKUP($B223,data08,data0211!AR$900,FALSE)</f>
        <v>265</v>
      </c>
      <c r="AS223" s="218">
        <f>HLOOKUP($B223,data08,data0211!AS$900,FALSE)</f>
        <v>210</v>
      </c>
      <c r="AT223" s="218">
        <f>HLOOKUP($B223,data08,data0211!AT$900,FALSE)</f>
        <v>55</v>
      </c>
      <c r="AU223" s="218">
        <f>HLOOKUP($B223,data08,data0211!AU$900,FALSE)</f>
        <v>143</v>
      </c>
      <c r="AV223" s="218">
        <f>HLOOKUP($B223,data08,data0211!AV$900,FALSE)</f>
        <v>2</v>
      </c>
      <c r="AW223" s="218">
        <f>HLOOKUP($B223,data08,data0211!AW$900,FALSE)</f>
        <v>120</v>
      </c>
      <c r="AX223" s="218">
        <f>HLOOKUP($B223,data08,data0211!AX$900,FALSE)</f>
        <v>0</v>
      </c>
      <c r="AY223" s="218">
        <f>HLOOKUP($B223,data08,data0211!AY$900,FALSE)</f>
        <v>10</v>
      </c>
      <c r="AZ223" s="218">
        <f>HLOOKUP($B223,data08,data0211!AZ$900,FALSE)</f>
        <v>1563</v>
      </c>
      <c r="BA223" s="218">
        <f>HLOOKUP($B223,data08,data0211!BA$900,FALSE)</f>
        <v>71</v>
      </c>
      <c r="BB223" s="218"/>
      <c r="BC223" s="218"/>
      <c r="BD223" s="218"/>
      <c r="BE223" s="218"/>
    </row>
    <row r="224" spans="1:57" ht="15" customHeight="1" x14ac:dyDescent="0.2">
      <c r="A224" s="71" t="s">
        <v>292</v>
      </c>
      <c r="B224" s="71" t="s">
        <v>54</v>
      </c>
      <c r="C224" s="69">
        <v>2008</v>
      </c>
      <c r="D224" s="218">
        <f>HLOOKUP($B224,data08,data0211!D$900,FALSE)</f>
        <v>4749365.66</v>
      </c>
      <c r="E224" s="218">
        <f>HLOOKUP($B224,data08,data0211!E$900,FALSE)</f>
        <v>-2814174.26</v>
      </c>
      <c r="F224" s="218">
        <f>HLOOKUP($B224,data08,data0211!F$900,FALSE)</f>
        <v>0</v>
      </c>
      <c r="G224" s="218">
        <f>HLOOKUP($B224,data08,data0211!G$900,FALSE)</f>
        <v>180411</v>
      </c>
      <c r="H224" s="218">
        <f>HLOOKUP($B224,data08,data0211!H$900,FALSE)</f>
        <v>586433.19000000006</v>
      </c>
      <c r="I224" s="218">
        <f>HLOOKUP($B224,data08,data0211!I$900,FALSE)</f>
        <v>0</v>
      </c>
      <c r="J224" s="218">
        <f>HLOOKUP($B224,data08,data0211!J$900,FALSE)</f>
        <v>2007</v>
      </c>
      <c r="K224" s="218">
        <f>HLOOKUP($B224,data08,data0211!K$900,FALSE)</f>
        <v>1748</v>
      </c>
      <c r="L224" s="218">
        <f>HLOOKUP($B224,data08,data0211!L$900,FALSE)</f>
        <v>259</v>
      </c>
      <c r="M224" s="218">
        <f>HLOOKUP($B224,data08,data0211!M$900,FALSE)</f>
        <v>0</v>
      </c>
      <c r="N224" s="218">
        <f>HLOOKUP($B224,data08,data0211!N$900,FALSE)</f>
        <v>618</v>
      </c>
      <c r="O224" s="218">
        <f>HLOOKUP($B224,data08,data0211!O$900,FALSE)</f>
        <v>20</v>
      </c>
      <c r="P224" s="218">
        <f>HLOOKUP($B224,data08,data0211!P$900,FALSE)</f>
        <v>58414893</v>
      </c>
      <c r="Q224" s="218">
        <f>HLOOKUP($B224,data08,data0211!Q$900,FALSE)</f>
        <v>14722573</v>
      </c>
      <c r="R224" s="218">
        <f>HLOOKUP($B224,data08,data0211!R$900,FALSE)</f>
        <v>43663750</v>
      </c>
      <c r="S224" s="218">
        <f>HLOOKUP($B224,data08,data0211!S$900,FALSE)</f>
        <v>0</v>
      </c>
      <c r="T224" s="218">
        <f>HLOOKUP($B224,data08,data0211!T$900,FALSE)</f>
        <v>14285</v>
      </c>
      <c r="U224" s="218">
        <f>HLOOKUP($B224,data08,data0211!U$900,FALSE)</f>
        <v>14285</v>
      </c>
      <c r="V224" s="218">
        <f>HLOOKUP($B224,data08,data0211!V$900,FALSE)</f>
        <v>92733</v>
      </c>
      <c r="W224" s="218">
        <f>HLOOKUP($B224,data08,data0211!W$900,FALSE)</f>
        <v>0</v>
      </c>
      <c r="X224" s="218">
        <f>HLOOKUP($B224,data08,data0211!X$900,FALSE)</f>
        <v>91637</v>
      </c>
      <c r="Y224" s="218">
        <f>HLOOKUP($B224,data08,data0211!Y$900,FALSE)</f>
        <v>0</v>
      </c>
      <c r="Z224" s="218">
        <f>HLOOKUP($B224,data08,data0211!Z$900,FALSE)</f>
        <v>1096</v>
      </c>
      <c r="AA224" s="218">
        <f>HLOOKUP($B224,data08,data0211!AA$900,FALSE)</f>
        <v>0</v>
      </c>
      <c r="AB224" s="218">
        <f>HLOOKUP($B224,data08,data0211!AB$900,FALSE)</f>
        <v>0</v>
      </c>
      <c r="AC224" s="218">
        <f>HLOOKUP($B224,data08,data0211!AC$900,FALSE)</f>
        <v>372017.42</v>
      </c>
      <c r="AD224" s="218">
        <f>HLOOKUP($B224,data08,data0211!AD$900,FALSE)</f>
        <v>339974.33999999997</v>
      </c>
      <c r="AE224" s="218">
        <f>HLOOKUP($B224,data08,data0211!AE$900,FALSE)</f>
        <v>0</v>
      </c>
      <c r="AF224" s="218">
        <f>HLOOKUP($B224,data08,data0211!AF$900,FALSE)</f>
        <v>3407.35</v>
      </c>
      <c r="AG224" s="218">
        <f>HLOOKUP($B224,data08,data0211!AG$900,FALSE)</f>
        <v>57.3</v>
      </c>
      <c r="AH224" s="218">
        <f>HLOOKUP($B224,data08,data0211!AH$900,FALSE)</f>
        <v>6</v>
      </c>
      <c r="AI224" s="218">
        <f>HLOOKUP($B224,data08,data0211!AI$900,FALSE)</f>
        <v>6</v>
      </c>
      <c r="AJ224" s="218">
        <f>HLOOKUP($B224,data08,data0211!AJ$900,FALSE)</f>
        <v>0</v>
      </c>
      <c r="AK224" s="218">
        <f>HLOOKUP($B224,data08,data0211!AK$900,FALSE)</f>
        <v>3900</v>
      </c>
      <c r="AL224" s="218">
        <f>HLOOKUP($B224,data08,data0211!AL$900,FALSE)</f>
        <v>9000</v>
      </c>
      <c r="AM224" s="218">
        <f>HLOOKUP($B224,data08,data0211!AM$900,FALSE)</f>
        <v>0</v>
      </c>
      <c r="AN224" s="218">
        <f>HLOOKUP($B224,data08,data0211!AN$900,FALSE)</f>
        <v>10428</v>
      </c>
      <c r="AO224" s="218">
        <f>HLOOKUP($B224,data08,data0211!AO$900,FALSE)</f>
        <v>10924</v>
      </c>
      <c r="AP224" s="218">
        <f>HLOOKUP($B224,data08,data0211!AP$900,FALSE)</f>
        <v>0</v>
      </c>
      <c r="AQ224" s="218">
        <f>HLOOKUP($B224,data08,data0211!AQ$900,FALSE)</f>
        <v>9664</v>
      </c>
      <c r="AR224" s="218">
        <f>HLOOKUP($B224,data08,data0211!AR$900,FALSE)</f>
        <v>36</v>
      </c>
      <c r="AS224" s="218">
        <f>HLOOKUP($B224,data08,data0211!AS$900,FALSE)</f>
        <v>25</v>
      </c>
      <c r="AT224" s="218">
        <f>HLOOKUP($B224,data08,data0211!AT$900,FALSE)</f>
        <v>11</v>
      </c>
      <c r="AU224" s="218">
        <f>HLOOKUP($B224,data08,data0211!AU$900,FALSE)</f>
        <v>18</v>
      </c>
      <c r="AV224" s="218">
        <f>HLOOKUP($B224,data08,data0211!AV$900,FALSE)</f>
        <v>0</v>
      </c>
      <c r="AW224" s="218">
        <f>HLOOKUP($B224,data08,data0211!AW$900,FALSE)</f>
        <v>18</v>
      </c>
      <c r="AX224" s="218">
        <f>HLOOKUP($B224,data08,data0211!AX$900,FALSE)</f>
        <v>0</v>
      </c>
      <c r="AY224" s="218">
        <f>HLOOKUP($B224,data08,data0211!AY$900,FALSE)</f>
        <v>1</v>
      </c>
      <c r="AZ224" s="218">
        <f>HLOOKUP($B224,data08,data0211!AZ$900,FALSE)</f>
        <v>240</v>
      </c>
      <c r="BA224" s="218">
        <f>HLOOKUP($B224,data08,data0211!BA$900,FALSE)</f>
        <v>69</v>
      </c>
      <c r="BB224" s="218"/>
      <c r="BC224" s="218"/>
      <c r="BD224" s="218"/>
      <c r="BE224" s="218"/>
    </row>
    <row r="225" spans="1:57" ht="15" customHeight="1" x14ac:dyDescent="0.2">
      <c r="A225" s="71" t="s">
        <v>292</v>
      </c>
      <c r="B225" s="71" t="s">
        <v>253</v>
      </c>
      <c r="C225" s="69">
        <v>2009</v>
      </c>
      <c r="D225" s="218">
        <f>HLOOKUP($B225,data09,data0211!D$900,FALSE)</f>
        <v>1784232.37</v>
      </c>
      <c r="E225" s="218">
        <f>HLOOKUP($B225,data09,data0211!E$900,FALSE)</f>
        <v>-482033.18</v>
      </c>
      <c r="F225" s="218">
        <f>HLOOKUP($B225,data09,data0211!F$900,FALSE)</f>
        <v>0</v>
      </c>
      <c r="G225" s="218">
        <f>HLOOKUP($B225,data09,data0211!G$900,FALSE)</f>
        <v>141600</v>
      </c>
      <c r="H225" s="218">
        <f>HLOOKUP($B225,data09,data0211!H$900,FALSE)</f>
        <v>587931.16</v>
      </c>
      <c r="I225" s="218">
        <f>HLOOKUP($B225,data09,data0211!I$900,FALSE)</f>
        <v>0</v>
      </c>
      <c r="J225" s="218">
        <f>HLOOKUP($B225,data09,data0211!J$900,FALSE)</f>
        <v>1660</v>
      </c>
      <c r="K225" s="218">
        <f>HLOOKUP($B225,data09,data0211!K$900,FALSE)</f>
        <v>1411</v>
      </c>
      <c r="L225" s="218">
        <f>HLOOKUP($B225,data09,data0211!L$900,FALSE)</f>
        <v>238</v>
      </c>
      <c r="M225" s="218">
        <f>HLOOKUP($B225,data09,data0211!M$900,FALSE)</f>
        <v>11</v>
      </c>
      <c r="N225" s="218">
        <f>HLOOKUP($B225,data09,data0211!N$900,FALSE)</f>
        <v>709</v>
      </c>
      <c r="O225" s="218">
        <f>HLOOKUP($B225,data09,data0211!O$900,FALSE)</f>
        <v>38</v>
      </c>
      <c r="P225" s="218">
        <f>HLOOKUP($B225,data09,data0211!P$900,FALSE)</f>
        <v>29094707</v>
      </c>
      <c r="Q225" s="218">
        <f>HLOOKUP($B225,data09,data0211!Q$900,FALSE)</f>
        <v>11682740</v>
      </c>
      <c r="R225" s="218">
        <f>HLOOKUP($B225,data09,data0211!R$900,FALSE)</f>
        <v>16962762</v>
      </c>
      <c r="S225" s="218">
        <f>HLOOKUP($B225,data09,data0211!S$900,FALSE)</f>
        <v>60756</v>
      </c>
      <c r="T225" s="218">
        <f>HLOOKUP($B225,data09,data0211!T$900,FALSE)</f>
        <v>356960</v>
      </c>
      <c r="U225" s="218">
        <f>HLOOKUP($B225,data09,data0211!U$900,FALSE)</f>
        <v>31489</v>
      </c>
      <c r="V225" s="218">
        <f>HLOOKUP($B225,data09,data0211!V$900,FALSE)</f>
        <v>35048</v>
      </c>
      <c r="W225" s="218">
        <f>HLOOKUP($B225,data09,data0211!W$900,FALSE)</f>
        <v>0</v>
      </c>
      <c r="X225" s="218">
        <f>HLOOKUP($B225,data09,data0211!X$900,FALSE)</f>
        <v>33765</v>
      </c>
      <c r="Y225" s="218">
        <f>HLOOKUP($B225,data09,data0211!Y$900,FALSE)</f>
        <v>0</v>
      </c>
      <c r="Z225" s="218">
        <f>HLOOKUP($B225,data09,data0211!Z$900,FALSE)</f>
        <v>1008</v>
      </c>
      <c r="AA225" s="218">
        <f>HLOOKUP($B225,data09,data0211!AA$900,FALSE)</f>
        <v>109</v>
      </c>
      <c r="AB225" s="218">
        <f>HLOOKUP($B225,data09,data0211!AB$900,FALSE)</f>
        <v>500649.04</v>
      </c>
      <c r="AC225" s="218">
        <f>HLOOKUP($B225,data09,data0211!AC$900,FALSE)</f>
        <v>280149.61</v>
      </c>
      <c r="AD225" s="218">
        <f>HLOOKUP($B225,data09,data0211!AD$900,FALSE)</f>
        <v>215075.46000000002</v>
      </c>
      <c r="AE225" s="218">
        <f>HLOOKUP($B225,data09,data0211!AE$900,FALSE)</f>
        <v>0</v>
      </c>
      <c r="AF225" s="218">
        <f>HLOOKUP($B225,data09,data0211!AF$900,FALSE)</f>
        <v>3395.92</v>
      </c>
      <c r="AG225" s="218">
        <f>HLOOKUP($B225,data09,data0211!AG$900,FALSE)</f>
        <v>290.54000000000002</v>
      </c>
      <c r="AH225" s="218">
        <f>HLOOKUP($B225,data09,data0211!AH$900,FALSE)</f>
        <v>4</v>
      </c>
      <c r="AI225" s="218">
        <f>HLOOKUP($B225,data09,data0211!AI$900,FALSE)</f>
        <v>4</v>
      </c>
      <c r="AJ225" s="218">
        <f>HLOOKUP($B225,data09,data0211!AJ$900,FALSE)</f>
        <v>0</v>
      </c>
      <c r="AK225" s="218">
        <f>HLOOKUP($B225,data09,data0211!AK$900,FALSE)</f>
        <v>3100</v>
      </c>
      <c r="AL225" s="218">
        <f>HLOOKUP($B225,data09,data0211!AL$900,FALSE)</f>
        <v>3100</v>
      </c>
      <c r="AM225" s="218">
        <f>HLOOKUP($B225,data09,data0211!AM$900,FALSE)</f>
        <v>0</v>
      </c>
      <c r="AN225" s="218">
        <f>HLOOKUP($B225,data09,data0211!AN$900,FALSE)</f>
        <v>5854</v>
      </c>
      <c r="AO225" s="218">
        <f>HLOOKUP($B225,data09,data0211!AO$900,FALSE)</f>
        <v>5269</v>
      </c>
      <c r="AP225" s="218">
        <f>HLOOKUP($B225,data09,data0211!AP$900,FALSE)</f>
        <v>5854</v>
      </c>
      <c r="AQ225" s="218">
        <f>HLOOKUP($B225,data09,data0211!AQ$900,FALSE)</f>
        <v>5073</v>
      </c>
      <c r="AR225" s="218">
        <f>HLOOKUP($B225,data09,data0211!AR$900,FALSE)</f>
        <v>21</v>
      </c>
      <c r="AS225" s="218">
        <f>HLOOKUP($B225,data09,data0211!AS$900,FALSE)</f>
        <v>17</v>
      </c>
      <c r="AT225" s="218">
        <f>HLOOKUP($B225,data09,data0211!AT$900,FALSE)</f>
        <v>4</v>
      </c>
      <c r="AU225" s="218">
        <f>HLOOKUP($B225,data09,data0211!AU$900,FALSE)</f>
        <v>10</v>
      </c>
      <c r="AV225" s="218">
        <f>HLOOKUP($B225,data09,data0211!AV$900,FALSE)</f>
        <v>1</v>
      </c>
      <c r="AW225" s="218">
        <f>HLOOKUP($B225,data09,data0211!AW$900,FALSE)</f>
        <v>10</v>
      </c>
      <c r="AX225" s="218">
        <f>HLOOKUP($B225,data09,data0211!AX$900,FALSE)</f>
        <v>0</v>
      </c>
      <c r="AY225" s="218">
        <f>HLOOKUP($B225,data09,data0211!AY$900,FALSE)</f>
        <v>4</v>
      </c>
      <c r="AZ225" s="218">
        <f>HLOOKUP($B225,data09,data0211!AZ$900,FALSE)</f>
        <v>239</v>
      </c>
      <c r="BA225" s="218">
        <f>HLOOKUP($B225,data09,data0211!BA$900,FALSE)</f>
        <v>68</v>
      </c>
      <c r="BB225" s="218"/>
      <c r="BC225" s="218"/>
      <c r="BD225" s="218"/>
      <c r="BE225" s="218"/>
    </row>
    <row r="226" spans="1:57" ht="15" customHeight="1" x14ac:dyDescent="0.2">
      <c r="A226" s="71" t="s">
        <v>292</v>
      </c>
      <c r="B226" s="71" t="s">
        <v>292</v>
      </c>
      <c r="C226" s="69">
        <v>2009</v>
      </c>
      <c r="D226" s="218">
        <f>HLOOKUP($B226,data09,data0211!D$900,FALSE)</f>
        <v>27622739.760000002</v>
      </c>
      <c r="E226" s="218">
        <f>HLOOKUP($B226,data09,data0211!E$900,FALSE)</f>
        <v>-6853982.9400000004</v>
      </c>
      <c r="F226" s="218">
        <f>HLOOKUP($B226,data09,data0211!F$900,FALSE)</f>
        <v>0</v>
      </c>
      <c r="G226" s="218">
        <f>HLOOKUP($B226,data09,data0211!G$900,FALSE)</f>
        <v>1794153</v>
      </c>
      <c r="H226" s="218">
        <f>HLOOKUP($B226,data09,data0211!H$900,FALSE)</f>
        <v>4306817.08</v>
      </c>
      <c r="I226" s="218">
        <f>HLOOKUP($B226,data09,data0211!I$900,FALSE)</f>
        <v>91999.69</v>
      </c>
      <c r="J226" s="218">
        <f>HLOOKUP($B226,data09,data0211!J$900,FALSE)</f>
        <v>14040</v>
      </c>
      <c r="K226" s="218">
        <f>HLOOKUP($B226,data09,data0211!K$900,FALSE)</f>
        <v>12550</v>
      </c>
      <c r="L226" s="218">
        <f>HLOOKUP($B226,data09,data0211!L$900,FALSE)</f>
        <v>1380</v>
      </c>
      <c r="M226" s="218">
        <f>HLOOKUP($B226,data09,data0211!M$900,FALSE)</f>
        <v>110</v>
      </c>
      <c r="N226" s="218">
        <f>HLOOKUP($B226,data09,data0211!N$900,FALSE)</f>
        <v>2956</v>
      </c>
      <c r="O226" s="218">
        <f>HLOOKUP($B226,data09,data0211!O$900,FALSE)</f>
        <v>228</v>
      </c>
      <c r="P226" s="218">
        <f>HLOOKUP($B226,data09,data0211!P$900,FALSE)</f>
        <v>390452764</v>
      </c>
      <c r="Q226" s="218">
        <f>HLOOKUP($B226,data09,data0211!Q$900,FALSE)</f>
        <v>112395473</v>
      </c>
      <c r="R226" s="218">
        <f>HLOOKUP($B226,data09,data0211!R$900,FALSE)</f>
        <v>160814267</v>
      </c>
      <c r="S226" s="218">
        <f>HLOOKUP($B226,data09,data0211!S$900,FALSE)</f>
        <v>113777180</v>
      </c>
      <c r="T226" s="218">
        <f>HLOOKUP($B226,data09,data0211!T$900,FALSE)</f>
        <v>3240573</v>
      </c>
      <c r="U226" s="218">
        <f>HLOOKUP($B226,data09,data0211!U$900,FALSE)</f>
        <v>225271</v>
      </c>
      <c r="V226" s="218">
        <f>HLOOKUP($B226,data09,data0211!V$900,FALSE)</f>
        <v>645563</v>
      </c>
      <c r="W226" s="218">
        <f>HLOOKUP($B226,data09,data0211!W$900,FALSE)</f>
        <v>0</v>
      </c>
      <c r="X226" s="218">
        <f>HLOOKUP($B226,data09,data0211!X$900,FALSE)</f>
        <v>419236</v>
      </c>
      <c r="Y226" s="218">
        <f>HLOOKUP($B226,data09,data0211!Y$900,FALSE)</f>
        <v>217411</v>
      </c>
      <c r="Z226" s="218">
        <f>HLOOKUP($B226,data09,data0211!Z$900,FALSE)</f>
        <v>7968</v>
      </c>
      <c r="AA226" s="218">
        <f>HLOOKUP($B226,data09,data0211!AA$900,FALSE)</f>
        <v>948</v>
      </c>
      <c r="AB226" s="218">
        <f>HLOOKUP($B226,data09,data0211!AB$900,FALSE)</f>
        <v>5688766</v>
      </c>
      <c r="AC226" s="218">
        <f>HLOOKUP($B226,data09,data0211!AC$900,FALSE)</f>
        <v>3219336.85</v>
      </c>
      <c r="AD226" s="218">
        <f>HLOOKUP($B226,data09,data0211!AD$900,FALSE)</f>
        <v>1636436.79</v>
      </c>
      <c r="AE226" s="218">
        <f>HLOOKUP($B226,data09,data0211!AE$900,FALSE)</f>
        <v>601378.22</v>
      </c>
      <c r="AF226" s="218">
        <f>HLOOKUP($B226,data09,data0211!AF$900,FALSE)</f>
        <v>195526.85</v>
      </c>
      <c r="AG226" s="218">
        <f>HLOOKUP($B226,data09,data0211!AG$900,FALSE)</f>
        <v>26954.22</v>
      </c>
      <c r="AH226" s="218">
        <f>HLOOKUP($B226,data09,data0211!AH$900,FALSE)</f>
        <v>1877</v>
      </c>
      <c r="AI226" s="218">
        <f>HLOOKUP($B226,data09,data0211!AI$900,FALSE)</f>
        <v>47</v>
      </c>
      <c r="AJ226" s="218">
        <f>HLOOKUP($B226,data09,data0211!AJ$900,FALSE)</f>
        <v>1830</v>
      </c>
      <c r="AK226" s="218">
        <f>HLOOKUP($B226,data09,data0211!AK$900,FALSE)</f>
        <v>32042</v>
      </c>
      <c r="AL226" s="218">
        <f>HLOOKUP($B226,data09,data0211!AL$900,FALSE)</f>
        <v>35246</v>
      </c>
      <c r="AM226" s="218">
        <f>HLOOKUP($B226,data09,data0211!AM$900,FALSE)</f>
        <v>235</v>
      </c>
      <c r="AN226" s="218">
        <f>HLOOKUP($B226,data09,data0211!AN$900,FALSE)</f>
        <v>64679</v>
      </c>
      <c r="AO226" s="218">
        <f>HLOOKUP($B226,data09,data0211!AO$900,FALSE)</f>
        <v>77494</v>
      </c>
      <c r="AP226" s="218">
        <f>HLOOKUP($B226,data09,data0211!AP$900,FALSE)</f>
        <v>77494</v>
      </c>
      <c r="AQ226" s="218">
        <f>HLOOKUP($B226,data09,data0211!AQ$900,FALSE)</f>
        <v>61376</v>
      </c>
      <c r="AR226" s="218">
        <f>HLOOKUP($B226,data09,data0211!AR$900,FALSE)</f>
        <v>270</v>
      </c>
      <c r="AS226" s="218">
        <f>HLOOKUP($B226,data09,data0211!AS$900,FALSE)</f>
        <v>212</v>
      </c>
      <c r="AT226" s="218">
        <f>HLOOKUP($B226,data09,data0211!AT$900,FALSE)</f>
        <v>58</v>
      </c>
      <c r="AU226" s="218">
        <f>HLOOKUP($B226,data09,data0211!AU$900,FALSE)</f>
        <v>146</v>
      </c>
      <c r="AV226" s="218">
        <f>HLOOKUP($B226,data09,data0211!AV$900,FALSE)</f>
        <v>2</v>
      </c>
      <c r="AW226" s="218">
        <f>HLOOKUP($B226,data09,data0211!AW$900,FALSE)</f>
        <v>122</v>
      </c>
      <c r="AX226" s="218">
        <f>HLOOKUP($B226,data09,data0211!AX$900,FALSE)</f>
        <v>0</v>
      </c>
      <c r="AY226" s="218">
        <f>HLOOKUP($B226,data09,data0211!AY$900,FALSE)</f>
        <v>10</v>
      </c>
      <c r="AZ226" s="218">
        <f>HLOOKUP($B226,data09,data0211!AZ$900,FALSE)</f>
        <v>1563</v>
      </c>
      <c r="BA226" s="218">
        <f>HLOOKUP($B226,data09,data0211!BA$900,FALSE)</f>
        <v>74</v>
      </c>
      <c r="BB226" s="218"/>
      <c r="BC226" s="218"/>
      <c r="BD226" s="218"/>
      <c r="BE226" s="218"/>
    </row>
    <row r="227" spans="1:57" ht="15" customHeight="1" x14ac:dyDescent="0.2">
      <c r="A227" s="71" t="s">
        <v>292</v>
      </c>
      <c r="B227" s="71" t="s">
        <v>54</v>
      </c>
      <c r="C227" s="69">
        <v>2009</v>
      </c>
      <c r="D227" s="218">
        <f>HLOOKUP($B227,data09,data0211!D$900,FALSE)</f>
        <v>5075061.34</v>
      </c>
      <c r="E227" s="218">
        <f>HLOOKUP($B227,data09,data0211!E$900,FALSE)</f>
        <v>-3020301.47</v>
      </c>
      <c r="F227" s="218">
        <f>HLOOKUP($B227,data09,data0211!F$900,FALSE)</f>
        <v>0</v>
      </c>
      <c r="G227" s="218">
        <f>HLOOKUP($B227,data09,data0211!G$900,FALSE)</f>
        <v>570321.86</v>
      </c>
      <c r="H227" s="218">
        <f>HLOOKUP($B227,data09,data0211!H$900,FALSE)</f>
        <v>716315.33000000007</v>
      </c>
      <c r="I227" s="218">
        <f>HLOOKUP($B227,data09,data0211!I$900,FALSE)</f>
        <v>0</v>
      </c>
      <c r="J227" s="218">
        <f>HLOOKUP($B227,data09,data0211!J$900,FALSE)</f>
        <v>2052</v>
      </c>
      <c r="K227" s="218">
        <f>HLOOKUP($B227,data09,data0211!K$900,FALSE)</f>
        <v>1786</v>
      </c>
      <c r="L227" s="218">
        <f>HLOOKUP($B227,data09,data0211!L$900,FALSE)</f>
        <v>261</v>
      </c>
      <c r="M227" s="218">
        <f>HLOOKUP($B227,data09,data0211!M$900,FALSE)</f>
        <v>5</v>
      </c>
      <c r="N227" s="218">
        <f>HLOOKUP($B227,data09,data0211!N$900,FALSE)</f>
        <v>618</v>
      </c>
      <c r="O227" s="218">
        <f>HLOOKUP($B227,data09,data0211!O$900,FALSE)</f>
        <v>7</v>
      </c>
      <c r="P227" s="218">
        <f>HLOOKUP($B227,data09,data0211!P$900,FALSE)</f>
        <v>56276750</v>
      </c>
      <c r="Q227" s="218">
        <f>HLOOKUP($B227,data09,data0211!Q$900,FALSE)</f>
        <v>15500136</v>
      </c>
      <c r="R227" s="218">
        <f>HLOOKUP($B227,data09,data0211!R$900,FALSE)</f>
        <v>40298477</v>
      </c>
      <c r="S227" s="218">
        <f>HLOOKUP($B227,data09,data0211!S$900,FALSE)</f>
        <v>16368</v>
      </c>
      <c r="T227" s="218">
        <f>HLOOKUP($B227,data09,data0211!T$900,FALSE)</f>
        <v>445029</v>
      </c>
      <c r="U227" s="218">
        <f>HLOOKUP($B227,data09,data0211!U$900,FALSE)</f>
        <v>16740</v>
      </c>
      <c r="V227" s="218">
        <f>HLOOKUP($B227,data09,data0211!V$900,FALSE)</f>
        <v>89880</v>
      </c>
      <c r="W227" s="218">
        <f>HLOOKUP($B227,data09,data0211!W$900,FALSE)</f>
        <v>0</v>
      </c>
      <c r="X227" s="218">
        <f>HLOOKUP($B227,data09,data0211!X$900,FALSE)</f>
        <v>88591</v>
      </c>
      <c r="Y227" s="218">
        <f>HLOOKUP($B227,data09,data0211!Y$900,FALSE)</f>
        <v>0</v>
      </c>
      <c r="Z227" s="218">
        <f>HLOOKUP($B227,data09,data0211!Z$900,FALSE)</f>
        <v>1196</v>
      </c>
      <c r="AA227" s="218">
        <f>HLOOKUP($B227,data09,data0211!AA$900,FALSE)</f>
        <v>47</v>
      </c>
      <c r="AB227" s="218">
        <f>HLOOKUP($B227,data09,data0211!AB$900,FALSE)</f>
        <v>2723393.38</v>
      </c>
      <c r="AC227" s="218">
        <f>HLOOKUP($B227,data09,data0211!AC$900,FALSE)</f>
        <v>414576.78</v>
      </c>
      <c r="AD227" s="218">
        <f>HLOOKUP($B227,data09,data0211!AD$900,FALSE)</f>
        <v>332380.25</v>
      </c>
      <c r="AE227" s="218">
        <f>HLOOKUP($B227,data09,data0211!AE$900,FALSE)</f>
        <v>0</v>
      </c>
      <c r="AF227" s="218">
        <f>HLOOKUP($B227,data09,data0211!AF$900,FALSE)</f>
        <v>1976343</v>
      </c>
      <c r="AG227" s="218">
        <f>HLOOKUP($B227,data09,data0211!AG$900,FALSE)</f>
        <v>25.77</v>
      </c>
      <c r="AH227" s="218">
        <f>HLOOKUP($B227,data09,data0211!AH$900,FALSE)</f>
        <v>6</v>
      </c>
      <c r="AI227" s="218">
        <f>HLOOKUP($B227,data09,data0211!AI$900,FALSE)</f>
        <v>6</v>
      </c>
      <c r="AJ227" s="218">
        <f>HLOOKUP($B227,data09,data0211!AJ$900,FALSE)</f>
        <v>0</v>
      </c>
      <c r="AK227" s="218">
        <f>HLOOKUP($B227,data09,data0211!AK$900,FALSE)</f>
        <v>3900</v>
      </c>
      <c r="AL227" s="218">
        <f>HLOOKUP($B227,data09,data0211!AL$900,FALSE)</f>
        <v>9000</v>
      </c>
      <c r="AM227" s="218">
        <f>HLOOKUP($B227,data09,data0211!AM$900,FALSE)</f>
        <v>0</v>
      </c>
      <c r="AN227" s="218">
        <f>HLOOKUP($B227,data09,data0211!AN$900,FALSE)</f>
        <v>10098</v>
      </c>
      <c r="AO227" s="218">
        <f>HLOOKUP($B227,data09,data0211!AO$900,FALSE)</f>
        <v>10187</v>
      </c>
      <c r="AP227" s="218">
        <f>HLOOKUP($B227,data09,data0211!AP$900,FALSE)</f>
        <v>10187</v>
      </c>
      <c r="AQ227" s="218">
        <f>HLOOKUP($B227,data09,data0211!AQ$900,FALSE)</f>
        <v>9482</v>
      </c>
      <c r="AR227" s="218">
        <f>HLOOKUP($B227,data09,data0211!AR$900,FALSE)</f>
        <v>36</v>
      </c>
      <c r="AS227" s="218">
        <f>HLOOKUP($B227,data09,data0211!AS$900,FALSE)</f>
        <v>25</v>
      </c>
      <c r="AT227" s="218">
        <f>HLOOKUP($B227,data09,data0211!AT$900,FALSE)</f>
        <v>11</v>
      </c>
      <c r="AU227" s="218">
        <f>HLOOKUP($B227,data09,data0211!AU$900,FALSE)</f>
        <v>18</v>
      </c>
      <c r="AV227" s="218">
        <f>HLOOKUP($B227,data09,data0211!AV$900,FALSE)</f>
        <v>0</v>
      </c>
      <c r="AW227" s="218">
        <f>HLOOKUP($B227,data09,data0211!AW$900,FALSE)</f>
        <v>18</v>
      </c>
      <c r="AX227" s="218">
        <f>HLOOKUP($B227,data09,data0211!AX$900,FALSE)</f>
        <v>0</v>
      </c>
      <c r="AY227" s="218">
        <f>HLOOKUP($B227,data09,data0211!AY$900,FALSE)</f>
        <v>1</v>
      </c>
      <c r="AZ227" s="218">
        <f>HLOOKUP($B227,data09,data0211!AZ$900,FALSE)</f>
        <v>240</v>
      </c>
      <c r="BA227" s="218">
        <f>HLOOKUP($B227,data09,data0211!BA$900,FALSE)</f>
        <v>69</v>
      </c>
      <c r="BB227" s="218"/>
      <c r="BC227" s="218"/>
      <c r="BD227" s="218"/>
      <c r="BE227" s="218"/>
    </row>
    <row r="228" spans="1:57" ht="15" customHeight="1" x14ac:dyDescent="0.2">
      <c r="A228" s="71" t="s">
        <v>292</v>
      </c>
      <c r="B228" s="71" t="s">
        <v>253</v>
      </c>
      <c r="C228" s="69">
        <v>2010</v>
      </c>
      <c r="D228" s="218">
        <f>HLOOKUP($B228,data10,data0211!D$900,FALSE)</f>
        <v>2201761.83</v>
      </c>
      <c r="E228" s="218">
        <f>HLOOKUP($B228,data10,data0211!E$900,FALSE)</f>
        <v>-561226.68000000005</v>
      </c>
      <c r="F228" s="218">
        <f>HLOOKUP($B228,data10,data0211!F$900,FALSE)</f>
        <v>0</v>
      </c>
      <c r="G228" s="218">
        <f>HLOOKUP($B228,data10,data0211!G$900,FALSE)</f>
        <v>141600</v>
      </c>
      <c r="H228" s="218">
        <f>HLOOKUP($B228,data10,data0211!H$900,FALSE)</f>
        <v>560534.21</v>
      </c>
      <c r="I228" s="218">
        <f>HLOOKUP($B228,data10,data0211!I$900,FALSE)</f>
        <v>0</v>
      </c>
      <c r="J228" s="218">
        <f>HLOOKUP($B228,data10,data0211!J$900,FALSE)</f>
        <v>1639</v>
      </c>
      <c r="K228" s="218">
        <f>HLOOKUP($B228,data10,data0211!K$900,FALSE)</f>
        <v>1403</v>
      </c>
      <c r="L228" s="218">
        <f>HLOOKUP($B228,data10,data0211!L$900,FALSE)</f>
        <v>236</v>
      </c>
      <c r="M228" s="218">
        <f>HLOOKUP($B228,data10,data0211!M$900,FALSE)</f>
        <v>0</v>
      </c>
      <c r="N228" s="218">
        <f>HLOOKUP($B228,data10,data0211!N$900,FALSE)</f>
        <v>0</v>
      </c>
      <c r="O228" s="218">
        <f>HLOOKUP($B228,data10,data0211!O$900,FALSE)</f>
        <v>0</v>
      </c>
      <c r="P228" s="218">
        <f>HLOOKUP($B228,data10,data0211!P$900,FALSE)</f>
        <v>29329775.09</v>
      </c>
      <c r="Q228" s="218">
        <f>HLOOKUP($B228,data10,data0211!Q$900,FALSE)</f>
        <v>11595218</v>
      </c>
      <c r="R228" s="218">
        <f>HLOOKUP($B228,data10,data0211!R$900,FALSE)</f>
        <v>17734557.09</v>
      </c>
      <c r="S228" s="218">
        <f>HLOOKUP($B228,data10,data0211!S$900,FALSE)</f>
        <v>0</v>
      </c>
      <c r="T228" s="218">
        <f>HLOOKUP($B228,data10,data0211!T$900,FALSE)</f>
        <v>0</v>
      </c>
      <c r="U228" s="218">
        <f>HLOOKUP($B228,data10,data0211!U$900,FALSE)</f>
        <v>0</v>
      </c>
      <c r="V228" s="218">
        <f>HLOOKUP($B228,data10,data0211!V$900,FALSE)</f>
        <v>37544</v>
      </c>
      <c r="W228" s="218">
        <f>HLOOKUP($B228,data10,data0211!W$900,FALSE)</f>
        <v>0</v>
      </c>
      <c r="X228" s="218">
        <f>HLOOKUP($B228,data10,data0211!X$900,FALSE)</f>
        <v>37544</v>
      </c>
      <c r="Y228" s="218">
        <f>HLOOKUP($B228,data10,data0211!Y$900,FALSE)</f>
        <v>0</v>
      </c>
      <c r="Z228" s="218">
        <f>HLOOKUP($B228,data10,data0211!Z$900,FALSE)</f>
        <v>0</v>
      </c>
      <c r="AA228" s="218">
        <f>HLOOKUP($B228,data10,data0211!AA$900,FALSE)</f>
        <v>0</v>
      </c>
      <c r="AB228" s="218">
        <f>HLOOKUP($B228,data10,data0211!AB$900,FALSE)</f>
        <v>501988.78</v>
      </c>
      <c r="AC228" s="218">
        <f>HLOOKUP($B228,data10,data0211!AC$900,FALSE)</f>
        <v>267175.90000000002</v>
      </c>
      <c r="AD228" s="218">
        <f>HLOOKUP($B228,data10,data0211!AD$900,FALSE)</f>
        <v>234812.88</v>
      </c>
      <c r="AE228" s="218">
        <f>HLOOKUP($B228,data10,data0211!AE$900,FALSE)</f>
        <v>0</v>
      </c>
      <c r="AF228" s="218">
        <f>HLOOKUP($B228,data10,data0211!AF$900,FALSE)</f>
        <v>0</v>
      </c>
      <c r="AG228" s="218">
        <f>HLOOKUP($B228,data10,data0211!AG$900,FALSE)</f>
        <v>0</v>
      </c>
      <c r="AH228" s="218">
        <f>HLOOKUP($B228,data10,data0211!AH$900,FALSE)</f>
        <v>0</v>
      </c>
      <c r="AI228" s="218">
        <f>HLOOKUP($B228,data10,data0211!AI$900,FALSE)</f>
        <v>0</v>
      </c>
      <c r="AJ228" s="218">
        <f>HLOOKUP($B228,data10,data0211!AJ$900,FALSE)</f>
        <v>0</v>
      </c>
      <c r="AK228" s="218">
        <f>HLOOKUP($B228,data10,data0211!AK$900,FALSE)</f>
        <v>3100</v>
      </c>
      <c r="AL228" s="218">
        <f>HLOOKUP($B228,data10,data0211!AL$900,FALSE)</f>
        <v>3100</v>
      </c>
      <c r="AM228" s="218">
        <f>HLOOKUP($B228,data10,data0211!AM$900,FALSE)</f>
        <v>0</v>
      </c>
      <c r="AN228" s="218">
        <f>HLOOKUP($B228,data10,data0211!AN$900,FALSE)</f>
        <v>1581</v>
      </c>
      <c r="AO228" s="218">
        <f>HLOOKUP($B228,data10,data0211!AO$900,FALSE)</f>
        <v>1215</v>
      </c>
      <c r="AP228" s="218">
        <f>HLOOKUP($B228,data10,data0211!AP$900,FALSE)</f>
        <v>1581</v>
      </c>
      <c r="AQ228" s="218">
        <f>HLOOKUP($B228,data10,data0211!AQ$900,FALSE)</f>
        <v>1067</v>
      </c>
      <c r="AR228" s="218">
        <f>HLOOKUP($B228,data10,data0211!AR$900,FALSE)</f>
        <v>21</v>
      </c>
      <c r="AS228" s="218">
        <f>HLOOKUP($B228,data10,data0211!AS$900,FALSE)</f>
        <v>17</v>
      </c>
      <c r="AT228" s="218">
        <f>HLOOKUP($B228,data10,data0211!AT$900,FALSE)</f>
        <v>4</v>
      </c>
      <c r="AU228" s="218">
        <f>HLOOKUP($B228,data10,data0211!AU$900,FALSE)</f>
        <v>10</v>
      </c>
      <c r="AV228" s="218">
        <f>HLOOKUP($B228,data10,data0211!AV$900,FALSE)</f>
        <v>1</v>
      </c>
      <c r="AW228" s="218">
        <f>HLOOKUP($B228,data10,data0211!AW$900,FALSE)</f>
        <v>10</v>
      </c>
      <c r="AX228" s="218">
        <f>HLOOKUP($B228,data10,data0211!AX$900,FALSE)</f>
        <v>0</v>
      </c>
      <c r="AY228" s="218">
        <f>HLOOKUP($B228,data10,data0211!AY$900,FALSE)</f>
        <v>4</v>
      </c>
      <c r="AZ228" s="218">
        <f>HLOOKUP($B228,data10,data0211!AZ$900,FALSE)</f>
        <v>239</v>
      </c>
      <c r="BA228" s="218">
        <f>HLOOKUP($B228,data10,data0211!BA$900,FALSE)</f>
        <v>71</v>
      </c>
      <c r="BB228" s="218"/>
      <c r="BC228" s="218"/>
      <c r="BD228" s="218"/>
      <c r="BE228" s="218"/>
    </row>
    <row r="229" spans="1:57" ht="15" customHeight="1" x14ac:dyDescent="0.2">
      <c r="A229" s="71" t="s">
        <v>292</v>
      </c>
      <c r="B229" s="71" t="s">
        <v>292</v>
      </c>
      <c r="C229" s="69">
        <v>2010</v>
      </c>
      <c r="D229" s="218">
        <f>HLOOKUP($B229,data10,data0211!D$900,FALSE)</f>
        <v>30695447.32</v>
      </c>
      <c r="E229" s="218">
        <f>HLOOKUP($B229,data10,data0211!E$900,FALSE)</f>
        <v>-9149809.6600000001</v>
      </c>
      <c r="F229" s="218">
        <f>HLOOKUP($B229,data10,data0211!F$900,FALSE)</f>
        <v>0</v>
      </c>
      <c r="G229" s="218">
        <f>HLOOKUP($B229,data10,data0211!G$900,FALSE)</f>
        <v>1794153</v>
      </c>
      <c r="H229" s="218">
        <f>HLOOKUP($B229,data10,data0211!H$900,FALSE)</f>
        <v>4314759.13</v>
      </c>
      <c r="I229" s="218">
        <f>HLOOKUP($B229,data10,data0211!I$900,FALSE)</f>
        <v>176000</v>
      </c>
      <c r="J229" s="218">
        <f>HLOOKUP($B229,data10,data0211!J$900,FALSE)</f>
        <v>14373</v>
      </c>
      <c r="K229" s="218">
        <f>HLOOKUP($B229,data10,data0211!K$900,FALSE)</f>
        <v>12847</v>
      </c>
      <c r="L229" s="218">
        <f>HLOOKUP($B229,data10,data0211!L$900,FALSE)</f>
        <v>1523</v>
      </c>
      <c r="M229" s="218">
        <f>HLOOKUP($B229,data10,data0211!M$900,FALSE)</f>
        <v>3</v>
      </c>
      <c r="N229" s="218">
        <f>HLOOKUP($B229,data10,data0211!N$900,FALSE)</f>
        <v>0</v>
      </c>
      <c r="O229" s="218">
        <f>HLOOKUP($B229,data10,data0211!O$900,FALSE)</f>
        <v>0</v>
      </c>
      <c r="P229" s="218">
        <f>HLOOKUP($B229,data10,data0211!P$900,FALSE)</f>
        <v>396237191.25999999</v>
      </c>
      <c r="Q229" s="218">
        <f>HLOOKUP($B229,data10,data0211!Q$900,FALSE)</f>
        <v>115184785</v>
      </c>
      <c r="R229" s="218">
        <f>HLOOKUP($B229,data10,data0211!R$900,FALSE)</f>
        <v>170406902.69999999</v>
      </c>
      <c r="S229" s="218">
        <f>HLOOKUP($B229,data10,data0211!S$900,FALSE)</f>
        <v>110645503.56</v>
      </c>
      <c r="T229" s="218">
        <f>HLOOKUP($B229,data10,data0211!T$900,FALSE)</f>
        <v>0</v>
      </c>
      <c r="U229" s="218">
        <f>HLOOKUP($B229,data10,data0211!U$900,FALSE)</f>
        <v>0</v>
      </c>
      <c r="V229" s="218">
        <f>HLOOKUP($B229,data10,data0211!V$900,FALSE)</f>
        <v>284367</v>
      </c>
      <c r="W229" s="218">
        <f>HLOOKUP($B229,data10,data0211!W$900,FALSE)</f>
        <v>0</v>
      </c>
      <c r="X229" s="218">
        <f>HLOOKUP($B229,data10,data0211!X$900,FALSE)</f>
        <v>85219</v>
      </c>
      <c r="Y229" s="218">
        <f>HLOOKUP($B229,data10,data0211!Y$900,FALSE)</f>
        <v>199148</v>
      </c>
      <c r="Z229" s="218">
        <f>HLOOKUP($B229,data10,data0211!Z$900,FALSE)</f>
        <v>0</v>
      </c>
      <c r="AA229" s="218">
        <f>HLOOKUP($B229,data10,data0211!AA$900,FALSE)</f>
        <v>0</v>
      </c>
      <c r="AB229" s="218">
        <f>HLOOKUP($B229,data10,data0211!AB$900,FALSE)</f>
        <v>5897409</v>
      </c>
      <c r="AC229" s="218">
        <f>HLOOKUP($B229,data10,data0211!AC$900,FALSE)</f>
        <v>3022957</v>
      </c>
      <c r="AD229" s="218">
        <f>HLOOKUP($B229,data10,data0211!AD$900,FALSE)</f>
        <v>2372395</v>
      </c>
      <c r="AE229" s="218">
        <f>HLOOKUP($B229,data10,data0211!AE$900,FALSE)</f>
        <v>502057</v>
      </c>
      <c r="AF229" s="218">
        <f>HLOOKUP($B229,data10,data0211!AF$900,FALSE)</f>
        <v>0</v>
      </c>
      <c r="AG229" s="218">
        <f>HLOOKUP($B229,data10,data0211!AG$900,FALSE)</f>
        <v>0</v>
      </c>
      <c r="AH229" s="218">
        <f>HLOOKUP($B229,data10,data0211!AH$900,FALSE)</f>
        <v>0</v>
      </c>
      <c r="AI229" s="218">
        <f>HLOOKUP($B229,data10,data0211!AI$900,FALSE)</f>
        <v>0</v>
      </c>
      <c r="AJ229" s="218">
        <f>HLOOKUP($B229,data10,data0211!AJ$900,FALSE)</f>
        <v>0</v>
      </c>
      <c r="AK229" s="218">
        <f>HLOOKUP($B229,data10,data0211!AK$900,FALSE)</f>
        <v>32042</v>
      </c>
      <c r="AL229" s="218">
        <f>HLOOKUP($B229,data10,data0211!AL$900,FALSE)</f>
        <v>35246</v>
      </c>
      <c r="AM229" s="218">
        <f>HLOOKUP($B229,data10,data0211!AM$900,FALSE)</f>
        <v>235</v>
      </c>
      <c r="AN229" s="218">
        <f>HLOOKUP($B229,data10,data0211!AN$900,FALSE)</f>
        <v>79525</v>
      </c>
      <c r="AO229" s="218">
        <f>HLOOKUP($B229,data10,data0211!AO$900,FALSE)</f>
        <v>74461</v>
      </c>
      <c r="AP229" s="218">
        <f>HLOOKUP($B229,data10,data0211!AP$900,FALSE)</f>
        <v>79525</v>
      </c>
      <c r="AQ229" s="218">
        <f>HLOOKUP($B229,data10,data0211!AQ$900,FALSE)</f>
        <v>67026</v>
      </c>
      <c r="AR229" s="218">
        <f>HLOOKUP($B229,data10,data0211!AR$900,FALSE)</f>
        <v>270</v>
      </c>
      <c r="AS229" s="218">
        <f>HLOOKUP($B229,data10,data0211!AS$900,FALSE)</f>
        <v>212</v>
      </c>
      <c r="AT229" s="218">
        <f>HLOOKUP($B229,data10,data0211!AT$900,FALSE)</f>
        <v>58</v>
      </c>
      <c r="AU229" s="218">
        <f>HLOOKUP($B229,data10,data0211!AU$900,FALSE)</f>
        <v>146</v>
      </c>
      <c r="AV229" s="218">
        <f>HLOOKUP($B229,data10,data0211!AV$900,FALSE)</f>
        <v>2</v>
      </c>
      <c r="AW229" s="218">
        <f>HLOOKUP($B229,data10,data0211!AW$900,FALSE)</f>
        <v>122</v>
      </c>
      <c r="AX229" s="218">
        <f>HLOOKUP($B229,data10,data0211!AX$900,FALSE)</f>
        <v>0</v>
      </c>
      <c r="AY229" s="218">
        <f>HLOOKUP($B229,data10,data0211!AY$900,FALSE)</f>
        <v>10</v>
      </c>
      <c r="AZ229" s="218">
        <f>HLOOKUP($B229,data10,data0211!AZ$900,FALSE)</f>
        <v>1563</v>
      </c>
      <c r="BA229" s="218">
        <f>HLOOKUP($B229,data10,data0211!BA$900,FALSE)</f>
        <v>72</v>
      </c>
      <c r="BB229" s="218"/>
      <c r="BC229" s="218"/>
      <c r="BD229" s="218"/>
      <c r="BE229" s="218"/>
    </row>
    <row r="230" spans="1:57" ht="15" customHeight="1" x14ac:dyDescent="0.2">
      <c r="A230" s="71" t="s">
        <v>292</v>
      </c>
      <c r="B230" s="71" t="s">
        <v>54</v>
      </c>
      <c r="C230" s="69">
        <v>2010</v>
      </c>
      <c r="D230" s="218">
        <f>HLOOKUP($B230,data10,data0211!D$900,FALSE)</f>
        <v>5560513.5199999996</v>
      </c>
      <c r="E230" s="218">
        <f>HLOOKUP($B230,data10,data0211!E$900,FALSE)</f>
        <v>-3229757.53</v>
      </c>
      <c r="F230" s="218">
        <f>HLOOKUP($B230,data10,data0211!F$900,FALSE)</f>
        <v>0</v>
      </c>
      <c r="G230" s="218">
        <f>HLOOKUP($B230,data10,data0211!G$900,FALSE)</f>
        <v>570321.86</v>
      </c>
      <c r="H230" s="218">
        <f>HLOOKUP($B230,data10,data0211!H$900,FALSE)</f>
        <v>955783.70000000007</v>
      </c>
      <c r="I230" s="218">
        <f>HLOOKUP($B230,data10,data0211!I$900,FALSE)</f>
        <v>0</v>
      </c>
      <c r="J230" s="218">
        <f>HLOOKUP($B230,data10,data0211!J$900,FALSE)</f>
        <v>2049</v>
      </c>
      <c r="K230" s="218">
        <f>HLOOKUP($B230,data10,data0211!K$900,FALSE)</f>
        <v>1794</v>
      </c>
      <c r="L230" s="218">
        <f>HLOOKUP($B230,data10,data0211!L$900,FALSE)</f>
        <v>255</v>
      </c>
      <c r="M230" s="218">
        <f>HLOOKUP($B230,data10,data0211!M$900,FALSE)</f>
        <v>0</v>
      </c>
      <c r="N230" s="218">
        <f>HLOOKUP($B230,data10,data0211!N$900,FALSE)</f>
        <v>0</v>
      </c>
      <c r="O230" s="218">
        <f>HLOOKUP($B230,data10,data0211!O$900,FALSE)</f>
        <v>0</v>
      </c>
      <c r="P230" s="218">
        <f>HLOOKUP($B230,data10,data0211!P$900,FALSE)</f>
        <v>59501500.450000003</v>
      </c>
      <c r="Q230" s="218">
        <f>HLOOKUP($B230,data10,data0211!Q$900,FALSE)</f>
        <v>16271614</v>
      </c>
      <c r="R230" s="218">
        <f>HLOOKUP($B230,data10,data0211!R$900,FALSE)</f>
        <v>43229886.450000003</v>
      </c>
      <c r="S230" s="218">
        <f>HLOOKUP($B230,data10,data0211!S$900,FALSE)</f>
        <v>0</v>
      </c>
      <c r="T230" s="218">
        <f>HLOOKUP($B230,data10,data0211!T$900,FALSE)</f>
        <v>0</v>
      </c>
      <c r="U230" s="218">
        <f>HLOOKUP($B230,data10,data0211!U$900,FALSE)</f>
        <v>0</v>
      </c>
      <c r="V230" s="218">
        <f>HLOOKUP($B230,data10,data0211!V$900,FALSE)</f>
        <v>97224</v>
      </c>
      <c r="W230" s="218">
        <f>HLOOKUP($B230,data10,data0211!W$900,FALSE)</f>
        <v>0</v>
      </c>
      <c r="X230" s="218">
        <f>HLOOKUP($B230,data10,data0211!X$900,FALSE)</f>
        <v>97224</v>
      </c>
      <c r="Y230" s="218">
        <f>HLOOKUP($B230,data10,data0211!Y$900,FALSE)</f>
        <v>0</v>
      </c>
      <c r="Z230" s="218">
        <f>HLOOKUP($B230,data10,data0211!Z$900,FALSE)</f>
        <v>0</v>
      </c>
      <c r="AA230" s="218">
        <f>HLOOKUP($B230,data10,data0211!AA$900,FALSE)</f>
        <v>0</v>
      </c>
      <c r="AB230" s="218">
        <f>HLOOKUP($B230,data10,data0211!AB$900,FALSE)</f>
        <v>786644.77</v>
      </c>
      <c r="AC230" s="218">
        <f>HLOOKUP($B230,data10,data0211!AC$900,FALSE)</f>
        <v>421925.71</v>
      </c>
      <c r="AD230" s="218">
        <f>HLOOKUP($B230,data10,data0211!AD$900,FALSE)</f>
        <v>364719.06</v>
      </c>
      <c r="AE230" s="218">
        <f>HLOOKUP($B230,data10,data0211!AE$900,FALSE)</f>
        <v>0</v>
      </c>
      <c r="AF230" s="218">
        <f>HLOOKUP($B230,data10,data0211!AF$900,FALSE)</f>
        <v>0</v>
      </c>
      <c r="AG230" s="218">
        <f>HLOOKUP($B230,data10,data0211!AG$900,FALSE)</f>
        <v>0</v>
      </c>
      <c r="AH230" s="218">
        <f>HLOOKUP($B230,data10,data0211!AH$900,FALSE)</f>
        <v>0</v>
      </c>
      <c r="AI230" s="218">
        <f>HLOOKUP($B230,data10,data0211!AI$900,FALSE)</f>
        <v>0</v>
      </c>
      <c r="AJ230" s="218">
        <f>HLOOKUP($B230,data10,data0211!AJ$900,FALSE)</f>
        <v>0</v>
      </c>
      <c r="AK230" s="218">
        <f>HLOOKUP($B230,data10,data0211!AK$900,FALSE)</f>
        <v>3900</v>
      </c>
      <c r="AL230" s="218">
        <f>HLOOKUP($B230,data10,data0211!AL$900,FALSE)</f>
        <v>9000</v>
      </c>
      <c r="AM230" s="218">
        <f>HLOOKUP($B230,data10,data0211!AM$900,FALSE)</f>
        <v>0</v>
      </c>
      <c r="AN230" s="218">
        <f>HLOOKUP($B230,data10,data0211!AN$900,FALSE)</f>
        <v>10019</v>
      </c>
      <c r="AO230" s="218">
        <f>HLOOKUP($B230,data10,data0211!AO$900,FALSE)</f>
        <v>11100</v>
      </c>
      <c r="AP230" s="218">
        <f>HLOOKUP($B230,data10,data0211!AP$900,FALSE)</f>
        <v>11100</v>
      </c>
      <c r="AQ230" s="218">
        <f>HLOOKUP($B230,data10,data0211!AQ$900,FALSE)</f>
        <v>9961</v>
      </c>
      <c r="AR230" s="218">
        <f>HLOOKUP($B230,data10,data0211!AR$900,FALSE)</f>
        <v>36</v>
      </c>
      <c r="AS230" s="218">
        <f>HLOOKUP($B230,data10,data0211!AS$900,FALSE)</f>
        <v>25</v>
      </c>
      <c r="AT230" s="218">
        <f>HLOOKUP($B230,data10,data0211!AT$900,FALSE)</f>
        <v>11</v>
      </c>
      <c r="AU230" s="218">
        <f>HLOOKUP($B230,data10,data0211!AU$900,FALSE)</f>
        <v>18</v>
      </c>
      <c r="AV230" s="218">
        <f>HLOOKUP($B230,data10,data0211!AV$900,FALSE)</f>
        <v>0</v>
      </c>
      <c r="AW230" s="218">
        <f>HLOOKUP($B230,data10,data0211!AW$900,FALSE)</f>
        <v>18</v>
      </c>
      <c r="AX230" s="218">
        <f>HLOOKUP($B230,data10,data0211!AX$900,FALSE)</f>
        <v>0</v>
      </c>
      <c r="AY230" s="218">
        <f>HLOOKUP($B230,data10,data0211!AY$900,FALSE)</f>
        <v>1</v>
      </c>
      <c r="AZ230" s="218">
        <f>HLOOKUP($B230,data10,data0211!AZ$900,FALSE)</f>
        <v>240</v>
      </c>
      <c r="BA230" s="218">
        <f>HLOOKUP($B230,data10,data0211!BA$900,FALSE)</f>
        <v>71</v>
      </c>
      <c r="BB230" s="218"/>
      <c r="BC230" s="218"/>
      <c r="BD230" s="218"/>
      <c r="BE230" s="218"/>
    </row>
    <row r="231" spans="1:57" ht="15" customHeight="1" x14ac:dyDescent="0.2">
      <c r="A231" s="71" t="s">
        <v>292</v>
      </c>
      <c r="B231" s="71" t="s">
        <v>253</v>
      </c>
      <c r="C231" s="69">
        <v>2011</v>
      </c>
      <c r="D231" s="21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</row>
    <row r="232" spans="1:57" ht="15" customHeight="1" x14ac:dyDescent="0.2">
      <c r="A232" s="71" t="s">
        <v>292</v>
      </c>
      <c r="B232" s="71" t="s">
        <v>292</v>
      </c>
      <c r="C232" s="69">
        <v>2011</v>
      </c>
      <c r="D232" s="218">
        <f>HLOOKUP($B232,data11,data0211!D$900,FALSE)</f>
        <v>42335149.559999995</v>
      </c>
      <c r="E232" s="218">
        <f>HLOOKUP($B232,data11,data0211!E$900,FALSE)</f>
        <v>-14546687.220000001</v>
      </c>
      <c r="F232" s="218">
        <f>HLOOKUP($B232,data11,data0211!F$900,FALSE)</f>
        <v>0</v>
      </c>
      <c r="G232" s="218">
        <f>HLOOKUP($B232,data11,data0211!G$900,FALSE)</f>
        <v>2786470</v>
      </c>
      <c r="H232" s="218">
        <f>HLOOKUP($B232,data11,data0211!H$900,FALSE)</f>
        <v>5670359.0700000003</v>
      </c>
      <c r="I232" s="218">
        <f>HLOOKUP($B232,data11,data0211!I$900,FALSE)</f>
        <v>38640.520000000004</v>
      </c>
      <c r="J232" s="218">
        <f>HLOOKUP($B232,data11,data0211!J$900,FALSE)</f>
        <v>18094</v>
      </c>
      <c r="K232" s="218">
        <f>HLOOKUP($B232,data11,data0211!K$900,FALSE)</f>
        <v>16148</v>
      </c>
      <c r="L232" s="218">
        <f>HLOOKUP($B232,data11,data0211!L$900,FALSE)</f>
        <v>1941</v>
      </c>
      <c r="M232" s="218">
        <f>HLOOKUP($B232,data11,data0211!M$900,FALSE)</f>
        <v>5</v>
      </c>
      <c r="N232" s="218">
        <f>HLOOKUP($B232,data11,data0211!N$900,FALSE)</f>
        <v>0</v>
      </c>
      <c r="O232" s="218">
        <f>HLOOKUP($B232,data11,data0211!O$900,FALSE)</f>
        <v>0</v>
      </c>
      <c r="P232" s="218">
        <f>HLOOKUP($B232,data11,data0211!P$900,FALSE)</f>
        <v>456033398</v>
      </c>
      <c r="Q232" s="218">
        <f>HLOOKUP($B232,data11,data0211!Q$900,FALSE)</f>
        <v>141582564</v>
      </c>
      <c r="R232" s="218">
        <f>HLOOKUP($B232,data11,data0211!R$900,FALSE)</f>
        <v>207311584</v>
      </c>
      <c r="S232" s="218">
        <f>HLOOKUP($B232,data11,data0211!S$900,FALSE)</f>
        <v>107139250</v>
      </c>
      <c r="T232" s="218">
        <f>HLOOKUP($B232,data11,data0211!T$900,FALSE)</f>
        <v>0</v>
      </c>
      <c r="U232" s="218">
        <f>HLOOKUP($B232,data11,data0211!U$900,FALSE)</f>
        <v>0</v>
      </c>
      <c r="V232" s="218">
        <f>HLOOKUP($B232,data11,data0211!V$900,FALSE)</f>
        <v>692866</v>
      </c>
      <c r="W232" s="218">
        <f>HLOOKUP($B232,data11,data0211!W$900,FALSE)</f>
        <v>0</v>
      </c>
      <c r="X232" s="218">
        <f>HLOOKUP($B232,data11,data0211!X$900,FALSE)</f>
        <v>496754</v>
      </c>
      <c r="Y232" s="218">
        <f>HLOOKUP($B232,data11,data0211!Y$900,FALSE)</f>
        <v>196112</v>
      </c>
      <c r="Z232" s="218">
        <f>HLOOKUP($B232,data11,data0211!Z$900,FALSE)</f>
        <v>0</v>
      </c>
      <c r="AA232" s="218">
        <f>HLOOKUP($B232,data11,data0211!AA$900,FALSE)</f>
        <v>0</v>
      </c>
      <c r="AB232" s="218">
        <f>HLOOKUP($B232,data11,data0211!AB$900,FALSE)</f>
        <v>7321186.709999999</v>
      </c>
      <c r="AC232" s="218">
        <f>HLOOKUP($B232,data11,data0211!AC$900,FALSE)</f>
        <v>4516877.55</v>
      </c>
      <c r="AD232" s="218">
        <f>HLOOKUP($B232,data11,data0211!AD$900,FALSE)</f>
        <v>2294324.09</v>
      </c>
      <c r="AE232" s="218">
        <f>HLOOKUP($B232,data11,data0211!AE$900,FALSE)</f>
        <v>509985.07000000007</v>
      </c>
      <c r="AF232" s="218">
        <f>HLOOKUP($B232,data11,data0211!AF$900,FALSE)</f>
        <v>0</v>
      </c>
      <c r="AG232" s="218">
        <f>HLOOKUP($B232,data11,data0211!AG$900,FALSE)</f>
        <v>0</v>
      </c>
      <c r="AH232" s="218">
        <f>HLOOKUP($B232,data11,data0211!AH$900,FALSE)</f>
        <v>1887</v>
      </c>
      <c r="AI232" s="218">
        <f>HLOOKUP($B232,data11,data0211!AI$900,FALSE)</f>
        <v>57</v>
      </c>
      <c r="AJ232" s="218">
        <f>HLOOKUP($B232,data11,data0211!AJ$900,FALSE)</f>
        <v>1830</v>
      </c>
      <c r="AK232" s="218">
        <f>HLOOKUP($B232,data11,data0211!AK$900,FALSE)</f>
        <v>39042</v>
      </c>
      <c r="AL232" s="218">
        <f>HLOOKUP($B232,data11,data0211!AL$900,FALSE)</f>
        <v>37346</v>
      </c>
      <c r="AM232" s="218">
        <f>HLOOKUP($B232,data11,data0211!AM$900,FALSE)</f>
        <v>235</v>
      </c>
      <c r="AN232" s="218">
        <f>HLOOKUP($B232,data11,data0211!AN$900,FALSE)</f>
        <v>74900</v>
      </c>
      <c r="AO232" s="218">
        <f>HLOOKUP($B232,data11,data0211!AO$900,FALSE)</f>
        <v>92146</v>
      </c>
      <c r="AP232" s="218">
        <f>HLOOKUP($B232,data11,data0211!AP$900,FALSE)</f>
        <v>92146</v>
      </c>
      <c r="AQ232" s="218">
        <f>HLOOKUP($B232,data11,data0211!AQ$900,FALSE)</f>
        <v>72336</v>
      </c>
      <c r="AR232" s="218">
        <f>HLOOKUP($B232,data11,data0211!AR$900,FALSE)</f>
        <v>327</v>
      </c>
      <c r="AS232" s="218">
        <f>HLOOKUP($B232,data11,data0211!AS$900,FALSE)</f>
        <v>254</v>
      </c>
      <c r="AT232" s="218">
        <f>HLOOKUP($B232,data11,data0211!AT$900,FALSE)</f>
        <v>73</v>
      </c>
      <c r="AU232" s="218">
        <f>HLOOKUP($B232,data11,data0211!AU$900,FALSE)</f>
        <v>174</v>
      </c>
      <c r="AV232" s="218">
        <f>HLOOKUP($B232,data11,data0211!AV$900,FALSE)</f>
        <v>3</v>
      </c>
      <c r="AW232" s="218">
        <f>HLOOKUP($B232,data11,data0211!AW$900,FALSE)</f>
        <v>150</v>
      </c>
      <c r="AX232" s="218">
        <f>HLOOKUP($B232,data11,data0211!AX$900,FALSE)</f>
        <v>0</v>
      </c>
      <c r="AY232" s="218">
        <f>HLOOKUP($B232,data11,data0211!AY$900,FALSE)</f>
        <v>15</v>
      </c>
      <c r="AZ232" s="218">
        <f>HLOOKUP($B232,data11,data0211!AZ$900,FALSE)</f>
        <v>2042</v>
      </c>
      <c r="BA232" s="218">
        <f>HLOOKUP($B232,data11,data0211!BA$900,FALSE)</f>
        <v>74</v>
      </c>
      <c r="BB232" s="218"/>
      <c r="BC232" s="218"/>
      <c r="BD232" s="218"/>
      <c r="BE232" s="218"/>
    </row>
    <row r="233" spans="1:57" ht="15" customHeight="1" x14ac:dyDescent="0.2">
      <c r="A233" s="71" t="s">
        <v>292</v>
      </c>
      <c r="B233" s="71" t="s">
        <v>54</v>
      </c>
      <c r="C233" s="69">
        <v>2011</v>
      </c>
      <c r="D233" s="21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</row>
    <row r="234" spans="1:57" s="214" customFormat="1" ht="15" customHeight="1" x14ac:dyDescent="0.2">
      <c r="A234" s="71" t="s">
        <v>255</v>
      </c>
      <c r="B234" s="71" t="s">
        <v>255</v>
      </c>
      <c r="C234" s="69">
        <v>2002</v>
      </c>
      <c r="D234" s="218">
        <f>HLOOKUP($B234,data02,data0211!D$900,FALSE)</f>
        <v>5106606.4000000004</v>
      </c>
      <c r="E234" s="218">
        <f>HLOOKUP($B234,data02,data0211!E$900,FALSE)</f>
        <v>-3119991.86</v>
      </c>
      <c r="F234" s="218">
        <f>HLOOKUP($B234,data02,data0211!F$900,FALSE)</f>
        <v>222382</v>
      </c>
      <c r="G234" s="218">
        <f>HLOOKUP($B234,data02,data0211!G$900,FALSE)</f>
        <v>211818</v>
      </c>
      <c r="H234" s="218">
        <f>HLOOKUP($B234,data02,data0211!H$900,FALSE)</f>
        <v>939906.02000000025</v>
      </c>
      <c r="I234" s="218">
        <f>HLOOKUP($B234,data02,data0211!I$900,FALSE)</f>
        <v>0</v>
      </c>
      <c r="J234" s="218">
        <f>HLOOKUP($B234,data02,data0211!J$900,FALSE)</f>
        <v>3325</v>
      </c>
      <c r="K234" s="218">
        <f>HLOOKUP($B234,data02,data0211!K$900,FALSE)</f>
        <v>2853</v>
      </c>
      <c r="L234" s="218">
        <f>HLOOKUP($B234,data02,data0211!L$900,FALSE)</f>
        <v>472</v>
      </c>
      <c r="M234" s="218">
        <f>HLOOKUP($B234,data02,data0211!M$900,FALSE)</f>
        <v>0</v>
      </c>
      <c r="N234" s="218">
        <f>HLOOKUP($B234,data02,data0211!N$900,FALSE)</f>
        <v>0</v>
      </c>
      <c r="O234" s="218">
        <f>HLOOKUP($B234,data02,data0211!O$900,FALSE)</f>
        <v>0</v>
      </c>
      <c r="P234" s="218">
        <f>HLOOKUP($B234,data02,data0211!P$900,FALSE)</f>
        <v>63927147</v>
      </c>
      <c r="Q234" s="218">
        <f>HLOOKUP($B234,data02,data0211!Q$900,FALSE)</f>
        <v>32562746</v>
      </c>
      <c r="R234" s="218">
        <f>HLOOKUP($B234,data02,data0211!R$900,FALSE)</f>
        <v>31364401</v>
      </c>
      <c r="S234" s="218">
        <f>HLOOKUP($B234,data02,data0211!S$900,FALSE)</f>
        <v>0</v>
      </c>
      <c r="T234" s="218">
        <f>HLOOKUP($B234,data02,data0211!T$900,FALSE)</f>
        <v>0</v>
      </c>
      <c r="U234" s="218">
        <f>HLOOKUP($B234,data02,data0211!U$900,FALSE)</f>
        <v>0</v>
      </c>
      <c r="V234" s="218">
        <f>HLOOKUP($B234,data02,data0211!V$900,FALSE)</f>
        <v>0</v>
      </c>
      <c r="W234" s="218">
        <f>HLOOKUP($B234,data02,data0211!W$900,FALSE)</f>
        <v>0</v>
      </c>
      <c r="X234" s="218">
        <f>HLOOKUP($B234,data02,data0211!X$900,FALSE)</f>
        <v>0</v>
      </c>
      <c r="Y234" s="218">
        <f>HLOOKUP($B234,data02,data0211!Y$900,FALSE)</f>
        <v>0</v>
      </c>
      <c r="Z234" s="218">
        <f>HLOOKUP($B234,data02,data0211!Z$900,FALSE)</f>
        <v>0</v>
      </c>
      <c r="AA234" s="218">
        <f>HLOOKUP($B234,data02,data0211!AA$900,FALSE)</f>
        <v>0</v>
      </c>
      <c r="AB234" s="218">
        <f>HLOOKUP($B234,data02,data0211!AB$900,FALSE)</f>
        <v>5511435</v>
      </c>
      <c r="AC234" s="218">
        <f>HLOOKUP($B234,data02,data0211!AC$900,FALSE)</f>
        <v>3149313</v>
      </c>
      <c r="AD234" s="218">
        <f>HLOOKUP($B234,data02,data0211!AD$900,FALSE)</f>
        <v>2318206</v>
      </c>
      <c r="AE234" s="218">
        <f>HLOOKUP($B234,data02,data0211!AE$900,FALSE)</f>
        <v>0</v>
      </c>
      <c r="AF234" s="218">
        <f>HLOOKUP($B234,data02,data0211!AF$900,FALSE)</f>
        <v>43916</v>
      </c>
      <c r="AG234" s="218">
        <f>HLOOKUP($B234,data02,data0211!AG$900,FALSE)</f>
        <v>0</v>
      </c>
      <c r="AH234" s="218">
        <f>HLOOKUP($B234,data02,data0211!AH$900,FALSE)</f>
        <v>99</v>
      </c>
      <c r="AI234" s="218">
        <f>HLOOKUP($B234,data02,data0211!AI$900,FALSE)</f>
        <v>73</v>
      </c>
      <c r="AJ234" s="218">
        <f>HLOOKUP($B234,data02,data0211!AJ$900,FALSE)</f>
        <v>26</v>
      </c>
      <c r="AK234" s="218">
        <f>HLOOKUP($B234,data02,data0211!AK$900,FALSE)</f>
        <v>7138</v>
      </c>
      <c r="AL234" s="218">
        <f>HLOOKUP($B234,data02,data0211!AL$900,FALSE)</f>
        <v>8700</v>
      </c>
      <c r="AM234" s="218">
        <f>HLOOKUP($B234,data02,data0211!AM$900,FALSE)</f>
        <v>65</v>
      </c>
      <c r="AN234" s="218">
        <f>HLOOKUP($B234,data02,data0211!AN$900,FALSE)</f>
        <v>13002</v>
      </c>
      <c r="AO234" s="218">
        <f>HLOOKUP($B234,data02,data0211!AO$900,FALSE)</f>
        <v>11755</v>
      </c>
      <c r="AP234" s="218">
        <f>HLOOKUP($B234,data02,data0211!AP$900,FALSE)</f>
        <v>13002</v>
      </c>
      <c r="AQ234" s="218">
        <f>HLOOKUP($B234,data02,data0211!AQ$900,FALSE)</f>
        <v>10822</v>
      </c>
      <c r="AR234" s="218">
        <f>HLOOKUP($B234,data02,data0211!AR$900,FALSE)</f>
        <v>133.19999999999999</v>
      </c>
      <c r="AS234" s="218">
        <f>HLOOKUP($B234,data02,data0211!AS$900,FALSE)</f>
        <v>122.6</v>
      </c>
      <c r="AT234" s="218">
        <f>HLOOKUP($B234,data02,data0211!AT$900,FALSE)</f>
        <v>10.6</v>
      </c>
      <c r="AU234" s="218">
        <f>HLOOKUP($B234,data02,data0211!AU$900,FALSE)</f>
        <v>30.8</v>
      </c>
      <c r="AV234" s="218">
        <f>HLOOKUP($B234,data02,data0211!AV$900,FALSE)</f>
        <v>0.7</v>
      </c>
      <c r="AW234" s="218">
        <f>HLOOKUP($B234,data02,data0211!AW$900,FALSE)</f>
        <v>101.7</v>
      </c>
      <c r="AX234" s="218">
        <f>HLOOKUP($B234,data02,data0211!AX$900,FALSE)</f>
        <v>0</v>
      </c>
      <c r="AY234" s="218">
        <f>HLOOKUP($B234,data02,data0211!AY$900,FALSE)</f>
        <v>0</v>
      </c>
      <c r="AZ234" s="218">
        <f>HLOOKUP($B234,data02,data0211!AZ$900,FALSE)</f>
        <v>605</v>
      </c>
      <c r="BA234" s="218">
        <f>HLOOKUP($B234,data02,data0211!BA$900,FALSE)</f>
        <v>0</v>
      </c>
      <c r="BB234" s="218"/>
      <c r="BC234" s="218"/>
      <c r="BD234" s="218"/>
      <c r="BE234" s="218"/>
    </row>
    <row r="235" spans="1:57" s="214" customFormat="1" ht="15" customHeight="1" x14ac:dyDescent="0.2">
      <c r="A235" s="71" t="s">
        <v>255</v>
      </c>
      <c r="B235" s="71" t="s">
        <v>255</v>
      </c>
      <c r="C235" s="69">
        <v>2003</v>
      </c>
      <c r="D235" s="218">
        <f>HLOOKUP($B235,data03,data0211!D$900,FALSE)</f>
        <v>5444838.9400000004</v>
      </c>
      <c r="E235" s="218">
        <f>HLOOKUP($B235,data03,data0211!E$900,FALSE)</f>
        <v>-3343001.44</v>
      </c>
      <c r="F235" s="218">
        <f>HLOOKUP($B235,data03,data0211!F$900,FALSE)</f>
        <v>0</v>
      </c>
      <c r="G235" s="218">
        <f>HLOOKUP($B235,data03,data0211!G$900,FALSE)</f>
        <v>355774</v>
      </c>
      <c r="H235" s="218">
        <f>HLOOKUP($B235,data03,data0211!H$900,FALSE)</f>
        <v>777453.79</v>
      </c>
      <c r="I235" s="218">
        <f>HLOOKUP($B235,data03,data0211!I$900,FALSE)</f>
        <v>0</v>
      </c>
      <c r="J235" s="218">
        <f>HLOOKUP($B235,data03,data0211!J$900,FALSE)</f>
        <v>3325</v>
      </c>
      <c r="K235" s="218">
        <f>HLOOKUP($B235,data03,data0211!K$900,FALSE)</f>
        <v>2853</v>
      </c>
      <c r="L235" s="218">
        <f>HLOOKUP($B235,data03,data0211!L$900,FALSE)</f>
        <v>472</v>
      </c>
      <c r="M235" s="218">
        <f>HLOOKUP($B235,data03,data0211!M$900,FALSE)</f>
        <v>0</v>
      </c>
      <c r="N235" s="218">
        <f>HLOOKUP($B235,data03,data0211!N$900,FALSE)</f>
        <v>0</v>
      </c>
      <c r="O235" s="218">
        <f>HLOOKUP($B235,data03,data0211!O$900,FALSE)</f>
        <v>0</v>
      </c>
      <c r="P235" s="218">
        <f>HLOOKUP($B235,data03,data0211!P$900,FALSE)</f>
        <v>64447371</v>
      </c>
      <c r="Q235" s="218">
        <f>HLOOKUP($B235,data03,data0211!Q$900,FALSE)</f>
        <v>33512634</v>
      </c>
      <c r="R235" s="218">
        <f>HLOOKUP($B235,data03,data0211!R$900,FALSE)</f>
        <v>30934737</v>
      </c>
      <c r="S235" s="218">
        <f>HLOOKUP($B235,data03,data0211!S$900,FALSE)</f>
        <v>0</v>
      </c>
      <c r="T235" s="218">
        <f>HLOOKUP($B235,data03,data0211!T$900,FALSE)</f>
        <v>0</v>
      </c>
      <c r="U235" s="218">
        <f>HLOOKUP($B235,data03,data0211!U$900,FALSE)</f>
        <v>0</v>
      </c>
      <c r="V235" s="218">
        <f>HLOOKUP($B235,data03,data0211!V$900,FALSE)</f>
        <v>0</v>
      </c>
      <c r="W235" s="218">
        <f>HLOOKUP($B235,data03,data0211!W$900,FALSE)</f>
        <v>0</v>
      </c>
      <c r="X235" s="218">
        <f>HLOOKUP($B235,data03,data0211!X$900,FALSE)</f>
        <v>0</v>
      </c>
      <c r="Y235" s="218">
        <f>HLOOKUP($B235,data03,data0211!Y$900,FALSE)</f>
        <v>0</v>
      </c>
      <c r="Z235" s="218">
        <f>HLOOKUP($B235,data03,data0211!Z$900,FALSE)</f>
        <v>0</v>
      </c>
      <c r="AA235" s="218">
        <f>HLOOKUP($B235,data03,data0211!AA$900,FALSE)</f>
        <v>0</v>
      </c>
      <c r="AB235" s="218">
        <f>HLOOKUP($B235,data03,data0211!AB$900,FALSE)</f>
        <v>943573.91</v>
      </c>
      <c r="AC235" s="218">
        <f>HLOOKUP($B235,data03,data0211!AC$900,FALSE)</f>
        <v>619438</v>
      </c>
      <c r="AD235" s="218">
        <f>HLOOKUP($B235,data03,data0211!AD$900,FALSE)</f>
        <v>315657.75</v>
      </c>
      <c r="AE235" s="218">
        <f>HLOOKUP($B235,data03,data0211!AE$900,FALSE)</f>
        <v>0</v>
      </c>
      <c r="AF235" s="218">
        <f>HLOOKUP($B235,data03,data0211!AF$900,FALSE)</f>
        <v>7457.87</v>
      </c>
      <c r="AG235" s="218">
        <f>HLOOKUP($B235,data03,data0211!AG$900,FALSE)</f>
        <v>1020.29</v>
      </c>
      <c r="AH235" s="218">
        <f>HLOOKUP($B235,data03,data0211!AH$900,FALSE)</f>
        <v>99</v>
      </c>
      <c r="AI235" s="218">
        <f>HLOOKUP($B235,data03,data0211!AI$900,FALSE)</f>
        <v>73</v>
      </c>
      <c r="AJ235" s="218">
        <f>HLOOKUP($B235,data03,data0211!AJ$900,FALSE)</f>
        <v>26</v>
      </c>
      <c r="AK235" s="218">
        <f>HLOOKUP($B235,data03,data0211!AK$900,FALSE)</f>
        <v>7138</v>
      </c>
      <c r="AL235" s="218">
        <f>HLOOKUP($B235,data03,data0211!AL$900,FALSE)</f>
        <v>8700</v>
      </c>
      <c r="AM235" s="218">
        <f>HLOOKUP($B235,data03,data0211!AM$900,FALSE)</f>
        <v>65</v>
      </c>
      <c r="AN235" s="218">
        <f>HLOOKUP($B235,data03,data0211!AN$900,FALSE)</f>
        <v>12948</v>
      </c>
      <c r="AO235" s="218">
        <f>HLOOKUP($B235,data03,data0211!AO$900,FALSE)</f>
        <v>11992</v>
      </c>
      <c r="AP235" s="218">
        <f>HLOOKUP($B235,data03,data0211!AP$900,FALSE)</f>
        <v>12948</v>
      </c>
      <c r="AQ235" s="218">
        <f>HLOOKUP($B235,data03,data0211!AQ$900,FALSE)</f>
        <v>10769</v>
      </c>
      <c r="AR235" s="218">
        <f>HLOOKUP($B235,data03,data0211!AR$900,FALSE)</f>
        <v>133.19999999999999</v>
      </c>
      <c r="AS235" s="218">
        <f>HLOOKUP($B235,data03,data0211!AS$900,FALSE)</f>
        <v>122.6</v>
      </c>
      <c r="AT235" s="218">
        <f>HLOOKUP($B235,data03,data0211!AT$900,FALSE)</f>
        <v>10.6</v>
      </c>
      <c r="AU235" s="218">
        <f>HLOOKUP($B235,data03,data0211!AU$900,FALSE)</f>
        <v>30.8</v>
      </c>
      <c r="AV235" s="218">
        <f>HLOOKUP($B235,data03,data0211!AV$900,FALSE)</f>
        <v>0.7</v>
      </c>
      <c r="AW235" s="218">
        <f>HLOOKUP($B235,data03,data0211!AW$900,FALSE)</f>
        <v>101.7</v>
      </c>
      <c r="AX235" s="218">
        <f>HLOOKUP($B235,data03,data0211!AX$900,FALSE)</f>
        <v>0</v>
      </c>
      <c r="AY235" s="218">
        <f>HLOOKUP($B235,data03,data0211!AY$900,FALSE)</f>
        <v>0</v>
      </c>
      <c r="AZ235" s="218">
        <f>HLOOKUP($B235,data03,data0211!AZ$900,FALSE)</f>
        <v>608</v>
      </c>
      <c r="BA235" s="218">
        <f>HLOOKUP($B235,data03,data0211!BA$900,FALSE)</f>
        <v>71</v>
      </c>
      <c r="BB235" s="218"/>
      <c r="BC235" s="218"/>
      <c r="BD235" s="218"/>
      <c r="BE235" s="218"/>
    </row>
    <row r="236" spans="1:57" s="214" customFormat="1" ht="15" customHeight="1" x14ac:dyDescent="0.2">
      <c r="A236" s="71" t="s">
        <v>255</v>
      </c>
      <c r="B236" s="71" t="s">
        <v>255</v>
      </c>
      <c r="C236" s="69">
        <v>2004</v>
      </c>
      <c r="D236" s="218">
        <f>HLOOKUP($B236,data04,data0211!D$900,FALSE)</f>
        <v>4839725.66</v>
      </c>
      <c r="E236" s="218">
        <f>HLOOKUP($B236,data04,data0211!E$900,FALSE)</f>
        <v>-2798963.34</v>
      </c>
      <c r="F236" s="218">
        <f>HLOOKUP($B236,data04,data0211!F$900,FALSE)</f>
        <v>0</v>
      </c>
      <c r="G236" s="218">
        <f>HLOOKUP($B236,data04,data0211!G$900,FALSE)</f>
        <v>220869</v>
      </c>
      <c r="H236" s="218">
        <f>HLOOKUP($B236,data04,data0211!H$900,FALSE)</f>
        <v>727117.47000000009</v>
      </c>
      <c r="I236" s="218">
        <f>HLOOKUP($B236,data04,data0211!I$900,FALSE)</f>
        <v>0</v>
      </c>
      <c r="J236" s="218">
        <f>HLOOKUP($B236,data04,data0211!J$900,FALSE)</f>
        <v>3298</v>
      </c>
      <c r="K236" s="218">
        <f>HLOOKUP($B236,data04,data0211!K$900,FALSE)</f>
        <v>2843</v>
      </c>
      <c r="L236" s="218">
        <f>HLOOKUP($B236,data04,data0211!L$900,FALSE)</f>
        <v>455</v>
      </c>
      <c r="M236" s="218">
        <f>HLOOKUP($B236,data04,data0211!M$900,FALSE)</f>
        <v>0</v>
      </c>
      <c r="N236" s="218">
        <f>HLOOKUP($B236,data04,data0211!N$900,FALSE)</f>
        <v>0</v>
      </c>
      <c r="O236" s="218">
        <f>HLOOKUP($B236,data04,data0211!O$900,FALSE)</f>
        <v>0</v>
      </c>
      <c r="P236" s="218">
        <f>HLOOKUP($B236,data04,data0211!P$900,FALSE)</f>
        <v>64638104</v>
      </c>
      <c r="Q236" s="218">
        <f>HLOOKUP($B236,data04,data0211!Q$900,FALSE)</f>
        <v>37133425</v>
      </c>
      <c r="R236" s="218">
        <f>HLOOKUP($B236,data04,data0211!R$900,FALSE)</f>
        <v>27504679</v>
      </c>
      <c r="S236" s="218">
        <f>HLOOKUP($B236,data04,data0211!S$900,FALSE)</f>
        <v>0</v>
      </c>
      <c r="T236" s="218">
        <f>HLOOKUP($B236,data04,data0211!T$900,FALSE)</f>
        <v>0</v>
      </c>
      <c r="U236" s="218">
        <f>HLOOKUP($B236,data04,data0211!U$900,FALSE)</f>
        <v>0</v>
      </c>
      <c r="V236" s="218">
        <f>HLOOKUP($B236,data04,data0211!V$900,FALSE)</f>
        <v>0</v>
      </c>
      <c r="W236" s="218">
        <f>HLOOKUP($B236,data04,data0211!W$900,FALSE)</f>
        <v>0</v>
      </c>
      <c r="X236" s="218">
        <f>HLOOKUP($B236,data04,data0211!X$900,FALSE)</f>
        <v>0</v>
      </c>
      <c r="Y236" s="218">
        <f>HLOOKUP($B236,data04,data0211!Y$900,FALSE)</f>
        <v>0</v>
      </c>
      <c r="Z236" s="218">
        <f>HLOOKUP($B236,data04,data0211!Z$900,FALSE)</f>
        <v>0</v>
      </c>
      <c r="AA236" s="218">
        <f>HLOOKUP($B236,data04,data0211!AA$900,FALSE)</f>
        <v>0</v>
      </c>
      <c r="AB236" s="218">
        <f>HLOOKUP($B236,data04,data0211!AB$900,FALSE)</f>
        <v>930219.83</v>
      </c>
      <c r="AC236" s="218">
        <f>HLOOKUP($B236,data04,data0211!AC$900,FALSE)</f>
        <v>604244.92000000004</v>
      </c>
      <c r="AD236" s="218">
        <f>HLOOKUP($B236,data04,data0211!AD$900,FALSE)</f>
        <v>317934.49</v>
      </c>
      <c r="AE236" s="218">
        <f>HLOOKUP($B236,data04,data0211!AE$900,FALSE)</f>
        <v>0</v>
      </c>
      <c r="AF236" s="218">
        <f>HLOOKUP($B236,data04,data0211!AF$900,FALSE)</f>
        <v>7399.22</v>
      </c>
      <c r="AG236" s="218">
        <f>HLOOKUP($B236,data04,data0211!AG$900,FALSE)</f>
        <v>641.20000000000005</v>
      </c>
      <c r="AH236" s="218">
        <f>HLOOKUP($B236,data04,data0211!AH$900,FALSE)</f>
        <v>99</v>
      </c>
      <c r="AI236" s="218">
        <f>HLOOKUP($B236,data04,data0211!AI$900,FALSE)</f>
        <v>73</v>
      </c>
      <c r="AJ236" s="218">
        <f>HLOOKUP($B236,data04,data0211!AJ$900,FALSE)</f>
        <v>26</v>
      </c>
      <c r="AK236" s="218">
        <f>HLOOKUP($B236,data04,data0211!AK$900,FALSE)</f>
        <v>7138</v>
      </c>
      <c r="AL236" s="218">
        <f>HLOOKUP($B236,data04,data0211!AL$900,FALSE)</f>
        <v>8700</v>
      </c>
      <c r="AM236" s="218">
        <f>HLOOKUP($B236,data04,data0211!AM$900,FALSE)</f>
        <v>65</v>
      </c>
      <c r="AN236" s="218">
        <f>HLOOKUP($B236,data04,data0211!AN$900,FALSE)</f>
        <v>15318</v>
      </c>
      <c r="AO236" s="218">
        <f>HLOOKUP($B236,data04,data0211!AO$900,FALSE)</f>
        <v>9225</v>
      </c>
      <c r="AP236" s="218">
        <f>HLOOKUP($B236,data04,data0211!AP$900,FALSE)</f>
        <v>15318</v>
      </c>
      <c r="AQ236" s="218">
        <f>HLOOKUP($B236,data04,data0211!AQ$900,FALSE)</f>
        <v>10658</v>
      </c>
      <c r="AR236" s="218">
        <f>HLOOKUP($B236,data04,data0211!AR$900,FALSE)</f>
        <v>136.19999999999999</v>
      </c>
      <c r="AS236" s="218">
        <f>HLOOKUP($B236,data04,data0211!AS$900,FALSE)</f>
        <v>125.6</v>
      </c>
      <c r="AT236" s="218">
        <f>HLOOKUP($B236,data04,data0211!AT$900,FALSE)</f>
        <v>10.6</v>
      </c>
      <c r="AU236" s="218">
        <f>HLOOKUP($B236,data04,data0211!AU$900,FALSE)</f>
        <v>30.8</v>
      </c>
      <c r="AV236" s="218">
        <f>HLOOKUP($B236,data04,data0211!AV$900,FALSE)</f>
        <v>0.7</v>
      </c>
      <c r="AW236" s="218">
        <f>HLOOKUP($B236,data04,data0211!AW$900,FALSE)</f>
        <v>104.7</v>
      </c>
      <c r="AX236" s="218">
        <f>HLOOKUP($B236,data04,data0211!AX$900,FALSE)</f>
        <v>0</v>
      </c>
      <c r="AY236" s="218">
        <f>HLOOKUP($B236,data04,data0211!AY$900,FALSE)</f>
        <v>0</v>
      </c>
      <c r="AZ236" s="218">
        <f>HLOOKUP($B236,data04,data0211!AZ$900,FALSE)</f>
        <v>703</v>
      </c>
      <c r="BA236" s="218">
        <f>HLOOKUP($B236,data04,data0211!BA$900,FALSE)</f>
        <v>71</v>
      </c>
      <c r="BB236" s="218"/>
      <c r="BC236" s="218"/>
      <c r="BD236" s="218"/>
      <c r="BE236" s="218"/>
    </row>
    <row r="237" spans="1:57" ht="15" customHeight="1" x14ac:dyDescent="0.2">
      <c r="A237" s="71" t="s">
        <v>255</v>
      </c>
      <c r="B237" s="71" t="s">
        <v>255</v>
      </c>
      <c r="C237" s="69">
        <v>2005</v>
      </c>
      <c r="D237" s="218">
        <f>HLOOKUP($B237,data05,data0211!D$900,FALSE)</f>
        <v>5848621.7800000012</v>
      </c>
      <c r="E237" s="218">
        <f>HLOOKUP($B237,data05,data0211!E$900,FALSE)</f>
        <v>-3627702.53</v>
      </c>
      <c r="F237" s="218">
        <f>HLOOKUP($B237,data05,data0211!F$900,FALSE)</f>
        <v>0</v>
      </c>
      <c r="G237" s="218">
        <f>HLOOKUP($B237,data05,data0211!G$900,FALSE)</f>
        <v>117089.86</v>
      </c>
      <c r="H237" s="218">
        <f>HLOOKUP($B237,data05,data0211!H$900,FALSE)</f>
        <v>763976.04</v>
      </c>
      <c r="I237" s="218">
        <f>HLOOKUP($B237,data05,data0211!I$900,FALSE)</f>
        <v>-13078</v>
      </c>
      <c r="J237" s="218">
        <f>HLOOKUP($B237,data05,data0211!J$900,FALSE)</f>
        <v>3315</v>
      </c>
      <c r="K237" s="218">
        <f>HLOOKUP($B237,data05,data0211!K$900,FALSE)</f>
        <v>2843</v>
      </c>
      <c r="L237" s="218">
        <f>HLOOKUP($B237,data05,data0211!L$900,FALSE)</f>
        <v>472</v>
      </c>
      <c r="M237" s="218">
        <f>HLOOKUP($B237,data05,data0211!M$900,FALSE)</f>
        <v>0</v>
      </c>
      <c r="N237" s="218">
        <f>HLOOKUP($B237,data05,data0211!N$900,FALSE)</f>
        <v>613293</v>
      </c>
      <c r="O237" s="218">
        <f>HLOOKUP($B237,data05,data0211!O$900,FALSE)</f>
        <v>27408</v>
      </c>
      <c r="P237" s="218">
        <f>HLOOKUP($B237,data05,data0211!P$900,FALSE)</f>
        <v>65748316</v>
      </c>
      <c r="Q237" s="218">
        <f>HLOOKUP($B237,data05,data0211!Q$900,FALSE)</f>
        <v>33696585</v>
      </c>
      <c r="R237" s="218">
        <f>HLOOKUP($B237,data05,data0211!R$900,FALSE)</f>
        <v>31411030</v>
      </c>
      <c r="S237" s="218">
        <f>HLOOKUP($B237,data05,data0211!S$900,FALSE)</f>
        <v>0</v>
      </c>
      <c r="T237" s="218">
        <f>HLOOKUP($B237,data05,data0211!T$900,FALSE)</f>
        <v>613293</v>
      </c>
      <c r="U237" s="218">
        <f>HLOOKUP($B237,data05,data0211!U$900,FALSE)</f>
        <v>27408</v>
      </c>
      <c r="V237" s="218">
        <f>HLOOKUP($B237,data05,data0211!V$900,FALSE)</f>
        <v>38980</v>
      </c>
      <c r="W237" s="218">
        <f>HLOOKUP($B237,data05,data0211!W$900,FALSE)</f>
        <v>0</v>
      </c>
      <c r="X237" s="218">
        <f>HLOOKUP($B237,data05,data0211!X$900,FALSE)</f>
        <v>37219</v>
      </c>
      <c r="Y237" s="218">
        <f>HLOOKUP($B237,data05,data0211!Y$900,FALSE)</f>
        <v>0</v>
      </c>
      <c r="Z237" s="218">
        <f>HLOOKUP($B237,data05,data0211!Z$900,FALSE)</f>
        <v>1718</v>
      </c>
      <c r="AA237" s="218">
        <f>HLOOKUP($B237,data05,data0211!AA$900,FALSE)</f>
        <v>43</v>
      </c>
      <c r="AB237" s="218">
        <f>HLOOKUP($B237,data05,data0211!AB$900,FALSE)</f>
        <v>928923.53</v>
      </c>
      <c r="AC237" s="218">
        <f>HLOOKUP($B237,data05,data0211!AC$900,FALSE)</f>
        <v>598644.9</v>
      </c>
      <c r="AD237" s="218">
        <f>HLOOKUP($B237,data05,data0211!AD$900,FALSE)</f>
        <v>322266.56000000006</v>
      </c>
      <c r="AE237" s="218">
        <f>HLOOKUP($B237,data05,data0211!AE$900,FALSE)</f>
        <v>0</v>
      </c>
      <c r="AF237" s="218">
        <f>HLOOKUP($B237,data05,data0211!AF$900,FALSE)</f>
        <v>7148.1</v>
      </c>
      <c r="AG237" s="218">
        <f>HLOOKUP($B237,data05,data0211!AG$900,FALSE)</f>
        <v>863.97</v>
      </c>
      <c r="AH237" s="218">
        <f>HLOOKUP($B237,data05,data0211!AH$900,FALSE)</f>
        <v>99</v>
      </c>
      <c r="AI237" s="218">
        <f>HLOOKUP($B237,data05,data0211!AI$900,FALSE)</f>
        <v>26</v>
      </c>
      <c r="AJ237" s="218">
        <f>HLOOKUP($B237,data05,data0211!AJ$900,FALSE)</f>
        <v>73</v>
      </c>
      <c r="AK237" s="218">
        <f>HLOOKUP($B237,data05,data0211!AK$900,FALSE)</f>
        <v>7138</v>
      </c>
      <c r="AL237" s="218">
        <f>HLOOKUP($B237,data05,data0211!AL$900,FALSE)</f>
        <v>8700</v>
      </c>
      <c r="AM237" s="218">
        <f>HLOOKUP($B237,data05,data0211!AM$900,FALSE)</f>
        <v>65</v>
      </c>
      <c r="AN237" s="218">
        <f>HLOOKUP($B237,data05,data0211!AN$900,FALSE)</f>
        <v>15021</v>
      </c>
      <c r="AO237" s="218">
        <f>HLOOKUP($B237,data05,data0211!AO$900,FALSE)</f>
        <v>9609</v>
      </c>
      <c r="AP237" s="218">
        <f>HLOOKUP($B237,data05,data0211!AP$900,FALSE)</f>
        <v>15021</v>
      </c>
      <c r="AQ237" s="218">
        <f>HLOOKUP($B237,data05,data0211!AQ$900,FALSE)</f>
        <v>10858</v>
      </c>
      <c r="AR237" s="218">
        <f>HLOOKUP($B237,data05,data0211!AR$900,FALSE)</f>
        <v>136</v>
      </c>
      <c r="AS237" s="218">
        <f>HLOOKUP($B237,data05,data0211!AS$900,FALSE)</f>
        <v>126</v>
      </c>
      <c r="AT237" s="218">
        <f>HLOOKUP($B237,data05,data0211!AT$900,FALSE)</f>
        <v>11</v>
      </c>
      <c r="AU237" s="218">
        <f>HLOOKUP($B237,data05,data0211!AU$900,FALSE)</f>
        <v>31</v>
      </c>
      <c r="AV237" s="218">
        <f>HLOOKUP($B237,data05,data0211!AV$900,FALSE)</f>
        <v>1</v>
      </c>
      <c r="AW237" s="218">
        <f>HLOOKUP($B237,data05,data0211!AW$900,FALSE)</f>
        <v>105</v>
      </c>
      <c r="AX237" s="218">
        <f>HLOOKUP($B237,data05,data0211!AX$900,FALSE)</f>
        <v>0</v>
      </c>
      <c r="AY237" s="218">
        <f>HLOOKUP($B237,data05,data0211!AY$900,FALSE)</f>
        <v>0</v>
      </c>
      <c r="AZ237" s="218">
        <f>HLOOKUP($B237,data05,data0211!AZ$900,FALSE)</f>
        <v>703</v>
      </c>
      <c r="BA237" s="218">
        <f>HLOOKUP($B237,data05,data0211!BA$900,FALSE)</f>
        <v>70</v>
      </c>
      <c r="BB237" s="218"/>
      <c r="BC237" s="218"/>
      <c r="BD237" s="218"/>
      <c r="BE237" s="218"/>
    </row>
    <row r="238" spans="1:57" ht="15" customHeight="1" x14ac:dyDescent="0.2">
      <c r="A238" s="71" t="s">
        <v>255</v>
      </c>
      <c r="B238" s="71" t="s">
        <v>255</v>
      </c>
      <c r="C238" s="69">
        <v>2006</v>
      </c>
      <c r="D238" s="218">
        <f>HLOOKUP($B238,data06,data0211!D$900,FALSE)</f>
        <v>5841258.7000000002</v>
      </c>
      <c r="E238" s="218">
        <f>HLOOKUP($B238,data06,data0211!E$900,FALSE)</f>
        <v>-3831748.19</v>
      </c>
      <c r="F238" s="218">
        <f>HLOOKUP($B238,data06,data0211!F$900,FALSE)</f>
        <v>0</v>
      </c>
      <c r="G238" s="218">
        <f>HLOOKUP($B238,data06,data0211!G$900,FALSE)</f>
        <v>1233.58</v>
      </c>
      <c r="H238" s="218">
        <f>HLOOKUP($B238,data06,data0211!H$900,FALSE)</f>
        <v>976683.41</v>
      </c>
      <c r="I238" s="218">
        <f>HLOOKUP($B238,data06,data0211!I$900,FALSE)</f>
        <v>0</v>
      </c>
      <c r="J238" s="218">
        <f>HLOOKUP($B238,data06,data0211!J$900,FALSE)</f>
        <v>3331</v>
      </c>
      <c r="K238" s="218">
        <f>HLOOKUP($B238,data06,data0211!K$900,FALSE)</f>
        <v>2853</v>
      </c>
      <c r="L238" s="218">
        <f>HLOOKUP($B238,data06,data0211!L$900,FALSE)</f>
        <v>478</v>
      </c>
      <c r="M238" s="218">
        <f>HLOOKUP($B238,data06,data0211!M$900,FALSE)</f>
        <v>0</v>
      </c>
      <c r="N238" s="218">
        <f>HLOOKUP($B238,data06,data0211!N$900,FALSE)</f>
        <v>1016</v>
      </c>
      <c r="O238" s="218">
        <f>HLOOKUP($B238,data06,data0211!O$900,FALSE)</f>
        <v>27</v>
      </c>
      <c r="P238" s="218">
        <f>HLOOKUP($B238,data06,data0211!P$900,FALSE)</f>
        <v>63548206</v>
      </c>
      <c r="Q238" s="218">
        <f>HLOOKUP($B238,data06,data0211!Q$900,FALSE)</f>
        <v>32486898</v>
      </c>
      <c r="R238" s="218">
        <f>HLOOKUP($B238,data06,data0211!R$900,FALSE)</f>
        <v>30450548</v>
      </c>
      <c r="S238" s="218">
        <f>HLOOKUP($B238,data06,data0211!S$900,FALSE)</f>
        <v>0</v>
      </c>
      <c r="T238" s="218">
        <f>HLOOKUP($B238,data06,data0211!T$900,FALSE)</f>
        <v>583352</v>
      </c>
      <c r="U238" s="218">
        <f>HLOOKUP($B238,data06,data0211!U$900,FALSE)</f>
        <v>27408</v>
      </c>
      <c r="V238" s="218">
        <f>HLOOKUP($B238,data06,data0211!V$900,FALSE)</f>
        <v>38776</v>
      </c>
      <c r="W238" s="218">
        <f>HLOOKUP($B238,data06,data0211!W$900,FALSE)</f>
        <v>0</v>
      </c>
      <c r="X238" s="218">
        <f>HLOOKUP($B238,data06,data0211!X$900,FALSE)</f>
        <v>37012</v>
      </c>
      <c r="Y238" s="218">
        <f>HLOOKUP($B238,data06,data0211!Y$900,FALSE)</f>
        <v>0</v>
      </c>
      <c r="Z238" s="218">
        <f>HLOOKUP($B238,data06,data0211!Z$900,FALSE)</f>
        <v>1721</v>
      </c>
      <c r="AA238" s="218">
        <f>HLOOKUP($B238,data06,data0211!AA$900,FALSE)</f>
        <v>43</v>
      </c>
      <c r="AB238" s="218">
        <f>HLOOKUP($B238,data06,data0211!AB$900,FALSE)</f>
        <v>941663.12</v>
      </c>
      <c r="AC238" s="218">
        <f>HLOOKUP($B238,data06,data0211!AC$900,FALSE)</f>
        <v>611900.04</v>
      </c>
      <c r="AD238" s="218">
        <f>HLOOKUP($B238,data06,data0211!AD$900,FALSE)</f>
        <v>321471.84999999998</v>
      </c>
      <c r="AE238" s="218">
        <f>HLOOKUP($B238,data06,data0211!AE$900,FALSE)</f>
        <v>0</v>
      </c>
      <c r="AF238" s="218">
        <f>HLOOKUP($B238,data06,data0211!AF$900,FALSE)</f>
        <v>7582.58</v>
      </c>
      <c r="AG238" s="218">
        <f>HLOOKUP($B238,data06,data0211!AG$900,FALSE)</f>
        <v>708.65</v>
      </c>
      <c r="AH238" s="218">
        <f>HLOOKUP($B238,data06,data0211!AH$900,FALSE)</f>
        <v>99</v>
      </c>
      <c r="AI238" s="218">
        <f>HLOOKUP($B238,data06,data0211!AI$900,FALSE)</f>
        <v>26</v>
      </c>
      <c r="AJ238" s="218">
        <f>HLOOKUP($B238,data06,data0211!AJ$900,FALSE)</f>
        <v>73</v>
      </c>
      <c r="AK238" s="218">
        <f>HLOOKUP($B238,data06,data0211!AK$900,FALSE)</f>
        <v>7138</v>
      </c>
      <c r="AL238" s="218">
        <f>HLOOKUP($B238,data06,data0211!AL$900,FALSE)</f>
        <v>8700</v>
      </c>
      <c r="AM238" s="218">
        <f>HLOOKUP($B238,data06,data0211!AM$900,FALSE)</f>
        <v>65</v>
      </c>
      <c r="AN238" s="218">
        <f>HLOOKUP($B238,data06,data0211!AN$900,FALSE)</f>
        <v>13185</v>
      </c>
      <c r="AO238" s="218">
        <f>HLOOKUP($B238,data06,data0211!AO$900,FALSE)</f>
        <v>9646</v>
      </c>
      <c r="AP238" s="218">
        <f>HLOOKUP($B238,data06,data0211!AP$900,FALSE)</f>
        <v>13185</v>
      </c>
      <c r="AQ238" s="218">
        <f>HLOOKUP($B238,data06,data0211!AQ$900,FALSE)</f>
        <v>10515</v>
      </c>
      <c r="AR238" s="218">
        <f>HLOOKUP($B238,data06,data0211!AR$900,FALSE)</f>
        <v>136</v>
      </c>
      <c r="AS238" s="218">
        <f>HLOOKUP($B238,data06,data0211!AS$900,FALSE)</f>
        <v>126</v>
      </c>
      <c r="AT238" s="218">
        <f>HLOOKUP($B238,data06,data0211!AT$900,FALSE)</f>
        <v>11</v>
      </c>
      <c r="AU238" s="218">
        <f>HLOOKUP($B238,data06,data0211!AU$900,FALSE)</f>
        <v>31</v>
      </c>
      <c r="AV238" s="218">
        <f>HLOOKUP($B238,data06,data0211!AV$900,FALSE)</f>
        <v>1</v>
      </c>
      <c r="AW238" s="218">
        <f>HLOOKUP($B238,data06,data0211!AW$900,FALSE)</f>
        <v>105</v>
      </c>
      <c r="AX238" s="218">
        <f>HLOOKUP($B238,data06,data0211!AX$900,FALSE)</f>
        <v>0</v>
      </c>
      <c r="AY238" s="218">
        <f>HLOOKUP($B238,data06,data0211!AY$900,FALSE)</f>
        <v>0</v>
      </c>
      <c r="AZ238" s="218">
        <f>HLOOKUP($B238,data06,data0211!AZ$900,FALSE)</f>
        <v>721</v>
      </c>
      <c r="BA238" s="218">
        <f>HLOOKUP($B238,data06,data0211!BA$900,FALSE)</f>
        <v>71</v>
      </c>
      <c r="BB238" s="218"/>
      <c r="BC238" s="218"/>
      <c r="BD238" s="218"/>
      <c r="BE238" s="218"/>
    </row>
    <row r="239" spans="1:57" ht="15" customHeight="1" x14ac:dyDescent="0.2">
      <c r="A239" s="71" t="s">
        <v>255</v>
      </c>
      <c r="B239" s="71" t="s">
        <v>255</v>
      </c>
      <c r="C239" s="69">
        <v>2007</v>
      </c>
      <c r="D239" s="218">
        <f>HLOOKUP($B239,data07,data0211!D$900,FALSE)</f>
        <v>6083745.3700000001</v>
      </c>
      <c r="E239" s="218">
        <f>HLOOKUP($B239,data07,data0211!E$900,FALSE)</f>
        <v>-4037772.39</v>
      </c>
      <c r="F239" s="218">
        <f>HLOOKUP($B239,data07,data0211!F$900,FALSE)</f>
        <v>0</v>
      </c>
      <c r="G239" s="218">
        <f>HLOOKUP($B239,data07,data0211!G$900,FALSE)</f>
        <v>186279.98</v>
      </c>
      <c r="H239" s="218">
        <f>HLOOKUP($B239,data07,data0211!H$900,FALSE)</f>
        <v>957558.65</v>
      </c>
      <c r="I239" s="218">
        <f>HLOOKUP($B239,data07,data0211!I$900,FALSE)</f>
        <v>0</v>
      </c>
      <c r="J239" s="218">
        <f>HLOOKUP($B239,data07,data0211!J$900,FALSE)</f>
        <v>3316</v>
      </c>
      <c r="K239" s="218">
        <f>HLOOKUP($B239,data07,data0211!K$900,FALSE)</f>
        <v>2831</v>
      </c>
      <c r="L239" s="218">
        <f>HLOOKUP($B239,data07,data0211!L$900,FALSE)</f>
        <v>485</v>
      </c>
      <c r="M239" s="218">
        <f>HLOOKUP($B239,data07,data0211!M$900,FALSE)</f>
        <v>0</v>
      </c>
      <c r="N239" s="218">
        <f>HLOOKUP($B239,data07,data0211!N$900,FALSE)</f>
        <v>1037</v>
      </c>
      <c r="O239" s="218">
        <f>HLOOKUP($B239,data07,data0211!O$900,FALSE)</f>
        <v>27</v>
      </c>
      <c r="P239" s="218">
        <f>HLOOKUP($B239,data07,data0211!P$900,FALSE)</f>
        <v>63704669</v>
      </c>
      <c r="Q239" s="218">
        <f>HLOOKUP($B239,data07,data0211!Q$900,FALSE)</f>
        <v>32040530</v>
      </c>
      <c r="R239" s="218">
        <f>HLOOKUP($B239,data07,data0211!R$900,FALSE)</f>
        <v>31021479</v>
      </c>
      <c r="S239" s="218">
        <f>HLOOKUP($B239,data07,data0211!S$900,FALSE)</f>
        <v>0</v>
      </c>
      <c r="T239" s="218">
        <f>HLOOKUP($B239,data07,data0211!T$900,FALSE)</f>
        <v>614516</v>
      </c>
      <c r="U239" s="218">
        <f>HLOOKUP($B239,data07,data0211!U$900,FALSE)</f>
        <v>28144</v>
      </c>
      <c r="V239" s="218">
        <f>HLOOKUP($B239,data07,data0211!V$900,FALSE)</f>
        <v>39258</v>
      </c>
      <c r="W239" s="218">
        <f>HLOOKUP($B239,data07,data0211!W$900,FALSE)</f>
        <v>0</v>
      </c>
      <c r="X239" s="218">
        <f>HLOOKUP($B239,data07,data0211!X$900,FALSE)</f>
        <v>37494</v>
      </c>
      <c r="Y239" s="218">
        <f>HLOOKUP($B239,data07,data0211!Y$900,FALSE)</f>
        <v>0</v>
      </c>
      <c r="Z239" s="218">
        <f>HLOOKUP($B239,data07,data0211!Z$900,FALSE)</f>
        <v>1721</v>
      </c>
      <c r="AA239" s="218">
        <f>HLOOKUP($B239,data07,data0211!AA$900,FALSE)</f>
        <v>43</v>
      </c>
      <c r="AB239" s="218">
        <f>HLOOKUP($B239,data07,data0211!AB$900,FALSE)</f>
        <v>1212313.54</v>
      </c>
      <c r="AC239" s="218">
        <f>HLOOKUP($B239,data07,data0211!AC$900,FALSE)</f>
        <v>714515.87</v>
      </c>
      <c r="AD239" s="218">
        <f>HLOOKUP($B239,data07,data0211!AD$900,FALSE)</f>
        <v>487740.8</v>
      </c>
      <c r="AE239" s="218">
        <f>HLOOKUP($B239,data07,data0211!AE$900,FALSE)</f>
        <v>0</v>
      </c>
      <c r="AF239" s="218">
        <f>HLOOKUP($B239,data07,data0211!AF$900,FALSE)</f>
        <v>1212.97</v>
      </c>
      <c r="AG239" s="218">
        <f>HLOOKUP($B239,data07,data0211!AG$900,FALSE)</f>
        <v>8843.9</v>
      </c>
      <c r="AH239" s="218">
        <f>HLOOKUP($B239,data07,data0211!AH$900,FALSE)</f>
        <v>99</v>
      </c>
      <c r="AI239" s="218">
        <f>HLOOKUP($B239,data07,data0211!AI$900,FALSE)</f>
        <v>26</v>
      </c>
      <c r="AJ239" s="218">
        <f>HLOOKUP($B239,data07,data0211!AJ$900,FALSE)</f>
        <v>73</v>
      </c>
      <c r="AK239" s="218">
        <f>HLOOKUP($B239,data07,data0211!AK$900,FALSE)</f>
        <v>7138</v>
      </c>
      <c r="AL239" s="218">
        <f>HLOOKUP($B239,data07,data0211!AL$900,FALSE)</f>
        <v>8700</v>
      </c>
      <c r="AM239" s="218">
        <f>HLOOKUP($B239,data07,data0211!AM$900,FALSE)</f>
        <v>65</v>
      </c>
      <c r="AN239" s="218">
        <f>HLOOKUP($B239,data07,data0211!AN$900,FALSE)</f>
        <v>13650</v>
      </c>
      <c r="AO239" s="218">
        <f>HLOOKUP($B239,data07,data0211!AO$900,FALSE)</f>
        <v>9516</v>
      </c>
      <c r="AP239" s="218">
        <f>HLOOKUP($B239,data07,data0211!AP$900,FALSE)</f>
        <v>13650</v>
      </c>
      <c r="AQ239" s="218">
        <f>HLOOKUP($B239,data07,data0211!AQ$900,FALSE)</f>
        <v>10809</v>
      </c>
      <c r="AR239" s="218">
        <f>HLOOKUP($B239,data07,data0211!AR$900,FALSE)</f>
        <v>137</v>
      </c>
      <c r="AS239" s="218">
        <f>HLOOKUP($B239,data07,data0211!AS$900,FALSE)</f>
        <v>126</v>
      </c>
      <c r="AT239" s="218">
        <f>HLOOKUP($B239,data07,data0211!AT$900,FALSE)</f>
        <v>11</v>
      </c>
      <c r="AU239" s="218">
        <f>HLOOKUP($B239,data07,data0211!AU$900,FALSE)</f>
        <v>31</v>
      </c>
      <c r="AV239" s="218">
        <f>HLOOKUP($B239,data07,data0211!AV$900,FALSE)</f>
        <v>1</v>
      </c>
      <c r="AW239" s="218">
        <f>HLOOKUP($B239,data07,data0211!AW$900,FALSE)</f>
        <v>105</v>
      </c>
      <c r="AX239" s="218">
        <f>HLOOKUP($B239,data07,data0211!AX$900,FALSE)</f>
        <v>0</v>
      </c>
      <c r="AY239" s="218">
        <f>HLOOKUP($B239,data07,data0211!AY$900,FALSE)</f>
        <v>0</v>
      </c>
      <c r="AZ239" s="218">
        <f>HLOOKUP($B239,data07,data0211!AZ$900,FALSE)</f>
        <v>729</v>
      </c>
      <c r="BA239" s="218">
        <f>HLOOKUP($B239,data07,data0211!BA$900,FALSE)</f>
        <v>71</v>
      </c>
      <c r="BB239" s="218"/>
      <c r="BC239" s="218"/>
      <c r="BD239" s="218"/>
      <c r="BE239" s="218"/>
    </row>
    <row r="240" spans="1:57" ht="15" customHeight="1" x14ac:dyDescent="0.2">
      <c r="A240" s="71" t="s">
        <v>255</v>
      </c>
      <c r="B240" s="71" t="s">
        <v>255</v>
      </c>
      <c r="C240" s="69">
        <v>2008</v>
      </c>
      <c r="D240" s="218">
        <f>HLOOKUP($B240,data08,data0211!D$900,FALSE)</f>
        <v>6331318.4500000002</v>
      </c>
      <c r="E240" s="218">
        <f>HLOOKUP($B240,data08,data0211!E$900,FALSE)</f>
        <v>-4245105.3899999997</v>
      </c>
      <c r="F240" s="218">
        <f>HLOOKUP($B240,data08,data0211!F$900,FALSE)</f>
        <v>0</v>
      </c>
      <c r="G240" s="218">
        <f>HLOOKUP($B240,data08,data0211!G$900,FALSE)</f>
        <v>232702.58</v>
      </c>
      <c r="H240" s="218">
        <f>HLOOKUP($B240,data08,data0211!H$900,FALSE)</f>
        <v>995486.29</v>
      </c>
      <c r="I240" s="218">
        <f>HLOOKUP($B240,data08,data0211!I$900,FALSE)</f>
        <v>0</v>
      </c>
      <c r="J240" s="218">
        <f>HLOOKUP($B240,data08,data0211!J$900,FALSE)</f>
        <v>3349</v>
      </c>
      <c r="K240" s="218">
        <f>HLOOKUP($B240,data08,data0211!K$900,FALSE)</f>
        <v>2848</v>
      </c>
      <c r="L240" s="218">
        <f>HLOOKUP($B240,data08,data0211!L$900,FALSE)</f>
        <v>501</v>
      </c>
      <c r="M240" s="218">
        <f>HLOOKUP($B240,data08,data0211!M$900,FALSE)</f>
        <v>0</v>
      </c>
      <c r="N240" s="218">
        <f>HLOOKUP($B240,data08,data0211!N$900,FALSE)</f>
        <v>1039</v>
      </c>
      <c r="O240" s="218">
        <f>HLOOKUP($B240,data08,data0211!O$900,FALSE)</f>
        <v>23</v>
      </c>
      <c r="P240" s="218">
        <f>HLOOKUP($B240,data08,data0211!P$900,FALSE)</f>
        <v>63594843</v>
      </c>
      <c r="Q240" s="218">
        <f>HLOOKUP($B240,data08,data0211!Q$900,FALSE)</f>
        <v>32354293</v>
      </c>
      <c r="R240" s="218">
        <f>HLOOKUP($B240,data08,data0211!R$900,FALSE)</f>
        <v>30605267</v>
      </c>
      <c r="S240" s="218">
        <f>HLOOKUP($B240,data08,data0211!S$900,FALSE)</f>
        <v>0</v>
      </c>
      <c r="T240" s="218">
        <f>HLOOKUP($B240,data08,data0211!T$900,FALSE)</f>
        <v>610138</v>
      </c>
      <c r="U240" s="218">
        <f>HLOOKUP($B240,data08,data0211!U$900,FALSE)</f>
        <v>25145</v>
      </c>
      <c r="V240" s="218">
        <f>HLOOKUP($B240,data08,data0211!V$900,FALSE)</f>
        <v>38026</v>
      </c>
      <c r="W240" s="218">
        <f>HLOOKUP($B240,data08,data0211!W$900,FALSE)</f>
        <v>0</v>
      </c>
      <c r="X240" s="218">
        <f>HLOOKUP($B240,data08,data0211!X$900,FALSE)</f>
        <v>36264</v>
      </c>
      <c r="Y240" s="218">
        <f>HLOOKUP($B240,data08,data0211!Y$900,FALSE)</f>
        <v>0</v>
      </c>
      <c r="Z240" s="218">
        <f>HLOOKUP($B240,data08,data0211!Z$900,FALSE)</f>
        <v>1721</v>
      </c>
      <c r="AA240" s="218">
        <f>HLOOKUP($B240,data08,data0211!AA$900,FALSE)</f>
        <v>41</v>
      </c>
      <c r="AB240" s="218">
        <f>HLOOKUP($B240,data08,data0211!AB$900,FALSE)</f>
        <v>0</v>
      </c>
      <c r="AC240" s="218">
        <f>HLOOKUP($B240,data08,data0211!AC$900,FALSE)</f>
        <v>734833.27</v>
      </c>
      <c r="AD240" s="218">
        <f>HLOOKUP($B240,data08,data0211!AD$900,FALSE)</f>
        <v>408838</v>
      </c>
      <c r="AE240" s="218">
        <f>HLOOKUP($B240,data08,data0211!AE$900,FALSE)</f>
        <v>0</v>
      </c>
      <c r="AF240" s="218">
        <f>HLOOKUP($B240,data08,data0211!AF$900,FALSE)</f>
        <v>16683.669999999998</v>
      </c>
      <c r="AG240" s="218">
        <f>HLOOKUP($B240,data08,data0211!AG$900,FALSE)</f>
        <v>1129.9100000000001</v>
      </c>
      <c r="AH240" s="218">
        <f>HLOOKUP($B240,data08,data0211!AH$900,FALSE)</f>
        <v>99</v>
      </c>
      <c r="AI240" s="218">
        <f>HLOOKUP($B240,data08,data0211!AI$900,FALSE)</f>
        <v>26</v>
      </c>
      <c r="AJ240" s="218">
        <f>HLOOKUP($B240,data08,data0211!AJ$900,FALSE)</f>
        <v>73</v>
      </c>
      <c r="AK240" s="218">
        <f>HLOOKUP($B240,data08,data0211!AK$900,FALSE)</f>
        <v>7138</v>
      </c>
      <c r="AL240" s="218">
        <f>HLOOKUP($B240,data08,data0211!AL$900,FALSE)</f>
        <v>8700</v>
      </c>
      <c r="AM240" s="218">
        <f>HLOOKUP($B240,data08,data0211!AM$900,FALSE)</f>
        <v>65</v>
      </c>
      <c r="AN240" s="218">
        <f>HLOOKUP($B240,data08,data0211!AN$900,FALSE)</f>
        <v>14006</v>
      </c>
      <c r="AO240" s="218">
        <f>HLOOKUP($B240,data08,data0211!AO$900,FALSE)</f>
        <v>9562</v>
      </c>
      <c r="AP240" s="218">
        <f>HLOOKUP($B240,data08,data0211!AP$900,FALSE)</f>
        <v>14006</v>
      </c>
      <c r="AQ240" s="218">
        <f>HLOOKUP($B240,data08,data0211!AQ$900,FALSE)</f>
        <v>10468</v>
      </c>
      <c r="AR240" s="218">
        <f>HLOOKUP($B240,data08,data0211!AR$900,FALSE)</f>
        <v>137</v>
      </c>
      <c r="AS240" s="218">
        <f>HLOOKUP($B240,data08,data0211!AS$900,FALSE)</f>
        <v>126</v>
      </c>
      <c r="AT240" s="218">
        <f>HLOOKUP($B240,data08,data0211!AT$900,FALSE)</f>
        <v>11</v>
      </c>
      <c r="AU240" s="218">
        <f>HLOOKUP($B240,data08,data0211!AU$900,FALSE)</f>
        <v>31</v>
      </c>
      <c r="AV240" s="218">
        <f>HLOOKUP($B240,data08,data0211!AV$900,FALSE)</f>
        <v>1</v>
      </c>
      <c r="AW240" s="218">
        <f>HLOOKUP($B240,data08,data0211!AW$900,FALSE)</f>
        <v>105</v>
      </c>
      <c r="AX240" s="218">
        <f>HLOOKUP($B240,data08,data0211!AX$900,FALSE)</f>
        <v>0</v>
      </c>
      <c r="AY240" s="218">
        <f>HLOOKUP($B240,data08,data0211!AY$900,FALSE)</f>
        <v>0</v>
      </c>
      <c r="AZ240" s="218">
        <f>HLOOKUP($B240,data08,data0211!AZ$900,FALSE)</f>
        <v>727</v>
      </c>
      <c r="BA240" s="218">
        <f>HLOOKUP($B240,data08,data0211!BA$900,FALSE)</f>
        <v>73</v>
      </c>
      <c r="BB240" s="218"/>
      <c r="BC240" s="218"/>
      <c r="BD240" s="218"/>
      <c r="BE240" s="218"/>
    </row>
    <row r="241" spans="1:57" ht="15" customHeight="1" x14ac:dyDescent="0.2">
      <c r="A241" s="71" t="s">
        <v>255</v>
      </c>
      <c r="B241" s="71" t="s">
        <v>255</v>
      </c>
      <c r="C241" s="69">
        <v>2009</v>
      </c>
      <c r="D241" s="218">
        <f>HLOOKUP($B241,data09,data0211!D$900,FALSE)</f>
        <v>6527250.9100000001</v>
      </c>
      <c r="E241" s="218">
        <f>HLOOKUP($B241,data09,data0211!E$900,FALSE)</f>
        <v>-4456311.3899999997</v>
      </c>
      <c r="F241" s="218">
        <f>HLOOKUP($B241,data09,data0211!F$900,FALSE)</f>
        <v>0</v>
      </c>
      <c r="G241" s="218">
        <f>HLOOKUP($B241,data09,data0211!G$900,FALSE)</f>
        <v>152061.29999999999</v>
      </c>
      <c r="H241" s="218">
        <f>HLOOKUP($B241,data09,data0211!H$900,FALSE)</f>
        <v>1094953.1300000001</v>
      </c>
      <c r="I241" s="218">
        <f>HLOOKUP($B241,data09,data0211!I$900,FALSE)</f>
        <v>0</v>
      </c>
      <c r="J241" s="218">
        <f>HLOOKUP($B241,data09,data0211!J$900,FALSE)</f>
        <v>3383</v>
      </c>
      <c r="K241" s="218">
        <f>HLOOKUP($B241,data09,data0211!K$900,FALSE)</f>
        <v>2857</v>
      </c>
      <c r="L241" s="218">
        <f>HLOOKUP($B241,data09,data0211!L$900,FALSE)</f>
        <v>502</v>
      </c>
      <c r="M241" s="218">
        <f>HLOOKUP($B241,data09,data0211!M$900,FALSE)</f>
        <v>24</v>
      </c>
      <c r="N241" s="218">
        <f>HLOOKUP($B241,data09,data0211!N$900,FALSE)</f>
        <v>1045</v>
      </c>
      <c r="O241" s="218">
        <f>HLOOKUP($B241,data09,data0211!O$900,FALSE)</f>
        <v>29</v>
      </c>
      <c r="P241" s="218">
        <f>HLOOKUP($B241,data09,data0211!P$900,FALSE)</f>
        <v>65264543</v>
      </c>
      <c r="Q241" s="218">
        <f>HLOOKUP($B241,data09,data0211!Q$900,FALSE)</f>
        <v>33443599</v>
      </c>
      <c r="R241" s="218">
        <f>HLOOKUP($B241,data09,data0211!R$900,FALSE)</f>
        <v>31010319</v>
      </c>
      <c r="S241" s="218">
        <f>HLOOKUP($B241,data09,data0211!S$900,FALSE)</f>
        <v>170432</v>
      </c>
      <c r="T241" s="218">
        <f>HLOOKUP($B241,data09,data0211!T$900,FALSE)</f>
        <v>615553</v>
      </c>
      <c r="U241" s="218">
        <f>HLOOKUP($B241,data09,data0211!U$900,FALSE)</f>
        <v>24640</v>
      </c>
      <c r="V241" s="218">
        <f>HLOOKUP($B241,data09,data0211!V$900,FALSE)</f>
        <v>0</v>
      </c>
      <c r="W241" s="218">
        <f>HLOOKUP($B241,data09,data0211!W$900,FALSE)</f>
        <v>0</v>
      </c>
      <c r="X241" s="218">
        <f>HLOOKUP($B241,data09,data0211!X$900,FALSE)</f>
        <v>0</v>
      </c>
      <c r="Y241" s="218">
        <f>HLOOKUP($B241,data09,data0211!Y$900,FALSE)</f>
        <v>0</v>
      </c>
      <c r="Z241" s="218">
        <f>HLOOKUP($B241,data09,data0211!Z$900,FALSE)</f>
        <v>0</v>
      </c>
      <c r="AA241" s="218">
        <f>HLOOKUP($B241,data09,data0211!AA$900,FALSE)</f>
        <v>0</v>
      </c>
      <c r="AB241" s="218">
        <f>HLOOKUP($B241,data09,data0211!AB$900,FALSE)</f>
        <v>1223941.8700000001</v>
      </c>
      <c r="AC241" s="218">
        <f>HLOOKUP($B241,data09,data0211!AC$900,FALSE)</f>
        <v>768750.06</v>
      </c>
      <c r="AD241" s="218">
        <f>HLOOKUP($B241,data09,data0211!AD$900,FALSE)</f>
        <v>421248.86</v>
      </c>
      <c r="AE241" s="218">
        <f>HLOOKUP($B241,data09,data0211!AE$900,FALSE)</f>
        <v>0</v>
      </c>
      <c r="AF241" s="218">
        <f>HLOOKUP($B241,data09,data0211!AF$900,FALSE)</f>
        <v>32931.24</v>
      </c>
      <c r="AG241" s="218">
        <f>HLOOKUP($B241,data09,data0211!AG$900,FALSE)</f>
        <v>1011.71</v>
      </c>
      <c r="AH241" s="218">
        <f>HLOOKUP($B241,data09,data0211!AH$900,FALSE)</f>
        <v>99</v>
      </c>
      <c r="AI241" s="218">
        <f>HLOOKUP($B241,data09,data0211!AI$900,FALSE)</f>
        <v>26</v>
      </c>
      <c r="AJ241" s="218">
        <f>HLOOKUP($B241,data09,data0211!AJ$900,FALSE)</f>
        <v>73</v>
      </c>
      <c r="AK241" s="218">
        <f>HLOOKUP($B241,data09,data0211!AK$900,FALSE)</f>
        <v>7138</v>
      </c>
      <c r="AL241" s="218">
        <f>HLOOKUP($B241,data09,data0211!AL$900,FALSE)</f>
        <v>8700</v>
      </c>
      <c r="AM241" s="218">
        <f>HLOOKUP($B241,data09,data0211!AM$900,FALSE)</f>
        <v>65</v>
      </c>
      <c r="AN241" s="218">
        <f>HLOOKUP($B241,data09,data0211!AN$900,FALSE)</f>
        <v>15590</v>
      </c>
      <c r="AO241" s="218">
        <f>HLOOKUP($B241,data09,data0211!AO$900,FALSE)</f>
        <v>9617</v>
      </c>
      <c r="AP241" s="218">
        <f>HLOOKUP($B241,data09,data0211!AP$900,FALSE)</f>
        <v>15590</v>
      </c>
      <c r="AQ241" s="218">
        <f>HLOOKUP($B241,data09,data0211!AQ$900,FALSE)</f>
        <v>10783</v>
      </c>
      <c r="AR241" s="218">
        <f>HLOOKUP($B241,data09,data0211!AR$900,FALSE)</f>
        <v>137</v>
      </c>
      <c r="AS241" s="218">
        <f>HLOOKUP($B241,data09,data0211!AS$900,FALSE)</f>
        <v>126</v>
      </c>
      <c r="AT241" s="218">
        <f>HLOOKUP($B241,data09,data0211!AT$900,FALSE)</f>
        <v>11</v>
      </c>
      <c r="AU241" s="218">
        <f>HLOOKUP($B241,data09,data0211!AU$900,FALSE)</f>
        <v>31</v>
      </c>
      <c r="AV241" s="218">
        <f>HLOOKUP($B241,data09,data0211!AV$900,FALSE)</f>
        <v>1</v>
      </c>
      <c r="AW241" s="218">
        <f>HLOOKUP($B241,data09,data0211!AW$900,FALSE)</f>
        <v>105</v>
      </c>
      <c r="AX241" s="218">
        <f>HLOOKUP($B241,data09,data0211!AX$900,FALSE)</f>
        <v>0</v>
      </c>
      <c r="AY241" s="218">
        <f>HLOOKUP($B241,data09,data0211!AY$900,FALSE)</f>
        <v>0</v>
      </c>
      <c r="AZ241" s="218">
        <f>HLOOKUP($B241,data09,data0211!AZ$900,FALSE)</f>
        <v>730</v>
      </c>
      <c r="BA241" s="218">
        <f>HLOOKUP($B241,data09,data0211!BA$900,FALSE)</f>
        <v>72</v>
      </c>
      <c r="BB241" s="218"/>
      <c r="BC241" s="218"/>
      <c r="BD241" s="218"/>
      <c r="BE241" s="218"/>
    </row>
    <row r="242" spans="1:57" ht="15" customHeight="1" x14ac:dyDescent="0.2">
      <c r="A242" s="71" t="s">
        <v>255</v>
      </c>
      <c r="B242" s="71" t="s">
        <v>255</v>
      </c>
      <c r="C242" s="69">
        <v>2010</v>
      </c>
      <c r="D242" s="218">
        <f>HLOOKUP($B242,data10,data0211!D$900,FALSE)</f>
        <v>7121833.4799999995</v>
      </c>
      <c r="E242" s="218">
        <f>HLOOKUP($B242,data10,data0211!E$900,FALSE)</f>
        <v>-4661945.3899999997</v>
      </c>
      <c r="F242" s="218">
        <f>HLOOKUP($B242,data10,data0211!F$900,FALSE)</f>
        <v>0</v>
      </c>
      <c r="G242" s="218">
        <f>HLOOKUP($B242,data10,data0211!G$900,FALSE)</f>
        <v>152061.29999999999</v>
      </c>
      <c r="H242" s="218">
        <f>HLOOKUP($B242,data10,data0211!H$900,FALSE)</f>
        <v>1022964.72</v>
      </c>
      <c r="I242" s="218">
        <f>HLOOKUP($B242,data10,data0211!I$900,FALSE)</f>
        <v>13078</v>
      </c>
      <c r="J242" s="218">
        <f>HLOOKUP($B242,data10,data0211!J$900,FALSE)</f>
        <v>3300</v>
      </c>
      <c r="K242" s="218">
        <f>HLOOKUP($B242,data10,data0211!K$900,FALSE)</f>
        <v>2850</v>
      </c>
      <c r="L242" s="218">
        <f>HLOOKUP($B242,data10,data0211!L$900,FALSE)</f>
        <v>450</v>
      </c>
      <c r="M242" s="218">
        <f>HLOOKUP($B242,data10,data0211!M$900,FALSE)</f>
        <v>0</v>
      </c>
      <c r="N242" s="218">
        <f>HLOOKUP($B242,data10,data0211!N$900,FALSE)</f>
        <v>0</v>
      </c>
      <c r="O242" s="218">
        <f>HLOOKUP($B242,data10,data0211!O$900,FALSE)</f>
        <v>0</v>
      </c>
      <c r="P242" s="218">
        <f>HLOOKUP($B242,data10,data0211!P$900,FALSE)</f>
        <v>59959618</v>
      </c>
      <c r="Q242" s="218">
        <f>HLOOKUP($B242,data10,data0211!Q$900,FALSE)</f>
        <v>31226253</v>
      </c>
      <c r="R242" s="218">
        <f>HLOOKUP($B242,data10,data0211!R$900,FALSE)</f>
        <v>28733365</v>
      </c>
      <c r="S242" s="218">
        <f>HLOOKUP($B242,data10,data0211!S$900,FALSE)</f>
        <v>0</v>
      </c>
      <c r="T242" s="218">
        <f>HLOOKUP($B242,data10,data0211!T$900,FALSE)</f>
        <v>0</v>
      </c>
      <c r="U242" s="218">
        <f>HLOOKUP($B242,data10,data0211!U$900,FALSE)</f>
        <v>0</v>
      </c>
      <c r="V242" s="218">
        <f>HLOOKUP($B242,data10,data0211!V$900,FALSE)</f>
        <v>43226</v>
      </c>
      <c r="W242" s="218">
        <f>HLOOKUP($B242,data10,data0211!W$900,FALSE)</f>
        <v>0</v>
      </c>
      <c r="X242" s="218">
        <f>HLOOKUP($B242,data10,data0211!X$900,FALSE)</f>
        <v>43226</v>
      </c>
      <c r="Y242" s="218">
        <f>HLOOKUP($B242,data10,data0211!Y$900,FALSE)</f>
        <v>0</v>
      </c>
      <c r="Z242" s="218">
        <f>HLOOKUP($B242,data10,data0211!Z$900,FALSE)</f>
        <v>0</v>
      </c>
      <c r="AA242" s="218">
        <f>HLOOKUP($B242,data10,data0211!AA$900,FALSE)</f>
        <v>0</v>
      </c>
      <c r="AB242" s="218">
        <f>HLOOKUP($B242,data10,data0211!AB$900,FALSE)</f>
        <v>1179346.6399999999</v>
      </c>
      <c r="AC242" s="218">
        <f>HLOOKUP($B242,data10,data0211!AC$900,FALSE)</f>
        <v>742989.64</v>
      </c>
      <c r="AD242" s="218">
        <f>HLOOKUP($B242,data10,data0211!AD$900,FALSE)</f>
        <v>436357</v>
      </c>
      <c r="AE242" s="218">
        <f>HLOOKUP($B242,data10,data0211!AE$900,FALSE)</f>
        <v>0</v>
      </c>
      <c r="AF242" s="218">
        <f>HLOOKUP($B242,data10,data0211!AF$900,FALSE)</f>
        <v>0</v>
      </c>
      <c r="AG242" s="218">
        <f>HLOOKUP($B242,data10,data0211!AG$900,FALSE)</f>
        <v>0</v>
      </c>
      <c r="AH242" s="218">
        <f>HLOOKUP($B242,data10,data0211!AH$900,FALSE)</f>
        <v>0</v>
      </c>
      <c r="AI242" s="218">
        <f>HLOOKUP($B242,data10,data0211!AI$900,FALSE)</f>
        <v>0</v>
      </c>
      <c r="AJ242" s="218">
        <f>HLOOKUP($B242,data10,data0211!AJ$900,FALSE)</f>
        <v>0</v>
      </c>
      <c r="AK242" s="218">
        <f>HLOOKUP($B242,data10,data0211!AK$900,FALSE)</f>
        <v>7138</v>
      </c>
      <c r="AL242" s="218">
        <f>HLOOKUP($B242,data10,data0211!AL$900,FALSE)</f>
        <v>8700</v>
      </c>
      <c r="AM242" s="218">
        <f>HLOOKUP($B242,data10,data0211!AM$900,FALSE)</f>
        <v>65</v>
      </c>
      <c r="AN242" s="218">
        <f>HLOOKUP($B242,data10,data0211!AN$900,FALSE)</f>
        <v>13449</v>
      </c>
      <c r="AO242" s="218">
        <f>HLOOKUP($B242,data10,data0211!AO$900,FALSE)</f>
        <v>9350</v>
      </c>
      <c r="AP242" s="218">
        <f>HLOOKUP($B242,data10,data0211!AP$900,FALSE)</f>
        <v>13449</v>
      </c>
      <c r="AQ242" s="218">
        <f>HLOOKUP($B242,data10,data0211!AQ$900,FALSE)</f>
        <v>10212</v>
      </c>
      <c r="AR242" s="218">
        <f>HLOOKUP($B242,data10,data0211!AR$900,FALSE)</f>
        <v>137</v>
      </c>
      <c r="AS242" s="218">
        <f>HLOOKUP($B242,data10,data0211!AS$900,FALSE)</f>
        <v>126</v>
      </c>
      <c r="AT242" s="218">
        <f>HLOOKUP($B242,data10,data0211!AT$900,FALSE)</f>
        <v>11</v>
      </c>
      <c r="AU242" s="218">
        <f>HLOOKUP($B242,data10,data0211!AU$900,FALSE)</f>
        <v>31</v>
      </c>
      <c r="AV242" s="218">
        <f>HLOOKUP($B242,data10,data0211!AV$900,FALSE)</f>
        <v>1</v>
      </c>
      <c r="AW242" s="218">
        <f>HLOOKUP($B242,data10,data0211!AW$900,FALSE)</f>
        <v>105</v>
      </c>
      <c r="AX242" s="218">
        <f>HLOOKUP($B242,data10,data0211!AX$900,FALSE)</f>
        <v>0</v>
      </c>
      <c r="AY242" s="218">
        <f>HLOOKUP($B242,data10,data0211!AY$900,FALSE)</f>
        <v>0</v>
      </c>
      <c r="AZ242" s="218">
        <f>HLOOKUP($B242,data10,data0211!AZ$900,FALSE)</f>
        <v>5</v>
      </c>
      <c r="BA242" s="218">
        <f>HLOOKUP($B242,data10,data0211!BA$900,FALSE)</f>
        <v>69</v>
      </c>
      <c r="BB242" s="218"/>
      <c r="BC242" s="218"/>
      <c r="BD242" s="218"/>
      <c r="BE242" s="218"/>
    </row>
    <row r="243" spans="1:57" ht="15" customHeight="1" x14ac:dyDescent="0.2">
      <c r="A243" s="71" t="s">
        <v>255</v>
      </c>
      <c r="B243" s="71" t="s">
        <v>255</v>
      </c>
      <c r="C243" s="69">
        <v>2011</v>
      </c>
      <c r="D243" s="218">
        <f>HLOOKUP($B243,data11,data0211!D$900,FALSE)</f>
        <v>7467515.2400000012</v>
      </c>
      <c r="E243" s="218">
        <f>HLOOKUP($B243,data11,data0211!E$900,FALSE)</f>
        <v>-4891084.3899999997</v>
      </c>
      <c r="F243" s="218">
        <f>HLOOKUP($B243,data11,data0211!F$900,FALSE)</f>
        <v>0</v>
      </c>
      <c r="G243" s="218">
        <f>HLOOKUP($B243,data11,data0211!G$900,FALSE)</f>
        <v>333755.63</v>
      </c>
      <c r="H243" s="218">
        <f>HLOOKUP($B243,data11,data0211!H$900,FALSE)</f>
        <v>1050769.625</v>
      </c>
      <c r="I243" s="218">
        <f>HLOOKUP($B243,data11,data0211!I$900,FALSE)</f>
        <v>20688</v>
      </c>
      <c r="J243" s="218">
        <f>HLOOKUP($B243,data11,data0211!J$900,FALSE)</f>
        <v>3299</v>
      </c>
      <c r="K243" s="218">
        <f>HLOOKUP($B243,data11,data0211!K$900,FALSE)</f>
        <v>2849</v>
      </c>
      <c r="L243" s="218">
        <f>HLOOKUP($B243,data11,data0211!L$900,FALSE)</f>
        <v>450</v>
      </c>
      <c r="M243" s="218">
        <f>HLOOKUP($B243,data11,data0211!M$900,FALSE)</f>
        <v>0</v>
      </c>
      <c r="N243" s="218">
        <f>HLOOKUP($B243,data11,data0211!N$900,FALSE)</f>
        <v>0</v>
      </c>
      <c r="O243" s="218">
        <f>HLOOKUP($B243,data11,data0211!O$900,FALSE)</f>
        <v>0</v>
      </c>
      <c r="P243" s="218">
        <f>HLOOKUP($B243,data11,data0211!P$900,FALSE)</f>
        <v>63642400</v>
      </c>
      <c r="Q243" s="218">
        <f>HLOOKUP($B243,data11,data0211!Q$900,FALSE)</f>
        <v>33345047</v>
      </c>
      <c r="R243" s="218">
        <f>HLOOKUP($B243,data11,data0211!R$900,FALSE)</f>
        <v>30297353</v>
      </c>
      <c r="S243" s="218">
        <f>HLOOKUP($B243,data11,data0211!S$900,FALSE)</f>
        <v>0</v>
      </c>
      <c r="T243" s="218">
        <f>HLOOKUP($B243,data11,data0211!T$900,FALSE)</f>
        <v>0</v>
      </c>
      <c r="U243" s="218">
        <f>HLOOKUP($B243,data11,data0211!U$900,FALSE)</f>
        <v>0</v>
      </c>
      <c r="V243" s="218">
        <f>HLOOKUP($B243,data11,data0211!V$900,FALSE)</f>
        <v>40289</v>
      </c>
      <c r="W243" s="218">
        <f>HLOOKUP($B243,data11,data0211!W$900,FALSE)</f>
        <v>0</v>
      </c>
      <c r="X243" s="218">
        <f>HLOOKUP($B243,data11,data0211!X$900,FALSE)</f>
        <v>40289</v>
      </c>
      <c r="Y243" s="218">
        <f>HLOOKUP($B243,data11,data0211!Y$900,FALSE)</f>
        <v>0</v>
      </c>
      <c r="Z243" s="218">
        <f>HLOOKUP($B243,data11,data0211!Z$900,FALSE)</f>
        <v>0</v>
      </c>
      <c r="AA243" s="218">
        <f>HLOOKUP($B243,data11,data0211!AA$900,FALSE)</f>
        <v>0</v>
      </c>
      <c r="AB243" s="218">
        <f>HLOOKUP($B243,data11,data0211!AB$900,FALSE)</f>
        <v>1189937.8999999999</v>
      </c>
      <c r="AC243" s="218">
        <f>HLOOKUP($B243,data11,data0211!AC$900,FALSE)</f>
        <v>732469.36</v>
      </c>
      <c r="AD243" s="218">
        <f>HLOOKUP($B243,data11,data0211!AD$900,FALSE)</f>
        <v>457468.54000000004</v>
      </c>
      <c r="AE243" s="218">
        <f>HLOOKUP($B243,data11,data0211!AE$900,FALSE)</f>
        <v>0</v>
      </c>
      <c r="AF243" s="218">
        <f>HLOOKUP($B243,data11,data0211!AF$900,FALSE)</f>
        <v>0</v>
      </c>
      <c r="AG243" s="218">
        <f>HLOOKUP($B243,data11,data0211!AG$900,FALSE)</f>
        <v>0</v>
      </c>
      <c r="AH243" s="218">
        <f>HLOOKUP($B243,data11,data0211!AH$900,FALSE)</f>
        <v>99</v>
      </c>
      <c r="AI243" s="218">
        <f>HLOOKUP($B243,data11,data0211!AI$900,FALSE)</f>
        <v>26</v>
      </c>
      <c r="AJ243" s="218">
        <f>HLOOKUP($B243,data11,data0211!AJ$900,FALSE)</f>
        <v>73</v>
      </c>
      <c r="AK243" s="218">
        <f>HLOOKUP($B243,data11,data0211!AK$900,FALSE)</f>
        <v>7138</v>
      </c>
      <c r="AL243" s="218">
        <f>HLOOKUP($B243,data11,data0211!AL$900,FALSE)</f>
        <v>8700</v>
      </c>
      <c r="AM243" s="218">
        <f>HLOOKUP($B243,data11,data0211!AM$900,FALSE)</f>
        <v>65</v>
      </c>
      <c r="AN243" s="218">
        <f>HLOOKUP($B243,data11,data0211!AN$900,FALSE)</f>
        <v>13753</v>
      </c>
      <c r="AO243" s="218">
        <f>HLOOKUP($B243,data11,data0211!AO$900,FALSE)</f>
        <v>9299</v>
      </c>
      <c r="AP243" s="218">
        <f>HLOOKUP($B243,data11,data0211!AP$900,FALSE)</f>
        <v>13753</v>
      </c>
      <c r="AQ243" s="218">
        <f>HLOOKUP($B243,data11,data0211!AQ$900,FALSE)</f>
        <v>10175</v>
      </c>
      <c r="AR243" s="218">
        <f>HLOOKUP($B243,data11,data0211!AR$900,FALSE)</f>
        <v>137</v>
      </c>
      <c r="AS243" s="218">
        <f>HLOOKUP($B243,data11,data0211!AS$900,FALSE)</f>
        <v>126</v>
      </c>
      <c r="AT243" s="218">
        <f>HLOOKUP($B243,data11,data0211!AT$900,FALSE)</f>
        <v>11</v>
      </c>
      <c r="AU243" s="218">
        <f>HLOOKUP($B243,data11,data0211!AU$900,FALSE)</f>
        <v>31</v>
      </c>
      <c r="AV243" s="218">
        <f>HLOOKUP($B243,data11,data0211!AV$900,FALSE)</f>
        <v>1</v>
      </c>
      <c r="AW243" s="218">
        <f>HLOOKUP($B243,data11,data0211!AW$900,FALSE)</f>
        <v>105</v>
      </c>
      <c r="AX243" s="218">
        <f>HLOOKUP($B243,data11,data0211!AX$900,FALSE)</f>
        <v>0</v>
      </c>
      <c r="AY243" s="218">
        <f>HLOOKUP($B243,data11,data0211!AY$900,FALSE)</f>
        <v>0</v>
      </c>
      <c r="AZ243" s="218">
        <f>HLOOKUP($B243,data11,data0211!AZ$900,FALSE)</f>
        <v>5</v>
      </c>
      <c r="BA243" s="218">
        <f>HLOOKUP($B243,data11,data0211!BA$900,FALSE)</f>
        <v>73</v>
      </c>
      <c r="BB243" s="218"/>
      <c r="BC243" s="218"/>
      <c r="BD243" s="218"/>
      <c r="BE243" s="218"/>
    </row>
    <row r="244" spans="1:57" ht="15" customHeight="1" x14ac:dyDescent="0.2">
      <c r="A244" s="71" t="s">
        <v>256</v>
      </c>
      <c r="B244" s="71" t="s">
        <v>256</v>
      </c>
      <c r="C244" s="69">
        <v>2002</v>
      </c>
      <c r="D244" s="218">
        <f>HLOOKUP($B244,data02,data0211!D$900,FALSE)</f>
        <v>28526056.02</v>
      </c>
      <c r="E244" s="218">
        <f>HLOOKUP($B244,data02,data0211!E$900,FALSE)</f>
        <v>-5712363.9199999999</v>
      </c>
      <c r="F244" s="218">
        <f>HLOOKUP($B244,data02,data0211!F$900,FALSE)</f>
        <v>1203079.23</v>
      </c>
      <c r="G244" s="218">
        <f>HLOOKUP($B244,data02,data0211!G$900,FALSE)</f>
        <v>1294943.07</v>
      </c>
      <c r="H244" s="218">
        <f>HLOOKUP($B244,data02,data0211!H$900,FALSE)</f>
        <v>5412123.7300000004</v>
      </c>
      <c r="I244" s="218">
        <f>HLOOKUP($B244,data02,data0211!I$900,FALSE)</f>
        <v>270161.03000000003</v>
      </c>
      <c r="J244" s="218">
        <f>HLOOKUP($B244,data02,data0211!J$900,FALSE)</f>
        <v>26285</v>
      </c>
      <c r="K244" s="218">
        <f>HLOOKUP($B244,data02,data0211!K$900,FALSE)</f>
        <v>24213</v>
      </c>
      <c r="L244" s="218">
        <f>HLOOKUP($B244,data02,data0211!L$900,FALSE)</f>
        <v>2072</v>
      </c>
      <c r="M244" s="218">
        <f>HLOOKUP($B244,data02,data0211!M$900,FALSE)</f>
        <v>0</v>
      </c>
      <c r="N244" s="218">
        <f>HLOOKUP($B244,data02,data0211!N$900,FALSE)</f>
        <v>6765</v>
      </c>
      <c r="O244" s="218">
        <f>HLOOKUP($B244,data02,data0211!O$900,FALSE)</f>
        <v>366</v>
      </c>
      <c r="P244" s="218">
        <f>HLOOKUP($B244,data02,data0211!P$900,FALSE)</f>
        <v>538507764</v>
      </c>
      <c r="Q244" s="218">
        <f>HLOOKUP($B244,data02,data0211!Q$900,FALSE)</f>
        <v>268250194</v>
      </c>
      <c r="R244" s="218">
        <f>HLOOKUP($B244,data02,data0211!R$900,FALSE)</f>
        <v>264950426</v>
      </c>
      <c r="S244" s="218">
        <f>HLOOKUP($B244,data02,data0211!S$900,FALSE)</f>
        <v>0</v>
      </c>
      <c r="T244" s="218">
        <f>HLOOKUP($B244,data02,data0211!T$900,FALSE)</f>
        <v>4958370</v>
      </c>
      <c r="U244" s="218">
        <f>HLOOKUP($B244,data02,data0211!U$900,FALSE)</f>
        <v>348774</v>
      </c>
      <c r="V244" s="218">
        <f>HLOOKUP($B244,data02,data0211!V$900,FALSE)</f>
        <v>531155</v>
      </c>
      <c r="W244" s="218">
        <f>HLOOKUP($B244,data02,data0211!W$900,FALSE)</f>
        <v>0</v>
      </c>
      <c r="X244" s="218">
        <f>HLOOKUP($B244,data02,data0211!X$900,FALSE)</f>
        <v>515478</v>
      </c>
      <c r="Y244" s="218">
        <f>HLOOKUP($B244,data02,data0211!Y$900,FALSE)</f>
        <v>0</v>
      </c>
      <c r="Z244" s="218">
        <f>HLOOKUP($B244,data02,data0211!Z$900,FALSE)</f>
        <v>14707</v>
      </c>
      <c r="AA244" s="218">
        <f>HLOOKUP($B244,data02,data0211!AA$900,FALSE)</f>
        <v>970</v>
      </c>
      <c r="AB244" s="218">
        <f>HLOOKUP($B244,data02,data0211!AB$900,FALSE)</f>
        <v>7443883.9100000001</v>
      </c>
      <c r="AC244" s="218">
        <f>HLOOKUP($B244,data02,data0211!AC$900,FALSE)</f>
        <v>5403740.21</v>
      </c>
      <c r="AD244" s="218">
        <f>HLOOKUP($B244,data02,data0211!AD$900,FALSE)</f>
        <v>1971778.72</v>
      </c>
      <c r="AE244" s="218">
        <f>HLOOKUP($B244,data02,data0211!AE$900,FALSE)</f>
        <v>0</v>
      </c>
      <c r="AF244" s="218">
        <f>HLOOKUP($B244,data02,data0211!AF$900,FALSE)</f>
        <v>57525.8</v>
      </c>
      <c r="AG244" s="218">
        <f>HLOOKUP($B244,data02,data0211!AG$900,FALSE)</f>
        <v>10839.18</v>
      </c>
      <c r="AH244" s="218">
        <f>HLOOKUP($B244,data02,data0211!AH$900,FALSE)</f>
        <v>104.56</v>
      </c>
      <c r="AI244" s="218">
        <f>HLOOKUP($B244,data02,data0211!AI$900,FALSE)</f>
        <v>38</v>
      </c>
      <c r="AJ244" s="218">
        <f>HLOOKUP($B244,data02,data0211!AJ$900,FALSE)</f>
        <v>66.56</v>
      </c>
      <c r="AK244" s="218">
        <f>HLOOKUP($B244,data02,data0211!AK$900,FALSE)</f>
        <v>45649</v>
      </c>
      <c r="AL244" s="218">
        <f>HLOOKUP($B244,data02,data0211!AL$900,FALSE)</f>
        <v>97125</v>
      </c>
      <c r="AM244" s="218">
        <f>HLOOKUP($B244,data02,data0211!AM$900,FALSE)</f>
        <v>0</v>
      </c>
      <c r="AN244" s="218">
        <f>HLOOKUP($B244,data02,data0211!AN$900,FALSE)</f>
        <v>101188</v>
      </c>
      <c r="AO244" s="218">
        <f>HLOOKUP($B244,data02,data0211!AO$900,FALSE)</f>
        <v>136195</v>
      </c>
      <c r="AP244" s="218">
        <f>HLOOKUP($B244,data02,data0211!AP$900,FALSE)</f>
        <v>136195</v>
      </c>
      <c r="AQ244" s="218">
        <f>HLOOKUP($B244,data02,data0211!AQ$900,FALSE)</f>
        <v>99338</v>
      </c>
      <c r="AR244" s="218">
        <f>HLOOKUP($B244,data02,data0211!AR$900,FALSE)</f>
        <v>408.1</v>
      </c>
      <c r="AS244" s="218">
        <f>HLOOKUP($B244,data02,data0211!AS$900,FALSE)</f>
        <v>202.2</v>
      </c>
      <c r="AT244" s="218">
        <f>HLOOKUP($B244,data02,data0211!AT$900,FALSE)</f>
        <v>205.9</v>
      </c>
      <c r="AU244" s="218">
        <f>HLOOKUP($B244,data02,data0211!AU$900,FALSE)</f>
        <v>143.80000000000001</v>
      </c>
      <c r="AV244" s="218">
        <f>HLOOKUP($B244,data02,data0211!AV$900,FALSE)</f>
        <v>0</v>
      </c>
      <c r="AW244" s="218">
        <f>HLOOKUP($B244,data02,data0211!AW$900,FALSE)</f>
        <v>264.3</v>
      </c>
      <c r="AX244" s="218">
        <f>HLOOKUP($B244,data02,data0211!AX$900,FALSE)</f>
        <v>0</v>
      </c>
      <c r="AY244" s="218">
        <f>HLOOKUP($B244,data02,data0211!AY$900,FALSE)</f>
        <v>8</v>
      </c>
      <c r="AZ244" s="218">
        <f>HLOOKUP($B244,data02,data0211!AZ$900,FALSE)</f>
        <v>2959</v>
      </c>
      <c r="BA244" s="218">
        <f>HLOOKUP($B244,data02,data0211!BA$900,FALSE)</f>
        <v>67.3</v>
      </c>
      <c r="BB244" s="218"/>
      <c r="BC244" s="218"/>
      <c r="BD244" s="218"/>
      <c r="BE244" s="218"/>
    </row>
    <row r="245" spans="1:57" ht="15" customHeight="1" x14ac:dyDescent="0.2">
      <c r="A245" s="71" t="s">
        <v>256</v>
      </c>
      <c r="B245" s="71" t="s">
        <v>256</v>
      </c>
      <c r="C245" s="69">
        <v>2003</v>
      </c>
      <c r="D245" s="218">
        <f>HLOOKUP($B245,data03,data0211!D$900,FALSE)</f>
        <v>30656601.210000001</v>
      </c>
      <c r="E245" s="218">
        <f>HLOOKUP($B245,data03,data0211!E$900,FALSE)</f>
        <v>-4295356.16</v>
      </c>
      <c r="F245" s="218">
        <f>HLOOKUP($B245,data03,data0211!F$900,FALSE)</f>
        <v>0</v>
      </c>
      <c r="G245" s="218">
        <f>HLOOKUP($B245,data03,data0211!G$900,FALSE)</f>
        <v>1328758.78</v>
      </c>
      <c r="H245" s="218">
        <f>HLOOKUP($B245,data03,data0211!H$900,FALSE)</f>
        <v>4965081.88</v>
      </c>
      <c r="I245" s="218">
        <f>HLOOKUP($B245,data03,data0211!I$900,FALSE)</f>
        <v>550749</v>
      </c>
      <c r="J245" s="218">
        <f>HLOOKUP($B245,data03,data0211!J$900,FALSE)</f>
        <v>26734</v>
      </c>
      <c r="K245" s="218">
        <f>HLOOKUP($B245,data03,data0211!K$900,FALSE)</f>
        <v>24600</v>
      </c>
      <c r="L245" s="218">
        <f>HLOOKUP($B245,data03,data0211!L$900,FALSE)</f>
        <v>2134</v>
      </c>
      <c r="M245" s="218">
        <f>HLOOKUP($B245,data03,data0211!M$900,FALSE)</f>
        <v>0</v>
      </c>
      <c r="N245" s="218">
        <f>HLOOKUP($B245,data03,data0211!N$900,FALSE)</f>
        <v>7029</v>
      </c>
      <c r="O245" s="218">
        <f>HLOOKUP($B245,data03,data0211!O$900,FALSE)</f>
        <v>369</v>
      </c>
      <c r="P245" s="218">
        <f>HLOOKUP($B245,data03,data0211!P$900,FALSE)</f>
        <v>574514918</v>
      </c>
      <c r="Q245" s="218">
        <f>HLOOKUP($B245,data03,data0211!Q$900,FALSE)</f>
        <v>273772083</v>
      </c>
      <c r="R245" s="218">
        <f>HLOOKUP($B245,data03,data0211!R$900,FALSE)</f>
        <v>294596371</v>
      </c>
      <c r="S245" s="218">
        <f>HLOOKUP($B245,data03,data0211!S$900,FALSE)</f>
        <v>0</v>
      </c>
      <c r="T245" s="218">
        <f>HLOOKUP($B245,data03,data0211!T$900,FALSE)</f>
        <v>5724245</v>
      </c>
      <c r="U245" s="218">
        <f>HLOOKUP($B245,data03,data0211!U$900,FALSE)</f>
        <v>422219</v>
      </c>
      <c r="V245" s="218">
        <f>HLOOKUP($B245,data03,data0211!V$900,FALSE)</f>
        <v>545959</v>
      </c>
      <c r="W245" s="218">
        <f>HLOOKUP($B245,data03,data0211!W$900,FALSE)</f>
        <v>0</v>
      </c>
      <c r="X245" s="218">
        <f>HLOOKUP($B245,data03,data0211!X$900,FALSE)</f>
        <v>528197</v>
      </c>
      <c r="Y245" s="218">
        <f>HLOOKUP($B245,data03,data0211!Y$900,FALSE)</f>
        <v>0</v>
      </c>
      <c r="Z245" s="218">
        <f>HLOOKUP($B245,data03,data0211!Z$900,FALSE)</f>
        <v>16589</v>
      </c>
      <c r="AA245" s="218">
        <f>HLOOKUP($B245,data03,data0211!AA$900,FALSE)</f>
        <v>1173</v>
      </c>
      <c r="AB245" s="218">
        <f>HLOOKUP($B245,data03,data0211!AB$900,FALSE)</f>
        <v>7785431</v>
      </c>
      <c r="AC245" s="218">
        <f>HLOOKUP($B245,data03,data0211!AC$900,FALSE)</f>
        <v>5605715</v>
      </c>
      <c r="AD245" s="218">
        <f>HLOOKUP($B245,data03,data0211!AD$900,FALSE)</f>
        <v>2104927</v>
      </c>
      <c r="AE245" s="218">
        <f>HLOOKUP($B245,data03,data0211!AE$900,FALSE)</f>
        <v>0</v>
      </c>
      <c r="AF245" s="218">
        <f>HLOOKUP($B245,data03,data0211!AF$900,FALSE)</f>
        <v>68028</v>
      </c>
      <c r="AG245" s="218">
        <f>HLOOKUP($B245,data03,data0211!AG$900,FALSE)</f>
        <v>6761</v>
      </c>
      <c r="AH245" s="218">
        <f>HLOOKUP($B245,data03,data0211!AH$900,FALSE)</f>
        <v>104.56</v>
      </c>
      <c r="AI245" s="218">
        <f>HLOOKUP($B245,data03,data0211!AI$900,FALSE)</f>
        <v>38</v>
      </c>
      <c r="AJ245" s="218">
        <f>HLOOKUP($B245,data03,data0211!AJ$900,FALSE)</f>
        <v>66.56</v>
      </c>
      <c r="AK245" s="218">
        <f>HLOOKUP($B245,data03,data0211!AK$900,FALSE)</f>
        <v>67195</v>
      </c>
      <c r="AL245" s="218">
        <f>HLOOKUP($B245,data03,data0211!AL$900,FALSE)</f>
        <v>97867</v>
      </c>
      <c r="AM245" s="218">
        <f>HLOOKUP($B245,data03,data0211!AM$900,FALSE)</f>
        <v>0</v>
      </c>
      <c r="AN245" s="218">
        <f>HLOOKUP($B245,data03,data0211!AN$900,FALSE)</f>
        <v>86084</v>
      </c>
      <c r="AO245" s="218">
        <f>HLOOKUP($B245,data03,data0211!AO$900,FALSE)</f>
        <v>123955</v>
      </c>
      <c r="AP245" s="218">
        <f>HLOOKUP($B245,data03,data0211!AP$900,FALSE)</f>
        <v>123955</v>
      </c>
      <c r="AQ245" s="218">
        <f>HLOOKUP($B245,data03,data0211!AQ$900,FALSE)</f>
        <v>91690</v>
      </c>
      <c r="AR245" s="218">
        <f>HLOOKUP($B245,data03,data0211!AR$900,FALSE)</f>
        <v>445.3</v>
      </c>
      <c r="AS245" s="218">
        <f>HLOOKUP($B245,data03,data0211!AS$900,FALSE)</f>
        <v>234</v>
      </c>
      <c r="AT245" s="218">
        <f>HLOOKUP($B245,data03,data0211!AT$900,FALSE)</f>
        <v>211.3</v>
      </c>
      <c r="AU245" s="218">
        <f>HLOOKUP($B245,data03,data0211!AU$900,FALSE)</f>
        <v>166.2</v>
      </c>
      <c r="AV245" s="218">
        <f>HLOOKUP($B245,data03,data0211!AV$900,FALSE)</f>
        <v>0.1</v>
      </c>
      <c r="AW245" s="218">
        <f>HLOOKUP($B245,data03,data0211!AW$900,FALSE)</f>
        <v>279</v>
      </c>
      <c r="AX245" s="218">
        <f>HLOOKUP($B245,data03,data0211!AX$900,FALSE)</f>
        <v>0</v>
      </c>
      <c r="AY245" s="218">
        <f>HLOOKUP($B245,data03,data0211!AY$900,FALSE)</f>
        <v>7</v>
      </c>
      <c r="AZ245" s="218">
        <f>HLOOKUP($B245,data03,data0211!AZ$900,FALSE)</f>
        <v>2971</v>
      </c>
      <c r="BA245" s="218">
        <f>HLOOKUP($B245,data03,data0211!BA$900,FALSE)</f>
        <v>67.7</v>
      </c>
      <c r="BB245" s="218"/>
      <c r="BC245" s="218"/>
      <c r="BD245" s="218"/>
      <c r="BE245" s="218"/>
    </row>
    <row r="246" spans="1:57" s="214" customFormat="1" ht="15" customHeight="1" x14ac:dyDescent="0.2">
      <c r="A246" s="71" t="s">
        <v>256</v>
      </c>
      <c r="B246" s="71" t="s">
        <v>256</v>
      </c>
      <c r="C246" s="69">
        <v>2004</v>
      </c>
      <c r="D246" s="218">
        <f>HLOOKUP($B246,data04,data0211!D$900,FALSE)</f>
        <v>32400575.830000002</v>
      </c>
      <c r="E246" s="218">
        <f>HLOOKUP($B246,data04,data0211!E$900,FALSE)</f>
        <v>-5647923.3799999999</v>
      </c>
      <c r="F246" s="218">
        <f>HLOOKUP($B246,data04,data0211!F$900,FALSE)</f>
        <v>0</v>
      </c>
      <c r="G246" s="218">
        <f>HLOOKUP($B246,data04,data0211!G$900,FALSE)</f>
        <v>1195394</v>
      </c>
      <c r="H246" s="218">
        <f>HLOOKUP($B246,data04,data0211!H$900,FALSE)</f>
        <v>5555232.7800000003</v>
      </c>
      <c r="I246" s="218">
        <f>HLOOKUP($B246,data04,data0211!I$900,FALSE)</f>
        <v>301216</v>
      </c>
      <c r="J246" s="218">
        <f>HLOOKUP($B246,data04,data0211!J$900,FALSE)</f>
        <v>27067</v>
      </c>
      <c r="K246" s="218">
        <f>HLOOKUP($B246,data04,data0211!K$900,FALSE)</f>
        <v>24909</v>
      </c>
      <c r="L246" s="218">
        <f>HLOOKUP($B246,data04,data0211!L$900,FALSE)</f>
        <v>2158</v>
      </c>
      <c r="M246" s="218">
        <f>HLOOKUP($B246,data04,data0211!M$900,FALSE)</f>
        <v>0</v>
      </c>
      <c r="N246" s="218">
        <f>HLOOKUP($B246,data04,data0211!N$900,FALSE)</f>
        <v>7149</v>
      </c>
      <c r="O246" s="218">
        <f>HLOOKUP($B246,data04,data0211!O$900,FALSE)</f>
        <v>365</v>
      </c>
      <c r="P246" s="218">
        <f>HLOOKUP($B246,data04,data0211!P$900,FALSE)</f>
        <v>572734438</v>
      </c>
      <c r="Q246" s="218">
        <f>HLOOKUP($B246,data04,data0211!Q$900,FALSE)</f>
        <v>274259546</v>
      </c>
      <c r="R246" s="218">
        <f>HLOOKUP($B246,data04,data0211!R$900,FALSE)</f>
        <v>292146460</v>
      </c>
      <c r="S246" s="218">
        <f>HLOOKUP($B246,data04,data0211!S$900,FALSE)</f>
        <v>0</v>
      </c>
      <c r="T246" s="218">
        <f>HLOOKUP($B246,data04,data0211!T$900,FALSE)</f>
        <v>5902291</v>
      </c>
      <c r="U246" s="218">
        <f>HLOOKUP($B246,data04,data0211!U$900,FALSE)</f>
        <v>426141</v>
      </c>
      <c r="V246" s="218">
        <f>HLOOKUP($B246,data04,data0211!V$900,FALSE)</f>
        <v>533079.69999999995</v>
      </c>
      <c r="W246" s="218">
        <f>HLOOKUP($B246,data04,data0211!W$900,FALSE)</f>
        <v>0</v>
      </c>
      <c r="X246" s="218">
        <f>HLOOKUP($B246,data04,data0211!X$900,FALSE)</f>
        <v>515075.7</v>
      </c>
      <c r="Y246" s="218">
        <f>HLOOKUP($B246,data04,data0211!Y$900,FALSE)</f>
        <v>0</v>
      </c>
      <c r="Z246" s="218">
        <f>HLOOKUP($B246,data04,data0211!Z$900,FALSE)</f>
        <v>16820</v>
      </c>
      <c r="AA246" s="218">
        <f>HLOOKUP($B246,data04,data0211!AA$900,FALSE)</f>
        <v>1184</v>
      </c>
      <c r="AB246" s="218">
        <f>HLOOKUP($B246,data04,data0211!AB$900,FALSE)</f>
        <v>7797700.3200000003</v>
      </c>
      <c r="AC246" s="218">
        <f>HLOOKUP($B246,data04,data0211!AC$900,FALSE)</f>
        <v>5626797.6900000004</v>
      </c>
      <c r="AD246" s="218">
        <f>HLOOKUP($B246,data04,data0211!AD$900,FALSE)</f>
        <v>2095374.56</v>
      </c>
      <c r="AE246" s="218">
        <f>HLOOKUP($B246,data04,data0211!AE$900,FALSE)</f>
        <v>0</v>
      </c>
      <c r="AF246" s="218">
        <f>HLOOKUP($B246,data04,data0211!AF$900,FALSE)</f>
        <v>68889.789999999994</v>
      </c>
      <c r="AG246" s="218">
        <f>HLOOKUP($B246,data04,data0211!AG$900,FALSE)</f>
        <v>6638.28</v>
      </c>
      <c r="AH246" s="218">
        <f>HLOOKUP($B246,data04,data0211!AH$900,FALSE)</f>
        <v>104.56</v>
      </c>
      <c r="AI246" s="218">
        <f>HLOOKUP($B246,data04,data0211!AI$900,FALSE)</f>
        <v>38</v>
      </c>
      <c r="AJ246" s="218">
        <f>HLOOKUP($B246,data04,data0211!AJ$900,FALSE)</f>
        <v>66.56</v>
      </c>
      <c r="AK246" s="218">
        <f>HLOOKUP($B246,data04,data0211!AK$900,FALSE)</f>
        <v>68360</v>
      </c>
      <c r="AL246" s="218">
        <f>HLOOKUP($B246,data04,data0211!AL$900,FALSE)</f>
        <v>98785</v>
      </c>
      <c r="AM246" s="218">
        <f>HLOOKUP($B246,data04,data0211!AM$900,FALSE)</f>
        <v>0</v>
      </c>
      <c r="AN246" s="218">
        <f>HLOOKUP($B246,data04,data0211!AN$900,FALSE)</f>
        <v>91605</v>
      </c>
      <c r="AO246" s="218">
        <f>HLOOKUP($B246,data04,data0211!AO$900,FALSE)</f>
        <v>124845</v>
      </c>
      <c r="AP246" s="218">
        <f>HLOOKUP($B246,data04,data0211!AP$900,FALSE)</f>
        <v>124845</v>
      </c>
      <c r="AQ246" s="218">
        <f>HLOOKUP($B246,data04,data0211!AQ$900,FALSE)</f>
        <v>93036</v>
      </c>
      <c r="AR246" s="218">
        <f>HLOOKUP($B246,data04,data0211!AR$900,FALSE)</f>
        <v>462.9</v>
      </c>
      <c r="AS246" s="218">
        <f>HLOOKUP($B246,data04,data0211!AS$900,FALSE)</f>
        <v>235.3</v>
      </c>
      <c r="AT246" s="218">
        <f>HLOOKUP($B246,data04,data0211!AT$900,FALSE)</f>
        <v>227.6</v>
      </c>
      <c r="AU246" s="218">
        <f>HLOOKUP($B246,data04,data0211!AU$900,FALSE)</f>
        <v>166</v>
      </c>
      <c r="AV246" s="218">
        <f>HLOOKUP($B246,data04,data0211!AV$900,FALSE)</f>
        <v>0.1</v>
      </c>
      <c r="AW246" s="218">
        <f>HLOOKUP($B246,data04,data0211!AW$900,FALSE)</f>
        <v>296.8</v>
      </c>
      <c r="AX246" s="218">
        <f>HLOOKUP($B246,data04,data0211!AX$900,FALSE)</f>
        <v>0</v>
      </c>
      <c r="AY246" s="218">
        <f>HLOOKUP($B246,data04,data0211!AY$900,FALSE)</f>
        <v>6</v>
      </c>
      <c r="AZ246" s="218">
        <f>HLOOKUP($B246,data04,data0211!AZ$900,FALSE)</f>
        <v>3028</v>
      </c>
      <c r="BA246" s="218">
        <f>HLOOKUP($B246,data04,data0211!BA$900,FALSE)</f>
        <v>66.98</v>
      </c>
      <c r="BB246" s="218"/>
      <c r="BC246" s="218"/>
      <c r="BD246" s="218"/>
      <c r="BE246" s="218"/>
    </row>
    <row r="247" spans="1:57" s="214" customFormat="1" ht="15" customHeight="1" x14ac:dyDescent="0.2">
      <c r="A247" s="71" t="s">
        <v>256</v>
      </c>
      <c r="B247" s="71" t="s">
        <v>256</v>
      </c>
      <c r="C247" s="69">
        <v>2005</v>
      </c>
      <c r="D247" s="218">
        <f>HLOOKUP($B247,data05,data0211!D$900,FALSE)</f>
        <v>35343230.859999999</v>
      </c>
      <c r="E247" s="218">
        <f>HLOOKUP($B247,data05,data0211!E$900,FALSE)</f>
        <v>-6920064.0599999996</v>
      </c>
      <c r="F247" s="218">
        <f>HLOOKUP($B247,data05,data0211!F$900,FALSE)</f>
        <v>0</v>
      </c>
      <c r="G247" s="218">
        <f>HLOOKUP($B247,data05,data0211!G$900,FALSE)</f>
        <v>1193755</v>
      </c>
      <c r="H247" s="218">
        <f>HLOOKUP($B247,data05,data0211!H$900,FALSE)</f>
        <v>6312487.5199999996</v>
      </c>
      <c r="I247" s="218">
        <f>HLOOKUP($B247,data05,data0211!I$900,FALSE)</f>
        <v>301318.08</v>
      </c>
      <c r="J247" s="218">
        <f>HLOOKUP($B247,data05,data0211!J$900,FALSE)</f>
        <v>27437</v>
      </c>
      <c r="K247" s="218">
        <f>HLOOKUP($B247,data05,data0211!K$900,FALSE)</f>
        <v>25266</v>
      </c>
      <c r="L247" s="218">
        <f>HLOOKUP($B247,data05,data0211!L$900,FALSE)</f>
        <v>2171</v>
      </c>
      <c r="M247" s="218">
        <f>HLOOKUP($B247,data05,data0211!M$900,FALSE)</f>
        <v>0</v>
      </c>
      <c r="N247" s="218">
        <f>HLOOKUP($B247,data05,data0211!N$900,FALSE)</f>
        <v>5636172</v>
      </c>
      <c r="O247" s="218">
        <f>HLOOKUP($B247,data05,data0211!O$900,FALSE)</f>
        <v>420151</v>
      </c>
      <c r="P247" s="218">
        <f>HLOOKUP($B247,data05,data0211!P$900,FALSE)</f>
        <v>590255414</v>
      </c>
      <c r="Q247" s="218">
        <f>HLOOKUP($B247,data05,data0211!Q$900,FALSE)</f>
        <v>290492846</v>
      </c>
      <c r="R247" s="218">
        <f>HLOOKUP($B247,data05,data0211!R$900,FALSE)</f>
        <v>293706245</v>
      </c>
      <c r="S247" s="218">
        <f>HLOOKUP($B247,data05,data0211!S$900,FALSE)</f>
        <v>0</v>
      </c>
      <c r="T247" s="218">
        <f>HLOOKUP($B247,data05,data0211!T$900,FALSE)</f>
        <v>5636172</v>
      </c>
      <c r="U247" s="218">
        <f>HLOOKUP($B247,data05,data0211!U$900,FALSE)</f>
        <v>420151</v>
      </c>
      <c r="V247" s="218">
        <f>HLOOKUP($B247,data05,data0211!V$900,FALSE)</f>
        <v>533424</v>
      </c>
      <c r="W247" s="218">
        <f>HLOOKUP($B247,data05,data0211!W$900,FALSE)</f>
        <v>0</v>
      </c>
      <c r="X247" s="218">
        <f>HLOOKUP($B247,data05,data0211!X$900,FALSE)</f>
        <v>519605</v>
      </c>
      <c r="Y247" s="218">
        <f>HLOOKUP($B247,data05,data0211!Y$900,FALSE)</f>
        <v>0</v>
      </c>
      <c r="Z247" s="218">
        <f>HLOOKUP($B247,data05,data0211!Z$900,FALSE)</f>
        <v>12726</v>
      </c>
      <c r="AA247" s="218">
        <f>HLOOKUP($B247,data05,data0211!AA$900,FALSE)</f>
        <v>1093</v>
      </c>
      <c r="AB247" s="218">
        <f>HLOOKUP($B247,data05,data0211!AB$900,FALSE)</f>
        <v>8717673.6899999995</v>
      </c>
      <c r="AC247" s="218">
        <f>HLOOKUP($B247,data05,data0211!AC$900,FALSE)</f>
        <v>6241879.8700000001</v>
      </c>
      <c r="AD247" s="218">
        <f>HLOOKUP($B247,data05,data0211!AD$900,FALSE)</f>
        <v>2376256.4699999997</v>
      </c>
      <c r="AE247" s="218">
        <f>HLOOKUP($B247,data05,data0211!AE$900,FALSE)</f>
        <v>0</v>
      </c>
      <c r="AF247" s="218">
        <f>HLOOKUP($B247,data05,data0211!AF$900,FALSE)</f>
        <v>92881.32</v>
      </c>
      <c r="AG247" s="218">
        <f>HLOOKUP($B247,data05,data0211!AG$900,FALSE)</f>
        <v>6656.03</v>
      </c>
      <c r="AH247" s="218">
        <f>HLOOKUP($B247,data05,data0211!AH$900,FALSE)</f>
        <v>104</v>
      </c>
      <c r="AI247" s="218">
        <f>HLOOKUP($B247,data05,data0211!AI$900,FALSE)</f>
        <v>66</v>
      </c>
      <c r="AJ247" s="218">
        <f>HLOOKUP($B247,data05,data0211!AJ$900,FALSE)</f>
        <v>38</v>
      </c>
      <c r="AK247" s="218">
        <f>HLOOKUP($B247,data05,data0211!AK$900,FALSE)</f>
        <v>69335</v>
      </c>
      <c r="AL247" s="218">
        <f>HLOOKUP($B247,data05,data0211!AL$900,FALSE)</f>
        <v>97807</v>
      </c>
      <c r="AM247" s="218">
        <f>HLOOKUP($B247,data05,data0211!AM$900,FALSE)</f>
        <v>0</v>
      </c>
      <c r="AN247" s="218">
        <f>HLOOKUP($B247,data05,data0211!AN$900,FALSE)</f>
        <v>100287</v>
      </c>
      <c r="AO247" s="218">
        <f>HLOOKUP($B247,data05,data0211!AO$900,FALSE)</f>
        <v>138842</v>
      </c>
      <c r="AP247" s="218">
        <f>HLOOKUP($B247,data05,data0211!AP$900,FALSE)</f>
        <v>138842</v>
      </c>
      <c r="AQ247" s="218">
        <f>HLOOKUP($B247,data05,data0211!AQ$900,FALSE)</f>
        <v>97900</v>
      </c>
      <c r="AR247" s="218">
        <f>HLOOKUP($B247,data05,data0211!AR$900,FALSE)</f>
        <v>458</v>
      </c>
      <c r="AS247" s="218">
        <f>HLOOKUP($B247,data05,data0211!AS$900,FALSE)</f>
        <v>232</v>
      </c>
      <c r="AT247" s="218">
        <f>HLOOKUP($B247,data05,data0211!AT$900,FALSE)</f>
        <v>225</v>
      </c>
      <c r="AU247" s="218">
        <f>HLOOKUP($B247,data05,data0211!AU$900,FALSE)</f>
        <v>163</v>
      </c>
      <c r="AV247" s="218">
        <f>HLOOKUP($B247,data05,data0211!AV$900,FALSE)</f>
        <v>0</v>
      </c>
      <c r="AW247" s="218">
        <f>HLOOKUP($B247,data05,data0211!AW$900,FALSE)</f>
        <v>294</v>
      </c>
      <c r="AX247" s="218">
        <f>HLOOKUP($B247,data05,data0211!AX$900,FALSE)</f>
        <v>0</v>
      </c>
      <c r="AY247" s="218">
        <f>HLOOKUP($B247,data05,data0211!AY$900,FALSE)</f>
        <v>6</v>
      </c>
      <c r="AZ247" s="218">
        <f>HLOOKUP($B247,data05,data0211!AZ$900,FALSE)</f>
        <v>3051</v>
      </c>
      <c r="BA247" s="218">
        <f>HLOOKUP($B247,data05,data0211!BA$900,FALSE)</f>
        <v>66</v>
      </c>
      <c r="BB247" s="218"/>
      <c r="BC247" s="218"/>
      <c r="BD247" s="218"/>
      <c r="BE247" s="218"/>
    </row>
    <row r="248" spans="1:57" s="214" customFormat="1" ht="15" customHeight="1" x14ac:dyDescent="0.2">
      <c r="A248" s="71" t="s">
        <v>256</v>
      </c>
      <c r="B248" s="71" t="s">
        <v>256</v>
      </c>
      <c r="C248" s="69">
        <v>2006</v>
      </c>
      <c r="D248" s="218">
        <f>HLOOKUP($B248,data06,data0211!D$900,FALSE)</f>
        <v>39448724.359999999</v>
      </c>
      <c r="E248" s="218">
        <f>HLOOKUP($B248,data06,data0211!E$900,FALSE)</f>
        <v>-8417479.6699999999</v>
      </c>
      <c r="F248" s="218">
        <f>HLOOKUP($B248,data06,data0211!F$900,FALSE)</f>
        <v>0</v>
      </c>
      <c r="G248" s="218">
        <f>HLOOKUP($B248,data06,data0211!G$900,FALSE)</f>
        <v>3677870</v>
      </c>
      <c r="H248" s="218">
        <f>HLOOKUP($B248,data06,data0211!H$900,FALSE)</f>
        <v>5884849.5800000001</v>
      </c>
      <c r="I248" s="218">
        <f>HLOOKUP($B248,data06,data0211!I$900,FALSE)</f>
        <v>290540</v>
      </c>
      <c r="J248" s="218">
        <f>HLOOKUP($B248,data06,data0211!J$900,FALSE)</f>
        <v>27636</v>
      </c>
      <c r="K248" s="218">
        <f>HLOOKUP($B248,data06,data0211!K$900,FALSE)</f>
        <v>25437</v>
      </c>
      <c r="L248" s="218">
        <f>HLOOKUP($B248,data06,data0211!L$900,FALSE)</f>
        <v>2199</v>
      </c>
      <c r="M248" s="218">
        <f>HLOOKUP($B248,data06,data0211!M$900,FALSE)</f>
        <v>0</v>
      </c>
      <c r="N248" s="218">
        <f>HLOOKUP($B248,data06,data0211!N$900,FALSE)</f>
        <v>7279</v>
      </c>
      <c r="O248" s="218">
        <f>HLOOKUP($B248,data06,data0211!O$900,FALSE)</f>
        <v>334</v>
      </c>
      <c r="P248" s="218">
        <f>HLOOKUP($B248,data06,data0211!P$900,FALSE)</f>
        <v>569801532</v>
      </c>
      <c r="Q248" s="218">
        <f>HLOOKUP($B248,data06,data0211!Q$900,FALSE)</f>
        <v>284492550</v>
      </c>
      <c r="R248" s="218">
        <f>HLOOKUP($B248,data06,data0211!R$900,FALSE)</f>
        <v>278903792</v>
      </c>
      <c r="S248" s="218">
        <f>HLOOKUP($B248,data06,data0211!S$900,FALSE)</f>
        <v>0</v>
      </c>
      <c r="T248" s="218">
        <f>HLOOKUP($B248,data06,data0211!T$900,FALSE)</f>
        <v>5987591</v>
      </c>
      <c r="U248" s="218">
        <f>HLOOKUP($B248,data06,data0211!U$900,FALSE)</f>
        <v>417599</v>
      </c>
      <c r="V248" s="218">
        <f>HLOOKUP($B248,data06,data0211!V$900,FALSE)</f>
        <v>218548</v>
      </c>
      <c r="W248" s="218">
        <f>HLOOKUP($B248,data06,data0211!W$900,FALSE)</f>
        <v>0</v>
      </c>
      <c r="X248" s="218">
        <f>HLOOKUP($B248,data06,data0211!X$900,FALSE)</f>
        <v>200211</v>
      </c>
      <c r="Y248" s="218">
        <f>HLOOKUP($B248,data06,data0211!Y$900,FALSE)</f>
        <v>0</v>
      </c>
      <c r="Z248" s="218">
        <f>HLOOKUP($B248,data06,data0211!Z$900,FALSE)</f>
        <v>17251</v>
      </c>
      <c r="AA248" s="218">
        <f>HLOOKUP($B248,data06,data0211!AA$900,FALSE)</f>
        <v>1086</v>
      </c>
      <c r="AB248" s="218">
        <f>HLOOKUP($B248,data06,data0211!AB$900,FALSE)</f>
        <v>8375236.7899999991</v>
      </c>
      <c r="AC248" s="218">
        <f>HLOOKUP($B248,data06,data0211!AC$900,FALSE)</f>
        <v>6152324.8899999997</v>
      </c>
      <c r="AD248" s="218">
        <f>HLOOKUP($B248,data06,data0211!AD$900,FALSE)</f>
        <v>2121909.92</v>
      </c>
      <c r="AE248" s="218">
        <f>HLOOKUP($B248,data06,data0211!AE$900,FALSE)</f>
        <v>0</v>
      </c>
      <c r="AF248" s="218">
        <f>HLOOKUP($B248,data06,data0211!AF$900,FALSE)</f>
        <v>96330.17</v>
      </c>
      <c r="AG248" s="218">
        <f>HLOOKUP($B248,data06,data0211!AG$900,FALSE)</f>
        <v>4671.8100000000004</v>
      </c>
      <c r="AH248" s="218">
        <f>HLOOKUP($B248,data06,data0211!AH$900,FALSE)</f>
        <v>104</v>
      </c>
      <c r="AI248" s="218">
        <f>HLOOKUP($B248,data06,data0211!AI$900,FALSE)</f>
        <v>66</v>
      </c>
      <c r="AJ248" s="218">
        <f>HLOOKUP($B248,data06,data0211!AJ$900,FALSE)</f>
        <v>38</v>
      </c>
      <c r="AK248" s="218">
        <f>HLOOKUP($B248,data06,data0211!AK$900,FALSE)</f>
        <v>70130</v>
      </c>
      <c r="AL248" s="218">
        <f>HLOOKUP($B248,data06,data0211!AL$900,FALSE)</f>
        <v>103297</v>
      </c>
      <c r="AM248" s="218">
        <f>HLOOKUP($B248,data06,data0211!AM$900,FALSE)</f>
        <v>0</v>
      </c>
      <c r="AN248" s="218">
        <f>HLOOKUP($B248,data06,data0211!AN$900,FALSE)</f>
        <v>89900</v>
      </c>
      <c r="AO248" s="218">
        <f>HLOOKUP($B248,data06,data0211!AO$900,FALSE)</f>
        <v>142300</v>
      </c>
      <c r="AP248" s="218">
        <f>HLOOKUP($B248,data06,data0211!AP$900,FALSE)</f>
        <v>142300</v>
      </c>
      <c r="AQ248" s="218">
        <f>HLOOKUP($B248,data06,data0211!AQ$900,FALSE)</f>
        <v>96000</v>
      </c>
      <c r="AR248" s="218">
        <f>HLOOKUP($B248,data06,data0211!AR$900,FALSE)</f>
        <v>462</v>
      </c>
      <c r="AS248" s="218">
        <f>HLOOKUP($B248,data06,data0211!AS$900,FALSE)</f>
        <v>233</v>
      </c>
      <c r="AT248" s="218">
        <f>HLOOKUP($B248,data06,data0211!AT$900,FALSE)</f>
        <v>229</v>
      </c>
      <c r="AU248" s="218">
        <f>HLOOKUP($B248,data06,data0211!AU$900,FALSE)</f>
        <v>166</v>
      </c>
      <c r="AV248" s="218">
        <f>HLOOKUP($B248,data06,data0211!AV$900,FALSE)</f>
        <v>0</v>
      </c>
      <c r="AW248" s="218">
        <f>HLOOKUP($B248,data06,data0211!AW$900,FALSE)</f>
        <v>296</v>
      </c>
      <c r="AX248" s="218">
        <f>HLOOKUP($B248,data06,data0211!AX$900,FALSE)</f>
        <v>0</v>
      </c>
      <c r="AY248" s="218">
        <f>HLOOKUP($B248,data06,data0211!AY$900,FALSE)</f>
        <v>6</v>
      </c>
      <c r="AZ248" s="218">
        <f>HLOOKUP($B248,data06,data0211!AZ$900,FALSE)</f>
        <v>3100</v>
      </c>
      <c r="BA248" s="218">
        <f>HLOOKUP($B248,data06,data0211!BA$900,FALSE)</f>
        <v>67</v>
      </c>
      <c r="BB248" s="218"/>
      <c r="BC248" s="218"/>
      <c r="BD248" s="218"/>
      <c r="BE248" s="218"/>
    </row>
    <row r="249" spans="1:57" ht="15" customHeight="1" x14ac:dyDescent="0.2">
      <c r="A249" s="71" t="s">
        <v>256</v>
      </c>
      <c r="B249" s="71" t="s">
        <v>256</v>
      </c>
      <c r="C249" s="69">
        <v>2007</v>
      </c>
      <c r="D249" s="218">
        <f>HLOOKUP($B249,data07,data0211!D$900,FALSE)</f>
        <v>43993857.68</v>
      </c>
      <c r="E249" s="218">
        <f>HLOOKUP($B249,data07,data0211!E$900,FALSE)</f>
        <v>-10078195.890000001</v>
      </c>
      <c r="F249" s="218">
        <f>HLOOKUP($B249,data07,data0211!F$900,FALSE)</f>
        <v>0</v>
      </c>
      <c r="G249" s="218">
        <f>HLOOKUP($B249,data07,data0211!G$900,FALSE)</f>
        <v>3713144</v>
      </c>
      <c r="H249" s="218">
        <f>HLOOKUP($B249,data07,data0211!H$900,FALSE)</f>
        <v>5519710.8100000005</v>
      </c>
      <c r="I249" s="218">
        <f>HLOOKUP($B249,data07,data0211!I$900,FALSE)</f>
        <v>906154</v>
      </c>
      <c r="J249" s="218">
        <f>HLOOKUP($B249,data07,data0211!J$900,FALSE)</f>
        <v>27789</v>
      </c>
      <c r="K249" s="218">
        <f>HLOOKUP($B249,data07,data0211!K$900,FALSE)</f>
        <v>25579</v>
      </c>
      <c r="L249" s="218">
        <f>HLOOKUP($B249,data07,data0211!L$900,FALSE)</f>
        <v>2210</v>
      </c>
      <c r="M249" s="218">
        <f>HLOOKUP($B249,data07,data0211!M$900,FALSE)</f>
        <v>0</v>
      </c>
      <c r="N249" s="218">
        <f>HLOOKUP($B249,data07,data0211!N$900,FALSE)</f>
        <v>7464</v>
      </c>
      <c r="O249" s="218">
        <f>HLOOKUP($B249,data07,data0211!O$900,FALSE)</f>
        <v>327</v>
      </c>
      <c r="P249" s="218">
        <f>HLOOKUP($B249,data07,data0211!P$900,FALSE)</f>
        <v>566514632</v>
      </c>
      <c r="Q249" s="218">
        <f>HLOOKUP($B249,data07,data0211!Q$900,FALSE)</f>
        <v>280966066</v>
      </c>
      <c r="R249" s="218">
        <f>HLOOKUP($B249,data07,data0211!R$900,FALSE)</f>
        <v>279180331</v>
      </c>
      <c r="S249" s="218">
        <f>HLOOKUP($B249,data07,data0211!S$900,FALSE)</f>
        <v>0</v>
      </c>
      <c r="T249" s="218">
        <f>HLOOKUP($B249,data07,data0211!T$900,FALSE)</f>
        <v>5956928</v>
      </c>
      <c r="U249" s="218">
        <f>HLOOKUP($B249,data07,data0211!U$900,FALSE)</f>
        <v>411307</v>
      </c>
      <c r="V249" s="218">
        <f>HLOOKUP($B249,data07,data0211!V$900,FALSE)</f>
        <v>534496</v>
      </c>
      <c r="W249" s="218">
        <f>HLOOKUP($B249,data07,data0211!W$900,FALSE)</f>
        <v>0</v>
      </c>
      <c r="X249" s="218">
        <f>HLOOKUP($B249,data07,data0211!X$900,FALSE)</f>
        <v>516188</v>
      </c>
      <c r="Y249" s="218">
        <f>HLOOKUP($B249,data07,data0211!Y$900,FALSE)</f>
        <v>0</v>
      </c>
      <c r="Z249" s="218">
        <f>HLOOKUP($B249,data07,data0211!Z$900,FALSE)</f>
        <v>17230</v>
      </c>
      <c r="AA249" s="218">
        <f>HLOOKUP($B249,data07,data0211!AA$900,FALSE)</f>
        <v>1078</v>
      </c>
      <c r="AB249" s="218">
        <f>HLOOKUP($B249,data07,data0211!AB$900,FALSE)</f>
        <v>9654568.0799999982</v>
      </c>
      <c r="AC249" s="218">
        <f>HLOOKUP($B249,data07,data0211!AC$900,FALSE)</f>
        <v>6812627.0199999996</v>
      </c>
      <c r="AD249" s="218">
        <f>HLOOKUP($B249,data07,data0211!AD$900,FALSE)</f>
        <v>2730684.83</v>
      </c>
      <c r="AE249" s="218">
        <f>HLOOKUP($B249,data07,data0211!AE$900,FALSE)</f>
        <v>0</v>
      </c>
      <c r="AF249" s="218">
        <f>HLOOKUP($B249,data07,data0211!AF$900,FALSE)</f>
        <v>7121.37</v>
      </c>
      <c r="AG249" s="218">
        <f>HLOOKUP($B249,data07,data0211!AG$900,FALSE)</f>
        <v>104134.86</v>
      </c>
      <c r="AH249" s="218">
        <f>HLOOKUP($B249,data07,data0211!AH$900,FALSE)</f>
        <v>104</v>
      </c>
      <c r="AI249" s="218">
        <f>HLOOKUP($B249,data07,data0211!AI$900,FALSE)</f>
        <v>66</v>
      </c>
      <c r="AJ249" s="218">
        <f>HLOOKUP($B249,data07,data0211!AJ$900,FALSE)</f>
        <v>38</v>
      </c>
      <c r="AK249" s="218">
        <f>HLOOKUP($B249,data07,data0211!AK$900,FALSE)</f>
        <v>69300</v>
      </c>
      <c r="AL249" s="218">
        <f>HLOOKUP($B249,data07,data0211!AL$900,FALSE)</f>
        <v>102075</v>
      </c>
      <c r="AM249" s="218">
        <f>HLOOKUP($B249,data07,data0211!AM$900,FALSE)</f>
        <v>0</v>
      </c>
      <c r="AN249" s="218">
        <f>HLOOKUP($B249,data07,data0211!AN$900,FALSE)</f>
        <v>113400</v>
      </c>
      <c r="AO249" s="218">
        <f>HLOOKUP($B249,data07,data0211!AO$900,FALSE)</f>
        <v>142300</v>
      </c>
      <c r="AP249" s="218">
        <f>HLOOKUP($B249,data07,data0211!AP$900,FALSE)</f>
        <v>142300</v>
      </c>
      <c r="AQ249" s="218">
        <f>HLOOKUP($B249,data07,data0211!AQ$900,FALSE)</f>
        <v>107800</v>
      </c>
      <c r="AR249" s="218">
        <f>HLOOKUP($B249,data07,data0211!AR$900,FALSE)</f>
        <v>469</v>
      </c>
      <c r="AS249" s="218">
        <f>HLOOKUP($B249,data07,data0211!AS$900,FALSE)</f>
        <v>233</v>
      </c>
      <c r="AT249" s="218">
        <f>HLOOKUP($B249,data07,data0211!AT$900,FALSE)</f>
        <v>236</v>
      </c>
      <c r="AU249" s="218">
        <f>HLOOKUP($B249,data07,data0211!AU$900,FALSE)</f>
        <v>166</v>
      </c>
      <c r="AV249" s="218">
        <f>HLOOKUP($B249,data07,data0211!AV$900,FALSE)</f>
        <v>0</v>
      </c>
      <c r="AW249" s="218">
        <f>HLOOKUP($B249,data07,data0211!AW$900,FALSE)</f>
        <v>303</v>
      </c>
      <c r="AX249" s="218">
        <f>HLOOKUP($B249,data07,data0211!AX$900,FALSE)</f>
        <v>0</v>
      </c>
      <c r="AY249" s="218">
        <f>HLOOKUP($B249,data07,data0211!AY$900,FALSE)</f>
        <v>6</v>
      </c>
      <c r="AZ249" s="218">
        <f>HLOOKUP($B249,data07,data0211!AZ$900,FALSE)</f>
        <v>3047</v>
      </c>
      <c r="BA249" s="218">
        <f>HLOOKUP($B249,data07,data0211!BA$900,FALSE)</f>
        <v>64</v>
      </c>
      <c r="BB249" s="218"/>
      <c r="BC249" s="218"/>
      <c r="BD249" s="218"/>
      <c r="BE249" s="218"/>
    </row>
    <row r="250" spans="1:57" ht="15" customHeight="1" x14ac:dyDescent="0.2">
      <c r="A250" s="71" t="s">
        <v>256</v>
      </c>
      <c r="B250" s="71" t="s">
        <v>256</v>
      </c>
      <c r="C250" s="69">
        <v>2008</v>
      </c>
      <c r="D250" s="218">
        <f>HLOOKUP($B250,data08,data0211!D$900,FALSE)</f>
        <v>51083545.060000002</v>
      </c>
      <c r="E250" s="218">
        <f>HLOOKUP($B250,data08,data0211!E$900,FALSE)</f>
        <v>-12051448.130000001</v>
      </c>
      <c r="F250" s="218">
        <f>HLOOKUP($B250,data08,data0211!F$900,FALSE)</f>
        <v>0</v>
      </c>
      <c r="G250" s="218">
        <f>HLOOKUP($B250,data08,data0211!G$900,FALSE)</f>
        <v>6069658</v>
      </c>
      <c r="H250" s="218">
        <f>HLOOKUP($B250,data08,data0211!H$900,FALSE)</f>
        <v>5142312.67</v>
      </c>
      <c r="I250" s="218">
        <f>HLOOKUP($B250,data08,data0211!I$900,FALSE)</f>
        <v>770997.25</v>
      </c>
      <c r="J250" s="218">
        <f>HLOOKUP($B250,data08,data0211!J$900,FALSE)</f>
        <v>27929</v>
      </c>
      <c r="K250" s="218">
        <f>HLOOKUP($B250,data08,data0211!K$900,FALSE)</f>
        <v>25711</v>
      </c>
      <c r="L250" s="218">
        <f>HLOOKUP($B250,data08,data0211!L$900,FALSE)</f>
        <v>2218</v>
      </c>
      <c r="M250" s="218">
        <f>HLOOKUP($B250,data08,data0211!M$900,FALSE)</f>
        <v>0</v>
      </c>
      <c r="N250" s="218">
        <f>HLOOKUP($B250,data08,data0211!N$900,FALSE)</f>
        <v>7601</v>
      </c>
      <c r="O250" s="218">
        <f>HLOOKUP($B250,data08,data0211!O$900,FALSE)</f>
        <v>322</v>
      </c>
      <c r="P250" s="218">
        <f>HLOOKUP($B250,data08,data0211!P$900,FALSE)</f>
        <v>546871555.94999993</v>
      </c>
      <c r="Q250" s="218">
        <f>HLOOKUP($B250,data08,data0211!Q$900,FALSE)</f>
        <v>261929749.41</v>
      </c>
      <c r="R250" s="218">
        <f>HLOOKUP($B250,data08,data0211!R$900,FALSE)</f>
        <v>278831202.41000003</v>
      </c>
      <c r="S250" s="218">
        <f>HLOOKUP($B250,data08,data0211!S$900,FALSE)</f>
        <v>0</v>
      </c>
      <c r="T250" s="218">
        <f>HLOOKUP($B250,data08,data0211!T$900,FALSE)</f>
        <v>5724277.3100000005</v>
      </c>
      <c r="U250" s="218">
        <f>HLOOKUP($B250,data08,data0211!U$900,FALSE)</f>
        <v>386326.82</v>
      </c>
      <c r="V250" s="218">
        <f>HLOOKUP($B250,data08,data0211!V$900,FALSE)</f>
        <v>519478</v>
      </c>
      <c r="W250" s="218">
        <f>HLOOKUP($B250,data08,data0211!W$900,FALSE)</f>
        <v>0</v>
      </c>
      <c r="X250" s="218">
        <f>HLOOKUP($B250,data08,data0211!X$900,FALSE)</f>
        <v>500997</v>
      </c>
      <c r="Y250" s="218">
        <f>HLOOKUP($B250,data08,data0211!Y$900,FALSE)</f>
        <v>0</v>
      </c>
      <c r="Z250" s="218">
        <f>HLOOKUP($B250,data08,data0211!Z$900,FALSE)</f>
        <v>17408</v>
      </c>
      <c r="AA250" s="218">
        <f>HLOOKUP($B250,data08,data0211!AA$900,FALSE)</f>
        <v>1073</v>
      </c>
      <c r="AB250" s="218">
        <f>HLOOKUP($B250,data08,data0211!AB$900,FALSE)</f>
        <v>0</v>
      </c>
      <c r="AC250" s="218">
        <f>HLOOKUP($B250,data08,data0211!AC$900,FALSE)</f>
        <v>6857907.5</v>
      </c>
      <c r="AD250" s="218">
        <f>HLOOKUP($B250,data08,data0211!AD$900,FALSE)</f>
        <v>2753459.2600000002</v>
      </c>
      <c r="AE250" s="218">
        <f>HLOOKUP($B250,data08,data0211!AE$900,FALSE)</f>
        <v>0</v>
      </c>
      <c r="AF250" s="218">
        <f>HLOOKUP($B250,data08,data0211!AF$900,FALSE)</f>
        <v>106747.07</v>
      </c>
      <c r="AG250" s="218">
        <f>HLOOKUP($B250,data08,data0211!AG$900,FALSE)</f>
        <v>7345.59</v>
      </c>
      <c r="AH250" s="218">
        <f>HLOOKUP($B250,data08,data0211!AH$900,FALSE)</f>
        <v>104</v>
      </c>
      <c r="AI250" s="218">
        <f>HLOOKUP($B250,data08,data0211!AI$900,FALSE)</f>
        <v>66</v>
      </c>
      <c r="AJ250" s="218">
        <f>HLOOKUP($B250,data08,data0211!AJ$900,FALSE)</f>
        <v>38</v>
      </c>
      <c r="AK250" s="218">
        <f>HLOOKUP($B250,data08,data0211!AK$900,FALSE)</f>
        <v>72505</v>
      </c>
      <c r="AL250" s="218">
        <f>HLOOKUP($B250,data08,data0211!AL$900,FALSE)</f>
        <v>103579</v>
      </c>
      <c r="AM250" s="218">
        <f>HLOOKUP($B250,data08,data0211!AM$900,FALSE)</f>
        <v>0</v>
      </c>
      <c r="AN250" s="218">
        <f>HLOOKUP($B250,data08,data0211!AN$900,FALSE)</f>
        <v>89667</v>
      </c>
      <c r="AO250" s="218">
        <f>HLOOKUP($B250,data08,data0211!AO$900,FALSE)</f>
        <v>137328</v>
      </c>
      <c r="AP250" s="218">
        <f>HLOOKUP($B250,data08,data0211!AP$900,FALSE)</f>
        <v>137328</v>
      </c>
      <c r="AQ250" s="218">
        <f>HLOOKUP($B250,data08,data0211!AQ$900,FALSE)</f>
        <v>96325</v>
      </c>
      <c r="AR250" s="218">
        <f>HLOOKUP($B250,data08,data0211!AR$900,FALSE)</f>
        <v>467</v>
      </c>
      <c r="AS250" s="218">
        <f>HLOOKUP($B250,data08,data0211!AS$900,FALSE)</f>
        <v>227</v>
      </c>
      <c r="AT250" s="218">
        <f>HLOOKUP($B250,data08,data0211!AT$900,FALSE)</f>
        <v>240</v>
      </c>
      <c r="AU250" s="218">
        <f>HLOOKUP($B250,data08,data0211!AU$900,FALSE)</f>
        <v>167</v>
      </c>
      <c r="AV250" s="218">
        <f>HLOOKUP($B250,data08,data0211!AV$900,FALSE)</f>
        <v>0</v>
      </c>
      <c r="AW250" s="218">
        <f>HLOOKUP($B250,data08,data0211!AW$900,FALSE)</f>
        <v>300</v>
      </c>
      <c r="AX250" s="218">
        <f>HLOOKUP($B250,data08,data0211!AX$900,FALSE)</f>
        <v>0</v>
      </c>
      <c r="AY250" s="218">
        <f>HLOOKUP($B250,data08,data0211!AY$900,FALSE)</f>
        <v>5</v>
      </c>
      <c r="AZ250" s="218">
        <f>HLOOKUP($B250,data08,data0211!AZ$900,FALSE)</f>
        <v>3064</v>
      </c>
      <c r="BA250" s="218">
        <f>HLOOKUP($B250,data08,data0211!BA$900,FALSE)</f>
        <v>75</v>
      </c>
      <c r="BB250" s="218"/>
      <c r="BC250" s="218"/>
      <c r="BD250" s="218"/>
      <c r="BE250" s="218"/>
    </row>
    <row r="251" spans="1:57" ht="15" customHeight="1" x14ac:dyDescent="0.2">
      <c r="A251" s="71" t="s">
        <v>256</v>
      </c>
      <c r="B251" s="71" t="s">
        <v>256</v>
      </c>
      <c r="C251" s="69">
        <v>2009</v>
      </c>
      <c r="D251" s="218">
        <f>HLOOKUP($B251,data09,data0211!D$900,FALSE)</f>
        <v>54000481.93</v>
      </c>
      <c r="E251" s="218">
        <f>HLOOKUP($B251,data09,data0211!E$900,FALSE)</f>
        <v>-14124638.890000001</v>
      </c>
      <c r="F251" s="218">
        <f>HLOOKUP($B251,data09,data0211!F$900,FALSE)</f>
        <v>0</v>
      </c>
      <c r="G251" s="218">
        <f>HLOOKUP($B251,data09,data0211!G$900,FALSE)</f>
        <v>2843642.87</v>
      </c>
      <c r="H251" s="218">
        <f>HLOOKUP($B251,data09,data0211!H$900,FALSE)</f>
        <v>5016386.2699999996</v>
      </c>
      <c r="I251" s="218">
        <f>HLOOKUP($B251,data09,data0211!I$900,FALSE)</f>
        <v>582521</v>
      </c>
      <c r="J251" s="218">
        <f>HLOOKUP($B251,data09,data0211!J$900,FALSE)</f>
        <v>28202</v>
      </c>
      <c r="K251" s="218">
        <f>HLOOKUP($B251,data09,data0211!K$900,FALSE)</f>
        <v>25817</v>
      </c>
      <c r="L251" s="218">
        <f>HLOOKUP($B251,data09,data0211!L$900,FALSE)</f>
        <v>2237</v>
      </c>
      <c r="M251" s="218">
        <f>HLOOKUP($B251,data09,data0211!M$900,FALSE)</f>
        <v>148</v>
      </c>
      <c r="N251" s="218">
        <f>HLOOKUP($B251,data09,data0211!N$900,FALSE)</f>
        <v>7674</v>
      </c>
      <c r="O251" s="218">
        <f>HLOOKUP($B251,data09,data0211!O$900,FALSE)</f>
        <v>393</v>
      </c>
      <c r="P251" s="218">
        <f>HLOOKUP($B251,data09,data0211!P$900,FALSE)</f>
        <v>565404881.51999998</v>
      </c>
      <c r="Q251" s="218">
        <f>HLOOKUP($B251,data09,data0211!Q$900,FALSE)</f>
        <v>261922933.90000001</v>
      </c>
      <c r="R251" s="218">
        <f>HLOOKUP($B251,data09,data0211!R$900,FALSE)</f>
        <v>295209721.62</v>
      </c>
      <c r="S251" s="218">
        <f>HLOOKUP($B251,data09,data0211!S$900,FALSE)</f>
        <v>1747060</v>
      </c>
      <c r="T251" s="218">
        <f>HLOOKUP($B251,data09,data0211!T$900,FALSE)</f>
        <v>6126997</v>
      </c>
      <c r="U251" s="218">
        <f>HLOOKUP($B251,data09,data0211!U$900,FALSE)</f>
        <v>398169</v>
      </c>
      <c r="V251" s="218">
        <f>HLOOKUP($B251,data09,data0211!V$900,FALSE)</f>
        <v>603729</v>
      </c>
      <c r="W251" s="218">
        <f>HLOOKUP($B251,data09,data0211!W$900,FALSE)</f>
        <v>0</v>
      </c>
      <c r="X251" s="218">
        <f>HLOOKUP($B251,data09,data0211!X$900,FALSE)</f>
        <v>585081</v>
      </c>
      <c r="Y251" s="218">
        <f>HLOOKUP($B251,data09,data0211!Y$900,FALSE)</f>
        <v>0</v>
      </c>
      <c r="Z251" s="218">
        <f>HLOOKUP($B251,data09,data0211!Z$900,FALSE)</f>
        <v>17600</v>
      </c>
      <c r="AA251" s="218">
        <f>HLOOKUP($B251,data09,data0211!AA$900,FALSE)</f>
        <v>1048</v>
      </c>
      <c r="AB251" s="218">
        <f>HLOOKUP($B251,data09,data0211!AB$900,FALSE)</f>
        <v>9551967.25</v>
      </c>
      <c r="AC251" s="218">
        <f>HLOOKUP($B251,data09,data0211!AC$900,FALSE)</f>
        <v>6786808.8499999996</v>
      </c>
      <c r="AD251" s="218">
        <f>HLOOKUP($B251,data09,data0211!AD$900,FALSE)</f>
        <v>2605840.91</v>
      </c>
      <c r="AE251" s="218">
        <f>HLOOKUP($B251,data09,data0211!AE$900,FALSE)</f>
        <v>0</v>
      </c>
      <c r="AF251" s="218">
        <f>HLOOKUP($B251,data09,data0211!AF$900,FALSE)</f>
        <v>89266.53</v>
      </c>
      <c r="AG251" s="218">
        <f>HLOOKUP($B251,data09,data0211!AG$900,FALSE)</f>
        <v>7296.3</v>
      </c>
      <c r="AH251" s="218">
        <f>HLOOKUP($B251,data09,data0211!AH$900,FALSE)</f>
        <v>104</v>
      </c>
      <c r="AI251" s="218">
        <f>HLOOKUP($B251,data09,data0211!AI$900,FALSE)</f>
        <v>66</v>
      </c>
      <c r="AJ251" s="218">
        <f>HLOOKUP($B251,data09,data0211!AJ$900,FALSE)</f>
        <v>38</v>
      </c>
      <c r="AK251" s="218">
        <f>HLOOKUP($B251,data09,data0211!AK$900,FALSE)</f>
        <v>73654</v>
      </c>
      <c r="AL251" s="218">
        <f>HLOOKUP($B251,data09,data0211!AL$900,FALSE)</f>
        <v>105220</v>
      </c>
      <c r="AM251" s="218">
        <f>HLOOKUP($B251,data09,data0211!AM$900,FALSE)</f>
        <v>0</v>
      </c>
      <c r="AN251" s="218">
        <f>HLOOKUP($B251,data09,data0211!AN$900,FALSE)</f>
        <v>86442</v>
      </c>
      <c r="AO251" s="218">
        <f>HLOOKUP($B251,data09,data0211!AO$900,FALSE)</f>
        <v>122372</v>
      </c>
      <c r="AP251" s="218">
        <f>HLOOKUP($B251,data09,data0211!AP$900,FALSE)</f>
        <v>122372</v>
      </c>
      <c r="AQ251" s="218">
        <f>HLOOKUP($B251,data09,data0211!AQ$900,FALSE)</f>
        <v>83563</v>
      </c>
      <c r="AR251" s="218">
        <f>HLOOKUP($B251,data09,data0211!AR$900,FALSE)</f>
        <v>458</v>
      </c>
      <c r="AS251" s="218">
        <f>HLOOKUP($B251,data09,data0211!AS$900,FALSE)</f>
        <v>219</v>
      </c>
      <c r="AT251" s="218">
        <f>HLOOKUP($B251,data09,data0211!AT$900,FALSE)</f>
        <v>239</v>
      </c>
      <c r="AU251" s="218">
        <f>HLOOKUP($B251,data09,data0211!AU$900,FALSE)</f>
        <v>159</v>
      </c>
      <c r="AV251" s="218">
        <f>HLOOKUP($B251,data09,data0211!AV$900,FALSE)</f>
        <v>0</v>
      </c>
      <c r="AW251" s="218">
        <f>HLOOKUP($B251,data09,data0211!AW$900,FALSE)</f>
        <v>299</v>
      </c>
      <c r="AX251" s="218">
        <f>HLOOKUP($B251,data09,data0211!AX$900,FALSE)</f>
        <v>0</v>
      </c>
      <c r="AY251" s="218">
        <f>HLOOKUP($B251,data09,data0211!AY$900,FALSE)</f>
        <v>4</v>
      </c>
      <c r="AZ251" s="218">
        <f>HLOOKUP($B251,data09,data0211!AZ$900,FALSE)</f>
        <v>3096</v>
      </c>
      <c r="BA251" s="218">
        <f>HLOOKUP($B251,data09,data0211!BA$900,FALSE)</f>
        <v>66</v>
      </c>
      <c r="BB251" s="218"/>
      <c r="BC251" s="218"/>
      <c r="BD251" s="218"/>
      <c r="BE251" s="218"/>
    </row>
    <row r="252" spans="1:57" ht="15" customHeight="1" x14ac:dyDescent="0.2">
      <c r="A252" s="71" t="s">
        <v>256</v>
      </c>
      <c r="B252" s="71" t="s">
        <v>256</v>
      </c>
      <c r="C252" s="69">
        <v>2010</v>
      </c>
      <c r="D252" s="218">
        <f>HLOOKUP($B252,data10,data0211!D$900,FALSE)</f>
        <v>59146591.339999996</v>
      </c>
      <c r="E252" s="218">
        <f>HLOOKUP($B252,data10,data0211!E$900,FALSE)</f>
        <v>-16295695.119999999</v>
      </c>
      <c r="F252" s="218">
        <f>HLOOKUP($B252,data10,data0211!F$900,FALSE)</f>
        <v>0</v>
      </c>
      <c r="G252" s="218">
        <f>HLOOKUP($B252,data10,data0211!G$900,FALSE)</f>
        <v>2843642.87</v>
      </c>
      <c r="H252" s="218">
        <f>HLOOKUP($B252,data10,data0211!H$900,FALSE)</f>
        <v>5331806.92</v>
      </c>
      <c r="I252" s="218">
        <f>HLOOKUP($B252,data10,data0211!I$900,FALSE)</f>
        <v>422027</v>
      </c>
      <c r="J252" s="218">
        <f>HLOOKUP($B252,data10,data0211!J$900,FALSE)</f>
        <v>28183</v>
      </c>
      <c r="K252" s="218">
        <f>HLOOKUP($B252,data10,data0211!K$900,FALSE)</f>
        <v>25915</v>
      </c>
      <c r="L252" s="218">
        <f>HLOOKUP($B252,data10,data0211!L$900,FALSE)</f>
        <v>2268</v>
      </c>
      <c r="M252" s="218">
        <f>HLOOKUP($B252,data10,data0211!M$900,FALSE)</f>
        <v>0</v>
      </c>
      <c r="N252" s="218">
        <f>HLOOKUP($B252,data10,data0211!N$900,FALSE)</f>
        <v>0</v>
      </c>
      <c r="O252" s="218">
        <f>HLOOKUP($B252,data10,data0211!O$900,FALSE)</f>
        <v>0</v>
      </c>
      <c r="P252" s="218">
        <f>HLOOKUP($B252,data10,data0211!P$900,FALSE)</f>
        <v>587451344</v>
      </c>
      <c r="Q252" s="218">
        <f>HLOOKUP($B252,data10,data0211!Q$900,FALSE)</f>
        <v>280065614</v>
      </c>
      <c r="R252" s="218">
        <f>HLOOKUP($B252,data10,data0211!R$900,FALSE)</f>
        <v>307385730</v>
      </c>
      <c r="S252" s="218">
        <f>HLOOKUP($B252,data10,data0211!S$900,FALSE)</f>
        <v>0</v>
      </c>
      <c r="T252" s="218">
        <f>HLOOKUP($B252,data10,data0211!T$900,FALSE)</f>
        <v>0</v>
      </c>
      <c r="U252" s="218">
        <f>HLOOKUP($B252,data10,data0211!U$900,FALSE)</f>
        <v>0</v>
      </c>
      <c r="V252" s="218">
        <f>HLOOKUP($B252,data10,data0211!V$900,FALSE)</f>
        <v>481982</v>
      </c>
      <c r="W252" s="218">
        <f>HLOOKUP($B252,data10,data0211!W$900,FALSE)</f>
        <v>0</v>
      </c>
      <c r="X252" s="218">
        <f>HLOOKUP($B252,data10,data0211!X$900,FALSE)</f>
        <v>481982</v>
      </c>
      <c r="Y252" s="218">
        <f>HLOOKUP($B252,data10,data0211!Y$900,FALSE)</f>
        <v>0</v>
      </c>
      <c r="Z252" s="218">
        <f>HLOOKUP($B252,data10,data0211!Z$900,FALSE)</f>
        <v>0</v>
      </c>
      <c r="AA252" s="218">
        <f>HLOOKUP($B252,data10,data0211!AA$900,FALSE)</f>
        <v>0</v>
      </c>
      <c r="AB252" s="218">
        <f>HLOOKUP($B252,data10,data0211!AB$900,FALSE)</f>
        <v>10471084.590000002</v>
      </c>
      <c r="AC252" s="218">
        <f>HLOOKUP($B252,data10,data0211!AC$900,FALSE)</f>
        <v>7561420.8300000001</v>
      </c>
      <c r="AD252" s="218">
        <f>HLOOKUP($B252,data10,data0211!AD$900,FALSE)</f>
        <v>2909663.76</v>
      </c>
      <c r="AE252" s="218">
        <f>HLOOKUP($B252,data10,data0211!AE$900,FALSE)</f>
        <v>0</v>
      </c>
      <c r="AF252" s="218">
        <f>HLOOKUP($B252,data10,data0211!AF$900,FALSE)</f>
        <v>0</v>
      </c>
      <c r="AG252" s="218">
        <f>HLOOKUP($B252,data10,data0211!AG$900,FALSE)</f>
        <v>0</v>
      </c>
      <c r="AH252" s="218">
        <f>HLOOKUP($B252,data10,data0211!AH$900,FALSE)</f>
        <v>0</v>
      </c>
      <c r="AI252" s="218">
        <f>HLOOKUP($B252,data10,data0211!AI$900,FALSE)</f>
        <v>0</v>
      </c>
      <c r="AJ252" s="218">
        <f>HLOOKUP($B252,data10,data0211!AJ$900,FALSE)</f>
        <v>0</v>
      </c>
      <c r="AK252" s="218">
        <f>HLOOKUP($B252,data10,data0211!AK$900,FALSE)</f>
        <v>73654</v>
      </c>
      <c r="AL252" s="218">
        <f>HLOOKUP($B252,data10,data0211!AL$900,FALSE)</f>
        <v>105220</v>
      </c>
      <c r="AM252" s="218">
        <f>HLOOKUP($B252,data10,data0211!AM$900,FALSE)</f>
        <v>0</v>
      </c>
      <c r="AN252" s="218">
        <f>HLOOKUP($B252,data10,data0211!AN$900,FALSE)</f>
        <v>88536</v>
      </c>
      <c r="AO252" s="218">
        <f>HLOOKUP($B252,data10,data0211!AO$900,FALSE)</f>
        <v>143420</v>
      </c>
      <c r="AP252" s="218">
        <f>HLOOKUP($B252,data10,data0211!AP$900,FALSE)</f>
        <v>143420</v>
      </c>
      <c r="AQ252" s="218">
        <f>HLOOKUP($B252,data10,data0211!AQ$900,FALSE)</f>
        <v>100033</v>
      </c>
      <c r="AR252" s="218">
        <f>HLOOKUP($B252,data10,data0211!AR$900,FALSE)</f>
        <v>476</v>
      </c>
      <c r="AS252" s="218">
        <f>HLOOKUP($B252,data10,data0211!AS$900,FALSE)</f>
        <v>217</v>
      </c>
      <c r="AT252" s="218">
        <f>HLOOKUP($B252,data10,data0211!AT$900,FALSE)</f>
        <v>259</v>
      </c>
      <c r="AU252" s="218">
        <f>HLOOKUP($B252,data10,data0211!AU$900,FALSE)</f>
        <v>167</v>
      </c>
      <c r="AV252" s="218">
        <f>HLOOKUP($B252,data10,data0211!AV$900,FALSE)</f>
        <v>0</v>
      </c>
      <c r="AW252" s="218">
        <f>HLOOKUP($B252,data10,data0211!AW$900,FALSE)</f>
        <v>309</v>
      </c>
      <c r="AX252" s="218">
        <f>HLOOKUP($B252,data10,data0211!AX$900,FALSE)</f>
        <v>0</v>
      </c>
      <c r="AY252" s="218">
        <f>HLOOKUP($B252,data10,data0211!AY$900,FALSE)</f>
        <v>4</v>
      </c>
      <c r="AZ252" s="218">
        <f>HLOOKUP($B252,data10,data0211!AZ$900,FALSE)</f>
        <v>3074</v>
      </c>
      <c r="BA252" s="218">
        <f>HLOOKUP($B252,data10,data0211!BA$900,FALSE)</f>
        <v>66</v>
      </c>
      <c r="BB252" s="218"/>
      <c r="BC252" s="218"/>
      <c r="BD252" s="218"/>
      <c r="BE252" s="218"/>
    </row>
    <row r="253" spans="1:57" ht="15" customHeight="1" x14ac:dyDescent="0.2">
      <c r="A253" s="71" t="s">
        <v>256</v>
      </c>
      <c r="B253" s="71" t="s">
        <v>256</v>
      </c>
      <c r="C253" s="69">
        <v>2011</v>
      </c>
      <c r="D253" s="218">
        <f>HLOOKUP($B253,data11,data0211!D$900,FALSE)</f>
        <v>63672138.839999996</v>
      </c>
      <c r="E253" s="218">
        <f>HLOOKUP($B253,data11,data0211!E$900,FALSE)</f>
        <v>-18481858.18</v>
      </c>
      <c r="F253" s="218">
        <f>HLOOKUP($B253,data11,data0211!F$900,FALSE)</f>
        <v>0</v>
      </c>
      <c r="G253" s="218">
        <f>HLOOKUP($B253,data11,data0211!G$900,FALSE)</f>
        <v>6166331.3300000001</v>
      </c>
      <c r="H253" s="218">
        <f>HLOOKUP($B253,data11,data0211!H$900,FALSE)</f>
        <v>5385334.6500000004</v>
      </c>
      <c r="I253" s="218">
        <f>HLOOKUP($B253,data11,data0211!I$900,FALSE)</f>
        <v>383000</v>
      </c>
      <c r="J253" s="218">
        <f>HLOOKUP($B253,data11,data0211!J$900,FALSE)</f>
        <v>28094</v>
      </c>
      <c r="K253" s="218">
        <f>HLOOKUP($B253,data11,data0211!K$900,FALSE)</f>
        <v>25989</v>
      </c>
      <c r="L253" s="218">
        <f>HLOOKUP($B253,data11,data0211!L$900,FALSE)</f>
        <v>2105</v>
      </c>
      <c r="M253" s="218">
        <f>HLOOKUP($B253,data11,data0211!M$900,FALSE)</f>
        <v>0</v>
      </c>
      <c r="N253" s="218">
        <f>HLOOKUP($B253,data11,data0211!N$900,FALSE)</f>
        <v>0</v>
      </c>
      <c r="O253" s="218">
        <f>HLOOKUP($B253,data11,data0211!O$900,FALSE)</f>
        <v>0</v>
      </c>
      <c r="P253" s="218">
        <f>HLOOKUP($B253,data11,data0211!P$900,FALSE)</f>
        <v>533687309</v>
      </c>
      <c r="Q253" s="218">
        <f>HLOOKUP($B253,data11,data0211!Q$900,FALSE)</f>
        <v>256110722</v>
      </c>
      <c r="R253" s="218">
        <f>HLOOKUP($B253,data11,data0211!R$900,FALSE)</f>
        <v>277576587</v>
      </c>
      <c r="S253" s="218">
        <f>HLOOKUP($B253,data11,data0211!S$900,FALSE)</f>
        <v>0</v>
      </c>
      <c r="T253" s="218">
        <f>HLOOKUP($B253,data11,data0211!T$900,FALSE)</f>
        <v>0</v>
      </c>
      <c r="U253" s="218">
        <f>HLOOKUP($B253,data11,data0211!U$900,FALSE)</f>
        <v>0</v>
      </c>
      <c r="V253" s="218">
        <f>HLOOKUP($B253,data11,data0211!V$900,FALSE)</f>
        <v>472700</v>
      </c>
      <c r="W253" s="218">
        <f>HLOOKUP($B253,data11,data0211!W$900,FALSE)</f>
        <v>0</v>
      </c>
      <c r="X253" s="218">
        <f>HLOOKUP($B253,data11,data0211!X$900,FALSE)</f>
        <v>472700</v>
      </c>
      <c r="Y253" s="218">
        <f>HLOOKUP($B253,data11,data0211!Y$900,FALSE)</f>
        <v>0</v>
      </c>
      <c r="Z253" s="218">
        <f>HLOOKUP($B253,data11,data0211!Z$900,FALSE)</f>
        <v>0</v>
      </c>
      <c r="AA253" s="218">
        <f>HLOOKUP($B253,data11,data0211!AA$900,FALSE)</f>
        <v>0</v>
      </c>
      <c r="AB253" s="218">
        <f>HLOOKUP($B253,data11,data0211!AB$900,FALSE)</f>
        <v>10743101</v>
      </c>
      <c r="AC253" s="218">
        <f>HLOOKUP($B253,data11,data0211!AC$900,FALSE)</f>
        <v>7721301</v>
      </c>
      <c r="AD253" s="218">
        <f>HLOOKUP($B253,data11,data0211!AD$900,FALSE)</f>
        <v>3021800</v>
      </c>
      <c r="AE253" s="218">
        <f>HLOOKUP($B253,data11,data0211!AE$900,FALSE)</f>
        <v>0</v>
      </c>
      <c r="AF253" s="218">
        <f>HLOOKUP($B253,data11,data0211!AF$900,FALSE)</f>
        <v>0</v>
      </c>
      <c r="AG253" s="218">
        <f>HLOOKUP($B253,data11,data0211!AG$900,FALSE)</f>
        <v>0</v>
      </c>
      <c r="AH253" s="218">
        <f>HLOOKUP($B253,data11,data0211!AH$900,FALSE)</f>
        <v>104</v>
      </c>
      <c r="AI253" s="218">
        <f>HLOOKUP($B253,data11,data0211!AI$900,FALSE)</f>
        <v>66</v>
      </c>
      <c r="AJ253" s="218">
        <f>HLOOKUP($B253,data11,data0211!AJ$900,FALSE)</f>
        <v>38</v>
      </c>
      <c r="AK253" s="218">
        <f>HLOOKUP($B253,data11,data0211!AK$900,FALSE)</f>
        <v>73654</v>
      </c>
      <c r="AL253" s="218">
        <f>HLOOKUP($B253,data11,data0211!AL$900,FALSE)</f>
        <v>105663</v>
      </c>
      <c r="AM253" s="218">
        <f>HLOOKUP($B253,data11,data0211!AM$900,FALSE)</f>
        <v>0</v>
      </c>
      <c r="AN253" s="218">
        <f>HLOOKUP($B253,data11,data0211!AN$900,FALSE)</f>
        <v>82710</v>
      </c>
      <c r="AO253" s="218">
        <f>HLOOKUP($B253,data11,data0211!AO$900,FALSE)</f>
        <v>125478</v>
      </c>
      <c r="AP253" s="218">
        <f>HLOOKUP($B253,data11,data0211!AP$900,FALSE)</f>
        <v>125478</v>
      </c>
      <c r="AQ253" s="218">
        <f>HLOOKUP($B253,data11,data0211!AQ$900,FALSE)</f>
        <v>91444</v>
      </c>
      <c r="AR253" s="218">
        <f>HLOOKUP($B253,data11,data0211!AR$900,FALSE)</f>
        <v>465</v>
      </c>
      <c r="AS253" s="218">
        <f>HLOOKUP($B253,data11,data0211!AS$900,FALSE)</f>
        <v>211</v>
      </c>
      <c r="AT253" s="218">
        <f>HLOOKUP($B253,data11,data0211!AT$900,FALSE)</f>
        <v>254</v>
      </c>
      <c r="AU253" s="218">
        <f>HLOOKUP($B253,data11,data0211!AU$900,FALSE)</f>
        <v>156</v>
      </c>
      <c r="AV253" s="218">
        <f>HLOOKUP($B253,data11,data0211!AV$900,FALSE)</f>
        <v>0</v>
      </c>
      <c r="AW253" s="218">
        <f>HLOOKUP($B253,data11,data0211!AW$900,FALSE)</f>
        <v>309</v>
      </c>
      <c r="AX253" s="218">
        <f>HLOOKUP($B253,data11,data0211!AX$900,FALSE)</f>
        <v>0</v>
      </c>
      <c r="AY253" s="218">
        <f>HLOOKUP($B253,data11,data0211!AY$900,FALSE)</f>
        <v>4</v>
      </c>
      <c r="AZ253" s="218">
        <f>HLOOKUP($B253,data11,data0211!AZ$900,FALSE)</f>
        <v>3060</v>
      </c>
      <c r="BA253" s="218">
        <f>HLOOKUP($B253,data11,data0211!BA$900,FALSE)</f>
        <v>59</v>
      </c>
      <c r="BB253" s="218"/>
      <c r="BC253" s="218"/>
      <c r="BD253" s="218"/>
      <c r="BE253" s="218"/>
    </row>
    <row r="254" spans="1:57" ht="15" customHeight="1" x14ac:dyDescent="0.2">
      <c r="A254" s="71" t="s">
        <v>277</v>
      </c>
      <c r="B254" s="71" t="s">
        <v>277</v>
      </c>
      <c r="C254" s="69">
        <v>2002</v>
      </c>
      <c r="D254" s="218">
        <f>HLOOKUP($B254,data02,data0211!D$900,FALSE)</f>
        <v>54126406.109999992</v>
      </c>
      <c r="E254" s="218">
        <f>HLOOKUP($B254,data02,data0211!E$900,FALSE)</f>
        <v>-25965812.649999999</v>
      </c>
      <c r="F254" s="218">
        <f>HLOOKUP($B254,data02,data0211!F$900,FALSE)</f>
        <v>1990659.62</v>
      </c>
      <c r="G254" s="218">
        <f>HLOOKUP($B254,data02,data0211!G$900,FALSE)</f>
        <v>2518786.13</v>
      </c>
      <c r="H254" s="218">
        <f>HLOOKUP($B254,data02,data0211!H$900,FALSE)</f>
        <v>3153317.12</v>
      </c>
      <c r="I254" s="218">
        <f>HLOOKUP($B254,data02,data0211!I$900,FALSE)</f>
        <v>895680</v>
      </c>
      <c r="J254" s="218">
        <f>HLOOKUP($B254,data02,data0211!J$900,FALSE)</f>
        <v>18367</v>
      </c>
      <c r="K254" s="218">
        <f>HLOOKUP($B254,data02,data0211!K$900,FALSE)</f>
        <v>16064</v>
      </c>
      <c r="L254" s="218">
        <f>HLOOKUP($B254,data02,data0211!L$900,FALSE)</f>
        <v>2302</v>
      </c>
      <c r="M254" s="218">
        <f>HLOOKUP($B254,data02,data0211!M$900,FALSE)</f>
        <v>1</v>
      </c>
      <c r="N254" s="218">
        <f>HLOOKUP($B254,data02,data0211!N$900,FALSE)</f>
        <v>5698</v>
      </c>
      <c r="O254" s="218">
        <f>HLOOKUP($B254,data02,data0211!O$900,FALSE)</f>
        <v>63</v>
      </c>
      <c r="P254" s="218">
        <f>HLOOKUP($B254,data02,data0211!P$900,FALSE)</f>
        <v>624925472</v>
      </c>
      <c r="Q254" s="218">
        <f>HLOOKUP($B254,data02,data0211!Q$900,FALSE)</f>
        <v>140876233</v>
      </c>
      <c r="R254" s="218">
        <f>HLOOKUP($B254,data02,data0211!R$900,FALSE)</f>
        <v>433869369</v>
      </c>
      <c r="S254" s="218">
        <f>HLOOKUP($B254,data02,data0211!S$900,FALSE)</f>
        <v>46335526</v>
      </c>
      <c r="T254" s="218">
        <f>HLOOKUP($B254,data02,data0211!T$900,FALSE)</f>
        <v>3657240</v>
      </c>
      <c r="U254" s="218">
        <f>HLOOKUP($B254,data02,data0211!U$900,FALSE)</f>
        <v>187104</v>
      </c>
      <c r="V254" s="218">
        <f>HLOOKUP($B254,data02,data0211!V$900,FALSE)</f>
        <v>1012308</v>
      </c>
      <c r="W254" s="218">
        <f>HLOOKUP($B254,data02,data0211!W$900,FALSE)</f>
        <v>0</v>
      </c>
      <c r="X254" s="218">
        <f>HLOOKUP($B254,data02,data0211!X$900,FALSE)</f>
        <v>914608</v>
      </c>
      <c r="Y254" s="218">
        <f>HLOOKUP($B254,data02,data0211!Y$900,FALSE)</f>
        <v>86687</v>
      </c>
      <c r="Z254" s="218">
        <f>HLOOKUP($B254,data02,data0211!Z$900,FALSE)</f>
        <v>10477</v>
      </c>
      <c r="AA254" s="218">
        <f>HLOOKUP($B254,data02,data0211!AA$900,FALSE)</f>
        <v>536</v>
      </c>
      <c r="AB254" s="218">
        <f>HLOOKUP($B254,data02,data0211!AB$900,FALSE)</f>
        <v>7748477.9199999999</v>
      </c>
      <c r="AC254" s="218">
        <f>HLOOKUP($B254,data02,data0211!AC$900,FALSE)</f>
        <v>4299715.12</v>
      </c>
      <c r="AD254" s="218">
        <f>HLOOKUP($B254,data02,data0211!AD$900,FALSE)</f>
        <v>3214476.58</v>
      </c>
      <c r="AE254" s="218">
        <f>HLOOKUP($B254,data02,data0211!AE$900,FALSE)</f>
        <v>183584.81</v>
      </c>
      <c r="AF254" s="218">
        <f>HLOOKUP($B254,data02,data0211!AF$900,FALSE)</f>
        <v>46858.44</v>
      </c>
      <c r="AG254" s="218">
        <f>HLOOKUP($B254,data02,data0211!AG$900,FALSE)</f>
        <v>3842.97</v>
      </c>
      <c r="AH254" s="218">
        <f>HLOOKUP($B254,data02,data0211!AH$900,FALSE)</f>
        <v>44.66</v>
      </c>
      <c r="AI254" s="218">
        <f>HLOOKUP($B254,data02,data0211!AI$900,FALSE)</f>
        <v>0</v>
      </c>
      <c r="AJ254" s="218">
        <f>HLOOKUP($B254,data02,data0211!AJ$900,FALSE)</f>
        <v>44.66</v>
      </c>
      <c r="AK254" s="218">
        <f>HLOOKUP($B254,data02,data0211!AK$900,FALSE)</f>
        <v>41942</v>
      </c>
      <c r="AL254" s="218">
        <f>HLOOKUP($B254,data02,data0211!AL$900,FALSE)</f>
        <v>41942</v>
      </c>
      <c r="AM254" s="218">
        <f>HLOOKUP($B254,data02,data0211!AM$900,FALSE)</f>
        <v>0</v>
      </c>
      <c r="AN254" s="218">
        <f>HLOOKUP($B254,data02,data0211!AN$900,FALSE)</f>
        <v>94884</v>
      </c>
      <c r="AO254" s="218">
        <f>HLOOKUP($B254,data02,data0211!AO$900,FALSE)</f>
        <v>108780</v>
      </c>
      <c r="AP254" s="218">
        <f>HLOOKUP($B254,data02,data0211!AP$900,FALSE)</f>
        <v>108780</v>
      </c>
      <c r="AQ254" s="218">
        <f>HLOOKUP($B254,data02,data0211!AQ$900,FALSE)</f>
        <v>81964</v>
      </c>
      <c r="AR254" s="218">
        <f>HLOOKUP($B254,data02,data0211!AR$900,FALSE)</f>
        <v>274.89999999999998</v>
      </c>
      <c r="AS254" s="218">
        <f>HLOOKUP($B254,data02,data0211!AS$900,FALSE)</f>
        <v>184.8</v>
      </c>
      <c r="AT254" s="218">
        <f>HLOOKUP($B254,data02,data0211!AT$900,FALSE)</f>
        <v>90.1</v>
      </c>
      <c r="AU254" s="218">
        <f>HLOOKUP($B254,data02,data0211!AU$900,FALSE)</f>
        <v>145.9</v>
      </c>
      <c r="AV254" s="218">
        <f>HLOOKUP($B254,data02,data0211!AV$900,FALSE)</f>
        <v>5.7</v>
      </c>
      <c r="AW254" s="218">
        <f>HLOOKUP($B254,data02,data0211!AW$900,FALSE)</f>
        <v>123.2</v>
      </c>
      <c r="AX254" s="218">
        <f>HLOOKUP($B254,data02,data0211!AX$900,FALSE)</f>
        <v>0</v>
      </c>
      <c r="AY254" s="218">
        <f>HLOOKUP($B254,data02,data0211!AY$900,FALSE)</f>
        <v>11</v>
      </c>
      <c r="AZ254" s="218">
        <f>HLOOKUP($B254,data02,data0211!AZ$900,FALSE)</f>
        <v>2418</v>
      </c>
      <c r="BA254" s="218">
        <f>HLOOKUP($B254,data02,data0211!BA$900,FALSE)</f>
        <v>88.9</v>
      </c>
      <c r="BB254" s="218"/>
      <c r="BC254" s="218"/>
      <c r="BD254" s="218"/>
      <c r="BE254" s="218"/>
    </row>
    <row r="255" spans="1:57" ht="15" customHeight="1" x14ac:dyDescent="0.2">
      <c r="A255" s="71" t="s">
        <v>277</v>
      </c>
      <c r="B255" s="71" t="s">
        <v>277</v>
      </c>
      <c r="C255" s="69">
        <v>2003</v>
      </c>
      <c r="D255" s="218">
        <f>HLOOKUP($B255,data03,data0211!D$900,FALSE)</f>
        <v>56596562.820000015</v>
      </c>
      <c r="E255" s="218">
        <f>HLOOKUP($B255,data03,data0211!E$900,FALSE)</f>
        <v>-27825416.09</v>
      </c>
      <c r="F255" s="218">
        <f>HLOOKUP($B255,data03,data0211!F$900,FALSE)</f>
        <v>0</v>
      </c>
      <c r="G255" s="218">
        <f>HLOOKUP($B255,data03,data0211!G$900,FALSE)</f>
        <v>2511911</v>
      </c>
      <c r="H255" s="218">
        <f>HLOOKUP($B255,data03,data0211!H$900,FALSE)</f>
        <v>2951608.67</v>
      </c>
      <c r="I255" s="218">
        <f>HLOOKUP($B255,data03,data0211!I$900,FALSE)</f>
        <v>690000.15</v>
      </c>
      <c r="J255" s="218">
        <f>HLOOKUP($B255,data03,data0211!J$900,FALSE)</f>
        <v>18487</v>
      </c>
      <c r="K255" s="218">
        <f>HLOOKUP($B255,data03,data0211!K$900,FALSE)</f>
        <v>16253</v>
      </c>
      <c r="L255" s="218">
        <f>HLOOKUP($B255,data03,data0211!L$900,FALSE)</f>
        <v>2233</v>
      </c>
      <c r="M255" s="218">
        <f>HLOOKUP($B255,data03,data0211!M$900,FALSE)</f>
        <v>1</v>
      </c>
      <c r="N255" s="218">
        <f>HLOOKUP($B255,data03,data0211!N$900,FALSE)</f>
        <v>5701</v>
      </c>
      <c r="O255" s="218">
        <f>HLOOKUP($B255,data03,data0211!O$900,FALSE)</f>
        <v>65</v>
      </c>
      <c r="P255" s="218">
        <f>HLOOKUP($B255,data03,data0211!P$900,FALSE)</f>
        <v>627031302</v>
      </c>
      <c r="Q255" s="218">
        <f>HLOOKUP($B255,data03,data0211!Q$900,FALSE)</f>
        <v>139699816</v>
      </c>
      <c r="R255" s="218">
        <f>HLOOKUP($B255,data03,data0211!R$900,FALSE)</f>
        <v>438705236</v>
      </c>
      <c r="S255" s="218">
        <f>HLOOKUP($B255,data03,data0211!S$900,FALSE)</f>
        <v>44864637</v>
      </c>
      <c r="T255" s="218">
        <f>HLOOKUP($B255,data03,data0211!T$900,FALSE)</f>
        <v>3613293</v>
      </c>
      <c r="U255" s="218">
        <f>HLOOKUP($B255,data03,data0211!U$900,FALSE)</f>
        <v>148320</v>
      </c>
      <c r="V255" s="218">
        <f>HLOOKUP($B255,data03,data0211!V$900,FALSE)</f>
        <v>993136</v>
      </c>
      <c r="W255" s="218">
        <f>HLOOKUP($B255,data03,data0211!W$900,FALSE)</f>
        <v>0</v>
      </c>
      <c r="X255" s="218">
        <f>HLOOKUP($B255,data03,data0211!X$900,FALSE)</f>
        <v>897761</v>
      </c>
      <c r="Y255" s="218">
        <f>HLOOKUP($B255,data03,data0211!Y$900,FALSE)</f>
        <v>84448</v>
      </c>
      <c r="Z255" s="218">
        <f>HLOOKUP($B255,data03,data0211!Z$900,FALSE)</f>
        <v>10515</v>
      </c>
      <c r="AA255" s="218">
        <f>HLOOKUP($B255,data03,data0211!AA$900,FALSE)</f>
        <v>412</v>
      </c>
      <c r="AB255" s="218">
        <f>HLOOKUP($B255,data03,data0211!AB$900,FALSE)</f>
        <v>8115252.8099999996</v>
      </c>
      <c r="AC255" s="218">
        <f>HLOOKUP($B255,data03,data0211!AC$900,FALSE)</f>
        <v>4365915.32</v>
      </c>
      <c r="AD255" s="218">
        <f>HLOOKUP($B255,data03,data0211!AD$900,FALSE)</f>
        <v>3512106.65</v>
      </c>
      <c r="AE255" s="218">
        <f>HLOOKUP($B255,data03,data0211!AE$900,FALSE)</f>
        <v>183587.81</v>
      </c>
      <c r="AF255" s="218">
        <f>HLOOKUP($B255,data03,data0211!AF$900,FALSE)</f>
        <v>51235.67</v>
      </c>
      <c r="AG255" s="218">
        <f>HLOOKUP($B255,data03,data0211!AG$900,FALSE)</f>
        <v>2407.36</v>
      </c>
      <c r="AH255" s="218">
        <f>HLOOKUP($B255,data03,data0211!AH$900,FALSE)</f>
        <v>44.66</v>
      </c>
      <c r="AI255" s="218">
        <f>HLOOKUP($B255,data03,data0211!AI$900,FALSE)</f>
        <v>0</v>
      </c>
      <c r="AJ255" s="218">
        <f>HLOOKUP($B255,data03,data0211!AJ$900,FALSE)</f>
        <v>44.66</v>
      </c>
      <c r="AK255" s="218">
        <f>HLOOKUP($B255,data03,data0211!AK$900,FALSE)</f>
        <v>42152</v>
      </c>
      <c r="AL255" s="218">
        <f>HLOOKUP($B255,data03,data0211!AL$900,FALSE)</f>
        <v>42152</v>
      </c>
      <c r="AM255" s="218">
        <f>HLOOKUP($B255,data03,data0211!AM$900,FALSE)</f>
        <v>0</v>
      </c>
      <c r="AN255" s="218">
        <f>HLOOKUP($B255,data03,data0211!AN$900,FALSE)</f>
        <v>94740</v>
      </c>
      <c r="AO255" s="218">
        <f>HLOOKUP($B255,data03,data0211!AO$900,FALSE)</f>
        <v>102244</v>
      </c>
      <c r="AP255" s="218">
        <f>HLOOKUP($B255,data03,data0211!AP$900,FALSE)</f>
        <v>102244</v>
      </c>
      <c r="AQ255" s="218">
        <f>HLOOKUP($B255,data03,data0211!AQ$900,FALSE)</f>
        <v>93338</v>
      </c>
      <c r="AR255" s="218">
        <f>HLOOKUP($B255,data03,data0211!AR$900,FALSE)</f>
        <v>274.89999999999998</v>
      </c>
      <c r="AS255" s="218">
        <f>HLOOKUP($B255,data03,data0211!AS$900,FALSE)</f>
        <v>184.8</v>
      </c>
      <c r="AT255" s="218">
        <f>HLOOKUP($B255,data03,data0211!AT$900,FALSE)</f>
        <v>90.1</v>
      </c>
      <c r="AU255" s="218">
        <f>HLOOKUP($B255,data03,data0211!AU$900,FALSE)</f>
        <v>145.9</v>
      </c>
      <c r="AV255" s="218">
        <f>HLOOKUP($B255,data03,data0211!AV$900,FALSE)</f>
        <v>5.7</v>
      </c>
      <c r="AW255" s="218">
        <f>HLOOKUP($B255,data03,data0211!AW$900,FALSE)</f>
        <v>123.3</v>
      </c>
      <c r="AX255" s="218">
        <f>HLOOKUP($B255,data03,data0211!AX$900,FALSE)</f>
        <v>0</v>
      </c>
      <c r="AY255" s="218">
        <f>HLOOKUP($B255,data03,data0211!AY$900,FALSE)</f>
        <v>11</v>
      </c>
      <c r="AZ255" s="218">
        <f>HLOOKUP($B255,data03,data0211!AZ$900,FALSE)</f>
        <v>2418</v>
      </c>
      <c r="BA255" s="218">
        <f>HLOOKUP($B255,data03,data0211!BA$900,FALSE)</f>
        <v>91.3</v>
      </c>
      <c r="BB255" s="218"/>
      <c r="BC255" s="218"/>
      <c r="BD255" s="218"/>
      <c r="BE255" s="218"/>
    </row>
    <row r="256" spans="1:57" ht="15" customHeight="1" x14ac:dyDescent="0.2">
      <c r="A256" s="71" t="s">
        <v>277</v>
      </c>
      <c r="B256" s="71" t="s">
        <v>277</v>
      </c>
      <c r="C256" s="69">
        <v>2004</v>
      </c>
      <c r="D256" s="218">
        <f>HLOOKUP($B256,data04,data0211!D$900,FALSE)</f>
        <v>59636461.879999995</v>
      </c>
      <c r="E256" s="218">
        <f>HLOOKUP($B256,data04,data0211!E$900,FALSE)</f>
        <v>-29830897.449999999</v>
      </c>
      <c r="F256" s="218">
        <f>HLOOKUP($B256,data04,data0211!F$900,FALSE)</f>
        <v>0</v>
      </c>
      <c r="G256" s="218">
        <f>HLOOKUP($B256,data04,data0211!G$900,FALSE)</f>
        <v>3049295.07</v>
      </c>
      <c r="H256" s="218">
        <f>HLOOKUP($B256,data04,data0211!H$900,FALSE)</f>
        <v>3118785.8899999997</v>
      </c>
      <c r="I256" s="218">
        <f>HLOOKUP($B256,data04,data0211!I$900,FALSE)</f>
        <v>657000</v>
      </c>
      <c r="J256" s="218">
        <f>HLOOKUP($B256,data04,data0211!J$900,FALSE)</f>
        <v>18684</v>
      </c>
      <c r="K256" s="218">
        <f>HLOOKUP($B256,data04,data0211!K$900,FALSE)</f>
        <v>16463</v>
      </c>
      <c r="L256" s="218">
        <f>HLOOKUP($B256,data04,data0211!L$900,FALSE)</f>
        <v>2220</v>
      </c>
      <c r="M256" s="218">
        <f>HLOOKUP($B256,data04,data0211!M$900,FALSE)</f>
        <v>1</v>
      </c>
      <c r="N256" s="218">
        <f>HLOOKUP($B256,data04,data0211!N$900,FALSE)</f>
        <v>5731</v>
      </c>
      <c r="O256" s="218">
        <f>HLOOKUP($B256,data04,data0211!O$900,FALSE)</f>
        <v>67</v>
      </c>
      <c r="P256" s="218">
        <f>HLOOKUP($B256,data04,data0211!P$900,FALSE)</f>
        <v>632340069</v>
      </c>
      <c r="Q256" s="218">
        <f>HLOOKUP($B256,data04,data0211!Q$900,FALSE)</f>
        <v>140968240</v>
      </c>
      <c r="R256" s="218">
        <f>HLOOKUP($B256,data04,data0211!R$900,FALSE)</f>
        <v>444007379</v>
      </c>
      <c r="S256" s="218">
        <f>HLOOKUP($B256,data04,data0211!S$900,FALSE)</f>
        <v>43466758</v>
      </c>
      <c r="T256" s="218">
        <f>HLOOKUP($B256,data04,data0211!T$900,FALSE)</f>
        <v>3753742</v>
      </c>
      <c r="U256" s="218">
        <f>HLOOKUP($B256,data04,data0211!U$900,FALSE)</f>
        <v>143950</v>
      </c>
      <c r="V256" s="218">
        <f>HLOOKUP($B256,data04,data0211!V$900,FALSE)</f>
        <v>1152800</v>
      </c>
      <c r="W256" s="218">
        <f>HLOOKUP($B256,data04,data0211!W$900,FALSE)</f>
        <v>0</v>
      </c>
      <c r="X256" s="218">
        <f>HLOOKUP($B256,data04,data0211!X$900,FALSE)</f>
        <v>1044689</v>
      </c>
      <c r="Y256" s="218">
        <f>HLOOKUP($B256,data04,data0211!Y$900,FALSE)</f>
        <v>96308</v>
      </c>
      <c r="Z256" s="218">
        <f>HLOOKUP($B256,data04,data0211!Z$900,FALSE)</f>
        <v>11403</v>
      </c>
      <c r="AA256" s="218">
        <f>HLOOKUP($B256,data04,data0211!AA$900,FALSE)</f>
        <v>400</v>
      </c>
      <c r="AB256" s="218">
        <f>HLOOKUP($B256,data04,data0211!AB$900,FALSE)</f>
        <v>7798379.6399999997</v>
      </c>
      <c r="AC256" s="218">
        <f>HLOOKUP($B256,data04,data0211!AC$900,FALSE)</f>
        <v>4380915.08</v>
      </c>
      <c r="AD256" s="218">
        <f>HLOOKUP($B256,data04,data0211!AD$900,FALSE)</f>
        <v>3204721.77</v>
      </c>
      <c r="AE256" s="218">
        <f>HLOOKUP($B256,data04,data0211!AE$900,FALSE)</f>
        <v>160027.64000000001</v>
      </c>
      <c r="AF256" s="218">
        <f>HLOOKUP($B256,data04,data0211!AF$900,FALSE)</f>
        <v>50304.62</v>
      </c>
      <c r="AG256" s="218">
        <f>HLOOKUP($B256,data04,data0211!AG$900,FALSE)</f>
        <v>2410.5300000000002</v>
      </c>
      <c r="AH256" s="218">
        <f>HLOOKUP($B256,data04,data0211!AH$900,FALSE)</f>
        <v>44.66</v>
      </c>
      <c r="AI256" s="218">
        <f>HLOOKUP($B256,data04,data0211!AI$900,FALSE)</f>
        <v>0</v>
      </c>
      <c r="AJ256" s="218">
        <f>HLOOKUP($B256,data04,data0211!AJ$900,FALSE)</f>
        <v>44.66</v>
      </c>
      <c r="AK256" s="218">
        <f>HLOOKUP($B256,data04,data0211!AK$900,FALSE)</f>
        <v>42361</v>
      </c>
      <c r="AL256" s="218">
        <f>HLOOKUP($B256,data04,data0211!AL$900,FALSE)</f>
        <v>42361</v>
      </c>
      <c r="AM256" s="218">
        <f>HLOOKUP($B256,data04,data0211!AM$900,FALSE)</f>
        <v>0</v>
      </c>
      <c r="AN256" s="218">
        <f>HLOOKUP($B256,data04,data0211!AN$900,FALSE)</f>
        <v>102891</v>
      </c>
      <c r="AO256" s="218">
        <f>HLOOKUP($B256,data04,data0211!AO$900,FALSE)</f>
        <v>99671</v>
      </c>
      <c r="AP256" s="218">
        <f>HLOOKUP($B256,data04,data0211!AP$900,FALSE)</f>
        <v>102891</v>
      </c>
      <c r="AQ256" s="218">
        <f>HLOOKUP($B256,data04,data0211!AQ$900,FALSE)</f>
        <v>93103</v>
      </c>
      <c r="AR256" s="218">
        <f>HLOOKUP($B256,data04,data0211!AR$900,FALSE)</f>
        <v>274.89999999999998</v>
      </c>
      <c r="AS256" s="218">
        <f>HLOOKUP($B256,data04,data0211!AS$900,FALSE)</f>
        <v>184.8</v>
      </c>
      <c r="AT256" s="218">
        <f>HLOOKUP($B256,data04,data0211!AT$900,FALSE)</f>
        <v>90.1</v>
      </c>
      <c r="AU256" s="218">
        <f>HLOOKUP($B256,data04,data0211!AU$900,FALSE)</f>
        <v>145.9</v>
      </c>
      <c r="AV256" s="218">
        <f>HLOOKUP($B256,data04,data0211!AV$900,FALSE)</f>
        <v>5.7</v>
      </c>
      <c r="AW256" s="218">
        <f>HLOOKUP($B256,data04,data0211!AW$900,FALSE)</f>
        <v>123.3</v>
      </c>
      <c r="AX256" s="218">
        <f>HLOOKUP($B256,data04,data0211!AX$900,FALSE)</f>
        <v>0</v>
      </c>
      <c r="AY256" s="218">
        <f>HLOOKUP($B256,data04,data0211!AY$900,FALSE)</f>
        <v>10</v>
      </c>
      <c r="AZ256" s="218">
        <f>HLOOKUP($B256,data04,data0211!AZ$900,FALSE)</f>
        <v>2418</v>
      </c>
      <c r="BA256" s="218">
        <f>HLOOKUP($B256,data04,data0211!BA$900,FALSE)</f>
        <v>80.7</v>
      </c>
      <c r="BB256" s="218"/>
      <c r="BC256" s="218"/>
      <c r="BD256" s="218"/>
      <c r="BE256" s="218"/>
    </row>
    <row r="257" spans="1:57" ht="15" customHeight="1" x14ac:dyDescent="0.2">
      <c r="A257" s="71" t="s">
        <v>277</v>
      </c>
      <c r="B257" s="71" t="s">
        <v>277</v>
      </c>
      <c r="C257" s="69">
        <v>2005</v>
      </c>
      <c r="D257" s="218">
        <f>HLOOKUP($B257,data05,data0211!D$900,FALSE)</f>
        <v>62319393.57</v>
      </c>
      <c r="E257" s="218">
        <f>HLOOKUP($B257,data05,data0211!E$900,FALSE)</f>
        <v>-31562391.93</v>
      </c>
      <c r="F257" s="218">
        <f>HLOOKUP($B257,data05,data0211!F$900,FALSE)</f>
        <v>0</v>
      </c>
      <c r="G257" s="218">
        <f>HLOOKUP($B257,data05,data0211!G$900,FALSE)</f>
        <v>3060463</v>
      </c>
      <c r="H257" s="218">
        <f>HLOOKUP($B257,data05,data0211!H$900,FALSE)</f>
        <v>3037717.34</v>
      </c>
      <c r="I257" s="218">
        <f>HLOOKUP($B257,data05,data0211!I$900,FALSE)</f>
        <v>925000.39</v>
      </c>
      <c r="J257" s="218">
        <f>HLOOKUP($B257,data05,data0211!J$900,FALSE)</f>
        <v>18860</v>
      </c>
      <c r="K257" s="218">
        <f>HLOOKUP($B257,data05,data0211!K$900,FALSE)</f>
        <v>16657</v>
      </c>
      <c r="L257" s="218">
        <f>HLOOKUP($B257,data05,data0211!L$900,FALSE)</f>
        <v>2202</v>
      </c>
      <c r="M257" s="218">
        <f>HLOOKUP($B257,data05,data0211!M$900,FALSE)</f>
        <v>1</v>
      </c>
      <c r="N257" s="218">
        <f>HLOOKUP($B257,data05,data0211!N$900,FALSE)</f>
        <v>3668342</v>
      </c>
      <c r="O257" s="218">
        <f>HLOOKUP($B257,data05,data0211!O$900,FALSE)</f>
        <v>170856</v>
      </c>
      <c r="P257" s="218">
        <f>HLOOKUP($B257,data05,data0211!P$900,FALSE)</f>
        <v>632444846</v>
      </c>
      <c r="Q257" s="218">
        <f>HLOOKUP($B257,data05,data0211!Q$900,FALSE)</f>
        <v>147667028</v>
      </c>
      <c r="R257" s="218">
        <f>HLOOKUP($B257,data05,data0211!R$900,FALSE)</f>
        <v>436543349</v>
      </c>
      <c r="S257" s="218">
        <f>HLOOKUP($B257,data05,data0211!S$900,FALSE)</f>
        <v>44395271</v>
      </c>
      <c r="T257" s="218">
        <f>HLOOKUP($B257,data05,data0211!T$900,FALSE)</f>
        <v>3668342</v>
      </c>
      <c r="U257" s="218">
        <f>HLOOKUP($B257,data05,data0211!U$900,FALSE)</f>
        <v>170856</v>
      </c>
      <c r="V257" s="218">
        <f>HLOOKUP($B257,data05,data0211!V$900,FALSE)</f>
        <v>976615</v>
      </c>
      <c r="W257" s="218">
        <f>HLOOKUP($B257,data05,data0211!W$900,FALSE)</f>
        <v>0</v>
      </c>
      <c r="X257" s="218">
        <f>HLOOKUP($B257,data05,data0211!X$900,FALSE)</f>
        <v>885095</v>
      </c>
      <c r="Y257" s="218">
        <f>HLOOKUP($B257,data05,data0211!Y$900,FALSE)</f>
        <v>80495</v>
      </c>
      <c r="Z257" s="218">
        <f>HLOOKUP($B257,data05,data0211!Z$900,FALSE)</f>
        <v>10550</v>
      </c>
      <c r="AA257" s="218">
        <f>HLOOKUP($B257,data05,data0211!AA$900,FALSE)</f>
        <v>475</v>
      </c>
      <c r="AB257" s="218">
        <f>HLOOKUP($B257,data05,data0211!AB$900,FALSE)</f>
        <v>8359082.6900000004</v>
      </c>
      <c r="AC257" s="218">
        <f>HLOOKUP($B257,data05,data0211!AC$900,FALSE)</f>
        <v>4651216.55</v>
      </c>
      <c r="AD257" s="218">
        <f>HLOOKUP($B257,data05,data0211!AD$900,FALSE)</f>
        <v>3543131.65</v>
      </c>
      <c r="AE257" s="218">
        <f>HLOOKUP($B257,data05,data0211!AE$900,FALSE)</f>
        <v>132794.92000000001</v>
      </c>
      <c r="AF257" s="218">
        <f>HLOOKUP($B257,data05,data0211!AF$900,FALSE)</f>
        <v>65501.24</v>
      </c>
      <c r="AG257" s="218">
        <f>HLOOKUP($B257,data05,data0211!AG$900,FALSE)</f>
        <v>3324.93</v>
      </c>
      <c r="AH257" s="218">
        <f>HLOOKUP($B257,data05,data0211!AH$900,FALSE)</f>
        <v>45</v>
      </c>
      <c r="AI257" s="218">
        <f>HLOOKUP($B257,data05,data0211!AI$900,FALSE)</f>
        <v>45</v>
      </c>
      <c r="AJ257" s="218">
        <f>HLOOKUP($B257,data05,data0211!AJ$900,FALSE)</f>
        <v>0</v>
      </c>
      <c r="AK257" s="218">
        <f>HLOOKUP($B257,data05,data0211!AK$900,FALSE)</f>
        <v>43632</v>
      </c>
      <c r="AL257" s="218">
        <f>HLOOKUP($B257,data05,data0211!AL$900,FALSE)</f>
        <v>43632</v>
      </c>
      <c r="AM257" s="218">
        <f>HLOOKUP($B257,data05,data0211!AM$900,FALSE)</f>
        <v>0</v>
      </c>
      <c r="AN257" s="218">
        <f>HLOOKUP($B257,data05,data0211!AN$900,FALSE)</f>
        <v>97761</v>
      </c>
      <c r="AO257" s="218">
        <f>HLOOKUP($B257,data05,data0211!AO$900,FALSE)</f>
        <v>101863</v>
      </c>
      <c r="AP257" s="218">
        <f>HLOOKUP($B257,data05,data0211!AP$900,FALSE)</f>
        <v>101863</v>
      </c>
      <c r="AQ257" s="218">
        <f>HLOOKUP($B257,data05,data0211!AQ$900,FALSE)</f>
        <v>92783</v>
      </c>
      <c r="AR257" s="218">
        <f>HLOOKUP($B257,data05,data0211!AR$900,FALSE)</f>
        <v>275</v>
      </c>
      <c r="AS257" s="218">
        <f>HLOOKUP($B257,data05,data0211!AS$900,FALSE)</f>
        <v>185</v>
      </c>
      <c r="AT257" s="218">
        <f>HLOOKUP($B257,data05,data0211!AT$900,FALSE)</f>
        <v>90</v>
      </c>
      <c r="AU257" s="218">
        <f>HLOOKUP($B257,data05,data0211!AU$900,FALSE)</f>
        <v>146</v>
      </c>
      <c r="AV257" s="218">
        <f>HLOOKUP($B257,data05,data0211!AV$900,FALSE)</f>
        <v>6</v>
      </c>
      <c r="AW257" s="218">
        <f>HLOOKUP($B257,data05,data0211!AW$900,FALSE)</f>
        <v>123</v>
      </c>
      <c r="AX257" s="218">
        <f>HLOOKUP($B257,data05,data0211!AX$900,FALSE)</f>
        <v>0</v>
      </c>
      <c r="AY257" s="218">
        <f>HLOOKUP($B257,data05,data0211!AY$900,FALSE)</f>
        <v>10</v>
      </c>
      <c r="AZ257" s="218">
        <f>HLOOKUP($B257,data05,data0211!AZ$900,FALSE)</f>
        <v>2418</v>
      </c>
      <c r="BA257" s="218">
        <f>HLOOKUP($B257,data05,data0211!BA$900,FALSE)</f>
        <v>80</v>
      </c>
      <c r="BB257" s="218"/>
      <c r="BC257" s="218"/>
      <c r="BD257" s="218"/>
      <c r="BE257" s="218"/>
    </row>
    <row r="258" spans="1:57" ht="15" customHeight="1" x14ac:dyDescent="0.2">
      <c r="A258" s="71" t="s">
        <v>277</v>
      </c>
      <c r="B258" s="71" t="s">
        <v>277</v>
      </c>
      <c r="C258" s="69">
        <v>2006</v>
      </c>
      <c r="D258" s="218">
        <f>HLOOKUP($B258,data06,data0211!D$900,FALSE)</f>
        <v>65004832.320000008</v>
      </c>
      <c r="E258" s="218">
        <f>HLOOKUP($B258,data06,data0211!E$900,FALSE)</f>
        <v>-33562552.07</v>
      </c>
      <c r="F258" s="218">
        <f>HLOOKUP($B258,data06,data0211!F$900,FALSE)</f>
        <v>0</v>
      </c>
      <c r="G258" s="218">
        <f>HLOOKUP($B258,data06,data0211!G$900,FALSE)</f>
        <v>2804029</v>
      </c>
      <c r="H258" s="218">
        <f>HLOOKUP($B258,data06,data0211!H$900,FALSE)</f>
        <v>3179526.09</v>
      </c>
      <c r="I258" s="218">
        <f>HLOOKUP($B258,data06,data0211!I$900,FALSE)</f>
        <v>1020000</v>
      </c>
      <c r="J258" s="218">
        <f>HLOOKUP($B258,data06,data0211!J$900,FALSE)</f>
        <v>19025</v>
      </c>
      <c r="K258" s="218">
        <f>HLOOKUP($B258,data06,data0211!K$900,FALSE)</f>
        <v>16829</v>
      </c>
      <c r="L258" s="218">
        <f>HLOOKUP($B258,data06,data0211!L$900,FALSE)</f>
        <v>2194</v>
      </c>
      <c r="M258" s="218">
        <f>HLOOKUP($B258,data06,data0211!M$900,FALSE)</f>
        <v>2</v>
      </c>
      <c r="N258" s="218">
        <f>HLOOKUP($B258,data06,data0211!N$900,FALSE)</f>
        <v>5742</v>
      </c>
      <c r="O258" s="218">
        <f>HLOOKUP($B258,data06,data0211!O$900,FALSE)</f>
        <v>70</v>
      </c>
      <c r="P258" s="218">
        <f>HLOOKUP($B258,data06,data0211!P$900,FALSE)</f>
        <v>617899375</v>
      </c>
      <c r="Q258" s="218">
        <f>HLOOKUP($B258,data06,data0211!Q$900,FALSE)</f>
        <v>142060467</v>
      </c>
      <c r="R258" s="218">
        <f>HLOOKUP($B258,data06,data0211!R$900,FALSE)</f>
        <v>412295402</v>
      </c>
      <c r="S258" s="218">
        <f>HLOOKUP($B258,data06,data0211!S$900,FALSE)</f>
        <v>59612933</v>
      </c>
      <c r="T258" s="218">
        <f>HLOOKUP($B258,data06,data0211!T$900,FALSE)</f>
        <v>3697097</v>
      </c>
      <c r="U258" s="218">
        <f>HLOOKUP($B258,data06,data0211!U$900,FALSE)</f>
        <v>233476</v>
      </c>
      <c r="V258" s="218">
        <f>HLOOKUP($B258,data06,data0211!V$900,FALSE)</f>
        <v>997854</v>
      </c>
      <c r="W258" s="218">
        <f>HLOOKUP($B258,data06,data0211!W$900,FALSE)</f>
        <v>0</v>
      </c>
      <c r="X258" s="218">
        <f>HLOOKUP($B258,data06,data0211!X$900,FALSE)</f>
        <v>869174</v>
      </c>
      <c r="Y258" s="218">
        <f>HLOOKUP($B258,data06,data0211!Y$900,FALSE)</f>
        <v>117469</v>
      </c>
      <c r="Z258" s="218">
        <f>HLOOKUP($B258,data06,data0211!Z$900,FALSE)</f>
        <v>10562</v>
      </c>
      <c r="AA258" s="218">
        <f>HLOOKUP($B258,data06,data0211!AA$900,FALSE)</f>
        <v>649</v>
      </c>
      <c r="AB258" s="218">
        <f>HLOOKUP($B258,data06,data0211!AB$900,FALSE)</f>
        <v>8782712</v>
      </c>
      <c r="AC258" s="218">
        <f>HLOOKUP($B258,data06,data0211!AC$900,FALSE)</f>
        <v>4866422</v>
      </c>
      <c r="AD258" s="218">
        <f>HLOOKUP($B258,data06,data0211!AD$900,FALSE)</f>
        <v>3621773</v>
      </c>
      <c r="AE258" s="218">
        <f>HLOOKUP($B258,data06,data0211!AE$900,FALSE)</f>
        <v>223383</v>
      </c>
      <c r="AF258" s="218">
        <f>HLOOKUP($B258,data06,data0211!AF$900,FALSE)</f>
        <v>67836</v>
      </c>
      <c r="AG258" s="218">
        <f>HLOOKUP($B258,data06,data0211!AG$900,FALSE)</f>
        <v>3298</v>
      </c>
      <c r="AH258" s="218">
        <f>HLOOKUP($B258,data06,data0211!AH$900,FALSE)</f>
        <v>44</v>
      </c>
      <c r="AI258" s="218">
        <f>HLOOKUP($B258,data06,data0211!AI$900,FALSE)</f>
        <v>44</v>
      </c>
      <c r="AJ258" s="218">
        <f>HLOOKUP($B258,data06,data0211!AJ$900,FALSE)</f>
        <v>0</v>
      </c>
      <c r="AK258" s="218">
        <f>HLOOKUP($B258,data06,data0211!AK$900,FALSE)</f>
        <v>43208</v>
      </c>
      <c r="AL258" s="218">
        <f>HLOOKUP($B258,data06,data0211!AL$900,FALSE)</f>
        <v>43208</v>
      </c>
      <c r="AM258" s="218">
        <f>HLOOKUP($B258,data06,data0211!AM$900,FALSE)</f>
        <v>0</v>
      </c>
      <c r="AN258" s="218">
        <f>HLOOKUP($B258,data06,data0211!AN$900,FALSE)</f>
        <v>101191</v>
      </c>
      <c r="AO258" s="218">
        <f>HLOOKUP($B258,data06,data0211!AO$900,FALSE)</f>
        <v>111673</v>
      </c>
      <c r="AP258" s="218">
        <f>HLOOKUP($B258,data06,data0211!AP$900,FALSE)</f>
        <v>111673</v>
      </c>
      <c r="AQ258" s="218">
        <f>HLOOKUP($B258,data06,data0211!AQ$900,FALSE)</f>
        <v>98834</v>
      </c>
      <c r="AR258" s="218">
        <f>HLOOKUP($B258,data06,data0211!AR$900,FALSE)</f>
        <v>274</v>
      </c>
      <c r="AS258" s="218">
        <f>HLOOKUP($B258,data06,data0211!AS$900,FALSE)</f>
        <v>184</v>
      </c>
      <c r="AT258" s="218">
        <f>HLOOKUP($B258,data06,data0211!AT$900,FALSE)</f>
        <v>90</v>
      </c>
      <c r="AU258" s="218">
        <f>HLOOKUP($B258,data06,data0211!AU$900,FALSE)</f>
        <v>145</v>
      </c>
      <c r="AV258" s="218">
        <f>HLOOKUP($B258,data06,data0211!AV$900,FALSE)</f>
        <v>5</v>
      </c>
      <c r="AW258" s="218">
        <f>HLOOKUP($B258,data06,data0211!AW$900,FALSE)</f>
        <v>123</v>
      </c>
      <c r="AX258" s="218">
        <f>HLOOKUP($B258,data06,data0211!AX$900,FALSE)</f>
        <v>0</v>
      </c>
      <c r="AY258" s="218">
        <f>HLOOKUP($B258,data06,data0211!AY$900,FALSE)</f>
        <v>10</v>
      </c>
      <c r="AZ258" s="218">
        <f>HLOOKUP($B258,data06,data0211!AZ$900,FALSE)</f>
        <v>2418</v>
      </c>
      <c r="BA258" s="218">
        <f>HLOOKUP($B258,data06,data0211!BA$900,FALSE)</f>
        <v>89</v>
      </c>
      <c r="BB258" s="218"/>
      <c r="BC258" s="218"/>
      <c r="BD258" s="218"/>
      <c r="BE258" s="218"/>
    </row>
    <row r="259" spans="1:57" ht="15" customHeight="1" x14ac:dyDescent="0.2">
      <c r="A259" s="71" t="s">
        <v>277</v>
      </c>
      <c r="B259" s="71" t="s">
        <v>277</v>
      </c>
      <c r="C259" s="69">
        <v>2007</v>
      </c>
      <c r="D259" s="218">
        <f>HLOOKUP($B259,data07,data0211!D$900,FALSE)</f>
        <v>68364809.980000004</v>
      </c>
      <c r="E259" s="218">
        <f>HLOOKUP($B259,data07,data0211!E$900,FALSE)</f>
        <v>-35520873.399999999</v>
      </c>
      <c r="F259" s="218">
        <f>HLOOKUP($B259,data07,data0211!F$900,FALSE)</f>
        <v>0</v>
      </c>
      <c r="G259" s="218">
        <f>HLOOKUP($B259,data07,data0211!G$900,FALSE)</f>
        <v>3577541.39</v>
      </c>
      <c r="H259" s="218">
        <f>HLOOKUP($B259,data07,data0211!H$900,FALSE)</f>
        <v>3278321.61</v>
      </c>
      <c r="I259" s="218">
        <f>HLOOKUP($B259,data07,data0211!I$900,FALSE)</f>
        <v>1358000</v>
      </c>
      <c r="J259" s="218">
        <f>HLOOKUP($B259,data07,data0211!J$900,FALSE)</f>
        <v>19262</v>
      </c>
      <c r="K259" s="218">
        <f>HLOOKUP($B259,data07,data0211!K$900,FALSE)</f>
        <v>17060</v>
      </c>
      <c r="L259" s="218">
        <f>HLOOKUP($B259,data07,data0211!L$900,FALSE)</f>
        <v>2200</v>
      </c>
      <c r="M259" s="218">
        <f>HLOOKUP($B259,data07,data0211!M$900,FALSE)</f>
        <v>2</v>
      </c>
      <c r="N259" s="218">
        <f>HLOOKUP($B259,data07,data0211!N$900,FALSE)</f>
        <v>5792</v>
      </c>
      <c r="O259" s="218">
        <f>HLOOKUP($B259,data07,data0211!O$900,FALSE)</f>
        <v>64</v>
      </c>
      <c r="P259" s="218">
        <f>HLOOKUP($B259,data07,data0211!P$900,FALSE)</f>
        <v>615535178</v>
      </c>
      <c r="Q259" s="218">
        <f>HLOOKUP($B259,data07,data0211!Q$900,FALSE)</f>
        <v>143658315</v>
      </c>
      <c r="R259" s="218">
        <f>HLOOKUP($B259,data07,data0211!R$900,FALSE)</f>
        <v>398528272</v>
      </c>
      <c r="S259" s="218">
        <f>HLOOKUP($B259,data07,data0211!S$900,FALSE)</f>
        <v>69600305</v>
      </c>
      <c r="T259" s="218">
        <f>HLOOKUP($B259,data07,data0211!T$900,FALSE)</f>
        <v>3522815</v>
      </c>
      <c r="U259" s="218">
        <f>HLOOKUP($B259,data07,data0211!U$900,FALSE)</f>
        <v>225471</v>
      </c>
      <c r="V259" s="218">
        <f>HLOOKUP($B259,data07,data0211!V$900,FALSE)</f>
        <v>1009610</v>
      </c>
      <c r="W259" s="218">
        <f>HLOOKUP($B259,data07,data0211!W$900,FALSE)</f>
        <v>0</v>
      </c>
      <c r="X259" s="218">
        <f>HLOOKUP($B259,data07,data0211!X$900,FALSE)</f>
        <v>857138</v>
      </c>
      <c r="Y259" s="218">
        <f>HLOOKUP($B259,data07,data0211!Y$900,FALSE)</f>
        <v>141192</v>
      </c>
      <c r="Z259" s="218">
        <f>HLOOKUP($B259,data07,data0211!Z$900,FALSE)</f>
        <v>10654</v>
      </c>
      <c r="AA259" s="218">
        <f>HLOOKUP($B259,data07,data0211!AA$900,FALSE)</f>
        <v>626</v>
      </c>
      <c r="AB259" s="218">
        <f>HLOOKUP($B259,data07,data0211!AB$900,FALSE)</f>
        <v>9085608.8300000019</v>
      </c>
      <c r="AC259" s="218">
        <f>HLOOKUP($B259,data07,data0211!AC$900,FALSE)</f>
        <v>5112770.46</v>
      </c>
      <c r="AD259" s="218">
        <f>HLOOKUP($B259,data07,data0211!AD$900,FALSE)</f>
        <v>3597824.93</v>
      </c>
      <c r="AE259" s="218">
        <f>HLOOKUP($B259,data07,data0211!AE$900,FALSE)</f>
        <v>305506.56</v>
      </c>
      <c r="AF259" s="218">
        <f>HLOOKUP($B259,data07,data0211!AF$900,FALSE)</f>
        <v>3359.16</v>
      </c>
      <c r="AG259" s="218">
        <f>HLOOKUP($B259,data07,data0211!AG$900,FALSE)</f>
        <v>66147.72</v>
      </c>
      <c r="AH259" s="218">
        <f>HLOOKUP($B259,data07,data0211!AH$900,FALSE)</f>
        <v>44</v>
      </c>
      <c r="AI259" s="218">
        <f>HLOOKUP($B259,data07,data0211!AI$900,FALSE)</f>
        <v>44</v>
      </c>
      <c r="AJ259" s="218">
        <f>HLOOKUP($B259,data07,data0211!AJ$900,FALSE)</f>
        <v>0</v>
      </c>
      <c r="AK259" s="218">
        <f>HLOOKUP($B259,data07,data0211!AK$900,FALSE)</f>
        <v>44072</v>
      </c>
      <c r="AL259" s="218">
        <f>HLOOKUP($B259,data07,data0211!AL$900,FALSE)</f>
        <v>44072</v>
      </c>
      <c r="AM259" s="218">
        <f>HLOOKUP($B259,data07,data0211!AM$900,FALSE)</f>
        <v>0</v>
      </c>
      <c r="AN259" s="218">
        <f>HLOOKUP($B259,data07,data0211!AN$900,FALSE)</f>
        <v>100885</v>
      </c>
      <c r="AO259" s="218">
        <f>HLOOKUP($B259,data07,data0211!AO$900,FALSE)</f>
        <v>107690</v>
      </c>
      <c r="AP259" s="218">
        <f>HLOOKUP($B259,data07,data0211!AP$900,FALSE)</f>
        <v>107690</v>
      </c>
      <c r="AQ259" s="218">
        <f>HLOOKUP($B259,data07,data0211!AQ$900,FALSE)</f>
        <v>99374</v>
      </c>
      <c r="AR259" s="218">
        <f>HLOOKUP($B259,data07,data0211!AR$900,FALSE)</f>
        <v>274</v>
      </c>
      <c r="AS259" s="218">
        <f>HLOOKUP($B259,data07,data0211!AS$900,FALSE)</f>
        <v>184</v>
      </c>
      <c r="AT259" s="218">
        <f>HLOOKUP($B259,data07,data0211!AT$900,FALSE)</f>
        <v>90</v>
      </c>
      <c r="AU259" s="218">
        <f>HLOOKUP($B259,data07,data0211!AU$900,FALSE)</f>
        <v>146</v>
      </c>
      <c r="AV259" s="218">
        <f>HLOOKUP($B259,data07,data0211!AV$900,FALSE)</f>
        <v>5</v>
      </c>
      <c r="AW259" s="218">
        <f>HLOOKUP($B259,data07,data0211!AW$900,FALSE)</f>
        <v>123</v>
      </c>
      <c r="AX259" s="218">
        <f>HLOOKUP($B259,data07,data0211!AX$900,FALSE)</f>
        <v>0</v>
      </c>
      <c r="AY259" s="218">
        <f>HLOOKUP($B259,data07,data0211!AY$900,FALSE)</f>
        <v>8</v>
      </c>
      <c r="AZ259" s="218">
        <f>HLOOKUP($B259,data07,data0211!AZ$900,FALSE)</f>
        <v>2418</v>
      </c>
      <c r="BA259" s="218">
        <f>HLOOKUP($B259,data07,data0211!BA$900,FALSE)</f>
        <v>92</v>
      </c>
      <c r="BB259" s="218"/>
      <c r="BC259" s="218"/>
      <c r="BD259" s="218"/>
      <c r="BE259" s="218"/>
    </row>
    <row r="260" spans="1:57" ht="15" customHeight="1" x14ac:dyDescent="0.2">
      <c r="A260" s="71" t="s">
        <v>277</v>
      </c>
      <c r="B260" s="71" t="s">
        <v>277</v>
      </c>
      <c r="C260" s="69">
        <v>2008</v>
      </c>
      <c r="D260" s="218">
        <f>HLOOKUP($B260,data08,data0211!D$900,FALSE)</f>
        <v>73645572.930000007</v>
      </c>
      <c r="E260" s="218">
        <f>HLOOKUP($B260,data08,data0211!E$900,FALSE)</f>
        <v>-38726545.880000003</v>
      </c>
      <c r="F260" s="218">
        <f>HLOOKUP($B260,data08,data0211!F$900,FALSE)</f>
        <v>0</v>
      </c>
      <c r="G260" s="218">
        <f>HLOOKUP($B260,data08,data0211!G$900,FALSE)</f>
        <v>5469756.9800000004</v>
      </c>
      <c r="H260" s="218">
        <f>HLOOKUP($B260,data08,data0211!H$900,FALSE)</f>
        <v>3528621.44</v>
      </c>
      <c r="I260" s="218">
        <f>HLOOKUP($B260,data08,data0211!I$900,FALSE)</f>
        <v>872000</v>
      </c>
      <c r="J260" s="218">
        <f>HLOOKUP($B260,data08,data0211!J$900,FALSE)</f>
        <v>19394</v>
      </c>
      <c r="K260" s="218">
        <f>HLOOKUP($B260,data08,data0211!K$900,FALSE)</f>
        <v>17178</v>
      </c>
      <c r="L260" s="218">
        <f>HLOOKUP($B260,data08,data0211!L$900,FALSE)</f>
        <v>2214</v>
      </c>
      <c r="M260" s="218">
        <f>HLOOKUP($B260,data08,data0211!M$900,FALSE)</f>
        <v>2</v>
      </c>
      <c r="N260" s="218">
        <f>HLOOKUP($B260,data08,data0211!N$900,FALSE)</f>
        <v>5920</v>
      </c>
      <c r="O260" s="218">
        <f>HLOOKUP($B260,data08,data0211!O$900,FALSE)</f>
        <v>82</v>
      </c>
      <c r="P260" s="218">
        <f>HLOOKUP($B260,data08,data0211!P$900,FALSE)</f>
        <v>593387454</v>
      </c>
      <c r="Q260" s="218">
        <f>HLOOKUP($B260,data08,data0211!Q$900,FALSE)</f>
        <v>140987205</v>
      </c>
      <c r="R260" s="218">
        <f>HLOOKUP($B260,data08,data0211!R$900,FALSE)</f>
        <v>380914665</v>
      </c>
      <c r="S260" s="218">
        <f>HLOOKUP($B260,data08,data0211!S$900,FALSE)</f>
        <v>67424347</v>
      </c>
      <c r="T260" s="218">
        <f>HLOOKUP($B260,data08,data0211!T$900,FALSE)</f>
        <v>3842227</v>
      </c>
      <c r="U260" s="218">
        <f>HLOOKUP($B260,data08,data0211!U$900,FALSE)</f>
        <v>219010</v>
      </c>
      <c r="V260" s="218">
        <f>HLOOKUP($B260,data08,data0211!V$900,FALSE)</f>
        <v>994139</v>
      </c>
      <c r="W260" s="218">
        <f>HLOOKUP($B260,data08,data0211!W$900,FALSE)</f>
        <v>0</v>
      </c>
      <c r="X260" s="218">
        <f>HLOOKUP($B260,data08,data0211!X$900,FALSE)</f>
        <v>844454</v>
      </c>
      <c r="Y260" s="218">
        <f>HLOOKUP($B260,data08,data0211!Y$900,FALSE)</f>
        <v>138882</v>
      </c>
      <c r="Z260" s="218">
        <f>HLOOKUP($B260,data08,data0211!Z$900,FALSE)</f>
        <v>10194</v>
      </c>
      <c r="AA260" s="218">
        <f>HLOOKUP($B260,data08,data0211!AA$900,FALSE)</f>
        <v>609</v>
      </c>
      <c r="AB260" s="218">
        <f>HLOOKUP($B260,data08,data0211!AB$900,FALSE)</f>
        <v>0</v>
      </c>
      <c r="AC260" s="218">
        <f>HLOOKUP($B260,data08,data0211!AC$900,FALSE)</f>
        <v>5097595.43</v>
      </c>
      <c r="AD260" s="218">
        <f>HLOOKUP($B260,data08,data0211!AD$900,FALSE)</f>
        <v>3684599.71</v>
      </c>
      <c r="AE260" s="218">
        <f>HLOOKUP($B260,data08,data0211!AE$900,FALSE)</f>
        <v>304751.65999999997</v>
      </c>
      <c r="AF260" s="218">
        <f>HLOOKUP($B260,data08,data0211!AF$900,FALSE)</f>
        <v>57713.919999999998</v>
      </c>
      <c r="AG260" s="218">
        <f>HLOOKUP($B260,data08,data0211!AG$900,FALSE)</f>
        <v>3422.37</v>
      </c>
      <c r="AH260" s="218">
        <f>HLOOKUP($B260,data08,data0211!AH$900,FALSE)</f>
        <v>44</v>
      </c>
      <c r="AI260" s="218">
        <f>HLOOKUP($B260,data08,data0211!AI$900,FALSE)</f>
        <v>44</v>
      </c>
      <c r="AJ260" s="218">
        <f>HLOOKUP($B260,data08,data0211!AJ$900,FALSE)</f>
        <v>0</v>
      </c>
      <c r="AK260" s="218">
        <f>HLOOKUP($B260,data08,data0211!AK$900,FALSE)</f>
        <v>43541</v>
      </c>
      <c r="AL260" s="218">
        <f>HLOOKUP($B260,data08,data0211!AL$900,FALSE)</f>
        <v>43541</v>
      </c>
      <c r="AM260" s="218">
        <f>HLOOKUP($B260,data08,data0211!AM$900,FALSE)</f>
        <v>0</v>
      </c>
      <c r="AN260" s="218">
        <f>HLOOKUP($B260,data08,data0211!AN$900,FALSE)</f>
        <v>97999</v>
      </c>
      <c r="AO260" s="218">
        <f>HLOOKUP($B260,data08,data0211!AO$900,FALSE)</f>
        <v>105205</v>
      </c>
      <c r="AP260" s="218">
        <f>HLOOKUP($B260,data08,data0211!AP$900,FALSE)</f>
        <v>105205</v>
      </c>
      <c r="AQ260" s="218">
        <f>HLOOKUP($B260,data08,data0211!AQ$900,FALSE)</f>
        <v>94572</v>
      </c>
      <c r="AR260" s="218">
        <f>HLOOKUP($B260,data08,data0211!AR$900,FALSE)</f>
        <v>274</v>
      </c>
      <c r="AS260" s="218">
        <f>HLOOKUP($B260,data08,data0211!AS$900,FALSE)</f>
        <v>184</v>
      </c>
      <c r="AT260" s="218">
        <f>HLOOKUP($B260,data08,data0211!AT$900,FALSE)</f>
        <v>90</v>
      </c>
      <c r="AU260" s="218">
        <f>HLOOKUP($B260,data08,data0211!AU$900,FALSE)</f>
        <v>146</v>
      </c>
      <c r="AV260" s="218">
        <f>HLOOKUP($B260,data08,data0211!AV$900,FALSE)</f>
        <v>5</v>
      </c>
      <c r="AW260" s="218">
        <f>HLOOKUP($B260,data08,data0211!AW$900,FALSE)</f>
        <v>123</v>
      </c>
      <c r="AX260" s="218">
        <f>HLOOKUP($B260,data08,data0211!AX$900,FALSE)</f>
        <v>0</v>
      </c>
      <c r="AY260" s="218">
        <f>HLOOKUP($B260,data08,data0211!AY$900,FALSE)</f>
        <v>6</v>
      </c>
      <c r="AZ260" s="218">
        <f>HLOOKUP($B260,data08,data0211!AZ$900,FALSE)</f>
        <v>2418</v>
      </c>
      <c r="BA260" s="218">
        <f>HLOOKUP($B260,data08,data0211!BA$900,FALSE)</f>
        <v>89</v>
      </c>
      <c r="BB260" s="218"/>
      <c r="BC260" s="218"/>
      <c r="BD260" s="218"/>
      <c r="BE260" s="218"/>
    </row>
    <row r="261" spans="1:57" ht="15" customHeight="1" x14ac:dyDescent="0.2">
      <c r="A261" s="71" t="s">
        <v>277</v>
      </c>
      <c r="B261" s="71" t="s">
        <v>277</v>
      </c>
      <c r="C261" s="69">
        <v>2009</v>
      </c>
      <c r="D261" s="218">
        <f>HLOOKUP($B261,data09,data0211!D$900,FALSE)</f>
        <v>77219501</v>
      </c>
      <c r="E261" s="218">
        <f>HLOOKUP($B261,data09,data0211!E$900,FALSE)</f>
        <v>-41215068</v>
      </c>
      <c r="F261" s="218">
        <f>HLOOKUP($B261,data09,data0211!F$900,FALSE)</f>
        <v>0</v>
      </c>
      <c r="G261" s="218">
        <f>HLOOKUP($B261,data09,data0211!G$900,FALSE)</f>
        <v>3819544</v>
      </c>
      <c r="H261" s="218">
        <f>HLOOKUP($B261,data09,data0211!H$900,FALSE)</f>
        <v>3586186</v>
      </c>
      <c r="I261" s="218">
        <f>HLOOKUP($B261,data09,data0211!I$900,FALSE)</f>
        <v>988000</v>
      </c>
      <c r="J261" s="218">
        <f>HLOOKUP($B261,data09,data0211!J$900,FALSE)</f>
        <v>19531</v>
      </c>
      <c r="K261" s="218">
        <f>HLOOKUP($B261,data09,data0211!K$900,FALSE)</f>
        <v>17311</v>
      </c>
      <c r="L261" s="218">
        <f>HLOOKUP($B261,data09,data0211!L$900,FALSE)</f>
        <v>2218</v>
      </c>
      <c r="M261" s="218">
        <f>HLOOKUP($B261,data09,data0211!M$900,FALSE)</f>
        <v>2</v>
      </c>
      <c r="N261" s="218">
        <f>HLOOKUP($B261,data09,data0211!N$900,FALSE)</f>
        <v>5938</v>
      </c>
      <c r="O261" s="218">
        <f>HLOOKUP($B261,data09,data0211!O$900,FALSE)</f>
        <v>82</v>
      </c>
      <c r="P261" s="218">
        <f>HLOOKUP($B261,data09,data0211!P$900,FALSE)</f>
        <v>549506615</v>
      </c>
      <c r="Q261" s="218">
        <f>HLOOKUP($B261,data09,data0211!Q$900,FALSE)</f>
        <v>139254714</v>
      </c>
      <c r="R261" s="218">
        <f>HLOOKUP($B261,data09,data0211!R$900,FALSE)</f>
        <v>356164858</v>
      </c>
      <c r="S261" s="218">
        <f>HLOOKUP($B261,data09,data0211!S$900,FALSE)</f>
        <v>50273064</v>
      </c>
      <c r="T261" s="218">
        <f>HLOOKUP($B261,data09,data0211!T$900,FALSE)</f>
        <v>3588301</v>
      </c>
      <c r="U261" s="218">
        <f>HLOOKUP($B261,data09,data0211!U$900,FALSE)</f>
        <v>225678</v>
      </c>
      <c r="V261" s="218">
        <f>HLOOKUP($B261,data09,data0211!V$900,FALSE)</f>
        <v>950901</v>
      </c>
      <c r="W261" s="218">
        <f>HLOOKUP($B261,data09,data0211!W$900,FALSE)</f>
        <v>0</v>
      </c>
      <c r="X261" s="218">
        <f>HLOOKUP($B261,data09,data0211!X$900,FALSE)</f>
        <v>829669</v>
      </c>
      <c r="Y261" s="218">
        <f>HLOOKUP($B261,data09,data0211!Y$900,FALSE)</f>
        <v>109729</v>
      </c>
      <c r="Z261" s="218">
        <f>HLOOKUP($B261,data09,data0211!Z$900,FALSE)</f>
        <v>10878</v>
      </c>
      <c r="AA261" s="218">
        <f>HLOOKUP($B261,data09,data0211!AA$900,FALSE)</f>
        <v>625</v>
      </c>
      <c r="AB261" s="218">
        <f>HLOOKUP($B261,data09,data0211!AB$900,FALSE)</f>
        <v>9118827.7800000012</v>
      </c>
      <c r="AC261" s="218">
        <f>HLOOKUP($B261,data09,data0211!AC$900,FALSE)</f>
        <v>5103847.9800000004</v>
      </c>
      <c r="AD261" s="218">
        <f>HLOOKUP($B261,data09,data0211!AD$900,FALSE)</f>
        <v>3659147.1100000003</v>
      </c>
      <c r="AE261" s="218">
        <f>HLOOKUP($B261,data09,data0211!AE$900,FALSE)</f>
        <v>294188.83</v>
      </c>
      <c r="AF261" s="218">
        <f>HLOOKUP($B261,data09,data0211!AF$900,FALSE)</f>
        <v>58201.97</v>
      </c>
      <c r="AG261" s="218">
        <f>HLOOKUP($B261,data09,data0211!AG$900,FALSE)</f>
        <v>3441.89</v>
      </c>
      <c r="AH261" s="218">
        <f>HLOOKUP($B261,data09,data0211!AH$900,FALSE)</f>
        <v>44</v>
      </c>
      <c r="AI261" s="218">
        <f>HLOOKUP($B261,data09,data0211!AI$900,FALSE)</f>
        <v>44</v>
      </c>
      <c r="AJ261" s="218">
        <f>HLOOKUP($B261,data09,data0211!AJ$900,FALSE)</f>
        <v>0</v>
      </c>
      <c r="AK261" s="218">
        <f>HLOOKUP($B261,data09,data0211!AK$900,FALSE)</f>
        <v>43941</v>
      </c>
      <c r="AL261" s="218">
        <f>HLOOKUP($B261,data09,data0211!AL$900,FALSE)</f>
        <v>43941</v>
      </c>
      <c r="AM261" s="218">
        <f>HLOOKUP($B261,data09,data0211!AM$900,FALSE)</f>
        <v>0</v>
      </c>
      <c r="AN261" s="218">
        <f>HLOOKUP($B261,data09,data0211!AN$900,FALSE)</f>
        <v>93350</v>
      </c>
      <c r="AO261" s="218">
        <f>HLOOKUP($B261,data09,data0211!AO$900,FALSE)</f>
        <v>99720</v>
      </c>
      <c r="AP261" s="218">
        <f>HLOOKUP($B261,data09,data0211!AP$900,FALSE)</f>
        <v>99720</v>
      </c>
      <c r="AQ261" s="218">
        <f>HLOOKUP($B261,data09,data0211!AQ$900,FALSE)</f>
        <v>89305</v>
      </c>
      <c r="AR261" s="218">
        <f>HLOOKUP($B261,data09,data0211!AR$900,FALSE)</f>
        <v>276</v>
      </c>
      <c r="AS261" s="218">
        <f>HLOOKUP($B261,data09,data0211!AS$900,FALSE)</f>
        <v>184</v>
      </c>
      <c r="AT261" s="218">
        <f>HLOOKUP($B261,data09,data0211!AT$900,FALSE)</f>
        <v>92</v>
      </c>
      <c r="AU261" s="218">
        <f>HLOOKUP($B261,data09,data0211!AU$900,FALSE)</f>
        <v>148</v>
      </c>
      <c r="AV261" s="218">
        <f>HLOOKUP($B261,data09,data0211!AV$900,FALSE)</f>
        <v>5</v>
      </c>
      <c r="AW261" s="218">
        <f>HLOOKUP($B261,data09,data0211!AW$900,FALSE)</f>
        <v>123</v>
      </c>
      <c r="AX261" s="218">
        <f>HLOOKUP($B261,data09,data0211!AX$900,FALSE)</f>
        <v>0</v>
      </c>
      <c r="AY261" s="218">
        <f>HLOOKUP($B261,data09,data0211!AY$900,FALSE)</f>
        <v>6</v>
      </c>
      <c r="AZ261" s="218">
        <f>HLOOKUP($B261,data09,data0211!AZ$900,FALSE)</f>
        <v>2425</v>
      </c>
      <c r="BA261" s="218">
        <f>HLOOKUP($B261,data09,data0211!BA$900,FALSE)</f>
        <v>89</v>
      </c>
      <c r="BB261" s="218"/>
      <c r="BC261" s="218"/>
      <c r="BD261" s="218"/>
      <c r="BE261" s="218"/>
    </row>
    <row r="262" spans="1:57" ht="15" customHeight="1" x14ac:dyDescent="0.2">
      <c r="A262" s="71" t="s">
        <v>277</v>
      </c>
      <c r="B262" s="71" t="s">
        <v>277</v>
      </c>
      <c r="C262" s="69">
        <v>2010</v>
      </c>
      <c r="D262" s="218">
        <f>HLOOKUP($B262,data10,data0211!D$900,FALSE)</f>
        <v>81194221.779999986</v>
      </c>
      <c r="E262" s="218">
        <f>HLOOKUP($B262,data10,data0211!E$900,FALSE)</f>
        <v>-43943624.479999997</v>
      </c>
      <c r="F262" s="218">
        <f>HLOOKUP($B262,data10,data0211!F$900,FALSE)</f>
        <v>0</v>
      </c>
      <c r="G262" s="218">
        <f>HLOOKUP($B262,data10,data0211!G$900,FALSE)</f>
        <v>3819544</v>
      </c>
      <c r="H262" s="218">
        <f>HLOOKUP($B262,data10,data0211!H$900,FALSE)</f>
        <v>3794085.2299999995</v>
      </c>
      <c r="I262" s="218">
        <f>HLOOKUP($B262,data10,data0211!I$900,FALSE)</f>
        <v>723000</v>
      </c>
      <c r="J262" s="218">
        <f>HLOOKUP($B262,data10,data0211!J$900,FALSE)</f>
        <v>19579</v>
      </c>
      <c r="K262" s="218">
        <f>HLOOKUP($B262,data10,data0211!K$900,FALSE)</f>
        <v>17373</v>
      </c>
      <c r="L262" s="218">
        <f>HLOOKUP($B262,data10,data0211!L$900,FALSE)</f>
        <v>2205</v>
      </c>
      <c r="M262" s="218">
        <f>HLOOKUP($B262,data10,data0211!M$900,FALSE)</f>
        <v>1</v>
      </c>
      <c r="N262" s="218">
        <f>HLOOKUP($B262,data10,data0211!N$900,FALSE)</f>
        <v>0</v>
      </c>
      <c r="O262" s="218">
        <f>HLOOKUP($B262,data10,data0211!O$900,FALSE)</f>
        <v>0</v>
      </c>
      <c r="P262" s="218">
        <f>HLOOKUP($B262,data10,data0211!P$900,FALSE)</f>
        <v>567392652</v>
      </c>
      <c r="Q262" s="218">
        <f>HLOOKUP($B262,data10,data0211!Q$900,FALSE)</f>
        <v>141316645</v>
      </c>
      <c r="R262" s="218">
        <f>HLOOKUP($B262,data10,data0211!R$900,FALSE)</f>
        <v>374032940</v>
      </c>
      <c r="S262" s="218">
        <f>HLOOKUP($B262,data10,data0211!S$900,FALSE)</f>
        <v>52043067</v>
      </c>
      <c r="T262" s="218">
        <f>HLOOKUP($B262,data10,data0211!T$900,FALSE)</f>
        <v>0</v>
      </c>
      <c r="U262" s="218">
        <f>HLOOKUP($B262,data10,data0211!U$900,FALSE)</f>
        <v>0</v>
      </c>
      <c r="V262" s="218">
        <f>HLOOKUP($B262,data10,data0211!V$900,FALSE)</f>
        <v>939398</v>
      </c>
      <c r="W262" s="218">
        <f>HLOOKUP($B262,data10,data0211!W$900,FALSE)</f>
        <v>0</v>
      </c>
      <c r="X262" s="218">
        <f>HLOOKUP($B262,data10,data0211!X$900,FALSE)</f>
        <v>829669</v>
      </c>
      <c r="Y262" s="218">
        <f>HLOOKUP($B262,data10,data0211!Y$900,FALSE)</f>
        <v>109729</v>
      </c>
      <c r="Z262" s="218">
        <f>HLOOKUP($B262,data10,data0211!Z$900,FALSE)</f>
        <v>0</v>
      </c>
      <c r="AA262" s="218">
        <f>HLOOKUP($B262,data10,data0211!AA$900,FALSE)</f>
        <v>0</v>
      </c>
      <c r="AB262" s="218">
        <f>HLOOKUP($B262,data10,data0211!AB$900,FALSE)</f>
        <v>-9292990.1500000004</v>
      </c>
      <c r="AC262" s="218">
        <f>HLOOKUP($B262,data10,data0211!AC$900,FALSE)</f>
        <v>-5325820.74</v>
      </c>
      <c r="AD262" s="218">
        <f>HLOOKUP($B262,data10,data0211!AD$900,FALSE)</f>
        <v>-3693292.05</v>
      </c>
      <c r="AE262" s="218">
        <f>HLOOKUP($B262,data10,data0211!AE$900,FALSE)</f>
        <v>-273877.36</v>
      </c>
      <c r="AF262" s="218">
        <f>HLOOKUP($B262,data10,data0211!AF$900,FALSE)</f>
        <v>0</v>
      </c>
      <c r="AG262" s="218">
        <f>HLOOKUP($B262,data10,data0211!AG$900,FALSE)</f>
        <v>0</v>
      </c>
      <c r="AH262" s="218">
        <f>HLOOKUP($B262,data10,data0211!AH$900,FALSE)</f>
        <v>0</v>
      </c>
      <c r="AI262" s="218">
        <f>HLOOKUP($B262,data10,data0211!AI$900,FALSE)</f>
        <v>0</v>
      </c>
      <c r="AJ262" s="218">
        <f>HLOOKUP($B262,data10,data0211!AJ$900,FALSE)</f>
        <v>0</v>
      </c>
      <c r="AK262" s="218">
        <f>HLOOKUP($B262,data10,data0211!AK$900,FALSE)</f>
        <v>44187</v>
      </c>
      <c r="AL262" s="218">
        <f>HLOOKUP($B262,data10,data0211!AL$900,FALSE)</f>
        <v>44187</v>
      </c>
      <c r="AM262" s="218">
        <f>HLOOKUP($B262,data10,data0211!AM$900,FALSE)</f>
        <v>0</v>
      </c>
      <c r="AN262" s="218">
        <f>HLOOKUP($B262,data10,data0211!AN$900,FALSE)</f>
        <v>94400</v>
      </c>
      <c r="AO262" s="218">
        <f>HLOOKUP($B262,data10,data0211!AO$900,FALSE)</f>
        <v>103100</v>
      </c>
      <c r="AP262" s="218">
        <f>HLOOKUP($B262,data10,data0211!AP$900,FALSE)</f>
        <v>103100</v>
      </c>
      <c r="AQ262" s="218">
        <f>HLOOKUP($B262,data10,data0211!AQ$900,FALSE)</f>
        <v>91920</v>
      </c>
      <c r="AR262" s="218">
        <f>HLOOKUP($B262,data10,data0211!AR$900,FALSE)</f>
        <v>277</v>
      </c>
      <c r="AS262" s="218">
        <f>HLOOKUP($B262,data10,data0211!AS$900,FALSE)</f>
        <v>185</v>
      </c>
      <c r="AT262" s="218">
        <f>HLOOKUP($B262,data10,data0211!AT$900,FALSE)</f>
        <v>92</v>
      </c>
      <c r="AU262" s="218">
        <f>HLOOKUP($B262,data10,data0211!AU$900,FALSE)</f>
        <v>148</v>
      </c>
      <c r="AV262" s="218">
        <f>HLOOKUP($B262,data10,data0211!AV$900,FALSE)</f>
        <v>6</v>
      </c>
      <c r="AW262" s="218">
        <f>HLOOKUP($B262,data10,data0211!AW$900,FALSE)</f>
        <v>123</v>
      </c>
      <c r="AX262" s="218">
        <f>HLOOKUP($B262,data10,data0211!AX$900,FALSE)</f>
        <v>0</v>
      </c>
      <c r="AY262" s="218">
        <f>HLOOKUP($B262,data10,data0211!AY$900,FALSE)</f>
        <v>4</v>
      </c>
      <c r="AZ262" s="218">
        <f>HLOOKUP($B262,data10,data0211!AZ$900,FALSE)</f>
        <v>2445</v>
      </c>
      <c r="BA262" s="218">
        <f>HLOOKUP($B262,data10,data0211!BA$900,FALSE)</f>
        <v>89</v>
      </c>
      <c r="BB262" s="218"/>
      <c r="BC262" s="218"/>
      <c r="BD262" s="218"/>
      <c r="BE262" s="218"/>
    </row>
    <row r="263" spans="1:57" ht="15" customHeight="1" x14ac:dyDescent="0.2">
      <c r="A263" s="71" t="s">
        <v>277</v>
      </c>
      <c r="B263" s="71" t="s">
        <v>277</v>
      </c>
      <c r="C263" s="69">
        <v>2011</v>
      </c>
      <c r="D263" s="218">
        <f>HLOOKUP($B263,data11,data0211!D$900,FALSE)</f>
        <v>84310398.670000002</v>
      </c>
      <c r="E263" s="218">
        <f>HLOOKUP($B263,data11,data0211!E$900,FALSE)</f>
        <v>-46584221.289999999</v>
      </c>
      <c r="F263" s="218">
        <f>HLOOKUP($B263,data11,data0211!F$900,FALSE)</f>
        <v>0</v>
      </c>
      <c r="G263" s="218">
        <f>HLOOKUP($B263,data11,data0211!G$900,FALSE)</f>
        <v>3621283</v>
      </c>
      <c r="H263" s="218">
        <f>HLOOKUP($B263,data11,data0211!H$900,FALSE)</f>
        <v>3908316.23</v>
      </c>
      <c r="I263" s="218">
        <f>HLOOKUP($B263,data11,data0211!I$900,FALSE)</f>
        <v>628000</v>
      </c>
      <c r="J263" s="218">
        <f>HLOOKUP($B263,data11,data0211!J$900,FALSE)</f>
        <v>19885</v>
      </c>
      <c r="K263" s="218">
        <f>HLOOKUP($B263,data11,data0211!K$900,FALSE)</f>
        <v>17653</v>
      </c>
      <c r="L263" s="218">
        <f>HLOOKUP($B263,data11,data0211!L$900,FALSE)</f>
        <v>2231</v>
      </c>
      <c r="M263" s="218">
        <f>HLOOKUP($B263,data11,data0211!M$900,FALSE)</f>
        <v>1</v>
      </c>
      <c r="N263" s="218">
        <f>HLOOKUP($B263,data11,data0211!N$900,FALSE)</f>
        <v>0</v>
      </c>
      <c r="O263" s="218">
        <f>HLOOKUP($B263,data11,data0211!O$900,FALSE)</f>
        <v>0</v>
      </c>
      <c r="P263" s="218">
        <f>HLOOKUP($B263,data11,data0211!P$900,FALSE)</f>
        <v>577484414</v>
      </c>
      <c r="Q263" s="218">
        <f>HLOOKUP($B263,data11,data0211!Q$900,FALSE)</f>
        <v>140929999</v>
      </c>
      <c r="R263" s="218">
        <f>HLOOKUP($B263,data11,data0211!R$900,FALSE)</f>
        <v>405964855</v>
      </c>
      <c r="S263" s="218">
        <f>HLOOKUP($B263,data11,data0211!S$900,FALSE)</f>
        <v>30589560</v>
      </c>
      <c r="T263" s="218">
        <f>HLOOKUP($B263,data11,data0211!T$900,FALSE)</f>
        <v>0</v>
      </c>
      <c r="U263" s="218">
        <f>HLOOKUP($B263,data11,data0211!U$900,FALSE)</f>
        <v>0</v>
      </c>
      <c r="V263" s="218">
        <f>HLOOKUP($B263,data11,data0211!V$900,FALSE)</f>
        <v>952949</v>
      </c>
      <c r="W263" s="218">
        <f>HLOOKUP($B263,data11,data0211!W$900,FALSE)</f>
        <v>0</v>
      </c>
      <c r="X263" s="218">
        <f>HLOOKUP($B263,data11,data0211!X$900,FALSE)</f>
        <v>893506</v>
      </c>
      <c r="Y263" s="218">
        <f>HLOOKUP($B263,data11,data0211!Y$900,FALSE)</f>
        <v>59443</v>
      </c>
      <c r="Z263" s="218">
        <f>HLOOKUP($B263,data11,data0211!Z$900,FALSE)</f>
        <v>0</v>
      </c>
      <c r="AA263" s="218">
        <f>HLOOKUP($B263,data11,data0211!AA$900,FALSE)</f>
        <v>0</v>
      </c>
      <c r="AB263" s="218">
        <f>HLOOKUP($B263,data11,data0211!AB$900,FALSE)</f>
        <v>-9567316</v>
      </c>
      <c r="AC263" s="218">
        <f>HLOOKUP($B263,data11,data0211!AC$900,FALSE)</f>
        <v>-5514546</v>
      </c>
      <c r="AD263" s="218">
        <f>HLOOKUP($B263,data11,data0211!AD$900,FALSE)</f>
        <v>-3884586</v>
      </c>
      <c r="AE263" s="218">
        <f>HLOOKUP($B263,data11,data0211!AE$900,FALSE)</f>
        <v>-168184</v>
      </c>
      <c r="AF263" s="218">
        <f>HLOOKUP($B263,data11,data0211!AF$900,FALSE)</f>
        <v>0</v>
      </c>
      <c r="AG263" s="218">
        <f>HLOOKUP($B263,data11,data0211!AG$900,FALSE)</f>
        <v>0</v>
      </c>
      <c r="AH263" s="218">
        <f>HLOOKUP($B263,data11,data0211!AH$900,FALSE)</f>
        <v>44</v>
      </c>
      <c r="AI263" s="218">
        <f>HLOOKUP($B263,data11,data0211!AI$900,FALSE)</f>
        <v>44</v>
      </c>
      <c r="AJ263" s="218">
        <f>HLOOKUP($B263,data11,data0211!AJ$900,FALSE)</f>
        <v>0</v>
      </c>
      <c r="AK263" s="218">
        <f>HLOOKUP($B263,data11,data0211!AK$900,FALSE)</f>
        <v>44186</v>
      </c>
      <c r="AL263" s="218">
        <f>HLOOKUP($B263,data11,data0211!AL$900,FALSE)</f>
        <v>44186</v>
      </c>
      <c r="AM263" s="218">
        <f>HLOOKUP($B263,data11,data0211!AM$900,FALSE)</f>
        <v>0</v>
      </c>
      <c r="AN263" s="218">
        <f>HLOOKUP($B263,data11,data0211!AN$900,FALSE)</f>
        <v>94031</v>
      </c>
      <c r="AO263" s="218">
        <f>HLOOKUP($B263,data11,data0211!AO$900,FALSE)</f>
        <v>107415</v>
      </c>
      <c r="AP263" s="218">
        <f>HLOOKUP($B263,data11,data0211!AP$900,FALSE)</f>
        <v>107415</v>
      </c>
      <c r="AQ263" s="218">
        <f>HLOOKUP($B263,data11,data0211!AQ$900,FALSE)</f>
        <v>93454</v>
      </c>
      <c r="AR263" s="218">
        <f>HLOOKUP($B263,data11,data0211!AR$900,FALSE)</f>
        <v>277</v>
      </c>
      <c r="AS263" s="218">
        <f>HLOOKUP($B263,data11,data0211!AS$900,FALSE)</f>
        <v>185</v>
      </c>
      <c r="AT263" s="218">
        <f>HLOOKUP($B263,data11,data0211!AT$900,FALSE)</f>
        <v>92</v>
      </c>
      <c r="AU263" s="218">
        <f>HLOOKUP($B263,data11,data0211!AU$900,FALSE)</f>
        <v>148</v>
      </c>
      <c r="AV263" s="218">
        <f>HLOOKUP($B263,data11,data0211!AV$900,FALSE)</f>
        <v>6</v>
      </c>
      <c r="AW263" s="218">
        <f>HLOOKUP($B263,data11,data0211!AW$900,FALSE)</f>
        <v>123</v>
      </c>
      <c r="AX263" s="218">
        <f>HLOOKUP($B263,data11,data0211!AX$900,FALSE)</f>
        <v>0</v>
      </c>
      <c r="AY263" s="218">
        <f>HLOOKUP($B263,data11,data0211!AY$900,FALSE)</f>
        <v>0</v>
      </c>
      <c r="AZ263" s="218">
        <f>HLOOKUP($B263,data11,data0211!AZ$900,FALSE)</f>
        <v>4</v>
      </c>
      <c r="BA263" s="218">
        <f>HLOOKUP($B263,data11,data0211!BA$900,FALSE)</f>
        <v>86</v>
      </c>
      <c r="BB263" s="218"/>
      <c r="BC263" s="218"/>
      <c r="BD263" s="218"/>
      <c r="BE263" s="218"/>
    </row>
    <row r="264" spans="1:57" ht="15" customHeight="1" x14ac:dyDescent="0.2">
      <c r="A264" s="71" t="s">
        <v>278</v>
      </c>
      <c r="B264" s="71" t="s">
        <v>278</v>
      </c>
      <c r="C264" s="69">
        <v>2002</v>
      </c>
      <c r="D264" s="218">
        <f>HLOOKUP($B264,data02,data0211!D$900,FALSE)</f>
        <v>8831648.1599999983</v>
      </c>
      <c r="E264" s="218">
        <f>HLOOKUP($B264,data02,data0211!E$900,FALSE)</f>
        <v>-5018437.8099999996</v>
      </c>
      <c r="F264" s="218">
        <f>HLOOKUP($B264,data02,data0211!F$900,FALSE)</f>
        <v>328189.19</v>
      </c>
      <c r="G264" s="218">
        <f>HLOOKUP($B264,data02,data0211!G$900,FALSE)</f>
        <v>87334.399999999994</v>
      </c>
      <c r="H264" s="218">
        <f>HLOOKUP($B264,data02,data0211!H$900,FALSE)</f>
        <v>914216.28</v>
      </c>
      <c r="I264" s="218">
        <f>HLOOKUP($B264,data02,data0211!I$900,FALSE)</f>
        <v>634</v>
      </c>
      <c r="J264" s="218">
        <f>HLOOKUP($B264,data02,data0211!J$900,FALSE)</f>
        <v>3818</v>
      </c>
      <c r="K264" s="218">
        <f>HLOOKUP($B264,data02,data0211!K$900,FALSE)</f>
        <v>3319</v>
      </c>
      <c r="L264" s="218">
        <f>HLOOKUP($B264,data02,data0211!L$900,FALSE)</f>
        <v>499</v>
      </c>
      <c r="M264" s="218">
        <f>HLOOKUP($B264,data02,data0211!M$900,FALSE)</f>
        <v>0</v>
      </c>
      <c r="N264" s="218">
        <f>HLOOKUP($B264,data02,data0211!N$900,FALSE)</f>
        <v>1006</v>
      </c>
      <c r="O264" s="218">
        <f>HLOOKUP($B264,data02,data0211!O$900,FALSE)</f>
        <v>0</v>
      </c>
      <c r="P264" s="218">
        <f>HLOOKUP($B264,data02,data0211!P$900,FALSE)</f>
        <v>76689691</v>
      </c>
      <c r="Q264" s="218">
        <f>HLOOKUP($B264,data02,data0211!Q$900,FALSE)</f>
        <v>37033883</v>
      </c>
      <c r="R264" s="218">
        <f>HLOOKUP($B264,data02,data0211!R$900,FALSE)</f>
        <v>38481270</v>
      </c>
      <c r="S264" s="218">
        <f>HLOOKUP($B264,data02,data0211!S$900,FALSE)</f>
        <v>0</v>
      </c>
      <c r="T264" s="218">
        <f>HLOOKUP($B264,data02,data0211!T$900,FALSE)</f>
        <v>1174538</v>
      </c>
      <c r="U264" s="218">
        <f>HLOOKUP($B264,data02,data0211!U$900,FALSE)</f>
        <v>0</v>
      </c>
      <c r="V264" s="218">
        <f>HLOOKUP($B264,data02,data0211!V$900,FALSE)</f>
        <v>34727</v>
      </c>
      <c r="W264" s="218">
        <f>HLOOKUP($B264,data02,data0211!W$900,FALSE)</f>
        <v>0</v>
      </c>
      <c r="X264" s="218">
        <f>HLOOKUP($B264,data02,data0211!X$900,FALSE)</f>
        <v>32520</v>
      </c>
      <c r="Y264" s="218">
        <f>HLOOKUP($B264,data02,data0211!Y$900,FALSE)</f>
        <v>0</v>
      </c>
      <c r="Z264" s="218">
        <f>HLOOKUP($B264,data02,data0211!Z$900,FALSE)</f>
        <v>2207</v>
      </c>
      <c r="AA264" s="218">
        <f>HLOOKUP($B264,data02,data0211!AA$900,FALSE)</f>
        <v>0</v>
      </c>
      <c r="AB264" s="218">
        <f>HLOOKUP($B264,data02,data0211!AB$900,FALSE)</f>
        <v>5396996.0199999996</v>
      </c>
      <c r="AC264" s="218">
        <f>HLOOKUP($B264,data02,data0211!AC$900,FALSE)</f>
        <v>2729246.87</v>
      </c>
      <c r="AD264" s="218">
        <f>HLOOKUP($B264,data02,data0211!AD$900,FALSE)</f>
        <v>2598981.66</v>
      </c>
      <c r="AE264" s="218">
        <f>HLOOKUP($B264,data02,data0211!AE$900,FALSE)</f>
        <v>0</v>
      </c>
      <c r="AF264" s="218">
        <f>HLOOKUP($B264,data02,data0211!AF$900,FALSE)</f>
        <v>68767.490000000005</v>
      </c>
      <c r="AG264" s="218">
        <f>HLOOKUP($B264,data02,data0211!AG$900,FALSE)</f>
        <v>0</v>
      </c>
      <c r="AH264" s="218">
        <f>HLOOKUP($B264,data02,data0211!AH$900,FALSE)</f>
        <v>26.5</v>
      </c>
      <c r="AI264" s="218">
        <f>HLOOKUP($B264,data02,data0211!AI$900,FALSE)</f>
        <v>0</v>
      </c>
      <c r="AJ264" s="218">
        <f>HLOOKUP($B264,data02,data0211!AJ$900,FALSE)</f>
        <v>26.5</v>
      </c>
      <c r="AK264" s="218">
        <f>HLOOKUP($B264,data02,data0211!AK$900,FALSE)</f>
        <v>8790</v>
      </c>
      <c r="AL264" s="218">
        <f>HLOOKUP($B264,data02,data0211!AL$900,FALSE)</f>
        <v>8790</v>
      </c>
      <c r="AM264" s="218">
        <f>HLOOKUP($B264,data02,data0211!AM$900,FALSE)</f>
        <v>9</v>
      </c>
      <c r="AN264" s="218">
        <f>HLOOKUP($B264,data02,data0211!AN$900,FALSE)</f>
        <v>15900</v>
      </c>
      <c r="AO264" s="218">
        <f>HLOOKUP($B264,data02,data0211!AO$900,FALSE)</f>
        <v>13335</v>
      </c>
      <c r="AP264" s="218">
        <f>HLOOKUP($B264,data02,data0211!AP$900,FALSE)</f>
        <v>15900</v>
      </c>
      <c r="AQ264" s="218">
        <f>HLOOKUP($B264,data02,data0211!AQ$900,FALSE)</f>
        <v>12900</v>
      </c>
      <c r="AR264" s="218">
        <f>HLOOKUP($B264,data02,data0211!AR$900,FALSE)</f>
        <v>76.599999999999994</v>
      </c>
      <c r="AS264" s="218">
        <f>HLOOKUP($B264,data02,data0211!AS$900,FALSE)</f>
        <v>68.599999999999994</v>
      </c>
      <c r="AT264" s="218">
        <f>HLOOKUP($B264,data02,data0211!AT$900,FALSE)</f>
        <v>8</v>
      </c>
      <c r="AU264" s="218">
        <f>HLOOKUP($B264,data02,data0211!AU$900,FALSE)</f>
        <v>48.5</v>
      </c>
      <c r="AV264" s="218">
        <f>HLOOKUP($B264,data02,data0211!AV$900,FALSE)</f>
        <v>0.8</v>
      </c>
      <c r="AW264" s="218">
        <f>HLOOKUP($B264,data02,data0211!AW$900,FALSE)</f>
        <v>27.3</v>
      </c>
      <c r="AX264" s="218">
        <f>HLOOKUP($B264,data02,data0211!AX$900,FALSE)</f>
        <v>0</v>
      </c>
      <c r="AY264" s="218">
        <f>HLOOKUP($B264,data02,data0211!AY$900,FALSE)</f>
        <v>0</v>
      </c>
      <c r="AZ264" s="218">
        <f>HLOOKUP($B264,data02,data0211!AZ$900,FALSE)</f>
        <v>788</v>
      </c>
      <c r="BA264" s="218">
        <f>HLOOKUP($B264,data02,data0211!BA$900,FALSE)</f>
        <v>70.099999999999994</v>
      </c>
      <c r="BB264" s="218"/>
      <c r="BC264" s="218"/>
      <c r="BD264" s="218"/>
      <c r="BE264" s="218"/>
    </row>
    <row r="265" spans="1:57" ht="15" customHeight="1" x14ac:dyDescent="0.2">
      <c r="A265" s="71" t="s">
        <v>278</v>
      </c>
      <c r="B265" s="71" t="s">
        <v>278</v>
      </c>
      <c r="C265" s="69">
        <v>2003</v>
      </c>
      <c r="D265" s="218">
        <f>HLOOKUP($B265,data03,data0211!D$900,FALSE)</f>
        <v>8898272.1099999994</v>
      </c>
      <c r="E265" s="218">
        <f>HLOOKUP($B265,data03,data0211!E$900,FALSE)</f>
        <v>-5330500.1100000003</v>
      </c>
      <c r="F265" s="218">
        <f>HLOOKUP($B265,data03,data0211!F$900,FALSE)</f>
        <v>0</v>
      </c>
      <c r="G265" s="218">
        <f>HLOOKUP($B265,data03,data0211!G$900,FALSE)</f>
        <v>123578</v>
      </c>
      <c r="H265" s="218">
        <f>HLOOKUP($B265,data03,data0211!H$900,FALSE)</f>
        <v>896032.54999999993</v>
      </c>
      <c r="I265" s="218">
        <f>HLOOKUP($B265,data03,data0211!I$900,FALSE)</f>
        <v>-27153</v>
      </c>
      <c r="J265" s="218">
        <f>HLOOKUP($B265,data03,data0211!J$900,FALSE)</f>
        <v>3787</v>
      </c>
      <c r="K265" s="218">
        <f>HLOOKUP($B265,data03,data0211!K$900,FALSE)</f>
        <v>3321</v>
      </c>
      <c r="L265" s="218">
        <f>HLOOKUP($B265,data03,data0211!L$900,FALSE)</f>
        <v>466</v>
      </c>
      <c r="M265" s="218">
        <f>HLOOKUP($B265,data03,data0211!M$900,FALSE)</f>
        <v>0</v>
      </c>
      <c r="N265" s="218">
        <f>HLOOKUP($B265,data03,data0211!N$900,FALSE)</f>
        <v>1006</v>
      </c>
      <c r="O265" s="218">
        <f>HLOOKUP($B265,data03,data0211!O$900,FALSE)</f>
        <v>0</v>
      </c>
      <c r="P265" s="218">
        <f>HLOOKUP($B265,data03,data0211!P$900,FALSE)</f>
        <v>80106927</v>
      </c>
      <c r="Q265" s="218">
        <f>HLOOKUP($B265,data03,data0211!Q$900,FALSE)</f>
        <v>38593915</v>
      </c>
      <c r="R265" s="218">
        <f>HLOOKUP($B265,data03,data0211!R$900,FALSE)</f>
        <v>40335507</v>
      </c>
      <c r="S265" s="218">
        <f>HLOOKUP($B265,data03,data0211!S$900,FALSE)</f>
        <v>0</v>
      </c>
      <c r="T265" s="218">
        <f>HLOOKUP($B265,data03,data0211!T$900,FALSE)</f>
        <v>1177505</v>
      </c>
      <c r="U265" s="218">
        <f>HLOOKUP($B265,data03,data0211!U$900,FALSE)</f>
        <v>0</v>
      </c>
      <c r="V265" s="218">
        <f>HLOOKUP($B265,data03,data0211!V$900,FALSE)</f>
        <v>59114.6</v>
      </c>
      <c r="W265" s="218">
        <f>HLOOKUP($B265,data03,data0211!W$900,FALSE)</f>
        <v>0</v>
      </c>
      <c r="X265" s="218">
        <f>HLOOKUP($B265,data03,data0211!X$900,FALSE)</f>
        <v>55804.3</v>
      </c>
      <c r="Y265" s="218">
        <f>HLOOKUP($B265,data03,data0211!Y$900,FALSE)</f>
        <v>0</v>
      </c>
      <c r="Z265" s="218">
        <f>HLOOKUP($B265,data03,data0211!Z$900,FALSE)</f>
        <v>3310.3</v>
      </c>
      <c r="AA265" s="218">
        <f>HLOOKUP($B265,data03,data0211!AA$900,FALSE)</f>
        <v>0</v>
      </c>
      <c r="AB265" s="218">
        <f>HLOOKUP($B265,data03,data0211!AB$900,FALSE)</f>
        <v>5024276</v>
      </c>
      <c r="AC265" s="218">
        <f>HLOOKUP($B265,data03,data0211!AC$900,FALSE)</f>
        <v>2426976</v>
      </c>
      <c r="AD265" s="218">
        <f>HLOOKUP($B265,data03,data0211!AD$900,FALSE)</f>
        <v>2538765</v>
      </c>
      <c r="AE265" s="218">
        <f>HLOOKUP($B265,data03,data0211!AE$900,FALSE)</f>
        <v>0</v>
      </c>
      <c r="AF265" s="218">
        <f>HLOOKUP($B265,data03,data0211!AF$900,FALSE)</f>
        <v>58535</v>
      </c>
      <c r="AG265" s="218">
        <f>HLOOKUP($B265,data03,data0211!AG$900,FALSE)</f>
        <v>0</v>
      </c>
      <c r="AH265" s="218">
        <f>HLOOKUP($B265,data03,data0211!AH$900,FALSE)</f>
        <v>26.5</v>
      </c>
      <c r="AI265" s="218">
        <f>HLOOKUP($B265,data03,data0211!AI$900,FALSE)</f>
        <v>0</v>
      </c>
      <c r="AJ265" s="218">
        <f>HLOOKUP($B265,data03,data0211!AJ$900,FALSE)</f>
        <v>26.5</v>
      </c>
      <c r="AK265" s="218">
        <f>HLOOKUP($B265,data03,data0211!AK$900,FALSE)</f>
        <v>8790</v>
      </c>
      <c r="AL265" s="218">
        <f>HLOOKUP($B265,data03,data0211!AL$900,FALSE)</f>
        <v>8790</v>
      </c>
      <c r="AM265" s="218">
        <f>HLOOKUP($B265,data03,data0211!AM$900,FALSE)</f>
        <v>9</v>
      </c>
      <c r="AN265" s="218">
        <f>HLOOKUP($B265,data03,data0211!AN$900,FALSE)</f>
        <v>17145</v>
      </c>
      <c r="AO265" s="218">
        <f>HLOOKUP($B265,data03,data0211!AO$900,FALSE)</f>
        <v>13785</v>
      </c>
      <c r="AP265" s="218">
        <f>HLOOKUP($B265,data03,data0211!AP$900,FALSE)</f>
        <v>17145</v>
      </c>
      <c r="AQ265" s="218">
        <f>HLOOKUP($B265,data03,data0211!AQ$900,FALSE)</f>
        <v>13683</v>
      </c>
      <c r="AR265" s="218">
        <f>HLOOKUP($B265,data03,data0211!AR$900,FALSE)</f>
        <v>84.6</v>
      </c>
      <c r="AS265" s="218">
        <f>HLOOKUP($B265,data03,data0211!AS$900,FALSE)</f>
        <v>76.599999999999994</v>
      </c>
      <c r="AT265" s="218">
        <f>HLOOKUP($B265,data03,data0211!AT$900,FALSE)</f>
        <v>8</v>
      </c>
      <c r="AU265" s="218">
        <f>HLOOKUP($B265,data03,data0211!AU$900,FALSE)</f>
        <v>48.5</v>
      </c>
      <c r="AV265" s="218">
        <f>HLOOKUP($B265,data03,data0211!AV$900,FALSE)</f>
        <v>8.8000000000000007</v>
      </c>
      <c r="AW265" s="218">
        <f>HLOOKUP($B265,data03,data0211!AW$900,FALSE)</f>
        <v>27.3</v>
      </c>
      <c r="AX265" s="218">
        <f>HLOOKUP($B265,data03,data0211!AX$900,FALSE)</f>
        <v>0</v>
      </c>
      <c r="AY265" s="218">
        <f>HLOOKUP($B265,data03,data0211!AY$900,FALSE)</f>
        <v>0</v>
      </c>
      <c r="AZ265" s="218">
        <f>HLOOKUP($B265,data03,data0211!AZ$900,FALSE)</f>
        <v>788</v>
      </c>
      <c r="BA265" s="218">
        <f>HLOOKUP($B265,data03,data0211!BA$900,FALSE)</f>
        <v>69.87</v>
      </c>
      <c r="BB265" s="218"/>
      <c r="BC265" s="218"/>
      <c r="BD265" s="218"/>
      <c r="BE265" s="218"/>
    </row>
    <row r="266" spans="1:57" ht="15" customHeight="1" x14ac:dyDescent="0.2">
      <c r="A266" s="71" t="s">
        <v>278</v>
      </c>
      <c r="B266" s="71" t="s">
        <v>278</v>
      </c>
      <c r="C266" s="69">
        <v>2004</v>
      </c>
      <c r="D266" s="218">
        <f>HLOOKUP($B266,data04,data0211!D$900,FALSE)</f>
        <v>9038036.6400000006</v>
      </c>
      <c r="E266" s="218">
        <f>HLOOKUP($B266,data04,data0211!E$900,FALSE)</f>
        <v>-5648116.1900000004</v>
      </c>
      <c r="F266" s="218">
        <f>HLOOKUP($B266,data04,data0211!F$900,FALSE)</f>
        <v>0</v>
      </c>
      <c r="G266" s="218">
        <f>HLOOKUP($B266,data04,data0211!G$900,FALSE)</f>
        <v>87334.399999999994</v>
      </c>
      <c r="H266" s="218">
        <f>HLOOKUP($B266,data04,data0211!H$900,FALSE)</f>
        <v>980166.29</v>
      </c>
      <c r="I266" s="218">
        <f>HLOOKUP($B266,data04,data0211!I$900,FALSE)</f>
        <v>3396</v>
      </c>
      <c r="J266" s="218">
        <f>HLOOKUP($B266,data04,data0211!J$900,FALSE)</f>
        <v>4057</v>
      </c>
      <c r="K266" s="218">
        <f>HLOOKUP($B266,data04,data0211!K$900,FALSE)</f>
        <v>3583</v>
      </c>
      <c r="L266" s="218">
        <f>HLOOKUP($B266,data04,data0211!L$900,FALSE)</f>
        <v>474</v>
      </c>
      <c r="M266" s="218">
        <f>HLOOKUP($B266,data04,data0211!M$900,FALSE)</f>
        <v>0</v>
      </c>
      <c r="N266" s="218">
        <f>HLOOKUP($B266,data04,data0211!N$900,FALSE)</f>
        <v>1006</v>
      </c>
      <c r="O266" s="218">
        <f>HLOOKUP($B266,data04,data0211!O$900,FALSE)</f>
        <v>0</v>
      </c>
      <c r="P266" s="218">
        <f>HLOOKUP($B266,data04,data0211!P$900,FALSE)</f>
        <v>81252177</v>
      </c>
      <c r="Q266" s="218">
        <f>HLOOKUP($B266,data04,data0211!Q$900,FALSE)</f>
        <v>38013472</v>
      </c>
      <c r="R266" s="218">
        <f>HLOOKUP($B266,data04,data0211!R$900,FALSE)</f>
        <v>42017331</v>
      </c>
      <c r="S266" s="218">
        <f>HLOOKUP($B266,data04,data0211!S$900,FALSE)</f>
        <v>0</v>
      </c>
      <c r="T266" s="218">
        <f>HLOOKUP($B266,data04,data0211!T$900,FALSE)</f>
        <v>1221374</v>
      </c>
      <c r="U266" s="218">
        <f>HLOOKUP($B266,data04,data0211!U$900,FALSE)</f>
        <v>0</v>
      </c>
      <c r="V266" s="218">
        <f>HLOOKUP($B266,data04,data0211!V$900,FALSE)</f>
        <v>63397</v>
      </c>
      <c r="W266" s="218">
        <f>HLOOKUP($B266,data04,data0211!W$900,FALSE)</f>
        <v>0</v>
      </c>
      <c r="X266" s="218">
        <f>HLOOKUP($B266,data04,data0211!X$900,FALSE)</f>
        <v>60087</v>
      </c>
      <c r="Y266" s="218">
        <f>HLOOKUP($B266,data04,data0211!Y$900,FALSE)</f>
        <v>0</v>
      </c>
      <c r="Z266" s="218">
        <f>HLOOKUP($B266,data04,data0211!Z$900,FALSE)</f>
        <v>3310</v>
      </c>
      <c r="AA266" s="218">
        <f>HLOOKUP($B266,data04,data0211!AA$900,FALSE)</f>
        <v>0</v>
      </c>
      <c r="AB266" s="218">
        <f>HLOOKUP($B266,data04,data0211!AB$900,FALSE)</f>
        <v>4007044.83</v>
      </c>
      <c r="AC266" s="218">
        <f>HLOOKUP($B266,data04,data0211!AC$900,FALSE)</f>
        <v>1834177.5</v>
      </c>
      <c r="AD266" s="218">
        <f>HLOOKUP($B266,data04,data0211!AD$900,FALSE)</f>
        <v>2104308.81</v>
      </c>
      <c r="AE266" s="218">
        <f>HLOOKUP($B266,data04,data0211!AE$900,FALSE)</f>
        <v>0</v>
      </c>
      <c r="AF266" s="218">
        <f>HLOOKUP($B266,data04,data0211!AF$900,FALSE)</f>
        <v>68558.52</v>
      </c>
      <c r="AG266" s="218">
        <f>HLOOKUP($B266,data04,data0211!AG$900,FALSE)</f>
        <v>0</v>
      </c>
      <c r="AH266" s="218">
        <f>HLOOKUP($B266,data04,data0211!AH$900,FALSE)</f>
        <v>26.5</v>
      </c>
      <c r="AI266" s="218">
        <f>HLOOKUP($B266,data04,data0211!AI$900,FALSE)</f>
        <v>0</v>
      </c>
      <c r="AJ266" s="218">
        <f>HLOOKUP($B266,data04,data0211!AJ$900,FALSE)</f>
        <v>26.5</v>
      </c>
      <c r="AK266" s="218">
        <f>HLOOKUP($B266,data04,data0211!AK$900,FALSE)</f>
        <v>8315</v>
      </c>
      <c r="AL266" s="218">
        <f>HLOOKUP($B266,data04,data0211!AL$900,FALSE)</f>
        <v>8315</v>
      </c>
      <c r="AM266" s="218">
        <f>HLOOKUP($B266,data04,data0211!AM$900,FALSE)</f>
        <v>9</v>
      </c>
      <c r="AN266" s="218">
        <f>HLOOKUP($B266,data04,data0211!AN$900,FALSE)</f>
        <v>18859</v>
      </c>
      <c r="AO266" s="218">
        <f>HLOOKUP($B266,data04,data0211!AO$900,FALSE)</f>
        <v>13508</v>
      </c>
      <c r="AP266" s="218">
        <f>HLOOKUP($B266,data04,data0211!AP$900,FALSE)</f>
        <v>18859</v>
      </c>
      <c r="AQ266" s="218">
        <f>HLOOKUP($B266,data04,data0211!AQ$900,FALSE)</f>
        <v>13637</v>
      </c>
      <c r="AR266" s="218">
        <f>HLOOKUP($B266,data04,data0211!AR$900,FALSE)</f>
        <v>84.6</v>
      </c>
      <c r="AS266" s="218">
        <f>HLOOKUP($B266,data04,data0211!AS$900,FALSE)</f>
        <v>76.599999999999994</v>
      </c>
      <c r="AT266" s="218">
        <f>HLOOKUP($B266,data04,data0211!AT$900,FALSE)</f>
        <v>8</v>
      </c>
      <c r="AU266" s="218">
        <f>HLOOKUP($B266,data04,data0211!AU$900,FALSE)</f>
        <v>48.5</v>
      </c>
      <c r="AV266" s="218">
        <f>HLOOKUP($B266,data04,data0211!AV$900,FALSE)</f>
        <v>8.8000000000000007</v>
      </c>
      <c r="AW266" s="218">
        <f>HLOOKUP($B266,data04,data0211!AW$900,FALSE)</f>
        <v>27.3</v>
      </c>
      <c r="AX266" s="218">
        <f>HLOOKUP($B266,data04,data0211!AX$900,FALSE)</f>
        <v>0</v>
      </c>
      <c r="AY266" s="218">
        <f>HLOOKUP($B266,data04,data0211!AY$900,FALSE)</f>
        <v>0</v>
      </c>
      <c r="AZ266" s="218">
        <f>HLOOKUP($B266,data04,data0211!AZ$900,FALSE)</f>
        <v>788</v>
      </c>
      <c r="BA266" s="218">
        <f>HLOOKUP($B266,data04,data0211!BA$900,FALSE)</f>
        <v>72.5</v>
      </c>
      <c r="BB266" s="218"/>
      <c r="BC266" s="218"/>
      <c r="BD266" s="218"/>
      <c r="BE266" s="218"/>
    </row>
    <row r="267" spans="1:57" ht="15" customHeight="1" x14ac:dyDescent="0.2">
      <c r="A267" s="71" t="s">
        <v>278</v>
      </c>
      <c r="B267" s="71" t="s">
        <v>278</v>
      </c>
      <c r="C267" s="69">
        <v>2005</v>
      </c>
      <c r="D267" s="218">
        <f>HLOOKUP($B267,data05,data0211!D$900,FALSE)</f>
        <v>9238150.9099999983</v>
      </c>
      <c r="E267" s="218">
        <f>HLOOKUP($B267,data05,data0211!E$900,FALSE)</f>
        <v>-5870097.9199999999</v>
      </c>
      <c r="F267" s="218">
        <f>HLOOKUP($B267,data05,data0211!F$900,FALSE)</f>
        <v>0</v>
      </c>
      <c r="G267" s="218">
        <f>HLOOKUP($B267,data05,data0211!G$900,FALSE)</f>
        <v>83425</v>
      </c>
      <c r="H267" s="218">
        <f>HLOOKUP($B267,data05,data0211!H$900,FALSE)</f>
        <v>1039412.9999999999</v>
      </c>
      <c r="I267" s="218">
        <f>HLOOKUP($B267,data05,data0211!I$900,FALSE)</f>
        <v>-1260.8399999999999</v>
      </c>
      <c r="J267" s="218">
        <f>HLOOKUP($B267,data05,data0211!J$900,FALSE)</f>
        <v>4040</v>
      </c>
      <c r="K267" s="218">
        <f>HLOOKUP($B267,data05,data0211!K$900,FALSE)</f>
        <v>3530</v>
      </c>
      <c r="L267" s="218">
        <f>HLOOKUP($B267,data05,data0211!L$900,FALSE)</f>
        <v>510</v>
      </c>
      <c r="M267" s="218">
        <f>HLOOKUP($B267,data05,data0211!M$900,FALSE)</f>
        <v>0</v>
      </c>
      <c r="N267" s="218">
        <f>HLOOKUP($B267,data05,data0211!N$900,FALSE)</f>
        <v>3017</v>
      </c>
      <c r="O267" s="218">
        <f>HLOOKUP($B267,data05,data0211!O$900,FALSE)</f>
        <v>0</v>
      </c>
      <c r="P267" s="218">
        <f>HLOOKUP($B267,data05,data0211!P$900,FALSE)</f>
        <v>45760156</v>
      </c>
      <c r="Q267" s="218">
        <f>HLOOKUP($B267,data05,data0211!Q$900,FALSE)</f>
        <v>45702800</v>
      </c>
      <c r="R267" s="218">
        <f>HLOOKUP($B267,data05,data0211!R$900,FALSE)</f>
        <v>54339</v>
      </c>
      <c r="S267" s="218">
        <f>HLOOKUP($B267,data05,data0211!S$900,FALSE)</f>
        <v>0</v>
      </c>
      <c r="T267" s="218">
        <f>HLOOKUP($B267,data05,data0211!T$900,FALSE)</f>
        <v>3017</v>
      </c>
      <c r="U267" s="218">
        <f>HLOOKUP($B267,data05,data0211!U$900,FALSE)</f>
        <v>0</v>
      </c>
      <c r="V267" s="218">
        <f>HLOOKUP($B267,data05,data0211!V$900,FALSE)</f>
        <v>51537069</v>
      </c>
      <c r="W267" s="218">
        <f>HLOOKUP($B267,data05,data0211!W$900,FALSE)</f>
        <v>0</v>
      </c>
      <c r="X267" s="218">
        <f>HLOOKUP($B267,data05,data0211!X$900,FALSE)</f>
        <v>50276418</v>
      </c>
      <c r="Y267" s="218">
        <f>HLOOKUP($B267,data05,data0211!Y$900,FALSE)</f>
        <v>0</v>
      </c>
      <c r="Z267" s="218">
        <f>HLOOKUP($B267,data05,data0211!Z$900,FALSE)</f>
        <v>1260651</v>
      </c>
      <c r="AA267" s="218">
        <f>HLOOKUP($B267,data05,data0211!AA$900,FALSE)</f>
        <v>0</v>
      </c>
      <c r="AB267" s="218">
        <f>HLOOKUP($B267,data05,data0211!AB$900,FALSE)</f>
        <v>1277413.75</v>
      </c>
      <c r="AC267" s="218">
        <f>HLOOKUP($B267,data05,data0211!AC$900,FALSE)</f>
        <v>662528.69999999995</v>
      </c>
      <c r="AD267" s="218">
        <f>HLOOKUP($B267,data05,data0211!AD$900,FALSE)</f>
        <v>587523.87</v>
      </c>
      <c r="AE267" s="218">
        <f>HLOOKUP($B267,data05,data0211!AE$900,FALSE)</f>
        <v>0</v>
      </c>
      <c r="AF267" s="218">
        <f>HLOOKUP($B267,data05,data0211!AF$900,FALSE)</f>
        <v>13717.85</v>
      </c>
      <c r="AG267" s="218">
        <f>HLOOKUP($B267,data05,data0211!AG$900,FALSE)</f>
        <v>0</v>
      </c>
      <c r="AH267" s="218">
        <f>HLOOKUP($B267,data05,data0211!AH$900,FALSE)</f>
        <v>26</v>
      </c>
      <c r="AI267" s="218">
        <f>HLOOKUP($B267,data05,data0211!AI$900,FALSE)</f>
        <v>26</v>
      </c>
      <c r="AJ267" s="218">
        <f>HLOOKUP($B267,data05,data0211!AJ$900,FALSE)</f>
        <v>0</v>
      </c>
      <c r="AK267" s="218">
        <f>HLOOKUP($B267,data05,data0211!AK$900,FALSE)</f>
        <v>8315</v>
      </c>
      <c r="AL267" s="218">
        <f>HLOOKUP($B267,data05,data0211!AL$900,FALSE)</f>
        <v>8315</v>
      </c>
      <c r="AM267" s="218">
        <f>HLOOKUP($B267,data05,data0211!AM$900,FALSE)</f>
        <v>0</v>
      </c>
      <c r="AN267" s="218">
        <f>HLOOKUP($B267,data05,data0211!AN$900,FALSE)</f>
        <v>18575</v>
      </c>
      <c r="AO267" s="218">
        <f>HLOOKUP($B267,data05,data0211!AO$900,FALSE)</f>
        <v>14695</v>
      </c>
      <c r="AP267" s="218">
        <f>HLOOKUP($B267,data05,data0211!AP$900,FALSE)</f>
        <v>18575</v>
      </c>
      <c r="AQ267" s="218">
        <f>HLOOKUP($B267,data05,data0211!AQ$900,FALSE)</f>
        <v>13985</v>
      </c>
      <c r="AR267" s="218">
        <f>HLOOKUP($B267,data05,data0211!AR$900,FALSE)</f>
        <v>84</v>
      </c>
      <c r="AS267" s="218">
        <f>HLOOKUP($B267,data05,data0211!AS$900,FALSE)</f>
        <v>76</v>
      </c>
      <c r="AT267" s="218">
        <f>HLOOKUP($B267,data05,data0211!AT$900,FALSE)</f>
        <v>0</v>
      </c>
      <c r="AU267" s="218">
        <f>HLOOKUP($B267,data05,data0211!AU$900,FALSE)</f>
        <v>48</v>
      </c>
      <c r="AV267" s="218">
        <f>HLOOKUP($B267,data05,data0211!AV$900,FALSE)</f>
        <v>8</v>
      </c>
      <c r="AW267" s="218">
        <f>HLOOKUP($B267,data05,data0211!AW$900,FALSE)</f>
        <v>27</v>
      </c>
      <c r="AX267" s="218">
        <f>HLOOKUP($B267,data05,data0211!AX$900,FALSE)</f>
        <v>0</v>
      </c>
      <c r="AY267" s="218">
        <f>HLOOKUP($B267,data05,data0211!AY$900,FALSE)</f>
        <v>0</v>
      </c>
      <c r="AZ267" s="218">
        <f>HLOOKUP($B267,data05,data0211!AZ$900,FALSE)</f>
        <v>792</v>
      </c>
      <c r="BA267" s="218">
        <f>HLOOKUP($B267,data05,data0211!BA$900,FALSE)</f>
        <v>71</v>
      </c>
      <c r="BB267" s="218"/>
      <c r="BC267" s="218"/>
      <c r="BD267" s="218"/>
      <c r="BE267" s="218"/>
    </row>
    <row r="268" spans="1:57" ht="15" customHeight="1" x14ac:dyDescent="0.2">
      <c r="A268" s="71" t="s">
        <v>278</v>
      </c>
      <c r="B268" s="71" t="s">
        <v>278</v>
      </c>
      <c r="C268" s="69">
        <v>2006</v>
      </c>
      <c r="D268" s="218">
        <f>HLOOKUP($B268,data06,data0211!D$900,FALSE)</f>
        <v>9547549.0500000007</v>
      </c>
      <c r="E268" s="218">
        <f>HLOOKUP($B268,data06,data0211!E$900,FALSE)</f>
        <v>-6179198.2800000003</v>
      </c>
      <c r="F268" s="218">
        <f>HLOOKUP($B268,data06,data0211!F$900,FALSE)</f>
        <v>0</v>
      </c>
      <c r="G268" s="218">
        <f>HLOOKUP($B268,data06,data0211!G$900,FALSE)</f>
        <v>174354.54</v>
      </c>
      <c r="H268" s="218">
        <f>HLOOKUP($B268,data06,data0211!H$900,FALSE)</f>
        <v>1050968.82</v>
      </c>
      <c r="I268" s="218">
        <f>HLOOKUP($B268,data06,data0211!I$900,FALSE)</f>
        <v>40565</v>
      </c>
      <c r="J268" s="218">
        <f>HLOOKUP($B268,data06,data0211!J$900,FALSE)</f>
        <v>3981</v>
      </c>
      <c r="K268" s="218">
        <f>HLOOKUP($B268,data06,data0211!K$900,FALSE)</f>
        <v>3545</v>
      </c>
      <c r="L268" s="218">
        <f>HLOOKUP($B268,data06,data0211!L$900,FALSE)</f>
        <v>436</v>
      </c>
      <c r="M268" s="218">
        <f>HLOOKUP($B268,data06,data0211!M$900,FALSE)</f>
        <v>0</v>
      </c>
      <c r="N268" s="218">
        <f>HLOOKUP($B268,data06,data0211!N$900,FALSE)</f>
        <v>1006</v>
      </c>
      <c r="O268" s="218">
        <f>HLOOKUP($B268,data06,data0211!O$900,FALSE)</f>
        <v>0</v>
      </c>
      <c r="P268" s="218">
        <f>HLOOKUP($B268,data06,data0211!P$900,FALSE)</f>
        <v>82347301</v>
      </c>
      <c r="Q268" s="218">
        <f>HLOOKUP($B268,data06,data0211!Q$900,FALSE)</f>
        <v>38401315</v>
      </c>
      <c r="R268" s="218">
        <f>HLOOKUP($B268,data06,data0211!R$900,FALSE)</f>
        <v>42879081</v>
      </c>
      <c r="S268" s="218">
        <f>HLOOKUP($B268,data06,data0211!S$900,FALSE)</f>
        <v>0</v>
      </c>
      <c r="T268" s="218">
        <f>HLOOKUP($B268,data06,data0211!T$900,FALSE)</f>
        <v>1066905</v>
      </c>
      <c r="U268" s="218">
        <f>HLOOKUP($B268,data06,data0211!U$900,FALSE)</f>
        <v>0</v>
      </c>
      <c r="V268" s="218">
        <f>HLOOKUP($B268,data06,data0211!V$900,FALSE)</f>
        <v>41492</v>
      </c>
      <c r="W268" s="218">
        <f>HLOOKUP($B268,data06,data0211!W$900,FALSE)</f>
        <v>0</v>
      </c>
      <c r="X268" s="218">
        <f>HLOOKUP($B268,data06,data0211!X$900,FALSE)</f>
        <v>38180</v>
      </c>
      <c r="Y268" s="218">
        <f>HLOOKUP($B268,data06,data0211!Y$900,FALSE)</f>
        <v>0</v>
      </c>
      <c r="Z268" s="218">
        <f>HLOOKUP($B268,data06,data0211!Z$900,FALSE)</f>
        <v>3312</v>
      </c>
      <c r="AA268" s="218">
        <f>HLOOKUP($B268,data06,data0211!AA$900,FALSE)</f>
        <v>0</v>
      </c>
      <c r="AB268" s="218">
        <f>HLOOKUP($B268,data06,data0211!AB$900,FALSE)</f>
        <v>7025451.9699999997</v>
      </c>
      <c r="AC268" s="218">
        <f>HLOOKUP($B268,data06,data0211!AC$900,FALSE)</f>
        <v>3958040</v>
      </c>
      <c r="AD268" s="218">
        <f>HLOOKUP($B268,data06,data0211!AD$900,FALSE)</f>
        <v>2980374.51</v>
      </c>
      <c r="AE268" s="218">
        <f>HLOOKUP($B268,data06,data0211!AE$900,FALSE)</f>
        <v>0</v>
      </c>
      <c r="AF268" s="218">
        <f>HLOOKUP($B268,data06,data0211!AF$900,FALSE)</f>
        <v>87037.46</v>
      </c>
      <c r="AG268" s="218">
        <f>HLOOKUP($B268,data06,data0211!AG$900,FALSE)</f>
        <v>0</v>
      </c>
      <c r="AH268" s="218">
        <f>HLOOKUP($B268,data06,data0211!AH$900,FALSE)</f>
        <v>26</v>
      </c>
      <c r="AI268" s="218">
        <f>HLOOKUP($B268,data06,data0211!AI$900,FALSE)</f>
        <v>26</v>
      </c>
      <c r="AJ268" s="218">
        <f>HLOOKUP($B268,data06,data0211!AJ$900,FALSE)</f>
        <v>0</v>
      </c>
      <c r="AK268" s="218">
        <f>HLOOKUP($B268,data06,data0211!AK$900,FALSE)</f>
        <v>8315</v>
      </c>
      <c r="AL268" s="218">
        <f>HLOOKUP($B268,data06,data0211!AL$900,FALSE)</f>
        <v>8315</v>
      </c>
      <c r="AM268" s="218">
        <f>HLOOKUP($B268,data06,data0211!AM$900,FALSE)</f>
        <v>0</v>
      </c>
      <c r="AN268" s="218">
        <f>HLOOKUP($B268,data06,data0211!AN$900,FALSE)</f>
        <v>17382</v>
      </c>
      <c r="AO268" s="218">
        <f>HLOOKUP($B268,data06,data0211!AO$900,FALSE)</f>
        <v>14085</v>
      </c>
      <c r="AP268" s="218">
        <f>HLOOKUP($B268,data06,data0211!AP$900,FALSE)</f>
        <v>17382</v>
      </c>
      <c r="AQ268" s="218">
        <f>HLOOKUP($B268,data06,data0211!AQ$900,FALSE)</f>
        <v>14135</v>
      </c>
      <c r="AR268" s="218">
        <f>HLOOKUP($B268,data06,data0211!AR$900,FALSE)</f>
        <v>84</v>
      </c>
      <c r="AS268" s="218">
        <f>HLOOKUP($B268,data06,data0211!AS$900,FALSE)</f>
        <v>76</v>
      </c>
      <c r="AT268" s="218">
        <f>HLOOKUP($B268,data06,data0211!AT$900,FALSE)</f>
        <v>0</v>
      </c>
      <c r="AU268" s="218">
        <f>HLOOKUP($B268,data06,data0211!AU$900,FALSE)</f>
        <v>48</v>
      </c>
      <c r="AV268" s="218">
        <f>HLOOKUP($B268,data06,data0211!AV$900,FALSE)</f>
        <v>8</v>
      </c>
      <c r="AW268" s="218">
        <f>HLOOKUP($B268,data06,data0211!AW$900,FALSE)</f>
        <v>27</v>
      </c>
      <c r="AX268" s="218">
        <f>HLOOKUP($B268,data06,data0211!AX$900,FALSE)</f>
        <v>0</v>
      </c>
      <c r="AY268" s="218">
        <f>HLOOKUP($B268,data06,data0211!AY$900,FALSE)</f>
        <v>0</v>
      </c>
      <c r="AZ268" s="218">
        <f>HLOOKUP($B268,data06,data0211!AZ$900,FALSE)</f>
        <v>792</v>
      </c>
      <c r="BA268" s="218">
        <f>HLOOKUP($B268,data06,data0211!BA$900,FALSE)</f>
        <v>69</v>
      </c>
      <c r="BB268" s="218"/>
      <c r="BC268" s="218"/>
      <c r="BD268" s="218"/>
      <c r="BE268" s="218"/>
    </row>
    <row r="269" spans="1:57" ht="15" customHeight="1" x14ac:dyDescent="0.2">
      <c r="A269" s="71" t="s">
        <v>278</v>
      </c>
      <c r="B269" s="71" t="s">
        <v>278</v>
      </c>
      <c r="C269" s="69">
        <v>2007</v>
      </c>
      <c r="D269" s="218">
        <f>HLOOKUP($B269,data07,data0211!D$900,FALSE)</f>
        <v>9645590.6600000001</v>
      </c>
      <c r="E269" s="218">
        <f>HLOOKUP($B269,data07,data0211!E$900,FALSE)</f>
        <v>-6479990.0300000003</v>
      </c>
      <c r="F269" s="218">
        <f>HLOOKUP($B269,data07,data0211!F$900,FALSE)</f>
        <v>0</v>
      </c>
      <c r="G269" s="218">
        <f>HLOOKUP($B269,data07,data0211!G$900,FALSE)</f>
        <v>146935.22</v>
      </c>
      <c r="H269" s="218">
        <f>HLOOKUP($B269,data07,data0211!H$900,FALSE)</f>
        <v>1125424.8</v>
      </c>
      <c r="I269" s="218">
        <f>HLOOKUP($B269,data07,data0211!I$900,FALSE)</f>
        <v>-12447</v>
      </c>
      <c r="J269" s="218">
        <f>HLOOKUP($B269,data07,data0211!J$900,FALSE)</f>
        <v>3864</v>
      </c>
      <c r="K269" s="218">
        <f>HLOOKUP($B269,data07,data0211!K$900,FALSE)</f>
        <v>3380</v>
      </c>
      <c r="L269" s="218">
        <f>HLOOKUP($B269,data07,data0211!L$900,FALSE)</f>
        <v>484</v>
      </c>
      <c r="M269" s="218">
        <f>HLOOKUP($B269,data07,data0211!M$900,FALSE)</f>
        <v>0</v>
      </c>
      <c r="N269" s="218">
        <f>HLOOKUP($B269,data07,data0211!N$900,FALSE)</f>
        <v>1006</v>
      </c>
      <c r="O269" s="218">
        <f>HLOOKUP($B269,data07,data0211!O$900,FALSE)</f>
        <v>0</v>
      </c>
      <c r="P269" s="218">
        <f>HLOOKUP($B269,data07,data0211!P$900,FALSE)</f>
        <v>83900561</v>
      </c>
      <c r="Q269" s="218">
        <f>HLOOKUP($B269,data07,data0211!Q$900,FALSE)</f>
        <v>39011690</v>
      </c>
      <c r="R269" s="218">
        <f>HLOOKUP($B269,data07,data0211!R$900,FALSE)</f>
        <v>43615480</v>
      </c>
      <c r="S269" s="218">
        <f>HLOOKUP($B269,data07,data0211!S$900,FALSE)</f>
        <v>0</v>
      </c>
      <c r="T269" s="218">
        <f>HLOOKUP($B269,data07,data0211!T$900,FALSE)</f>
        <v>1273391</v>
      </c>
      <c r="U269" s="218">
        <f>HLOOKUP($B269,data07,data0211!U$900,FALSE)</f>
        <v>0</v>
      </c>
      <c r="V269" s="218">
        <f>HLOOKUP($B269,data07,data0211!V$900,FALSE)</f>
        <v>67212</v>
      </c>
      <c r="W269" s="218">
        <f>HLOOKUP($B269,data07,data0211!W$900,FALSE)</f>
        <v>0</v>
      </c>
      <c r="X269" s="218">
        <f>HLOOKUP($B269,data07,data0211!X$900,FALSE)</f>
        <v>63900</v>
      </c>
      <c r="Y269" s="218">
        <f>HLOOKUP($B269,data07,data0211!Y$900,FALSE)</f>
        <v>0</v>
      </c>
      <c r="Z269" s="218">
        <f>HLOOKUP($B269,data07,data0211!Z$900,FALSE)</f>
        <v>3312</v>
      </c>
      <c r="AA269" s="218">
        <f>HLOOKUP($B269,data07,data0211!AA$900,FALSE)</f>
        <v>0</v>
      </c>
      <c r="AB269" s="218">
        <f>HLOOKUP($B269,data07,data0211!AB$900,FALSE)</f>
        <v>6246950.4900000002</v>
      </c>
      <c r="AC269" s="218">
        <f>HLOOKUP($B269,data07,data0211!AC$900,FALSE)</f>
        <v>3074838.22</v>
      </c>
      <c r="AD269" s="218">
        <f>HLOOKUP($B269,data07,data0211!AD$900,FALSE)</f>
        <v>3068803.5599999996</v>
      </c>
      <c r="AE269" s="218">
        <f>HLOOKUP($B269,data07,data0211!AE$900,FALSE)</f>
        <v>0</v>
      </c>
      <c r="AF269" s="218">
        <f>HLOOKUP($B269,data07,data0211!AF$900,FALSE)</f>
        <v>0</v>
      </c>
      <c r="AG269" s="218">
        <f>HLOOKUP($B269,data07,data0211!AG$900,FALSE)</f>
        <v>103308.71</v>
      </c>
      <c r="AH269" s="218">
        <f>HLOOKUP($B269,data07,data0211!AH$900,FALSE)</f>
        <v>26</v>
      </c>
      <c r="AI269" s="218">
        <f>HLOOKUP($B269,data07,data0211!AI$900,FALSE)</f>
        <v>26</v>
      </c>
      <c r="AJ269" s="218">
        <f>HLOOKUP($B269,data07,data0211!AJ$900,FALSE)</f>
        <v>0</v>
      </c>
      <c r="AK269" s="218">
        <f>HLOOKUP($B269,data07,data0211!AK$900,FALSE)</f>
        <v>8315</v>
      </c>
      <c r="AL269" s="218">
        <f>HLOOKUP($B269,data07,data0211!AL$900,FALSE)</f>
        <v>8315</v>
      </c>
      <c r="AM269" s="218">
        <f>HLOOKUP($B269,data07,data0211!AM$900,FALSE)</f>
        <v>0</v>
      </c>
      <c r="AN269" s="218">
        <f>HLOOKUP($B269,data07,data0211!AN$900,FALSE)</f>
        <v>18097</v>
      </c>
      <c r="AO269" s="218">
        <f>HLOOKUP($B269,data07,data0211!AO$900,FALSE)</f>
        <v>14414</v>
      </c>
      <c r="AP269" s="218">
        <f>HLOOKUP($B269,data07,data0211!AP$900,FALSE)</f>
        <v>18097</v>
      </c>
      <c r="AQ269" s="218">
        <f>HLOOKUP($B269,data07,data0211!AQ$900,FALSE)</f>
        <v>14323</v>
      </c>
      <c r="AR269" s="218">
        <f>HLOOKUP($B269,data07,data0211!AR$900,FALSE)</f>
        <v>84</v>
      </c>
      <c r="AS269" s="218">
        <f>HLOOKUP($B269,data07,data0211!AS$900,FALSE)</f>
        <v>76</v>
      </c>
      <c r="AT269" s="218">
        <f>HLOOKUP($B269,data07,data0211!AT$900,FALSE)</f>
        <v>8</v>
      </c>
      <c r="AU269" s="218">
        <f>HLOOKUP($B269,data07,data0211!AU$900,FALSE)</f>
        <v>48</v>
      </c>
      <c r="AV269" s="218">
        <f>HLOOKUP($B269,data07,data0211!AV$900,FALSE)</f>
        <v>8</v>
      </c>
      <c r="AW269" s="218">
        <f>HLOOKUP($B269,data07,data0211!AW$900,FALSE)</f>
        <v>28</v>
      </c>
      <c r="AX269" s="218">
        <f>HLOOKUP($B269,data07,data0211!AX$900,FALSE)</f>
        <v>0</v>
      </c>
      <c r="AY269" s="218">
        <f>HLOOKUP($B269,data07,data0211!AY$900,FALSE)</f>
        <v>0</v>
      </c>
      <c r="AZ269" s="218">
        <f>HLOOKUP($B269,data07,data0211!AZ$900,FALSE)</f>
        <v>792</v>
      </c>
      <c r="BA269" s="218">
        <f>HLOOKUP($B269,data07,data0211!BA$900,FALSE)</f>
        <v>70</v>
      </c>
      <c r="BB269" s="218"/>
      <c r="BC269" s="218"/>
      <c r="BD269" s="218"/>
      <c r="BE269" s="218"/>
    </row>
    <row r="270" spans="1:57" ht="15" customHeight="1" x14ac:dyDescent="0.2">
      <c r="A270" s="71" t="s">
        <v>278</v>
      </c>
      <c r="B270" s="71" t="s">
        <v>278</v>
      </c>
      <c r="C270" s="69">
        <v>2008</v>
      </c>
      <c r="D270" s="218">
        <f>HLOOKUP($B270,data08,data0211!D$900,FALSE)</f>
        <v>9832493.5700000003</v>
      </c>
      <c r="E270" s="218">
        <f>HLOOKUP($B270,data08,data0211!E$900,FALSE)</f>
        <v>-6852036.3499999996</v>
      </c>
      <c r="F270" s="218">
        <f>HLOOKUP($B270,data08,data0211!F$900,FALSE)</f>
        <v>0</v>
      </c>
      <c r="G270" s="218">
        <f>HLOOKUP($B270,data08,data0211!G$900,FALSE)</f>
        <v>160373</v>
      </c>
      <c r="H270" s="218">
        <f>HLOOKUP($B270,data08,data0211!H$900,FALSE)</f>
        <v>1257859.71</v>
      </c>
      <c r="I270" s="218">
        <f>HLOOKUP($B270,data08,data0211!I$900,FALSE)</f>
        <v>-5294</v>
      </c>
      <c r="J270" s="218">
        <f>HLOOKUP($B270,data08,data0211!J$900,FALSE)</f>
        <v>4001</v>
      </c>
      <c r="K270" s="218">
        <f>HLOOKUP($B270,data08,data0211!K$900,FALSE)</f>
        <v>3520</v>
      </c>
      <c r="L270" s="218">
        <f>HLOOKUP($B270,data08,data0211!L$900,FALSE)</f>
        <v>481</v>
      </c>
      <c r="M270" s="218">
        <f>HLOOKUP($B270,data08,data0211!M$900,FALSE)</f>
        <v>0</v>
      </c>
      <c r="N270" s="218">
        <f>HLOOKUP($B270,data08,data0211!N$900,FALSE)</f>
        <v>1006</v>
      </c>
      <c r="O270" s="218">
        <f>HLOOKUP($B270,data08,data0211!O$900,FALSE)</f>
        <v>0</v>
      </c>
      <c r="P270" s="218">
        <f>HLOOKUP($B270,data08,data0211!P$900,FALSE)</f>
        <v>84002098</v>
      </c>
      <c r="Q270" s="218">
        <f>HLOOKUP($B270,data08,data0211!Q$900,FALSE)</f>
        <v>39844007</v>
      </c>
      <c r="R270" s="218">
        <f>HLOOKUP($B270,data08,data0211!R$900,FALSE)</f>
        <v>42938079</v>
      </c>
      <c r="S270" s="218">
        <f>HLOOKUP($B270,data08,data0211!S$900,FALSE)</f>
        <v>0</v>
      </c>
      <c r="T270" s="218">
        <f>HLOOKUP($B270,data08,data0211!T$900,FALSE)</f>
        <v>1220012</v>
      </c>
      <c r="U270" s="218">
        <f>HLOOKUP($B270,data08,data0211!U$900,FALSE)</f>
        <v>0</v>
      </c>
      <c r="V270" s="218">
        <f>HLOOKUP($B270,data08,data0211!V$900,FALSE)</f>
        <v>3310</v>
      </c>
      <c r="W270" s="218">
        <f>HLOOKUP($B270,data08,data0211!W$900,FALSE)</f>
        <v>0</v>
      </c>
      <c r="X270" s="218">
        <f>HLOOKUP($B270,data08,data0211!X$900,FALSE)</f>
        <v>0</v>
      </c>
      <c r="Y270" s="218">
        <f>HLOOKUP($B270,data08,data0211!Y$900,FALSE)</f>
        <v>0</v>
      </c>
      <c r="Z270" s="218">
        <f>HLOOKUP($B270,data08,data0211!Z$900,FALSE)</f>
        <v>3310</v>
      </c>
      <c r="AA270" s="218">
        <f>HLOOKUP($B270,data08,data0211!AA$900,FALSE)</f>
        <v>0</v>
      </c>
      <c r="AB270" s="218">
        <f>HLOOKUP($B270,data08,data0211!AB$900,FALSE)</f>
        <v>0</v>
      </c>
      <c r="AC270" s="218">
        <f>HLOOKUP($B270,data08,data0211!AC$900,FALSE)</f>
        <v>800223.16</v>
      </c>
      <c r="AD270" s="218">
        <f>HLOOKUP($B270,data08,data0211!AD$900,FALSE)</f>
        <v>566937.68999999994</v>
      </c>
      <c r="AE270" s="218">
        <f>HLOOKUP($B270,data08,data0211!AE$900,FALSE)</f>
        <v>0</v>
      </c>
      <c r="AF270" s="218">
        <f>HLOOKUP($B270,data08,data0211!AF$900,FALSE)</f>
        <v>16049.56</v>
      </c>
      <c r="AG270" s="218">
        <f>HLOOKUP($B270,data08,data0211!AG$900,FALSE)</f>
        <v>0</v>
      </c>
      <c r="AH270" s="218">
        <f>HLOOKUP($B270,data08,data0211!AH$900,FALSE)</f>
        <v>26</v>
      </c>
      <c r="AI270" s="218">
        <f>HLOOKUP($B270,data08,data0211!AI$900,FALSE)</f>
        <v>26</v>
      </c>
      <c r="AJ270" s="218">
        <f>HLOOKUP($B270,data08,data0211!AJ$900,FALSE)</f>
        <v>0</v>
      </c>
      <c r="AK270" s="218">
        <f>HLOOKUP($B270,data08,data0211!AK$900,FALSE)</f>
        <v>8315</v>
      </c>
      <c r="AL270" s="218">
        <f>HLOOKUP($B270,data08,data0211!AL$900,FALSE)</f>
        <v>8315</v>
      </c>
      <c r="AM270" s="218">
        <f>HLOOKUP($B270,data08,data0211!AM$900,FALSE)</f>
        <v>0</v>
      </c>
      <c r="AN270" s="218">
        <f>HLOOKUP($B270,data08,data0211!AN$900,FALSE)</f>
        <v>18421</v>
      </c>
      <c r="AO270" s="218">
        <f>HLOOKUP($B270,data08,data0211!AO$900,FALSE)</f>
        <v>12843</v>
      </c>
      <c r="AP270" s="218">
        <f>HLOOKUP($B270,data08,data0211!AP$900,FALSE)</f>
        <v>18421</v>
      </c>
      <c r="AQ270" s="218">
        <f>HLOOKUP($B270,data08,data0211!AQ$900,FALSE)</f>
        <v>14135</v>
      </c>
      <c r="AR270" s="218">
        <f>HLOOKUP($B270,data08,data0211!AR$900,FALSE)</f>
        <v>84</v>
      </c>
      <c r="AS270" s="218">
        <f>HLOOKUP($B270,data08,data0211!AS$900,FALSE)</f>
        <v>76</v>
      </c>
      <c r="AT270" s="218">
        <f>HLOOKUP($B270,data08,data0211!AT$900,FALSE)</f>
        <v>8</v>
      </c>
      <c r="AU270" s="218">
        <f>HLOOKUP($B270,data08,data0211!AU$900,FALSE)</f>
        <v>48</v>
      </c>
      <c r="AV270" s="218">
        <f>HLOOKUP($B270,data08,data0211!AV$900,FALSE)</f>
        <v>8</v>
      </c>
      <c r="AW270" s="218">
        <f>HLOOKUP($B270,data08,data0211!AW$900,FALSE)</f>
        <v>28</v>
      </c>
      <c r="AX270" s="218">
        <f>HLOOKUP($B270,data08,data0211!AX$900,FALSE)</f>
        <v>0</v>
      </c>
      <c r="AY270" s="218">
        <f>HLOOKUP($B270,data08,data0211!AY$900,FALSE)</f>
        <v>0</v>
      </c>
      <c r="AZ270" s="218">
        <f>HLOOKUP($B270,data08,data0211!AZ$900,FALSE)</f>
        <v>792</v>
      </c>
      <c r="BA270" s="218">
        <f>HLOOKUP($B270,data08,data0211!BA$900,FALSE)</f>
        <v>71</v>
      </c>
      <c r="BB270" s="218"/>
      <c r="BC270" s="218"/>
      <c r="BD270" s="218"/>
      <c r="BE270" s="218"/>
    </row>
    <row r="271" spans="1:57" ht="15" customHeight="1" x14ac:dyDescent="0.2">
      <c r="A271" s="71" t="s">
        <v>278</v>
      </c>
      <c r="B271" s="71" t="s">
        <v>278</v>
      </c>
      <c r="C271" s="69">
        <v>2009</v>
      </c>
      <c r="D271" s="218">
        <f>HLOOKUP($B271,data09,data0211!D$900,FALSE)</f>
        <v>10110277.949999999</v>
      </c>
      <c r="E271" s="218">
        <f>HLOOKUP($B271,data09,data0211!E$900,FALSE)</f>
        <v>-7200757.0999999996</v>
      </c>
      <c r="F271" s="218">
        <f>HLOOKUP($B271,data09,data0211!F$900,FALSE)</f>
        <v>0</v>
      </c>
      <c r="G271" s="218">
        <f>HLOOKUP($B271,data09,data0211!G$900,FALSE)</f>
        <v>261955.3</v>
      </c>
      <c r="H271" s="218">
        <f>HLOOKUP($B271,data09,data0211!H$900,FALSE)</f>
        <v>1310033.75</v>
      </c>
      <c r="I271" s="218">
        <f>HLOOKUP($B271,data09,data0211!I$900,FALSE)</f>
        <v>-466</v>
      </c>
      <c r="J271" s="218">
        <f>HLOOKUP($B271,data09,data0211!J$900,FALSE)</f>
        <v>3768</v>
      </c>
      <c r="K271" s="218">
        <f>HLOOKUP($B271,data09,data0211!K$900,FALSE)</f>
        <v>3296</v>
      </c>
      <c r="L271" s="218">
        <f>HLOOKUP($B271,data09,data0211!L$900,FALSE)</f>
        <v>465</v>
      </c>
      <c r="M271" s="218">
        <f>HLOOKUP($B271,data09,data0211!M$900,FALSE)</f>
        <v>7</v>
      </c>
      <c r="N271" s="218">
        <f>HLOOKUP($B271,data09,data0211!N$900,FALSE)</f>
        <v>1006</v>
      </c>
      <c r="O271" s="218">
        <f>HLOOKUP($B271,data09,data0211!O$900,FALSE)</f>
        <v>0</v>
      </c>
      <c r="P271" s="218">
        <f>HLOOKUP($B271,data09,data0211!P$900,FALSE)</f>
        <v>82558537</v>
      </c>
      <c r="Q271" s="218">
        <f>HLOOKUP($B271,data09,data0211!Q$900,FALSE)</f>
        <v>39845835</v>
      </c>
      <c r="R271" s="218">
        <f>HLOOKUP($B271,data09,data0211!R$900,FALSE)</f>
        <v>41586924</v>
      </c>
      <c r="S271" s="218">
        <f>HLOOKUP($B271,data09,data0211!S$900,FALSE)</f>
        <v>61333</v>
      </c>
      <c r="T271" s="218">
        <f>HLOOKUP($B271,data09,data0211!T$900,FALSE)</f>
        <v>1064445</v>
      </c>
      <c r="U271" s="218">
        <f>HLOOKUP($B271,data09,data0211!U$900,FALSE)</f>
        <v>0</v>
      </c>
      <c r="V271" s="218">
        <f>HLOOKUP($B271,data09,data0211!V$900,FALSE)</f>
        <v>65081</v>
      </c>
      <c r="W271" s="218">
        <f>HLOOKUP($B271,data09,data0211!W$900,FALSE)</f>
        <v>0</v>
      </c>
      <c r="X271" s="218">
        <f>HLOOKUP($B271,data09,data0211!X$900,FALSE)</f>
        <v>61771</v>
      </c>
      <c r="Y271" s="218">
        <f>HLOOKUP($B271,data09,data0211!Y$900,FALSE)</f>
        <v>0</v>
      </c>
      <c r="Z271" s="218">
        <f>HLOOKUP($B271,data09,data0211!Z$900,FALSE)</f>
        <v>3310</v>
      </c>
      <c r="AA271" s="218">
        <f>HLOOKUP($B271,data09,data0211!AA$900,FALSE)</f>
        <v>0</v>
      </c>
      <c r="AB271" s="218">
        <f>HLOOKUP($B271,data09,data0211!AB$900,FALSE)</f>
        <v>1470613.89</v>
      </c>
      <c r="AC271" s="218">
        <f>HLOOKUP($B271,data09,data0211!AC$900,FALSE)</f>
        <v>833634.67</v>
      </c>
      <c r="AD271" s="218">
        <f>HLOOKUP($B271,data09,data0211!AD$900,FALSE)</f>
        <v>610825.57999999996</v>
      </c>
      <c r="AE271" s="218">
        <f>HLOOKUP($B271,data09,data0211!AE$900,FALSE)</f>
        <v>0</v>
      </c>
      <c r="AF271" s="218">
        <f>HLOOKUP($B271,data09,data0211!AF$900,FALSE)</f>
        <v>23241.759999999998</v>
      </c>
      <c r="AG271" s="218">
        <f>HLOOKUP($B271,data09,data0211!AG$900,FALSE)</f>
        <v>0</v>
      </c>
      <c r="AH271" s="218">
        <f>HLOOKUP($B271,data09,data0211!AH$900,FALSE)</f>
        <v>26</v>
      </c>
      <c r="AI271" s="218">
        <f>HLOOKUP($B271,data09,data0211!AI$900,FALSE)</f>
        <v>26</v>
      </c>
      <c r="AJ271" s="218">
        <f>HLOOKUP($B271,data09,data0211!AJ$900,FALSE)</f>
        <v>0</v>
      </c>
      <c r="AK271" s="218">
        <f>HLOOKUP($B271,data09,data0211!AK$900,FALSE)</f>
        <v>8315</v>
      </c>
      <c r="AL271" s="218">
        <f>HLOOKUP($B271,data09,data0211!AL$900,FALSE)</f>
        <v>8315</v>
      </c>
      <c r="AM271" s="218">
        <f>HLOOKUP($B271,data09,data0211!AM$900,FALSE)</f>
        <v>0</v>
      </c>
      <c r="AN271" s="218">
        <f>HLOOKUP($B271,data09,data0211!AN$900,FALSE)</f>
        <v>18432</v>
      </c>
      <c r="AO271" s="218">
        <f>HLOOKUP($B271,data09,data0211!AO$900,FALSE)</f>
        <v>12143</v>
      </c>
      <c r="AP271" s="218">
        <f>HLOOKUP($B271,data09,data0211!AP$900,FALSE)</f>
        <v>18432</v>
      </c>
      <c r="AQ271" s="218">
        <f>HLOOKUP($B271,data09,data0211!AQ$900,FALSE)</f>
        <v>13622</v>
      </c>
      <c r="AR271" s="218">
        <f>HLOOKUP($B271,data09,data0211!AR$900,FALSE)</f>
        <v>84</v>
      </c>
      <c r="AS271" s="218">
        <f>HLOOKUP($B271,data09,data0211!AS$900,FALSE)</f>
        <v>76</v>
      </c>
      <c r="AT271" s="218">
        <f>HLOOKUP($B271,data09,data0211!AT$900,FALSE)</f>
        <v>8</v>
      </c>
      <c r="AU271" s="218">
        <f>HLOOKUP($B271,data09,data0211!AU$900,FALSE)</f>
        <v>48</v>
      </c>
      <c r="AV271" s="218">
        <f>HLOOKUP($B271,data09,data0211!AV$900,FALSE)</f>
        <v>8</v>
      </c>
      <c r="AW271" s="218">
        <f>HLOOKUP($B271,data09,data0211!AW$900,FALSE)</f>
        <v>28</v>
      </c>
      <c r="AX271" s="218">
        <f>HLOOKUP($B271,data09,data0211!AX$900,FALSE)</f>
        <v>0</v>
      </c>
      <c r="AY271" s="218">
        <f>HLOOKUP($B271,data09,data0211!AY$900,FALSE)</f>
        <v>0</v>
      </c>
      <c r="AZ271" s="218">
        <f>HLOOKUP($B271,data09,data0211!AZ$900,FALSE)</f>
        <v>804</v>
      </c>
      <c r="BA271" s="218">
        <f>HLOOKUP($B271,data09,data0211!BA$900,FALSE)</f>
        <v>72</v>
      </c>
      <c r="BB271" s="218"/>
      <c r="BC271" s="218"/>
      <c r="BD271" s="218"/>
      <c r="BE271" s="218"/>
    </row>
    <row r="272" spans="1:57" ht="15" customHeight="1" x14ac:dyDescent="0.2">
      <c r="A272" s="71" t="s">
        <v>278</v>
      </c>
      <c r="B272" s="71" t="s">
        <v>278</v>
      </c>
      <c r="C272" s="69">
        <v>2010</v>
      </c>
      <c r="D272" s="218">
        <f>HLOOKUP($B272,data10,data0211!D$900,FALSE)</f>
        <v>10617985.949999997</v>
      </c>
      <c r="E272" s="218">
        <f>HLOOKUP($B272,data10,data0211!E$900,FALSE)</f>
        <v>-7543754.9500000002</v>
      </c>
      <c r="F272" s="218">
        <f>HLOOKUP($B272,data10,data0211!F$900,FALSE)</f>
        <v>0</v>
      </c>
      <c r="G272" s="218">
        <f>HLOOKUP($B272,data10,data0211!G$900,FALSE)</f>
        <v>261955.3</v>
      </c>
      <c r="H272" s="218">
        <f>HLOOKUP($B272,data10,data0211!H$900,FALSE)</f>
        <v>1291457.74</v>
      </c>
      <c r="I272" s="218">
        <f>HLOOKUP($B272,data10,data0211!I$900,FALSE)</f>
        <v>-8780</v>
      </c>
      <c r="J272" s="218">
        <f>HLOOKUP($B272,data10,data0211!J$900,FALSE)</f>
        <v>3777</v>
      </c>
      <c r="K272" s="218">
        <f>HLOOKUP($B272,data10,data0211!K$900,FALSE)</f>
        <v>3307</v>
      </c>
      <c r="L272" s="218">
        <f>HLOOKUP($B272,data10,data0211!L$900,FALSE)</f>
        <v>470</v>
      </c>
      <c r="M272" s="218">
        <f>HLOOKUP($B272,data10,data0211!M$900,FALSE)</f>
        <v>0</v>
      </c>
      <c r="N272" s="218">
        <f>HLOOKUP($B272,data10,data0211!N$900,FALSE)</f>
        <v>0</v>
      </c>
      <c r="O272" s="218">
        <f>HLOOKUP($B272,data10,data0211!O$900,FALSE)</f>
        <v>0</v>
      </c>
      <c r="P272" s="218">
        <f>HLOOKUP($B272,data10,data0211!P$900,FALSE)</f>
        <v>79959168</v>
      </c>
      <c r="Q272" s="218">
        <f>HLOOKUP($B272,data10,data0211!Q$900,FALSE)</f>
        <v>38880708</v>
      </c>
      <c r="R272" s="218">
        <f>HLOOKUP($B272,data10,data0211!R$900,FALSE)</f>
        <v>41078460</v>
      </c>
      <c r="S272" s="218">
        <f>HLOOKUP($B272,data10,data0211!S$900,FALSE)</f>
        <v>0</v>
      </c>
      <c r="T272" s="218">
        <f>HLOOKUP($B272,data10,data0211!T$900,FALSE)</f>
        <v>0</v>
      </c>
      <c r="U272" s="218">
        <f>HLOOKUP($B272,data10,data0211!U$900,FALSE)</f>
        <v>0</v>
      </c>
      <c r="V272" s="218">
        <f>HLOOKUP($B272,data10,data0211!V$900,FALSE)</f>
        <v>65577</v>
      </c>
      <c r="W272" s="218">
        <f>HLOOKUP($B272,data10,data0211!W$900,FALSE)</f>
        <v>0</v>
      </c>
      <c r="X272" s="218">
        <f>HLOOKUP($B272,data10,data0211!X$900,FALSE)</f>
        <v>65577</v>
      </c>
      <c r="Y272" s="218">
        <f>HLOOKUP($B272,data10,data0211!Y$900,FALSE)</f>
        <v>0</v>
      </c>
      <c r="Z272" s="218">
        <f>HLOOKUP($B272,data10,data0211!Z$900,FALSE)</f>
        <v>0</v>
      </c>
      <c r="AA272" s="218">
        <f>HLOOKUP($B272,data10,data0211!AA$900,FALSE)</f>
        <v>0</v>
      </c>
      <c r="AB272" s="218">
        <f>HLOOKUP($B272,data10,data0211!AB$900,FALSE)</f>
        <v>1449107.52</v>
      </c>
      <c r="AC272" s="218">
        <f>HLOOKUP($B272,data10,data0211!AC$900,FALSE)</f>
        <v>828910.89</v>
      </c>
      <c r="AD272" s="218">
        <f>HLOOKUP($B272,data10,data0211!AD$900,FALSE)</f>
        <v>620196.63</v>
      </c>
      <c r="AE272" s="218">
        <f>HLOOKUP($B272,data10,data0211!AE$900,FALSE)</f>
        <v>0</v>
      </c>
      <c r="AF272" s="218">
        <f>HLOOKUP($B272,data10,data0211!AF$900,FALSE)</f>
        <v>0</v>
      </c>
      <c r="AG272" s="218">
        <f>HLOOKUP($B272,data10,data0211!AG$900,FALSE)</f>
        <v>0</v>
      </c>
      <c r="AH272" s="218">
        <f>HLOOKUP($B272,data10,data0211!AH$900,FALSE)</f>
        <v>0</v>
      </c>
      <c r="AI272" s="218">
        <f>HLOOKUP($B272,data10,data0211!AI$900,FALSE)</f>
        <v>0</v>
      </c>
      <c r="AJ272" s="218">
        <f>HLOOKUP($B272,data10,data0211!AJ$900,FALSE)</f>
        <v>0</v>
      </c>
      <c r="AK272" s="218">
        <f>HLOOKUP($B272,data10,data0211!AK$900,FALSE)</f>
        <v>8315</v>
      </c>
      <c r="AL272" s="218">
        <f>HLOOKUP($B272,data10,data0211!AL$900,FALSE)</f>
        <v>8315</v>
      </c>
      <c r="AM272" s="218">
        <f>HLOOKUP($B272,data10,data0211!AM$900,FALSE)</f>
        <v>0</v>
      </c>
      <c r="AN272" s="218">
        <f>HLOOKUP($B272,data10,data0211!AN$900,FALSE)</f>
        <v>18000</v>
      </c>
      <c r="AO272" s="218">
        <f>HLOOKUP($B272,data10,data0211!AO$900,FALSE)</f>
        <v>13893</v>
      </c>
      <c r="AP272" s="218">
        <f>HLOOKUP($B272,data10,data0211!AP$900,FALSE)</f>
        <v>18000</v>
      </c>
      <c r="AQ272" s="218">
        <f>HLOOKUP($B272,data10,data0211!AQ$900,FALSE)</f>
        <v>13223</v>
      </c>
      <c r="AR272" s="218">
        <f>HLOOKUP($B272,data10,data0211!AR$900,FALSE)</f>
        <v>84</v>
      </c>
      <c r="AS272" s="218">
        <f>HLOOKUP($B272,data10,data0211!AS$900,FALSE)</f>
        <v>76</v>
      </c>
      <c r="AT272" s="218">
        <f>HLOOKUP($B272,data10,data0211!AT$900,FALSE)</f>
        <v>8</v>
      </c>
      <c r="AU272" s="218">
        <f>HLOOKUP($B272,data10,data0211!AU$900,FALSE)</f>
        <v>48</v>
      </c>
      <c r="AV272" s="218">
        <f>HLOOKUP($B272,data10,data0211!AV$900,FALSE)</f>
        <v>8</v>
      </c>
      <c r="AW272" s="218">
        <f>HLOOKUP($B272,data10,data0211!AW$900,FALSE)</f>
        <v>28</v>
      </c>
      <c r="AX272" s="218">
        <f>HLOOKUP($B272,data10,data0211!AX$900,FALSE)</f>
        <v>0</v>
      </c>
      <c r="AY272" s="218">
        <f>HLOOKUP($B272,data10,data0211!AY$900,FALSE)</f>
        <v>0</v>
      </c>
      <c r="AZ272" s="218">
        <f>HLOOKUP($B272,data10,data0211!AZ$900,FALSE)</f>
        <v>804</v>
      </c>
      <c r="BA272" s="218">
        <f>HLOOKUP($B272,data10,data0211!BA$900,FALSE)</f>
        <v>72</v>
      </c>
      <c r="BB272" s="218"/>
      <c r="BC272" s="218"/>
      <c r="BD272" s="218"/>
      <c r="BE272" s="218"/>
    </row>
    <row r="273" spans="1:57" ht="15" customHeight="1" x14ac:dyDescent="0.2">
      <c r="A273" s="71" t="s">
        <v>278</v>
      </c>
      <c r="B273" s="71" t="s">
        <v>278</v>
      </c>
      <c r="C273" s="69">
        <v>2011</v>
      </c>
      <c r="D273" s="218">
        <f>HLOOKUP($B273,data11,data0211!D$900,FALSE)</f>
        <v>10629132.750000002</v>
      </c>
      <c r="E273" s="218">
        <f>HLOOKUP($B273,data11,data0211!E$900,FALSE)</f>
        <v>-7758541.1600000001</v>
      </c>
      <c r="F273" s="218">
        <f>HLOOKUP($B273,data11,data0211!F$900,FALSE)</f>
        <v>0</v>
      </c>
      <c r="G273" s="218">
        <f>HLOOKUP($B273,data11,data0211!G$900,FALSE)</f>
        <v>11146.800000000001</v>
      </c>
      <c r="H273" s="218">
        <f>HLOOKUP($B273,data11,data0211!H$900,FALSE)</f>
        <v>1291776.72</v>
      </c>
      <c r="I273" s="218">
        <f>HLOOKUP($B273,data11,data0211!I$900,FALSE)</f>
        <v>-18585</v>
      </c>
      <c r="J273" s="218">
        <f>HLOOKUP($B273,data11,data0211!J$900,FALSE)</f>
        <v>3775</v>
      </c>
      <c r="K273" s="218">
        <f>HLOOKUP($B273,data11,data0211!K$900,FALSE)</f>
        <v>3308</v>
      </c>
      <c r="L273" s="218">
        <f>HLOOKUP($B273,data11,data0211!L$900,FALSE)</f>
        <v>467</v>
      </c>
      <c r="M273" s="218">
        <f>HLOOKUP($B273,data11,data0211!M$900,FALSE)</f>
        <v>0</v>
      </c>
      <c r="N273" s="218">
        <f>HLOOKUP($B273,data11,data0211!N$900,FALSE)</f>
        <v>0</v>
      </c>
      <c r="O273" s="218">
        <f>HLOOKUP($B273,data11,data0211!O$900,FALSE)</f>
        <v>0</v>
      </c>
      <c r="P273" s="218">
        <f>HLOOKUP($B273,data11,data0211!P$900,FALSE)</f>
        <v>78311374</v>
      </c>
      <c r="Q273" s="218">
        <f>HLOOKUP($B273,data11,data0211!Q$900,FALSE)</f>
        <v>38677253</v>
      </c>
      <c r="R273" s="218">
        <f>HLOOKUP($B273,data11,data0211!R$900,FALSE)</f>
        <v>39634121</v>
      </c>
      <c r="S273" s="218">
        <f>HLOOKUP($B273,data11,data0211!S$900,FALSE)</f>
        <v>0</v>
      </c>
      <c r="T273" s="218">
        <f>HLOOKUP($B273,data11,data0211!T$900,FALSE)</f>
        <v>0</v>
      </c>
      <c r="U273" s="218">
        <f>HLOOKUP($B273,data11,data0211!U$900,FALSE)</f>
        <v>0</v>
      </c>
      <c r="V273" s="218">
        <f>HLOOKUP($B273,data11,data0211!V$900,FALSE)</f>
        <v>63157</v>
      </c>
      <c r="W273" s="218">
        <f>HLOOKUP($B273,data11,data0211!W$900,FALSE)</f>
        <v>0</v>
      </c>
      <c r="X273" s="218">
        <f>HLOOKUP($B273,data11,data0211!X$900,FALSE)</f>
        <v>63157</v>
      </c>
      <c r="Y273" s="218">
        <f>HLOOKUP($B273,data11,data0211!Y$900,FALSE)</f>
        <v>0</v>
      </c>
      <c r="Z273" s="218">
        <f>HLOOKUP($B273,data11,data0211!Z$900,FALSE)</f>
        <v>0</v>
      </c>
      <c r="AA273" s="218">
        <f>HLOOKUP($B273,data11,data0211!AA$900,FALSE)</f>
        <v>0</v>
      </c>
      <c r="AB273" s="218">
        <f>HLOOKUP($B273,data11,data0211!AB$900,FALSE)</f>
        <v>-1430955.96</v>
      </c>
      <c r="AC273" s="218">
        <f>HLOOKUP($B273,data11,data0211!AC$900,FALSE)</f>
        <v>-831973.74</v>
      </c>
      <c r="AD273" s="218">
        <f>HLOOKUP($B273,data11,data0211!AD$900,FALSE)</f>
        <v>-598982.22</v>
      </c>
      <c r="AE273" s="218">
        <f>HLOOKUP($B273,data11,data0211!AE$900,FALSE)</f>
        <v>0</v>
      </c>
      <c r="AF273" s="218">
        <f>HLOOKUP($B273,data11,data0211!AF$900,FALSE)</f>
        <v>0</v>
      </c>
      <c r="AG273" s="218">
        <f>HLOOKUP($B273,data11,data0211!AG$900,FALSE)</f>
        <v>0</v>
      </c>
      <c r="AH273" s="218">
        <f>HLOOKUP($B273,data11,data0211!AH$900,FALSE)</f>
        <v>26</v>
      </c>
      <c r="AI273" s="218">
        <f>HLOOKUP($B273,data11,data0211!AI$900,FALSE)</f>
        <v>26</v>
      </c>
      <c r="AJ273" s="218">
        <f>HLOOKUP($B273,data11,data0211!AJ$900,FALSE)</f>
        <v>0</v>
      </c>
      <c r="AK273" s="218">
        <f>HLOOKUP($B273,data11,data0211!AK$900,FALSE)</f>
        <v>7952</v>
      </c>
      <c r="AL273" s="218">
        <f>HLOOKUP($B273,data11,data0211!AL$900,FALSE)</f>
        <v>7952</v>
      </c>
      <c r="AM273" s="218">
        <f>HLOOKUP($B273,data11,data0211!AM$900,FALSE)</f>
        <v>0</v>
      </c>
      <c r="AN273" s="218">
        <f>HLOOKUP($B273,data11,data0211!AN$900,FALSE)</f>
        <v>16925</v>
      </c>
      <c r="AO273" s="218">
        <f>HLOOKUP($B273,data11,data0211!AO$900,FALSE)</f>
        <v>13707</v>
      </c>
      <c r="AP273" s="218">
        <f>HLOOKUP($B273,data11,data0211!AP$900,FALSE)</f>
        <v>16925</v>
      </c>
      <c r="AQ273" s="218">
        <f>HLOOKUP($B273,data11,data0211!AQ$900,FALSE)</f>
        <v>13177</v>
      </c>
      <c r="AR273" s="218">
        <f>HLOOKUP($B273,data11,data0211!AR$900,FALSE)</f>
        <v>74</v>
      </c>
      <c r="AS273" s="218">
        <f>HLOOKUP($B273,data11,data0211!AS$900,FALSE)</f>
        <v>66</v>
      </c>
      <c r="AT273" s="218">
        <f>HLOOKUP($B273,data11,data0211!AT$900,FALSE)</f>
        <v>8</v>
      </c>
      <c r="AU273" s="218">
        <f>HLOOKUP($B273,data11,data0211!AU$900,FALSE)</f>
        <v>50</v>
      </c>
      <c r="AV273" s="218">
        <f>HLOOKUP($B273,data11,data0211!AV$900,FALSE)</f>
        <v>0</v>
      </c>
      <c r="AW273" s="218">
        <f>HLOOKUP($B273,data11,data0211!AW$900,FALSE)</f>
        <v>24</v>
      </c>
      <c r="AX273" s="218">
        <f>HLOOKUP($B273,data11,data0211!AX$900,FALSE)</f>
        <v>0</v>
      </c>
      <c r="AY273" s="218">
        <f>HLOOKUP($B273,data11,data0211!AY$900,FALSE)</f>
        <v>0</v>
      </c>
      <c r="AZ273" s="218">
        <f>HLOOKUP($B273,data11,data0211!AZ$900,FALSE)</f>
        <v>804</v>
      </c>
      <c r="BA273" s="218">
        <f>HLOOKUP($B273,data11,data0211!BA$900,FALSE)</f>
        <v>71</v>
      </c>
      <c r="BB273" s="218"/>
      <c r="BC273" s="218"/>
      <c r="BD273" s="218"/>
      <c r="BE273" s="218"/>
    </row>
    <row r="274" spans="1:57" ht="15" customHeight="1" x14ac:dyDescent="0.2">
      <c r="A274" s="71" t="s">
        <v>12</v>
      </c>
      <c r="B274" s="71" t="s">
        <v>12</v>
      </c>
      <c r="C274" s="69">
        <v>2002</v>
      </c>
      <c r="D274" s="218">
        <f>HLOOKUP($B274,data02,data0211!D$900,FALSE)</f>
        <v>133457792.97</v>
      </c>
      <c r="E274" s="218">
        <f>HLOOKUP($B274,data02,data0211!E$900,FALSE)</f>
        <v>-66962401.340000004</v>
      </c>
      <c r="F274" s="218">
        <f>HLOOKUP($B274,data02,data0211!F$900,FALSE)</f>
        <v>4095866.94</v>
      </c>
      <c r="G274" s="218">
        <f>HLOOKUP($B274,data02,data0211!G$900,FALSE)</f>
        <v>4588505.3600000003</v>
      </c>
      <c r="H274" s="218">
        <f>HLOOKUP($B274,data02,data0211!H$900,FALSE)</f>
        <v>8696007.8000000007</v>
      </c>
      <c r="I274" s="218">
        <f>HLOOKUP($B274,data02,data0211!I$900,FALSE)</f>
        <v>-303429</v>
      </c>
      <c r="J274" s="218">
        <f>HLOOKUP($B274,data02,data0211!J$900,FALSE)</f>
        <v>45975</v>
      </c>
      <c r="K274" s="218">
        <f>HLOOKUP($B274,data02,data0211!K$900,FALSE)</f>
        <v>41459</v>
      </c>
      <c r="L274" s="218">
        <f>HLOOKUP($B274,data02,data0211!L$900,FALSE)</f>
        <v>4516</v>
      </c>
      <c r="M274" s="218">
        <f>HLOOKUP($B274,data02,data0211!M$900,FALSE)</f>
        <v>0</v>
      </c>
      <c r="N274" s="218">
        <f>HLOOKUP($B274,data02,data0211!N$900,FALSE)</f>
        <v>4</v>
      </c>
      <c r="O274" s="218">
        <f>HLOOKUP($B274,data02,data0211!O$900,FALSE)</f>
        <v>76</v>
      </c>
      <c r="P274" s="218">
        <f>HLOOKUP($B274,data02,data0211!P$900,FALSE)</f>
        <v>905209929.5</v>
      </c>
      <c r="Q274" s="218">
        <f>HLOOKUP($B274,data02,data0211!Q$900,FALSE)</f>
        <v>378665428.89999998</v>
      </c>
      <c r="R274" s="218">
        <f>HLOOKUP($B274,data02,data0211!R$900,FALSE)</f>
        <v>516697220.80000001</v>
      </c>
      <c r="S274" s="218">
        <f>HLOOKUP($B274,data02,data0211!S$900,FALSE)</f>
        <v>0</v>
      </c>
      <c r="T274" s="218">
        <f>HLOOKUP($B274,data02,data0211!T$900,FALSE)</f>
        <v>7898289.7999999998</v>
      </c>
      <c r="U274" s="218">
        <f>HLOOKUP($B274,data02,data0211!U$900,FALSE)</f>
        <v>1948990</v>
      </c>
      <c r="V274" s="218">
        <f>HLOOKUP($B274,data02,data0211!V$900,FALSE)</f>
        <v>938274.5</v>
      </c>
      <c r="W274" s="218">
        <f>HLOOKUP($B274,data02,data0211!W$900,FALSE)</f>
        <v>0</v>
      </c>
      <c r="X274" s="218">
        <f>HLOOKUP($B274,data02,data0211!X$900,FALSE)</f>
        <v>915363</v>
      </c>
      <c r="Y274" s="218">
        <f>HLOOKUP($B274,data02,data0211!Y$900,FALSE)</f>
        <v>0</v>
      </c>
      <c r="Z274" s="218">
        <f>HLOOKUP($B274,data02,data0211!Z$900,FALSE)</f>
        <v>22719.4</v>
      </c>
      <c r="AA274" s="218">
        <f>HLOOKUP($B274,data02,data0211!AA$900,FALSE)</f>
        <v>192.1</v>
      </c>
      <c r="AB274" s="218">
        <f>HLOOKUP($B274,data02,data0211!AB$900,FALSE)</f>
        <v>18392151.440000001</v>
      </c>
      <c r="AC274" s="218">
        <f>HLOOKUP($B274,data02,data0211!AC$900,FALSE)</f>
        <v>9996820.4100000001</v>
      </c>
      <c r="AD274" s="218">
        <f>HLOOKUP($B274,data02,data0211!AD$900,FALSE)</f>
        <v>8323277.1600000001</v>
      </c>
      <c r="AE274" s="218">
        <f>HLOOKUP($B274,data02,data0211!AE$900,FALSE)</f>
        <v>0</v>
      </c>
      <c r="AF274" s="218">
        <f>HLOOKUP($B274,data02,data0211!AF$900,FALSE)</f>
        <v>62718.28</v>
      </c>
      <c r="AG274" s="218">
        <f>HLOOKUP($B274,data02,data0211!AG$900,FALSE)</f>
        <v>9335.59</v>
      </c>
      <c r="AH274" s="218">
        <f>HLOOKUP($B274,data02,data0211!AH$900,FALSE)</f>
        <v>411.5</v>
      </c>
      <c r="AI274" s="218">
        <f>HLOOKUP($B274,data02,data0211!AI$900,FALSE)</f>
        <v>120.75</v>
      </c>
      <c r="AJ274" s="218">
        <f>HLOOKUP($B274,data02,data0211!AJ$900,FALSE)</f>
        <v>290.75</v>
      </c>
      <c r="AK274" s="218">
        <f>HLOOKUP($B274,data02,data0211!AK$900,FALSE)</f>
        <v>103891</v>
      </c>
      <c r="AL274" s="218">
        <f>HLOOKUP($B274,data02,data0211!AL$900,FALSE)</f>
        <v>175009</v>
      </c>
      <c r="AM274" s="218">
        <f>HLOOKUP($B274,data02,data0211!AM$900,FALSE)</f>
        <v>176</v>
      </c>
      <c r="AN274" s="218">
        <f>HLOOKUP($B274,data02,data0211!AN$900,FALSE)</f>
        <v>175607</v>
      </c>
      <c r="AO274" s="218">
        <f>HLOOKUP($B274,data02,data0211!AO$900,FALSE)</f>
        <v>141910</v>
      </c>
      <c r="AP274" s="218">
        <f>HLOOKUP($B274,data02,data0211!AP$900,FALSE)</f>
        <v>175607</v>
      </c>
      <c r="AQ274" s="218">
        <f>HLOOKUP($B274,data02,data0211!AQ$900,FALSE)</f>
        <v>145444</v>
      </c>
      <c r="AR274" s="218">
        <f>HLOOKUP($B274,data02,data0211!AR$900,FALSE)</f>
        <v>870.6</v>
      </c>
      <c r="AS274" s="218">
        <f>HLOOKUP($B274,data02,data0211!AS$900,FALSE)</f>
        <v>695.6</v>
      </c>
      <c r="AT274" s="218">
        <f>HLOOKUP($B274,data02,data0211!AT$900,FALSE)</f>
        <v>175</v>
      </c>
      <c r="AU274" s="218">
        <f>HLOOKUP($B274,data02,data0211!AU$900,FALSE)</f>
        <v>19.399999999999999</v>
      </c>
      <c r="AV274" s="218">
        <f>HLOOKUP($B274,data02,data0211!AV$900,FALSE)</f>
        <v>0</v>
      </c>
      <c r="AW274" s="218">
        <f>HLOOKUP($B274,data02,data0211!AW$900,FALSE)</f>
        <v>15.5</v>
      </c>
      <c r="AX274" s="218">
        <f>HLOOKUP($B274,data02,data0211!AX$900,FALSE)</f>
        <v>0</v>
      </c>
      <c r="AY274" s="218">
        <f>HLOOKUP($B274,data02,data0211!AY$900,FALSE)</f>
        <v>37</v>
      </c>
      <c r="AZ274" s="218">
        <f>HLOOKUP($B274,data02,data0211!AZ$900,FALSE)</f>
        <v>5484</v>
      </c>
      <c r="BA274" s="218">
        <f>HLOOKUP($B274,data02,data0211!BA$900,FALSE)</f>
        <v>0</v>
      </c>
      <c r="BB274" s="218"/>
      <c r="BC274" s="218"/>
      <c r="BD274" s="218"/>
      <c r="BE274" s="218"/>
    </row>
    <row r="275" spans="1:57" ht="15" customHeight="1" x14ac:dyDescent="0.2">
      <c r="A275" s="71" t="s">
        <v>12</v>
      </c>
      <c r="B275" s="71" t="s">
        <v>12</v>
      </c>
      <c r="C275" s="69">
        <v>2003</v>
      </c>
      <c r="D275" s="218">
        <f>HLOOKUP($B275,data03,data0211!D$900,FALSE)</f>
        <v>138400049.70000002</v>
      </c>
      <c r="E275" s="218">
        <f>HLOOKUP($B275,data03,data0211!E$900,FALSE)</f>
        <v>-71429900.469999999</v>
      </c>
      <c r="F275" s="218">
        <f>HLOOKUP($B275,data03,data0211!F$900,FALSE)</f>
        <v>0</v>
      </c>
      <c r="G275" s="218">
        <f>HLOOKUP($B275,data03,data0211!G$900,FALSE)</f>
        <v>4758948.1399999997</v>
      </c>
      <c r="H275" s="218">
        <f>HLOOKUP($B275,data03,data0211!H$900,FALSE)</f>
        <v>8615227</v>
      </c>
      <c r="I275" s="218">
        <f>HLOOKUP($B275,data03,data0211!I$900,FALSE)</f>
        <v>121167</v>
      </c>
      <c r="J275" s="218">
        <f>HLOOKUP($B275,data03,data0211!J$900,FALSE)</f>
        <v>45752</v>
      </c>
      <c r="K275" s="218">
        <f>HLOOKUP($B275,data03,data0211!K$900,FALSE)</f>
        <v>42629</v>
      </c>
      <c r="L275" s="218">
        <f>HLOOKUP($B275,data03,data0211!L$900,FALSE)</f>
        <v>3123</v>
      </c>
      <c r="M275" s="218">
        <f>HLOOKUP($B275,data03,data0211!M$900,FALSE)</f>
        <v>0</v>
      </c>
      <c r="N275" s="218">
        <f>HLOOKUP($B275,data03,data0211!N$900,FALSE)</f>
        <v>820</v>
      </c>
      <c r="O275" s="218">
        <f>HLOOKUP($B275,data03,data0211!O$900,FALSE)</f>
        <v>70</v>
      </c>
      <c r="P275" s="218">
        <f>HLOOKUP($B275,data03,data0211!P$900,FALSE)</f>
        <v>940082897.10000002</v>
      </c>
      <c r="Q275" s="218">
        <f>HLOOKUP($B275,data03,data0211!Q$900,FALSE)</f>
        <v>376581084.80000001</v>
      </c>
      <c r="R275" s="218">
        <f>HLOOKUP($B275,data03,data0211!R$900,FALSE)</f>
        <v>557335590</v>
      </c>
      <c r="S275" s="218">
        <f>HLOOKUP($B275,data03,data0211!S$900,FALSE)</f>
        <v>0</v>
      </c>
      <c r="T275" s="218">
        <f>HLOOKUP($B275,data03,data0211!T$900,FALSE)</f>
        <v>5806957.5999999996</v>
      </c>
      <c r="U275" s="218">
        <f>HLOOKUP($B275,data03,data0211!U$900,FALSE)</f>
        <v>359264.7</v>
      </c>
      <c r="V275" s="218">
        <f>HLOOKUP($B275,data03,data0211!V$900,FALSE)</f>
        <v>944749.8</v>
      </c>
      <c r="W275" s="218">
        <f>HLOOKUP($B275,data03,data0211!W$900,FALSE)</f>
        <v>0</v>
      </c>
      <c r="X275" s="218">
        <f>HLOOKUP($B275,data03,data0211!X$900,FALSE)</f>
        <v>918922.3</v>
      </c>
      <c r="Y275" s="218">
        <f>HLOOKUP($B275,data03,data0211!Y$900,FALSE)</f>
        <v>0</v>
      </c>
      <c r="Z275" s="218">
        <f>HLOOKUP($B275,data03,data0211!Z$900,FALSE)</f>
        <v>24180.9</v>
      </c>
      <c r="AA275" s="218">
        <f>HLOOKUP($B275,data03,data0211!AA$900,FALSE)</f>
        <v>1646.6</v>
      </c>
      <c r="AB275" s="218">
        <f>HLOOKUP($B275,data03,data0211!AB$900,FALSE)</f>
        <v>35473148.060000002</v>
      </c>
      <c r="AC275" s="218">
        <f>HLOOKUP($B275,data03,data0211!AC$900,FALSE)</f>
        <v>15085778.27</v>
      </c>
      <c r="AD275" s="218">
        <f>HLOOKUP($B275,data03,data0211!AD$900,FALSE)</f>
        <v>19957557.199999999</v>
      </c>
      <c r="AE275" s="218">
        <f>HLOOKUP($B275,data03,data0211!AE$900,FALSE)</f>
        <v>0</v>
      </c>
      <c r="AF275" s="218">
        <f>HLOOKUP($B275,data03,data0211!AF$900,FALSE)</f>
        <v>402097.22</v>
      </c>
      <c r="AG275" s="218">
        <f>HLOOKUP($B275,data03,data0211!AG$900,FALSE)</f>
        <v>27715.37</v>
      </c>
      <c r="AH275" s="218">
        <f>HLOOKUP($B275,data03,data0211!AH$900,FALSE)</f>
        <v>411.5</v>
      </c>
      <c r="AI275" s="218">
        <f>HLOOKUP($B275,data03,data0211!AI$900,FALSE)</f>
        <v>120.75</v>
      </c>
      <c r="AJ275" s="218">
        <f>HLOOKUP($B275,data03,data0211!AJ$900,FALSE)</f>
        <v>290.75</v>
      </c>
      <c r="AK275" s="218">
        <f>HLOOKUP($B275,data03,data0211!AK$900,FALSE)</f>
        <v>103906</v>
      </c>
      <c r="AL275" s="218">
        <f>HLOOKUP($B275,data03,data0211!AL$900,FALSE)</f>
        <v>177000</v>
      </c>
      <c r="AM275" s="218">
        <f>HLOOKUP($B275,data03,data0211!AM$900,FALSE)</f>
        <v>176</v>
      </c>
      <c r="AN275" s="218">
        <f>HLOOKUP($B275,data03,data0211!AN$900,FALSE)</f>
        <v>91061</v>
      </c>
      <c r="AO275" s="218">
        <f>HLOOKUP($B275,data03,data0211!AO$900,FALSE)</f>
        <v>89881</v>
      </c>
      <c r="AP275" s="218">
        <f>HLOOKUP($B275,data03,data0211!AP$900,FALSE)</f>
        <v>91061</v>
      </c>
      <c r="AQ275" s="218">
        <f>HLOOKUP($B275,data03,data0211!AQ$900,FALSE)</f>
        <v>88825</v>
      </c>
      <c r="AR275" s="218">
        <f>HLOOKUP($B275,data03,data0211!AR$900,FALSE)</f>
        <v>870.6</v>
      </c>
      <c r="AS275" s="218">
        <f>HLOOKUP($B275,data03,data0211!AS$900,FALSE)</f>
        <v>695.6</v>
      </c>
      <c r="AT275" s="218">
        <f>HLOOKUP($B275,data03,data0211!AT$900,FALSE)</f>
        <v>175</v>
      </c>
      <c r="AU275" s="218">
        <f>HLOOKUP($B275,data03,data0211!AU$900,FALSE)</f>
        <v>19.399999999999999</v>
      </c>
      <c r="AV275" s="218">
        <f>HLOOKUP($B275,data03,data0211!AV$900,FALSE)</f>
        <v>0</v>
      </c>
      <c r="AW275" s="218">
        <f>HLOOKUP($B275,data03,data0211!AW$900,FALSE)</f>
        <v>15.5</v>
      </c>
      <c r="AX275" s="218">
        <f>HLOOKUP($B275,data03,data0211!AX$900,FALSE)</f>
        <v>0</v>
      </c>
      <c r="AY275" s="218">
        <f>HLOOKUP($B275,data03,data0211!AY$900,FALSE)</f>
        <v>37</v>
      </c>
      <c r="AZ275" s="218">
        <f>HLOOKUP($B275,data03,data0211!AZ$900,FALSE)</f>
        <v>5484</v>
      </c>
      <c r="BA275" s="218">
        <f>HLOOKUP($B275,data03,data0211!BA$900,FALSE)</f>
        <v>0</v>
      </c>
      <c r="BB275" s="218"/>
      <c r="BC275" s="218"/>
      <c r="BD275" s="218"/>
      <c r="BE275" s="218"/>
    </row>
    <row r="276" spans="1:57" ht="15" customHeight="1" x14ac:dyDescent="0.2">
      <c r="A276" s="71" t="s">
        <v>12</v>
      </c>
      <c r="B276" s="71" t="s">
        <v>12</v>
      </c>
      <c r="C276" s="69">
        <v>2004</v>
      </c>
      <c r="D276" s="218">
        <f>HLOOKUP($B276,data04,data0211!D$900,FALSE)</f>
        <v>141586907.12</v>
      </c>
      <c r="E276" s="218">
        <f>HLOOKUP($B276,data04,data0211!E$900,FALSE)</f>
        <v>-75677328.379999995</v>
      </c>
      <c r="F276" s="218">
        <f>HLOOKUP($B276,data04,data0211!F$900,FALSE)</f>
        <v>0</v>
      </c>
      <c r="G276" s="218">
        <f>HLOOKUP($B276,data04,data0211!G$900,FALSE)</f>
        <v>3533585.46</v>
      </c>
      <c r="H276" s="218">
        <f>HLOOKUP($B276,data04,data0211!H$900,FALSE)</f>
        <v>9957041.9499999993</v>
      </c>
      <c r="I276" s="218">
        <f>HLOOKUP($B276,data04,data0211!I$900,FALSE)</f>
        <v>-327670.38</v>
      </c>
      <c r="J276" s="218">
        <f>HLOOKUP($B276,data04,data0211!J$900,FALSE)</f>
        <v>46296</v>
      </c>
      <c r="K276" s="218">
        <f>HLOOKUP($B276,data04,data0211!K$900,FALSE)</f>
        <v>42244</v>
      </c>
      <c r="L276" s="218">
        <f>HLOOKUP($B276,data04,data0211!L$900,FALSE)</f>
        <v>4052</v>
      </c>
      <c r="M276" s="218">
        <f>HLOOKUP($B276,data04,data0211!M$900,FALSE)</f>
        <v>0</v>
      </c>
      <c r="N276" s="218">
        <f>HLOOKUP($B276,data04,data0211!N$900,FALSE)</f>
        <v>9339</v>
      </c>
      <c r="O276" s="218">
        <f>HLOOKUP($B276,data04,data0211!O$900,FALSE)</f>
        <v>463</v>
      </c>
      <c r="P276" s="218">
        <f>HLOOKUP($B276,data04,data0211!P$900,FALSE)</f>
        <v>987376976.5</v>
      </c>
      <c r="Q276" s="218">
        <f>HLOOKUP($B276,data04,data0211!Q$900,FALSE)</f>
        <v>418913298</v>
      </c>
      <c r="R276" s="218">
        <f>HLOOKUP($B276,data04,data0211!R$900,FALSE)</f>
        <v>562238152.5</v>
      </c>
      <c r="S276" s="218">
        <f>HLOOKUP($B276,data04,data0211!S$900,FALSE)</f>
        <v>0</v>
      </c>
      <c r="T276" s="218">
        <f>HLOOKUP($B276,data04,data0211!T$900,FALSE)</f>
        <v>5818353.7000000002</v>
      </c>
      <c r="U276" s="218">
        <f>HLOOKUP($B276,data04,data0211!U$900,FALSE)</f>
        <v>407172.3</v>
      </c>
      <c r="V276" s="218">
        <f>HLOOKUP($B276,data04,data0211!V$900,FALSE)</f>
        <v>957859.7</v>
      </c>
      <c r="W276" s="218">
        <f>HLOOKUP($B276,data04,data0211!W$900,FALSE)</f>
        <v>0</v>
      </c>
      <c r="X276" s="218">
        <f>HLOOKUP($B276,data04,data0211!X$900,FALSE)</f>
        <v>932790</v>
      </c>
      <c r="Y276" s="218">
        <f>HLOOKUP($B276,data04,data0211!Y$900,FALSE)</f>
        <v>0</v>
      </c>
      <c r="Z276" s="218">
        <f>HLOOKUP($B276,data04,data0211!Z$900,FALSE)</f>
        <v>23390.2</v>
      </c>
      <c r="AA276" s="218">
        <f>HLOOKUP($B276,data04,data0211!AA$900,FALSE)</f>
        <v>1679.5</v>
      </c>
      <c r="AB276" s="218">
        <f>HLOOKUP($B276,data04,data0211!AB$900,FALSE)</f>
        <v>16630675.73</v>
      </c>
      <c r="AC276" s="218">
        <f>HLOOKUP($B276,data04,data0211!AC$900,FALSE)</f>
        <v>9517900.7699999996</v>
      </c>
      <c r="AD276" s="218">
        <f>HLOOKUP($B276,data04,data0211!AD$900,FALSE)</f>
        <v>7052673.5899999999</v>
      </c>
      <c r="AE276" s="218">
        <f>HLOOKUP($B276,data04,data0211!AE$900,FALSE)</f>
        <v>0</v>
      </c>
      <c r="AF276" s="218">
        <f>HLOOKUP($B276,data04,data0211!AF$900,FALSE)</f>
        <v>52068</v>
      </c>
      <c r="AG276" s="218">
        <f>HLOOKUP($B276,data04,data0211!AG$900,FALSE)</f>
        <v>8033.37</v>
      </c>
      <c r="AH276" s="218">
        <f>HLOOKUP($B276,data04,data0211!AH$900,FALSE)</f>
        <v>411.5</v>
      </c>
      <c r="AI276" s="218">
        <f>HLOOKUP($B276,data04,data0211!AI$900,FALSE)</f>
        <v>120.75</v>
      </c>
      <c r="AJ276" s="218">
        <f>HLOOKUP($B276,data04,data0211!AJ$900,FALSE)</f>
        <v>290.75</v>
      </c>
      <c r="AK276" s="218">
        <f>HLOOKUP($B276,data04,data0211!AK$900,FALSE)</f>
        <v>103918</v>
      </c>
      <c r="AL276" s="218">
        <f>HLOOKUP($B276,data04,data0211!AL$900,FALSE)</f>
        <v>177000</v>
      </c>
      <c r="AM276" s="218">
        <f>HLOOKUP($B276,data04,data0211!AM$900,FALSE)</f>
        <v>148</v>
      </c>
      <c r="AN276" s="218">
        <f>HLOOKUP($B276,data04,data0211!AN$900,FALSE)</f>
        <v>197509</v>
      </c>
      <c r="AO276" s="218">
        <f>HLOOKUP($B276,data04,data0211!AO$900,FALSE)</f>
        <v>149649</v>
      </c>
      <c r="AP276" s="218">
        <f>HLOOKUP($B276,data04,data0211!AP$900,FALSE)</f>
        <v>197509</v>
      </c>
      <c r="AQ276" s="218">
        <f>HLOOKUP($B276,data04,data0211!AQ$900,FALSE)</f>
        <v>146894</v>
      </c>
      <c r="AR276" s="218">
        <f>HLOOKUP($B276,data04,data0211!AR$900,FALSE)</f>
        <v>870.6</v>
      </c>
      <c r="AS276" s="218">
        <f>HLOOKUP($B276,data04,data0211!AS$900,FALSE)</f>
        <v>695.6</v>
      </c>
      <c r="AT276" s="218">
        <f>HLOOKUP($B276,data04,data0211!AT$900,FALSE)</f>
        <v>175</v>
      </c>
      <c r="AU276" s="218">
        <f>HLOOKUP($B276,data04,data0211!AU$900,FALSE)</f>
        <v>20.399999999999999</v>
      </c>
      <c r="AV276" s="218">
        <f>HLOOKUP($B276,data04,data0211!AV$900,FALSE)</f>
        <v>0</v>
      </c>
      <c r="AW276" s="218">
        <f>HLOOKUP($B276,data04,data0211!AW$900,FALSE)</f>
        <v>16.600000000000001</v>
      </c>
      <c r="AX276" s="218">
        <f>HLOOKUP($B276,data04,data0211!AX$900,FALSE)</f>
        <v>0</v>
      </c>
      <c r="AY276" s="218">
        <f>HLOOKUP($B276,data04,data0211!AY$900,FALSE)</f>
        <v>37</v>
      </c>
      <c r="AZ276" s="218">
        <f>HLOOKUP($B276,data04,data0211!AZ$900,FALSE)</f>
        <v>5484</v>
      </c>
      <c r="BA276" s="218">
        <f>HLOOKUP($B276,data04,data0211!BA$900,FALSE)</f>
        <v>0</v>
      </c>
      <c r="BB276" s="218"/>
      <c r="BC276" s="218"/>
      <c r="BD276" s="218"/>
      <c r="BE276" s="218"/>
    </row>
    <row r="277" spans="1:57" s="214" customFormat="1" ht="15" customHeight="1" x14ac:dyDescent="0.2">
      <c r="A277" s="71" t="s">
        <v>12</v>
      </c>
      <c r="B277" s="71" t="s">
        <v>12</v>
      </c>
      <c r="C277" s="69">
        <v>2005</v>
      </c>
      <c r="D277" s="218">
        <f>HLOOKUP($B277,data05,data0211!D$900,FALSE)</f>
        <v>146844999.44</v>
      </c>
      <c r="E277" s="218">
        <f>HLOOKUP($B277,data05,data0211!E$900,FALSE)</f>
        <v>-80712043.800000012</v>
      </c>
      <c r="F277" s="218">
        <f>HLOOKUP($B277,data05,data0211!F$900,FALSE)</f>
        <v>0</v>
      </c>
      <c r="G277" s="218">
        <f>HLOOKUP($B277,data05,data0211!G$900,FALSE)</f>
        <v>5307086.5999999996</v>
      </c>
      <c r="H277" s="218">
        <f>HLOOKUP($B277,data05,data0211!H$900,FALSE)</f>
        <v>9577961.120000001</v>
      </c>
      <c r="I277" s="218">
        <f>HLOOKUP($B277,data05,data0211!I$900,FALSE)</f>
        <v>-113646</v>
      </c>
      <c r="J277" s="218">
        <f>HLOOKUP($B277,data05,data0211!J$900,FALSE)</f>
        <v>45915</v>
      </c>
      <c r="K277" s="218">
        <f>HLOOKUP($B277,data05,data0211!K$900,FALSE)</f>
        <v>41389</v>
      </c>
      <c r="L277" s="218">
        <f>HLOOKUP($B277,data05,data0211!L$900,FALSE)</f>
        <v>4526</v>
      </c>
      <c r="M277" s="218">
        <f>HLOOKUP($B277,data05,data0211!M$900,FALSE)</f>
        <v>0</v>
      </c>
      <c r="N277" s="218">
        <f>HLOOKUP($B277,data05,data0211!N$900,FALSE)</f>
        <v>8392880</v>
      </c>
      <c r="O277" s="218">
        <f>HLOOKUP($B277,data05,data0211!O$900,FALSE)</f>
        <v>578246</v>
      </c>
      <c r="P277" s="218">
        <f>HLOOKUP($B277,data05,data0211!P$900,FALSE)</f>
        <v>957243410</v>
      </c>
      <c r="Q277" s="218">
        <f>HLOOKUP($B277,data05,data0211!Q$900,FALSE)</f>
        <v>408838126</v>
      </c>
      <c r="R277" s="218">
        <f>HLOOKUP($B277,data05,data0211!R$900,FALSE)</f>
        <v>539434158</v>
      </c>
      <c r="S277" s="218">
        <f>HLOOKUP($B277,data05,data0211!S$900,FALSE)</f>
        <v>0</v>
      </c>
      <c r="T277" s="218">
        <f>HLOOKUP($B277,data05,data0211!T$900,FALSE)</f>
        <v>8392880</v>
      </c>
      <c r="U277" s="218">
        <f>HLOOKUP($B277,data05,data0211!U$900,FALSE)</f>
        <v>578246</v>
      </c>
      <c r="V277" s="218">
        <f>HLOOKUP($B277,data05,data0211!V$900,FALSE)</f>
        <v>1034165</v>
      </c>
      <c r="W277" s="218">
        <f>HLOOKUP($B277,data05,data0211!W$900,FALSE)</f>
        <v>0</v>
      </c>
      <c r="X277" s="218">
        <f>HLOOKUP($B277,data05,data0211!X$900,FALSE)</f>
        <v>1009068</v>
      </c>
      <c r="Y277" s="218">
        <f>HLOOKUP($B277,data05,data0211!Y$900,FALSE)</f>
        <v>0</v>
      </c>
      <c r="Z277" s="218">
        <f>HLOOKUP($B277,data05,data0211!Z$900,FALSE)</f>
        <v>23670</v>
      </c>
      <c r="AA277" s="218">
        <f>HLOOKUP($B277,data05,data0211!AA$900,FALSE)</f>
        <v>1427</v>
      </c>
      <c r="AB277" s="218">
        <f>HLOOKUP($B277,data05,data0211!AB$900,FALSE)</f>
        <v>16841302.539999999</v>
      </c>
      <c r="AC277" s="218">
        <f>HLOOKUP($B277,data05,data0211!AC$900,FALSE)</f>
        <v>9639929.75</v>
      </c>
      <c r="AD277" s="218">
        <f>HLOOKUP($B277,data05,data0211!AD$900,FALSE)</f>
        <v>7161001.4700000007</v>
      </c>
      <c r="AE277" s="218">
        <f>HLOOKUP($B277,data05,data0211!AE$900,FALSE)</f>
        <v>0</v>
      </c>
      <c r="AF277" s="218">
        <f>HLOOKUP($B277,data05,data0211!AF$900,FALSE)</f>
        <v>48977.21</v>
      </c>
      <c r="AG277" s="218">
        <f>HLOOKUP($B277,data05,data0211!AG$900,FALSE)</f>
        <v>6075.59</v>
      </c>
      <c r="AH277" s="218">
        <f>HLOOKUP($B277,data05,data0211!AH$900,FALSE)</f>
        <v>410</v>
      </c>
      <c r="AI277" s="218">
        <f>HLOOKUP($B277,data05,data0211!AI$900,FALSE)</f>
        <v>290</v>
      </c>
      <c r="AJ277" s="218">
        <f>HLOOKUP($B277,data05,data0211!AJ$900,FALSE)</f>
        <v>120</v>
      </c>
      <c r="AK277" s="218">
        <f>HLOOKUP($B277,data05,data0211!AK$900,FALSE)</f>
        <v>103918</v>
      </c>
      <c r="AL277" s="218">
        <f>HLOOKUP($B277,data05,data0211!AL$900,FALSE)</f>
        <v>177000</v>
      </c>
      <c r="AM277" s="218">
        <f>HLOOKUP($B277,data05,data0211!AM$900,FALSE)</f>
        <v>148</v>
      </c>
      <c r="AN277" s="218">
        <f>HLOOKUP($B277,data05,data0211!AN$900,FALSE)</f>
        <v>193604</v>
      </c>
      <c r="AO277" s="218">
        <f>HLOOKUP($B277,data05,data0211!AO$900,FALSE)</f>
        <v>154571</v>
      </c>
      <c r="AP277" s="218">
        <f>HLOOKUP($B277,data05,data0211!AP$900,FALSE)</f>
        <v>193604</v>
      </c>
      <c r="AQ277" s="218">
        <f>HLOOKUP($B277,data05,data0211!AQ$900,FALSE)</f>
        <v>158537</v>
      </c>
      <c r="AR277" s="218">
        <f>HLOOKUP($B277,data05,data0211!AR$900,FALSE)</f>
        <v>870</v>
      </c>
      <c r="AS277" s="218">
        <f>HLOOKUP($B277,data05,data0211!AS$900,FALSE)</f>
        <v>695</v>
      </c>
      <c r="AT277" s="218">
        <f>HLOOKUP($B277,data05,data0211!AT$900,FALSE)</f>
        <v>175</v>
      </c>
      <c r="AU277" s="218">
        <f>HLOOKUP($B277,data05,data0211!AU$900,FALSE)</f>
        <v>20</v>
      </c>
      <c r="AV277" s="218">
        <f>HLOOKUP($B277,data05,data0211!AV$900,FALSE)</f>
        <v>0</v>
      </c>
      <c r="AW277" s="218">
        <f>HLOOKUP($B277,data05,data0211!AW$900,FALSE)</f>
        <v>16</v>
      </c>
      <c r="AX277" s="218">
        <f>HLOOKUP($B277,data05,data0211!AX$900,FALSE)</f>
        <v>0</v>
      </c>
      <c r="AY277" s="218">
        <f>HLOOKUP($B277,data05,data0211!AY$900,FALSE)</f>
        <v>37</v>
      </c>
      <c r="AZ277" s="218">
        <f>HLOOKUP($B277,data05,data0211!AZ$900,FALSE)</f>
        <v>5485</v>
      </c>
      <c r="BA277" s="218">
        <f>HLOOKUP($B277,data05,data0211!BA$900,FALSE)</f>
        <v>0</v>
      </c>
      <c r="BB277" s="218"/>
      <c r="BC277" s="218"/>
      <c r="BD277" s="218"/>
      <c r="BE277" s="218"/>
    </row>
    <row r="278" spans="1:57" s="214" customFormat="1" ht="15" customHeight="1" x14ac:dyDescent="0.2">
      <c r="A278" s="71" t="s">
        <v>12</v>
      </c>
      <c r="B278" s="71" t="s">
        <v>12</v>
      </c>
      <c r="C278" s="69">
        <v>2006</v>
      </c>
      <c r="D278" s="218">
        <f>HLOOKUP($B278,data06,data0211!D$900,FALSE)</f>
        <v>153075045.62000003</v>
      </c>
      <c r="E278" s="218">
        <f>HLOOKUP($B278,data06,data0211!E$900,FALSE)</f>
        <v>-85857200.310000002</v>
      </c>
      <c r="F278" s="218">
        <f>HLOOKUP($B278,data06,data0211!F$900,FALSE)</f>
        <v>0</v>
      </c>
      <c r="G278" s="218">
        <f>HLOOKUP($B278,data06,data0211!G$900,FALSE)</f>
        <v>6454742.7400000002</v>
      </c>
      <c r="H278" s="218">
        <f>HLOOKUP($B278,data06,data0211!H$900,FALSE)</f>
        <v>9346129.6199999992</v>
      </c>
      <c r="I278" s="218">
        <f>HLOOKUP($B278,data06,data0211!I$900,FALSE)</f>
        <v>1227773.97</v>
      </c>
      <c r="J278" s="218">
        <f>HLOOKUP($B278,data06,data0211!J$900,FALSE)</f>
        <v>46020</v>
      </c>
      <c r="K278" s="218">
        <f>HLOOKUP($B278,data06,data0211!K$900,FALSE)</f>
        <v>41477</v>
      </c>
      <c r="L278" s="218">
        <f>HLOOKUP($B278,data06,data0211!L$900,FALSE)</f>
        <v>4543</v>
      </c>
      <c r="M278" s="218">
        <f>HLOOKUP($B278,data06,data0211!M$900,FALSE)</f>
        <v>0</v>
      </c>
      <c r="N278" s="218">
        <f>HLOOKUP($B278,data06,data0211!N$900,FALSE)</f>
        <v>8609</v>
      </c>
      <c r="O278" s="218">
        <f>HLOOKUP($B278,data06,data0211!O$900,FALSE)</f>
        <v>447</v>
      </c>
      <c r="P278" s="218">
        <f>HLOOKUP($B278,data06,data0211!P$900,FALSE)</f>
        <v>941826285</v>
      </c>
      <c r="Q278" s="218">
        <f>HLOOKUP($B278,data06,data0211!Q$900,FALSE)</f>
        <v>397678409</v>
      </c>
      <c r="R278" s="218">
        <f>HLOOKUP($B278,data06,data0211!R$900,FALSE)</f>
        <v>535059474</v>
      </c>
      <c r="S278" s="218">
        <f>HLOOKUP($B278,data06,data0211!S$900,FALSE)</f>
        <v>0</v>
      </c>
      <c r="T278" s="218">
        <f>HLOOKUP($B278,data06,data0211!T$900,FALSE)</f>
        <v>8525332</v>
      </c>
      <c r="U278" s="218">
        <f>HLOOKUP($B278,data06,data0211!U$900,FALSE)</f>
        <v>563070</v>
      </c>
      <c r="V278" s="218">
        <f>HLOOKUP($B278,data06,data0211!V$900,FALSE)</f>
        <v>984018</v>
      </c>
      <c r="W278" s="218">
        <f>HLOOKUP($B278,data06,data0211!W$900,FALSE)</f>
        <v>0</v>
      </c>
      <c r="X278" s="218">
        <f>HLOOKUP($B278,data06,data0211!X$900,FALSE)</f>
        <v>958798</v>
      </c>
      <c r="Y278" s="218">
        <f>HLOOKUP($B278,data06,data0211!Y$900,FALSE)</f>
        <v>0</v>
      </c>
      <c r="Z278" s="218">
        <f>HLOOKUP($B278,data06,data0211!Z$900,FALSE)</f>
        <v>23827</v>
      </c>
      <c r="AA278" s="218">
        <f>HLOOKUP($B278,data06,data0211!AA$900,FALSE)</f>
        <v>1393</v>
      </c>
      <c r="AB278" s="218">
        <f>HLOOKUP($B278,data06,data0211!AB$900,FALSE)</f>
        <v>19717836.180000003</v>
      </c>
      <c r="AC278" s="218">
        <f>HLOOKUP($B278,data06,data0211!AC$900,FALSE)</f>
        <v>11299918.07</v>
      </c>
      <c r="AD278" s="218">
        <f>HLOOKUP($B278,data06,data0211!AD$900,FALSE)</f>
        <v>8364615.2400000002</v>
      </c>
      <c r="AE278" s="218">
        <f>HLOOKUP($B278,data06,data0211!AE$900,FALSE)</f>
        <v>0</v>
      </c>
      <c r="AF278" s="218">
        <f>HLOOKUP($B278,data06,data0211!AF$900,FALSE)</f>
        <v>45541.74</v>
      </c>
      <c r="AG278" s="218">
        <f>HLOOKUP($B278,data06,data0211!AG$900,FALSE)</f>
        <v>7761.13</v>
      </c>
      <c r="AH278" s="218">
        <f>HLOOKUP($B278,data06,data0211!AH$900,FALSE)</f>
        <v>9</v>
      </c>
      <c r="AI278" s="218">
        <f>HLOOKUP($B278,data06,data0211!AI$900,FALSE)</f>
        <v>9</v>
      </c>
      <c r="AJ278" s="218">
        <f>HLOOKUP($B278,data06,data0211!AJ$900,FALSE)</f>
        <v>0</v>
      </c>
      <c r="AK278" s="218">
        <f>HLOOKUP($B278,data06,data0211!AK$900,FALSE)</f>
        <v>109529</v>
      </c>
      <c r="AL278" s="218">
        <f>HLOOKUP($B278,data06,data0211!AL$900,FALSE)</f>
        <v>170219</v>
      </c>
      <c r="AM278" s="218">
        <f>HLOOKUP($B278,data06,data0211!AM$900,FALSE)</f>
        <v>148</v>
      </c>
      <c r="AN278" s="218">
        <f>HLOOKUP($B278,data06,data0211!AN$900,FALSE)</f>
        <v>187511</v>
      </c>
      <c r="AO278" s="218">
        <f>HLOOKUP($B278,data06,data0211!AO$900,FALSE)</f>
        <v>182397</v>
      </c>
      <c r="AP278" s="218">
        <f>HLOOKUP($B278,data06,data0211!AP$900,FALSE)</f>
        <v>187511</v>
      </c>
      <c r="AQ278" s="218">
        <f>HLOOKUP($B278,data06,data0211!AQ$900,FALSE)</f>
        <v>164667</v>
      </c>
      <c r="AR278" s="218">
        <f>HLOOKUP($B278,data06,data0211!AR$900,FALSE)</f>
        <v>871</v>
      </c>
      <c r="AS278" s="218">
        <f>HLOOKUP($B278,data06,data0211!AS$900,FALSE)</f>
        <v>696</v>
      </c>
      <c r="AT278" s="218">
        <f>HLOOKUP($B278,data06,data0211!AT$900,FALSE)</f>
        <v>175</v>
      </c>
      <c r="AU278" s="218">
        <f>HLOOKUP($B278,data06,data0211!AU$900,FALSE)</f>
        <v>501</v>
      </c>
      <c r="AV278" s="218">
        <f>HLOOKUP($B278,data06,data0211!AV$900,FALSE)</f>
        <v>0</v>
      </c>
      <c r="AW278" s="218">
        <f>HLOOKUP($B278,data06,data0211!AW$900,FALSE)</f>
        <v>369</v>
      </c>
      <c r="AX278" s="218">
        <f>HLOOKUP($B278,data06,data0211!AX$900,FALSE)</f>
        <v>0</v>
      </c>
      <c r="AY278" s="218">
        <f>HLOOKUP($B278,data06,data0211!AY$900,FALSE)</f>
        <v>34</v>
      </c>
      <c r="AZ278" s="218">
        <f>HLOOKUP($B278,data06,data0211!AZ$900,FALSE)</f>
        <v>5496</v>
      </c>
      <c r="BA278" s="218">
        <f>HLOOKUP($B278,data06,data0211!BA$900,FALSE)</f>
        <v>0</v>
      </c>
      <c r="BB278" s="218"/>
      <c r="BC278" s="218"/>
      <c r="BD278" s="218"/>
      <c r="BE278" s="218"/>
    </row>
    <row r="279" spans="1:57" s="214" customFormat="1" ht="15" customHeight="1" x14ac:dyDescent="0.2">
      <c r="A279" s="71" t="s">
        <v>12</v>
      </c>
      <c r="B279" s="71" t="s">
        <v>12</v>
      </c>
      <c r="C279" s="69">
        <v>2007</v>
      </c>
      <c r="D279" s="218">
        <f>HLOOKUP($B279,data07,data0211!D$900,FALSE)</f>
        <v>159436582.37</v>
      </c>
      <c r="E279" s="218">
        <f>HLOOKUP($B279,data07,data0211!E$900,FALSE)</f>
        <v>-90643190.089999989</v>
      </c>
      <c r="F279" s="218">
        <f>HLOOKUP($B279,data07,data0211!F$900,FALSE)</f>
        <v>0</v>
      </c>
      <c r="G279" s="218">
        <f>HLOOKUP($B279,data07,data0211!G$900,FALSE)</f>
        <v>6582362.9900000002</v>
      </c>
      <c r="H279" s="218">
        <f>HLOOKUP($B279,data07,data0211!H$900,FALSE)</f>
        <v>15822779.51</v>
      </c>
      <c r="I279" s="218">
        <f>HLOOKUP($B279,data07,data0211!I$900,FALSE)</f>
        <v>353965</v>
      </c>
      <c r="J279" s="218">
        <f>HLOOKUP($B279,data07,data0211!J$900,FALSE)</f>
        <v>46451</v>
      </c>
      <c r="K279" s="218">
        <f>HLOOKUP($B279,data07,data0211!K$900,FALSE)</f>
        <v>41775</v>
      </c>
      <c r="L279" s="218">
        <f>HLOOKUP($B279,data07,data0211!L$900,FALSE)</f>
        <v>4676</v>
      </c>
      <c r="M279" s="218">
        <f>HLOOKUP($B279,data07,data0211!M$900,FALSE)</f>
        <v>0</v>
      </c>
      <c r="N279" s="218">
        <f>HLOOKUP($B279,data07,data0211!N$900,FALSE)</f>
        <v>8667</v>
      </c>
      <c r="O279" s="218">
        <f>HLOOKUP($B279,data07,data0211!O$900,FALSE)</f>
        <v>450</v>
      </c>
      <c r="P279" s="218">
        <f>HLOOKUP($B279,data07,data0211!P$900,FALSE)</f>
        <v>958691850.28999996</v>
      </c>
      <c r="Q279" s="218">
        <f>HLOOKUP($B279,data07,data0211!Q$900,FALSE)</f>
        <v>405736204.25999999</v>
      </c>
      <c r="R279" s="218">
        <f>HLOOKUP($B279,data07,data0211!R$900,FALSE)</f>
        <v>543747565.00999999</v>
      </c>
      <c r="S279" s="218">
        <f>HLOOKUP($B279,data07,data0211!S$900,FALSE)</f>
        <v>0</v>
      </c>
      <c r="T279" s="218">
        <f>HLOOKUP($B279,data07,data0211!T$900,FALSE)</f>
        <v>8625226.5700000003</v>
      </c>
      <c r="U279" s="218">
        <f>HLOOKUP($B279,data07,data0211!U$900,FALSE)</f>
        <v>582854.44999999995</v>
      </c>
      <c r="V279" s="218">
        <f>HLOOKUP($B279,data07,data0211!V$900,FALSE)</f>
        <v>988960</v>
      </c>
      <c r="W279" s="218">
        <f>HLOOKUP($B279,data07,data0211!W$900,FALSE)</f>
        <v>0</v>
      </c>
      <c r="X279" s="218">
        <f>HLOOKUP($B279,data07,data0211!X$900,FALSE)</f>
        <v>963853</v>
      </c>
      <c r="Y279" s="218">
        <f>HLOOKUP($B279,data07,data0211!Y$900,FALSE)</f>
        <v>0</v>
      </c>
      <c r="Z279" s="218">
        <f>HLOOKUP($B279,data07,data0211!Z$900,FALSE)</f>
        <v>3298</v>
      </c>
      <c r="AA279" s="218">
        <f>HLOOKUP($B279,data07,data0211!AA$900,FALSE)</f>
        <v>21809</v>
      </c>
      <c r="AB279" s="218">
        <f>HLOOKUP($B279,data07,data0211!AB$900,FALSE)</f>
        <v>21493855.009999998</v>
      </c>
      <c r="AC279" s="218">
        <f>HLOOKUP($B279,data07,data0211!AC$900,FALSE)</f>
        <v>12187814.779999999</v>
      </c>
      <c r="AD279" s="218">
        <f>HLOOKUP($B279,data07,data0211!AD$900,FALSE)</f>
        <v>9240183.7300000004</v>
      </c>
      <c r="AE279" s="218">
        <f>HLOOKUP($B279,data07,data0211!AE$900,FALSE)</f>
        <v>0</v>
      </c>
      <c r="AF279" s="218">
        <f>HLOOKUP($B279,data07,data0211!AF$900,FALSE)</f>
        <v>7563.21</v>
      </c>
      <c r="AG279" s="218">
        <f>HLOOKUP($B279,data07,data0211!AG$900,FALSE)</f>
        <v>58293.29</v>
      </c>
      <c r="AH279" s="218">
        <f>HLOOKUP($B279,data07,data0211!AH$900,FALSE)</f>
        <v>9</v>
      </c>
      <c r="AI279" s="218">
        <f>HLOOKUP($B279,data07,data0211!AI$900,FALSE)</f>
        <v>9</v>
      </c>
      <c r="AJ279" s="218">
        <f>HLOOKUP($B279,data07,data0211!AJ$900,FALSE)</f>
        <v>0</v>
      </c>
      <c r="AK279" s="218">
        <f>HLOOKUP($B279,data07,data0211!AK$900,FALSE)</f>
        <v>109529</v>
      </c>
      <c r="AL279" s="218">
        <f>HLOOKUP($B279,data07,data0211!AL$900,FALSE)</f>
        <v>170219</v>
      </c>
      <c r="AM279" s="218">
        <f>HLOOKUP($B279,data07,data0211!AM$900,FALSE)</f>
        <v>148</v>
      </c>
      <c r="AN279" s="218">
        <f>HLOOKUP($B279,data07,data0211!AN$900,FALSE)</f>
        <v>195452</v>
      </c>
      <c r="AO279" s="218">
        <f>HLOOKUP($B279,data07,data0211!AO$900,FALSE)</f>
        <v>182990</v>
      </c>
      <c r="AP279" s="218">
        <f>HLOOKUP($B279,data07,data0211!AP$900,FALSE)</f>
        <v>195452</v>
      </c>
      <c r="AQ279" s="218">
        <f>HLOOKUP($B279,data07,data0211!AQ$900,FALSE)</f>
        <v>167454</v>
      </c>
      <c r="AR279" s="218">
        <f>HLOOKUP($B279,data07,data0211!AR$900,FALSE)</f>
        <v>871</v>
      </c>
      <c r="AS279" s="218">
        <f>HLOOKUP($B279,data07,data0211!AS$900,FALSE)</f>
        <v>696</v>
      </c>
      <c r="AT279" s="218">
        <f>HLOOKUP($B279,data07,data0211!AT$900,FALSE)</f>
        <v>175</v>
      </c>
      <c r="AU279" s="218">
        <f>HLOOKUP($B279,data07,data0211!AU$900,FALSE)</f>
        <v>501</v>
      </c>
      <c r="AV279" s="218">
        <f>HLOOKUP($B279,data07,data0211!AV$900,FALSE)</f>
        <v>0</v>
      </c>
      <c r="AW279" s="218">
        <f>HLOOKUP($B279,data07,data0211!AW$900,FALSE)</f>
        <v>370</v>
      </c>
      <c r="AX279" s="218">
        <f>HLOOKUP($B279,data07,data0211!AX$900,FALSE)</f>
        <v>0</v>
      </c>
      <c r="AY279" s="218">
        <f>HLOOKUP($B279,data07,data0211!AY$900,FALSE)</f>
        <v>34</v>
      </c>
      <c r="AZ279" s="218">
        <f>HLOOKUP($B279,data07,data0211!AZ$900,FALSE)</f>
        <v>5496</v>
      </c>
      <c r="BA279" s="218">
        <f>HLOOKUP($B279,data07,data0211!BA$900,FALSE)</f>
        <v>0</v>
      </c>
      <c r="BB279" s="218"/>
      <c r="BC279" s="218"/>
      <c r="BD279" s="218"/>
      <c r="BE279" s="218"/>
    </row>
    <row r="280" spans="1:57" s="214" customFormat="1" ht="15" customHeight="1" x14ac:dyDescent="0.2">
      <c r="A280" s="71" t="s">
        <v>12</v>
      </c>
      <c r="B280" s="71" t="s">
        <v>12</v>
      </c>
      <c r="C280" s="69">
        <v>2008</v>
      </c>
      <c r="D280" s="218">
        <f>HLOOKUP($B280,data08,data0211!D$900,FALSE)</f>
        <v>165540317.43000001</v>
      </c>
      <c r="E280" s="218">
        <f>HLOOKUP($B280,data08,data0211!E$900,FALSE)</f>
        <v>-93177138.680000007</v>
      </c>
      <c r="F280" s="218">
        <f>HLOOKUP($B280,data08,data0211!F$900,FALSE)</f>
        <v>0</v>
      </c>
      <c r="G280" s="218">
        <f>HLOOKUP($B280,data08,data0211!G$900,FALSE)</f>
        <v>8094590</v>
      </c>
      <c r="H280" s="218">
        <f>HLOOKUP($B280,data08,data0211!H$900,FALSE)</f>
        <v>10563085.060000001</v>
      </c>
      <c r="I280" s="218">
        <f>HLOOKUP($B280,data08,data0211!I$900,FALSE)</f>
        <v>2559390</v>
      </c>
      <c r="J280" s="218">
        <f>HLOOKUP($B280,data08,data0211!J$900,FALSE)</f>
        <v>46215</v>
      </c>
      <c r="K280" s="218">
        <f>HLOOKUP($B280,data08,data0211!K$900,FALSE)</f>
        <v>41634</v>
      </c>
      <c r="L280" s="218">
        <f>HLOOKUP($B280,data08,data0211!L$900,FALSE)</f>
        <v>4581</v>
      </c>
      <c r="M280" s="218">
        <f>HLOOKUP($B280,data08,data0211!M$900,FALSE)</f>
        <v>0</v>
      </c>
      <c r="N280" s="218">
        <f>HLOOKUP($B280,data08,data0211!N$900,FALSE)</f>
        <v>8666</v>
      </c>
      <c r="O280" s="218">
        <f>HLOOKUP($B280,data08,data0211!O$900,FALSE)</f>
        <v>170</v>
      </c>
      <c r="P280" s="218">
        <f>HLOOKUP($B280,data08,data0211!P$900,FALSE)</f>
        <v>966826977.00999999</v>
      </c>
      <c r="Q280" s="218">
        <f>HLOOKUP($B280,data08,data0211!Q$900,FALSE)</f>
        <v>411072289</v>
      </c>
      <c r="R280" s="218">
        <f>HLOOKUP($B280,data08,data0211!R$900,FALSE)</f>
        <v>546788157.00999999</v>
      </c>
      <c r="S280" s="218">
        <f>HLOOKUP($B280,data08,data0211!S$900,FALSE)</f>
        <v>0</v>
      </c>
      <c r="T280" s="218">
        <f>HLOOKUP($B280,data08,data0211!T$900,FALSE)</f>
        <v>8641709</v>
      </c>
      <c r="U280" s="218">
        <f>HLOOKUP($B280,data08,data0211!U$900,FALSE)</f>
        <v>324822</v>
      </c>
      <c r="V280" s="218">
        <f>HLOOKUP($B280,data08,data0211!V$900,FALSE)</f>
        <v>990946</v>
      </c>
      <c r="W280" s="218">
        <f>HLOOKUP($B280,data08,data0211!W$900,FALSE)</f>
        <v>0</v>
      </c>
      <c r="X280" s="218">
        <f>HLOOKUP($B280,data08,data0211!X$900,FALSE)</f>
        <v>965727</v>
      </c>
      <c r="Y280" s="218">
        <f>HLOOKUP($B280,data08,data0211!Y$900,FALSE)</f>
        <v>0</v>
      </c>
      <c r="Z280" s="218">
        <f>HLOOKUP($B280,data08,data0211!Z$900,FALSE)</f>
        <v>23894</v>
      </c>
      <c r="AA280" s="218">
        <f>HLOOKUP($B280,data08,data0211!AA$900,FALSE)</f>
        <v>1325</v>
      </c>
      <c r="AB280" s="218">
        <f>HLOOKUP($B280,data08,data0211!AB$900,FALSE)</f>
        <v>0</v>
      </c>
      <c r="AC280" s="218">
        <f>HLOOKUP($B280,data08,data0211!AC$900,FALSE)</f>
        <v>12176482</v>
      </c>
      <c r="AD280" s="218">
        <f>HLOOKUP($B280,data08,data0211!AD$900,FALSE)</f>
        <v>8942412.379999999</v>
      </c>
      <c r="AE280" s="218">
        <f>HLOOKUP($B280,data08,data0211!AE$900,FALSE)</f>
        <v>0</v>
      </c>
      <c r="AF280" s="218">
        <f>HLOOKUP($B280,data08,data0211!AF$900,FALSE)</f>
        <v>56894.8</v>
      </c>
      <c r="AG280" s="218">
        <f>HLOOKUP($B280,data08,data0211!AG$900,FALSE)</f>
        <v>7901.64</v>
      </c>
      <c r="AH280" s="218">
        <f>HLOOKUP($B280,data08,data0211!AH$900,FALSE)</f>
        <v>410</v>
      </c>
      <c r="AI280" s="218">
        <f>HLOOKUP($B280,data08,data0211!AI$900,FALSE)</f>
        <v>290</v>
      </c>
      <c r="AJ280" s="218">
        <f>HLOOKUP($B280,data08,data0211!AJ$900,FALSE)</f>
        <v>120</v>
      </c>
      <c r="AK280" s="218">
        <f>HLOOKUP($B280,data08,data0211!AK$900,FALSE)</f>
        <v>109529</v>
      </c>
      <c r="AL280" s="218">
        <f>HLOOKUP($B280,data08,data0211!AL$900,FALSE)</f>
        <v>170219</v>
      </c>
      <c r="AM280" s="218">
        <f>HLOOKUP($B280,data08,data0211!AM$900,FALSE)</f>
        <v>142</v>
      </c>
      <c r="AN280" s="218">
        <f>HLOOKUP($B280,data08,data0211!AN$900,FALSE)</f>
        <v>189105</v>
      </c>
      <c r="AO280" s="218">
        <f>HLOOKUP($B280,data08,data0211!AO$900,FALSE)</f>
        <v>148081</v>
      </c>
      <c r="AP280" s="218">
        <f>HLOOKUP($B280,data08,data0211!AP$900,FALSE)</f>
        <v>189105</v>
      </c>
      <c r="AQ280" s="218">
        <f>HLOOKUP($B280,data08,data0211!AQ$900,FALSE)</f>
        <v>189105</v>
      </c>
      <c r="AR280" s="218">
        <f>HLOOKUP($B280,data08,data0211!AR$900,FALSE)</f>
        <v>871</v>
      </c>
      <c r="AS280" s="218">
        <f>HLOOKUP($B280,data08,data0211!AS$900,FALSE)</f>
        <v>696</v>
      </c>
      <c r="AT280" s="218">
        <f>HLOOKUP($B280,data08,data0211!AT$900,FALSE)</f>
        <v>175</v>
      </c>
      <c r="AU280" s="218">
        <f>HLOOKUP($B280,data08,data0211!AU$900,FALSE)</f>
        <v>501</v>
      </c>
      <c r="AV280" s="218">
        <f>HLOOKUP($B280,data08,data0211!AV$900,FALSE)</f>
        <v>0</v>
      </c>
      <c r="AW280" s="218">
        <f>HLOOKUP($B280,data08,data0211!AW$900,FALSE)</f>
        <v>370</v>
      </c>
      <c r="AX280" s="218">
        <f>HLOOKUP($B280,data08,data0211!AX$900,FALSE)</f>
        <v>0</v>
      </c>
      <c r="AY280" s="218">
        <f>HLOOKUP($B280,data08,data0211!AY$900,FALSE)</f>
        <v>34</v>
      </c>
      <c r="AZ280" s="218">
        <f>HLOOKUP($B280,data08,data0211!AZ$900,FALSE)</f>
        <v>5496</v>
      </c>
      <c r="BA280" s="218">
        <f>HLOOKUP($B280,data08,data0211!BA$900,FALSE)</f>
        <v>76</v>
      </c>
      <c r="BB280" s="218"/>
      <c r="BC280" s="218"/>
      <c r="BD280" s="218"/>
      <c r="BE280" s="218"/>
    </row>
    <row r="281" spans="1:57" ht="15" customHeight="1" x14ac:dyDescent="0.2">
      <c r="A281" s="71" t="s">
        <v>12</v>
      </c>
      <c r="B281" s="71" t="s">
        <v>12</v>
      </c>
      <c r="C281" s="69">
        <v>2009</v>
      </c>
      <c r="D281" s="218">
        <f>HLOOKUP($B281,data09,data0211!D$900,FALSE)</f>
        <v>174014078.35999998</v>
      </c>
      <c r="E281" s="218">
        <f>HLOOKUP($B281,data09,data0211!E$900,FALSE)</f>
        <v>-98197097.569999993</v>
      </c>
      <c r="F281" s="218">
        <f>HLOOKUP($B281,data09,data0211!F$900,FALSE)</f>
        <v>0</v>
      </c>
      <c r="G281" s="218">
        <f>HLOOKUP($B281,data09,data0211!G$900,FALSE)</f>
        <v>8534635.7200000007</v>
      </c>
      <c r="H281" s="218">
        <f>HLOOKUP($B281,data09,data0211!H$900,FALSE)</f>
        <v>11143531.409999998</v>
      </c>
      <c r="I281" s="218">
        <f>HLOOKUP($B281,data09,data0211!I$900,FALSE)</f>
        <v>391898</v>
      </c>
      <c r="J281" s="218">
        <f>HLOOKUP($B281,data09,data0211!J$900,FALSE)</f>
        <v>46539</v>
      </c>
      <c r="K281" s="218">
        <f>HLOOKUP($B281,data09,data0211!K$900,FALSE)</f>
        <v>41926</v>
      </c>
      <c r="L281" s="218">
        <f>HLOOKUP($B281,data09,data0211!L$900,FALSE)</f>
        <v>4423</v>
      </c>
      <c r="M281" s="218">
        <f>HLOOKUP($B281,data09,data0211!M$900,FALSE)</f>
        <v>190</v>
      </c>
      <c r="N281" s="218">
        <f>HLOOKUP($B281,data09,data0211!N$900,FALSE)</f>
        <v>9513</v>
      </c>
      <c r="O281" s="218">
        <f>HLOOKUP($B281,data09,data0211!O$900,FALSE)</f>
        <v>183</v>
      </c>
      <c r="P281" s="218">
        <f>HLOOKUP($B281,data09,data0211!P$900,FALSE)</f>
        <v>957230159.17000008</v>
      </c>
      <c r="Q281" s="218">
        <f>HLOOKUP($B281,data09,data0211!Q$900,FALSE)</f>
        <v>412159187.95999998</v>
      </c>
      <c r="R281" s="218">
        <f>HLOOKUP($B281,data09,data0211!R$900,FALSE)</f>
        <v>533693727.51999998</v>
      </c>
      <c r="S281" s="218">
        <f>HLOOKUP($B281,data09,data0211!S$900,FALSE)</f>
        <v>2252111.4700000002</v>
      </c>
      <c r="T281" s="218">
        <f>HLOOKUP($B281,data09,data0211!T$900,FALSE)</f>
        <v>8601957.3399999999</v>
      </c>
      <c r="U281" s="218">
        <f>HLOOKUP($B281,data09,data0211!U$900,FALSE)</f>
        <v>523174.88</v>
      </c>
      <c r="V281" s="218">
        <f>HLOOKUP($B281,data09,data0211!V$900,FALSE)</f>
        <v>992846</v>
      </c>
      <c r="W281" s="218">
        <f>HLOOKUP($B281,data09,data0211!W$900,FALSE)</f>
        <v>0</v>
      </c>
      <c r="X281" s="218">
        <f>HLOOKUP($B281,data09,data0211!X$900,FALSE)</f>
        <v>967553</v>
      </c>
      <c r="Y281" s="218">
        <f>HLOOKUP($B281,data09,data0211!Y$900,FALSE)</f>
        <v>0</v>
      </c>
      <c r="Z281" s="218">
        <f>HLOOKUP($B281,data09,data0211!Z$900,FALSE)</f>
        <v>24038</v>
      </c>
      <c r="AA281" s="218">
        <f>HLOOKUP($B281,data09,data0211!AA$900,FALSE)</f>
        <v>1255</v>
      </c>
      <c r="AB281" s="218">
        <f>HLOOKUP($B281,data09,data0211!AB$900,FALSE)</f>
        <v>21544350.390000001</v>
      </c>
      <c r="AC281" s="218">
        <f>HLOOKUP($B281,data09,data0211!AC$900,FALSE)</f>
        <v>12627665.74</v>
      </c>
      <c r="AD281" s="218">
        <f>HLOOKUP($B281,data09,data0211!AD$900,FALSE)</f>
        <v>8772405.1699999999</v>
      </c>
      <c r="AE281" s="218">
        <f>HLOOKUP($B281,data09,data0211!AE$900,FALSE)</f>
        <v>0</v>
      </c>
      <c r="AF281" s="218">
        <f>HLOOKUP($B281,data09,data0211!AF$900,FALSE)</f>
        <v>52005.86</v>
      </c>
      <c r="AG281" s="218">
        <f>HLOOKUP($B281,data09,data0211!AG$900,FALSE)</f>
        <v>7374.26</v>
      </c>
      <c r="AH281" s="218">
        <f>HLOOKUP($B281,data09,data0211!AH$900,FALSE)</f>
        <v>410</v>
      </c>
      <c r="AI281" s="218">
        <f>HLOOKUP($B281,data09,data0211!AI$900,FALSE)</f>
        <v>290</v>
      </c>
      <c r="AJ281" s="218">
        <f>HLOOKUP($B281,data09,data0211!AJ$900,FALSE)</f>
        <v>120</v>
      </c>
      <c r="AK281" s="218">
        <f>HLOOKUP($B281,data09,data0211!AK$900,FALSE)</f>
        <v>109529</v>
      </c>
      <c r="AL281" s="218">
        <f>HLOOKUP($B281,data09,data0211!AL$900,FALSE)</f>
        <v>170219</v>
      </c>
      <c r="AM281" s="218">
        <f>HLOOKUP($B281,data09,data0211!AM$900,FALSE)</f>
        <v>142</v>
      </c>
      <c r="AN281" s="218">
        <f>HLOOKUP($B281,data09,data0211!AN$900,FALSE)</f>
        <v>206940</v>
      </c>
      <c r="AO281" s="218">
        <f>HLOOKUP($B281,data09,data0211!AO$900,FALSE)</f>
        <v>154643</v>
      </c>
      <c r="AP281" s="218">
        <f>HLOOKUP($B281,data09,data0211!AP$900,FALSE)</f>
        <v>206940</v>
      </c>
      <c r="AQ281" s="218">
        <f>HLOOKUP($B281,data09,data0211!AQ$900,FALSE)</f>
        <v>157619</v>
      </c>
      <c r="AR281" s="218">
        <f>HLOOKUP($B281,data09,data0211!AR$900,FALSE)</f>
        <v>944</v>
      </c>
      <c r="AS281" s="218">
        <f>HLOOKUP($B281,data09,data0211!AS$900,FALSE)</f>
        <v>731</v>
      </c>
      <c r="AT281" s="218">
        <f>HLOOKUP($B281,data09,data0211!AT$900,FALSE)</f>
        <v>213</v>
      </c>
      <c r="AU281" s="218">
        <f>HLOOKUP($B281,data09,data0211!AU$900,FALSE)</f>
        <v>547</v>
      </c>
      <c r="AV281" s="218">
        <f>HLOOKUP($B281,data09,data0211!AV$900,FALSE)</f>
        <v>0</v>
      </c>
      <c r="AW281" s="218">
        <f>HLOOKUP($B281,data09,data0211!AW$900,FALSE)</f>
        <v>397</v>
      </c>
      <c r="AX281" s="218">
        <f>HLOOKUP($B281,data09,data0211!AX$900,FALSE)</f>
        <v>0</v>
      </c>
      <c r="AY281" s="218">
        <f>HLOOKUP($B281,data09,data0211!AY$900,FALSE)</f>
        <v>45</v>
      </c>
      <c r="AZ281" s="218">
        <f>HLOOKUP($B281,data09,data0211!AZ$900,FALSE)</f>
        <v>5605</v>
      </c>
      <c r="BA281" s="218">
        <f>HLOOKUP($B281,data09,data0211!BA$900,FALSE)</f>
        <v>73</v>
      </c>
      <c r="BB281" s="218"/>
      <c r="BC281" s="218"/>
      <c r="BD281" s="218"/>
      <c r="BE281" s="218"/>
    </row>
    <row r="282" spans="1:57" s="214" customFormat="1" ht="15" customHeight="1" x14ac:dyDescent="0.2">
      <c r="A282" s="71" t="s">
        <v>12</v>
      </c>
      <c r="B282" s="71" t="s">
        <v>12</v>
      </c>
      <c r="C282" s="69">
        <v>2010</v>
      </c>
      <c r="D282" s="218">
        <f>HLOOKUP($B282,data10,data0211!D$900,FALSE)</f>
        <v>182129144</v>
      </c>
      <c r="E282" s="218">
        <f>HLOOKUP($B282,data10,data0211!E$900,FALSE)</f>
        <v>-103658920</v>
      </c>
      <c r="F282" s="218">
        <f>HLOOKUP($B282,data10,data0211!F$900,FALSE)</f>
        <v>0</v>
      </c>
      <c r="G282" s="218">
        <f>HLOOKUP($B282,data10,data0211!G$900,FALSE)</f>
        <v>8534635.7200000007</v>
      </c>
      <c r="H282" s="218">
        <f>HLOOKUP($B282,data10,data0211!H$900,FALSE)</f>
        <v>7458366</v>
      </c>
      <c r="I282" s="218">
        <f>HLOOKUP($B282,data10,data0211!I$900,FALSE)</f>
        <v>1491956</v>
      </c>
      <c r="J282" s="218">
        <f>HLOOKUP($B282,data10,data0211!J$900,FALSE)</f>
        <v>46710</v>
      </c>
      <c r="K282" s="218">
        <f>HLOOKUP($B282,data10,data0211!K$900,FALSE)</f>
        <v>42068</v>
      </c>
      <c r="L282" s="218">
        <f>HLOOKUP($B282,data10,data0211!L$900,FALSE)</f>
        <v>4642</v>
      </c>
      <c r="M282" s="218">
        <f>HLOOKUP($B282,data10,data0211!M$900,FALSE)</f>
        <v>0</v>
      </c>
      <c r="N282" s="218">
        <f>HLOOKUP($B282,data10,data0211!N$900,FALSE)</f>
        <v>0</v>
      </c>
      <c r="O282" s="218">
        <f>HLOOKUP($B282,data10,data0211!O$900,FALSE)</f>
        <v>0</v>
      </c>
      <c r="P282" s="218">
        <f>HLOOKUP($B282,data10,data0211!P$900,FALSE)</f>
        <v>921289657</v>
      </c>
      <c r="Q282" s="218">
        <f>HLOOKUP($B282,data10,data0211!Q$900,FALSE)</f>
        <v>394465898</v>
      </c>
      <c r="R282" s="218">
        <f>HLOOKUP($B282,data10,data0211!R$900,FALSE)</f>
        <v>526823759</v>
      </c>
      <c r="S282" s="218">
        <f>HLOOKUP($B282,data10,data0211!S$900,FALSE)</f>
        <v>0</v>
      </c>
      <c r="T282" s="218">
        <f>HLOOKUP($B282,data10,data0211!T$900,FALSE)</f>
        <v>0</v>
      </c>
      <c r="U282" s="218">
        <f>HLOOKUP($B282,data10,data0211!U$900,FALSE)</f>
        <v>0</v>
      </c>
      <c r="V282" s="218">
        <f>HLOOKUP($B282,data10,data0211!V$900,FALSE)</f>
        <v>965342</v>
      </c>
      <c r="W282" s="218">
        <f>HLOOKUP($B282,data10,data0211!W$900,FALSE)</f>
        <v>0</v>
      </c>
      <c r="X282" s="218">
        <f>HLOOKUP($B282,data10,data0211!X$900,FALSE)</f>
        <v>965342</v>
      </c>
      <c r="Y282" s="218">
        <f>HLOOKUP($B282,data10,data0211!Y$900,FALSE)</f>
        <v>0</v>
      </c>
      <c r="Z282" s="218">
        <f>HLOOKUP($B282,data10,data0211!Z$900,FALSE)</f>
        <v>0</v>
      </c>
      <c r="AA282" s="218">
        <f>HLOOKUP($B282,data10,data0211!AA$900,FALSE)</f>
        <v>0</v>
      </c>
      <c r="AB282" s="218">
        <f>HLOOKUP($B282,data10,data0211!AB$900,FALSE)</f>
        <v>-55787620.710000001</v>
      </c>
      <c r="AC282" s="218">
        <f>HLOOKUP($B282,data10,data0211!AC$900,FALSE)</f>
        <v>-24607240.620000001</v>
      </c>
      <c r="AD282" s="218">
        <f>HLOOKUP($B282,data10,data0211!AD$900,FALSE)</f>
        <v>-31180380.09</v>
      </c>
      <c r="AE282" s="218">
        <f>HLOOKUP($B282,data10,data0211!AE$900,FALSE)</f>
        <v>0</v>
      </c>
      <c r="AF282" s="218">
        <f>HLOOKUP($B282,data10,data0211!AF$900,FALSE)</f>
        <v>0</v>
      </c>
      <c r="AG282" s="218">
        <f>HLOOKUP($B282,data10,data0211!AG$900,FALSE)</f>
        <v>0</v>
      </c>
      <c r="AH282" s="218">
        <f>HLOOKUP($B282,data10,data0211!AH$900,FALSE)</f>
        <v>0</v>
      </c>
      <c r="AI282" s="218">
        <f>HLOOKUP($B282,data10,data0211!AI$900,FALSE)</f>
        <v>0</v>
      </c>
      <c r="AJ282" s="218">
        <f>HLOOKUP($B282,data10,data0211!AJ$900,FALSE)</f>
        <v>0</v>
      </c>
      <c r="AK282" s="218">
        <f>HLOOKUP($B282,data10,data0211!AK$900,FALSE)</f>
        <v>109529</v>
      </c>
      <c r="AL282" s="218">
        <f>HLOOKUP($B282,data10,data0211!AL$900,FALSE)</f>
        <v>170219</v>
      </c>
      <c r="AM282" s="218">
        <f>HLOOKUP($B282,data10,data0211!AM$900,FALSE)</f>
        <v>142</v>
      </c>
      <c r="AN282" s="218">
        <f>HLOOKUP($B282,data10,data0211!AN$900,FALSE)</f>
        <v>206940</v>
      </c>
      <c r="AO282" s="218">
        <f>HLOOKUP($B282,data10,data0211!AO$900,FALSE)</f>
        <v>154643</v>
      </c>
      <c r="AP282" s="218">
        <f>HLOOKUP($B282,data10,data0211!AP$900,FALSE)</f>
        <v>206940</v>
      </c>
      <c r="AQ282" s="218">
        <f>HLOOKUP($B282,data10,data0211!AQ$900,FALSE)</f>
        <v>157619</v>
      </c>
      <c r="AR282" s="218">
        <f>HLOOKUP($B282,data10,data0211!AR$900,FALSE)</f>
        <v>944</v>
      </c>
      <c r="AS282" s="218">
        <f>HLOOKUP($B282,data10,data0211!AS$900,FALSE)</f>
        <v>731</v>
      </c>
      <c r="AT282" s="218">
        <f>HLOOKUP($B282,data10,data0211!AT$900,FALSE)</f>
        <v>213</v>
      </c>
      <c r="AU282" s="218">
        <f>HLOOKUP($B282,data10,data0211!AU$900,FALSE)</f>
        <v>547</v>
      </c>
      <c r="AV282" s="218">
        <f>HLOOKUP($B282,data10,data0211!AV$900,FALSE)</f>
        <v>0</v>
      </c>
      <c r="AW282" s="218">
        <f>HLOOKUP($B282,data10,data0211!AW$900,FALSE)</f>
        <v>397</v>
      </c>
      <c r="AX282" s="218">
        <f>HLOOKUP($B282,data10,data0211!AX$900,FALSE)</f>
        <v>0</v>
      </c>
      <c r="AY282" s="218">
        <f>HLOOKUP($B282,data10,data0211!AY$900,FALSE)</f>
        <v>45</v>
      </c>
      <c r="AZ282" s="218">
        <f>HLOOKUP($B282,data10,data0211!AZ$900,FALSE)</f>
        <v>5605</v>
      </c>
      <c r="BA282" s="218">
        <f>HLOOKUP($B282,data10,data0211!BA$900,FALSE)</f>
        <v>73</v>
      </c>
      <c r="BB282" s="218"/>
      <c r="BC282" s="218"/>
      <c r="BD282" s="218"/>
      <c r="BE282" s="218"/>
    </row>
    <row r="283" spans="1:57" s="214" customFormat="1" ht="15" customHeight="1" x14ac:dyDescent="0.2">
      <c r="A283" s="71" t="s">
        <v>12</v>
      </c>
      <c r="B283" s="71" t="s">
        <v>12</v>
      </c>
      <c r="C283" s="69">
        <v>2011</v>
      </c>
      <c r="D283" s="218">
        <f>HLOOKUP($B283,data11,data0211!D$900,FALSE)</f>
        <v>188982217.20999998</v>
      </c>
      <c r="E283" s="218">
        <f>HLOOKUP($B283,data11,data0211!E$900,FALSE)</f>
        <v>-108870023.64</v>
      </c>
      <c r="F283" s="218">
        <f>HLOOKUP($B283,data11,data0211!F$900,FALSE)</f>
        <v>0</v>
      </c>
      <c r="G283" s="218">
        <f>HLOOKUP($B283,data11,data0211!G$900,FALSE)</f>
        <v>7725292.7000000002</v>
      </c>
      <c r="H283" s="218">
        <f>HLOOKUP($B283,data11,data0211!H$900,FALSE)</f>
        <v>12049089.35</v>
      </c>
      <c r="I283" s="218">
        <f>HLOOKUP($B283,data11,data0211!I$900,FALSE)</f>
        <v>1785193</v>
      </c>
      <c r="J283" s="218">
        <f>HLOOKUP($B283,data11,data0211!J$900,FALSE)</f>
        <v>46748</v>
      </c>
      <c r="K283" s="218">
        <f>HLOOKUP($B283,data11,data0211!K$900,FALSE)</f>
        <v>42279</v>
      </c>
      <c r="L283" s="218">
        <f>HLOOKUP($B283,data11,data0211!L$900,FALSE)</f>
        <v>4469</v>
      </c>
      <c r="M283" s="218">
        <f>HLOOKUP($B283,data11,data0211!M$900,FALSE)</f>
        <v>0</v>
      </c>
      <c r="N283" s="218">
        <f>HLOOKUP($B283,data11,data0211!N$900,FALSE)</f>
        <v>0</v>
      </c>
      <c r="O283" s="218">
        <f>HLOOKUP($B283,data11,data0211!O$900,FALSE)</f>
        <v>0</v>
      </c>
      <c r="P283" s="218">
        <f>HLOOKUP($B283,data11,data0211!P$900,FALSE)</f>
        <v>923827081.64999998</v>
      </c>
      <c r="Q283" s="218">
        <f>HLOOKUP($B283,data11,data0211!Q$900,FALSE)</f>
        <v>397659452.85000002</v>
      </c>
      <c r="R283" s="218">
        <f>HLOOKUP($B283,data11,data0211!R$900,FALSE)</f>
        <v>526167628.80000001</v>
      </c>
      <c r="S283" s="218">
        <f>HLOOKUP($B283,data11,data0211!S$900,FALSE)</f>
        <v>0</v>
      </c>
      <c r="T283" s="218">
        <f>HLOOKUP($B283,data11,data0211!T$900,FALSE)</f>
        <v>0</v>
      </c>
      <c r="U283" s="218">
        <f>HLOOKUP($B283,data11,data0211!U$900,FALSE)</f>
        <v>0</v>
      </c>
      <c r="V283" s="218">
        <f>HLOOKUP($B283,data11,data0211!V$900,FALSE)</f>
        <v>957195</v>
      </c>
      <c r="W283" s="218">
        <f>HLOOKUP($B283,data11,data0211!W$900,FALSE)</f>
        <v>0</v>
      </c>
      <c r="X283" s="218">
        <f>HLOOKUP($B283,data11,data0211!X$900,FALSE)</f>
        <v>957195</v>
      </c>
      <c r="Y283" s="218">
        <f>HLOOKUP($B283,data11,data0211!Y$900,FALSE)</f>
        <v>0</v>
      </c>
      <c r="Z283" s="218">
        <f>HLOOKUP($B283,data11,data0211!Z$900,FALSE)</f>
        <v>0</v>
      </c>
      <c r="AA283" s="218">
        <f>HLOOKUP($B283,data11,data0211!AA$900,FALSE)</f>
        <v>0</v>
      </c>
      <c r="AB283" s="218">
        <f>HLOOKUP($B283,data11,data0211!AB$900,FALSE)</f>
        <v>21570047.210000001</v>
      </c>
      <c r="AC283" s="218">
        <f>HLOOKUP($B283,data11,data0211!AC$900,FALSE)</f>
        <v>12903869.210000001</v>
      </c>
      <c r="AD283" s="218">
        <f>HLOOKUP($B283,data11,data0211!AD$900,FALSE)</f>
        <v>8666178</v>
      </c>
      <c r="AE283" s="218">
        <f>HLOOKUP($B283,data11,data0211!AE$900,FALSE)</f>
        <v>0</v>
      </c>
      <c r="AF283" s="218">
        <f>HLOOKUP($B283,data11,data0211!AF$900,FALSE)</f>
        <v>0</v>
      </c>
      <c r="AG283" s="218">
        <f>HLOOKUP($B283,data11,data0211!AG$900,FALSE)</f>
        <v>0</v>
      </c>
      <c r="AH283" s="218">
        <f>HLOOKUP($B283,data11,data0211!AH$900,FALSE)</f>
        <v>410</v>
      </c>
      <c r="AI283" s="218">
        <f>HLOOKUP($B283,data11,data0211!AI$900,FALSE)</f>
        <v>290</v>
      </c>
      <c r="AJ283" s="218">
        <f>HLOOKUP($B283,data11,data0211!AJ$900,FALSE)</f>
        <v>120</v>
      </c>
      <c r="AK283" s="218">
        <f>HLOOKUP($B283,data11,data0211!AK$900,FALSE)</f>
        <v>112234</v>
      </c>
      <c r="AL283" s="218">
        <f>HLOOKUP($B283,data11,data0211!AL$900,FALSE)</f>
        <v>174423</v>
      </c>
      <c r="AM283" s="218">
        <f>HLOOKUP($B283,data11,data0211!AM$900,FALSE)</f>
        <v>0</v>
      </c>
      <c r="AN283" s="218">
        <f>HLOOKUP($B283,data11,data0211!AN$900,FALSE)</f>
        <v>196115</v>
      </c>
      <c r="AO283" s="218">
        <f>HLOOKUP($B283,data11,data0211!AO$900,FALSE)</f>
        <v>155517</v>
      </c>
      <c r="AP283" s="218">
        <f>HLOOKUP($B283,data11,data0211!AP$900,FALSE)</f>
        <v>196115</v>
      </c>
      <c r="AQ283" s="218">
        <f>HLOOKUP($B283,data11,data0211!AQ$900,FALSE)</f>
        <v>151771</v>
      </c>
      <c r="AR283" s="218">
        <f>HLOOKUP($B283,data11,data0211!AR$900,FALSE)</f>
        <v>962</v>
      </c>
      <c r="AS283" s="218">
        <f>HLOOKUP($B283,data11,data0211!AS$900,FALSE)</f>
        <v>737</v>
      </c>
      <c r="AT283" s="218">
        <f>HLOOKUP($B283,data11,data0211!AT$900,FALSE)</f>
        <v>225</v>
      </c>
      <c r="AU283" s="218">
        <f>HLOOKUP($B283,data11,data0211!AU$900,FALSE)</f>
        <v>560</v>
      </c>
      <c r="AV283" s="218">
        <f>HLOOKUP($B283,data11,data0211!AV$900,FALSE)</f>
        <v>0</v>
      </c>
      <c r="AW283" s="218">
        <f>HLOOKUP($B283,data11,data0211!AW$900,FALSE)</f>
        <v>402</v>
      </c>
      <c r="AX283" s="218">
        <f>HLOOKUP($B283,data11,data0211!AX$900,FALSE)</f>
        <v>0</v>
      </c>
      <c r="AY283" s="218">
        <f>HLOOKUP($B283,data11,data0211!AY$900,FALSE)</f>
        <v>45</v>
      </c>
      <c r="AZ283" s="218">
        <f>HLOOKUP($B283,data11,data0211!AZ$900,FALSE)</f>
        <v>5648</v>
      </c>
      <c r="BA283" s="218">
        <f>HLOOKUP($B283,data11,data0211!BA$900,FALSE)</f>
        <v>73</v>
      </c>
      <c r="BB283" s="218"/>
      <c r="BC283" s="218"/>
      <c r="BD283" s="218"/>
      <c r="BE283" s="218"/>
    </row>
    <row r="284" spans="1:57" s="214" customFormat="1" ht="15" customHeight="1" x14ac:dyDescent="0.2">
      <c r="A284" s="71" t="s">
        <v>13</v>
      </c>
      <c r="B284" s="71" t="s">
        <v>13</v>
      </c>
      <c r="C284" s="69">
        <v>2002</v>
      </c>
      <c r="D284" s="218">
        <f>HLOOKUP($B284,data02,data0211!D$900,FALSE)</f>
        <v>18341073.300000001</v>
      </c>
      <c r="E284" s="218">
        <f>HLOOKUP($B284,data02,data0211!E$900,FALSE)</f>
        <v>-7253937.5700000003</v>
      </c>
      <c r="F284" s="218">
        <f>HLOOKUP($B284,data02,data0211!F$900,FALSE)</f>
        <v>662196.04</v>
      </c>
      <c r="G284" s="218">
        <f>HLOOKUP($B284,data02,data0211!G$900,FALSE)</f>
        <v>952778.5</v>
      </c>
      <c r="H284" s="218">
        <f>HLOOKUP($B284,data02,data0211!H$900,FALSE)</f>
        <v>1177143.3800000001</v>
      </c>
      <c r="I284" s="218">
        <f>HLOOKUP($B284,data02,data0211!I$900,FALSE)</f>
        <v>166639.24</v>
      </c>
      <c r="J284" s="218">
        <f>HLOOKUP($B284,data02,data0211!J$900,FALSE)</f>
        <v>8665</v>
      </c>
      <c r="K284" s="218">
        <f>HLOOKUP($B284,data02,data0211!K$900,FALSE)</f>
        <v>7848</v>
      </c>
      <c r="L284" s="218">
        <f>HLOOKUP($B284,data02,data0211!L$900,FALSE)</f>
        <v>817</v>
      </c>
      <c r="M284" s="218">
        <f>HLOOKUP($B284,data02,data0211!M$900,FALSE)</f>
        <v>0</v>
      </c>
      <c r="N284" s="218">
        <f>HLOOKUP($B284,data02,data0211!N$900,FALSE)</f>
        <v>2363</v>
      </c>
      <c r="O284" s="218">
        <f>HLOOKUP($B284,data02,data0211!O$900,FALSE)</f>
        <v>0</v>
      </c>
      <c r="P284" s="218">
        <f>HLOOKUP($B284,data02,data0211!P$900,FALSE)</f>
        <v>151859107</v>
      </c>
      <c r="Q284" s="218">
        <f>HLOOKUP($B284,data02,data0211!Q$900,FALSE)</f>
        <v>83172330</v>
      </c>
      <c r="R284" s="218">
        <f>HLOOKUP($B284,data02,data0211!R$900,FALSE)</f>
        <v>67208946</v>
      </c>
      <c r="S284" s="218">
        <f>HLOOKUP($B284,data02,data0211!S$900,FALSE)</f>
        <v>0</v>
      </c>
      <c r="T284" s="218">
        <f>HLOOKUP($B284,data02,data0211!T$900,FALSE)</f>
        <v>1477831</v>
      </c>
      <c r="U284" s="218">
        <f>HLOOKUP($B284,data02,data0211!U$900,FALSE)</f>
        <v>0</v>
      </c>
      <c r="V284" s="218">
        <f>HLOOKUP($B284,data02,data0211!V$900,FALSE)</f>
        <v>159107.79999999999</v>
      </c>
      <c r="W284" s="218">
        <f>HLOOKUP($B284,data02,data0211!W$900,FALSE)</f>
        <v>0</v>
      </c>
      <c r="X284" s="218">
        <f>HLOOKUP($B284,data02,data0211!X$900,FALSE)</f>
        <v>157268</v>
      </c>
      <c r="Y284" s="218">
        <f>HLOOKUP($B284,data02,data0211!Y$900,FALSE)</f>
        <v>0</v>
      </c>
      <c r="Z284" s="218">
        <f>HLOOKUP($B284,data02,data0211!Z$900,FALSE)</f>
        <v>1839.8</v>
      </c>
      <c r="AA284" s="218">
        <f>HLOOKUP($B284,data02,data0211!AA$900,FALSE)</f>
        <v>0</v>
      </c>
      <c r="AB284" s="218">
        <f>HLOOKUP($B284,data02,data0211!AB$900,FALSE)</f>
        <v>2452143.0299999998</v>
      </c>
      <c r="AC284" s="218">
        <f>HLOOKUP($B284,data02,data0211!AC$900,FALSE)</f>
        <v>1731636.5</v>
      </c>
      <c r="AD284" s="218">
        <f>HLOOKUP($B284,data02,data0211!AD$900,FALSE)</f>
        <v>693010.96</v>
      </c>
      <c r="AE284" s="218">
        <f>HLOOKUP($B284,data02,data0211!AE$900,FALSE)</f>
        <v>0</v>
      </c>
      <c r="AF284" s="218">
        <f>HLOOKUP($B284,data02,data0211!AF$900,FALSE)</f>
        <v>27495.57</v>
      </c>
      <c r="AG284" s="218">
        <f>HLOOKUP($B284,data02,data0211!AG$900,FALSE)</f>
        <v>0</v>
      </c>
      <c r="AH284" s="218">
        <f>HLOOKUP($B284,data02,data0211!AH$900,FALSE)</f>
        <v>68.12</v>
      </c>
      <c r="AI284" s="218">
        <f>HLOOKUP($B284,data02,data0211!AI$900,FALSE)</f>
        <v>45.42</v>
      </c>
      <c r="AJ284" s="218">
        <f>HLOOKUP($B284,data02,data0211!AJ$900,FALSE)</f>
        <v>22.7</v>
      </c>
      <c r="AK284" s="218">
        <f>HLOOKUP($B284,data02,data0211!AK$900,FALSE)</f>
        <v>21500</v>
      </c>
      <c r="AL284" s="218">
        <f>HLOOKUP($B284,data02,data0211!AL$900,FALSE)</f>
        <v>21500</v>
      </c>
      <c r="AM284" s="218">
        <f>HLOOKUP($B284,data02,data0211!AM$900,FALSE)</f>
        <v>0</v>
      </c>
      <c r="AN284" s="218">
        <f>HLOOKUP($B284,data02,data0211!AN$900,FALSE)</f>
        <v>27655</v>
      </c>
      <c r="AO284" s="218">
        <f>HLOOKUP($B284,data02,data0211!AO$900,FALSE)</f>
        <v>36517</v>
      </c>
      <c r="AP284" s="218">
        <f>HLOOKUP($B284,data02,data0211!AP$900,FALSE)</f>
        <v>36517</v>
      </c>
      <c r="AQ284" s="218">
        <f>HLOOKUP($B284,data02,data0211!AQ$900,FALSE)</f>
        <v>28340</v>
      </c>
      <c r="AR284" s="218">
        <f>HLOOKUP($B284,data02,data0211!AR$900,FALSE)</f>
        <v>215.6</v>
      </c>
      <c r="AS284" s="218">
        <f>HLOOKUP($B284,data02,data0211!AS$900,FALSE)</f>
        <v>168.6</v>
      </c>
      <c r="AT284" s="218">
        <f>HLOOKUP($B284,data02,data0211!AT$900,FALSE)</f>
        <v>47</v>
      </c>
      <c r="AU284" s="218">
        <f>HLOOKUP($B284,data02,data0211!AU$900,FALSE)</f>
        <v>98</v>
      </c>
      <c r="AV284" s="218">
        <f>HLOOKUP($B284,data02,data0211!AV$900,FALSE)</f>
        <v>0.3</v>
      </c>
      <c r="AW284" s="218">
        <f>HLOOKUP($B284,data02,data0211!AW$900,FALSE)</f>
        <v>117.3</v>
      </c>
      <c r="AX284" s="218">
        <f>HLOOKUP($B284,data02,data0211!AX$900,FALSE)</f>
        <v>0</v>
      </c>
      <c r="AY284" s="218">
        <f>HLOOKUP($B284,data02,data0211!AY$900,FALSE)</f>
        <v>0</v>
      </c>
      <c r="AZ284" s="218">
        <f>HLOOKUP($B284,data02,data0211!AZ$900,FALSE)</f>
        <v>1485</v>
      </c>
      <c r="BA284" s="218">
        <f>HLOOKUP($B284,data02,data0211!BA$900,FALSE)</f>
        <v>66.069999999999993</v>
      </c>
      <c r="BB284" s="218"/>
      <c r="BC284" s="218"/>
      <c r="BD284" s="218"/>
      <c r="BE284" s="218"/>
    </row>
    <row r="285" spans="1:57" ht="15" customHeight="1" x14ac:dyDescent="0.2">
      <c r="A285" s="71" t="s">
        <v>13</v>
      </c>
      <c r="B285" s="71" t="s">
        <v>13</v>
      </c>
      <c r="C285" s="69">
        <v>2003</v>
      </c>
      <c r="D285" s="218">
        <f>HLOOKUP($B285,data03,data0211!D$900,FALSE)</f>
        <v>20081617.680000003</v>
      </c>
      <c r="E285" s="218">
        <f>HLOOKUP($B285,data03,data0211!E$900,FALSE)</f>
        <v>-7875551.6299999999</v>
      </c>
      <c r="F285" s="218">
        <f>HLOOKUP($B285,data03,data0211!F$900,FALSE)</f>
        <v>0</v>
      </c>
      <c r="G285" s="218">
        <f>HLOOKUP($B285,data03,data0211!G$900,FALSE)</f>
        <v>1844403.87</v>
      </c>
      <c r="H285" s="218">
        <f>HLOOKUP($B285,data03,data0211!H$900,FALSE)</f>
        <v>1186965.98</v>
      </c>
      <c r="I285" s="218">
        <f>HLOOKUP($B285,data03,data0211!I$900,FALSE)</f>
        <v>289784</v>
      </c>
      <c r="J285" s="218">
        <f>HLOOKUP($B285,data03,data0211!J$900,FALSE)</f>
        <v>8969</v>
      </c>
      <c r="K285" s="218">
        <f>HLOOKUP($B285,data03,data0211!K$900,FALSE)</f>
        <v>8156</v>
      </c>
      <c r="L285" s="218">
        <f>HLOOKUP($B285,data03,data0211!L$900,FALSE)</f>
        <v>813</v>
      </c>
      <c r="M285" s="218">
        <f>HLOOKUP($B285,data03,data0211!M$900,FALSE)</f>
        <v>0</v>
      </c>
      <c r="N285" s="218">
        <f>HLOOKUP($B285,data03,data0211!N$900,FALSE)</f>
        <v>2437</v>
      </c>
      <c r="O285" s="218">
        <f>HLOOKUP($B285,data03,data0211!O$900,FALSE)</f>
        <v>0</v>
      </c>
      <c r="P285" s="218">
        <f>HLOOKUP($B285,data03,data0211!P$900,FALSE)</f>
        <v>156079163</v>
      </c>
      <c r="Q285" s="218">
        <f>HLOOKUP($B285,data03,data0211!Q$900,FALSE)</f>
        <v>82695788</v>
      </c>
      <c r="R285" s="218">
        <f>HLOOKUP($B285,data03,data0211!R$900,FALSE)</f>
        <v>71828387</v>
      </c>
      <c r="S285" s="218">
        <f>HLOOKUP($B285,data03,data0211!S$900,FALSE)</f>
        <v>0</v>
      </c>
      <c r="T285" s="218">
        <f>HLOOKUP($B285,data03,data0211!T$900,FALSE)</f>
        <v>1554988</v>
      </c>
      <c r="U285" s="218">
        <f>HLOOKUP($B285,data03,data0211!U$900,FALSE)</f>
        <v>0</v>
      </c>
      <c r="V285" s="218">
        <f>HLOOKUP($B285,data03,data0211!V$900,FALSE)</f>
        <v>175493</v>
      </c>
      <c r="W285" s="218">
        <f>HLOOKUP($B285,data03,data0211!W$900,FALSE)</f>
        <v>0</v>
      </c>
      <c r="X285" s="218">
        <f>HLOOKUP($B285,data03,data0211!X$900,FALSE)</f>
        <v>170827</v>
      </c>
      <c r="Y285" s="218">
        <f>HLOOKUP($B285,data03,data0211!Y$900,FALSE)</f>
        <v>0</v>
      </c>
      <c r="Z285" s="218">
        <f>HLOOKUP($B285,data03,data0211!Z$900,FALSE)</f>
        <v>4666</v>
      </c>
      <c r="AA285" s="218">
        <f>HLOOKUP($B285,data03,data0211!AA$900,FALSE)</f>
        <v>0</v>
      </c>
      <c r="AB285" s="218">
        <f>HLOOKUP($B285,data03,data0211!AB$900,FALSE)</f>
        <v>2762521.11</v>
      </c>
      <c r="AC285" s="218">
        <f>HLOOKUP($B285,data03,data0211!AC$900,FALSE)</f>
        <v>1930309.64</v>
      </c>
      <c r="AD285" s="218">
        <f>HLOOKUP($B285,data03,data0211!AD$900,FALSE)</f>
        <v>801746.12</v>
      </c>
      <c r="AE285" s="218">
        <f>HLOOKUP($B285,data03,data0211!AE$900,FALSE)</f>
        <v>0</v>
      </c>
      <c r="AF285" s="218">
        <f>HLOOKUP($B285,data03,data0211!AF$900,FALSE)</f>
        <v>30465.35</v>
      </c>
      <c r="AG285" s="218">
        <f>HLOOKUP($B285,data03,data0211!AG$900,FALSE)</f>
        <v>0</v>
      </c>
      <c r="AH285" s="218">
        <f>HLOOKUP($B285,data03,data0211!AH$900,FALSE)</f>
        <v>68</v>
      </c>
      <c r="AI285" s="218">
        <f>HLOOKUP($B285,data03,data0211!AI$900,FALSE)</f>
        <v>45</v>
      </c>
      <c r="AJ285" s="218">
        <f>HLOOKUP($B285,data03,data0211!AJ$900,FALSE)</f>
        <v>23</v>
      </c>
      <c r="AK285" s="218">
        <f>HLOOKUP($B285,data03,data0211!AK$900,FALSE)</f>
        <v>21500</v>
      </c>
      <c r="AL285" s="218">
        <f>HLOOKUP($B285,data03,data0211!AL$900,FALSE)</f>
        <v>21500</v>
      </c>
      <c r="AM285" s="218">
        <f>HLOOKUP($B285,data03,data0211!AM$900,FALSE)</f>
        <v>0</v>
      </c>
      <c r="AN285" s="218">
        <f>HLOOKUP($B285,data03,data0211!AN$900,FALSE)</f>
        <v>27834</v>
      </c>
      <c r="AO285" s="218">
        <f>HLOOKUP($B285,data03,data0211!AO$900,FALSE)</f>
        <v>34776</v>
      </c>
      <c r="AP285" s="218">
        <f>HLOOKUP($B285,data03,data0211!AP$900,FALSE)</f>
        <v>34776</v>
      </c>
      <c r="AQ285" s="218">
        <f>HLOOKUP($B285,data03,data0211!AQ$900,FALSE)</f>
        <v>27019</v>
      </c>
      <c r="AR285" s="218">
        <f>HLOOKUP($B285,data03,data0211!AR$900,FALSE)</f>
        <v>232</v>
      </c>
      <c r="AS285" s="218">
        <f>HLOOKUP($B285,data03,data0211!AS$900,FALSE)</f>
        <v>177.4</v>
      </c>
      <c r="AT285" s="218">
        <f>HLOOKUP($B285,data03,data0211!AT$900,FALSE)</f>
        <v>54.6</v>
      </c>
      <c r="AU285" s="218">
        <f>HLOOKUP($B285,data03,data0211!AU$900,FALSE)</f>
        <v>106.7</v>
      </c>
      <c r="AV285" s="218">
        <f>HLOOKUP($B285,data03,data0211!AV$900,FALSE)</f>
        <v>0.3</v>
      </c>
      <c r="AW285" s="218">
        <f>HLOOKUP($B285,data03,data0211!AW$900,FALSE)</f>
        <v>125</v>
      </c>
      <c r="AX285" s="218">
        <f>HLOOKUP($B285,data03,data0211!AX$900,FALSE)</f>
        <v>0</v>
      </c>
      <c r="AY285" s="218">
        <f>HLOOKUP($B285,data03,data0211!AY$900,FALSE)</f>
        <v>0</v>
      </c>
      <c r="AZ285" s="218">
        <f>HLOOKUP($B285,data03,data0211!AZ$900,FALSE)</f>
        <v>1499</v>
      </c>
      <c r="BA285" s="218">
        <f>HLOOKUP($B285,data03,data0211!BA$900,FALSE)</f>
        <v>66.599999999999994</v>
      </c>
      <c r="BB285" s="218"/>
      <c r="BC285" s="218"/>
      <c r="BD285" s="218"/>
      <c r="BE285" s="218"/>
    </row>
    <row r="286" spans="1:57" ht="15" customHeight="1" x14ac:dyDescent="0.2">
      <c r="A286" s="71" t="s">
        <v>13</v>
      </c>
      <c r="B286" s="71" t="s">
        <v>13</v>
      </c>
      <c r="C286" s="69">
        <v>2004</v>
      </c>
      <c r="D286" s="218">
        <f>HLOOKUP($B286,data04,data0211!D$900,FALSE)</f>
        <v>21632857.550000004</v>
      </c>
      <c r="E286" s="218">
        <f>HLOOKUP($B286,data04,data0211!E$900,FALSE)</f>
        <v>-8579981.2699999996</v>
      </c>
      <c r="F286" s="218">
        <f>HLOOKUP($B286,data04,data0211!F$900,FALSE)</f>
        <v>0</v>
      </c>
      <c r="G286" s="218">
        <f>HLOOKUP($B286,data04,data0211!G$900,FALSE)</f>
        <v>1632846.85</v>
      </c>
      <c r="H286" s="218">
        <f>HLOOKUP($B286,data04,data0211!H$900,FALSE)</f>
        <v>1381046.4</v>
      </c>
      <c r="I286" s="218">
        <f>HLOOKUP($B286,data04,data0211!I$900,FALSE)</f>
        <v>128601.32</v>
      </c>
      <c r="J286" s="218">
        <f>HLOOKUP($B286,data04,data0211!J$900,FALSE)</f>
        <v>9356</v>
      </c>
      <c r="K286" s="218">
        <f>HLOOKUP($B286,data04,data0211!K$900,FALSE)</f>
        <v>8535</v>
      </c>
      <c r="L286" s="218">
        <f>HLOOKUP($B286,data04,data0211!L$900,FALSE)</f>
        <v>821</v>
      </c>
      <c r="M286" s="218">
        <f>HLOOKUP($B286,data04,data0211!M$900,FALSE)</f>
        <v>0</v>
      </c>
      <c r="N286" s="218">
        <f>HLOOKUP($B286,data04,data0211!N$900,FALSE)</f>
        <v>2447</v>
      </c>
      <c r="O286" s="218">
        <f>HLOOKUP($B286,data04,data0211!O$900,FALSE)</f>
        <v>0</v>
      </c>
      <c r="P286" s="218">
        <f>HLOOKUP($B286,data04,data0211!P$900,FALSE)</f>
        <v>98472447</v>
      </c>
      <c r="Q286" s="218">
        <f>HLOOKUP($B286,data04,data0211!Q$900,FALSE)</f>
        <v>80278912</v>
      </c>
      <c r="R286" s="218">
        <f>HLOOKUP($B286,data04,data0211!R$900,FALSE)</f>
        <v>18193535</v>
      </c>
      <c r="S286" s="218">
        <f>HLOOKUP($B286,data04,data0211!S$900,FALSE)</f>
        <v>0</v>
      </c>
      <c r="T286" s="218">
        <f>HLOOKUP($B286,data04,data0211!T$900,FALSE)</f>
        <v>0</v>
      </c>
      <c r="U286" s="218">
        <f>HLOOKUP($B286,data04,data0211!U$900,FALSE)</f>
        <v>0</v>
      </c>
      <c r="V286" s="218">
        <f>HLOOKUP($B286,data04,data0211!V$900,FALSE)</f>
        <v>183044</v>
      </c>
      <c r="W286" s="218">
        <f>HLOOKUP($B286,data04,data0211!W$900,FALSE)</f>
        <v>0</v>
      </c>
      <c r="X286" s="218">
        <f>HLOOKUP($B286,data04,data0211!X$900,FALSE)</f>
        <v>178664</v>
      </c>
      <c r="Y286" s="218">
        <f>HLOOKUP($B286,data04,data0211!Y$900,FALSE)</f>
        <v>0</v>
      </c>
      <c r="Z286" s="218">
        <f>HLOOKUP($B286,data04,data0211!Z$900,FALSE)</f>
        <v>4380</v>
      </c>
      <c r="AA286" s="218">
        <f>HLOOKUP($B286,data04,data0211!AA$900,FALSE)</f>
        <v>0</v>
      </c>
      <c r="AB286" s="218">
        <f>HLOOKUP($B286,data04,data0211!AB$900,FALSE)</f>
        <v>2817306</v>
      </c>
      <c r="AC286" s="218">
        <f>HLOOKUP($B286,data04,data0211!AC$900,FALSE)</f>
        <v>1985611</v>
      </c>
      <c r="AD286" s="218">
        <f>HLOOKUP($B286,data04,data0211!AD$900,FALSE)</f>
        <v>796340</v>
      </c>
      <c r="AE286" s="218">
        <f>HLOOKUP($B286,data04,data0211!AE$900,FALSE)</f>
        <v>0</v>
      </c>
      <c r="AF286" s="218">
        <f>HLOOKUP($B286,data04,data0211!AF$900,FALSE)</f>
        <v>35355</v>
      </c>
      <c r="AG286" s="218">
        <f>HLOOKUP($B286,data04,data0211!AG$900,FALSE)</f>
        <v>0</v>
      </c>
      <c r="AH286" s="218">
        <f>HLOOKUP($B286,data04,data0211!AH$900,FALSE)</f>
        <v>68.12</v>
      </c>
      <c r="AI286" s="218">
        <f>HLOOKUP($B286,data04,data0211!AI$900,FALSE)</f>
        <v>45.42</v>
      </c>
      <c r="AJ286" s="218">
        <f>HLOOKUP($B286,data04,data0211!AJ$900,FALSE)</f>
        <v>22.7</v>
      </c>
      <c r="AK286" s="218">
        <f>HLOOKUP($B286,data04,data0211!AK$900,FALSE)</f>
        <v>21500</v>
      </c>
      <c r="AL286" s="218">
        <f>HLOOKUP($B286,data04,data0211!AL$900,FALSE)</f>
        <v>21500</v>
      </c>
      <c r="AM286" s="218">
        <f>HLOOKUP($B286,data04,data0211!AM$900,FALSE)</f>
        <v>0</v>
      </c>
      <c r="AN286" s="218">
        <f>HLOOKUP($B286,data04,data0211!AN$900,FALSE)</f>
        <v>39459</v>
      </c>
      <c r="AO286" s="218">
        <f>HLOOKUP($B286,data04,data0211!AO$900,FALSE)</f>
        <v>53374</v>
      </c>
      <c r="AP286" s="218">
        <f>HLOOKUP($B286,data04,data0211!AP$900,FALSE)</f>
        <v>53374</v>
      </c>
      <c r="AQ286" s="218">
        <f>HLOOKUP($B286,data04,data0211!AQ$900,FALSE)</f>
        <v>30897</v>
      </c>
      <c r="AR286" s="218">
        <f>HLOOKUP($B286,data04,data0211!AR$900,FALSE)</f>
        <v>233.4</v>
      </c>
      <c r="AS286" s="218">
        <f>HLOOKUP($B286,data04,data0211!AS$900,FALSE)</f>
        <v>177.2</v>
      </c>
      <c r="AT286" s="218">
        <f>HLOOKUP($B286,data04,data0211!AT$900,FALSE)</f>
        <v>56.2</v>
      </c>
      <c r="AU286" s="218">
        <f>HLOOKUP($B286,data04,data0211!AU$900,FALSE)</f>
        <v>107.7</v>
      </c>
      <c r="AV286" s="218">
        <f>HLOOKUP($B286,data04,data0211!AV$900,FALSE)</f>
        <v>0.4</v>
      </c>
      <c r="AW286" s="218">
        <f>HLOOKUP($B286,data04,data0211!AW$900,FALSE)</f>
        <v>125.3</v>
      </c>
      <c r="AX286" s="218">
        <f>HLOOKUP($B286,data04,data0211!AX$900,FALSE)</f>
        <v>0</v>
      </c>
      <c r="AY286" s="218">
        <f>HLOOKUP($B286,data04,data0211!AY$900,FALSE)</f>
        <v>0</v>
      </c>
      <c r="AZ286" s="218">
        <f>HLOOKUP($B286,data04,data0211!AZ$900,FALSE)</f>
        <v>1420</v>
      </c>
      <c r="BA286" s="218">
        <f>HLOOKUP($B286,data04,data0211!BA$900,FALSE)</f>
        <v>63.53</v>
      </c>
      <c r="BB286" s="218"/>
      <c r="BC286" s="218"/>
      <c r="BD286" s="218"/>
      <c r="BE286" s="218"/>
    </row>
    <row r="287" spans="1:57" ht="15" customHeight="1" x14ac:dyDescent="0.2">
      <c r="A287" s="71" t="s">
        <v>13</v>
      </c>
      <c r="B287" s="71" t="s">
        <v>13</v>
      </c>
      <c r="C287" s="69">
        <v>2005</v>
      </c>
      <c r="D287" s="218">
        <f>HLOOKUP($B287,data05,data0211!D$900,FALSE)</f>
        <v>22898520.249999996</v>
      </c>
      <c r="E287" s="218">
        <f>HLOOKUP($B287,data05,data0211!E$900,FALSE)</f>
        <v>-9372477.0700000003</v>
      </c>
      <c r="F287" s="218">
        <f>HLOOKUP($B287,data05,data0211!F$900,FALSE)</f>
        <v>0</v>
      </c>
      <c r="G287" s="218">
        <f>HLOOKUP($B287,data05,data0211!G$900,FALSE)</f>
        <v>1124268.3600000001</v>
      </c>
      <c r="H287" s="218">
        <f>HLOOKUP($B287,data05,data0211!H$900,FALSE)</f>
        <v>1511846.4799999997</v>
      </c>
      <c r="I287" s="218">
        <f>HLOOKUP($B287,data05,data0211!I$900,FALSE)</f>
        <v>135712.95999999999</v>
      </c>
      <c r="J287" s="218">
        <f>HLOOKUP($B287,data05,data0211!J$900,FALSE)</f>
        <v>9530</v>
      </c>
      <c r="K287" s="218">
        <f>HLOOKUP($B287,data05,data0211!K$900,FALSE)</f>
        <v>8698</v>
      </c>
      <c r="L287" s="218">
        <f>HLOOKUP($B287,data05,data0211!L$900,FALSE)</f>
        <v>832</v>
      </c>
      <c r="M287" s="218">
        <f>HLOOKUP($B287,data05,data0211!M$900,FALSE)</f>
        <v>0</v>
      </c>
      <c r="N287" s="218">
        <f>HLOOKUP($B287,data05,data0211!N$900,FALSE)</f>
        <v>0</v>
      </c>
      <c r="O287" s="218">
        <f>HLOOKUP($B287,data05,data0211!O$900,FALSE)</f>
        <v>0</v>
      </c>
      <c r="P287" s="218">
        <f>HLOOKUP($B287,data05,data0211!P$900,FALSE)</f>
        <v>182318202.77000001</v>
      </c>
      <c r="Q287" s="218">
        <f>HLOOKUP($B287,data05,data0211!Q$900,FALSE)</f>
        <v>96245989.75</v>
      </c>
      <c r="R287" s="218">
        <f>HLOOKUP($B287,data05,data0211!R$900,FALSE)</f>
        <v>86072213.019999996</v>
      </c>
      <c r="S287" s="218">
        <f>HLOOKUP($B287,data05,data0211!S$900,FALSE)</f>
        <v>0</v>
      </c>
      <c r="T287" s="218">
        <f>HLOOKUP($B287,data05,data0211!T$900,FALSE)</f>
        <v>0</v>
      </c>
      <c r="U287" s="218">
        <f>HLOOKUP($B287,data05,data0211!U$900,FALSE)</f>
        <v>0</v>
      </c>
      <c r="V287" s="218">
        <f>HLOOKUP($B287,data05,data0211!V$900,FALSE)</f>
        <v>179329</v>
      </c>
      <c r="W287" s="218">
        <f>HLOOKUP($B287,data05,data0211!W$900,FALSE)</f>
        <v>0</v>
      </c>
      <c r="X287" s="218">
        <f>HLOOKUP($B287,data05,data0211!X$900,FALSE)</f>
        <v>174383</v>
      </c>
      <c r="Y287" s="218">
        <f>HLOOKUP($B287,data05,data0211!Y$900,FALSE)</f>
        <v>0</v>
      </c>
      <c r="Z287" s="218">
        <f>HLOOKUP($B287,data05,data0211!Z$900,FALSE)</f>
        <v>4946</v>
      </c>
      <c r="AA287" s="218">
        <f>HLOOKUP($B287,data05,data0211!AA$900,FALSE)</f>
        <v>0</v>
      </c>
      <c r="AB287" s="218">
        <f>HLOOKUP($B287,data05,data0211!AB$900,FALSE)</f>
        <v>3054450.81</v>
      </c>
      <c r="AC287" s="218">
        <f>HLOOKUP($B287,data05,data0211!AC$900,FALSE)</f>
        <v>2083745.35</v>
      </c>
      <c r="AD287" s="218">
        <f>HLOOKUP($B287,data05,data0211!AD$900,FALSE)</f>
        <v>914335.62</v>
      </c>
      <c r="AE287" s="218">
        <f>HLOOKUP($B287,data05,data0211!AE$900,FALSE)</f>
        <v>0</v>
      </c>
      <c r="AF287" s="218">
        <f>HLOOKUP($B287,data05,data0211!AF$900,FALSE)</f>
        <v>29701.7</v>
      </c>
      <c r="AG287" s="218">
        <f>HLOOKUP($B287,data05,data0211!AG$900,FALSE)</f>
        <v>0</v>
      </c>
      <c r="AH287" s="218">
        <f>HLOOKUP($B287,data05,data0211!AH$900,FALSE)</f>
        <v>67</v>
      </c>
      <c r="AI287" s="218">
        <f>HLOOKUP($B287,data05,data0211!AI$900,FALSE)</f>
        <v>22</v>
      </c>
      <c r="AJ287" s="218">
        <f>HLOOKUP($B287,data05,data0211!AJ$900,FALSE)</f>
        <v>45</v>
      </c>
      <c r="AK287" s="218">
        <f>HLOOKUP($B287,data05,data0211!AK$900,FALSE)</f>
        <v>21500</v>
      </c>
      <c r="AL287" s="218">
        <f>HLOOKUP($B287,data05,data0211!AL$900,FALSE)</f>
        <v>21500</v>
      </c>
      <c r="AM287" s="218">
        <f>HLOOKUP($B287,data05,data0211!AM$900,FALSE)</f>
        <v>0</v>
      </c>
      <c r="AN287" s="218">
        <f>HLOOKUP($B287,data05,data0211!AN$900,FALSE)</f>
        <v>32833</v>
      </c>
      <c r="AO287" s="218">
        <f>HLOOKUP($B287,data05,data0211!AO$900,FALSE)</f>
        <v>39019</v>
      </c>
      <c r="AP287" s="218">
        <f>HLOOKUP($B287,data05,data0211!AP$900,FALSE)</f>
        <v>39019</v>
      </c>
      <c r="AQ287" s="218">
        <f>HLOOKUP($B287,data05,data0211!AQ$900,FALSE)</f>
        <v>30181</v>
      </c>
      <c r="AR287" s="218">
        <f>HLOOKUP($B287,data05,data0211!AR$900,FALSE)</f>
        <v>238</v>
      </c>
      <c r="AS287" s="218">
        <f>HLOOKUP($B287,data05,data0211!AS$900,FALSE)</f>
        <v>180</v>
      </c>
      <c r="AT287" s="218">
        <f>HLOOKUP($B287,data05,data0211!AT$900,FALSE)</f>
        <v>58</v>
      </c>
      <c r="AU287" s="218">
        <f>HLOOKUP($B287,data05,data0211!AU$900,FALSE)</f>
        <v>111</v>
      </c>
      <c r="AV287" s="218">
        <f>HLOOKUP($B287,data05,data0211!AV$900,FALSE)</f>
        <v>0</v>
      </c>
      <c r="AW287" s="218">
        <f>HLOOKUP($B287,data05,data0211!AW$900,FALSE)</f>
        <v>127</v>
      </c>
      <c r="AX287" s="218">
        <f>HLOOKUP($B287,data05,data0211!AX$900,FALSE)</f>
        <v>0</v>
      </c>
      <c r="AY287" s="218">
        <f>HLOOKUP($B287,data05,data0211!AY$900,FALSE)</f>
        <v>0</v>
      </c>
      <c r="AZ287" s="218">
        <f>HLOOKUP($B287,data05,data0211!AZ$900,FALSE)</f>
        <v>1420</v>
      </c>
      <c r="BA287" s="218">
        <f>HLOOKUP($B287,data05,data0211!BA$900,FALSE)</f>
        <v>66</v>
      </c>
      <c r="BB287" s="218"/>
      <c r="BC287" s="218"/>
      <c r="BD287" s="218"/>
      <c r="BE287" s="218"/>
    </row>
    <row r="288" spans="1:57" ht="15" customHeight="1" x14ac:dyDescent="0.2">
      <c r="A288" s="71" t="s">
        <v>13</v>
      </c>
      <c r="B288" s="71" t="s">
        <v>13</v>
      </c>
      <c r="C288" s="69">
        <v>2006</v>
      </c>
      <c r="D288" s="218">
        <f>HLOOKUP($B288,data06,data0211!D$900,FALSE)</f>
        <v>23851231.09</v>
      </c>
      <c r="E288" s="218">
        <f>HLOOKUP($B288,data06,data0211!E$900,FALSE)</f>
        <v>-10190020.57</v>
      </c>
      <c r="F288" s="218">
        <f>HLOOKUP($B288,data06,data0211!F$900,FALSE)</f>
        <v>0</v>
      </c>
      <c r="G288" s="218">
        <f>HLOOKUP($B288,data06,data0211!G$900,FALSE)</f>
        <v>884090.83</v>
      </c>
      <c r="H288" s="218">
        <f>HLOOKUP($B288,data06,data0211!H$900,FALSE)</f>
        <v>1460166</v>
      </c>
      <c r="I288" s="218">
        <f>HLOOKUP($B288,data06,data0211!I$900,FALSE)</f>
        <v>205734.14</v>
      </c>
      <c r="J288" s="218">
        <f>HLOOKUP($B288,data06,data0211!J$900,FALSE)</f>
        <v>9508</v>
      </c>
      <c r="K288" s="218">
        <f>HLOOKUP($B288,data06,data0211!K$900,FALSE)</f>
        <v>8759</v>
      </c>
      <c r="L288" s="218">
        <f>HLOOKUP($B288,data06,data0211!L$900,FALSE)</f>
        <v>749</v>
      </c>
      <c r="M288" s="218">
        <f>HLOOKUP($B288,data06,data0211!M$900,FALSE)</f>
        <v>0</v>
      </c>
      <c r="N288" s="218">
        <f>HLOOKUP($B288,data06,data0211!N$900,FALSE)</f>
        <v>2479</v>
      </c>
      <c r="O288" s="218">
        <f>HLOOKUP($B288,data06,data0211!O$900,FALSE)</f>
        <v>0</v>
      </c>
      <c r="P288" s="218">
        <f>HLOOKUP($B288,data06,data0211!P$900,FALSE)</f>
        <v>103904686</v>
      </c>
      <c r="Q288" s="218">
        <f>HLOOKUP($B288,data06,data0211!Q$900,FALSE)</f>
        <v>85590583</v>
      </c>
      <c r="R288" s="218">
        <f>HLOOKUP($B288,data06,data0211!R$900,FALSE)</f>
        <v>18314103</v>
      </c>
      <c r="S288" s="218">
        <f>HLOOKUP($B288,data06,data0211!S$900,FALSE)</f>
        <v>0</v>
      </c>
      <c r="T288" s="218">
        <f>HLOOKUP($B288,data06,data0211!T$900,FALSE)</f>
        <v>0</v>
      </c>
      <c r="U288" s="218">
        <f>HLOOKUP($B288,data06,data0211!U$900,FALSE)</f>
        <v>0</v>
      </c>
      <c r="V288" s="218">
        <f>HLOOKUP($B288,data06,data0211!V$900,FALSE)</f>
        <v>170059</v>
      </c>
      <c r="W288" s="218">
        <f>HLOOKUP($B288,data06,data0211!W$900,FALSE)</f>
        <v>0</v>
      </c>
      <c r="X288" s="218">
        <f>HLOOKUP($B288,data06,data0211!X$900,FALSE)</f>
        <v>165634</v>
      </c>
      <c r="Y288" s="218">
        <f>HLOOKUP($B288,data06,data0211!Y$900,FALSE)</f>
        <v>0</v>
      </c>
      <c r="Z288" s="218">
        <f>HLOOKUP($B288,data06,data0211!Z$900,FALSE)</f>
        <v>4425</v>
      </c>
      <c r="AA288" s="218">
        <f>HLOOKUP($B288,data06,data0211!AA$900,FALSE)</f>
        <v>0</v>
      </c>
      <c r="AB288" s="218">
        <f>HLOOKUP($B288,data06,data0211!AB$900,FALSE)</f>
        <v>3134613.8</v>
      </c>
      <c r="AC288" s="218">
        <f>HLOOKUP($B288,data06,data0211!AC$900,FALSE)</f>
        <v>2256911.02</v>
      </c>
      <c r="AD288" s="218">
        <f>HLOOKUP($B288,data06,data0211!AD$900,FALSE)</f>
        <v>844432.35</v>
      </c>
      <c r="AE288" s="218">
        <f>HLOOKUP($B288,data06,data0211!AE$900,FALSE)</f>
        <v>0</v>
      </c>
      <c r="AF288" s="218">
        <f>HLOOKUP($B288,data06,data0211!AF$900,FALSE)</f>
        <v>33270.43</v>
      </c>
      <c r="AG288" s="218">
        <f>HLOOKUP($B288,data06,data0211!AG$900,FALSE)</f>
        <v>0</v>
      </c>
      <c r="AH288" s="218">
        <f>HLOOKUP($B288,data06,data0211!AH$900,FALSE)</f>
        <v>67</v>
      </c>
      <c r="AI288" s="218">
        <f>HLOOKUP($B288,data06,data0211!AI$900,FALSE)</f>
        <v>22</v>
      </c>
      <c r="AJ288" s="218">
        <f>HLOOKUP($B288,data06,data0211!AJ$900,FALSE)</f>
        <v>45</v>
      </c>
      <c r="AK288" s="218">
        <f>HLOOKUP($B288,data06,data0211!AK$900,FALSE)</f>
        <v>21500</v>
      </c>
      <c r="AL288" s="218">
        <f>HLOOKUP($B288,data06,data0211!AL$900,FALSE)</f>
        <v>21500</v>
      </c>
      <c r="AM288" s="218">
        <f>HLOOKUP($B288,data06,data0211!AM$900,FALSE)</f>
        <v>0</v>
      </c>
      <c r="AN288" s="218">
        <f>HLOOKUP($B288,data06,data0211!AN$900,FALSE)</f>
        <v>28835</v>
      </c>
      <c r="AO288" s="218">
        <f>HLOOKUP($B288,data06,data0211!AO$900,FALSE)</f>
        <v>42675</v>
      </c>
      <c r="AP288" s="218">
        <f>HLOOKUP($B288,data06,data0211!AP$900,FALSE)</f>
        <v>42675</v>
      </c>
      <c r="AQ288" s="218">
        <f>HLOOKUP($B288,data06,data0211!AQ$900,FALSE)</f>
        <v>30422</v>
      </c>
      <c r="AR288" s="218">
        <f>HLOOKUP($B288,data06,data0211!AR$900,FALSE)</f>
        <v>202</v>
      </c>
      <c r="AS288" s="218">
        <f>HLOOKUP($B288,data06,data0211!AS$900,FALSE)</f>
        <v>153</v>
      </c>
      <c r="AT288" s="218">
        <f>HLOOKUP($B288,data06,data0211!AT$900,FALSE)</f>
        <v>49</v>
      </c>
      <c r="AU288" s="218">
        <f>HLOOKUP($B288,data06,data0211!AU$900,FALSE)</f>
        <v>108</v>
      </c>
      <c r="AV288" s="218">
        <f>HLOOKUP($B288,data06,data0211!AV$900,FALSE)</f>
        <v>0</v>
      </c>
      <c r="AW288" s="218">
        <f>HLOOKUP($B288,data06,data0211!AW$900,FALSE)</f>
        <v>94</v>
      </c>
      <c r="AX288" s="218">
        <f>HLOOKUP($B288,data06,data0211!AX$900,FALSE)</f>
        <v>0</v>
      </c>
      <c r="AY288" s="218">
        <f>HLOOKUP($B288,data06,data0211!AY$900,FALSE)</f>
        <v>0</v>
      </c>
      <c r="AZ288" s="218">
        <f>HLOOKUP($B288,data06,data0211!AZ$900,FALSE)</f>
        <v>1414</v>
      </c>
      <c r="BA288" s="218">
        <f>HLOOKUP($B288,data06,data0211!BA$900,FALSE)</f>
        <v>66</v>
      </c>
      <c r="BB288" s="218"/>
      <c r="BC288" s="218"/>
      <c r="BD288" s="218"/>
      <c r="BE288" s="218"/>
    </row>
    <row r="289" spans="1:57" ht="15" customHeight="1" x14ac:dyDescent="0.2">
      <c r="A289" s="71" t="s">
        <v>13</v>
      </c>
      <c r="B289" s="71" t="s">
        <v>13</v>
      </c>
      <c r="C289" s="69">
        <v>2007</v>
      </c>
      <c r="D289" s="218">
        <f>HLOOKUP($B289,data07,data0211!D$900,FALSE)</f>
        <v>25675972.949999999</v>
      </c>
      <c r="E289" s="218">
        <f>HLOOKUP($B289,data07,data0211!E$900,FALSE)</f>
        <v>-10951970.23</v>
      </c>
      <c r="F289" s="218">
        <f>HLOOKUP($B289,data07,data0211!F$900,FALSE)</f>
        <v>0</v>
      </c>
      <c r="G289" s="218">
        <f>HLOOKUP($B289,data07,data0211!G$900,FALSE)</f>
        <v>2024352.24</v>
      </c>
      <c r="H289" s="218">
        <f>HLOOKUP($B289,data07,data0211!H$900,FALSE)</f>
        <v>1617824.35</v>
      </c>
      <c r="I289" s="218">
        <f>HLOOKUP($B289,data07,data0211!I$900,FALSE)</f>
        <v>242851.58</v>
      </c>
      <c r="J289" s="218">
        <f>HLOOKUP($B289,data07,data0211!J$900,FALSE)</f>
        <v>9792</v>
      </c>
      <c r="K289" s="218">
        <f>HLOOKUP($B289,data07,data0211!K$900,FALSE)</f>
        <v>8946</v>
      </c>
      <c r="L289" s="218">
        <f>HLOOKUP($B289,data07,data0211!L$900,FALSE)</f>
        <v>846</v>
      </c>
      <c r="M289" s="218">
        <f>HLOOKUP($B289,data07,data0211!M$900,FALSE)</f>
        <v>0</v>
      </c>
      <c r="N289" s="218">
        <f>HLOOKUP($B289,data07,data0211!N$900,FALSE)</f>
        <v>2532</v>
      </c>
      <c r="O289" s="218">
        <f>HLOOKUP($B289,data07,data0211!O$900,FALSE)</f>
        <v>0</v>
      </c>
      <c r="P289" s="218">
        <f>HLOOKUP($B289,data07,data0211!P$900,FALSE)</f>
        <v>176884016</v>
      </c>
      <c r="Q289" s="218">
        <f>HLOOKUP($B289,data07,data0211!Q$900,FALSE)</f>
        <v>86770666</v>
      </c>
      <c r="R289" s="218">
        <f>HLOOKUP($B289,data07,data0211!R$900,FALSE)</f>
        <v>88449813</v>
      </c>
      <c r="S289" s="218">
        <f>HLOOKUP($B289,data07,data0211!S$900,FALSE)</f>
        <v>0</v>
      </c>
      <c r="T289" s="218">
        <f>HLOOKUP($B289,data07,data0211!T$900,FALSE)</f>
        <v>1663537</v>
      </c>
      <c r="U289" s="218">
        <f>HLOOKUP($B289,data07,data0211!U$900,FALSE)</f>
        <v>0</v>
      </c>
      <c r="V289" s="218">
        <f>HLOOKUP($B289,data07,data0211!V$900,FALSE)</f>
        <v>170508</v>
      </c>
      <c r="W289" s="218">
        <f>HLOOKUP($B289,data07,data0211!W$900,FALSE)</f>
        <v>0</v>
      </c>
      <c r="X289" s="218">
        <f>HLOOKUP($B289,data07,data0211!X$900,FALSE)</f>
        <v>166130</v>
      </c>
      <c r="Y289" s="218">
        <f>HLOOKUP($B289,data07,data0211!Y$900,FALSE)</f>
        <v>0</v>
      </c>
      <c r="Z289" s="218">
        <f>HLOOKUP($B289,data07,data0211!Z$900,FALSE)</f>
        <v>4378</v>
      </c>
      <c r="AA289" s="218">
        <f>HLOOKUP($B289,data07,data0211!AA$900,FALSE)</f>
        <v>0</v>
      </c>
      <c r="AB289" s="218">
        <f>HLOOKUP($B289,data07,data0211!AB$900,FALSE)</f>
        <v>3279662.77</v>
      </c>
      <c r="AC289" s="218">
        <f>HLOOKUP($B289,data07,data0211!AC$900,FALSE)</f>
        <v>2364468.25</v>
      </c>
      <c r="AD289" s="218">
        <f>HLOOKUP($B289,data07,data0211!AD$900,FALSE)</f>
        <v>881229.04</v>
      </c>
      <c r="AE289" s="218">
        <f>HLOOKUP($B289,data07,data0211!AE$900,FALSE)</f>
        <v>0</v>
      </c>
      <c r="AF289" s="218">
        <f>HLOOKUP($B289,data07,data0211!AF$900,FALSE)</f>
        <v>0</v>
      </c>
      <c r="AG289" s="218">
        <f>HLOOKUP($B289,data07,data0211!AG$900,FALSE)</f>
        <v>33965.480000000003</v>
      </c>
      <c r="AH289" s="218">
        <f>HLOOKUP($B289,data07,data0211!AH$900,FALSE)</f>
        <v>67</v>
      </c>
      <c r="AI289" s="218">
        <f>HLOOKUP($B289,data07,data0211!AI$900,FALSE)</f>
        <v>22</v>
      </c>
      <c r="AJ289" s="218">
        <f>HLOOKUP($B289,data07,data0211!AJ$900,FALSE)</f>
        <v>45</v>
      </c>
      <c r="AK289" s="218">
        <f>HLOOKUP($B289,data07,data0211!AK$900,FALSE)</f>
        <v>21500</v>
      </c>
      <c r="AL289" s="218">
        <f>HLOOKUP($B289,data07,data0211!AL$900,FALSE)</f>
        <v>21500</v>
      </c>
      <c r="AM289" s="218">
        <f>HLOOKUP($B289,data07,data0211!AM$900,FALSE)</f>
        <v>0</v>
      </c>
      <c r="AN289" s="218">
        <f>HLOOKUP($B289,data07,data0211!AN$900,FALSE)</f>
        <v>35770</v>
      </c>
      <c r="AO289" s="218">
        <f>HLOOKUP($B289,data07,data0211!AO$900,FALSE)</f>
        <v>42790</v>
      </c>
      <c r="AP289" s="218">
        <f>HLOOKUP($B289,data07,data0211!AP$900,FALSE)</f>
        <v>42790</v>
      </c>
      <c r="AQ289" s="218">
        <f>HLOOKUP($B289,data07,data0211!AQ$900,FALSE)</f>
        <v>33692</v>
      </c>
      <c r="AR289" s="218">
        <f>HLOOKUP($B289,data07,data0211!AR$900,FALSE)</f>
        <v>235</v>
      </c>
      <c r="AS289" s="218">
        <f>HLOOKUP($B289,data07,data0211!AS$900,FALSE)</f>
        <v>178</v>
      </c>
      <c r="AT289" s="218">
        <f>HLOOKUP($B289,data07,data0211!AT$900,FALSE)</f>
        <v>57</v>
      </c>
      <c r="AU289" s="218">
        <f>HLOOKUP($B289,data07,data0211!AU$900,FALSE)</f>
        <v>127</v>
      </c>
      <c r="AV289" s="218">
        <f>HLOOKUP($B289,data07,data0211!AV$900,FALSE)</f>
        <v>0</v>
      </c>
      <c r="AW289" s="218">
        <f>HLOOKUP($B289,data07,data0211!AW$900,FALSE)</f>
        <v>108</v>
      </c>
      <c r="AX289" s="218">
        <f>HLOOKUP($B289,data07,data0211!AX$900,FALSE)</f>
        <v>0</v>
      </c>
      <c r="AY289" s="218">
        <f>HLOOKUP($B289,data07,data0211!AY$900,FALSE)</f>
        <v>0</v>
      </c>
      <c r="AZ289" s="218">
        <f>HLOOKUP($B289,data07,data0211!AZ$900,FALSE)</f>
        <v>1450</v>
      </c>
      <c r="BA289" s="218">
        <f>HLOOKUP($B289,data07,data0211!BA$900,FALSE)</f>
        <v>61</v>
      </c>
      <c r="BB289" s="218"/>
      <c r="BC289" s="218"/>
      <c r="BD289" s="218"/>
      <c r="BE289" s="218"/>
    </row>
    <row r="290" spans="1:57" ht="15" customHeight="1" x14ac:dyDescent="0.2">
      <c r="A290" s="71" t="s">
        <v>13</v>
      </c>
      <c r="B290" s="71" t="s">
        <v>13</v>
      </c>
      <c r="C290" s="69">
        <v>2008</v>
      </c>
      <c r="D290" s="218">
        <f>HLOOKUP($B290,data08,data0211!D$900,FALSE)</f>
        <v>26774350.549999997</v>
      </c>
      <c r="E290" s="218">
        <f>HLOOKUP($B290,data08,data0211!E$900,FALSE)</f>
        <v>-11823433.189999999</v>
      </c>
      <c r="F290" s="218">
        <f>HLOOKUP($B290,data08,data0211!F$900,FALSE)</f>
        <v>0</v>
      </c>
      <c r="G290" s="218">
        <f>HLOOKUP($B290,data08,data0211!G$900,FALSE)</f>
        <v>959420.49</v>
      </c>
      <c r="H290" s="218">
        <f>HLOOKUP($B290,data08,data0211!H$900,FALSE)</f>
        <v>1744924.6500000001</v>
      </c>
      <c r="I290" s="218">
        <f>HLOOKUP($B290,data08,data0211!I$900,FALSE)</f>
        <v>160355.99</v>
      </c>
      <c r="J290" s="218">
        <f>HLOOKUP($B290,data08,data0211!J$900,FALSE)</f>
        <v>9937</v>
      </c>
      <c r="K290" s="218">
        <f>HLOOKUP($B290,data08,data0211!K$900,FALSE)</f>
        <v>9092</v>
      </c>
      <c r="L290" s="218">
        <f>HLOOKUP($B290,data08,data0211!L$900,FALSE)</f>
        <v>845</v>
      </c>
      <c r="M290" s="218">
        <f>HLOOKUP($B290,data08,data0211!M$900,FALSE)</f>
        <v>0</v>
      </c>
      <c r="N290" s="218">
        <f>HLOOKUP($B290,data08,data0211!N$900,FALSE)</f>
        <v>2532</v>
      </c>
      <c r="O290" s="218">
        <f>HLOOKUP($B290,data08,data0211!O$900,FALSE)</f>
        <v>0</v>
      </c>
      <c r="P290" s="218">
        <f>HLOOKUP($B290,data08,data0211!P$900,FALSE)</f>
        <v>180714045.76999998</v>
      </c>
      <c r="Q290" s="218">
        <f>HLOOKUP($B290,data08,data0211!Q$900,FALSE)</f>
        <v>91344616.159999996</v>
      </c>
      <c r="R290" s="218">
        <f>HLOOKUP($B290,data08,data0211!R$900,FALSE)</f>
        <v>87677058.100000009</v>
      </c>
      <c r="S290" s="218">
        <f>HLOOKUP($B290,data08,data0211!S$900,FALSE)</f>
        <v>0</v>
      </c>
      <c r="T290" s="218">
        <f>HLOOKUP($B290,data08,data0211!T$900,FALSE)</f>
        <v>1692371.51</v>
      </c>
      <c r="U290" s="218">
        <f>HLOOKUP($B290,data08,data0211!U$900,FALSE)</f>
        <v>0</v>
      </c>
      <c r="V290" s="218">
        <f>HLOOKUP($B290,data08,data0211!V$900,FALSE)</f>
        <v>177224</v>
      </c>
      <c r="W290" s="218">
        <f>HLOOKUP($B290,data08,data0211!W$900,FALSE)</f>
        <v>0</v>
      </c>
      <c r="X290" s="218">
        <f>HLOOKUP($B290,data08,data0211!X$900,FALSE)</f>
        <v>172781</v>
      </c>
      <c r="Y290" s="218">
        <f>HLOOKUP($B290,data08,data0211!Y$900,FALSE)</f>
        <v>0</v>
      </c>
      <c r="Z290" s="218">
        <f>HLOOKUP($B290,data08,data0211!Z$900,FALSE)</f>
        <v>4443</v>
      </c>
      <c r="AA290" s="218">
        <f>HLOOKUP($B290,data08,data0211!AA$900,FALSE)</f>
        <v>0</v>
      </c>
      <c r="AB290" s="218">
        <f>HLOOKUP($B290,data08,data0211!AB$900,FALSE)</f>
        <v>0</v>
      </c>
      <c r="AC290" s="218">
        <f>HLOOKUP($B290,data08,data0211!AC$900,FALSE)</f>
        <v>3170552.32</v>
      </c>
      <c r="AD290" s="218">
        <f>HLOOKUP($B290,data08,data0211!AD$900,FALSE)</f>
        <v>879218.79</v>
      </c>
      <c r="AE290" s="218">
        <f>HLOOKUP($B290,data08,data0211!AE$900,FALSE)</f>
        <v>0</v>
      </c>
      <c r="AF290" s="218">
        <f>HLOOKUP($B290,data08,data0211!AF$900,FALSE)</f>
        <v>34787.75</v>
      </c>
      <c r="AG290" s="218">
        <f>HLOOKUP($B290,data08,data0211!AG$900,FALSE)</f>
        <v>0</v>
      </c>
      <c r="AH290" s="218">
        <f>HLOOKUP($B290,data08,data0211!AH$900,FALSE)</f>
        <v>67</v>
      </c>
      <c r="AI290" s="218">
        <f>HLOOKUP($B290,data08,data0211!AI$900,FALSE)</f>
        <v>22</v>
      </c>
      <c r="AJ290" s="218">
        <f>HLOOKUP($B290,data08,data0211!AJ$900,FALSE)</f>
        <v>45</v>
      </c>
      <c r="AK290" s="218">
        <f>HLOOKUP($B290,data08,data0211!AK$900,FALSE)</f>
        <v>21500</v>
      </c>
      <c r="AL290" s="218">
        <f>HLOOKUP($B290,data08,data0211!AL$900,FALSE)</f>
        <v>21500</v>
      </c>
      <c r="AM290" s="218">
        <f>HLOOKUP($B290,data08,data0211!AM$900,FALSE)</f>
        <v>0</v>
      </c>
      <c r="AN290" s="218">
        <f>HLOOKUP($B290,data08,data0211!AN$900,FALSE)</f>
        <v>32246</v>
      </c>
      <c r="AO290" s="218">
        <f>HLOOKUP($B290,data08,data0211!AO$900,FALSE)</f>
        <v>39817</v>
      </c>
      <c r="AP290" s="218">
        <f>HLOOKUP($B290,data08,data0211!AP$900,FALSE)</f>
        <v>39817</v>
      </c>
      <c r="AQ290" s="218">
        <f>HLOOKUP($B290,data08,data0211!AQ$900,FALSE)</f>
        <v>31336</v>
      </c>
      <c r="AR290" s="218">
        <f>HLOOKUP($B290,data08,data0211!AR$900,FALSE)</f>
        <v>238</v>
      </c>
      <c r="AS290" s="218">
        <f>HLOOKUP($B290,data08,data0211!AS$900,FALSE)</f>
        <v>178</v>
      </c>
      <c r="AT290" s="218">
        <f>HLOOKUP($B290,data08,data0211!AT$900,FALSE)</f>
        <v>60</v>
      </c>
      <c r="AU290" s="218">
        <f>HLOOKUP($B290,data08,data0211!AU$900,FALSE)</f>
        <v>105</v>
      </c>
      <c r="AV290" s="218">
        <f>HLOOKUP($B290,data08,data0211!AV$900,FALSE)</f>
        <v>0</v>
      </c>
      <c r="AW290" s="218">
        <f>HLOOKUP($B290,data08,data0211!AW$900,FALSE)</f>
        <v>133</v>
      </c>
      <c r="AX290" s="218">
        <f>HLOOKUP($B290,data08,data0211!AX$900,FALSE)</f>
        <v>0</v>
      </c>
      <c r="AY290" s="218">
        <f>HLOOKUP($B290,data08,data0211!AY$900,FALSE)</f>
        <v>0</v>
      </c>
      <c r="AZ290" s="218">
        <f>HLOOKUP($B290,data08,data0211!AZ$900,FALSE)</f>
        <v>1464</v>
      </c>
      <c r="BA290" s="218">
        <f>HLOOKUP($B290,data08,data0211!BA$900,FALSE)</f>
        <v>75</v>
      </c>
      <c r="BB290" s="218"/>
      <c r="BC290" s="218"/>
      <c r="BD290" s="218"/>
      <c r="BE290" s="218"/>
    </row>
    <row r="291" spans="1:57" ht="15" customHeight="1" x14ac:dyDescent="0.2">
      <c r="A291" s="71" t="s">
        <v>13</v>
      </c>
      <c r="B291" s="71" t="s">
        <v>13</v>
      </c>
      <c r="C291" s="69">
        <v>2009</v>
      </c>
      <c r="D291" s="218">
        <f>HLOOKUP($B291,data09,data0211!D$900,FALSE)</f>
        <v>27924244.559999999</v>
      </c>
      <c r="E291" s="218">
        <f>HLOOKUP($B291,data09,data0211!E$900,FALSE)</f>
        <v>-12409113.029999999</v>
      </c>
      <c r="F291" s="218">
        <f>HLOOKUP($B291,data09,data0211!F$900,FALSE)</f>
        <v>0</v>
      </c>
      <c r="G291" s="218">
        <f>HLOOKUP($B291,data09,data0211!G$900,FALSE)</f>
        <v>1359102.63</v>
      </c>
      <c r="H291" s="218">
        <f>HLOOKUP($B291,data09,data0211!H$900,FALSE)</f>
        <v>1744090.7000000002</v>
      </c>
      <c r="I291" s="218">
        <f>HLOOKUP($B291,data09,data0211!I$900,FALSE)</f>
        <v>130497.96</v>
      </c>
      <c r="J291" s="218">
        <f>HLOOKUP($B291,data09,data0211!J$900,FALSE)</f>
        <v>10073</v>
      </c>
      <c r="K291" s="218">
        <f>HLOOKUP($B291,data09,data0211!K$900,FALSE)</f>
        <v>9222</v>
      </c>
      <c r="L291" s="218">
        <f>HLOOKUP($B291,data09,data0211!L$900,FALSE)</f>
        <v>770</v>
      </c>
      <c r="M291" s="218">
        <f>HLOOKUP($B291,data09,data0211!M$900,FALSE)</f>
        <v>81</v>
      </c>
      <c r="N291" s="218">
        <f>HLOOKUP($B291,data09,data0211!N$900,FALSE)</f>
        <v>2494</v>
      </c>
      <c r="O291" s="218">
        <f>HLOOKUP($B291,data09,data0211!O$900,FALSE)</f>
        <v>0</v>
      </c>
      <c r="P291" s="218">
        <f>HLOOKUP($B291,data09,data0211!P$900,FALSE)</f>
        <v>179672015.21000001</v>
      </c>
      <c r="Q291" s="218">
        <f>HLOOKUP($B291,data09,data0211!Q$900,FALSE)</f>
        <v>91249171.829999998</v>
      </c>
      <c r="R291" s="218">
        <f>HLOOKUP($B291,data09,data0211!R$900,FALSE)</f>
        <v>86393864.670000002</v>
      </c>
      <c r="S291" s="218">
        <f>HLOOKUP($B291,data09,data0211!S$900,FALSE)</f>
        <v>396806.58</v>
      </c>
      <c r="T291" s="218">
        <f>HLOOKUP($B291,data09,data0211!T$900,FALSE)</f>
        <v>1632172.13</v>
      </c>
      <c r="U291" s="218">
        <f>HLOOKUP($B291,data09,data0211!U$900,FALSE)</f>
        <v>0</v>
      </c>
      <c r="V291" s="218">
        <f>HLOOKUP($B291,data09,data0211!V$900,FALSE)</f>
        <v>163379</v>
      </c>
      <c r="W291" s="218">
        <f>HLOOKUP($B291,data09,data0211!W$900,FALSE)</f>
        <v>0</v>
      </c>
      <c r="X291" s="218">
        <f>HLOOKUP($B291,data09,data0211!X$900,FALSE)</f>
        <v>159057</v>
      </c>
      <c r="Y291" s="218">
        <f>HLOOKUP($B291,data09,data0211!Y$900,FALSE)</f>
        <v>0</v>
      </c>
      <c r="Z291" s="218">
        <f>HLOOKUP($B291,data09,data0211!Z$900,FALSE)</f>
        <v>4322</v>
      </c>
      <c r="AA291" s="218">
        <f>HLOOKUP($B291,data09,data0211!AA$900,FALSE)</f>
        <v>0</v>
      </c>
      <c r="AB291" s="218">
        <f>HLOOKUP($B291,data09,data0211!AB$900,FALSE)</f>
        <v>3313473.9</v>
      </c>
      <c r="AC291" s="218">
        <f>HLOOKUP($B291,data09,data0211!AC$900,FALSE)</f>
        <v>2414962.87</v>
      </c>
      <c r="AD291" s="218">
        <f>HLOOKUP($B291,data09,data0211!AD$900,FALSE)</f>
        <v>860831.02</v>
      </c>
      <c r="AE291" s="218">
        <f>HLOOKUP($B291,data09,data0211!AE$900,FALSE)</f>
        <v>0</v>
      </c>
      <c r="AF291" s="218">
        <f>HLOOKUP($B291,data09,data0211!AF$900,FALSE)</f>
        <v>32295.97</v>
      </c>
      <c r="AG291" s="218">
        <f>HLOOKUP($B291,data09,data0211!AG$900,FALSE)</f>
        <v>0</v>
      </c>
      <c r="AH291" s="218">
        <f>HLOOKUP($B291,data09,data0211!AH$900,FALSE)</f>
        <v>67</v>
      </c>
      <c r="AI291" s="218">
        <f>HLOOKUP($B291,data09,data0211!AI$900,FALSE)</f>
        <v>22</v>
      </c>
      <c r="AJ291" s="218">
        <f>HLOOKUP($B291,data09,data0211!AJ$900,FALSE)</f>
        <v>45</v>
      </c>
      <c r="AK291" s="218">
        <f>HLOOKUP($B291,data09,data0211!AK$900,FALSE)</f>
        <v>23935</v>
      </c>
      <c r="AL291" s="218">
        <f>HLOOKUP($B291,data09,data0211!AL$900,FALSE)</f>
        <v>23935</v>
      </c>
      <c r="AM291" s="218">
        <f>HLOOKUP($B291,data09,data0211!AM$900,FALSE)</f>
        <v>0</v>
      </c>
      <c r="AN291" s="218">
        <f>HLOOKUP($B291,data09,data0211!AN$900,FALSE)</f>
        <v>30568</v>
      </c>
      <c r="AO291" s="218">
        <f>HLOOKUP($B291,data09,data0211!AO$900,FALSE)</f>
        <v>40871</v>
      </c>
      <c r="AP291" s="218">
        <f>HLOOKUP($B291,data09,data0211!AP$900,FALSE)</f>
        <v>40871</v>
      </c>
      <c r="AQ291" s="218">
        <f>HLOOKUP($B291,data09,data0211!AQ$900,FALSE)</f>
        <v>30154</v>
      </c>
      <c r="AR291" s="218">
        <f>HLOOKUP($B291,data09,data0211!AR$900,FALSE)</f>
        <v>172</v>
      </c>
      <c r="AS291" s="218">
        <f>HLOOKUP($B291,data09,data0211!AS$900,FALSE)</f>
        <v>139</v>
      </c>
      <c r="AT291" s="218">
        <f>HLOOKUP($B291,data09,data0211!AT$900,FALSE)</f>
        <v>33</v>
      </c>
      <c r="AU291" s="218">
        <f>HLOOKUP($B291,data09,data0211!AU$900,FALSE)</f>
        <v>86</v>
      </c>
      <c r="AV291" s="218">
        <f>HLOOKUP($B291,data09,data0211!AV$900,FALSE)</f>
        <v>0</v>
      </c>
      <c r="AW291" s="218">
        <f>HLOOKUP($B291,data09,data0211!AW$900,FALSE)</f>
        <v>86</v>
      </c>
      <c r="AX291" s="218">
        <f>HLOOKUP($B291,data09,data0211!AX$900,FALSE)</f>
        <v>0</v>
      </c>
      <c r="AY291" s="218">
        <f>HLOOKUP($B291,data09,data0211!AY$900,FALSE)</f>
        <v>0</v>
      </c>
      <c r="AZ291" s="218">
        <f>HLOOKUP($B291,data09,data0211!AZ$900,FALSE)</f>
        <v>1426</v>
      </c>
      <c r="BA291" s="218">
        <f>HLOOKUP($B291,data09,data0211!BA$900,FALSE)</f>
        <v>69</v>
      </c>
      <c r="BB291" s="218"/>
      <c r="BC291" s="218"/>
      <c r="BD291" s="218"/>
      <c r="BE291" s="218"/>
    </row>
    <row r="292" spans="1:57" ht="15" customHeight="1" x14ac:dyDescent="0.2">
      <c r="A292" s="71" t="s">
        <v>13</v>
      </c>
      <c r="B292" s="71" t="s">
        <v>13</v>
      </c>
      <c r="C292" s="69">
        <v>2010</v>
      </c>
      <c r="D292" s="218">
        <f>HLOOKUP($B292,data10,data0211!D$900,FALSE)</f>
        <v>28980241.690000001</v>
      </c>
      <c r="E292" s="218">
        <f>HLOOKUP($B292,data10,data0211!E$900,FALSE)</f>
        <v>-12700493.34</v>
      </c>
      <c r="F292" s="218">
        <f>HLOOKUP($B292,data10,data0211!F$900,FALSE)</f>
        <v>0</v>
      </c>
      <c r="G292" s="218">
        <f>HLOOKUP($B292,data10,data0211!G$900,FALSE)</f>
        <v>1359102.63</v>
      </c>
      <c r="H292" s="218">
        <f>HLOOKUP($B292,data10,data0211!H$900,FALSE)</f>
        <v>1776406.4500000002</v>
      </c>
      <c r="I292" s="218">
        <f>HLOOKUP($B292,data10,data0211!I$900,FALSE)</f>
        <v>180390.91</v>
      </c>
      <c r="J292" s="218">
        <f>HLOOKUP($B292,data10,data0211!J$900,FALSE)</f>
        <v>10151</v>
      </c>
      <c r="K292" s="218">
        <f>HLOOKUP($B292,data10,data0211!K$900,FALSE)</f>
        <v>9379</v>
      </c>
      <c r="L292" s="218">
        <f>HLOOKUP($B292,data10,data0211!L$900,FALSE)</f>
        <v>772</v>
      </c>
      <c r="M292" s="218">
        <f>HLOOKUP($B292,data10,data0211!M$900,FALSE)</f>
        <v>0</v>
      </c>
      <c r="N292" s="218">
        <f>HLOOKUP($B292,data10,data0211!N$900,FALSE)</f>
        <v>0</v>
      </c>
      <c r="O292" s="218">
        <f>HLOOKUP($B292,data10,data0211!O$900,FALSE)</f>
        <v>0</v>
      </c>
      <c r="P292" s="218">
        <f>HLOOKUP($B292,data10,data0211!P$900,FALSE)</f>
        <v>186559007.97</v>
      </c>
      <c r="Q292" s="218">
        <f>HLOOKUP($B292,data10,data0211!Q$900,FALSE)</f>
        <v>96445306.670000002</v>
      </c>
      <c r="R292" s="218">
        <f>HLOOKUP($B292,data10,data0211!R$900,FALSE)</f>
        <v>90113701.300000012</v>
      </c>
      <c r="S292" s="218">
        <f>HLOOKUP($B292,data10,data0211!S$900,FALSE)</f>
        <v>0</v>
      </c>
      <c r="T292" s="218">
        <f>HLOOKUP($B292,data10,data0211!T$900,FALSE)</f>
        <v>0</v>
      </c>
      <c r="U292" s="218">
        <f>HLOOKUP($B292,data10,data0211!U$900,FALSE)</f>
        <v>0</v>
      </c>
      <c r="V292" s="218">
        <f>HLOOKUP($B292,data10,data0211!V$900,FALSE)</f>
        <v>174345</v>
      </c>
      <c r="W292" s="218">
        <f>HLOOKUP($B292,data10,data0211!W$900,FALSE)</f>
        <v>0</v>
      </c>
      <c r="X292" s="218">
        <f>HLOOKUP($B292,data10,data0211!X$900,FALSE)</f>
        <v>174345</v>
      </c>
      <c r="Y292" s="218">
        <f>HLOOKUP($B292,data10,data0211!Y$900,FALSE)</f>
        <v>0</v>
      </c>
      <c r="Z292" s="218">
        <f>HLOOKUP($B292,data10,data0211!Z$900,FALSE)</f>
        <v>0</v>
      </c>
      <c r="AA292" s="218">
        <f>HLOOKUP($B292,data10,data0211!AA$900,FALSE)</f>
        <v>0</v>
      </c>
      <c r="AB292" s="218">
        <f>HLOOKUP($B292,data10,data0211!AB$900,FALSE)</f>
        <v>3327338.21</v>
      </c>
      <c r="AC292" s="218">
        <f>HLOOKUP($B292,data10,data0211!AC$900,FALSE)</f>
        <v>2473623.2000000002</v>
      </c>
      <c r="AD292" s="218">
        <f>HLOOKUP($B292,data10,data0211!AD$900,FALSE)</f>
        <v>853715.01</v>
      </c>
      <c r="AE292" s="218">
        <f>HLOOKUP($B292,data10,data0211!AE$900,FALSE)</f>
        <v>0</v>
      </c>
      <c r="AF292" s="218">
        <f>HLOOKUP($B292,data10,data0211!AF$900,FALSE)</f>
        <v>0</v>
      </c>
      <c r="AG292" s="218">
        <f>HLOOKUP($B292,data10,data0211!AG$900,FALSE)</f>
        <v>0</v>
      </c>
      <c r="AH292" s="218">
        <f>HLOOKUP($B292,data10,data0211!AH$900,FALSE)</f>
        <v>0</v>
      </c>
      <c r="AI292" s="218">
        <f>HLOOKUP($B292,data10,data0211!AI$900,FALSE)</f>
        <v>0</v>
      </c>
      <c r="AJ292" s="218">
        <f>HLOOKUP($B292,data10,data0211!AJ$900,FALSE)</f>
        <v>0</v>
      </c>
      <c r="AK292" s="218">
        <f>HLOOKUP($B292,data10,data0211!AK$900,FALSE)</f>
        <v>27000</v>
      </c>
      <c r="AL292" s="218">
        <f>HLOOKUP($B292,data10,data0211!AL$900,FALSE)</f>
        <v>27000</v>
      </c>
      <c r="AM292" s="218">
        <f>HLOOKUP($B292,data10,data0211!AM$900,FALSE)</f>
        <v>0</v>
      </c>
      <c r="AN292" s="218">
        <f>HLOOKUP($B292,data10,data0211!AN$900,FALSE)</f>
        <v>31678</v>
      </c>
      <c r="AO292" s="218">
        <f>HLOOKUP($B292,data10,data0211!AO$900,FALSE)</f>
        <v>57081</v>
      </c>
      <c r="AP292" s="218">
        <f>HLOOKUP($B292,data10,data0211!AP$900,FALSE)</f>
        <v>57081</v>
      </c>
      <c r="AQ292" s="218">
        <f>HLOOKUP($B292,data10,data0211!AQ$900,FALSE)</f>
        <v>35796</v>
      </c>
      <c r="AR292" s="218">
        <f>HLOOKUP($B292,data10,data0211!AR$900,FALSE)</f>
        <v>241</v>
      </c>
      <c r="AS292" s="218">
        <f>HLOOKUP($B292,data10,data0211!AS$900,FALSE)</f>
        <v>173</v>
      </c>
      <c r="AT292" s="218">
        <f>HLOOKUP($B292,data10,data0211!AT$900,FALSE)</f>
        <v>68</v>
      </c>
      <c r="AU292" s="218">
        <f>HLOOKUP($B292,data10,data0211!AU$900,FALSE)</f>
        <v>103</v>
      </c>
      <c r="AV292" s="218">
        <f>HLOOKUP($B292,data10,data0211!AV$900,FALSE)</f>
        <v>1</v>
      </c>
      <c r="AW292" s="218">
        <f>HLOOKUP($B292,data10,data0211!AW$900,FALSE)</f>
        <v>137</v>
      </c>
      <c r="AX292" s="218">
        <f>HLOOKUP($B292,data10,data0211!AX$900,FALSE)</f>
        <v>0</v>
      </c>
      <c r="AY292" s="218">
        <f>HLOOKUP($B292,data10,data0211!AY$900,FALSE)</f>
        <v>0</v>
      </c>
      <c r="AZ292" s="218">
        <f>HLOOKUP($B292,data10,data0211!AZ$900,FALSE)</f>
        <v>1420</v>
      </c>
      <c r="BA292" s="218">
        <f>HLOOKUP($B292,data10,data0211!BA$900,FALSE)</f>
        <v>89</v>
      </c>
      <c r="BB292" s="218"/>
      <c r="BC292" s="218"/>
      <c r="BD292" s="218"/>
      <c r="BE292" s="218"/>
    </row>
    <row r="293" spans="1:57" s="214" customFormat="1" ht="15" customHeight="1" x14ac:dyDescent="0.2">
      <c r="A293" s="71" t="s">
        <v>13</v>
      </c>
      <c r="B293" s="71" t="s">
        <v>13</v>
      </c>
      <c r="C293" s="69">
        <v>2011</v>
      </c>
      <c r="D293" s="218">
        <f>HLOOKUP($B293,data11,data0211!D$900,FALSE)</f>
        <v>30819371.670000002</v>
      </c>
      <c r="E293" s="218">
        <f>HLOOKUP($B293,data11,data0211!E$900,FALSE)</f>
        <v>-13605416.74</v>
      </c>
      <c r="F293" s="218">
        <f>HLOOKUP($B293,data11,data0211!F$900,FALSE)</f>
        <v>0</v>
      </c>
      <c r="G293" s="218">
        <f>HLOOKUP($B293,data11,data0211!G$900,FALSE)</f>
        <v>1226678.3999999999</v>
      </c>
      <c r="H293" s="218">
        <f>HLOOKUP($B293,data11,data0211!H$900,FALSE)</f>
        <v>2078668.08</v>
      </c>
      <c r="I293" s="218">
        <f>HLOOKUP($B293,data11,data0211!I$900,FALSE)</f>
        <v>29049.42</v>
      </c>
      <c r="J293" s="218">
        <f>HLOOKUP($B293,data11,data0211!J$900,FALSE)</f>
        <v>10307</v>
      </c>
      <c r="K293" s="218">
        <f>HLOOKUP($B293,data11,data0211!K$900,FALSE)</f>
        <v>9519</v>
      </c>
      <c r="L293" s="218">
        <f>HLOOKUP($B293,data11,data0211!L$900,FALSE)</f>
        <v>788</v>
      </c>
      <c r="M293" s="218">
        <f>HLOOKUP($B293,data11,data0211!M$900,FALSE)</f>
        <v>0</v>
      </c>
      <c r="N293" s="218">
        <f>HLOOKUP($B293,data11,data0211!N$900,FALSE)</f>
        <v>0</v>
      </c>
      <c r="O293" s="218">
        <f>HLOOKUP($B293,data11,data0211!O$900,FALSE)</f>
        <v>0</v>
      </c>
      <c r="P293" s="218">
        <f>HLOOKUP($B293,data11,data0211!P$900,FALSE)</f>
        <v>180803939.70999998</v>
      </c>
      <c r="Q293" s="218">
        <f>HLOOKUP($B293,data11,data0211!Q$900,FALSE)</f>
        <v>92957574</v>
      </c>
      <c r="R293" s="218">
        <f>HLOOKUP($B293,data11,data0211!R$900,FALSE)</f>
        <v>87846365.709999993</v>
      </c>
      <c r="S293" s="218">
        <f>HLOOKUP($B293,data11,data0211!S$900,FALSE)</f>
        <v>0</v>
      </c>
      <c r="T293" s="218">
        <f>HLOOKUP($B293,data11,data0211!T$900,FALSE)</f>
        <v>0</v>
      </c>
      <c r="U293" s="218">
        <f>HLOOKUP($B293,data11,data0211!U$900,FALSE)</f>
        <v>0</v>
      </c>
      <c r="V293" s="218">
        <f>HLOOKUP($B293,data11,data0211!V$900,FALSE)</f>
        <v>180394</v>
      </c>
      <c r="W293" s="218">
        <f>HLOOKUP($B293,data11,data0211!W$900,FALSE)</f>
        <v>0</v>
      </c>
      <c r="X293" s="218">
        <f>HLOOKUP($B293,data11,data0211!X$900,FALSE)</f>
        <v>180394</v>
      </c>
      <c r="Y293" s="218">
        <f>HLOOKUP($B293,data11,data0211!Y$900,FALSE)</f>
        <v>0</v>
      </c>
      <c r="Z293" s="218">
        <f>HLOOKUP($B293,data11,data0211!Z$900,FALSE)</f>
        <v>0</v>
      </c>
      <c r="AA293" s="218">
        <f>HLOOKUP($B293,data11,data0211!AA$900,FALSE)</f>
        <v>0</v>
      </c>
      <c r="AB293" s="218">
        <f>HLOOKUP($B293,data11,data0211!AB$900,FALSE)</f>
        <v>3362363.82</v>
      </c>
      <c r="AC293" s="218">
        <f>HLOOKUP($B293,data11,data0211!AC$900,FALSE)</f>
        <v>2499149.89</v>
      </c>
      <c r="AD293" s="218">
        <f>HLOOKUP($B293,data11,data0211!AD$900,FALSE)</f>
        <v>862768.24</v>
      </c>
      <c r="AE293" s="218">
        <f>HLOOKUP($B293,data11,data0211!AE$900,FALSE)</f>
        <v>445.69</v>
      </c>
      <c r="AF293" s="218">
        <f>HLOOKUP($B293,data11,data0211!AF$900,FALSE)</f>
        <v>0</v>
      </c>
      <c r="AG293" s="218">
        <f>HLOOKUP($B293,data11,data0211!AG$900,FALSE)</f>
        <v>0</v>
      </c>
      <c r="AH293" s="218">
        <f>HLOOKUP($B293,data11,data0211!AH$900,FALSE)</f>
        <v>69</v>
      </c>
      <c r="AI293" s="218">
        <f>HLOOKUP($B293,data11,data0211!AI$900,FALSE)</f>
        <v>19</v>
      </c>
      <c r="AJ293" s="218">
        <f>HLOOKUP($B293,data11,data0211!AJ$900,FALSE)</f>
        <v>50</v>
      </c>
      <c r="AK293" s="218">
        <f>HLOOKUP($B293,data11,data0211!AK$900,FALSE)</f>
        <v>25325</v>
      </c>
      <c r="AL293" s="218">
        <f>HLOOKUP($B293,data11,data0211!AL$900,FALSE)</f>
        <v>25325</v>
      </c>
      <c r="AM293" s="218">
        <f>HLOOKUP($B293,data11,data0211!AM$900,FALSE)</f>
        <v>0</v>
      </c>
      <c r="AN293" s="218">
        <f>HLOOKUP($B293,data11,data0211!AN$900,FALSE)</f>
        <v>29983</v>
      </c>
      <c r="AO293" s="218">
        <f>HLOOKUP($B293,data11,data0211!AO$900,FALSE)</f>
        <v>44698</v>
      </c>
      <c r="AP293" s="218">
        <f>HLOOKUP($B293,data11,data0211!AP$900,FALSE)</f>
        <v>44698</v>
      </c>
      <c r="AQ293" s="218">
        <f>HLOOKUP($B293,data11,data0211!AQ$900,FALSE)</f>
        <v>31728</v>
      </c>
      <c r="AR293" s="218">
        <f>HLOOKUP($B293,data11,data0211!AR$900,FALSE)</f>
        <v>240</v>
      </c>
      <c r="AS293" s="218">
        <f>HLOOKUP($B293,data11,data0211!AS$900,FALSE)</f>
        <v>170</v>
      </c>
      <c r="AT293" s="218">
        <f>HLOOKUP($B293,data11,data0211!AT$900,FALSE)</f>
        <v>70</v>
      </c>
      <c r="AU293" s="218">
        <f>HLOOKUP($B293,data11,data0211!AU$900,FALSE)</f>
        <v>103</v>
      </c>
      <c r="AV293" s="218">
        <f>HLOOKUP($B293,data11,data0211!AV$900,FALSE)</f>
        <v>0</v>
      </c>
      <c r="AW293" s="218">
        <f>HLOOKUP($B293,data11,data0211!AW$900,FALSE)</f>
        <v>137</v>
      </c>
      <c r="AX293" s="218">
        <f>HLOOKUP($B293,data11,data0211!AX$900,FALSE)</f>
        <v>0</v>
      </c>
      <c r="AY293" s="218">
        <f>HLOOKUP($B293,data11,data0211!AY$900,FALSE)</f>
        <v>0</v>
      </c>
      <c r="AZ293" s="218">
        <f>HLOOKUP($B293,data11,data0211!AZ$900,FALSE)</f>
        <v>1433</v>
      </c>
      <c r="BA293" s="218">
        <f>HLOOKUP($B293,data11,data0211!BA$900,FALSE)</f>
        <v>67</v>
      </c>
      <c r="BB293" s="218"/>
      <c r="BC293" s="218"/>
      <c r="BD293" s="218"/>
      <c r="BE293" s="218"/>
    </row>
    <row r="294" spans="1:57" s="214" customFormat="1" ht="15" customHeight="1" x14ac:dyDescent="0.2">
      <c r="A294" s="71" t="s">
        <v>264</v>
      </c>
      <c r="B294" s="71" t="s">
        <v>264</v>
      </c>
      <c r="C294" s="69">
        <v>2002</v>
      </c>
      <c r="D294" s="218">
        <f>HLOOKUP($B294,data02,data0211!D$900,FALSE)</f>
        <v>92136149.489999995</v>
      </c>
      <c r="E294" s="218">
        <f>HLOOKUP($B294,data02,data0211!E$900,FALSE)</f>
        <v>-10879939.520000001</v>
      </c>
      <c r="F294" s="218">
        <f>HLOOKUP($B294,data02,data0211!F$900,FALSE)</f>
        <v>4746026.7</v>
      </c>
      <c r="G294" s="218">
        <f>HLOOKUP($B294,data02,data0211!G$900,FALSE)</f>
        <v>6779151</v>
      </c>
      <c r="H294" s="218">
        <f>HLOOKUP($B294,data02,data0211!H$900,FALSE)</f>
        <v>7889931.7700000005</v>
      </c>
      <c r="I294" s="218">
        <f>HLOOKUP($B294,data02,data0211!I$900,FALSE)</f>
        <v>2173000.33</v>
      </c>
      <c r="J294" s="218">
        <f>HLOOKUP($B294,data02,data0211!J$900,FALSE)</f>
        <v>41817</v>
      </c>
      <c r="K294" s="218">
        <f>HLOOKUP($B294,data02,data0211!K$900,FALSE)</f>
        <v>37963</v>
      </c>
      <c r="L294" s="218">
        <f>HLOOKUP($B294,data02,data0211!L$900,FALSE)</f>
        <v>3851</v>
      </c>
      <c r="M294" s="218">
        <f>HLOOKUP($B294,data02,data0211!M$900,FALSE)</f>
        <v>3</v>
      </c>
      <c r="N294" s="218">
        <f>HLOOKUP($B294,data02,data0211!N$900,FALSE)</f>
        <v>2</v>
      </c>
      <c r="O294" s="218">
        <f>HLOOKUP($B294,data02,data0211!O$900,FALSE)</f>
        <v>0</v>
      </c>
      <c r="P294" s="218">
        <f>HLOOKUP($B294,data02,data0211!P$900,FALSE)</f>
        <v>1482923145</v>
      </c>
      <c r="Q294" s="218">
        <f>HLOOKUP($B294,data02,data0211!Q$900,FALSE)</f>
        <v>337866377</v>
      </c>
      <c r="R294" s="218">
        <f>HLOOKUP($B294,data02,data0211!R$900,FALSE)</f>
        <v>910693065</v>
      </c>
      <c r="S294" s="218">
        <f>HLOOKUP($B294,data02,data0211!S$900,FALSE)</f>
        <v>226750771</v>
      </c>
      <c r="T294" s="218">
        <f>HLOOKUP($B294,data02,data0211!T$900,FALSE)</f>
        <v>7612932</v>
      </c>
      <c r="U294" s="218">
        <f>HLOOKUP($B294,data02,data0211!U$900,FALSE)</f>
        <v>0</v>
      </c>
      <c r="V294" s="218">
        <f>HLOOKUP($B294,data02,data0211!V$900,FALSE)</f>
        <v>2214584</v>
      </c>
      <c r="W294" s="218">
        <f>HLOOKUP($B294,data02,data0211!W$900,FALSE)</f>
        <v>0</v>
      </c>
      <c r="X294" s="218">
        <f>HLOOKUP($B294,data02,data0211!X$900,FALSE)</f>
        <v>1780327</v>
      </c>
      <c r="Y294" s="218">
        <f>HLOOKUP($B294,data02,data0211!Y$900,FALSE)</f>
        <v>413549</v>
      </c>
      <c r="Z294" s="218">
        <f>HLOOKUP($B294,data02,data0211!Z$900,FALSE)</f>
        <v>20708</v>
      </c>
      <c r="AA294" s="218">
        <f>HLOOKUP($B294,data02,data0211!AA$900,FALSE)</f>
        <v>0</v>
      </c>
      <c r="AB294" s="218">
        <f>HLOOKUP($B294,data02,data0211!AB$900,FALSE)</f>
        <v>19240277</v>
      </c>
      <c r="AC294" s="218">
        <f>HLOOKUP($B294,data02,data0211!AC$900,FALSE)</f>
        <v>10817704</v>
      </c>
      <c r="AD294" s="218">
        <f>HLOOKUP($B294,data02,data0211!AD$900,FALSE)</f>
        <v>7889568</v>
      </c>
      <c r="AE294" s="218">
        <f>HLOOKUP($B294,data02,data0211!AE$900,FALSE)</f>
        <v>488255</v>
      </c>
      <c r="AF294" s="218">
        <f>HLOOKUP($B294,data02,data0211!AF$900,FALSE)</f>
        <v>44750</v>
      </c>
      <c r="AG294" s="218">
        <f>HLOOKUP($B294,data02,data0211!AG$900,FALSE)</f>
        <v>0</v>
      </c>
      <c r="AH294" s="218">
        <f>HLOOKUP($B294,data02,data0211!AH$900,FALSE)</f>
        <v>93</v>
      </c>
      <c r="AI294" s="218">
        <f>HLOOKUP($B294,data02,data0211!AI$900,FALSE)</f>
        <v>0</v>
      </c>
      <c r="AJ294" s="218">
        <f>HLOOKUP($B294,data02,data0211!AJ$900,FALSE)</f>
        <v>93</v>
      </c>
      <c r="AK294" s="218">
        <f>HLOOKUP($B294,data02,data0211!AK$900,FALSE)</f>
        <v>109255</v>
      </c>
      <c r="AL294" s="218">
        <f>HLOOKUP($B294,data02,data0211!AL$900,FALSE)</f>
        <v>109255</v>
      </c>
      <c r="AM294" s="218">
        <f>HLOOKUP($B294,data02,data0211!AM$900,FALSE)</f>
        <v>0</v>
      </c>
      <c r="AN294" s="218">
        <f>HLOOKUP($B294,data02,data0211!AN$900,FALSE)</f>
        <v>236957</v>
      </c>
      <c r="AO294" s="218">
        <f>HLOOKUP($B294,data02,data0211!AO$900,FALSE)</f>
        <v>264088</v>
      </c>
      <c r="AP294" s="218">
        <f>HLOOKUP($B294,data02,data0211!AP$900,FALSE)</f>
        <v>264088</v>
      </c>
      <c r="AQ294" s="218">
        <f>HLOOKUP($B294,data02,data0211!AQ$900,FALSE)</f>
        <v>238179</v>
      </c>
      <c r="AR294" s="218">
        <f>HLOOKUP($B294,data02,data0211!AR$900,FALSE)</f>
        <v>893.1</v>
      </c>
      <c r="AS294" s="218">
        <f>HLOOKUP($B294,data02,data0211!AS$900,FALSE)</f>
        <v>411.7</v>
      </c>
      <c r="AT294" s="218">
        <f>HLOOKUP($B294,data02,data0211!AT$900,FALSE)</f>
        <v>481.4</v>
      </c>
      <c r="AU294" s="218">
        <f>HLOOKUP($B294,data02,data0211!AU$900,FALSE)</f>
        <v>421.6</v>
      </c>
      <c r="AV294" s="218">
        <f>HLOOKUP($B294,data02,data0211!AV$900,FALSE)</f>
        <v>0</v>
      </c>
      <c r="AW294" s="218">
        <f>HLOOKUP($B294,data02,data0211!AW$900,FALSE)</f>
        <v>471.5</v>
      </c>
      <c r="AX294" s="218">
        <f>HLOOKUP($B294,data02,data0211!AX$900,FALSE)</f>
        <v>0</v>
      </c>
      <c r="AY294" s="218">
        <f>HLOOKUP($B294,data02,data0211!AY$900,FALSE)</f>
        <v>1</v>
      </c>
      <c r="AZ294" s="218">
        <f>HLOOKUP($B294,data02,data0211!AZ$900,FALSE)</f>
        <v>5003</v>
      </c>
      <c r="BA294" s="218">
        <f>HLOOKUP($B294,data02,data0211!BA$900,FALSE)</f>
        <v>0</v>
      </c>
      <c r="BB294" s="218"/>
      <c r="BC294" s="218"/>
      <c r="BD294" s="218"/>
      <c r="BE294" s="218"/>
    </row>
    <row r="295" spans="1:57" s="214" customFormat="1" ht="15" customHeight="1" x14ac:dyDescent="0.2">
      <c r="A295" s="71" t="s">
        <v>264</v>
      </c>
      <c r="B295" s="71" t="s">
        <v>264</v>
      </c>
      <c r="C295" s="69">
        <v>2003</v>
      </c>
      <c r="D295" s="218">
        <f>HLOOKUP($B295,data03,data0211!D$900,FALSE)</f>
        <v>98469298.010000005</v>
      </c>
      <c r="E295" s="218">
        <f>HLOOKUP($B295,data03,data0211!E$900,FALSE)</f>
        <v>-15748770.010000002</v>
      </c>
      <c r="F295" s="218">
        <f>HLOOKUP($B295,data03,data0211!F$900,FALSE)</f>
        <v>0</v>
      </c>
      <c r="G295" s="218">
        <f>HLOOKUP($B295,data03,data0211!G$900,FALSE)</f>
        <v>6527750.1299999999</v>
      </c>
      <c r="H295" s="218">
        <f>HLOOKUP($B295,data03,data0211!H$900,FALSE)</f>
        <v>8848642.4299999997</v>
      </c>
      <c r="I295" s="218">
        <f>HLOOKUP($B295,data03,data0211!I$900,FALSE)</f>
        <v>2302200.25</v>
      </c>
      <c r="J295" s="218">
        <f>HLOOKUP($B295,data03,data0211!J$900,FALSE)</f>
        <v>44229</v>
      </c>
      <c r="K295" s="218">
        <f>HLOOKUP($B295,data03,data0211!K$900,FALSE)</f>
        <v>40285</v>
      </c>
      <c r="L295" s="218">
        <f>HLOOKUP($B295,data03,data0211!L$900,FALSE)</f>
        <v>3941</v>
      </c>
      <c r="M295" s="218">
        <f>HLOOKUP($B295,data03,data0211!M$900,FALSE)</f>
        <v>3</v>
      </c>
      <c r="N295" s="218">
        <f>HLOOKUP($B295,data03,data0211!N$900,FALSE)</f>
        <v>2</v>
      </c>
      <c r="O295" s="218">
        <f>HLOOKUP($B295,data03,data0211!O$900,FALSE)</f>
        <v>35</v>
      </c>
      <c r="P295" s="218">
        <f>HLOOKUP($B295,data03,data0211!P$900,FALSE)</f>
        <v>1478910438</v>
      </c>
      <c r="Q295" s="218">
        <f>HLOOKUP($B295,data03,data0211!Q$900,FALSE)</f>
        <v>327017054</v>
      </c>
      <c r="R295" s="218">
        <f>HLOOKUP($B295,data03,data0211!R$900,FALSE)</f>
        <v>919149326</v>
      </c>
      <c r="S295" s="218">
        <f>HLOOKUP($B295,data03,data0211!S$900,FALSE)</f>
        <v>231734049</v>
      </c>
      <c r="T295" s="218">
        <f>HLOOKUP($B295,data03,data0211!T$900,FALSE)</f>
        <v>881039</v>
      </c>
      <c r="U295" s="218">
        <f>HLOOKUP($B295,data03,data0211!U$900,FALSE)</f>
        <v>128970</v>
      </c>
      <c r="V295" s="218">
        <f>HLOOKUP($B295,data03,data0211!V$900,FALSE)</f>
        <v>2343082</v>
      </c>
      <c r="W295" s="218">
        <f>HLOOKUP($B295,data03,data0211!W$900,FALSE)</f>
        <v>0</v>
      </c>
      <c r="X295" s="218">
        <f>HLOOKUP($B295,data03,data0211!X$900,FALSE)</f>
        <v>1906836</v>
      </c>
      <c r="Y295" s="218">
        <f>HLOOKUP($B295,data03,data0211!Y$900,FALSE)</f>
        <v>412807</v>
      </c>
      <c r="Z295" s="218">
        <f>HLOOKUP($B295,data03,data0211!Z$900,FALSE)</f>
        <v>23036</v>
      </c>
      <c r="AA295" s="218">
        <f>HLOOKUP($B295,data03,data0211!AA$900,FALSE)</f>
        <v>403</v>
      </c>
      <c r="AB295" s="218">
        <f>HLOOKUP($B295,data03,data0211!AB$900,FALSE)</f>
        <v>20355366</v>
      </c>
      <c r="AC295" s="218">
        <f>HLOOKUP($B295,data03,data0211!AC$900,FALSE)</f>
        <v>11518899</v>
      </c>
      <c r="AD295" s="218">
        <f>HLOOKUP($B295,data03,data0211!AD$900,FALSE)</f>
        <v>8279910</v>
      </c>
      <c r="AE295" s="218">
        <f>HLOOKUP($B295,data03,data0211!AE$900,FALSE)</f>
        <v>505632</v>
      </c>
      <c r="AF295" s="218">
        <f>HLOOKUP($B295,data03,data0211!AF$900,FALSE)</f>
        <v>47009</v>
      </c>
      <c r="AG295" s="218">
        <f>HLOOKUP($B295,data03,data0211!AG$900,FALSE)</f>
        <v>3916</v>
      </c>
      <c r="AH295" s="218">
        <f>HLOOKUP($B295,data03,data0211!AH$900,FALSE)</f>
        <v>93</v>
      </c>
      <c r="AI295" s="218">
        <f>HLOOKUP($B295,data03,data0211!AI$900,FALSE)</f>
        <v>0</v>
      </c>
      <c r="AJ295" s="218">
        <f>HLOOKUP($B295,data03,data0211!AJ$900,FALSE)</f>
        <v>93</v>
      </c>
      <c r="AK295" s="218">
        <f>HLOOKUP($B295,data03,data0211!AK$900,FALSE)</f>
        <v>112926</v>
      </c>
      <c r="AL295" s="218">
        <f>HLOOKUP($B295,data03,data0211!AL$900,FALSE)</f>
        <v>112926</v>
      </c>
      <c r="AM295" s="218">
        <f>HLOOKUP($B295,data03,data0211!AM$900,FALSE)</f>
        <v>0</v>
      </c>
      <c r="AN295" s="218">
        <f>HLOOKUP($B295,data03,data0211!AN$900,FALSE)</f>
        <v>239155</v>
      </c>
      <c r="AO295" s="218">
        <f>HLOOKUP($B295,data03,data0211!AO$900,FALSE)</f>
        <v>259138</v>
      </c>
      <c r="AP295" s="218">
        <f>HLOOKUP($B295,data03,data0211!AP$900,FALSE)</f>
        <v>259138</v>
      </c>
      <c r="AQ295" s="218">
        <f>HLOOKUP($B295,data03,data0211!AQ$900,FALSE)</f>
        <v>232266</v>
      </c>
      <c r="AR295" s="218">
        <f>HLOOKUP($B295,data03,data0211!AR$900,FALSE)</f>
        <v>921.1</v>
      </c>
      <c r="AS295" s="218">
        <f>HLOOKUP($B295,data03,data0211!AS$900,FALSE)</f>
        <v>411.7</v>
      </c>
      <c r="AT295" s="218">
        <f>HLOOKUP($B295,data03,data0211!AT$900,FALSE)</f>
        <v>509.4</v>
      </c>
      <c r="AU295" s="218">
        <f>HLOOKUP($B295,data03,data0211!AU$900,FALSE)</f>
        <v>426.6</v>
      </c>
      <c r="AV295" s="218">
        <f>HLOOKUP($B295,data03,data0211!AV$900,FALSE)</f>
        <v>0</v>
      </c>
      <c r="AW295" s="218">
        <f>HLOOKUP($B295,data03,data0211!AW$900,FALSE)</f>
        <v>494.5</v>
      </c>
      <c r="AX295" s="218">
        <f>HLOOKUP($B295,data03,data0211!AX$900,FALSE)</f>
        <v>0</v>
      </c>
      <c r="AY295" s="218">
        <f>HLOOKUP($B295,data03,data0211!AY$900,FALSE)</f>
        <v>1</v>
      </c>
      <c r="AZ295" s="218">
        <f>HLOOKUP($B295,data03,data0211!AZ$900,FALSE)</f>
        <v>5006</v>
      </c>
      <c r="BA295" s="218">
        <f>HLOOKUP($B295,data03,data0211!BA$900,FALSE)</f>
        <v>0</v>
      </c>
      <c r="BB295" s="218"/>
      <c r="BC295" s="218"/>
      <c r="BD295" s="218"/>
      <c r="BE295" s="218"/>
    </row>
    <row r="296" spans="1:57" s="214" customFormat="1" ht="15" customHeight="1" x14ac:dyDescent="0.2">
      <c r="A296" s="71" t="s">
        <v>264</v>
      </c>
      <c r="B296" s="71" t="s">
        <v>264</v>
      </c>
      <c r="C296" s="69">
        <v>2004</v>
      </c>
      <c r="D296" s="218">
        <f>HLOOKUP($B296,data04,data0211!D$900,FALSE)</f>
        <v>106692478.96000001</v>
      </c>
      <c r="E296" s="218">
        <f>HLOOKUP($B296,data04,data0211!E$900,FALSE)</f>
        <v>-21155962.990000002</v>
      </c>
      <c r="F296" s="218">
        <f>HLOOKUP($B296,data04,data0211!F$900,FALSE)</f>
        <v>0</v>
      </c>
      <c r="G296" s="218">
        <f>HLOOKUP($B296,data04,data0211!G$900,FALSE)</f>
        <v>8010280</v>
      </c>
      <c r="H296" s="218">
        <f>HLOOKUP($B296,data04,data0211!H$900,FALSE)</f>
        <v>8437271.7699999996</v>
      </c>
      <c r="I296" s="218">
        <f>HLOOKUP($B296,data04,data0211!I$900,FALSE)</f>
        <v>2271440.56</v>
      </c>
      <c r="J296" s="218">
        <f>HLOOKUP($B296,data04,data0211!J$900,FALSE)</f>
        <v>44556</v>
      </c>
      <c r="K296" s="218">
        <f>HLOOKUP($B296,data04,data0211!K$900,FALSE)</f>
        <v>40556</v>
      </c>
      <c r="L296" s="218">
        <f>HLOOKUP($B296,data04,data0211!L$900,FALSE)</f>
        <v>3996</v>
      </c>
      <c r="M296" s="218">
        <f>HLOOKUP($B296,data04,data0211!M$900,FALSE)</f>
        <v>4</v>
      </c>
      <c r="N296" s="218">
        <f>HLOOKUP($B296,data04,data0211!N$900,FALSE)</f>
        <v>2</v>
      </c>
      <c r="O296" s="218">
        <f>HLOOKUP($B296,data04,data0211!O$900,FALSE)</f>
        <v>33</v>
      </c>
      <c r="P296" s="218">
        <f>HLOOKUP($B296,data04,data0211!P$900,FALSE)</f>
        <v>1570349840</v>
      </c>
      <c r="Q296" s="218">
        <f>HLOOKUP($B296,data04,data0211!Q$900,FALSE)</f>
        <v>332021153</v>
      </c>
      <c r="R296" s="218">
        <f>HLOOKUP($B296,data04,data0211!R$900,FALSE)</f>
        <v>967366365</v>
      </c>
      <c r="S296" s="218">
        <f>HLOOKUP($B296,data04,data0211!S$900,FALSE)</f>
        <v>262462104</v>
      </c>
      <c r="T296" s="218">
        <f>HLOOKUP($B296,data04,data0211!T$900,FALSE)</f>
        <v>8371711</v>
      </c>
      <c r="U296" s="218">
        <f>HLOOKUP($B296,data04,data0211!U$900,FALSE)</f>
        <v>128507</v>
      </c>
      <c r="V296" s="218">
        <f>HLOOKUP($B296,data04,data0211!V$900,FALSE)</f>
        <v>2443494</v>
      </c>
      <c r="W296" s="218">
        <f>HLOOKUP($B296,data04,data0211!W$900,FALSE)</f>
        <v>0</v>
      </c>
      <c r="X296" s="218">
        <f>HLOOKUP($B296,data04,data0211!X$900,FALSE)</f>
        <v>1951838</v>
      </c>
      <c r="Y296" s="218">
        <f>HLOOKUP($B296,data04,data0211!Y$900,FALSE)</f>
        <v>467895</v>
      </c>
      <c r="Z296" s="218">
        <f>HLOOKUP($B296,data04,data0211!Z$900,FALSE)</f>
        <v>23322</v>
      </c>
      <c r="AA296" s="218">
        <f>HLOOKUP($B296,data04,data0211!AA$900,FALSE)</f>
        <v>439</v>
      </c>
      <c r="AB296" s="218">
        <f>HLOOKUP($B296,data04,data0211!AB$900,FALSE)</f>
        <v>19359326.190000001</v>
      </c>
      <c r="AC296" s="218">
        <f>HLOOKUP($B296,data04,data0211!AC$900,FALSE)</f>
        <v>11825135.530000001</v>
      </c>
      <c r="AD296" s="218">
        <f>HLOOKUP($B296,data04,data0211!AD$900,FALSE)</f>
        <v>7173492.3999999994</v>
      </c>
      <c r="AE296" s="218">
        <f>HLOOKUP($B296,data04,data0211!AE$900,FALSE)</f>
        <v>308574.42</v>
      </c>
      <c r="AF296" s="218">
        <f>HLOOKUP($B296,data04,data0211!AF$900,FALSE)</f>
        <v>48206.75</v>
      </c>
      <c r="AG296" s="218">
        <f>HLOOKUP($B296,data04,data0211!AG$900,FALSE)</f>
        <v>3917.09</v>
      </c>
      <c r="AH296" s="218">
        <f>HLOOKUP($B296,data04,data0211!AH$900,FALSE)</f>
        <v>93</v>
      </c>
      <c r="AI296" s="218">
        <f>HLOOKUP($B296,data04,data0211!AI$900,FALSE)</f>
        <v>0</v>
      </c>
      <c r="AJ296" s="218">
        <f>HLOOKUP($B296,data04,data0211!AJ$900,FALSE)</f>
        <v>93</v>
      </c>
      <c r="AK296" s="218">
        <f>HLOOKUP($B296,data04,data0211!AK$900,FALSE)</f>
        <v>121475</v>
      </c>
      <c r="AL296" s="218">
        <f>HLOOKUP($B296,data04,data0211!AL$900,FALSE)</f>
        <v>121475</v>
      </c>
      <c r="AM296" s="218">
        <f>HLOOKUP($B296,data04,data0211!AM$900,FALSE)</f>
        <v>0</v>
      </c>
      <c r="AN296" s="218">
        <f>HLOOKUP($B296,data04,data0211!AN$900,FALSE)</f>
        <v>247574</v>
      </c>
      <c r="AO296" s="218">
        <f>HLOOKUP($B296,data04,data0211!AO$900,FALSE)</f>
        <v>258016</v>
      </c>
      <c r="AP296" s="218">
        <f>HLOOKUP($B296,data04,data0211!AP$900,FALSE)</f>
        <v>258016</v>
      </c>
      <c r="AQ296" s="218">
        <f>HLOOKUP($B296,data04,data0211!AQ$900,FALSE)</f>
        <v>238438</v>
      </c>
      <c r="AR296" s="218">
        <f>HLOOKUP($B296,data04,data0211!AR$900,FALSE)</f>
        <v>948.4</v>
      </c>
      <c r="AS296" s="218">
        <f>HLOOKUP($B296,data04,data0211!AS$900,FALSE)</f>
        <v>411.8</v>
      </c>
      <c r="AT296" s="218">
        <f>HLOOKUP($B296,data04,data0211!AT$900,FALSE)</f>
        <v>536.6</v>
      </c>
      <c r="AU296" s="218">
        <f>HLOOKUP($B296,data04,data0211!AU$900,FALSE)</f>
        <v>432.9</v>
      </c>
      <c r="AV296" s="218">
        <f>HLOOKUP($B296,data04,data0211!AV$900,FALSE)</f>
        <v>0</v>
      </c>
      <c r="AW296" s="218">
        <f>HLOOKUP($B296,data04,data0211!AW$900,FALSE)</f>
        <v>515.5</v>
      </c>
      <c r="AX296" s="218">
        <f>HLOOKUP($B296,data04,data0211!AX$900,FALSE)</f>
        <v>0</v>
      </c>
      <c r="AY296" s="218">
        <f>HLOOKUP($B296,data04,data0211!AY$900,FALSE)</f>
        <v>1</v>
      </c>
      <c r="AZ296" s="218">
        <f>HLOOKUP($B296,data04,data0211!AZ$900,FALSE)</f>
        <v>5189</v>
      </c>
      <c r="BA296" s="218">
        <f>HLOOKUP($B296,data04,data0211!BA$900,FALSE)</f>
        <v>0</v>
      </c>
      <c r="BB296" s="218"/>
      <c r="BC296" s="218"/>
      <c r="BD296" s="218"/>
      <c r="BE296" s="218"/>
    </row>
    <row r="297" spans="1:57" ht="15" customHeight="1" x14ac:dyDescent="0.2">
      <c r="A297" s="71" t="s">
        <v>264</v>
      </c>
      <c r="B297" s="71" t="s">
        <v>264</v>
      </c>
      <c r="C297" s="69">
        <v>2005</v>
      </c>
      <c r="D297" s="218">
        <f>HLOOKUP($B297,data05,data0211!D$900,FALSE)</f>
        <v>114372688.24999997</v>
      </c>
      <c r="E297" s="218">
        <f>HLOOKUP($B297,data05,data0211!E$900,FALSE)</f>
        <v>-26182670.530000001</v>
      </c>
      <c r="F297" s="218">
        <f>HLOOKUP($B297,data05,data0211!F$900,FALSE)</f>
        <v>0</v>
      </c>
      <c r="G297" s="218">
        <f>HLOOKUP($B297,data05,data0211!G$900,FALSE)</f>
        <v>0</v>
      </c>
      <c r="H297" s="218">
        <f>HLOOKUP($B297,data05,data0211!H$900,FALSE)</f>
        <v>8566317.6400000006</v>
      </c>
      <c r="I297" s="218">
        <f>HLOOKUP($B297,data05,data0211!I$900,FALSE)</f>
        <v>1136716.67</v>
      </c>
      <c r="J297" s="218">
        <f>HLOOKUP($B297,data05,data0211!J$900,FALSE)</f>
        <v>56177</v>
      </c>
      <c r="K297" s="218">
        <f>HLOOKUP($B297,data05,data0211!K$900,FALSE)</f>
        <v>51302</v>
      </c>
      <c r="L297" s="218">
        <f>HLOOKUP($B297,data05,data0211!L$900,FALSE)</f>
        <v>4871</v>
      </c>
      <c r="M297" s="218">
        <f>HLOOKUP($B297,data05,data0211!M$900,FALSE)</f>
        <v>4</v>
      </c>
      <c r="N297" s="218">
        <f>HLOOKUP($B297,data05,data0211!N$900,FALSE)</f>
        <v>8540031</v>
      </c>
      <c r="O297" s="218">
        <f>HLOOKUP($B297,data05,data0211!O$900,FALSE)</f>
        <v>130002</v>
      </c>
      <c r="P297" s="218">
        <f>HLOOKUP($B297,data05,data0211!P$900,FALSE)</f>
        <v>1624508601</v>
      </c>
      <c r="Q297" s="218">
        <f>HLOOKUP($B297,data05,data0211!Q$900,FALSE)</f>
        <v>354888035</v>
      </c>
      <c r="R297" s="218">
        <f>HLOOKUP($B297,data05,data0211!R$900,FALSE)</f>
        <v>1006361598</v>
      </c>
      <c r="S297" s="218">
        <f>HLOOKUP($B297,data05,data0211!S$900,FALSE)</f>
        <v>254588935</v>
      </c>
      <c r="T297" s="218">
        <f>HLOOKUP($B297,data05,data0211!T$900,FALSE)</f>
        <v>8540031</v>
      </c>
      <c r="U297" s="218">
        <f>HLOOKUP($B297,data05,data0211!U$900,FALSE)</f>
        <v>130002</v>
      </c>
      <c r="V297" s="218">
        <f>HLOOKUP($B297,data05,data0211!V$900,FALSE)</f>
        <v>2490044</v>
      </c>
      <c r="W297" s="218">
        <f>HLOOKUP($B297,data05,data0211!W$900,FALSE)</f>
        <v>0</v>
      </c>
      <c r="X297" s="218">
        <f>HLOOKUP($B297,data05,data0211!X$900,FALSE)</f>
        <v>2002441</v>
      </c>
      <c r="Y297" s="218">
        <f>HLOOKUP($B297,data05,data0211!Y$900,FALSE)</f>
        <v>463386</v>
      </c>
      <c r="Z297" s="218">
        <f>HLOOKUP($B297,data05,data0211!Z$900,FALSE)</f>
        <v>23860</v>
      </c>
      <c r="AA297" s="218">
        <f>HLOOKUP($B297,data05,data0211!AA$900,FALSE)</f>
        <v>357</v>
      </c>
      <c r="AB297" s="218">
        <f>HLOOKUP($B297,data05,data0211!AB$900,FALSE)</f>
        <v>21548941.77</v>
      </c>
      <c r="AC297" s="218">
        <f>HLOOKUP($B297,data05,data0211!AC$900,FALSE)</f>
        <v>13160013.470000001</v>
      </c>
      <c r="AD297" s="218">
        <f>HLOOKUP($B297,data05,data0211!AD$900,FALSE)</f>
        <v>7984830.2200000007</v>
      </c>
      <c r="AE297" s="218">
        <f>HLOOKUP($B297,data05,data0211!AE$900,FALSE)</f>
        <v>343851.2</v>
      </c>
      <c r="AF297" s="218">
        <f>HLOOKUP($B297,data05,data0211!AF$900,FALSE)</f>
        <v>55873.07</v>
      </c>
      <c r="AG297" s="218">
        <f>HLOOKUP($B297,data05,data0211!AG$900,FALSE)</f>
        <v>4373.8100000000004</v>
      </c>
      <c r="AH297" s="218">
        <f>HLOOKUP($B297,data05,data0211!AH$900,FALSE)</f>
        <v>93</v>
      </c>
      <c r="AI297" s="218">
        <f>HLOOKUP($B297,data05,data0211!AI$900,FALSE)</f>
        <v>93</v>
      </c>
      <c r="AJ297" s="218">
        <f>HLOOKUP($B297,data05,data0211!AJ$900,FALSE)</f>
        <v>0</v>
      </c>
      <c r="AK297" s="218">
        <f>HLOOKUP($B297,data05,data0211!AK$900,FALSE)</f>
        <v>123872</v>
      </c>
      <c r="AL297" s="218">
        <f>HLOOKUP($B297,data05,data0211!AL$900,FALSE)</f>
        <v>123872</v>
      </c>
      <c r="AM297" s="218">
        <f>HLOOKUP($B297,data05,data0211!AM$900,FALSE)</f>
        <v>0</v>
      </c>
      <c r="AN297" s="218">
        <f>HLOOKUP($B297,data05,data0211!AN$900,FALSE)</f>
        <v>255760</v>
      </c>
      <c r="AO297" s="218">
        <f>HLOOKUP($B297,data05,data0211!AO$900,FALSE)</f>
        <v>283187</v>
      </c>
      <c r="AP297" s="218">
        <f>HLOOKUP($B297,data05,data0211!AP$900,FALSE)</f>
        <v>283187</v>
      </c>
      <c r="AQ297" s="218">
        <f>HLOOKUP($B297,data05,data0211!AQ$900,FALSE)</f>
        <v>248284</v>
      </c>
      <c r="AR297" s="218">
        <f>HLOOKUP($B297,data05,data0211!AR$900,FALSE)</f>
        <v>976</v>
      </c>
      <c r="AS297" s="218">
        <f>HLOOKUP($B297,data05,data0211!AS$900,FALSE)</f>
        <v>421</v>
      </c>
      <c r="AT297" s="218">
        <f>HLOOKUP($B297,data05,data0211!AT$900,FALSE)</f>
        <v>554</v>
      </c>
      <c r="AU297" s="218">
        <f>HLOOKUP($B297,data05,data0211!AU$900,FALSE)</f>
        <v>444</v>
      </c>
      <c r="AV297" s="218">
        <f>HLOOKUP($B297,data05,data0211!AV$900,FALSE)</f>
        <v>0</v>
      </c>
      <c r="AW297" s="218">
        <f>HLOOKUP($B297,data05,data0211!AW$900,FALSE)</f>
        <v>531</v>
      </c>
      <c r="AX297" s="218">
        <f>HLOOKUP($B297,data05,data0211!AX$900,FALSE)</f>
        <v>0</v>
      </c>
      <c r="AY297" s="218">
        <f>HLOOKUP($B297,data05,data0211!AY$900,FALSE)</f>
        <v>1</v>
      </c>
      <c r="AZ297" s="218">
        <f>HLOOKUP($B297,data05,data0211!AZ$900,FALSE)</f>
        <v>5318</v>
      </c>
      <c r="BA297" s="218">
        <f>HLOOKUP($B297,data05,data0211!BA$900,FALSE)</f>
        <v>76</v>
      </c>
      <c r="BB297" s="218"/>
      <c r="BC297" s="218"/>
      <c r="BD297" s="218"/>
      <c r="BE297" s="218"/>
    </row>
    <row r="298" spans="1:57" ht="15" customHeight="1" x14ac:dyDescent="0.2">
      <c r="A298" s="71" t="s">
        <v>264</v>
      </c>
      <c r="B298" s="71" t="s">
        <v>264</v>
      </c>
      <c r="C298" s="69">
        <v>2006</v>
      </c>
      <c r="D298" s="218">
        <f>HLOOKUP($B298,data06,data0211!D$900,FALSE)</f>
        <v>133403416.84999999</v>
      </c>
      <c r="E298" s="218">
        <f>HLOOKUP($B298,data06,data0211!E$900,FALSE)</f>
        <v>-31687038.68</v>
      </c>
      <c r="F298" s="218">
        <f>HLOOKUP($B298,data06,data0211!F$900,FALSE)</f>
        <v>0</v>
      </c>
      <c r="G298" s="218">
        <f>HLOOKUP($B298,data06,data0211!G$900,FALSE)</f>
        <v>11569000</v>
      </c>
      <c r="H298" s="218">
        <f>HLOOKUP($B298,data06,data0211!H$900,FALSE)</f>
        <v>8663975.1600000001</v>
      </c>
      <c r="I298" s="218">
        <f>HLOOKUP($B298,data06,data0211!I$900,FALSE)</f>
        <v>2142845</v>
      </c>
      <c r="J298" s="218">
        <f>HLOOKUP($B298,data06,data0211!J$900,FALSE)</f>
        <v>58941</v>
      </c>
      <c r="K298" s="218">
        <f>HLOOKUP($B298,data06,data0211!K$900,FALSE)</f>
        <v>53987</v>
      </c>
      <c r="L298" s="218">
        <f>HLOOKUP($B298,data06,data0211!L$900,FALSE)</f>
        <v>4950</v>
      </c>
      <c r="M298" s="218">
        <f>HLOOKUP($B298,data06,data0211!M$900,FALSE)</f>
        <v>4</v>
      </c>
      <c r="N298" s="218">
        <f>HLOOKUP($B298,data06,data0211!N$900,FALSE)</f>
        <v>12789</v>
      </c>
      <c r="O298" s="218">
        <f>HLOOKUP($B298,data06,data0211!O$900,FALSE)</f>
        <v>36</v>
      </c>
      <c r="P298" s="218">
        <f>HLOOKUP($B298,data06,data0211!P$900,FALSE)</f>
        <v>1631312252</v>
      </c>
      <c r="Q298" s="218">
        <f>HLOOKUP($B298,data06,data0211!Q$900,FALSE)</f>
        <v>357495622</v>
      </c>
      <c r="R298" s="218">
        <f>HLOOKUP($B298,data06,data0211!R$900,FALSE)</f>
        <v>1002819392</v>
      </c>
      <c r="S298" s="218">
        <f>HLOOKUP($B298,data06,data0211!S$900,FALSE)</f>
        <v>261816874</v>
      </c>
      <c r="T298" s="218">
        <f>HLOOKUP($B298,data06,data0211!T$900,FALSE)</f>
        <v>9049427</v>
      </c>
      <c r="U298" s="218">
        <f>HLOOKUP($B298,data06,data0211!U$900,FALSE)</f>
        <v>130937</v>
      </c>
      <c r="V298" s="218">
        <f>HLOOKUP($B298,data06,data0211!V$900,FALSE)</f>
        <v>2521744</v>
      </c>
      <c r="W298" s="218">
        <f>HLOOKUP($B298,data06,data0211!W$900,FALSE)</f>
        <v>0</v>
      </c>
      <c r="X298" s="218">
        <f>HLOOKUP($B298,data06,data0211!X$900,FALSE)</f>
        <v>2022166</v>
      </c>
      <c r="Y298" s="218">
        <f>HLOOKUP($B298,data06,data0211!Y$900,FALSE)</f>
        <v>474726</v>
      </c>
      <c r="Z298" s="218">
        <f>HLOOKUP($B298,data06,data0211!Z$900,FALSE)</f>
        <v>24507</v>
      </c>
      <c r="AA298" s="218">
        <f>HLOOKUP($B298,data06,data0211!AA$900,FALSE)</f>
        <v>345</v>
      </c>
      <c r="AB298" s="218">
        <f>HLOOKUP($B298,data06,data0211!AB$900,FALSE)</f>
        <v>131483000</v>
      </c>
      <c r="AC298" s="218">
        <f>HLOOKUP($B298,data06,data0211!AC$900,FALSE)</f>
        <v>36693000</v>
      </c>
      <c r="AD298" s="218">
        <f>HLOOKUP($B298,data06,data0211!AD$900,FALSE)</f>
        <v>76706000</v>
      </c>
      <c r="AE298" s="218">
        <f>HLOOKUP($B298,data06,data0211!AE$900,FALSE)</f>
        <v>17678000</v>
      </c>
      <c r="AF298" s="218">
        <f>HLOOKUP($B298,data06,data0211!AF$900,FALSE)</f>
        <v>377000</v>
      </c>
      <c r="AG298" s="218">
        <f>HLOOKUP($B298,data06,data0211!AG$900,FALSE)</f>
        <v>29000</v>
      </c>
      <c r="AH298" s="218">
        <f>HLOOKUP($B298,data06,data0211!AH$900,FALSE)</f>
        <v>93</v>
      </c>
      <c r="AI298" s="218">
        <f>HLOOKUP($B298,data06,data0211!AI$900,FALSE)</f>
        <v>93</v>
      </c>
      <c r="AJ298" s="218">
        <f>HLOOKUP($B298,data06,data0211!AJ$900,FALSE)</f>
        <v>0</v>
      </c>
      <c r="AK298" s="218">
        <f>HLOOKUP($B298,data06,data0211!AK$900,FALSE)</f>
        <v>130509</v>
      </c>
      <c r="AL298" s="218">
        <f>HLOOKUP($B298,data06,data0211!AL$900,FALSE)</f>
        <v>130509</v>
      </c>
      <c r="AM298" s="218">
        <f>HLOOKUP($B298,data06,data0211!AM$900,FALSE)</f>
        <v>0</v>
      </c>
      <c r="AN298" s="218">
        <f>HLOOKUP($B298,data06,data0211!AN$900,FALSE)</f>
        <v>249415</v>
      </c>
      <c r="AO298" s="218">
        <f>HLOOKUP($B298,data06,data0211!AO$900,FALSE)</f>
        <v>285750</v>
      </c>
      <c r="AP298" s="218">
        <f>HLOOKUP($B298,data06,data0211!AP$900,FALSE)</f>
        <v>285750</v>
      </c>
      <c r="AQ298" s="218">
        <f>HLOOKUP($B298,data06,data0211!AQ$900,FALSE)</f>
        <v>250864</v>
      </c>
      <c r="AR298" s="218">
        <f>HLOOKUP($B298,data06,data0211!AR$900,FALSE)</f>
        <v>1002</v>
      </c>
      <c r="AS298" s="218">
        <f>HLOOKUP($B298,data06,data0211!AS$900,FALSE)</f>
        <v>425</v>
      </c>
      <c r="AT298" s="218">
        <f>HLOOKUP($B298,data06,data0211!AT$900,FALSE)</f>
        <v>577</v>
      </c>
      <c r="AU298" s="218">
        <f>HLOOKUP($B298,data06,data0211!AU$900,FALSE)</f>
        <v>455</v>
      </c>
      <c r="AV298" s="218">
        <f>HLOOKUP($B298,data06,data0211!AV$900,FALSE)</f>
        <v>0</v>
      </c>
      <c r="AW298" s="218">
        <f>HLOOKUP($B298,data06,data0211!AW$900,FALSE)</f>
        <v>547</v>
      </c>
      <c r="AX298" s="218">
        <f>HLOOKUP($B298,data06,data0211!AX$900,FALSE)</f>
        <v>0</v>
      </c>
      <c r="AY298" s="218">
        <f>HLOOKUP($B298,data06,data0211!AY$900,FALSE)</f>
        <v>0</v>
      </c>
      <c r="AZ298" s="218">
        <f>HLOOKUP($B298,data06,data0211!AZ$900,FALSE)</f>
        <v>5570</v>
      </c>
      <c r="BA298" s="218">
        <f>HLOOKUP($B298,data06,data0211!BA$900,FALSE)</f>
        <v>75</v>
      </c>
      <c r="BB298" s="218"/>
      <c r="BC298" s="218"/>
      <c r="BD298" s="218"/>
      <c r="BE298" s="218"/>
    </row>
    <row r="299" spans="1:57" ht="15" customHeight="1" x14ac:dyDescent="0.2">
      <c r="A299" s="71" t="s">
        <v>264</v>
      </c>
      <c r="B299" s="71" t="s">
        <v>264</v>
      </c>
      <c r="C299" s="69">
        <v>2007</v>
      </c>
      <c r="D299" s="218">
        <f>HLOOKUP($B299,data07,data0211!D$900,FALSE)</f>
        <v>144777882.61999997</v>
      </c>
      <c r="E299" s="218">
        <f>HLOOKUP($B299,data07,data0211!E$900,FALSE)</f>
        <v>-37420370.259999998</v>
      </c>
      <c r="F299" s="218">
        <f>HLOOKUP($B299,data07,data0211!F$900,FALSE)</f>
        <v>0</v>
      </c>
      <c r="G299" s="218">
        <f>HLOOKUP($B299,data07,data0211!G$900,FALSE)</f>
        <v>11331791</v>
      </c>
      <c r="H299" s="218">
        <f>HLOOKUP($B299,data07,data0211!H$900,FALSE)</f>
        <v>10097067.300000001</v>
      </c>
      <c r="I299" s="218">
        <f>HLOOKUP($B299,data07,data0211!I$900,FALSE)</f>
        <v>4270764</v>
      </c>
      <c r="J299" s="218">
        <f>HLOOKUP($B299,data07,data0211!J$900,FALSE)</f>
        <v>47720</v>
      </c>
      <c r="K299" s="218">
        <f>HLOOKUP($B299,data07,data0211!K$900,FALSE)</f>
        <v>43369</v>
      </c>
      <c r="L299" s="218">
        <f>HLOOKUP($B299,data07,data0211!L$900,FALSE)</f>
        <v>4347</v>
      </c>
      <c r="M299" s="218">
        <f>HLOOKUP($B299,data07,data0211!M$900,FALSE)</f>
        <v>4</v>
      </c>
      <c r="N299" s="218">
        <f>HLOOKUP($B299,data07,data0211!N$900,FALSE)</f>
        <v>13222</v>
      </c>
      <c r="O299" s="218">
        <f>HLOOKUP($B299,data07,data0211!O$900,FALSE)</f>
        <v>28</v>
      </c>
      <c r="P299" s="218">
        <f>HLOOKUP($B299,data07,data0211!P$900,FALSE)</f>
        <v>1637140161.6499999</v>
      </c>
      <c r="Q299" s="218">
        <f>HLOOKUP($B299,data07,data0211!Q$900,FALSE)</f>
        <v>358331164.06</v>
      </c>
      <c r="R299" s="218">
        <f>HLOOKUP($B299,data07,data0211!R$900,FALSE)</f>
        <v>1009739119.71</v>
      </c>
      <c r="S299" s="218">
        <f>HLOOKUP($B299,data07,data0211!S$900,FALSE)</f>
        <v>259578449.84</v>
      </c>
      <c r="T299" s="218">
        <f>HLOOKUP($B299,data07,data0211!T$900,FALSE)</f>
        <v>9367620.9399999995</v>
      </c>
      <c r="U299" s="218">
        <f>HLOOKUP($B299,data07,data0211!U$900,FALSE)</f>
        <v>123807.1</v>
      </c>
      <c r="V299" s="218">
        <f>HLOOKUP($B299,data07,data0211!V$900,FALSE)</f>
        <v>2529146</v>
      </c>
      <c r="W299" s="218">
        <f>HLOOKUP($B299,data07,data0211!W$900,FALSE)</f>
        <v>0</v>
      </c>
      <c r="X299" s="218">
        <f>HLOOKUP($B299,data07,data0211!X$900,FALSE)</f>
        <v>2033655</v>
      </c>
      <c r="Y299" s="218">
        <f>HLOOKUP($B299,data07,data0211!Y$900,FALSE)</f>
        <v>469789</v>
      </c>
      <c r="Z299" s="218">
        <f>HLOOKUP($B299,data07,data0211!Z$900,FALSE)</f>
        <v>25377</v>
      </c>
      <c r="AA299" s="218">
        <f>HLOOKUP($B299,data07,data0211!AA$900,FALSE)</f>
        <v>325</v>
      </c>
      <c r="AB299" s="218">
        <f>HLOOKUP($B299,data07,data0211!AB$900,FALSE)</f>
        <v>23281784.669999998</v>
      </c>
      <c r="AC299" s="218">
        <f>HLOOKUP($B299,data07,data0211!AC$900,FALSE)</f>
        <v>13363823.1</v>
      </c>
      <c r="AD299" s="218">
        <f>HLOOKUP($B299,data07,data0211!AD$900,FALSE)</f>
        <v>9242604.25</v>
      </c>
      <c r="AE299" s="218">
        <f>HLOOKUP($B299,data07,data0211!AE$900,FALSE)</f>
        <v>626392.63</v>
      </c>
      <c r="AF299" s="218">
        <f>HLOOKUP($B299,data07,data0211!AF$900,FALSE)</f>
        <v>4349.91</v>
      </c>
      <c r="AG299" s="218">
        <f>HLOOKUP($B299,data07,data0211!AG$900,FALSE)</f>
        <v>44614.78</v>
      </c>
      <c r="AH299" s="218">
        <f>HLOOKUP($B299,data07,data0211!AH$900,FALSE)</f>
        <v>93</v>
      </c>
      <c r="AI299" s="218">
        <f>HLOOKUP($B299,data07,data0211!AI$900,FALSE)</f>
        <v>93</v>
      </c>
      <c r="AJ299" s="218">
        <f>HLOOKUP($B299,data07,data0211!AJ$900,FALSE)</f>
        <v>0</v>
      </c>
      <c r="AK299" s="218">
        <f>HLOOKUP($B299,data07,data0211!AK$900,FALSE)</f>
        <v>130309</v>
      </c>
      <c r="AL299" s="218">
        <f>HLOOKUP($B299,data07,data0211!AL$900,FALSE)</f>
        <v>130309</v>
      </c>
      <c r="AM299" s="218">
        <f>HLOOKUP($B299,data07,data0211!AM$900,FALSE)</f>
        <v>0</v>
      </c>
      <c r="AN299" s="218">
        <f>HLOOKUP($B299,data07,data0211!AN$900,FALSE)</f>
        <v>255488</v>
      </c>
      <c r="AO299" s="218">
        <f>HLOOKUP($B299,data07,data0211!AO$900,FALSE)</f>
        <v>281377</v>
      </c>
      <c r="AP299" s="218">
        <f>HLOOKUP($B299,data07,data0211!AP$900,FALSE)</f>
        <v>281377</v>
      </c>
      <c r="AQ299" s="218">
        <f>HLOOKUP($B299,data07,data0211!AQ$900,FALSE)</f>
        <v>252612</v>
      </c>
      <c r="AR299" s="218">
        <f>HLOOKUP($B299,data07,data0211!AR$900,FALSE)</f>
        <v>1030</v>
      </c>
      <c r="AS299" s="218">
        <f>HLOOKUP($B299,data07,data0211!AS$900,FALSE)</f>
        <v>426</v>
      </c>
      <c r="AT299" s="218">
        <f>HLOOKUP($B299,data07,data0211!AT$900,FALSE)</f>
        <v>604</v>
      </c>
      <c r="AU299" s="218">
        <f>HLOOKUP($B299,data07,data0211!AU$900,FALSE)</f>
        <v>462</v>
      </c>
      <c r="AV299" s="218">
        <f>HLOOKUP($B299,data07,data0211!AV$900,FALSE)</f>
        <v>0</v>
      </c>
      <c r="AW299" s="218">
        <f>HLOOKUP($B299,data07,data0211!AW$900,FALSE)</f>
        <v>568</v>
      </c>
      <c r="AX299" s="218">
        <f>HLOOKUP($B299,data07,data0211!AX$900,FALSE)</f>
        <v>0</v>
      </c>
      <c r="AY299" s="218">
        <f>HLOOKUP($B299,data07,data0211!AY$900,FALSE)</f>
        <v>0</v>
      </c>
      <c r="AZ299" s="218">
        <f>HLOOKUP($B299,data07,data0211!AZ$900,FALSE)</f>
        <v>5734</v>
      </c>
      <c r="BA299" s="218">
        <f>HLOOKUP($B299,data07,data0211!BA$900,FALSE)</f>
        <v>74</v>
      </c>
      <c r="BB299" s="218"/>
      <c r="BC299" s="218"/>
      <c r="BD299" s="218"/>
      <c r="BE299" s="218"/>
    </row>
    <row r="300" spans="1:57" ht="15" customHeight="1" x14ac:dyDescent="0.2">
      <c r="A300" s="71" t="s">
        <v>264</v>
      </c>
      <c r="B300" s="71" t="s">
        <v>264</v>
      </c>
      <c r="C300" s="69">
        <v>2008</v>
      </c>
      <c r="D300" s="218">
        <f>HLOOKUP($B300,data08,data0211!D$900,FALSE)</f>
        <v>157312981.66</v>
      </c>
      <c r="E300" s="218">
        <f>HLOOKUP($B300,data08,data0211!E$900,FALSE)</f>
        <v>-43283117.740000002</v>
      </c>
      <c r="F300" s="218">
        <f>HLOOKUP($B300,data08,data0211!F$900,FALSE)</f>
        <v>0</v>
      </c>
      <c r="G300" s="218">
        <f>HLOOKUP($B300,data08,data0211!G$900,FALSE)</f>
        <v>13599866.039999999</v>
      </c>
      <c r="H300" s="218">
        <f>HLOOKUP($B300,data08,data0211!H$900,FALSE)</f>
        <v>9950466.1999999993</v>
      </c>
      <c r="I300" s="218">
        <f>HLOOKUP($B300,data08,data0211!I$900,FALSE)</f>
        <v>1710174.7</v>
      </c>
      <c r="J300" s="218">
        <f>HLOOKUP($B300,data08,data0211!J$900,FALSE)</f>
        <v>48914</v>
      </c>
      <c r="K300" s="218">
        <f>HLOOKUP($B300,data08,data0211!K$900,FALSE)</f>
        <v>44640</v>
      </c>
      <c r="L300" s="218">
        <f>HLOOKUP($B300,data08,data0211!L$900,FALSE)</f>
        <v>4270</v>
      </c>
      <c r="M300" s="218">
        <f>HLOOKUP($B300,data08,data0211!M$900,FALSE)</f>
        <v>4</v>
      </c>
      <c r="N300" s="218">
        <f>HLOOKUP($B300,data08,data0211!N$900,FALSE)</f>
        <v>12781</v>
      </c>
      <c r="O300" s="218">
        <f>HLOOKUP($B300,data08,data0211!O$900,FALSE)</f>
        <v>27</v>
      </c>
      <c r="P300" s="218">
        <f>HLOOKUP($B300,data08,data0211!P$900,FALSE)</f>
        <v>1599755326.1699998</v>
      </c>
      <c r="Q300" s="218">
        <f>HLOOKUP($B300,data08,data0211!Q$900,FALSE)</f>
        <v>366970147.69999999</v>
      </c>
      <c r="R300" s="218">
        <f>HLOOKUP($B300,data08,data0211!R$900,FALSE)</f>
        <v>973924312.24000001</v>
      </c>
      <c r="S300" s="218">
        <f>HLOOKUP($B300,data08,data0211!S$900,FALSE)</f>
        <v>249518301.80000001</v>
      </c>
      <c r="T300" s="218">
        <f>HLOOKUP($B300,data08,data0211!T$900,FALSE)</f>
        <v>9238110.5800000001</v>
      </c>
      <c r="U300" s="218">
        <f>HLOOKUP($B300,data08,data0211!U$900,FALSE)</f>
        <v>104453.85</v>
      </c>
      <c r="V300" s="218">
        <f>HLOOKUP($B300,data08,data0211!V$900,FALSE)</f>
        <v>2477256</v>
      </c>
      <c r="W300" s="218">
        <f>HLOOKUP($B300,data08,data0211!W$900,FALSE)</f>
        <v>0</v>
      </c>
      <c r="X300" s="218">
        <f>HLOOKUP($B300,data08,data0211!X$900,FALSE)</f>
        <v>2000664</v>
      </c>
      <c r="Y300" s="218">
        <f>HLOOKUP($B300,data08,data0211!Y$900,FALSE)</f>
        <v>450554</v>
      </c>
      <c r="Z300" s="218">
        <f>HLOOKUP($B300,data08,data0211!Z$900,FALSE)</f>
        <v>25758</v>
      </c>
      <c r="AA300" s="218">
        <f>HLOOKUP($B300,data08,data0211!AA$900,FALSE)</f>
        <v>280</v>
      </c>
      <c r="AB300" s="218">
        <f>HLOOKUP($B300,data08,data0211!AB$900,FALSE)</f>
        <v>0</v>
      </c>
      <c r="AC300" s="218">
        <f>HLOOKUP($B300,data08,data0211!AC$900,FALSE)</f>
        <v>13247514.65</v>
      </c>
      <c r="AD300" s="218">
        <f>HLOOKUP($B300,data08,data0211!AD$900,FALSE)</f>
        <v>9435328.1500000004</v>
      </c>
      <c r="AE300" s="218">
        <f>HLOOKUP($B300,data08,data0211!AE$900,FALSE)</f>
        <v>746390.84</v>
      </c>
      <c r="AF300" s="218">
        <f>HLOOKUP($B300,data08,data0211!AF$900,FALSE)</f>
        <v>59558.75</v>
      </c>
      <c r="AG300" s="218">
        <f>HLOOKUP($B300,data08,data0211!AG$900,FALSE)</f>
        <v>3910.43</v>
      </c>
      <c r="AH300" s="218">
        <f>HLOOKUP($B300,data08,data0211!AH$900,FALSE)</f>
        <v>93</v>
      </c>
      <c r="AI300" s="218">
        <f>HLOOKUP($B300,data08,data0211!AI$900,FALSE)</f>
        <v>93</v>
      </c>
      <c r="AJ300" s="218">
        <f>HLOOKUP($B300,data08,data0211!AJ$900,FALSE)</f>
        <v>0</v>
      </c>
      <c r="AK300" s="218">
        <f>HLOOKUP($B300,data08,data0211!AK$900,FALSE)</f>
        <v>132915</v>
      </c>
      <c r="AL300" s="218">
        <f>HLOOKUP($B300,data08,data0211!AL$900,FALSE)</f>
        <v>132915</v>
      </c>
      <c r="AM300" s="218">
        <f>HLOOKUP($B300,data08,data0211!AM$900,FALSE)</f>
        <v>0</v>
      </c>
      <c r="AN300" s="218">
        <f>HLOOKUP($B300,data08,data0211!AN$900,FALSE)</f>
        <v>248660</v>
      </c>
      <c r="AO300" s="218">
        <f>HLOOKUP($B300,data08,data0211!AO$900,FALSE)</f>
        <v>273898</v>
      </c>
      <c r="AP300" s="218">
        <f>HLOOKUP($B300,data08,data0211!AP$900,FALSE)</f>
        <v>273898</v>
      </c>
      <c r="AQ300" s="218">
        <f>HLOOKUP($B300,data08,data0211!AQ$900,FALSE)</f>
        <v>243931</v>
      </c>
      <c r="AR300" s="218">
        <f>HLOOKUP($B300,data08,data0211!AR$900,FALSE)</f>
        <v>1049</v>
      </c>
      <c r="AS300" s="218">
        <f>HLOOKUP($B300,data08,data0211!AS$900,FALSE)</f>
        <v>429</v>
      </c>
      <c r="AT300" s="218">
        <f>HLOOKUP($B300,data08,data0211!AT$900,FALSE)</f>
        <v>620</v>
      </c>
      <c r="AU300" s="218">
        <f>HLOOKUP($B300,data08,data0211!AU$900,FALSE)</f>
        <v>473</v>
      </c>
      <c r="AV300" s="218">
        <f>HLOOKUP($B300,data08,data0211!AV$900,FALSE)</f>
        <v>0</v>
      </c>
      <c r="AW300" s="218">
        <f>HLOOKUP($B300,data08,data0211!AW$900,FALSE)</f>
        <v>576</v>
      </c>
      <c r="AX300" s="218">
        <f>HLOOKUP($B300,data08,data0211!AX$900,FALSE)</f>
        <v>0</v>
      </c>
      <c r="AY300" s="218">
        <f>HLOOKUP($B300,data08,data0211!AY$900,FALSE)</f>
        <v>1</v>
      </c>
      <c r="AZ300" s="218">
        <f>HLOOKUP($B300,data08,data0211!AZ$900,FALSE)</f>
        <v>5759</v>
      </c>
      <c r="BA300" s="218">
        <f>HLOOKUP($B300,data08,data0211!BA$900,FALSE)</f>
        <v>74</v>
      </c>
      <c r="BB300" s="218"/>
      <c r="BC300" s="218"/>
      <c r="BD300" s="218"/>
      <c r="BE300" s="218"/>
    </row>
    <row r="301" spans="1:57" ht="15" customHeight="1" x14ac:dyDescent="0.2">
      <c r="A301" s="71" t="s">
        <v>264</v>
      </c>
      <c r="B301" s="71" t="s">
        <v>264</v>
      </c>
      <c r="C301" s="69">
        <v>2009</v>
      </c>
      <c r="D301" s="218">
        <f>HLOOKUP($B301,data09,data0211!D$900,FALSE)</f>
        <v>171974671.66</v>
      </c>
      <c r="E301" s="218">
        <f>HLOOKUP($B301,data09,data0211!E$900,FALSE)</f>
        <v>-49740922.030000001</v>
      </c>
      <c r="F301" s="218">
        <f>HLOOKUP($B301,data09,data0211!F$900,FALSE)</f>
        <v>0</v>
      </c>
      <c r="G301" s="218">
        <f>HLOOKUP($B301,data09,data0211!G$900,FALSE)</f>
        <v>16474781.77</v>
      </c>
      <c r="H301" s="218">
        <f>HLOOKUP($B301,data09,data0211!H$900,FALSE)</f>
        <v>9222877.8499999996</v>
      </c>
      <c r="I301" s="218">
        <f>HLOOKUP($B301,data09,data0211!I$900,FALSE)</f>
        <v>3329003</v>
      </c>
      <c r="J301" s="218">
        <f>HLOOKUP($B301,data09,data0211!J$900,FALSE)</f>
        <v>49299</v>
      </c>
      <c r="K301" s="218">
        <f>HLOOKUP($B301,data09,data0211!K$900,FALSE)</f>
        <v>45023</v>
      </c>
      <c r="L301" s="218">
        <f>HLOOKUP($B301,data09,data0211!L$900,FALSE)</f>
        <v>4232</v>
      </c>
      <c r="M301" s="218">
        <f>HLOOKUP($B301,data09,data0211!M$900,FALSE)</f>
        <v>44</v>
      </c>
      <c r="N301" s="218">
        <f>HLOOKUP($B301,data09,data0211!N$900,FALSE)</f>
        <v>12839</v>
      </c>
      <c r="O301" s="218">
        <f>HLOOKUP($B301,data09,data0211!O$900,FALSE)</f>
        <v>28</v>
      </c>
      <c r="P301" s="218">
        <f>HLOOKUP($B301,data09,data0211!P$900,FALSE)</f>
        <v>1485530568</v>
      </c>
      <c r="Q301" s="218">
        <f>HLOOKUP($B301,data09,data0211!Q$900,FALSE)</f>
        <v>352708669</v>
      </c>
      <c r="R301" s="218">
        <f>HLOOKUP($B301,data09,data0211!R$900,FALSE)</f>
        <v>883790730</v>
      </c>
      <c r="S301" s="218">
        <f>HLOOKUP($B301,data09,data0211!S$900,FALSE)</f>
        <v>239608402</v>
      </c>
      <c r="T301" s="218">
        <f>HLOOKUP($B301,data09,data0211!T$900,FALSE)</f>
        <v>9321265</v>
      </c>
      <c r="U301" s="218">
        <f>HLOOKUP($B301,data09,data0211!U$900,FALSE)</f>
        <v>101502</v>
      </c>
      <c r="V301" s="218">
        <f>HLOOKUP($B301,data09,data0211!V$900,FALSE)</f>
        <v>2360057</v>
      </c>
      <c r="W301" s="218">
        <f>HLOOKUP($B301,data09,data0211!W$900,FALSE)</f>
        <v>0</v>
      </c>
      <c r="X301" s="218">
        <f>HLOOKUP($B301,data09,data0211!X$900,FALSE)</f>
        <v>1894309</v>
      </c>
      <c r="Y301" s="218">
        <f>HLOOKUP($B301,data09,data0211!Y$900,FALSE)</f>
        <v>439421</v>
      </c>
      <c r="Z301" s="218">
        <f>HLOOKUP($B301,data09,data0211!Z$900,FALSE)</f>
        <v>26052</v>
      </c>
      <c r="AA301" s="218">
        <f>HLOOKUP($B301,data09,data0211!AA$900,FALSE)</f>
        <v>275</v>
      </c>
      <c r="AB301" s="218">
        <f>HLOOKUP($B301,data09,data0211!AB$900,FALSE)</f>
        <v>23336419.73</v>
      </c>
      <c r="AC301" s="218">
        <f>HLOOKUP($B301,data09,data0211!AC$900,FALSE)</f>
        <v>13114937.66</v>
      </c>
      <c r="AD301" s="218">
        <f>HLOOKUP($B301,data09,data0211!AD$900,FALSE)</f>
        <v>9082851.9000000004</v>
      </c>
      <c r="AE301" s="218">
        <f>HLOOKUP($B301,data09,data0211!AE$900,FALSE)</f>
        <v>978521.01</v>
      </c>
      <c r="AF301" s="218">
        <f>HLOOKUP($B301,data09,data0211!AF$900,FALSE)</f>
        <v>108202.75</v>
      </c>
      <c r="AG301" s="218">
        <f>HLOOKUP($B301,data09,data0211!AG$900,FALSE)</f>
        <v>4356.87</v>
      </c>
      <c r="AH301" s="218">
        <f>HLOOKUP($B301,data09,data0211!AH$900,FALSE)</f>
        <v>93</v>
      </c>
      <c r="AI301" s="218">
        <f>HLOOKUP($B301,data09,data0211!AI$900,FALSE)</f>
        <v>93</v>
      </c>
      <c r="AJ301" s="218">
        <f>HLOOKUP($B301,data09,data0211!AJ$900,FALSE)</f>
        <v>0</v>
      </c>
      <c r="AK301" s="218">
        <f>HLOOKUP($B301,data09,data0211!AK$900,FALSE)</f>
        <v>120977</v>
      </c>
      <c r="AL301" s="218">
        <f>HLOOKUP($B301,data09,data0211!AL$900,FALSE)</f>
        <v>127439</v>
      </c>
      <c r="AM301" s="218">
        <f>HLOOKUP($B301,data09,data0211!AM$900,FALSE)</f>
        <v>0</v>
      </c>
      <c r="AN301" s="218">
        <f>HLOOKUP($B301,data09,data0211!AN$900,FALSE)</f>
        <v>246202</v>
      </c>
      <c r="AO301" s="218">
        <f>HLOOKUP($B301,data09,data0211!AO$900,FALSE)</f>
        <v>267576</v>
      </c>
      <c r="AP301" s="218">
        <f>HLOOKUP($B301,data09,data0211!AP$900,FALSE)</f>
        <v>267576</v>
      </c>
      <c r="AQ301" s="218">
        <f>HLOOKUP($B301,data09,data0211!AQ$900,FALSE)</f>
        <v>233718</v>
      </c>
      <c r="AR301" s="218">
        <f>HLOOKUP($B301,data09,data0211!AR$900,FALSE)</f>
        <v>1063</v>
      </c>
      <c r="AS301" s="218">
        <f>HLOOKUP($B301,data09,data0211!AS$900,FALSE)</f>
        <v>427</v>
      </c>
      <c r="AT301" s="218">
        <f>HLOOKUP($B301,data09,data0211!AT$900,FALSE)</f>
        <v>636</v>
      </c>
      <c r="AU301" s="218">
        <f>HLOOKUP($B301,data09,data0211!AU$900,FALSE)</f>
        <v>480</v>
      </c>
      <c r="AV301" s="218">
        <f>HLOOKUP($B301,data09,data0211!AV$900,FALSE)</f>
        <v>0</v>
      </c>
      <c r="AW301" s="218">
        <f>HLOOKUP($B301,data09,data0211!AW$900,FALSE)</f>
        <v>583</v>
      </c>
      <c r="AX301" s="218">
        <f>HLOOKUP($B301,data09,data0211!AX$900,FALSE)</f>
        <v>0</v>
      </c>
      <c r="AY301" s="218">
        <f>HLOOKUP($B301,data09,data0211!AY$900,FALSE)</f>
        <v>2</v>
      </c>
      <c r="AZ301" s="218">
        <f>HLOOKUP($B301,data09,data0211!AZ$900,FALSE)</f>
        <v>5798</v>
      </c>
      <c r="BA301" s="218">
        <f>HLOOKUP($B301,data09,data0211!BA$900,FALSE)</f>
        <v>74</v>
      </c>
      <c r="BB301" s="218"/>
      <c r="BC301" s="218"/>
      <c r="BD301" s="218"/>
      <c r="BE301" s="218"/>
    </row>
    <row r="302" spans="1:57" ht="15" customHeight="1" x14ac:dyDescent="0.2">
      <c r="A302" s="71" t="s">
        <v>264</v>
      </c>
      <c r="B302" s="71" t="s">
        <v>264</v>
      </c>
      <c r="C302" s="69">
        <v>2010</v>
      </c>
      <c r="D302" s="218">
        <f>HLOOKUP($B302,data10,data0211!D$900,FALSE)</f>
        <v>181934725.25</v>
      </c>
      <c r="E302" s="218">
        <f>HLOOKUP($B302,data10,data0211!E$900,FALSE)</f>
        <v>-57132029.979999997</v>
      </c>
      <c r="F302" s="218">
        <f>HLOOKUP($B302,data10,data0211!F$900,FALSE)</f>
        <v>0</v>
      </c>
      <c r="G302" s="218">
        <f>HLOOKUP($B302,data10,data0211!G$900,FALSE)</f>
        <v>16474781.77</v>
      </c>
      <c r="H302" s="218">
        <f>HLOOKUP($B302,data10,data0211!H$900,FALSE)</f>
        <v>9651809.4299999997</v>
      </c>
      <c r="I302" s="218">
        <f>HLOOKUP($B302,data10,data0211!I$900,FALSE)</f>
        <v>2079364.04</v>
      </c>
      <c r="J302" s="218">
        <f>HLOOKUP($B302,data10,data0211!J$900,FALSE)</f>
        <v>50250</v>
      </c>
      <c r="K302" s="218">
        <f>HLOOKUP($B302,data10,data0211!K$900,FALSE)</f>
        <v>46001</v>
      </c>
      <c r="L302" s="218">
        <f>HLOOKUP($B302,data10,data0211!L$900,FALSE)</f>
        <v>4245</v>
      </c>
      <c r="M302" s="218">
        <f>HLOOKUP($B302,data10,data0211!M$900,FALSE)</f>
        <v>4</v>
      </c>
      <c r="N302" s="218">
        <f>HLOOKUP($B302,data10,data0211!N$900,FALSE)</f>
        <v>0</v>
      </c>
      <c r="O302" s="218">
        <f>HLOOKUP($B302,data10,data0211!O$900,FALSE)</f>
        <v>0</v>
      </c>
      <c r="P302" s="218">
        <f>HLOOKUP($B302,data10,data0211!P$900,FALSE)</f>
        <v>1614445248.05</v>
      </c>
      <c r="Q302" s="218">
        <f>HLOOKUP($B302,data10,data0211!Q$900,FALSE)</f>
        <v>364874674.47000003</v>
      </c>
      <c r="R302" s="218">
        <f>HLOOKUP($B302,data10,data0211!R$900,FALSE)</f>
        <v>989842132.5</v>
      </c>
      <c r="S302" s="218">
        <f>HLOOKUP($B302,data10,data0211!S$900,FALSE)</f>
        <v>259728441.08000001</v>
      </c>
      <c r="T302" s="218">
        <f>HLOOKUP($B302,data10,data0211!T$900,FALSE)</f>
        <v>0</v>
      </c>
      <c r="U302" s="218">
        <f>HLOOKUP($B302,data10,data0211!U$900,FALSE)</f>
        <v>0</v>
      </c>
      <c r="V302" s="218">
        <f>HLOOKUP($B302,data10,data0211!V$900,FALSE)</f>
        <v>2404857</v>
      </c>
      <c r="W302" s="218">
        <f>HLOOKUP($B302,data10,data0211!W$900,FALSE)</f>
        <v>0</v>
      </c>
      <c r="X302" s="218">
        <f>HLOOKUP($B302,data10,data0211!X$900,FALSE)</f>
        <v>1954149</v>
      </c>
      <c r="Y302" s="218">
        <f>HLOOKUP($B302,data10,data0211!Y$900,FALSE)</f>
        <v>450708</v>
      </c>
      <c r="Z302" s="218">
        <f>HLOOKUP($B302,data10,data0211!Z$900,FALSE)</f>
        <v>0</v>
      </c>
      <c r="AA302" s="218">
        <f>HLOOKUP($B302,data10,data0211!AA$900,FALSE)</f>
        <v>0</v>
      </c>
      <c r="AB302" s="218">
        <f>HLOOKUP($B302,data10,data0211!AB$900,FALSE)</f>
        <v>23670839</v>
      </c>
      <c r="AC302" s="218">
        <f>HLOOKUP($B302,data10,data0211!AC$900,FALSE)</f>
        <v>13197037</v>
      </c>
      <c r="AD302" s="218">
        <f>HLOOKUP($B302,data10,data0211!AD$900,FALSE)</f>
        <v>9441008</v>
      </c>
      <c r="AE302" s="218">
        <f>HLOOKUP($B302,data10,data0211!AE$900,FALSE)</f>
        <v>1032794</v>
      </c>
      <c r="AF302" s="218">
        <f>HLOOKUP($B302,data10,data0211!AF$900,FALSE)</f>
        <v>0</v>
      </c>
      <c r="AG302" s="218">
        <f>HLOOKUP($B302,data10,data0211!AG$900,FALSE)</f>
        <v>0</v>
      </c>
      <c r="AH302" s="218">
        <f>HLOOKUP($B302,data10,data0211!AH$900,FALSE)</f>
        <v>0</v>
      </c>
      <c r="AI302" s="218">
        <f>HLOOKUP($B302,data10,data0211!AI$900,FALSE)</f>
        <v>0</v>
      </c>
      <c r="AJ302" s="218">
        <f>HLOOKUP($B302,data10,data0211!AJ$900,FALSE)</f>
        <v>0</v>
      </c>
      <c r="AK302" s="218">
        <f>HLOOKUP($B302,data10,data0211!AK$900,FALSE)</f>
        <v>131605</v>
      </c>
      <c r="AL302" s="218">
        <f>HLOOKUP($B302,data10,data0211!AL$900,FALSE)</f>
        <v>131605</v>
      </c>
      <c r="AM302" s="218">
        <f>HLOOKUP($B302,data10,data0211!AM$900,FALSE)</f>
        <v>0</v>
      </c>
      <c r="AN302" s="218">
        <f>HLOOKUP($B302,data10,data0211!AN$900,FALSE)</f>
        <v>253725</v>
      </c>
      <c r="AO302" s="218">
        <f>HLOOKUP($B302,data10,data0211!AO$900,FALSE)</f>
        <v>285955</v>
      </c>
      <c r="AP302" s="218">
        <f>HLOOKUP($B302,data10,data0211!AP$900,FALSE)</f>
        <v>285955</v>
      </c>
      <c r="AQ302" s="218">
        <f>HLOOKUP($B302,data10,data0211!AQ$900,FALSE)</f>
        <v>251630</v>
      </c>
      <c r="AR302" s="218">
        <f>HLOOKUP($B302,data10,data0211!AR$900,FALSE)</f>
        <v>1065</v>
      </c>
      <c r="AS302" s="218">
        <f>HLOOKUP($B302,data10,data0211!AS$900,FALSE)</f>
        <v>427</v>
      </c>
      <c r="AT302" s="218">
        <f>HLOOKUP($B302,data10,data0211!AT$900,FALSE)</f>
        <v>638</v>
      </c>
      <c r="AU302" s="218">
        <f>HLOOKUP($B302,data10,data0211!AU$900,FALSE)</f>
        <v>481</v>
      </c>
      <c r="AV302" s="218">
        <f>HLOOKUP($B302,data10,data0211!AV$900,FALSE)</f>
        <v>0</v>
      </c>
      <c r="AW302" s="218">
        <f>HLOOKUP($B302,data10,data0211!AW$900,FALSE)</f>
        <v>584</v>
      </c>
      <c r="AX302" s="218">
        <f>HLOOKUP($B302,data10,data0211!AX$900,FALSE)</f>
        <v>0</v>
      </c>
      <c r="AY302" s="218">
        <f>HLOOKUP($B302,data10,data0211!AY$900,FALSE)</f>
        <v>2</v>
      </c>
      <c r="AZ302" s="218">
        <f>HLOOKUP($B302,data10,data0211!AZ$900,FALSE)</f>
        <v>5640</v>
      </c>
      <c r="BA302" s="218">
        <f>HLOOKUP($B302,data10,data0211!BA$900,FALSE)</f>
        <v>75</v>
      </c>
      <c r="BB302" s="218"/>
      <c r="BC302" s="218"/>
      <c r="BD302" s="218"/>
      <c r="BE302" s="218"/>
    </row>
    <row r="303" spans="1:57" ht="15" customHeight="1" x14ac:dyDescent="0.2">
      <c r="A303" s="71" t="s">
        <v>264</v>
      </c>
      <c r="B303" s="71" t="s">
        <v>264</v>
      </c>
      <c r="C303" s="69">
        <v>2011</v>
      </c>
      <c r="D303" s="218">
        <f>HLOOKUP($B303,data11,data0211!D$900,FALSE)</f>
        <v>191891362.99000001</v>
      </c>
      <c r="E303" s="218">
        <f>HLOOKUP($B303,data11,data0211!E$900,FALSE)</f>
        <v>-49185489.840000004</v>
      </c>
      <c r="F303" s="218">
        <f>HLOOKUP($B303,data11,data0211!F$900,FALSE)</f>
        <v>0</v>
      </c>
      <c r="G303" s="218">
        <f>HLOOKUP($B303,data11,data0211!G$900,FALSE)</f>
        <v>24307230</v>
      </c>
      <c r="H303" s="218">
        <f>HLOOKUP($B303,data11,data0211!H$900,FALSE)</f>
        <v>12594875.43</v>
      </c>
      <c r="I303" s="218">
        <f>HLOOKUP($B303,data11,data0211!I$900,FALSE)</f>
        <v>1452000</v>
      </c>
      <c r="J303" s="218">
        <f>HLOOKUP($B303,data11,data0211!J$900,FALSE)</f>
        <v>50859</v>
      </c>
      <c r="K303" s="218">
        <f>HLOOKUP($B303,data11,data0211!K$900,FALSE)</f>
        <v>46519</v>
      </c>
      <c r="L303" s="218">
        <f>HLOOKUP($B303,data11,data0211!L$900,FALSE)</f>
        <v>4336</v>
      </c>
      <c r="M303" s="218">
        <f>HLOOKUP($B303,data11,data0211!M$900,FALSE)</f>
        <v>4</v>
      </c>
      <c r="N303" s="218">
        <f>HLOOKUP($B303,data11,data0211!N$900,FALSE)</f>
        <v>0</v>
      </c>
      <c r="O303" s="218">
        <f>HLOOKUP($B303,data11,data0211!O$900,FALSE)</f>
        <v>0</v>
      </c>
      <c r="P303" s="218">
        <f>HLOOKUP($B303,data11,data0211!P$900,FALSE)</f>
        <v>1664955455</v>
      </c>
      <c r="Q303" s="218">
        <f>HLOOKUP($B303,data11,data0211!Q$900,FALSE)</f>
        <v>365414554</v>
      </c>
      <c r="R303" s="218">
        <f>HLOOKUP($B303,data11,data0211!R$900,FALSE)</f>
        <v>1038284556</v>
      </c>
      <c r="S303" s="218">
        <f>HLOOKUP($B303,data11,data0211!S$900,FALSE)</f>
        <v>261256345</v>
      </c>
      <c r="T303" s="218">
        <f>HLOOKUP($B303,data11,data0211!T$900,FALSE)</f>
        <v>0</v>
      </c>
      <c r="U303" s="218">
        <f>HLOOKUP($B303,data11,data0211!U$900,FALSE)</f>
        <v>0</v>
      </c>
      <c r="V303" s="218">
        <f>HLOOKUP($B303,data11,data0211!V$900,FALSE)</f>
        <v>2522857</v>
      </c>
      <c r="W303" s="218">
        <f>HLOOKUP($B303,data11,data0211!W$900,FALSE)</f>
        <v>0</v>
      </c>
      <c r="X303" s="218">
        <f>HLOOKUP($B303,data11,data0211!X$900,FALSE)</f>
        <v>2056845</v>
      </c>
      <c r="Y303" s="218">
        <f>HLOOKUP($B303,data11,data0211!Y$900,FALSE)</f>
        <v>466012</v>
      </c>
      <c r="Z303" s="218">
        <f>HLOOKUP($B303,data11,data0211!Z$900,FALSE)</f>
        <v>0</v>
      </c>
      <c r="AA303" s="218">
        <f>HLOOKUP($B303,data11,data0211!AA$900,FALSE)</f>
        <v>0</v>
      </c>
      <c r="AB303" s="218">
        <f>HLOOKUP($B303,data11,data0211!AB$900,FALSE)</f>
        <v>24514368.899999999</v>
      </c>
      <c r="AC303" s="218">
        <f>HLOOKUP($B303,data11,data0211!AC$900,FALSE)</f>
        <v>13829552.66</v>
      </c>
      <c r="AD303" s="218">
        <f>HLOOKUP($B303,data11,data0211!AD$900,FALSE)</f>
        <v>9641048.7400000002</v>
      </c>
      <c r="AE303" s="218">
        <f>HLOOKUP($B303,data11,data0211!AE$900,FALSE)</f>
        <v>1043767.5</v>
      </c>
      <c r="AF303" s="218">
        <f>HLOOKUP($B303,data11,data0211!AF$900,FALSE)</f>
        <v>0</v>
      </c>
      <c r="AG303" s="218">
        <f>HLOOKUP($B303,data11,data0211!AG$900,FALSE)</f>
        <v>0</v>
      </c>
      <c r="AH303" s="218">
        <f>HLOOKUP($B303,data11,data0211!AH$900,FALSE)</f>
        <v>93</v>
      </c>
      <c r="AI303" s="218">
        <f>HLOOKUP($B303,data11,data0211!AI$900,FALSE)</f>
        <v>93</v>
      </c>
      <c r="AJ303" s="218">
        <f>HLOOKUP($B303,data11,data0211!AJ$900,FALSE)</f>
        <v>0</v>
      </c>
      <c r="AK303" s="218">
        <f>HLOOKUP($B303,data11,data0211!AK$900,FALSE)</f>
        <v>136466</v>
      </c>
      <c r="AL303" s="218">
        <f>HLOOKUP($B303,data11,data0211!AL$900,FALSE)</f>
        <v>136466</v>
      </c>
      <c r="AM303" s="218">
        <f>HLOOKUP($B303,data11,data0211!AM$900,FALSE)</f>
        <v>0</v>
      </c>
      <c r="AN303" s="218">
        <f>HLOOKUP($B303,data11,data0211!AN$900,FALSE)</f>
        <v>253600</v>
      </c>
      <c r="AO303" s="218">
        <f>HLOOKUP($B303,data11,data0211!AO$900,FALSE)</f>
        <v>297500</v>
      </c>
      <c r="AP303" s="218">
        <f>HLOOKUP($B303,data11,data0211!AP$900,FALSE)</f>
        <v>297500</v>
      </c>
      <c r="AQ303" s="218">
        <f>HLOOKUP($B303,data11,data0211!AQ$900,FALSE)</f>
        <v>254900</v>
      </c>
      <c r="AR303" s="218">
        <f>HLOOKUP($B303,data11,data0211!AR$900,FALSE)</f>
        <v>1084</v>
      </c>
      <c r="AS303" s="218">
        <f>HLOOKUP($B303,data11,data0211!AS$900,FALSE)</f>
        <v>430</v>
      </c>
      <c r="AT303" s="218">
        <f>HLOOKUP($B303,data11,data0211!AT$900,FALSE)</f>
        <v>654</v>
      </c>
      <c r="AU303" s="218">
        <f>HLOOKUP($B303,data11,data0211!AU$900,FALSE)</f>
        <v>491</v>
      </c>
      <c r="AV303" s="218">
        <f>HLOOKUP($B303,data11,data0211!AV$900,FALSE)</f>
        <v>0</v>
      </c>
      <c r="AW303" s="218">
        <f>HLOOKUP($B303,data11,data0211!AW$900,FALSE)</f>
        <v>593</v>
      </c>
      <c r="AX303" s="218">
        <f>HLOOKUP($B303,data11,data0211!AX$900,FALSE)</f>
        <v>2</v>
      </c>
      <c r="AY303" s="218">
        <f>HLOOKUP($B303,data11,data0211!AY$900,FALSE)</f>
        <v>0</v>
      </c>
      <c r="AZ303" s="218">
        <f>HLOOKUP($B303,data11,data0211!AZ$900,FALSE)</f>
        <v>5711</v>
      </c>
      <c r="BA303" s="218">
        <f>HLOOKUP($B303,data11,data0211!BA$900,FALSE)</f>
        <v>76</v>
      </c>
      <c r="BB303" s="218"/>
      <c r="BC303" s="218"/>
      <c r="BD303" s="218"/>
      <c r="BE303" s="218"/>
    </row>
    <row r="304" spans="1:57" ht="15" customHeight="1" x14ac:dyDescent="0.2">
      <c r="A304" s="71" t="s">
        <v>14</v>
      </c>
      <c r="B304" s="71" t="s">
        <v>14</v>
      </c>
      <c r="C304" s="69">
        <v>2002</v>
      </c>
      <c r="D304" s="218">
        <f>HLOOKUP($B304,data02,data0211!D$900,FALSE)</f>
        <v>34102619.960000001</v>
      </c>
      <c r="E304" s="218">
        <f>HLOOKUP($B304,data02,data0211!E$900,FALSE)</f>
        <v>-4317118.9400000004</v>
      </c>
      <c r="F304" s="218">
        <f>HLOOKUP($B304,data02,data0211!F$900,FALSE)</f>
        <v>1928390.53</v>
      </c>
      <c r="G304" s="218">
        <f>HLOOKUP($B304,data02,data0211!G$900,FALSE)</f>
        <v>586071.74</v>
      </c>
      <c r="H304" s="218">
        <f>HLOOKUP($B304,data02,data0211!H$900,FALSE)</f>
        <v>4922430.32</v>
      </c>
      <c r="I304" s="218">
        <f>HLOOKUP($B304,data02,data0211!I$900,FALSE)</f>
        <v>110403</v>
      </c>
      <c r="J304" s="218">
        <f>HLOOKUP($B304,data02,data0211!J$900,FALSE)</f>
        <v>19936</v>
      </c>
      <c r="K304" s="218">
        <f>HLOOKUP($B304,data02,data0211!K$900,FALSE)</f>
        <v>17407</v>
      </c>
      <c r="L304" s="218">
        <f>HLOOKUP($B304,data02,data0211!L$900,FALSE)</f>
        <v>2529</v>
      </c>
      <c r="M304" s="218">
        <f>HLOOKUP($B304,data02,data0211!M$900,FALSE)</f>
        <v>0</v>
      </c>
      <c r="N304" s="218">
        <f>HLOOKUP($B304,data02,data0211!N$900,FALSE)</f>
        <v>2561</v>
      </c>
      <c r="O304" s="218">
        <f>HLOOKUP($B304,data02,data0211!O$900,FALSE)</f>
        <v>859</v>
      </c>
      <c r="P304" s="218">
        <f>HLOOKUP($B304,data02,data0211!P$900,FALSE)</f>
        <v>350911723</v>
      </c>
      <c r="Q304" s="218">
        <f>HLOOKUP($B304,data02,data0211!Q$900,FALSE)</f>
        <v>177417293</v>
      </c>
      <c r="R304" s="218">
        <f>HLOOKUP($B304,data02,data0211!R$900,FALSE)</f>
        <v>172094514</v>
      </c>
      <c r="S304" s="218">
        <f>HLOOKUP($B304,data02,data0211!S$900,FALSE)</f>
        <v>0</v>
      </c>
      <c r="T304" s="218">
        <f>HLOOKUP($B304,data02,data0211!T$900,FALSE)</f>
        <v>1047164</v>
      </c>
      <c r="U304" s="218">
        <f>HLOOKUP($B304,data02,data0211!U$900,FALSE)</f>
        <v>352752</v>
      </c>
      <c r="V304" s="218">
        <f>HLOOKUP($B304,data02,data0211!V$900,FALSE)</f>
        <v>534513</v>
      </c>
      <c r="W304" s="218">
        <f>HLOOKUP($B304,data02,data0211!W$900,FALSE)</f>
        <v>0</v>
      </c>
      <c r="X304" s="218">
        <f>HLOOKUP($B304,data02,data0211!X$900,FALSE)</f>
        <v>527330</v>
      </c>
      <c r="Y304" s="218">
        <f>HLOOKUP($B304,data02,data0211!Y$900,FALSE)</f>
        <v>0</v>
      </c>
      <c r="Z304" s="218">
        <f>HLOOKUP($B304,data02,data0211!Z$900,FALSE)</f>
        <v>5840</v>
      </c>
      <c r="AA304" s="218">
        <f>HLOOKUP($B304,data02,data0211!AA$900,FALSE)</f>
        <v>1343</v>
      </c>
      <c r="AB304" s="218">
        <f>HLOOKUP($B304,data02,data0211!AB$900,FALSE)</f>
        <v>7196751.0499999998</v>
      </c>
      <c r="AC304" s="218">
        <f>HLOOKUP($B304,data02,data0211!AC$900,FALSE)</f>
        <v>4819265.0999999996</v>
      </c>
      <c r="AD304" s="218">
        <f>HLOOKUP($B304,data02,data0211!AD$900,FALSE)</f>
        <v>2319166.04</v>
      </c>
      <c r="AE304" s="218">
        <f>HLOOKUP($B304,data02,data0211!AE$900,FALSE)</f>
        <v>0</v>
      </c>
      <c r="AF304" s="218">
        <f>HLOOKUP($B304,data02,data0211!AF$900,FALSE)</f>
        <v>41575.26</v>
      </c>
      <c r="AG304" s="218">
        <f>HLOOKUP($B304,data02,data0211!AG$900,FALSE)</f>
        <v>16744.650000000001</v>
      </c>
      <c r="AH304" s="218">
        <f>HLOOKUP($B304,data02,data0211!AH$900,FALSE)</f>
        <v>1275</v>
      </c>
      <c r="AI304" s="218">
        <f>HLOOKUP($B304,data02,data0211!AI$900,FALSE)</f>
        <v>1225</v>
      </c>
      <c r="AJ304" s="218">
        <f>HLOOKUP($B304,data02,data0211!AJ$900,FALSE)</f>
        <v>50</v>
      </c>
      <c r="AK304" s="218">
        <f>HLOOKUP($B304,data02,data0211!AK$900,FALSE)</f>
        <v>43728</v>
      </c>
      <c r="AL304" s="218">
        <f>HLOOKUP($B304,data02,data0211!AL$900,FALSE)</f>
        <v>43728</v>
      </c>
      <c r="AM304" s="218">
        <f>HLOOKUP($B304,data02,data0211!AM$900,FALSE)</f>
        <v>5000</v>
      </c>
      <c r="AN304" s="218">
        <f>HLOOKUP($B304,data02,data0211!AN$900,FALSE)</f>
        <v>72096</v>
      </c>
      <c r="AO304" s="218">
        <f>HLOOKUP($B304,data02,data0211!AO$900,FALSE)</f>
        <v>88607</v>
      </c>
      <c r="AP304" s="218">
        <f>HLOOKUP($B304,data02,data0211!AP$900,FALSE)</f>
        <v>88607</v>
      </c>
      <c r="AQ304" s="218">
        <f>HLOOKUP($B304,data02,data0211!AQ$900,FALSE)</f>
        <v>70062</v>
      </c>
      <c r="AR304" s="218">
        <f>HLOOKUP($B304,data02,data0211!AR$900,FALSE)</f>
        <v>1616</v>
      </c>
      <c r="AS304" s="218">
        <f>HLOOKUP($B304,data02,data0211!AS$900,FALSE)</f>
        <v>1539</v>
      </c>
      <c r="AT304" s="218">
        <f>HLOOKUP($B304,data02,data0211!AT$900,FALSE)</f>
        <v>77</v>
      </c>
      <c r="AU304" s="218">
        <f>HLOOKUP($B304,data02,data0211!AU$900,FALSE)</f>
        <v>587</v>
      </c>
      <c r="AV304" s="218">
        <f>HLOOKUP($B304,data02,data0211!AV$900,FALSE)</f>
        <v>59</v>
      </c>
      <c r="AW304" s="218">
        <f>HLOOKUP($B304,data02,data0211!AW$900,FALSE)</f>
        <v>970</v>
      </c>
      <c r="AX304" s="218">
        <f>HLOOKUP($B304,data02,data0211!AX$900,FALSE)</f>
        <v>0</v>
      </c>
      <c r="AY304" s="218">
        <f>HLOOKUP($B304,data02,data0211!AY$900,FALSE)</f>
        <v>18</v>
      </c>
      <c r="AZ304" s="218">
        <f>HLOOKUP($B304,data02,data0211!AZ$900,FALSE)</f>
        <v>6279</v>
      </c>
      <c r="BA304" s="218">
        <f>HLOOKUP($B304,data02,data0211!BA$900,FALSE)</f>
        <v>70.47</v>
      </c>
      <c r="BB304" s="218"/>
      <c r="BC304" s="218"/>
      <c r="BD304" s="218"/>
      <c r="BE304" s="218"/>
    </row>
    <row r="305" spans="1:57" ht="15" customHeight="1" x14ac:dyDescent="0.2">
      <c r="A305" s="71" t="s">
        <v>14</v>
      </c>
      <c r="B305" s="71" t="s">
        <v>14</v>
      </c>
      <c r="C305" s="69">
        <v>2003</v>
      </c>
      <c r="D305" s="218">
        <f>HLOOKUP($B305,data03,data0211!D$900,FALSE)</f>
        <v>36888692.310000002</v>
      </c>
      <c r="E305" s="218">
        <f>HLOOKUP($B305,data03,data0211!E$900,FALSE)</f>
        <v>-6503636.9199999999</v>
      </c>
      <c r="F305" s="218">
        <f>HLOOKUP($B305,data03,data0211!F$900,FALSE)</f>
        <v>0</v>
      </c>
      <c r="G305" s="218">
        <f>HLOOKUP($B305,data03,data0211!G$900,FALSE)</f>
        <v>2786072.35</v>
      </c>
      <c r="H305" s="218">
        <f>HLOOKUP($B305,data03,data0211!H$900,FALSE)</f>
        <v>4641513.24</v>
      </c>
      <c r="I305" s="218">
        <f>HLOOKUP($B305,data03,data0211!I$900,FALSE)</f>
        <v>735000</v>
      </c>
      <c r="J305" s="218">
        <f>HLOOKUP($B305,data03,data0211!J$900,FALSE)</f>
        <v>20112</v>
      </c>
      <c r="K305" s="218">
        <f>HLOOKUP($B305,data03,data0211!K$900,FALSE)</f>
        <v>17585</v>
      </c>
      <c r="L305" s="218">
        <f>HLOOKUP($B305,data03,data0211!L$900,FALSE)</f>
        <v>2527</v>
      </c>
      <c r="M305" s="218">
        <f>HLOOKUP($B305,data03,data0211!M$900,FALSE)</f>
        <v>0</v>
      </c>
      <c r="N305" s="218">
        <f>HLOOKUP($B305,data03,data0211!N$900,FALSE)</f>
        <v>2666</v>
      </c>
      <c r="O305" s="218">
        <f>HLOOKUP($B305,data03,data0211!O$900,FALSE)</f>
        <v>867</v>
      </c>
      <c r="P305" s="218">
        <f>HLOOKUP($B305,data03,data0211!P$900,FALSE)</f>
        <v>352419237</v>
      </c>
      <c r="Q305" s="218">
        <f>HLOOKUP($B305,data03,data0211!Q$900,FALSE)</f>
        <v>175090852</v>
      </c>
      <c r="R305" s="218">
        <f>HLOOKUP($B305,data03,data0211!R$900,FALSE)</f>
        <v>174714652</v>
      </c>
      <c r="S305" s="218">
        <f>HLOOKUP($B305,data03,data0211!S$900,FALSE)</f>
        <v>0</v>
      </c>
      <c r="T305" s="218">
        <f>HLOOKUP($B305,data03,data0211!T$900,FALSE)</f>
        <v>2082646</v>
      </c>
      <c r="U305" s="218">
        <f>HLOOKUP($B305,data03,data0211!U$900,FALSE)</f>
        <v>531087</v>
      </c>
      <c r="V305" s="218">
        <f>HLOOKUP($B305,data03,data0211!V$900,FALSE)</f>
        <v>379343</v>
      </c>
      <c r="W305" s="218">
        <f>HLOOKUP($B305,data03,data0211!W$900,FALSE)</f>
        <v>0</v>
      </c>
      <c r="X305" s="218">
        <f>HLOOKUP($B305,data03,data0211!X$900,FALSE)</f>
        <v>371807</v>
      </c>
      <c r="Y305" s="218">
        <f>HLOOKUP($B305,data03,data0211!Y$900,FALSE)</f>
        <v>0</v>
      </c>
      <c r="Z305" s="218">
        <f>HLOOKUP($B305,data03,data0211!Z$900,FALSE)</f>
        <v>5770</v>
      </c>
      <c r="AA305" s="218">
        <f>HLOOKUP($B305,data03,data0211!AA$900,FALSE)</f>
        <v>1766</v>
      </c>
      <c r="AB305" s="218">
        <f>HLOOKUP($B305,data03,data0211!AB$900,FALSE)</f>
        <v>7353772.3200000003</v>
      </c>
      <c r="AC305" s="218">
        <f>HLOOKUP($B305,data03,data0211!AC$900,FALSE)</f>
        <v>4801090.03</v>
      </c>
      <c r="AD305" s="218">
        <f>HLOOKUP($B305,data03,data0211!AD$900,FALSE)</f>
        <v>2482300.2400000002</v>
      </c>
      <c r="AE305" s="218">
        <f>HLOOKUP($B305,data03,data0211!AE$900,FALSE)</f>
        <v>0</v>
      </c>
      <c r="AF305" s="218">
        <f>HLOOKUP($B305,data03,data0211!AF$900,FALSE)</f>
        <v>51644.45</v>
      </c>
      <c r="AG305" s="218">
        <f>HLOOKUP($B305,data03,data0211!AG$900,FALSE)</f>
        <v>18737.599999999999</v>
      </c>
      <c r="AH305" s="218">
        <f>HLOOKUP($B305,data03,data0211!AH$900,FALSE)</f>
        <v>1275</v>
      </c>
      <c r="AI305" s="218">
        <f>HLOOKUP($B305,data03,data0211!AI$900,FALSE)</f>
        <v>1225</v>
      </c>
      <c r="AJ305" s="218">
        <f>HLOOKUP($B305,data03,data0211!AJ$900,FALSE)</f>
        <v>50</v>
      </c>
      <c r="AK305" s="218">
        <f>HLOOKUP($B305,data03,data0211!AK$900,FALSE)</f>
        <v>43728</v>
      </c>
      <c r="AL305" s="218">
        <f>HLOOKUP($B305,data03,data0211!AL$900,FALSE)</f>
        <v>43728</v>
      </c>
      <c r="AM305" s="218">
        <f>HLOOKUP($B305,data03,data0211!AM$900,FALSE)</f>
        <v>5000</v>
      </c>
      <c r="AN305" s="218">
        <f>HLOOKUP($B305,data03,data0211!AN$900,FALSE)</f>
        <v>75593</v>
      </c>
      <c r="AO305" s="218">
        <f>HLOOKUP($B305,data03,data0211!AO$900,FALSE)</f>
        <v>78443</v>
      </c>
      <c r="AP305" s="218">
        <f>HLOOKUP($B305,data03,data0211!AP$900,FALSE)</f>
        <v>78443</v>
      </c>
      <c r="AQ305" s="218">
        <f>HLOOKUP($B305,data03,data0211!AQ$900,FALSE)</f>
        <v>69013</v>
      </c>
      <c r="AR305" s="218">
        <f>HLOOKUP($B305,data03,data0211!AR$900,FALSE)</f>
        <v>1631</v>
      </c>
      <c r="AS305" s="218">
        <f>HLOOKUP($B305,data03,data0211!AS$900,FALSE)</f>
        <v>1553</v>
      </c>
      <c r="AT305" s="218">
        <f>HLOOKUP($B305,data03,data0211!AT$900,FALSE)</f>
        <v>78</v>
      </c>
      <c r="AU305" s="218">
        <f>HLOOKUP($B305,data03,data0211!AU$900,FALSE)</f>
        <v>592</v>
      </c>
      <c r="AV305" s="218">
        <f>HLOOKUP($B305,data03,data0211!AV$900,FALSE)</f>
        <v>59</v>
      </c>
      <c r="AW305" s="218">
        <f>HLOOKUP($B305,data03,data0211!AW$900,FALSE)</f>
        <v>980</v>
      </c>
      <c r="AX305" s="218">
        <f>HLOOKUP($B305,data03,data0211!AX$900,FALSE)</f>
        <v>0</v>
      </c>
      <c r="AY305" s="218">
        <f>HLOOKUP($B305,data03,data0211!AY$900,FALSE)</f>
        <v>18</v>
      </c>
      <c r="AZ305" s="218">
        <f>HLOOKUP($B305,data03,data0211!AZ$900,FALSE)</f>
        <v>6344</v>
      </c>
      <c r="BA305" s="218">
        <f>HLOOKUP($B305,data03,data0211!BA$900,FALSE)</f>
        <v>61.48</v>
      </c>
      <c r="BB305" s="218"/>
      <c r="BC305" s="218"/>
      <c r="BD305" s="218"/>
      <c r="BE305" s="218"/>
    </row>
    <row r="306" spans="1:57" ht="15" customHeight="1" x14ac:dyDescent="0.2">
      <c r="A306" s="71" t="s">
        <v>14</v>
      </c>
      <c r="B306" s="71" t="s">
        <v>14</v>
      </c>
      <c r="C306" s="69">
        <v>2004</v>
      </c>
      <c r="D306" s="218">
        <f>HLOOKUP($B306,data04,data0211!D$900,FALSE)</f>
        <v>39214952.329999991</v>
      </c>
      <c r="E306" s="218">
        <f>HLOOKUP($B306,data04,data0211!E$900,FALSE)</f>
        <v>-8775449.7299999986</v>
      </c>
      <c r="F306" s="218">
        <f>HLOOKUP($B306,data04,data0211!F$900,FALSE)</f>
        <v>0</v>
      </c>
      <c r="G306" s="218">
        <f>HLOOKUP($B306,data04,data0211!G$900,FALSE)</f>
        <v>2326260.02</v>
      </c>
      <c r="H306" s="218">
        <f>HLOOKUP($B306,data04,data0211!H$900,FALSE)</f>
        <v>5070479.92</v>
      </c>
      <c r="I306" s="218">
        <f>HLOOKUP($B306,data04,data0211!I$900,FALSE)</f>
        <v>1433349.81</v>
      </c>
      <c r="J306" s="218">
        <f>HLOOKUP($B306,data04,data0211!J$900,FALSE)</f>
        <v>20312</v>
      </c>
      <c r="K306" s="218">
        <f>HLOOKUP($B306,data04,data0211!K$900,FALSE)</f>
        <v>17776</v>
      </c>
      <c r="L306" s="218">
        <f>HLOOKUP($B306,data04,data0211!L$900,FALSE)</f>
        <v>2536</v>
      </c>
      <c r="M306" s="218">
        <f>HLOOKUP($B306,data04,data0211!M$900,FALSE)</f>
        <v>0</v>
      </c>
      <c r="N306" s="218">
        <f>HLOOKUP($B306,data04,data0211!N$900,FALSE)</f>
        <v>2770</v>
      </c>
      <c r="O306" s="218">
        <f>HLOOKUP($B306,data04,data0211!O$900,FALSE)</f>
        <v>729</v>
      </c>
      <c r="P306" s="218">
        <f>HLOOKUP($B306,data04,data0211!P$900,FALSE)</f>
        <v>362422451</v>
      </c>
      <c r="Q306" s="218">
        <f>HLOOKUP($B306,data04,data0211!Q$900,FALSE)</f>
        <v>172248238</v>
      </c>
      <c r="R306" s="218">
        <f>HLOOKUP($B306,data04,data0211!R$900,FALSE)</f>
        <v>187321835</v>
      </c>
      <c r="S306" s="218">
        <f>HLOOKUP($B306,data04,data0211!S$900,FALSE)</f>
        <v>0</v>
      </c>
      <c r="T306" s="218">
        <f>HLOOKUP($B306,data04,data0211!T$900,FALSE)</f>
        <v>2280012</v>
      </c>
      <c r="U306" s="218">
        <f>HLOOKUP($B306,data04,data0211!U$900,FALSE)</f>
        <v>572366</v>
      </c>
      <c r="V306" s="218">
        <f>HLOOKUP($B306,data04,data0211!V$900,FALSE)</f>
        <v>389565</v>
      </c>
      <c r="W306" s="218">
        <f>HLOOKUP($B306,data04,data0211!W$900,FALSE)</f>
        <v>0</v>
      </c>
      <c r="X306" s="218">
        <f>HLOOKUP($B306,data04,data0211!X$900,FALSE)</f>
        <v>381655</v>
      </c>
      <c r="Y306" s="218">
        <f>HLOOKUP($B306,data04,data0211!Y$900,FALSE)</f>
        <v>0</v>
      </c>
      <c r="Z306" s="218">
        <f>HLOOKUP($B306,data04,data0211!Z$900,FALSE)</f>
        <v>6333</v>
      </c>
      <c r="AA306" s="218">
        <f>HLOOKUP($B306,data04,data0211!AA$900,FALSE)</f>
        <v>1577</v>
      </c>
      <c r="AB306" s="218">
        <f>HLOOKUP($B306,data04,data0211!AB$900,FALSE)</f>
        <v>9378419.1400000006</v>
      </c>
      <c r="AC306" s="218">
        <f>HLOOKUP($B306,data04,data0211!AC$900,FALSE)</f>
        <v>6011270.8600000003</v>
      </c>
      <c r="AD306" s="218">
        <f>HLOOKUP($B306,data04,data0211!AD$900,FALSE)</f>
        <v>3276563.88</v>
      </c>
      <c r="AE306" s="218">
        <f>HLOOKUP($B306,data04,data0211!AE$900,FALSE)</f>
        <v>0</v>
      </c>
      <c r="AF306" s="218">
        <f>HLOOKUP($B306,data04,data0211!AF$900,FALSE)</f>
        <v>67086.899999999994</v>
      </c>
      <c r="AG306" s="218">
        <f>HLOOKUP($B306,data04,data0211!AG$900,FALSE)</f>
        <v>23497.5</v>
      </c>
      <c r="AH306" s="218">
        <f>HLOOKUP($B306,data04,data0211!AH$900,FALSE)</f>
        <v>1275</v>
      </c>
      <c r="AI306" s="218">
        <f>HLOOKUP($B306,data04,data0211!AI$900,FALSE)</f>
        <v>1225</v>
      </c>
      <c r="AJ306" s="218">
        <f>HLOOKUP($B306,data04,data0211!AJ$900,FALSE)</f>
        <v>50</v>
      </c>
      <c r="AK306" s="218">
        <f>HLOOKUP($B306,data04,data0211!AK$900,FALSE)</f>
        <v>43728</v>
      </c>
      <c r="AL306" s="218">
        <f>HLOOKUP($B306,data04,data0211!AL$900,FALSE)</f>
        <v>43728</v>
      </c>
      <c r="AM306" s="218">
        <f>HLOOKUP($B306,data04,data0211!AM$900,FALSE)</f>
        <v>5000</v>
      </c>
      <c r="AN306" s="218">
        <f>HLOOKUP($B306,data04,data0211!AN$900,FALSE)</f>
        <v>73676</v>
      </c>
      <c r="AO306" s="218">
        <f>HLOOKUP($B306,data04,data0211!AO$900,FALSE)</f>
        <v>66423</v>
      </c>
      <c r="AP306" s="218">
        <f>HLOOKUP($B306,data04,data0211!AP$900,FALSE)</f>
        <v>73676</v>
      </c>
      <c r="AQ306" s="218">
        <f>HLOOKUP($B306,data04,data0211!AQ$900,FALSE)</f>
        <v>61799</v>
      </c>
      <c r="AR306" s="218">
        <f>HLOOKUP($B306,data04,data0211!AR$900,FALSE)</f>
        <v>1649</v>
      </c>
      <c r="AS306" s="218">
        <f>HLOOKUP($B306,data04,data0211!AS$900,FALSE)</f>
        <v>1570</v>
      </c>
      <c r="AT306" s="218">
        <f>HLOOKUP($B306,data04,data0211!AT$900,FALSE)</f>
        <v>79</v>
      </c>
      <c r="AU306" s="218">
        <f>HLOOKUP($B306,data04,data0211!AU$900,FALSE)</f>
        <v>599</v>
      </c>
      <c r="AV306" s="218">
        <f>HLOOKUP($B306,data04,data0211!AV$900,FALSE)</f>
        <v>59</v>
      </c>
      <c r="AW306" s="218">
        <f>HLOOKUP($B306,data04,data0211!AW$900,FALSE)</f>
        <v>991</v>
      </c>
      <c r="AX306" s="218">
        <f>HLOOKUP($B306,data04,data0211!AX$900,FALSE)</f>
        <v>0</v>
      </c>
      <c r="AY306" s="218">
        <f>HLOOKUP($B306,data04,data0211!AY$900,FALSE)</f>
        <v>18</v>
      </c>
      <c r="AZ306" s="218">
        <f>HLOOKUP($B306,data04,data0211!AZ$900,FALSE)</f>
        <v>6408</v>
      </c>
      <c r="BA306" s="218">
        <f>HLOOKUP($B306,data04,data0211!BA$900,FALSE)</f>
        <v>70.3</v>
      </c>
      <c r="BB306" s="218"/>
      <c r="BC306" s="218"/>
      <c r="BD306" s="218"/>
      <c r="BE306" s="218"/>
    </row>
    <row r="307" spans="1:57" ht="15" customHeight="1" x14ac:dyDescent="0.2">
      <c r="A307" s="71" t="s">
        <v>14</v>
      </c>
      <c r="B307" s="71" t="s">
        <v>14</v>
      </c>
      <c r="C307" s="69">
        <v>2005</v>
      </c>
      <c r="D307" s="218">
        <f>HLOOKUP($B307,data05,data0211!D$900,FALSE)</f>
        <v>41578363.970000014</v>
      </c>
      <c r="E307" s="218">
        <f>HLOOKUP($B307,data05,data0211!E$900,FALSE)</f>
        <v>-11172472.190000001</v>
      </c>
      <c r="F307" s="218">
        <f>HLOOKUP($B307,data05,data0211!F$900,FALSE)</f>
        <v>0</v>
      </c>
      <c r="G307" s="218">
        <f>HLOOKUP($B307,data05,data0211!G$900,FALSE)</f>
        <v>2363411.67</v>
      </c>
      <c r="H307" s="218">
        <f>HLOOKUP($B307,data05,data0211!H$900,FALSE)</f>
        <v>5281192.7700000005</v>
      </c>
      <c r="I307" s="218">
        <f>HLOOKUP($B307,data05,data0211!I$900,FALSE)</f>
        <v>747049</v>
      </c>
      <c r="J307" s="218">
        <f>HLOOKUP($B307,data05,data0211!J$900,FALSE)</f>
        <v>20462</v>
      </c>
      <c r="K307" s="218">
        <f>HLOOKUP($B307,data05,data0211!K$900,FALSE)</f>
        <v>17893</v>
      </c>
      <c r="L307" s="218">
        <f>HLOOKUP($B307,data05,data0211!L$900,FALSE)</f>
        <v>2569</v>
      </c>
      <c r="M307" s="218">
        <f>HLOOKUP($B307,data05,data0211!M$900,FALSE)</f>
        <v>0</v>
      </c>
      <c r="N307" s="218">
        <f>HLOOKUP($B307,data05,data0211!N$900,FALSE)</f>
        <v>2177588</v>
      </c>
      <c r="O307" s="218">
        <f>HLOOKUP($B307,data05,data0211!O$900,FALSE)</f>
        <v>539685</v>
      </c>
      <c r="P307" s="218">
        <f>HLOOKUP($B307,data05,data0211!P$900,FALSE)</f>
        <v>373431336</v>
      </c>
      <c r="Q307" s="218">
        <f>HLOOKUP($B307,data05,data0211!Q$900,FALSE)</f>
        <v>181464306</v>
      </c>
      <c r="R307" s="218">
        <f>HLOOKUP($B307,data05,data0211!R$900,FALSE)</f>
        <v>189249757</v>
      </c>
      <c r="S307" s="218">
        <f>HLOOKUP($B307,data05,data0211!S$900,FALSE)</f>
        <v>0</v>
      </c>
      <c r="T307" s="218">
        <f>HLOOKUP($B307,data05,data0211!T$900,FALSE)</f>
        <v>2177588</v>
      </c>
      <c r="U307" s="218">
        <f>HLOOKUP($B307,data05,data0211!U$900,FALSE)</f>
        <v>539685</v>
      </c>
      <c r="V307" s="218">
        <f>HLOOKUP($B307,data05,data0211!V$900,FALSE)</f>
        <v>389535</v>
      </c>
      <c r="W307" s="218">
        <f>HLOOKUP($B307,data05,data0211!W$900,FALSE)</f>
        <v>0</v>
      </c>
      <c r="X307" s="218">
        <f>HLOOKUP($B307,data05,data0211!X$900,FALSE)</f>
        <v>382385</v>
      </c>
      <c r="Y307" s="218">
        <f>HLOOKUP($B307,data05,data0211!Y$900,FALSE)</f>
        <v>0</v>
      </c>
      <c r="Z307" s="218">
        <f>HLOOKUP($B307,data05,data0211!Z$900,FALSE)</f>
        <v>5668</v>
      </c>
      <c r="AA307" s="218">
        <f>HLOOKUP($B307,data05,data0211!AA$900,FALSE)</f>
        <v>1482</v>
      </c>
      <c r="AB307" s="218">
        <f>HLOOKUP($B307,data05,data0211!AB$900,FALSE)</f>
        <v>9056017.7599999998</v>
      </c>
      <c r="AC307" s="218">
        <f>HLOOKUP($B307,data05,data0211!AC$900,FALSE)</f>
        <v>5987541.8200000003</v>
      </c>
      <c r="AD307" s="218">
        <f>HLOOKUP($B307,data05,data0211!AD$900,FALSE)</f>
        <v>2984336.08</v>
      </c>
      <c r="AE307" s="218">
        <f>HLOOKUP($B307,data05,data0211!AE$900,FALSE)</f>
        <v>0</v>
      </c>
      <c r="AF307" s="218">
        <f>HLOOKUP($B307,data05,data0211!AF$900,FALSE)</f>
        <v>69366.78</v>
      </c>
      <c r="AG307" s="218">
        <f>HLOOKUP($B307,data05,data0211!AG$900,FALSE)</f>
        <v>14773.08</v>
      </c>
      <c r="AH307" s="218">
        <f>HLOOKUP($B307,data05,data0211!AH$900,FALSE)</f>
        <v>1252</v>
      </c>
      <c r="AI307" s="218">
        <f>HLOOKUP($B307,data05,data0211!AI$900,FALSE)</f>
        <v>36</v>
      </c>
      <c r="AJ307" s="218">
        <f>HLOOKUP($B307,data05,data0211!AJ$900,FALSE)</f>
        <v>1216</v>
      </c>
      <c r="AK307" s="218">
        <f>HLOOKUP($B307,data05,data0211!AK$900,FALSE)</f>
        <v>43728</v>
      </c>
      <c r="AL307" s="218">
        <f>HLOOKUP($B307,data05,data0211!AL$900,FALSE)</f>
        <v>43728</v>
      </c>
      <c r="AM307" s="218">
        <f>HLOOKUP($B307,data05,data0211!AM$900,FALSE)</f>
        <v>0</v>
      </c>
      <c r="AN307" s="218">
        <f>HLOOKUP($B307,data05,data0211!AN$900,FALSE)</f>
        <v>80079</v>
      </c>
      <c r="AO307" s="218">
        <f>HLOOKUP($B307,data05,data0211!AO$900,FALSE)</f>
        <v>88622</v>
      </c>
      <c r="AP307" s="218">
        <f>HLOOKUP($B307,data05,data0211!AP$900,FALSE)</f>
        <v>88622</v>
      </c>
      <c r="AQ307" s="218">
        <f>HLOOKUP($B307,data05,data0211!AQ$900,FALSE)</f>
        <v>72768</v>
      </c>
      <c r="AR307" s="218">
        <f>HLOOKUP($B307,data05,data0211!AR$900,FALSE)</f>
        <v>1665</v>
      </c>
      <c r="AS307" s="218">
        <f>HLOOKUP($B307,data05,data0211!AS$900,FALSE)</f>
        <v>1585</v>
      </c>
      <c r="AT307" s="218">
        <f>HLOOKUP($B307,data05,data0211!AT$900,FALSE)</f>
        <v>80</v>
      </c>
      <c r="AU307" s="218">
        <f>HLOOKUP($B307,data05,data0211!AU$900,FALSE)</f>
        <v>605</v>
      </c>
      <c r="AV307" s="218">
        <f>HLOOKUP($B307,data05,data0211!AV$900,FALSE)</f>
        <v>59</v>
      </c>
      <c r="AW307" s="218">
        <f>HLOOKUP($B307,data05,data0211!AW$900,FALSE)</f>
        <v>1001</v>
      </c>
      <c r="AX307" s="218">
        <f>HLOOKUP($B307,data05,data0211!AX$900,FALSE)</f>
        <v>0</v>
      </c>
      <c r="AY307" s="218">
        <f>HLOOKUP($B307,data05,data0211!AY$900,FALSE)</f>
        <v>18</v>
      </c>
      <c r="AZ307" s="218">
        <f>HLOOKUP($B307,data05,data0211!AZ$900,FALSE)</f>
        <v>6935</v>
      </c>
      <c r="BA307" s="218">
        <f>HLOOKUP($B307,data05,data0211!BA$900,FALSE)</f>
        <v>68</v>
      </c>
      <c r="BB307" s="218"/>
      <c r="BC307" s="218"/>
      <c r="BD307" s="218"/>
      <c r="BE307" s="218"/>
    </row>
    <row r="308" spans="1:57" ht="15" customHeight="1" x14ac:dyDescent="0.2">
      <c r="A308" s="71" t="s">
        <v>14</v>
      </c>
      <c r="B308" s="71" t="s">
        <v>14</v>
      </c>
      <c r="C308" s="69">
        <v>2006</v>
      </c>
      <c r="D308" s="218">
        <f>HLOOKUP($B308,data06,data0211!D$900,FALSE)</f>
        <v>44853702.120000005</v>
      </c>
      <c r="E308" s="218">
        <f>HLOOKUP($B308,data06,data0211!E$900,FALSE)</f>
        <v>-13330772.030000001</v>
      </c>
      <c r="F308" s="218">
        <f>HLOOKUP($B308,data06,data0211!F$900,FALSE)</f>
        <v>0</v>
      </c>
      <c r="G308" s="218">
        <f>HLOOKUP($B308,data06,data0211!G$900,FALSE)</f>
        <v>3275338.15</v>
      </c>
      <c r="H308" s="218">
        <f>HLOOKUP($B308,data06,data0211!H$900,FALSE)</f>
        <v>5377711.2800000003</v>
      </c>
      <c r="I308" s="218">
        <f>HLOOKUP($B308,data06,data0211!I$900,FALSE)</f>
        <v>1420327</v>
      </c>
      <c r="J308" s="218">
        <f>HLOOKUP($B308,data06,data0211!J$900,FALSE)</f>
        <v>20577</v>
      </c>
      <c r="K308" s="218">
        <f>HLOOKUP($B308,data06,data0211!K$900,FALSE)</f>
        <v>18026</v>
      </c>
      <c r="L308" s="218">
        <f>HLOOKUP($B308,data06,data0211!L$900,FALSE)</f>
        <v>2551</v>
      </c>
      <c r="M308" s="218">
        <f>HLOOKUP($B308,data06,data0211!M$900,FALSE)</f>
        <v>0</v>
      </c>
      <c r="N308" s="218">
        <f>HLOOKUP($B308,data06,data0211!N$900,FALSE)</f>
        <v>2758</v>
      </c>
      <c r="O308" s="218">
        <f>HLOOKUP($B308,data06,data0211!O$900,FALSE)</f>
        <v>693</v>
      </c>
      <c r="P308" s="218">
        <f>HLOOKUP($B308,data06,data0211!P$900,FALSE)</f>
        <v>360381638</v>
      </c>
      <c r="Q308" s="218">
        <f>HLOOKUP($B308,data06,data0211!Q$900,FALSE)</f>
        <v>172359424</v>
      </c>
      <c r="R308" s="218">
        <f>HLOOKUP($B308,data06,data0211!R$900,FALSE)</f>
        <v>185282283</v>
      </c>
      <c r="S308" s="218">
        <f>HLOOKUP($B308,data06,data0211!S$900,FALSE)</f>
        <v>0</v>
      </c>
      <c r="T308" s="218">
        <f>HLOOKUP($B308,data06,data0211!T$900,FALSE)</f>
        <v>2221427</v>
      </c>
      <c r="U308" s="218">
        <f>HLOOKUP($B308,data06,data0211!U$900,FALSE)</f>
        <v>518504</v>
      </c>
      <c r="V308" s="218">
        <f>HLOOKUP($B308,data06,data0211!V$900,FALSE)</f>
        <v>381479</v>
      </c>
      <c r="W308" s="218">
        <f>HLOOKUP($B308,data06,data0211!W$900,FALSE)</f>
        <v>0</v>
      </c>
      <c r="X308" s="218">
        <f>HLOOKUP($B308,data06,data0211!X$900,FALSE)</f>
        <v>373853</v>
      </c>
      <c r="Y308" s="218">
        <f>HLOOKUP($B308,data06,data0211!Y$900,FALSE)</f>
        <v>0</v>
      </c>
      <c r="Z308" s="218">
        <f>HLOOKUP($B308,data06,data0211!Z$900,FALSE)</f>
        <v>6198</v>
      </c>
      <c r="AA308" s="218">
        <f>HLOOKUP($B308,data06,data0211!AA$900,FALSE)</f>
        <v>1428</v>
      </c>
      <c r="AB308" s="218">
        <f>HLOOKUP($B308,data06,data0211!AB$900,FALSE)</f>
        <v>10562279.48</v>
      </c>
      <c r="AC308" s="218">
        <f>HLOOKUP($B308,data06,data0211!AC$900,FALSE)</f>
        <v>7036297.96</v>
      </c>
      <c r="AD308" s="218">
        <f>HLOOKUP($B308,data06,data0211!AD$900,FALSE)</f>
        <v>3429828.6399999997</v>
      </c>
      <c r="AE308" s="218">
        <f>HLOOKUP($B308,data06,data0211!AE$900,FALSE)</f>
        <v>0</v>
      </c>
      <c r="AF308" s="218">
        <f>HLOOKUP($B308,data06,data0211!AF$900,FALSE)</f>
        <v>75492.94</v>
      </c>
      <c r="AG308" s="218">
        <f>HLOOKUP($B308,data06,data0211!AG$900,FALSE)</f>
        <v>20659.939999999999</v>
      </c>
      <c r="AH308" s="218">
        <f>HLOOKUP($B308,data06,data0211!AH$900,FALSE)</f>
        <v>1252</v>
      </c>
      <c r="AI308" s="218">
        <f>HLOOKUP($B308,data06,data0211!AI$900,FALSE)</f>
        <v>36</v>
      </c>
      <c r="AJ308" s="218">
        <f>HLOOKUP($B308,data06,data0211!AJ$900,FALSE)</f>
        <v>1216</v>
      </c>
      <c r="AK308" s="218">
        <f>HLOOKUP($B308,data06,data0211!AK$900,FALSE)</f>
        <v>43728</v>
      </c>
      <c r="AL308" s="218">
        <f>HLOOKUP($B308,data06,data0211!AL$900,FALSE)</f>
        <v>43728</v>
      </c>
      <c r="AM308" s="218">
        <f>HLOOKUP($B308,data06,data0211!AM$900,FALSE)</f>
        <v>0</v>
      </c>
      <c r="AN308" s="218">
        <f>HLOOKUP($B308,data06,data0211!AN$900,FALSE)</f>
        <v>73868</v>
      </c>
      <c r="AO308" s="218">
        <f>HLOOKUP($B308,data06,data0211!AO$900,FALSE)</f>
        <v>84996</v>
      </c>
      <c r="AP308" s="218">
        <f>HLOOKUP($B308,data06,data0211!AP$900,FALSE)</f>
        <v>84996</v>
      </c>
      <c r="AQ308" s="218">
        <f>HLOOKUP($B308,data06,data0211!AQ$900,FALSE)</f>
        <v>72136</v>
      </c>
      <c r="AR308" s="218">
        <f>HLOOKUP($B308,data06,data0211!AR$900,FALSE)</f>
        <v>1693</v>
      </c>
      <c r="AS308" s="218">
        <f>HLOOKUP($B308,data06,data0211!AS$900,FALSE)</f>
        <v>1615</v>
      </c>
      <c r="AT308" s="218">
        <f>HLOOKUP($B308,data06,data0211!AT$900,FALSE)</f>
        <v>78</v>
      </c>
      <c r="AU308" s="218">
        <f>HLOOKUP($B308,data06,data0211!AU$900,FALSE)</f>
        <v>609</v>
      </c>
      <c r="AV308" s="218">
        <f>HLOOKUP($B308,data06,data0211!AV$900,FALSE)</f>
        <v>59</v>
      </c>
      <c r="AW308" s="218">
        <f>HLOOKUP($B308,data06,data0211!AW$900,FALSE)</f>
        <v>1025</v>
      </c>
      <c r="AX308" s="218">
        <f>HLOOKUP($B308,data06,data0211!AX$900,FALSE)</f>
        <v>0</v>
      </c>
      <c r="AY308" s="218">
        <f>HLOOKUP($B308,data06,data0211!AY$900,FALSE)</f>
        <v>14</v>
      </c>
      <c r="AZ308" s="218">
        <f>HLOOKUP($B308,data06,data0211!AZ$900,FALSE)</f>
        <v>7039</v>
      </c>
      <c r="BA308" s="218">
        <f>HLOOKUP($B308,data06,data0211!BA$900,FALSE)</f>
        <v>60</v>
      </c>
      <c r="BB308" s="218"/>
      <c r="BC308" s="218"/>
      <c r="BD308" s="218"/>
      <c r="BE308" s="218"/>
    </row>
    <row r="309" spans="1:57" ht="15" customHeight="1" x14ac:dyDescent="0.2">
      <c r="A309" s="71" t="s">
        <v>14</v>
      </c>
      <c r="B309" s="71" t="s">
        <v>14</v>
      </c>
      <c r="C309" s="69">
        <v>2007</v>
      </c>
      <c r="D309" s="218">
        <f>HLOOKUP($B309,data07,data0211!D$900,FALSE)</f>
        <v>48162825.380000003</v>
      </c>
      <c r="E309" s="218">
        <f>HLOOKUP($B309,data07,data0211!E$900,FALSE)</f>
        <v>-15628649.360000001</v>
      </c>
      <c r="F309" s="218">
        <f>HLOOKUP($B309,data07,data0211!F$900,FALSE)</f>
        <v>0</v>
      </c>
      <c r="G309" s="218">
        <f>HLOOKUP($B309,data07,data0211!G$900,FALSE)</f>
        <v>3309123.26</v>
      </c>
      <c r="H309" s="218">
        <f>HLOOKUP($B309,data07,data0211!H$900,FALSE)</f>
        <v>6960055.1199999992</v>
      </c>
      <c r="I309" s="218">
        <f>HLOOKUP($B309,data07,data0211!I$900,FALSE)</f>
        <v>873340</v>
      </c>
      <c r="J309" s="218">
        <f>HLOOKUP($B309,data07,data0211!J$900,FALSE)</f>
        <v>20698</v>
      </c>
      <c r="K309" s="218">
        <f>HLOOKUP($B309,data07,data0211!K$900,FALSE)</f>
        <v>18139</v>
      </c>
      <c r="L309" s="218">
        <f>HLOOKUP($B309,data07,data0211!L$900,FALSE)</f>
        <v>2559</v>
      </c>
      <c r="M309" s="218">
        <f>HLOOKUP($B309,data07,data0211!M$900,FALSE)</f>
        <v>0</v>
      </c>
      <c r="N309" s="218">
        <f>HLOOKUP($B309,data07,data0211!N$900,FALSE)</f>
        <v>2794</v>
      </c>
      <c r="O309" s="218">
        <f>HLOOKUP($B309,data07,data0211!O$900,FALSE)</f>
        <v>665</v>
      </c>
      <c r="P309" s="218">
        <f>HLOOKUP($B309,data07,data0211!P$900,FALSE)</f>
        <v>360337098</v>
      </c>
      <c r="Q309" s="218">
        <f>HLOOKUP($B309,data07,data0211!Q$900,FALSE)</f>
        <v>173795327</v>
      </c>
      <c r="R309" s="218">
        <f>HLOOKUP($B309,data07,data0211!R$900,FALSE)</f>
        <v>183754191</v>
      </c>
      <c r="S309" s="218">
        <f>HLOOKUP($B309,data07,data0211!S$900,FALSE)</f>
        <v>0</v>
      </c>
      <c r="T309" s="218">
        <f>HLOOKUP($B309,data07,data0211!T$900,FALSE)</f>
        <v>2297657</v>
      </c>
      <c r="U309" s="218">
        <f>HLOOKUP($B309,data07,data0211!U$900,FALSE)</f>
        <v>489923</v>
      </c>
      <c r="V309" s="218">
        <f>HLOOKUP($B309,data07,data0211!V$900,FALSE)</f>
        <v>352531</v>
      </c>
      <c r="W309" s="218">
        <f>HLOOKUP($B309,data07,data0211!W$900,FALSE)</f>
        <v>0</v>
      </c>
      <c r="X309" s="218">
        <f>HLOOKUP($B309,data07,data0211!X$900,FALSE)</f>
        <v>344767</v>
      </c>
      <c r="Y309" s="218">
        <f>HLOOKUP($B309,data07,data0211!Y$900,FALSE)</f>
        <v>0</v>
      </c>
      <c r="Z309" s="218">
        <f>HLOOKUP($B309,data07,data0211!Z$900,FALSE)</f>
        <v>6403</v>
      </c>
      <c r="AA309" s="218">
        <f>HLOOKUP($B309,data07,data0211!AA$900,FALSE)</f>
        <v>1361</v>
      </c>
      <c r="AB309" s="218">
        <f>HLOOKUP($B309,data07,data0211!AB$900,FALSE)</f>
        <v>11708821.820000002</v>
      </c>
      <c r="AC309" s="218">
        <f>HLOOKUP($B309,data07,data0211!AC$900,FALSE)</f>
        <v>7822874.0499999998</v>
      </c>
      <c r="AD309" s="218">
        <f>HLOOKUP($B309,data07,data0211!AD$900,FALSE)</f>
        <v>3779673.65</v>
      </c>
      <c r="AE309" s="218">
        <f>HLOOKUP($B309,data07,data0211!AE$900,FALSE)</f>
        <v>0</v>
      </c>
      <c r="AF309" s="218">
        <f>HLOOKUP($B309,data07,data0211!AF$900,FALSE)</f>
        <v>22077.88</v>
      </c>
      <c r="AG309" s="218">
        <f>HLOOKUP($B309,data07,data0211!AG$900,FALSE)</f>
        <v>84196.24</v>
      </c>
      <c r="AH309" s="218">
        <f>HLOOKUP($B309,data07,data0211!AH$900,FALSE)</f>
        <v>1252</v>
      </c>
      <c r="AI309" s="218">
        <f>HLOOKUP($B309,data07,data0211!AI$900,FALSE)</f>
        <v>36</v>
      </c>
      <c r="AJ309" s="218">
        <f>HLOOKUP($B309,data07,data0211!AJ$900,FALSE)</f>
        <v>1216</v>
      </c>
      <c r="AK309" s="218">
        <f>HLOOKUP($B309,data07,data0211!AK$900,FALSE)</f>
        <v>45212</v>
      </c>
      <c r="AL309" s="218">
        <f>HLOOKUP($B309,data07,data0211!AL$900,FALSE)</f>
        <v>45212</v>
      </c>
      <c r="AM309" s="218">
        <f>HLOOKUP($B309,data07,data0211!AM$900,FALSE)</f>
        <v>0</v>
      </c>
      <c r="AN309" s="218">
        <f>HLOOKUP($B309,data07,data0211!AN$900,FALSE)</f>
        <v>81117</v>
      </c>
      <c r="AO309" s="218">
        <f>HLOOKUP($B309,data07,data0211!AO$900,FALSE)</f>
        <v>87934</v>
      </c>
      <c r="AP309" s="218">
        <f>HLOOKUP($B309,data07,data0211!AP$900,FALSE)</f>
        <v>87934</v>
      </c>
      <c r="AQ309" s="218">
        <f>HLOOKUP($B309,data07,data0211!AQ$900,FALSE)</f>
        <v>77787</v>
      </c>
      <c r="AR309" s="218">
        <f>HLOOKUP($B309,data07,data0211!AR$900,FALSE)</f>
        <v>1706</v>
      </c>
      <c r="AS309" s="218">
        <f>HLOOKUP($B309,data07,data0211!AS$900,FALSE)</f>
        <v>1625</v>
      </c>
      <c r="AT309" s="218">
        <f>HLOOKUP($B309,data07,data0211!AT$900,FALSE)</f>
        <v>81</v>
      </c>
      <c r="AU309" s="218">
        <f>HLOOKUP($B309,data07,data0211!AU$900,FALSE)</f>
        <v>611</v>
      </c>
      <c r="AV309" s="218">
        <f>HLOOKUP($B309,data07,data0211!AV$900,FALSE)</f>
        <v>59</v>
      </c>
      <c r="AW309" s="218">
        <f>HLOOKUP($B309,data07,data0211!AW$900,FALSE)</f>
        <v>1036</v>
      </c>
      <c r="AX309" s="218">
        <f>HLOOKUP($B309,data07,data0211!AX$900,FALSE)</f>
        <v>0</v>
      </c>
      <c r="AY309" s="218">
        <f>HLOOKUP($B309,data07,data0211!AY$900,FALSE)</f>
        <v>13</v>
      </c>
      <c r="AZ309" s="218">
        <f>HLOOKUP($B309,data07,data0211!AZ$900,FALSE)</f>
        <v>7114</v>
      </c>
      <c r="BA309" s="218">
        <f>HLOOKUP($B309,data07,data0211!BA$900,FALSE)</f>
        <v>57</v>
      </c>
      <c r="BB309" s="218"/>
      <c r="BC309" s="218"/>
      <c r="BD309" s="218"/>
      <c r="BE309" s="218"/>
    </row>
    <row r="310" spans="1:57" ht="15" customHeight="1" x14ac:dyDescent="0.2">
      <c r="A310" s="71" t="s">
        <v>14</v>
      </c>
      <c r="B310" s="71" t="s">
        <v>14</v>
      </c>
      <c r="C310" s="69">
        <v>2008</v>
      </c>
      <c r="D310" s="218">
        <f>HLOOKUP($B310,data08,data0211!D$900,FALSE)</f>
        <v>53099840.490000002</v>
      </c>
      <c r="E310" s="218">
        <f>HLOOKUP($B310,data08,data0211!E$900,FALSE)</f>
        <v>-18016294.52</v>
      </c>
      <c r="F310" s="218">
        <f>HLOOKUP($B310,data08,data0211!F$900,FALSE)</f>
        <v>0</v>
      </c>
      <c r="G310" s="218">
        <f>HLOOKUP($B310,data08,data0211!G$900,FALSE)</f>
        <v>4937016</v>
      </c>
      <c r="H310" s="218">
        <f>HLOOKUP($B310,data08,data0211!H$900,FALSE)</f>
        <v>6934686.3399999999</v>
      </c>
      <c r="I310" s="218">
        <f>HLOOKUP($B310,data08,data0211!I$900,FALSE)</f>
        <v>1292295.19</v>
      </c>
      <c r="J310" s="218">
        <f>HLOOKUP($B310,data08,data0211!J$900,FALSE)</f>
        <v>20815</v>
      </c>
      <c r="K310" s="218">
        <f>HLOOKUP($B310,data08,data0211!K$900,FALSE)</f>
        <v>18245</v>
      </c>
      <c r="L310" s="218">
        <f>HLOOKUP($B310,data08,data0211!L$900,FALSE)</f>
        <v>2570</v>
      </c>
      <c r="M310" s="218">
        <f>HLOOKUP($B310,data08,data0211!M$900,FALSE)</f>
        <v>0</v>
      </c>
      <c r="N310" s="218">
        <f>HLOOKUP($B310,data08,data0211!N$900,FALSE)</f>
        <v>2879</v>
      </c>
      <c r="O310" s="218">
        <f>HLOOKUP($B310,data08,data0211!O$900,FALSE)</f>
        <v>647</v>
      </c>
      <c r="P310" s="218">
        <f>HLOOKUP($B310,data08,data0211!P$900,FALSE)</f>
        <v>352084248</v>
      </c>
      <c r="Q310" s="218">
        <f>HLOOKUP($B310,data08,data0211!Q$900,FALSE)</f>
        <v>171781095</v>
      </c>
      <c r="R310" s="218">
        <f>HLOOKUP($B310,data08,data0211!R$900,FALSE)</f>
        <v>177498802</v>
      </c>
      <c r="S310" s="218">
        <f>HLOOKUP($B310,data08,data0211!S$900,FALSE)</f>
        <v>0</v>
      </c>
      <c r="T310" s="218">
        <f>HLOOKUP($B310,data08,data0211!T$900,FALSE)</f>
        <v>2328757</v>
      </c>
      <c r="U310" s="218">
        <f>HLOOKUP($B310,data08,data0211!U$900,FALSE)</f>
        <v>475594</v>
      </c>
      <c r="V310" s="218">
        <f>HLOOKUP($B310,data08,data0211!V$900,FALSE)</f>
        <v>332625</v>
      </c>
      <c r="W310" s="218">
        <f>HLOOKUP($B310,data08,data0211!W$900,FALSE)</f>
        <v>0</v>
      </c>
      <c r="X310" s="218">
        <f>HLOOKUP($B310,data08,data0211!X$900,FALSE)</f>
        <v>324837</v>
      </c>
      <c r="Y310" s="218">
        <f>HLOOKUP($B310,data08,data0211!Y$900,FALSE)</f>
        <v>0</v>
      </c>
      <c r="Z310" s="218">
        <f>HLOOKUP($B310,data08,data0211!Z$900,FALSE)</f>
        <v>6475</v>
      </c>
      <c r="AA310" s="218">
        <f>HLOOKUP($B310,data08,data0211!AA$900,FALSE)</f>
        <v>1313</v>
      </c>
      <c r="AB310" s="218">
        <f>HLOOKUP($B310,data08,data0211!AB$900,FALSE)</f>
        <v>0</v>
      </c>
      <c r="AC310" s="218">
        <f>HLOOKUP($B310,data08,data0211!AC$900,FALSE)</f>
        <v>7712570</v>
      </c>
      <c r="AD310" s="218">
        <f>HLOOKUP($B310,data08,data0211!AD$900,FALSE)</f>
        <v>3693185</v>
      </c>
      <c r="AE310" s="218">
        <f>HLOOKUP($B310,data08,data0211!AE$900,FALSE)</f>
        <v>0</v>
      </c>
      <c r="AF310" s="218">
        <f>HLOOKUP($B310,data08,data0211!AF$900,FALSE)</f>
        <v>85902</v>
      </c>
      <c r="AG310" s="218">
        <f>HLOOKUP($B310,data08,data0211!AG$900,FALSE)</f>
        <v>21651</v>
      </c>
      <c r="AH310" s="218">
        <f>HLOOKUP($B310,data08,data0211!AH$900,FALSE)</f>
        <v>1252</v>
      </c>
      <c r="AI310" s="218">
        <f>HLOOKUP($B310,data08,data0211!AI$900,FALSE)</f>
        <v>36</v>
      </c>
      <c r="AJ310" s="218">
        <f>HLOOKUP($B310,data08,data0211!AJ$900,FALSE)</f>
        <v>1216</v>
      </c>
      <c r="AK310" s="218">
        <f>HLOOKUP($B310,data08,data0211!AK$900,FALSE)</f>
        <v>45212</v>
      </c>
      <c r="AL310" s="218">
        <f>HLOOKUP($B310,data08,data0211!AL$900,FALSE)</f>
        <v>45212</v>
      </c>
      <c r="AM310" s="218">
        <f>HLOOKUP($B310,data08,data0211!AM$900,FALSE)</f>
        <v>0</v>
      </c>
      <c r="AN310" s="218">
        <f>HLOOKUP($B310,data08,data0211!AN$900,FALSE)</f>
        <v>77749</v>
      </c>
      <c r="AO310" s="218">
        <f>HLOOKUP($B310,data08,data0211!AO$900,FALSE)</f>
        <v>88198</v>
      </c>
      <c r="AP310" s="218">
        <f>HLOOKUP($B310,data08,data0211!AP$900,FALSE)</f>
        <v>88198</v>
      </c>
      <c r="AQ310" s="218">
        <f>HLOOKUP($B310,data08,data0211!AQ$900,FALSE)</f>
        <v>74016</v>
      </c>
      <c r="AR310" s="218">
        <f>HLOOKUP($B310,data08,data0211!AR$900,FALSE)</f>
        <v>1716</v>
      </c>
      <c r="AS310" s="218">
        <f>HLOOKUP($B310,data08,data0211!AS$900,FALSE)</f>
        <v>1633</v>
      </c>
      <c r="AT310" s="218">
        <f>HLOOKUP($B310,data08,data0211!AT$900,FALSE)</f>
        <v>83</v>
      </c>
      <c r="AU310" s="218">
        <f>HLOOKUP($B310,data08,data0211!AU$900,FALSE)</f>
        <v>612</v>
      </c>
      <c r="AV310" s="218">
        <f>HLOOKUP($B310,data08,data0211!AV$900,FALSE)</f>
        <v>59</v>
      </c>
      <c r="AW310" s="218">
        <f>HLOOKUP($B310,data08,data0211!AW$900,FALSE)</f>
        <v>1045</v>
      </c>
      <c r="AX310" s="218">
        <f>HLOOKUP($B310,data08,data0211!AX$900,FALSE)</f>
        <v>0</v>
      </c>
      <c r="AY310" s="218">
        <f>HLOOKUP($B310,data08,data0211!AY$900,FALSE)</f>
        <v>8</v>
      </c>
      <c r="AZ310" s="218">
        <f>HLOOKUP($B310,data08,data0211!AZ$900,FALSE)</f>
        <v>7238</v>
      </c>
      <c r="BA310" s="218">
        <f>HLOOKUP($B310,data08,data0211!BA$900,FALSE)</f>
        <v>57</v>
      </c>
      <c r="BB310" s="218"/>
      <c r="BC310" s="218"/>
      <c r="BD310" s="218"/>
      <c r="BE310" s="218"/>
    </row>
    <row r="311" spans="1:57" ht="15" customHeight="1" x14ac:dyDescent="0.2">
      <c r="A311" s="71" t="s">
        <v>14</v>
      </c>
      <c r="B311" s="71" t="s">
        <v>14</v>
      </c>
      <c r="C311" s="69">
        <v>2009</v>
      </c>
      <c r="D311" s="218">
        <f>HLOOKUP($B311,data09,data0211!D$900,FALSE)</f>
        <v>57987908.469999999</v>
      </c>
      <c r="E311" s="218">
        <f>HLOOKUP($B311,data09,data0211!E$900,FALSE)</f>
        <v>-20204612.049999997</v>
      </c>
      <c r="F311" s="218">
        <f>HLOOKUP($B311,data09,data0211!F$900,FALSE)</f>
        <v>0</v>
      </c>
      <c r="G311" s="218">
        <f>HLOOKUP($B311,data09,data0211!G$900,FALSE)</f>
        <v>4888068</v>
      </c>
      <c r="H311" s="218">
        <f>HLOOKUP($B311,data09,data0211!H$900,FALSE)</f>
        <v>6832035.2600000007</v>
      </c>
      <c r="I311" s="218">
        <f>HLOOKUP($B311,data09,data0211!I$900,FALSE)</f>
        <v>1399934</v>
      </c>
      <c r="J311" s="218">
        <f>HLOOKUP($B311,data09,data0211!J$900,FALSE)</f>
        <v>20911</v>
      </c>
      <c r="K311" s="218">
        <f>HLOOKUP($B311,data09,data0211!K$900,FALSE)</f>
        <v>18309</v>
      </c>
      <c r="L311" s="218">
        <f>HLOOKUP($B311,data09,data0211!L$900,FALSE)</f>
        <v>2518</v>
      </c>
      <c r="M311" s="218">
        <f>HLOOKUP($B311,data09,data0211!M$900,FALSE)</f>
        <v>84</v>
      </c>
      <c r="N311" s="218">
        <f>HLOOKUP($B311,data09,data0211!N$900,FALSE)</f>
        <v>2878</v>
      </c>
      <c r="O311" s="218">
        <f>HLOOKUP($B311,data09,data0211!O$900,FALSE)</f>
        <v>656</v>
      </c>
      <c r="P311" s="218">
        <f>HLOOKUP($B311,data09,data0211!P$900,FALSE)</f>
        <v>338528028</v>
      </c>
      <c r="Q311" s="218">
        <f>HLOOKUP($B311,data09,data0211!Q$900,FALSE)</f>
        <v>168226691</v>
      </c>
      <c r="R311" s="218">
        <f>HLOOKUP($B311,data09,data0211!R$900,FALSE)</f>
        <v>167040018</v>
      </c>
      <c r="S311" s="218">
        <f>HLOOKUP($B311,data09,data0211!S$900,FALSE)</f>
        <v>481502</v>
      </c>
      <c r="T311" s="218">
        <f>HLOOKUP($B311,data09,data0211!T$900,FALSE)</f>
        <v>2312050</v>
      </c>
      <c r="U311" s="218">
        <f>HLOOKUP($B311,data09,data0211!U$900,FALSE)</f>
        <v>467767</v>
      </c>
      <c r="V311" s="218">
        <f>HLOOKUP($B311,data09,data0211!V$900,FALSE)</f>
        <v>325026</v>
      </c>
      <c r="W311" s="218">
        <f>HLOOKUP($B311,data09,data0211!W$900,FALSE)</f>
        <v>0</v>
      </c>
      <c r="X311" s="218">
        <f>HLOOKUP($B311,data09,data0211!X$900,FALSE)</f>
        <v>317232</v>
      </c>
      <c r="Y311" s="218">
        <f>HLOOKUP($B311,data09,data0211!Y$900,FALSE)</f>
        <v>0</v>
      </c>
      <c r="Z311" s="218">
        <f>HLOOKUP($B311,data09,data0211!Z$900,FALSE)</f>
        <v>6501</v>
      </c>
      <c r="AA311" s="218">
        <f>HLOOKUP($B311,data09,data0211!AA$900,FALSE)</f>
        <v>1293</v>
      </c>
      <c r="AB311" s="218">
        <f>HLOOKUP($B311,data09,data0211!AB$900,FALSE)</f>
        <v>11259587</v>
      </c>
      <c r="AC311" s="218">
        <f>HLOOKUP($B311,data09,data0211!AC$900,FALSE)</f>
        <v>7584891</v>
      </c>
      <c r="AD311" s="218">
        <f>HLOOKUP($B311,data09,data0211!AD$900,FALSE)</f>
        <v>3548220</v>
      </c>
      <c r="AE311" s="218">
        <f>HLOOKUP($B311,data09,data0211!AE$900,FALSE)</f>
        <v>0</v>
      </c>
      <c r="AF311" s="218">
        <f>HLOOKUP($B311,data09,data0211!AF$900,FALSE)</f>
        <v>85892</v>
      </c>
      <c r="AG311" s="218">
        <f>HLOOKUP($B311,data09,data0211!AG$900,FALSE)</f>
        <v>20871</v>
      </c>
      <c r="AH311" s="218">
        <f>HLOOKUP($B311,data09,data0211!AH$900,FALSE)</f>
        <v>1252</v>
      </c>
      <c r="AI311" s="218">
        <f>HLOOKUP($B311,data09,data0211!AI$900,FALSE)</f>
        <v>36</v>
      </c>
      <c r="AJ311" s="218">
        <f>HLOOKUP($B311,data09,data0211!AJ$900,FALSE)</f>
        <v>1216</v>
      </c>
      <c r="AK311" s="218">
        <f>HLOOKUP($B311,data09,data0211!AK$900,FALSE)</f>
        <v>45212</v>
      </c>
      <c r="AL311" s="218">
        <f>HLOOKUP($B311,data09,data0211!AL$900,FALSE)</f>
        <v>45212</v>
      </c>
      <c r="AM311" s="218">
        <f>HLOOKUP($B311,data09,data0211!AM$900,FALSE)</f>
        <v>0</v>
      </c>
      <c r="AN311" s="218">
        <f>HLOOKUP($B311,data09,data0211!AN$900,FALSE)</f>
        <v>109996</v>
      </c>
      <c r="AO311" s="218">
        <f>HLOOKUP($B311,data09,data0211!AO$900,FALSE)</f>
        <v>114709</v>
      </c>
      <c r="AP311" s="218">
        <f>HLOOKUP($B311,data09,data0211!AP$900,FALSE)</f>
        <v>114709</v>
      </c>
      <c r="AQ311" s="218">
        <f>HLOOKUP($B311,data09,data0211!AQ$900,FALSE)</f>
        <v>93326</v>
      </c>
      <c r="AR311" s="218">
        <f>HLOOKUP($B311,data09,data0211!AR$900,FALSE)</f>
        <v>1731</v>
      </c>
      <c r="AS311" s="218">
        <f>HLOOKUP($B311,data09,data0211!AS$900,FALSE)</f>
        <v>1643</v>
      </c>
      <c r="AT311" s="218">
        <f>HLOOKUP($B311,data09,data0211!AT$900,FALSE)</f>
        <v>88</v>
      </c>
      <c r="AU311" s="218">
        <f>HLOOKUP($B311,data09,data0211!AU$900,FALSE)</f>
        <v>608</v>
      </c>
      <c r="AV311" s="218">
        <f>HLOOKUP($B311,data09,data0211!AV$900,FALSE)</f>
        <v>30</v>
      </c>
      <c r="AW311" s="218">
        <f>HLOOKUP($B311,data09,data0211!AW$900,FALSE)</f>
        <v>1093</v>
      </c>
      <c r="AX311" s="218">
        <f>HLOOKUP($B311,data09,data0211!AX$900,FALSE)</f>
        <v>0</v>
      </c>
      <c r="AY311" s="218">
        <f>HLOOKUP($B311,data09,data0211!AY$900,FALSE)</f>
        <v>5</v>
      </c>
      <c r="AZ311" s="218">
        <f>HLOOKUP($B311,data09,data0211!AZ$900,FALSE)</f>
        <v>7424</v>
      </c>
      <c r="BA311" s="218">
        <f>HLOOKUP($B311,data09,data0211!BA$900,FALSE)</f>
        <v>47</v>
      </c>
      <c r="BB311" s="218"/>
      <c r="BC311" s="218"/>
      <c r="BD311" s="218"/>
      <c r="BE311" s="218"/>
    </row>
    <row r="312" spans="1:57" ht="15" customHeight="1" x14ac:dyDescent="0.2">
      <c r="A312" s="71" t="s">
        <v>14</v>
      </c>
      <c r="B312" s="71" t="s">
        <v>14</v>
      </c>
      <c r="C312" s="69">
        <v>2010</v>
      </c>
      <c r="D312" s="218">
        <f>HLOOKUP($B312,data10,data0211!D$900,FALSE)</f>
        <v>61232384.32</v>
      </c>
      <c r="E312" s="218">
        <f>HLOOKUP($B312,data10,data0211!E$900,FALSE)</f>
        <v>-22697860.16</v>
      </c>
      <c r="F312" s="218">
        <f>HLOOKUP($B312,data10,data0211!F$900,FALSE)</f>
        <v>0</v>
      </c>
      <c r="G312" s="218">
        <f>HLOOKUP($B312,data10,data0211!G$900,FALSE)</f>
        <v>4888068</v>
      </c>
      <c r="H312" s="218">
        <f>HLOOKUP($B312,data10,data0211!H$900,FALSE)</f>
        <v>6663867.6100000003</v>
      </c>
      <c r="I312" s="218">
        <f>HLOOKUP($B312,data10,data0211!I$900,FALSE)</f>
        <v>1233049</v>
      </c>
      <c r="J312" s="218">
        <f>HLOOKUP($B312,data10,data0211!J$900,FALSE)</f>
        <v>20971</v>
      </c>
      <c r="K312" s="218">
        <f>HLOOKUP($B312,data10,data0211!K$900,FALSE)</f>
        <v>18465</v>
      </c>
      <c r="L312" s="218">
        <f>HLOOKUP($B312,data10,data0211!L$900,FALSE)</f>
        <v>2506</v>
      </c>
      <c r="M312" s="218">
        <f>HLOOKUP($B312,data10,data0211!M$900,FALSE)</f>
        <v>0</v>
      </c>
      <c r="N312" s="218">
        <f>HLOOKUP($B312,data10,data0211!N$900,FALSE)</f>
        <v>0</v>
      </c>
      <c r="O312" s="218">
        <f>HLOOKUP($B312,data10,data0211!O$900,FALSE)</f>
        <v>0</v>
      </c>
      <c r="P312" s="218">
        <f>HLOOKUP($B312,data10,data0211!P$900,FALSE)</f>
        <v>345304603</v>
      </c>
      <c r="Q312" s="218">
        <f>HLOOKUP($B312,data10,data0211!Q$900,FALSE)</f>
        <v>172161499</v>
      </c>
      <c r="R312" s="218">
        <f>HLOOKUP($B312,data10,data0211!R$900,FALSE)</f>
        <v>173143104</v>
      </c>
      <c r="S312" s="218">
        <f>HLOOKUP($B312,data10,data0211!S$900,FALSE)</f>
        <v>0</v>
      </c>
      <c r="T312" s="218">
        <f>HLOOKUP($B312,data10,data0211!T$900,FALSE)</f>
        <v>0</v>
      </c>
      <c r="U312" s="218">
        <f>HLOOKUP($B312,data10,data0211!U$900,FALSE)</f>
        <v>0</v>
      </c>
      <c r="V312" s="218">
        <f>HLOOKUP($B312,data10,data0211!V$900,FALSE)</f>
        <v>324503</v>
      </c>
      <c r="W312" s="218">
        <f>HLOOKUP($B312,data10,data0211!W$900,FALSE)</f>
        <v>0</v>
      </c>
      <c r="X312" s="218">
        <f>HLOOKUP($B312,data10,data0211!X$900,FALSE)</f>
        <v>324503</v>
      </c>
      <c r="Y312" s="218">
        <f>HLOOKUP($B312,data10,data0211!Y$900,FALSE)</f>
        <v>0</v>
      </c>
      <c r="Z312" s="218">
        <f>HLOOKUP($B312,data10,data0211!Z$900,FALSE)</f>
        <v>0</v>
      </c>
      <c r="AA312" s="218">
        <f>HLOOKUP($B312,data10,data0211!AA$900,FALSE)</f>
        <v>0</v>
      </c>
      <c r="AB312" s="218">
        <f>HLOOKUP($B312,data10,data0211!AB$900,FALSE)</f>
        <v>12244835</v>
      </c>
      <c r="AC312" s="218">
        <f>HLOOKUP($B312,data10,data0211!AC$900,FALSE)</f>
        <v>8514378</v>
      </c>
      <c r="AD312" s="218">
        <f>HLOOKUP($B312,data10,data0211!AD$900,FALSE)</f>
        <v>3730457</v>
      </c>
      <c r="AE312" s="218">
        <f>HLOOKUP($B312,data10,data0211!AE$900,FALSE)</f>
        <v>0</v>
      </c>
      <c r="AF312" s="218">
        <f>HLOOKUP($B312,data10,data0211!AF$900,FALSE)</f>
        <v>0</v>
      </c>
      <c r="AG312" s="218">
        <f>HLOOKUP($B312,data10,data0211!AG$900,FALSE)</f>
        <v>0</v>
      </c>
      <c r="AH312" s="218">
        <f>HLOOKUP($B312,data10,data0211!AH$900,FALSE)</f>
        <v>0</v>
      </c>
      <c r="AI312" s="218">
        <f>HLOOKUP($B312,data10,data0211!AI$900,FALSE)</f>
        <v>0</v>
      </c>
      <c r="AJ312" s="218">
        <f>HLOOKUP($B312,data10,data0211!AJ$900,FALSE)</f>
        <v>0</v>
      </c>
      <c r="AK312" s="218">
        <f>HLOOKUP($B312,data10,data0211!AK$900,FALSE)</f>
        <v>45212</v>
      </c>
      <c r="AL312" s="218">
        <f>HLOOKUP($B312,data10,data0211!AL$900,FALSE)</f>
        <v>45212</v>
      </c>
      <c r="AM312" s="218">
        <f>HLOOKUP($B312,data10,data0211!AM$900,FALSE)</f>
        <v>0</v>
      </c>
      <c r="AN312" s="218">
        <f>HLOOKUP($B312,data10,data0211!AN$900,FALSE)</f>
        <v>95666</v>
      </c>
      <c r="AO312" s="218">
        <f>HLOOKUP($B312,data10,data0211!AO$900,FALSE)</f>
        <v>98223</v>
      </c>
      <c r="AP312" s="218">
        <f>HLOOKUP($B312,data10,data0211!AP$900,FALSE)</f>
        <v>98223</v>
      </c>
      <c r="AQ312" s="218">
        <f>HLOOKUP($B312,data10,data0211!AQ$900,FALSE)</f>
        <v>83121</v>
      </c>
      <c r="AR312" s="218">
        <f>HLOOKUP($B312,data10,data0211!AR$900,FALSE)</f>
        <v>1723</v>
      </c>
      <c r="AS312" s="218">
        <f>HLOOKUP($B312,data10,data0211!AS$900,FALSE)</f>
        <v>1634</v>
      </c>
      <c r="AT312" s="218">
        <f>HLOOKUP($B312,data10,data0211!AT$900,FALSE)</f>
        <v>89</v>
      </c>
      <c r="AU312" s="218">
        <f>HLOOKUP($B312,data10,data0211!AU$900,FALSE)</f>
        <v>603</v>
      </c>
      <c r="AV312" s="218">
        <f>HLOOKUP($B312,data10,data0211!AV$900,FALSE)</f>
        <v>30</v>
      </c>
      <c r="AW312" s="218">
        <f>HLOOKUP($B312,data10,data0211!AW$900,FALSE)</f>
        <v>1090</v>
      </c>
      <c r="AX312" s="218">
        <f>HLOOKUP($B312,data10,data0211!AX$900,FALSE)</f>
        <v>0</v>
      </c>
      <c r="AY312" s="218">
        <f>HLOOKUP($B312,data10,data0211!AY$900,FALSE)</f>
        <v>5</v>
      </c>
      <c r="AZ312" s="218">
        <f>HLOOKUP($B312,data10,data0211!AZ$900,FALSE)</f>
        <v>7127</v>
      </c>
      <c r="BA312" s="218">
        <f>HLOOKUP($B312,data10,data0211!BA$900,FALSE)</f>
        <v>61</v>
      </c>
      <c r="BB312" s="218"/>
      <c r="BC312" s="218"/>
      <c r="BD312" s="218"/>
      <c r="BE312" s="218"/>
    </row>
    <row r="313" spans="1:57" ht="15" customHeight="1" x14ac:dyDescent="0.2">
      <c r="A313" s="71" t="s">
        <v>14</v>
      </c>
      <c r="B313" s="71" t="s">
        <v>14</v>
      </c>
      <c r="C313" s="69">
        <v>2011</v>
      </c>
      <c r="D313" s="218">
        <f>HLOOKUP($B313,data11,data0211!D$900,FALSE)</f>
        <v>66179542.329999998</v>
      </c>
      <c r="E313" s="218">
        <f>HLOOKUP($B313,data11,data0211!E$900,FALSE)</f>
        <v>-25539682.400000002</v>
      </c>
      <c r="F313" s="218">
        <f>HLOOKUP($B313,data11,data0211!F$900,FALSE)</f>
        <v>0</v>
      </c>
      <c r="G313" s="218">
        <f>HLOOKUP($B313,data11,data0211!G$900,FALSE)</f>
        <v>4947158</v>
      </c>
      <c r="H313" s="218">
        <f>HLOOKUP($B313,data11,data0211!H$900,FALSE)</f>
        <v>7171214.3900000006</v>
      </c>
      <c r="I313" s="218">
        <f>HLOOKUP($B313,data11,data0211!I$900,FALSE)</f>
        <v>958816</v>
      </c>
      <c r="J313" s="218">
        <f>HLOOKUP($B313,data11,data0211!J$900,FALSE)</f>
        <v>21078</v>
      </c>
      <c r="K313" s="218">
        <f>HLOOKUP($B313,data11,data0211!K$900,FALSE)</f>
        <v>18554</v>
      </c>
      <c r="L313" s="218">
        <f>HLOOKUP($B313,data11,data0211!L$900,FALSE)</f>
        <v>2516</v>
      </c>
      <c r="M313" s="218">
        <f>HLOOKUP($B313,data11,data0211!M$900,FALSE)</f>
        <v>8</v>
      </c>
      <c r="N313" s="218">
        <f>HLOOKUP($B313,data11,data0211!N$900,FALSE)</f>
        <v>0</v>
      </c>
      <c r="O313" s="218">
        <f>HLOOKUP($B313,data11,data0211!O$900,FALSE)</f>
        <v>0</v>
      </c>
      <c r="P313" s="218">
        <f>HLOOKUP($B313,data11,data0211!P$900,FALSE)</f>
        <v>421078100</v>
      </c>
      <c r="Q313" s="218">
        <f>HLOOKUP($B313,data11,data0211!Q$900,FALSE)</f>
        <v>171241285</v>
      </c>
      <c r="R313" s="218">
        <f>HLOOKUP($B313,data11,data0211!R$900,FALSE)</f>
        <v>175644565</v>
      </c>
      <c r="S313" s="218">
        <f>HLOOKUP($B313,data11,data0211!S$900,FALSE)</f>
        <v>74192250</v>
      </c>
      <c r="T313" s="218">
        <f>HLOOKUP($B313,data11,data0211!T$900,FALSE)</f>
        <v>0</v>
      </c>
      <c r="U313" s="218">
        <f>HLOOKUP($B313,data11,data0211!U$900,FALSE)</f>
        <v>0</v>
      </c>
      <c r="V313" s="218">
        <f>HLOOKUP($B313,data11,data0211!V$900,FALSE)</f>
        <v>597505</v>
      </c>
      <c r="W313" s="218">
        <f>HLOOKUP($B313,data11,data0211!W$900,FALSE)</f>
        <v>0</v>
      </c>
      <c r="X313" s="218">
        <f>HLOOKUP($B313,data11,data0211!X$900,FALSE)</f>
        <v>332718</v>
      </c>
      <c r="Y313" s="218">
        <f>HLOOKUP($B313,data11,data0211!Y$900,FALSE)</f>
        <v>264787</v>
      </c>
      <c r="Z313" s="218">
        <f>HLOOKUP($B313,data11,data0211!Z$900,FALSE)</f>
        <v>0</v>
      </c>
      <c r="AA313" s="218">
        <f>HLOOKUP($B313,data11,data0211!AA$900,FALSE)</f>
        <v>0</v>
      </c>
      <c r="AB313" s="218">
        <f>HLOOKUP($B313,data11,data0211!AB$900,FALSE)</f>
        <v>12462418</v>
      </c>
      <c r="AC313" s="218">
        <f>HLOOKUP($B313,data11,data0211!AC$900,FALSE)</f>
        <v>8607062</v>
      </c>
      <c r="AD313" s="218">
        <f>HLOOKUP($B313,data11,data0211!AD$900,FALSE)</f>
        <v>3689868</v>
      </c>
      <c r="AE313" s="218">
        <f>HLOOKUP($B313,data11,data0211!AE$900,FALSE)</f>
        <v>165488</v>
      </c>
      <c r="AF313" s="218">
        <f>HLOOKUP($B313,data11,data0211!AF$900,FALSE)</f>
        <v>0</v>
      </c>
      <c r="AG313" s="218">
        <f>HLOOKUP($B313,data11,data0211!AG$900,FALSE)</f>
        <v>0</v>
      </c>
      <c r="AH313" s="218">
        <f>HLOOKUP($B313,data11,data0211!AH$900,FALSE)</f>
        <v>1252</v>
      </c>
      <c r="AI313" s="218">
        <f>HLOOKUP($B313,data11,data0211!AI$900,FALSE)</f>
        <v>36</v>
      </c>
      <c r="AJ313" s="218">
        <f>HLOOKUP($B313,data11,data0211!AJ$900,FALSE)</f>
        <v>1216</v>
      </c>
      <c r="AK313" s="218">
        <f>HLOOKUP($B313,data11,data0211!AK$900,FALSE)</f>
        <v>45212</v>
      </c>
      <c r="AL313" s="218">
        <f>HLOOKUP($B313,data11,data0211!AL$900,FALSE)</f>
        <v>45212</v>
      </c>
      <c r="AM313" s="218">
        <f>HLOOKUP($B313,data11,data0211!AM$900,FALSE)</f>
        <v>0</v>
      </c>
      <c r="AN313" s="218">
        <f>HLOOKUP($B313,data11,data0211!AN$900,FALSE)</f>
        <v>81845</v>
      </c>
      <c r="AO313" s="218">
        <f>HLOOKUP($B313,data11,data0211!AO$900,FALSE)</f>
        <v>100582</v>
      </c>
      <c r="AP313" s="218">
        <f>HLOOKUP($B313,data11,data0211!AP$900,FALSE)</f>
        <v>100582</v>
      </c>
      <c r="AQ313" s="218">
        <f>HLOOKUP($B313,data11,data0211!AQ$900,FALSE)</f>
        <v>80013</v>
      </c>
      <c r="AR313" s="218">
        <f>HLOOKUP($B313,data11,data0211!AR$900,FALSE)</f>
        <v>1734</v>
      </c>
      <c r="AS313" s="218">
        <f>HLOOKUP($B313,data11,data0211!AS$900,FALSE)</f>
        <v>1642</v>
      </c>
      <c r="AT313" s="218">
        <f>HLOOKUP($B313,data11,data0211!AT$900,FALSE)</f>
        <v>92</v>
      </c>
      <c r="AU313" s="218">
        <f>HLOOKUP($B313,data11,data0211!AU$900,FALSE)</f>
        <v>611</v>
      </c>
      <c r="AV313" s="218">
        <f>HLOOKUP($B313,data11,data0211!AV$900,FALSE)</f>
        <v>27</v>
      </c>
      <c r="AW313" s="218">
        <f>HLOOKUP($B313,data11,data0211!AW$900,FALSE)</f>
        <v>1096</v>
      </c>
      <c r="AX313" s="218">
        <f>HLOOKUP($B313,data11,data0211!AX$900,FALSE)</f>
        <v>0</v>
      </c>
      <c r="AY313" s="218">
        <f>HLOOKUP($B313,data11,data0211!AY$900,FALSE)</f>
        <v>5</v>
      </c>
      <c r="AZ313" s="218">
        <f>HLOOKUP($B313,data11,data0211!AZ$900,FALSE)</f>
        <v>7179</v>
      </c>
      <c r="BA313" s="218">
        <f>HLOOKUP($B313,data11,data0211!BA$900,FALSE)</f>
        <v>64</v>
      </c>
      <c r="BB313" s="218"/>
      <c r="BC313" s="218"/>
      <c r="BD313" s="218"/>
      <c r="BE313" s="218"/>
    </row>
    <row r="314" spans="1:57" ht="15" customHeight="1" x14ac:dyDescent="0.2">
      <c r="A314" s="71" t="s">
        <v>15</v>
      </c>
      <c r="B314" s="71" t="s">
        <v>15</v>
      </c>
      <c r="C314" s="69">
        <v>2002</v>
      </c>
      <c r="D314" s="218">
        <f>HLOOKUP($B314,data02,data0211!D$900,FALSE)</f>
        <v>27264182</v>
      </c>
      <c r="E314" s="218">
        <f>HLOOKUP($B314,data02,data0211!E$900,FALSE)</f>
        <v>-3489690</v>
      </c>
      <c r="F314" s="218">
        <f>HLOOKUP($B314,data02,data0211!F$900,FALSE)</f>
        <v>1768393</v>
      </c>
      <c r="G314" s="218">
        <f>HLOOKUP($B314,data02,data0211!G$900,FALSE)</f>
        <v>2228019</v>
      </c>
      <c r="H314" s="218">
        <f>HLOOKUP($B314,data02,data0211!H$900,FALSE)</f>
        <v>3892053</v>
      </c>
      <c r="I314" s="218">
        <f>HLOOKUP($B314,data02,data0211!I$900,FALSE)</f>
        <v>305000</v>
      </c>
      <c r="J314" s="218">
        <f>HLOOKUP($B314,data02,data0211!J$900,FALSE)</f>
        <v>17686</v>
      </c>
      <c r="K314" s="218">
        <f>HLOOKUP($B314,data02,data0211!K$900,FALSE)</f>
        <v>16312</v>
      </c>
      <c r="L314" s="218">
        <f>HLOOKUP($B314,data02,data0211!L$900,FALSE)</f>
        <v>1374</v>
      </c>
      <c r="M314" s="218">
        <f>HLOOKUP($B314,data02,data0211!M$900,FALSE)</f>
        <v>0</v>
      </c>
      <c r="N314" s="218">
        <f>HLOOKUP($B314,data02,data0211!N$900,FALSE)</f>
        <v>3739</v>
      </c>
      <c r="O314" s="218">
        <f>HLOOKUP($B314,data02,data0211!O$900,FALSE)</f>
        <v>175</v>
      </c>
      <c r="P314" s="218">
        <f>HLOOKUP($B314,data02,data0211!P$900,FALSE)</f>
        <v>413942278</v>
      </c>
      <c r="Q314" s="218">
        <f>HLOOKUP($B314,data02,data0211!Q$900,FALSE)</f>
        <v>195544773</v>
      </c>
      <c r="R314" s="218">
        <f>HLOOKUP($B314,data02,data0211!R$900,FALSE)</f>
        <v>216798708</v>
      </c>
      <c r="S314" s="218">
        <f>HLOOKUP($B314,data02,data0211!S$900,FALSE)</f>
        <v>0</v>
      </c>
      <c r="T314" s="218">
        <f>HLOOKUP($B314,data02,data0211!T$900,FALSE)</f>
        <v>1341141</v>
      </c>
      <c r="U314" s="218">
        <f>HLOOKUP($B314,data02,data0211!U$900,FALSE)</f>
        <v>257656</v>
      </c>
      <c r="V314" s="218">
        <f>HLOOKUP($B314,data02,data0211!V$900,FALSE)</f>
        <v>0</v>
      </c>
      <c r="W314" s="218">
        <f>HLOOKUP($B314,data02,data0211!W$900,FALSE)</f>
        <v>0</v>
      </c>
      <c r="X314" s="218">
        <f>HLOOKUP($B314,data02,data0211!X$900,FALSE)</f>
        <v>0</v>
      </c>
      <c r="Y314" s="218">
        <f>HLOOKUP($B314,data02,data0211!Y$900,FALSE)</f>
        <v>0</v>
      </c>
      <c r="Z314" s="218">
        <f>HLOOKUP($B314,data02,data0211!Z$900,FALSE)</f>
        <v>0</v>
      </c>
      <c r="AA314" s="218">
        <f>HLOOKUP($B314,data02,data0211!AA$900,FALSE)</f>
        <v>0</v>
      </c>
      <c r="AB314" s="218">
        <f>HLOOKUP($B314,data02,data0211!AB$900,FALSE)</f>
        <v>39024565</v>
      </c>
      <c r="AC314" s="218">
        <f>HLOOKUP($B314,data02,data0211!AC$900,FALSE)</f>
        <v>15781865</v>
      </c>
      <c r="AD314" s="218">
        <f>HLOOKUP($B314,data02,data0211!AD$900,FALSE)</f>
        <v>23085956</v>
      </c>
      <c r="AE314" s="218">
        <f>HLOOKUP($B314,data02,data0211!AE$900,FALSE)</f>
        <v>0</v>
      </c>
      <c r="AF314" s="218">
        <f>HLOOKUP($B314,data02,data0211!AF$900,FALSE)</f>
        <v>122720</v>
      </c>
      <c r="AG314" s="218">
        <f>HLOOKUP($B314,data02,data0211!AG$900,FALSE)</f>
        <v>34024</v>
      </c>
      <c r="AH314" s="218">
        <f>HLOOKUP($B314,data02,data0211!AH$900,FALSE)</f>
        <v>354.5</v>
      </c>
      <c r="AI314" s="218">
        <f>HLOOKUP($B314,data02,data0211!AI$900,FALSE)</f>
        <v>331.8</v>
      </c>
      <c r="AJ314" s="218">
        <f>HLOOKUP($B314,data02,data0211!AJ$900,FALSE)</f>
        <v>22.7</v>
      </c>
      <c r="AK314" s="218">
        <f>HLOOKUP($B314,data02,data0211!AK$900,FALSE)</f>
        <v>45000</v>
      </c>
      <c r="AL314" s="218">
        <f>HLOOKUP($B314,data02,data0211!AL$900,FALSE)</f>
        <v>45000</v>
      </c>
      <c r="AM314" s="218">
        <f>HLOOKUP($B314,data02,data0211!AM$900,FALSE)</f>
        <v>0</v>
      </c>
      <c r="AN314" s="218">
        <f>HLOOKUP($B314,data02,data0211!AN$900,FALSE)</f>
        <v>85058</v>
      </c>
      <c r="AO314" s="218">
        <f>HLOOKUP($B314,data02,data0211!AO$900,FALSE)</f>
        <v>73588</v>
      </c>
      <c r="AP314" s="218">
        <f>HLOOKUP($B314,data02,data0211!AP$900,FALSE)</f>
        <v>85058</v>
      </c>
      <c r="AQ314" s="218">
        <f>HLOOKUP($B314,data02,data0211!AQ$900,FALSE)</f>
        <v>74000</v>
      </c>
      <c r="AR314" s="218">
        <f>HLOOKUP($B314,data02,data0211!AR$900,FALSE)</f>
        <v>746.5</v>
      </c>
      <c r="AS314" s="218">
        <f>HLOOKUP($B314,data02,data0211!AS$900,FALSE)</f>
        <v>601.29999999999995</v>
      </c>
      <c r="AT314" s="218">
        <f>HLOOKUP($B314,data02,data0211!AT$900,FALSE)</f>
        <v>145.19999999999999</v>
      </c>
      <c r="AU314" s="218">
        <f>HLOOKUP($B314,data02,data0211!AU$900,FALSE)</f>
        <v>358.1</v>
      </c>
      <c r="AV314" s="218">
        <f>HLOOKUP($B314,data02,data0211!AV$900,FALSE)</f>
        <v>0</v>
      </c>
      <c r="AW314" s="218">
        <f>HLOOKUP($B314,data02,data0211!AW$900,FALSE)</f>
        <v>388.4</v>
      </c>
      <c r="AX314" s="218">
        <f>HLOOKUP($B314,data02,data0211!AX$900,FALSE)</f>
        <v>0</v>
      </c>
      <c r="AY314" s="218">
        <f>HLOOKUP($B314,data02,data0211!AY$900,FALSE)</f>
        <v>72</v>
      </c>
      <c r="AZ314" s="218">
        <f>HLOOKUP($B314,data02,data0211!AZ$900,FALSE)</f>
        <v>3424</v>
      </c>
      <c r="BA314" s="218">
        <f>HLOOKUP($B314,data02,data0211!BA$900,FALSE)</f>
        <v>0</v>
      </c>
      <c r="BB314" s="218"/>
      <c r="BC314" s="218"/>
      <c r="BD314" s="218"/>
      <c r="BE314" s="218"/>
    </row>
    <row r="315" spans="1:57" ht="15" customHeight="1" x14ac:dyDescent="0.2">
      <c r="A315" s="71" t="s">
        <v>15</v>
      </c>
      <c r="B315" s="71" t="s">
        <v>15</v>
      </c>
      <c r="C315" s="69">
        <v>2003</v>
      </c>
      <c r="D315" s="218">
        <f>HLOOKUP($B315,data03,data0211!D$900,FALSE)</f>
        <v>28724458</v>
      </c>
      <c r="E315" s="218">
        <f>HLOOKUP($B315,data03,data0211!E$900,FALSE)</f>
        <v>-5151716</v>
      </c>
      <c r="F315" s="218">
        <f>HLOOKUP($B315,data03,data0211!F$900,FALSE)</f>
        <v>0</v>
      </c>
      <c r="G315" s="218">
        <f>HLOOKUP($B315,data03,data0211!G$900,FALSE)</f>
        <v>1557528</v>
      </c>
      <c r="H315" s="218">
        <f>HLOOKUP($B315,data03,data0211!H$900,FALSE)</f>
        <v>3642399</v>
      </c>
      <c r="I315" s="218">
        <f>HLOOKUP($B315,data03,data0211!I$900,FALSE)</f>
        <v>856051</v>
      </c>
      <c r="J315" s="218">
        <f>HLOOKUP($B315,data03,data0211!J$900,FALSE)</f>
        <v>18365</v>
      </c>
      <c r="K315" s="218">
        <f>HLOOKUP($B315,data03,data0211!K$900,FALSE)</f>
        <v>16787</v>
      </c>
      <c r="L315" s="218">
        <f>HLOOKUP($B315,data03,data0211!L$900,FALSE)</f>
        <v>1578</v>
      </c>
      <c r="M315" s="218">
        <f>HLOOKUP($B315,data03,data0211!M$900,FALSE)</f>
        <v>0</v>
      </c>
      <c r="N315" s="218">
        <f>HLOOKUP($B315,data03,data0211!N$900,FALSE)</f>
        <v>3804</v>
      </c>
      <c r="O315" s="218">
        <f>HLOOKUP($B315,data03,data0211!O$900,FALSE)</f>
        <v>181</v>
      </c>
      <c r="P315" s="218">
        <f>HLOOKUP($B315,data03,data0211!P$900,FALSE)</f>
        <v>446024317</v>
      </c>
      <c r="Q315" s="218">
        <f>HLOOKUP($B315,data03,data0211!Q$900,FALSE)</f>
        <v>193475522</v>
      </c>
      <c r="R315" s="218">
        <f>HLOOKUP($B315,data03,data0211!R$900,FALSE)</f>
        <v>249796612</v>
      </c>
      <c r="S315" s="218">
        <f>HLOOKUP($B315,data03,data0211!S$900,FALSE)</f>
        <v>0</v>
      </c>
      <c r="T315" s="218">
        <f>HLOOKUP($B315,data03,data0211!T$900,FALSE)</f>
        <v>2401021</v>
      </c>
      <c r="U315" s="218">
        <f>HLOOKUP($B315,data03,data0211!U$900,FALSE)</f>
        <v>351162</v>
      </c>
      <c r="V315" s="218">
        <f>HLOOKUP($B315,data03,data0211!V$900,FALSE)</f>
        <v>743441</v>
      </c>
      <c r="W315" s="218">
        <f>HLOOKUP($B315,data03,data0211!W$900,FALSE)</f>
        <v>502</v>
      </c>
      <c r="X315" s="218">
        <f>HLOOKUP($B315,data03,data0211!X$900,FALSE)</f>
        <v>735161</v>
      </c>
      <c r="Y315" s="218">
        <f>HLOOKUP($B315,data03,data0211!Y$900,FALSE)</f>
        <v>0</v>
      </c>
      <c r="Z315" s="218">
        <f>HLOOKUP($B315,data03,data0211!Z$900,FALSE)</f>
        <v>6763</v>
      </c>
      <c r="AA315" s="218">
        <f>HLOOKUP($B315,data03,data0211!AA$900,FALSE)</f>
        <v>1015</v>
      </c>
      <c r="AB315" s="218">
        <f>HLOOKUP($B315,data03,data0211!AB$900,FALSE)</f>
        <v>7752651</v>
      </c>
      <c r="AC315" s="218">
        <f>HLOOKUP($B315,data03,data0211!AC$900,FALSE)</f>
        <v>4390343</v>
      </c>
      <c r="AD315" s="218">
        <f>HLOOKUP($B315,data03,data0211!AD$900,FALSE)</f>
        <v>3312623</v>
      </c>
      <c r="AE315" s="218">
        <f>HLOOKUP($B315,data03,data0211!AE$900,FALSE)</f>
        <v>0</v>
      </c>
      <c r="AF315" s="218">
        <f>HLOOKUP($B315,data03,data0211!AF$900,FALSE)</f>
        <v>41307</v>
      </c>
      <c r="AG315" s="218">
        <f>HLOOKUP($B315,data03,data0211!AG$900,FALSE)</f>
        <v>8378</v>
      </c>
      <c r="AH315" s="218">
        <f>HLOOKUP($B315,data03,data0211!AH$900,FALSE)</f>
        <v>280.7</v>
      </c>
      <c r="AI315" s="218">
        <f>HLOOKUP($B315,data03,data0211!AI$900,FALSE)</f>
        <v>255.8</v>
      </c>
      <c r="AJ315" s="218">
        <f>HLOOKUP($B315,data03,data0211!AJ$900,FALSE)</f>
        <v>24.9</v>
      </c>
      <c r="AK315" s="218">
        <f>HLOOKUP($B315,data03,data0211!AK$900,FALSE)</f>
        <v>53000</v>
      </c>
      <c r="AL315" s="218">
        <f>HLOOKUP($B315,data03,data0211!AL$900,FALSE)</f>
        <v>53000</v>
      </c>
      <c r="AM315" s="218">
        <f>HLOOKUP($B315,data03,data0211!AM$900,FALSE)</f>
        <v>0</v>
      </c>
      <c r="AN315" s="218">
        <f>HLOOKUP($B315,data03,data0211!AN$900,FALSE)</f>
        <v>103035</v>
      </c>
      <c r="AO315" s="218">
        <f>HLOOKUP($B315,data03,data0211!AO$900,FALSE)</f>
        <v>117773</v>
      </c>
      <c r="AP315" s="218">
        <f>HLOOKUP($B315,data03,data0211!AP$900,FALSE)</f>
        <v>117773</v>
      </c>
      <c r="AQ315" s="218">
        <f>HLOOKUP($B315,data03,data0211!AQ$900,FALSE)</f>
        <v>94612</v>
      </c>
      <c r="AR315" s="218">
        <f>HLOOKUP($B315,data03,data0211!AR$900,FALSE)</f>
        <v>1229.5999999999999</v>
      </c>
      <c r="AS315" s="218">
        <f>HLOOKUP($B315,data03,data0211!AS$900,FALSE)</f>
        <v>871.5</v>
      </c>
      <c r="AT315" s="218">
        <f>HLOOKUP($B315,data03,data0211!AT$900,FALSE)</f>
        <v>358.1</v>
      </c>
      <c r="AU315" s="218">
        <f>HLOOKUP($B315,data03,data0211!AU$900,FALSE)</f>
        <v>380.7</v>
      </c>
      <c r="AV315" s="218">
        <f>HLOOKUP($B315,data03,data0211!AV$900,FALSE)</f>
        <v>0</v>
      </c>
      <c r="AW315" s="218">
        <f>HLOOKUP($B315,data03,data0211!AW$900,FALSE)</f>
        <v>848.9</v>
      </c>
      <c r="AX315" s="218">
        <f>HLOOKUP($B315,data03,data0211!AX$900,FALSE)</f>
        <v>0</v>
      </c>
      <c r="AY315" s="218">
        <f>HLOOKUP($B315,data03,data0211!AY$900,FALSE)</f>
        <v>70</v>
      </c>
      <c r="AZ315" s="218">
        <f>HLOOKUP($B315,data03,data0211!AZ$900,FALSE)</f>
        <v>3478</v>
      </c>
      <c r="BA315" s="218">
        <f>HLOOKUP($B315,data03,data0211!BA$900,FALSE)</f>
        <v>80.33</v>
      </c>
      <c r="BB315" s="218"/>
      <c r="BC315" s="218"/>
      <c r="BD315" s="218"/>
      <c r="BE315" s="218"/>
    </row>
    <row r="316" spans="1:57" ht="15" customHeight="1" x14ac:dyDescent="0.2">
      <c r="A316" s="71" t="s">
        <v>15</v>
      </c>
      <c r="B316" s="71" t="s">
        <v>15</v>
      </c>
      <c r="C316" s="69">
        <v>2004</v>
      </c>
      <c r="D316" s="218">
        <f>HLOOKUP($B316,data04,data0211!D$900,FALSE)</f>
        <v>31052680</v>
      </c>
      <c r="E316" s="218">
        <f>HLOOKUP($B316,data04,data0211!E$900,FALSE)</f>
        <v>-6938421</v>
      </c>
      <c r="F316" s="218">
        <f>HLOOKUP($B316,data04,data0211!F$900,FALSE)</f>
        <v>0</v>
      </c>
      <c r="G316" s="218">
        <f>HLOOKUP($B316,data04,data0211!G$900,FALSE)</f>
        <v>2343561</v>
      </c>
      <c r="H316" s="218">
        <f>HLOOKUP($B316,data04,data0211!H$900,FALSE)</f>
        <v>3823105</v>
      </c>
      <c r="I316" s="218">
        <f>HLOOKUP($B316,data04,data0211!I$900,FALSE)</f>
        <v>412562</v>
      </c>
      <c r="J316" s="218">
        <f>HLOOKUP($B316,data04,data0211!J$900,FALSE)</f>
        <v>18719</v>
      </c>
      <c r="K316" s="218">
        <f>HLOOKUP($B316,data04,data0211!K$900,FALSE)</f>
        <v>17004</v>
      </c>
      <c r="L316" s="218">
        <f>HLOOKUP($B316,data04,data0211!L$900,FALSE)</f>
        <v>1715</v>
      </c>
      <c r="M316" s="218">
        <f>HLOOKUP($B316,data04,data0211!M$900,FALSE)</f>
        <v>0</v>
      </c>
      <c r="N316" s="218">
        <f>HLOOKUP($B316,data04,data0211!N$900,FALSE)</f>
        <v>4032</v>
      </c>
      <c r="O316" s="218">
        <f>HLOOKUP($B316,data04,data0211!O$900,FALSE)</f>
        <v>188</v>
      </c>
      <c r="P316" s="218">
        <f>HLOOKUP($B316,data04,data0211!P$900,FALSE)</f>
        <v>454683669</v>
      </c>
      <c r="Q316" s="218">
        <f>HLOOKUP($B316,data04,data0211!Q$900,FALSE)</f>
        <v>188074010</v>
      </c>
      <c r="R316" s="218">
        <f>HLOOKUP($B316,data04,data0211!R$900,FALSE)</f>
        <v>263770204</v>
      </c>
      <c r="S316" s="218">
        <f>HLOOKUP($B316,data04,data0211!S$900,FALSE)</f>
        <v>0</v>
      </c>
      <c r="T316" s="218">
        <f>HLOOKUP($B316,data04,data0211!T$900,FALSE)</f>
        <v>2495616</v>
      </c>
      <c r="U316" s="218">
        <f>HLOOKUP($B316,data04,data0211!U$900,FALSE)</f>
        <v>343839</v>
      </c>
      <c r="V316" s="218">
        <f>HLOOKUP($B316,data04,data0211!V$900,FALSE)</f>
        <v>806758</v>
      </c>
      <c r="W316" s="218">
        <f>HLOOKUP($B316,data04,data0211!W$900,FALSE)</f>
        <v>0</v>
      </c>
      <c r="X316" s="218">
        <f>HLOOKUP($B316,data04,data0211!X$900,FALSE)</f>
        <v>806758</v>
      </c>
      <c r="Y316" s="218">
        <f>HLOOKUP($B316,data04,data0211!Y$900,FALSE)</f>
        <v>0</v>
      </c>
      <c r="Z316" s="218">
        <f>HLOOKUP($B316,data04,data0211!Z$900,FALSE)</f>
        <v>0</v>
      </c>
      <c r="AA316" s="218">
        <f>HLOOKUP($B316,data04,data0211!AA$900,FALSE)</f>
        <v>0</v>
      </c>
      <c r="AB316" s="218">
        <f>HLOOKUP($B316,data04,data0211!AB$900,FALSE)</f>
        <v>7442104</v>
      </c>
      <c r="AC316" s="218">
        <f>HLOOKUP($B316,data04,data0211!AC$900,FALSE)</f>
        <v>4118706</v>
      </c>
      <c r="AD316" s="218">
        <f>HLOOKUP($B316,data04,data0211!AD$900,FALSE)</f>
        <v>3274880</v>
      </c>
      <c r="AE316" s="218">
        <f>HLOOKUP($B316,data04,data0211!AE$900,FALSE)</f>
        <v>0</v>
      </c>
      <c r="AF316" s="218">
        <f>HLOOKUP($B316,data04,data0211!AF$900,FALSE)</f>
        <v>39714</v>
      </c>
      <c r="AG316" s="218">
        <f>HLOOKUP($B316,data04,data0211!AG$900,FALSE)</f>
        <v>8804</v>
      </c>
      <c r="AH316" s="218">
        <f>HLOOKUP($B316,data04,data0211!AH$900,FALSE)</f>
        <v>280.77</v>
      </c>
      <c r="AI316" s="218">
        <f>HLOOKUP($B316,data04,data0211!AI$900,FALSE)</f>
        <v>255.7</v>
      </c>
      <c r="AJ316" s="218">
        <f>HLOOKUP($B316,data04,data0211!AJ$900,FALSE)</f>
        <v>25.07</v>
      </c>
      <c r="AK316" s="218">
        <f>HLOOKUP($B316,data04,data0211!AK$900,FALSE)</f>
        <v>55000</v>
      </c>
      <c r="AL316" s="218">
        <f>HLOOKUP($B316,data04,data0211!AL$900,FALSE)</f>
        <v>55000</v>
      </c>
      <c r="AM316" s="218">
        <f>HLOOKUP($B316,data04,data0211!AM$900,FALSE)</f>
        <v>0</v>
      </c>
      <c r="AN316" s="218">
        <f>HLOOKUP($B316,data04,data0211!AN$900,FALSE)</f>
        <v>98950</v>
      </c>
      <c r="AO316" s="218">
        <f>HLOOKUP($B316,data04,data0211!AO$900,FALSE)</f>
        <v>90154</v>
      </c>
      <c r="AP316" s="218">
        <f>HLOOKUP($B316,data04,data0211!AP$900,FALSE)</f>
        <v>98950</v>
      </c>
      <c r="AQ316" s="218">
        <f>HLOOKUP($B316,data04,data0211!AQ$900,FALSE)</f>
        <v>81183</v>
      </c>
      <c r="AR316" s="218">
        <f>HLOOKUP($B316,data04,data0211!AR$900,FALSE)</f>
        <v>1301.0999999999999</v>
      </c>
      <c r="AS316" s="218">
        <f>HLOOKUP($B316,data04,data0211!AS$900,FALSE)</f>
        <v>871.7</v>
      </c>
      <c r="AT316" s="218">
        <f>HLOOKUP($B316,data04,data0211!AT$900,FALSE)</f>
        <v>429.4</v>
      </c>
      <c r="AU316" s="218">
        <f>HLOOKUP($B316,data04,data0211!AU$900,FALSE)</f>
        <v>388.3</v>
      </c>
      <c r="AV316" s="218">
        <f>HLOOKUP($B316,data04,data0211!AV$900,FALSE)</f>
        <v>0</v>
      </c>
      <c r="AW316" s="218">
        <f>HLOOKUP($B316,data04,data0211!AW$900,FALSE)</f>
        <v>912.8</v>
      </c>
      <c r="AX316" s="218">
        <f>HLOOKUP($B316,data04,data0211!AX$900,FALSE)</f>
        <v>0</v>
      </c>
      <c r="AY316" s="218">
        <f>HLOOKUP($B316,data04,data0211!AY$900,FALSE)</f>
        <v>72</v>
      </c>
      <c r="AZ316" s="218">
        <f>HLOOKUP($B316,data04,data0211!AZ$900,FALSE)</f>
        <v>3569</v>
      </c>
      <c r="BA316" s="218">
        <f>HLOOKUP($B316,data04,data0211!BA$900,FALSE)</f>
        <v>80.33</v>
      </c>
      <c r="BB316" s="218"/>
      <c r="BC316" s="218"/>
      <c r="BD316" s="218"/>
      <c r="BE316" s="218"/>
    </row>
    <row r="317" spans="1:57" ht="15" customHeight="1" x14ac:dyDescent="0.2">
      <c r="A317" s="71" t="s">
        <v>15</v>
      </c>
      <c r="B317" s="71" t="s">
        <v>15</v>
      </c>
      <c r="C317" s="69">
        <v>2005</v>
      </c>
      <c r="D317" s="218">
        <f>HLOOKUP($B317,data05,data0211!D$900,FALSE)</f>
        <v>37146919</v>
      </c>
      <c r="E317" s="218">
        <f>HLOOKUP($B317,data05,data0211!E$900,FALSE)</f>
        <v>-8833401</v>
      </c>
      <c r="F317" s="218">
        <f>HLOOKUP($B317,data05,data0211!F$900,FALSE)</f>
        <v>0</v>
      </c>
      <c r="G317" s="218">
        <f>HLOOKUP($B317,data05,data0211!G$900,FALSE)</f>
        <v>3750244</v>
      </c>
      <c r="H317" s="218">
        <f>HLOOKUP($B317,data05,data0211!H$900,FALSE)</f>
        <v>3711596</v>
      </c>
      <c r="I317" s="218">
        <f>HLOOKUP($B317,data05,data0211!I$900,FALSE)</f>
        <v>634589</v>
      </c>
      <c r="J317" s="218">
        <f>HLOOKUP($B317,data05,data0211!J$900,FALSE)</f>
        <v>19873</v>
      </c>
      <c r="K317" s="218">
        <f>HLOOKUP($B317,data05,data0211!K$900,FALSE)</f>
        <v>18392</v>
      </c>
      <c r="L317" s="218">
        <f>HLOOKUP($B317,data05,data0211!L$900,FALSE)</f>
        <v>1481</v>
      </c>
      <c r="M317" s="218">
        <f>HLOOKUP($B317,data05,data0211!M$900,FALSE)</f>
        <v>0</v>
      </c>
      <c r="N317" s="218">
        <f>HLOOKUP($B317,data05,data0211!N$900,FALSE)</f>
        <v>3106513</v>
      </c>
      <c r="O317" s="218">
        <f>HLOOKUP($B317,data05,data0211!O$900,FALSE)</f>
        <v>322737</v>
      </c>
      <c r="P317" s="218">
        <f>HLOOKUP($B317,data05,data0211!P$900,FALSE)</f>
        <v>483654085</v>
      </c>
      <c r="Q317" s="218">
        <f>HLOOKUP($B317,data05,data0211!Q$900,FALSE)</f>
        <v>210303787</v>
      </c>
      <c r="R317" s="218">
        <f>HLOOKUP($B317,data05,data0211!R$900,FALSE)</f>
        <v>269921048</v>
      </c>
      <c r="S317" s="218">
        <f>HLOOKUP($B317,data05,data0211!S$900,FALSE)</f>
        <v>0</v>
      </c>
      <c r="T317" s="218">
        <f>HLOOKUP($B317,data05,data0211!T$900,FALSE)</f>
        <v>3106513</v>
      </c>
      <c r="U317" s="218">
        <f>HLOOKUP($B317,data05,data0211!U$900,FALSE)</f>
        <v>322737</v>
      </c>
      <c r="V317" s="218">
        <f>HLOOKUP($B317,data05,data0211!V$900,FALSE)</f>
        <v>748518</v>
      </c>
      <c r="W317" s="218">
        <f>HLOOKUP($B317,data05,data0211!W$900,FALSE)</f>
        <v>0</v>
      </c>
      <c r="X317" s="218">
        <f>HLOOKUP($B317,data05,data0211!X$900,FALSE)</f>
        <v>740269</v>
      </c>
      <c r="Y317" s="218">
        <f>HLOOKUP($B317,data05,data0211!Y$900,FALSE)</f>
        <v>0</v>
      </c>
      <c r="Z317" s="218">
        <f>HLOOKUP($B317,data05,data0211!Z$900,FALSE)</f>
        <v>7406</v>
      </c>
      <c r="AA317" s="218">
        <f>HLOOKUP($B317,data05,data0211!AA$900,FALSE)</f>
        <v>843</v>
      </c>
      <c r="AB317" s="218">
        <f>HLOOKUP($B317,data05,data0211!AB$900,FALSE)</f>
        <v>8264018</v>
      </c>
      <c r="AC317" s="218">
        <f>HLOOKUP($B317,data05,data0211!AC$900,FALSE)</f>
        <v>4152262</v>
      </c>
      <c r="AD317" s="218">
        <f>HLOOKUP($B317,data05,data0211!AD$900,FALSE)</f>
        <v>3037885</v>
      </c>
      <c r="AE317" s="218">
        <f>HLOOKUP($B317,data05,data0211!AE$900,FALSE)</f>
        <v>0</v>
      </c>
      <c r="AF317" s="218">
        <f>HLOOKUP($B317,data05,data0211!AF$900,FALSE)</f>
        <v>47079</v>
      </c>
      <c r="AG317" s="218">
        <f>HLOOKUP($B317,data05,data0211!AG$900,FALSE)</f>
        <v>8441</v>
      </c>
      <c r="AH317" s="218">
        <f>HLOOKUP($B317,data05,data0211!AH$900,FALSE)</f>
        <v>280</v>
      </c>
      <c r="AI317" s="218">
        <f>HLOOKUP($B317,data05,data0211!AI$900,FALSE)</f>
        <v>25</v>
      </c>
      <c r="AJ317" s="218">
        <f>HLOOKUP($B317,data05,data0211!AJ$900,FALSE)</f>
        <v>255</v>
      </c>
      <c r="AK317" s="218">
        <f>HLOOKUP($B317,data05,data0211!AK$900,FALSE)</f>
        <v>50000</v>
      </c>
      <c r="AL317" s="218">
        <f>HLOOKUP($B317,data05,data0211!AL$900,FALSE)</f>
        <v>50000</v>
      </c>
      <c r="AM317" s="218">
        <f>HLOOKUP($B317,data05,data0211!AM$900,FALSE)</f>
        <v>0</v>
      </c>
      <c r="AN317" s="218">
        <f>HLOOKUP($B317,data05,data0211!AN$900,FALSE)</f>
        <v>0</v>
      </c>
      <c r="AO317" s="218">
        <f>HLOOKUP($B317,data05,data0211!AO$900,FALSE)</f>
        <v>0</v>
      </c>
      <c r="AP317" s="218">
        <f>HLOOKUP($B317,data05,data0211!AP$900,FALSE)</f>
        <v>0</v>
      </c>
      <c r="AQ317" s="218">
        <f>HLOOKUP($B317,data05,data0211!AQ$900,FALSE)</f>
        <v>0</v>
      </c>
      <c r="AR317" s="218">
        <f>HLOOKUP($B317,data05,data0211!AR$900,FALSE)</f>
        <v>1320</v>
      </c>
      <c r="AS317" s="218">
        <f>HLOOKUP($B317,data05,data0211!AS$900,FALSE)</f>
        <v>875</v>
      </c>
      <c r="AT317" s="218">
        <f>HLOOKUP($B317,data05,data0211!AT$900,FALSE)</f>
        <v>445</v>
      </c>
      <c r="AU317" s="218">
        <f>HLOOKUP($B317,data05,data0211!AU$900,FALSE)</f>
        <v>392</v>
      </c>
      <c r="AV317" s="218">
        <f>HLOOKUP($B317,data05,data0211!AV$900,FALSE)</f>
        <v>0</v>
      </c>
      <c r="AW317" s="218">
        <f>HLOOKUP($B317,data05,data0211!AW$900,FALSE)</f>
        <v>924</v>
      </c>
      <c r="AX317" s="218">
        <f>HLOOKUP($B317,data05,data0211!AX$900,FALSE)</f>
        <v>0</v>
      </c>
      <c r="AY317" s="218">
        <f>HLOOKUP($B317,data05,data0211!AY$900,FALSE)</f>
        <v>74</v>
      </c>
      <c r="AZ317" s="218">
        <f>HLOOKUP($B317,data05,data0211!AZ$900,FALSE)</f>
        <v>3560</v>
      </c>
      <c r="BA317" s="218">
        <f>HLOOKUP($B317,data05,data0211!BA$900,FALSE)</f>
        <v>0</v>
      </c>
      <c r="BB317" s="218"/>
      <c r="BC317" s="218"/>
      <c r="BD317" s="218"/>
      <c r="BE317" s="218"/>
    </row>
    <row r="318" spans="1:57" ht="15" customHeight="1" x14ac:dyDescent="0.2">
      <c r="A318" s="71" t="s">
        <v>15</v>
      </c>
      <c r="B318" s="71" t="s">
        <v>15</v>
      </c>
      <c r="C318" s="69">
        <v>2006</v>
      </c>
      <c r="D318" s="218">
        <f>HLOOKUP($B318,data06,data0211!D$900,FALSE)</f>
        <v>41078409</v>
      </c>
      <c r="E318" s="218">
        <f>HLOOKUP($B318,data06,data0211!E$900,FALSE)</f>
        <v>-10760856</v>
      </c>
      <c r="F318" s="218">
        <f>HLOOKUP($B318,data06,data0211!F$900,FALSE)</f>
        <v>0</v>
      </c>
      <c r="G318" s="218">
        <f>HLOOKUP($B318,data06,data0211!G$900,FALSE)</f>
        <v>4617056</v>
      </c>
      <c r="H318" s="218">
        <f>HLOOKUP($B318,data06,data0211!H$900,FALSE)</f>
        <v>4352958</v>
      </c>
      <c r="I318" s="218">
        <f>HLOOKUP($B318,data06,data0211!I$900,FALSE)</f>
        <v>731486</v>
      </c>
      <c r="J318" s="218">
        <f>HLOOKUP($B318,data06,data0211!J$900,FALSE)</f>
        <v>19007</v>
      </c>
      <c r="K318" s="218">
        <f>HLOOKUP($B318,data06,data0211!K$900,FALSE)</f>
        <v>17539</v>
      </c>
      <c r="L318" s="218">
        <f>HLOOKUP($B318,data06,data0211!L$900,FALSE)</f>
        <v>1468</v>
      </c>
      <c r="M318" s="218">
        <f>HLOOKUP($B318,data06,data0211!M$900,FALSE)</f>
        <v>0</v>
      </c>
      <c r="N318" s="218">
        <f>HLOOKUP($B318,data06,data0211!N$900,FALSE)</f>
        <v>4294</v>
      </c>
      <c r="O318" s="218">
        <f>HLOOKUP($B318,data06,data0211!O$900,FALSE)</f>
        <v>146</v>
      </c>
      <c r="P318" s="218">
        <f>HLOOKUP($B318,data06,data0211!P$900,FALSE)</f>
        <v>475893341.64999998</v>
      </c>
      <c r="Q318" s="218">
        <f>HLOOKUP($B318,data06,data0211!Q$900,FALSE)</f>
        <v>200925506</v>
      </c>
      <c r="R318" s="218">
        <f>HLOOKUP($B318,data06,data0211!R$900,FALSE)</f>
        <v>271457391</v>
      </c>
      <c r="S318" s="218">
        <f>HLOOKUP($B318,data06,data0211!S$900,FALSE)</f>
        <v>0</v>
      </c>
      <c r="T318" s="218">
        <f>HLOOKUP($B318,data06,data0211!T$900,FALSE)</f>
        <v>2718846.65</v>
      </c>
      <c r="U318" s="218">
        <f>HLOOKUP($B318,data06,data0211!U$900,FALSE)</f>
        <v>791598</v>
      </c>
      <c r="V318" s="218">
        <f>HLOOKUP($B318,data06,data0211!V$900,FALSE)</f>
        <v>665987</v>
      </c>
      <c r="W318" s="218">
        <f>HLOOKUP($B318,data06,data0211!W$900,FALSE)</f>
        <v>0</v>
      </c>
      <c r="X318" s="218">
        <f>HLOOKUP($B318,data06,data0211!X$900,FALSE)</f>
        <v>609918</v>
      </c>
      <c r="Y318" s="218">
        <f>HLOOKUP($B318,data06,data0211!Y$900,FALSE)</f>
        <v>0</v>
      </c>
      <c r="Z318" s="218">
        <f>HLOOKUP($B318,data06,data0211!Z$900,FALSE)</f>
        <v>55612</v>
      </c>
      <c r="AA318" s="218">
        <f>HLOOKUP($B318,data06,data0211!AA$900,FALSE)</f>
        <v>457</v>
      </c>
      <c r="AB318" s="218">
        <f>HLOOKUP($B318,data06,data0211!AB$900,FALSE)</f>
        <v>17029846</v>
      </c>
      <c r="AC318" s="218">
        <f>HLOOKUP($B318,data06,data0211!AC$900,FALSE)</f>
        <v>4876149</v>
      </c>
      <c r="AD318" s="218">
        <f>HLOOKUP($B318,data06,data0211!AD$900,FALSE)</f>
        <v>3583705</v>
      </c>
      <c r="AE318" s="218">
        <f>HLOOKUP($B318,data06,data0211!AE$900,FALSE)</f>
        <v>0</v>
      </c>
      <c r="AF318" s="218">
        <f>HLOOKUP($B318,data06,data0211!AF$900,FALSE)</f>
        <v>53383</v>
      </c>
      <c r="AG318" s="218">
        <f>HLOOKUP($B318,data06,data0211!AG$900,FALSE)</f>
        <v>8516609</v>
      </c>
      <c r="AH318" s="218">
        <f>HLOOKUP($B318,data06,data0211!AH$900,FALSE)</f>
        <v>281</v>
      </c>
      <c r="AI318" s="218">
        <f>HLOOKUP($B318,data06,data0211!AI$900,FALSE)</f>
        <v>25</v>
      </c>
      <c r="AJ318" s="218">
        <f>HLOOKUP($B318,data06,data0211!AJ$900,FALSE)</f>
        <v>256</v>
      </c>
      <c r="AK318" s="218">
        <f>HLOOKUP($B318,data06,data0211!AK$900,FALSE)</f>
        <v>55300</v>
      </c>
      <c r="AL318" s="218">
        <f>HLOOKUP($B318,data06,data0211!AL$900,FALSE)</f>
        <v>55300</v>
      </c>
      <c r="AM318" s="218">
        <f>HLOOKUP($B318,data06,data0211!AM$900,FALSE)</f>
        <v>0</v>
      </c>
      <c r="AN318" s="218">
        <f>HLOOKUP($B318,data06,data0211!AN$900,FALSE)</f>
        <v>0</v>
      </c>
      <c r="AO318" s="218">
        <f>HLOOKUP($B318,data06,data0211!AO$900,FALSE)</f>
        <v>0</v>
      </c>
      <c r="AP318" s="218">
        <f>HLOOKUP($B318,data06,data0211!AP$900,FALSE)</f>
        <v>0</v>
      </c>
      <c r="AQ318" s="218">
        <f>HLOOKUP($B318,data06,data0211!AQ$900,FALSE)</f>
        <v>0</v>
      </c>
      <c r="AR318" s="218">
        <f>HLOOKUP($B318,data06,data0211!AR$900,FALSE)</f>
        <v>1332</v>
      </c>
      <c r="AS318" s="218">
        <f>HLOOKUP($B318,data06,data0211!AS$900,FALSE)</f>
        <v>876</v>
      </c>
      <c r="AT318" s="218">
        <f>HLOOKUP($B318,data06,data0211!AT$900,FALSE)</f>
        <v>456</v>
      </c>
      <c r="AU318" s="218">
        <f>HLOOKUP($B318,data06,data0211!AU$900,FALSE)</f>
        <v>393</v>
      </c>
      <c r="AV318" s="218">
        <f>HLOOKUP($B318,data06,data0211!AV$900,FALSE)</f>
        <v>0</v>
      </c>
      <c r="AW318" s="218">
        <f>HLOOKUP($B318,data06,data0211!AW$900,FALSE)</f>
        <v>940</v>
      </c>
      <c r="AX318" s="218">
        <f>HLOOKUP($B318,data06,data0211!AX$900,FALSE)</f>
        <v>0</v>
      </c>
      <c r="AY318" s="218">
        <f>HLOOKUP($B318,data06,data0211!AY$900,FALSE)</f>
        <v>74</v>
      </c>
      <c r="AZ318" s="218">
        <f>HLOOKUP($B318,data06,data0211!AZ$900,FALSE)</f>
        <v>3617</v>
      </c>
      <c r="BA318" s="218">
        <f>HLOOKUP($B318,data06,data0211!BA$900,FALSE)</f>
        <v>0</v>
      </c>
      <c r="BB318" s="218"/>
      <c r="BC318" s="218"/>
      <c r="BD318" s="218"/>
      <c r="BE318" s="218"/>
    </row>
    <row r="319" spans="1:57" ht="15" customHeight="1" x14ac:dyDescent="0.2">
      <c r="A319" s="71" t="s">
        <v>15</v>
      </c>
      <c r="B319" s="71" t="s">
        <v>15</v>
      </c>
      <c r="C319" s="69">
        <v>2007</v>
      </c>
      <c r="D319" s="218">
        <f>HLOOKUP($B319,data07,data0211!D$900,FALSE)</f>
        <v>45996022</v>
      </c>
      <c r="E319" s="218">
        <f>HLOOKUP($B319,data07,data0211!E$900,FALSE)</f>
        <v>-12886963</v>
      </c>
      <c r="F319" s="218">
        <f>HLOOKUP($B319,data07,data0211!F$900,FALSE)</f>
        <v>0</v>
      </c>
      <c r="G319" s="218">
        <f>HLOOKUP($B319,data07,data0211!G$900,FALSE)</f>
        <v>3974253</v>
      </c>
      <c r="H319" s="218">
        <f>HLOOKUP($B319,data07,data0211!H$900,FALSE)</f>
        <v>4201279</v>
      </c>
      <c r="I319" s="218">
        <f>HLOOKUP($B319,data07,data0211!I$900,FALSE)</f>
        <v>553487</v>
      </c>
      <c r="J319" s="218">
        <f>HLOOKUP($B319,data07,data0211!J$900,FALSE)</f>
        <v>20078</v>
      </c>
      <c r="K319" s="218">
        <f>HLOOKUP($B319,data07,data0211!K$900,FALSE)</f>
        <v>18337</v>
      </c>
      <c r="L319" s="218">
        <f>HLOOKUP($B319,data07,data0211!L$900,FALSE)</f>
        <v>1741</v>
      </c>
      <c r="M319" s="218">
        <f>HLOOKUP($B319,data07,data0211!M$900,FALSE)</f>
        <v>0</v>
      </c>
      <c r="N319" s="218">
        <f>HLOOKUP($B319,data07,data0211!N$900,FALSE)</f>
        <v>4444</v>
      </c>
      <c r="O319" s="218">
        <f>HLOOKUP($B319,data07,data0211!O$900,FALSE)</f>
        <v>179</v>
      </c>
      <c r="P319" s="218">
        <f>HLOOKUP($B319,data07,data0211!P$900,FALSE)</f>
        <v>523095983.71999997</v>
      </c>
      <c r="Q319" s="218">
        <f>HLOOKUP($B319,data07,data0211!Q$900,FALSE)</f>
        <v>208287499</v>
      </c>
      <c r="R319" s="218">
        <f>HLOOKUP($B319,data07,data0211!R$900,FALSE)</f>
        <v>311739724.80000001</v>
      </c>
      <c r="S319" s="218">
        <f>HLOOKUP($B319,data07,data0211!S$900,FALSE)</f>
        <v>0</v>
      </c>
      <c r="T319" s="218">
        <f>HLOOKUP($B319,data07,data0211!T$900,FALSE)</f>
        <v>2739653.15</v>
      </c>
      <c r="U319" s="218">
        <f>HLOOKUP($B319,data07,data0211!U$900,FALSE)</f>
        <v>329106.77</v>
      </c>
      <c r="V319" s="218">
        <f>HLOOKUP($B319,data07,data0211!V$900,FALSE)</f>
        <v>451700</v>
      </c>
      <c r="W319" s="218">
        <f>HLOOKUP($B319,data07,data0211!W$900,FALSE)</f>
        <v>0</v>
      </c>
      <c r="X319" s="218">
        <f>HLOOKUP($B319,data07,data0211!X$900,FALSE)</f>
        <v>443567</v>
      </c>
      <c r="Y319" s="218">
        <f>HLOOKUP($B319,data07,data0211!Y$900,FALSE)</f>
        <v>0</v>
      </c>
      <c r="Z319" s="218">
        <f>HLOOKUP($B319,data07,data0211!Z$900,FALSE)</f>
        <v>7476</v>
      </c>
      <c r="AA319" s="218">
        <f>HLOOKUP($B319,data07,data0211!AA$900,FALSE)</f>
        <v>657</v>
      </c>
      <c r="AB319" s="218">
        <f>HLOOKUP($B319,data07,data0211!AB$900,FALSE)</f>
        <v>8317075</v>
      </c>
      <c r="AC319" s="218">
        <f>HLOOKUP($B319,data07,data0211!AC$900,FALSE)</f>
        <v>4788491</v>
      </c>
      <c r="AD319" s="218">
        <f>HLOOKUP($B319,data07,data0211!AD$900,FALSE)</f>
        <v>3471554</v>
      </c>
      <c r="AE319" s="218">
        <f>HLOOKUP($B319,data07,data0211!AE$900,FALSE)</f>
        <v>0</v>
      </c>
      <c r="AF319" s="218">
        <f>HLOOKUP($B319,data07,data0211!AF$900,FALSE)</f>
        <v>7020</v>
      </c>
      <c r="AG319" s="218">
        <f>HLOOKUP($B319,data07,data0211!AG$900,FALSE)</f>
        <v>50010</v>
      </c>
      <c r="AH319" s="218">
        <f>HLOOKUP($B319,data07,data0211!AH$900,FALSE)</f>
        <v>280</v>
      </c>
      <c r="AI319" s="218">
        <f>HLOOKUP($B319,data07,data0211!AI$900,FALSE)</f>
        <v>25</v>
      </c>
      <c r="AJ319" s="218">
        <f>HLOOKUP($B319,data07,data0211!AJ$900,FALSE)</f>
        <v>255</v>
      </c>
      <c r="AK319" s="218">
        <f>HLOOKUP($B319,data07,data0211!AK$900,FALSE)</f>
        <v>55289</v>
      </c>
      <c r="AL319" s="218">
        <f>HLOOKUP($B319,data07,data0211!AL$900,FALSE)</f>
        <v>55289</v>
      </c>
      <c r="AM319" s="218">
        <f>HLOOKUP($B319,data07,data0211!AM$900,FALSE)</f>
        <v>0</v>
      </c>
      <c r="AN319" s="218">
        <f>HLOOKUP($B319,data07,data0211!AN$900,FALSE)</f>
        <v>118782</v>
      </c>
      <c r="AO319" s="218">
        <f>HLOOKUP($B319,data07,data0211!AO$900,FALSE)</f>
        <v>122494</v>
      </c>
      <c r="AP319" s="218">
        <f>HLOOKUP($B319,data07,data0211!AP$900,FALSE)</f>
        <v>122494</v>
      </c>
      <c r="AQ319" s="218">
        <f>HLOOKUP($B319,data07,data0211!AQ$900,FALSE)</f>
        <v>101227</v>
      </c>
      <c r="AR319" s="218">
        <f>HLOOKUP($B319,data07,data0211!AR$900,FALSE)</f>
        <v>1344</v>
      </c>
      <c r="AS319" s="218">
        <f>HLOOKUP($B319,data07,data0211!AS$900,FALSE)</f>
        <v>881</v>
      </c>
      <c r="AT319" s="218">
        <f>HLOOKUP($B319,data07,data0211!AT$900,FALSE)</f>
        <v>463</v>
      </c>
      <c r="AU319" s="218">
        <f>HLOOKUP($B319,data07,data0211!AU$900,FALSE)</f>
        <v>401</v>
      </c>
      <c r="AV319" s="218">
        <f>HLOOKUP($B319,data07,data0211!AV$900,FALSE)</f>
        <v>0</v>
      </c>
      <c r="AW319" s="218">
        <f>HLOOKUP($B319,data07,data0211!AW$900,FALSE)</f>
        <v>943</v>
      </c>
      <c r="AX319" s="218">
        <f>HLOOKUP($B319,data07,data0211!AX$900,FALSE)</f>
        <v>0</v>
      </c>
      <c r="AY319" s="218">
        <f>HLOOKUP($B319,data07,data0211!AY$900,FALSE)</f>
        <v>63</v>
      </c>
      <c r="AZ319" s="218">
        <f>HLOOKUP($B319,data07,data0211!AZ$900,FALSE)</f>
        <v>3580</v>
      </c>
      <c r="BA319" s="218">
        <f>HLOOKUP($B319,data07,data0211!BA$900,FALSE)</f>
        <v>69</v>
      </c>
      <c r="BB319" s="218"/>
      <c r="BC319" s="218"/>
      <c r="BD319" s="218"/>
      <c r="BE319" s="218"/>
    </row>
    <row r="320" spans="1:57" ht="15" customHeight="1" x14ac:dyDescent="0.2">
      <c r="A320" s="71" t="s">
        <v>15</v>
      </c>
      <c r="B320" s="71" t="s">
        <v>15</v>
      </c>
      <c r="C320" s="69">
        <v>2008</v>
      </c>
      <c r="D320" s="218">
        <f>HLOOKUP($B320,data08,data0211!D$900,FALSE)</f>
        <v>49155765</v>
      </c>
      <c r="E320" s="218">
        <f>HLOOKUP($B320,data08,data0211!E$900,FALSE)</f>
        <v>-15028705</v>
      </c>
      <c r="F320" s="218">
        <f>HLOOKUP($B320,data08,data0211!F$900,FALSE)</f>
        <v>0</v>
      </c>
      <c r="G320" s="218">
        <f>HLOOKUP($B320,data08,data0211!G$900,FALSE)</f>
        <v>3306411</v>
      </c>
      <c r="H320" s="218">
        <f>HLOOKUP($B320,data08,data0211!H$900,FALSE)</f>
        <v>4979699</v>
      </c>
      <c r="I320" s="218">
        <f>HLOOKUP($B320,data08,data0211!I$900,FALSE)</f>
        <v>708593</v>
      </c>
      <c r="J320" s="218">
        <f>HLOOKUP($B320,data08,data0211!J$900,FALSE)</f>
        <v>20818</v>
      </c>
      <c r="K320" s="218">
        <f>HLOOKUP($B320,data08,data0211!K$900,FALSE)</f>
        <v>18881</v>
      </c>
      <c r="L320" s="218">
        <f>HLOOKUP($B320,data08,data0211!L$900,FALSE)</f>
        <v>1937</v>
      </c>
      <c r="M320" s="218">
        <f>HLOOKUP($B320,data08,data0211!M$900,FALSE)</f>
        <v>0</v>
      </c>
      <c r="N320" s="218">
        <f>HLOOKUP($B320,data08,data0211!N$900,FALSE)</f>
        <v>4329</v>
      </c>
      <c r="O320" s="218">
        <f>HLOOKUP($B320,data08,data0211!O$900,FALSE)</f>
        <v>178</v>
      </c>
      <c r="P320" s="218">
        <f>HLOOKUP($B320,data08,data0211!P$900,FALSE)</f>
        <v>500675922.25999999</v>
      </c>
      <c r="Q320" s="218">
        <f>HLOOKUP($B320,data08,data0211!Q$900,FALSE)</f>
        <v>220683563.03999999</v>
      </c>
      <c r="R320" s="218">
        <f>HLOOKUP($B320,data08,data0211!R$900,FALSE)</f>
        <v>276894738.24000001</v>
      </c>
      <c r="S320" s="218">
        <f>HLOOKUP($B320,data08,data0211!S$900,FALSE)</f>
        <v>0</v>
      </c>
      <c r="T320" s="218">
        <f>HLOOKUP($B320,data08,data0211!T$900,FALSE)</f>
        <v>2798699.79</v>
      </c>
      <c r="U320" s="218">
        <f>HLOOKUP($B320,data08,data0211!U$900,FALSE)</f>
        <v>298921.19</v>
      </c>
      <c r="V320" s="218">
        <f>HLOOKUP($B320,data08,data0211!V$900,FALSE)</f>
        <v>596339</v>
      </c>
      <c r="W320" s="218">
        <f>HLOOKUP($B320,data08,data0211!W$900,FALSE)</f>
        <v>0</v>
      </c>
      <c r="X320" s="218">
        <f>HLOOKUP($B320,data08,data0211!X$900,FALSE)</f>
        <v>588371</v>
      </c>
      <c r="Y320" s="218">
        <f>HLOOKUP($B320,data08,data0211!Y$900,FALSE)</f>
        <v>0</v>
      </c>
      <c r="Z320" s="218">
        <f>HLOOKUP($B320,data08,data0211!Z$900,FALSE)</f>
        <v>7513</v>
      </c>
      <c r="AA320" s="218">
        <f>HLOOKUP($B320,data08,data0211!AA$900,FALSE)</f>
        <v>455</v>
      </c>
      <c r="AB320" s="218">
        <f>HLOOKUP($B320,data08,data0211!AB$900,FALSE)</f>
        <v>0</v>
      </c>
      <c r="AC320" s="218">
        <f>HLOOKUP($B320,data08,data0211!AC$900,FALSE)</f>
        <v>5190474</v>
      </c>
      <c r="AD320" s="218">
        <f>HLOOKUP($B320,data08,data0211!AD$900,FALSE)</f>
        <v>3448854</v>
      </c>
      <c r="AE320" s="218">
        <f>HLOOKUP($B320,data08,data0211!AE$900,FALSE)</f>
        <v>0</v>
      </c>
      <c r="AF320" s="218">
        <f>HLOOKUP($B320,data08,data0211!AF$900,FALSE)</f>
        <v>113873</v>
      </c>
      <c r="AG320" s="218">
        <f>HLOOKUP($B320,data08,data0211!AG$900,FALSE)</f>
        <v>14364</v>
      </c>
      <c r="AH320" s="218">
        <f>HLOOKUP($B320,data08,data0211!AH$900,FALSE)</f>
        <v>281</v>
      </c>
      <c r="AI320" s="218">
        <f>HLOOKUP($B320,data08,data0211!AI$900,FALSE)</f>
        <v>26</v>
      </c>
      <c r="AJ320" s="218">
        <f>HLOOKUP($B320,data08,data0211!AJ$900,FALSE)</f>
        <v>255</v>
      </c>
      <c r="AK320" s="218">
        <f>HLOOKUP($B320,data08,data0211!AK$900,FALSE)</f>
        <v>55289</v>
      </c>
      <c r="AL320" s="218">
        <f>HLOOKUP($B320,data08,data0211!AL$900,FALSE)</f>
        <v>55289</v>
      </c>
      <c r="AM320" s="218">
        <f>HLOOKUP($B320,data08,data0211!AM$900,FALSE)</f>
        <v>0</v>
      </c>
      <c r="AN320" s="218">
        <f>HLOOKUP($B320,data08,data0211!AN$900,FALSE)</f>
        <v>83557</v>
      </c>
      <c r="AO320" s="218">
        <f>HLOOKUP($B320,data08,data0211!AO$900,FALSE)</f>
        <v>99539</v>
      </c>
      <c r="AP320" s="218">
        <f>HLOOKUP($B320,data08,data0211!AP$900,FALSE)</f>
        <v>99539</v>
      </c>
      <c r="AQ320" s="218">
        <f>HLOOKUP($B320,data08,data0211!AQ$900,FALSE)</f>
        <v>82095</v>
      </c>
      <c r="AR320" s="218">
        <f>HLOOKUP($B320,data08,data0211!AR$900,FALSE)</f>
        <v>1363</v>
      </c>
      <c r="AS320" s="218">
        <f>HLOOKUP($B320,data08,data0211!AS$900,FALSE)</f>
        <v>882</v>
      </c>
      <c r="AT320" s="218">
        <f>HLOOKUP($B320,data08,data0211!AT$900,FALSE)</f>
        <v>481</v>
      </c>
      <c r="AU320" s="218">
        <f>HLOOKUP($B320,data08,data0211!AU$900,FALSE)</f>
        <v>408</v>
      </c>
      <c r="AV320" s="218">
        <f>HLOOKUP($B320,data08,data0211!AV$900,FALSE)</f>
        <v>0</v>
      </c>
      <c r="AW320" s="218">
        <f>HLOOKUP($B320,data08,data0211!AW$900,FALSE)</f>
        <v>955</v>
      </c>
      <c r="AX320" s="218">
        <f>HLOOKUP($B320,data08,data0211!AX$900,FALSE)</f>
        <v>0</v>
      </c>
      <c r="AY320" s="218">
        <f>HLOOKUP($B320,data08,data0211!AY$900,FALSE)</f>
        <v>63</v>
      </c>
      <c r="AZ320" s="218">
        <f>HLOOKUP($B320,data08,data0211!AZ$900,FALSE)</f>
        <v>3676</v>
      </c>
      <c r="BA320" s="218">
        <f>HLOOKUP($B320,data08,data0211!BA$900,FALSE)</f>
        <v>83</v>
      </c>
      <c r="BB320" s="218"/>
      <c r="BC320" s="218"/>
      <c r="BD320" s="218"/>
      <c r="BE320" s="218"/>
    </row>
    <row r="321" spans="1:57" ht="15" customHeight="1" x14ac:dyDescent="0.2">
      <c r="A321" s="71" t="s">
        <v>15</v>
      </c>
      <c r="B321" s="71" t="s">
        <v>15</v>
      </c>
      <c r="C321" s="69">
        <v>2009</v>
      </c>
      <c r="D321" s="218">
        <f>HLOOKUP($B321,data09,data0211!D$900,FALSE)</f>
        <v>49899175</v>
      </c>
      <c r="E321" s="218">
        <f>HLOOKUP($B321,data09,data0211!E$900,FALSE)</f>
        <v>-16360967</v>
      </c>
      <c r="F321" s="218">
        <f>HLOOKUP($B321,data09,data0211!F$900,FALSE)</f>
        <v>0</v>
      </c>
      <c r="G321" s="218">
        <f>HLOOKUP($B321,data09,data0211!G$900,FALSE)</f>
        <v>3366112.97</v>
      </c>
      <c r="H321" s="218">
        <f>HLOOKUP($B321,data09,data0211!H$900,FALSE)</f>
        <v>4353194</v>
      </c>
      <c r="I321" s="218">
        <f>HLOOKUP($B321,data09,data0211!I$900,FALSE)</f>
        <v>1082698</v>
      </c>
      <c r="J321" s="218">
        <f>HLOOKUP($B321,data09,data0211!J$900,FALSE)</f>
        <v>21184</v>
      </c>
      <c r="K321" s="218">
        <f>HLOOKUP($B321,data09,data0211!K$900,FALSE)</f>
        <v>18924</v>
      </c>
      <c r="L321" s="218">
        <f>HLOOKUP($B321,data09,data0211!L$900,FALSE)</f>
        <v>2120</v>
      </c>
      <c r="M321" s="218">
        <f>HLOOKUP($B321,data09,data0211!M$900,FALSE)</f>
        <v>140</v>
      </c>
      <c r="N321" s="218">
        <f>HLOOKUP($B321,data09,data0211!N$900,FALSE)</f>
        <v>1</v>
      </c>
      <c r="O321" s="218">
        <f>HLOOKUP($B321,data09,data0211!O$900,FALSE)</f>
        <v>186</v>
      </c>
      <c r="P321" s="218">
        <f>HLOOKUP($B321,data09,data0211!P$900,FALSE)</f>
        <v>493699000</v>
      </c>
      <c r="Q321" s="218">
        <f>HLOOKUP($B321,data09,data0211!Q$900,FALSE)</f>
        <v>217916715</v>
      </c>
      <c r="R321" s="218">
        <f>HLOOKUP($B321,data09,data0211!R$900,FALSE)</f>
        <v>271470425</v>
      </c>
      <c r="S321" s="218">
        <f>HLOOKUP($B321,data09,data0211!S$900,FALSE)</f>
        <v>902443</v>
      </c>
      <c r="T321" s="218">
        <f>HLOOKUP($B321,data09,data0211!T$900,FALSE)</f>
        <v>2797244</v>
      </c>
      <c r="U321" s="218">
        <f>HLOOKUP($B321,data09,data0211!U$900,FALSE)</f>
        <v>612173</v>
      </c>
      <c r="V321" s="218">
        <f>HLOOKUP($B321,data09,data0211!V$900,FALSE)</f>
        <v>598454</v>
      </c>
      <c r="W321" s="218">
        <f>HLOOKUP($B321,data09,data0211!W$900,FALSE)</f>
        <v>0</v>
      </c>
      <c r="X321" s="218">
        <f>HLOOKUP($B321,data09,data0211!X$900,FALSE)</f>
        <v>590285</v>
      </c>
      <c r="Y321" s="218">
        <f>HLOOKUP($B321,data09,data0211!Y$900,FALSE)</f>
        <v>0</v>
      </c>
      <c r="Z321" s="218">
        <f>HLOOKUP($B321,data09,data0211!Z$900,FALSE)</f>
        <v>7542</v>
      </c>
      <c r="AA321" s="218">
        <f>HLOOKUP($B321,data09,data0211!AA$900,FALSE)</f>
        <v>627</v>
      </c>
      <c r="AB321" s="218">
        <f>HLOOKUP($B321,data09,data0211!AB$900,FALSE)</f>
        <v>9069856</v>
      </c>
      <c r="AC321" s="218">
        <f>HLOOKUP($B321,data09,data0211!AC$900,FALSE)</f>
        <v>5365267</v>
      </c>
      <c r="AD321" s="218">
        <f>HLOOKUP($B321,data09,data0211!AD$900,FALSE)</f>
        <v>3487466</v>
      </c>
      <c r="AE321" s="218">
        <f>HLOOKUP($B321,data09,data0211!AE$900,FALSE)</f>
        <v>0</v>
      </c>
      <c r="AF321" s="218">
        <f>HLOOKUP($B321,data09,data0211!AF$900,FALSE)</f>
        <v>172027</v>
      </c>
      <c r="AG321" s="218">
        <f>HLOOKUP($B321,data09,data0211!AG$900,FALSE)</f>
        <v>17750</v>
      </c>
      <c r="AH321" s="218">
        <f>HLOOKUP($B321,data09,data0211!AH$900,FALSE)</f>
        <v>281</v>
      </c>
      <c r="AI321" s="218">
        <f>HLOOKUP($B321,data09,data0211!AI$900,FALSE)</f>
        <v>25</v>
      </c>
      <c r="AJ321" s="218">
        <f>HLOOKUP($B321,data09,data0211!AJ$900,FALSE)</f>
        <v>256</v>
      </c>
      <c r="AK321" s="218">
        <f>HLOOKUP($B321,data09,data0211!AK$900,FALSE)</f>
        <v>55289</v>
      </c>
      <c r="AL321" s="218">
        <f>HLOOKUP($B321,data09,data0211!AL$900,FALSE)</f>
        <v>55289</v>
      </c>
      <c r="AM321" s="218">
        <f>HLOOKUP($B321,data09,data0211!AM$900,FALSE)</f>
        <v>0</v>
      </c>
      <c r="AN321" s="218">
        <f>HLOOKUP($B321,data09,data0211!AN$900,FALSE)</f>
        <v>83214</v>
      </c>
      <c r="AO321" s="218">
        <f>HLOOKUP($B321,data09,data0211!AO$900,FALSE)</f>
        <v>97839</v>
      </c>
      <c r="AP321" s="218">
        <f>HLOOKUP($B321,data09,data0211!AP$900,FALSE)</f>
        <v>97839</v>
      </c>
      <c r="AQ321" s="218">
        <f>HLOOKUP($B321,data09,data0211!AQ$900,FALSE)</f>
        <v>80504</v>
      </c>
      <c r="AR321" s="218">
        <f>HLOOKUP($B321,data09,data0211!AR$900,FALSE)</f>
        <v>1363</v>
      </c>
      <c r="AS321" s="218">
        <f>HLOOKUP($B321,data09,data0211!AS$900,FALSE)</f>
        <v>882</v>
      </c>
      <c r="AT321" s="218">
        <f>HLOOKUP($B321,data09,data0211!AT$900,FALSE)</f>
        <v>481</v>
      </c>
      <c r="AU321" s="218">
        <f>HLOOKUP($B321,data09,data0211!AU$900,FALSE)</f>
        <v>403</v>
      </c>
      <c r="AV321" s="218">
        <f>HLOOKUP($B321,data09,data0211!AV$900,FALSE)</f>
        <v>0</v>
      </c>
      <c r="AW321" s="218">
        <f>HLOOKUP($B321,data09,data0211!AW$900,FALSE)</f>
        <v>960</v>
      </c>
      <c r="AX321" s="218">
        <f>HLOOKUP($B321,data09,data0211!AX$900,FALSE)</f>
        <v>0</v>
      </c>
      <c r="AY321" s="218">
        <f>HLOOKUP($B321,data09,data0211!AY$900,FALSE)</f>
        <v>12</v>
      </c>
      <c r="AZ321" s="218">
        <f>HLOOKUP($B321,data09,data0211!AZ$900,FALSE)</f>
        <v>3686</v>
      </c>
      <c r="BA321" s="218">
        <f>HLOOKUP($B321,data09,data0211!BA$900,FALSE)</f>
        <v>70</v>
      </c>
      <c r="BB321" s="218"/>
      <c r="BC321" s="218"/>
      <c r="BD321" s="218"/>
      <c r="BE321" s="218"/>
    </row>
    <row r="322" spans="1:57" ht="15" customHeight="1" x14ac:dyDescent="0.2">
      <c r="A322" s="71" t="s">
        <v>15</v>
      </c>
      <c r="B322" s="71" t="s">
        <v>15</v>
      </c>
      <c r="C322" s="69">
        <v>2010</v>
      </c>
      <c r="D322" s="218">
        <f>HLOOKUP($B322,data10,data0211!D$900,FALSE)</f>
        <v>52206475</v>
      </c>
      <c r="E322" s="218">
        <f>HLOOKUP($B322,data10,data0211!E$900,FALSE)</f>
        <v>-19122862</v>
      </c>
      <c r="F322" s="218">
        <f>HLOOKUP($B322,data10,data0211!F$900,FALSE)</f>
        <v>0</v>
      </c>
      <c r="G322" s="218">
        <f>HLOOKUP($B322,data10,data0211!G$900,FALSE)</f>
        <v>3366112.97</v>
      </c>
      <c r="H322" s="218">
        <f>HLOOKUP($B322,data10,data0211!H$900,FALSE)</f>
        <v>4289387</v>
      </c>
      <c r="I322" s="218">
        <f>HLOOKUP($B322,data10,data0211!I$900,FALSE)</f>
        <v>558014</v>
      </c>
      <c r="J322" s="218">
        <f>HLOOKUP($B322,data10,data0211!J$900,FALSE)</f>
        <v>20790</v>
      </c>
      <c r="K322" s="218">
        <f>HLOOKUP($B322,data10,data0211!K$900,FALSE)</f>
        <v>18944</v>
      </c>
      <c r="L322" s="218">
        <f>HLOOKUP($B322,data10,data0211!L$900,FALSE)</f>
        <v>1846</v>
      </c>
      <c r="M322" s="218">
        <f>HLOOKUP($B322,data10,data0211!M$900,FALSE)</f>
        <v>0</v>
      </c>
      <c r="N322" s="218">
        <f>HLOOKUP($B322,data10,data0211!N$900,FALSE)</f>
        <v>0</v>
      </c>
      <c r="O322" s="218">
        <f>HLOOKUP($B322,data10,data0211!O$900,FALSE)</f>
        <v>0</v>
      </c>
      <c r="P322" s="218">
        <f>HLOOKUP($B322,data10,data0211!P$900,FALSE)</f>
        <v>510209689.67999995</v>
      </c>
      <c r="Q322" s="218">
        <f>HLOOKUP($B322,data10,data0211!Q$900,FALSE)</f>
        <v>224697944.84999999</v>
      </c>
      <c r="R322" s="218">
        <f>HLOOKUP($B322,data10,data0211!R$900,FALSE)</f>
        <v>285511744.82999998</v>
      </c>
      <c r="S322" s="218">
        <f>HLOOKUP($B322,data10,data0211!S$900,FALSE)</f>
        <v>0</v>
      </c>
      <c r="T322" s="218">
        <f>HLOOKUP($B322,data10,data0211!T$900,FALSE)</f>
        <v>0</v>
      </c>
      <c r="U322" s="218">
        <f>HLOOKUP($B322,data10,data0211!U$900,FALSE)</f>
        <v>0</v>
      </c>
      <c r="V322" s="218">
        <f>HLOOKUP($B322,data10,data0211!V$900,FALSE)</f>
        <v>606534</v>
      </c>
      <c r="W322" s="218">
        <f>HLOOKUP($B322,data10,data0211!W$900,FALSE)</f>
        <v>0</v>
      </c>
      <c r="X322" s="218">
        <f>HLOOKUP($B322,data10,data0211!X$900,FALSE)</f>
        <v>606534</v>
      </c>
      <c r="Y322" s="218">
        <f>HLOOKUP($B322,data10,data0211!Y$900,FALSE)</f>
        <v>0</v>
      </c>
      <c r="Z322" s="218">
        <f>HLOOKUP($B322,data10,data0211!Z$900,FALSE)</f>
        <v>0</v>
      </c>
      <c r="AA322" s="218">
        <f>HLOOKUP($B322,data10,data0211!AA$900,FALSE)</f>
        <v>0</v>
      </c>
      <c r="AB322" s="218">
        <f>HLOOKUP($B322,data10,data0211!AB$900,FALSE)</f>
        <v>8778642</v>
      </c>
      <c r="AC322" s="218">
        <f>HLOOKUP($B322,data10,data0211!AC$900,FALSE)</f>
        <v>5445033</v>
      </c>
      <c r="AD322" s="218">
        <f>HLOOKUP($B322,data10,data0211!AD$900,FALSE)</f>
        <v>3333609</v>
      </c>
      <c r="AE322" s="218">
        <f>HLOOKUP($B322,data10,data0211!AE$900,FALSE)</f>
        <v>0</v>
      </c>
      <c r="AF322" s="218">
        <f>HLOOKUP($B322,data10,data0211!AF$900,FALSE)</f>
        <v>0</v>
      </c>
      <c r="AG322" s="218">
        <f>HLOOKUP($B322,data10,data0211!AG$900,FALSE)</f>
        <v>0</v>
      </c>
      <c r="AH322" s="218">
        <f>HLOOKUP($B322,data10,data0211!AH$900,FALSE)</f>
        <v>0</v>
      </c>
      <c r="AI322" s="218">
        <f>HLOOKUP($B322,data10,data0211!AI$900,FALSE)</f>
        <v>0</v>
      </c>
      <c r="AJ322" s="218">
        <f>HLOOKUP($B322,data10,data0211!AJ$900,FALSE)</f>
        <v>0</v>
      </c>
      <c r="AK322" s="218">
        <f>HLOOKUP($B322,data10,data0211!AK$900,FALSE)</f>
        <v>55089</v>
      </c>
      <c r="AL322" s="218">
        <f>HLOOKUP($B322,data10,data0211!AL$900,FALSE)</f>
        <v>55289</v>
      </c>
      <c r="AM322" s="218">
        <f>HLOOKUP($B322,data10,data0211!AM$900,FALSE)</f>
        <v>0</v>
      </c>
      <c r="AN322" s="218">
        <f>HLOOKUP($B322,data10,data0211!AN$900,FALSE)</f>
        <v>87789</v>
      </c>
      <c r="AO322" s="218">
        <f>HLOOKUP($B322,data10,data0211!AO$900,FALSE)</f>
        <v>107148</v>
      </c>
      <c r="AP322" s="218">
        <f>HLOOKUP($B322,data10,data0211!AP$900,FALSE)</f>
        <v>107148</v>
      </c>
      <c r="AQ322" s="218">
        <f>HLOOKUP($B322,data10,data0211!AQ$900,FALSE)</f>
        <v>58735</v>
      </c>
      <c r="AR322" s="218">
        <f>HLOOKUP($B322,data10,data0211!AR$900,FALSE)</f>
        <v>1404</v>
      </c>
      <c r="AS322" s="218">
        <f>HLOOKUP($B322,data10,data0211!AS$900,FALSE)</f>
        <v>859</v>
      </c>
      <c r="AT322" s="218">
        <f>HLOOKUP($B322,data10,data0211!AT$900,FALSE)</f>
        <v>545</v>
      </c>
      <c r="AU322" s="218">
        <f>HLOOKUP($B322,data10,data0211!AU$900,FALSE)</f>
        <v>385</v>
      </c>
      <c r="AV322" s="218">
        <f>HLOOKUP($B322,data10,data0211!AV$900,FALSE)</f>
        <v>0</v>
      </c>
      <c r="AW322" s="218">
        <f>HLOOKUP($B322,data10,data0211!AW$900,FALSE)</f>
        <v>1019</v>
      </c>
      <c r="AX322" s="218">
        <f>HLOOKUP($B322,data10,data0211!AX$900,FALSE)</f>
        <v>0</v>
      </c>
      <c r="AY322" s="218">
        <f>HLOOKUP($B322,data10,data0211!AY$900,FALSE)</f>
        <v>12</v>
      </c>
      <c r="AZ322" s="218">
        <f>HLOOKUP($B322,data10,data0211!AZ$900,FALSE)</f>
        <v>3738</v>
      </c>
      <c r="BA322" s="218">
        <f>HLOOKUP($B322,data10,data0211!BA$900,FALSE)</f>
        <v>92</v>
      </c>
      <c r="BB322" s="218"/>
      <c r="BC322" s="218"/>
      <c r="BD322" s="218"/>
      <c r="BE322" s="218"/>
    </row>
    <row r="323" spans="1:57" ht="15" customHeight="1" x14ac:dyDescent="0.2">
      <c r="A323" s="71" t="s">
        <v>15</v>
      </c>
      <c r="B323" s="71" t="s">
        <v>15</v>
      </c>
      <c r="C323" s="69">
        <v>2011</v>
      </c>
      <c r="D323" s="218">
        <f>HLOOKUP($B323,data11,data0211!D$900,FALSE)</f>
        <v>57800219</v>
      </c>
      <c r="E323" s="218">
        <f>HLOOKUP($B323,data11,data0211!E$900,FALSE)</f>
        <v>-21309808</v>
      </c>
      <c r="F323" s="218">
        <f>HLOOKUP($B323,data11,data0211!F$900,FALSE)</f>
        <v>0</v>
      </c>
      <c r="G323" s="218">
        <f>HLOOKUP($B323,data11,data0211!G$900,FALSE)</f>
        <v>4345429</v>
      </c>
      <c r="H323" s="218">
        <f>HLOOKUP($B323,data11,data0211!H$900,FALSE)</f>
        <v>4766673</v>
      </c>
      <c r="I323" s="218">
        <f>HLOOKUP($B323,data11,data0211!I$900,FALSE)</f>
        <v>443604</v>
      </c>
      <c r="J323" s="218">
        <f>HLOOKUP($B323,data11,data0211!J$900,FALSE)</f>
        <v>21232</v>
      </c>
      <c r="K323" s="218">
        <f>HLOOKUP($B323,data11,data0211!K$900,FALSE)</f>
        <v>19354</v>
      </c>
      <c r="L323" s="218">
        <f>HLOOKUP($B323,data11,data0211!L$900,FALSE)</f>
        <v>1878</v>
      </c>
      <c r="M323" s="218">
        <f>HLOOKUP($B323,data11,data0211!M$900,FALSE)</f>
        <v>0</v>
      </c>
      <c r="N323" s="218">
        <f>HLOOKUP($B323,data11,data0211!N$900,FALSE)</f>
        <v>0</v>
      </c>
      <c r="O323" s="218">
        <f>HLOOKUP($B323,data11,data0211!O$900,FALSE)</f>
        <v>0</v>
      </c>
      <c r="P323" s="218">
        <f>HLOOKUP($B323,data11,data0211!P$900,FALSE)</f>
        <v>491642005</v>
      </c>
      <c r="Q323" s="218">
        <f>HLOOKUP($B323,data11,data0211!Q$900,FALSE)</f>
        <v>213773795</v>
      </c>
      <c r="R323" s="218">
        <f>HLOOKUP($B323,data11,data0211!R$900,FALSE)</f>
        <v>277868210</v>
      </c>
      <c r="S323" s="218">
        <f>HLOOKUP($B323,data11,data0211!S$900,FALSE)</f>
        <v>0</v>
      </c>
      <c r="T323" s="218">
        <f>HLOOKUP($B323,data11,data0211!T$900,FALSE)</f>
        <v>0</v>
      </c>
      <c r="U323" s="218">
        <f>HLOOKUP($B323,data11,data0211!U$900,FALSE)</f>
        <v>0</v>
      </c>
      <c r="V323" s="218">
        <f>HLOOKUP($B323,data11,data0211!V$900,FALSE)</f>
        <v>613138</v>
      </c>
      <c r="W323" s="218">
        <f>HLOOKUP($B323,data11,data0211!W$900,FALSE)</f>
        <v>0</v>
      </c>
      <c r="X323" s="218">
        <f>HLOOKUP($B323,data11,data0211!X$900,FALSE)</f>
        <v>613138</v>
      </c>
      <c r="Y323" s="218">
        <f>HLOOKUP($B323,data11,data0211!Y$900,FALSE)</f>
        <v>0</v>
      </c>
      <c r="Z323" s="218">
        <f>HLOOKUP($B323,data11,data0211!Z$900,FALSE)</f>
        <v>0</v>
      </c>
      <c r="AA323" s="218">
        <f>HLOOKUP($B323,data11,data0211!AA$900,FALSE)</f>
        <v>0</v>
      </c>
      <c r="AB323" s="218">
        <f>HLOOKUP($B323,data11,data0211!AB$900,FALSE)</f>
        <v>8905202.7200000007</v>
      </c>
      <c r="AC323" s="218">
        <f>HLOOKUP($B323,data11,data0211!AC$900,FALSE)</f>
        <v>5557689.7000000002</v>
      </c>
      <c r="AD323" s="218">
        <f>HLOOKUP($B323,data11,data0211!AD$900,FALSE)</f>
        <v>3347513.02</v>
      </c>
      <c r="AE323" s="218">
        <f>HLOOKUP($B323,data11,data0211!AE$900,FALSE)</f>
        <v>0</v>
      </c>
      <c r="AF323" s="218">
        <f>HLOOKUP($B323,data11,data0211!AF$900,FALSE)</f>
        <v>0</v>
      </c>
      <c r="AG323" s="218">
        <f>HLOOKUP($B323,data11,data0211!AG$900,FALSE)</f>
        <v>0</v>
      </c>
      <c r="AH323" s="218">
        <f>HLOOKUP($B323,data11,data0211!AH$900,FALSE)</f>
        <v>280</v>
      </c>
      <c r="AI323" s="218">
        <f>HLOOKUP($B323,data11,data0211!AI$900,FALSE)</f>
        <v>25</v>
      </c>
      <c r="AJ323" s="218">
        <f>HLOOKUP($B323,data11,data0211!AJ$900,FALSE)</f>
        <v>255</v>
      </c>
      <c r="AK323" s="218">
        <f>HLOOKUP($B323,data11,data0211!AK$900,FALSE)</f>
        <v>59008</v>
      </c>
      <c r="AL323" s="218">
        <f>HLOOKUP($B323,data11,data0211!AL$900,FALSE)</f>
        <v>59008</v>
      </c>
      <c r="AM323" s="218">
        <f>HLOOKUP($B323,data11,data0211!AM$900,FALSE)</f>
        <v>0</v>
      </c>
      <c r="AN323" s="218">
        <f>HLOOKUP($B323,data11,data0211!AN$900,FALSE)</f>
        <v>84038</v>
      </c>
      <c r="AO323" s="218">
        <f>HLOOKUP($B323,data11,data0211!AO$900,FALSE)</f>
        <v>110391</v>
      </c>
      <c r="AP323" s="218">
        <f>HLOOKUP($B323,data11,data0211!AP$900,FALSE)</f>
        <v>110391</v>
      </c>
      <c r="AQ323" s="218">
        <f>HLOOKUP($B323,data11,data0211!AQ$900,FALSE)</f>
        <v>84825</v>
      </c>
      <c r="AR323" s="218">
        <f>HLOOKUP($B323,data11,data0211!AR$900,FALSE)</f>
        <v>1464</v>
      </c>
      <c r="AS323" s="218">
        <f>HLOOKUP($B323,data11,data0211!AS$900,FALSE)</f>
        <v>888</v>
      </c>
      <c r="AT323" s="218">
        <f>HLOOKUP($B323,data11,data0211!AT$900,FALSE)</f>
        <v>576</v>
      </c>
      <c r="AU323" s="218">
        <f>HLOOKUP($B323,data11,data0211!AU$900,FALSE)</f>
        <v>402</v>
      </c>
      <c r="AV323" s="218">
        <f>HLOOKUP($B323,data11,data0211!AV$900,FALSE)</f>
        <v>0</v>
      </c>
      <c r="AW323" s="218">
        <f>HLOOKUP($B323,data11,data0211!AW$900,FALSE)</f>
        <v>1062</v>
      </c>
      <c r="AX323" s="218">
        <f>HLOOKUP($B323,data11,data0211!AX$900,FALSE)</f>
        <v>0</v>
      </c>
      <c r="AY323" s="218">
        <f>HLOOKUP($B323,data11,data0211!AY$900,FALSE)</f>
        <v>12</v>
      </c>
      <c r="AZ323" s="218">
        <f>HLOOKUP($B323,data11,data0211!AZ$900,FALSE)</f>
        <v>3740</v>
      </c>
      <c r="BA323" s="218">
        <f>HLOOKUP($B323,data11,data0211!BA$900,FALSE)</f>
        <v>0</v>
      </c>
      <c r="BB323" s="218"/>
      <c r="BC323" s="218"/>
      <c r="BD323" s="218"/>
      <c r="BE323" s="218"/>
    </row>
    <row r="324" spans="1:57" ht="15" customHeight="1" x14ac:dyDescent="0.2">
      <c r="A324" s="71" t="s">
        <v>17</v>
      </c>
      <c r="B324" s="71" t="s">
        <v>17</v>
      </c>
      <c r="C324" s="69">
        <v>2002</v>
      </c>
      <c r="D324" s="218">
        <f>HLOOKUP($B324,data02,data0211!D$900,FALSE)</f>
        <v>3610713.64</v>
      </c>
      <c r="E324" s="218">
        <f>HLOOKUP($B324,data02,data0211!E$900,FALSE)</f>
        <v>-2352294.5299999998</v>
      </c>
      <c r="F324" s="218">
        <f>HLOOKUP($B324,data02,data0211!F$900,FALSE)</f>
        <v>172926.55</v>
      </c>
      <c r="G324" s="218">
        <f>HLOOKUP($B324,data02,data0211!G$900,FALSE)</f>
        <v>135450.07</v>
      </c>
      <c r="H324" s="218">
        <f>HLOOKUP($B324,data02,data0211!H$900,FALSE)</f>
        <v>495817.33</v>
      </c>
      <c r="I324" s="218">
        <f>HLOOKUP($B324,data02,data0211!I$900,FALSE)</f>
        <v>6177.05</v>
      </c>
      <c r="J324" s="218">
        <f>HLOOKUP($B324,data02,data0211!J$900,FALSE)</f>
        <v>2742</v>
      </c>
      <c r="K324" s="218">
        <f>HLOOKUP($B324,data02,data0211!K$900,FALSE)</f>
        <v>2308</v>
      </c>
      <c r="L324" s="218">
        <f>HLOOKUP($B324,data02,data0211!L$900,FALSE)</f>
        <v>434</v>
      </c>
      <c r="M324" s="218">
        <f>HLOOKUP($B324,data02,data0211!M$900,FALSE)</f>
        <v>0</v>
      </c>
      <c r="N324" s="218">
        <f>HLOOKUP($B324,data02,data0211!N$900,FALSE)</f>
        <v>1</v>
      </c>
      <c r="O324" s="218">
        <f>HLOOKUP($B324,data02,data0211!O$900,FALSE)</f>
        <v>24</v>
      </c>
      <c r="P324" s="218">
        <f>HLOOKUP($B324,data02,data0211!P$900,FALSE)</f>
        <v>119108138</v>
      </c>
      <c r="Q324" s="218">
        <f>HLOOKUP($B324,data02,data0211!Q$900,FALSE)</f>
        <v>27216899</v>
      </c>
      <c r="R324" s="218">
        <f>HLOOKUP($B324,data02,data0211!R$900,FALSE)</f>
        <v>90761045</v>
      </c>
      <c r="S324" s="218">
        <f>HLOOKUP($B324,data02,data0211!S$900,FALSE)</f>
        <v>0</v>
      </c>
      <c r="T324" s="218">
        <f>HLOOKUP($B324,data02,data0211!T$900,FALSE)</f>
        <v>1060601</v>
      </c>
      <c r="U324" s="218">
        <f>HLOOKUP($B324,data02,data0211!U$900,FALSE)</f>
        <v>69593</v>
      </c>
      <c r="V324" s="218">
        <f>HLOOKUP($B324,data02,data0211!V$900,FALSE)</f>
        <v>132872.70000000001</v>
      </c>
      <c r="W324" s="218">
        <f>HLOOKUP($B324,data02,data0211!W$900,FALSE)</f>
        <v>0</v>
      </c>
      <c r="X324" s="218">
        <f>HLOOKUP($B324,data02,data0211!X$900,FALSE)</f>
        <v>130705.3</v>
      </c>
      <c r="Y324" s="218">
        <f>HLOOKUP($B324,data02,data0211!Y$900,FALSE)</f>
        <v>0</v>
      </c>
      <c r="Z324" s="218">
        <f>HLOOKUP($B324,data02,data0211!Z$900,FALSE)</f>
        <v>2043.3</v>
      </c>
      <c r="AA324" s="218">
        <f>HLOOKUP($B324,data02,data0211!AA$900,FALSE)</f>
        <v>124.1</v>
      </c>
      <c r="AB324" s="218">
        <f>HLOOKUP($B324,data02,data0211!AB$900,FALSE)</f>
        <v>4745.1899999999996</v>
      </c>
      <c r="AC324" s="218">
        <f>HLOOKUP($B324,data02,data0211!AC$900,FALSE)</f>
        <v>3960.79</v>
      </c>
      <c r="AD324" s="218">
        <f>HLOOKUP($B324,data02,data0211!AD$900,FALSE)</f>
        <v>739.39</v>
      </c>
      <c r="AE324" s="218">
        <f>HLOOKUP($B324,data02,data0211!AE$900,FALSE)</f>
        <v>0</v>
      </c>
      <c r="AF324" s="218">
        <f>HLOOKUP($B324,data02,data0211!AF$900,FALSE)</f>
        <v>1.75</v>
      </c>
      <c r="AG324" s="218">
        <f>HLOOKUP($B324,data02,data0211!AG$900,FALSE)</f>
        <v>43.26</v>
      </c>
      <c r="AH324" s="218">
        <f>HLOOKUP($B324,data02,data0211!AH$900,FALSE)</f>
        <v>93.48</v>
      </c>
      <c r="AI324" s="218">
        <f>HLOOKUP($B324,data02,data0211!AI$900,FALSE)</f>
        <v>5.15</v>
      </c>
      <c r="AJ324" s="218">
        <f>HLOOKUP($B324,data02,data0211!AJ$900,FALSE)</f>
        <v>88.33</v>
      </c>
      <c r="AK324" s="218">
        <f>HLOOKUP($B324,data02,data0211!AK$900,FALSE)</f>
        <v>5825</v>
      </c>
      <c r="AL324" s="218">
        <f>HLOOKUP($B324,data02,data0211!AL$900,FALSE)</f>
        <v>5825</v>
      </c>
      <c r="AM324" s="218">
        <f>HLOOKUP($B324,data02,data0211!AM$900,FALSE)</f>
        <v>0</v>
      </c>
      <c r="AN324" s="218">
        <f>HLOOKUP($B324,data02,data0211!AN$900,FALSE)</f>
        <v>20777</v>
      </c>
      <c r="AO324" s="218">
        <f>HLOOKUP($B324,data02,data0211!AO$900,FALSE)</f>
        <v>18647</v>
      </c>
      <c r="AP324" s="218">
        <f>HLOOKUP($B324,data02,data0211!AP$900,FALSE)</f>
        <v>20777</v>
      </c>
      <c r="AQ324" s="218">
        <f>HLOOKUP($B324,data02,data0211!AQ$900,FALSE)</f>
        <v>18455</v>
      </c>
      <c r="AR324" s="218">
        <f>HLOOKUP($B324,data02,data0211!AR$900,FALSE)</f>
        <v>68.400000000000006</v>
      </c>
      <c r="AS324" s="218">
        <f>HLOOKUP($B324,data02,data0211!AS$900,FALSE)</f>
        <v>57.4</v>
      </c>
      <c r="AT324" s="218">
        <f>HLOOKUP($B324,data02,data0211!AT$900,FALSE)</f>
        <v>11</v>
      </c>
      <c r="AU324" s="218">
        <f>HLOOKUP($B324,data02,data0211!AU$900,FALSE)</f>
        <v>27.3</v>
      </c>
      <c r="AV324" s="218">
        <f>HLOOKUP($B324,data02,data0211!AV$900,FALSE)</f>
        <v>0</v>
      </c>
      <c r="AW324" s="218">
        <f>HLOOKUP($B324,data02,data0211!AW$900,FALSE)</f>
        <v>41.1</v>
      </c>
      <c r="AX324" s="218">
        <f>HLOOKUP($B324,data02,data0211!AX$900,FALSE)</f>
        <v>0</v>
      </c>
      <c r="AY324" s="218">
        <f>HLOOKUP($B324,data02,data0211!AY$900,FALSE)</f>
        <v>0</v>
      </c>
      <c r="AZ324" s="218">
        <f>HLOOKUP($B324,data02,data0211!AZ$900,FALSE)</f>
        <v>593</v>
      </c>
      <c r="BA324" s="218">
        <f>HLOOKUP($B324,data02,data0211!BA$900,FALSE)</f>
        <v>0</v>
      </c>
      <c r="BB324" s="218"/>
      <c r="BC324" s="218"/>
      <c r="BD324" s="218"/>
      <c r="BE324" s="218"/>
    </row>
    <row r="325" spans="1:57" ht="15" customHeight="1" x14ac:dyDescent="0.2">
      <c r="A325" s="71" t="s">
        <v>17</v>
      </c>
      <c r="B325" s="71" t="s">
        <v>17</v>
      </c>
      <c r="C325" s="69">
        <v>2003</v>
      </c>
      <c r="D325" s="218">
        <f>HLOOKUP($B325,data03,data0211!D$900,FALSE)</f>
        <v>3666460.59</v>
      </c>
      <c r="E325" s="218">
        <f>HLOOKUP($B325,data03,data0211!E$900,FALSE)</f>
        <v>-2520290.35</v>
      </c>
      <c r="F325" s="218">
        <f>HLOOKUP($B325,data03,data0211!F$900,FALSE)</f>
        <v>0</v>
      </c>
      <c r="G325" s="218">
        <f>HLOOKUP($B325,data03,data0211!G$900,FALSE)</f>
        <v>55747</v>
      </c>
      <c r="H325" s="218">
        <f>HLOOKUP($B325,data03,data0211!H$900,FALSE)</f>
        <v>475414.70999999996</v>
      </c>
      <c r="I325" s="218">
        <f>HLOOKUP($B325,data03,data0211!I$900,FALSE)</f>
        <v>0</v>
      </c>
      <c r="J325" s="218">
        <f>HLOOKUP($B325,data03,data0211!J$900,FALSE)</f>
        <v>2755</v>
      </c>
      <c r="K325" s="218">
        <f>HLOOKUP($B325,data03,data0211!K$900,FALSE)</f>
        <v>2317</v>
      </c>
      <c r="L325" s="218">
        <f>HLOOKUP($B325,data03,data0211!L$900,FALSE)</f>
        <v>438</v>
      </c>
      <c r="M325" s="218">
        <f>HLOOKUP($B325,data03,data0211!M$900,FALSE)</f>
        <v>0</v>
      </c>
      <c r="N325" s="218">
        <f>HLOOKUP($B325,data03,data0211!N$900,FALSE)</f>
        <v>1</v>
      </c>
      <c r="O325" s="218">
        <f>HLOOKUP($B325,data03,data0211!O$900,FALSE)</f>
        <v>24</v>
      </c>
      <c r="P325" s="218">
        <f>HLOOKUP($B325,data03,data0211!P$900,FALSE)</f>
        <v>115380947</v>
      </c>
      <c r="Q325" s="218">
        <f>HLOOKUP($B325,data03,data0211!Q$900,FALSE)</f>
        <v>28743822</v>
      </c>
      <c r="R325" s="218">
        <f>HLOOKUP($B325,data03,data0211!R$900,FALSE)</f>
        <v>85410224</v>
      </c>
      <c r="S325" s="218">
        <f>HLOOKUP($B325,data03,data0211!S$900,FALSE)</f>
        <v>0</v>
      </c>
      <c r="T325" s="218">
        <f>HLOOKUP($B325,data03,data0211!T$900,FALSE)</f>
        <v>1156508</v>
      </c>
      <c r="U325" s="218">
        <f>HLOOKUP($B325,data03,data0211!U$900,FALSE)</f>
        <v>70393</v>
      </c>
      <c r="V325" s="218">
        <f>HLOOKUP($B325,data03,data0211!V$900,FALSE)</f>
        <v>164041</v>
      </c>
      <c r="W325" s="218">
        <f>HLOOKUP($B325,data03,data0211!W$900,FALSE)</f>
        <v>0</v>
      </c>
      <c r="X325" s="218">
        <f>HLOOKUP($B325,data03,data0211!X$900,FALSE)</f>
        <v>160785</v>
      </c>
      <c r="Y325" s="218">
        <f>HLOOKUP($B325,data03,data0211!Y$900,FALSE)</f>
        <v>0</v>
      </c>
      <c r="Z325" s="218">
        <f>HLOOKUP($B325,data03,data0211!Z$900,FALSE)</f>
        <v>3075</v>
      </c>
      <c r="AA325" s="218">
        <f>HLOOKUP($B325,data03,data0211!AA$900,FALSE)</f>
        <v>181</v>
      </c>
      <c r="AB325" s="218">
        <f>HLOOKUP($B325,data03,data0211!AB$900,FALSE)</f>
        <v>558141.64</v>
      </c>
      <c r="AC325" s="218">
        <f>HLOOKUP($B325,data03,data0211!AC$900,FALSE)</f>
        <v>334673.64</v>
      </c>
      <c r="AD325" s="218">
        <f>HLOOKUP($B325,data03,data0211!AD$900,FALSE)</f>
        <v>211478</v>
      </c>
      <c r="AE325" s="218">
        <f>HLOOKUP($B325,data03,data0211!AE$900,FALSE)</f>
        <v>0</v>
      </c>
      <c r="AF325" s="218">
        <f>HLOOKUP($B325,data03,data0211!AF$900,FALSE)</f>
        <v>10008</v>
      </c>
      <c r="AG325" s="218">
        <f>HLOOKUP($B325,data03,data0211!AG$900,FALSE)</f>
        <v>1982</v>
      </c>
      <c r="AH325" s="218">
        <f>HLOOKUP($B325,data03,data0211!AH$900,FALSE)</f>
        <v>93.48</v>
      </c>
      <c r="AI325" s="218">
        <f>HLOOKUP($B325,data03,data0211!AI$900,FALSE)</f>
        <v>5.15</v>
      </c>
      <c r="AJ325" s="218">
        <f>HLOOKUP($B325,data03,data0211!AJ$900,FALSE)</f>
        <v>88.33</v>
      </c>
      <c r="AK325" s="218">
        <f>HLOOKUP($B325,data03,data0211!AK$900,FALSE)</f>
        <v>5825</v>
      </c>
      <c r="AL325" s="218">
        <f>HLOOKUP($B325,data03,data0211!AL$900,FALSE)</f>
        <v>5825</v>
      </c>
      <c r="AM325" s="218">
        <f>HLOOKUP($B325,data03,data0211!AM$900,FALSE)</f>
        <v>0</v>
      </c>
      <c r="AN325" s="218">
        <f>HLOOKUP($B325,data03,data0211!AN$900,FALSE)</f>
        <v>20065</v>
      </c>
      <c r="AO325" s="218">
        <f>HLOOKUP($B325,data03,data0211!AO$900,FALSE)</f>
        <v>18452</v>
      </c>
      <c r="AP325" s="218">
        <f>HLOOKUP($B325,data03,data0211!AP$900,FALSE)</f>
        <v>20065</v>
      </c>
      <c r="AQ325" s="218">
        <f>HLOOKUP($B325,data03,data0211!AQ$900,FALSE)</f>
        <v>17325</v>
      </c>
      <c r="AR325" s="218">
        <f>HLOOKUP($B325,data03,data0211!AR$900,FALSE)</f>
        <v>68.400000000000006</v>
      </c>
      <c r="AS325" s="218">
        <f>HLOOKUP($B325,data03,data0211!AS$900,FALSE)</f>
        <v>57.4</v>
      </c>
      <c r="AT325" s="218">
        <f>HLOOKUP($B325,data03,data0211!AT$900,FALSE)</f>
        <v>11</v>
      </c>
      <c r="AU325" s="218">
        <f>HLOOKUP($B325,data03,data0211!AU$900,FALSE)</f>
        <v>27.3</v>
      </c>
      <c r="AV325" s="218">
        <f>HLOOKUP($B325,data03,data0211!AV$900,FALSE)</f>
        <v>0</v>
      </c>
      <c r="AW325" s="218">
        <f>HLOOKUP($B325,data03,data0211!AW$900,FALSE)</f>
        <v>41.1</v>
      </c>
      <c r="AX325" s="218">
        <f>HLOOKUP($B325,data03,data0211!AX$900,FALSE)</f>
        <v>0</v>
      </c>
      <c r="AY325" s="218">
        <f>HLOOKUP($B325,data03,data0211!AY$900,FALSE)</f>
        <v>0</v>
      </c>
      <c r="AZ325" s="218">
        <f>HLOOKUP($B325,data03,data0211!AZ$900,FALSE)</f>
        <v>592</v>
      </c>
      <c r="BA325" s="218">
        <f>HLOOKUP($B325,data03,data0211!BA$900,FALSE)</f>
        <v>0</v>
      </c>
      <c r="BB325" s="218"/>
      <c r="BC325" s="218"/>
      <c r="BD325" s="218"/>
      <c r="BE325" s="218"/>
    </row>
    <row r="326" spans="1:57" ht="15" customHeight="1" x14ac:dyDescent="0.2">
      <c r="A326" s="71" t="s">
        <v>17</v>
      </c>
      <c r="B326" s="71" t="s">
        <v>17</v>
      </c>
      <c r="C326" s="69">
        <v>2004</v>
      </c>
      <c r="D326" s="218">
        <f>HLOOKUP($B326,data04,data0211!D$900,FALSE)</f>
        <v>3712747.1400000006</v>
      </c>
      <c r="E326" s="218">
        <f>HLOOKUP($B326,data04,data0211!E$900,FALSE)</f>
        <v>-2628127.0699999998</v>
      </c>
      <c r="F326" s="218">
        <f>HLOOKUP($B326,data04,data0211!F$900,FALSE)</f>
        <v>0</v>
      </c>
      <c r="G326" s="218">
        <f>HLOOKUP($B326,data04,data0211!G$900,FALSE)</f>
        <v>46287</v>
      </c>
      <c r="H326" s="218">
        <f>HLOOKUP($B326,data04,data0211!H$900,FALSE)</f>
        <v>596582.73</v>
      </c>
      <c r="I326" s="218">
        <f>HLOOKUP($B326,data04,data0211!I$900,FALSE)</f>
        <v>10025</v>
      </c>
      <c r="J326" s="218">
        <f>HLOOKUP($B326,data04,data0211!J$900,FALSE)</f>
        <v>2797</v>
      </c>
      <c r="K326" s="218">
        <f>HLOOKUP($B326,data04,data0211!K$900,FALSE)</f>
        <v>2338</v>
      </c>
      <c r="L326" s="218">
        <f>HLOOKUP($B326,data04,data0211!L$900,FALSE)</f>
        <v>459</v>
      </c>
      <c r="M326" s="218">
        <f>HLOOKUP($B326,data04,data0211!M$900,FALSE)</f>
        <v>0</v>
      </c>
      <c r="N326" s="218">
        <f>HLOOKUP($B326,data04,data0211!N$900,FALSE)</f>
        <v>900</v>
      </c>
      <c r="O326" s="218">
        <f>HLOOKUP($B326,data04,data0211!O$900,FALSE)</f>
        <v>21</v>
      </c>
      <c r="P326" s="218">
        <f>HLOOKUP($B326,data04,data0211!P$900,FALSE)</f>
        <v>123183299</v>
      </c>
      <c r="Q326" s="218">
        <f>HLOOKUP($B326,data04,data0211!Q$900,FALSE)</f>
        <v>28812287</v>
      </c>
      <c r="R326" s="218">
        <f>HLOOKUP($B326,data04,data0211!R$900,FALSE)</f>
        <v>92479859</v>
      </c>
      <c r="S326" s="218">
        <f>HLOOKUP($B326,data04,data0211!S$900,FALSE)</f>
        <v>0</v>
      </c>
      <c r="T326" s="218">
        <f>HLOOKUP($B326,data04,data0211!T$900,FALSE)</f>
        <v>1210749</v>
      </c>
      <c r="U326" s="218">
        <f>HLOOKUP($B326,data04,data0211!U$900,FALSE)</f>
        <v>680404</v>
      </c>
      <c r="V326" s="218">
        <f>HLOOKUP($B326,data04,data0211!V$900,FALSE)</f>
        <v>176186</v>
      </c>
      <c r="W326" s="218">
        <f>HLOOKUP($B326,data04,data0211!W$900,FALSE)</f>
        <v>0</v>
      </c>
      <c r="X326" s="218">
        <f>HLOOKUP($B326,data04,data0211!X$900,FALSE)</f>
        <v>172926</v>
      </c>
      <c r="Y326" s="218">
        <f>HLOOKUP($B326,data04,data0211!Y$900,FALSE)</f>
        <v>0</v>
      </c>
      <c r="Z326" s="218">
        <f>HLOOKUP($B326,data04,data0211!Z$900,FALSE)</f>
        <v>3084</v>
      </c>
      <c r="AA326" s="218">
        <f>HLOOKUP($B326,data04,data0211!AA$900,FALSE)</f>
        <v>176</v>
      </c>
      <c r="AB326" s="218">
        <f>HLOOKUP($B326,data04,data0211!AB$900,FALSE)</f>
        <v>641277</v>
      </c>
      <c r="AC326" s="218">
        <f>HLOOKUP($B326,data04,data0211!AC$900,FALSE)</f>
        <v>338443</v>
      </c>
      <c r="AD326" s="218">
        <f>HLOOKUP($B326,data04,data0211!AD$900,FALSE)</f>
        <v>292231</v>
      </c>
      <c r="AE326" s="218">
        <f>HLOOKUP($B326,data04,data0211!AE$900,FALSE)</f>
        <v>0</v>
      </c>
      <c r="AF326" s="218">
        <f>HLOOKUP($B326,data04,data0211!AF$900,FALSE)</f>
        <v>8801</v>
      </c>
      <c r="AG326" s="218">
        <f>HLOOKUP($B326,data04,data0211!AG$900,FALSE)</f>
        <v>1802</v>
      </c>
      <c r="AH326" s="218">
        <f>HLOOKUP($B326,data04,data0211!AH$900,FALSE)</f>
        <v>93.48</v>
      </c>
      <c r="AI326" s="218">
        <f>HLOOKUP($B326,data04,data0211!AI$900,FALSE)</f>
        <v>5.15</v>
      </c>
      <c r="AJ326" s="218">
        <f>HLOOKUP($B326,data04,data0211!AJ$900,FALSE)</f>
        <v>88.33</v>
      </c>
      <c r="AK326" s="218">
        <f>HLOOKUP($B326,data04,data0211!AK$900,FALSE)</f>
        <v>5825</v>
      </c>
      <c r="AL326" s="218">
        <f>HLOOKUP($B326,data04,data0211!AL$900,FALSE)</f>
        <v>5825</v>
      </c>
      <c r="AM326" s="218">
        <f>HLOOKUP($B326,data04,data0211!AM$900,FALSE)</f>
        <v>0</v>
      </c>
      <c r="AN326" s="218">
        <f>HLOOKUP($B326,data04,data0211!AN$900,FALSE)</f>
        <v>22160</v>
      </c>
      <c r="AO326" s="218">
        <f>HLOOKUP($B326,data04,data0211!AO$900,FALSE)</f>
        <v>17926</v>
      </c>
      <c r="AP326" s="218">
        <f>HLOOKUP($B326,data04,data0211!AP$900,FALSE)</f>
        <v>22160</v>
      </c>
      <c r="AQ326" s="218">
        <f>HLOOKUP($B326,data04,data0211!AQ$900,FALSE)</f>
        <v>18185</v>
      </c>
      <c r="AR326" s="218">
        <f>HLOOKUP($B326,data04,data0211!AR$900,FALSE)</f>
        <v>68.400000000000006</v>
      </c>
      <c r="AS326" s="218">
        <f>HLOOKUP($B326,data04,data0211!AS$900,FALSE)</f>
        <v>57.4</v>
      </c>
      <c r="AT326" s="218">
        <f>HLOOKUP($B326,data04,data0211!AT$900,FALSE)</f>
        <v>11</v>
      </c>
      <c r="AU326" s="218">
        <f>HLOOKUP($B326,data04,data0211!AU$900,FALSE)</f>
        <v>27.3</v>
      </c>
      <c r="AV326" s="218">
        <f>HLOOKUP($B326,data04,data0211!AV$900,FALSE)</f>
        <v>0</v>
      </c>
      <c r="AW326" s="218">
        <f>HLOOKUP($B326,data04,data0211!AW$900,FALSE)</f>
        <v>41.1</v>
      </c>
      <c r="AX326" s="218">
        <f>HLOOKUP($B326,data04,data0211!AX$900,FALSE)</f>
        <v>0</v>
      </c>
      <c r="AY326" s="218">
        <f>HLOOKUP($B326,data04,data0211!AY$900,FALSE)</f>
        <v>0</v>
      </c>
      <c r="AZ326" s="218">
        <f>HLOOKUP($B326,data04,data0211!AZ$900,FALSE)</f>
        <v>593</v>
      </c>
      <c r="BA326" s="218">
        <f>HLOOKUP($B326,data04,data0211!BA$900,FALSE)</f>
        <v>69</v>
      </c>
      <c r="BB326" s="218"/>
      <c r="BC326" s="218"/>
      <c r="BD326" s="218"/>
      <c r="BE326" s="218"/>
    </row>
    <row r="327" spans="1:57" ht="15" customHeight="1" x14ac:dyDescent="0.2">
      <c r="A327" s="71" t="s">
        <v>17</v>
      </c>
      <c r="B327" s="71" t="s">
        <v>17</v>
      </c>
      <c r="C327" s="69">
        <v>2005</v>
      </c>
      <c r="D327" s="218">
        <f>HLOOKUP($B327,data05,data0211!D$900,FALSE)</f>
        <v>3780266.5300000003</v>
      </c>
      <c r="E327" s="218">
        <f>HLOOKUP($B327,data05,data0211!E$900,FALSE)</f>
        <v>-2737080.84</v>
      </c>
      <c r="F327" s="218">
        <f>HLOOKUP($B327,data05,data0211!F$900,FALSE)</f>
        <v>0</v>
      </c>
      <c r="G327" s="218">
        <f>HLOOKUP($B327,data05,data0211!G$900,FALSE)</f>
        <v>108950</v>
      </c>
      <c r="H327" s="218">
        <f>HLOOKUP($B327,data05,data0211!H$900,FALSE)</f>
        <v>594375.69000000006</v>
      </c>
      <c r="I327" s="218">
        <f>HLOOKUP($B327,data05,data0211!I$900,FALSE)</f>
        <v>-23253</v>
      </c>
      <c r="J327" s="218">
        <f>HLOOKUP($B327,data05,data0211!J$900,FALSE)</f>
        <v>2780</v>
      </c>
      <c r="K327" s="218">
        <f>HLOOKUP($B327,data05,data0211!K$900,FALSE)</f>
        <v>2344</v>
      </c>
      <c r="L327" s="218">
        <f>HLOOKUP($B327,data05,data0211!L$900,FALSE)</f>
        <v>436</v>
      </c>
      <c r="M327" s="218">
        <f>HLOOKUP($B327,data05,data0211!M$900,FALSE)</f>
        <v>0</v>
      </c>
      <c r="N327" s="218">
        <f>HLOOKUP($B327,data05,data0211!N$900,FALSE)</f>
        <v>1094897</v>
      </c>
      <c r="O327" s="218">
        <f>HLOOKUP($B327,data05,data0211!O$900,FALSE)</f>
        <v>66131</v>
      </c>
      <c r="P327" s="218">
        <f>HLOOKUP($B327,data05,data0211!P$900,FALSE)</f>
        <v>121037860</v>
      </c>
      <c r="Q327" s="218">
        <f>HLOOKUP($B327,data05,data0211!Q$900,FALSE)</f>
        <v>28856113</v>
      </c>
      <c r="R327" s="218">
        <f>HLOOKUP($B327,data05,data0211!R$900,FALSE)</f>
        <v>91020719</v>
      </c>
      <c r="S327" s="218">
        <f>HLOOKUP($B327,data05,data0211!S$900,FALSE)</f>
        <v>0</v>
      </c>
      <c r="T327" s="218">
        <f>HLOOKUP($B327,data05,data0211!T$900,FALSE)</f>
        <v>1094897</v>
      </c>
      <c r="U327" s="218">
        <f>HLOOKUP($B327,data05,data0211!U$900,FALSE)</f>
        <v>66131</v>
      </c>
      <c r="V327" s="218">
        <f>HLOOKUP($B327,data05,data0211!V$900,FALSE)</f>
        <v>175320</v>
      </c>
      <c r="W327" s="218">
        <f>HLOOKUP($B327,data05,data0211!W$900,FALSE)</f>
        <v>0</v>
      </c>
      <c r="X327" s="218">
        <f>HLOOKUP($B327,data05,data0211!X$900,FALSE)</f>
        <v>172114</v>
      </c>
      <c r="Y327" s="218">
        <f>HLOOKUP($B327,data05,data0211!Y$900,FALSE)</f>
        <v>0</v>
      </c>
      <c r="Z327" s="218">
        <f>HLOOKUP($B327,data05,data0211!Z$900,FALSE)</f>
        <v>3037</v>
      </c>
      <c r="AA327" s="218">
        <f>HLOOKUP($B327,data05,data0211!AA$900,FALSE)</f>
        <v>169</v>
      </c>
      <c r="AB327" s="218">
        <f>HLOOKUP($B327,data05,data0211!AB$900,FALSE)</f>
        <v>639440.34</v>
      </c>
      <c r="AC327" s="218">
        <f>HLOOKUP($B327,data05,data0211!AC$900,FALSE)</f>
        <v>343780</v>
      </c>
      <c r="AD327" s="218">
        <f>HLOOKUP($B327,data05,data0211!AD$900,FALSE)</f>
        <v>283723.14</v>
      </c>
      <c r="AE327" s="218">
        <f>HLOOKUP($B327,data05,data0211!AE$900,FALSE)</f>
        <v>0</v>
      </c>
      <c r="AF327" s="218">
        <f>HLOOKUP($B327,data05,data0211!AF$900,FALSE)</f>
        <v>9886.5300000000007</v>
      </c>
      <c r="AG327" s="218">
        <f>HLOOKUP($B327,data05,data0211!AG$900,FALSE)</f>
        <v>2050.86</v>
      </c>
      <c r="AH327" s="218">
        <f>HLOOKUP($B327,data05,data0211!AH$900,FALSE)</f>
        <v>93</v>
      </c>
      <c r="AI327" s="218">
        <f>HLOOKUP($B327,data05,data0211!AI$900,FALSE)</f>
        <v>93</v>
      </c>
      <c r="AJ327" s="218">
        <f>HLOOKUP($B327,data05,data0211!AJ$900,FALSE)</f>
        <v>0</v>
      </c>
      <c r="AK327" s="218">
        <f>HLOOKUP($B327,data05,data0211!AK$900,FALSE)</f>
        <v>5635</v>
      </c>
      <c r="AL327" s="218">
        <f>HLOOKUP($B327,data05,data0211!AL$900,FALSE)</f>
        <v>5635</v>
      </c>
      <c r="AM327" s="218">
        <f>HLOOKUP($B327,data05,data0211!AM$900,FALSE)</f>
        <v>0</v>
      </c>
      <c r="AN327" s="218">
        <f>HLOOKUP($B327,data05,data0211!AN$900,FALSE)</f>
        <v>22617</v>
      </c>
      <c r="AO327" s="218">
        <f>HLOOKUP($B327,data05,data0211!AO$900,FALSE)</f>
        <v>17937</v>
      </c>
      <c r="AP327" s="218">
        <f>HLOOKUP($B327,data05,data0211!AP$900,FALSE)</f>
        <v>22617</v>
      </c>
      <c r="AQ327" s="218">
        <f>HLOOKUP($B327,data05,data0211!AQ$900,FALSE)</f>
        <v>18827</v>
      </c>
      <c r="AR327" s="218">
        <f>HLOOKUP($B327,data05,data0211!AR$900,FALSE)</f>
        <v>68</v>
      </c>
      <c r="AS327" s="218">
        <f>HLOOKUP($B327,data05,data0211!AS$900,FALSE)</f>
        <v>57</v>
      </c>
      <c r="AT327" s="218">
        <f>HLOOKUP($B327,data05,data0211!AT$900,FALSE)</f>
        <v>11</v>
      </c>
      <c r="AU327" s="218">
        <f>HLOOKUP($B327,data05,data0211!AU$900,FALSE)</f>
        <v>27</v>
      </c>
      <c r="AV327" s="218">
        <f>HLOOKUP($B327,data05,data0211!AV$900,FALSE)</f>
        <v>0</v>
      </c>
      <c r="AW327" s="218">
        <f>HLOOKUP($B327,data05,data0211!AW$900,FALSE)</f>
        <v>41</v>
      </c>
      <c r="AX327" s="218">
        <f>HLOOKUP($B327,data05,data0211!AX$900,FALSE)</f>
        <v>0</v>
      </c>
      <c r="AY327" s="218">
        <f>HLOOKUP($B327,data05,data0211!AY$900,FALSE)</f>
        <v>0</v>
      </c>
      <c r="AZ327" s="218">
        <f>HLOOKUP($B327,data05,data0211!AZ$900,FALSE)</f>
        <v>59</v>
      </c>
      <c r="BA327" s="218">
        <f>HLOOKUP($B327,data05,data0211!BA$900,FALSE)</f>
        <v>70</v>
      </c>
      <c r="BB327" s="218"/>
      <c r="BC327" s="218"/>
      <c r="BD327" s="218"/>
      <c r="BE327" s="218"/>
    </row>
    <row r="328" spans="1:57" ht="15" customHeight="1" x14ac:dyDescent="0.2">
      <c r="A328" s="71" t="s">
        <v>17</v>
      </c>
      <c r="B328" s="71" t="s">
        <v>17</v>
      </c>
      <c r="C328" s="69">
        <v>2006</v>
      </c>
      <c r="D328" s="218">
        <f>HLOOKUP($B328,data06,data0211!D$900,FALSE)</f>
        <v>3838017.3700000006</v>
      </c>
      <c r="E328" s="218">
        <f>HLOOKUP($B328,data06,data0211!E$900,FALSE)</f>
        <v>-2834778.81</v>
      </c>
      <c r="F328" s="218">
        <f>HLOOKUP($B328,data06,data0211!F$900,FALSE)</f>
        <v>0</v>
      </c>
      <c r="G328" s="218">
        <f>HLOOKUP($B328,data06,data0211!G$900,FALSE)</f>
        <v>57943</v>
      </c>
      <c r="H328" s="218">
        <f>HLOOKUP($B328,data06,data0211!H$900,FALSE)</f>
        <v>641459.08000000007</v>
      </c>
      <c r="I328" s="218">
        <f>HLOOKUP($B328,data06,data0211!I$900,FALSE)</f>
        <v>13059</v>
      </c>
      <c r="J328" s="218">
        <f>HLOOKUP($B328,data06,data0211!J$900,FALSE)</f>
        <v>2757</v>
      </c>
      <c r="K328" s="218">
        <f>HLOOKUP($B328,data06,data0211!K$900,FALSE)</f>
        <v>2314</v>
      </c>
      <c r="L328" s="218">
        <f>HLOOKUP($B328,data06,data0211!L$900,FALSE)</f>
        <v>443</v>
      </c>
      <c r="M328" s="218">
        <f>HLOOKUP($B328,data06,data0211!M$900,FALSE)</f>
        <v>0</v>
      </c>
      <c r="N328" s="218">
        <f>HLOOKUP($B328,data06,data0211!N$900,FALSE)</f>
        <v>905</v>
      </c>
      <c r="O328" s="218">
        <f>HLOOKUP($B328,data06,data0211!O$900,FALSE)</f>
        <v>51</v>
      </c>
      <c r="P328" s="218">
        <f>HLOOKUP($B328,data06,data0211!P$900,FALSE)</f>
        <v>115147285</v>
      </c>
      <c r="Q328" s="218">
        <f>HLOOKUP($B328,data06,data0211!Q$900,FALSE)</f>
        <v>26681677</v>
      </c>
      <c r="R328" s="218">
        <f>HLOOKUP($B328,data06,data0211!R$900,FALSE)</f>
        <v>87318533</v>
      </c>
      <c r="S328" s="218">
        <f>HLOOKUP($B328,data06,data0211!S$900,FALSE)</f>
        <v>0</v>
      </c>
      <c r="T328" s="218">
        <f>HLOOKUP($B328,data06,data0211!T$900,FALSE)</f>
        <v>1091034</v>
      </c>
      <c r="U328" s="218">
        <f>HLOOKUP($B328,data06,data0211!U$900,FALSE)</f>
        <v>56041</v>
      </c>
      <c r="V328" s="218">
        <f>HLOOKUP($B328,data06,data0211!V$900,FALSE)</f>
        <v>175462</v>
      </c>
      <c r="W328" s="218">
        <f>HLOOKUP($B328,data06,data0211!W$900,FALSE)</f>
        <v>0</v>
      </c>
      <c r="X328" s="218">
        <f>HLOOKUP($B328,data06,data0211!X$900,FALSE)</f>
        <v>172256</v>
      </c>
      <c r="Y328" s="218">
        <f>HLOOKUP($B328,data06,data0211!Y$900,FALSE)</f>
        <v>0</v>
      </c>
      <c r="Z328" s="218">
        <f>HLOOKUP($B328,data06,data0211!Z$900,FALSE)</f>
        <v>3038</v>
      </c>
      <c r="AA328" s="218">
        <f>HLOOKUP($B328,data06,data0211!AA$900,FALSE)</f>
        <v>168</v>
      </c>
      <c r="AB328" s="218">
        <f>HLOOKUP($B328,data06,data0211!AB$900,FALSE)</f>
        <v>731312</v>
      </c>
      <c r="AC328" s="218">
        <f>HLOOKUP($B328,data06,data0211!AC$900,FALSE)</f>
        <v>394112</v>
      </c>
      <c r="AD328" s="218">
        <f>HLOOKUP($B328,data06,data0211!AD$900,FALSE)</f>
        <v>322691</v>
      </c>
      <c r="AE328" s="218">
        <f>HLOOKUP($B328,data06,data0211!AE$900,FALSE)</f>
        <v>0</v>
      </c>
      <c r="AF328" s="218">
        <f>HLOOKUP($B328,data06,data0211!AF$900,FALSE)</f>
        <v>12105</v>
      </c>
      <c r="AG328" s="218">
        <f>HLOOKUP($B328,data06,data0211!AG$900,FALSE)</f>
        <v>2404</v>
      </c>
      <c r="AH328" s="218">
        <f>HLOOKUP($B328,data06,data0211!AH$900,FALSE)</f>
        <v>93</v>
      </c>
      <c r="AI328" s="218">
        <f>HLOOKUP($B328,data06,data0211!AI$900,FALSE)</f>
        <v>93</v>
      </c>
      <c r="AJ328" s="218">
        <f>HLOOKUP($B328,data06,data0211!AJ$900,FALSE)</f>
        <v>0</v>
      </c>
      <c r="AK328" s="218">
        <f>HLOOKUP($B328,data06,data0211!AK$900,FALSE)</f>
        <v>5635</v>
      </c>
      <c r="AL328" s="218">
        <f>HLOOKUP($B328,data06,data0211!AL$900,FALSE)</f>
        <v>5635</v>
      </c>
      <c r="AM328" s="218">
        <f>HLOOKUP($B328,data06,data0211!AM$900,FALSE)</f>
        <v>0</v>
      </c>
      <c r="AN328" s="218">
        <f>HLOOKUP($B328,data06,data0211!AN$900,FALSE)</f>
        <v>20766</v>
      </c>
      <c r="AO328" s="218">
        <f>HLOOKUP($B328,data06,data0211!AO$900,FALSE)</f>
        <v>18329</v>
      </c>
      <c r="AP328" s="218">
        <f>HLOOKUP($B328,data06,data0211!AP$900,FALSE)</f>
        <v>20766</v>
      </c>
      <c r="AQ328" s="218">
        <f>HLOOKUP($B328,data06,data0211!AQ$900,FALSE)</f>
        <v>17869</v>
      </c>
      <c r="AR328" s="218">
        <f>HLOOKUP($B328,data06,data0211!AR$900,FALSE)</f>
        <v>68</v>
      </c>
      <c r="AS328" s="218">
        <f>HLOOKUP($B328,data06,data0211!AS$900,FALSE)</f>
        <v>57</v>
      </c>
      <c r="AT328" s="218">
        <f>HLOOKUP($B328,data06,data0211!AT$900,FALSE)</f>
        <v>11</v>
      </c>
      <c r="AU328" s="218">
        <f>HLOOKUP($B328,data06,data0211!AU$900,FALSE)</f>
        <v>27</v>
      </c>
      <c r="AV328" s="218">
        <f>HLOOKUP($B328,data06,data0211!AV$900,FALSE)</f>
        <v>0</v>
      </c>
      <c r="AW328" s="218">
        <f>HLOOKUP($B328,data06,data0211!AW$900,FALSE)</f>
        <v>41</v>
      </c>
      <c r="AX328" s="218">
        <f>HLOOKUP($B328,data06,data0211!AX$900,FALSE)</f>
        <v>0</v>
      </c>
      <c r="AY328" s="218">
        <f>HLOOKUP($B328,data06,data0211!AY$900,FALSE)</f>
        <v>0</v>
      </c>
      <c r="AZ328" s="218">
        <f>HLOOKUP($B328,data06,data0211!AZ$900,FALSE)</f>
        <v>59</v>
      </c>
      <c r="BA328" s="218">
        <f>HLOOKUP($B328,data06,data0211!BA$900,FALSE)</f>
        <v>71</v>
      </c>
      <c r="BB328" s="218"/>
      <c r="BC328" s="218"/>
      <c r="BD328" s="218"/>
      <c r="BE328" s="218"/>
    </row>
    <row r="329" spans="1:57" ht="15" customHeight="1" x14ac:dyDescent="0.2">
      <c r="A329" s="71" t="s">
        <v>17</v>
      </c>
      <c r="B329" s="71" t="s">
        <v>17</v>
      </c>
      <c r="C329" s="69">
        <v>2007</v>
      </c>
      <c r="D329" s="218">
        <f>HLOOKUP($B329,data07,data0211!D$900,FALSE)</f>
        <v>3889797.56</v>
      </c>
      <c r="E329" s="218">
        <f>HLOOKUP($B329,data07,data0211!E$900,FALSE)</f>
        <v>-2933718.96</v>
      </c>
      <c r="F329" s="218">
        <f>HLOOKUP($B329,data07,data0211!F$900,FALSE)</f>
        <v>0</v>
      </c>
      <c r="G329" s="218">
        <f>HLOOKUP($B329,data07,data0211!G$900,FALSE)</f>
        <v>51780.19</v>
      </c>
      <c r="H329" s="218">
        <f>HLOOKUP($B329,data07,data0211!H$900,FALSE)</f>
        <v>660439.75</v>
      </c>
      <c r="I329" s="218">
        <f>HLOOKUP($B329,data07,data0211!I$900,FALSE)</f>
        <v>-29259</v>
      </c>
      <c r="J329" s="218">
        <f>HLOOKUP($B329,data07,data0211!J$900,FALSE)</f>
        <v>2772</v>
      </c>
      <c r="K329" s="218">
        <f>HLOOKUP($B329,data07,data0211!K$900,FALSE)</f>
        <v>2330</v>
      </c>
      <c r="L329" s="218">
        <f>HLOOKUP($B329,data07,data0211!L$900,FALSE)</f>
        <v>442</v>
      </c>
      <c r="M329" s="218">
        <f>HLOOKUP($B329,data07,data0211!M$900,FALSE)</f>
        <v>0</v>
      </c>
      <c r="N329" s="218">
        <f>HLOOKUP($B329,data07,data0211!N$900,FALSE)</f>
        <v>914</v>
      </c>
      <c r="O329" s="218">
        <f>HLOOKUP($B329,data07,data0211!O$900,FALSE)</f>
        <v>17</v>
      </c>
      <c r="P329" s="218">
        <f>HLOOKUP($B329,data07,data0211!P$900,FALSE)</f>
        <v>111646717</v>
      </c>
      <c r="Q329" s="218">
        <f>HLOOKUP($B329,data07,data0211!Q$900,FALSE)</f>
        <v>28317089</v>
      </c>
      <c r="R329" s="218">
        <f>HLOOKUP($B329,data07,data0211!R$900,FALSE)</f>
        <v>82118980</v>
      </c>
      <c r="S329" s="218">
        <f>HLOOKUP($B329,data07,data0211!S$900,FALSE)</f>
        <v>0</v>
      </c>
      <c r="T329" s="218">
        <f>HLOOKUP($B329,data07,data0211!T$900,FALSE)</f>
        <v>1153270</v>
      </c>
      <c r="U329" s="218">
        <f>HLOOKUP($B329,data07,data0211!U$900,FALSE)</f>
        <v>57378</v>
      </c>
      <c r="V329" s="218">
        <f>HLOOKUP($B329,data07,data0211!V$900,FALSE)</f>
        <v>172144</v>
      </c>
      <c r="W329" s="218">
        <f>HLOOKUP($B329,data07,data0211!W$900,FALSE)</f>
        <v>0</v>
      </c>
      <c r="X329" s="218">
        <f>HLOOKUP($B329,data07,data0211!X$900,FALSE)</f>
        <v>168936</v>
      </c>
      <c r="Y329" s="218">
        <f>HLOOKUP($B329,data07,data0211!Y$900,FALSE)</f>
        <v>0</v>
      </c>
      <c r="Z329" s="218">
        <f>HLOOKUP($B329,data07,data0211!Z$900,FALSE)</f>
        <v>3054</v>
      </c>
      <c r="AA329" s="218">
        <f>HLOOKUP($B329,data07,data0211!AA$900,FALSE)</f>
        <v>154</v>
      </c>
      <c r="AB329" s="218">
        <f>HLOOKUP($B329,data07,data0211!AB$900,FALSE)</f>
        <v>683601.96</v>
      </c>
      <c r="AC329" s="218">
        <f>HLOOKUP($B329,data07,data0211!AC$900,FALSE)</f>
        <v>264094.25</v>
      </c>
      <c r="AD329" s="218">
        <f>HLOOKUP($B329,data07,data0211!AD$900,FALSE)</f>
        <v>402665.80000000005</v>
      </c>
      <c r="AE329" s="218">
        <f>HLOOKUP($B329,data07,data0211!AE$900,FALSE)</f>
        <v>0</v>
      </c>
      <c r="AF329" s="218">
        <f>HLOOKUP($B329,data07,data0211!AF$900,FALSE)</f>
        <v>2533.09</v>
      </c>
      <c r="AG329" s="218">
        <f>HLOOKUP($B329,data07,data0211!AG$900,FALSE)</f>
        <v>14308.82</v>
      </c>
      <c r="AH329" s="218">
        <f>HLOOKUP($B329,data07,data0211!AH$900,FALSE)</f>
        <v>93</v>
      </c>
      <c r="AI329" s="218">
        <f>HLOOKUP($B329,data07,data0211!AI$900,FALSE)</f>
        <v>93</v>
      </c>
      <c r="AJ329" s="218">
        <f>HLOOKUP($B329,data07,data0211!AJ$900,FALSE)</f>
        <v>0</v>
      </c>
      <c r="AK329" s="218">
        <f>HLOOKUP($B329,data07,data0211!AK$900,FALSE)</f>
        <v>5635</v>
      </c>
      <c r="AL329" s="218">
        <f>HLOOKUP($B329,data07,data0211!AL$900,FALSE)</f>
        <v>5635</v>
      </c>
      <c r="AM329" s="218">
        <f>HLOOKUP($B329,data07,data0211!AM$900,FALSE)</f>
        <v>0</v>
      </c>
      <c r="AN329" s="218">
        <f>HLOOKUP($B329,data07,data0211!AN$900,FALSE)</f>
        <v>21901</v>
      </c>
      <c r="AO329" s="218">
        <f>HLOOKUP($B329,data07,data0211!AO$900,FALSE)</f>
        <v>19067</v>
      </c>
      <c r="AP329" s="218">
        <f>HLOOKUP($B329,data07,data0211!AP$900,FALSE)</f>
        <v>21901</v>
      </c>
      <c r="AQ329" s="218">
        <f>HLOOKUP($B329,data07,data0211!AQ$900,FALSE)</f>
        <v>18375</v>
      </c>
      <c r="AR329" s="218">
        <f>HLOOKUP($B329,data07,data0211!AR$900,FALSE)</f>
        <v>68</v>
      </c>
      <c r="AS329" s="218">
        <f>HLOOKUP($B329,data07,data0211!AS$900,FALSE)</f>
        <v>57</v>
      </c>
      <c r="AT329" s="218">
        <f>HLOOKUP($B329,data07,data0211!AT$900,FALSE)</f>
        <v>11</v>
      </c>
      <c r="AU329" s="218">
        <f>HLOOKUP($B329,data07,data0211!AU$900,FALSE)</f>
        <v>27</v>
      </c>
      <c r="AV329" s="218">
        <f>HLOOKUP($B329,data07,data0211!AV$900,FALSE)</f>
        <v>0</v>
      </c>
      <c r="AW329" s="218">
        <f>HLOOKUP($B329,data07,data0211!AW$900,FALSE)</f>
        <v>41</v>
      </c>
      <c r="AX329" s="218">
        <f>HLOOKUP($B329,data07,data0211!AX$900,FALSE)</f>
        <v>0</v>
      </c>
      <c r="AY329" s="218">
        <f>HLOOKUP($B329,data07,data0211!AY$900,FALSE)</f>
        <v>0</v>
      </c>
      <c r="AZ329" s="218">
        <f>HLOOKUP($B329,data07,data0211!AZ$900,FALSE)</f>
        <v>59</v>
      </c>
      <c r="BA329" s="218">
        <f>HLOOKUP($B329,data07,data0211!BA$900,FALSE)</f>
        <v>71</v>
      </c>
      <c r="BB329" s="218"/>
      <c r="BC329" s="218"/>
      <c r="BD329" s="218"/>
      <c r="BE329" s="218"/>
    </row>
    <row r="330" spans="1:57" ht="15" customHeight="1" x14ac:dyDescent="0.2">
      <c r="A330" s="71" t="s">
        <v>17</v>
      </c>
      <c r="B330" s="71" t="s">
        <v>17</v>
      </c>
      <c r="C330" s="69">
        <v>2008</v>
      </c>
      <c r="D330" s="218">
        <f>HLOOKUP($B330,data08,data0211!D$900,FALSE)</f>
        <v>4004282.02</v>
      </c>
      <c r="E330" s="218">
        <f>HLOOKUP($B330,data08,data0211!E$900,FALSE)</f>
        <v>-3043718.95</v>
      </c>
      <c r="F330" s="218">
        <f>HLOOKUP($B330,data08,data0211!F$900,FALSE)</f>
        <v>0</v>
      </c>
      <c r="G330" s="218">
        <f>HLOOKUP($B330,data08,data0211!G$900,FALSE)</f>
        <v>114484.46</v>
      </c>
      <c r="H330" s="218">
        <f>HLOOKUP($B330,data08,data0211!H$900,FALSE)</f>
        <v>677866.85800000012</v>
      </c>
      <c r="I330" s="218">
        <f>HLOOKUP($B330,data08,data0211!I$900,FALSE)</f>
        <v>1800</v>
      </c>
      <c r="J330" s="218">
        <f>HLOOKUP($B330,data08,data0211!J$900,FALSE)</f>
        <v>2763</v>
      </c>
      <c r="K330" s="218">
        <f>HLOOKUP($B330,data08,data0211!K$900,FALSE)</f>
        <v>2327</v>
      </c>
      <c r="L330" s="218">
        <f>HLOOKUP($B330,data08,data0211!L$900,FALSE)</f>
        <v>436</v>
      </c>
      <c r="M330" s="218">
        <f>HLOOKUP($B330,data08,data0211!M$900,FALSE)</f>
        <v>0</v>
      </c>
      <c r="N330" s="218">
        <f>HLOOKUP($B330,data08,data0211!N$900,FALSE)</f>
        <v>916</v>
      </c>
      <c r="O330" s="218">
        <f>HLOOKUP($B330,data08,data0211!O$900,FALSE)</f>
        <v>14</v>
      </c>
      <c r="P330" s="218">
        <f>HLOOKUP($B330,data08,data0211!P$900,FALSE)</f>
        <v>84590449</v>
      </c>
      <c r="Q330" s="218">
        <f>HLOOKUP($B330,data08,data0211!Q$900,FALSE)</f>
        <v>26743823</v>
      </c>
      <c r="R330" s="218">
        <f>HLOOKUP($B330,data08,data0211!R$900,FALSE)</f>
        <v>56718432</v>
      </c>
      <c r="S330" s="218">
        <f>HLOOKUP($B330,data08,data0211!S$900,FALSE)</f>
        <v>0</v>
      </c>
      <c r="T330" s="218">
        <f>HLOOKUP($B330,data08,data0211!T$900,FALSE)</f>
        <v>1088166</v>
      </c>
      <c r="U330" s="218">
        <f>HLOOKUP($B330,data08,data0211!U$900,FALSE)</f>
        <v>40028</v>
      </c>
      <c r="V330" s="218">
        <f>HLOOKUP($B330,data08,data0211!V$900,FALSE)</f>
        <v>129899</v>
      </c>
      <c r="W330" s="218">
        <f>HLOOKUP($B330,data08,data0211!W$900,FALSE)</f>
        <v>0</v>
      </c>
      <c r="X330" s="218">
        <f>HLOOKUP($B330,data08,data0211!X$900,FALSE)</f>
        <v>126698</v>
      </c>
      <c r="Y330" s="218">
        <f>HLOOKUP($B330,data08,data0211!Y$900,FALSE)</f>
        <v>0</v>
      </c>
      <c r="Z330" s="218">
        <f>HLOOKUP($B330,data08,data0211!Z$900,FALSE)</f>
        <v>3073</v>
      </c>
      <c r="AA330" s="218">
        <f>HLOOKUP($B330,data08,data0211!AA$900,FALSE)</f>
        <v>128</v>
      </c>
      <c r="AB330" s="218">
        <f>HLOOKUP($B330,data08,data0211!AB$900,FALSE)</f>
        <v>0</v>
      </c>
      <c r="AC330" s="218">
        <f>HLOOKUP($B330,data08,data0211!AC$900,FALSE)</f>
        <v>494512.08</v>
      </c>
      <c r="AD330" s="218">
        <f>HLOOKUP($B330,data08,data0211!AD$900,FALSE)</f>
        <v>387223.85</v>
      </c>
      <c r="AE330" s="218">
        <f>HLOOKUP($B330,data08,data0211!AE$900,FALSE)</f>
        <v>0</v>
      </c>
      <c r="AF330" s="218">
        <f>HLOOKUP($B330,data08,data0211!AF$900,FALSE)</f>
        <v>14705.72</v>
      </c>
      <c r="AG330" s="218">
        <f>HLOOKUP($B330,data08,data0211!AG$900,FALSE)</f>
        <v>2106.56</v>
      </c>
      <c r="AH330" s="218">
        <f>HLOOKUP($B330,data08,data0211!AH$900,FALSE)</f>
        <v>93</v>
      </c>
      <c r="AI330" s="218">
        <f>HLOOKUP($B330,data08,data0211!AI$900,FALSE)</f>
        <v>93</v>
      </c>
      <c r="AJ330" s="218">
        <f>HLOOKUP($B330,data08,data0211!AJ$900,FALSE)</f>
        <v>0</v>
      </c>
      <c r="AK330" s="218">
        <f>HLOOKUP($B330,data08,data0211!AK$900,FALSE)</f>
        <v>5635</v>
      </c>
      <c r="AL330" s="218">
        <f>HLOOKUP($B330,data08,data0211!AL$900,FALSE)</f>
        <v>5635</v>
      </c>
      <c r="AM330" s="218">
        <f>HLOOKUP($B330,data08,data0211!AM$900,FALSE)</f>
        <v>0</v>
      </c>
      <c r="AN330" s="218">
        <f>HLOOKUP($B330,data08,data0211!AN$900,FALSE)</f>
        <v>17862</v>
      </c>
      <c r="AO330" s="218">
        <f>HLOOKUP($B330,data08,data0211!AO$900,FALSE)</f>
        <v>14301</v>
      </c>
      <c r="AP330" s="218">
        <f>HLOOKUP($B330,data08,data0211!AP$900,FALSE)</f>
        <v>17862</v>
      </c>
      <c r="AQ330" s="218">
        <f>HLOOKUP($B330,data08,data0211!AQ$900,FALSE)</f>
        <v>14719</v>
      </c>
      <c r="AR330" s="218">
        <f>HLOOKUP($B330,data08,data0211!AR$900,FALSE)</f>
        <v>68</v>
      </c>
      <c r="AS330" s="218">
        <f>HLOOKUP($B330,data08,data0211!AS$900,FALSE)</f>
        <v>57</v>
      </c>
      <c r="AT330" s="218">
        <f>HLOOKUP($B330,data08,data0211!AT$900,FALSE)</f>
        <v>11</v>
      </c>
      <c r="AU330" s="218">
        <f>HLOOKUP($B330,data08,data0211!AU$900,FALSE)</f>
        <v>27</v>
      </c>
      <c r="AV330" s="218">
        <f>HLOOKUP($B330,data08,data0211!AV$900,FALSE)</f>
        <v>0</v>
      </c>
      <c r="AW330" s="218">
        <f>HLOOKUP($B330,data08,data0211!AW$900,FALSE)</f>
        <v>41</v>
      </c>
      <c r="AX330" s="218">
        <f>HLOOKUP($B330,data08,data0211!AX$900,FALSE)</f>
        <v>0</v>
      </c>
      <c r="AY330" s="218">
        <f>HLOOKUP($B330,data08,data0211!AY$900,FALSE)</f>
        <v>0</v>
      </c>
      <c r="AZ330" s="218">
        <f>HLOOKUP($B330,data08,data0211!AZ$900,FALSE)</f>
        <v>60</v>
      </c>
      <c r="BA330" s="218">
        <f>HLOOKUP($B330,data08,data0211!BA$900,FALSE)</f>
        <v>65</v>
      </c>
      <c r="BB330" s="218"/>
      <c r="BC330" s="218"/>
      <c r="BD330" s="218"/>
      <c r="BE330" s="218"/>
    </row>
    <row r="331" spans="1:57" ht="15" customHeight="1" x14ac:dyDescent="0.2">
      <c r="A331" s="71" t="s">
        <v>17</v>
      </c>
      <c r="B331" s="71" t="s">
        <v>17</v>
      </c>
      <c r="C331" s="69">
        <v>2009</v>
      </c>
      <c r="D331" s="218">
        <f>HLOOKUP($B331,data09,data0211!D$900,FALSE)</f>
        <v>3803516.9199999995</v>
      </c>
      <c r="E331" s="218">
        <f>HLOOKUP($B331,data09,data0211!E$900,FALSE)</f>
        <v>-2965512.85</v>
      </c>
      <c r="F331" s="218">
        <f>HLOOKUP($B331,data09,data0211!F$900,FALSE)</f>
        <v>0</v>
      </c>
      <c r="G331" s="218">
        <f>HLOOKUP($B331,data09,data0211!G$900,FALSE)</f>
        <v>520048.74</v>
      </c>
      <c r="H331" s="218">
        <f>HLOOKUP($B331,data09,data0211!H$900,FALSE)</f>
        <v>833662.94000000006</v>
      </c>
      <c r="I331" s="218">
        <f>HLOOKUP($B331,data09,data0211!I$900,FALSE)</f>
        <v>-59512</v>
      </c>
      <c r="J331" s="218">
        <f>HLOOKUP($B331,data09,data0211!J$900,FALSE)</f>
        <v>2764</v>
      </c>
      <c r="K331" s="218">
        <f>HLOOKUP($B331,data09,data0211!K$900,FALSE)</f>
        <v>2332</v>
      </c>
      <c r="L331" s="218">
        <f>HLOOKUP($B331,data09,data0211!L$900,FALSE)</f>
        <v>432</v>
      </c>
      <c r="M331" s="218">
        <f>HLOOKUP($B331,data09,data0211!M$900,FALSE)</f>
        <v>0</v>
      </c>
      <c r="N331" s="218">
        <f>HLOOKUP($B331,data09,data0211!N$900,FALSE)</f>
        <v>922</v>
      </c>
      <c r="O331" s="218">
        <f>HLOOKUP($B331,data09,data0211!O$900,FALSE)</f>
        <v>12</v>
      </c>
      <c r="P331" s="218">
        <f>HLOOKUP($B331,data09,data0211!P$900,FALSE)</f>
        <v>77414752</v>
      </c>
      <c r="Q331" s="218">
        <f>HLOOKUP($B331,data09,data0211!Q$900,FALSE)</f>
        <v>26719860</v>
      </c>
      <c r="R331" s="218">
        <f>HLOOKUP($B331,data09,data0211!R$900,FALSE)</f>
        <v>49666675</v>
      </c>
      <c r="S331" s="218">
        <f>HLOOKUP($B331,data09,data0211!S$900,FALSE)</f>
        <v>0</v>
      </c>
      <c r="T331" s="218">
        <f>HLOOKUP($B331,data09,data0211!T$900,FALSE)</f>
        <v>1001530</v>
      </c>
      <c r="U331" s="218">
        <f>HLOOKUP($B331,data09,data0211!U$900,FALSE)</f>
        <v>26687</v>
      </c>
      <c r="V331" s="218">
        <f>HLOOKUP($B331,data09,data0211!V$900,FALSE)</f>
        <v>119711</v>
      </c>
      <c r="W331" s="218">
        <f>HLOOKUP($B331,data09,data0211!W$900,FALSE)</f>
        <v>0</v>
      </c>
      <c r="X331" s="218">
        <f>HLOOKUP($B331,data09,data0211!X$900,FALSE)</f>
        <v>116567</v>
      </c>
      <c r="Y331" s="218">
        <f>HLOOKUP($B331,data09,data0211!Y$900,FALSE)</f>
        <v>0</v>
      </c>
      <c r="Z331" s="218">
        <f>HLOOKUP($B331,data09,data0211!Z$900,FALSE)</f>
        <v>3068</v>
      </c>
      <c r="AA331" s="218">
        <f>HLOOKUP($B331,data09,data0211!AA$900,FALSE)</f>
        <v>76</v>
      </c>
      <c r="AB331" s="218">
        <f>HLOOKUP($B331,data09,data0211!AB$900,FALSE)</f>
        <v>800092</v>
      </c>
      <c r="AC331" s="218">
        <f>HLOOKUP($B331,data09,data0211!AC$900,FALSE)</f>
        <v>458256.79</v>
      </c>
      <c r="AD331" s="218">
        <f>HLOOKUP($B331,data09,data0211!AD$900,FALSE)</f>
        <v>326373.28000000003</v>
      </c>
      <c r="AE331" s="218">
        <f>HLOOKUP($B331,data09,data0211!AE$900,FALSE)</f>
        <v>0</v>
      </c>
      <c r="AF331" s="218">
        <f>HLOOKUP($B331,data09,data0211!AF$900,FALSE)</f>
        <v>14231.38</v>
      </c>
      <c r="AG331" s="218">
        <f>HLOOKUP($B331,data09,data0211!AG$900,FALSE)</f>
        <v>1230.55</v>
      </c>
      <c r="AH331" s="218">
        <f>HLOOKUP($B331,data09,data0211!AH$900,FALSE)</f>
        <v>93</v>
      </c>
      <c r="AI331" s="218">
        <f>HLOOKUP($B331,data09,data0211!AI$900,FALSE)</f>
        <v>93</v>
      </c>
      <c r="AJ331" s="218">
        <f>HLOOKUP($B331,data09,data0211!AJ$900,FALSE)</f>
        <v>0</v>
      </c>
      <c r="AK331" s="218">
        <f>HLOOKUP($B331,data09,data0211!AK$900,FALSE)</f>
        <v>5635</v>
      </c>
      <c r="AL331" s="218">
        <f>HLOOKUP($B331,data09,data0211!AL$900,FALSE)</f>
        <v>5635</v>
      </c>
      <c r="AM331" s="218">
        <f>HLOOKUP($B331,data09,data0211!AM$900,FALSE)</f>
        <v>0</v>
      </c>
      <c r="AN331" s="218">
        <f>HLOOKUP($B331,data09,data0211!AN$900,FALSE)</f>
        <v>18067</v>
      </c>
      <c r="AO331" s="218">
        <f>HLOOKUP($B331,data09,data0211!AO$900,FALSE)</f>
        <v>12737</v>
      </c>
      <c r="AP331" s="218">
        <f>HLOOKUP($B331,data09,data0211!AP$900,FALSE)</f>
        <v>18067</v>
      </c>
      <c r="AQ331" s="218">
        <f>HLOOKUP($B331,data09,data0211!AQ$900,FALSE)</f>
        <v>13330</v>
      </c>
      <c r="AR331" s="218">
        <f>HLOOKUP($B331,data09,data0211!AR$900,FALSE)</f>
        <v>68</v>
      </c>
      <c r="AS331" s="218">
        <f>HLOOKUP($B331,data09,data0211!AS$900,FALSE)</f>
        <v>57</v>
      </c>
      <c r="AT331" s="218">
        <f>HLOOKUP($B331,data09,data0211!AT$900,FALSE)</f>
        <v>11</v>
      </c>
      <c r="AU331" s="218">
        <f>HLOOKUP($B331,data09,data0211!AU$900,FALSE)</f>
        <v>27</v>
      </c>
      <c r="AV331" s="218">
        <f>HLOOKUP($B331,data09,data0211!AV$900,FALSE)</f>
        <v>0</v>
      </c>
      <c r="AW331" s="218">
        <f>HLOOKUP($B331,data09,data0211!AW$900,FALSE)</f>
        <v>41</v>
      </c>
      <c r="AX331" s="218">
        <f>HLOOKUP($B331,data09,data0211!AX$900,FALSE)</f>
        <v>0</v>
      </c>
      <c r="AY331" s="218">
        <f>HLOOKUP($B331,data09,data0211!AY$900,FALSE)</f>
        <v>0</v>
      </c>
      <c r="AZ331" s="218">
        <f>HLOOKUP($B331,data09,data0211!AZ$900,FALSE)</f>
        <v>60</v>
      </c>
      <c r="BA331" s="218">
        <f>HLOOKUP($B331,data09,data0211!BA$900,FALSE)</f>
        <v>69</v>
      </c>
      <c r="BB331" s="218"/>
      <c r="BC331" s="218"/>
      <c r="BD331" s="218"/>
      <c r="BE331" s="218"/>
    </row>
    <row r="332" spans="1:57" ht="15" customHeight="1" x14ac:dyDescent="0.2">
      <c r="A332" s="71" t="s">
        <v>17</v>
      </c>
      <c r="B332" s="71" t="s">
        <v>17</v>
      </c>
      <c r="C332" s="69">
        <v>2010</v>
      </c>
      <c r="D332" s="218">
        <f>HLOOKUP($B332,data10,data0211!D$900,FALSE)</f>
        <v>3827008.1999999997</v>
      </c>
      <c r="E332" s="218">
        <f>HLOOKUP($B332,data10,data0211!E$900,FALSE)</f>
        <v>-3066688.8</v>
      </c>
      <c r="F332" s="218">
        <f>HLOOKUP($B332,data10,data0211!F$900,FALSE)</f>
        <v>0</v>
      </c>
      <c r="G332" s="218">
        <f>HLOOKUP($B332,data10,data0211!G$900,FALSE)</f>
        <v>520048.74</v>
      </c>
      <c r="H332" s="218">
        <f>HLOOKUP($B332,data10,data0211!H$900,FALSE)</f>
        <v>792456.31</v>
      </c>
      <c r="I332" s="218">
        <f>HLOOKUP($B332,data10,data0211!I$900,FALSE)</f>
        <v>-9650</v>
      </c>
      <c r="J332" s="218">
        <f>HLOOKUP($B332,data10,data0211!J$900,FALSE)</f>
        <v>2734</v>
      </c>
      <c r="K332" s="218">
        <f>HLOOKUP($B332,data10,data0211!K$900,FALSE)</f>
        <v>2292</v>
      </c>
      <c r="L332" s="218">
        <f>HLOOKUP($B332,data10,data0211!L$900,FALSE)</f>
        <v>439</v>
      </c>
      <c r="M332" s="218">
        <f>HLOOKUP($B332,data10,data0211!M$900,FALSE)</f>
        <v>3</v>
      </c>
      <c r="N332" s="218">
        <f>HLOOKUP($B332,data10,data0211!N$900,FALSE)</f>
        <v>0</v>
      </c>
      <c r="O332" s="218">
        <f>HLOOKUP($B332,data10,data0211!O$900,FALSE)</f>
        <v>0</v>
      </c>
      <c r="P332" s="218">
        <f>HLOOKUP($B332,data10,data0211!P$900,FALSE)</f>
        <v>72819055</v>
      </c>
      <c r="Q332" s="218">
        <f>HLOOKUP($B332,data10,data0211!Q$900,FALSE)</f>
        <v>25225707</v>
      </c>
      <c r="R332" s="218">
        <f>HLOOKUP($B332,data10,data0211!R$900,FALSE)</f>
        <v>29344441</v>
      </c>
      <c r="S332" s="218">
        <f>HLOOKUP($B332,data10,data0211!S$900,FALSE)</f>
        <v>18248907</v>
      </c>
      <c r="T332" s="218">
        <f>HLOOKUP($B332,data10,data0211!T$900,FALSE)</f>
        <v>0</v>
      </c>
      <c r="U332" s="218">
        <f>HLOOKUP($B332,data10,data0211!U$900,FALSE)</f>
        <v>0</v>
      </c>
      <c r="V332" s="218">
        <f>HLOOKUP($B332,data10,data0211!V$900,FALSE)</f>
        <v>108747</v>
      </c>
      <c r="W332" s="218">
        <f>HLOOKUP($B332,data10,data0211!W$900,FALSE)</f>
        <v>0</v>
      </c>
      <c r="X332" s="218">
        <f>HLOOKUP($B332,data10,data0211!X$900,FALSE)</f>
        <v>49410</v>
      </c>
      <c r="Y332" s="218">
        <f>HLOOKUP($B332,data10,data0211!Y$900,FALSE)</f>
        <v>59337</v>
      </c>
      <c r="Z332" s="218">
        <f>HLOOKUP($B332,data10,data0211!Z$900,FALSE)</f>
        <v>0</v>
      </c>
      <c r="AA332" s="218">
        <f>HLOOKUP($B332,data10,data0211!AA$900,FALSE)</f>
        <v>0</v>
      </c>
      <c r="AB332" s="218">
        <f>HLOOKUP($B332,data10,data0211!AB$900,FALSE)</f>
        <v>765458.76</v>
      </c>
      <c r="AC332" s="218">
        <f>HLOOKUP($B332,data10,data0211!AC$900,FALSE)</f>
        <v>449199.29</v>
      </c>
      <c r="AD332" s="218">
        <f>HLOOKUP($B332,data10,data0211!AD$900,FALSE)</f>
        <v>279112.67</v>
      </c>
      <c r="AE332" s="218">
        <f>HLOOKUP($B332,data10,data0211!AE$900,FALSE)</f>
        <v>37146.800000000003</v>
      </c>
      <c r="AF332" s="218">
        <f>HLOOKUP($B332,data10,data0211!AF$900,FALSE)</f>
        <v>0</v>
      </c>
      <c r="AG332" s="218">
        <f>HLOOKUP($B332,data10,data0211!AG$900,FALSE)</f>
        <v>0</v>
      </c>
      <c r="AH332" s="218">
        <f>HLOOKUP($B332,data10,data0211!AH$900,FALSE)</f>
        <v>0</v>
      </c>
      <c r="AI332" s="218">
        <f>HLOOKUP($B332,data10,data0211!AI$900,FALSE)</f>
        <v>0</v>
      </c>
      <c r="AJ332" s="218">
        <f>HLOOKUP($B332,data10,data0211!AJ$900,FALSE)</f>
        <v>0</v>
      </c>
      <c r="AK332" s="218">
        <f>HLOOKUP($B332,data10,data0211!AK$900,FALSE)</f>
        <v>5620</v>
      </c>
      <c r="AL332" s="218">
        <f>HLOOKUP($B332,data10,data0211!AL$900,FALSE)</f>
        <v>5620</v>
      </c>
      <c r="AM332" s="218">
        <f>HLOOKUP($B332,data10,data0211!AM$900,FALSE)</f>
        <v>0</v>
      </c>
      <c r="AN332" s="218">
        <f>HLOOKUP($B332,data10,data0211!AN$900,FALSE)</f>
        <v>16576</v>
      </c>
      <c r="AO332" s="218">
        <f>HLOOKUP($B332,data10,data0211!AO$900,FALSE)</f>
        <v>13283</v>
      </c>
      <c r="AP332" s="218">
        <f>HLOOKUP($B332,data10,data0211!AP$900,FALSE)</f>
        <v>16576</v>
      </c>
      <c r="AQ332" s="218">
        <f>HLOOKUP($B332,data10,data0211!AQ$900,FALSE)</f>
        <v>13181</v>
      </c>
      <c r="AR332" s="218">
        <f>HLOOKUP($B332,data10,data0211!AR$900,FALSE)</f>
        <v>68</v>
      </c>
      <c r="AS332" s="218">
        <f>HLOOKUP($B332,data10,data0211!AS$900,FALSE)</f>
        <v>57</v>
      </c>
      <c r="AT332" s="218">
        <f>HLOOKUP($B332,data10,data0211!AT$900,FALSE)</f>
        <v>11</v>
      </c>
      <c r="AU332" s="218">
        <f>HLOOKUP($B332,data10,data0211!AU$900,FALSE)</f>
        <v>27</v>
      </c>
      <c r="AV332" s="218">
        <f>HLOOKUP($B332,data10,data0211!AV$900,FALSE)</f>
        <v>0</v>
      </c>
      <c r="AW332" s="218">
        <f>HLOOKUP($B332,data10,data0211!AW$900,FALSE)</f>
        <v>41</v>
      </c>
      <c r="AX332" s="218">
        <f>HLOOKUP($B332,data10,data0211!AX$900,FALSE)</f>
        <v>0</v>
      </c>
      <c r="AY332" s="218">
        <f>HLOOKUP($B332,data10,data0211!AY$900,FALSE)</f>
        <v>0</v>
      </c>
      <c r="AZ332" s="218">
        <f>HLOOKUP($B332,data10,data0211!AZ$900,FALSE)</f>
        <v>60</v>
      </c>
      <c r="BA332" s="218">
        <f>HLOOKUP($B332,data10,data0211!BA$900,FALSE)</f>
        <v>67</v>
      </c>
      <c r="BB332" s="218"/>
      <c r="BC332" s="218"/>
      <c r="BD332" s="218"/>
      <c r="BE332" s="218"/>
    </row>
    <row r="333" spans="1:57" ht="15" customHeight="1" x14ac:dyDescent="0.2">
      <c r="A333" s="71" t="s">
        <v>17</v>
      </c>
      <c r="B333" s="71" t="s">
        <v>17</v>
      </c>
      <c r="C333" s="69">
        <v>2011</v>
      </c>
      <c r="D333" s="218">
        <f>HLOOKUP($B333,data11,data0211!D$900,FALSE)</f>
        <v>3872939.17</v>
      </c>
      <c r="E333" s="218">
        <f>HLOOKUP($B333,data11,data0211!E$900,FALSE)</f>
        <v>-3163486.41</v>
      </c>
      <c r="F333" s="218">
        <f>HLOOKUP($B333,data11,data0211!F$900,FALSE)</f>
        <v>0</v>
      </c>
      <c r="G333" s="218">
        <f>HLOOKUP($B333,data11,data0211!G$900,FALSE)</f>
        <v>28364.66</v>
      </c>
      <c r="H333" s="218">
        <f>HLOOKUP($B333,data11,data0211!H$900,FALSE)</f>
        <v>810198.53999999992</v>
      </c>
      <c r="I333" s="218">
        <f>HLOOKUP($B333,data11,data0211!I$900,FALSE)</f>
        <v>123666</v>
      </c>
      <c r="J333" s="218">
        <f>HLOOKUP($B333,data11,data0211!J$900,FALSE)</f>
        <v>2817</v>
      </c>
      <c r="K333" s="218">
        <f>HLOOKUP($B333,data11,data0211!K$900,FALSE)</f>
        <v>2341</v>
      </c>
      <c r="L333" s="218">
        <f>HLOOKUP($B333,data11,data0211!L$900,FALSE)</f>
        <v>476</v>
      </c>
      <c r="M333" s="218">
        <f>HLOOKUP($B333,data11,data0211!M$900,FALSE)</f>
        <v>0</v>
      </c>
      <c r="N333" s="218">
        <f>HLOOKUP($B333,data11,data0211!N$900,FALSE)</f>
        <v>0</v>
      </c>
      <c r="O333" s="218">
        <f>HLOOKUP($B333,data11,data0211!O$900,FALSE)</f>
        <v>0</v>
      </c>
      <c r="P333" s="218">
        <f>HLOOKUP($B333,data11,data0211!P$900,FALSE)</f>
        <v>77706108</v>
      </c>
      <c r="Q333" s="218">
        <f>HLOOKUP($B333,data11,data0211!Q$900,FALSE)</f>
        <v>24683731</v>
      </c>
      <c r="R333" s="218">
        <f>HLOOKUP($B333,data11,data0211!R$900,FALSE)</f>
        <v>53022377</v>
      </c>
      <c r="S333" s="218">
        <f>HLOOKUP($B333,data11,data0211!S$900,FALSE)</f>
        <v>0</v>
      </c>
      <c r="T333" s="218">
        <f>HLOOKUP($B333,data11,data0211!T$900,FALSE)</f>
        <v>0</v>
      </c>
      <c r="U333" s="218">
        <f>HLOOKUP($B333,data11,data0211!U$900,FALSE)</f>
        <v>0</v>
      </c>
      <c r="V333" s="218">
        <f>HLOOKUP($B333,data11,data0211!V$900,FALSE)</f>
        <v>124842</v>
      </c>
      <c r="W333" s="218">
        <f>HLOOKUP($B333,data11,data0211!W$900,FALSE)</f>
        <v>0</v>
      </c>
      <c r="X333" s="218">
        <f>HLOOKUP($B333,data11,data0211!X$900,FALSE)</f>
        <v>124842</v>
      </c>
      <c r="Y333" s="218">
        <f>HLOOKUP($B333,data11,data0211!Y$900,FALSE)</f>
        <v>0</v>
      </c>
      <c r="Z333" s="218">
        <f>HLOOKUP($B333,data11,data0211!Z$900,FALSE)</f>
        <v>0</v>
      </c>
      <c r="AA333" s="218">
        <f>HLOOKUP($B333,data11,data0211!AA$900,FALSE)</f>
        <v>0</v>
      </c>
      <c r="AB333" s="218">
        <f>HLOOKUP($B333,data11,data0211!AB$900,FALSE)</f>
        <v>946506.51</v>
      </c>
      <c r="AC333" s="218">
        <f>HLOOKUP($B333,data11,data0211!AC$900,FALSE)</f>
        <v>539998.49</v>
      </c>
      <c r="AD333" s="218">
        <f>HLOOKUP($B333,data11,data0211!AD$900,FALSE)</f>
        <v>406508.02</v>
      </c>
      <c r="AE333" s="218">
        <f>HLOOKUP($B333,data11,data0211!AE$900,FALSE)</f>
        <v>0</v>
      </c>
      <c r="AF333" s="218">
        <f>HLOOKUP($B333,data11,data0211!AF$900,FALSE)</f>
        <v>0</v>
      </c>
      <c r="AG333" s="218">
        <f>HLOOKUP($B333,data11,data0211!AG$900,FALSE)</f>
        <v>0</v>
      </c>
      <c r="AH333" s="218">
        <f>HLOOKUP($B333,data11,data0211!AH$900,FALSE)</f>
        <v>93</v>
      </c>
      <c r="AI333" s="218">
        <f>HLOOKUP($B333,data11,data0211!AI$900,FALSE)</f>
        <v>93</v>
      </c>
      <c r="AJ333" s="218">
        <f>HLOOKUP($B333,data11,data0211!AJ$900,FALSE)</f>
        <v>0</v>
      </c>
      <c r="AK333" s="218">
        <f>HLOOKUP($B333,data11,data0211!AK$900,FALSE)</f>
        <v>5620</v>
      </c>
      <c r="AL333" s="218">
        <f>HLOOKUP($B333,data11,data0211!AL$900,FALSE)</f>
        <v>5620</v>
      </c>
      <c r="AM333" s="218">
        <f>HLOOKUP($B333,data11,data0211!AM$900,FALSE)</f>
        <v>0</v>
      </c>
      <c r="AN333" s="218">
        <f>HLOOKUP($B333,data11,data0211!AN$900,FALSE)</f>
        <v>16328</v>
      </c>
      <c r="AO333" s="218">
        <f>HLOOKUP($B333,data11,data0211!AO$900,FALSE)</f>
        <v>11855</v>
      </c>
      <c r="AP333" s="218">
        <f>HLOOKUP($B333,data11,data0211!AP$900,FALSE)</f>
        <v>16328</v>
      </c>
      <c r="AQ333" s="218">
        <f>HLOOKUP($B333,data11,data0211!AQ$900,FALSE)</f>
        <v>14023</v>
      </c>
      <c r="AR333" s="218">
        <f>HLOOKUP($B333,data11,data0211!AR$900,FALSE)</f>
        <v>68</v>
      </c>
      <c r="AS333" s="218">
        <f>HLOOKUP($B333,data11,data0211!AS$900,FALSE)</f>
        <v>57</v>
      </c>
      <c r="AT333" s="218">
        <f>HLOOKUP($B333,data11,data0211!AT$900,FALSE)</f>
        <v>11</v>
      </c>
      <c r="AU333" s="218">
        <f>HLOOKUP($B333,data11,data0211!AU$900,FALSE)</f>
        <v>27</v>
      </c>
      <c r="AV333" s="218">
        <f>HLOOKUP($B333,data11,data0211!AV$900,FALSE)</f>
        <v>0</v>
      </c>
      <c r="AW333" s="218">
        <f>HLOOKUP($B333,data11,data0211!AW$900,FALSE)</f>
        <v>41</v>
      </c>
      <c r="AX333" s="218">
        <f>HLOOKUP($B333,data11,data0211!AX$900,FALSE)</f>
        <v>0</v>
      </c>
      <c r="AY333" s="218">
        <f>HLOOKUP($B333,data11,data0211!AY$900,FALSE)</f>
        <v>0</v>
      </c>
      <c r="AZ333" s="218">
        <f>HLOOKUP($B333,data11,data0211!AZ$900,FALSE)</f>
        <v>0</v>
      </c>
      <c r="BA333" s="218">
        <f>HLOOKUP($B333,data11,data0211!BA$900,FALSE)</f>
        <v>68</v>
      </c>
      <c r="BB333" s="218"/>
      <c r="BC333" s="218"/>
      <c r="BD333" s="218"/>
      <c r="BE333" s="218"/>
    </row>
    <row r="334" spans="1:57" ht="15" customHeight="1" x14ac:dyDescent="0.2">
      <c r="A334" s="71" t="s">
        <v>258</v>
      </c>
      <c r="B334" s="71" t="s">
        <v>258</v>
      </c>
      <c r="C334" s="69">
        <v>2002</v>
      </c>
      <c r="D334" s="218">
        <f>HLOOKUP($B334,data02,data0211!D$900,FALSE)</f>
        <v>453958487.01999992</v>
      </c>
      <c r="E334" s="218">
        <f>HLOOKUP($B334,data02,data0211!E$900,FALSE)</f>
        <v>-200264228.63999999</v>
      </c>
      <c r="F334" s="218">
        <f>HLOOKUP($B334,data02,data0211!F$900,FALSE)</f>
        <v>17001949.309999999</v>
      </c>
      <c r="G334" s="218">
        <f>HLOOKUP($B334,data02,data0211!G$900,FALSE)</f>
        <v>23503157.240000002</v>
      </c>
      <c r="H334" s="218">
        <f>HLOOKUP($B334,data02,data0211!H$900,FALSE)</f>
        <v>29948878.370000001</v>
      </c>
      <c r="I334" s="218">
        <f>HLOOKUP($B334,data02,data0211!I$900,FALSE)</f>
        <v>4471430.5599999996</v>
      </c>
      <c r="J334" s="218">
        <f>HLOOKUP($B334,data02,data0211!J$900,FALSE)</f>
        <v>224566</v>
      </c>
      <c r="K334" s="218">
        <f>HLOOKUP($B334,data02,data0211!K$900,FALSE)</f>
        <v>204319</v>
      </c>
      <c r="L334" s="218">
        <f>HLOOKUP($B334,data02,data0211!L$900,FALSE)</f>
        <v>20233</v>
      </c>
      <c r="M334" s="218">
        <f>HLOOKUP($B334,data02,data0211!M$900,FALSE)</f>
        <v>14</v>
      </c>
      <c r="N334" s="218">
        <f>HLOOKUP($B334,data02,data0211!N$900,FALSE)</f>
        <v>50032</v>
      </c>
      <c r="O334" s="218">
        <f>HLOOKUP($B334,data02,data0211!O$900,FALSE)</f>
        <v>548</v>
      </c>
      <c r="P334" s="218">
        <f>HLOOKUP($B334,data02,data0211!P$900,FALSE)</f>
        <v>3313495227</v>
      </c>
      <c r="Q334" s="218">
        <f>HLOOKUP($B334,data02,data0211!Q$900,FALSE)</f>
        <v>1802567143</v>
      </c>
      <c r="R334" s="218">
        <f>HLOOKUP($B334,data02,data0211!R$900,FALSE)</f>
        <v>1101158569</v>
      </c>
      <c r="S334" s="218">
        <f>HLOOKUP($B334,data02,data0211!S$900,FALSE)</f>
        <v>384489949</v>
      </c>
      <c r="T334" s="218">
        <f>HLOOKUP($B334,data02,data0211!T$900,FALSE)</f>
        <v>24820364</v>
      </c>
      <c r="U334" s="218">
        <f>HLOOKUP($B334,data02,data0211!U$900,FALSE)</f>
        <v>459202</v>
      </c>
      <c r="V334" s="218">
        <f>HLOOKUP($B334,data02,data0211!V$900,FALSE)</f>
        <v>9647662</v>
      </c>
      <c r="W334" s="218">
        <f>HLOOKUP($B334,data02,data0211!W$900,FALSE)</f>
        <v>0</v>
      </c>
      <c r="X334" s="218">
        <f>HLOOKUP($B334,data02,data0211!X$900,FALSE)</f>
        <v>5069362</v>
      </c>
      <c r="Y334" s="218">
        <f>HLOOKUP($B334,data02,data0211!Y$900,FALSE)</f>
        <v>4475228</v>
      </c>
      <c r="Z334" s="218">
        <f>HLOOKUP($B334,data02,data0211!Z$900,FALSE)</f>
        <v>101299</v>
      </c>
      <c r="AA334" s="218">
        <f>HLOOKUP($B334,data02,data0211!AA$900,FALSE)</f>
        <v>1773</v>
      </c>
      <c r="AB334" s="218">
        <f>HLOOKUP($B334,data02,data0211!AB$900,FALSE)</f>
        <v>70439330.390000001</v>
      </c>
      <c r="AC334" s="218">
        <f>HLOOKUP($B334,data02,data0211!AC$900,FALSE)</f>
        <v>50533127.259999998</v>
      </c>
      <c r="AD334" s="218">
        <f>HLOOKUP($B334,data02,data0211!AD$900,FALSE)</f>
        <v>17567291.030000001</v>
      </c>
      <c r="AE334" s="218">
        <f>HLOOKUP($B334,data02,data0211!AE$900,FALSE)</f>
        <v>1981279.28</v>
      </c>
      <c r="AF334" s="218">
        <f>HLOOKUP($B334,data02,data0211!AF$900,FALSE)</f>
        <v>343248.01</v>
      </c>
      <c r="AG334" s="218">
        <f>HLOOKUP($B334,data02,data0211!AG$900,FALSE)</f>
        <v>14384.81</v>
      </c>
      <c r="AH334" s="218">
        <f>HLOOKUP($B334,data02,data0211!AH$900,FALSE)</f>
        <v>426</v>
      </c>
      <c r="AI334" s="218">
        <f>HLOOKUP($B334,data02,data0211!AI$900,FALSE)</f>
        <v>115</v>
      </c>
      <c r="AJ334" s="218">
        <f>HLOOKUP($B334,data02,data0211!AJ$900,FALSE)</f>
        <v>311</v>
      </c>
      <c r="AK334" s="218">
        <f>HLOOKUP($B334,data02,data0211!AK$900,FALSE)</f>
        <v>565918</v>
      </c>
      <c r="AL334" s="218">
        <f>HLOOKUP($B334,data02,data0211!AL$900,FALSE)</f>
        <v>624016</v>
      </c>
      <c r="AM334" s="218">
        <f>HLOOKUP($B334,data02,data0211!AM$900,FALSE)</f>
        <v>58</v>
      </c>
      <c r="AN334" s="218">
        <f>HLOOKUP($B334,data02,data0211!AN$900,FALSE)</f>
        <v>1055744.1000000001</v>
      </c>
      <c r="AO334" s="218">
        <f>HLOOKUP($B334,data02,data0211!AO$900,FALSE)</f>
        <v>1318006.26</v>
      </c>
      <c r="AP334" s="218">
        <f>HLOOKUP($B334,data02,data0211!AP$900,FALSE)</f>
        <v>1318006.26</v>
      </c>
      <c r="AQ334" s="218">
        <f>HLOOKUP($B334,data02,data0211!AQ$900,FALSE)</f>
        <v>1137563.23</v>
      </c>
      <c r="AR334" s="218">
        <f>HLOOKUP($B334,data02,data0211!AR$900,FALSE)</f>
        <v>3178</v>
      </c>
      <c r="AS334" s="218">
        <f>HLOOKUP($B334,data02,data0211!AS$900,FALSE)</f>
        <v>1625</v>
      </c>
      <c r="AT334" s="218">
        <f>HLOOKUP($B334,data02,data0211!AT$900,FALSE)</f>
        <v>1553</v>
      </c>
      <c r="AU334" s="218">
        <f>HLOOKUP($B334,data02,data0211!AU$900,FALSE)</f>
        <v>1873.4</v>
      </c>
      <c r="AV334" s="218">
        <f>HLOOKUP($B334,data02,data0211!AV$900,FALSE)</f>
        <v>79.5</v>
      </c>
      <c r="AW334" s="218">
        <f>HLOOKUP($B334,data02,data0211!AW$900,FALSE)</f>
        <v>1224.9000000000001</v>
      </c>
      <c r="AX334" s="218">
        <f>HLOOKUP($B334,data02,data0211!AX$900,FALSE)</f>
        <v>0</v>
      </c>
      <c r="AY334" s="218">
        <f>HLOOKUP($B334,data02,data0211!AY$900,FALSE)</f>
        <v>68</v>
      </c>
      <c r="AZ334" s="218">
        <f>HLOOKUP($B334,data02,data0211!AZ$900,FALSE)</f>
        <v>23063</v>
      </c>
      <c r="BA334" s="218">
        <f>HLOOKUP($B334,data02,data0211!BA$900,FALSE)</f>
        <v>0</v>
      </c>
      <c r="BB334" s="218"/>
      <c r="BC334" s="218"/>
      <c r="BD334" s="218"/>
      <c r="BE334" s="218"/>
    </row>
    <row r="335" spans="1:57" ht="15" customHeight="1" x14ac:dyDescent="0.2">
      <c r="A335" s="71" t="s">
        <v>258</v>
      </c>
      <c r="B335" s="71" t="s">
        <v>258</v>
      </c>
      <c r="C335" s="69">
        <v>2003</v>
      </c>
      <c r="D335" s="218">
        <f>HLOOKUP($B335,data03,data0211!D$900,FALSE)</f>
        <v>482040797.63</v>
      </c>
      <c r="E335" s="218">
        <f>HLOOKUP($B335,data03,data0211!E$900,FALSE)</f>
        <v>-217022682.56999999</v>
      </c>
      <c r="F335" s="218">
        <f>HLOOKUP($B335,data03,data0211!F$900,FALSE)</f>
        <v>0</v>
      </c>
      <c r="G335" s="218">
        <f>HLOOKUP($B335,data03,data0211!G$900,FALSE)</f>
        <v>23592841.43</v>
      </c>
      <c r="H335" s="218">
        <f>HLOOKUP($B335,data03,data0211!H$900,FALSE)</f>
        <v>31809542.330000002</v>
      </c>
      <c r="I335" s="218">
        <f>HLOOKUP($B335,data03,data0211!I$900,FALSE)</f>
        <v>4438078.4800000004</v>
      </c>
      <c r="J335" s="218">
        <f>HLOOKUP($B335,data03,data0211!J$900,FALSE)</f>
        <v>227634</v>
      </c>
      <c r="K335" s="218">
        <f>HLOOKUP($B335,data03,data0211!K$900,FALSE)</f>
        <v>205427</v>
      </c>
      <c r="L335" s="218">
        <f>HLOOKUP($B335,data03,data0211!L$900,FALSE)</f>
        <v>22193</v>
      </c>
      <c r="M335" s="218">
        <f>HLOOKUP($B335,data03,data0211!M$900,FALSE)</f>
        <v>14</v>
      </c>
      <c r="N335" s="218">
        <f>HLOOKUP($B335,data03,data0211!N$900,FALSE)</f>
        <v>51482</v>
      </c>
      <c r="O335" s="218">
        <f>HLOOKUP($B335,data03,data0211!O$900,FALSE)</f>
        <v>505</v>
      </c>
      <c r="P335" s="218">
        <f>HLOOKUP($B335,data03,data0211!P$900,FALSE)</f>
        <v>3097879811</v>
      </c>
      <c r="Q335" s="218">
        <f>HLOOKUP($B335,data03,data0211!Q$900,FALSE)</f>
        <v>1655935250</v>
      </c>
      <c r="R335" s="218">
        <f>HLOOKUP($B335,data03,data0211!R$900,FALSE)</f>
        <v>1098183088</v>
      </c>
      <c r="S335" s="218">
        <f>HLOOKUP($B335,data03,data0211!S$900,FALSE)</f>
        <v>332969721</v>
      </c>
      <c r="T335" s="218">
        <f>HLOOKUP($B335,data03,data0211!T$900,FALSE)</f>
        <v>10384704</v>
      </c>
      <c r="U335" s="218">
        <f>HLOOKUP($B335,data03,data0211!U$900,FALSE)</f>
        <v>407048</v>
      </c>
      <c r="V335" s="218">
        <f>HLOOKUP($B335,data03,data0211!V$900,FALSE)</f>
        <v>9578633</v>
      </c>
      <c r="W335" s="218">
        <f>HLOOKUP($B335,data03,data0211!W$900,FALSE)</f>
        <v>0</v>
      </c>
      <c r="X335" s="218">
        <f>HLOOKUP($B335,data03,data0211!X$900,FALSE)</f>
        <v>5056134</v>
      </c>
      <c r="Y335" s="218">
        <f>HLOOKUP($B335,data03,data0211!Y$900,FALSE)</f>
        <v>4414965</v>
      </c>
      <c r="Z335" s="218">
        <f>HLOOKUP($B335,data03,data0211!Z$900,FALSE)</f>
        <v>105816</v>
      </c>
      <c r="AA335" s="218">
        <f>HLOOKUP($B335,data03,data0211!AA$900,FALSE)</f>
        <v>1718</v>
      </c>
      <c r="AB335" s="218">
        <f>HLOOKUP($B335,data03,data0211!AB$900,FALSE)</f>
        <v>73430872.769999996</v>
      </c>
      <c r="AC335" s="218">
        <f>HLOOKUP($B335,data03,data0211!AC$900,FALSE)</f>
        <v>52298226.93</v>
      </c>
      <c r="AD335" s="218">
        <f>HLOOKUP($B335,data03,data0211!AD$900,FALSE)</f>
        <v>18891703.98</v>
      </c>
      <c r="AE335" s="218">
        <f>HLOOKUP($B335,data03,data0211!AE$900,FALSE)</f>
        <v>1876611.25</v>
      </c>
      <c r="AF335" s="218">
        <f>HLOOKUP($B335,data03,data0211!AF$900,FALSE)</f>
        <v>349356.71</v>
      </c>
      <c r="AG335" s="218">
        <f>HLOOKUP($B335,data03,data0211!AG$900,FALSE)</f>
        <v>14973.9</v>
      </c>
      <c r="AH335" s="218">
        <f>HLOOKUP($B335,data03,data0211!AH$900,FALSE)</f>
        <v>426</v>
      </c>
      <c r="AI335" s="218">
        <f>HLOOKUP($B335,data03,data0211!AI$900,FALSE)</f>
        <v>115</v>
      </c>
      <c r="AJ335" s="218">
        <f>HLOOKUP($B335,data03,data0211!AJ$900,FALSE)</f>
        <v>311</v>
      </c>
      <c r="AK335" s="218">
        <f>HLOOKUP($B335,data03,data0211!AK$900,FALSE)</f>
        <v>579258</v>
      </c>
      <c r="AL335" s="218">
        <f>HLOOKUP($B335,data03,data0211!AL$900,FALSE)</f>
        <v>637258</v>
      </c>
      <c r="AM335" s="218">
        <f>HLOOKUP($B335,data03,data0211!AM$900,FALSE)</f>
        <v>58</v>
      </c>
      <c r="AN335" s="218">
        <f>HLOOKUP($B335,data03,data0211!AN$900,FALSE)</f>
        <v>1064121.56</v>
      </c>
      <c r="AO335" s="218">
        <f>HLOOKUP($B335,data03,data0211!AO$900,FALSE)</f>
        <v>1240093.78</v>
      </c>
      <c r="AP335" s="218">
        <f>HLOOKUP($B335,data03,data0211!AP$900,FALSE)</f>
        <v>1240093.78</v>
      </c>
      <c r="AQ335" s="218">
        <f>HLOOKUP($B335,data03,data0211!AQ$900,FALSE)</f>
        <v>1042308.92</v>
      </c>
      <c r="AR335" s="218">
        <f>HLOOKUP($B335,data03,data0211!AR$900,FALSE)</f>
        <v>3180</v>
      </c>
      <c r="AS335" s="218">
        <f>HLOOKUP($B335,data03,data0211!AS$900,FALSE)</f>
        <v>1612</v>
      </c>
      <c r="AT335" s="218">
        <f>HLOOKUP($B335,data03,data0211!AT$900,FALSE)</f>
        <v>1568</v>
      </c>
      <c r="AU335" s="218">
        <f>HLOOKUP($B335,data03,data0211!AU$900,FALSE)</f>
        <v>1860</v>
      </c>
      <c r="AV335" s="218">
        <f>HLOOKUP($B335,data03,data0211!AV$900,FALSE)</f>
        <v>79.5</v>
      </c>
      <c r="AW335" s="218">
        <f>HLOOKUP($B335,data03,data0211!AW$900,FALSE)</f>
        <v>1239</v>
      </c>
      <c r="AX335" s="218">
        <f>HLOOKUP($B335,data03,data0211!AX$900,FALSE)</f>
        <v>0</v>
      </c>
      <c r="AY335" s="218">
        <f>HLOOKUP($B335,data03,data0211!AY$900,FALSE)</f>
        <v>48</v>
      </c>
      <c r="AZ335" s="218">
        <f>HLOOKUP($B335,data03,data0211!AZ$900,FALSE)</f>
        <v>23227</v>
      </c>
      <c r="BA335" s="218">
        <f>HLOOKUP($B335,data03,data0211!BA$900,FALSE)</f>
        <v>0</v>
      </c>
      <c r="BB335" s="218"/>
      <c r="BC335" s="218"/>
      <c r="BD335" s="218"/>
      <c r="BE335" s="218"/>
    </row>
    <row r="336" spans="1:57" s="214" customFormat="1" ht="15" customHeight="1" x14ac:dyDescent="0.2">
      <c r="A336" s="71" t="s">
        <v>258</v>
      </c>
      <c r="B336" s="71" t="s">
        <v>258</v>
      </c>
      <c r="C336" s="69">
        <v>2004</v>
      </c>
      <c r="D336" s="218">
        <f>HLOOKUP($B336,data04,data0211!D$900,FALSE)</f>
        <v>496973610.75999999</v>
      </c>
      <c r="E336" s="218">
        <f>HLOOKUP($B336,data04,data0211!E$900,FALSE)</f>
        <v>-227042506.44999999</v>
      </c>
      <c r="F336" s="218">
        <f>HLOOKUP($B336,data04,data0211!F$900,FALSE)</f>
        <v>0</v>
      </c>
      <c r="G336" s="218">
        <f>HLOOKUP($B336,data04,data0211!G$900,FALSE)</f>
        <v>21241418.550000001</v>
      </c>
      <c r="H336" s="218">
        <f>HLOOKUP($B336,data04,data0211!H$900,FALSE)</f>
        <v>32418082.030000001</v>
      </c>
      <c r="I336" s="218">
        <f>HLOOKUP($B336,data04,data0211!I$900,FALSE)</f>
        <v>6456730.2300000004</v>
      </c>
      <c r="J336" s="218">
        <f>HLOOKUP($B336,data04,data0211!J$900,FALSE)</f>
        <v>229474</v>
      </c>
      <c r="K336" s="218">
        <f>HLOOKUP($B336,data04,data0211!K$900,FALSE)</f>
        <v>207188</v>
      </c>
      <c r="L336" s="218">
        <f>HLOOKUP($B336,data04,data0211!L$900,FALSE)</f>
        <v>22272</v>
      </c>
      <c r="M336" s="218">
        <f>HLOOKUP($B336,data04,data0211!M$900,FALSE)</f>
        <v>14</v>
      </c>
      <c r="N336" s="218">
        <f>HLOOKUP($B336,data04,data0211!N$900,FALSE)</f>
        <v>51957</v>
      </c>
      <c r="O336" s="218">
        <f>HLOOKUP($B336,data04,data0211!O$900,FALSE)</f>
        <v>484</v>
      </c>
      <c r="P336" s="218">
        <f>HLOOKUP($B336,data04,data0211!P$900,FALSE)</f>
        <v>3048589478</v>
      </c>
      <c r="Q336" s="218">
        <f>HLOOKUP($B336,data04,data0211!Q$900,FALSE)</f>
        <v>1626211541</v>
      </c>
      <c r="R336" s="218">
        <f>HLOOKUP($B336,data04,data0211!R$900,FALSE)</f>
        <v>1077438647</v>
      </c>
      <c r="S336" s="218">
        <f>HLOOKUP($B336,data04,data0211!S$900,FALSE)</f>
        <v>334113768</v>
      </c>
      <c r="T336" s="218">
        <f>HLOOKUP($B336,data04,data0211!T$900,FALSE)</f>
        <v>10470633</v>
      </c>
      <c r="U336" s="218">
        <f>HLOOKUP($B336,data04,data0211!U$900,FALSE)</f>
        <v>354889</v>
      </c>
      <c r="V336" s="218">
        <f>HLOOKUP($B336,data04,data0211!V$900,FALSE)</f>
        <v>9834326</v>
      </c>
      <c r="W336" s="218">
        <f>HLOOKUP($B336,data04,data0211!W$900,FALSE)</f>
        <v>0</v>
      </c>
      <c r="X336" s="218">
        <f>HLOOKUP($B336,data04,data0211!X$900,FALSE)</f>
        <v>5237415</v>
      </c>
      <c r="Y336" s="218">
        <f>HLOOKUP($B336,data04,data0211!Y$900,FALSE)</f>
        <v>4485487</v>
      </c>
      <c r="Z336" s="218">
        <f>HLOOKUP($B336,data04,data0211!Z$900,FALSE)</f>
        <v>109850</v>
      </c>
      <c r="AA336" s="218">
        <f>HLOOKUP($B336,data04,data0211!AA$900,FALSE)</f>
        <v>1574</v>
      </c>
      <c r="AB336" s="218">
        <f>HLOOKUP($B336,data04,data0211!AB$900,FALSE)</f>
        <v>73540556.769999996</v>
      </c>
      <c r="AC336" s="218">
        <f>HLOOKUP($B336,data04,data0211!AC$900,FALSE)</f>
        <v>51185647.340000004</v>
      </c>
      <c r="AD336" s="218">
        <f>HLOOKUP($B336,data04,data0211!AD$900,FALSE)</f>
        <v>19503359.93</v>
      </c>
      <c r="AE336" s="218">
        <f>HLOOKUP($B336,data04,data0211!AE$900,FALSE)</f>
        <v>2483321.21</v>
      </c>
      <c r="AF336" s="218">
        <f>HLOOKUP($B336,data04,data0211!AF$900,FALSE)</f>
        <v>355223.78</v>
      </c>
      <c r="AG336" s="218">
        <f>HLOOKUP($B336,data04,data0211!AG$900,FALSE)</f>
        <v>13004.51</v>
      </c>
      <c r="AH336" s="218">
        <f>HLOOKUP($B336,data04,data0211!AH$900,FALSE)</f>
        <v>426</v>
      </c>
      <c r="AI336" s="218">
        <f>HLOOKUP($B336,data04,data0211!AI$900,FALSE)</f>
        <v>115</v>
      </c>
      <c r="AJ336" s="218">
        <f>HLOOKUP($B336,data04,data0211!AJ$900,FALSE)</f>
        <v>311</v>
      </c>
      <c r="AK336" s="218">
        <f>HLOOKUP($B336,data04,data0211!AK$900,FALSE)</f>
        <v>603762</v>
      </c>
      <c r="AL336" s="218">
        <f>HLOOKUP($B336,data04,data0211!AL$900,FALSE)</f>
        <v>661402</v>
      </c>
      <c r="AM336" s="218">
        <f>HLOOKUP($B336,data04,data0211!AM$900,FALSE)</f>
        <v>0</v>
      </c>
      <c r="AN336" s="218">
        <f>HLOOKUP($B336,data04,data0211!AN$900,FALSE)</f>
        <v>1077296.67</v>
      </c>
      <c r="AO336" s="218">
        <f>HLOOKUP($B336,data04,data0211!AO$900,FALSE)</f>
        <v>1181579.23</v>
      </c>
      <c r="AP336" s="218">
        <f>HLOOKUP($B336,data04,data0211!AP$900,FALSE)</f>
        <v>1181579.23</v>
      </c>
      <c r="AQ336" s="218">
        <f>HLOOKUP($B336,data04,data0211!AQ$900,FALSE)</f>
        <v>1044943.5</v>
      </c>
      <c r="AR336" s="218">
        <f>HLOOKUP($B336,data04,data0211!AR$900,FALSE)</f>
        <v>3203</v>
      </c>
      <c r="AS336" s="218">
        <f>HLOOKUP($B336,data04,data0211!AS$900,FALSE)</f>
        <v>1609</v>
      </c>
      <c r="AT336" s="218">
        <f>HLOOKUP($B336,data04,data0211!AT$900,FALSE)</f>
        <v>1594</v>
      </c>
      <c r="AU336" s="218">
        <f>HLOOKUP($B336,data04,data0211!AU$900,FALSE)</f>
        <v>1867</v>
      </c>
      <c r="AV336" s="218">
        <f>HLOOKUP($B336,data04,data0211!AV$900,FALSE)</f>
        <v>79.5</v>
      </c>
      <c r="AW336" s="218">
        <f>HLOOKUP($B336,data04,data0211!AW$900,FALSE)</f>
        <v>1257</v>
      </c>
      <c r="AX336" s="218">
        <f>HLOOKUP($B336,data04,data0211!AX$900,FALSE)</f>
        <v>0</v>
      </c>
      <c r="AY336" s="218">
        <f>HLOOKUP($B336,data04,data0211!AY$900,FALSE)</f>
        <v>48</v>
      </c>
      <c r="AZ336" s="218">
        <f>HLOOKUP($B336,data04,data0211!AZ$900,FALSE)</f>
        <v>23334</v>
      </c>
      <c r="BA336" s="218">
        <f>HLOOKUP($B336,data04,data0211!BA$900,FALSE)</f>
        <v>0</v>
      </c>
      <c r="BB336" s="218"/>
      <c r="BC336" s="218"/>
      <c r="BD336" s="218"/>
      <c r="BE336" s="218"/>
    </row>
    <row r="337" spans="1:57" s="214" customFormat="1" ht="15" customHeight="1" x14ac:dyDescent="0.2">
      <c r="A337" s="71" t="s">
        <v>258</v>
      </c>
      <c r="B337" s="71" t="s">
        <v>258</v>
      </c>
      <c r="C337" s="69">
        <v>2005</v>
      </c>
      <c r="D337" s="218">
        <f>HLOOKUP($B337,data05,data0211!D$900,FALSE)</f>
        <v>508947697.95999998</v>
      </c>
      <c r="E337" s="218">
        <f>HLOOKUP($B337,data05,data0211!E$900,FALSE)</f>
        <v>-243161170.81</v>
      </c>
      <c r="F337" s="218">
        <f>HLOOKUP($B337,data05,data0211!F$900,FALSE)</f>
        <v>0</v>
      </c>
      <c r="G337" s="218">
        <f>HLOOKUP($B337,data05,data0211!G$900,FALSE)</f>
        <v>16756798.85</v>
      </c>
      <c r="H337" s="218">
        <f>HLOOKUP($B337,data05,data0211!H$900,FALSE)</f>
        <v>36729069.129999995</v>
      </c>
      <c r="I337" s="218">
        <f>HLOOKUP($B337,data05,data0211!I$900,FALSE)</f>
        <v>5652337.6100000003</v>
      </c>
      <c r="J337" s="218">
        <f>HLOOKUP($B337,data05,data0211!J$900,FALSE)</f>
        <v>230327</v>
      </c>
      <c r="K337" s="218">
        <f>HLOOKUP($B337,data05,data0211!K$900,FALSE)</f>
        <v>208193</v>
      </c>
      <c r="L337" s="218">
        <f>HLOOKUP($B337,data05,data0211!L$900,FALSE)</f>
        <v>22121</v>
      </c>
      <c r="M337" s="218">
        <f>HLOOKUP($B337,data05,data0211!M$900,FALSE)</f>
        <v>13</v>
      </c>
      <c r="N337" s="218">
        <f>HLOOKUP($B337,data05,data0211!N$900,FALSE)</f>
        <v>39440325</v>
      </c>
      <c r="O337" s="218">
        <f>HLOOKUP($B337,data05,data0211!O$900,FALSE)</f>
        <v>600625</v>
      </c>
      <c r="P337" s="218">
        <f>HLOOKUP($B337,data05,data0211!P$900,FALSE)</f>
        <v>5648818655.8400002</v>
      </c>
      <c r="Q337" s="218">
        <f>HLOOKUP($B337,data05,data0211!Q$900,FALSE)</f>
        <v>1767536174</v>
      </c>
      <c r="R337" s="218">
        <f>HLOOKUP($B337,data05,data0211!R$900,FALSE)</f>
        <v>2679748257.8400002</v>
      </c>
      <c r="S337" s="218">
        <f>HLOOKUP($B337,data05,data0211!S$900,FALSE)</f>
        <v>1161493274</v>
      </c>
      <c r="T337" s="218">
        <f>HLOOKUP($B337,data05,data0211!T$900,FALSE)</f>
        <v>39440325</v>
      </c>
      <c r="U337" s="218">
        <f>HLOOKUP($B337,data05,data0211!U$900,FALSE)</f>
        <v>600625</v>
      </c>
      <c r="V337" s="218">
        <f>HLOOKUP($B337,data05,data0211!V$900,FALSE)</f>
        <v>9598466</v>
      </c>
      <c r="W337" s="218">
        <f>HLOOKUP($B337,data05,data0211!W$900,FALSE)</f>
        <v>0</v>
      </c>
      <c r="X337" s="218">
        <f>HLOOKUP($B337,data05,data0211!X$900,FALSE)</f>
        <v>5437621</v>
      </c>
      <c r="Y337" s="218">
        <f>HLOOKUP($B337,data05,data0211!Y$900,FALSE)</f>
        <v>4049286</v>
      </c>
      <c r="Z337" s="218">
        <f>HLOOKUP($B337,data05,data0211!Z$900,FALSE)</f>
        <v>109892</v>
      </c>
      <c r="AA337" s="218">
        <f>HLOOKUP($B337,data05,data0211!AA$900,FALSE)</f>
        <v>1667</v>
      </c>
      <c r="AB337" s="218">
        <f>HLOOKUP($B337,data05,data0211!AB$900,FALSE)</f>
        <v>79773553.290000007</v>
      </c>
      <c r="AC337" s="218">
        <f>HLOOKUP($B337,data05,data0211!AC$900,FALSE)</f>
        <v>57755101</v>
      </c>
      <c r="AD337" s="218">
        <f>HLOOKUP($B337,data05,data0211!AD$900,FALSE)</f>
        <v>19842102.770000003</v>
      </c>
      <c r="AE337" s="218">
        <f>HLOOKUP($B337,data05,data0211!AE$900,FALSE)</f>
        <v>1791645</v>
      </c>
      <c r="AF337" s="218">
        <f>HLOOKUP($B337,data05,data0211!AF$900,FALSE)</f>
        <v>371230</v>
      </c>
      <c r="AG337" s="218">
        <f>HLOOKUP($B337,data05,data0211!AG$900,FALSE)</f>
        <v>14223</v>
      </c>
      <c r="AH337" s="218">
        <f>HLOOKUP($B337,data05,data0211!AH$900,FALSE)</f>
        <v>426</v>
      </c>
      <c r="AI337" s="218">
        <f>HLOOKUP($B337,data05,data0211!AI$900,FALSE)</f>
        <v>311</v>
      </c>
      <c r="AJ337" s="218">
        <f>HLOOKUP($B337,data05,data0211!AJ$900,FALSE)</f>
        <v>115</v>
      </c>
      <c r="AK337" s="218">
        <f>HLOOKUP($B337,data05,data0211!AK$900,FALSE)</f>
        <v>630800</v>
      </c>
      <c r="AL337" s="218">
        <f>HLOOKUP($B337,data05,data0211!AL$900,FALSE)</f>
        <v>664300</v>
      </c>
      <c r="AM337" s="218">
        <f>HLOOKUP($B337,data05,data0211!AM$900,FALSE)</f>
        <v>0</v>
      </c>
      <c r="AN337" s="218">
        <f>HLOOKUP($B337,data05,data0211!AN$900,FALSE)</f>
        <v>1003342.99</v>
      </c>
      <c r="AO337" s="218">
        <f>HLOOKUP($B337,data05,data0211!AO$900,FALSE)</f>
        <v>1231753.8899999999</v>
      </c>
      <c r="AP337" s="218">
        <f>HLOOKUP($B337,data05,data0211!AP$900,FALSE)</f>
        <v>1231753.8899999999</v>
      </c>
      <c r="AQ337" s="218">
        <f>HLOOKUP($B337,data05,data0211!AQ$900,FALSE)</f>
        <v>1013115.39</v>
      </c>
      <c r="AR337" s="218">
        <f>HLOOKUP($B337,data05,data0211!AR$900,FALSE)</f>
        <v>3273</v>
      </c>
      <c r="AS337" s="218">
        <f>HLOOKUP($B337,data05,data0211!AS$900,FALSE)</f>
        <v>1603</v>
      </c>
      <c r="AT337" s="218">
        <f>HLOOKUP($B337,data05,data0211!AT$900,FALSE)</f>
        <v>1670</v>
      </c>
      <c r="AU337" s="218">
        <f>HLOOKUP($B337,data05,data0211!AU$900,FALSE)</f>
        <v>1899</v>
      </c>
      <c r="AV337" s="218">
        <f>HLOOKUP($B337,data05,data0211!AV$900,FALSE)</f>
        <v>81</v>
      </c>
      <c r="AW337" s="218">
        <f>HLOOKUP($B337,data05,data0211!AW$900,FALSE)</f>
        <v>1293</v>
      </c>
      <c r="AX337" s="218">
        <f>HLOOKUP($B337,data05,data0211!AX$900,FALSE)</f>
        <v>0</v>
      </c>
      <c r="AY337" s="218">
        <f>HLOOKUP($B337,data05,data0211!AY$900,FALSE)</f>
        <v>85</v>
      </c>
      <c r="AZ337" s="218">
        <f>HLOOKUP($B337,data05,data0211!AZ$900,FALSE)</f>
        <v>23413</v>
      </c>
      <c r="BA337" s="218">
        <f>HLOOKUP($B337,data05,data0211!BA$900,FALSE)</f>
        <v>76</v>
      </c>
      <c r="BB337" s="218"/>
      <c r="BC337" s="218"/>
      <c r="BD337" s="218"/>
      <c r="BE337" s="218"/>
    </row>
    <row r="338" spans="1:57" s="214" customFormat="1" ht="15" customHeight="1" x14ac:dyDescent="0.2">
      <c r="A338" s="71" t="s">
        <v>258</v>
      </c>
      <c r="B338" s="71" t="s">
        <v>258</v>
      </c>
      <c r="C338" s="69">
        <v>2006</v>
      </c>
      <c r="D338" s="218">
        <f>HLOOKUP($B338,data06,data0211!D$900,FALSE)</f>
        <v>538775494.17999995</v>
      </c>
      <c r="E338" s="218">
        <f>HLOOKUP($B338,data06,data0211!E$900,FALSE)</f>
        <v>-259185308.97999999</v>
      </c>
      <c r="F338" s="218">
        <f>HLOOKUP($B338,data06,data0211!F$900,FALSE)</f>
        <v>0</v>
      </c>
      <c r="G338" s="218">
        <f>HLOOKUP($B338,data06,data0211!G$900,FALSE)</f>
        <v>31425369</v>
      </c>
      <c r="H338" s="218">
        <f>HLOOKUP($B338,data06,data0211!H$900,FALSE)</f>
        <v>31731697.02</v>
      </c>
      <c r="I338" s="218">
        <f>HLOOKUP($B338,data06,data0211!I$900,FALSE)</f>
        <v>7593510.5</v>
      </c>
      <c r="J338" s="218">
        <f>HLOOKUP($B338,data06,data0211!J$900,FALSE)</f>
        <v>231499</v>
      </c>
      <c r="K338" s="218">
        <f>HLOOKUP($B338,data06,data0211!K$900,FALSE)</f>
        <v>209370</v>
      </c>
      <c r="L338" s="218">
        <f>HLOOKUP($B338,data06,data0211!L$900,FALSE)</f>
        <v>22117</v>
      </c>
      <c r="M338" s="218">
        <f>HLOOKUP($B338,data06,data0211!M$900,FALSE)</f>
        <v>12</v>
      </c>
      <c r="N338" s="218">
        <f>HLOOKUP($B338,data06,data0211!N$900,FALSE)</f>
        <v>52327</v>
      </c>
      <c r="O338" s="218">
        <f>HLOOKUP($B338,data06,data0211!O$900,FALSE)</f>
        <v>368</v>
      </c>
      <c r="P338" s="218">
        <f>HLOOKUP($B338,data06,data0211!P$900,FALSE)</f>
        <v>5333180389.54</v>
      </c>
      <c r="Q338" s="218">
        <f>HLOOKUP($B338,data06,data0211!Q$900,FALSE)</f>
        <v>1654664050</v>
      </c>
      <c r="R338" s="218">
        <f>HLOOKUP($B338,data06,data0211!R$900,FALSE)</f>
        <v>2565684926</v>
      </c>
      <c r="S338" s="218">
        <f>HLOOKUP($B338,data06,data0211!S$900,FALSE)</f>
        <v>1072361748</v>
      </c>
      <c r="T338" s="218">
        <f>HLOOKUP($B338,data06,data0211!T$900,FALSE)</f>
        <v>39888038.210000001</v>
      </c>
      <c r="U338" s="218">
        <f>HLOOKUP($B338,data06,data0211!U$900,FALSE)</f>
        <v>581627.32999999996</v>
      </c>
      <c r="V338" s="218">
        <f>HLOOKUP($B338,data06,data0211!V$900,FALSE)</f>
        <v>9170988</v>
      </c>
      <c r="W338" s="218">
        <f>HLOOKUP($B338,data06,data0211!W$900,FALSE)</f>
        <v>0</v>
      </c>
      <c r="X338" s="218">
        <f>HLOOKUP($B338,data06,data0211!X$900,FALSE)</f>
        <v>5272865</v>
      </c>
      <c r="Y338" s="218">
        <f>HLOOKUP($B338,data06,data0211!Y$900,FALSE)</f>
        <v>3786319</v>
      </c>
      <c r="Z338" s="218">
        <f>HLOOKUP($B338,data06,data0211!Z$900,FALSE)</f>
        <v>110083</v>
      </c>
      <c r="AA338" s="218">
        <f>HLOOKUP($B338,data06,data0211!AA$900,FALSE)</f>
        <v>1721</v>
      </c>
      <c r="AB338" s="218">
        <f>HLOOKUP($B338,data06,data0211!AB$900,FALSE)</f>
        <v>79608779.530000001</v>
      </c>
      <c r="AC338" s="218">
        <f>HLOOKUP($B338,data06,data0211!AC$900,FALSE)</f>
        <v>57247015.920000002</v>
      </c>
      <c r="AD338" s="218">
        <f>HLOOKUP($B338,data06,data0211!AD$900,FALSE)</f>
        <v>20342318.259999998</v>
      </c>
      <c r="AE338" s="218">
        <f>HLOOKUP($B338,data06,data0211!AE$900,FALSE)</f>
        <v>1657479.17</v>
      </c>
      <c r="AF338" s="218">
        <f>HLOOKUP($B338,data06,data0211!AF$900,FALSE)</f>
        <v>343772.71</v>
      </c>
      <c r="AG338" s="218">
        <f>HLOOKUP($B338,data06,data0211!AG$900,FALSE)</f>
        <v>18193.47</v>
      </c>
      <c r="AH338" s="218">
        <f>HLOOKUP($B338,data06,data0211!AH$900,FALSE)</f>
        <v>426</v>
      </c>
      <c r="AI338" s="218">
        <f>HLOOKUP($B338,data06,data0211!AI$900,FALSE)</f>
        <v>338</v>
      </c>
      <c r="AJ338" s="218">
        <f>HLOOKUP($B338,data06,data0211!AJ$900,FALSE)</f>
        <v>88</v>
      </c>
      <c r="AK338" s="218">
        <f>HLOOKUP($B338,data06,data0211!AK$900,FALSE)</f>
        <v>561500</v>
      </c>
      <c r="AL338" s="218">
        <f>HLOOKUP($B338,data06,data0211!AL$900,FALSE)</f>
        <v>636500</v>
      </c>
      <c r="AM338" s="218">
        <f>HLOOKUP($B338,data06,data0211!AM$900,FALSE)</f>
        <v>0</v>
      </c>
      <c r="AN338" s="218">
        <f>HLOOKUP($B338,data06,data0211!AN$900,FALSE)</f>
        <v>686690</v>
      </c>
      <c r="AO338" s="218">
        <f>HLOOKUP($B338,data06,data0211!AO$900,FALSE)</f>
        <v>1125947</v>
      </c>
      <c r="AP338" s="218">
        <f>HLOOKUP($B338,data06,data0211!AP$900,FALSE)</f>
        <v>1125947</v>
      </c>
      <c r="AQ338" s="218">
        <f>HLOOKUP($B338,data06,data0211!AQ$900,FALSE)</f>
        <v>874524</v>
      </c>
      <c r="AR338" s="218">
        <f>HLOOKUP($B338,data06,data0211!AR$900,FALSE)</f>
        <v>3265</v>
      </c>
      <c r="AS338" s="218">
        <f>HLOOKUP($B338,data06,data0211!AS$900,FALSE)</f>
        <v>1525</v>
      </c>
      <c r="AT338" s="218">
        <f>HLOOKUP($B338,data06,data0211!AT$900,FALSE)</f>
        <v>1740</v>
      </c>
      <c r="AU338" s="218">
        <f>HLOOKUP($B338,data06,data0211!AU$900,FALSE)</f>
        <v>1718</v>
      </c>
      <c r="AV338" s="218">
        <f>HLOOKUP($B338,data06,data0211!AV$900,FALSE)</f>
        <v>20</v>
      </c>
      <c r="AW338" s="218">
        <f>HLOOKUP($B338,data06,data0211!AW$900,FALSE)</f>
        <v>1527</v>
      </c>
      <c r="AX338" s="218">
        <f>HLOOKUP($B338,data06,data0211!AX$900,FALSE)</f>
        <v>0</v>
      </c>
      <c r="AY338" s="218">
        <f>HLOOKUP($B338,data06,data0211!AY$900,FALSE)</f>
        <v>80</v>
      </c>
      <c r="AZ338" s="218">
        <f>HLOOKUP($B338,data06,data0211!AZ$900,FALSE)</f>
        <v>23459</v>
      </c>
      <c r="BA338" s="218">
        <f>HLOOKUP($B338,data06,data0211!BA$900,FALSE)</f>
        <v>74</v>
      </c>
      <c r="BB338" s="218"/>
      <c r="BC338" s="218"/>
      <c r="BD338" s="218"/>
      <c r="BE338" s="218"/>
    </row>
    <row r="339" spans="1:57" ht="15" customHeight="1" x14ac:dyDescent="0.2">
      <c r="A339" s="71" t="s">
        <v>258</v>
      </c>
      <c r="B339" s="71" t="s">
        <v>258</v>
      </c>
      <c r="C339" s="69">
        <v>2007</v>
      </c>
      <c r="D339" s="218">
        <f>HLOOKUP($B339,data07,data0211!D$900,FALSE)</f>
        <v>564562298.14999998</v>
      </c>
      <c r="E339" s="218">
        <f>HLOOKUP($B339,data07,data0211!E$900,FALSE)</f>
        <v>-277963182.35000002</v>
      </c>
      <c r="F339" s="218">
        <f>HLOOKUP($B339,data07,data0211!F$900,FALSE)</f>
        <v>0</v>
      </c>
      <c r="G339" s="218">
        <f>HLOOKUP($B339,data07,data0211!G$900,FALSE)</f>
        <v>38502612</v>
      </c>
      <c r="H339" s="218">
        <f>HLOOKUP($B339,data07,data0211!H$900,FALSE)</f>
        <v>35588531.25</v>
      </c>
      <c r="I339" s="218">
        <f>HLOOKUP($B339,data07,data0211!I$900,FALSE)</f>
        <v>7878577.8100000005</v>
      </c>
      <c r="J339" s="218">
        <f>HLOOKUP($B339,data07,data0211!J$900,FALSE)</f>
        <v>232493</v>
      </c>
      <c r="K339" s="218">
        <f>HLOOKUP($B339,data07,data0211!K$900,FALSE)</f>
        <v>210358</v>
      </c>
      <c r="L339" s="218">
        <f>HLOOKUP($B339,data07,data0211!L$900,FALSE)</f>
        <v>22123</v>
      </c>
      <c r="M339" s="218">
        <f>HLOOKUP($B339,data07,data0211!M$900,FALSE)</f>
        <v>12</v>
      </c>
      <c r="N339" s="218">
        <f>HLOOKUP($B339,data07,data0211!N$900,FALSE)</f>
        <v>52377</v>
      </c>
      <c r="O339" s="218">
        <f>HLOOKUP($B339,data07,data0211!O$900,FALSE)</f>
        <v>479</v>
      </c>
      <c r="P339" s="218">
        <f>HLOOKUP($B339,data07,data0211!P$900,FALSE)</f>
        <v>6282229664.5300007</v>
      </c>
      <c r="Q339" s="218">
        <f>HLOOKUP($B339,data07,data0211!Q$900,FALSE)</f>
        <v>1666789557.1199999</v>
      </c>
      <c r="R339" s="218">
        <f>HLOOKUP($B339,data07,data0211!R$900,FALSE)</f>
        <v>2631061609.5700002</v>
      </c>
      <c r="S339" s="218">
        <f>HLOOKUP($B339,data07,data0211!S$900,FALSE)</f>
        <v>1944394063</v>
      </c>
      <c r="T339" s="218">
        <f>HLOOKUP($B339,data07,data0211!T$900,FALSE)</f>
        <v>39405462.270000003</v>
      </c>
      <c r="U339" s="218">
        <f>HLOOKUP($B339,data07,data0211!U$900,FALSE)</f>
        <v>578972.56999999995</v>
      </c>
      <c r="V339" s="218">
        <f>HLOOKUP($B339,data07,data0211!V$900,FALSE)</f>
        <v>9340574</v>
      </c>
      <c r="W339" s="218">
        <f>HLOOKUP($B339,data07,data0211!W$900,FALSE)</f>
        <v>0</v>
      </c>
      <c r="X339" s="218">
        <f>HLOOKUP($B339,data07,data0211!X$900,FALSE)</f>
        <v>5694010</v>
      </c>
      <c r="Y339" s="218">
        <f>HLOOKUP($B339,data07,data0211!Y$900,FALSE)</f>
        <v>3534857</v>
      </c>
      <c r="Z339" s="218">
        <f>HLOOKUP($B339,data07,data0211!Z$900,FALSE)</f>
        <v>109964</v>
      </c>
      <c r="AA339" s="218">
        <f>HLOOKUP($B339,data07,data0211!AA$900,FALSE)</f>
        <v>1743</v>
      </c>
      <c r="AB339" s="218">
        <f>HLOOKUP($B339,data07,data0211!AB$900,FALSE)</f>
        <v>84796818.030000001</v>
      </c>
      <c r="AC339" s="218">
        <f>HLOOKUP($B339,data07,data0211!AC$900,FALSE)</f>
        <v>60585357.640000001</v>
      </c>
      <c r="AD339" s="218">
        <f>HLOOKUP($B339,data07,data0211!AD$900,FALSE)</f>
        <v>22085769.130000003</v>
      </c>
      <c r="AE339" s="218">
        <f>HLOOKUP($B339,data07,data0211!AE$900,FALSE)</f>
        <v>1763269.61</v>
      </c>
      <c r="AF339" s="218">
        <f>HLOOKUP($B339,data07,data0211!AF$900,FALSE)</f>
        <v>21903.89</v>
      </c>
      <c r="AG339" s="218">
        <f>HLOOKUP($B339,data07,data0211!AG$900,FALSE)</f>
        <v>340517.76</v>
      </c>
      <c r="AH339" s="218">
        <f>HLOOKUP($B339,data07,data0211!AH$900,FALSE)</f>
        <v>426</v>
      </c>
      <c r="AI339" s="218">
        <f>HLOOKUP($B339,data07,data0211!AI$900,FALSE)</f>
        <v>338</v>
      </c>
      <c r="AJ339" s="218">
        <f>HLOOKUP($B339,data07,data0211!AJ$900,FALSE)</f>
        <v>88</v>
      </c>
      <c r="AK339" s="218">
        <f>HLOOKUP($B339,data07,data0211!AK$900,FALSE)</f>
        <v>560668</v>
      </c>
      <c r="AL339" s="218">
        <f>HLOOKUP($B339,data07,data0211!AL$900,FALSE)</f>
        <v>636548</v>
      </c>
      <c r="AM339" s="218">
        <f>HLOOKUP($B339,data07,data0211!AM$900,FALSE)</f>
        <v>0</v>
      </c>
      <c r="AN339" s="218">
        <f>HLOOKUP($B339,data07,data0211!AN$900,FALSE)</f>
        <v>958009</v>
      </c>
      <c r="AO339" s="218">
        <f>HLOOKUP($B339,data07,data0211!AO$900,FALSE)</f>
        <v>1161891</v>
      </c>
      <c r="AP339" s="218">
        <f>HLOOKUP($B339,data07,data0211!AP$900,FALSE)</f>
        <v>1161891</v>
      </c>
      <c r="AQ339" s="218">
        <f>HLOOKUP($B339,data07,data0211!AQ$900,FALSE)</f>
        <v>975908</v>
      </c>
      <c r="AR339" s="218">
        <f>HLOOKUP($B339,data07,data0211!AR$900,FALSE)</f>
        <v>3343</v>
      </c>
      <c r="AS339" s="218">
        <f>HLOOKUP($B339,data07,data0211!AS$900,FALSE)</f>
        <v>1504</v>
      </c>
      <c r="AT339" s="218">
        <f>HLOOKUP($B339,data07,data0211!AT$900,FALSE)</f>
        <v>1839</v>
      </c>
      <c r="AU339" s="218">
        <f>HLOOKUP($B339,data07,data0211!AU$900,FALSE)</f>
        <v>1764</v>
      </c>
      <c r="AV339" s="218">
        <f>HLOOKUP($B339,data07,data0211!AV$900,FALSE)</f>
        <v>22</v>
      </c>
      <c r="AW339" s="218">
        <f>HLOOKUP($B339,data07,data0211!AW$900,FALSE)</f>
        <v>1557</v>
      </c>
      <c r="AX339" s="218">
        <f>HLOOKUP($B339,data07,data0211!AX$900,FALSE)</f>
        <v>0</v>
      </c>
      <c r="AY339" s="218">
        <f>HLOOKUP($B339,data07,data0211!AY$900,FALSE)</f>
        <v>70</v>
      </c>
      <c r="AZ339" s="218">
        <f>HLOOKUP($B339,data07,data0211!AZ$900,FALSE)</f>
        <v>23801</v>
      </c>
      <c r="BA339" s="218">
        <f>HLOOKUP($B339,data07,data0211!BA$900,FALSE)</f>
        <v>75</v>
      </c>
      <c r="BB339" s="218"/>
      <c r="BC339" s="218"/>
      <c r="BD339" s="218"/>
      <c r="BE339" s="218"/>
    </row>
    <row r="340" spans="1:57" ht="15" customHeight="1" x14ac:dyDescent="0.2">
      <c r="A340" s="71" t="s">
        <v>258</v>
      </c>
      <c r="B340" s="71" t="s">
        <v>258</v>
      </c>
      <c r="C340" s="69">
        <v>2008</v>
      </c>
      <c r="D340" s="218">
        <f>HLOOKUP($B340,data08,data0211!D$900,FALSE)</f>
        <v>597930295.57000005</v>
      </c>
      <c r="E340" s="218">
        <f>HLOOKUP($B340,data08,data0211!E$900,FALSE)</f>
        <v>-297186248.69</v>
      </c>
      <c r="F340" s="218">
        <f>HLOOKUP($B340,data08,data0211!F$900,FALSE)</f>
        <v>0</v>
      </c>
      <c r="G340" s="218">
        <f>HLOOKUP($B340,data08,data0211!G$900,FALSE)</f>
        <v>41743793</v>
      </c>
      <c r="H340" s="218">
        <f>HLOOKUP($B340,data08,data0211!H$900,FALSE)</f>
        <v>39288448.700000003</v>
      </c>
      <c r="I340" s="218">
        <f>HLOOKUP($B340,data08,data0211!I$900,FALSE)</f>
        <v>6225339.2699999996</v>
      </c>
      <c r="J340" s="218">
        <f>HLOOKUP($B340,data08,data0211!J$900,FALSE)</f>
        <v>233947</v>
      </c>
      <c r="K340" s="218">
        <f>HLOOKUP($B340,data08,data0211!K$900,FALSE)</f>
        <v>211826</v>
      </c>
      <c r="L340" s="218">
        <f>HLOOKUP($B340,data08,data0211!L$900,FALSE)</f>
        <v>22109</v>
      </c>
      <c r="M340" s="218">
        <f>HLOOKUP($B340,data08,data0211!M$900,FALSE)</f>
        <v>12</v>
      </c>
      <c r="N340" s="218">
        <f>HLOOKUP($B340,data08,data0211!N$900,FALSE)</f>
        <v>52177</v>
      </c>
      <c r="O340" s="218">
        <f>HLOOKUP($B340,data08,data0211!O$900,FALSE)</f>
        <v>502</v>
      </c>
      <c r="P340" s="218">
        <f>HLOOKUP($B340,data08,data0211!P$900,FALSE)</f>
        <v>5999400877</v>
      </c>
      <c r="Q340" s="218">
        <f>HLOOKUP($B340,data08,data0211!Q$900,FALSE)</f>
        <v>1641702487</v>
      </c>
      <c r="R340" s="218">
        <f>HLOOKUP($B340,data08,data0211!R$900,FALSE)</f>
        <v>2569599226</v>
      </c>
      <c r="S340" s="218">
        <f>HLOOKUP($B340,data08,data0211!S$900,FALSE)</f>
        <v>1747983286</v>
      </c>
      <c r="T340" s="218">
        <f>HLOOKUP($B340,data08,data0211!T$900,FALSE)</f>
        <v>39533397</v>
      </c>
      <c r="U340" s="218">
        <f>HLOOKUP($B340,data08,data0211!U$900,FALSE)</f>
        <v>582481</v>
      </c>
      <c r="V340" s="218">
        <f>HLOOKUP($B340,data08,data0211!V$900,FALSE)</f>
        <v>8908491</v>
      </c>
      <c r="W340" s="218">
        <f>HLOOKUP($B340,data08,data0211!W$900,FALSE)</f>
        <v>0</v>
      </c>
      <c r="X340" s="218">
        <f>HLOOKUP($B340,data08,data0211!X$900,FALSE)</f>
        <v>5496894</v>
      </c>
      <c r="Y340" s="218">
        <f>HLOOKUP($B340,data08,data0211!Y$900,FALSE)</f>
        <v>3299915</v>
      </c>
      <c r="Z340" s="218">
        <f>HLOOKUP($B340,data08,data0211!Z$900,FALSE)</f>
        <v>110018</v>
      </c>
      <c r="AA340" s="218">
        <f>HLOOKUP($B340,data08,data0211!AA$900,FALSE)</f>
        <v>1664</v>
      </c>
      <c r="AB340" s="218">
        <f>HLOOKUP($B340,data08,data0211!AB$900,FALSE)</f>
        <v>0</v>
      </c>
      <c r="AC340" s="218">
        <f>HLOOKUP($B340,data08,data0211!AC$900,FALSE)</f>
        <v>61913757.380000003</v>
      </c>
      <c r="AD340" s="218">
        <f>HLOOKUP($B340,data08,data0211!AD$900,FALSE)</f>
        <v>23267000.140000001</v>
      </c>
      <c r="AE340" s="218">
        <f>HLOOKUP($B340,data08,data0211!AE$900,FALSE)</f>
        <v>2242360.89</v>
      </c>
      <c r="AF340" s="218">
        <f>HLOOKUP($B340,data08,data0211!AF$900,FALSE)</f>
        <v>886987.74</v>
      </c>
      <c r="AG340" s="218">
        <f>HLOOKUP($B340,data08,data0211!AG$900,FALSE)</f>
        <v>24625.7</v>
      </c>
      <c r="AH340" s="218">
        <f>HLOOKUP($B340,data08,data0211!AH$900,FALSE)</f>
        <v>426</v>
      </c>
      <c r="AI340" s="218">
        <f>HLOOKUP($B340,data08,data0211!AI$900,FALSE)</f>
        <v>338</v>
      </c>
      <c r="AJ340" s="218">
        <f>HLOOKUP($B340,data08,data0211!AJ$900,FALSE)</f>
        <v>88</v>
      </c>
      <c r="AK340" s="218">
        <f>HLOOKUP($B340,data08,data0211!AK$900,FALSE)</f>
        <v>571552</v>
      </c>
      <c r="AL340" s="218">
        <f>HLOOKUP($B340,data08,data0211!AL$900,FALSE)</f>
        <v>636548</v>
      </c>
      <c r="AM340" s="218">
        <f>HLOOKUP($B340,data08,data0211!AM$900,FALSE)</f>
        <v>0</v>
      </c>
      <c r="AN340" s="218">
        <f>HLOOKUP($B340,data08,data0211!AN$900,FALSE)</f>
        <v>927256</v>
      </c>
      <c r="AO340" s="218">
        <f>HLOOKUP($B340,data08,data0211!AO$900,FALSE)</f>
        <v>1112056</v>
      </c>
      <c r="AP340" s="218">
        <f>HLOOKUP($B340,data08,data0211!AP$900,FALSE)</f>
        <v>1112056</v>
      </c>
      <c r="AQ340" s="218">
        <f>HLOOKUP($B340,data08,data0211!AQ$900,FALSE)</f>
        <v>916790</v>
      </c>
      <c r="AR340" s="218">
        <f>HLOOKUP($B340,data08,data0211!AR$900,FALSE)</f>
        <v>3294</v>
      </c>
      <c r="AS340" s="218">
        <f>HLOOKUP($B340,data08,data0211!AS$900,FALSE)</f>
        <v>1519</v>
      </c>
      <c r="AT340" s="218">
        <f>HLOOKUP($B340,data08,data0211!AT$900,FALSE)</f>
        <v>1775</v>
      </c>
      <c r="AU340" s="218">
        <f>HLOOKUP($B340,data08,data0211!AU$900,FALSE)</f>
        <v>1722</v>
      </c>
      <c r="AV340" s="218">
        <f>HLOOKUP($B340,data08,data0211!AV$900,FALSE)</f>
        <v>21</v>
      </c>
      <c r="AW340" s="218">
        <f>HLOOKUP($B340,data08,data0211!AW$900,FALSE)</f>
        <v>1551</v>
      </c>
      <c r="AX340" s="218">
        <f>HLOOKUP($B340,data08,data0211!AX$900,FALSE)</f>
        <v>0</v>
      </c>
      <c r="AY340" s="218">
        <f>HLOOKUP($B340,data08,data0211!AY$900,FALSE)</f>
        <v>71</v>
      </c>
      <c r="AZ340" s="218">
        <f>HLOOKUP($B340,data08,data0211!AZ$900,FALSE)</f>
        <v>25248</v>
      </c>
      <c r="BA340" s="218">
        <f>HLOOKUP($B340,data08,data0211!BA$900,FALSE)</f>
        <v>76</v>
      </c>
      <c r="BB340" s="218"/>
      <c r="BC340" s="218"/>
      <c r="BD340" s="218"/>
      <c r="BE340" s="218"/>
    </row>
    <row r="341" spans="1:57" ht="15" customHeight="1" x14ac:dyDescent="0.2">
      <c r="A341" s="71" t="s">
        <v>258</v>
      </c>
      <c r="B341" s="71" t="s">
        <v>258</v>
      </c>
      <c r="C341" s="69">
        <v>2009</v>
      </c>
      <c r="D341" s="218">
        <f>HLOOKUP($B341,data09,data0211!D$900,FALSE)</f>
        <v>631868128.26000011</v>
      </c>
      <c r="E341" s="218">
        <f>HLOOKUP($B341,data09,data0211!E$900,FALSE)</f>
        <v>-312468399.76999998</v>
      </c>
      <c r="F341" s="218">
        <f>HLOOKUP($B341,data09,data0211!F$900,FALSE)</f>
        <v>0</v>
      </c>
      <c r="G341" s="218">
        <f>HLOOKUP($B341,data09,data0211!G$900,FALSE)</f>
        <v>44674968.369999997</v>
      </c>
      <c r="H341" s="218">
        <f>HLOOKUP($B341,data09,data0211!H$900,FALSE)</f>
        <v>38690882.360000007</v>
      </c>
      <c r="I341" s="218">
        <f>HLOOKUP($B341,data09,data0211!I$900,FALSE)</f>
        <v>5502940.3499999996</v>
      </c>
      <c r="J341" s="218">
        <f>HLOOKUP($B341,data09,data0211!J$900,FALSE)</f>
        <v>234666</v>
      </c>
      <c r="K341" s="218">
        <f>HLOOKUP($B341,data09,data0211!K$900,FALSE)</f>
        <v>212580</v>
      </c>
      <c r="L341" s="218">
        <f>HLOOKUP($B341,data09,data0211!L$900,FALSE)</f>
        <v>22074</v>
      </c>
      <c r="M341" s="218">
        <f>HLOOKUP($B341,data09,data0211!M$900,FALSE)</f>
        <v>12</v>
      </c>
      <c r="N341" s="218">
        <f>HLOOKUP($B341,data09,data0211!N$900,FALSE)</f>
        <v>52281</v>
      </c>
      <c r="O341" s="218">
        <f>HLOOKUP($B341,data09,data0211!O$900,FALSE)</f>
        <v>502</v>
      </c>
      <c r="P341" s="218">
        <f>HLOOKUP($B341,data09,data0211!P$900,FALSE)</f>
        <v>5279120084</v>
      </c>
      <c r="Q341" s="218">
        <f>HLOOKUP($B341,data09,data0211!Q$900,FALSE)</f>
        <v>1597158130</v>
      </c>
      <c r="R341" s="218">
        <f>HLOOKUP($B341,data09,data0211!R$900,FALSE)</f>
        <v>2405798278</v>
      </c>
      <c r="S341" s="218">
        <f>HLOOKUP($B341,data09,data0211!S$900,FALSE)</f>
        <v>1236169244</v>
      </c>
      <c r="T341" s="218">
        <f>HLOOKUP($B341,data09,data0211!T$900,FALSE)</f>
        <v>39460323</v>
      </c>
      <c r="U341" s="218">
        <f>HLOOKUP($B341,data09,data0211!U$900,FALSE)</f>
        <v>534109</v>
      </c>
      <c r="V341" s="218">
        <f>HLOOKUP($B341,data09,data0211!V$900,FALSE)</f>
        <v>7817413</v>
      </c>
      <c r="W341" s="218">
        <f>HLOOKUP($B341,data09,data0211!W$900,FALSE)</f>
        <v>0</v>
      </c>
      <c r="X341" s="218">
        <f>HLOOKUP($B341,data09,data0211!X$900,FALSE)</f>
        <v>5231608</v>
      </c>
      <c r="Y341" s="218">
        <f>HLOOKUP($B341,data09,data0211!Y$900,FALSE)</f>
        <v>2474130</v>
      </c>
      <c r="Z341" s="218">
        <f>HLOOKUP($B341,data09,data0211!Z$900,FALSE)</f>
        <v>110133</v>
      </c>
      <c r="AA341" s="218">
        <f>HLOOKUP($B341,data09,data0211!AA$900,FALSE)</f>
        <v>1542</v>
      </c>
      <c r="AB341" s="218">
        <f>HLOOKUP($B341,data09,data0211!AB$900,FALSE)</f>
        <v>88583103.560000002</v>
      </c>
      <c r="AC341" s="218">
        <f>HLOOKUP($B341,data09,data0211!AC$900,FALSE)</f>
        <v>55192117.229999997</v>
      </c>
      <c r="AD341" s="218">
        <f>HLOOKUP($B341,data09,data0211!AD$900,FALSE)</f>
        <v>26912708.380000003</v>
      </c>
      <c r="AE341" s="218">
        <f>HLOOKUP($B341,data09,data0211!AE$900,FALSE)</f>
        <v>4797287.92</v>
      </c>
      <c r="AF341" s="218">
        <f>HLOOKUP($B341,data09,data0211!AF$900,FALSE)</f>
        <v>1650885.35</v>
      </c>
      <c r="AG341" s="218">
        <f>HLOOKUP($B341,data09,data0211!AG$900,FALSE)</f>
        <v>30104.68</v>
      </c>
      <c r="AH341" s="218">
        <f>HLOOKUP($B341,data09,data0211!AH$900,FALSE)</f>
        <v>426</v>
      </c>
      <c r="AI341" s="218">
        <f>HLOOKUP($B341,data09,data0211!AI$900,FALSE)</f>
        <v>338</v>
      </c>
      <c r="AJ341" s="218">
        <f>HLOOKUP($B341,data09,data0211!AJ$900,FALSE)</f>
        <v>88</v>
      </c>
      <c r="AK341" s="218">
        <f>HLOOKUP($B341,data09,data0211!AK$900,FALSE)</f>
        <v>572925</v>
      </c>
      <c r="AL341" s="218">
        <f>HLOOKUP($B341,data09,data0211!AL$900,FALSE)</f>
        <v>648221</v>
      </c>
      <c r="AM341" s="218">
        <f>HLOOKUP($B341,data09,data0211!AM$900,FALSE)</f>
        <v>0</v>
      </c>
      <c r="AN341" s="218">
        <f>HLOOKUP($B341,data09,data0211!AN$900,FALSE)</f>
        <v>850861</v>
      </c>
      <c r="AO341" s="218">
        <f>HLOOKUP($B341,data09,data0211!AO$900,FALSE)</f>
        <v>1008981</v>
      </c>
      <c r="AP341" s="218">
        <f>HLOOKUP($B341,data09,data0211!AP$900,FALSE)</f>
        <v>1008981</v>
      </c>
      <c r="AQ341" s="218">
        <f>HLOOKUP($B341,data09,data0211!AQ$900,FALSE)</f>
        <v>817224</v>
      </c>
      <c r="AR341" s="218">
        <f>HLOOKUP($B341,data09,data0211!AR$900,FALSE)</f>
        <v>3363</v>
      </c>
      <c r="AS341" s="218">
        <f>HLOOKUP($B341,data09,data0211!AS$900,FALSE)</f>
        <v>1520</v>
      </c>
      <c r="AT341" s="218">
        <f>HLOOKUP($B341,data09,data0211!AT$900,FALSE)</f>
        <v>1843</v>
      </c>
      <c r="AU341" s="218">
        <f>HLOOKUP($B341,data09,data0211!AU$900,FALSE)</f>
        <v>1766</v>
      </c>
      <c r="AV341" s="218">
        <f>HLOOKUP($B341,data09,data0211!AV$900,FALSE)</f>
        <v>20</v>
      </c>
      <c r="AW341" s="218">
        <f>HLOOKUP($B341,data09,data0211!AW$900,FALSE)</f>
        <v>1577</v>
      </c>
      <c r="AX341" s="218">
        <f>HLOOKUP($B341,data09,data0211!AX$900,FALSE)</f>
        <v>0</v>
      </c>
      <c r="AY341" s="218">
        <f>HLOOKUP($B341,data09,data0211!AY$900,FALSE)</f>
        <v>8</v>
      </c>
      <c r="AZ341" s="218">
        <f>HLOOKUP($B341,data09,data0211!AZ$900,FALSE)</f>
        <v>23832</v>
      </c>
      <c r="BA341" s="218">
        <f>HLOOKUP($B341,data09,data0211!BA$900,FALSE)</f>
        <v>65</v>
      </c>
      <c r="BB341" s="218"/>
      <c r="BC341" s="218"/>
      <c r="BD341" s="218"/>
      <c r="BE341" s="218"/>
    </row>
    <row r="342" spans="1:57" ht="15" customHeight="1" x14ac:dyDescent="0.2">
      <c r="A342" s="71" t="s">
        <v>258</v>
      </c>
      <c r="B342" s="71" t="s">
        <v>258</v>
      </c>
      <c r="C342" s="69">
        <v>2010</v>
      </c>
      <c r="D342" s="218">
        <f>HLOOKUP($B342,data10,data0211!D$900,FALSE)</f>
        <v>661633914.85000014</v>
      </c>
      <c r="E342" s="218">
        <f>HLOOKUP($B342,data10,data0211!E$900,FALSE)</f>
        <v>-327086844.06</v>
      </c>
      <c r="F342" s="218">
        <f>HLOOKUP($B342,data10,data0211!F$900,FALSE)</f>
        <v>0</v>
      </c>
      <c r="G342" s="218">
        <f>HLOOKUP($B342,data10,data0211!G$900,FALSE)</f>
        <v>44674968.369999997</v>
      </c>
      <c r="H342" s="218">
        <f>HLOOKUP($B342,data10,data0211!H$900,FALSE)</f>
        <v>38387799.369999997</v>
      </c>
      <c r="I342" s="218">
        <f>HLOOKUP($B342,data10,data0211!I$900,FALSE)</f>
        <v>5717506</v>
      </c>
      <c r="J342" s="218">
        <f>HLOOKUP($B342,data10,data0211!J$900,FALSE)</f>
        <v>234464</v>
      </c>
      <c r="K342" s="218">
        <f>HLOOKUP($B342,data10,data0211!K$900,FALSE)</f>
        <v>214133</v>
      </c>
      <c r="L342" s="218">
        <f>HLOOKUP($B342,data10,data0211!L$900,FALSE)</f>
        <v>20318</v>
      </c>
      <c r="M342" s="218">
        <f>HLOOKUP($B342,data10,data0211!M$900,FALSE)</f>
        <v>13</v>
      </c>
      <c r="N342" s="218">
        <f>HLOOKUP($B342,data10,data0211!N$900,FALSE)</f>
        <v>0</v>
      </c>
      <c r="O342" s="218">
        <f>HLOOKUP($B342,data10,data0211!O$900,FALSE)</f>
        <v>0</v>
      </c>
      <c r="P342" s="218">
        <f>HLOOKUP($B342,data10,data0211!P$900,FALSE)</f>
        <v>4818803039</v>
      </c>
      <c r="Q342" s="218">
        <f>HLOOKUP($B342,data10,data0211!Q$900,FALSE)</f>
        <v>1684535439</v>
      </c>
      <c r="R342" s="218">
        <f>HLOOKUP($B342,data10,data0211!R$900,FALSE)</f>
        <v>2430133559</v>
      </c>
      <c r="S342" s="218">
        <f>HLOOKUP($B342,data10,data0211!S$900,FALSE)</f>
        <v>704134041</v>
      </c>
      <c r="T342" s="218">
        <f>HLOOKUP($B342,data10,data0211!T$900,FALSE)</f>
        <v>0</v>
      </c>
      <c r="U342" s="218">
        <f>HLOOKUP($B342,data10,data0211!U$900,FALSE)</f>
        <v>0</v>
      </c>
      <c r="V342" s="218">
        <f>HLOOKUP($B342,data10,data0211!V$900,FALSE)</f>
        <v>7951326</v>
      </c>
      <c r="W342" s="218">
        <f>HLOOKUP($B342,data10,data0211!W$900,FALSE)</f>
        <v>0</v>
      </c>
      <c r="X342" s="218">
        <f>HLOOKUP($B342,data10,data0211!X$900,FALSE)</f>
        <v>5066803</v>
      </c>
      <c r="Y342" s="218">
        <f>HLOOKUP($B342,data10,data0211!Y$900,FALSE)</f>
        <v>2884523</v>
      </c>
      <c r="Z342" s="218">
        <f>HLOOKUP($B342,data10,data0211!Z$900,FALSE)</f>
        <v>0</v>
      </c>
      <c r="AA342" s="218">
        <f>HLOOKUP($B342,data10,data0211!AA$900,FALSE)</f>
        <v>0</v>
      </c>
      <c r="AB342" s="218">
        <f>HLOOKUP($B342,data10,data0211!AB$900,FALSE)</f>
        <v>82702335.63000001</v>
      </c>
      <c r="AC342" s="218">
        <f>HLOOKUP($B342,data10,data0211!AC$900,FALSE)</f>
        <v>56999671.799999997</v>
      </c>
      <c r="AD342" s="218">
        <f>HLOOKUP($B342,data10,data0211!AD$900,FALSE)</f>
        <v>22409662.710000001</v>
      </c>
      <c r="AE342" s="218">
        <f>HLOOKUP($B342,data10,data0211!AE$900,FALSE)</f>
        <v>3293001.12</v>
      </c>
      <c r="AF342" s="218">
        <f>HLOOKUP($B342,data10,data0211!AF$900,FALSE)</f>
        <v>0</v>
      </c>
      <c r="AG342" s="218">
        <f>HLOOKUP($B342,data10,data0211!AG$900,FALSE)</f>
        <v>0</v>
      </c>
      <c r="AH342" s="218">
        <f>HLOOKUP($B342,data10,data0211!AH$900,FALSE)</f>
        <v>0</v>
      </c>
      <c r="AI342" s="218">
        <f>HLOOKUP($B342,data10,data0211!AI$900,FALSE)</f>
        <v>0</v>
      </c>
      <c r="AJ342" s="218">
        <f>HLOOKUP($B342,data10,data0211!AJ$900,FALSE)</f>
        <v>0</v>
      </c>
      <c r="AK342" s="218">
        <f>HLOOKUP($B342,data10,data0211!AK$900,FALSE)</f>
        <v>574299</v>
      </c>
      <c r="AL342" s="218">
        <f>HLOOKUP($B342,data10,data0211!AL$900,FALSE)</f>
        <v>660108</v>
      </c>
      <c r="AM342" s="218">
        <f>HLOOKUP($B342,data10,data0211!AM$900,FALSE)</f>
        <v>0</v>
      </c>
      <c r="AN342" s="218">
        <f>HLOOKUP($B342,data10,data0211!AN$900,FALSE)</f>
        <v>847591</v>
      </c>
      <c r="AO342" s="218">
        <f>HLOOKUP($B342,data10,data0211!AO$900,FALSE)</f>
        <v>1091173</v>
      </c>
      <c r="AP342" s="218">
        <f>HLOOKUP($B342,data10,data0211!AP$900,FALSE)</f>
        <v>1091173</v>
      </c>
      <c r="AQ342" s="218">
        <f>HLOOKUP($B342,data10,data0211!AQ$900,FALSE)</f>
        <v>888654</v>
      </c>
      <c r="AR342" s="218">
        <f>HLOOKUP($B342,data10,data0211!AR$900,FALSE)</f>
        <v>3415</v>
      </c>
      <c r="AS342" s="218">
        <f>HLOOKUP($B342,data10,data0211!AS$900,FALSE)</f>
        <v>1543</v>
      </c>
      <c r="AT342" s="218">
        <f>HLOOKUP($B342,data10,data0211!AT$900,FALSE)</f>
        <v>1872</v>
      </c>
      <c r="AU342" s="218">
        <f>HLOOKUP($B342,data10,data0211!AU$900,FALSE)</f>
        <v>1783</v>
      </c>
      <c r="AV342" s="218">
        <f>HLOOKUP($B342,data10,data0211!AV$900,FALSE)</f>
        <v>21</v>
      </c>
      <c r="AW342" s="218">
        <f>HLOOKUP($B342,data10,data0211!AW$900,FALSE)</f>
        <v>1611</v>
      </c>
      <c r="AX342" s="218">
        <f>HLOOKUP($B342,data10,data0211!AX$900,FALSE)</f>
        <v>0</v>
      </c>
      <c r="AY342" s="218">
        <f>HLOOKUP($B342,data10,data0211!AY$900,FALSE)</f>
        <v>7</v>
      </c>
      <c r="AZ342" s="218">
        <f>HLOOKUP($B342,data10,data0211!AZ$900,FALSE)</f>
        <v>46</v>
      </c>
      <c r="BA342" s="218">
        <f>HLOOKUP($B342,data10,data0211!BA$900,FALSE)</f>
        <v>75</v>
      </c>
      <c r="BB342" s="218"/>
      <c r="BC342" s="218"/>
      <c r="BD342" s="218"/>
      <c r="BE342" s="218"/>
    </row>
    <row r="343" spans="1:57" ht="15" customHeight="1" x14ac:dyDescent="0.2">
      <c r="A343" s="71" t="s">
        <v>258</v>
      </c>
      <c r="B343" s="71" t="s">
        <v>258</v>
      </c>
      <c r="C343" s="69">
        <v>2011</v>
      </c>
      <c r="D343" s="218">
        <f>HLOOKUP($B343,data11,data0211!D$900,FALSE)</f>
        <v>676539038.45999992</v>
      </c>
      <c r="E343" s="218">
        <f>HLOOKUP($B343,data11,data0211!E$900,FALSE)</f>
        <v>-325707010.31999999</v>
      </c>
      <c r="F343" s="218">
        <f>HLOOKUP($B343,data11,data0211!F$900,FALSE)</f>
        <v>0</v>
      </c>
      <c r="G343" s="218">
        <f>HLOOKUP($B343,data11,data0211!G$900,FALSE)</f>
        <v>39548836</v>
      </c>
      <c r="H343" s="218">
        <f>HLOOKUP($B343,data11,data0211!H$900,FALSE)</f>
        <v>40753989.579999998</v>
      </c>
      <c r="I343" s="218">
        <f>HLOOKUP($B343,data11,data0211!I$900,FALSE)</f>
        <v>5924016.5899999999</v>
      </c>
      <c r="J343" s="218">
        <f>HLOOKUP($B343,data11,data0211!J$900,FALSE)</f>
        <v>235327</v>
      </c>
      <c r="K343" s="218">
        <f>HLOOKUP($B343,data11,data0211!K$900,FALSE)</f>
        <v>215025</v>
      </c>
      <c r="L343" s="218">
        <f>HLOOKUP($B343,data11,data0211!L$900,FALSE)</f>
        <v>20291</v>
      </c>
      <c r="M343" s="218">
        <f>HLOOKUP($B343,data11,data0211!M$900,FALSE)</f>
        <v>11</v>
      </c>
      <c r="N343" s="218">
        <f>HLOOKUP($B343,data11,data0211!N$900,FALSE)</f>
        <v>0</v>
      </c>
      <c r="O343" s="218">
        <f>HLOOKUP($B343,data11,data0211!O$900,FALSE)</f>
        <v>0</v>
      </c>
      <c r="P343" s="218">
        <f>HLOOKUP($B343,data11,data0211!P$900,FALSE)</f>
        <v>4626970393</v>
      </c>
      <c r="Q343" s="218">
        <f>HLOOKUP($B343,data11,data0211!Q$900,FALSE)</f>
        <v>1657856641</v>
      </c>
      <c r="R343" s="218">
        <f>HLOOKUP($B343,data11,data0211!R$900,FALSE)</f>
        <v>2439314360</v>
      </c>
      <c r="S343" s="218">
        <f>HLOOKUP($B343,data11,data0211!S$900,FALSE)</f>
        <v>529799392</v>
      </c>
      <c r="T343" s="218">
        <f>HLOOKUP($B343,data11,data0211!T$900,FALSE)</f>
        <v>0</v>
      </c>
      <c r="U343" s="218">
        <f>HLOOKUP($B343,data11,data0211!U$900,FALSE)</f>
        <v>0</v>
      </c>
      <c r="V343" s="218">
        <f>HLOOKUP($B343,data11,data0211!V$900,FALSE)</f>
        <v>7566355</v>
      </c>
      <c r="W343" s="218">
        <f>HLOOKUP($B343,data11,data0211!W$900,FALSE)</f>
        <v>0</v>
      </c>
      <c r="X343" s="218">
        <f>HLOOKUP($B343,data11,data0211!X$900,FALSE)</f>
        <v>5289672</v>
      </c>
      <c r="Y343" s="218">
        <f>HLOOKUP($B343,data11,data0211!Y$900,FALSE)</f>
        <v>2276683</v>
      </c>
      <c r="Z343" s="218">
        <f>HLOOKUP($B343,data11,data0211!Z$900,FALSE)</f>
        <v>0</v>
      </c>
      <c r="AA343" s="218">
        <f>HLOOKUP($B343,data11,data0211!AA$900,FALSE)</f>
        <v>0</v>
      </c>
      <c r="AB343" s="218">
        <f>HLOOKUP($B343,data11,data0211!AB$900,FALSE)</f>
        <v>97065747</v>
      </c>
      <c r="AC343" s="218">
        <f>HLOOKUP($B343,data11,data0211!AC$900,FALSE)</f>
        <v>60715244</v>
      </c>
      <c r="AD343" s="218">
        <f>HLOOKUP($B343,data11,data0211!AD$900,FALSE)</f>
        <v>30576022</v>
      </c>
      <c r="AE343" s="218">
        <f>HLOOKUP($B343,data11,data0211!AE$900,FALSE)</f>
        <v>5774481</v>
      </c>
      <c r="AF343" s="218">
        <f>HLOOKUP($B343,data11,data0211!AF$900,FALSE)</f>
        <v>0</v>
      </c>
      <c r="AG343" s="218">
        <f>HLOOKUP($B343,data11,data0211!AG$900,FALSE)</f>
        <v>0</v>
      </c>
      <c r="AH343" s="218">
        <f>HLOOKUP($B343,data11,data0211!AH$900,FALSE)</f>
        <v>426</v>
      </c>
      <c r="AI343" s="218">
        <f>HLOOKUP($B343,data11,data0211!AI$900,FALSE)</f>
        <v>338</v>
      </c>
      <c r="AJ343" s="218">
        <f>HLOOKUP($B343,data11,data0211!AJ$900,FALSE)</f>
        <v>88</v>
      </c>
      <c r="AK343" s="218">
        <f>HLOOKUP($B343,data11,data0211!AK$900,FALSE)</f>
        <v>575673</v>
      </c>
      <c r="AL343" s="218">
        <f>HLOOKUP($B343,data11,data0211!AL$900,FALSE)</f>
        <v>670580</v>
      </c>
      <c r="AM343" s="218">
        <f>HLOOKUP($B343,data11,data0211!AM$900,FALSE)</f>
        <v>0</v>
      </c>
      <c r="AN343" s="218">
        <f>HLOOKUP($B343,data11,data0211!AN$900,FALSE)</f>
        <v>819019</v>
      </c>
      <c r="AO343" s="218">
        <f>HLOOKUP($B343,data11,data0211!AO$900,FALSE)</f>
        <v>1092560</v>
      </c>
      <c r="AP343" s="218">
        <f>HLOOKUP($B343,data11,data0211!AP$900,FALSE)</f>
        <v>1092560</v>
      </c>
      <c r="AQ343" s="218">
        <f>HLOOKUP($B343,data11,data0211!AQ$900,FALSE)</f>
        <v>845981</v>
      </c>
      <c r="AR343" s="218">
        <f>HLOOKUP($B343,data11,data0211!AR$900,FALSE)</f>
        <v>3414</v>
      </c>
      <c r="AS343" s="218">
        <f>HLOOKUP($B343,data11,data0211!AS$900,FALSE)</f>
        <v>1523</v>
      </c>
      <c r="AT343" s="218">
        <f>HLOOKUP($B343,data11,data0211!AT$900,FALSE)</f>
        <v>1891</v>
      </c>
      <c r="AU343" s="218">
        <f>HLOOKUP($B343,data11,data0211!AU$900,FALSE)</f>
        <v>1779</v>
      </c>
      <c r="AV343" s="218">
        <f>HLOOKUP($B343,data11,data0211!AV$900,FALSE)</f>
        <v>20</v>
      </c>
      <c r="AW343" s="218">
        <f>HLOOKUP($B343,data11,data0211!AW$900,FALSE)</f>
        <v>1615</v>
      </c>
      <c r="AX343" s="218">
        <f>HLOOKUP($B343,data11,data0211!AX$900,FALSE)</f>
        <v>0</v>
      </c>
      <c r="AY343" s="218">
        <f>HLOOKUP($B343,data11,data0211!AY$900,FALSE)</f>
        <v>7</v>
      </c>
      <c r="AZ343" s="218">
        <f>HLOOKUP($B343,data11,data0211!AZ$900,FALSE)</f>
        <v>46</v>
      </c>
      <c r="BA343" s="218">
        <f>HLOOKUP($B343,data11,data0211!BA$900,FALSE)</f>
        <v>75</v>
      </c>
      <c r="BB343" s="218"/>
      <c r="BC343" s="218"/>
      <c r="BD343" s="218"/>
      <c r="BE343" s="218"/>
    </row>
    <row r="344" spans="1:57" ht="15" customHeight="1" x14ac:dyDescent="0.2">
      <c r="A344" s="71" t="s">
        <v>18</v>
      </c>
      <c r="B344" s="71" t="s">
        <v>18</v>
      </c>
      <c r="C344" s="69">
        <v>2002</v>
      </c>
      <c r="D344" s="218">
        <f>HLOOKUP($B344,data02,data0211!D$900,FALSE)</f>
        <v>454500.19000000006</v>
      </c>
      <c r="E344" s="218">
        <f>HLOOKUP($B344,data02,data0211!E$900,FALSE)</f>
        <v>-74143.56</v>
      </c>
      <c r="F344" s="218">
        <f>HLOOKUP($B344,data02,data0211!F$900,FALSE)</f>
        <v>54985.09</v>
      </c>
      <c r="G344" s="218">
        <f>HLOOKUP($B344,data02,data0211!G$900,FALSE)</f>
        <v>122707.49</v>
      </c>
      <c r="H344" s="218">
        <f>HLOOKUP($B344,data02,data0211!H$900,FALSE)</f>
        <v>131482.53</v>
      </c>
      <c r="I344" s="218">
        <f>HLOOKUP($B344,data02,data0211!I$900,FALSE)</f>
        <v>45913</v>
      </c>
      <c r="J344" s="218">
        <f>HLOOKUP($B344,data02,data0211!J$900,FALSE)</f>
        <v>1119</v>
      </c>
      <c r="K344" s="218">
        <f>HLOOKUP($B344,data02,data0211!K$900,FALSE)</f>
        <v>955</v>
      </c>
      <c r="L344" s="218">
        <f>HLOOKUP($B344,data02,data0211!L$900,FALSE)</f>
        <v>164</v>
      </c>
      <c r="M344" s="218">
        <f>HLOOKUP($B344,data02,data0211!M$900,FALSE)</f>
        <v>0</v>
      </c>
      <c r="N344" s="218">
        <f>HLOOKUP($B344,data02,data0211!N$900,FALSE)</f>
        <v>1</v>
      </c>
      <c r="O344" s="218">
        <f>HLOOKUP($B344,data02,data0211!O$900,FALSE)</f>
        <v>0</v>
      </c>
      <c r="P344" s="218">
        <f>HLOOKUP($B344,data02,data0211!P$900,FALSE)</f>
        <v>25609211</v>
      </c>
      <c r="Q344" s="218">
        <f>HLOOKUP($B344,data02,data0211!Q$900,FALSE)</f>
        <v>14810717</v>
      </c>
      <c r="R344" s="218">
        <f>HLOOKUP($B344,data02,data0211!R$900,FALSE)</f>
        <v>10496665</v>
      </c>
      <c r="S344" s="218">
        <f>HLOOKUP($B344,data02,data0211!S$900,FALSE)</f>
        <v>0</v>
      </c>
      <c r="T344" s="218">
        <f>HLOOKUP($B344,data02,data0211!T$900,FALSE)</f>
        <v>301829</v>
      </c>
      <c r="U344" s="218">
        <f>HLOOKUP($B344,data02,data0211!U$900,FALSE)</f>
        <v>0</v>
      </c>
      <c r="V344" s="218">
        <f>HLOOKUP($B344,data02,data0211!V$900,FALSE)</f>
        <v>14500</v>
      </c>
      <c r="W344" s="218">
        <f>HLOOKUP($B344,data02,data0211!W$900,FALSE)</f>
        <v>0</v>
      </c>
      <c r="X344" s="218">
        <f>HLOOKUP($B344,data02,data0211!X$900,FALSE)</f>
        <v>13757</v>
      </c>
      <c r="Y344" s="218">
        <f>HLOOKUP($B344,data02,data0211!Y$900,FALSE)</f>
        <v>0</v>
      </c>
      <c r="Z344" s="218">
        <f>HLOOKUP($B344,data02,data0211!Z$900,FALSE)</f>
        <v>743</v>
      </c>
      <c r="AA344" s="218">
        <f>HLOOKUP($B344,data02,data0211!AA$900,FALSE)</f>
        <v>0</v>
      </c>
      <c r="AB344" s="218">
        <f>HLOOKUP($B344,data02,data0211!AB$900,FALSE)</f>
        <v>1003218.36</v>
      </c>
      <c r="AC344" s="218">
        <f>HLOOKUP($B344,data02,data0211!AC$900,FALSE)</f>
        <v>519832.43</v>
      </c>
      <c r="AD344" s="218">
        <f>HLOOKUP($B344,data02,data0211!AD$900,FALSE)</f>
        <v>469433.65</v>
      </c>
      <c r="AE344" s="218">
        <f>HLOOKUP($B344,data02,data0211!AE$900,FALSE)</f>
        <v>0</v>
      </c>
      <c r="AF344" s="218">
        <f>HLOOKUP($B344,data02,data0211!AF$900,FALSE)</f>
        <v>13952.28</v>
      </c>
      <c r="AG344" s="218">
        <f>HLOOKUP($B344,data02,data0211!AG$900,FALSE)</f>
        <v>0</v>
      </c>
      <c r="AH344" s="218">
        <f>HLOOKUP($B344,data02,data0211!AH$900,FALSE)</f>
        <v>9.76</v>
      </c>
      <c r="AI344" s="218">
        <f>HLOOKUP($B344,data02,data0211!AI$900,FALSE)</f>
        <v>0</v>
      </c>
      <c r="AJ344" s="218">
        <f>HLOOKUP($B344,data02,data0211!AJ$900,FALSE)</f>
        <v>9.76</v>
      </c>
      <c r="AK344" s="218">
        <f>HLOOKUP($B344,data02,data0211!AK$900,FALSE)</f>
        <v>2433</v>
      </c>
      <c r="AL344" s="218">
        <f>HLOOKUP($B344,data02,data0211!AL$900,FALSE)</f>
        <v>2433</v>
      </c>
      <c r="AM344" s="218">
        <f>HLOOKUP($B344,data02,data0211!AM$900,FALSE)</f>
        <v>0</v>
      </c>
      <c r="AN344" s="218">
        <f>HLOOKUP($B344,data02,data0211!AN$900,FALSE)</f>
        <v>5905</v>
      </c>
      <c r="AO344" s="218">
        <f>HLOOKUP($B344,data02,data0211!AO$900,FALSE)</f>
        <v>4029</v>
      </c>
      <c r="AP344" s="218">
        <f>HLOOKUP($B344,data02,data0211!AP$900,FALSE)</f>
        <v>5905</v>
      </c>
      <c r="AQ344" s="218">
        <f>HLOOKUP($B344,data02,data0211!AQ$900,FALSE)</f>
        <v>4264</v>
      </c>
      <c r="AR344" s="218">
        <f>HLOOKUP($B344,data02,data0211!AR$900,FALSE)</f>
        <v>22.6</v>
      </c>
      <c r="AS344" s="218">
        <f>HLOOKUP($B344,data02,data0211!AS$900,FALSE)</f>
        <v>20.100000000000001</v>
      </c>
      <c r="AT344" s="218">
        <f>HLOOKUP($B344,data02,data0211!AT$900,FALSE)</f>
        <v>2.5</v>
      </c>
      <c r="AU344" s="218">
        <f>HLOOKUP($B344,data02,data0211!AU$900,FALSE)</f>
        <v>8</v>
      </c>
      <c r="AV344" s="218">
        <f>HLOOKUP($B344,data02,data0211!AV$900,FALSE)</f>
        <v>4</v>
      </c>
      <c r="AW344" s="218">
        <f>HLOOKUP($B344,data02,data0211!AW$900,FALSE)</f>
        <v>10.6</v>
      </c>
      <c r="AX344" s="218">
        <f>HLOOKUP($B344,data02,data0211!AX$900,FALSE)</f>
        <v>0</v>
      </c>
      <c r="AY344" s="218">
        <f>HLOOKUP($B344,data02,data0211!AY$900,FALSE)</f>
        <v>0</v>
      </c>
      <c r="AZ344" s="218">
        <f>HLOOKUP($B344,data02,data0211!AZ$900,FALSE)</f>
        <v>172</v>
      </c>
      <c r="BA344" s="218">
        <f>HLOOKUP($B344,data02,data0211!BA$900,FALSE)</f>
        <v>0</v>
      </c>
      <c r="BB344" s="218"/>
      <c r="BC344" s="218"/>
      <c r="BD344" s="218"/>
      <c r="BE344" s="218"/>
    </row>
    <row r="345" spans="1:57" ht="15" customHeight="1" x14ac:dyDescent="0.2">
      <c r="A345" s="71" t="s">
        <v>18</v>
      </c>
      <c r="B345" s="71" t="s">
        <v>18</v>
      </c>
      <c r="C345" s="69">
        <v>2003</v>
      </c>
      <c r="D345" s="218">
        <f>HLOOKUP($B345,data03,data0211!D$900,FALSE)</f>
        <v>461697.70000000007</v>
      </c>
      <c r="E345" s="218">
        <f>HLOOKUP($B345,data03,data0211!E$900,FALSE)</f>
        <v>-109176.35</v>
      </c>
      <c r="F345" s="218">
        <f>HLOOKUP($B345,data03,data0211!F$900,FALSE)</f>
        <v>0</v>
      </c>
      <c r="G345" s="218">
        <f>HLOOKUP($B345,data03,data0211!G$900,FALSE)</f>
        <v>7198</v>
      </c>
      <c r="H345" s="218">
        <f>HLOOKUP($B345,data03,data0211!H$900,FALSE)</f>
        <v>154287.65</v>
      </c>
      <c r="I345" s="218">
        <f>HLOOKUP($B345,data03,data0211!I$900,FALSE)</f>
        <v>7686</v>
      </c>
      <c r="J345" s="218">
        <f>HLOOKUP($B345,data03,data0211!J$900,FALSE)</f>
        <v>1122</v>
      </c>
      <c r="K345" s="218">
        <f>HLOOKUP($B345,data03,data0211!K$900,FALSE)</f>
        <v>955</v>
      </c>
      <c r="L345" s="218">
        <f>HLOOKUP($B345,data03,data0211!L$900,FALSE)</f>
        <v>167</v>
      </c>
      <c r="M345" s="218">
        <f>HLOOKUP($B345,data03,data0211!M$900,FALSE)</f>
        <v>0</v>
      </c>
      <c r="N345" s="218">
        <f>HLOOKUP($B345,data03,data0211!N$900,FALSE)</f>
        <v>1</v>
      </c>
      <c r="O345" s="218">
        <f>HLOOKUP($B345,data03,data0211!O$900,FALSE)</f>
        <v>0</v>
      </c>
      <c r="P345" s="218">
        <f>HLOOKUP($B345,data03,data0211!P$900,FALSE)</f>
        <v>26545865</v>
      </c>
      <c r="Q345" s="218">
        <f>HLOOKUP($B345,data03,data0211!Q$900,FALSE)</f>
        <v>15460530</v>
      </c>
      <c r="R345" s="218">
        <f>HLOOKUP($B345,data03,data0211!R$900,FALSE)</f>
        <v>10762629</v>
      </c>
      <c r="S345" s="218">
        <f>HLOOKUP($B345,data03,data0211!S$900,FALSE)</f>
        <v>0</v>
      </c>
      <c r="T345" s="218">
        <f>HLOOKUP($B345,data03,data0211!T$900,FALSE)</f>
        <v>322706</v>
      </c>
      <c r="U345" s="218">
        <f>HLOOKUP($B345,data03,data0211!U$900,FALSE)</f>
        <v>0</v>
      </c>
      <c r="V345" s="218">
        <f>HLOOKUP($B345,data03,data0211!V$900,FALSE)</f>
        <v>14034</v>
      </c>
      <c r="W345" s="218">
        <f>HLOOKUP($B345,data03,data0211!W$900,FALSE)</f>
        <v>0</v>
      </c>
      <c r="X345" s="218">
        <f>HLOOKUP($B345,data03,data0211!X$900,FALSE)</f>
        <v>13127</v>
      </c>
      <c r="Y345" s="218">
        <f>HLOOKUP($B345,data03,data0211!Y$900,FALSE)</f>
        <v>0</v>
      </c>
      <c r="Z345" s="218">
        <f>HLOOKUP($B345,data03,data0211!Z$900,FALSE)</f>
        <v>907</v>
      </c>
      <c r="AA345" s="218">
        <f>HLOOKUP($B345,data03,data0211!AA$900,FALSE)</f>
        <v>0</v>
      </c>
      <c r="AB345" s="218">
        <f>HLOOKUP($B345,data03,data0211!AB$900,FALSE)</f>
        <v>325827.90999999997</v>
      </c>
      <c r="AC345" s="218">
        <f>HLOOKUP($B345,data03,data0211!AC$900,FALSE)</f>
        <v>232419.82</v>
      </c>
      <c r="AD345" s="218">
        <f>HLOOKUP($B345,data03,data0211!AD$900,FALSE)</f>
        <v>90237.31</v>
      </c>
      <c r="AE345" s="218">
        <f>HLOOKUP($B345,data03,data0211!AE$900,FALSE)</f>
        <v>0</v>
      </c>
      <c r="AF345" s="218">
        <f>HLOOKUP($B345,data03,data0211!AF$900,FALSE)</f>
        <v>3170.78</v>
      </c>
      <c r="AG345" s="218">
        <f>HLOOKUP($B345,data03,data0211!AG$900,FALSE)</f>
        <v>0</v>
      </c>
      <c r="AH345" s="218">
        <f>HLOOKUP($B345,data03,data0211!AH$900,FALSE)</f>
        <v>9.76</v>
      </c>
      <c r="AI345" s="218">
        <f>HLOOKUP($B345,data03,data0211!AI$900,FALSE)</f>
        <v>0</v>
      </c>
      <c r="AJ345" s="218">
        <f>HLOOKUP($B345,data03,data0211!AJ$900,FALSE)</f>
        <v>9.76</v>
      </c>
      <c r="AK345" s="218">
        <f>HLOOKUP($B345,data03,data0211!AK$900,FALSE)</f>
        <v>2433</v>
      </c>
      <c r="AL345" s="218">
        <f>HLOOKUP($B345,data03,data0211!AL$900,FALSE)</f>
        <v>2433</v>
      </c>
      <c r="AM345" s="218">
        <f>HLOOKUP($B345,data03,data0211!AM$900,FALSE)</f>
        <v>0</v>
      </c>
      <c r="AN345" s="218">
        <f>HLOOKUP($B345,data03,data0211!AN$900,FALSE)</f>
        <v>7008</v>
      </c>
      <c r="AO345" s="218">
        <f>HLOOKUP($B345,data03,data0211!AO$900,FALSE)</f>
        <v>5009</v>
      </c>
      <c r="AP345" s="218">
        <f>HLOOKUP($B345,data03,data0211!AP$900,FALSE)</f>
        <v>7008</v>
      </c>
      <c r="AQ345" s="218">
        <f>HLOOKUP($B345,data03,data0211!AQ$900,FALSE)</f>
        <v>4605</v>
      </c>
      <c r="AR345" s="218">
        <f>HLOOKUP($B345,data03,data0211!AR$900,FALSE)</f>
        <v>22.6</v>
      </c>
      <c r="AS345" s="218">
        <f>HLOOKUP($B345,data03,data0211!AS$900,FALSE)</f>
        <v>20.100000000000001</v>
      </c>
      <c r="AT345" s="218">
        <f>HLOOKUP($B345,data03,data0211!AT$900,FALSE)</f>
        <v>2.5</v>
      </c>
      <c r="AU345" s="218">
        <f>HLOOKUP($B345,data03,data0211!AU$900,FALSE)</f>
        <v>8</v>
      </c>
      <c r="AV345" s="218">
        <f>HLOOKUP($B345,data03,data0211!AV$900,FALSE)</f>
        <v>4</v>
      </c>
      <c r="AW345" s="218">
        <f>HLOOKUP($B345,data03,data0211!AW$900,FALSE)</f>
        <v>10.6</v>
      </c>
      <c r="AX345" s="218">
        <f>HLOOKUP($B345,data03,data0211!AX$900,FALSE)</f>
        <v>0</v>
      </c>
      <c r="AY345" s="218">
        <f>HLOOKUP($B345,data03,data0211!AY$900,FALSE)</f>
        <v>0</v>
      </c>
      <c r="AZ345" s="218">
        <f>HLOOKUP($B345,data03,data0211!AZ$900,FALSE)</f>
        <v>173</v>
      </c>
      <c r="BA345" s="218">
        <f>HLOOKUP($B345,data03,data0211!BA$900,FALSE)</f>
        <v>0</v>
      </c>
      <c r="BB345" s="218"/>
      <c r="BC345" s="218"/>
      <c r="BD345" s="218"/>
      <c r="BE345" s="218"/>
    </row>
    <row r="346" spans="1:57" s="214" customFormat="1" ht="15" customHeight="1" x14ac:dyDescent="0.2">
      <c r="A346" s="71" t="s">
        <v>18</v>
      </c>
      <c r="B346" s="71" t="s">
        <v>18</v>
      </c>
      <c r="C346" s="69">
        <v>2004</v>
      </c>
      <c r="D346" s="218">
        <f>HLOOKUP($B346,data04,data0211!D$900,FALSE)</f>
        <v>495747.10000000003</v>
      </c>
      <c r="E346" s="218">
        <f>HLOOKUP($B346,data04,data0211!E$900,FALSE)</f>
        <v>-145531.25</v>
      </c>
      <c r="F346" s="218">
        <f>HLOOKUP($B346,data04,data0211!F$900,FALSE)</f>
        <v>0</v>
      </c>
      <c r="G346" s="218">
        <f>HLOOKUP($B346,data04,data0211!G$900,FALSE)</f>
        <v>34049.4</v>
      </c>
      <c r="H346" s="218">
        <f>HLOOKUP($B346,data04,data0211!H$900,FALSE)</f>
        <v>154817.92000000001</v>
      </c>
      <c r="I346" s="218">
        <f>HLOOKUP($B346,data04,data0211!I$900,FALSE)</f>
        <v>24668</v>
      </c>
      <c r="J346" s="218">
        <f>HLOOKUP($B346,data04,data0211!J$900,FALSE)</f>
        <v>1133</v>
      </c>
      <c r="K346" s="218">
        <f>HLOOKUP($B346,data04,data0211!K$900,FALSE)</f>
        <v>969</v>
      </c>
      <c r="L346" s="218">
        <f>HLOOKUP($B346,data04,data0211!L$900,FALSE)</f>
        <v>164</v>
      </c>
      <c r="M346" s="218">
        <f>HLOOKUP($B346,data04,data0211!M$900,FALSE)</f>
        <v>0</v>
      </c>
      <c r="N346" s="218">
        <f>HLOOKUP($B346,data04,data0211!N$900,FALSE)</f>
        <v>351</v>
      </c>
      <c r="O346" s="218">
        <f>HLOOKUP($B346,data04,data0211!O$900,FALSE)</f>
        <v>0</v>
      </c>
      <c r="P346" s="218">
        <f>HLOOKUP($B346,data04,data0211!P$900,FALSE)</f>
        <v>27530421.5</v>
      </c>
      <c r="Q346" s="218">
        <f>HLOOKUP($B346,data04,data0211!Q$900,FALSE)</f>
        <v>15988104</v>
      </c>
      <c r="R346" s="218">
        <f>HLOOKUP($B346,data04,data0211!R$900,FALSE)</f>
        <v>11194391.699999999</v>
      </c>
      <c r="S346" s="218">
        <f>HLOOKUP($B346,data04,data0211!S$900,FALSE)</f>
        <v>0</v>
      </c>
      <c r="T346" s="218">
        <f>HLOOKUP($B346,data04,data0211!T$900,FALSE)</f>
        <v>347925.8</v>
      </c>
      <c r="U346" s="218">
        <f>HLOOKUP($B346,data04,data0211!U$900,FALSE)</f>
        <v>0</v>
      </c>
      <c r="V346" s="218">
        <f>HLOOKUP($B346,data04,data0211!V$900,FALSE)</f>
        <v>13516</v>
      </c>
      <c r="W346" s="218">
        <f>HLOOKUP($B346,data04,data0211!W$900,FALSE)</f>
        <v>0</v>
      </c>
      <c r="X346" s="218">
        <f>HLOOKUP($B346,data04,data0211!X$900,FALSE)</f>
        <v>12609</v>
      </c>
      <c r="Y346" s="218">
        <f>HLOOKUP($B346,data04,data0211!Y$900,FALSE)</f>
        <v>0</v>
      </c>
      <c r="Z346" s="218">
        <f>HLOOKUP($B346,data04,data0211!Z$900,FALSE)</f>
        <v>907</v>
      </c>
      <c r="AA346" s="218">
        <f>HLOOKUP($B346,data04,data0211!AA$900,FALSE)</f>
        <v>0</v>
      </c>
      <c r="AB346" s="218">
        <f>HLOOKUP($B346,data04,data0211!AB$900,FALSE)</f>
        <v>306757.63</v>
      </c>
      <c r="AC346" s="218">
        <f>HLOOKUP($B346,data04,data0211!AC$900,FALSE)</f>
        <v>214006.22</v>
      </c>
      <c r="AD346" s="218">
        <f>HLOOKUP($B346,data04,data0211!AD$900,FALSE)</f>
        <v>90118.26</v>
      </c>
      <c r="AE346" s="218">
        <f>HLOOKUP($B346,data04,data0211!AE$900,FALSE)</f>
        <v>0</v>
      </c>
      <c r="AF346" s="218">
        <f>HLOOKUP($B346,data04,data0211!AF$900,FALSE)</f>
        <v>2633.15</v>
      </c>
      <c r="AG346" s="218">
        <f>HLOOKUP($B346,data04,data0211!AG$900,FALSE)</f>
        <v>0</v>
      </c>
      <c r="AH346" s="218">
        <f>HLOOKUP($B346,data04,data0211!AH$900,FALSE)</f>
        <v>9.76</v>
      </c>
      <c r="AI346" s="218">
        <f>HLOOKUP($B346,data04,data0211!AI$900,FALSE)</f>
        <v>0</v>
      </c>
      <c r="AJ346" s="218">
        <f>HLOOKUP($B346,data04,data0211!AJ$900,FALSE)</f>
        <v>9.76</v>
      </c>
      <c r="AK346" s="218">
        <f>HLOOKUP($B346,data04,data0211!AK$900,FALSE)</f>
        <v>2433</v>
      </c>
      <c r="AL346" s="218">
        <f>HLOOKUP($B346,data04,data0211!AL$900,FALSE)</f>
        <v>2433</v>
      </c>
      <c r="AM346" s="218">
        <f>HLOOKUP($B346,data04,data0211!AM$900,FALSE)</f>
        <v>0</v>
      </c>
      <c r="AN346" s="218">
        <f>HLOOKUP($B346,data04,data0211!AN$900,FALSE)</f>
        <v>7653</v>
      </c>
      <c r="AO346" s="218">
        <f>HLOOKUP($B346,data04,data0211!AO$900,FALSE)</f>
        <v>4896</v>
      </c>
      <c r="AP346" s="218">
        <f>HLOOKUP($B346,data04,data0211!AP$900,FALSE)</f>
        <v>7653</v>
      </c>
      <c r="AQ346" s="218">
        <f>HLOOKUP($B346,data04,data0211!AQ$900,FALSE)</f>
        <v>4462</v>
      </c>
      <c r="AR346" s="218">
        <f>HLOOKUP($B346,data04,data0211!AR$900,FALSE)</f>
        <v>22.8</v>
      </c>
      <c r="AS346" s="218">
        <f>HLOOKUP($B346,data04,data0211!AS$900,FALSE)</f>
        <v>20.3</v>
      </c>
      <c r="AT346" s="218">
        <f>HLOOKUP($B346,data04,data0211!AT$900,FALSE)</f>
        <v>2.5</v>
      </c>
      <c r="AU346" s="218">
        <f>HLOOKUP($B346,data04,data0211!AU$900,FALSE)</f>
        <v>8</v>
      </c>
      <c r="AV346" s="218">
        <f>HLOOKUP($B346,data04,data0211!AV$900,FALSE)</f>
        <v>4</v>
      </c>
      <c r="AW346" s="218">
        <f>HLOOKUP($B346,data04,data0211!AW$900,FALSE)</f>
        <v>10.6</v>
      </c>
      <c r="AX346" s="218">
        <f>HLOOKUP($B346,data04,data0211!AX$900,FALSE)</f>
        <v>0</v>
      </c>
      <c r="AY346" s="218">
        <f>HLOOKUP($B346,data04,data0211!AY$900,FALSE)</f>
        <v>0</v>
      </c>
      <c r="AZ346" s="218">
        <f>HLOOKUP($B346,data04,data0211!AZ$900,FALSE)</f>
        <v>174</v>
      </c>
      <c r="BA346" s="218">
        <f>HLOOKUP($B346,data04,data0211!BA$900,FALSE)</f>
        <v>71.52</v>
      </c>
      <c r="BB346" s="218"/>
      <c r="BC346" s="218"/>
      <c r="BD346" s="218"/>
      <c r="BE346" s="218"/>
    </row>
    <row r="347" spans="1:57" s="214" customFormat="1" ht="15" customHeight="1" x14ac:dyDescent="0.2">
      <c r="A347" s="71" t="s">
        <v>18</v>
      </c>
      <c r="B347" s="71" t="s">
        <v>18</v>
      </c>
      <c r="C347" s="69">
        <v>2005</v>
      </c>
      <c r="D347" s="218">
        <f>HLOOKUP($B347,data05,data0211!D$900,FALSE)</f>
        <v>549387.43000000005</v>
      </c>
      <c r="E347" s="218">
        <f>HLOOKUP($B347,data05,data0211!E$900,FALSE)</f>
        <v>-185223.43</v>
      </c>
      <c r="F347" s="218">
        <f>HLOOKUP($B347,data05,data0211!F$900,FALSE)</f>
        <v>0</v>
      </c>
      <c r="G347" s="218">
        <f>HLOOKUP($B347,data05,data0211!G$900,FALSE)</f>
        <v>0</v>
      </c>
      <c r="H347" s="218">
        <f>HLOOKUP($B347,data05,data0211!H$900,FALSE)</f>
        <v>270949.45</v>
      </c>
      <c r="I347" s="218">
        <f>HLOOKUP($B347,data05,data0211!I$900,FALSE)</f>
        <v>-2025</v>
      </c>
      <c r="J347" s="218">
        <f>HLOOKUP($B347,data05,data0211!J$900,FALSE)</f>
        <v>1130</v>
      </c>
      <c r="K347" s="218">
        <f>HLOOKUP($B347,data05,data0211!K$900,FALSE)</f>
        <v>974</v>
      </c>
      <c r="L347" s="218">
        <f>HLOOKUP($B347,data05,data0211!L$900,FALSE)</f>
        <v>156</v>
      </c>
      <c r="M347" s="218">
        <f>HLOOKUP($B347,data05,data0211!M$900,FALSE)</f>
        <v>0</v>
      </c>
      <c r="N347" s="218">
        <f>HLOOKUP($B347,data05,data0211!N$900,FALSE)</f>
        <v>345396</v>
      </c>
      <c r="O347" s="218">
        <f>HLOOKUP($B347,data05,data0211!O$900,FALSE)</f>
        <v>0</v>
      </c>
      <c r="P347" s="218">
        <f>HLOOKUP($B347,data05,data0211!P$900,FALSE)</f>
        <v>26270838</v>
      </c>
      <c r="Q347" s="218">
        <f>HLOOKUP($B347,data05,data0211!Q$900,FALSE)</f>
        <v>14960327</v>
      </c>
      <c r="R347" s="218">
        <f>HLOOKUP($B347,data05,data0211!R$900,FALSE)</f>
        <v>10965115</v>
      </c>
      <c r="S347" s="218">
        <f>HLOOKUP($B347,data05,data0211!S$900,FALSE)</f>
        <v>0</v>
      </c>
      <c r="T347" s="218">
        <f>HLOOKUP($B347,data05,data0211!T$900,FALSE)</f>
        <v>345396</v>
      </c>
      <c r="U347" s="218">
        <f>HLOOKUP($B347,data05,data0211!U$900,FALSE)</f>
        <v>0</v>
      </c>
      <c r="V347" s="218">
        <f>HLOOKUP($B347,data05,data0211!V$900,FALSE)</f>
        <v>13210</v>
      </c>
      <c r="W347" s="218">
        <f>HLOOKUP($B347,data05,data0211!W$900,FALSE)</f>
        <v>0</v>
      </c>
      <c r="X347" s="218">
        <f>HLOOKUP($B347,data05,data0211!X$900,FALSE)</f>
        <v>12302</v>
      </c>
      <c r="Y347" s="218">
        <f>HLOOKUP($B347,data05,data0211!Y$900,FALSE)</f>
        <v>0</v>
      </c>
      <c r="Z347" s="218">
        <f>HLOOKUP($B347,data05,data0211!Z$900,FALSE)</f>
        <v>908</v>
      </c>
      <c r="AA347" s="218">
        <f>HLOOKUP($B347,data05,data0211!AA$900,FALSE)</f>
        <v>0</v>
      </c>
      <c r="AB347" s="218">
        <f>HLOOKUP($B347,data05,data0211!AB$900,FALSE)</f>
        <v>299588.78999999998</v>
      </c>
      <c r="AC347" s="218">
        <f>HLOOKUP($B347,data05,data0211!AC$900,FALSE)</f>
        <v>217100.04</v>
      </c>
      <c r="AD347" s="218">
        <f>HLOOKUP($B347,data05,data0211!AD$900,FALSE)</f>
        <v>87968.84</v>
      </c>
      <c r="AE347" s="218">
        <f>HLOOKUP($B347,data05,data0211!AE$900,FALSE)</f>
        <v>0</v>
      </c>
      <c r="AF347" s="218">
        <f>HLOOKUP($B347,data05,data0211!AF$900,FALSE)</f>
        <v>4552.6099999999997</v>
      </c>
      <c r="AG347" s="218">
        <f>HLOOKUP($B347,data05,data0211!AG$900,FALSE)</f>
        <v>0</v>
      </c>
      <c r="AH347" s="218">
        <f>HLOOKUP($B347,data05,data0211!AH$900,FALSE)</f>
        <v>9</v>
      </c>
      <c r="AI347" s="218">
        <f>HLOOKUP($B347,data05,data0211!AI$900,FALSE)</f>
        <v>9</v>
      </c>
      <c r="AJ347" s="218">
        <f>HLOOKUP($B347,data05,data0211!AJ$900,FALSE)</f>
        <v>0</v>
      </c>
      <c r="AK347" s="218">
        <f>HLOOKUP($B347,data05,data0211!AK$900,FALSE)</f>
        <v>2460</v>
      </c>
      <c r="AL347" s="218">
        <f>HLOOKUP($B347,data05,data0211!AL$900,FALSE)</f>
        <v>9314</v>
      </c>
      <c r="AM347" s="218">
        <f>HLOOKUP($B347,data05,data0211!AM$900,FALSE)</f>
        <v>0</v>
      </c>
      <c r="AN347" s="218">
        <f>HLOOKUP($B347,data05,data0211!AN$900,FALSE)</f>
        <v>6976</v>
      </c>
      <c r="AO347" s="218">
        <f>HLOOKUP($B347,data05,data0211!AO$900,FALSE)</f>
        <v>3874</v>
      </c>
      <c r="AP347" s="218">
        <f>HLOOKUP($B347,data05,data0211!AP$900,FALSE)</f>
        <v>6976</v>
      </c>
      <c r="AQ347" s="218">
        <f>HLOOKUP($B347,data05,data0211!AQ$900,FALSE)</f>
        <v>3720</v>
      </c>
      <c r="AR347" s="218">
        <f>HLOOKUP($B347,data05,data0211!AR$900,FALSE)</f>
        <v>20</v>
      </c>
      <c r="AS347" s="218">
        <f>HLOOKUP($B347,data05,data0211!AS$900,FALSE)</f>
        <v>17</v>
      </c>
      <c r="AT347" s="218">
        <f>HLOOKUP($B347,data05,data0211!AT$900,FALSE)</f>
        <v>2</v>
      </c>
      <c r="AU347" s="218">
        <f>HLOOKUP($B347,data05,data0211!AU$900,FALSE)</f>
        <v>9</v>
      </c>
      <c r="AV347" s="218">
        <f>HLOOKUP($B347,data05,data0211!AV$900,FALSE)</f>
        <v>0</v>
      </c>
      <c r="AW347" s="218">
        <f>HLOOKUP($B347,data05,data0211!AW$900,FALSE)</f>
        <v>9</v>
      </c>
      <c r="AX347" s="218">
        <f>HLOOKUP($B347,data05,data0211!AX$900,FALSE)</f>
        <v>0</v>
      </c>
      <c r="AY347" s="218">
        <f>HLOOKUP($B347,data05,data0211!AY$900,FALSE)</f>
        <v>0</v>
      </c>
      <c r="AZ347" s="218">
        <f>HLOOKUP($B347,data05,data0211!AZ$900,FALSE)</f>
        <v>175</v>
      </c>
      <c r="BA347" s="218">
        <f>HLOOKUP($B347,data05,data0211!BA$900,FALSE)</f>
        <v>70</v>
      </c>
      <c r="BB347" s="218"/>
      <c r="BC347" s="218"/>
      <c r="BD347" s="218"/>
      <c r="BE347" s="218"/>
    </row>
    <row r="348" spans="1:57" s="214" customFormat="1" ht="15" customHeight="1" x14ac:dyDescent="0.2">
      <c r="A348" s="71" t="s">
        <v>18</v>
      </c>
      <c r="B348" s="71" t="s">
        <v>18</v>
      </c>
      <c r="C348" s="69">
        <v>2006</v>
      </c>
      <c r="D348" s="218">
        <f>HLOOKUP($B348,data06,data0211!D$900,FALSE)</f>
        <v>665532.49999999988</v>
      </c>
      <c r="E348" s="218">
        <f>HLOOKUP($B348,data06,data0211!E$900,FALSE)</f>
        <v>-229124.31</v>
      </c>
      <c r="F348" s="218">
        <f>HLOOKUP($B348,data06,data0211!F$900,FALSE)</f>
        <v>0</v>
      </c>
      <c r="G348" s="218">
        <f>HLOOKUP($B348,data06,data0211!G$900,FALSE)</f>
        <v>51362</v>
      </c>
      <c r="H348" s="218">
        <f>HLOOKUP($B348,data06,data0211!H$900,FALSE)</f>
        <v>214850.83</v>
      </c>
      <c r="I348" s="218">
        <f>HLOOKUP($B348,data06,data0211!I$900,FALSE)</f>
        <v>924</v>
      </c>
      <c r="J348" s="218">
        <f>HLOOKUP($B348,data06,data0211!J$900,FALSE)</f>
        <v>1138</v>
      </c>
      <c r="K348" s="218">
        <f>HLOOKUP($B348,data06,data0211!K$900,FALSE)</f>
        <v>979</v>
      </c>
      <c r="L348" s="218">
        <f>HLOOKUP($B348,data06,data0211!L$900,FALSE)</f>
        <v>159</v>
      </c>
      <c r="M348" s="218">
        <f>HLOOKUP($B348,data06,data0211!M$900,FALSE)</f>
        <v>0</v>
      </c>
      <c r="N348" s="218">
        <f>HLOOKUP($B348,data06,data0211!N$900,FALSE)</f>
        <v>362</v>
      </c>
      <c r="O348" s="218">
        <f>HLOOKUP($B348,data06,data0211!O$900,FALSE)</f>
        <v>0</v>
      </c>
      <c r="P348" s="218">
        <f>HLOOKUP($B348,data06,data0211!P$900,FALSE)</f>
        <v>25844397.699999999</v>
      </c>
      <c r="Q348" s="218">
        <f>HLOOKUP($B348,data06,data0211!Q$900,FALSE)</f>
        <v>15223722.98</v>
      </c>
      <c r="R348" s="218">
        <f>HLOOKUP($B348,data06,data0211!R$900,FALSE)</f>
        <v>10268965.720000001</v>
      </c>
      <c r="S348" s="218">
        <f>HLOOKUP($B348,data06,data0211!S$900,FALSE)</f>
        <v>0</v>
      </c>
      <c r="T348" s="218">
        <f>HLOOKUP($B348,data06,data0211!T$900,FALSE)</f>
        <v>351709</v>
      </c>
      <c r="U348" s="218">
        <f>HLOOKUP($B348,data06,data0211!U$900,FALSE)</f>
        <v>0</v>
      </c>
      <c r="V348" s="218">
        <f>HLOOKUP($B348,data06,data0211!V$900,FALSE)</f>
        <v>12508</v>
      </c>
      <c r="W348" s="218">
        <f>HLOOKUP($B348,data06,data0211!W$900,FALSE)</f>
        <v>0</v>
      </c>
      <c r="X348" s="218">
        <f>HLOOKUP($B348,data06,data0211!X$900,FALSE)</f>
        <v>11583</v>
      </c>
      <c r="Y348" s="218">
        <f>HLOOKUP($B348,data06,data0211!Y$900,FALSE)</f>
        <v>0</v>
      </c>
      <c r="Z348" s="218">
        <f>HLOOKUP($B348,data06,data0211!Z$900,FALSE)</f>
        <v>925</v>
      </c>
      <c r="AA348" s="218">
        <f>HLOOKUP($B348,data06,data0211!AA$900,FALSE)</f>
        <v>0</v>
      </c>
      <c r="AB348" s="218">
        <f>HLOOKUP($B348,data06,data0211!AB$900,FALSE)</f>
        <v>236347.82</v>
      </c>
      <c r="AC348" s="218">
        <f>HLOOKUP($B348,data06,data0211!AC$900,FALSE)</f>
        <v>162627.51</v>
      </c>
      <c r="AD348" s="218">
        <f>HLOOKUP($B348,data06,data0211!AD$900,FALSE)</f>
        <v>63985.22</v>
      </c>
      <c r="AE348" s="218">
        <f>HLOOKUP($B348,data06,data0211!AE$900,FALSE)</f>
        <v>0</v>
      </c>
      <c r="AF348" s="218">
        <f>HLOOKUP($B348,data06,data0211!AF$900,FALSE)</f>
        <v>9735.09</v>
      </c>
      <c r="AG348" s="218">
        <f>HLOOKUP($B348,data06,data0211!AG$900,FALSE)</f>
        <v>0</v>
      </c>
      <c r="AH348" s="218">
        <f>HLOOKUP($B348,data06,data0211!AH$900,FALSE)</f>
        <v>9</v>
      </c>
      <c r="AI348" s="218">
        <f>HLOOKUP($B348,data06,data0211!AI$900,FALSE)</f>
        <v>9</v>
      </c>
      <c r="AJ348" s="218">
        <f>HLOOKUP($B348,data06,data0211!AJ$900,FALSE)</f>
        <v>0</v>
      </c>
      <c r="AK348" s="218">
        <f>HLOOKUP($B348,data06,data0211!AK$900,FALSE)</f>
        <v>2480</v>
      </c>
      <c r="AL348" s="218">
        <f>HLOOKUP($B348,data06,data0211!AL$900,FALSE)</f>
        <v>9400</v>
      </c>
      <c r="AM348" s="218">
        <f>HLOOKUP($B348,data06,data0211!AM$900,FALSE)</f>
        <v>0</v>
      </c>
      <c r="AN348" s="218">
        <f>HLOOKUP($B348,data06,data0211!AN$900,FALSE)</f>
        <v>5998</v>
      </c>
      <c r="AO348" s="218">
        <f>HLOOKUP($B348,data06,data0211!AO$900,FALSE)</f>
        <v>4034</v>
      </c>
      <c r="AP348" s="218">
        <f>HLOOKUP($B348,data06,data0211!AP$900,FALSE)</f>
        <v>5998</v>
      </c>
      <c r="AQ348" s="218">
        <f>HLOOKUP($B348,data06,data0211!AQ$900,FALSE)</f>
        <v>4251</v>
      </c>
      <c r="AR348" s="218">
        <f>HLOOKUP($B348,data06,data0211!AR$900,FALSE)</f>
        <v>20</v>
      </c>
      <c r="AS348" s="218">
        <f>HLOOKUP($B348,data06,data0211!AS$900,FALSE)</f>
        <v>18</v>
      </c>
      <c r="AT348" s="218">
        <f>HLOOKUP($B348,data06,data0211!AT$900,FALSE)</f>
        <v>2</v>
      </c>
      <c r="AU348" s="218">
        <f>HLOOKUP($B348,data06,data0211!AU$900,FALSE)</f>
        <v>10</v>
      </c>
      <c r="AV348" s="218">
        <f>HLOOKUP($B348,data06,data0211!AV$900,FALSE)</f>
        <v>1</v>
      </c>
      <c r="AW348" s="218">
        <f>HLOOKUP($B348,data06,data0211!AW$900,FALSE)</f>
        <v>9</v>
      </c>
      <c r="AX348" s="218">
        <f>HLOOKUP($B348,data06,data0211!AX$900,FALSE)</f>
        <v>0</v>
      </c>
      <c r="AY348" s="218">
        <f>HLOOKUP($B348,data06,data0211!AY$900,FALSE)</f>
        <v>0</v>
      </c>
      <c r="AZ348" s="218">
        <f>HLOOKUP($B348,data06,data0211!AZ$900,FALSE)</f>
        <v>177</v>
      </c>
      <c r="BA348" s="218">
        <f>HLOOKUP($B348,data06,data0211!BA$900,FALSE)</f>
        <v>70</v>
      </c>
      <c r="BB348" s="218"/>
      <c r="BC348" s="218"/>
      <c r="BD348" s="218"/>
      <c r="BE348" s="218"/>
    </row>
    <row r="349" spans="1:57" ht="15" customHeight="1" x14ac:dyDescent="0.2">
      <c r="A349" s="71" t="s">
        <v>18</v>
      </c>
      <c r="B349" s="71" t="s">
        <v>18</v>
      </c>
      <c r="C349" s="69">
        <v>2007</v>
      </c>
      <c r="D349" s="218">
        <f>HLOOKUP($B349,data07,data0211!D$900,FALSE)</f>
        <v>755625.96999999986</v>
      </c>
      <c r="E349" s="218">
        <f>HLOOKUP($B349,data07,data0211!E$900,FALSE)</f>
        <v>-275164.90999999997</v>
      </c>
      <c r="F349" s="218">
        <f>HLOOKUP($B349,data07,data0211!F$900,FALSE)</f>
        <v>0</v>
      </c>
      <c r="G349" s="218">
        <f>HLOOKUP($B349,data07,data0211!G$900,FALSE)</f>
        <v>90093</v>
      </c>
      <c r="H349" s="218">
        <f>HLOOKUP($B349,data07,data0211!H$900,FALSE)</f>
        <v>222850.82</v>
      </c>
      <c r="I349" s="218">
        <f>HLOOKUP($B349,data07,data0211!I$900,FALSE)</f>
        <v>-10211</v>
      </c>
      <c r="J349" s="218">
        <f>HLOOKUP($B349,data07,data0211!J$900,FALSE)</f>
        <v>1159</v>
      </c>
      <c r="K349" s="218">
        <f>HLOOKUP($B349,data07,data0211!K$900,FALSE)</f>
        <v>1001</v>
      </c>
      <c r="L349" s="218">
        <f>HLOOKUP($B349,data07,data0211!L$900,FALSE)</f>
        <v>158</v>
      </c>
      <c r="M349" s="218">
        <f>HLOOKUP($B349,data07,data0211!M$900,FALSE)</f>
        <v>0</v>
      </c>
      <c r="N349" s="218">
        <f>HLOOKUP($B349,data07,data0211!N$900,FALSE)</f>
        <v>368</v>
      </c>
      <c r="O349" s="218">
        <f>HLOOKUP($B349,data07,data0211!O$900,FALSE)</f>
        <v>0</v>
      </c>
      <c r="P349" s="218">
        <f>HLOOKUP($B349,data07,data0211!P$900,FALSE)</f>
        <v>25247492</v>
      </c>
      <c r="Q349" s="218">
        <f>HLOOKUP($B349,data07,data0211!Q$900,FALSE)</f>
        <v>15036848</v>
      </c>
      <c r="R349" s="218">
        <f>HLOOKUP($B349,data07,data0211!R$900,FALSE)</f>
        <v>9877930</v>
      </c>
      <c r="S349" s="218">
        <f>HLOOKUP($B349,data07,data0211!S$900,FALSE)</f>
        <v>0</v>
      </c>
      <c r="T349" s="218">
        <f>HLOOKUP($B349,data07,data0211!T$900,FALSE)</f>
        <v>332714</v>
      </c>
      <c r="U349" s="218">
        <f>HLOOKUP($B349,data07,data0211!U$900,FALSE)</f>
        <v>0</v>
      </c>
      <c r="V349" s="218">
        <f>HLOOKUP($B349,data07,data0211!V$900,FALSE)</f>
        <v>13509</v>
      </c>
      <c r="W349" s="218">
        <f>HLOOKUP($B349,data07,data0211!W$900,FALSE)</f>
        <v>0</v>
      </c>
      <c r="X349" s="218">
        <f>HLOOKUP($B349,data07,data0211!X$900,FALSE)</f>
        <v>12582</v>
      </c>
      <c r="Y349" s="218">
        <f>HLOOKUP($B349,data07,data0211!Y$900,FALSE)</f>
        <v>0</v>
      </c>
      <c r="Z349" s="218">
        <f>HLOOKUP($B349,data07,data0211!Z$900,FALSE)</f>
        <v>927</v>
      </c>
      <c r="AA349" s="218">
        <f>HLOOKUP($B349,data07,data0211!AA$900,FALSE)</f>
        <v>0</v>
      </c>
      <c r="AB349" s="218">
        <f>HLOOKUP($B349,data07,data0211!AB$900,FALSE)</f>
        <v>240007.18</v>
      </c>
      <c r="AC349" s="218">
        <f>HLOOKUP($B349,data07,data0211!AC$900,FALSE)</f>
        <v>168316.02</v>
      </c>
      <c r="AD349" s="218">
        <f>HLOOKUP($B349,data07,data0211!AD$900,FALSE)</f>
        <v>66108.430000000008</v>
      </c>
      <c r="AE349" s="218">
        <f>HLOOKUP($B349,data07,data0211!AE$900,FALSE)</f>
        <v>0</v>
      </c>
      <c r="AF349" s="218">
        <f>HLOOKUP($B349,data07,data0211!AF$900,FALSE)</f>
        <v>0</v>
      </c>
      <c r="AG349" s="218">
        <f>HLOOKUP($B349,data07,data0211!AG$900,FALSE)</f>
        <v>5582.73</v>
      </c>
      <c r="AH349" s="218">
        <f>HLOOKUP($B349,data07,data0211!AH$900,FALSE)</f>
        <v>9</v>
      </c>
      <c r="AI349" s="218">
        <f>HLOOKUP($B349,data07,data0211!AI$900,FALSE)</f>
        <v>9</v>
      </c>
      <c r="AJ349" s="218">
        <f>HLOOKUP($B349,data07,data0211!AJ$900,FALSE)</f>
        <v>0</v>
      </c>
      <c r="AK349" s="218">
        <f>HLOOKUP($B349,data07,data0211!AK$900,FALSE)</f>
        <v>2520</v>
      </c>
      <c r="AL349" s="218">
        <f>HLOOKUP($B349,data07,data0211!AL$900,FALSE)</f>
        <v>9400</v>
      </c>
      <c r="AM349" s="218">
        <f>HLOOKUP($B349,data07,data0211!AM$900,FALSE)</f>
        <v>0</v>
      </c>
      <c r="AN349" s="218">
        <f>HLOOKUP($B349,data07,data0211!AN$900,FALSE)</f>
        <v>6571</v>
      </c>
      <c r="AO349" s="218">
        <f>HLOOKUP($B349,data07,data0211!AO$900,FALSE)</f>
        <v>4253</v>
      </c>
      <c r="AP349" s="218">
        <f>HLOOKUP($B349,data07,data0211!AP$900,FALSE)</f>
        <v>6571</v>
      </c>
      <c r="AQ349" s="218">
        <f>HLOOKUP($B349,data07,data0211!AQ$900,FALSE)</f>
        <v>4498</v>
      </c>
      <c r="AR349" s="218">
        <f>HLOOKUP($B349,data07,data0211!AR$900,FALSE)</f>
        <v>21</v>
      </c>
      <c r="AS349" s="218">
        <f>HLOOKUP($B349,data07,data0211!AS$900,FALSE)</f>
        <v>18</v>
      </c>
      <c r="AT349" s="218">
        <f>HLOOKUP($B349,data07,data0211!AT$900,FALSE)</f>
        <v>3</v>
      </c>
      <c r="AU349" s="218">
        <f>HLOOKUP($B349,data07,data0211!AU$900,FALSE)</f>
        <v>10</v>
      </c>
      <c r="AV349" s="218">
        <f>HLOOKUP($B349,data07,data0211!AV$900,FALSE)</f>
        <v>2</v>
      </c>
      <c r="AW349" s="218">
        <f>HLOOKUP($B349,data07,data0211!AW$900,FALSE)</f>
        <v>9</v>
      </c>
      <c r="AX349" s="218">
        <f>HLOOKUP($B349,data07,data0211!AX$900,FALSE)</f>
        <v>0</v>
      </c>
      <c r="AY349" s="218">
        <f>HLOOKUP($B349,data07,data0211!AY$900,FALSE)</f>
        <v>0</v>
      </c>
      <c r="AZ349" s="218">
        <f>HLOOKUP($B349,data07,data0211!AZ$900,FALSE)</f>
        <v>180</v>
      </c>
      <c r="BA349" s="218">
        <f>HLOOKUP($B349,data07,data0211!BA$900,FALSE)</f>
        <v>68</v>
      </c>
      <c r="BB349" s="218"/>
      <c r="BC349" s="218"/>
      <c r="BD349" s="218"/>
      <c r="BE349" s="218"/>
    </row>
    <row r="350" spans="1:57" ht="15" customHeight="1" x14ac:dyDescent="0.2">
      <c r="A350" s="71" t="s">
        <v>18</v>
      </c>
      <c r="B350" s="71" t="s">
        <v>18</v>
      </c>
      <c r="C350" s="69">
        <v>2008</v>
      </c>
      <c r="D350" s="218">
        <f>HLOOKUP($B350,data08,data0211!D$900,FALSE)</f>
        <v>844578.12</v>
      </c>
      <c r="E350" s="218">
        <f>HLOOKUP($B350,data08,data0211!E$900,FALSE)</f>
        <v>-321680.07</v>
      </c>
      <c r="F350" s="218">
        <f>HLOOKUP($B350,data08,data0211!F$900,FALSE)</f>
        <v>0</v>
      </c>
      <c r="G350" s="218">
        <f>HLOOKUP($B350,data08,data0211!G$900,FALSE)</f>
        <v>199904</v>
      </c>
      <c r="H350" s="218">
        <f>HLOOKUP($B350,data08,data0211!H$900,FALSE)</f>
        <v>235812.40000000002</v>
      </c>
      <c r="I350" s="218">
        <f>HLOOKUP($B350,data08,data0211!I$900,FALSE)</f>
        <v>-14517</v>
      </c>
      <c r="J350" s="218">
        <f>HLOOKUP($B350,data08,data0211!J$900,FALSE)</f>
        <v>1177</v>
      </c>
      <c r="K350" s="218">
        <f>HLOOKUP($B350,data08,data0211!K$900,FALSE)</f>
        <v>1019</v>
      </c>
      <c r="L350" s="218">
        <f>HLOOKUP($B350,data08,data0211!L$900,FALSE)</f>
        <v>158</v>
      </c>
      <c r="M350" s="218">
        <f>HLOOKUP($B350,data08,data0211!M$900,FALSE)</f>
        <v>0</v>
      </c>
      <c r="N350" s="218">
        <f>HLOOKUP($B350,data08,data0211!N$900,FALSE)</f>
        <v>368</v>
      </c>
      <c r="O350" s="218">
        <f>HLOOKUP($B350,data08,data0211!O$900,FALSE)</f>
        <v>0</v>
      </c>
      <c r="P350" s="218">
        <f>HLOOKUP($B350,data08,data0211!P$900,FALSE)</f>
        <v>25805833</v>
      </c>
      <c r="Q350" s="218">
        <f>HLOOKUP($B350,data08,data0211!Q$900,FALSE)</f>
        <v>15306507</v>
      </c>
      <c r="R350" s="218">
        <f>HLOOKUP($B350,data08,data0211!R$900,FALSE)</f>
        <v>10138585</v>
      </c>
      <c r="S350" s="218">
        <f>HLOOKUP($B350,data08,data0211!S$900,FALSE)</f>
        <v>0</v>
      </c>
      <c r="T350" s="218">
        <f>HLOOKUP($B350,data08,data0211!T$900,FALSE)</f>
        <v>360741</v>
      </c>
      <c r="U350" s="218">
        <f>HLOOKUP($B350,data08,data0211!U$900,FALSE)</f>
        <v>0</v>
      </c>
      <c r="V350" s="218">
        <f>HLOOKUP($B350,data08,data0211!V$900,FALSE)</f>
        <v>12970</v>
      </c>
      <c r="W350" s="218">
        <f>HLOOKUP($B350,data08,data0211!W$900,FALSE)</f>
        <v>0</v>
      </c>
      <c r="X350" s="218">
        <f>HLOOKUP($B350,data08,data0211!X$900,FALSE)</f>
        <v>12030</v>
      </c>
      <c r="Y350" s="218">
        <f>HLOOKUP($B350,data08,data0211!Y$900,FALSE)</f>
        <v>0</v>
      </c>
      <c r="Z350" s="218">
        <f>HLOOKUP($B350,data08,data0211!Z$900,FALSE)</f>
        <v>940</v>
      </c>
      <c r="AA350" s="218">
        <f>HLOOKUP($B350,data08,data0211!AA$900,FALSE)</f>
        <v>0</v>
      </c>
      <c r="AB350" s="218">
        <f>HLOOKUP($B350,data08,data0211!AB$900,FALSE)</f>
        <v>0</v>
      </c>
      <c r="AC350" s="218">
        <f>HLOOKUP($B350,data08,data0211!AC$900,FALSE)</f>
        <v>168316.02</v>
      </c>
      <c r="AD350" s="218">
        <f>HLOOKUP($B350,data08,data0211!AD$900,FALSE)</f>
        <v>66108.430000000008</v>
      </c>
      <c r="AE350" s="218">
        <f>HLOOKUP($B350,data08,data0211!AE$900,FALSE)</f>
        <v>0</v>
      </c>
      <c r="AF350" s="218">
        <f>HLOOKUP($B350,data08,data0211!AF$900,FALSE)</f>
        <v>5582.73</v>
      </c>
      <c r="AG350" s="218">
        <f>HLOOKUP($B350,data08,data0211!AG$900,FALSE)</f>
        <v>0</v>
      </c>
      <c r="AH350" s="218">
        <f>HLOOKUP($B350,data08,data0211!AH$900,FALSE)</f>
        <v>9</v>
      </c>
      <c r="AI350" s="218">
        <f>HLOOKUP($B350,data08,data0211!AI$900,FALSE)</f>
        <v>9</v>
      </c>
      <c r="AJ350" s="218">
        <f>HLOOKUP($B350,data08,data0211!AJ$900,FALSE)</f>
        <v>0</v>
      </c>
      <c r="AK350" s="218">
        <f>HLOOKUP($B350,data08,data0211!AK$900,FALSE)</f>
        <v>2600</v>
      </c>
      <c r="AL350" s="218">
        <f>HLOOKUP($B350,data08,data0211!AL$900,FALSE)</f>
        <v>9500</v>
      </c>
      <c r="AM350" s="218">
        <f>HLOOKUP($B350,data08,data0211!AM$900,FALSE)</f>
        <v>0</v>
      </c>
      <c r="AN350" s="218">
        <f>HLOOKUP($B350,data08,data0211!AN$900,FALSE)</f>
        <v>6156</v>
      </c>
      <c r="AO350" s="218">
        <f>HLOOKUP($B350,data08,data0211!AO$900,FALSE)</f>
        <v>4283</v>
      </c>
      <c r="AP350" s="218">
        <f>HLOOKUP($B350,data08,data0211!AP$900,FALSE)</f>
        <v>6156</v>
      </c>
      <c r="AQ350" s="218">
        <f>HLOOKUP($B350,data08,data0211!AQ$900,FALSE)</f>
        <v>4332</v>
      </c>
      <c r="AR350" s="218">
        <f>HLOOKUP($B350,data08,data0211!AR$900,FALSE)</f>
        <v>21</v>
      </c>
      <c r="AS350" s="218">
        <f>HLOOKUP($B350,data08,data0211!AS$900,FALSE)</f>
        <v>18</v>
      </c>
      <c r="AT350" s="218">
        <f>HLOOKUP($B350,data08,data0211!AT$900,FALSE)</f>
        <v>3</v>
      </c>
      <c r="AU350" s="218">
        <f>HLOOKUP($B350,data08,data0211!AU$900,FALSE)</f>
        <v>10</v>
      </c>
      <c r="AV350" s="218">
        <f>HLOOKUP($B350,data08,data0211!AV$900,FALSE)</f>
        <v>2</v>
      </c>
      <c r="AW350" s="218">
        <f>HLOOKUP($B350,data08,data0211!AW$900,FALSE)</f>
        <v>9</v>
      </c>
      <c r="AX350" s="218">
        <f>HLOOKUP($B350,data08,data0211!AX$900,FALSE)</f>
        <v>0</v>
      </c>
      <c r="AY350" s="218">
        <f>HLOOKUP($B350,data08,data0211!AY$900,FALSE)</f>
        <v>0</v>
      </c>
      <c r="AZ350" s="218">
        <f>HLOOKUP($B350,data08,data0211!AZ$900,FALSE)</f>
        <v>180</v>
      </c>
      <c r="BA350" s="218">
        <f>HLOOKUP($B350,data08,data0211!BA$900,FALSE)</f>
        <v>70</v>
      </c>
      <c r="BB350" s="218"/>
      <c r="BC350" s="218"/>
      <c r="BD350" s="218"/>
      <c r="BE350" s="218"/>
    </row>
    <row r="351" spans="1:57" ht="15" customHeight="1" x14ac:dyDescent="0.2">
      <c r="A351" s="71" t="s">
        <v>18</v>
      </c>
      <c r="B351" s="71" t="s">
        <v>18</v>
      </c>
      <c r="C351" s="69">
        <v>2009</v>
      </c>
      <c r="D351" s="218">
        <f>HLOOKUP($B351,data09,data0211!D$900,FALSE)</f>
        <v>953864.31</v>
      </c>
      <c r="E351" s="218">
        <f>HLOOKUP($B351,data09,data0211!E$900,FALSE)</f>
        <v>-374064.05</v>
      </c>
      <c r="F351" s="218">
        <f>HLOOKUP($B351,data09,data0211!F$900,FALSE)</f>
        <v>0</v>
      </c>
      <c r="G351" s="218">
        <f>HLOOKUP($B351,data09,data0211!G$900,FALSE)</f>
        <v>109286.19</v>
      </c>
      <c r="H351" s="218">
        <f>HLOOKUP($B351,data09,data0211!H$900,FALSE)</f>
        <v>261779.44999999998</v>
      </c>
      <c r="I351" s="218">
        <f>HLOOKUP($B351,data09,data0211!I$900,FALSE)</f>
        <v>2811</v>
      </c>
      <c r="J351" s="218">
        <f>HLOOKUP($B351,data09,data0211!J$900,FALSE)</f>
        <v>1184</v>
      </c>
      <c r="K351" s="218">
        <f>HLOOKUP($B351,data09,data0211!K$900,FALSE)</f>
        <v>1027</v>
      </c>
      <c r="L351" s="218">
        <f>HLOOKUP($B351,data09,data0211!L$900,FALSE)</f>
        <v>151</v>
      </c>
      <c r="M351" s="218">
        <f>HLOOKUP($B351,data09,data0211!M$900,FALSE)</f>
        <v>6</v>
      </c>
      <c r="N351" s="218">
        <f>HLOOKUP($B351,data09,data0211!N$900,FALSE)</f>
        <v>368</v>
      </c>
      <c r="O351" s="218">
        <f>HLOOKUP($B351,data09,data0211!O$900,FALSE)</f>
        <v>0</v>
      </c>
      <c r="P351" s="218">
        <f>HLOOKUP($B351,data09,data0211!P$900,FALSE)</f>
        <v>26230086</v>
      </c>
      <c r="Q351" s="218">
        <f>HLOOKUP($B351,data09,data0211!Q$900,FALSE)</f>
        <v>15905549</v>
      </c>
      <c r="R351" s="218">
        <f>HLOOKUP($B351,data09,data0211!R$900,FALSE)</f>
        <v>9939641</v>
      </c>
      <c r="S351" s="218">
        <f>HLOOKUP($B351,data09,data0211!S$900,FALSE)</f>
        <v>19706</v>
      </c>
      <c r="T351" s="218">
        <f>HLOOKUP($B351,data09,data0211!T$900,FALSE)</f>
        <v>365190</v>
      </c>
      <c r="U351" s="218">
        <f>HLOOKUP($B351,data09,data0211!U$900,FALSE)</f>
        <v>0</v>
      </c>
      <c r="V351" s="218">
        <f>HLOOKUP($B351,data09,data0211!V$900,FALSE)</f>
        <v>12224</v>
      </c>
      <c r="W351" s="218">
        <f>HLOOKUP($B351,data09,data0211!W$900,FALSE)</f>
        <v>0</v>
      </c>
      <c r="X351" s="218">
        <f>HLOOKUP($B351,data09,data0211!X$900,FALSE)</f>
        <v>11258</v>
      </c>
      <c r="Y351" s="218">
        <f>HLOOKUP($B351,data09,data0211!Y$900,FALSE)</f>
        <v>0</v>
      </c>
      <c r="Z351" s="218">
        <f>HLOOKUP($B351,data09,data0211!Z$900,FALSE)</f>
        <v>966</v>
      </c>
      <c r="AA351" s="218">
        <f>HLOOKUP($B351,data09,data0211!AA$900,FALSE)</f>
        <v>0</v>
      </c>
      <c r="AB351" s="218">
        <f>HLOOKUP($B351,data09,data0211!AB$900,FALSE)</f>
        <v>323891.77</v>
      </c>
      <c r="AC351" s="218">
        <f>HLOOKUP($B351,data09,data0211!AC$900,FALSE)</f>
        <v>202809.56</v>
      </c>
      <c r="AD351" s="218">
        <f>HLOOKUP($B351,data09,data0211!AD$900,FALSE)</f>
        <v>108561.31999999999</v>
      </c>
      <c r="AE351" s="218">
        <f>HLOOKUP($B351,data09,data0211!AE$900,FALSE)</f>
        <v>0</v>
      </c>
      <c r="AF351" s="218">
        <f>HLOOKUP($B351,data09,data0211!AF$900,FALSE)</f>
        <v>11513.97</v>
      </c>
      <c r="AG351" s="218">
        <f>HLOOKUP($B351,data09,data0211!AG$900,FALSE)</f>
        <v>0</v>
      </c>
      <c r="AH351" s="218">
        <f>HLOOKUP($B351,data09,data0211!AH$900,FALSE)</f>
        <v>9</v>
      </c>
      <c r="AI351" s="218">
        <f>HLOOKUP($B351,data09,data0211!AI$900,FALSE)</f>
        <v>9</v>
      </c>
      <c r="AJ351" s="218">
        <f>HLOOKUP($B351,data09,data0211!AJ$900,FALSE)</f>
        <v>0</v>
      </c>
      <c r="AK351" s="218">
        <f>HLOOKUP($B351,data09,data0211!AK$900,FALSE)</f>
        <v>2630</v>
      </c>
      <c r="AL351" s="218">
        <f>HLOOKUP($B351,data09,data0211!AL$900,FALSE)</f>
        <v>9500</v>
      </c>
      <c r="AM351" s="218">
        <f>HLOOKUP($B351,data09,data0211!AM$900,FALSE)</f>
        <v>0</v>
      </c>
      <c r="AN351" s="218">
        <f>HLOOKUP($B351,data09,data0211!AN$900,FALSE)</f>
        <v>7009</v>
      </c>
      <c r="AO351" s="218">
        <f>HLOOKUP($B351,data09,data0211!AO$900,FALSE)</f>
        <v>4814</v>
      </c>
      <c r="AP351" s="218">
        <f>HLOOKUP($B351,data09,data0211!AP$900,FALSE)</f>
        <v>7009</v>
      </c>
      <c r="AQ351" s="218">
        <f>HLOOKUP($B351,data09,data0211!AQ$900,FALSE)</f>
        <v>4512</v>
      </c>
      <c r="AR351" s="218">
        <f>HLOOKUP($B351,data09,data0211!AR$900,FALSE)</f>
        <v>21</v>
      </c>
      <c r="AS351" s="218">
        <f>HLOOKUP($B351,data09,data0211!AS$900,FALSE)</f>
        <v>18</v>
      </c>
      <c r="AT351" s="218">
        <f>HLOOKUP($B351,data09,data0211!AT$900,FALSE)</f>
        <v>3</v>
      </c>
      <c r="AU351" s="218">
        <f>HLOOKUP($B351,data09,data0211!AU$900,FALSE)</f>
        <v>10</v>
      </c>
      <c r="AV351" s="218">
        <f>HLOOKUP($B351,data09,data0211!AV$900,FALSE)</f>
        <v>2</v>
      </c>
      <c r="AW351" s="218">
        <f>HLOOKUP($B351,data09,data0211!AW$900,FALSE)</f>
        <v>9</v>
      </c>
      <c r="AX351" s="218">
        <f>HLOOKUP($B351,data09,data0211!AX$900,FALSE)</f>
        <v>0</v>
      </c>
      <c r="AY351" s="218">
        <f>HLOOKUP($B351,data09,data0211!AY$900,FALSE)</f>
        <v>0</v>
      </c>
      <c r="AZ351" s="218">
        <f>HLOOKUP($B351,data09,data0211!AZ$900,FALSE)</f>
        <v>180</v>
      </c>
      <c r="BA351" s="218">
        <f>HLOOKUP($B351,data09,data0211!BA$900,FALSE)</f>
        <v>68</v>
      </c>
      <c r="BB351" s="218"/>
      <c r="BC351" s="218"/>
      <c r="BD351" s="218"/>
      <c r="BE351" s="218"/>
    </row>
    <row r="352" spans="1:57" ht="15" customHeight="1" x14ac:dyDescent="0.2">
      <c r="A352" s="71" t="s">
        <v>18</v>
      </c>
      <c r="B352" s="71" t="s">
        <v>18</v>
      </c>
      <c r="C352" s="69">
        <v>2010</v>
      </c>
      <c r="D352" s="218">
        <f>HLOOKUP($B352,data10,data0211!D$900,FALSE)</f>
        <v>1024081.64</v>
      </c>
      <c r="E352" s="218">
        <f>HLOOKUP($B352,data10,data0211!E$900,FALSE)</f>
        <v>-429406.37</v>
      </c>
      <c r="F352" s="218">
        <f>HLOOKUP($B352,data10,data0211!F$900,FALSE)</f>
        <v>0</v>
      </c>
      <c r="G352" s="218">
        <f>HLOOKUP($B352,data10,data0211!G$900,FALSE)</f>
        <v>109286.19</v>
      </c>
      <c r="H352" s="218">
        <f>HLOOKUP($B352,data10,data0211!H$900,FALSE)</f>
        <v>289718.12</v>
      </c>
      <c r="I352" s="218">
        <f>HLOOKUP($B352,data10,data0211!I$900,FALSE)</f>
        <v>-4934</v>
      </c>
      <c r="J352" s="218">
        <f>HLOOKUP($B352,data10,data0211!J$900,FALSE)</f>
        <v>1196</v>
      </c>
      <c r="K352" s="218">
        <f>HLOOKUP($B352,data10,data0211!K$900,FALSE)</f>
        <v>1041</v>
      </c>
      <c r="L352" s="218">
        <f>HLOOKUP($B352,data10,data0211!L$900,FALSE)</f>
        <v>155</v>
      </c>
      <c r="M352" s="218">
        <f>HLOOKUP($B352,data10,data0211!M$900,FALSE)</f>
        <v>0</v>
      </c>
      <c r="N352" s="218">
        <f>HLOOKUP($B352,data10,data0211!N$900,FALSE)</f>
        <v>0</v>
      </c>
      <c r="O352" s="218">
        <f>HLOOKUP($B352,data10,data0211!O$900,FALSE)</f>
        <v>0</v>
      </c>
      <c r="P352" s="218">
        <f>HLOOKUP($B352,data10,data0211!P$900,FALSE)</f>
        <v>24291392</v>
      </c>
      <c r="Q352" s="218">
        <f>HLOOKUP($B352,data10,data0211!Q$900,FALSE)</f>
        <v>14930159</v>
      </c>
      <c r="R352" s="218">
        <f>HLOOKUP($B352,data10,data0211!R$900,FALSE)</f>
        <v>9361233</v>
      </c>
      <c r="S352" s="218">
        <f>HLOOKUP($B352,data10,data0211!S$900,FALSE)</f>
        <v>0</v>
      </c>
      <c r="T352" s="218">
        <f>HLOOKUP($B352,data10,data0211!T$900,FALSE)</f>
        <v>0</v>
      </c>
      <c r="U352" s="218">
        <f>HLOOKUP($B352,data10,data0211!U$900,FALSE)</f>
        <v>0</v>
      </c>
      <c r="V352" s="218">
        <f>HLOOKUP($B352,data10,data0211!V$900,FALSE)</f>
        <v>10940</v>
      </c>
      <c r="W352" s="218">
        <f>HLOOKUP($B352,data10,data0211!W$900,FALSE)</f>
        <v>0</v>
      </c>
      <c r="X352" s="218">
        <f>HLOOKUP($B352,data10,data0211!X$900,FALSE)</f>
        <v>10940</v>
      </c>
      <c r="Y352" s="218">
        <f>HLOOKUP($B352,data10,data0211!Y$900,FALSE)</f>
        <v>0</v>
      </c>
      <c r="Z352" s="218">
        <f>HLOOKUP($B352,data10,data0211!Z$900,FALSE)</f>
        <v>0</v>
      </c>
      <c r="AA352" s="218">
        <f>HLOOKUP($B352,data10,data0211!AA$900,FALSE)</f>
        <v>0</v>
      </c>
      <c r="AB352" s="218">
        <f>HLOOKUP($B352,data10,data0211!AB$900,FALSE)</f>
        <v>299210.39</v>
      </c>
      <c r="AC352" s="218">
        <f>HLOOKUP($B352,data10,data0211!AC$900,FALSE)</f>
        <v>195168.4</v>
      </c>
      <c r="AD352" s="218">
        <f>HLOOKUP($B352,data10,data0211!AD$900,FALSE)</f>
        <v>104041.98999999999</v>
      </c>
      <c r="AE352" s="218">
        <f>HLOOKUP($B352,data10,data0211!AE$900,FALSE)</f>
        <v>0</v>
      </c>
      <c r="AF352" s="218">
        <f>HLOOKUP($B352,data10,data0211!AF$900,FALSE)</f>
        <v>0</v>
      </c>
      <c r="AG352" s="218">
        <f>HLOOKUP($B352,data10,data0211!AG$900,FALSE)</f>
        <v>0</v>
      </c>
      <c r="AH352" s="218">
        <f>HLOOKUP($B352,data10,data0211!AH$900,FALSE)</f>
        <v>0</v>
      </c>
      <c r="AI352" s="218">
        <f>HLOOKUP($B352,data10,data0211!AI$900,FALSE)</f>
        <v>0</v>
      </c>
      <c r="AJ352" s="218">
        <f>HLOOKUP($B352,data10,data0211!AJ$900,FALSE)</f>
        <v>0</v>
      </c>
      <c r="AK352" s="218">
        <f>HLOOKUP($B352,data10,data0211!AK$900,FALSE)</f>
        <v>2650</v>
      </c>
      <c r="AL352" s="218">
        <f>HLOOKUP($B352,data10,data0211!AL$900,FALSE)</f>
        <v>9500</v>
      </c>
      <c r="AM352" s="218">
        <f>HLOOKUP($B352,data10,data0211!AM$900,FALSE)</f>
        <v>0</v>
      </c>
      <c r="AN352" s="218">
        <f>HLOOKUP($B352,data10,data0211!AN$900,FALSE)</f>
        <v>6133</v>
      </c>
      <c r="AO352" s="218">
        <f>HLOOKUP($B352,data10,data0211!AO$900,FALSE)</f>
        <v>3665</v>
      </c>
      <c r="AP352" s="218">
        <f>HLOOKUP($B352,data10,data0211!AP$900,FALSE)</f>
        <v>6133</v>
      </c>
      <c r="AQ352" s="218">
        <f>HLOOKUP($B352,data10,data0211!AQ$900,FALSE)</f>
        <v>4170</v>
      </c>
      <c r="AR352" s="218">
        <f>HLOOKUP($B352,data10,data0211!AR$900,FALSE)</f>
        <v>21</v>
      </c>
      <c r="AS352" s="218">
        <f>HLOOKUP($B352,data10,data0211!AS$900,FALSE)</f>
        <v>18</v>
      </c>
      <c r="AT352" s="218">
        <f>HLOOKUP($B352,data10,data0211!AT$900,FALSE)</f>
        <v>3</v>
      </c>
      <c r="AU352" s="218">
        <f>HLOOKUP($B352,data10,data0211!AU$900,FALSE)</f>
        <v>10</v>
      </c>
      <c r="AV352" s="218">
        <f>HLOOKUP($B352,data10,data0211!AV$900,FALSE)</f>
        <v>2</v>
      </c>
      <c r="AW352" s="218">
        <f>HLOOKUP($B352,data10,data0211!AW$900,FALSE)</f>
        <v>9</v>
      </c>
      <c r="AX352" s="218">
        <f>HLOOKUP($B352,data10,data0211!AX$900,FALSE)</f>
        <v>0</v>
      </c>
      <c r="AY352" s="218">
        <f>HLOOKUP($B352,data10,data0211!AY$900,FALSE)</f>
        <v>0</v>
      </c>
      <c r="AZ352" s="218">
        <f>HLOOKUP($B352,data10,data0211!AZ$900,FALSE)</f>
        <v>180</v>
      </c>
      <c r="BA352" s="218">
        <f>HLOOKUP($B352,data10,data0211!BA$900,FALSE)</f>
        <v>68</v>
      </c>
      <c r="BB352" s="218"/>
      <c r="BC352" s="218"/>
      <c r="BD352" s="218"/>
      <c r="BE352" s="218"/>
    </row>
    <row r="353" spans="1:57" ht="15" customHeight="1" x14ac:dyDescent="0.2">
      <c r="A353" s="71" t="s">
        <v>18</v>
      </c>
      <c r="B353" s="71" t="s">
        <v>18</v>
      </c>
      <c r="C353" s="69">
        <v>2011</v>
      </c>
      <c r="D353" s="218">
        <f>HLOOKUP($B353,data11,data0211!D$900,FALSE)</f>
        <v>1089603.08</v>
      </c>
      <c r="E353" s="218">
        <f>HLOOKUP($B353,data11,data0211!E$900,FALSE)</f>
        <v>-486335.76</v>
      </c>
      <c r="F353" s="218">
        <f>HLOOKUP($B353,data11,data0211!F$900,FALSE)</f>
        <v>0</v>
      </c>
      <c r="G353" s="218">
        <f>HLOOKUP($B353,data11,data0211!G$900,FALSE)</f>
        <v>65521.440000000002</v>
      </c>
      <c r="H353" s="218">
        <f>HLOOKUP($B353,data11,data0211!H$900,FALSE)</f>
        <v>301314.90000000008</v>
      </c>
      <c r="I353" s="218">
        <f>HLOOKUP($B353,data11,data0211!I$900,FALSE)</f>
        <v>-7239</v>
      </c>
      <c r="J353" s="218">
        <f>HLOOKUP($B353,data11,data0211!J$900,FALSE)</f>
        <v>1208</v>
      </c>
      <c r="K353" s="218">
        <f>HLOOKUP($B353,data11,data0211!K$900,FALSE)</f>
        <v>1055</v>
      </c>
      <c r="L353" s="218">
        <f>HLOOKUP($B353,data11,data0211!L$900,FALSE)</f>
        <v>153</v>
      </c>
      <c r="M353" s="218">
        <f>HLOOKUP($B353,data11,data0211!M$900,FALSE)</f>
        <v>0</v>
      </c>
      <c r="N353" s="218">
        <f>HLOOKUP($B353,data11,data0211!N$900,FALSE)</f>
        <v>0</v>
      </c>
      <c r="O353" s="218">
        <f>HLOOKUP($B353,data11,data0211!O$900,FALSE)</f>
        <v>0</v>
      </c>
      <c r="P353" s="218">
        <f>HLOOKUP($B353,data11,data0211!P$900,FALSE)</f>
        <v>19660484</v>
      </c>
      <c r="Q353" s="218">
        <f>HLOOKUP($B353,data11,data0211!Q$900,FALSE)</f>
        <v>14717280</v>
      </c>
      <c r="R353" s="218">
        <f>HLOOKUP($B353,data11,data0211!R$900,FALSE)</f>
        <v>4943204</v>
      </c>
      <c r="S353" s="218">
        <f>HLOOKUP($B353,data11,data0211!S$900,FALSE)</f>
        <v>0</v>
      </c>
      <c r="T353" s="218">
        <f>HLOOKUP($B353,data11,data0211!T$900,FALSE)</f>
        <v>0</v>
      </c>
      <c r="U353" s="218">
        <f>HLOOKUP($B353,data11,data0211!U$900,FALSE)</f>
        <v>0</v>
      </c>
      <c r="V353" s="218">
        <f>HLOOKUP($B353,data11,data0211!V$900,FALSE)</f>
        <v>11645</v>
      </c>
      <c r="W353" s="218">
        <f>HLOOKUP($B353,data11,data0211!W$900,FALSE)</f>
        <v>0</v>
      </c>
      <c r="X353" s="218">
        <f>HLOOKUP($B353,data11,data0211!X$900,FALSE)</f>
        <v>11645</v>
      </c>
      <c r="Y353" s="218">
        <f>HLOOKUP($B353,data11,data0211!Y$900,FALSE)</f>
        <v>0</v>
      </c>
      <c r="Z353" s="218">
        <f>HLOOKUP($B353,data11,data0211!Z$900,FALSE)</f>
        <v>0</v>
      </c>
      <c r="AA353" s="218">
        <f>HLOOKUP($B353,data11,data0211!AA$900,FALSE)</f>
        <v>0</v>
      </c>
      <c r="AB353" s="218">
        <f>HLOOKUP($B353,data11,data0211!AB$900,FALSE)</f>
        <v>302796.01</v>
      </c>
      <c r="AC353" s="218">
        <f>HLOOKUP($B353,data11,data0211!AC$900,FALSE)</f>
        <v>197828.31</v>
      </c>
      <c r="AD353" s="218">
        <f>HLOOKUP($B353,data11,data0211!AD$900,FALSE)</f>
        <v>104967.70000000001</v>
      </c>
      <c r="AE353" s="218">
        <f>HLOOKUP($B353,data11,data0211!AE$900,FALSE)</f>
        <v>0</v>
      </c>
      <c r="AF353" s="218">
        <f>HLOOKUP($B353,data11,data0211!AF$900,FALSE)</f>
        <v>0</v>
      </c>
      <c r="AG353" s="218">
        <f>HLOOKUP($B353,data11,data0211!AG$900,FALSE)</f>
        <v>0</v>
      </c>
      <c r="AH353" s="218">
        <f>HLOOKUP($B353,data11,data0211!AH$900,FALSE)</f>
        <v>9</v>
      </c>
      <c r="AI353" s="218">
        <f>HLOOKUP($B353,data11,data0211!AI$900,FALSE)</f>
        <v>9</v>
      </c>
      <c r="AJ353" s="218">
        <f>HLOOKUP($B353,data11,data0211!AJ$900,FALSE)</f>
        <v>0</v>
      </c>
      <c r="AK353" s="218">
        <f>HLOOKUP($B353,data11,data0211!AK$900,FALSE)</f>
        <v>2650</v>
      </c>
      <c r="AL353" s="218">
        <f>HLOOKUP($B353,data11,data0211!AL$900,FALSE)</f>
        <v>9500</v>
      </c>
      <c r="AM353" s="218">
        <f>HLOOKUP($B353,data11,data0211!AM$900,FALSE)</f>
        <v>0</v>
      </c>
      <c r="AN353" s="218">
        <f>HLOOKUP($B353,data11,data0211!AN$900,FALSE)</f>
        <v>6368</v>
      </c>
      <c r="AO353" s="218">
        <f>HLOOKUP($B353,data11,data0211!AO$900,FALSE)</f>
        <v>3940</v>
      </c>
      <c r="AP353" s="218">
        <f>HLOOKUP($B353,data11,data0211!AP$900,FALSE)</f>
        <v>6368</v>
      </c>
      <c r="AQ353" s="218">
        <f>HLOOKUP($B353,data11,data0211!AQ$900,FALSE)</f>
        <v>4179</v>
      </c>
      <c r="AR353" s="218">
        <f>HLOOKUP($B353,data11,data0211!AR$900,FALSE)</f>
        <v>21</v>
      </c>
      <c r="AS353" s="218">
        <f>HLOOKUP($B353,data11,data0211!AS$900,FALSE)</f>
        <v>18</v>
      </c>
      <c r="AT353" s="218">
        <f>HLOOKUP($B353,data11,data0211!AT$900,FALSE)</f>
        <v>3</v>
      </c>
      <c r="AU353" s="218">
        <f>HLOOKUP($B353,data11,data0211!AU$900,FALSE)</f>
        <v>10</v>
      </c>
      <c r="AV353" s="218">
        <f>HLOOKUP($B353,data11,data0211!AV$900,FALSE)</f>
        <v>2</v>
      </c>
      <c r="AW353" s="218">
        <f>HLOOKUP($B353,data11,data0211!AW$900,FALSE)</f>
        <v>9</v>
      </c>
      <c r="AX353" s="218">
        <f>HLOOKUP($B353,data11,data0211!AX$900,FALSE)</f>
        <v>0</v>
      </c>
      <c r="AY353" s="218">
        <f>HLOOKUP($B353,data11,data0211!AY$900,FALSE)</f>
        <v>0</v>
      </c>
      <c r="AZ353" s="218">
        <f>HLOOKUP($B353,data11,data0211!AZ$900,FALSE)</f>
        <v>180</v>
      </c>
      <c r="BA353" s="218">
        <f>HLOOKUP($B353,data11,data0211!BA$900,FALSE)</f>
        <v>69</v>
      </c>
      <c r="BB353" s="218"/>
      <c r="BC353" s="218"/>
      <c r="BD353" s="218"/>
      <c r="BE353" s="218"/>
    </row>
    <row r="354" spans="1:57" ht="15" customHeight="1" x14ac:dyDescent="0.2">
      <c r="A354" s="71" t="s">
        <v>19</v>
      </c>
      <c r="B354" s="71" t="s">
        <v>19</v>
      </c>
      <c r="C354" s="69">
        <v>2002</v>
      </c>
      <c r="D354" s="218">
        <f>HLOOKUP($B354,data02,data0211!D$900,FALSE)</f>
        <v>2610197.31</v>
      </c>
      <c r="E354" s="218">
        <f>HLOOKUP($B354,data02,data0211!E$900,FALSE)</f>
        <v>-375557.61</v>
      </c>
      <c r="F354" s="218">
        <f>HLOOKUP($B354,data02,data0211!F$900,FALSE)</f>
        <v>167303.51999999999</v>
      </c>
      <c r="G354" s="218">
        <f>HLOOKUP($B354,data02,data0211!G$900,FALSE)</f>
        <v>23636.25</v>
      </c>
      <c r="H354" s="218">
        <f>HLOOKUP($B354,data02,data0211!H$900,FALSE)</f>
        <v>626792.38</v>
      </c>
      <c r="I354" s="218">
        <f>HLOOKUP($B354,data02,data0211!I$900,FALSE)</f>
        <v>-73248</v>
      </c>
      <c r="J354" s="218">
        <f>HLOOKUP($B354,data02,data0211!J$900,FALSE)</f>
        <v>5154</v>
      </c>
      <c r="K354" s="218">
        <f>HLOOKUP($B354,data02,data0211!K$900,FALSE)</f>
        <v>4521</v>
      </c>
      <c r="L354" s="218">
        <f>HLOOKUP($B354,data02,data0211!L$900,FALSE)</f>
        <v>632</v>
      </c>
      <c r="M354" s="218">
        <f>HLOOKUP($B354,data02,data0211!M$900,FALSE)</f>
        <v>1</v>
      </c>
      <c r="N354" s="218">
        <f>HLOOKUP($B354,data02,data0211!N$900,FALSE)</f>
        <v>1</v>
      </c>
      <c r="O354" s="218">
        <f>HLOOKUP($B354,data02,data0211!O$900,FALSE)</f>
        <v>23</v>
      </c>
      <c r="P354" s="218">
        <f>HLOOKUP($B354,data02,data0211!P$900,FALSE)</f>
        <v>198637486</v>
      </c>
      <c r="Q354" s="218">
        <f>HLOOKUP($B354,data02,data0211!Q$900,FALSE)</f>
        <v>39345946</v>
      </c>
      <c r="R354" s="218">
        <f>HLOOKUP($B354,data02,data0211!R$900,FALSE)</f>
        <v>108380345</v>
      </c>
      <c r="S354" s="218">
        <f>HLOOKUP($B354,data02,data0211!S$900,FALSE)</f>
        <v>49869369</v>
      </c>
      <c r="T354" s="218">
        <f>HLOOKUP($B354,data02,data0211!T$900,FALSE)</f>
        <v>929825</v>
      </c>
      <c r="U354" s="218">
        <f>HLOOKUP($B354,data02,data0211!U$900,FALSE)</f>
        <v>112001</v>
      </c>
      <c r="V354" s="218">
        <f>HLOOKUP($B354,data02,data0211!V$900,FALSE)</f>
        <v>0</v>
      </c>
      <c r="W354" s="218">
        <f>HLOOKUP($B354,data02,data0211!W$900,FALSE)</f>
        <v>0</v>
      </c>
      <c r="X354" s="218">
        <f>HLOOKUP($B354,data02,data0211!X$900,FALSE)</f>
        <v>0</v>
      </c>
      <c r="Y354" s="218">
        <f>HLOOKUP($B354,data02,data0211!Y$900,FALSE)</f>
        <v>0</v>
      </c>
      <c r="Z354" s="218">
        <f>HLOOKUP($B354,data02,data0211!Z$900,FALSE)</f>
        <v>0</v>
      </c>
      <c r="AA354" s="218">
        <f>HLOOKUP($B354,data02,data0211!AA$900,FALSE)</f>
        <v>0</v>
      </c>
      <c r="AB354" s="218">
        <f>HLOOKUP($B354,data02,data0211!AB$900,FALSE)</f>
        <v>451005.28</v>
      </c>
      <c r="AC354" s="218">
        <f>HLOOKUP($B354,data02,data0211!AC$900,FALSE)</f>
        <v>261404.85</v>
      </c>
      <c r="AD354" s="218">
        <f>HLOOKUP($B354,data02,data0211!AD$900,FALSE)</f>
        <v>98919.18</v>
      </c>
      <c r="AE354" s="218">
        <f>HLOOKUP($B354,data02,data0211!AE$900,FALSE)</f>
        <v>83984.41</v>
      </c>
      <c r="AF354" s="218">
        <f>HLOOKUP($B354,data02,data0211!AF$900,FALSE)</f>
        <v>5671.82</v>
      </c>
      <c r="AG354" s="218">
        <f>HLOOKUP($B354,data02,data0211!AG$900,FALSE)</f>
        <v>1025.02</v>
      </c>
      <c r="AH354" s="218">
        <f>HLOOKUP($B354,data02,data0211!AH$900,FALSE)</f>
        <v>8.6</v>
      </c>
      <c r="AI354" s="218">
        <f>HLOOKUP($B354,data02,data0211!AI$900,FALSE)</f>
        <v>0</v>
      </c>
      <c r="AJ354" s="218">
        <f>HLOOKUP($B354,data02,data0211!AJ$900,FALSE)</f>
        <v>8.6</v>
      </c>
      <c r="AK354" s="218">
        <f>HLOOKUP($B354,data02,data0211!AK$900,FALSE)</f>
        <v>10300</v>
      </c>
      <c r="AL354" s="218">
        <f>HLOOKUP($B354,data02,data0211!AL$900,FALSE)</f>
        <v>10300</v>
      </c>
      <c r="AM354" s="218">
        <f>HLOOKUP($B354,data02,data0211!AM$900,FALSE)</f>
        <v>0</v>
      </c>
      <c r="AN354" s="218">
        <f>HLOOKUP($B354,data02,data0211!AN$900,FALSE)</f>
        <v>33790</v>
      </c>
      <c r="AO354" s="218">
        <f>HLOOKUP($B354,data02,data0211!AO$900,FALSE)</f>
        <v>29000</v>
      </c>
      <c r="AP354" s="218">
        <f>HLOOKUP($B354,data02,data0211!AP$900,FALSE)</f>
        <v>33790</v>
      </c>
      <c r="AQ354" s="218">
        <f>HLOOKUP($B354,data02,data0211!AQ$900,FALSE)</f>
        <v>29148</v>
      </c>
      <c r="AR354" s="218">
        <f>HLOOKUP($B354,data02,data0211!AR$900,FALSE)</f>
        <v>64.900000000000006</v>
      </c>
      <c r="AS354" s="218">
        <f>HLOOKUP($B354,data02,data0211!AS$900,FALSE)</f>
        <v>56.6</v>
      </c>
      <c r="AT354" s="218">
        <f>HLOOKUP($B354,data02,data0211!AT$900,FALSE)</f>
        <v>8.3000000000000007</v>
      </c>
      <c r="AU354" s="218">
        <f>HLOOKUP($B354,data02,data0211!AU$900,FALSE)</f>
        <v>42.8</v>
      </c>
      <c r="AV354" s="218">
        <f>HLOOKUP($B354,data02,data0211!AV$900,FALSE)</f>
        <v>0</v>
      </c>
      <c r="AW354" s="218">
        <f>HLOOKUP($B354,data02,data0211!AW$900,FALSE)</f>
        <v>22.1</v>
      </c>
      <c r="AX354" s="218">
        <f>HLOOKUP($B354,data02,data0211!AX$900,FALSE)</f>
        <v>0</v>
      </c>
      <c r="AY354" s="218">
        <f>HLOOKUP($B354,data02,data0211!AY$900,FALSE)</f>
        <v>3</v>
      </c>
      <c r="AZ354" s="218">
        <f>HLOOKUP($B354,data02,data0211!AZ$900,FALSE)</f>
        <v>730</v>
      </c>
      <c r="BA354" s="218">
        <f>HLOOKUP($B354,data02,data0211!BA$900,FALSE)</f>
        <v>0</v>
      </c>
      <c r="BB354" s="218"/>
      <c r="BC354" s="218"/>
      <c r="BD354" s="218"/>
      <c r="BE354" s="218"/>
    </row>
    <row r="355" spans="1:57" ht="15" customHeight="1" x14ac:dyDescent="0.2">
      <c r="A355" s="71" t="s">
        <v>19</v>
      </c>
      <c r="B355" s="71" t="s">
        <v>19</v>
      </c>
      <c r="C355" s="69">
        <v>2003</v>
      </c>
      <c r="D355" s="218">
        <f>HLOOKUP($B355,data03,data0211!D$900,FALSE)</f>
        <v>2629868.77</v>
      </c>
      <c r="E355" s="218">
        <f>HLOOKUP($B355,data03,data0211!E$900,FALSE)</f>
        <v>-532472.06999999995</v>
      </c>
      <c r="F355" s="218">
        <f>HLOOKUP($B355,data03,data0211!F$900,FALSE)</f>
        <v>0</v>
      </c>
      <c r="G355" s="218">
        <f>HLOOKUP($B355,data03,data0211!G$900,FALSE)</f>
        <v>18184.689999999999</v>
      </c>
      <c r="H355" s="218">
        <f>HLOOKUP($B355,data03,data0211!H$900,FALSE)</f>
        <v>672103.66999999993</v>
      </c>
      <c r="I355" s="218">
        <f>HLOOKUP($B355,data03,data0211!I$900,FALSE)</f>
        <v>-53921</v>
      </c>
      <c r="J355" s="218">
        <f>HLOOKUP($B355,data03,data0211!J$900,FALSE)</f>
        <v>5214</v>
      </c>
      <c r="K355" s="218">
        <f>HLOOKUP($B355,data03,data0211!K$900,FALSE)</f>
        <v>4553</v>
      </c>
      <c r="L355" s="218">
        <f>HLOOKUP($B355,data03,data0211!L$900,FALSE)</f>
        <v>660</v>
      </c>
      <c r="M355" s="218">
        <f>HLOOKUP($B355,data03,data0211!M$900,FALSE)</f>
        <v>1</v>
      </c>
      <c r="N355" s="218">
        <f>HLOOKUP($B355,data03,data0211!N$900,FALSE)</f>
        <v>1</v>
      </c>
      <c r="O355" s="218">
        <f>HLOOKUP($B355,data03,data0211!O$900,FALSE)</f>
        <v>23</v>
      </c>
      <c r="P355" s="218">
        <f>HLOOKUP($B355,data03,data0211!P$900,FALSE)</f>
        <v>212661300.5</v>
      </c>
      <c r="Q355" s="218">
        <f>HLOOKUP($B355,data03,data0211!Q$900,FALSE)</f>
        <v>55615955.700000003</v>
      </c>
      <c r="R355" s="218">
        <f>HLOOKUP($B355,data03,data0211!R$900,FALSE)</f>
        <v>104594759</v>
      </c>
      <c r="S355" s="218">
        <f>HLOOKUP($B355,data03,data0211!S$900,FALSE)</f>
        <v>51325686.899999999</v>
      </c>
      <c r="T355" s="218">
        <f>HLOOKUP($B355,data03,data0211!T$900,FALSE)</f>
        <v>1015363.9</v>
      </c>
      <c r="U355" s="218">
        <f>HLOOKUP($B355,data03,data0211!U$900,FALSE)</f>
        <v>109535</v>
      </c>
      <c r="V355" s="218">
        <f>HLOOKUP($B355,data03,data0211!V$900,FALSE)</f>
        <v>291082.3</v>
      </c>
      <c r="W355" s="218">
        <f>HLOOKUP($B355,data03,data0211!W$900,FALSE)</f>
        <v>0</v>
      </c>
      <c r="X355" s="218">
        <f>HLOOKUP($B355,data03,data0211!X$900,FALSE)</f>
        <v>195837</v>
      </c>
      <c r="Y355" s="218">
        <f>HLOOKUP($B355,data03,data0211!Y$900,FALSE)</f>
        <v>92232</v>
      </c>
      <c r="Z355" s="218">
        <f>HLOOKUP($B355,data03,data0211!Z$900,FALSE)</f>
        <v>2713.2</v>
      </c>
      <c r="AA355" s="218">
        <f>HLOOKUP($B355,data03,data0211!AA$900,FALSE)</f>
        <v>300.10000000000002</v>
      </c>
      <c r="AB355" s="218">
        <f>HLOOKUP($B355,data03,data0211!AB$900,FALSE)</f>
        <v>712054.81</v>
      </c>
      <c r="AC355" s="218">
        <f>HLOOKUP($B355,data03,data0211!AC$900,FALSE)</f>
        <v>432599.53</v>
      </c>
      <c r="AD355" s="218">
        <f>HLOOKUP($B355,data03,data0211!AD$900,FALSE)</f>
        <v>144567.79999999999</v>
      </c>
      <c r="AE355" s="218">
        <f>HLOOKUP($B355,data03,data0211!AE$900,FALSE)</f>
        <v>124928.24</v>
      </c>
      <c r="AF355" s="218">
        <f>HLOOKUP($B355,data03,data0211!AF$900,FALSE)</f>
        <v>8514.68</v>
      </c>
      <c r="AG355" s="218">
        <f>HLOOKUP($B355,data03,data0211!AG$900,FALSE)</f>
        <v>1444.56</v>
      </c>
      <c r="AH355" s="218">
        <f>HLOOKUP($B355,data03,data0211!AH$900,FALSE)</f>
        <v>8.6</v>
      </c>
      <c r="AI355" s="218">
        <f>HLOOKUP($B355,data03,data0211!AI$900,FALSE)</f>
        <v>0</v>
      </c>
      <c r="AJ355" s="218">
        <f>HLOOKUP($B355,data03,data0211!AJ$900,FALSE)</f>
        <v>8.6</v>
      </c>
      <c r="AK355" s="218">
        <f>HLOOKUP($B355,data03,data0211!AK$900,FALSE)</f>
        <v>10300</v>
      </c>
      <c r="AL355" s="218">
        <f>HLOOKUP($B355,data03,data0211!AL$900,FALSE)</f>
        <v>10300</v>
      </c>
      <c r="AM355" s="218">
        <f>HLOOKUP($B355,data03,data0211!AM$900,FALSE)</f>
        <v>0</v>
      </c>
      <c r="AN355" s="218">
        <f>HLOOKUP($B355,data03,data0211!AN$900,FALSE)</f>
        <v>37643</v>
      </c>
      <c r="AO355" s="218">
        <f>HLOOKUP($B355,data03,data0211!AO$900,FALSE)</f>
        <v>30948</v>
      </c>
      <c r="AP355" s="218">
        <f>HLOOKUP($B355,data03,data0211!AP$900,FALSE)</f>
        <v>37643</v>
      </c>
      <c r="AQ355" s="218">
        <f>HLOOKUP($B355,data03,data0211!AQ$900,FALSE)</f>
        <v>32206</v>
      </c>
      <c r="AR355" s="218">
        <f>HLOOKUP($B355,data03,data0211!AR$900,FALSE)</f>
        <v>65.2</v>
      </c>
      <c r="AS355" s="218">
        <f>HLOOKUP($B355,data03,data0211!AS$900,FALSE)</f>
        <v>56.6</v>
      </c>
      <c r="AT355" s="218">
        <f>HLOOKUP($B355,data03,data0211!AT$900,FALSE)</f>
        <v>8.6</v>
      </c>
      <c r="AU355" s="218">
        <f>HLOOKUP($B355,data03,data0211!AU$900,FALSE)</f>
        <v>42.8</v>
      </c>
      <c r="AV355" s="218">
        <f>HLOOKUP($B355,data03,data0211!AV$900,FALSE)</f>
        <v>0</v>
      </c>
      <c r="AW355" s="218">
        <f>HLOOKUP($B355,data03,data0211!AW$900,FALSE)</f>
        <v>20.9</v>
      </c>
      <c r="AX355" s="218">
        <f>HLOOKUP($B355,data03,data0211!AX$900,FALSE)</f>
        <v>1</v>
      </c>
      <c r="AY355" s="218">
        <f>HLOOKUP($B355,data03,data0211!AY$900,FALSE)</f>
        <v>3</v>
      </c>
      <c r="AZ355" s="218">
        <f>HLOOKUP($B355,data03,data0211!AZ$900,FALSE)</f>
        <v>732</v>
      </c>
      <c r="BA355" s="218">
        <f>HLOOKUP($B355,data03,data0211!BA$900,FALSE)</f>
        <v>0</v>
      </c>
      <c r="BB355" s="218"/>
      <c r="BC355" s="218"/>
      <c r="BD355" s="218"/>
      <c r="BE355" s="218"/>
    </row>
    <row r="356" spans="1:57" ht="15" customHeight="1" x14ac:dyDescent="0.2">
      <c r="A356" s="71" t="s">
        <v>19</v>
      </c>
      <c r="B356" s="71" t="s">
        <v>19</v>
      </c>
      <c r="C356" s="69">
        <v>2004</v>
      </c>
      <c r="D356" s="218">
        <f>HLOOKUP($B356,data04,data0211!D$900,FALSE)</f>
        <v>2707581.5600000005</v>
      </c>
      <c r="E356" s="218">
        <f>HLOOKUP($B356,data04,data0211!E$900,FALSE)</f>
        <v>-689048.87</v>
      </c>
      <c r="F356" s="218">
        <f>HLOOKUP($B356,data04,data0211!F$900,FALSE)</f>
        <v>0</v>
      </c>
      <c r="G356" s="218">
        <f>HLOOKUP($B356,data04,data0211!G$900,FALSE)</f>
        <v>97267.22</v>
      </c>
      <c r="H356" s="218">
        <f>HLOOKUP($B356,data04,data0211!H$900,FALSE)</f>
        <v>608753.30000000005</v>
      </c>
      <c r="I356" s="218">
        <f>HLOOKUP($B356,data04,data0211!I$900,FALSE)</f>
        <v>122644</v>
      </c>
      <c r="J356" s="218">
        <f>HLOOKUP($B356,data04,data0211!J$900,FALSE)</f>
        <v>5227</v>
      </c>
      <c r="K356" s="218">
        <f>HLOOKUP($B356,data04,data0211!K$900,FALSE)</f>
        <v>4580</v>
      </c>
      <c r="L356" s="218">
        <f>HLOOKUP($B356,data04,data0211!L$900,FALSE)</f>
        <v>646</v>
      </c>
      <c r="M356" s="218">
        <f>HLOOKUP($B356,data04,data0211!M$900,FALSE)</f>
        <v>1</v>
      </c>
      <c r="N356" s="218">
        <f>HLOOKUP($B356,data04,data0211!N$900,FALSE)</f>
        <v>1</v>
      </c>
      <c r="O356" s="218">
        <f>HLOOKUP($B356,data04,data0211!O$900,FALSE)</f>
        <v>23</v>
      </c>
      <c r="P356" s="218">
        <f>HLOOKUP($B356,data04,data0211!P$900,FALSE)</f>
        <v>208673361</v>
      </c>
      <c r="Q356" s="218">
        <f>HLOOKUP($B356,data04,data0211!Q$900,FALSE)</f>
        <v>52414724</v>
      </c>
      <c r="R356" s="218">
        <f>HLOOKUP($B356,data04,data0211!R$900,FALSE)</f>
        <v>110541799</v>
      </c>
      <c r="S356" s="218">
        <f>HLOOKUP($B356,data04,data0211!S$900,FALSE)</f>
        <v>44692716</v>
      </c>
      <c r="T356" s="218">
        <f>HLOOKUP($B356,data04,data0211!T$900,FALSE)</f>
        <v>922378</v>
      </c>
      <c r="U356" s="218">
        <f>HLOOKUP($B356,data04,data0211!U$900,FALSE)</f>
        <v>101744</v>
      </c>
      <c r="V356" s="218">
        <f>HLOOKUP($B356,data04,data0211!V$900,FALSE)</f>
        <v>284112</v>
      </c>
      <c r="W356" s="218">
        <f>HLOOKUP($B356,data04,data0211!W$900,FALSE)</f>
        <v>0</v>
      </c>
      <c r="X356" s="218">
        <f>HLOOKUP($B356,data04,data0211!X$900,FALSE)</f>
        <v>197611</v>
      </c>
      <c r="Y356" s="218">
        <f>HLOOKUP($B356,data04,data0211!Y$900,FALSE)</f>
        <v>83420</v>
      </c>
      <c r="Z356" s="218">
        <f>HLOOKUP($B356,data04,data0211!Z$900,FALSE)</f>
        <v>2776</v>
      </c>
      <c r="AA356" s="218">
        <f>HLOOKUP($B356,data04,data0211!AA$900,FALSE)</f>
        <v>305</v>
      </c>
      <c r="AB356" s="218">
        <f>HLOOKUP($B356,data04,data0211!AB$900,FALSE)</f>
        <v>684443.2</v>
      </c>
      <c r="AC356" s="218">
        <f>HLOOKUP($B356,data04,data0211!AC$900,FALSE)</f>
        <v>410652.72</v>
      </c>
      <c r="AD356" s="218">
        <f>HLOOKUP($B356,data04,data0211!AD$900,FALSE)</f>
        <v>146710.95000000001</v>
      </c>
      <c r="AE356" s="218">
        <f>HLOOKUP($B356,data04,data0211!AE$900,FALSE)</f>
        <v>116864.06</v>
      </c>
      <c r="AF356" s="218">
        <f>HLOOKUP($B356,data04,data0211!AF$900,FALSE)</f>
        <v>8597.0400000000009</v>
      </c>
      <c r="AG356" s="218">
        <f>HLOOKUP($B356,data04,data0211!AG$900,FALSE)</f>
        <v>1618.43</v>
      </c>
      <c r="AH356" s="218">
        <f>HLOOKUP($B356,data04,data0211!AH$900,FALSE)</f>
        <v>8.6</v>
      </c>
      <c r="AI356" s="218">
        <f>HLOOKUP($B356,data04,data0211!AI$900,FALSE)</f>
        <v>0</v>
      </c>
      <c r="AJ356" s="218">
        <f>HLOOKUP($B356,data04,data0211!AJ$900,FALSE)</f>
        <v>8.6</v>
      </c>
      <c r="AK356" s="218">
        <f>HLOOKUP($B356,data04,data0211!AK$900,FALSE)</f>
        <v>10500</v>
      </c>
      <c r="AL356" s="218">
        <f>HLOOKUP($B356,data04,data0211!AL$900,FALSE)</f>
        <v>10500</v>
      </c>
      <c r="AM356" s="218">
        <f>HLOOKUP($B356,data04,data0211!AM$900,FALSE)</f>
        <v>0</v>
      </c>
      <c r="AN356" s="218">
        <f>HLOOKUP($B356,data04,data0211!AN$900,FALSE)</f>
        <v>40003</v>
      </c>
      <c r="AO356" s="218">
        <f>HLOOKUP($B356,data04,data0211!AO$900,FALSE)</f>
        <v>32076</v>
      </c>
      <c r="AP356" s="218">
        <f>HLOOKUP($B356,data04,data0211!AP$900,FALSE)</f>
        <v>40003</v>
      </c>
      <c r="AQ356" s="218">
        <f>HLOOKUP($B356,data04,data0211!AQ$900,FALSE)</f>
        <v>31984</v>
      </c>
      <c r="AR356" s="218">
        <f>HLOOKUP($B356,data04,data0211!AR$900,FALSE)</f>
        <v>65.400000000000006</v>
      </c>
      <c r="AS356" s="218">
        <f>HLOOKUP($B356,data04,data0211!AS$900,FALSE)</f>
        <v>56.6</v>
      </c>
      <c r="AT356" s="218">
        <f>HLOOKUP($B356,data04,data0211!AT$900,FALSE)</f>
        <v>8.8000000000000007</v>
      </c>
      <c r="AU356" s="218">
        <f>HLOOKUP($B356,data04,data0211!AU$900,FALSE)</f>
        <v>42.8</v>
      </c>
      <c r="AV356" s="218">
        <f>HLOOKUP($B356,data04,data0211!AV$900,FALSE)</f>
        <v>0</v>
      </c>
      <c r="AW356" s="218">
        <f>HLOOKUP($B356,data04,data0211!AW$900,FALSE)</f>
        <v>22.6</v>
      </c>
      <c r="AX356" s="218">
        <f>HLOOKUP($B356,data04,data0211!AX$900,FALSE)</f>
        <v>1</v>
      </c>
      <c r="AY356" s="218">
        <f>HLOOKUP($B356,data04,data0211!AY$900,FALSE)</f>
        <v>3</v>
      </c>
      <c r="AZ356" s="218">
        <f>HLOOKUP($B356,data04,data0211!AZ$900,FALSE)</f>
        <v>734</v>
      </c>
      <c r="BA356" s="218">
        <f>HLOOKUP($B356,data04,data0211!BA$900,FALSE)</f>
        <v>75.36</v>
      </c>
      <c r="BB356" s="218"/>
      <c r="BC356" s="218"/>
      <c r="BD356" s="218"/>
      <c r="BE356" s="218"/>
    </row>
    <row r="357" spans="1:57" ht="15" customHeight="1" x14ac:dyDescent="0.2">
      <c r="A357" s="71" t="s">
        <v>19</v>
      </c>
      <c r="B357" s="71" t="s">
        <v>19</v>
      </c>
      <c r="C357" s="69">
        <v>2005</v>
      </c>
      <c r="D357" s="218">
        <f>HLOOKUP($B357,data05,data0211!D$900,FALSE)</f>
        <v>2868302.88</v>
      </c>
      <c r="E357" s="218">
        <f>HLOOKUP($B357,data05,data0211!E$900,FALSE)</f>
        <v>-846949.18</v>
      </c>
      <c r="F357" s="218">
        <f>HLOOKUP($B357,data05,data0211!F$900,FALSE)</f>
        <v>0</v>
      </c>
      <c r="G357" s="218">
        <f>HLOOKUP($B357,data05,data0211!G$900,FALSE)</f>
        <v>156358.03</v>
      </c>
      <c r="H357" s="218">
        <f>HLOOKUP($B357,data05,data0211!H$900,FALSE)</f>
        <v>724066.12</v>
      </c>
      <c r="I357" s="218">
        <f>HLOOKUP($B357,data05,data0211!I$900,FALSE)</f>
        <v>48825</v>
      </c>
      <c r="J357" s="218">
        <f>HLOOKUP($B357,data05,data0211!J$900,FALSE)</f>
        <v>5248</v>
      </c>
      <c r="K357" s="218">
        <f>HLOOKUP($B357,data05,data0211!K$900,FALSE)</f>
        <v>4611</v>
      </c>
      <c r="L357" s="218">
        <f>HLOOKUP($B357,data05,data0211!L$900,FALSE)</f>
        <v>636</v>
      </c>
      <c r="M357" s="218">
        <f>HLOOKUP($B357,data05,data0211!M$900,FALSE)</f>
        <v>1</v>
      </c>
      <c r="N357" s="218">
        <f>HLOOKUP($B357,data05,data0211!N$900,FALSE)</f>
        <v>948741.11</v>
      </c>
      <c r="O357" s="218">
        <f>HLOOKUP($B357,data05,data0211!O$900,FALSE)</f>
        <v>113764.46</v>
      </c>
      <c r="P357" s="218">
        <f>HLOOKUP($B357,data05,data0211!P$900,FALSE)</f>
        <v>199656293.83000001</v>
      </c>
      <c r="Q357" s="218">
        <f>HLOOKUP($B357,data05,data0211!Q$900,FALSE)</f>
        <v>54972595.310000002</v>
      </c>
      <c r="R357" s="218">
        <f>HLOOKUP($B357,data05,data0211!R$900,FALSE)</f>
        <v>106011732.56</v>
      </c>
      <c r="S357" s="218">
        <f>HLOOKUP($B357,data05,data0211!S$900,FALSE)</f>
        <v>37609460.390000001</v>
      </c>
      <c r="T357" s="218">
        <f>HLOOKUP($B357,data05,data0211!T$900,FALSE)</f>
        <v>948741.11</v>
      </c>
      <c r="U357" s="218">
        <f>HLOOKUP($B357,data05,data0211!U$900,FALSE)</f>
        <v>113764.46</v>
      </c>
      <c r="V357" s="218">
        <f>HLOOKUP($B357,data05,data0211!V$900,FALSE)</f>
        <v>278292</v>
      </c>
      <c r="W357" s="218">
        <f>HLOOKUP($B357,data05,data0211!W$900,FALSE)</f>
        <v>0</v>
      </c>
      <c r="X357" s="218">
        <f>HLOOKUP($B357,data05,data0211!X$900,FALSE)</f>
        <v>198609</v>
      </c>
      <c r="Y357" s="218">
        <f>HLOOKUP($B357,data05,data0211!Y$900,FALSE)</f>
        <v>76540</v>
      </c>
      <c r="Z357" s="218">
        <f>HLOOKUP($B357,data05,data0211!Z$900,FALSE)</f>
        <v>2843</v>
      </c>
      <c r="AA357" s="218">
        <f>HLOOKUP($B357,data05,data0211!AA$900,FALSE)</f>
        <v>300</v>
      </c>
      <c r="AB357" s="218">
        <f>HLOOKUP($B357,data05,data0211!AB$900,FALSE)</f>
        <v>1224508.94</v>
      </c>
      <c r="AC357" s="218">
        <f>HLOOKUP($B357,data05,data0211!AC$900,FALSE)</f>
        <v>451502.99</v>
      </c>
      <c r="AD357" s="218">
        <f>HLOOKUP($B357,data05,data0211!AD$900,FALSE)</f>
        <v>151916.4</v>
      </c>
      <c r="AE357" s="218">
        <f>HLOOKUP($B357,data05,data0211!AE$900,FALSE)</f>
        <v>108014.43</v>
      </c>
      <c r="AF357" s="218">
        <f>HLOOKUP($B357,data05,data0211!AF$900,FALSE)</f>
        <v>9226.82</v>
      </c>
      <c r="AG357" s="218">
        <f>HLOOKUP($B357,data05,data0211!AG$900,FALSE)</f>
        <v>1475.02</v>
      </c>
      <c r="AH357" s="218">
        <f>HLOOKUP($B357,data05,data0211!AH$900,FALSE)</f>
        <v>8</v>
      </c>
      <c r="AI357" s="218">
        <f>HLOOKUP($B357,data05,data0211!AI$900,FALSE)</f>
        <v>8</v>
      </c>
      <c r="AJ357" s="218">
        <f>HLOOKUP($B357,data05,data0211!AJ$900,FALSE)</f>
        <v>0</v>
      </c>
      <c r="AK357" s="218">
        <f>HLOOKUP($B357,data05,data0211!AK$900,FALSE)</f>
        <v>10500</v>
      </c>
      <c r="AL357" s="218">
        <f>HLOOKUP($B357,data05,data0211!AL$900,FALSE)</f>
        <v>10500</v>
      </c>
      <c r="AM357" s="218">
        <f>HLOOKUP($B357,data05,data0211!AM$900,FALSE)</f>
        <v>0</v>
      </c>
      <c r="AN357" s="218">
        <f>HLOOKUP($B357,data05,data0211!AN$900,FALSE)</f>
        <v>37386</v>
      </c>
      <c r="AO357" s="218">
        <f>HLOOKUP($B357,data05,data0211!AO$900,FALSE)</f>
        <v>30809</v>
      </c>
      <c r="AP357" s="218">
        <f>HLOOKUP($B357,data05,data0211!AP$900,FALSE)</f>
        <v>37386</v>
      </c>
      <c r="AQ357" s="218">
        <f>HLOOKUP($B357,data05,data0211!AQ$900,FALSE)</f>
        <v>31348</v>
      </c>
      <c r="AR357" s="218">
        <f>HLOOKUP($B357,data05,data0211!AR$900,FALSE)</f>
        <v>65</v>
      </c>
      <c r="AS357" s="218">
        <f>HLOOKUP($B357,data05,data0211!AS$900,FALSE)</f>
        <v>56</v>
      </c>
      <c r="AT357" s="218">
        <f>HLOOKUP($B357,data05,data0211!AT$900,FALSE)</f>
        <v>8</v>
      </c>
      <c r="AU357" s="218">
        <f>HLOOKUP($B357,data05,data0211!AU$900,FALSE)</f>
        <v>42</v>
      </c>
      <c r="AV357" s="218">
        <f>HLOOKUP($B357,data05,data0211!AV$900,FALSE)</f>
        <v>0</v>
      </c>
      <c r="AW357" s="218">
        <f>HLOOKUP($B357,data05,data0211!AW$900,FALSE)</f>
        <v>22</v>
      </c>
      <c r="AX357" s="218">
        <f>HLOOKUP($B357,data05,data0211!AX$900,FALSE)</f>
        <v>1</v>
      </c>
      <c r="AY357" s="218">
        <f>HLOOKUP($B357,data05,data0211!AY$900,FALSE)</f>
        <v>3</v>
      </c>
      <c r="AZ357" s="218">
        <f>HLOOKUP($B357,data05,data0211!AZ$900,FALSE)</f>
        <v>736</v>
      </c>
      <c r="BA357" s="218">
        <f>HLOOKUP($B357,data05,data0211!BA$900,FALSE)</f>
        <v>71</v>
      </c>
      <c r="BB357" s="218"/>
      <c r="BC357" s="218"/>
      <c r="BD357" s="218"/>
      <c r="BE357" s="218"/>
    </row>
    <row r="358" spans="1:57" ht="15" customHeight="1" x14ac:dyDescent="0.2">
      <c r="A358" s="71" t="s">
        <v>19</v>
      </c>
      <c r="B358" s="71" t="s">
        <v>19</v>
      </c>
      <c r="C358" s="69">
        <v>2006</v>
      </c>
      <c r="D358" s="218">
        <f>HLOOKUP($B358,data06,data0211!D$900,FALSE)</f>
        <v>3019190.5000000005</v>
      </c>
      <c r="E358" s="218">
        <f>HLOOKUP($B358,data06,data0211!E$900,FALSE)</f>
        <v>-1008991.8</v>
      </c>
      <c r="F358" s="218">
        <f>HLOOKUP($B358,data06,data0211!F$900,FALSE)</f>
        <v>0</v>
      </c>
      <c r="G358" s="218">
        <f>HLOOKUP($B358,data06,data0211!G$900,FALSE)</f>
        <v>150887.62</v>
      </c>
      <c r="H358" s="218">
        <f>HLOOKUP($B358,data06,data0211!H$900,FALSE)</f>
        <v>677885.84</v>
      </c>
      <c r="I358" s="218">
        <f>HLOOKUP($B358,data06,data0211!I$900,FALSE)</f>
        <v>56324</v>
      </c>
      <c r="J358" s="218">
        <f>HLOOKUP($B358,data06,data0211!J$900,FALSE)</f>
        <v>5286</v>
      </c>
      <c r="K358" s="218">
        <f>HLOOKUP($B358,data06,data0211!K$900,FALSE)</f>
        <v>4642</v>
      </c>
      <c r="L358" s="218">
        <f>HLOOKUP($B358,data06,data0211!L$900,FALSE)</f>
        <v>643</v>
      </c>
      <c r="M358" s="218">
        <f>HLOOKUP($B358,data06,data0211!M$900,FALSE)</f>
        <v>1</v>
      </c>
      <c r="N358" s="218">
        <f>HLOOKUP($B358,data06,data0211!N$900,FALSE)</f>
        <v>1</v>
      </c>
      <c r="O358" s="218">
        <f>HLOOKUP($B358,data06,data0211!O$900,FALSE)</f>
        <v>22</v>
      </c>
      <c r="P358" s="218">
        <f>HLOOKUP($B358,data06,data0211!P$900,FALSE)</f>
        <v>199828713</v>
      </c>
      <c r="Q358" s="218">
        <f>HLOOKUP($B358,data06,data0211!Q$900,FALSE)</f>
        <v>54802923</v>
      </c>
      <c r="R358" s="218">
        <f>HLOOKUP($B358,data06,data0211!R$900,FALSE)</f>
        <v>108763626</v>
      </c>
      <c r="S358" s="218">
        <f>HLOOKUP($B358,data06,data0211!S$900,FALSE)</f>
        <v>35056264</v>
      </c>
      <c r="T358" s="218">
        <f>HLOOKUP($B358,data06,data0211!T$900,FALSE)</f>
        <v>1090318</v>
      </c>
      <c r="U358" s="218">
        <f>HLOOKUP($B358,data06,data0211!U$900,FALSE)</f>
        <v>115582</v>
      </c>
      <c r="V358" s="218">
        <f>HLOOKUP($B358,data06,data0211!V$900,FALSE)</f>
        <v>277370</v>
      </c>
      <c r="W358" s="218">
        <f>HLOOKUP($B358,data06,data0211!W$900,FALSE)</f>
        <v>0</v>
      </c>
      <c r="X358" s="218">
        <f>HLOOKUP($B358,data06,data0211!X$900,FALSE)</f>
        <v>198735</v>
      </c>
      <c r="Y358" s="218">
        <f>HLOOKUP($B358,data06,data0211!Y$900,FALSE)</f>
        <v>75465</v>
      </c>
      <c r="Z358" s="218">
        <f>HLOOKUP($B358,data06,data0211!Z$900,FALSE)</f>
        <v>2870</v>
      </c>
      <c r="AA358" s="218">
        <f>HLOOKUP($B358,data06,data0211!AA$900,FALSE)</f>
        <v>300</v>
      </c>
      <c r="AB358" s="218">
        <f>HLOOKUP($B358,data06,data0211!AB$900,FALSE)</f>
        <v>729305.57</v>
      </c>
      <c r="AC358" s="218">
        <f>HLOOKUP($B358,data06,data0211!AC$900,FALSE)</f>
        <v>448404.18</v>
      </c>
      <c r="AD358" s="218">
        <f>HLOOKUP($B358,data06,data0211!AD$900,FALSE)</f>
        <v>163314.54</v>
      </c>
      <c r="AE358" s="218">
        <f>HLOOKUP($B358,data06,data0211!AE$900,FALSE)</f>
        <v>106976.85</v>
      </c>
      <c r="AF358" s="218">
        <f>HLOOKUP($B358,data06,data0211!AF$900,FALSE)</f>
        <v>9106.65</v>
      </c>
      <c r="AG358" s="218">
        <f>HLOOKUP($B358,data06,data0211!AG$900,FALSE)</f>
        <v>1503.35</v>
      </c>
      <c r="AH358" s="218">
        <f>HLOOKUP($B358,data06,data0211!AH$900,FALSE)</f>
        <v>8</v>
      </c>
      <c r="AI358" s="218">
        <f>HLOOKUP($B358,data06,data0211!AI$900,FALSE)</f>
        <v>8</v>
      </c>
      <c r="AJ358" s="218">
        <f>HLOOKUP($B358,data06,data0211!AJ$900,FALSE)</f>
        <v>0</v>
      </c>
      <c r="AK358" s="218">
        <f>HLOOKUP($B358,data06,data0211!AK$900,FALSE)</f>
        <v>10500</v>
      </c>
      <c r="AL358" s="218">
        <f>HLOOKUP($B358,data06,data0211!AL$900,FALSE)</f>
        <v>10500</v>
      </c>
      <c r="AM358" s="218">
        <f>HLOOKUP($B358,data06,data0211!AM$900,FALSE)</f>
        <v>0</v>
      </c>
      <c r="AN358" s="218">
        <f>HLOOKUP($B358,data06,data0211!AN$900,FALSE)</f>
        <v>37012</v>
      </c>
      <c r="AO358" s="218">
        <f>HLOOKUP($B358,data06,data0211!AO$900,FALSE)</f>
        <v>30501</v>
      </c>
      <c r="AP358" s="218">
        <f>HLOOKUP($B358,data06,data0211!AP$900,FALSE)</f>
        <v>37012</v>
      </c>
      <c r="AQ358" s="218">
        <f>HLOOKUP($B358,data06,data0211!AQ$900,FALSE)</f>
        <v>31035</v>
      </c>
      <c r="AR358" s="218">
        <f>HLOOKUP($B358,data06,data0211!AR$900,FALSE)</f>
        <v>65</v>
      </c>
      <c r="AS358" s="218">
        <f>HLOOKUP($B358,data06,data0211!AS$900,FALSE)</f>
        <v>56</v>
      </c>
      <c r="AT358" s="218">
        <f>HLOOKUP($B358,data06,data0211!AT$900,FALSE)</f>
        <v>9</v>
      </c>
      <c r="AU358" s="218">
        <f>HLOOKUP($B358,data06,data0211!AU$900,FALSE)</f>
        <v>42</v>
      </c>
      <c r="AV358" s="218">
        <f>HLOOKUP($B358,data06,data0211!AV$900,FALSE)</f>
        <v>0</v>
      </c>
      <c r="AW358" s="218">
        <f>HLOOKUP($B358,data06,data0211!AW$900,FALSE)</f>
        <v>23</v>
      </c>
      <c r="AX358" s="218">
        <f>HLOOKUP($B358,data06,data0211!AX$900,FALSE)</f>
        <v>1</v>
      </c>
      <c r="AY358" s="218">
        <f>HLOOKUP($B358,data06,data0211!AY$900,FALSE)</f>
        <v>3</v>
      </c>
      <c r="AZ358" s="218">
        <f>HLOOKUP($B358,data06,data0211!AZ$900,FALSE)</f>
        <v>737</v>
      </c>
      <c r="BA358" s="218">
        <f>HLOOKUP($B358,data06,data0211!BA$900,FALSE)</f>
        <v>71</v>
      </c>
      <c r="BB358" s="218"/>
      <c r="BC358" s="218"/>
      <c r="BD358" s="218"/>
      <c r="BE358" s="218"/>
    </row>
    <row r="359" spans="1:57" ht="15" customHeight="1" x14ac:dyDescent="0.2">
      <c r="A359" s="71" t="s">
        <v>19</v>
      </c>
      <c r="B359" s="71" t="s">
        <v>19</v>
      </c>
      <c r="C359" s="69">
        <v>2007</v>
      </c>
      <c r="D359" s="218">
        <f>HLOOKUP($B359,data07,data0211!D$900,FALSE)</f>
        <v>3086612.2399999998</v>
      </c>
      <c r="E359" s="218">
        <f>HLOOKUP($B359,data07,data0211!E$900,FALSE)</f>
        <v>-1173117.54</v>
      </c>
      <c r="F359" s="218">
        <f>HLOOKUP($B359,data07,data0211!F$900,FALSE)</f>
        <v>0</v>
      </c>
      <c r="G359" s="218">
        <f>HLOOKUP($B359,data07,data0211!G$900,FALSE)</f>
        <v>67499</v>
      </c>
      <c r="H359" s="218">
        <f>HLOOKUP($B359,data07,data0211!H$900,FALSE)</f>
        <v>747047.32000000007</v>
      </c>
      <c r="I359" s="218">
        <f>HLOOKUP($B359,data07,data0211!I$900,FALSE)</f>
        <v>94371</v>
      </c>
      <c r="J359" s="218">
        <f>HLOOKUP($B359,data07,data0211!J$900,FALSE)</f>
        <v>5428</v>
      </c>
      <c r="K359" s="218">
        <f>HLOOKUP($B359,data07,data0211!K$900,FALSE)</f>
        <v>4775</v>
      </c>
      <c r="L359" s="218">
        <f>HLOOKUP($B359,data07,data0211!L$900,FALSE)</f>
        <v>652</v>
      </c>
      <c r="M359" s="218">
        <f>HLOOKUP($B359,data07,data0211!M$900,FALSE)</f>
        <v>1</v>
      </c>
      <c r="N359" s="218">
        <f>HLOOKUP($B359,data07,data0211!N$900,FALSE)</f>
        <v>1</v>
      </c>
      <c r="O359" s="218">
        <f>HLOOKUP($B359,data07,data0211!O$900,FALSE)</f>
        <v>21</v>
      </c>
      <c r="P359" s="218">
        <f>HLOOKUP($B359,data07,data0211!P$900,FALSE)</f>
        <v>202779963</v>
      </c>
      <c r="Q359" s="218">
        <f>HLOOKUP($B359,data07,data0211!Q$900,FALSE)</f>
        <v>56403314</v>
      </c>
      <c r="R359" s="218">
        <f>HLOOKUP($B359,data07,data0211!R$900,FALSE)</f>
        <v>113441711</v>
      </c>
      <c r="S359" s="218">
        <f>HLOOKUP($B359,data07,data0211!S$900,FALSE)</f>
        <v>31785172</v>
      </c>
      <c r="T359" s="218">
        <f>HLOOKUP($B359,data07,data0211!T$900,FALSE)</f>
        <v>1034164</v>
      </c>
      <c r="U359" s="218">
        <f>HLOOKUP($B359,data07,data0211!U$900,FALSE)</f>
        <v>115602</v>
      </c>
      <c r="V359" s="218">
        <f>HLOOKUP($B359,data07,data0211!V$900,FALSE)</f>
        <v>293464</v>
      </c>
      <c r="W359" s="218">
        <f>HLOOKUP($B359,data07,data0211!W$900,FALSE)</f>
        <v>0</v>
      </c>
      <c r="X359" s="218">
        <f>HLOOKUP($B359,data07,data0211!X$900,FALSE)</f>
        <v>214682</v>
      </c>
      <c r="Y359" s="218">
        <f>HLOOKUP($B359,data07,data0211!Y$900,FALSE)</f>
        <v>75608</v>
      </c>
      <c r="Z359" s="218">
        <f>HLOOKUP($B359,data07,data0211!Z$900,FALSE)</f>
        <v>2874</v>
      </c>
      <c r="AA359" s="218">
        <f>HLOOKUP($B359,data07,data0211!AA$900,FALSE)</f>
        <v>300</v>
      </c>
      <c r="AB359" s="218">
        <f>HLOOKUP($B359,data07,data0211!AB$900,FALSE)</f>
        <v>721335</v>
      </c>
      <c r="AC359" s="218">
        <f>HLOOKUP($B359,data07,data0211!AC$900,FALSE)</f>
        <v>447537</v>
      </c>
      <c r="AD359" s="218">
        <f>HLOOKUP($B359,data07,data0211!AD$900,FALSE)</f>
        <v>158996</v>
      </c>
      <c r="AE359" s="218">
        <f>HLOOKUP($B359,data07,data0211!AE$900,FALSE)</f>
        <v>104395</v>
      </c>
      <c r="AF359" s="218">
        <f>HLOOKUP($B359,data07,data0211!AF$900,FALSE)</f>
        <v>1422</v>
      </c>
      <c r="AG359" s="218">
        <f>HLOOKUP($B359,data07,data0211!AG$900,FALSE)</f>
        <v>8985</v>
      </c>
      <c r="AH359" s="218">
        <f>HLOOKUP($B359,data07,data0211!AH$900,FALSE)</f>
        <v>8</v>
      </c>
      <c r="AI359" s="218">
        <f>HLOOKUP($B359,data07,data0211!AI$900,FALSE)</f>
        <v>8</v>
      </c>
      <c r="AJ359" s="218">
        <f>HLOOKUP($B359,data07,data0211!AJ$900,FALSE)</f>
        <v>0</v>
      </c>
      <c r="AK359" s="218">
        <f>HLOOKUP($B359,data07,data0211!AK$900,FALSE)</f>
        <v>10500</v>
      </c>
      <c r="AL359" s="218">
        <f>HLOOKUP($B359,data07,data0211!AL$900,FALSE)</f>
        <v>10500</v>
      </c>
      <c r="AM359" s="218">
        <f>HLOOKUP($B359,data07,data0211!AM$900,FALSE)</f>
        <v>0</v>
      </c>
      <c r="AN359" s="218">
        <f>HLOOKUP($B359,data07,data0211!AN$900,FALSE)</f>
        <v>37110</v>
      </c>
      <c r="AO359" s="218">
        <f>HLOOKUP($B359,data07,data0211!AO$900,FALSE)</f>
        <v>33120</v>
      </c>
      <c r="AP359" s="218">
        <f>HLOOKUP($B359,data07,data0211!AP$900,FALSE)</f>
        <v>37110</v>
      </c>
      <c r="AQ359" s="218">
        <f>HLOOKUP($B359,data07,data0211!AQ$900,FALSE)</f>
        <v>32628</v>
      </c>
      <c r="AR359" s="218">
        <f>HLOOKUP($B359,data07,data0211!AR$900,FALSE)</f>
        <v>65</v>
      </c>
      <c r="AS359" s="218">
        <f>HLOOKUP($B359,data07,data0211!AS$900,FALSE)</f>
        <v>56</v>
      </c>
      <c r="AT359" s="218">
        <f>HLOOKUP($B359,data07,data0211!AT$900,FALSE)</f>
        <v>9</v>
      </c>
      <c r="AU359" s="218">
        <f>HLOOKUP($B359,data07,data0211!AU$900,FALSE)</f>
        <v>42</v>
      </c>
      <c r="AV359" s="218">
        <f>HLOOKUP($B359,data07,data0211!AV$900,FALSE)</f>
        <v>0</v>
      </c>
      <c r="AW359" s="218">
        <f>HLOOKUP($B359,data07,data0211!AW$900,FALSE)</f>
        <v>23</v>
      </c>
      <c r="AX359" s="218">
        <f>HLOOKUP($B359,data07,data0211!AX$900,FALSE)</f>
        <v>1</v>
      </c>
      <c r="AY359" s="218">
        <f>HLOOKUP($B359,data07,data0211!AY$900,FALSE)</f>
        <v>3</v>
      </c>
      <c r="AZ359" s="218">
        <f>HLOOKUP($B359,data07,data0211!AZ$900,FALSE)</f>
        <v>738</v>
      </c>
      <c r="BA359" s="218">
        <f>HLOOKUP($B359,data07,data0211!BA$900,FALSE)</f>
        <v>69</v>
      </c>
      <c r="BB359" s="218"/>
      <c r="BC359" s="218"/>
      <c r="BD359" s="218"/>
      <c r="BE359" s="218"/>
    </row>
    <row r="360" spans="1:57" ht="15" customHeight="1" x14ac:dyDescent="0.2">
      <c r="A360" s="71" t="s">
        <v>19</v>
      </c>
      <c r="B360" s="71" t="s">
        <v>19</v>
      </c>
      <c r="C360" s="69">
        <v>2008</v>
      </c>
      <c r="D360" s="218">
        <f>HLOOKUP($B360,data08,data0211!D$900,FALSE)</f>
        <v>3261518.36</v>
      </c>
      <c r="E360" s="218">
        <f>HLOOKUP($B360,data08,data0211!E$900,FALSE)</f>
        <v>-1322275.6599999999</v>
      </c>
      <c r="F360" s="218">
        <f>HLOOKUP($B360,data08,data0211!F$900,FALSE)</f>
        <v>0</v>
      </c>
      <c r="G360" s="218">
        <f>HLOOKUP($B360,data08,data0211!G$900,FALSE)</f>
        <v>172758.14</v>
      </c>
      <c r="H360" s="218">
        <f>HLOOKUP($B360,data08,data0211!H$900,FALSE)</f>
        <v>790094.16999999993</v>
      </c>
      <c r="I360" s="218">
        <f>HLOOKUP($B360,data08,data0211!I$900,FALSE)</f>
        <v>74302</v>
      </c>
      <c r="J360" s="218">
        <f>HLOOKUP($B360,data08,data0211!J$900,FALSE)</f>
        <v>5375</v>
      </c>
      <c r="K360" s="218">
        <f>HLOOKUP($B360,data08,data0211!K$900,FALSE)</f>
        <v>4724</v>
      </c>
      <c r="L360" s="218">
        <f>HLOOKUP($B360,data08,data0211!L$900,FALSE)</f>
        <v>650</v>
      </c>
      <c r="M360" s="218">
        <f>HLOOKUP($B360,data08,data0211!M$900,FALSE)</f>
        <v>1</v>
      </c>
      <c r="N360" s="218">
        <f>HLOOKUP($B360,data08,data0211!N$900,FALSE)</f>
        <v>1</v>
      </c>
      <c r="O360" s="218">
        <f>HLOOKUP($B360,data08,data0211!O$900,FALSE)</f>
        <v>21</v>
      </c>
      <c r="P360" s="218">
        <f>HLOOKUP($B360,data08,data0211!P$900,FALSE)</f>
        <v>195203593</v>
      </c>
      <c r="Q360" s="218">
        <f>HLOOKUP($B360,data08,data0211!Q$900,FALSE)</f>
        <v>55769040</v>
      </c>
      <c r="R360" s="218">
        <f>HLOOKUP($B360,data08,data0211!R$900,FALSE)</f>
        <v>111187349</v>
      </c>
      <c r="S360" s="218">
        <f>HLOOKUP($B360,data08,data0211!S$900,FALSE)</f>
        <v>26879118</v>
      </c>
      <c r="T360" s="218">
        <f>HLOOKUP($B360,data08,data0211!T$900,FALSE)</f>
        <v>1254521</v>
      </c>
      <c r="U360" s="218">
        <f>HLOOKUP($B360,data08,data0211!U$900,FALSE)</f>
        <v>113565</v>
      </c>
      <c r="V360" s="218">
        <f>HLOOKUP($B360,data08,data0211!V$900,FALSE)</f>
        <v>307569</v>
      </c>
      <c r="W360" s="218">
        <f>HLOOKUP($B360,data08,data0211!W$900,FALSE)</f>
        <v>0</v>
      </c>
      <c r="X360" s="218">
        <f>HLOOKUP($B360,data08,data0211!X$900,FALSE)</f>
        <v>229438</v>
      </c>
      <c r="Y360" s="218">
        <f>HLOOKUP($B360,data08,data0211!Y$900,FALSE)</f>
        <v>74710</v>
      </c>
      <c r="Z360" s="218">
        <f>HLOOKUP($B360,data08,data0211!Z$900,FALSE)</f>
        <v>3096</v>
      </c>
      <c r="AA360" s="218">
        <f>HLOOKUP($B360,data08,data0211!AA$900,FALSE)</f>
        <v>325</v>
      </c>
      <c r="AB360" s="218">
        <f>HLOOKUP($B360,data08,data0211!AB$900,FALSE)</f>
        <v>0</v>
      </c>
      <c r="AC360" s="218">
        <f>HLOOKUP($B360,data08,data0211!AC$900,FALSE)</f>
        <v>448425</v>
      </c>
      <c r="AD360" s="218">
        <f>HLOOKUP($B360,data08,data0211!AD$900,FALSE)</f>
        <v>161242</v>
      </c>
      <c r="AE360" s="218">
        <f>HLOOKUP($B360,data08,data0211!AE$900,FALSE)</f>
        <v>96857</v>
      </c>
      <c r="AF360" s="218">
        <f>HLOOKUP($B360,data08,data0211!AF$900,FALSE)</f>
        <v>9872</v>
      </c>
      <c r="AG360" s="218">
        <f>HLOOKUP($B360,data08,data0211!AG$900,FALSE)</f>
        <v>1391</v>
      </c>
      <c r="AH360" s="218">
        <f>HLOOKUP($B360,data08,data0211!AH$900,FALSE)</f>
        <v>8</v>
      </c>
      <c r="AI360" s="218">
        <f>HLOOKUP($B360,data08,data0211!AI$900,FALSE)</f>
        <v>8</v>
      </c>
      <c r="AJ360" s="218">
        <f>HLOOKUP($B360,data08,data0211!AJ$900,FALSE)</f>
        <v>0</v>
      </c>
      <c r="AK360" s="218">
        <f>HLOOKUP($B360,data08,data0211!AK$900,FALSE)</f>
        <v>10500</v>
      </c>
      <c r="AL360" s="218">
        <f>HLOOKUP($B360,data08,data0211!AL$900,FALSE)</f>
        <v>10500</v>
      </c>
      <c r="AM360" s="218">
        <f>HLOOKUP($B360,data08,data0211!AM$900,FALSE)</f>
        <v>0</v>
      </c>
      <c r="AN360" s="218">
        <f>HLOOKUP($B360,data08,data0211!AN$900,FALSE)</f>
        <v>35335</v>
      </c>
      <c r="AO360" s="218">
        <f>HLOOKUP($B360,data08,data0211!AO$900,FALSE)</f>
        <v>31074</v>
      </c>
      <c r="AP360" s="218">
        <f>HLOOKUP($B360,data08,data0211!AP$900,FALSE)</f>
        <v>35335</v>
      </c>
      <c r="AQ360" s="218">
        <f>HLOOKUP($B360,data08,data0211!AQ$900,FALSE)</f>
        <v>30858</v>
      </c>
      <c r="AR360" s="218">
        <f>HLOOKUP($B360,data08,data0211!AR$900,FALSE)</f>
        <v>65</v>
      </c>
      <c r="AS360" s="218">
        <f>HLOOKUP($B360,data08,data0211!AS$900,FALSE)</f>
        <v>56</v>
      </c>
      <c r="AT360" s="218">
        <f>HLOOKUP($B360,data08,data0211!AT$900,FALSE)</f>
        <v>9</v>
      </c>
      <c r="AU360" s="218">
        <f>HLOOKUP($B360,data08,data0211!AU$900,FALSE)</f>
        <v>42</v>
      </c>
      <c r="AV360" s="218">
        <f>HLOOKUP($B360,data08,data0211!AV$900,FALSE)</f>
        <v>0</v>
      </c>
      <c r="AW360" s="218">
        <f>HLOOKUP($B360,data08,data0211!AW$900,FALSE)</f>
        <v>23</v>
      </c>
      <c r="AX360" s="218">
        <f>HLOOKUP($B360,data08,data0211!AX$900,FALSE)</f>
        <v>1</v>
      </c>
      <c r="AY360" s="218">
        <f>HLOOKUP($B360,data08,data0211!AY$900,FALSE)</f>
        <v>3</v>
      </c>
      <c r="AZ360" s="218">
        <f>HLOOKUP($B360,data08,data0211!AZ$900,FALSE)</f>
        <v>741</v>
      </c>
      <c r="BA360" s="218">
        <f>HLOOKUP($B360,data08,data0211!BA$900,FALSE)</f>
        <v>71</v>
      </c>
      <c r="BB360" s="218"/>
      <c r="BC360" s="218"/>
      <c r="BD360" s="218"/>
      <c r="BE360" s="218"/>
    </row>
    <row r="361" spans="1:57" ht="15" customHeight="1" x14ac:dyDescent="0.2">
      <c r="A361" s="71" t="s">
        <v>19</v>
      </c>
      <c r="B361" s="71" t="s">
        <v>19</v>
      </c>
      <c r="C361" s="69">
        <v>2009</v>
      </c>
      <c r="D361" s="218">
        <f>HLOOKUP($B361,data09,data0211!D$900,FALSE)</f>
        <v>3470744.25</v>
      </c>
      <c r="E361" s="218">
        <f>HLOOKUP($B361,data09,data0211!E$900,FALSE)</f>
        <v>-1451310.55</v>
      </c>
      <c r="F361" s="218">
        <f>HLOOKUP($B361,data09,data0211!F$900,FALSE)</f>
        <v>0</v>
      </c>
      <c r="G361" s="218">
        <f>HLOOKUP($B361,data09,data0211!G$900,FALSE)</f>
        <v>209225.89</v>
      </c>
      <c r="H361" s="218">
        <f>HLOOKUP($B361,data09,data0211!H$900,FALSE)</f>
        <v>774132.09</v>
      </c>
      <c r="I361" s="218">
        <f>HLOOKUP($B361,data09,data0211!I$900,FALSE)</f>
        <v>29833</v>
      </c>
      <c r="J361" s="218">
        <f>HLOOKUP($B361,data09,data0211!J$900,FALSE)</f>
        <v>5453</v>
      </c>
      <c r="K361" s="218">
        <f>HLOOKUP($B361,data09,data0211!K$900,FALSE)</f>
        <v>4781</v>
      </c>
      <c r="L361" s="218">
        <f>HLOOKUP($B361,data09,data0211!L$900,FALSE)</f>
        <v>667</v>
      </c>
      <c r="M361" s="218">
        <f>HLOOKUP($B361,data09,data0211!M$900,FALSE)</f>
        <v>5</v>
      </c>
      <c r="N361" s="218">
        <f>HLOOKUP($B361,data09,data0211!N$900,FALSE)</f>
        <v>1</v>
      </c>
      <c r="O361" s="218">
        <f>HLOOKUP($B361,data09,data0211!O$900,FALSE)</f>
        <v>21</v>
      </c>
      <c r="P361" s="218">
        <f>HLOOKUP($B361,data09,data0211!P$900,FALSE)</f>
        <v>179636985</v>
      </c>
      <c r="Q361" s="218">
        <f>HLOOKUP($B361,data09,data0211!Q$900,FALSE)</f>
        <v>55896455</v>
      </c>
      <c r="R361" s="218">
        <f>HLOOKUP($B361,data09,data0211!R$900,FALSE)</f>
        <v>109288825</v>
      </c>
      <c r="S361" s="218">
        <f>HLOOKUP($B361,data09,data0211!S$900,FALSE)</f>
        <v>13111525</v>
      </c>
      <c r="T361" s="218">
        <f>HLOOKUP($B361,data09,data0211!T$900,FALSE)</f>
        <v>1224413</v>
      </c>
      <c r="U361" s="218">
        <f>HLOOKUP($B361,data09,data0211!U$900,FALSE)</f>
        <v>115767</v>
      </c>
      <c r="V361" s="218">
        <f>HLOOKUP($B361,data09,data0211!V$900,FALSE)</f>
        <v>239150</v>
      </c>
      <c r="W361" s="218">
        <f>HLOOKUP($B361,data09,data0211!W$900,FALSE)</f>
        <v>0</v>
      </c>
      <c r="X361" s="218">
        <f>HLOOKUP($B361,data09,data0211!X$900,FALSE)</f>
        <v>194342</v>
      </c>
      <c r="Y361" s="218">
        <f>HLOOKUP($B361,data09,data0211!Y$900,FALSE)</f>
        <v>41542</v>
      </c>
      <c r="Z361" s="218">
        <f>HLOOKUP($B361,data09,data0211!Z$900,FALSE)</f>
        <v>2935</v>
      </c>
      <c r="AA361" s="218">
        <f>HLOOKUP($B361,data09,data0211!AA$900,FALSE)</f>
        <v>331</v>
      </c>
      <c r="AB361" s="218">
        <f>HLOOKUP($B361,data09,data0211!AB$900,FALSE)</f>
        <v>724172</v>
      </c>
      <c r="AC361" s="218">
        <f>HLOOKUP($B361,data09,data0211!AC$900,FALSE)</f>
        <v>459030</v>
      </c>
      <c r="AD361" s="218">
        <f>HLOOKUP($B361,data09,data0211!AD$900,FALSE)</f>
        <v>186292</v>
      </c>
      <c r="AE361" s="218">
        <f>HLOOKUP($B361,data09,data0211!AE$900,FALSE)</f>
        <v>65756</v>
      </c>
      <c r="AF361" s="218">
        <f>HLOOKUP($B361,data09,data0211!AF$900,FALSE)</f>
        <v>10387</v>
      </c>
      <c r="AG361" s="218">
        <f>HLOOKUP($B361,data09,data0211!AG$900,FALSE)</f>
        <v>1504</v>
      </c>
      <c r="AH361" s="218">
        <f>HLOOKUP($B361,data09,data0211!AH$900,FALSE)</f>
        <v>8</v>
      </c>
      <c r="AI361" s="218">
        <f>HLOOKUP($B361,data09,data0211!AI$900,FALSE)</f>
        <v>8</v>
      </c>
      <c r="AJ361" s="218">
        <f>HLOOKUP($B361,data09,data0211!AJ$900,FALSE)</f>
        <v>0</v>
      </c>
      <c r="AK361" s="218">
        <f>HLOOKUP($B361,data09,data0211!AK$900,FALSE)</f>
        <v>10500</v>
      </c>
      <c r="AL361" s="218">
        <f>HLOOKUP($B361,data09,data0211!AL$900,FALSE)</f>
        <v>10500</v>
      </c>
      <c r="AM361" s="218">
        <f>HLOOKUP($B361,data09,data0211!AM$900,FALSE)</f>
        <v>0</v>
      </c>
      <c r="AN361" s="218">
        <f>HLOOKUP($B361,data09,data0211!AN$900,FALSE)</f>
        <v>35693</v>
      </c>
      <c r="AO361" s="218">
        <f>HLOOKUP($B361,data09,data0211!AO$900,FALSE)</f>
        <v>28593</v>
      </c>
      <c r="AP361" s="218">
        <f>HLOOKUP($B361,data09,data0211!AP$900,FALSE)</f>
        <v>35693</v>
      </c>
      <c r="AQ361" s="218">
        <f>HLOOKUP($B361,data09,data0211!AQ$900,FALSE)</f>
        <v>28720</v>
      </c>
      <c r="AR361" s="218">
        <f>HLOOKUP($B361,data09,data0211!AR$900,FALSE)</f>
        <v>66</v>
      </c>
      <c r="AS361" s="218">
        <f>HLOOKUP($B361,data09,data0211!AS$900,FALSE)</f>
        <v>56</v>
      </c>
      <c r="AT361" s="218">
        <f>HLOOKUP($B361,data09,data0211!AT$900,FALSE)</f>
        <v>10</v>
      </c>
      <c r="AU361" s="218">
        <f>HLOOKUP($B361,data09,data0211!AU$900,FALSE)</f>
        <v>42</v>
      </c>
      <c r="AV361" s="218">
        <f>HLOOKUP($B361,data09,data0211!AV$900,FALSE)</f>
        <v>0</v>
      </c>
      <c r="AW361" s="218">
        <f>HLOOKUP($B361,data09,data0211!AW$900,FALSE)</f>
        <v>24</v>
      </c>
      <c r="AX361" s="218">
        <f>HLOOKUP($B361,data09,data0211!AX$900,FALSE)</f>
        <v>1</v>
      </c>
      <c r="AY361" s="218">
        <f>HLOOKUP($B361,data09,data0211!AY$900,FALSE)</f>
        <v>3</v>
      </c>
      <c r="AZ361" s="218">
        <f>HLOOKUP($B361,data09,data0211!AZ$900,FALSE)</f>
        <v>742</v>
      </c>
      <c r="BA361" s="218">
        <f>HLOOKUP($B361,data09,data0211!BA$900,FALSE)</f>
        <v>80</v>
      </c>
      <c r="BB361" s="218"/>
      <c r="BC361" s="218"/>
      <c r="BD361" s="218"/>
      <c r="BE361" s="218"/>
    </row>
    <row r="362" spans="1:57" ht="15" customHeight="1" x14ac:dyDescent="0.2">
      <c r="A362" s="71" t="s">
        <v>19</v>
      </c>
      <c r="B362" s="71" t="s">
        <v>19</v>
      </c>
      <c r="C362" s="69">
        <v>2010</v>
      </c>
      <c r="D362" s="218">
        <f>HLOOKUP($B362,data10,data0211!D$900,FALSE)</f>
        <v>3697399.5100000002</v>
      </c>
      <c r="E362" s="218">
        <f>HLOOKUP($B362,data10,data0211!E$900,FALSE)</f>
        <v>-1614112.81</v>
      </c>
      <c r="F362" s="218">
        <f>HLOOKUP($B362,data10,data0211!F$900,FALSE)</f>
        <v>0</v>
      </c>
      <c r="G362" s="218">
        <f>HLOOKUP($B362,data10,data0211!G$900,FALSE)</f>
        <v>209225.89</v>
      </c>
      <c r="H362" s="218">
        <f>HLOOKUP($B362,data10,data0211!H$900,FALSE)</f>
        <v>826059.21000000008</v>
      </c>
      <c r="I362" s="218">
        <f>HLOOKUP($B362,data10,data0211!I$900,FALSE)</f>
        <v>127260</v>
      </c>
      <c r="J362" s="218">
        <f>HLOOKUP($B362,data10,data0211!J$900,FALSE)</f>
        <v>5496</v>
      </c>
      <c r="K362" s="218">
        <f>HLOOKUP($B362,data10,data0211!K$900,FALSE)</f>
        <v>4817</v>
      </c>
      <c r="L362" s="218">
        <f>HLOOKUP($B362,data10,data0211!L$900,FALSE)</f>
        <v>679</v>
      </c>
      <c r="M362" s="218">
        <f>HLOOKUP($B362,data10,data0211!M$900,FALSE)</f>
        <v>0</v>
      </c>
      <c r="N362" s="218">
        <f>HLOOKUP($B362,data10,data0211!N$900,FALSE)</f>
        <v>0</v>
      </c>
      <c r="O362" s="218">
        <f>HLOOKUP($B362,data10,data0211!O$900,FALSE)</f>
        <v>0</v>
      </c>
      <c r="P362" s="218">
        <f>HLOOKUP($B362,data10,data0211!P$900,FALSE)</f>
        <v>158272196</v>
      </c>
      <c r="Q362" s="218">
        <f>HLOOKUP($B362,data10,data0211!Q$900,FALSE)</f>
        <v>52798659</v>
      </c>
      <c r="R362" s="218">
        <f>HLOOKUP($B362,data10,data0211!R$900,FALSE)</f>
        <v>105473537</v>
      </c>
      <c r="S362" s="218">
        <f>HLOOKUP($B362,data10,data0211!S$900,FALSE)</f>
        <v>0</v>
      </c>
      <c r="T362" s="218">
        <f>HLOOKUP($B362,data10,data0211!T$900,FALSE)</f>
        <v>0</v>
      </c>
      <c r="U362" s="218">
        <f>HLOOKUP($B362,data10,data0211!U$900,FALSE)</f>
        <v>0</v>
      </c>
      <c r="V362" s="218">
        <f>HLOOKUP($B362,data10,data0211!V$900,FALSE)</f>
        <v>209711</v>
      </c>
      <c r="W362" s="218">
        <f>HLOOKUP($B362,data10,data0211!W$900,FALSE)</f>
        <v>0</v>
      </c>
      <c r="X362" s="218">
        <f>HLOOKUP($B362,data10,data0211!X$900,FALSE)</f>
        <v>209711</v>
      </c>
      <c r="Y362" s="218">
        <f>HLOOKUP($B362,data10,data0211!Y$900,FALSE)</f>
        <v>0</v>
      </c>
      <c r="Z362" s="218">
        <f>HLOOKUP($B362,data10,data0211!Z$900,FALSE)</f>
        <v>0</v>
      </c>
      <c r="AA362" s="218">
        <f>HLOOKUP($B362,data10,data0211!AA$900,FALSE)</f>
        <v>0</v>
      </c>
      <c r="AB362" s="218">
        <f>HLOOKUP($B362,data10,data0211!AB$900,FALSE)</f>
        <v>777749</v>
      </c>
      <c r="AC362" s="218">
        <f>HLOOKUP($B362,data10,data0211!AC$900,FALSE)</f>
        <v>419638</v>
      </c>
      <c r="AD362" s="218">
        <f>HLOOKUP($B362,data10,data0211!AD$900,FALSE)</f>
        <v>358111</v>
      </c>
      <c r="AE362" s="218">
        <f>HLOOKUP($B362,data10,data0211!AE$900,FALSE)</f>
        <v>0</v>
      </c>
      <c r="AF362" s="218">
        <f>HLOOKUP($B362,data10,data0211!AF$900,FALSE)</f>
        <v>0</v>
      </c>
      <c r="AG362" s="218">
        <f>HLOOKUP($B362,data10,data0211!AG$900,FALSE)</f>
        <v>0</v>
      </c>
      <c r="AH362" s="218">
        <f>HLOOKUP($B362,data10,data0211!AH$900,FALSE)</f>
        <v>0</v>
      </c>
      <c r="AI362" s="218">
        <f>HLOOKUP($B362,data10,data0211!AI$900,FALSE)</f>
        <v>0</v>
      </c>
      <c r="AJ362" s="218">
        <f>HLOOKUP($B362,data10,data0211!AJ$900,FALSE)</f>
        <v>0</v>
      </c>
      <c r="AK362" s="218">
        <f>HLOOKUP($B362,data10,data0211!AK$900,FALSE)</f>
        <v>10500</v>
      </c>
      <c r="AL362" s="218">
        <f>HLOOKUP($B362,data10,data0211!AL$900,FALSE)</f>
        <v>10500</v>
      </c>
      <c r="AM362" s="218">
        <f>HLOOKUP($B362,data10,data0211!AM$900,FALSE)</f>
        <v>0</v>
      </c>
      <c r="AN362" s="218">
        <f>HLOOKUP($B362,data10,data0211!AN$900,FALSE)</f>
        <v>30183</v>
      </c>
      <c r="AO362" s="218">
        <f>HLOOKUP($B362,data10,data0211!AO$900,FALSE)</f>
        <v>26499</v>
      </c>
      <c r="AP362" s="218">
        <f>HLOOKUP($B362,data10,data0211!AP$900,FALSE)</f>
        <v>30183</v>
      </c>
      <c r="AQ362" s="218">
        <f>HLOOKUP($B362,data10,data0211!AQ$900,FALSE)</f>
        <v>25613</v>
      </c>
      <c r="AR362" s="218">
        <f>HLOOKUP($B362,data10,data0211!AR$900,FALSE)</f>
        <v>66</v>
      </c>
      <c r="AS362" s="218">
        <f>HLOOKUP($B362,data10,data0211!AS$900,FALSE)</f>
        <v>56</v>
      </c>
      <c r="AT362" s="218">
        <f>HLOOKUP($B362,data10,data0211!AT$900,FALSE)</f>
        <v>10</v>
      </c>
      <c r="AU362" s="218">
        <f>HLOOKUP($B362,data10,data0211!AU$900,FALSE)</f>
        <v>42</v>
      </c>
      <c r="AV362" s="218">
        <f>HLOOKUP($B362,data10,data0211!AV$900,FALSE)</f>
        <v>0</v>
      </c>
      <c r="AW362" s="218">
        <f>HLOOKUP($B362,data10,data0211!AW$900,FALSE)</f>
        <v>24</v>
      </c>
      <c r="AX362" s="218">
        <f>HLOOKUP($B362,data10,data0211!AX$900,FALSE)</f>
        <v>1</v>
      </c>
      <c r="AY362" s="218">
        <f>HLOOKUP($B362,data10,data0211!AY$900,FALSE)</f>
        <v>3</v>
      </c>
      <c r="AZ362" s="218">
        <f>HLOOKUP($B362,data10,data0211!AZ$900,FALSE)</f>
        <v>745</v>
      </c>
      <c r="BA362" s="218">
        <f>HLOOKUP($B362,data10,data0211!BA$900,FALSE)</f>
        <v>84</v>
      </c>
      <c r="BB362" s="218"/>
      <c r="BC362" s="218"/>
      <c r="BD362" s="218"/>
      <c r="BE362" s="218"/>
    </row>
    <row r="363" spans="1:57" ht="15" customHeight="1" x14ac:dyDescent="0.2">
      <c r="A363" s="71" t="s">
        <v>19</v>
      </c>
      <c r="B363" s="71" t="s">
        <v>19</v>
      </c>
      <c r="C363" s="69">
        <v>2011</v>
      </c>
      <c r="D363" s="218">
        <f>HLOOKUP($B363,data11,data0211!D$900,FALSE)</f>
        <v>3885578.19</v>
      </c>
      <c r="E363" s="218">
        <f>HLOOKUP($B363,data11,data0211!E$900,FALSE)</f>
        <v>-1779449.81</v>
      </c>
      <c r="F363" s="218">
        <f>HLOOKUP($B363,data11,data0211!F$900,FALSE)</f>
        <v>0</v>
      </c>
      <c r="G363" s="218">
        <f>HLOOKUP($B363,data11,data0211!G$900,FALSE)</f>
        <v>188178.68</v>
      </c>
      <c r="H363" s="218">
        <f>HLOOKUP($B363,data11,data0211!H$900,FALSE)</f>
        <v>891994.29999999993</v>
      </c>
      <c r="I363" s="218">
        <f>HLOOKUP($B363,data11,data0211!I$900,FALSE)</f>
        <v>-36001</v>
      </c>
      <c r="J363" s="218">
        <f>HLOOKUP($B363,data11,data0211!J$900,FALSE)</f>
        <v>5521</v>
      </c>
      <c r="K363" s="218">
        <f>HLOOKUP($B363,data11,data0211!K$900,FALSE)</f>
        <v>4835</v>
      </c>
      <c r="L363" s="218">
        <f>HLOOKUP($B363,data11,data0211!L$900,FALSE)</f>
        <v>686</v>
      </c>
      <c r="M363" s="218">
        <f>HLOOKUP($B363,data11,data0211!M$900,FALSE)</f>
        <v>0</v>
      </c>
      <c r="N363" s="218">
        <f>HLOOKUP($B363,data11,data0211!N$900,FALSE)</f>
        <v>0</v>
      </c>
      <c r="O363" s="218">
        <f>HLOOKUP($B363,data11,data0211!O$900,FALSE)</f>
        <v>0</v>
      </c>
      <c r="P363" s="218">
        <f>HLOOKUP($B363,data11,data0211!P$900,FALSE)</f>
        <v>152469854</v>
      </c>
      <c r="Q363" s="218">
        <f>HLOOKUP($B363,data11,data0211!Q$900,FALSE)</f>
        <v>51273093</v>
      </c>
      <c r="R363" s="218">
        <f>HLOOKUP($B363,data11,data0211!R$900,FALSE)</f>
        <v>101196761</v>
      </c>
      <c r="S363" s="218">
        <f>HLOOKUP($B363,data11,data0211!S$900,FALSE)</f>
        <v>0</v>
      </c>
      <c r="T363" s="218">
        <f>HLOOKUP($B363,data11,data0211!T$900,FALSE)</f>
        <v>0</v>
      </c>
      <c r="U363" s="218">
        <f>HLOOKUP($B363,data11,data0211!U$900,FALSE)</f>
        <v>0</v>
      </c>
      <c r="V363" s="218">
        <f>HLOOKUP($B363,data11,data0211!V$900,FALSE)</f>
        <v>211682</v>
      </c>
      <c r="W363" s="218">
        <f>HLOOKUP($B363,data11,data0211!W$900,FALSE)</f>
        <v>0</v>
      </c>
      <c r="X363" s="218">
        <f>HLOOKUP($B363,data11,data0211!X$900,FALSE)</f>
        <v>211682</v>
      </c>
      <c r="Y363" s="218">
        <f>HLOOKUP($B363,data11,data0211!Y$900,FALSE)</f>
        <v>0</v>
      </c>
      <c r="Z363" s="218">
        <f>HLOOKUP($B363,data11,data0211!Z$900,FALSE)</f>
        <v>0</v>
      </c>
      <c r="AA363" s="218">
        <f>HLOOKUP($B363,data11,data0211!AA$900,FALSE)</f>
        <v>0</v>
      </c>
      <c r="AB363" s="218">
        <f>HLOOKUP($B363,data11,data0211!AB$900,FALSE)</f>
        <v>1291271</v>
      </c>
      <c r="AC363" s="218">
        <f>HLOOKUP($B363,data11,data0211!AC$900,FALSE)</f>
        <v>761751</v>
      </c>
      <c r="AD363" s="218">
        <f>HLOOKUP($B363,data11,data0211!AD$900,FALSE)</f>
        <v>529520</v>
      </c>
      <c r="AE363" s="218">
        <f>HLOOKUP($B363,data11,data0211!AE$900,FALSE)</f>
        <v>0</v>
      </c>
      <c r="AF363" s="218">
        <f>HLOOKUP($B363,data11,data0211!AF$900,FALSE)</f>
        <v>0</v>
      </c>
      <c r="AG363" s="218">
        <f>HLOOKUP($B363,data11,data0211!AG$900,FALSE)</f>
        <v>0</v>
      </c>
      <c r="AH363" s="218">
        <f>HLOOKUP($B363,data11,data0211!AH$900,FALSE)</f>
        <v>8</v>
      </c>
      <c r="AI363" s="218">
        <f>HLOOKUP($B363,data11,data0211!AI$900,FALSE)</f>
        <v>8</v>
      </c>
      <c r="AJ363" s="218">
        <f>HLOOKUP($B363,data11,data0211!AJ$900,FALSE)</f>
        <v>0</v>
      </c>
      <c r="AK363" s="218">
        <f>HLOOKUP($B363,data11,data0211!AK$900,FALSE)</f>
        <v>10500</v>
      </c>
      <c r="AL363" s="218">
        <f>HLOOKUP($B363,data11,data0211!AL$900,FALSE)</f>
        <v>10500</v>
      </c>
      <c r="AM363" s="218">
        <f>HLOOKUP($B363,data11,data0211!AM$900,FALSE)</f>
        <v>0</v>
      </c>
      <c r="AN363" s="218">
        <f>HLOOKUP($B363,data11,data0211!AN$900,FALSE)</f>
        <v>31966</v>
      </c>
      <c r="AO363" s="218">
        <f>HLOOKUP($B363,data11,data0211!AO$900,FALSE)</f>
        <v>30227</v>
      </c>
      <c r="AP363" s="218">
        <f>HLOOKUP($B363,data11,data0211!AP$900,FALSE)</f>
        <v>31966</v>
      </c>
      <c r="AQ363" s="218">
        <f>HLOOKUP($B363,data11,data0211!AQ$900,FALSE)</f>
        <v>26301</v>
      </c>
      <c r="AR363" s="218">
        <f>HLOOKUP($B363,data11,data0211!AR$900,FALSE)</f>
        <v>66</v>
      </c>
      <c r="AS363" s="218">
        <f>HLOOKUP($B363,data11,data0211!AS$900,FALSE)</f>
        <v>56</v>
      </c>
      <c r="AT363" s="218">
        <f>HLOOKUP($B363,data11,data0211!AT$900,FALSE)</f>
        <v>10</v>
      </c>
      <c r="AU363" s="218">
        <f>HLOOKUP($B363,data11,data0211!AU$900,FALSE)</f>
        <v>42</v>
      </c>
      <c r="AV363" s="218">
        <f>HLOOKUP($B363,data11,data0211!AV$900,FALSE)</f>
        <v>0</v>
      </c>
      <c r="AW363" s="218">
        <f>HLOOKUP($B363,data11,data0211!AW$900,FALSE)</f>
        <v>24</v>
      </c>
      <c r="AX363" s="218">
        <f>HLOOKUP($B363,data11,data0211!AX$900,FALSE)</f>
        <v>1</v>
      </c>
      <c r="AY363" s="218">
        <f>HLOOKUP($B363,data11,data0211!AY$900,FALSE)</f>
        <v>3</v>
      </c>
      <c r="AZ363" s="218">
        <f>HLOOKUP($B363,data11,data0211!AZ$900,FALSE)</f>
        <v>745</v>
      </c>
      <c r="BA363" s="218">
        <f>HLOOKUP($B363,data11,data0211!BA$900,FALSE)</f>
        <v>82</v>
      </c>
      <c r="BB363" s="218"/>
      <c r="BC363" s="218"/>
      <c r="BD363" s="218"/>
      <c r="BE363" s="218"/>
    </row>
    <row r="364" spans="1:57" ht="15" customHeight="1" x14ac:dyDescent="0.2">
      <c r="A364" s="71" t="s">
        <v>20</v>
      </c>
      <c r="B364" s="71" t="s">
        <v>20</v>
      </c>
      <c r="C364" s="69">
        <v>2002</v>
      </c>
      <c r="D364" s="218">
        <f>HLOOKUP($B364,data02,data0211!D$900,FALSE)</f>
        <v>363094573.09999996</v>
      </c>
      <c r="E364" s="218">
        <f>HLOOKUP($B364,data02,data0211!E$900,FALSE)</f>
        <v>-130368467.52</v>
      </c>
      <c r="F364" s="218">
        <f>HLOOKUP($B364,data02,data0211!F$900,FALSE)</f>
        <v>12693757.220000001</v>
      </c>
      <c r="G364" s="218">
        <f>HLOOKUP($B364,data02,data0211!G$900,FALSE)</f>
        <v>18344338</v>
      </c>
      <c r="H364" s="218">
        <f>HLOOKUP($B364,data02,data0211!H$900,FALSE)</f>
        <v>13195671.59</v>
      </c>
      <c r="I364" s="218">
        <f>HLOOKUP($B364,data02,data0211!I$900,FALSE)</f>
        <v>4891900.3099999996</v>
      </c>
      <c r="J364" s="218">
        <f>HLOOKUP($B364,data02,data0211!J$900,FALSE)</f>
        <v>96402</v>
      </c>
      <c r="K364" s="218">
        <f>HLOOKUP($B364,data02,data0211!K$900,FALSE)</f>
        <v>88414</v>
      </c>
      <c r="L364" s="218">
        <f>HLOOKUP($B364,data02,data0211!L$900,FALSE)</f>
        <v>7984</v>
      </c>
      <c r="M364" s="218">
        <f>HLOOKUP($B364,data02,data0211!M$900,FALSE)</f>
        <v>4</v>
      </c>
      <c r="N364" s="218">
        <f>HLOOKUP($B364,data02,data0211!N$900,FALSE)</f>
        <v>1</v>
      </c>
      <c r="O364" s="218">
        <f>HLOOKUP($B364,data02,data0211!O$900,FALSE)</f>
        <v>1</v>
      </c>
      <c r="P364" s="218">
        <f>HLOOKUP($B364,data02,data0211!P$900,FALSE)</f>
        <v>3418980431</v>
      </c>
      <c r="Q364" s="218">
        <f>HLOOKUP($B364,data02,data0211!Q$900,FALSE)</f>
        <v>942367912</v>
      </c>
      <c r="R364" s="218">
        <f>HLOOKUP($B364,data02,data0211!R$900,FALSE)</f>
        <v>2155341280</v>
      </c>
      <c r="S364" s="218">
        <f>HLOOKUP($B364,data02,data0211!S$900,FALSE)</f>
        <v>309885512</v>
      </c>
      <c r="T364" s="218">
        <f>HLOOKUP($B364,data02,data0211!T$900,FALSE)</f>
        <v>11302347</v>
      </c>
      <c r="U364" s="218">
        <f>HLOOKUP($B364,data02,data0211!U$900,FALSE)</f>
        <v>83380</v>
      </c>
      <c r="V364" s="218">
        <f>HLOOKUP($B364,data02,data0211!V$900,FALSE)</f>
        <v>5165248</v>
      </c>
      <c r="W364" s="218">
        <f>HLOOKUP($B364,data02,data0211!W$900,FALSE)</f>
        <v>0</v>
      </c>
      <c r="X364" s="218">
        <f>HLOOKUP($B364,data02,data0211!X$900,FALSE)</f>
        <v>4530542</v>
      </c>
      <c r="Y364" s="218">
        <f>HLOOKUP($B364,data02,data0211!Y$900,FALSE)</f>
        <v>578898</v>
      </c>
      <c r="Z364" s="218">
        <f>HLOOKUP($B364,data02,data0211!Z$900,FALSE)</f>
        <v>55568</v>
      </c>
      <c r="AA364" s="218">
        <f>HLOOKUP($B364,data02,data0211!AA$900,FALSE)</f>
        <v>240</v>
      </c>
      <c r="AB364" s="218">
        <f>HLOOKUP($B364,data02,data0211!AB$900,FALSE)</f>
        <v>45696204.670000002</v>
      </c>
      <c r="AC364" s="218">
        <f>HLOOKUP($B364,data02,data0211!AC$900,FALSE)</f>
        <v>23673840.190000001</v>
      </c>
      <c r="AD364" s="218">
        <f>HLOOKUP($B364,data02,data0211!AD$900,FALSE)</f>
        <v>20627400.949999999</v>
      </c>
      <c r="AE364" s="218">
        <f>HLOOKUP($B364,data02,data0211!AE$900,FALSE)</f>
        <v>1274606.4099999999</v>
      </c>
      <c r="AF364" s="218">
        <f>HLOOKUP($B364,data02,data0211!AF$900,FALSE)</f>
        <v>119440.08</v>
      </c>
      <c r="AG364" s="218">
        <f>HLOOKUP($B364,data02,data0211!AG$900,FALSE)</f>
        <v>917.04</v>
      </c>
      <c r="AH364" s="218">
        <f>HLOOKUP($B364,data02,data0211!AH$900,FALSE)</f>
        <v>295</v>
      </c>
      <c r="AI364" s="218">
        <f>HLOOKUP($B364,data02,data0211!AI$900,FALSE)</f>
        <v>0</v>
      </c>
      <c r="AJ364" s="218">
        <f>HLOOKUP($B364,data02,data0211!AJ$900,FALSE)</f>
        <v>295</v>
      </c>
      <c r="AK364" s="218">
        <f>HLOOKUP($B364,data02,data0211!AK$900,FALSE)</f>
        <v>353000</v>
      </c>
      <c r="AL364" s="218">
        <f>HLOOKUP($B364,data02,data0211!AL$900,FALSE)</f>
        <v>353000</v>
      </c>
      <c r="AM364" s="218">
        <f>HLOOKUP($B364,data02,data0211!AM$900,FALSE)</f>
        <v>0</v>
      </c>
      <c r="AN364" s="218">
        <f>HLOOKUP($B364,data02,data0211!AN$900,FALSE)</f>
        <v>540000</v>
      </c>
      <c r="AO364" s="218">
        <f>HLOOKUP($B364,data02,data0211!AO$900,FALSE)</f>
        <v>656000</v>
      </c>
      <c r="AP364" s="218">
        <f>HLOOKUP($B364,data02,data0211!AP$900,FALSE)</f>
        <v>656000</v>
      </c>
      <c r="AQ364" s="218">
        <f>HLOOKUP($B364,data02,data0211!AQ$900,FALSE)</f>
        <v>551000</v>
      </c>
      <c r="AR364" s="218">
        <f>HLOOKUP($B364,data02,data0211!AR$900,FALSE)</f>
        <v>2189</v>
      </c>
      <c r="AS364" s="218">
        <f>HLOOKUP($B364,data02,data0211!AS$900,FALSE)</f>
        <v>731</v>
      </c>
      <c r="AT364" s="218">
        <f>HLOOKUP($B364,data02,data0211!AT$900,FALSE)</f>
        <v>1458</v>
      </c>
      <c r="AU364" s="218">
        <f>HLOOKUP($B364,data02,data0211!AU$900,FALSE)</f>
        <v>0</v>
      </c>
      <c r="AV364" s="218">
        <f>HLOOKUP($B364,data02,data0211!AV$900,FALSE)</f>
        <v>0</v>
      </c>
      <c r="AW364" s="218">
        <f>HLOOKUP($B364,data02,data0211!AW$900,FALSE)</f>
        <v>0</v>
      </c>
      <c r="AX364" s="218">
        <f>HLOOKUP($B364,data02,data0211!AX$900,FALSE)</f>
        <v>2</v>
      </c>
      <c r="AY364" s="218">
        <f>HLOOKUP($B364,data02,data0211!AY$900,FALSE)</f>
        <v>26</v>
      </c>
      <c r="AZ364" s="218">
        <f>HLOOKUP($B364,data02,data0211!AZ$900,FALSE)</f>
        <v>12422</v>
      </c>
      <c r="BA364" s="218">
        <f>HLOOKUP($B364,data02,data0211!BA$900,FALSE)</f>
        <v>0</v>
      </c>
      <c r="BB364" s="218"/>
      <c r="BC364" s="218"/>
      <c r="BD364" s="218"/>
      <c r="BE364" s="218"/>
    </row>
    <row r="365" spans="1:57" ht="15" customHeight="1" x14ac:dyDescent="0.2">
      <c r="A365" s="71" t="s">
        <v>20</v>
      </c>
      <c r="B365" s="71" t="s">
        <v>20</v>
      </c>
      <c r="C365" s="69">
        <v>2003</v>
      </c>
      <c r="D365" s="218">
        <f>HLOOKUP($B365,data03,data0211!D$900,FALSE)</f>
        <v>385987477.01999998</v>
      </c>
      <c r="E365" s="218">
        <f>HLOOKUP($B365,data03,data0211!E$900,FALSE)</f>
        <v>-143041520.55000001</v>
      </c>
      <c r="F365" s="218">
        <f>HLOOKUP($B365,data03,data0211!F$900,FALSE)</f>
        <v>0</v>
      </c>
      <c r="G365" s="218">
        <f>HLOOKUP($B365,data03,data0211!G$900,FALSE)</f>
        <v>17138625</v>
      </c>
      <c r="H365" s="218">
        <f>HLOOKUP($B365,data03,data0211!H$900,FALSE)</f>
        <v>13330611.32</v>
      </c>
      <c r="I365" s="218">
        <f>HLOOKUP($B365,data03,data0211!I$900,FALSE)</f>
        <v>4024777.02</v>
      </c>
      <c r="J365" s="218">
        <f>HLOOKUP($B365,data03,data0211!J$900,FALSE)</f>
        <v>103204</v>
      </c>
      <c r="K365" s="218">
        <f>HLOOKUP($B365,data03,data0211!K$900,FALSE)</f>
        <v>95064</v>
      </c>
      <c r="L365" s="218">
        <f>HLOOKUP($B365,data03,data0211!L$900,FALSE)</f>
        <v>8136</v>
      </c>
      <c r="M365" s="218">
        <f>HLOOKUP($B365,data03,data0211!M$900,FALSE)</f>
        <v>4</v>
      </c>
      <c r="N365" s="218">
        <f>HLOOKUP($B365,data03,data0211!N$900,FALSE)</f>
        <v>1</v>
      </c>
      <c r="O365" s="218">
        <f>HLOOKUP($B365,data03,data0211!O$900,FALSE)</f>
        <v>0</v>
      </c>
      <c r="P365" s="218">
        <f>HLOOKUP($B365,data03,data0211!P$900,FALSE)</f>
        <v>3440644511</v>
      </c>
      <c r="Q365" s="218">
        <f>HLOOKUP($B365,data03,data0211!Q$900,FALSE)</f>
        <v>951203622</v>
      </c>
      <c r="R365" s="218">
        <f>HLOOKUP($B365,data03,data0211!R$900,FALSE)</f>
        <v>2184287596</v>
      </c>
      <c r="S365" s="218">
        <f>HLOOKUP($B365,data03,data0211!S$900,FALSE)</f>
        <v>285362040</v>
      </c>
      <c r="T365" s="218">
        <f>HLOOKUP($B365,data03,data0211!T$900,FALSE)</f>
        <v>19791253</v>
      </c>
      <c r="U365" s="218">
        <f>HLOOKUP($B365,data03,data0211!U$900,FALSE)</f>
        <v>0</v>
      </c>
      <c r="V365" s="218">
        <f>HLOOKUP($B365,data03,data0211!V$900,FALSE)</f>
        <v>5282994</v>
      </c>
      <c r="W365" s="218">
        <f>HLOOKUP($B365,data03,data0211!W$900,FALSE)</f>
        <v>0</v>
      </c>
      <c r="X365" s="218">
        <f>HLOOKUP($B365,data03,data0211!X$900,FALSE)</f>
        <v>4701279</v>
      </c>
      <c r="Y365" s="218">
        <f>HLOOKUP($B365,data03,data0211!Y$900,FALSE)</f>
        <v>523127</v>
      </c>
      <c r="Z365" s="218">
        <f>HLOOKUP($B365,data03,data0211!Z$900,FALSE)</f>
        <v>58588</v>
      </c>
      <c r="AA365" s="218">
        <f>HLOOKUP($B365,data03,data0211!AA$900,FALSE)</f>
        <v>0</v>
      </c>
      <c r="AB365" s="218">
        <f>HLOOKUP($B365,data03,data0211!AB$900,FALSE)</f>
        <v>50456824</v>
      </c>
      <c r="AC365" s="218">
        <f>HLOOKUP($B365,data03,data0211!AC$900,FALSE)</f>
        <v>26713717</v>
      </c>
      <c r="AD365" s="218">
        <f>HLOOKUP($B365,data03,data0211!AD$900,FALSE)</f>
        <v>22350716</v>
      </c>
      <c r="AE365" s="218">
        <f>HLOOKUP($B365,data03,data0211!AE$900,FALSE)</f>
        <v>1260240</v>
      </c>
      <c r="AF365" s="218">
        <f>HLOOKUP($B365,data03,data0211!AF$900,FALSE)</f>
        <v>132151</v>
      </c>
      <c r="AG365" s="218">
        <f>HLOOKUP($B365,data03,data0211!AG$900,FALSE)</f>
        <v>0</v>
      </c>
      <c r="AH365" s="218">
        <f>HLOOKUP($B365,data03,data0211!AH$900,FALSE)</f>
        <v>269</v>
      </c>
      <c r="AI365" s="218">
        <f>HLOOKUP($B365,data03,data0211!AI$900,FALSE)</f>
        <v>0</v>
      </c>
      <c r="AJ365" s="218">
        <f>HLOOKUP($B365,data03,data0211!AJ$900,FALSE)</f>
        <v>269</v>
      </c>
      <c r="AK365" s="218">
        <f>HLOOKUP($B365,data03,data0211!AK$900,FALSE)</f>
        <v>360000</v>
      </c>
      <c r="AL365" s="218">
        <f>HLOOKUP($B365,data03,data0211!AL$900,FALSE)</f>
        <v>360000</v>
      </c>
      <c r="AM365" s="218">
        <f>HLOOKUP($B365,data03,data0211!AM$900,FALSE)</f>
        <v>0</v>
      </c>
      <c r="AN365" s="218">
        <f>HLOOKUP($B365,data03,data0211!AN$900,FALSE)</f>
        <v>546300</v>
      </c>
      <c r="AO365" s="218">
        <f>HLOOKUP($B365,data03,data0211!AO$900,FALSE)</f>
        <v>661800</v>
      </c>
      <c r="AP365" s="218">
        <f>HLOOKUP($B365,data03,data0211!AP$900,FALSE)</f>
        <v>661800</v>
      </c>
      <c r="AQ365" s="218">
        <f>HLOOKUP($B365,data03,data0211!AQ$900,FALSE)</f>
        <v>539800</v>
      </c>
      <c r="AR365" s="218">
        <f>HLOOKUP($B365,data03,data0211!AR$900,FALSE)</f>
        <v>2286</v>
      </c>
      <c r="AS365" s="218">
        <f>HLOOKUP($B365,data03,data0211!AS$900,FALSE)</f>
        <v>737</v>
      </c>
      <c r="AT365" s="218">
        <f>HLOOKUP($B365,data03,data0211!AT$900,FALSE)</f>
        <v>1549</v>
      </c>
      <c r="AU365" s="218">
        <f>HLOOKUP($B365,data03,data0211!AU$900,FALSE)</f>
        <v>993</v>
      </c>
      <c r="AV365" s="218">
        <f>HLOOKUP($B365,data03,data0211!AV$900,FALSE)</f>
        <v>20</v>
      </c>
      <c r="AW365" s="218">
        <f>HLOOKUP($B365,data03,data0211!AW$900,FALSE)</f>
        <v>1276</v>
      </c>
      <c r="AX365" s="218">
        <f>HLOOKUP($B365,data03,data0211!AX$900,FALSE)</f>
        <v>2</v>
      </c>
      <c r="AY365" s="218">
        <f>HLOOKUP($B365,data03,data0211!AY$900,FALSE)</f>
        <v>26</v>
      </c>
      <c r="AZ365" s="218">
        <f>HLOOKUP($B365,data03,data0211!AZ$900,FALSE)</f>
        <v>12671</v>
      </c>
      <c r="BA365" s="218">
        <f>HLOOKUP($B365,data03,data0211!BA$900,FALSE)</f>
        <v>0</v>
      </c>
      <c r="BB365" s="218"/>
      <c r="BC365" s="218"/>
      <c r="BD365" s="218"/>
      <c r="BE365" s="218"/>
    </row>
    <row r="366" spans="1:57" ht="15" customHeight="1" x14ac:dyDescent="0.2">
      <c r="A366" s="71" t="s">
        <v>20</v>
      </c>
      <c r="B366" s="71" t="s">
        <v>20</v>
      </c>
      <c r="C366" s="69">
        <v>2004</v>
      </c>
      <c r="D366" s="218">
        <f>HLOOKUP($B366,data04,data0211!D$900,FALSE)</f>
        <v>404677451.27000004</v>
      </c>
      <c r="E366" s="218">
        <f>HLOOKUP($B366,data04,data0211!E$900,FALSE)</f>
        <v>-155544565.87</v>
      </c>
      <c r="F366" s="218">
        <f>HLOOKUP($B366,data04,data0211!F$900,FALSE)</f>
        <v>0</v>
      </c>
      <c r="G366" s="218">
        <f>HLOOKUP($B366,data04,data0211!G$900,FALSE)</f>
        <v>15526000</v>
      </c>
      <c r="H366" s="218">
        <f>HLOOKUP($B366,data04,data0211!H$900,FALSE)</f>
        <v>12602345.309999999</v>
      </c>
      <c r="I366" s="218">
        <f>HLOOKUP($B366,data04,data0211!I$900,FALSE)</f>
        <v>6893496.04</v>
      </c>
      <c r="J366" s="218">
        <f>HLOOKUP($B366,data04,data0211!J$900,FALSE)</f>
        <v>110437</v>
      </c>
      <c r="K366" s="218">
        <f>HLOOKUP($B366,data04,data0211!K$900,FALSE)</f>
        <v>102070</v>
      </c>
      <c r="L366" s="218">
        <f>HLOOKUP($B366,data04,data0211!L$900,FALSE)</f>
        <v>8364</v>
      </c>
      <c r="M366" s="218">
        <f>HLOOKUP($B366,data04,data0211!M$900,FALSE)</f>
        <v>3</v>
      </c>
      <c r="N366" s="218">
        <f>HLOOKUP($B366,data04,data0211!N$900,FALSE)</f>
        <v>31555</v>
      </c>
      <c r="O366" s="218">
        <f>HLOOKUP($B366,data04,data0211!O$900,FALSE)</f>
        <v>110</v>
      </c>
      <c r="P366" s="218">
        <f>HLOOKUP($B366,data04,data0211!P$900,FALSE)</f>
        <v>3599518806</v>
      </c>
      <c r="Q366" s="218">
        <f>HLOOKUP($B366,data04,data0211!Q$900,FALSE)</f>
        <v>966448805</v>
      </c>
      <c r="R366" s="218">
        <f>HLOOKUP($B366,data04,data0211!R$900,FALSE)</f>
        <v>2317026840</v>
      </c>
      <c r="S366" s="218">
        <f>HLOOKUP($B366,data04,data0211!S$900,FALSE)</f>
        <v>294248777</v>
      </c>
      <c r="T366" s="218">
        <f>HLOOKUP($B366,data04,data0211!T$900,FALSE)</f>
        <v>21710597</v>
      </c>
      <c r="U366" s="218">
        <f>HLOOKUP($B366,data04,data0211!U$900,FALSE)</f>
        <v>83787</v>
      </c>
      <c r="V366" s="218">
        <f>HLOOKUP($B366,data04,data0211!V$900,FALSE)</f>
        <v>5486766</v>
      </c>
      <c r="W366" s="218">
        <f>HLOOKUP($B366,data04,data0211!W$900,FALSE)</f>
        <v>0</v>
      </c>
      <c r="X366" s="218">
        <f>HLOOKUP($B366,data04,data0211!X$900,FALSE)</f>
        <v>4921052</v>
      </c>
      <c r="Y366" s="218">
        <f>HLOOKUP($B366,data04,data0211!Y$900,FALSE)</f>
        <v>505001</v>
      </c>
      <c r="Z366" s="218">
        <f>HLOOKUP($B366,data04,data0211!Z$900,FALSE)</f>
        <v>60474</v>
      </c>
      <c r="AA366" s="218">
        <f>HLOOKUP($B366,data04,data0211!AA$900,FALSE)</f>
        <v>239</v>
      </c>
      <c r="AB366" s="218">
        <f>HLOOKUP($B366,data04,data0211!AB$900,FALSE)</f>
        <v>49695591</v>
      </c>
      <c r="AC366" s="218">
        <f>HLOOKUP($B366,data04,data0211!AC$900,FALSE)</f>
        <v>25451865</v>
      </c>
      <c r="AD366" s="218">
        <f>HLOOKUP($B366,data04,data0211!AD$900,FALSE)</f>
        <v>22981270</v>
      </c>
      <c r="AE366" s="218">
        <f>HLOOKUP($B366,data04,data0211!AE$900,FALSE)</f>
        <v>1131943</v>
      </c>
      <c r="AF366" s="218">
        <f>HLOOKUP($B366,data04,data0211!AF$900,FALSE)</f>
        <v>129556</v>
      </c>
      <c r="AG366" s="218">
        <f>HLOOKUP($B366,data04,data0211!AG$900,FALSE)</f>
        <v>957</v>
      </c>
      <c r="AH366" s="218">
        <f>HLOOKUP($B366,data04,data0211!AH$900,FALSE)</f>
        <v>269</v>
      </c>
      <c r="AI366" s="218">
        <f>HLOOKUP($B366,data04,data0211!AI$900,FALSE)</f>
        <v>0</v>
      </c>
      <c r="AJ366" s="218">
        <f>HLOOKUP($B366,data04,data0211!AJ$900,FALSE)</f>
        <v>269</v>
      </c>
      <c r="AK366" s="218">
        <f>HLOOKUP($B366,data04,data0211!AK$900,FALSE)</f>
        <v>413000</v>
      </c>
      <c r="AL366" s="218">
        <f>HLOOKUP($B366,data04,data0211!AL$900,FALSE)</f>
        <v>413000</v>
      </c>
      <c r="AM366" s="218">
        <f>HLOOKUP($B366,data04,data0211!AM$900,FALSE)</f>
        <v>0</v>
      </c>
      <c r="AN366" s="218">
        <f>HLOOKUP($B366,data04,data0211!AN$900,FALSE)</f>
        <v>578900</v>
      </c>
      <c r="AO366" s="218">
        <f>HLOOKUP($B366,data04,data0211!AO$900,FALSE)</f>
        <v>645900</v>
      </c>
      <c r="AP366" s="218">
        <f>HLOOKUP($B366,data04,data0211!AP$900,FALSE)</f>
        <v>645900</v>
      </c>
      <c r="AQ366" s="218">
        <f>HLOOKUP($B366,data04,data0211!AQ$900,FALSE)</f>
        <v>560800</v>
      </c>
      <c r="AR366" s="218">
        <f>HLOOKUP($B366,data04,data0211!AR$900,FALSE)</f>
        <v>2384</v>
      </c>
      <c r="AS366" s="218">
        <f>HLOOKUP($B366,data04,data0211!AS$900,FALSE)</f>
        <v>734</v>
      </c>
      <c r="AT366" s="218">
        <f>HLOOKUP($B366,data04,data0211!AT$900,FALSE)</f>
        <v>1650</v>
      </c>
      <c r="AU366" s="218">
        <f>HLOOKUP($B366,data04,data0211!AU$900,FALSE)</f>
        <v>1014.8</v>
      </c>
      <c r="AV366" s="218">
        <f>HLOOKUP($B366,data04,data0211!AV$900,FALSE)</f>
        <v>20.5</v>
      </c>
      <c r="AW366" s="218">
        <f>HLOOKUP($B366,data04,data0211!AW$900,FALSE)</f>
        <v>1349</v>
      </c>
      <c r="AX366" s="218">
        <f>HLOOKUP($B366,data04,data0211!AX$900,FALSE)</f>
        <v>2</v>
      </c>
      <c r="AY366" s="218">
        <f>HLOOKUP($B366,data04,data0211!AY$900,FALSE)</f>
        <v>24</v>
      </c>
      <c r="AZ366" s="218">
        <f>HLOOKUP($B366,data04,data0211!AZ$900,FALSE)</f>
        <v>13574</v>
      </c>
      <c r="BA366" s="218">
        <f>HLOOKUP($B366,data04,data0211!BA$900,FALSE)</f>
        <v>0</v>
      </c>
      <c r="BB366" s="218"/>
      <c r="BC366" s="218"/>
      <c r="BD366" s="218"/>
      <c r="BE366" s="218"/>
    </row>
    <row r="367" spans="1:57" ht="15" customHeight="1" x14ac:dyDescent="0.2">
      <c r="A367" s="71" t="s">
        <v>20</v>
      </c>
      <c r="B367" s="71" t="s">
        <v>20</v>
      </c>
      <c r="C367" s="69">
        <v>2005</v>
      </c>
      <c r="D367" s="218">
        <f>HLOOKUP($B367,data05,data0211!D$900,FALSE)</f>
        <v>431938553.47000003</v>
      </c>
      <c r="E367" s="218">
        <f>HLOOKUP($B367,data05,data0211!E$900,FALSE)</f>
        <v>-169258533.77000001</v>
      </c>
      <c r="F367" s="218">
        <f>HLOOKUP($B367,data05,data0211!F$900,FALSE)</f>
        <v>0</v>
      </c>
      <c r="G367" s="218">
        <f>HLOOKUP($B367,data05,data0211!G$900,FALSE)</f>
        <v>17698000</v>
      </c>
      <c r="H367" s="218">
        <f>HLOOKUP($B367,data05,data0211!H$900,FALSE)</f>
        <v>13311695.74</v>
      </c>
      <c r="I367" s="218">
        <f>HLOOKUP($B367,data05,data0211!I$900,FALSE)</f>
        <v>8594713</v>
      </c>
      <c r="J367" s="218">
        <f>HLOOKUP($B367,data05,data0211!J$900,FALSE)</f>
        <v>116166</v>
      </c>
      <c r="K367" s="218">
        <f>HLOOKUP($B367,data05,data0211!K$900,FALSE)</f>
        <v>107609</v>
      </c>
      <c r="L367" s="218">
        <f>HLOOKUP($B367,data05,data0211!L$900,FALSE)</f>
        <v>8554</v>
      </c>
      <c r="M367" s="218">
        <f>HLOOKUP($B367,data05,data0211!M$900,FALSE)</f>
        <v>3</v>
      </c>
      <c r="N367" s="218">
        <f>HLOOKUP($B367,data05,data0211!N$900,FALSE)</f>
        <v>22688359</v>
      </c>
      <c r="O367" s="218">
        <f>HLOOKUP($B367,data05,data0211!O$900,FALSE)</f>
        <v>66522.53</v>
      </c>
      <c r="P367" s="218">
        <f>HLOOKUP($B367,data05,data0211!P$900,FALSE)</f>
        <v>3848132954.5300002</v>
      </c>
      <c r="Q367" s="218">
        <f>HLOOKUP($B367,data05,data0211!Q$900,FALSE)</f>
        <v>1104270425</v>
      </c>
      <c r="R367" s="218">
        <f>HLOOKUP($B367,data05,data0211!R$900,FALSE)</f>
        <v>2412532405</v>
      </c>
      <c r="S367" s="218">
        <f>HLOOKUP($B367,data05,data0211!S$900,FALSE)</f>
        <v>308575243</v>
      </c>
      <c r="T367" s="218">
        <f>HLOOKUP($B367,data05,data0211!T$900,FALSE)</f>
        <v>22688359</v>
      </c>
      <c r="U367" s="218">
        <f>HLOOKUP($B367,data05,data0211!U$900,FALSE)</f>
        <v>66522.53</v>
      </c>
      <c r="V367" s="218">
        <f>HLOOKUP($B367,data05,data0211!V$900,FALSE)</f>
        <v>5650821</v>
      </c>
      <c r="W367" s="218">
        <f>HLOOKUP($B367,data05,data0211!W$900,FALSE)</f>
        <v>0</v>
      </c>
      <c r="X367" s="218">
        <f>HLOOKUP($B367,data05,data0211!X$900,FALSE)</f>
        <v>5069328</v>
      </c>
      <c r="Y367" s="218">
        <f>HLOOKUP($B367,data05,data0211!Y$900,FALSE)</f>
        <v>515784</v>
      </c>
      <c r="Z367" s="218">
        <f>HLOOKUP($B367,data05,data0211!Z$900,FALSE)</f>
        <v>65522</v>
      </c>
      <c r="AA367" s="218">
        <f>HLOOKUP($B367,data05,data0211!AA$900,FALSE)</f>
        <v>187</v>
      </c>
      <c r="AB367" s="218">
        <f>HLOOKUP($B367,data05,data0211!AB$900,FALSE)</f>
        <v>55128685.020000003</v>
      </c>
      <c r="AC367" s="218">
        <f>HLOOKUP($B367,data05,data0211!AC$900,FALSE)</f>
        <v>28324913</v>
      </c>
      <c r="AD367" s="218">
        <f>HLOOKUP($B367,data05,data0211!AD$900,FALSE)</f>
        <v>25028757</v>
      </c>
      <c r="AE367" s="218">
        <f>HLOOKUP($B367,data05,data0211!AE$900,FALSE)</f>
        <v>1589502</v>
      </c>
      <c r="AF367" s="218">
        <f>HLOOKUP($B367,data05,data0211!AF$900,FALSE)</f>
        <v>177089</v>
      </c>
      <c r="AG367" s="218">
        <f>HLOOKUP($B367,data05,data0211!AG$900,FALSE)</f>
        <v>8424</v>
      </c>
      <c r="AH367" s="218">
        <f>HLOOKUP($B367,data05,data0211!AH$900,FALSE)</f>
        <v>269</v>
      </c>
      <c r="AI367" s="218">
        <f>HLOOKUP($B367,data05,data0211!AI$900,FALSE)</f>
        <v>269</v>
      </c>
      <c r="AJ367" s="218">
        <f>HLOOKUP($B367,data05,data0211!AJ$900,FALSE)</f>
        <v>0</v>
      </c>
      <c r="AK367" s="218">
        <f>HLOOKUP($B367,data05,data0211!AK$900,FALSE)</f>
        <v>412503</v>
      </c>
      <c r="AL367" s="218">
        <f>HLOOKUP($B367,data05,data0211!AL$900,FALSE)</f>
        <v>412503</v>
      </c>
      <c r="AM367" s="218">
        <f>HLOOKUP($B367,data05,data0211!AM$900,FALSE)</f>
        <v>0</v>
      </c>
      <c r="AN367" s="218">
        <f>HLOOKUP($B367,data05,data0211!AN$900,FALSE)</f>
        <v>593400</v>
      </c>
      <c r="AO367" s="218">
        <f>HLOOKUP($B367,data05,data0211!AO$900,FALSE)</f>
        <v>731200</v>
      </c>
      <c r="AP367" s="218">
        <f>HLOOKUP($B367,data05,data0211!AP$900,FALSE)</f>
        <v>731200</v>
      </c>
      <c r="AQ367" s="218">
        <f>HLOOKUP($B367,data05,data0211!AQ$900,FALSE)</f>
        <v>596300</v>
      </c>
      <c r="AR367" s="218">
        <f>HLOOKUP($B367,data05,data0211!AR$900,FALSE)</f>
        <v>2486</v>
      </c>
      <c r="AS367" s="218">
        <f>HLOOKUP($B367,data05,data0211!AS$900,FALSE)</f>
        <v>763</v>
      </c>
      <c r="AT367" s="218">
        <f>HLOOKUP($B367,data05,data0211!AT$900,FALSE)</f>
        <v>1723</v>
      </c>
      <c r="AU367" s="218">
        <f>HLOOKUP($B367,data05,data0211!AU$900,FALSE)</f>
        <v>1064</v>
      </c>
      <c r="AV367" s="218">
        <f>HLOOKUP($B367,data05,data0211!AV$900,FALSE)</f>
        <v>21</v>
      </c>
      <c r="AW367" s="218">
        <f>HLOOKUP($B367,data05,data0211!AW$900,FALSE)</f>
        <v>1401</v>
      </c>
      <c r="AX367" s="218">
        <f>HLOOKUP($B367,data05,data0211!AX$900,FALSE)</f>
        <v>2</v>
      </c>
      <c r="AY367" s="218">
        <f>HLOOKUP($B367,data05,data0211!AY$900,FALSE)</f>
        <v>24</v>
      </c>
      <c r="AZ367" s="218">
        <f>HLOOKUP($B367,data05,data0211!AZ$900,FALSE)</f>
        <v>13963</v>
      </c>
      <c r="BA367" s="218">
        <f>HLOOKUP($B367,data05,data0211!BA$900,FALSE)</f>
        <v>74</v>
      </c>
      <c r="BB367" s="218"/>
      <c r="BC367" s="218"/>
      <c r="BD367" s="218"/>
      <c r="BE367" s="218"/>
    </row>
    <row r="368" spans="1:57" ht="15" customHeight="1" x14ac:dyDescent="0.2">
      <c r="A368" s="71" t="s">
        <v>20</v>
      </c>
      <c r="B368" s="71" t="s">
        <v>20</v>
      </c>
      <c r="C368" s="69">
        <v>2006</v>
      </c>
      <c r="D368" s="218">
        <f>HLOOKUP($B368,data06,data0211!D$900,FALSE)</f>
        <v>457594825.31999993</v>
      </c>
      <c r="E368" s="218">
        <f>HLOOKUP($B368,data06,data0211!E$900,FALSE)</f>
        <v>-183765121.25</v>
      </c>
      <c r="F368" s="218">
        <f>HLOOKUP($B368,data06,data0211!F$900,FALSE)</f>
        <v>0</v>
      </c>
      <c r="G368" s="218">
        <f>HLOOKUP($B368,data06,data0211!G$900,FALSE)</f>
        <v>21563451</v>
      </c>
      <c r="H368" s="218">
        <f>HLOOKUP($B368,data06,data0211!H$900,FALSE)</f>
        <v>15145220.98</v>
      </c>
      <c r="I368" s="218">
        <f>HLOOKUP($B368,data06,data0211!I$900,FALSE)</f>
        <v>8825938</v>
      </c>
      <c r="J368" s="218">
        <f>HLOOKUP($B368,data06,data0211!J$900,FALSE)</f>
        <v>120364</v>
      </c>
      <c r="K368" s="218">
        <f>HLOOKUP($B368,data06,data0211!K$900,FALSE)</f>
        <v>111597</v>
      </c>
      <c r="L368" s="218">
        <f>HLOOKUP($B368,data06,data0211!L$900,FALSE)</f>
        <v>8763</v>
      </c>
      <c r="M368" s="218">
        <f>HLOOKUP($B368,data06,data0211!M$900,FALSE)</f>
        <v>4</v>
      </c>
      <c r="N368" s="218">
        <f>HLOOKUP($B368,data06,data0211!N$900,FALSE)</f>
        <v>1</v>
      </c>
      <c r="O368" s="218">
        <f>HLOOKUP($B368,data06,data0211!O$900,FALSE)</f>
        <v>0</v>
      </c>
      <c r="P368" s="218">
        <f>HLOOKUP($B368,data06,data0211!P$900,FALSE)</f>
        <v>3843080000</v>
      </c>
      <c r="Q368" s="218">
        <f>HLOOKUP($B368,data06,data0211!Q$900,FALSE)</f>
        <v>1075118931</v>
      </c>
      <c r="R368" s="218">
        <f>HLOOKUP($B368,data06,data0211!R$900,FALSE)</f>
        <v>2403597428</v>
      </c>
      <c r="S368" s="218">
        <f>HLOOKUP($B368,data06,data0211!S$900,FALSE)</f>
        <v>340579142</v>
      </c>
      <c r="T368" s="218">
        <f>HLOOKUP($B368,data06,data0211!T$900,FALSE)</f>
        <v>23784499</v>
      </c>
      <c r="U368" s="218">
        <f>HLOOKUP($B368,data06,data0211!U$900,FALSE)</f>
        <v>0</v>
      </c>
      <c r="V368" s="218">
        <f>HLOOKUP($B368,data06,data0211!V$900,FALSE)</f>
        <v>5759975</v>
      </c>
      <c r="W368" s="218">
        <f>HLOOKUP($B368,data06,data0211!W$900,FALSE)</f>
        <v>0</v>
      </c>
      <c r="X368" s="218">
        <f>HLOOKUP($B368,data06,data0211!X$900,FALSE)</f>
        <v>5100354</v>
      </c>
      <c r="Y368" s="218">
        <f>HLOOKUP($B368,data06,data0211!Y$900,FALSE)</f>
        <v>589471</v>
      </c>
      <c r="Z368" s="218">
        <f>HLOOKUP($B368,data06,data0211!Z$900,FALSE)</f>
        <v>70150</v>
      </c>
      <c r="AA368" s="218">
        <f>HLOOKUP($B368,data06,data0211!AA$900,FALSE)</f>
        <v>0</v>
      </c>
      <c r="AB368" s="218">
        <f>HLOOKUP($B368,data06,data0211!AB$900,FALSE)</f>
        <v>56737383</v>
      </c>
      <c r="AC368" s="218">
        <f>HLOOKUP($B368,data06,data0211!AC$900,FALSE)</f>
        <v>30824081</v>
      </c>
      <c r="AD368" s="218">
        <f>HLOOKUP($B368,data06,data0211!AD$900,FALSE)</f>
        <v>24205854</v>
      </c>
      <c r="AE368" s="218">
        <f>HLOOKUP($B368,data06,data0211!AE$900,FALSE)</f>
        <v>1550330</v>
      </c>
      <c r="AF368" s="218">
        <f>HLOOKUP($B368,data06,data0211!AF$900,FALSE)</f>
        <v>157118</v>
      </c>
      <c r="AG368" s="218">
        <f>HLOOKUP($B368,data06,data0211!AG$900,FALSE)</f>
        <v>0</v>
      </c>
      <c r="AH368" s="218">
        <f>HLOOKUP($B368,data06,data0211!AH$900,FALSE)</f>
        <v>269</v>
      </c>
      <c r="AI368" s="218">
        <f>HLOOKUP($B368,data06,data0211!AI$900,FALSE)</f>
        <v>269</v>
      </c>
      <c r="AJ368" s="218">
        <f>HLOOKUP($B368,data06,data0211!AJ$900,FALSE)</f>
        <v>0</v>
      </c>
      <c r="AK368" s="218">
        <f>HLOOKUP($B368,data06,data0211!AK$900,FALSE)</f>
        <v>433806</v>
      </c>
      <c r="AL368" s="218">
        <f>HLOOKUP($B368,data06,data0211!AL$900,FALSE)</f>
        <v>433806</v>
      </c>
      <c r="AM368" s="218">
        <f>HLOOKUP($B368,data06,data0211!AM$900,FALSE)</f>
        <v>0</v>
      </c>
      <c r="AN368" s="218">
        <f>HLOOKUP($B368,data06,data0211!AN$900,FALSE)</f>
        <v>586900</v>
      </c>
      <c r="AO368" s="218">
        <f>HLOOKUP($B368,data06,data0211!AO$900,FALSE)</f>
        <v>784900</v>
      </c>
      <c r="AP368" s="218">
        <f>HLOOKUP($B368,data06,data0211!AP$900,FALSE)</f>
        <v>784900</v>
      </c>
      <c r="AQ368" s="218">
        <f>HLOOKUP($B368,data06,data0211!AQ$900,FALSE)</f>
        <v>611400</v>
      </c>
      <c r="AR368" s="218">
        <f>HLOOKUP($B368,data06,data0211!AR$900,FALSE)</f>
        <v>2601</v>
      </c>
      <c r="AS368" s="218">
        <f>HLOOKUP($B368,data06,data0211!AS$900,FALSE)</f>
        <v>785</v>
      </c>
      <c r="AT368" s="218">
        <f>HLOOKUP($B368,data06,data0211!AT$900,FALSE)</f>
        <v>1816</v>
      </c>
      <c r="AU368" s="218">
        <f>HLOOKUP($B368,data06,data0211!AU$900,FALSE)</f>
        <v>1112</v>
      </c>
      <c r="AV368" s="218">
        <f>HLOOKUP($B368,data06,data0211!AV$900,FALSE)</f>
        <v>22</v>
      </c>
      <c r="AW368" s="218">
        <f>HLOOKUP($B368,data06,data0211!AW$900,FALSE)</f>
        <v>1467</v>
      </c>
      <c r="AX368" s="218">
        <f>HLOOKUP($B368,data06,data0211!AX$900,FALSE)</f>
        <v>2</v>
      </c>
      <c r="AY368" s="218">
        <f>HLOOKUP($B368,data06,data0211!AY$900,FALSE)</f>
        <v>24</v>
      </c>
      <c r="AZ368" s="218">
        <f>HLOOKUP($B368,data06,data0211!AZ$900,FALSE)</f>
        <v>14449</v>
      </c>
      <c r="BA368" s="218">
        <f>HLOOKUP($B368,data06,data0211!BA$900,FALSE)</f>
        <v>73</v>
      </c>
      <c r="BB368" s="218"/>
      <c r="BC368" s="218"/>
      <c r="BD368" s="218"/>
      <c r="BE368" s="218"/>
    </row>
    <row r="369" spans="1:57" ht="15" customHeight="1" x14ac:dyDescent="0.2">
      <c r="A369" s="71" t="s">
        <v>20</v>
      </c>
      <c r="B369" s="71" t="s">
        <v>20</v>
      </c>
      <c r="C369" s="69">
        <v>2007</v>
      </c>
      <c r="D369" s="218">
        <f>HLOOKUP($B369,data07,data0211!D$900,FALSE)</f>
        <v>504004423.91999996</v>
      </c>
      <c r="E369" s="218">
        <f>HLOOKUP($B369,data07,data0211!E$900,FALSE)</f>
        <v>-199060181.41</v>
      </c>
      <c r="F369" s="218">
        <f>HLOOKUP($B369,data07,data0211!F$900,FALSE)</f>
        <v>0</v>
      </c>
      <c r="G369" s="218">
        <f>HLOOKUP($B369,data07,data0211!G$900,FALSE)</f>
        <v>30881875</v>
      </c>
      <c r="H369" s="218">
        <f>HLOOKUP($B369,data07,data0211!H$900,FALSE)</f>
        <v>15244706.430000002</v>
      </c>
      <c r="I369" s="218">
        <f>HLOOKUP($B369,data07,data0211!I$900,FALSE)</f>
        <v>11800090</v>
      </c>
      <c r="J369" s="218">
        <f>HLOOKUP($B369,data07,data0211!J$900,FALSE)</f>
        <v>126026</v>
      </c>
      <c r="K369" s="218">
        <f>HLOOKUP($B369,data07,data0211!K$900,FALSE)</f>
        <v>117024</v>
      </c>
      <c r="L369" s="218">
        <f>HLOOKUP($B369,data07,data0211!L$900,FALSE)</f>
        <v>8996</v>
      </c>
      <c r="M369" s="218">
        <f>HLOOKUP($B369,data07,data0211!M$900,FALSE)</f>
        <v>6</v>
      </c>
      <c r="N369" s="218">
        <f>HLOOKUP($B369,data07,data0211!N$900,FALSE)</f>
        <v>2</v>
      </c>
      <c r="O369" s="218">
        <f>HLOOKUP($B369,data07,data0211!O$900,FALSE)</f>
        <v>0</v>
      </c>
      <c r="P369" s="218">
        <f>HLOOKUP($B369,data07,data0211!P$900,FALSE)</f>
        <v>3967000000</v>
      </c>
      <c r="Q369" s="218">
        <f>HLOOKUP($B369,data07,data0211!Q$900,FALSE)</f>
        <v>1141600000</v>
      </c>
      <c r="R369" s="218">
        <f>HLOOKUP($B369,data07,data0211!R$900,FALSE)</f>
        <v>2438800000</v>
      </c>
      <c r="S369" s="218">
        <f>HLOOKUP($B369,data07,data0211!S$900,FALSE)</f>
        <v>359900000</v>
      </c>
      <c r="T369" s="218">
        <f>HLOOKUP($B369,data07,data0211!T$900,FALSE)</f>
        <v>26700000</v>
      </c>
      <c r="U369" s="218">
        <f>HLOOKUP($B369,data07,data0211!U$900,FALSE)</f>
        <v>0</v>
      </c>
      <c r="V369" s="218">
        <f>HLOOKUP($B369,data07,data0211!V$900,FALSE)</f>
        <v>5862900</v>
      </c>
      <c r="W369" s="218">
        <f>HLOOKUP($B369,data07,data0211!W$900,FALSE)</f>
        <v>0</v>
      </c>
      <c r="X369" s="218">
        <f>HLOOKUP($B369,data07,data0211!X$900,FALSE)</f>
        <v>5146600</v>
      </c>
      <c r="Y369" s="218">
        <f>HLOOKUP($B369,data07,data0211!Y$900,FALSE)</f>
        <v>639900</v>
      </c>
      <c r="Z369" s="218">
        <f>HLOOKUP($B369,data07,data0211!Z$900,FALSE)</f>
        <v>76400</v>
      </c>
      <c r="AA369" s="218">
        <f>HLOOKUP($B369,data07,data0211!AA$900,FALSE)</f>
        <v>0</v>
      </c>
      <c r="AB369" s="218">
        <f>HLOOKUP($B369,data07,data0211!AB$900,FALSE)</f>
        <v>66308300</v>
      </c>
      <c r="AC369" s="218">
        <f>HLOOKUP($B369,data07,data0211!AC$900,FALSE)</f>
        <v>35313500</v>
      </c>
      <c r="AD369" s="218">
        <f>HLOOKUP($B369,data07,data0211!AD$900,FALSE)</f>
        <v>28363000</v>
      </c>
      <c r="AE369" s="218">
        <f>HLOOKUP($B369,data07,data0211!AE$900,FALSE)</f>
        <v>2433800</v>
      </c>
      <c r="AF369" s="218">
        <f>HLOOKUP($B369,data07,data0211!AF$900,FALSE)</f>
        <v>0</v>
      </c>
      <c r="AG369" s="218">
        <f>HLOOKUP($B369,data07,data0211!AG$900,FALSE)</f>
        <v>198000</v>
      </c>
      <c r="AH369" s="218">
        <f>HLOOKUP($B369,data07,data0211!AH$900,FALSE)</f>
        <v>269</v>
      </c>
      <c r="AI369" s="218">
        <f>HLOOKUP($B369,data07,data0211!AI$900,FALSE)</f>
        <v>269</v>
      </c>
      <c r="AJ369" s="218">
        <f>HLOOKUP($B369,data07,data0211!AJ$900,FALSE)</f>
        <v>0</v>
      </c>
      <c r="AK369" s="218">
        <f>HLOOKUP($B369,data07,data0211!AK$900,FALSE)</f>
        <v>444158</v>
      </c>
      <c r="AL369" s="218">
        <f>HLOOKUP($B369,data07,data0211!AL$900,FALSE)</f>
        <v>444158</v>
      </c>
      <c r="AM369" s="218">
        <f>HLOOKUP($B369,data07,data0211!AM$900,FALSE)</f>
        <v>0</v>
      </c>
      <c r="AN369" s="218">
        <f>HLOOKUP($B369,data07,data0211!AN$900,FALSE)</f>
        <v>618000</v>
      </c>
      <c r="AO369" s="218">
        <f>HLOOKUP($B369,data07,data0211!AO$900,FALSE)</f>
        <v>772100</v>
      </c>
      <c r="AP369" s="218">
        <f>HLOOKUP($B369,data07,data0211!AP$900,FALSE)</f>
        <v>772100</v>
      </c>
      <c r="AQ369" s="218">
        <f>HLOOKUP($B369,data07,data0211!AQ$900,FALSE)</f>
        <v>637700</v>
      </c>
      <c r="AR369" s="218">
        <f>HLOOKUP($B369,data07,data0211!AR$900,FALSE)</f>
        <v>2702</v>
      </c>
      <c r="AS369" s="218">
        <f>HLOOKUP($B369,data07,data0211!AS$900,FALSE)</f>
        <v>800</v>
      </c>
      <c r="AT369" s="218">
        <f>HLOOKUP($B369,data07,data0211!AT$900,FALSE)</f>
        <v>1902</v>
      </c>
      <c r="AU369" s="218">
        <f>HLOOKUP($B369,data07,data0211!AU$900,FALSE)</f>
        <v>1150</v>
      </c>
      <c r="AV369" s="218">
        <f>HLOOKUP($B369,data07,data0211!AV$900,FALSE)</f>
        <v>22</v>
      </c>
      <c r="AW369" s="218">
        <f>HLOOKUP($B369,data07,data0211!AW$900,FALSE)</f>
        <v>1530</v>
      </c>
      <c r="AX369" s="218">
        <f>HLOOKUP($B369,data07,data0211!AX$900,FALSE)</f>
        <v>2</v>
      </c>
      <c r="AY369" s="218">
        <f>HLOOKUP($B369,data07,data0211!AY$900,FALSE)</f>
        <v>24</v>
      </c>
      <c r="AZ369" s="218">
        <f>HLOOKUP($B369,data07,data0211!AZ$900,FALSE)</f>
        <v>15028</v>
      </c>
      <c r="BA369" s="218">
        <f>HLOOKUP($B369,data07,data0211!BA$900,FALSE)</f>
        <v>71</v>
      </c>
      <c r="BB369" s="218"/>
      <c r="BC369" s="218"/>
      <c r="BD369" s="218"/>
      <c r="BE369" s="218"/>
    </row>
    <row r="370" spans="1:57" ht="15" customHeight="1" x14ac:dyDescent="0.2">
      <c r="A370" s="71" t="s">
        <v>20</v>
      </c>
      <c r="B370" s="71" t="s">
        <v>20</v>
      </c>
      <c r="C370" s="69">
        <v>2008</v>
      </c>
      <c r="D370" s="218">
        <f>HLOOKUP($B370,data08,data0211!D$900,FALSE)</f>
        <v>544447869.3900001</v>
      </c>
      <c r="E370" s="218">
        <f>HLOOKUP($B370,data08,data0211!E$900,FALSE)</f>
        <v>-214006339.16</v>
      </c>
      <c r="F370" s="218">
        <f>HLOOKUP($B370,data08,data0211!F$900,FALSE)</f>
        <v>0</v>
      </c>
      <c r="G370" s="218">
        <f>HLOOKUP($B370,data08,data0211!G$900,FALSE)</f>
        <v>25551586</v>
      </c>
      <c r="H370" s="218">
        <f>HLOOKUP($B370,data08,data0211!H$900,FALSE)</f>
        <v>17791258.670000002</v>
      </c>
      <c r="I370" s="218">
        <f>HLOOKUP($B370,data08,data0211!I$900,FALSE)</f>
        <v>8199870</v>
      </c>
      <c r="J370" s="218">
        <f>HLOOKUP($B370,data08,data0211!J$900,FALSE)</f>
        <v>129585</v>
      </c>
      <c r="K370" s="218">
        <f>HLOOKUP($B370,data08,data0211!K$900,FALSE)</f>
        <v>120395</v>
      </c>
      <c r="L370" s="218">
        <f>HLOOKUP($B370,data08,data0211!L$900,FALSE)</f>
        <v>9184</v>
      </c>
      <c r="M370" s="218">
        <f>HLOOKUP($B370,data08,data0211!M$900,FALSE)</f>
        <v>6</v>
      </c>
      <c r="N370" s="218">
        <f>HLOOKUP($B370,data08,data0211!N$900,FALSE)</f>
        <v>2</v>
      </c>
      <c r="O370" s="218">
        <f>HLOOKUP($B370,data08,data0211!O$900,FALSE)</f>
        <v>0</v>
      </c>
      <c r="P370" s="218">
        <f>HLOOKUP($B370,data08,data0211!P$900,FALSE)</f>
        <v>3913100000</v>
      </c>
      <c r="Q370" s="218">
        <f>HLOOKUP($B370,data08,data0211!Q$900,FALSE)</f>
        <v>1136600000</v>
      </c>
      <c r="R370" s="218">
        <f>HLOOKUP($B370,data08,data0211!R$900,FALSE)</f>
        <v>2356600000</v>
      </c>
      <c r="S370" s="218">
        <f>HLOOKUP($B370,data08,data0211!S$900,FALSE)</f>
        <v>392300000</v>
      </c>
      <c r="T370" s="218">
        <f>HLOOKUP($B370,data08,data0211!T$900,FALSE)</f>
        <v>27600000</v>
      </c>
      <c r="U370" s="218">
        <f>HLOOKUP($B370,data08,data0211!U$900,FALSE)</f>
        <v>0</v>
      </c>
      <c r="V370" s="218">
        <f>HLOOKUP($B370,data08,data0211!V$900,FALSE)</f>
        <v>5833523</v>
      </c>
      <c r="W370" s="218">
        <f>HLOOKUP($B370,data08,data0211!W$900,FALSE)</f>
        <v>0</v>
      </c>
      <c r="X370" s="218">
        <f>HLOOKUP($B370,data08,data0211!X$900,FALSE)</f>
        <v>5040659</v>
      </c>
      <c r="Y370" s="218">
        <f>HLOOKUP($B370,data08,data0211!Y$900,FALSE)</f>
        <v>712935</v>
      </c>
      <c r="Z370" s="218">
        <f>HLOOKUP($B370,data08,data0211!Z$900,FALSE)</f>
        <v>79929</v>
      </c>
      <c r="AA370" s="218">
        <f>HLOOKUP($B370,data08,data0211!AA$900,FALSE)</f>
        <v>0</v>
      </c>
      <c r="AB370" s="218">
        <f>HLOOKUP($B370,data08,data0211!AB$900,FALSE)</f>
        <v>0</v>
      </c>
      <c r="AC370" s="218">
        <f>HLOOKUP($B370,data08,data0211!AC$900,FALSE)</f>
        <v>33893035</v>
      </c>
      <c r="AD370" s="218">
        <f>HLOOKUP($B370,data08,data0211!AD$900,FALSE)</f>
        <v>24528771</v>
      </c>
      <c r="AE370" s="218">
        <f>HLOOKUP($B370,data08,data0211!AE$900,FALSE)</f>
        <v>2016307</v>
      </c>
      <c r="AF370" s="218">
        <f>HLOOKUP($B370,data08,data0211!AF$900,FALSE)</f>
        <v>179557</v>
      </c>
      <c r="AG370" s="218">
        <f>HLOOKUP($B370,data08,data0211!AG$900,FALSE)</f>
        <v>0</v>
      </c>
      <c r="AH370" s="218">
        <f>HLOOKUP($B370,data08,data0211!AH$900,FALSE)</f>
        <v>269</v>
      </c>
      <c r="AI370" s="218">
        <f>HLOOKUP($B370,data08,data0211!AI$900,FALSE)</f>
        <v>269</v>
      </c>
      <c r="AJ370" s="218">
        <f>HLOOKUP($B370,data08,data0211!AJ$900,FALSE)</f>
        <v>0</v>
      </c>
      <c r="AK370" s="218">
        <f>HLOOKUP($B370,data08,data0211!AK$900,FALSE)</f>
        <v>487230</v>
      </c>
      <c r="AL370" s="218">
        <f>HLOOKUP($B370,data08,data0211!AL$900,FALSE)</f>
        <v>487230</v>
      </c>
      <c r="AM370" s="218">
        <f>HLOOKUP($B370,data08,data0211!AM$900,FALSE)</f>
        <v>0</v>
      </c>
      <c r="AN370" s="218">
        <f>HLOOKUP($B370,data08,data0211!AN$900,FALSE)</f>
        <v>597</v>
      </c>
      <c r="AO370" s="218">
        <f>HLOOKUP($B370,data08,data0211!AO$900,FALSE)</f>
        <v>729</v>
      </c>
      <c r="AP370" s="218">
        <f>HLOOKUP($B370,data08,data0211!AP$900,FALSE)</f>
        <v>729</v>
      </c>
      <c r="AQ370" s="218">
        <f>HLOOKUP($B370,data08,data0211!AQ$900,FALSE)</f>
        <v>611</v>
      </c>
      <c r="AR370" s="218">
        <f>HLOOKUP($B370,data08,data0211!AR$900,FALSE)</f>
        <v>2744</v>
      </c>
      <c r="AS370" s="218">
        <f>HLOOKUP($B370,data08,data0211!AS$900,FALSE)</f>
        <v>806</v>
      </c>
      <c r="AT370" s="218">
        <f>HLOOKUP($B370,data08,data0211!AT$900,FALSE)</f>
        <v>1938</v>
      </c>
      <c r="AU370" s="218">
        <f>HLOOKUP($B370,data08,data0211!AU$900,FALSE)</f>
        <v>1166</v>
      </c>
      <c r="AV370" s="218">
        <f>HLOOKUP($B370,data08,data0211!AV$900,FALSE)</f>
        <v>21</v>
      </c>
      <c r="AW370" s="218">
        <f>HLOOKUP($B370,data08,data0211!AW$900,FALSE)</f>
        <v>1557</v>
      </c>
      <c r="AX370" s="218">
        <f>HLOOKUP($B370,data08,data0211!AX$900,FALSE)</f>
        <v>2</v>
      </c>
      <c r="AY370" s="218">
        <f>HLOOKUP($B370,data08,data0211!AY$900,FALSE)</f>
        <v>18</v>
      </c>
      <c r="AZ370" s="218">
        <f>HLOOKUP($B370,data08,data0211!AZ$900,FALSE)</f>
        <v>15125</v>
      </c>
      <c r="BA370" s="218">
        <f>HLOOKUP($B370,data08,data0211!BA$900,FALSE)</f>
        <v>73</v>
      </c>
      <c r="BB370" s="218"/>
      <c r="BC370" s="218"/>
      <c r="BD370" s="218"/>
      <c r="BE370" s="218"/>
    </row>
    <row r="371" spans="1:57" ht="15" customHeight="1" x14ac:dyDescent="0.2">
      <c r="A371" s="71" t="s">
        <v>20</v>
      </c>
      <c r="B371" s="71" t="s">
        <v>20</v>
      </c>
      <c r="C371" s="69">
        <v>2009</v>
      </c>
      <c r="D371" s="218">
        <f>HLOOKUP($B371,data09,data0211!D$900,FALSE)</f>
        <v>559017613</v>
      </c>
      <c r="E371" s="218">
        <f>HLOOKUP($B371,data09,data0211!E$900,FALSE)</f>
        <v>-228617035</v>
      </c>
      <c r="F371" s="218">
        <f>HLOOKUP($B371,data09,data0211!F$900,FALSE)</f>
        <v>0</v>
      </c>
      <c r="G371" s="218">
        <f>HLOOKUP($B371,data09,data0211!G$900,FALSE)</f>
        <v>32880858</v>
      </c>
      <c r="H371" s="218">
        <f>HLOOKUP($B371,data09,data0211!H$900,FALSE)</f>
        <v>16617613</v>
      </c>
      <c r="I371" s="218">
        <f>HLOOKUP($B371,data09,data0211!I$900,FALSE)</f>
        <v>8116817</v>
      </c>
      <c r="J371" s="218">
        <f>HLOOKUP($B371,data09,data0211!J$900,FALSE)</f>
        <v>131027</v>
      </c>
      <c r="K371" s="218">
        <f>HLOOKUP($B371,data09,data0211!K$900,FALSE)</f>
        <v>121692</v>
      </c>
      <c r="L371" s="218">
        <f>HLOOKUP($B371,data09,data0211!L$900,FALSE)</f>
        <v>9329</v>
      </c>
      <c r="M371" s="218">
        <f>HLOOKUP($B371,data09,data0211!M$900,FALSE)</f>
        <v>6</v>
      </c>
      <c r="N371" s="218">
        <f>HLOOKUP($B371,data09,data0211!N$900,FALSE)</f>
        <v>2</v>
      </c>
      <c r="O371" s="218">
        <f>HLOOKUP($B371,data09,data0211!O$900,FALSE)</f>
        <v>0</v>
      </c>
      <c r="P371" s="218">
        <f>HLOOKUP($B371,data09,data0211!P$900,FALSE)</f>
        <v>3724190759</v>
      </c>
      <c r="Q371" s="218">
        <f>HLOOKUP($B371,data09,data0211!Q$900,FALSE)</f>
        <v>1121010160</v>
      </c>
      <c r="R371" s="218">
        <f>HLOOKUP($B371,data09,data0211!R$900,FALSE)</f>
        <v>2228052497</v>
      </c>
      <c r="S371" s="218">
        <f>HLOOKUP($B371,data09,data0211!S$900,FALSE)</f>
        <v>346811250</v>
      </c>
      <c r="T371" s="218">
        <f>HLOOKUP($B371,data09,data0211!T$900,FALSE)</f>
        <v>28316852</v>
      </c>
      <c r="U371" s="218">
        <f>HLOOKUP($B371,data09,data0211!U$900,FALSE)</f>
        <v>0</v>
      </c>
      <c r="V371" s="218">
        <f>HLOOKUP($B371,data09,data0211!V$900,FALSE)</f>
        <v>5664567</v>
      </c>
      <c r="W371" s="218">
        <f>HLOOKUP($B371,data09,data0211!W$900,FALSE)</f>
        <v>0</v>
      </c>
      <c r="X371" s="218">
        <f>HLOOKUP($B371,data09,data0211!X$900,FALSE)</f>
        <v>4885794</v>
      </c>
      <c r="Y371" s="218">
        <f>HLOOKUP($B371,data09,data0211!Y$900,FALSE)</f>
        <v>696852</v>
      </c>
      <c r="Z371" s="218">
        <f>HLOOKUP($B371,data09,data0211!Z$900,FALSE)</f>
        <v>81921</v>
      </c>
      <c r="AA371" s="218">
        <f>HLOOKUP($B371,data09,data0211!AA$900,FALSE)</f>
        <v>0</v>
      </c>
      <c r="AB371" s="218">
        <f>HLOOKUP($B371,data09,data0211!AB$900,FALSE)</f>
        <v>61042529</v>
      </c>
      <c r="AC371" s="218">
        <f>HLOOKUP($B371,data09,data0211!AC$900,FALSE)</f>
        <v>35076490</v>
      </c>
      <c r="AD371" s="218">
        <f>HLOOKUP($B371,data09,data0211!AD$900,FALSE)</f>
        <v>23846756</v>
      </c>
      <c r="AE371" s="218">
        <f>HLOOKUP($B371,data09,data0211!AE$900,FALSE)</f>
        <v>1937968</v>
      </c>
      <c r="AF371" s="218">
        <f>HLOOKUP($B371,data09,data0211!AF$900,FALSE)</f>
        <v>181315</v>
      </c>
      <c r="AG371" s="218">
        <f>HLOOKUP($B371,data09,data0211!AG$900,FALSE)</f>
        <v>0</v>
      </c>
      <c r="AH371" s="218">
        <f>HLOOKUP($B371,data09,data0211!AH$900,FALSE)</f>
        <v>269</v>
      </c>
      <c r="AI371" s="218">
        <f>HLOOKUP($B371,data09,data0211!AI$900,FALSE)</f>
        <v>269</v>
      </c>
      <c r="AJ371" s="218">
        <f>HLOOKUP($B371,data09,data0211!AJ$900,FALSE)</f>
        <v>0</v>
      </c>
      <c r="AK371" s="218">
        <f>HLOOKUP($B371,data09,data0211!AK$900,FALSE)</f>
        <v>480000</v>
      </c>
      <c r="AL371" s="218">
        <f>HLOOKUP($B371,data09,data0211!AL$900,FALSE)</f>
        <v>480000</v>
      </c>
      <c r="AM371" s="218">
        <f>HLOOKUP($B371,data09,data0211!AM$900,FALSE)</f>
        <v>0</v>
      </c>
      <c r="AN371" s="218">
        <f>HLOOKUP($B371,data09,data0211!AN$900,FALSE)</f>
        <v>590772</v>
      </c>
      <c r="AO371" s="218">
        <f>HLOOKUP($B371,data09,data0211!AO$900,FALSE)</f>
        <v>737026</v>
      </c>
      <c r="AP371" s="218">
        <f>HLOOKUP($B371,data09,data0211!AP$900,FALSE)</f>
        <v>737026</v>
      </c>
      <c r="AQ371" s="218">
        <f>HLOOKUP($B371,data09,data0211!AQ$900,FALSE)</f>
        <v>585586</v>
      </c>
      <c r="AR371" s="218">
        <f>HLOOKUP($B371,data09,data0211!AR$900,FALSE)</f>
        <v>2778</v>
      </c>
      <c r="AS371" s="218">
        <f>HLOOKUP($B371,data09,data0211!AS$900,FALSE)</f>
        <v>819</v>
      </c>
      <c r="AT371" s="218">
        <f>HLOOKUP($B371,data09,data0211!AT$900,FALSE)</f>
        <v>1959</v>
      </c>
      <c r="AU371" s="218">
        <f>HLOOKUP($B371,data09,data0211!AU$900,FALSE)</f>
        <v>1190</v>
      </c>
      <c r="AV371" s="218">
        <f>HLOOKUP($B371,data09,data0211!AV$900,FALSE)</f>
        <v>21</v>
      </c>
      <c r="AW371" s="218">
        <f>HLOOKUP($B371,data09,data0211!AW$900,FALSE)</f>
        <v>1567</v>
      </c>
      <c r="AX371" s="218">
        <f>HLOOKUP($B371,data09,data0211!AX$900,FALSE)</f>
        <v>2</v>
      </c>
      <c r="AY371" s="218">
        <f>HLOOKUP($B371,data09,data0211!AY$900,FALSE)</f>
        <v>18</v>
      </c>
      <c r="AZ371" s="218">
        <f>HLOOKUP($B371,data09,data0211!AZ$900,FALSE)</f>
        <v>15125</v>
      </c>
      <c r="BA371" s="218">
        <f>HLOOKUP($B371,data09,data0211!BA$900,FALSE)</f>
        <v>73</v>
      </c>
      <c r="BB371" s="218"/>
      <c r="BC371" s="218"/>
      <c r="BD371" s="218"/>
      <c r="BE371" s="218"/>
    </row>
    <row r="372" spans="1:57" ht="15" customHeight="1" x14ac:dyDescent="0.2">
      <c r="A372" s="71" t="s">
        <v>20</v>
      </c>
      <c r="B372" s="71" t="s">
        <v>20</v>
      </c>
      <c r="C372" s="69">
        <v>2010</v>
      </c>
      <c r="D372" s="218">
        <f>HLOOKUP($B372,data10,data0211!D$900,FALSE)</f>
        <v>585150768.88000011</v>
      </c>
      <c r="E372" s="218">
        <f>HLOOKUP($B372,data10,data0211!E$900,FALSE)</f>
        <v>-244882635.92999998</v>
      </c>
      <c r="F372" s="218">
        <f>HLOOKUP($B372,data10,data0211!F$900,FALSE)</f>
        <v>0</v>
      </c>
      <c r="G372" s="218">
        <f>HLOOKUP($B372,data10,data0211!G$900,FALSE)</f>
        <v>32880858</v>
      </c>
      <c r="H372" s="218">
        <f>HLOOKUP($B372,data10,data0211!H$900,FALSE)</f>
        <v>18169292.330000002</v>
      </c>
      <c r="I372" s="218">
        <f>HLOOKUP($B372,data10,data0211!I$900,FALSE)</f>
        <v>4678095.5199999996</v>
      </c>
      <c r="J372" s="218">
        <f>HLOOKUP($B372,data10,data0211!J$900,FALSE)</f>
        <v>134228</v>
      </c>
      <c r="K372" s="218">
        <f>HLOOKUP($B372,data10,data0211!K$900,FALSE)</f>
        <v>124592</v>
      </c>
      <c r="L372" s="218">
        <f>HLOOKUP($B372,data10,data0211!L$900,FALSE)</f>
        <v>9517</v>
      </c>
      <c r="M372" s="218">
        <f>HLOOKUP($B372,data10,data0211!M$900,FALSE)</f>
        <v>119</v>
      </c>
      <c r="N372" s="218">
        <f>HLOOKUP($B372,data10,data0211!N$900,FALSE)</f>
        <v>0</v>
      </c>
      <c r="O372" s="218">
        <f>HLOOKUP($B372,data10,data0211!O$900,FALSE)</f>
        <v>0</v>
      </c>
      <c r="P372" s="218">
        <f>HLOOKUP($B372,data10,data0211!P$900,FALSE)</f>
        <v>3748744754</v>
      </c>
      <c r="Q372" s="218">
        <f>HLOOKUP($B372,data10,data0211!Q$900,FALSE)</f>
        <v>1161471420</v>
      </c>
      <c r="R372" s="218">
        <f>HLOOKUP($B372,data10,data0211!R$900,FALSE)</f>
        <v>1384218821</v>
      </c>
      <c r="S372" s="218">
        <f>HLOOKUP($B372,data10,data0211!S$900,FALSE)</f>
        <v>1203054513</v>
      </c>
      <c r="T372" s="218">
        <f>HLOOKUP($B372,data10,data0211!T$900,FALSE)</f>
        <v>0</v>
      </c>
      <c r="U372" s="218">
        <f>HLOOKUP($B372,data10,data0211!U$900,FALSE)</f>
        <v>0</v>
      </c>
      <c r="V372" s="218">
        <f>HLOOKUP($B372,data10,data0211!V$900,FALSE)</f>
        <v>5648713</v>
      </c>
      <c r="W372" s="218">
        <f>HLOOKUP($B372,data10,data0211!W$900,FALSE)</f>
        <v>0</v>
      </c>
      <c r="X372" s="218">
        <f>HLOOKUP($B372,data10,data0211!X$900,FALSE)</f>
        <v>3047642</v>
      </c>
      <c r="Y372" s="218">
        <f>HLOOKUP($B372,data10,data0211!Y$900,FALSE)</f>
        <v>2601071</v>
      </c>
      <c r="Z372" s="218">
        <f>HLOOKUP($B372,data10,data0211!Z$900,FALSE)</f>
        <v>0</v>
      </c>
      <c r="AA372" s="218">
        <f>HLOOKUP($B372,data10,data0211!AA$900,FALSE)</f>
        <v>0</v>
      </c>
      <c r="AB372" s="218">
        <f>HLOOKUP($B372,data10,data0211!AB$900,FALSE)</f>
        <v>59796777</v>
      </c>
      <c r="AC372" s="218">
        <f>HLOOKUP($B372,data10,data0211!AC$900,FALSE)</f>
        <v>33914841</v>
      </c>
      <c r="AD372" s="218">
        <f>HLOOKUP($B372,data10,data0211!AD$900,FALSE)</f>
        <v>15838801</v>
      </c>
      <c r="AE372" s="218">
        <f>HLOOKUP($B372,data10,data0211!AE$900,FALSE)</f>
        <v>10043135</v>
      </c>
      <c r="AF372" s="218">
        <f>HLOOKUP($B372,data10,data0211!AF$900,FALSE)</f>
        <v>0</v>
      </c>
      <c r="AG372" s="218">
        <f>HLOOKUP($B372,data10,data0211!AG$900,FALSE)</f>
        <v>0</v>
      </c>
      <c r="AH372" s="218">
        <f>HLOOKUP($B372,data10,data0211!AH$900,FALSE)</f>
        <v>0</v>
      </c>
      <c r="AI372" s="218">
        <f>HLOOKUP($B372,data10,data0211!AI$900,FALSE)</f>
        <v>0</v>
      </c>
      <c r="AJ372" s="218">
        <f>HLOOKUP($B372,data10,data0211!AJ$900,FALSE)</f>
        <v>0</v>
      </c>
      <c r="AK372" s="218">
        <f>HLOOKUP($B372,data10,data0211!AK$900,FALSE)</f>
        <v>498615</v>
      </c>
      <c r="AL372" s="218">
        <f>HLOOKUP($B372,data10,data0211!AL$900,FALSE)</f>
        <v>498615</v>
      </c>
      <c r="AM372" s="218">
        <f>HLOOKUP($B372,data10,data0211!AM$900,FALSE)</f>
        <v>0</v>
      </c>
      <c r="AN372" s="218">
        <f>HLOOKUP($B372,data10,data0211!AN$900,FALSE)</f>
        <v>606690</v>
      </c>
      <c r="AO372" s="218">
        <f>HLOOKUP($B372,data10,data0211!AO$900,FALSE)</f>
        <v>799130</v>
      </c>
      <c r="AP372" s="218">
        <f>HLOOKUP($B372,data10,data0211!AP$900,FALSE)</f>
        <v>799130</v>
      </c>
      <c r="AQ372" s="218">
        <f>HLOOKUP($B372,data10,data0211!AQ$900,FALSE)</f>
        <v>631114</v>
      </c>
      <c r="AR372" s="218">
        <f>HLOOKUP($B372,data10,data0211!AR$900,FALSE)</f>
        <v>2823</v>
      </c>
      <c r="AS372" s="218">
        <f>HLOOKUP($B372,data10,data0211!AS$900,FALSE)</f>
        <v>806</v>
      </c>
      <c r="AT372" s="218">
        <f>HLOOKUP($B372,data10,data0211!AT$900,FALSE)</f>
        <v>2017</v>
      </c>
      <c r="AU372" s="218">
        <f>HLOOKUP($B372,data10,data0211!AU$900,FALSE)</f>
        <v>1195</v>
      </c>
      <c r="AV372" s="218">
        <f>HLOOKUP($B372,data10,data0211!AV$900,FALSE)</f>
        <v>21</v>
      </c>
      <c r="AW372" s="218">
        <f>HLOOKUP($B372,data10,data0211!AW$900,FALSE)</f>
        <v>1607</v>
      </c>
      <c r="AX372" s="218">
        <f>HLOOKUP($B372,data10,data0211!AX$900,FALSE)</f>
        <v>2</v>
      </c>
      <c r="AY372" s="218">
        <f>HLOOKUP($B372,data10,data0211!AY$900,FALSE)</f>
        <v>18</v>
      </c>
      <c r="AZ372" s="218">
        <f>HLOOKUP($B372,data10,data0211!AZ$900,FALSE)</f>
        <v>15511</v>
      </c>
      <c r="BA372" s="218">
        <f>HLOOKUP($B372,data10,data0211!BA$900,FALSE)</f>
        <v>72</v>
      </c>
      <c r="BB372" s="218"/>
      <c r="BC372" s="218"/>
      <c r="BD372" s="218"/>
      <c r="BE372" s="218"/>
    </row>
    <row r="373" spans="1:57" ht="15" customHeight="1" x14ac:dyDescent="0.2">
      <c r="A373" s="71" t="s">
        <v>20</v>
      </c>
      <c r="B373" s="71" t="s">
        <v>20</v>
      </c>
      <c r="C373" s="69">
        <v>2011</v>
      </c>
      <c r="D373" s="218">
        <f>HLOOKUP($B373,data11,data0211!D$900,FALSE)</f>
        <v>637549843.93000007</v>
      </c>
      <c r="E373" s="218">
        <f>HLOOKUP($B373,data11,data0211!E$900,FALSE)</f>
        <v>-258823741.33000001</v>
      </c>
      <c r="F373" s="218">
        <f>HLOOKUP($B373,data11,data0211!F$900,FALSE)</f>
        <v>0</v>
      </c>
      <c r="G373" s="218">
        <f>HLOOKUP($B373,data11,data0211!G$900,FALSE)</f>
        <v>38257711</v>
      </c>
      <c r="H373" s="218">
        <f>HLOOKUP($B373,data11,data0211!H$900,FALSE)</f>
        <v>19508263.439999998</v>
      </c>
      <c r="I373" s="218">
        <f>HLOOKUP($B373,data11,data0211!I$900,FALSE)</f>
        <v>3025368.73</v>
      </c>
      <c r="J373" s="218">
        <f>HLOOKUP($B373,data11,data0211!J$900,FALSE)</f>
        <v>137856</v>
      </c>
      <c r="K373" s="218">
        <f>HLOOKUP($B373,data11,data0211!K$900,FALSE)</f>
        <v>127956</v>
      </c>
      <c r="L373" s="218">
        <f>HLOOKUP($B373,data11,data0211!L$900,FALSE)</f>
        <v>9894</v>
      </c>
      <c r="M373" s="218">
        <f>HLOOKUP($B373,data11,data0211!M$900,FALSE)</f>
        <v>6</v>
      </c>
      <c r="N373" s="218">
        <f>HLOOKUP($B373,data11,data0211!N$900,FALSE)</f>
        <v>0</v>
      </c>
      <c r="O373" s="218">
        <f>HLOOKUP($B373,data11,data0211!O$900,FALSE)</f>
        <v>0</v>
      </c>
      <c r="P373" s="218">
        <f>HLOOKUP($B373,data11,data0211!P$900,FALSE)</f>
        <v>3807829878.9700003</v>
      </c>
      <c r="Q373" s="218">
        <f>HLOOKUP($B373,data11,data0211!Q$900,FALSE)</f>
        <v>1171420497</v>
      </c>
      <c r="R373" s="218">
        <f>HLOOKUP($B373,data11,data0211!R$900,FALSE)</f>
        <v>2242519768.9700003</v>
      </c>
      <c r="S373" s="218">
        <f>HLOOKUP($B373,data11,data0211!S$900,FALSE)</f>
        <v>393889613</v>
      </c>
      <c r="T373" s="218">
        <f>HLOOKUP($B373,data11,data0211!T$900,FALSE)</f>
        <v>0</v>
      </c>
      <c r="U373" s="218">
        <f>HLOOKUP($B373,data11,data0211!U$900,FALSE)</f>
        <v>0</v>
      </c>
      <c r="V373" s="218">
        <f>HLOOKUP($B373,data11,data0211!V$900,FALSE)</f>
        <v>5660214</v>
      </c>
      <c r="W373" s="218">
        <f>HLOOKUP($B373,data11,data0211!W$900,FALSE)</f>
        <v>0</v>
      </c>
      <c r="X373" s="218">
        <f>HLOOKUP($B373,data11,data0211!X$900,FALSE)</f>
        <v>4943471</v>
      </c>
      <c r="Y373" s="218">
        <f>HLOOKUP($B373,data11,data0211!Y$900,FALSE)</f>
        <v>716743</v>
      </c>
      <c r="Z373" s="218">
        <f>HLOOKUP($B373,data11,data0211!Z$900,FALSE)</f>
        <v>0</v>
      </c>
      <c r="AA373" s="218">
        <f>HLOOKUP($B373,data11,data0211!AA$900,FALSE)</f>
        <v>0</v>
      </c>
      <c r="AB373" s="218">
        <f>HLOOKUP($B373,data11,data0211!AB$900,FALSE)</f>
        <v>57375753</v>
      </c>
      <c r="AC373" s="218">
        <f>HLOOKUP($B373,data11,data0211!AC$900,FALSE)</f>
        <v>32468379</v>
      </c>
      <c r="AD373" s="218">
        <f>HLOOKUP($B373,data11,data0211!AD$900,FALSE)</f>
        <v>23020529</v>
      </c>
      <c r="AE373" s="218">
        <f>HLOOKUP($B373,data11,data0211!AE$900,FALSE)</f>
        <v>1886845</v>
      </c>
      <c r="AF373" s="218">
        <f>HLOOKUP($B373,data11,data0211!AF$900,FALSE)</f>
        <v>0</v>
      </c>
      <c r="AG373" s="218">
        <f>HLOOKUP($B373,data11,data0211!AG$900,FALSE)</f>
        <v>0</v>
      </c>
      <c r="AH373" s="218">
        <f>HLOOKUP($B373,data11,data0211!AH$900,FALSE)</f>
        <v>269</v>
      </c>
      <c r="AI373" s="218">
        <f>HLOOKUP($B373,data11,data0211!AI$900,FALSE)</f>
        <v>269</v>
      </c>
      <c r="AJ373" s="218">
        <f>HLOOKUP($B373,data11,data0211!AJ$900,FALSE)</f>
        <v>0</v>
      </c>
      <c r="AK373" s="218">
        <f>HLOOKUP($B373,data11,data0211!AK$900,FALSE)</f>
        <v>523911</v>
      </c>
      <c r="AL373" s="218">
        <f>HLOOKUP($B373,data11,data0211!AL$900,FALSE)</f>
        <v>523911</v>
      </c>
      <c r="AM373" s="218">
        <f>HLOOKUP($B373,data11,data0211!AM$900,FALSE)</f>
        <v>0</v>
      </c>
      <c r="AN373" s="218">
        <f>HLOOKUP($B373,data11,data0211!AN$900,FALSE)</f>
        <v>595700</v>
      </c>
      <c r="AO373" s="218">
        <f>HLOOKUP($B373,data11,data0211!AO$900,FALSE)</f>
        <v>820000</v>
      </c>
      <c r="AP373" s="218">
        <f>HLOOKUP($B373,data11,data0211!AP$900,FALSE)</f>
        <v>820000</v>
      </c>
      <c r="AQ373" s="218">
        <f>HLOOKUP($B373,data11,data0211!AQ$900,FALSE)</f>
        <v>626200</v>
      </c>
      <c r="AR373" s="218">
        <f>HLOOKUP($B373,data11,data0211!AR$900,FALSE)</f>
        <v>2896</v>
      </c>
      <c r="AS373" s="218">
        <f>HLOOKUP($B373,data11,data0211!AS$900,FALSE)</f>
        <v>802</v>
      </c>
      <c r="AT373" s="218">
        <f>HLOOKUP($B373,data11,data0211!AT$900,FALSE)</f>
        <v>2094</v>
      </c>
      <c r="AU373" s="218">
        <f>HLOOKUP($B373,data11,data0211!AU$900,FALSE)</f>
        <v>1227</v>
      </c>
      <c r="AV373" s="218">
        <f>HLOOKUP($B373,data11,data0211!AV$900,FALSE)</f>
        <v>21</v>
      </c>
      <c r="AW373" s="218">
        <f>HLOOKUP($B373,data11,data0211!AW$900,FALSE)</f>
        <v>1648</v>
      </c>
      <c r="AX373" s="218">
        <f>HLOOKUP($B373,data11,data0211!AX$900,FALSE)</f>
        <v>2</v>
      </c>
      <c r="AY373" s="218">
        <f>HLOOKUP($B373,data11,data0211!AY$900,FALSE)</f>
        <v>19</v>
      </c>
      <c r="AZ373" s="218">
        <f>HLOOKUP($B373,data11,data0211!AZ$900,FALSE)</f>
        <v>15826</v>
      </c>
      <c r="BA373" s="218">
        <f>HLOOKUP($B373,data11,data0211!BA$900,FALSE)</f>
        <v>73</v>
      </c>
      <c r="BB373" s="218"/>
      <c r="BC373" s="218"/>
      <c r="BD373" s="218"/>
      <c r="BE373" s="218"/>
    </row>
    <row r="374" spans="1:57" ht="15" customHeight="1" x14ac:dyDescent="0.2">
      <c r="A374" s="71" t="s">
        <v>21</v>
      </c>
      <c r="B374" s="71" t="s">
        <v>21</v>
      </c>
      <c r="C374" s="69">
        <v>2002</v>
      </c>
      <c r="D374" s="218">
        <f>HLOOKUP($B374,data02,data0211!D$900,FALSE)</f>
        <v>4647007838.6199999</v>
      </c>
      <c r="E374" s="218">
        <f>HLOOKUP($B374,data02,data0211!E$900,FALSE)</f>
        <v>-1788749833.55</v>
      </c>
      <c r="F374" s="218">
        <f>HLOOKUP($B374,data02,data0211!F$900,FALSE)</f>
        <v>170067607.49000001</v>
      </c>
      <c r="G374" s="218">
        <f>HLOOKUP($B374,data02,data0211!G$900,FALSE)</f>
        <v>268093253.31</v>
      </c>
      <c r="H374" s="218">
        <f>HLOOKUP($B374,data02,data0211!H$900,FALSE)</f>
        <v>311752504.14000005</v>
      </c>
      <c r="I374" s="218">
        <f>HLOOKUP($B374,data02,data0211!I$900,FALSE)</f>
        <v>47292000</v>
      </c>
      <c r="J374" s="218">
        <f>HLOOKUP($B374,data02,data0211!J$900,FALSE)</f>
        <v>1113463</v>
      </c>
      <c r="K374" s="218">
        <f>HLOOKUP($B374,data02,data0211!K$900,FALSE)</f>
        <v>1006748</v>
      </c>
      <c r="L374" s="218">
        <f>HLOOKUP($B374,data02,data0211!L$900,FALSE)</f>
        <v>106688</v>
      </c>
      <c r="M374" s="218">
        <f>HLOOKUP($B374,data02,data0211!M$900,FALSE)</f>
        <v>27</v>
      </c>
      <c r="N374" s="218">
        <f>HLOOKUP($B374,data02,data0211!N$900,FALSE)</f>
        <v>6933</v>
      </c>
      <c r="O374" s="218" t="e">
        <f>HLOOKUP($B374,data02,data0211!O$900,FALSE)</f>
        <v>#VALUE!</v>
      </c>
      <c r="P374" s="218">
        <f>HLOOKUP($B374,data02,data0211!P$900,FALSE)</f>
        <v>21556707252</v>
      </c>
      <c r="Q374" s="218">
        <f>HLOOKUP($B374,data02,data0211!Q$900,FALSE)</f>
        <v>11691112100</v>
      </c>
      <c r="R374" s="218">
        <f>HLOOKUP($B374,data02,data0211!R$900,FALSE)</f>
        <v>8305846412</v>
      </c>
      <c r="S374" s="218">
        <f>HLOOKUP($B374,data02,data0211!S$900,FALSE)</f>
        <v>1451200000</v>
      </c>
      <c r="T374" s="218">
        <f>HLOOKUP($B374,data02,data0211!T$900,FALSE)</f>
        <v>94828740</v>
      </c>
      <c r="U374" s="218">
        <f>HLOOKUP($B374,data02,data0211!U$900,FALSE)</f>
        <v>13720000</v>
      </c>
      <c r="V374" s="218">
        <f>HLOOKUP($B374,data02,data0211!V$900,FALSE)</f>
        <v>27724462</v>
      </c>
      <c r="W374" s="218">
        <f>HLOOKUP($B374,data02,data0211!W$900,FALSE)</f>
        <v>946200</v>
      </c>
      <c r="X374" s="218">
        <f>HLOOKUP($B374,data02,data0211!X$900,FALSE)</f>
        <v>22984630</v>
      </c>
      <c r="Y374" s="218">
        <f>HLOOKUP($B374,data02,data0211!Y$900,FALSE)</f>
        <v>3792800</v>
      </c>
      <c r="Z374" s="218">
        <f>HLOOKUP($B374,data02,data0211!Z$900,FALSE)</f>
        <v>832</v>
      </c>
      <c r="AA374" s="218">
        <f>HLOOKUP($B374,data02,data0211!AA$900,FALSE)</f>
        <v>0</v>
      </c>
      <c r="AB374" s="218">
        <f>HLOOKUP($B374,data02,data0211!AB$900,FALSE)</f>
        <v>1133579004</v>
      </c>
      <c r="AC374" s="218">
        <f>HLOOKUP($B374,data02,data0211!AC$900,FALSE)</f>
        <v>717929005</v>
      </c>
      <c r="AD374" s="218">
        <f>HLOOKUP($B374,data02,data0211!AD$900,FALSE)</f>
        <v>395561261</v>
      </c>
      <c r="AE374" s="218">
        <f>HLOOKUP($B374,data02,data0211!AE$900,FALSE)</f>
        <v>14030000</v>
      </c>
      <c r="AF374" s="218">
        <f>HLOOKUP($B374,data02,data0211!AF$900,FALSE)</f>
        <v>5718738</v>
      </c>
      <c r="AG374" s="218">
        <f>HLOOKUP($B374,data02,data0211!AG$900,FALSE)</f>
        <v>340000</v>
      </c>
      <c r="AH374" s="218">
        <f>HLOOKUP($B374,data02,data0211!AH$900,FALSE)</f>
        <v>650006.19999999995</v>
      </c>
      <c r="AI374" s="218">
        <f>HLOOKUP($B374,data02,data0211!AI$900,FALSE)</f>
        <v>650000</v>
      </c>
      <c r="AJ374" s="218">
        <f>HLOOKUP($B374,data02,data0211!AJ$900,FALSE)</f>
        <v>6.2</v>
      </c>
      <c r="AK374" s="218">
        <f>HLOOKUP($B374,data02,data0211!AK$900,FALSE)</f>
        <v>2995200</v>
      </c>
      <c r="AL374" s="218">
        <f>HLOOKUP($B374,data02,data0211!AL$900,FALSE)</f>
        <v>2995200</v>
      </c>
      <c r="AM374" s="218">
        <f>HLOOKUP($B374,data02,data0211!AM$900,FALSE)</f>
        <v>155836</v>
      </c>
      <c r="AN374" s="218">
        <f>HLOOKUP($B374,data02,data0211!AN$900,FALSE)</f>
        <v>4294344</v>
      </c>
      <c r="AO374" s="218">
        <f>HLOOKUP($B374,data02,data0211!AO$900,FALSE)</f>
        <v>3548137</v>
      </c>
      <c r="AP374" s="218">
        <f>HLOOKUP($B374,data02,data0211!AP$900,FALSE)</f>
        <v>4294344</v>
      </c>
      <c r="AQ374" s="218">
        <f>HLOOKUP($B374,data02,data0211!AQ$900,FALSE)</f>
        <v>3635190</v>
      </c>
      <c r="AR374" s="218">
        <f>HLOOKUP($B374,data02,data0211!AR$900,FALSE)</f>
        <v>118710.39999999999</v>
      </c>
      <c r="AS374" s="218">
        <f>HLOOKUP($B374,data02,data0211!AS$900,FALSE)</f>
        <v>114520</v>
      </c>
      <c r="AT374" s="218">
        <f>HLOOKUP($B374,data02,data0211!AT$900,FALSE)</f>
        <v>4190.3999999999996</v>
      </c>
      <c r="AU374" s="218">
        <f>HLOOKUP($B374,data02,data0211!AU$900,FALSE)</f>
        <v>44799</v>
      </c>
      <c r="AV374" s="218">
        <f>HLOOKUP($B374,data02,data0211!AV$900,FALSE)</f>
        <v>3550</v>
      </c>
      <c r="AW374" s="218">
        <f>HLOOKUP($B374,data02,data0211!AW$900,FALSE)</f>
        <v>70361.399999999994</v>
      </c>
      <c r="AX374" s="218">
        <f>HLOOKUP($B374,data02,data0211!AX$900,FALSE)</f>
        <v>263</v>
      </c>
      <c r="AY374" s="218">
        <f>HLOOKUP($B374,data02,data0211!AY$900,FALSE)</f>
        <v>1680</v>
      </c>
      <c r="AZ374" s="218">
        <f>HLOOKUP($B374,data02,data0211!AZ$900,FALSE)</f>
        <v>516371</v>
      </c>
      <c r="BA374" s="218">
        <f>HLOOKUP($B374,data02,data0211!BA$900,FALSE)</f>
        <v>0</v>
      </c>
      <c r="BB374" s="218"/>
      <c r="BC374" s="218"/>
      <c r="BD374" s="218"/>
      <c r="BE374" s="218"/>
    </row>
    <row r="375" spans="1:57" ht="15" customHeight="1" x14ac:dyDescent="0.2">
      <c r="A375" s="71" t="s">
        <v>21</v>
      </c>
      <c r="B375" s="71" t="s">
        <v>21</v>
      </c>
      <c r="C375" s="69">
        <v>2003</v>
      </c>
      <c r="D375" s="218">
        <f>HLOOKUP($B375,data03,data0211!D$900,FALSE)</f>
        <v>4927931788.5899992</v>
      </c>
      <c r="E375" s="218">
        <f>HLOOKUP($B375,data03,data0211!E$900,FALSE)</f>
        <v>-1904078521.1500001</v>
      </c>
      <c r="F375" s="218">
        <f>HLOOKUP($B375,data03,data0211!F$900,FALSE)</f>
        <v>0</v>
      </c>
      <c r="G375" s="218">
        <f>HLOOKUP($B375,data03,data0211!G$900,FALSE)</f>
        <v>280572457.79000002</v>
      </c>
      <c r="H375" s="218">
        <f>HLOOKUP($B375,data03,data0211!H$900,FALSE)</f>
        <v>314667819.71999997</v>
      </c>
      <c r="I375" s="218">
        <f>HLOOKUP($B375,data03,data0211!I$900,FALSE)</f>
        <v>39903100</v>
      </c>
      <c r="J375" s="218">
        <f>HLOOKUP($B375,data03,data0211!J$900,FALSE)</f>
        <v>1129064</v>
      </c>
      <c r="K375" s="218">
        <f>HLOOKUP($B375,data03,data0211!K$900,FALSE)</f>
        <v>1022314</v>
      </c>
      <c r="L375" s="218">
        <f>HLOOKUP($B375,data03,data0211!L$900,FALSE)</f>
        <v>106725</v>
      </c>
      <c r="M375" s="218">
        <f>HLOOKUP($B375,data03,data0211!M$900,FALSE)</f>
        <v>25</v>
      </c>
      <c r="N375" s="218">
        <f>HLOOKUP($B375,data03,data0211!N$900,FALSE)</f>
        <v>5151</v>
      </c>
      <c r="O375" s="218">
        <f>HLOOKUP($B375,data03,data0211!O$900,FALSE)</f>
        <v>0</v>
      </c>
      <c r="P375" s="218">
        <f>HLOOKUP($B375,data03,data0211!P$900,FALSE)</f>
        <v>22403641725</v>
      </c>
      <c r="Q375" s="218">
        <f>HLOOKUP($B375,data03,data0211!Q$900,FALSE)</f>
        <v>12001665099</v>
      </c>
      <c r="R375" s="218">
        <f>HLOOKUP($B375,data03,data0211!R$900,FALSE)</f>
        <v>8100725800</v>
      </c>
      <c r="S375" s="218">
        <f>HLOOKUP($B375,data03,data0211!S$900,FALSE)</f>
        <v>2186650000</v>
      </c>
      <c r="T375" s="218">
        <f>HLOOKUP($B375,data03,data0211!T$900,FALSE)</f>
        <v>93270826</v>
      </c>
      <c r="U375" s="218">
        <f>HLOOKUP($B375,data03,data0211!U$900,FALSE)</f>
        <v>21330000</v>
      </c>
      <c r="V375" s="218">
        <f>HLOOKUP($B375,data03,data0211!V$900,FALSE)</f>
        <v>23751129</v>
      </c>
      <c r="W375" s="218">
        <f>HLOOKUP($B375,data03,data0211!W$900,FALSE)</f>
        <v>369100</v>
      </c>
      <c r="X375" s="218">
        <f>HLOOKUP($B375,data03,data0211!X$900,FALSE)</f>
        <v>15983505</v>
      </c>
      <c r="Y375" s="218">
        <f>HLOOKUP($B375,data03,data0211!Y$900,FALSE)</f>
        <v>7397700</v>
      </c>
      <c r="Z375" s="218">
        <f>HLOOKUP($B375,data03,data0211!Z$900,FALSE)</f>
        <v>824</v>
      </c>
      <c r="AA375" s="218">
        <f>HLOOKUP($B375,data03,data0211!AA$900,FALSE)</f>
        <v>0</v>
      </c>
      <c r="AB375" s="218">
        <f>HLOOKUP($B375,data03,data0211!AB$900,FALSE)</f>
        <v>616636629.44000006</v>
      </c>
      <c r="AC375" s="218">
        <f>HLOOKUP($B375,data03,data0211!AC$900,FALSE)</f>
        <v>416877319.79000002</v>
      </c>
      <c r="AD375" s="218">
        <f>HLOOKUP($B375,data03,data0211!AD$900,FALSE)</f>
        <v>193281968.18000001</v>
      </c>
      <c r="AE375" s="218">
        <f>HLOOKUP($B375,data03,data0211!AE$900,FALSE)</f>
        <v>2740000</v>
      </c>
      <c r="AF375" s="218">
        <f>HLOOKUP($B375,data03,data0211!AF$900,FALSE)</f>
        <v>3047341.47</v>
      </c>
      <c r="AG375" s="218">
        <f>HLOOKUP($B375,data03,data0211!AG$900,FALSE)</f>
        <v>0</v>
      </c>
      <c r="AH375" s="218">
        <f>HLOOKUP($B375,data03,data0211!AH$900,FALSE)</f>
        <v>650006.19999999995</v>
      </c>
      <c r="AI375" s="218">
        <f>HLOOKUP($B375,data03,data0211!AI$900,FALSE)</f>
        <v>650000</v>
      </c>
      <c r="AJ375" s="218">
        <f>HLOOKUP($B375,data03,data0211!AJ$900,FALSE)</f>
        <v>6.2</v>
      </c>
      <c r="AK375" s="218">
        <f>HLOOKUP($B375,data03,data0211!AK$900,FALSE)</f>
        <v>2472200</v>
      </c>
      <c r="AL375" s="218">
        <f>HLOOKUP($B375,data03,data0211!AL$900,FALSE)</f>
        <v>2472200</v>
      </c>
      <c r="AM375" s="218">
        <f>HLOOKUP($B375,data03,data0211!AM$900,FALSE)</f>
        <v>154000</v>
      </c>
      <c r="AN375" s="218">
        <f>HLOOKUP($B375,data03,data0211!AN$900,FALSE)</f>
        <v>9321</v>
      </c>
      <c r="AO375" s="218">
        <f>HLOOKUP($B375,data03,data0211!AO$900,FALSE)</f>
        <v>7170</v>
      </c>
      <c r="AP375" s="218">
        <f>HLOOKUP($B375,data03,data0211!AP$900,FALSE)</f>
        <v>9321</v>
      </c>
      <c r="AQ375" s="218">
        <f>HLOOKUP($B375,data03,data0211!AQ$900,FALSE)</f>
        <v>6948</v>
      </c>
      <c r="AR375" s="218">
        <f>HLOOKUP($B375,data03,data0211!AR$900,FALSE)</f>
        <v>119060.4</v>
      </c>
      <c r="AS375" s="218">
        <f>HLOOKUP($B375,data03,data0211!AS$900,FALSE)</f>
        <v>114860</v>
      </c>
      <c r="AT375" s="218">
        <f>HLOOKUP($B375,data03,data0211!AT$900,FALSE)</f>
        <v>4200.3999999999996</v>
      </c>
      <c r="AU375" s="218">
        <f>HLOOKUP($B375,data03,data0211!AU$900,FALSE)</f>
        <v>44929</v>
      </c>
      <c r="AV375" s="218">
        <f>HLOOKUP($B375,data03,data0211!AV$900,FALSE)</f>
        <v>3560</v>
      </c>
      <c r="AW375" s="218">
        <f>HLOOKUP($B375,data03,data0211!AW$900,FALSE)</f>
        <v>70571.399999999994</v>
      </c>
      <c r="AX375" s="218">
        <f>HLOOKUP($B375,data03,data0211!AX$900,FALSE)</f>
        <v>256</v>
      </c>
      <c r="AY375" s="218">
        <f>HLOOKUP($B375,data03,data0211!AY$900,FALSE)</f>
        <v>1682</v>
      </c>
      <c r="AZ375" s="218">
        <f>HLOOKUP($B375,data03,data0211!AZ$900,FALSE)</f>
        <v>505790</v>
      </c>
      <c r="BA375" s="218">
        <f>HLOOKUP($B375,data03,data0211!BA$900,FALSE)</f>
        <v>0</v>
      </c>
      <c r="BB375" s="218"/>
      <c r="BC375" s="218"/>
      <c r="BD375" s="218"/>
      <c r="BE375" s="218"/>
    </row>
    <row r="376" spans="1:57" ht="15" customHeight="1" x14ac:dyDescent="0.2">
      <c r="A376" s="71" t="s">
        <v>21</v>
      </c>
      <c r="B376" s="71" t="s">
        <v>21</v>
      </c>
      <c r="C376" s="69">
        <v>2004</v>
      </c>
      <c r="D376" s="218">
        <f>HLOOKUP($B376,data04,data0211!D$900,FALSE)</f>
        <v>5210710147.04</v>
      </c>
      <c r="E376" s="218">
        <f>HLOOKUP($B376,data04,data0211!E$900,FALSE)</f>
        <v>-2037549057.6400001</v>
      </c>
      <c r="F376" s="218">
        <f>HLOOKUP($B376,data04,data0211!F$900,FALSE)</f>
        <v>0</v>
      </c>
      <c r="G376" s="218">
        <f>HLOOKUP($B376,data04,data0211!G$900,FALSE)</f>
        <v>269310397.38</v>
      </c>
      <c r="H376" s="218">
        <f>HLOOKUP($B376,data04,data0211!H$900,FALSE)</f>
        <v>302317018.30000001</v>
      </c>
      <c r="I376" s="218">
        <f>HLOOKUP($B376,data04,data0211!I$900,FALSE)</f>
        <v>39288400</v>
      </c>
      <c r="J376" s="218">
        <f>HLOOKUP($B376,data04,data0211!J$900,FALSE)</f>
        <v>1140552</v>
      </c>
      <c r="K376" s="218">
        <f>HLOOKUP($B376,data04,data0211!K$900,FALSE)</f>
        <v>1032596</v>
      </c>
      <c r="L376" s="218">
        <f>HLOOKUP($B376,data04,data0211!L$900,FALSE)</f>
        <v>107931</v>
      </c>
      <c r="M376" s="218">
        <f>HLOOKUP($B376,data04,data0211!M$900,FALSE)</f>
        <v>25</v>
      </c>
      <c r="N376" s="218">
        <f>HLOOKUP($B376,data04,data0211!N$900,FALSE)</f>
        <v>366</v>
      </c>
      <c r="O376" s="218">
        <f>HLOOKUP($B376,data04,data0211!O$900,FALSE)</f>
        <v>36067</v>
      </c>
      <c r="P376" s="218">
        <f>HLOOKUP($B376,data04,data0211!P$900,FALSE)</f>
        <v>22598933403.400002</v>
      </c>
      <c r="Q376" s="218">
        <f>HLOOKUP($B376,data04,data0211!Q$900,FALSE)</f>
        <v>12577018339</v>
      </c>
      <c r="R376" s="218">
        <f>HLOOKUP($B376,data04,data0211!R$900,FALSE)</f>
        <v>8139378720.8000002</v>
      </c>
      <c r="S376" s="218">
        <f>HLOOKUP($B376,data04,data0211!S$900,FALSE)</f>
        <v>1749000000</v>
      </c>
      <c r="T376" s="218">
        <f>HLOOKUP($B376,data04,data0211!T$900,FALSE)</f>
        <v>109773499.59999999</v>
      </c>
      <c r="U376" s="218">
        <f>HLOOKUP($B376,data04,data0211!U$900,FALSE)</f>
        <v>23762844</v>
      </c>
      <c r="V376" s="218">
        <f>HLOOKUP($B376,data04,data0211!V$900,FALSE)</f>
        <v>23445617.199999999</v>
      </c>
      <c r="W376" s="218">
        <f>HLOOKUP($B376,data04,data0211!W$900,FALSE)</f>
        <v>303800</v>
      </c>
      <c r="X376" s="218">
        <f>HLOOKUP($B376,data04,data0211!X$900,FALSE)</f>
        <v>16205289.6</v>
      </c>
      <c r="Y376" s="218">
        <f>HLOOKUP($B376,data04,data0211!Y$900,FALSE)</f>
        <v>6935700</v>
      </c>
      <c r="Z376" s="218">
        <f>HLOOKUP($B376,data04,data0211!Z$900,FALSE)</f>
        <v>827.6</v>
      </c>
      <c r="AA376" s="218">
        <f>HLOOKUP($B376,data04,data0211!AA$900,FALSE)</f>
        <v>0</v>
      </c>
      <c r="AB376" s="218">
        <f>HLOOKUP($B376,data04,data0211!AB$900,FALSE)</f>
        <v>616767942.82000005</v>
      </c>
      <c r="AC376" s="218">
        <f>HLOOKUP($B376,data04,data0211!AC$900,FALSE)</f>
        <v>424747314.44999999</v>
      </c>
      <c r="AD376" s="218">
        <f>HLOOKUP($B376,data04,data0211!AD$900,FALSE)</f>
        <v>186083347.47</v>
      </c>
      <c r="AE376" s="218">
        <f>HLOOKUP($B376,data04,data0211!AE$900,FALSE)</f>
        <v>1540000</v>
      </c>
      <c r="AF376" s="218">
        <f>HLOOKUP($B376,data04,data0211!AF$900,FALSE)</f>
        <v>3559023.9</v>
      </c>
      <c r="AG376" s="218">
        <f>HLOOKUP($B376,data04,data0211!AG$900,FALSE)</f>
        <v>838257</v>
      </c>
      <c r="AH376" s="218">
        <f>HLOOKUP($B376,data04,data0211!AH$900,FALSE)</f>
        <v>650006.19999999995</v>
      </c>
      <c r="AI376" s="218">
        <f>HLOOKUP($B376,data04,data0211!AI$900,FALSE)</f>
        <v>650000</v>
      </c>
      <c r="AJ376" s="218">
        <f>HLOOKUP($B376,data04,data0211!AJ$900,FALSE)</f>
        <v>6.2</v>
      </c>
      <c r="AK376" s="218">
        <f>HLOOKUP($B376,data04,data0211!AK$900,FALSE)</f>
        <v>2492200</v>
      </c>
      <c r="AL376" s="218">
        <f>HLOOKUP($B376,data04,data0211!AL$900,FALSE)</f>
        <v>2492200</v>
      </c>
      <c r="AM376" s="218">
        <f>HLOOKUP($B376,data04,data0211!AM$900,FALSE)</f>
        <v>154000</v>
      </c>
      <c r="AN376" s="218">
        <f>HLOOKUP($B376,data04,data0211!AN$900,FALSE)</f>
        <v>9651</v>
      </c>
      <c r="AO376" s="218">
        <f>HLOOKUP($B376,data04,data0211!AO$900,FALSE)</f>
        <v>6247</v>
      </c>
      <c r="AP376" s="218">
        <f>HLOOKUP($B376,data04,data0211!AP$900,FALSE)</f>
        <v>9651</v>
      </c>
      <c r="AQ376" s="218">
        <f>HLOOKUP($B376,data04,data0211!AQ$900,FALSE)</f>
        <v>6690</v>
      </c>
      <c r="AR376" s="218">
        <f>HLOOKUP($B376,data04,data0211!AR$900,FALSE)</f>
        <v>119060.4</v>
      </c>
      <c r="AS376" s="218">
        <f>HLOOKUP($B376,data04,data0211!AS$900,FALSE)</f>
        <v>114860</v>
      </c>
      <c r="AT376" s="218">
        <f>HLOOKUP($B376,data04,data0211!AT$900,FALSE)</f>
        <v>4200.3999999999996</v>
      </c>
      <c r="AU376" s="218">
        <f>HLOOKUP($B376,data04,data0211!AU$900,FALSE)</f>
        <v>44929</v>
      </c>
      <c r="AV376" s="218">
        <f>HLOOKUP($B376,data04,data0211!AV$900,FALSE)</f>
        <v>3560</v>
      </c>
      <c r="AW376" s="218">
        <f>HLOOKUP($B376,data04,data0211!AW$900,FALSE)</f>
        <v>70571.399999999994</v>
      </c>
      <c r="AX376" s="218">
        <f>HLOOKUP($B376,data04,data0211!AX$900,FALSE)</f>
        <v>256</v>
      </c>
      <c r="AY376" s="218">
        <f>HLOOKUP($B376,data04,data0211!AY$900,FALSE)</f>
        <v>1682</v>
      </c>
      <c r="AZ376" s="218">
        <f>HLOOKUP($B376,data04,data0211!AZ$900,FALSE)</f>
        <v>505790</v>
      </c>
      <c r="BA376" s="218">
        <f>HLOOKUP($B376,data04,data0211!BA$900,FALSE)</f>
        <v>68.599999999999994</v>
      </c>
      <c r="BB376" s="218"/>
      <c r="BC376" s="218"/>
      <c r="BD376" s="218"/>
      <c r="BE376" s="218"/>
    </row>
    <row r="377" spans="1:57" ht="15" customHeight="1" x14ac:dyDescent="0.2">
      <c r="A377" s="71" t="s">
        <v>21</v>
      </c>
      <c r="B377" s="71" t="s">
        <v>21</v>
      </c>
      <c r="C377" s="69">
        <v>2005</v>
      </c>
      <c r="D377" s="218">
        <f>HLOOKUP($B377,data05,data0211!D$900,FALSE)</f>
        <v>5478215064.1799994</v>
      </c>
      <c r="E377" s="218">
        <f>HLOOKUP($B377,data05,data0211!E$900,FALSE)</f>
        <v>-2177131629.9299998</v>
      </c>
      <c r="F377" s="218">
        <f>HLOOKUP($B377,data05,data0211!F$900,FALSE)</f>
        <v>0</v>
      </c>
      <c r="G377" s="218">
        <f>HLOOKUP($B377,data05,data0211!G$900,FALSE)</f>
        <v>286440020.05000001</v>
      </c>
      <c r="H377" s="218">
        <f>HLOOKUP($B377,data05,data0211!H$900,FALSE)</f>
        <v>330358047.92000002</v>
      </c>
      <c r="I377" s="218">
        <f>HLOOKUP($B377,data05,data0211!I$900,FALSE)</f>
        <v>56060500</v>
      </c>
      <c r="J377" s="218">
        <f>HLOOKUP($B377,data05,data0211!J$900,FALSE)</f>
        <v>1152927</v>
      </c>
      <c r="K377" s="218">
        <f>HLOOKUP($B377,data05,data0211!K$900,FALSE)</f>
        <v>1044116</v>
      </c>
      <c r="L377" s="218">
        <f>HLOOKUP($B377,data05,data0211!L$900,FALSE)</f>
        <v>108787</v>
      </c>
      <c r="M377" s="218">
        <f>HLOOKUP($B377,data05,data0211!M$900,FALSE)</f>
        <v>24</v>
      </c>
      <c r="N377" s="218">
        <f>HLOOKUP($B377,data05,data0211!N$900,FALSE)</f>
        <v>118607204</v>
      </c>
      <c r="O377" s="218">
        <f>HLOOKUP($B377,data05,data0211!O$900,FALSE)</f>
        <v>23577000</v>
      </c>
      <c r="P377" s="218">
        <f>HLOOKUP($B377,data05,data0211!P$900,FALSE)</f>
        <v>22976809392</v>
      </c>
      <c r="Q377" s="218">
        <f>HLOOKUP($B377,data05,data0211!Q$900,FALSE)</f>
        <v>12728099230</v>
      </c>
      <c r="R377" s="218">
        <f>HLOOKUP($B377,data05,data0211!R$900,FALSE)</f>
        <v>8446984958</v>
      </c>
      <c r="S377" s="218">
        <f>HLOOKUP($B377,data05,data0211!S$900,FALSE)</f>
        <v>1659541000</v>
      </c>
      <c r="T377" s="218">
        <f>HLOOKUP($B377,data05,data0211!T$900,FALSE)</f>
        <v>118607204</v>
      </c>
      <c r="U377" s="218">
        <f>HLOOKUP($B377,data05,data0211!U$900,FALSE)</f>
        <v>23577000</v>
      </c>
      <c r="V377" s="218">
        <f>HLOOKUP($B377,data05,data0211!V$900,FALSE)</f>
        <v>24836426</v>
      </c>
      <c r="W377" s="218">
        <f>HLOOKUP($B377,data05,data0211!W$900,FALSE)</f>
        <v>0</v>
      </c>
      <c r="X377" s="218">
        <f>HLOOKUP($B377,data05,data0211!X$900,FALSE)</f>
        <v>14309</v>
      </c>
      <c r="Y377" s="218">
        <f>HLOOKUP($B377,data05,data0211!Y$900,FALSE)</f>
        <v>6745163</v>
      </c>
      <c r="Z377" s="218">
        <f>HLOOKUP($B377,data05,data0211!Z$900,FALSE)</f>
        <v>855</v>
      </c>
      <c r="AA377" s="218">
        <f>HLOOKUP($B377,data05,data0211!AA$900,FALSE)</f>
        <v>0</v>
      </c>
      <c r="AB377" s="218">
        <f>HLOOKUP($B377,data05,data0211!AB$900,FALSE)</f>
        <v>691515647.34000003</v>
      </c>
      <c r="AC377" s="218">
        <f>HLOOKUP($B377,data05,data0211!AC$900,FALSE)</f>
        <v>453380330.97000003</v>
      </c>
      <c r="AD377" s="218">
        <f>HLOOKUP($B377,data05,data0211!AD$900,FALSE)</f>
        <v>203524821.38999999</v>
      </c>
      <c r="AE377" s="218">
        <f>HLOOKUP($B377,data05,data0211!AE$900,FALSE)</f>
        <v>7945000</v>
      </c>
      <c r="AF377" s="218">
        <f>HLOOKUP($B377,data05,data0211!AF$900,FALSE)</f>
        <v>4096404.98</v>
      </c>
      <c r="AG377" s="218">
        <f>HLOOKUP($B377,data05,data0211!AG$900,FALSE)</f>
        <v>885690</v>
      </c>
      <c r="AH377" s="218">
        <f>HLOOKUP($B377,data05,data0211!AH$900,FALSE)</f>
        <v>650006</v>
      </c>
      <c r="AI377" s="218">
        <f>HLOOKUP($B377,data05,data0211!AI$900,FALSE)</f>
        <v>6</v>
      </c>
      <c r="AJ377" s="218">
        <f>HLOOKUP($B377,data05,data0211!AJ$900,FALSE)</f>
        <v>650000</v>
      </c>
      <c r="AK377" s="218">
        <f>HLOOKUP($B377,data05,data0211!AK$900,FALSE)</f>
        <v>2866889</v>
      </c>
      <c r="AL377" s="218">
        <f>HLOOKUP($B377,data05,data0211!AL$900,FALSE)</f>
        <v>2866889</v>
      </c>
      <c r="AM377" s="218">
        <f>HLOOKUP($B377,data05,data0211!AM$900,FALSE)</f>
        <v>153598</v>
      </c>
      <c r="AN377" s="218">
        <f>HLOOKUP($B377,data05,data0211!AN$900,FALSE)</f>
        <v>4407238</v>
      </c>
      <c r="AO377" s="218">
        <f>HLOOKUP($B377,data05,data0211!AO$900,FALSE)</f>
        <v>3518890</v>
      </c>
      <c r="AP377" s="218">
        <f>HLOOKUP($B377,data05,data0211!AP$900,FALSE)</f>
        <v>4407238</v>
      </c>
      <c r="AQ377" s="218">
        <f>HLOOKUP($B377,data05,data0211!AQ$900,FALSE)</f>
        <v>3438235</v>
      </c>
      <c r="AR377" s="218">
        <f>HLOOKUP($B377,data05,data0211!AR$900,FALSE)</f>
        <v>119650</v>
      </c>
      <c r="AS377" s="218">
        <f>HLOOKUP($B377,data05,data0211!AS$900,FALSE)</f>
        <v>115430</v>
      </c>
      <c r="AT377" s="218">
        <f>HLOOKUP($B377,data05,data0211!AT$900,FALSE)</f>
        <v>4220</v>
      </c>
      <c r="AU377" s="218">
        <f>HLOOKUP($B377,data05,data0211!AU$900,FALSE)</f>
        <v>45144</v>
      </c>
      <c r="AV377" s="218">
        <f>HLOOKUP($B377,data05,data0211!AV$900,FALSE)</f>
        <v>3575</v>
      </c>
      <c r="AW377" s="218">
        <f>HLOOKUP($B377,data05,data0211!AW$900,FALSE)</f>
        <v>70931</v>
      </c>
      <c r="AX377" s="218">
        <f>HLOOKUP($B377,data05,data0211!AX$900,FALSE)</f>
        <v>260</v>
      </c>
      <c r="AY377" s="218">
        <f>HLOOKUP($B377,data05,data0211!AY$900,FALSE)</f>
        <v>1522</v>
      </c>
      <c r="AZ377" s="218">
        <f>HLOOKUP($B377,data05,data0211!AZ$900,FALSE)</f>
        <v>525466</v>
      </c>
      <c r="BA377" s="218">
        <f>HLOOKUP($B377,data05,data0211!BA$900,FALSE)</f>
        <v>0</v>
      </c>
      <c r="BB377" s="218"/>
      <c r="BC377" s="218"/>
      <c r="BD377" s="218"/>
      <c r="BE377" s="218"/>
    </row>
    <row r="378" spans="1:57" ht="15" customHeight="1" x14ac:dyDescent="0.2">
      <c r="A378" s="71" t="s">
        <v>21</v>
      </c>
      <c r="B378" s="71" t="s">
        <v>21</v>
      </c>
      <c r="C378" s="69">
        <v>2006</v>
      </c>
      <c r="D378" s="218">
        <f>HLOOKUP($B378,data06,data0211!D$900,FALSE)</f>
        <v>5845647786.9399996</v>
      </c>
      <c r="E378" s="218">
        <f>HLOOKUP($B378,data06,data0211!E$900,FALSE)</f>
        <v>-2330088234.5500002</v>
      </c>
      <c r="F378" s="218">
        <f>HLOOKUP($B378,data06,data0211!F$900,FALSE)</f>
        <v>0</v>
      </c>
      <c r="G378" s="218">
        <f>HLOOKUP($B378,data06,data0211!G$900,FALSE)</f>
        <v>378520922.75999999</v>
      </c>
      <c r="H378" s="218">
        <f>HLOOKUP($B378,data06,data0211!H$900,FALSE)</f>
        <v>374027584.06</v>
      </c>
      <c r="I378" s="218">
        <f>HLOOKUP($B378,data06,data0211!I$900,FALSE)</f>
        <v>47218994</v>
      </c>
      <c r="J378" s="218">
        <f>HLOOKUP($B378,data06,data0211!J$900,FALSE)</f>
        <v>1164887</v>
      </c>
      <c r="K378" s="218">
        <f>HLOOKUP($B378,data06,data0211!K$900,FALSE)</f>
        <v>1056031</v>
      </c>
      <c r="L378" s="218">
        <f>HLOOKUP($B378,data06,data0211!L$900,FALSE)</f>
        <v>108824</v>
      </c>
      <c r="M378" s="218">
        <f>HLOOKUP($B378,data06,data0211!M$900,FALSE)</f>
        <v>32</v>
      </c>
      <c r="N378" s="218">
        <f>HLOOKUP($B378,data06,data0211!N$900,FALSE)</f>
        <v>130366</v>
      </c>
      <c r="O378" s="218">
        <f>HLOOKUP($B378,data06,data0211!O$900,FALSE)</f>
        <v>25000</v>
      </c>
      <c r="P378" s="218">
        <f>HLOOKUP($B378,data06,data0211!P$900,FALSE)</f>
        <v>22312008992.599998</v>
      </c>
      <c r="Q378" s="218">
        <f>HLOOKUP($B378,data06,data0211!Q$900,FALSE)</f>
        <v>12237925130.4</v>
      </c>
      <c r="R378" s="218">
        <f>HLOOKUP($B378,data06,data0211!R$900,FALSE)</f>
        <v>8248826036</v>
      </c>
      <c r="S378" s="218">
        <f>HLOOKUP($B378,data06,data0211!S$900,FALSE)</f>
        <v>1686286000</v>
      </c>
      <c r="T378" s="218">
        <f>HLOOKUP($B378,data06,data0211!T$900,FALSE)</f>
        <v>116916826.2</v>
      </c>
      <c r="U378" s="218">
        <f>HLOOKUP($B378,data06,data0211!U$900,FALSE)</f>
        <v>22055000</v>
      </c>
      <c r="V378" s="218">
        <f>HLOOKUP($B378,data06,data0211!V$900,FALSE)</f>
        <v>26903403</v>
      </c>
      <c r="W378" s="218">
        <f>HLOOKUP($B378,data06,data0211!W$900,FALSE)</f>
        <v>0</v>
      </c>
      <c r="X378" s="218">
        <f>HLOOKUP($B378,data06,data0211!X$900,FALSE)</f>
        <v>19129052</v>
      </c>
      <c r="Y378" s="218">
        <f>HLOOKUP($B378,data06,data0211!Y$900,FALSE)</f>
        <v>7773570</v>
      </c>
      <c r="Z378" s="218">
        <f>HLOOKUP($B378,data06,data0211!Z$900,FALSE)</f>
        <v>781</v>
      </c>
      <c r="AA378" s="218">
        <f>HLOOKUP($B378,data06,data0211!AA$900,FALSE)</f>
        <v>0</v>
      </c>
      <c r="AB378" s="218">
        <f>HLOOKUP($B378,data06,data0211!AB$900,FALSE)</f>
        <v>762088971.49000001</v>
      </c>
      <c r="AC378" s="218">
        <f>HLOOKUP($B378,data06,data0211!AC$900,FALSE)</f>
        <v>517426811.63</v>
      </c>
      <c r="AD378" s="218">
        <f>HLOOKUP($B378,data06,data0211!AD$900,FALSE)</f>
        <v>230540856.58000001</v>
      </c>
      <c r="AE378" s="218">
        <f>HLOOKUP($B378,data06,data0211!AE$900,FALSE)</f>
        <v>8658000</v>
      </c>
      <c r="AF378" s="218">
        <f>HLOOKUP($B378,data06,data0211!AF$900,FALSE)</f>
        <v>4531303.28</v>
      </c>
      <c r="AG378" s="218">
        <f>HLOOKUP($B378,data06,data0211!AG$900,FALSE)</f>
        <v>932000</v>
      </c>
      <c r="AH378" s="218">
        <f>HLOOKUP($B378,data06,data0211!AH$900,FALSE)</f>
        <v>650006</v>
      </c>
      <c r="AI378" s="218">
        <f>HLOOKUP($B378,data06,data0211!AI$900,FALSE)</f>
        <v>6</v>
      </c>
      <c r="AJ378" s="218">
        <f>HLOOKUP($B378,data06,data0211!AJ$900,FALSE)</f>
        <v>650000</v>
      </c>
      <c r="AK378" s="218">
        <f>HLOOKUP($B378,data06,data0211!AK$900,FALSE)</f>
        <v>2900641</v>
      </c>
      <c r="AL378" s="218">
        <f>HLOOKUP($B378,data06,data0211!AL$900,FALSE)</f>
        <v>2900641</v>
      </c>
      <c r="AM378" s="218">
        <f>HLOOKUP($B378,data06,data0211!AM$900,FALSE)</f>
        <v>154758</v>
      </c>
      <c r="AN378" s="218">
        <f>HLOOKUP($B378,data06,data0211!AN$900,FALSE)</f>
        <v>4163173</v>
      </c>
      <c r="AO378" s="218">
        <f>HLOOKUP($B378,data06,data0211!AO$900,FALSE)</f>
        <v>3774951</v>
      </c>
      <c r="AP378" s="218">
        <f>HLOOKUP($B378,data06,data0211!AP$900,FALSE)</f>
        <v>4163173</v>
      </c>
      <c r="AQ378" s="218">
        <f>HLOOKUP($B378,data06,data0211!AQ$900,FALSE)</f>
        <v>3512100</v>
      </c>
      <c r="AR378" s="218">
        <f>HLOOKUP($B378,data06,data0211!AR$900,FALSE)</f>
        <v>119879</v>
      </c>
      <c r="AS378" s="218">
        <f>HLOOKUP($B378,data06,data0211!AS$900,FALSE)</f>
        <v>115649</v>
      </c>
      <c r="AT378" s="218">
        <f>HLOOKUP($B378,data06,data0211!AT$900,FALSE)</f>
        <v>4230</v>
      </c>
      <c r="AU378" s="218">
        <f>HLOOKUP($B378,data06,data0211!AU$900,FALSE)</f>
        <v>45230</v>
      </c>
      <c r="AV378" s="218">
        <f>HLOOKUP($B378,data06,data0211!AV$900,FALSE)</f>
        <v>3582</v>
      </c>
      <c r="AW378" s="218">
        <f>HLOOKUP($B378,data06,data0211!AW$900,FALSE)</f>
        <v>71066</v>
      </c>
      <c r="AX378" s="218">
        <f>HLOOKUP($B378,data06,data0211!AX$900,FALSE)</f>
        <v>277</v>
      </c>
      <c r="AY378" s="218">
        <f>HLOOKUP($B378,data06,data0211!AY$900,FALSE)</f>
        <v>1421</v>
      </c>
      <c r="AZ378" s="218">
        <f>HLOOKUP($B378,data06,data0211!AZ$900,FALSE)</f>
        <v>520182</v>
      </c>
      <c r="BA378" s="218">
        <f>HLOOKUP($B378,data06,data0211!BA$900,FALSE)</f>
        <v>0</v>
      </c>
      <c r="BB378" s="218"/>
      <c r="BC378" s="218"/>
      <c r="BD378" s="218"/>
      <c r="BE378" s="218"/>
    </row>
    <row r="379" spans="1:57" ht="15" customHeight="1" x14ac:dyDescent="0.2">
      <c r="A379" s="71" t="s">
        <v>21</v>
      </c>
      <c r="B379" s="71" t="s">
        <v>21</v>
      </c>
      <c r="C379" s="69">
        <v>2007</v>
      </c>
      <c r="D379" s="218">
        <f>HLOOKUP($B379,data07,data0211!D$900,FALSE)</f>
        <v>6013977300</v>
      </c>
      <c r="E379" s="218">
        <f>HLOOKUP($B379,data07,data0211!E$900,FALSE)</f>
        <v>-2305174300</v>
      </c>
      <c r="F379" s="218">
        <f>HLOOKUP($B379,data07,data0211!F$900,FALSE)</f>
        <v>0</v>
      </c>
      <c r="G379" s="218">
        <f>HLOOKUP($B379,data07,data0211!G$900,FALSE)</f>
        <v>476000000</v>
      </c>
      <c r="H379" s="218">
        <f>HLOOKUP($B379,data07,data0211!H$900,FALSE)</f>
        <v>455698300</v>
      </c>
      <c r="I379" s="218">
        <f>HLOOKUP($B379,data07,data0211!I$900,FALSE)</f>
        <v>77393200</v>
      </c>
      <c r="J379" s="218">
        <f>HLOOKUP($B379,data07,data0211!J$900,FALSE)</f>
        <v>1173360</v>
      </c>
      <c r="K379" s="218">
        <f>HLOOKUP($B379,data07,data0211!K$900,FALSE)</f>
        <v>1064172</v>
      </c>
      <c r="L379" s="218">
        <f>HLOOKUP($B379,data07,data0211!L$900,FALSE)</f>
        <v>109157</v>
      </c>
      <c r="M379" s="218">
        <f>HLOOKUP($B379,data07,data0211!M$900,FALSE)</f>
        <v>31</v>
      </c>
      <c r="N379" s="218">
        <f>HLOOKUP($B379,data07,data0211!N$900,FALSE)</f>
        <v>133000</v>
      </c>
      <c r="O379" s="218">
        <f>HLOOKUP($B379,data07,data0211!O$900,FALSE)</f>
        <v>25000</v>
      </c>
      <c r="P379" s="218">
        <f>HLOOKUP($B379,data07,data0211!P$900,FALSE)</f>
        <v>23063283000</v>
      </c>
      <c r="Q379" s="218">
        <f>HLOOKUP($B379,data07,data0211!Q$900,FALSE)</f>
        <v>12620681000</v>
      </c>
      <c r="R379" s="218">
        <f>HLOOKUP($B379,data07,data0211!R$900,FALSE)</f>
        <v>8505587000</v>
      </c>
      <c r="S379" s="218">
        <f>HLOOKUP($B379,data07,data0211!S$900,FALSE)</f>
        <v>1793212000</v>
      </c>
      <c r="T379" s="218">
        <f>HLOOKUP($B379,data07,data0211!T$900,FALSE)</f>
        <v>121922000</v>
      </c>
      <c r="U379" s="218">
        <f>HLOOKUP($B379,data07,data0211!U$900,FALSE)</f>
        <v>21881000</v>
      </c>
      <c r="V379" s="218">
        <f>HLOOKUP($B379,data07,data0211!V$900,FALSE)</f>
        <v>27927037</v>
      </c>
      <c r="W379" s="218">
        <f>HLOOKUP($B379,data07,data0211!W$900,FALSE)</f>
        <v>0</v>
      </c>
      <c r="X379" s="218">
        <f>HLOOKUP($B379,data07,data0211!X$900,FALSE)</f>
        <v>19949505</v>
      </c>
      <c r="Y379" s="218">
        <f>HLOOKUP($B379,data07,data0211!Y$900,FALSE)</f>
        <v>7977532</v>
      </c>
      <c r="Z379" s="218">
        <f>HLOOKUP($B379,data07,data0211!Z$900,FALSE)</f>
        <v>0</v>
      </c>
      <c r="AA379" s="218">
        <f>HLOOKUP($B379,data07,data0211!AA$900,FALSE)</f>
        <v>0</v>
      </c>
      <c r="AB379" s="218">
        <f>HLOOKUP($B379,data07,data0211!AB$900,FALSE)</f>
        <v>843522000</v>
      </c>
      <c r="AC379" s="218">
        <f>HLOOKUP($B379,data07,data0211!AC$900,FALSE)</f>
        <v>575965000</v>
      </c>
      <c r="AD379" s="218">
        <f>HLOOKUP($B379,data07,data0211!AD$900,FALSE)</f>
        <v>252607000</v>
      </c>
      <c r="AE379" s="218">
        <f>HLOOKUP($B379,data07,data0211!AE$900,FALSE)</f>
        <v>9025000</v>
      </c>
      <c r="AF379" s="218">
        <f>HLOOKUP($B379,data07,data0211!AF$900,FALSE)</f>
        <v>993000</v>
      </c>
      <c r="AG379" s="218">
        <f>HLOOKUP($B379,data07,data0211!AG$900,FALSE)</f>
        <v>4932000</v>
      </c>
      <c r="AH379" s="218">
        <f>HLOOKUP($B379,data07,data0211!AH$900,FALSE)</f>
        <v>650000</v>
      </c>
      <c r="AI379" s="218">
        <f>HLOOKUP($B379,data07,data0211!AI$900,FALSE)</f>
        <v>0</v>
      </c>
      <c r="AJ379" s="218">
        <f>HLOOKUP($B379,data07,data0211!AJ$900,FALSE)</f>
        <v>650000</v>
      </c>
      <c r="AK379" s="218">
        <f>HLOOKUP($B379,data07,data0211!AK$900,FALSE)</f>
        <v>2892713</v>
      </c>
      <c r="AL379" s="218">
        <f>HLOOKUP($B379,data07,data0211!AL$900,FALSE)</f>
        <v>2892713</v>
      </c>
      <c r="AM379" s="218">
        <f>HLOOKUP($B379,data07,data0211!AM$900,FALSE)</f>
        <v>154779</v>
      </c>
      <c r="AN379" s="218">
        <f>HLOOKUP($B379,data07,data0211!AN$900,FALSE)</f>
        <v>4146927</v>
      </c>
      <c r="AO379" s="218">
        <f>HLOOKUP($B379,data07,data0211!AO$900,FALSE)</f>
        <v>3365195</v>
      </c>
      <c r="AP379" s="218">
        <f>HLOOKUP($B379,data07,data0211!AP$900,FALSE)</f>
        <v>4146927</v>
      </c>
      <c r="AQ379" s="218">
        <f>HLOOKUP($B379,data07,data0211!AQ$900,FALSE)</f>
        <v>3399384</v>
      </c>
      <c r="AR379" s="218">
        <f>HLOOKUP($B379,data07,data0211!AR$900,FALSE)</f>
        <v>120231</v>
      </c>
      <c r="AS379" s="218">
        <f>HLOOKUP($B379,data07,data0211!AS$900,FALSE)</f>
        <v>115990</v>
      </c>
      <c r="AT379" s="218">
        <f>HLOOKUP($B379,data07,data0211!AT$900,FALSE)</f>
        <v>4241</v>
      </c>
      <c r="AU379" s="218">
        <f>HLOOKUP($B379,data07,data0211!AU$900,FALSE)</f>
        <v>45363</v>
      </c>
      <c r="AV379" s="218">
        <f>HLOOKUP($B379,data07,data0211!AV$900,FALSE)</f>
        <v>3595</v>
      </c>
      <c r="AW379" s="218">
        <f>HLOOKUP($B379,data07,data0211!AW$900,FALSE)</f>
        <v>71273</v>
      </c>
      <c r="AX379" s="218">
        <f>HLOOKUP($B379,data07,data0211!AX$900,FALSE)</f>
        <v>249</v>
      </c>
      <c r="AY379" s="218">
        <f>HLOOKUP($B379,data07,data0211!AY$900,FALSE)</f>
        <v>1462</v>
      </c>
      <c r="AZ379" s="218">
        <f>HLOOKUP($B379,data07,data0211!AZ$900,FALSE)</f>
        <v>540842</v>
      </c>
      <c r="BA379" s="218">
        <f>HLOOKUP($B379,data07,data0211!BA$900,FALSE)</f>
        <v>0</v>
      </c>
      <c r="BB379" s="218"/>
      <c r="BC379" s="218"/>
      <c r="BD379" s="218"/>
      <c r="BE379" s="218"/>
    </row>
    <row r="380" spans="1:57" s="214" customFormat="1" ht="15" customHeight="1" x14ac:dyDescent="0.2">
      <c r="A380" s="71" t="s">
        <v>21</v>
      </c>
      <c r="B380" s="71" t="s">
        <v>21</v>
      </c>
      <c r="C380" s="69">
        <v>2008</v>
      </c>
      <c r="D380" s="218">
        <f>HLOOKUP($B380,data08,data0211!D$900,FALSE)</f>
        <v>6380865900</v>
      </c>
      <c r="E380" s="218">
        <f>HLOOKUP($B380,data08,data0211!E$900,FALSE)</f>
        <v>-2449454900</v>
      </c>
      <c r="F380" s="218">
        <f>HLOOKUP($B380,data08,data0211!F$900,FALSE)</f>
        <v>0</v>
      </c>
      <c r="G380" s="218">
        <f>HLOOKUP($B380,data08,data0211!G$900,FALSE)</f>
        <v>541500000</v>
      </c>
      <c r="H380" s="218">
        <f>HLOOKUP($B380,data08,data0211!H$900,FALSE)</f>
        <v>447646800</v>
      </c>
      <c r="I380" s="218">
        <f>HLOOKUP($B380,data08,data0211!I$900,FALSE)</f>
        <v>62655800</v>
      </c>
      <c r="J380" s="218">
        <f>HLOOKUP($B380,data08,data0211!J$900,FALSE)</f>
        <v>1187253</v>
      </c>
      <c r="K380" s="218">
        <f>HLOOKUP($B380,data08,data0211!K$900,FALSE)</f>
        <v>1077500</v>
      </c>
      <c r="L380" s="218">
        <f>HLOOKUP($B380,data08,data0211!L$900,FALSE)</f>
        <v>109722</v>
      </c>
      <c r="M380" s="218">
        <f>HLOOKUP($B380,data08,data0211!M$900,FALSE)</f>
        <v>31</v>
      </c>
      <c r="N380" s="218">
        <f>HLOOKUP($B380,data08,data0211!N$900,FALSE)</f>
        <v>137000</v>
      </c>
      <c r="O380" s="218">
        <f>HLOOKUP($B380,data08,data0211!O$900,FALSE)</f>
        <v>26095</v>
      </c>
      <c r="P380" s="218">
        <f>HLOOKUP($B380,data08,data0211!P$900,FALSE)</f>
        <v>22541000000</v>
      </c>
      <c r="Q380" s="218">
        <f>HLOOKUP($B380,data08,data0211!Q$900,FALSE)</f>
        <v>12410000000</v>
      </c>
      <c r="R380" s="218">
        <f>HLOOKUP($B380,data08,data0211!R$900,FALSE)</f>
        <v>8319000000</v>
      </c>
      <c r="S380" s="218">
        <f>HLOOKUP($B380,data08,data0211!S$900,FALSE)</f>
        <v>1671000000</v>
      </c>
      <c r="T380" s="218">
        <f>HLOOKUP($B380,data08,data0211!T$900,FALSE)</f>
        <v>121804000</v>
      </c>
      <c r="U380" s="218">
        <f>HLOOKUP($B380,data08,data0211!U$900,FALSE)</f>
        <v>19196000</v>
      </c>
      <c r="V380" s="218">
        <f>HLOOKUP($B380,data08,data0211!V$900,FALSE)</f>
        <v>27946091</v>
      </c>
      <c r="W380" s="218">
        <f>HLOOKUP($B380,data08,data0211!W$900,FALSE)</f>
        <v>0</v>
      </c>
      <c r="X380" s="218">
        <f>HLOOKUP($B380,data08,data0211!X$900,FALSE)</f>
        <v>19681321</v>
      </c>
      <c r="Y380" s="218">
        <f>HLOOKUP($B380,data08,data0211!Y$900,FALSE)</f>
        <v>8264770</v>
      </c>
      <c r="Z380" s="218">
        <f>HLOOKUP($B380,data08,data0211!Z$900,FALSE)</f>
        <v>0</v>
      </c>
      <c r="AA380" s="218">
        <f>HLOOKUP($B380,data08,data0211!AA$900,FALSE)</f>
        <v>0</v>
      </c>
      <c r="AB380" s="218">
        <f>HLOOKUP($B380,data08,data0211!AB$900,FALSE)</f>
        <v>0</v>
      </c>
      <c r="AC380" s="218">
        <f>HLOOKUP($B380,data08,data0211!AC$900,FALSE)</f>
        <v>581560000</v>
      </c>
      <c r="AD380" s="218">
        <f>HLOOKUP($B380,data08,data0211!AD$900,FALSE)</f>
        <v>254417000</v>
      </c>
      <c r="AE380" s="218">
        <f>HLOOKUP($B380,data08,data0211!AE$900,FALSE)</f>
        <v>9451000</v>
      </c>
      <c r="AF380" s="218">
        <f>HLOOKUP($B380,data08,data0211!AF$900,FALSE)</f>
        <v>4927000</v>
      </c>
      <c r="AG380" s="218">
        <f>HLOOKUP($B380,data08,data0211!AG$900,FALSE)</f>
        <v>946000</v>
      </c>
      <c r="AH380" s="218">
        <f>HLOOKUP($B380,data08,data0211!AH$900,FALSE)</f>
        <v>650000</v>
      </c>
      <c r="AI380" s="218">
        <f>HLOOKUP($B380,data08,data0211!AI$900,FALSE)</f>
        <v>0</v>
      </c>
      <c r="AJ380" s="218">
        <f>HLOOKUP($B380,data08,data0211!AJ$900,FALSE)</f>
        <v>650000</v>
      </c>
      <c r="AK380" s="218">
        <f>HLOOKUP($B380,data08,data0211!AK$900,FALSE)</f>
        <v>2891523</v>
      </c>
      <c r="AL380" s="218">
        <f>HLOOKUP($B380,data08,data0211!AL$900,FALSE)</f>
        <v>2891523</v>
      </c>
      <c r="AM380" s="218">
        <f>HLOOKUP($B380,data08,data0211!AM$900,FALSE)</f>
        <v>155898</v>
      </c>
      <c r="AN380" s="218">
        <f>HLOOKUP($B380,data08,data0211!AN$900,FALSE)</f>
        <v>3867055</v>
      </c>
      <c r="AO380" s="218">
        <f>HLOOKUP($B380,data08,data0211!AO$900,FALSE)</f>
        <v>3077912</v>
      </c>
      <c r="AP380" s="218">
        <f>HLOOKUP($B380,data08,data0211!AP$900,FALSE)</f>
        <v>3867055</v>
      </c>
      <c r="AQ380" s="218">
        <f>HLOOKUP($B380,data08,data0211!AQ$900,FALSE)</f>
        <v>3113787</v>
      </c>
      <c r="AR380" s="218">
        <f>HLOOKUP($B380,data08,data0211!AR$900,FALSE)</f>
        <v>120516</v>
      </c>
      <c r="AS380" s="218">
        <f>HLOOKUP($B380,data08,data0211!AS$900,FALSE)</f>
        <v>116265</v>
      </c>
      <c r="AT380" s="218">
        <f>HLOOKUP($B380,data08,data0211!AT$900,FALSE)</f>
        <v>4251</v>
      </c>
      <c r="AU380" s="218">
        <f>HLOOKUP($B380,data08,data0211!AU$900,FALSE)</f>
        <v>45471</v>
      </c>
      <c r="AV380" s="218">
        <f>HLOOKUP($B380,data08,data0211!AV$900,FALSE)</f>
        <v>3603</v>
      </c>
      <c r="AW380" s="218">
        <f>HLOOKUP($B380,data08,data0211!AW$900,FALSE)</f>
        <v>71442</v>
      </c>
      <c r="AX380" s="218">
        <f>HLOOKUP($B380,data08,data0211!AX$900,FALSE)</f>
        <v>244</v>
      </c>
      <c r="AY380" s="218">
        <f>HLOOKUP($B380,data08,data0211!AY$900,FALSE)</f>
        <v>1460</v>
      </c>
      <c r="AZ380" s="218">
        <f>HLOOKUP($B380,data08,data0211!AZ$900,FALSE)</f>
        <v>542376</v>
      </c>
      <c r="BA380" s="218">
        <f>HLOOKUP($B380,data08,data0211!BA$900,FALSE)</f>
        <v>81</v>
      </c>
      <c r="BB380" s="218"/>
      <c r="BC380" s="218"/>
      <c r="BD380" s="218"/>
      <c r="BE380" s="218"/>
    </row>
    <row r="381" spans="1:57" s="214" customFormat="1" ht="15" customHeight="1" x14ac:dyDescent="0.2">
      <c r="A381" s="71" t="s">
        <v>21</v>
      </c>
      <c r="B381" s="71" t="s">
        <v>21</v>
      </c>
      <c r="C381" s="69">
        <v>2009</v>
      </c>
      <c r="D381" s="218">
        <f>HLOOKUP($B381,data09,data0211!D$900,FALSE)</f>
        <v>6562586715.0600014</v>
      </c>
      <c r="E381" s="218">
        <f>HLOOKUP($B381,data09,data0211!E$900,FALSE)</f>
        <v>-2616227620.5599999</v>
      </c>
      <c r="F381" s="218">
        <f>HLOOKUP($B381,data09,data0211!F$900,FALSE)</f>
        <v>0</v>
      </c>
      <c r="G381" s="218">
        <f>HLOOKUP($B381,data09,data0211!G$900,FALSE)</f>
        <v>606200000</v>
      </c>
      <c r="H381" s="218">
        <f>HLOOKUP($B381,data09,data0211!H$900,FALSE)</f>
        <v>485626331.73999995</v>
      </c>
      <c r="I381" s="218">
        <f>HLOOKUP($B381,data09,data0211!I$900,FALSE)</f>
        <v>28213469.780000001</v>
      </c>
      <c r="J381" s="218">
        <f>HLOOKUP($B381,data09,data0211!J$900,FALSE)</f>
        <v>1193767</v>
      </c>
      <c r="K381" s="218">
        <f>HLOOKUP($B381,data09,data0211!K$900,FALSE)</f>
        <v>1084186</v>
      </c>
      <c r="L381" s="218">
        <f>HLOOKUP($B381,data09,data0211!L$900,FALSE)</f>
        <v>109208</v>
      </c>
      <c r="M381" s="218">
        <f>HLOOKUP($B381,data09,data0211!M$900,FALSE)</f>
        <v>373</v>
      </c>
      <c r="N381" s="218">
        <f>HLOOKUP($B381,data09,data0211!N$900,FALSE)</f>
        <v>138103</v>
      </c>
      <c r="O381" s="218">
        <f>HLOOKUP($B381,data09,data0211!O$900,FALSE)</f>
        <v>26305</v>
      </c>
      <c r="P381" s="218">
        <f>HLOOKUP($B381,data09,data0211!P$900,FALSE)</f>
        <v>21762000000</v>
      </c>
      <c r="Q381" s="218">
        <f>HLOOKUP($B381,data09,data0211!Q$900,FALSE)</f>
        <v>11607000000</v>
      </c>
      <c r="R381" s="218">
        <f>HLOOKUP($B381,data09,data0211!R$900,FALSE)</f>
        <v>7290000000</v>
      </c>
      <c r="S381" s="218">
        <f>HLOOKUP($B381,data09,data0211!S$900,FALSE)</f>
        <v>2721000000</v>
      </c>
      <c r="T381" s="218">
        <f>HLOOKUP($B381,data09,data0211!T$900,FALSE)</f>
        <v>120960000</v>
      </c>
      <c r="U381" s="218">
        <f>HLOOKUP($B381,data09,data0211!U$900,FALSE)</f>
        <v>23040000</v>
      </c>
      <c r="V381" s="218">
        <f>HLOOKUP($B381,data09,data0211!V$900,FALSE)</f>
        <v>26925898</v>
      </c>
      <c r="W381" s="218">
        <f>HLOOKUP($B381,data09,data0211!W$900,FALSE)</f>
        <v>0</v>
      </c>
      <c r="X381" s="218">
        <f>HLOOKUP($B381,data09,data0211!X$900,FALSE)</f>
        <v>14797731</v>
      </c>
      <c r="Y381" s="218">
        <f>HLOOKUP($B381,data09,data0211!Y$900,FALSE)</f>
        <v>12128167</v>
      </c>
      <c r="Z381" s="218">
        <f>HLOOKUP($B381,data09,data0211!Z$900,FALSE)</f>
        <v>0</v>
      </c>
      <c r="AA381" s="218">
        <f>HLOOKUP($B381,data09,data0211!AA$900,FALSE)</f>
        <v>0</v>
      </c>
      <c r="AB381" s="218">
        <f>HLOOKUP($B381,data09,data0211!AB$900,FALSE)</f>
        <v>904572000</v>
      </c>
      <c r="AC381" s="218">
        <f>HLOOKUP($B381,data09,data0211!AC$900,FALSE)</f>
        <v>626046000</v>
      </c>
      <c r="AD381" s="218">
        <f>HLOOKUP($B381,data09,data0211!AD$900,FALSE)</f>
        <v>263006000</v>
      </c>
      <c r="AE381" s="218">
        <f>HLOOKUP($B381,data09,data0211!AE$900,FALSE)</f>
        <v>8968000</v>
      </c>
      <c r="AF381" s="218">
        <f>HLOOKUP($B381,data09,data0211!AF$900,FALSE)</f>
        <v>5503680</v>
      </c>
      <c r="AG381" s="218">
        <f>HLOOKUP($B381,data09,data0211!AG$900,FALSE)</f>
        <v>1048320</v>
      </c>
      <c r="AH381" s="218">
        <f>HLOOKUP($B381,data09,data0211!AH$900,FALSE)</f>
        <v>650000</v>
      </c>
      <c r="AI381" s="218">
        <f>HLOOKUP($B381,data09,data0211!AI$900,FALSE)</f>
        <v>0</v>
      </c>
      <c r="AJ381" s="218">
        <f>HLOOKUP($B381,data09,data0211!AJ$900,FALSE)</f>
        <v>650000</v>
      </c>
      <c r="AK381" s="218">
        <f>HLOOKUP($B381,data09,data0211!AK$900,FALSE)</f>
        <v>2994456</v>
      </c>
      <c r="AL381" s="218">
        <f>HLOOKUP($B381,data09,data0211!AL$900,FALSE)</f>
        <v>2994456</v>
      </c>
      <c r="AM381" s="218">
        <f>HLOOKUP($B381,data09,data0211!AM$900,FALSE)</f>
        <v>154561</v>
      </c>
      <c r="AN381" s="218">
        <f>HLOOKUP($B381,data09,data0211!AN$900,FALSE)</f>
        <v>4143339</v>
      </c>
      <c r="AO381" s="218">
        <f>HLOOKUP($B381,data09,data0211!AO$900,FALSE)</f>
        <v>2928200</v>
      </c>
      <c r="AP381" s="218">
        <f>HLOOKUP($B381,data09,data0211!AP$900,FALSE)</f>
        <v>4143339</v>
      </c>
      <c r="AQ381" s="218">
        <f>HLOOKUP($B381,data09,data0211!AQ$900,FALSE)</f>
        <v>2945626</v>
      </c>
      <c r="AR381" s="218">
        <f>HLOOKUP($B381,data09,data0211!AR$900,FALSE)</f>
        <v>120750</v>
      </c>
      <c r="AS381" s="218">
        <f>HLOOKUP($B381,data09,data0211!AS$900,FALSE)</f>
        <v>116491</v>
      </c>
      <c r="AT381" s="218">
        <f>HLOOKUP($B381,data09,data0211!AT$900,FALSE)</f>
        <v>4259</v>
      </c>
      <c r="AU381" s="218">
        <f>HLOOKUP($B381,data09,data0211!AU$900,FALSE)</f>
        <v>45559</v>
      </c>
      <c r="AV381" s="218">
        <f>HLOOKUP($B381,data09,data0211!AV$900,FALSE)</f>
        <v>3610</v>
      </c>
      <c r="AW381" s="218">
        <f>HLOOKUP($B381,data09,data0211!AW$900,FALSE)</f>
        <v>71581</v>
      </c>
      <c r="AX381" s="218">
        <f>HLOOKUP($B381,data09,data0211!AX$900,FALSE)</f>
        <v>243</v>
      </c>
      <c r="AY381" s="218">
        <f>HLOOKUP($B381,data09,data0211!AY$900,FALSE)</f>
        <v>1441</v>
      </c>
      <c r="AZ381" s="218">
        <f>HLOOKUP($B381,data09,data0211!AZ$900,FALSE)</f>
        <v>90</v>
      </c>
      <c r="BA381" s="218">
        <f>HLOOKUP($B381,data09,data0211!BA$900,FALSE)</f>
        <v>80</v>
      </c>
      <c r="BB381" s="218"/>
      <c r="BC381" s="218"/>
      <c r="BD381" s="218"/>
      <c r="BE381" s="218"/>
    </row>
    <row r="382" spans="1:57" s="214" customFormat="1" ht="15" customHeight="1" x14ac:dyDescent="0.2">
      <c r="A382" s="71" t="s">
        <v>21</v>
      </c>
      <c r="B382" s="71" t="s">
        <v>21</v>
      </c>
      <c r="C382" s="69">
        <v>2010</v>
      </c>
      <c r="D382" s="218">
        <f>HLOOKUP($B382,data10,data0211!D$900,FALSE)</f>
        <v>7389667815.1100016</v>
      </c>
      <c r="E382" s="218">
        <f>HLOOKUP($B382,data10,data0211!E$900,FALSE)</f>
        <v>-2821209799.46</v>
      </c>
      <c r="F382" s="218">
        <f>HLOOKUP($B382,data10,data0211!F$900,FALSE)</f>
        <v>0</v>
      </c>
      <c r="G382" s="218">
        <f>HLOOKUP($B382,data10,data0211!G$900,FALSE)</f>
        <v>606200000</v>
      </c>
      <c r="H382" s="218">
        <f>HLOOKUP($B382,data10,data0211!H$900,FALSE)</f>
        <v>521315480.45999998</v>
      </c>
      <c r="I382" s="218">
        <f>HLOOKUP($B382,data10,data0211!I$900,FALSE)</f>
        <v>7983018.79</v>
      </c>
      <c r="J382" s="218">
        <f>HLOOKUP($B382,data10,data0211!J$900,FALSE)</f>
        <v>1203030</v>
      </c>
      <c r="K382" s="218">
        <f>HLOOKUP($B382,data10,data0211!K$900,FALSE)</f>
        <v>1093342</v>
      </c>
      <c r="L382" s="218">
        <f>HLOOKUP($B382,data10,data0211!L$900,FALSE)</f>
        <v>109266</v>
      </c>
      <c r="M382" s="218">
        <f>HLOOKUP($B382,data10,data0211!M$900,FALSE)</f>
        <v>422</v>
      </c>
      <c r="N382" s="218">
        <f>HLOOKUP($B382,data10,data0211!N$900,FALSE)</f>
        <v>0</v>
      </c>
      <c r="O382" s="218">
        <f>HLOOKUP($B382,data10,data0211!O$900,FALSE)</f>
        <v>0</v>
      </c>
      <c r="P382" s="218">
        <f>HLOOKUP($B382,data10,data0211!P$900,FALSE)</f>
        <v>21663000000</v>
      </c>
      <c r="Q382" s="218">
        <f>HLOOKUP($B382,data10,data0211!Q$900,FALSE)</f>
        <v>11964000000</v>
      </c>
      <c r="R382" s="218">
        <f>HLOOKUP($B382,data10,data0211!R$900,FALSE)</f>
        <v>6604000000</v>
      </c>
      <c r="S382" s="218">
        <f>HLOOKUP($B382,data10,data0211!S$900,FALSE)</f>
        <v>3095000000</v>
      </c>
      <c r="T382" s="218">
        <f>HLOOKUP($B382,data10,data0211!T$900,FALSE)</f>
        <v>0</v>
      </c>
      <c r="U382" s="218">
        <f>HLOOKUP($B382,data10,data0211!U$900,FALSE)</f>
        <v>0</v>
      </c>
      <c r="V382" s="218">
        <f>HLOOKUP($B382,data10,data0211!V$900,FALSE)</f>
        <v>27731332</v>
      </c>
      <c r="W382" s="218">
        <f>HLOOKUP($B382,data10,data0211!W$900,FALSE)</f>
        <v>0</v>
      </c>
      <c r="X382" s="218">
        <f>HLOOKUP($B382,data10,data0211!X$900,FALSE)</f>
        <v>14003126</v>
      </c>
      <c r="Y382" s="218">
        <f>HLOOKUP($B382,data10,data0211!Y$900,FALSE)</f>
        <v>13728206</v>
      </c>
      <c r="Z382" s="218">
        <f>HLOOKUP($B382,data10,data0211!Z$900,FALSE)</f>
        <v>0</v>
      </c>
      <c r="AA382" s="218">
        <f>HLOOKUP($B382,data10,data0211!AA$900,FALSE)</f>
        <v>0</v>
      </c>
      <c r="AB382" s="218">
        <f>HLOOKUP($B382,data10,data0211!AB$900,FALSE)</f>
        <v>965402000</v>
      </c>
      <c r="AC382" s="218">
        <f>HLOOKUP($B382,data10,data0211!AC$900,FALSE)</f>
        <v>690123000</v>
      </c>
      <c r="AD382" s="218">
        <f>HLOOKUP($B382,data10,data0211!AD$900,FALSE)</f>
        <v>266896000</v>
      </c>
      <c r="AE382" s="218">
        <f>HLOOKUP($B382,data10,data0211!AE$900,FALSE)</f>
        <v>8383000</v>
      </c>
      <c r="AF382" s="218">
        <f>HLOOKUP($B382,data10,data0211!AF$900,FALSE)</f>
        <v>0</v>
      </c>
      <c r="AG382" s="218">
        <f>HLOOKUP($B382,data10,data0211!AG$900,FALSE)</f>
        <v>0</v>
      </c>
      <c r="AH382" s="218">
        <f>HLOOKUP($B382,data10,data0211!AH$900,FALSE)</f>
        <v>0</v>
      </c>
      <c r="AI382" s="218">
        <f>HLOOKUP($B382,data10,data0211!AI$900,FALSE)</f>
        <v>0</v>
      </c>
      <c r="AJ382" s="218">
        <f>HLOOKUP($B382,data10,data0211!AJ$900,FALSE)</f>
        <v>0</v>
      </c>
      <c r="AK382" s="218">
        <f>HLOOKUP($B382,data10,data0211!AK$900,FALSE)</f>
        <v>3010854</v>
      </c>
      <c r="AL382" s="218">
        <f>HLOOKUP($B382,data10,data0211!AL$900,FALSE)</f>
        <v>3010854</v>
      </c>
      <c r="AM382" s="218">
        <f>HLOOKUP($B382,data10,data0211!AM$900,FALSE)</f>
        <v>156243</v>
      </c>
      <c r="AN382" s="218">
        <f>HLOOKUP($B382,data10,data0211!AN$900,FALSE)</f>
        <v>4180551</v>
      </c>
      <c r="AO382" s="218">
        <f>HLOOKUP($B382,data10,data0211!AO$900,FALSE)</f>
        <v>3479473</v>
      </c>
      <c r="AP382" s="218">
        <f>HLOOKUP($B382,data10,data0211!AP$900,FALSE)</f>
        <v>4180551</v>
      </c>
      <c r="AQ382" s="218">
        <f>HLOOKUP($B382,data10,data0211!AQ$900,FALSE)</f>
        <v>3210827</v>
      </c>
      <c r="AR382" s="218">
        <f>HLOOKUP($B382,data10,data0211!AR$900,FALSE)</f>
        <v>120921</v>
      </c>
      <c r="AS382" s="218">
        <f>HLOOKUP($B382,data10,data0211!AS$900,FALSE)</f>
        <v>116656</v>
      </c>
      <c r="AT382" s="218">
        <f>HLOOKUP($B382,data10,data0211!AT$900,FALSE)</f>
        <v>4265</v>
      </c>
      <c r="AU382" s="218">
        <f>HLOOKUP($B382,data10,data0211!AU$900,FALSE)</f>
        <v>45623</v>
      </c>
      <c r="AV382" s="218">
        <f>HLOOKUP($B382,data10,data0211!AV$900,FALSE)</f>
        <v>3616</v>
      </c>
      <c r="AW382" s="218">
        <f>HLOOKUP($B382,data10,data0211!AW$900,FALSE)</f>
        <v>71682</v>
      </c>
      <c r="AX382" s="218">
        <f>HLOOKUP($B382,data10,data0211!AX$900,FALSE)</f>
        <v>245</v>
      </c>
      <c r="AY382" s="218">
        <f>HLOOKUP($B382,data10,data0211!AY$900,FALSE)</f>
        <v>1470</v>
      </c>
      <c r="AZ382" s="218">
        <f>HLOOKUP($B382,data10,data0211!AZ$900,FALSE)</f>
        <v>97</v>
      </c>
      <c r="BA382" s="218">
        <f>HLOOKUP($B382,data10,data0211!BA$900,FALSE)</f>
        <v>78</v>
      </c>
      <c r="BB382" s="218"/>
      <c r="BC382" s="218"/>
      <c r="BD382" s="218"/>
      <c r="BE382" s="218"/>
    </row>
    <row r="383" spans="1:57" ht="15" customHeight="1" x14ac:dyDescent="0.2">
      <c r="A383" s="71" t="s">
        <v>21</v>
      </c>
      <c r="B383" s="71" t="s">
        <v>21</v>
      </c>
      <c r="C383" s="69">
        <v>2011</v>
      </c>
      <c r="D383" s="218">
        <f>HLOOKUP($B383,data11,data0211!D$900,FALSE)</f>
        <v>7860833259.8099995</v>
      </c>
      <c r="E383" s="218">
        <f>HLOOKUP($B383,data11,data0211!E$900,FALSE)</f>
        <v>-3024138817.3400002</v>
      </c>
      <c r="F383" s="218">
        <f>HLOOKUP($B383,data11,data0211!F$900,FALSE)</f>
        <v>0</v>
      </c>
      <c r="G383" s="218">
        <f>HLOOKUP($B383,data11,data0211!G$900,FALSE)</f>
        <v>730752993</v>
      </c>
      <c r="H383" s="218">
        <f>HLOOKUP($B383,data11,data0211!H$900,FALSE)</f>
        <v>524798322.97000003</v>
      </c>
      <c r="I383" s="218">
        <f>HLOOKUP($B383,data11,data0211!I$900,FALSE)</f>
        <v>66087660.909999996</v>
      </c>
      <c r="J383" s="218">
        <f>HLOOKUP($B383,data11,data0211!J$900,FALSE)</f>
        <v>1211071</v>
      </c>
      <c r="K383" s="218">
        <f>HLOOKUP($B383,data11,data0211!K$900,FALSE)</f>
        <v>1091935</v>
      </c>
      <c r="L383" s="218">
        <f>HLOOKUP($B383,data11,data0211!L$900,FALSE)</f>
        <v>118342</v>
      </c>
      <c r="M383" s="218">
        <f>HLOOKUP($B383,data11,data0211!M$900,FALSE)</f>
        <v>794</v>
      </c>
      <c r="N383" s="218">
        <f>HLOOKUP($B383,data11,data0211!N$900,FALSE)</f>
        <v>0</v>
      </c>
      <c r="O383" s="218">
        <f>HLOOKUP($B383,data11,data0211!O$900,FALSE)</f>
        <v>0</v>
      </c>
      <c r="P383" s="218">
        <f>HLOOKUP($B383,data11,data0211!P$900,FALSE)</f>
        <v>23414000000</v>
      </c>
      <c r="Q383" s="218">
        <f>HLOOKUP($B383,data11,data0211!Q$900,FALSE)</f>
        <v>12008000000</v>
      </c>
      <c r="R383" s="218">
        <f>HLOOKUP($B383,data11,data0211!R$900,FALSE)</f>
        <v>6423000000</v>
      </c>
      <c r="S383" s="218">
        <f>HLOOKUP($B383,data11,data0211!S$900,FALSE)</f>
        <v>4983000000</v>
      </c>
      <c r="T383" s="218">
        <f>HLOOKUP($B383,data11,data0211!T$900,FALSE)</f>
        <v>0</v>
      </c>
      <c r="U383" s="218">
        <f>HLOOKUP($B383,data11,data0211!U$900,FALSE)</f>
        <v>0</v>
      </c>
      <c r="V383" s="218">
        <f>HLOOKUP($B383,data11,data0211!V$900,FALSE)</f>
        <v>27482944</v>
      </c>
      <c r="W383" s="218">
        <f>HLOOKUP($B383,data11,data0211!W$900,FALSE)</f>
        <v>0</v>
      </c>
      <c r="X383" s="218">
        <f>HLOOKUP($B383,data11,data0211!X$900,FALSE)</f>
        <v>13969086</v>
      </c>
      <c r="Y383" s="218">
        <f>HLOOKUP($B383,data11,data0211!Y$900,FALSE)</f>
        <v>13513858</v>
      </c>
      <c r="Z383" s="218">
        <f>HLOOKUP($B383,data11,data0211!Z$900,FALSE)</f>
        <v>0</v>
      </c>
      <c r="AA383" s="218">
        <f>HLOOKUP($B383,data11,data0211!AA$900,FALSE)</f>
        <v>0</v>
      </c>
      <c r="AB383" s="218">
        <f>HLOOKUP($B383,data11,data0211!AB$900,FALSE)</f>
        <v>1104959000</v>
      </c>
      <c r="AC383" s="218">
        <f>HLOOKUP($B383,data11,data0211!AC$900,FALSE)</f>
        <v>783917000</v>
      </c>
      <c r="AD383" s="218">
        <f>HLOOKUP($B383,data11,data0211!AD$900,FALSE)</f>
        <v>285198000</v>
      </c>
      <c r="AE383" s="218">
        <f>HLOOKUP($B383,data11,data0211!AE$900,FALSE)</f>
        <v>35844000</v>
      </c>
      <c r="AF383" s="218">
        <f>HLOOKUP($B383,data11,data0211!AF$900,FALSE)</f>
        <v>0</v>
      </c>
      <c r="AG383" s="218">
        <f>HLOOKUP($B383,data11,data0211!AG$900,FALSE)</f>
        <v>0</v>
      </c>
      <c r="AH383" s="218">
        <f>HLOOKUP($B383,data11,data0211!AH$900,FALSE)</f>
        <v>650000</v>
      </c>
      <c r="AI383" s="218">
        <f>HLOOKUP($B383,data11,data0211!AI$900,FALSE)</f>
        <v>0</v>
      </c>
      <c r="AJ383" s="218">
        <f>HLOOKUP($B383,data11,data0211!AJ$900,FALSE)</f>
        <v>650000</v>
      </c>
      <c r="AK383" s="218">
        <f>HLOOKUP($B383,data11,data0211!AK$900,FALSE)</f>
        <v>3029722</v>
      </c>
      <c r="AL383" s="218">
        <f>HLOOKUP($B383,data11,data0211!AL$900,FALSE)</f>
        <v>3029722</v>
      </c>
      <c r="AM383" s="218">
        <f>HLOOKUP($B383,data11,data0211!AM$900,FALSE)</f>
        <v>154799</v>
      </c>
      <c r="AN383" s="218">
        <f>HLOOKUP($B383,data11,data0211!AN$900,FALSE)</f>
        <v>3923771</v>
      </c>
      <c r="AO383" s="218">
        <f>HLOOKUP($B383,data11,data0211!AO$900,FALSE)</f>
        <v>3395487</v>
      </c>
      <c r="AP383" s="218">
        <f>HLOOKUP($B383,data11,data0211!AP$900,FALSE)</f>
        <v>3923771</v>
      </c>
      <c r="AQ383" s="218">
        <f>HLOOKUP($B383,data11,data0211!AQ$900,FALSE)</f>
        <v>3089825</v>
      </c>
      <c r="AR383" s="218">
        <f>HLOOKUP($B383,data11,data0211!AR$900,FALSE)</f>
        <v>117385</v>
      </c>
      <c r="AS383" s="218">
        <f>HLOOKUP($B383,data11,data0211!AS$900,FALSE)</f>
        <v>109499</v>
      </c>
      <c r="AT383" s="218">
        <f>HLOOKUP($B383,data11,data0211!AT$900,FALSE)</f>
        <v>7886</v>
      </c>
      <c r="AU383" s="218">
        <f>HLOOKUP($B383,data11,data0211!AU$900,FALSE)</f>
        <v>43827</v>
      </c>
      <c r="AV383" s="218">
        <f>HLOOKUP($B383,data11,data0211!AV$900,FALSE)</f>
        <v>2290</v>
      </c>
      <c r="AW383" s="218">
        <f>HLOOKUP($B383,data11,data0211!AW$900,FALSE)</f>
        <v>71268</v>
      </c>
      <c r="AX383" s="218">
        <f>HLOOKUP($B383,data11,data0211!AX$900,FALSE)</f>
        <v>242</v>
      </c>
      <c r="AY383" s="218">
        <f>HLOOKUP($B383,data11,data0211!AY$900,FALSE)</f>
        <v>1560</v>
      </c>
      <c r="AZ383" s="218">
        <f>HLOOKUP($B383,data11,data0211!AZ$900,FALSE)</f>
        <v>431</v>
      </c>
      <c r="BA383" s="218">
        <f>HLOOKUP($B383,data11,data0211!BA$900,FALSE)</f>
        <v>80</v>
      </c>
      <c r="BB383" s="218"/>
      <c r="BC383" s="218"/>
      <c r="BD383" s="218"/>
      <c r="BE383" s="218"/>
    </row>
    <row r="384" spans="1:57" ht="15" customHeight="1" x14ac:dyDescent="0.2">
      <c r="A384" s="71" t="s">
        <v>22</v>
      </c>
      <c r="B384" s="71" t="s">
        <v>22</v>
      </c>
      <c r="C384" s="69">
        <v>2002</v>
      </c>
      <c r="D384" s="218">
        <f>HLOOKUP($B384,data02,data0211!D$900,FALSE)</f>
        <v>664229776.76999998</v>
      </c>
      <c r="E384" s="218">
        <f>HLOOKUP($B384,data02,data0211!E$900,FALSE)</f>
        <v>-329164539.82999998</v>
      </c>
      <c r="F384" s="218">
        <f>HLOOKUP($B384,data02,data0211!F$900,FALSE)</f>
        <v>23431728.52</v>
      </c>
      <c r="G384" s="218">
        <f>HLOOKUP($B384,data02,data0211!G$900,FALSE)</f>
        <v>31500913</v>
      </c>
      <c r="H384" s="218">
        <f>HLOOKUP($B384,data02,data0211!H$900,FALSE)</f>
        <v>45151285.140000001</v>
      </c>
      <c r="I384" s="218">
        <f>HLOOKUP($B384,data02,data0211!I$900,FALSE)</f>
        <v>0</v>
      </c>
      <c r="J384" s="218">
        <f>HLOOKUP($B384,data02,data0211!J$900,FALSE)</f>
        <v>264520</v>
      </c>
      <c r="K384" s="218">
        <f>HLOOKUP($B384,data02,data0211!K$900,FALSE)</f>
        <v>237755</v>
      </c>
      <c r="L384" s="218">
        <f>HLOOKUP($B384,data02,data0211!L$900,FALSE)</f>
        <v>26754</v>
      </c>
      <c r="M384" s="218">
        <f>HLOOKUP($B384,data02,data0211!M$900,FALSE)</f>
        <v>11</v>
      </c>
      <c r="N384" s="218">
        <f>HLOOKUP($B384,data02,data0211!N$900,FALSE)</f>
        <v>43580</v>
      </c>
      <c r="O384" s="218">
        <f>HLOOKUP($B384,data02,data0211!O$900,FALSE)</f>
        <v>0</v>
      </c>
      <c r="P384" s="218">
        <f>HLOOKUP($B384,data02,data0211!P$900,FALSE)</f>
        <v>7470558035</v>
      </c>
      <c r="Q384" s="218">
        <f>HLOOKUP($B384,data02,data0211!Q$900,FALSE)</f>
        <v>2255325713</v>
      </c>
      <c r="R384" s="218">
        <f>HLOOKUP($B384,data02,data0211!R$900,FALSE)</f>
        <v>4512360890</v>
      </c>
      <c r="S384" s="218">
        <f>HLOOKUP($B384,data02,data0211!S$900,FALSE)</f>
        <v>664970205</v>
      </c>
      <c r="T384" s="218">
        <f>HLOOKUP($B384,data02,data0211!T$900,FALSE)</f>
        <v>37901227</v>
      </c>
      <c r="U384" s="218">
        <f>HLOOKUP($B384,data02,data0211!U$900,FALSE)</f>
        <v>0</v>
      </c>
      <c r="V384" s="218">
        <f>HLOOKUP($B384,data02,data0211!V$900,FALSE)</f>
        <v>10794022</v>
      </c>
      <c r="W384" s="218">
        <f>HLOOKUP($B384,data02,data0211!W$900,FALSE)</f>
        <v>0</v>
      </c>
      <c r="X384" s="218">
        <f>HLOOKUP($B384,data02,data0211!X$900,FALSE)</f>
        <v>9465302</v>
      </c>
      <c r="Y384" s="218">
        <f>HLOOKUP($B384,data02,data0211!Y$900,FALSE)</f>
        <v>1229882</v>
      </c>
      <c r="Z384" s="218">
        <f>HLOOKUP($B384,data02,data0211!Z$900,FALSE)</f>
        <v>98838</v>
      </c>
      <c r="AA384" s="218">
        <f>HLOOKUP($B384,data02,data0211!AA$900,FALSE)</f>
        <v>0</v>
      </c>
      <c r="AB384" s="218">
        <f>HLOOKUP($B384,data02,data0211!AB$900,FALSE)</f>
        <v>75216678.689999998</v>
      </c>
      <c r="AC384" s="218">
        <f>HLOOKUP($B384,data02,data0211!AC$900,FALSE)</f>
        <v>39646263.700000003</v>
      </c>
      <c r="AD384" s="218">
        <f>HLOOKUP($B384,data02,data0211!AD$900,FALSE)</f>
        <v>32188843.079999998</v>
      </c>
      <c r="AE384" s="218">
        <f>HLOOKUP($B384,data02,data0211!AE$900,FALSE)</f>
        <v>3288252.53</v>
      </c>
      <c r="AF384" s="218">
        <f>HLOOKUP($B384,data02,data0211!AF$900,FALSE)</f>
        <v>93319.38</v>
      </c>
      <c r="AG384" s="218">
        <f>HLOOKUP($B384,data02,data0211!AG$900,FALSE)</f>
        <v>0</v>
      </c>
      <c r="AH384" s="218">
        <f>HLOOKUP($B384,data02,data0211!AH$900,FALSE)</f>
        <v>1054</v>
      </c>
      <c r="AI384" s="218">
        <f>HLOOKUP($B384,data02,data0211!AI$900,FALSE)</f>
        <v>600</v>
      </c>
      <c r="AJ384" s="218">
        <f>HLOOKUP($B384,data02,data0211!AJ$900,FALSE)</f>
        <v>454</v>
      </c>
      <c r="AK384" s="218">
        <f>HLOOKUP($B384,data02,data0211!AK$900,FALSE)</f>
        <v>731100</v>
      </c>
      <c r="AL384" s="218">
        <f>HLOOKUP($B384,data02,data0211!AL$900,FALSE)</f>
        <v>795000</v>
      </c>
      <c r="AM384" s="218">
        <f>HLOOKUP($B384,data02,data0211!AM$900,FALSE)</f>
        <v>0</v>
      </c>
      <c r="AN384" s="218">
        <f>HLOOKUP($B384,data02,data0211!AN$900,FALSE)</f>
        <v>1269578</v>
      </c>
      <c r="AO384" s="218">
        <f>HLOOKUP($B384,data02,data0211!AO$900,FALSE)</f>
        <v>1433666</v>
      </c>
      <c r="AP384" s="218">
        <f>HLOOKUP($B384,data02,data0211!AP$900,FALSE)</f>
        <v>1433666</v>
      </c>
      <c r="AQ384" s="218">
        <f>HLOOKUP($B384,data02,data0211!AQ$900,FALSE)</f>
        <v>1223234</v>
      </c>
      <c r="AR384" s="218">
        <f>HLOOKUP($B384,data02,data0211!AR$900,FALSE)</f>
        <v>4830</v>
      </c>
      <c r="AS384" s="218">
        <f>HLOOKUP($B384,data02,data0211!AS$900,FALSE)</f>
        <v>3040</v>
      </c>
      <c r="AT384" s="218">
        <f>HLOOKUP($B384,data02,data0211!AT$900,FALSE)</f>
        <v>1790</v>
      </c>
      <c r="AU384" s="218">
        <f>HLOOKUP($B384,data02,data0211!AU$900,FALSE)</f>
        <v>2660</v>
      </c>
      <c r="AV384" s="218">
        <f>HLOOKUP($B384,data02,data0211!AV$900,FALSE)</f>
        <v>200</v>
      </c>
      <c r="AW384" s="218">
        <f>HLOOKUP($B384,data02,data0211!AW$900,FALSE)</f>
        <v>1970</v>
      </c>
      <c r="AX384" s="218">
        <f>HLOOKUP($B384,data02,data0211!AX$900,FALSE)</f>
        <v>23</v>
      </c>
      <c r="AY384" s="218">
        <f>HLOOKUP($B384,data02,data0211!AY$900,FALSE)</f>
        <v>137</v>
      </c>
      <c r="AZ384" s="218">
        <f>HLOOKUP($B384,data02,data0211!AZ$900,FALSE)</f>
        <v>38377</v>
      </c>
      <c r="BA384" s="218">
        <f>HLOOKUP($B384,data02,data0211!BA$900,FALSE)</f>
        <v>0.72</v>
      </c>
      <c r="BB384" s="218"/>
      <c r="BC384" s="218"/>
      <c r="BD384" s="218"/>
      <c r="BE384" s="218"/>
    </row>
    <row r="385" spans="1:57" ht="15" customHeight="1" x14ac:dyDescent="0.2">
      <c r="A385" s="71" t="s">
        <v>22</v>
      </c>
      <c r="B385" s="71" t="s">
        <v>22</v>
      </c>
      <c r="C385" s="69">
        <v>2003</v>
      </c>
      <c r="D385" s="218">
        <f>HLOOKUP($B385,data03,data0211!D$900,FALSE)</f>
        <v>700541045.43999994</v>
      </c>
      <c r="E385" s="218">
        <f>HLOOKUP($B385,data03,data0211!E$900,FALSE)</f>
        <v>-351853200.59999996</v>
      </c>
      <c r="F385" s="218">
        <f>HLOOKUP($B385,data03,data0211!F$900,FALSE)</f>
        <v>0</v>
      </c>
      <c r="G385" s="218">
        <f>HLOOKUP($B385,data03,data0211!G$900,FALSE)</f>
        <v>59423707</v>
      </c>
      <c r="H385" s="218">
        <f>HLOOKUP($B385,data03,data0211!H$900,FALSE)</f>
        <v>38350311.109999999</v>
      </c>
      <c r="I385" s="218">
        <f>HLOOKUP($B385,data03,data0211!I$900,FALSE)</f>
        <v>0</v>
      </c>
      <c r="J385" s="218">
        <f>HLOOKUP($B385,data03,data0211!J$900,FALSE)</f>
        <v>269190</v>
      </c>
      <c r="K385" s="218">
        <f>HLOOKUP($B385,data03,data0211!K$900,FALSE)</f>
        <v>242369</v>
      </c>
      <c r="L385" s="218">
        <f>HLOOKUP($B385,data03,data0211!L$900,FALSE)</f>
        <v>26810</v>
      </c>
      <c r="M385" s="218">
        <f>HLOOKUP($B385,data03,data0211!M$900,FALSE)</f>
        <v>11</v>
      </c>
      <c r="N385" s="218">
        <f>HLOOKUP($B385,data03,data0211!N$900,FALSE)</f>
        <v>43946</v>
      </c>
      <c r="O385" s="218">
        <f>HLOOKUP($B385,data03,data0211!O$900,FALSE)</f>
        <v>0</v>
      </c>
      <c r="P385" s="218">
        <f>HLOOKUP($B385,data03,data0211!P$900,FALSE)</f>
        <v>7483288325</v>
      </c>
      <c r="Q385" s="218">
        <f>HLOOKUP($B385,data03,data0211!Q$900,FALSE)</f>
        <v>2241448529</v>
      </c>
      <c r="R385" s="218">
        <f>HLOOKUP($B385,data03,data0211!R$900,FALSE)</f>
        <v>4554483184</v>
      </c>
      <c r="S385" s="218">
        <f>HLOOKUP($B385,data03,data0211!S$900,FALSE)</f>
        <v>651227427</v>
      </c>
      <c r="T385" s="218">
        <f>HLOOKUP($B385,data03,data0211!T$900,FALSE)</f>
        <v>36129185</v>
      </c>
      <c r="U385" s="218">
        <f>HLOOKUP($B385,data03,data0211!U$900,FALSE)</f>
        <v>0</v>
      </c>
      <c r="V385" s="218">
        <f>HLOOKUP($B385,data03,data0211!V$900,FALSE)</f>
        <v>9921167</v>
      </c>
      <c r="W385" s="218">
        <f>HLOOKUP($B385,data03,data0211!W$900,FALSE)</f>
        <v>0</v>
      </c>
      <c r="X385" s="218">
        <f>HLOOKUP($B385,data03,data0211!X$900,FALSE)</f>
        <v>8661042</v>
      </c>
      <c r="Y385" s="218">
        <f>HLOOKUP($B385,data03,data0211!Y$900,FALSE)</f>
        <v>1164450</v>
      </c>
      <c r="Z385" s="218">
        <f>HLOOKUP($B385,data03,data0211!Z$900,FALSE)</f>
        <v>95675</v>
      </c>
      <c r="AA385" s="218">
        <f>HLOOKUP($B385,data03,data0211!AA$900,FALSE)</f>
        <v>0</v>
      </c>
      <c r="AB385" s="218">
        <f>HLOOKUP($B385,data03,data0211!AB$900,FALSE)</f>
        <v>88645936</v>
      </c>
      <c r="AC385" s="218">
        <f>HLOOKUP($B385,data03,data0211!AC$900,FALSE)</f>
        <v>46364617.57</v>
      </c>
      <c r="AD385" s="218">
        <f>HLOOKUP($B385,data03,data0211!AD$900,FALSE)</f>
        <v>38263211.350000001</v>
      </c>
      <c r="AE385" s="218">
        <f>HLOOKUP($B385,data03,data0211!AE$900,FALSE)</f>
        <v>3724424.22</v>
      </c>
      <c r="AF385" s="218">
        <f>HLOOKUP($B385,data03,data0211!AF$900,FALSE)</f>
        <v>293682.86</v>
      </c>
      <c r="AG385" s="218">
        <f>HLOOKUP($B385,data03,data0211!AG$900,FALSE)</f>
        <v>0</v>
      </c>
      <c r="AH385" s="218">
        <f>HLOOKUP($B385,data03,data0211!AH$900,FALSE)</f>
        <v>1104</v>
      </c>
      <c r="AI385" s="218">
        <f>HLOOKUP($B385,data03,data0211!AI$900,FALSE)</f>
        <v>650</v>
      </c>
      <c r="AJ385" s="218">
        <f>HLOOKUP($B385,data03,data0211!AJ$900,FALSE)</f>
        <v>454</v>
      </c>
      <c r="AK385" s="218">
        <f>HLOOKUP($B385,data03,data0211!AK$900,FALSE)</f>
        <v>758500</v>
      </c>
      <c r="AL385" s="218">
        <f>HLOOKUP($B385,data03,data0211!AL$900,FALSE)</f>
        <v>839200</v>
      </c>
      <c r="AM385" s="218">
        <f>HLOOKUP($B385,data03,data0211!AM$900,FALSE)</f>
        <v>0</v>
      </c>
      <c r="AN385" s="218">
        <f>HLOOKUP($B385,data03,data0211!AN$900,FALSE)</f>
        <v>1367738</v>
      </c>
      <c r="AO385" s="218">
        <f>HLOOKUP($B385,data03,data0211!AO$900,FALSE)</f>
        <v>1420437</v>
      </c>
      <c r="AP385" s="218">
        <f>HLOOKUP($B385,data03,data0211!AP$900,FALSE)</f>
        <v>1420437</v>
      </c>
      <c r="AQ385" s="218">
        <f>HLOOKUP($B385,data03,data0211!AQ$900,FALSE)</f>
        <v>1223486</v>
      </c>
      <c r="AR385" s="218">
        <f>HLOOKUP($B385,data03,data0211!AR$900,FALSE)</f>
        <v>4830</v>
      </c>
      <c r="AS385" s="218">
        <f>HLOOKUP($B385,data03,data0211!AS$900,FALSE)</f>
        <v>3040</v>
      </c>
      <c r="AT385" s="218">
        <f>HLOOKUP($B385,data03,data0211!AT$900,FALSE)</f>
        <v>1790</v>
      </c>
      <c r="AU385" s="218">
        <f>HLOOKUP($B385,data03,data0211!AU$900,FALSE)</f>
        <v>2660</v>
      </c>
      <c r="AV385" s="218">
        <f>HLOOKUP($B385,data03,data0211!AV$900,FALSE)</f>
        <v>200</v>
      </c>
      <c r="AW385" s="218">
        <f>HLOOKUP($B385,data03,data0211!AW$900,FALSE)</f>
        <v>1970</v>
      </c>
      <c r="AX385" s="218">
        <f>HLOOKUP($B385,data03,data0211!AX$900,FALSE)</f>
        <v>23</v>
      </c>
      <c r="AY385" s="218">
        <f>HLOOKUP($B385,data03,data0211!AY$900,FALSE)</f>
        <v>137</v>
      </c>
      <c r="AZ385" s="218">
        <f>HLOOKUP($B385,data03,data0211!AZ$900,FALSE)</f>
        <v>38377</v>
      </c>
      <c r="BA385" s="218">
        <f>HLOOKUP($B385,data03,data0211!BA$900,FALSE)</f>
        <v>0.72</v>
      </c>
      <c r="BB385" s="218"/>
      <c r="BC385" s="218"/>
      <c r="BD385" s="218"/>
      <c r="BE385" s="218"/>
    </row>
    <row r="386" spans="1:57" ht="15" customHeight="1" x14ac:dyDescent="0.2">
      <c r="A386" s="71" t="s">
        <v>22</v>
      </c>
      <c r="B386" s="71" t="s">
        <v>22</v>
      </c>
      <c r="C386" s="69">
        <v>2004</v>
      </c>
      <c r="D386" s="218">
        <f>HLOOKUP($B386,data04,data0211!D$900,FALSE)</f>
        <v>787613977.40999997</v>
      </c>
      <c r="E386" s="218">
        <f>HLOOKUP($B386,data04,data0211!E$900,FALSE)</f>
        <v>-376580627.13</v>
      </c>
      <c r="F386" s="218">
        <f>HLOOKUP($B386,data04,data0211!F$900,FALSE)</f>
        <v>0</v>
      </c>
      <c r="G386" s="218">
        <f>HLOOKUP($B386,data04,data0211!G$900,FALSE)</f>
        <v>51772658</v>
      </c>
      <c r="H386" s="218">
        <f>HLOOKUP($B386,data04,data0211!H$900,FALSE)</f>
        <v>33999838.969999999</v>
      </c>
      <c r="I386" s="218">
        <f>HLOOKUP($B386,data04,data0211!I$900,FALSE)</f>
        <v>0</v>
      </c>
      <c r="J386" s="218">
        <f>HLOOKUP($B386,data04,data0211!J$900,FALSE)</f>
        <v>274025</v>
      </c>
      <c r="K386" s="218">
        <f>HLOOKUP($B386,data04,data0211!K$900,FALSE)</f>
        <v>247790</v>
      </c>
      <c r="L386" s="218">
        <f>HLOOKUP($B386,data04,data0211!L$900,FALSE)</f>
        <v>26225</v>
      </c>
      <c r="M386" s="218">
        <f>HLOOKUP($B386,data04,data0211!M$900,FALSE)</f>
        <v>10</v>
      </c>
      <c r="N386" s="218">
        <f>HLOOKUP($B386,data04,data0211!N$900,FALSE)</f>
        <v>45156</v>
      </c>
      <c r="O386" s="218">
        <f>HLOOKUP($B386,data04,data0211!O$900,FALSE)</f>
        <v>0</v>
      </c>
      <c r="P386" s="218">
        <f>HLOOKUP($B386,data04,data0211!P$900,FALSE)</f>
        <v>7514934346</v>
      </c>
      <c r="Q386" s="218">
        <f>HLOOKUP($B386,data04,data0211!Q$900,FALSE)</f>
        <v>2266750286</v>
      </c>
      <c r="R386" s="218">
        <f>HLOOKUP($B386,data04,data0211!R$900,FALSE)</f>
        <v>4589510549</v>
      </c>
      <c r="S386" s="218">
        <f>HLOOKUP($B386,data04,data0211!S$900,FALSE)</f>
        <v>621338901</v>
      </c>
      <c r="T386" s="218">
        <f>HLOOKUP($B386,data04,data0211!T$900,FALSE)</f>
        <v>37334610</v>
      </c>
      <c r="U386" s="218">
        <f>HLOOKUP($B386,data04,data0211!U$900,FALSE)</f>
        <v>0</v>
      </c>
      <c r="V386" s="218">
        <f>HLOOKUP($B386,data04,data0211!V$900,FALSE)</f>
        <v>9824794</v>
      </c>
      <c r="W386" s="218">
        <f>HLOOKUP($B386,data04,data0211!W$900,FALSE)</f>
        <v>0</v>
      </c>
      <c r="X386" s="218">
        <f>HLOOKUP($B386,data04,data0211!X$900,FALSE)</f>
        <v>8603220</v>
      </c>
      <c r="Y386" s="218">
        <f>HLOOKUP($B386,data04,data0211!Y$900,FALSE)</f>
        <v>1117842</v>
      </c>
      <c r="Z386" s="218">
        <f>HLOOKUP($B386,data04,data0211!Z$900,FALSE)</f>
        <v>103732</v>
      </c>
      <c r="AA386" s="218">
        <f>HLOOKUP($B386,data04,data0211!AA$900,FALSE)</f>
        <v>0</v>
      </c>
      <c r="AB386" s="218">
        <f>HLOOKUP($B386,data04,data0211!AB$900,FALSE)</f>
        <v>91114782.269999996</v>
      </c>
      <c r="AC386" s="218">
        <f>HLOOKUP($B386,data04,data0211!AC$900,FALSE)</f>
        <v>48876541.590000004</v>
      </c>
      <c r="AD386" s="218">
        <f>HLOOKUP($B386,data04,data0211!AD$900,FALSE)</f>
        <v>38526965.719999999</v>
      </c>
      <c r="AE386" s="218">
        <f>HLOOKUP($B386,data04,data0211!AE$900,FALSE)</f>
        <v>3372075.07</v>
      </c>
      <c r="AF386" s="218">
        <f>HLOOKUP($B386,data04,data0211!AF$900,FALSE)</f>
        <v>339199.89</v>
      </c>
      <c r="AG386" s="218">
        <f>HLOOKUP($B386,data04,data0211!AG$900,FALSE)</f>
        <v>0</v>
      </c>
      <c r="AH386" s="218">
        <f>HLOOKUP($B386,data04,data0211!AH$900,FALSE)</f>
        <v>1104</v>
      </c>
      <c r="AI386" s="218">
        <f>HLOOKUP($B386,data04,data0211!AI$900,FALSE)</f>
        <v>650</v>
      </c>
      <c r="AJ386" s="218">
        <f>HLOOKUP($B386,data04,data0211!AJ$900,FALSE)</f>
        <v>454</v>
      </c>
      <c r="AK386" s="218">
        <f>HLOOKUP($B386,data04,data0211!AK$900,FALSE)</f>
        <v>766175</v>
      </c>
      <c r="AL386" s="218">
        <f>HLOOKUP($B386,data04,data0211!AL$900,FALSE)</f>
        <v>848875</v>
      </c>
      <c r="AM386" s="218">
        <f>HLOOKUP($B386,data04,data0211!AM$900,FALSE)</f>
        <v>0</v>
      </c>
      <c r="AN386" s="218">
        <f>HLOOKUP($B386,data04,data0211!AN$900,FALSE)</f>
        <v>1405279</v>
      </c>
      <c r="AO386" s="218">
        <f>HLOOKUP($B386,data04,data0211!AO$900,FALSE)</f>
        <v>1256230</v>
      </c>
      <c r="AP386" s="218">
        <f>HLOOKUP($B386,data04,data0211!AP$900,FALSE)</f>
        <v>1405279</v>
      </c>
      <c r="AQ386" s="218">
        <f>HLOOKUP($B386,data04,data0211!AQ$900,FALSE)</f>
        <v>1182432</v>
      </c>
      <c r="AR386" s="218">
        <f>HLOOKUP($B386,data04,data0211!AR$900,FALSE)</f>
        <v>5040</v>
      </c>
      <c r="AS386" s="218">
        <f>HLOOKUP($B386,data04,data0211!AS$900,FALSE)</f>
        <v>3190</v>
      </c>
      <c r="AT386" s="218">
        <f>HLOOKUP($B386,data04,data0211!AT$900,FALSE)</f>
        <v>1850</v>
      </c>
      <c r="AU386" s="218">
        <f>HLOOKUP($B386,data04,data0211!AU$900,FALSE)</f>
        <v>2680</v>
      </c>
      <c r="AV386" s="218">
        <f>HLOOKUP($B386,data04,data0211!AV$900,FALSE)</f>
        <v>220</v>
      </c>
      <c r="AW386" s="218">
        <f>HLOOKUP($B386,data04,data0211!AW$900,FALSE)</f>
        <v>2140</v>
      </c>
      <c r="AX386" s="218">
        <f>HLOOKUP($B386,data04,data0211!AX$900,FALSE)</f>
        <v>22</v>
      </c>
      <c r="AY386" s="218">
        <f>HLOOKUP($B386,data04,data0211!AY$900,FALSE)</f>
        <v>154</v>
      </c>
      <c r="AZ386" s="218">
        <f>HLOOKUP($B386,data04,data0211!AZ$900,FALSE)</f>
        <v>39756</v>
      </c>
      <c r="BA386" s="218" t="str">
        <f>HLOOKUP($B386,data04,data0211!BA$900,FALSE)</f>
        <v>0.74</v>
      </c>
      <c r="BB386" s="218"/>
      <c r="BC386" s="218"/>
      <c r="BD386" s="218"/>
      <c r="BE386" s="218"/>
    </row>
    <row r="387" spans="1:57" ht="15" customHeight="1" x14ac:dyDescent="0.2">
      <c r="A387" s="71" t="s">
        <v>22</v>
      </c>
      <c r="B387" s="71" t="s">
        <v>22</v>
      </c>
      <c r="C387" s="69">
        <v>2005</v>
      </c>
      <c r="D387" s="218">
        <f>HLOOKUP($B387,data05,data0211!D$900,FALSE)</f>
        <v>863603472.04999995</v>
      </c>
      <c r="E387" s="218">
        <f>HLOOKUP($B387,data05,data0211!E$900,FALSE)</f>
        <v>-408947230.77000004</v>
      </c>
      <c r="F387" s="218">
        <f>HLOOKUP($B387,data05,data0211!F$900,FALSE)</f>
        <v>0</v>
      </c>
      <c r="G387" s="218">
        <f>HLOOKUP($B387,data05,data0211!G$900,FALSE)</f>
        <v>59282886</v>
      </c>
      <c r="H387" s="218">
        <f>HLOOKUP($B387,data05,data0211!H$900,FALSE)</f>
        <v>33018711.990000006</v>
      </c>
      <c r="I387" s="218">
        <f>HLOOKUP($B387,data05,data0211!I$900,FALSE)</f>
        <v>0</v>
      </c>
      <c r="J387" s="218">
        <f>HLOOKUP($B387,data05,data0211!J$900,FALSE)</f>
        <v>278581</v>
      </c>
      <c r="K387" s="218">
        <f>HLOOKUP($B387,data05,data0211!K$900,FALSE)</f>
        <v>252268</v>
      </c>
      <c r="L387" s="218">
        <f>HLOOKUP($B387,data05,data0211!L$900,FALSE)</f>
        <v>26303</v>
      </c>
      <c r="M387" s="218">
        <f>HLOOKUP($B387,data05,data0211!M$900,FALSE)</f>
        <v>10</v>
      </c>
      <c r="N387" s="218">
        <f>HLOOKUP($B387,data05,data0211!N$900,FALSE)</f>
        <v>0</v>
      </c>
      <c r="O387" s="218">
        <f>HLOOKUP($B387,data05,data0211!O$900,FALSE)</f>
        <v>37437830</v>
      </c>
      <c r="P387" s="218">
        <f>HLOOKUP($B387,data05,data0211!P$900,FALSE)</f>
        <v>7663197036</v>
      </c>
      <c r="Q387" s="218">
        <f>HLOOKUP($B387,data05,data0211!Q$900,FALSE)</f>
        <v>2358151590</v>
      </c>
      <c r="R387" s="218">
        <f>HLOOKUP($B387,data05,data0211!R$900,FALSE)</f>
        <v>4641277631</v>
      </c>
      <c r="S387" s="218">
        <f>HLOOKUP($B387,data05,data0211!S$900,FALSE)</f>
        <v>626329985</v>
      </c>
      <c r="T387" s="218">
        <f>HLOOKUP($B387,data05,data0211!T$900,FALSE)</f>
        <v>0</v>
      </c>
      <c r="U387" s="218">
        <f>HLOOKUP($B387,data05,data0211!U$900,FALSE)</f>
        <v>37437830</v>
      </c>
      <c r="V387" s="218">
        <f>HLOOKUP($B387,data05,data0211!V$900,FALSE)</f>
        <v>10246631</v>
      </c>
      <c r="W387" s="218">
        <f>HLOOKUP($B387,data05,data0211!W$900,FALSE)</f>
        <v>0</v>
      </c>
      <c r="X387" s="218">
        <f>HLOOKUP($B387,data05,data0211!X$900,FALSE)</f>
        <v>9012558</v>
      </c>
      <c r="Y387" s="218">
        <f>HLOOKUP($B387,data05,data0211!Y$900,FALSE)</f>
        <v>1130272</v>
      </c>
      <c r="Z387" s="218">
        <f>HLOOKUP($B387,data05,data0211!Z$900,FALSE)</f>
        <v>103801</v>
      </c>
      <c r="AA387" s="218">
        <f>HLOOKUP($B387,data05,data0211!AA$900,FALSE)</f>
        <v>0</v>
      </c>
      <c r="AB387" s="218">
        <f>HLOOKUP($B387,data05,data0211!AB$900,FALSE)</f>
        <v>89810458.739999995</v>
      </c>
      <c r="AC387" s="218">
        <f>HLOOKUP($B387,data05,data0211!AC$900,FALSE)</f>
        <v>55295736.740000002</v>
      </c>
      <c r="AD387" s="218">
        <f>HLOOKUP($B387,data05,data0211!AD$900,FALSE)</f>
        <v>43263889.890000001</v>
      </c>
      <c r="AE387" s="218">
        <f>HLOOKUP($B387,data05,data0211!AE$900,FALSE)</f>
        <v>3590724.54</v>
      </c>
      <c r="AF387" s="218">
        <f>HLOOKUP($B387,data05,data0211!AF$900,FALSE)</f>
        <v>370333.98</v>
      </c>
      <c r="AG387" s="218">
        <f>HLOOKUP($B387,data05,data0211!AG$900,FALSE)</f>
        <v>0</v>
      </c>
      <c r="AH387" s="218">
        <f>HLOOKUP($B387,data05,data0211!AH$900,FALSE)</f>
        <v>1104</v>
      </c>
      <c r="AI387" s="218">
        <f>HLOOKUP($B387,data05,data0211!AI$900,FALSE)</f>
        <v>1104</v>
      </c>
      <c r="AJ387" s="218">
        <f>HLOOKUP($B387,data05,data0211!AJ$900,FALSE)</f>
        <v>0</v>
      </c>
      <c r="AK387" s="218">
        <f>HLOOKUP($B387,data05,data0211!AK$900,FALSE)</f>
        <v>773850</v>
      </c>
      <c r="AL387" s="218">
        <f>HLOOKUP($B387,data05,data0211!AL$900,FALSE)</f>
        <v>858800</v>
      </c>
      <c r="AM387" s="218">
        <f>HLOOKUP($B387,data05,data0211!AM$900,FALSE)</f>
        <v>0</v>
      </c>
      <c r="AN387" s="218">
        <f>HLOOKUP($B387,data05,data0211!AN$900,FALSE)</f>
        <v>1361692</v>
      </c>
      <c r="AO387" s="218">
        <f>HLOOKUP($B387,data05,data0211!AO$900,FALSE)</f>
        <v>1464855</v>
      </c>
      <c r="AP387" s="218">
        <f>HLOOKUP($B387,data05,data0211!AP$900,FALSE)</f>
        <v>1464855</v>
      </c>
      <c r="AQ387" s="218">
        <f>HLOOKUP($B387,data05,data0211!AQ$900,FALSE)</f>
        <v>1244768</v>
      </c>
      <c r="AR387" s="218">
        <f>HLOOKUP($B387,data05,data0211!AR$900,FALSE)</f>
        <v>5242</v>
      </c>
      <c r="AS387" s="218">
        <f>HLOOKUP($B387,data05,data0211!AS$900,FALSE)</f>
        <v>3318</v>
      </c>
      <c r="AT387" s="218">
        <f>HLOOKUP($B387,data05,data0211!AT$900,FALSE)</f>
        <v>1924</v>
      </c>
      <c r="AU387" s="218">
        <f>HLOOKUP($B387,data05,data0211!AU$900,FALSE)</f>
        <v>2788</v>
      </c>
      <c r="AV387" s="218">
        <f>HLOOKUP($B387,data05,data0211!AV$900,FALSE)</f>
        <v>220</v>
      </c>
      <c r="AW387" s="218">
        <f>HLOOKUP($B387,data05,data0211!AW$900,FALSE)</f>
        <v>2234</v>
      </c>
      <c r="AX387" s="218">
        <f>HLOOKUP($B387,data05,data0211!AX$900,FALSE)</f>
        <v>22</v>
      </c>
      <c r="AY387" s="218">
        <f>HLOOKUP($B387,data05,data0211!AY$900,FALSE)</f>
        <v>154</v>
      </c>
      <c r="AZ387" s="218">
        <f>HLOOKUP($B387,data05,data0211!AZ$900,FALSE)</f>
        <v>38377</v>
      </c>
      <c r="BA387" s="218">
        <f>HLOOKUP($B387,data05,data0211!BA$900,FALSE)</f>
        <v>72</v>
      </c>
      <c r="BB387" s="218"/>
      <c r="BC387" s="218"/>
      <c r="BD387" s="218"/>
      <c r="BE387" s="218"/>
    </row>
    <row r="388" spans="1:57" ht="15" customHeight="1" x14ac:dyDescent="0.2">
      <c r="A388" s="71" t="s">
        <v>22</v>
      </c>
      <c r="B388" s="71" t="s">
        <v>22</v>
      </c>
      <c r="C388" s="69">
        <v>2006</v>
      </c>
      <c r="D388" s="218">
        <f>HLOOKUP($B388,data06,data0211!D$900,FALSE)</f>
        <v>941058269.56000006</v>
      </c>
      <c r="E388" s="218">
        <f>HLOOKUP($B388,data06,data0211!E$900,FALSE)</f>
        <v>-422705810.56</v>
      </c>
      <c r="F388" s="218">
        <f>HLOOKUP($B388,data06,data0211!F$900,FALSE)</f>
        <v>0</v>
      </c>
      <c r="G388" s="218">
        <f>HLOOKUP($B388,data06,data0211!G$900,FALSE)</f>
        <v>70722819</v>
      </c>
      <c r="H388" s="218">
        <f>HLOOKUP($B388,data06,data0211!H$900,FALSE)</f>
        <v>39371029.949999988</v>
      </c>
      <c r="I388" s="218">
        <f>HLOOKUP($B388,data06,data0211!I$900,FALSE)</f>
        <v>11375241.359999999</v>
      </c>
      <c r="J388" s="218">
        <f>HLOOKUP($B388,data06,data0211!J$900,FALSE)</f>
        <v>282393</v>
      </c>
      <c r="K388" s="218">
        <f>HLOOKUP($B388,data06,data0211!K$900,FALSE)</f>
        <v>255993</v>
      </c>
      <c r="L388" s="218">
        <f>HLOOKUP($B388,data06,data0211!L$900,FALSE)</f>
        <v>26389</v>
      </c>
      <c r="M388" s="218">
        <f>HLOOKUP($B388,data06,data0211!M$900,FALSE)</f>
        <v>11</v>
      </c>
      <c r="N388" s="218">
        <f>HLOOKUP($B388,data06,data0211!N$900,FALSE)</f>
        <v>46355</v>
      </c>
      <c r="O388" s="218">
        <f>HLOOKUP($B388,data06,data0211!O$900,FALSE)</f>
        <v>0</v>
      </c>
      <c r="P388" s="218">
        <f>HLOOKUP($B388,data06,data0211!P$900,FALSE)</f>
        <v>7450733721</v>
      </c>
      <c r="Q388" s="218">
        <f>HLOOKUP($B388,data06,data0211!Q$900,FALSE)</f>
        <v>2226415669</v>
      </c>
      <c r="R388" s="218">
        <f>HLOOKUP($B388,data06,data0211!R$900,FALSE)</f>
        <v>4533138353</v>
      </c>
      <c r="S388" s="218">
        <f>HLOOKUP($B388,data06,data0211!S$900,FALSE)</f>
        <v>654954633</v>
      </c>
      <c r="T388" s="218">
        <f>HLOOKUP($B388,data06,data0211!T$900,FALSE)</f>
        <v>36132554</v>
      </c>
      <c r="U388" s="218">
        <f>HLOOKUP($B388,data06,data0211!U$900,FALSE)</f>
        <v>92512</v>
      </c>
      <c r="V388" s="218">
        <f>HLOOKUP($B388,data06,data0211!V$900,FALSE)</f>
        <v>10460399</v>
      </c>
      <c r="W388" s="218">
        <f>HLOOKUP($B388,data06,data0211!W$900,FALSE)</f>
        <v>0</v>
      </c>
      <c r="X388" s="218">
        <f>HLOOKUP($B388,data06,data0211!X$900,FALSE)</f>
        <v>9170121</v>
      </c>
      <c r="Y388" s="218">
        <f>HLOOKUP($B388,data06,data0211!Y$900,FALSE)</f>
        <v>1184284</v>
      </c>
      <c r="Z388" s="218">
        <f>HLOOKUP($B388,data06,data0211!Z$900,FALSE)</f>
        <v>105737</v>
      </c>
      <c r="AA388" s="218">
        <f>HLOOKUP($B388,data06,data0211!AA$900,FALSE)</f>
        <v>257</v>
      </c>
      <c r="AB388" s="218">
        <f>HLOOKUP($B388,data06,data0211!AB$900,FALSE)</f>
        <v>116770971.89999999</v>
      </c>
      <c r="AC388" s="218">
        <f>HLOOKUP($B388,data06,data0211!AC$900,FALSE)</f>
        <v>62825794.530000001</v>
      </c>
      <c r="AD388" s="218">
        <f>HLOOKUP($B388,data06,data0211!AD$900,FALSE)</f>
        <v>50391203.82</v>
      </c>
      <c r="AE388" s="218">
        <f>HLOOKUP($B388,data06,data0211!AE$900,FALSE)</f>
        <v>3161119.86</v>
      </c>
      <c r="AF388" s="218">
        <f>HLOOKUP($B388,data06,data0211!AF$900,FALSE)</f>
        <v>389436.13</v>
      </c>
      <c r="AG388" s="218">
        <f>HLOOKUP($B388,data06,data0211!AG$900,FALSE)</f>
        <v>3417.56</v>
      </c>
      <c r="AH388" s="218">
        <f>HLOOKUP($B388,data06,data0211!AH$900,FALSE)</f>
        <v>1104</v>
      </c>
      <c r="AI388" s="218">
        <f>HLOOKUP($B388,data06,data0211!AI$900,FALSE)</f>
        <v>454</v>
      </c>
      <c r="AJ388" s="218">
        <f>HLOOKUP($B388,data06,data0211!AJ$900,FALSE)</f>
        <v>650</v>
      </c>
      <c r="AK388" s="218">
        <f>HLOOKUP($B388,data06,data0211!AK$900,FALSE)</f>
        <v>789570</v>
      </c>
      <c r="AL388" s="218">
        <f>HLOOKUP($B388,data06,data0211!AL$900,FALSE)</f>
        <v>877300</v>
      </c>
      <c r="AM388" s="218">
        <f>HLOOKUP($B388,data06,data0211!AM$900,FALSE)</f>
        <v>0</v>
      </c>
      <c r="AN388" s="218">
        <f>HLOOKUP($B388,data06,data0211!AN$900,FALSE)</f>
        <v>1249032</v>
      </c>
      <c r="AO388" s="218">
        <f>HLOOKUP($B388,data06,data0211!AO$900,FALSE)</f>
        <v>1495303</v>
      </c>
      <c r="AP388" s="218">
        <f>HLOOKUP($B388,data06,data0211!AP$900,FALSE)</f>
        <v>1495303</v>
      </c>
      <c r="AQ388" s="218">
        <f>HLOOKUP($B388,data06,data0211!AQ$900,FALSE)</f>
        <v>1205185</v>
      </c>
      <c r="AR388" s="218">
        <f>HLOOKUP($B388,data06,data0211!AR$900,FALSE)</f>
        <v>5451</v>
      </c>
      <c r="AS388" s="218">
        <f>HLOOKUP($B388,data06,data0211!AS$900,FALSE)</f>
        <v>3450</v>
      </c>
      <c r="AT388" s="218">
        <f>HLOOKUP($B388,data06,data0211!AT$900,FALSE)</f>
        <v>2001</v>
      </c>
      <c r="AU388" s="218">
        <f>HLOOKUP($B388,data06,data0211!AU$900,FALSE)</f>
        <v>2910</v>
      </c>
      <c r="AV388" s="218">
        <f>HLOOKUP($B388,data06,data0211!AV$900,FALSE)</f>
        <v>220</v>
      </c>
      <c r="AW388" s="218">
        <f>HLOOKUP($B388,data06,data0211!AW$900,FALSE)</f>
        <v>2321</v>
      </c>
      <c r="AX388" s="218">
        <f>HLOOKUP($B388,data06,data0211!AX$900,FALSE)</f>
        <v>22</v>
      </c>
      <c r="AY388" s="218">
        <f>HLOOKUP($B388,data06,data0211!AY$900,FALSE)</f>
        <v>154</v>
      </c>
      <c r="AZ388" s="218">
        <f>HLOOKUP($B388,data06,data0211!AZ$900,FALSE)</f>
        <v>38500</v>
      </c>
      <c r="BA388" s="218">
        <f>HLOOKUP($B388,data06,data0211!BA$900,FALSE)</f>
        <v>722</v>
      </c>
      <c r="BB388" s="218"/>
      <c r="BC388" s="218"/>
      <c r="BD388" s="218"/>
      <c r="BE388" s="218"/>
    </row>
    <row r="389" spans="1:57" ht="15" customHeight="1" x14ac:dyDescent="0.2">
      <c r="A389" s="71" t="s">
        <v>22</v>
      </c>
      <c r="B389" s="71" t="s">
        <v>22</v>
      </c>
      <c r="C389" s="69">
        <v>2007</v>
      </c>
      <c r="D389" s="218">
        <f>HLOOKUP($B389,data07,data0211!D$900,FALSE)</f>
        <v>1023549173.6999999</v>
      </c>
      <c r="E389" s="218">
        <f>HLOOKUP($B389,data07,data0211!E$900,FALSE)</f>
        <v>-455406770.13</v>
      </c>
      <c r="F389" s="218">
        <f>HLOOKUP($B389,data07,data0211!F$900,FALSE)</f>
        <v>0</v>
      </c>
      <c r="G389" s="218">
        <f>HLOOKUP($B389,data07,data0211!G$900,FALSE)</f>
        <v>68695675</v>
      </c>
      <c r="H389" s="218">
        <f>HLOOKUP($B389,data07,data0211!H$900,FALSE)</f>
        <v>39946348.140000008</v>
      </c>
      <c r="I389" s="218">
        <f>HLOOKUP($B389,data07,data0211!I$900,FALSE)</f>
        <v>13966599</v>
      </c>
      <c r="J389" s="218">
        <f>HLOOKUP($B389,data07,data0211!J$900,FALSE)</f>
        <v>287006</v>
      </c>
      <c r="K389" s="218">
        <f>HLOOKUP($B389,data07,data0211!K$900,FALSE)</f>
        <v>260359</v>
      </c>
      <c r="L389" s="218">
        <f>HLOOKUP($B389,data07,data0211!L$900,FALSE)</f>
        <v>26636</v>
      </c>
      <c r="M389" s="218">
        <f>HLOOKUP($B389,data07,data0211!M$900,FALSE)</f>
        <v>11</v>
      </c>
      <c r="N389" s="218">
        <f>HLOOKUP($B389,data07,data0211!N$900,FALSE)</f>
        <v>49722</v>
      </c>
      <c r="O389" s="218">
        <f>HLOOKUP($B389,data07,data0211!O$900,FALSE)</f>
        <v>88</v>
      </c>
      <c r="P389" s="218">
        <f>HLOOKUP($B389,data07,data0211!P$900,FALSE)</f>
        <v>7529898388</v>
      </c>
      <c r="Q389" s="218">
        <f>HLOOKUP($B389,data07,data0211!Q$900,FALSE)</f>
        <v>2234039085</v>
      </c>
      <c r="R389" s="218">
        <f>HLOOKUP($B389,data07,data0211!R$900,FALSE)</f>
        <v>4589107054</v>
      </c>
      <c r="S389" s="218">
        <f>HLOOKUP($B389,data07,data0211!S$900,FALSE)</f>
        <v>666074028</v>
      </c>
      <c r="T389" s="218">
        <f>HLOOKUP($B389,data07,data0211!T$900,FALSE)</f>
        <v>40590919</v>
      </c>
      <c r="U389" s="218">
        <f>HLOOKUP($B389,data07,data0211!U$900,FALSE)</f>
        <v>87302</v>
      </c>
      <c r="V389" s="218">
        <f>HLOOKUP($B389,data07,data0211!V$900,FALSE)</f>
        <v>10298333</v>
      </c>
      <c r="W389" s="218">
        <f>HLOOKUP($B389,data07,data0211!W$900,FALSE)</f>
        <v>0</v>
      </c>
      <c r="X389" s="218">
        <f>HLOOKUP($B389,data07,data0211!X$900,FALSE)</f>
        <v>8985399</v>
      </c>
      <c r="Y389" s="218">
        <f>HLOOKUP($B389,data07,data0211!Y$900,FALSE)</f>
        <v>1202670</v>
      </c>
      <c r="Z389" s="218">
        <f>HLOOKUP($B389,data07,data0211!Z$900,FALSE)</f>
        <v>110021</v>
      </c>
      <c r="AA389" s="218">
        <f>HLOOKUP($B389,data07,data0211!AA$900,FALSE)</f>
        <v>243</v>
      </c>
      <c r="AB389" s="218">
        <f>HLOOKUP($B389,data07,data0211!AB$900,FALSE)</f>
        <v>131145092.33999999</v>
      </c>
      <c r="AC389" s="218">
        <f>HLOOKUP($B389,data07,data0211!AC$900,FALSE)</f>
        <v>70800351.510000005</v>
      </c>
      <c r="AD389" s="218">
        <f>HLOOKUP($B389,data07,data0211!AD$900,FALSE)</f>
        <v>56620910.689999998</v>
      </c>
      <c r="AE389" s="218">
        <f>HLOOKUP($B389,data07,data0211!AE$900,FALSE)</f>
        <v>3320357.91</v>
      </c>
      <c r="AF389" s="218">
        <f>HLOOKUP($B389,data07,data0211!AF$900,FALSE)</f>
        <v>0</v>
      </c>
      <c r="AG389" s="218">
        <f>HLOOKUP($B389,data07,data0211!AG$900,FALSE)</f>
        <v>403472.23</v>
      </c>
      <c r="AH389" s="218">
        <f>HLOOKUP($B389,data07,data0211!AH$900,FALSE)</f>
        <v>1104</v>
      </c>
      <c r="AI389" s="218">
        <f>HLOOKUP($B389,data07,data0211!AI$900,FALSE)</f>
        <v>454</v>
      </c>
      <c r="AJ389" s="218">
        <f>HLOOKUP($B389,data07,data0211!AJ$900,FALSE)</f>
        <v>650</v>
      </c>
      <c r="AK389" s="218">
        <f>HLOOKUP($B389,data07,data0211!AK$900,FALSE)</f>
        <v>799993</v>
      </c>
      <c r="AL389" s="218">
        <f>HLOOKUP($B389,data07,data0211!AL$900,FALSE)</f>
        <v>888882</v>
      </c>
      <c r="AM389" s="218">
        <f>HLOOKUP($B389,data07,data0211!AM$900,FALSE)</f>
        <v>0</v>
      </c>
      <c r="AN389" s="218">
        <f>HLOOKUP($B389,data07,data0211!AN$900,FALSE)</f>
        <v>1323948</v>
      </c>
      <c r="AO389" s="218">
        <f>HLOOKUP($B389,data07,data0211!AO$900,FALSE)</f>
        <v>1425095</v>
      </c>
      <c r="AP389" s="218">
        <f>HLOOKUP($B389,data07,data0211!AP$900,FALSE)</f>
        <v>1425095</v>
      </c>
      <c r="AQ389" s="218">
        <f>HLOOKUP($B389,data07,data0211!AQ$900,FALSE)</f>
        <v>1239616</v>
      </c>
      <c r="AR389" s="218">
        <f>HLOOKUP($B389,data07,data0211!AR$900,FALSE)</f>
        <v>5739</v>
      </c>
      <c r="AS389" s="218">
        <f>HLOOKUP($B389,data07,data0211!AS$900,FALSE)</f>
        <v>2898</v>
      </c>
      <c r="AT389" s="218">
        <f>HLOOKUP($B389,data07,data0211!AT$900,FALSE)</f>
        <v>2841</v>
      </c>
      <c r="AU389" s="218">
        <f>HLOOKUP($B389,data07,data0211!AU$900,FALSE)</f>
        <v>3259</v>
      </c>
      <c r="AV389" s="218">
        <f>HLOOKUP($B389,data07,data0211!AV$900,FALSE)</f>
        <v>164</v>
      </c>
      <c r="AW389" s="218">
        <f>HLOOKUP($B389,data07,data0211!AW$900,FALSE)</f>
        <v>2316</v>
      </c>
      <c r="AX389" s="218">
        <f>HLOOKUP($B389,data07,data0211!AX$900,FALSE)</f>
        <v>22</v>
      </c>
      <c r="AY389" s="218">
        <f>HLOOKUP($B389,data07,data0211!AY$900,FALSE)</f>
        <v>154</v>
      </c>
      <c r="AZ389" s="218">
        <f>HLOOKUP($B389,data07,data0211!AZ$900,FALSE)</f>
        <v>39938</v>
      </c>
      <c r="BA389" s="218">
        <f>HLOOKUP($B389,data07,data0211!BA$900,FALSE)</f>
        <v>72</v>
      </c>
      <c r="BB389" s="218"/>
      <c r="BC389" s="218"/>
      <c r="BD389" s="218"/>
      <c r="BE389" s="218"/>
    </row>
    <row r="390" spans="1:57" s="214" customFormat="1" ht="15" customHeight="1" x14ac:dyDescent="0.2">
      <c r="A390" s="71" t="s">
        <v>22</v>
      </c>
      <c r="B390" s="71" t="s">
        <v>22</v>
      </c>
      <c r="C390" s="69">
        <v>2008</v>
      </c>
      <c r="D390" s="218">
        <f>HLOOKUP($B390,data08,data0211!D$900,FALSE)</f>
        <v>1063330563.8700001</v>
      </c>
      <c r="E390" s="218">
        <f>HLOOKUP($B390,data08,data0211!E$900,FALSE)</f>
        <v>-456916396.89999998</v>
      </c>
      <c r="F390" s="218">
        <f>HLOOKUP($B390,data08,data0211!F$900,FALSE)</f>
        <v>0</v>
      </c>
      <c r="G390" s="218">
        <f>HLOOKUP($B390,data08,data0211!G$900,FALSE)</f>
        <v>68160413</v>
      </c>
      <c r="H390" s="218">
        <f>HLOOKUP($B390,data08,data0211!H$900,FALSE)</f>
        <v>49866448.300000004</v>
      </c>
      <c r="I390" s="218">
        <f>HLOOKUP($B390,data08,data0211!I$900,FALSE)</f>
        <v>12470203</v>
      </c>
      <c r="J390" s="218">
        <f>HLOOKUP($B390,data08,data0211!J$900,FALSE)</f>
        <v>291639</v>
      </c>
      <c r="K390" s="218">
        <f>HLOOKUP($B390,data08,data0211!K$900,FALSE)</f>
        <v>264958</v>
      </c>
      <c r="L390" s="218">
        <f>HLOOKUP($B390,data08,data0211!L$900,FALSE)</f>
        <v>26670</v>
      </c>
      <c r="M390" s="218">
        <f>HLOOKUP($B390,data08,data0211!M$900,FALSE)</f>
        <v>11</v>
      </c>
      <c r="N390" s="218">
        <f>HLOOKUP($B390,data08,data0211!N$900,FALSE)</f>
        <v>50971</v>
      </c>
      <c r="O390" s="218">
        <f>HLOOKUP($B390,data08,data0211!O$900,FALSE)</f>
        <v>78</v>
      </c>
      <c r="P390" s="218">
        <f>HLOOKUP($B390,data08,data0211!P$900,FALSE)</f>
        <v>7537708054</v>
      </c>
      <c r="Q390" s="218">
        <f>HLOOKUP($B390,data08,data0211!Q$900,FALSE)</f>
        <v>2226078653</v>
      </c>
      <c r="R390" s="218">
        <f>HLOOKUP($B390,data08,data0211!R$900,FALSE)</f>
        <v>4608209139</v>
      </c>
      <c r="S390" s="218">
        <f>HLOOKUP($B390,data08,data0211!S$900,FALSE)</f>
        <v>665877785</v>
      </c>
      <c r="T390" s="218">
        <f>HLOOKUP($B390,data08,data0211!T$900,FALSE)</f>
        <v>37459213</v>
      </c>
      <c r="U390" s="218">
        <f>HLOOKUP($B390,data08,data0211!U$900,FALSE)</f>
        <v>83264</v>
      </c>
      <c r="V390" s="218">
        <f>HLOOKUP($B390,data08,data0211!V$900,FALSE)</f>
        <v>10309222</v>
      </c>
      <c r="W390" s="218">
        <f>HLOOKUP($B390,data08,data0211!W$900,FALSE)</f>
        <v>0</v>
      </c>
      <c r="X390" s="218">
        <f>HLOOKUP($B390,data08,data0211!X$900,FALSE)</f>
        <v>9006472</v>
      </c>
      <c r="Y390" s="218">
        <f>HLOOKUP($B390,data08,data0211!Y$900,FALSE)</f>
        <v>1190146</v>
      </c>
      <c r="Z390" s="218">
        <f>HLOOKUP($B390,data08,data0211!Z$900,FALSE)</f>
        <v>112373</v>
      </c>
      <c r="AA390" s="218">
        <f>HLOOKUP($B390,data08,data0211!AA$900,FALSE)</f>
        <v>231</v>
      </c>
      <c r="AB390" s="218">
        <f>HLOOKUP($B390,data08,data0211!AB$900,FALSE)</f>
        <v>0</v>
      </c>
      <c r="AC390" s="218">
        <f>HLOOKUP($B390,data08,data0211!AC$900,FALSE)</f>
        <v>76337046.75</v>
      </c>
      <c r="AD390" s="218">
        <f>HLOOKUP($B390,data08,data0211!AD$900,FALSE)</f>
        <v>57704807.219999999</v>
      </c>
      <c r="AE390" s="218">
        <f>HLOOKUP($B390,data08,data0211!AE$900,FALSE)</f>
        <v>3799502.13</v>
      </c>
      <c r="AF390" s="218">
        <f>HLOOKUP($B390,data08,data0211!AF$900,FALSE)</f>
        <v>86987.24</v>
      </c>
      <c r="AG390" s="218">
        <f>HLOOKUP($B390,data08,data0211!AG$900,FALSE)</f>
        <v>0</v>
      </c>
      <c r="AH390" s="218">
        <f>HLOOKUP($B390,data08,data0211!AH$900,FALSE)</f>
        <v>1104</v>
      </c>
      <c r="AI390" s="218">
        <f>HLOOKUP($B390,data08,data0211!AI$900,FALSE)</f>
        <v>454</v>
      </c>
      <c r="AJ390" s="218">
        <f>HLOOKUP($B390,data08,data0211!AJ$900,FALSE)</f>
        <v>650</v>
      </c>
      <c r="AK390" s="218">
        <f>HLOOKUP($B390,data08,data0211!AK$900,FALSE)</f>
        <v>808335</v>
      </c>
      <c r="AL390" s="218">
        <f>HLOOKUP($B390,data08,data0211!AL$900,FALSE)</f>
        <v>898150</v>
      </c>
      <c r="AM390" s="218">
        <f>HLOOKUP($B390,data08,data0211!AM$900,FALSE)</f>
        <v>0</v>
      </c>
      <c r="AN390" s="218">
        <f>HLOOKUP($B390,data08,data0211!AN$900,FALSE)</f>
        <v>1267613</v>
      </c>
      <c r="AO390" s="218">
        <f>HLOOKUP($B390,data08,data0211!AO$900,FALSE)</f>
        <v>1355421</v>
      </c>
      <c r="AP390" s="218">
        <f>HLOOKUP($B390,data08,data0211!AP$900,FALSE)</f>
        <v>1355421</v>
      </c>
      <c r="AQ390" s="218">
        <f>HLOOKUP($B390,data08,data0211!AQ$900,FALSE)</f>
        <v>1169649</v>
      </c>
      <c r="AR390" s="218">
        <f>HLOOKUP($B390,data08,data0211!AR$900,FALSE)</f>
        <v>5353</v>
      </c>
      <c r="AS390" s="218">
        <f>HLOOKUP($B390,data08,data0211!AS$900,FALSE)</f>
        <v>2730</v>
      </c>
      <c r="AT390" s="218">
        <f>HLOOKUP($B390,data08,data0211!AT$900,FALSE)</f>
        <v>2623</v>
      </c>
      <c r="AU390" s="218">
        <f>HLOOKUP($B390,data08,data0211!AU$900,FALSE)</f>
        <v>2969</v>
      </c>
      <c r="AV390" s="218">
        <f>HLOOKUP($B390,data08,data0211!AV$900,FALSE)</f>
        <v>165</v>
      </c>
      <c r="AW390" s="218">
        <f>HLOOKUP($B390,data08,data0211!AW$900,FALSE)</f>
        <v>2219</v>
      </c>
      <c r="AX390" s="218">
        <f>HLOOKUP($B390,data08,data0211!AX$900,FALSE)</f>
        <v>21</v>
      </c>
      <c r="AY390" s="218">
        <f>HLOOKUP($B390,data08,data0211!AY$900,FALSE)</f>
        <v>141</v>
      </c>
      <c r="AZ390" s="218">
        <f>HLOOKUP($B390,data08,data0211!AZ$900,FALSE)</f>
        <v>39934</v>
      </c>
      <c r="BA390" s="218">
        <f>HLOOKUP($B390,data08,data0211!BA$900,FALSE)</f>
        <v>77</v>
      </c>
      <c r="BB390" s="218"/>
      <c r="BC390" s="218"/>
      <c r="BD390" s="218"/>
      <c r="BE390" s="218"/>
    </row>
    <row r="391" spans="1:57" s="214" customFormat="1" ht="15" customHeight="1" x14ac:dyDescent="0.2">
      <c r="A391" s="71" t="s">
        <v>22</v>
      </c>
      <c r="B391" s="71" t="s">
        <v>22</v>
      </c>
      <c r="C391" s="69">
        <v>2009</v>
      </c>
      <c r="D391" s="218">
        <f>HLOOKUP($B391,data09,data0211!D$900,FALSE)</f>
        <v>1066500466.49</v>
      </c>
      <c r="E391" s="218">
        <f>HLOOKUP($B391,data09,data0211!E$900,FALSE)</f>
        <v>-425915070.54000002</v>
      </c>
      <c r="F391" s="218">
        <f>HLOOKUP($B391,data09,data0211!F$900,FALSE)</f>
        <v>0</v>
      </c>
      <c r="G391" s="218">
        <f>HLOOKUP($B391,data09,data0211!G$900,FALSE)</f>
        <v>52507794</v>
      </c>
      <c r="H391" s="218">
        <f>HLOOKUP($B391,data09,data0211!H$900,FALSE)</f>
        <v>50330790.689999998</v>
      </c>
      <c r="I391" s="218">
        <f>HLOOKUP($B391,data09,data0211!I$900,FALSE)</f>
        <v>12376712</v>
      </c>
      <c r="J391" s="218">
        <f>HLOOKUP($B391,data09,data0211!J$900,FALSE)</f>
        <v>298855</v>
      </c>
      <c r="K391" s="218">
        <f>HLOOKUP($B391,data09,data0211!K$900,FALSE)</f>
        <v>269288</v>
      </c>
      <c r="L391" s="218">
        <f>HLOOKUP($B391,data09,data0211!L$900,FALSE)</f>
        <v>26708</v>
      </c>
      <c r="M391" s="218">
        <f>HLOOKUP($B391,data09,data0211!M$900,FALSE)</f>
        <v>2859</v>
      </c>
      <c r="N391" s="218">
        <f>HLOOKUP($B391,data09,data0211!N$900,FALSE)</f>
        <v>52861</v>
      </c>
      <c r="O391" s="218">
        <f>HLOOKUP($B391,data09,data0211!O$900,FALSE)</f>
        <v>76</v>
      </c>
      <c r="P391" s="218">
        <f>HLOOKUP($B391,data09,data0211!P$900,FALSE)</f>
        <v>7557357094.3999996</v>
      </c>
      <c r="Q391" s="218">
        <f>HLOOKUP($B391,data09,data0211!Q$900,FALSE)</f>
        <v>2256567858</v>
      </c>
      <c r="R391" s="218">
        <f>HLOOKUP($B391,data09,data0211!R$900,FALSE)</f>
        <v>4608004085</v>
      </c>
      <c r="S391" s="218">
        <f>HLOOKUP($B391,data09,data0211!S$900,FALSE)</f>
        <v>653861747</v>
      </c>
      <c r="T391" s="218">
        <f>HLOOKUP($B391,data09,data0211!T$900,FALSE)</f>
        <v>38843816</v>
      </c>
      <c r="U391" s="218">
        <f>HLOOKUP($B391,data09,data0211!U$900,FALSE)</f>
        <v>79588.399999999994</v>
      </c>
      <c r="V391" s="218">
        <f>HLOOKUP($B391,data09,data0211!V$900,FALSE)</f>
        <v>10264696</v>
      </c>
      <c r="W391" s="218">
        <f>HLOOKUP($B391,data09,data0211!W$900,FALSE)</f>
        <v>0</v>
      </c>
      <c r="X391" s="218">
        <f>HLOOKUP($B391,data09,data0211!X$900,FALSE)</f>
        <v>9000639</v>
      </c>
      <c r="Y391" s="218">
        <f>HLOOKUP($B391,data09,data0211!Y$900,FALSE)</f>
        <v>1150430</v>
      </c>
      <c r="Z391" s="218">
        <f>HLOOKUP($B391,data09,data0211!Z$900,FALSE)</f>
        <v>113406</v>
      </c>
      <c r="AA391" s="218">
        <f>HLOOKUP($B391,data09,data0211!AA$900,FALSE)</f>
        <v>221</v>
      </c>
      <c r="AB391" s="218">
        <f>HLOOKUP($B391,data09,data0211!AB$900,FALSE)</f>
        <v>143900861.56</v>
      </c>
      <c r="AC391" s="218">
        <f>HLOOKUP($B391,data09,data0211!AC$900,FALSE)</f>
        <v>80607007.030000001</v>
      </c>
      <c r="AD391" s="218">
        <f>HLOOKUP($B391,data09,data0211!AD$900,FALSE)</f>
        <v>58106126.060000002</v>
      </c>
      <c r="AE391" s="218">
        <f>HLOOKUP($B391,data09,data0211!AE$900,FALSE)</f>
        <v>3961064.68</v>
      </c>
      <c r="AF391" s="218">
        <f>HLOOKUP($B391,data09,data0211!AF$900,FALSE)</f>
        <v>688784.01</v>
      </c>
      <c r="AG391" s="218">
        <f>HLOOKUP($B391,data09,data0211!AG$900,FALSE)</f>
        <v>1810</v>
      </c>
      <c r="AH391" s="218">
        <f>HLOOKUP($B391,data09,data0211!AH$900,FALSE)</f>
        <v>1104</v>
      </c>
      <c r="AI391" s="218">
        <f>HLOOKUP($B391,data09,data0211!AI$900,FALSE)</f>
        <v>454</v>
      </c>
      <c r="AJ391" s="218">
        <f>HLOOKUP($B391,data09,data0211!AJ$900,FALSE)</f>
        <v>650</v>
      </c>
      <c r="AK391" s="218">
        <f>HLOOKUP($B391,data09,data0211!AK$900,FALSE)</f>
        <v>817560</v>
      </c>
      <c r="AL391" s="218">
        <f>HLOOKUP($B391,data09,data0211!AL$900,FALSE)</f>
        <v>908400</v>
      </c>
      <c r="AM391" s="218">
        <f>HLOOKUP($B391,data09,data0211!AM$900,FALSE)</f>
        <v>0</v>
      </c>
      <c r="AN391" s="218">
        <f>HLOOKUP($B391,data09,data0211!AN$900,FALSE)</f>
        <v>1268127</v>
      </c>
      <c r="AO391" s="218">
        <f>HLOOKUP($B391,data09,data0211!AO$900,FALSE)</f>
        <v>1363575</v>
      </c>
      <c r="AP391" s="218">
        <f>HLOOKUP($B391,data09,data0211!AP$900,FALSE)</f>
        <v>1363575</v>
      </c>
      <c r="AQ391" s="218">
        <f>HLOOKUP($B391,data09,data0211!AQ$900,FALSE)</f>
        <v>1169307</v>
      </c>
      <c r="AR391" s="218">
        <f>HLOOKUP($B391,data09,data0211!AR$900,FALSE)</f>
        <v>5387</v>
      </c>
      <c r="AS391" s="218">
        <f>HLOOKUP($B391,data09,data0211!AS$900,FALSE)</f>
        <v>2710</v>
      </c>
      <c r="AT391" s="218">
        <f>HLOOKUP($B391,data09,data0211!AT$900,FALSE)</f>
        <v>2677</v>
      </c>
      <c r="AU391" s="218">
        <f>HLOOKUP($B391,data09,data0211!AU$900,FALSE)</f>
        <v>2968</v>
      </c>
      <c r="AV391" s="218">
        <f>HLOOKUP($B391,data09,data0211!AV$900,FALSE)</f>
        <v>169</v>
      </c>
      <c r="AW391" s="218">
        <f>HLOOKUP($B391,data09,data0211!AW$900,FALSE)</f>
        <v>2250</v>
      </c>
      <c r="AX391" s="218">
        <f>HLOOKUP($B391,data09,data0211!AX$900,FALSE)</f>
        <v>25</v>
      </c>
      <c r="AY391" s="218">
        <f>HLOOKUP($B391,data09,data0211!AY$900,FALSE)</f>
        <v>141</v>
      </c>
      <c r="AZ391" s="218">
        <f>HLOOKUP($B391,data09,data0211!AZ$900,FALSE)</f>
        <v>40525</v>
      </c>
      <c r="BA391" s="218">
        <f>HLOOKUP($B391,data09,data0211!BA$900,FALSE)</f>
        <v>76</v>
      </c>
      <c r="BB391" s="218"/>
      <c r="BC391" s="218"/>
      <c r="BD391" s="218"/>
      <c r="BE391" s="218"/>
    </row>
    <row r="392" spans="1:57" s="214" customFormat="1" ht="15" customHeight="1" x14ac:dyDescent="0.2">
      <c r="A392" s="71" t="s">
        <v>22</v>
      </c>
      <c r="B392" s="71" t="s">
        <v>22</v>
      </c>
      <c r="C392" s="69">
        <v>2010</v>
      </c>
      <c r="D392" s="218">
        <f>HLOOKUP($B392,data10,data0211!D$900,FALSE)</f>
        <v>1125751647.1899998</v>
      </c>
      <c r="E392" s="218">
        <f>HLOOKUP($B392,data10,data0211!E$900,FALSE)</f>
        <v>-441178409.19</v>
      </c>
      <c r="F392" s="218">
        <f>HLOOKUP($B392,data10,data0211!F$900,FALSE)</f>
        <v>0</v>
      </c>
      <c r="G392" s="218">
        <f>HLOOKUP($B392,data10,data0211!G$900,FALSE)</f>
        <v>52507794</v>
      </c>
      <c r="H392" s="218">
        <f>HLOOKUP($B392,data10,data0211!H$900,FALSE)</f>
        <v>52735883.82</v>
      </c>
      <c r="I392" s="218">
        <f>HLOOKUP($B392,data10,data0211!I$900,FALSE)</f>
        <v>13316081</v>
      </c>
      <c r="J392" s="218">
        <f>HLOOKUP($B392,data10,data0211!J$900,FALSE)</f>
        <v>300664</v>
      </c>
      <c r="K392" s="218">
        <f>HLOOKUP($B392,data10,data0211!K$900,FALSE)</f>
        <v>273758</v>
      </c>
      <c r="L392" s="218">
        <f>HLOOKUP($B392,data10,data0211!L$900,FALSE)</f>
        <v>26894</v>
      </c>
      <c r="M392" s="218">
        <f>HLOOKUP($B392,data10,data0211!M$900,FALSE)</f>
        <v>12</v>
      </c>
      <c r="N392" s="218">
        <f>HLOOKUP($B392,data10,data0211!N$900,FALSE)</f>
        <v>0</v>
      </c>
      <c r="O392" s="218">
        <f>HLOOKUP($B392,data10,data0211!O$900,FALSE)</f>
        <v>0</v>
      </c>
      <c r="P392" s="218">
        <f>HLOOKUP($B392,data10,data0211!P$900,FALSE)</f>
        <v>7530979620</v>
      </c>
      <c r="Q392" s="218">
        <f>HLOOKUP($B392,data10,data0211!Q$900,FALSE)</f>
        <v>2272176243</v>
      </c>
      <c r="R392" s="218">
        <f>HLOOKUP($B392,data10,data0211!R$900,FALSE)</f>
        <v>4573136783</v>
      </c>
      <c r="S392" s="218">
        <f>HLOOKUP($B392,data10,data0211!S$900,FALSE)</f>
        <v>685666594</v>
      </c>
      <c r="T392" s="218">
        <f>HLOOKUP($B392,data10,data0211!T$900,FALSE)</f>
        <v>0</v>
      </c>
      <c r="U392" s="218">
        <f>HLOOKUP($B392,data10,data0211!U$900,FALSE)</f>
        <v>0</v>
      </c>
      <c r="V392" s="218">
        <f>HLOOKUP($B392,data10,data0211!V$900,FALSE)</f>
        <v>10359638</v>
      </c>
      <c r="W392" s="218">
        <f>HLOOKUP($B392,data10,data0211!W$900,FALSE)</f>
        <v>0</v>
      </c>
      <c r="X392" s="218">
        <f>HLOOKUP($B392,data10,data0211!X$900,FALSE)</f>
        <v>9134809</v>
      </c>
      <c r="Y392" s="218">
        <f>HLOOKUP($B392,data10,data0211!Y$900,FALSE)</f>
        <v>1224829</v>
      </c>
      <c r="Z392" s="218">
        <f>HLOOKUP($B392,data10,data0211!Z$900,FALSE)</f>
        <v>0</v>
      </c>
      <c r="AA392" s="218">
        <f>HLOOKUP($B392,data10,data0211!AA$900,FALSE)</f>
        <v>0</v>
      </c>
      <c r="AB392" s="218">
        <f>HLOOKUP($B392,data10,data0211!AB$900,FALSE)</f>
        <v>144730719.87</v>
      </c>
      <c r="AC392" s="218">
        <f>HLOOKUP($B392,data10,data0211!AC$900,FALSE)</f>
        <v>81462521.480000004</v>
      </c>
      <c r="AD392" s="218">
        <f>HLOOKUP($B392,data10,data0211!AD$900,FALSE)</f>
        <v>58939774.510000005</v>
      </c>
      <c r="AE392" s="218">
        <f>HLOOKUP($B392,data10,data0211!AE$900,FALSE)</f>
        <v>4328423.88</v>
      </c>
      <c r="AF392" s="218">
        <f>HLOOKUP($B392,data10,data0211!AF$900,FALSE)</f>
        <v>0</v>
      </c>
      <c r="AG392" s="218">
        <f>HLOOKUP($B392,data10,data0211!AG$900,FALSE)</f>
        <v>0</v>
      </c>
      <c r="AH392" s="218">
        <f>HLOOKUP($B392,data10,data0211!AH$900,FALSE)</f>
        <v>0</v>
      </c>
      <c r="AI392" s="218">
        <f>HLOOKUP($B392,data10,data0211!AI$900,FALSE)</f>
        <v>0</v>
      </c>
      <c r="AJ392" s="218">
        <f>HLOOKUP($B392,data10,data0211!AJ$900,FALSE)</f>
        <v>0</v>
      </c>
      <c r="AK392" s="218">
        <f>HLOOKUP($B392,data10,data0211!AK$900,FALSE)</f>
        <v>825813</v>
      </c>
      <c r="AL392" s="218">
        <f>HLOOKUP($B392,data10,data0211!AL$900,FALSE)</f>
        <v>917570</v>
      </c>
      <c r="AM392" s="218">
        <f>HLOOKUP($B392,data10,data0211!AM$900,FALSE)</f>
        <v>0</v>
      </c>
      <c r="AN392" s="218">
        <f>HLOOKUP($B392,data10,data0211!AN$900,FALSE)</f>
        <v>1239498</v>
      </c>
      <c r="AO392" s="218">
        <f>HLOOKUP($B392,data10,data0211!AO$900,FALSE)</f>
        <v>1518168</v>
      </c>
      <c r="AP392" s="218">
        <f>HLOOKUP($B392,data10,data0211!AP$900,FALSE)</f>
        <v>1518168</v>
      </c>
      <c r="AQ392" s="218">
        <f>HLOOKUP($B392,data10,data0211!AQ$900,FALSE)</f>
        <v>1228007</v>
      </c>
      <c r="AR392" s="218">
        <f>HLOOKUP($B392,data10,data0211!AR$900,FALSE)</f>
        <v>5414</v>
      </c>
      <c r="AS392" s="218">
        <f>HLOOKUP($B392,data10,data0211!AS$900,FALSE)</f>
        <v>2693</v>
      </c>
      <c r="AT392" s="218">
        <f>HLOOKUP($B392,data10,data0211!AT$900,FALSE)</f>
        <v>2721</v>
      </c>
      <c r="AU392" s="218">
        <f>HLOOKUP($B392,data10,data0211!AU$900,FALSE)</f>
        <v>2973</v>
      </c>
      <c r="AV392" s="218">
        <f>HLOOKUP($B392,data10,data0211!AV$900,FALSE)</f>
        <v>166</v>
      </c>
      <c r="AW392" s="218">
        <f>HLOOKUP($B392,data10,data0211!AW$900,FALSE)</f>
        <v>2275</v>
      </c>
      <c r="AX392" s="218">
        <f>HLOOKUP($B392,data10,data0211!AX$900,FALSE)</f>
        <v>27</v>
      </c>
      <c r="AY392" s="218">
        <f>HLOOKUP($B392,data10,data0211!AY$900,FALSE)</f>
        <v>143</v>
      </c>
      <c r="AZ392" s="218">
        <f>HLOOKUP($B392,data10,data0211!AZ$900,FALSE)</f>
        <v>42516</v>
      </c>
      <c r="BA392" s="218">
        <f>HLOOKUP($B392,data10,data0211!BA$900,FALSE)</f>
        <v>71</v>
      </c>
      <c r="BB392" s="218"/>
      <c r="BC392" s="218"/>
      <c r="BD392" s="218"/>
      <c r="BE392" s="218"/>
    </row>
    <row r="393" spans="1:57" ht="15" customHeight="1" x14ac:dyDescent="0.2">
      <c r="A393" s="71" t="s">
        <v>22</v>
      </c>
      <c r="B393" s="71" t="s">
        <v>22</v>
      </c>
      <c r="C393" s="69">
        <v>2011</v>
      </c>
      <c r="D393" s="218">
        <f>HLOOKUP($B393,data11,data0211!D$900,FALSE)</f>
        <v>1160073945.05</v>
      </c>
      <c r="E393" s="218">
        <f>HLOOKUP($B393,data11,data0211!E$900,FALSE)</f>
        <v>-437985696.65000004</v>
      </c>
      <c r="F393" s="218">
        <f>HLOOKUP($B393,data11,data0211!F$900,FALSE)</f>
        <v>0</v>
      </c>
      <c r="G393" s="218">
        <f>HLOOKUP($B393,data11,data0211!G$900,FALSE)</f>
        <v>81912537</v>
      </c>
      <c r="H393" s="218">
        <f>HLOOKUP($B393,data11,data0211!H$900,FALSE)</f>
        <v>56871338.349999994</v>
      </c>
      <c r="I393" s="218">
        <f>HLOOKUP($B393,data11,data0211!I$900,FALSE)</f>
        <v>8311816</v>
      </c>
      <c r="J393" s="218">
        <f>HLOOKUP($B393,data11,data0211!J$900,FALSE)</f>
        <v>305266</v>
      </c>
      <c r="K393" s="218">
        <f>HLOOKUP($B393,data11,data0211!K$900,FALSE)</f>
        <v>278056</v>
      </c>
      <c r="L393" s="218">
        <f>HLOOKUP($B393,data11,data0211!L$900,FALSE)</f>
        <v>27199</v>
      </c>
      <c r="M393" s="218">
        <f>HLOOKUP($B393,data11,data0211!M$900,FALSE)</f>
        <v>11</v>
      </c>
      <c r="N393" s="218">
        <f>HLOOKUP($B393,data11,data0211!N$900,FALSE)</f>
        <v>0</v>
      </c>
      <c r="O393" s="218">
        <f>HLOOKUP($B393,data11,data0211!O$900,FALSE)</f>
        <v>0</v>
      </c>
      <c r="P393" s="218">
        <f>HLOOKUP($B393,data11,data0211!P$900,FALSE)</f>
        <v>7542801651</v>
      </c>
      <c r="Q393" s="218">
        <f>HLOOKUP($B393,data11,data0211!Q$900,FALSE)</f>
        <v>2234649169</v>
      </c>
      <c r="R393" s="218">
        <f>HLOOKUP($B393,data11,data0211!R$900,FALSE)</f>
        <v>4646107008</v>
      </c>
      <c r="S393" s="218">
        <f>HLOOKUP($B393,data11,data0211!S$900,FALSE)</f>
        <v>662045474</v>
      </c>
      <c r="T393" s="218">
        <f>HLOOKUP($B393,data11,data0211!T$900,FALSE)</f>
        <v>0</v>
      </c>
      <c r="U393" s="218">
        <f>HLOOKUP($B393,data11,data0211!U$900,FALSE)</f>
        <v>0</v>
      </c>
      <c r="V393" s="218">
        <f>HLOOKUP($B393,data11,data0211!V$900,FALSE)</f>
        <v>10275130</v>
      </c>
      <c r="W393" s="218">
        <f>HLOOKUP($B393,data11,data0211!W$900,FALSE)</f>
        <v>0</v>
      </c>
      <c r="X393" s="218">
        <f>HLOOKUP($B393,data11,data0211!X$900,FALSE)</f>
        <v>9092735</v>
      </c>
      <c r="Y393" s="218">
        <f>HLOOKUP($B393,data11,data0211!Y$900,FALSE)</f>
        <v>1182395</v>
      </c>
      <c r="Z393" s="218">
        <f>HLOOKUP($B393,data11,data0211!Z$900,FALSE)</f>
        <v>0</v>
      </c>
      <c r="AA393" s="218">
        <f>HLOOKUP($B393,data11,data0211!AA$900,FALSE)</f>
        <v>0</v>
      </c>
      <c r="AB393" s="218">
        <f>HLOOKUP($B393,data11,data0211!AB$900,FALSE)</f>
        <v>143910186</v>
      </c>
      <c r="AC393" s="218">
        <f>HLOOKUP($B393,data11,data0211!AC$900,FALSE)</f>
        <v>80374707</v>
      </c>
      <c r="AD393" s="218">
        <f>HLOOKUP($B393,data11,data0211!AD$900,FALSE)</f>
        <v>59507149.439999998</v>
      </c>
      <c r="AE393" s="218">
        <f>HLOOKUP($B393,data11,data0211!AE$900,FALSE)</f>
        <v>4028329.56</v>
      </c>
      <c r="AF393" s="218">
        <f>HLOOKUP($B393,data11,data0211!AF$900,FALSE)</f>
        <v>0</v>
      </c>
      <c r="AG393" s="218">
        <f>HLOOKUP($B393,data11,data0211!AG$900,FALSE)</f>
        <v>0</v>
      </c>
      <c r="AH393" s="218">
        <f>HLOOKUP($B393,data11,data0211!AH$900,FALSE)</f>
        <v>1104</v>
      </c>
      <c r="AI393" s="218">
        <f>HLOOKUP($B393,data11,data0211!AI$900,FALSE)</f>
        <v>454</v>
      </c>
      <c r="AJ393" s="218">
        <f>HLOOKUP($B393,data11,data0211!AJ$900,FALSE)</f>
        <v>650</v>
      </c>
      <c r="AK393" s="218">
        <f>HLOOKUP($B393,data11,data0211!AK$900,FALSE)</f>
        <v>834406</v>
      </c>
      <c r="AL393" s="218">
        <f>HLOOKUP($B393,data11,data0211!AL$900,FALSE)</f>
        <v>927118</v>
      </c>
      <c r="AM393" s="218">
        <f>HLOOKUP($B393,data11,data0211!AM$900,FALSE)</f>
        <v>0</v>
      </c>
      <c r="AN393" s="218">
        <f>HLOOKUP($B393,data11,data0211!AN$900,FALSE)</f>
        <v>1305498</v>
      </c>
      <c r="AO393" s="218">
        <f>HLOOKUP($B393,data11,data0211!AO$900,FALSE)</f>
        <v>1501701</v>
      </c>
      <c r="AP393" s="218">
        <f>HLOOKUP($B393,data11,data0211!AP$900,FALSE)</f>
        <v>1501701</v>
      </c>
      <c r="AQ393" s="218">
        <f>HLOOKUP($B393,data11,data0211!AQ$900,FALSE)</f>
        <v>1203408</v>
      </c>
      <c r="AR393" s="218">
        <f>HLOOKUP($B393,data11,data0211!AR$900,FALSE)</f>
        <v>5606</v>
      </c>
      <c r="AS393" s="218">
        <f>HLOOKUP($B393,data11,data0211!AS$900,FALSE)</f>
        <v>2916</v>
      </c>
      <c r="AT393" s="218">
        <f>HLOOKUP($B393,data11,data0211!AT$900,FALSE)</f>
        <v>2690</v>
      </c>
      <c r="AU393" s="218">
        <f>HLOOKUP($B393,data11,data0211!AU$900,FALSE)</f>
        <v>3115</v>
      </c>
      <c r="AV393" s="218">
        <f>HLOOKUP($B393,data11,data0211!AV$900,FALSE)</f>
        <v>167</v>
      </c>
      <c r="AW393" s="218">
        <f>HLOOKUP($B393,data11,data0211!AW$900,FALSE)</f>
        <v>2324</v>
      </c>
      <c r="AX393" s="218">
        <f>HLOOKUP($B393,data11,data0211!AX$900,FALSE)</f>
        <v>27</v>
      </c>
      <c r="AY393" s="218">
        <f>HLOOKUP($B393,data11,data0211!AY$900,FALSE)</f>
        <v>143</v>
      </c>
      <c r="AZ393" s="218">
        <f>HLOOKUP($B393,data11,data0211!AZ$900,FALSE)</f>
        <v>42970</v>
      </c>
      <c r="BA393" s="218">
        <f>HLOOKUP($B393,data11,data0211!BA$900,FALSE)</f>
        <v>72</v>
      </c>
      <c r="BB393" s="218"/>
      <c r="BC393" s="218"/>
      <c r="BD393" s="218"/>
      <c r="BE393" s="218"/>
    </row>
    <row r="394" spans="1:57" ht="15" customHeight="1" x14ac:dyDescent="0.2">
      <c r="A394" s="71" t="s">
        <v>23</v>
      </c>
      <c r="B394" s="71" t="s">
        <v>23</v>
      </c>
      <c r="C394" s="69">
        <v>2002</v>
      </c>
      <c r="D394" s="218">
        <f>HLOOKUP($B394,data02,data0211!D$900,FALSE)</f>
        <v>35671996.489999995</v>
      </c>
      <c r="E394" s="218">
        <f>HLOOKUP($B394,data02,data0211!E$900,FALSE)</f>
        <v>-15991307.050000001</v>
      </c>
      <c r="F394" s="218">
        <f>HLOOKUP($B394,data02,data0211!F$900,FALSE)</f>
        <v>1440711.58</v>
      </c>
      <c r="G394" s="218">
        <f>HLOOKUP($B394,data02,data0211!G$900,FALSE)</f>
        <v>831533.95</v>
      </c>
      <c r="H394" s="218">
        <f>HLOOKUP($B394,data02,data0211!H$900,FALSE)</f>
        <v>2276218.2600000002</v>
      </c>
      <c r="I394" s="218">
        <f>HLOOKUP($B394,data02,data0211!I$900,FALSE)</f>
        <v>0</v>
      </c>
      <c r="J394" s="218">
        <f>HLOOKUP($B394,data02,data0211!J$900,FALSE)</f>
        <v>13145</v>
      </c>
      <c r="K394" s="218">
        <f>HLOOKUP($B394,data02,data0211!K$900,FALSE)</f>
        <v>12227</v>
      </c>
      <c r="L394" s="218">
        <f>HLOOKUP($B394,data02,data0211!L$900,FALSE)</f>
        <v>918</v>
      </c>
      <c r="M394" s="218">
        <f>HLOOKUP($B394,data02,data0211!M$900,FALSE)</f>
        <v>0</v>
      </c>
      <c r="N394" s="218">
        <f>HLOOKUP($B394,data02,data0211!N$900,FALSE)</f>
        <v>2107</v>
      </c>
      <c r="O394" s="218">
        <f>HLOOKUP($B394,data02,data0211!O$900,FALSE)</f>
        <v>177</v>
      </c>
      <c r="P394" s="218">
        <f>HLOOKUP($B394,data02,data0211!P$900,FALSE)</f>
        <v>169658537</v>
      </c>
      <c r="Q394" s="218">
        <f>HLOOKUP($B394,data02,data0211!Q$900,FALSE)</f>
        <v>146170316</v>
      </c>
      <c r="R394" s="218">
        <f>HLOOKUP($B394,data02,data0211!R$900,FALSE)</f>
        <v>23488221</v>
      </c>
      <c r="S394" s="218">
        <f>HLOOKUP($B394,data02,data0211!S$900,FALSE)</f>
        <v>0</v>
      </c>
      <c r="T394" s="218">
        <f>HLOOKUP($B394,data02,data0211!T$900,FALSE)</f>
        <v>0</v>
      </c>
      <c r="U394" s="218">
        <f>HLOOKUP($B394,data02,data0211!U$900,FALSE)</f>
        <v>0</v>
      </c>
      <c r="V394" s="218">
        <f>HLOOKUP($B394,data02,data0211!V$900,FALSE)</f>
        <v>97496</v>
      </c>
      <c r="W394" s="218">
        <f>HLOOKUP($B394,data02,data0211!W$900,FALSE)</f>
        <v>0</v>
      </c>
      <c r="X394" s="218">
        <f>HLOOKUP($B394,data02,data0211!X$900,FALSE)</f>
        <v>93677</v>
      </c>
      <c r="Y394" s="218">
        <f>HLOOKUP($B394,data02,data0211!Y$900,FALSE)</f>
        <v>0</v>
      </c>
      <c r="Z394" s="218">
        <f>HLOOKUP($B394,data02,data0211!Z$900,FALSE)</f>
        <v>3431</v>
      </c>
      <c r="AA394" s="218">
        <f>HLOOKUP($B394,data02,data0211!AA$900,FALSE)</f>
        <v>388</v>
      </c>
      <c r="AB394" s="218">
        <f>HLOOKUP($B394,data02,data0211!AB$900,FALSE)</f>
        <v>4750329.2300000004</v>
      </c>
      <c r="AC394" s="218">
        <f>HLOOKUP($B394,data02,data0211!AC$900,FALSE)</f>
        <v>3735731.4</v>
      </c>
      <c r="AD394" s="218">
        <f>HLOOKUP($B394,data02,data0211!AD$900,FALSE)</f>
        <v>985742.78</v>
      </c>
      <c r="AE394" s="218">
        <f>HLOOKUP($B394,data02,data0211!AE$900,FALSE)</f>
        <v>0</v>
      </c>
      <c r="AF394" s="218">
        <f>HLOOKUP($B394,data02,data0211!AF$900,FALSE)</f>
        <v>24928.43</v>
      </c>
      <c r="AG394" s="218">
        <f>HLOOKUP($B394,data02,data0211!AG$900,FALSE)</f>
        <v>3926.62</v>
      </c>
      <c r="AH394" s="218">
        <f>HLOOKUP($B394,data02,data0211!AH$900,FALSE)</f>
        <v>292</v>
      </c>
      <c r="AI394" s="218">
        <f>HLOOKUP($B394,data02,data0211!AI$900,FALSE)</f>
        <v>234</v>
      </c>
      <c r="AJ394" s="218">
        <f>HLOOKUP($B394,data02,data0211!AJ$900,FALSE)</f>
        <v>58</v>
      </c>
      <c r="AK394" s="218">
        <f>HLOOKUP($B394,data02,data0211!AK$900,FALSE)</f>
        <v>28000</v>
      </c>
      <c r="AL394" s="218">
        <f>HLOOKUP($B394,data02,data0211!AL$900,FALSE)</f>
        <v>28000</v>
      </c>
      <c r="AM394" s="218">
        <f>HLOOKUP($B394,data02,data0211!AM$900,FALSE)</f>
        <v>902</v>
      </c>
      <c r="AN394" s="218">
        <f>HLOOKUP($B394,data02,data0211!AN$900,FALSE)</f>
        <v>66369</v>
      </c>
      <c r="AO394" s="218">
        <f>HLOOKUP($B394,data02,data0211!AO$900,FALSE)</f>
        <v>66861</v>
      </c>
      <c r="AP394" s="218">
        <f>HLOOKUP($B394,data02,data0211!AP$900,FALSE)</f>
        <v>66861</v>
      </c>
      <c r="AQ394" s="218">
        <f>HLOOKUP($B394,data02,data0211!AQ$900,FALSE)</f>
        <v>50254</v>
      </c>
      <c r="AR394" s="218">
        <f>HLOOKUP($B394,data02,data0211!AR$900,FALSE)</f>
        <v>584</v>
      </c>
      <c r="AS394" s="218">
        <f>HLOOKUP($B394,data02,data0211!AS$900,FALSE)</f>
        <v>494</v>
      </c>
      <c r="AT394" s="218">
        <f>HLOOKUP($B394,data02,data0211!AT$900,FALSE)</f>
        <v>90</v>
      </c>
      <c r="AU394" s="218">
        <f>HLOOKUP($B394,data02,data0211!AU$900,FALSE)</f>
        <v>289</v>
      </c>
      <c r="AV394" s="218">
        <f>HLOOKUP($B394,data02,data0211!AV$900,FALSE)</f>
        <v>4</v>
      </c>
      <c r="AW394" s="218">
        <f>HLOOKUP($B394,data02,data0211!AW$900,FALSE)</f>
        <v>291</v>
      </c>
      <c r="AX394" s="218">
        <f>HLOOKUP($B394,data02,data0211!AX$900,FALSE)</f>
        <v>0</v>
      </c>
      <c r="AY394" s="218">
        <f>HLOOKUP($B394,data02,data0211!AY$900,FALSE)</f>
        <v>15</v>
      </c>
      <c r="AZ394" s="218">
        <f>HLOOKUP($B394,data02,data0211!AZ$900,FALSE)</f>
        <v>2997</v>
      </c>
      <c r="BA394" s="218">
        <f>HLOOKUP($B394,data02,data0211!BA$900,FALSE)</f>
        <v>39.299999999999997</v>
      </c>
      <c r="BB394" s="218"/>
      <c r="BC394" s="218"/>
      <c r="BD394" s="218"/>
      <c r="BE394" s="218"/>
    </row>
    <row r="395" spans="1:57" ht="15" customHeight="1" x14ac:dyDescent="0.2">
      <c r="A395" s="71" t="s">
        <v>23</v>
      </c>
      <c r="B395" s="71" t="s">
        <v>23</v>
      </c>
      <c r="C395" s="69">
        <v>2003</v>
      </c>
      <c r="D395" s="218">
        <f>HLOOKUP($B395,data03,data0211!D$900,FALSE)</f>
        <v>36583199.309999995</v>
      </c>
      <c r="E395" s="218">
        <f>HLOOKUP($B395,data03,data0211!E$900,FALSE)</f>
        <v>-17375953.170000002</v>
      </c>
      <c r="F395" s="218">
        <f>HLOOKUP($B395,data03,data0211!F$900,FALSE)</f>
        <v>0</v>
      </c>
      <c r="G395" s="218">
        <f>HLOOKUP($B395,data03,data0211!G$900,FALSE)</f>
        <v>942845.91</v>
      </c>
      <c r="H395" s="218">
        <f>HLOOKUP($B395,data03,data0211!H$900,FALSE)</f>
        <v>2345580.9500000002</v>
      </c>
      <c r="I395" s="218">
        <f>HLOOKUP($B395,data03,data0211!I$900,FALSE)</f>
        <v>0</v>
      </c>
      <c r="J395" s="218">
        <f>HLOOKUP($B395,data03,data0211!J$900,FALSE)</f>
        <v>13362</v>
      </c>
      <c r="K395" s="218">
        <f>HLOOKUP($B395,data03,data0211!K$900,FALSE)</f>
        <v>12409</v>
      </c>
      <c r="L395" s="218">
        <f>HLOOKUP($B395,data03,data0211!L$900,FALSE)</f>
        <v>953</v>
      </c>
      <c r="M395" s="218">
        <f>HLOOKUP($B395,data03,data0211!M$900,FALSE)</f>
        <v>0</v>
      </c>
      <c r="N395" s="218">
        <f>HLOOKUP($B395,data03,data0211!N$900,FALSE)</f>
        <v>2196</v>
      </c>
      <c r="O395" s="218">
        <f>HLOOKUP($B395,data03,data0211!O$900,FALSE)</f>
        <v>181</v>
      </c>
      <c r="P395" s="218">
        <f>HLOOKUP($B395,data03,data0211!P$900,FALSE)</f>
        <v>181647218</v>
      </c>
      <c r="Q395" s="218">
        <f>HLOOKUP($B395,data03,data0211!Q$900,FALSE)</f>
        <v>155342162</v>
      </c>
      <c r="R395" s="218">
        <f>HLOOKUP($B395,data03,data0211!R$900,FALSE)</f>
        <v>26305056</v>
      </c>
      <c r="S395" s="218">
        <f>HLOOKUP($B395,data03,data0211!S$900,FALSE)</f>
        <v>0</v>
      </c>
      <c r="T395" s="218">
        <f>HLOOKUP($B395,data03,data0211!T$900,FALSE)</f>
        <v>0</v>
      </c>
      <c r="U395" s="218">
        <f>HLOOKUP($B395,data03,data0211!U$900,FALSE)</f>
        <v>0</v>
      </c>
      <c r="V395" s="218">
        <f>HLOOKUP($B395,data03,data0211!V$900,FALSE)</f>
        <v>129394</v>
      </c>
      <c r="W395" s="218">
        <f>HLOOKUP($B395,data03,data0211!W$900,FALSE)</f>
        <v>0</v>
      </c>
      <c r="X395" s="218">
        <f>HLOOKUP($B395,data03,data0211!X$900,FALSE)</f>
        <v>125160</v>
      </c>
      <c r="Y395" s="218">
        <f>HLOOKUP($B395,data03,data0211!Y$900,FALSE)</f>
        <v>0</v>
      </c>
      <c r="Z395" s="218">
        <f>HLOOKUP($B395,data03,data0211!Z$900,FALSE)</f>
        <v>3836</v>
      </c>
      <c r="AA395" s="218">
        <f>HLOOKUP($B395,data03,data0211!AA$900,FALSE)</f>
        <v>398</v>
      </c>
      <c r="AB395" s="218">
        <f>HLOOKUP($B395,data03,data0211!AB$900,FALSE)</f>
        <v>5421310.6299999999</v>
      </c>
      <c r="AC395" s="218">
        <f>HLOOKUP($B395,data03,data0211!AC$900,FALSE)</f>
        <v>4268285.7300000004</v>
      </c>
      <c r="AD395" s="218">
        <f>HLOOKUP($B395,data03,data0211!AD$900,FALSE)</f>
        <v>1118652.1200000001</v>
      </c>
      <c r="AE395" s="218">
        <f>HLOOKUP($B395,data03,data0211!AE$900,FALSE)</f>
        <v>0</v>
      </c>
      <c r="AF395" s="218">
        <f>HLOOKUP($B395,data03,data0211!AF$900,FALSE)</f>
        <v>29972.68</v>
      </c>
      <c r="AG395" s="218">
        <f>HLOOKUP($B395,data03,data0211!AG$900,FALSE)</f>
        <v>4400.1000000000004</v>
      </c>
      <c r="AH395" s="218">
        <f>HLOOKUP($B395,data03,data0211!AH$900,FALSE)</f>
        <v>292</v>
      </c>
      <c r="AI395" s="218">
        <f>HLOOKUP($B395,data03,data0211!AI$900,FALSE)</f>
        <v>234</v>
      </c>
      <c r="AJ395" s="218">
        <f>HLOOKUP($B395,data03,data0211!AJ$900,FALSE)</f>
        <v>58</v>
      </c>
      <c r="AK395" s="218">
        <f>HLOOKUP($B395,data03,data0211!AK$900,FALSE)</f>
        <v>29698</v>
      </c>
      <c r="AL395" s="218">
        <f>HLOOKUP($B395,data03,data0211!AL$900,FALSE)</f>
        <v>29698</v>
      </c>
      <c r="AM395" s="218">
        <f>HLOOKUP($B395,data03,data0211!AM$900,FALSE)</f>
        <v>900</v>
      </c>
      <c r="AN395" s="218">
        <f>HLOOKUP($B395,data03,data0211!AN$900,FALSE)</f>
        <v>48745</v>
      </c>
      <c r="AO395" s="218">
        <f>HLOOKUP($B395,data03,data0211!AO$900,FALSE)</f>
        <v>40502</v>
      </c>
      <c r="AP395" s="218">
        <f>HLOOKUP($B395,data03,data0211!AP$900,FALSE)</f>
        <v>48745</v>
      </c>
      <c r="AQ395" s="218">
        <f>HLOOKUP($B395,data03,data0211!AQ$900,FALSE)</f>
        <v>43441</v>
      </c>
      <c r="AR395" s="218">
        <f>HLOOKUP($B395,data03,data0211!AR$900,FALSE)</f>
        <v>590</v>
      </c>
      <c r="AS395" s="218">
        <f>HLOOKUP($B395,data03,data0211!AS$900,FALSE)</f>
        <v>495</v>
      </c>
      <c r="AT395" s="218">
        <f>HLOOKUP($B395,data03,data0211!AT$900,FALSE)</f>
        <v>95</v>
      </c>
      <c r="AU395" s="218">
        <f>HLOOKUP($B395,data03,data0211!AU$900,FALSE)</f>
        <v>290</v>
      </c>
      <c r="AV395" s="218">
        <f>HLOOKUP($B395,data03,data0211!AV$900,FALSE)</f>
        <v>4</v>
      </c>
      <c r="AW395" s="218">
        <f>HLOOKUP($B395,data03,data0211!AW$900,FALSE)</f>
        <v>296</v>
      </c>
      <c r="AX395" s="218">
        <f>HLOOKUP($B395,data03,data0211!AX$900,FALSE)</f>
        <v>0</v>
      </c>
      <c r="AY395" s="218">
        <f>HLOOKUP($B395,data03,data0211!AY$900,FALSE)</f>
        <v>15</v>
      </c>
      <c r="AZ395" s="218">
        <f>HLOOKUP($B395,data03,data0211!AZ$900,FALSE)</f>
        <v>3016</v>
      </c>
      <c r="BA395" s="218">
        <f>HLOOKUP($B395,data03,data0211!BA$900,FALSE)</f>
        <v>55</v>
      </c>
      <c r="BB395" s="218"/>
      <c r="BC395" s="218"/>
      <c r="BD395" s="218"/>
      <c r="BE395" s="218"/>
    </row>
    <row r="396" spans="1:57" ht="15" customHeight="1" x14ac:dyDescent="0.2">
      <c r="A396" s="71" t="s">
        <v>23</v>
      </c>
      <c r="B396" s="71" t="s">
        <v>23</v>
      </c>
      <c r="C396" s="69">
        <v>2004</v>
      </c>
      <c r="D396" s="218">
        <f>HLOOKUP($B396,data04,data0211!D$900,FALSE)</f>
        <v>37925220.580000006</v>
      </c>
      <c r="E396" s="218">
        <f>HLOOKUP($B396,data04,data0211!E$900,FALSE)</f>
        <v>-18798190.18</v>
      </c>
      <c r="F396" s="218">
        <f>HLOOKUP($B396,data04,data0211!F$900,FALSE)</f>
        <v>0</v>
      </c>
      <c r="G396" s="218">
        <f>HLOOKUP($B396,data04,data0211!G$900,FALSE)</f>
        <v>1372891</v>
      </c>
      <c r="H396" s="218">
        <f>HLOOKUP($B396,data04,data0211!H$900,FALSE)</f>
        <v>2628204.58</v>
      </c>
      <c r="I396" s="218">
        <f>HLOOKUP($B396,data04,data0211!I$900,FALSE)</f>
        <v>0</v>
      </c>
      <c r="J396" s="218">
        <f>HLOOKUP($B396,data04,data0211!J$900,FALSE)</f>
        <v>13632</v>
      </c>
      <c r="K396" s="218">
        <f>HLOOKUP($B396,data04,data0211!K$900,FALSE)</f>
        <v>12670</v>
      </c>
      <c r="L396" s="218">
        <f>HLOOKUP($B396,data04,data0211!L$900,FALSE)</f>
        <v>962</v>
      </c>
      <c r="M396" s="218">
        <f>HLOOKUP($B396,data04,data0211!M$900,FALSE)</f>
        <v>0</v>
      </c>
      <c r="N396" s="218">
        <f>HLOOKUP($B396,data04,data0211!N$900,FALSE)</f>
        <v>2309</v>
      </c>
      <c r="O396" s="218">
        <f>HLOOKUP($B396,data04,data0211!O$900,FALSE)</f>
        <v>183</v>
      </c>
      <c r="P396" s="218">
        <f>HLOOKUP($B396,data04,data0211!P$900,FALSE)</f>
        <v>185208558</v>
      </c>
      <c r="Q396" s="218">
        <f>HLOOKUP($B396,data04,data0211!Q$900,FALSE)</f>
        <v>156824661</v>
      </c>
      <c r="R396" s="218">
        <f>HLOOKUP($B396,data04,data0211!R$900,FALSE)</f>
        <v>28383897</v>
      </c>
      <c r="S396" s="218">
        <f>HLOOKUP($B396,data04,data0211!S$900,FALSE)</f>
        <v>0</v>
      </c>
      <c r="T396" s="218">
        <f>HLOOKUP($B396,data04,data0211!T$900,FALSE)</f>
        <v>0</v>
      </c>
      <c r="U396" s="218">
        <f>HLOOKUP($B396,data04,data0211!U$900,FALSE)</f>
        <v>0</v>
      </c>
      <c r="V396" s="218">
        <f>HLOOKUP($B396,data04,data0211!V$900,FALSE)</f>
        <v>123264</v>
      </c>
      <c r="W396" s="218">
        <f>HLOOKUP($B396,data04,data0211!W$900,FALSE)</f>
        <v>0</v>
      </c>
      <c r="X396" s="218">
        <f>HLOOKUP($B396,data04,data0211!X$900,FALSE)</f>
        <v>118921</v>
      </c>
      <c r="Y396" s="218">
        <f>HLOOKUP($B396,data04,data0211!Y$900,FALSE)</f>
        <v>0</v>
      </c>
      <c r="Z396" s="218">
        <f>HLOOKUP($B396,data04,data0211!Z$900,FALSE)</f>
        <v>3947</v>
      </c>
      <c r="AA396" s="218">
        <f>HLOOKUP($B396,data04,data0211!AA$900,FALSE)</f>
        <v>396</v>
      </c>
      <c r="AB396" s="218">
        <f>HLOOKUP($B396,data04,data0211!AB$900,FALSE)</f>
        <v>5424461.6100000003</v>
      </c>
      <c r="AC396" s="218">
        <f>HLOOKUP($B396,data04,data0211!AC$900,FALSE)</f>
        <v>4282515.09</v>
      </c>
      <c r="AD396" s="218">
        <f>HLOOKUP($B396,data04,data0211!AD$900,FALSE)</f>
        <v>1108143.0900000001</v>
      </c>
      <c r="AE396" s="218">
        <f>HLOOKUP($B396,data04,data0211!AE$900,FALSE)</f>
        <v>0</v>
      </c>
      <c r="AF396" s="218">
        <f>HLOOKUP($B396,data04,data0211!AF$900,FALSE)</f>
        <v>29411.46</v>
      </c>
      <c r="AG396" s="218">
        <f>HLOOKUP($B396,data04,data0211!AG$900,FALSE)</f>
        <v>4391.97</v>
      </c>
      <c r="AH396" s="218">
        <f>HLOOKUP($B396,data04,data0211!AH$900,FALSE)</f>
        <v>292</v>
      </c>
      <c r="AI396" s="218">
        <f>HLOOKUP($B396,data04,data0211!AI$900,FALSE)</f>
        <v>234</v>
      </c>
      <c r="AJ396" s="218">
        <f>HLOOKUP($B396,data04,data0211!AJ$900,FALSE)</f>
        <v>58</v>
      </c>
      <c r="AK396" s="218">
        <f>HLOOKUP($B396,data04,data0211!AK$900,FALSE)</f>
        <v>30900</v>
      </c>
      <c r="AL396" s="218">
        <f>HLOOKUP($B396,data04,data0211!AL$900,FALSE)</f>
        <v>30900</v>
      </c>
      <c r="AM396" s="218">
        <f>HLOOKUP($B396,data04,data0211!AM$900,FALSE)</f>
        <v>828</v>
      </c>
      <c r="AN396" s="218">
        <f>HLOOKUP($B396,data04,data0211!AN$900,FALSE)</f>
        <v>53706</v>
      </c>
      <c r="AO396" s="218">
        <f>HLOOKUP($B396,data04,data0211!AO$900,FALSE)</f>
        <v>38260</v>
      </c>
      <c r="AP396" s="218">
        <f>HLOOKUP($B396,data04,data0211!AP$900,FALSE)</f>
        <v>53706</v>
      </c>
      <c r="AQ396" s="218">
        <f>HLOOKUP($B396,data04,data0211!AQ$900,FALSE)</f>
        <v>39995</v>
      </c>
      <c r="AR396" s="218">
        <f>HLOOKUP($B396,data04,data0211!AR$900,FALSE)</f>
        <v>596</v>
      </c>
      <c r="AS396" s="218">
        <f>HLOOKUP($B396,data04,data0211!AS$900,FALSE)</f>
        <v>493</v>
      </c>
      <c r="AT396" s="218">
        <f>HLOOKUP($B396,data04,data0211!AT$900,FALSE)</f>
        <v>103</v>
      </c>
      <c r="AU396" s="218">
        <f>HLOOKUP($B396,data04,data0211!AU$900,FALSE)</f>
        <v>291</v>
      </c>
      <c r="AV396" s="218">
        <f>HLOOKUP($B396,data04,data0211!AV$900,FALSE)</f>
        <v>4</v>
      </c>
      <c r="AW396" s="218">
        <f>HLOOKUP($B396,data04,data0211!AW$900,FALSE)</f>
        <v>301</v>
      </c>
      <c r="AX396" s="218">
        <f>HLOOKUP($B396,data04,data0211!AX$900,FALSE)</f>
        <v>0</v>
      </c>
      <c r="AY396" s="218">
        <f>HLOOKUP($B396,data04,data0211!AY$900,FALSE)</f>
        <v>15</v>
      </c>
      <c r="AZ396" s="218">
        <f>HLOOKUP($B396,data04,data0211!AZ$900,FALSE)</f>
        <v>3124</v>
      </c>
      <c r="BA396" s="218">
        <f>HLOOKUP($B396,data04,data0211!BA$900,FALSE)</f>
        <v>50</v>
      </c>
      <c r="BB396" s="218"/>
      <c r="BC396" s="218"/>
      <c r="BD396" s="218"/>
      <c r="BE396" s="218"/>
    </row>
    <row r="397" spans="1:57" ht="15" customHeight="1" x14ac:dyDescent="0.2">
      <c r="A397" s="71" t="s">
        <v>23</v>
      </c>
      <c r="B397" s="71" t="s">
        <v>23</v>
      </c>
      <c r="C397" s="69">
        <v>2005</v>
      </c>
      <c r="D397" s="218">
        <f>HLOOKUP($B397,data05,data0211!D$900,FALSE)</f>
        <v>39183280.11999999</v>
      </c>
      <c r="E397" s="218">
        <f>HLOOKUP($B397,data05,data0211!E$900,FALSE)</f>
        <v>-20244528.489999998</v>
      </c>
      <c r="F397" s="218">
        <f>HLOOKUP($B397,data05,data0211!F$900,FALSE)</f>
        <v>0</v>
      </c>
      <c r="G397" s="218">
        <f>HLOOKUP($B397,data05,data0211!G$900,FALSE)</f>
        <v>1298789</v>
      </c>
      <c r="H397" s="218">
        <f>HLOOKUP($B397,data05,data0211!H$900,FALSE)</f>
        <v>2593786.6799999997</v>
      </c>
      <c r="I397" s="218">
        <f>HLOOKUP($B397,data05,data0211!I$900,FALSE)</f>
        <v>159000</v>
      </c>
      <c r="J397" s="218">
        <f>HLOOKUP($B397,data05,data0211!J$900,FALSE)</f>
        <v>13793</v>
      </c>
      <c r="K397" s="218">
        <f>HLOOKUP($B397,data05,data0211!K$900,FALSE)</f>
        <v>12821</v>
      </c>
      <c r="L397" s="218">
        <f>HLOOKUP($B397,data05,data0211!L$900,FALSE)</f>
        <v>972</v>
      </c>
      <c r="M397" s="218">
        <f>HLOOKUP($B397,data05,data0211!M$900,FALSE)</f>
        <v>0</v>
      </c>
      <c r="N397" s="218">
        <f>HLOOKUP($B397,data05,data0211!N$900,FALSE)</f>
        <v>0</v>
      </c>
      <c r="O397" s="218">
        <f>HLOOKUP($B397,data05,data0211!O$900,FALSE)</f>
        <v>0</v>
      </c>
      <c r="P397" s="218">
        <f>HLOOKUP($B397,data05,data0211!P$900,FALSE)</f>
        <v>193008478</v>
      </c>
      <c r="Q397" s="218">
        <f>HLOOKUP($B397,data05,data0211!Q$900,FALSE)</f>
        <v>163178241</v>
      </c>
      <c r="R397" s="218">
        <f>HLOOKUP($B397,data05,data0211!R$900,FALSE)</f>
        <v>29830237</v>
      </c>
      <c r="S397" s="218">
        <f>HLOOKUP($B397,data05,data0211!S$900,FALSE)</f>
        <v>0</v>
      </c>
      <c r="T397" s="218">
        <f>HLOOKUP($B397,data05,data0211!T$900,FALSE)</f>
        <v>0</v>
      </c>
      <c r="U397" s="218">
        <f>HLOOKUP($B397,data05,data0211!U$900,FALSE)</f>
        <v>0</v>
      </c>
      <c r="V397" s="218">
        <f>HLOOKUP($B397,data05,data0211!V$900,FALSE)</f>
        <v>126359</v>
      </c>
      <c r="W397" s="218">
        <f>HLOOKUP($B397,data05,data0211!W$900,FALSE)</f>
        <v>0</v>
      </c>
      <c r="X397" s="218">
        <f>HLOOKUP($B397,data05,data0211!X$900,FALSE)</f>
        <v>121854</v>
      </c>
      <c r="Y397" s="218">
        <f>HLOOKUP($B397,data05,data0211!Y$900,FALSE)</f>
        <v>0</v>
      </c>
      <c r="Z397" s="218">
        <f>HLOOKUP($B397,data05,data0211!Z$900,FALSE)</f>
        <v>385</v>
      </c>
      <c r="AA397" s="218">
        <f>HLOOKUP($B397,data05,data0211!AA$900,FALSE)</f>
        <v>4120</v>
      </c>
      <c r="AB397" s="218">
        <f>HLOOKUP($B397,data05,data0211!AB$900,FALSE)</f>
        <v>5495280.5599999996</v>
      </c>
      <c r="AC397" s="218">
        <f>HLOOKUP($B397,data05,data0211!AC$900,FALSE)</f>
        <v>4283058.6900000004</v>
      </c>
      <c r="AD397" s="218">
        <f>HLOOKUP($B397,data05,data0211!AD$900,FALSE)</f>
        <v>1135358.1499999999</v>
      </c>
      <c r="AE397" s="218">
        <f>HLOOKUP($B397,data05,data0211!AE$900,FALSE)</f>
        <v>0</v>
      </c>
      <c r="AF397" s="218">
        <f>HLOOKUP($B397,data05,data0211!AF$900,FALSE)</f>
        <v>30960.94</v>
      </c>
      <c r="AG397" s="218">
        <f>HLOOKUP($B397,data05,data0211!AG$900,FALSE)</f>
        <v>4321.67</v>
      </c>
      <c r="AH397" s="218">
        <f>HLOOKUP($B397,data05,data0211!AH$900,FALSE)</f>
        <v>292</v>
      </c>
      <c r="AI397" s="218">
        <f>HLOOKUP($B397,data05,data0211!AI$900,FALSE)</f>
        <v>59</v>
      </c>
      <c r="AJ397" s="218">
        <f>HLOOKUP($B397,data05,data0211!AJ$900,FALSE)</f>
        <v>233</v>
      </c>
      <c r="AK397" s="218">
        <f>HLOOKUP($B397,data05,data0211!AK$900,FALSE)</f>
        <v>31270</v>
      </c>
      <c r="AL397" s="218">
        <f>HLOOKUP($B397,data05,data0211!AL$900,FALSE)</f>
        <v>31270</v>
      </c>
      <c r="AM397" s="218">
        <f>HLOOKUP($B397,data05,data0211!AM$900,FALSE)</f>
        <v>588</v>
      </c>
      <c r="AN397" s="218">
        <f>HLOOKUP($B397,data05,data0211!AN$900,FALSE)</f>
        <v>62729</v>
      </c>
      <c r="AO397" s="218">
        <f>HLOOKUP($B397,data05,data0211!AO$900,FALSE)</f>
        <v>47387</v>
      </c>
      <c r="AP397" s="218">
        <f>HLOOKUP($B397,data05,data0211!AP$900,FALSE)</f>
        <v>62729</v>
      </c>
      <c r="AQ397" s="218">
        <f>HLOOKUP($B397,data05,data0211!AQ$900,FALSE)</f>
        <v>45178</v>
      </c>
      <c r="AR397" s="218">
        <f>HLOOKUP($B397,data05,data0211!AR$900,FALSE)</f>
        <v>597</v>
      </c>
      <c r="AS397" s="218">
        <f>HLOOKUP($B397,data05,data0211!AS$900,FALSE)</f>
        <v>493</v>
      </c>
      <c r="AT397" s="218">
        <f>HLOOKUP($B397,data05,data0211!AT$900,FALSE)</f>
        <v>104</v>
      </c>
      <c r="AU397" s="218">
        <f>HLOOKUP($B397,data05,data0211!AU$900,FALSE)</f>
        <v>291</v>
      </c>
      <c r="AV397" s="218">
        <f>HLOOKUP($B397,data05,data0211!AV$900,FALSE)</f>
        <v>4</v>
      </c>
      <c r="AW397" s="218">
        <f>HLOOKUP($B397,data05,data0211!AW$900,FALSE)</f>
        <v>198</v>
      </c>
      <c r="AX397" s="218">
        <f>HLOOKUP($B397,data05,data0211!AX$900,FALSE)</f>
        <v>0</v>
      </c>
      <c r="AY397" s="218">
        <f>HLOOKUP($B397,data05,data0211!AY$900,FALSE)</f>
        <v>15</v>
      </c>
      <c r="AZ397" s="218">
        <f>HLOOKUP($B397,data05,data0211!AZ$900,FALSE)</f>
        <v>3222</v>
      </c>
      <c r="BA397" s="218">
        <f>HLOOKUP($B397,data05,data0211!BA$900,FALSE)</f>
        <v>46</v>
      </c>
      <c r="BB397" s="218"/>
      <c r="BC397" s="218"/>
      <c r="BD397" s="218"/>
      <c r="BE397" s="218"/>
    </row>
    <row r="398" spans="1:57" ht="15" customHeight="1" x14ac:dyDescent="0.2">
      <c r="A398" s="71" t="s">
        <v>23</v>
      </c>
      <c r="B398" s="71" t="s">
        <v>23</v>
      </c>
      <c r="C398" s="69">
        <v>2006</v>
      </c>
      <c r="D398" s="218">
        <f>HLOOKUP($B398,data06,data0211!D$900,FALSE)</f>
        <v>42633156.089999996</v>
      </c>
      <c r="E398" s="218">
        <f>HLOOKUP($B398,data06,data0211!E$900,FALSE)</f>
        <v>-21761911.48</v>
      </c>
      <c r="F398" s="218">
        <f>HLOOKUP($B398,data06,data0211!F$900,FALSE)</f>
        <v>0</v>
      </c>
      <c r="G398" s="218">
        <f>HLOOKUP($B398,data06,data0211!G$900,FALSE)</f>
        <v>1298789</v>
      </c>
      <c r="H398" s="218">
        <f>HLOOKUP($B398,data06,data0211!H$900,FALSE)</f>
        <v>2822634.03</v>
      </c>
      <c r="I398" s="218">
        <f>HLOOKUP($B398,data06,data0211!I$900,FALSE)</f>
        <v>1045000</v>
      </c>
      <c r="J398" s="218">
        <f>HLOOKUP($B398,data06,data0211!J$900,FALSE)</f>
        <v>13832</v>
      </c>
      <c r="K398" s="218">
        <f>HLOOKUP($B398,data06,data0211!K$900,FALSE)</f>
        <v>12949</v>
      </c>
      <c r="L398" s="218">
        <f>HLOOKUP($B398,data06,data0211!L$900,FALSE)</f>
        <v>883</v>
      </c>
      <c r="M398" s="218">
        <f>HLOOKUP($B398,data06,data0211!M$900,FALSE)</f>
        <v>0</v>
      </c>
      <c r="N398" s="218">
        <f>HLOOKUP($B398,data06,data0211!N$900,FALSE)</f>
        <v>2490</v>
      </c>
      <c r="O398" s="218">
        <f>HLOOKUP($B398,data06,data0211!O$900,FALSE)</f>
        <v>184</v>
      </c>
      <c r="P398" s="218">
        <f>HLOOKUP($B398,data06,data0211!P$900,FALSE)</f>
        <v>186105147</v>
      </c>
      <c r="Q398" s="218">
        <f>HLOOKUP($B398,data06,data0211!Q$900,FALSE)</f>
        <v>157140654</v>
      </c>
      <c r="R398" s="218">
        <f>HLOOKUP($B398,data06,data0211!R$900,FALSE)</f>
        <v>28964493</v>
      </c>
      <c r="S398" s="218">
        <f>HLOOKUP($B398,data06,data0211!S$900,FALSE)</f>
        <v>0</v>
      </c>
      <c r="T398" s="218">
        <f>HLOOKUP($B398,data06,data0211!T$900,FALSE)</f>
        <v>0</v>
      </c>
      <c r="U398" s="218">
        <f>HLOOKUP($B398,data06,data0211!U$900,FALSE)</f>
        <v>0</v>
      </c>
      <c r="V398" s="218">
        <f>HLOOKUP($B398,data06,data0211!V$900,FALSE)</f>
        <v>129304</v>
      </c>
      <c r="W398" s="218">
        <f>HLOOKUP($B398,data06,data0211!W$900,FALSE)</f>
        <v>0</v>
      </c>
      <c r="X398" s="218">
        <f>HLOOKUP($B398,data06,data0211!X$900,FALSE)</f>
        <v>124687</v>
      </c>
      <c r="Y398" s="218">
        <f>HLOOKUP($B398,data06,data0211!Y$900,FALSE)</f>
        <v>0</v>
      </c>
      <c r="Z398" s="218">
        <f>HLOOKUP($B398,data06,data0211!Z$900,FALSE)</f>
        <v>4230</v>
      </c>
      <c r="AA398" s="218">
        <f>HLOOKUP($B398,data06,data0211!AA$900,FALSE)</f>
        <v>387</v>
      </c>
      <c r="AB398" s="218">
        <f>HLOOKUP($B398,data06,data0211!AB$900,FALSE)</f>
        <v>6072827.0600000005</v>
      </c>
      <c r="AC398" s="218">
        <f>HLOOKUP($B398,data06,data0211!AC$900,FALSE)</f>
        <v>4797780.95</v>
      </c>
      <c r="AD398" s="218">
        <f>HLOOKUP($B398,data06,data0211!AD$900,FALSE)</f>
        <v>1234761.5</v>
      </c>
      <c r="AE398" s="218">
        <f>HLOOKUP($B398,data06,data0211!AE$900,FALSE)</f>
        <v>0</v>
      </c>
      <c r="AF398" s="218">
        <f>HLOOKUP($B398,data06,data0211!AF$900,FALSE)</f>
        <v>35477.050000000003</v>
      </c>
      <c r="AG398" s="218">
        <f>HLOOKUP($B398,data06,data0211!AG$900,FALSE)</f>
        <v>4807.5600000000004</v>
      </c>
      <c r="AH398" s="218">
        <f>HLOOKUP($B398,data06,data0211!AH$900,FALSE)</f>
        <v>292</v>
      </c>
      <c r="AI398" s="218">
        <f>HLOOKUP($B398,data06,data0211!AI$900,FALSE)</f>
        <v>60</v>
      </c>
      <c r="AJ398" s="218">
        <f>HLOOKUP($B398,data06,data0211!AJ$900,FALSE)</f>
        <v>232</v>
      </c>
      <c r="AK398" s="218">
        <f>HLOOKUP($B398,data06,data0211!AK$900,FALSE)</f>
        <v>31480</v>
      </c>
      <c r="AL398" s="218">
        <f>HLOOKUP($B398,data06,data0211!AL$900,FALSE)</f>
        <v>31480</v>
      </c>
      <c r="AM398" s="218">
        <f>HLOOKUP($B398,data06,data0211!AM$900,FALSE)</f>
        <v>628</v>
      </c>
      <c r="AN398" s="218">
        <f>HLOOKUP($B398,data06,data0211!AN$900,FALSE)</f>
        <v>48245</v>
      </c>
      <c r="AO398" s="218">
        <f>HLOOKUP($B398,data06,data0211!AO$900,FALSE)</f>
        <v>45056</v>
      </c>
      <c r="AP398" s="218">
        <f>HLOOKUP($B398,data06,data0211!AP$900,FALSE)</f>
        <v>48245</v>
      </c>
      <c r="AQ398" s="218">
        <f>HLOOKUP($B398,data06,data0211!AQ$900,FALSE)</f>
        <v>41483</v>
      </c>
      <c r="AR398" s="218">
        <f>HLOOKUP($B398,data06,data0211!AR$900,FALSE)</f>
        <v>631</v>
      </c>
      <c r="AS398" s="218">
        <f>HLOOKUP($B398,data06,data0211!AS$900,FALSE)</f>
        <v>510</v>
      </c>
      <c r="AT398" s="218">
        <f>HLOOKUP($B398,data06,data0211!AT$900,FALSE)</f>
        <v>111</v>
      </c>
      <c r="AU398" s="218">
        <f>HLOOKUP($B398,data06,data0211!AU$900,FALSE)</f>
        <v>298</v>
      </c>
      <c r="AV398" s="218">
        <f>HLOOKUP($B398,data06,data0211!AV$900,FALSE)</f>
        <v>4</v>
      </c>
      <c r="AW398" s="218">
        <f>HLOOKUP($B398,data06,data0211!AW$900,FALSE)</f>
        <v>218</v>
      </c>
      <c r="AX398" s="218">
        <f>HLOOKUP($B398,data06,data0211!AX$900,FALSE)</f>
        <v>0</v>
      </c>
      <c r="AY398" s="218">
        <f>HLOOKUP($B398,data06,data0211!AY$900,FALSE)</f>
        <v>17</v>
      </c>
      <c r="AZ398" s="218">
        <f>HLOOKUP($B398,data06,data0211!AZ$900,FALSE)</f>
        <v>3024</v>
      </c>
      <c r="BA398" s="218">
        <f>HLOOKUP($B398,data06,data0211!BA$900,FALSE)</f>
        <v>54</v>
      </c>
      <c r="BB398" s="218"/>
      <c r="BC398" s="218"/>
      <c r="BD398" s="218"/>
      <c r="BE398" s="218"/>
    </row>
    <row r="399" spans="1:57" ht="15" customHeight="1" x14ac:dyDescent="0.2">
      <c r="A399" s="71" t="s">
        <v>23</v>
      </c>
      <c r="B399" s="71" t="s">
        <v>23</v>
      </c>
      <c r="C399" s="69">
        <v>2007</v>
      </c>
      <c r="D399" s="218">
        <f>HLOOKUP($B399,data07,data0211!D$900,FALSE)</f>
        <v>44723915.039999992</v>
      </c>
      <c r="E399" s="218">
        <f>HLOOKUP($B399,data07,data0211!E$900,FALSE)</f>
        <v>-23392528.620000001</v>
      </c>
      <c r="F399" s="218">
        <f>HLOOKUP($B399,data07,data0211!F$900,FALSE)</f>
        <v>0</v>
      </c>
      <c r="G399" s="218">
        <f>HLOOKUP($B399,data07,data0211!G$900,FALSE)</f>
        <v>2127841.9500000002</v>
      </c>
      <c r="H399" s="218">
        <f>HLOOKUP($B399,data07,data0211!H$900,FALSE)</f>
        <v>3073406.952</v>
      </c>
      <c r="I399" s="218">
        <f>HLOOKUP($B399,data07,data0211!I$900,FALSE)</f>
        <v>348401.89</v>
      </c>
      <c r="J399" s="218">
        <f>HLOOKUP($B399,data07,data0211!J$900,FALSE)</f>
        <v>14120</v>
      </c>
      <c r="K399" s="218">
        <f>HLOOKUP($B399,data07,data0211!K$900,FALSE)</f>
        <v>13132</v>
      </c>
      <c r="L399" s="218">
        <f>HLOOKUP($B399,data07,data0211!L$900,FALSE)</f>
        <v>988</v>
      </c>
      <c r="M399" s="218">
        <f>HLOOKUP($B399,data07,data0211!M$900,FALSE)</f>
        <v>0</v>
      </c>
      <c r="N399" s="218">
        <f>HLOOKUP($B399,data07,data0211!N$900,FALSE)</f>
        <v>2588</v>
      </c>
      <c r="O399" s="218">
        <f>HLOOKUP($B399,data07,data0211!O$900,FALSE)</f>
        <v>188</v>
      </c>
      <c r="P399" s="218">
        <f>HLOOKUP($B399,data07,data0211!P$900,FALSE)</f>
        <v>230401436</v>
      </c>
      <c r="Q399" s="218">
        <f>HLOOKUP($B399,data07,data0211!Q$900,FALSE)</f>
        <v>156705342</v>
      </c>
      <c r="R399" s="218">
        <f>HLOOKUP($B399,data07,data0211!R$900,FALSE)</f>
        <v>71986330</v>
      </c>
      <c r="S399" s="218">
        <f>HLOOKUP($B399,data07,data0211!S$900,FALSE)</f>
        <v>0</v>
      </c>
      <c r="T399" s="218">
        <f>HLOOKUP($B399,data07,data0211!T$900,FALSE)</f>
        <v>1576579</v>
      </c>
      <c r="U399" s="218">
        <f>HLOOKUP($B399,data07,data0211!U$900,FALSE)</f>
        <v>133185</v>
      </c>
      <c r="V399" s="218">
        <f>HLOOKUP($B399,data07,data0211!V$900,FALSE)</f>
        <v>128007</v>
      </c>
      <c r="W399" s="218">
        <f>HLOOKUP($B399,data07,data0211!W$900,FALSE)</f>
        <v>0</v>
      </c>
      <c r="X399" s="218">
        <f>HLOOKUP($B399,data07,data0211!X$900,FALSE)</f>
        <v>123260</v>
      </c>
      <c r="Y399" s="218">
        <f>HLOOKUP($B399,data07,data0211!Y$900,FALSE)</f>
        <v>0</v>
      </c>
      <c r="Z399" s="218">
        <f>HLOOKUP($B399,data07,data0211!Z$900,FALSE)</f>
        <v>4377</v>
      </c>
      <c r="AA399" s="218">
        <f>HLOOKUP($B399,data07,data0211!AA$900,FALSE)</f>
        <v>370</v>
      </c>
      <c r="AB399" s="218">
        <f>HLOOKUP($B399,data07,data0211!AB$900,FALSE)</f>
        <v>6489034.0600000005</v>
      </c>
      <c r="AC399" s="218">
        <f>HLOOKUP($B399,data07,data0211!AC$900,FALSE)</f>
        <v>5133681.07</v>
      </c>
      <c r="AD399" s="218">
        <f>HLOOKUP($B399,data07,data0211!AD$900,FALSE)</f>
        <v>1310937.67</v>
      </c>
      <c r="AE399" s="218">
        <f>HLOOKUP($B399,data07,data0211!AE$900,FALSE)</f>
        <v>0</v>
      </c>
      <c r="AF399" s="218">
        <f>HLOOKUP($B399,data07,data0211!AF$900,FALSE)</f>
        <v>4995.8999999999996</v>
      </c>
      <c r="AG399" s="218">
        <f>HLOOKUP($B399,data07,data0211!AG$900,FALSE)</f>
        <v>39419.42</v>
      </c>
      <c r="AH399" s="218">
        <f>HLOOKUP($B399,data07,data0211!AH$900,FALSE)</f>
        <v>292</v>
      </c>
      <c r="AI399" s="218">
        <f>HLOOKUP($B399,data07,data0211!AI$900,FALSE)</f>
        <v>62</v>
      </c>
      <c r="AJ399" s="218">
        <f>HLOOKUP($B399,data07,data0211!AJ$900,FALSE)</f>
        <v>230</v>
      </c>
      <c r="AK399" s="218">
        <f>HLOOKUP($B399,data07,data0211!AK$900,FALSE)</f>
        <v>32007</v>
      </c>
      <c r="AL399" s="218">
        <f>HLOOKUP($B399,data07,data0211!AL$900,FALSE)</f>
        <v>32007</v>
      </c>
      <c r="AM399" s="218">
        <f>HLOOKUP($B399,data07,data0211!AM$900,FALSE)</f>
        <v>753</v>
      </c>
      <c r="AN399" s="218">
        <f>HLOOKUP($B399,data07,data0211!AN$900,FALSE)</f>
        <v>48562</v>
      </c>
      <c r="AO399" s="218">
        <f>HLOOKUP($B399,data07,data0211!AO$900,FALSE)</f>
        <v>43491</v>
      </c>
      <c r="AP399" s="218">
        <f>HLOOKUP($B399,data07,data0211!AP$900,FALSE)</f>
        <v>48562</v>
      </c>
      <c r="AQ399" s="218">
        <f>HLOOKUP($B399,data07,data0211!AQ$900,FALSE)</f>
        <v>41342</v>
      </c>
      <c r="AR399" s="218">
        <f>HLOOKUP($B399,data07,data0211!AR$900,FALSE)</f>
        <v>637</v>
      </c>
      <c r="AS399" s="218">
        <f>HLOOKUP($B399,data07,data0211!AS$900,FALSE)</f>
        <v>521</v>
      </c>
      <c r="AT399" s="218">
        <f>HLOOKUP($B399,data07,data0211!AT$900,FALSE)</f>
        <v>116</v>
      </c>
      <c r="AU399" s="218">
        <f>HLOOKUP($B399,data07,data0211!AU$900,FALSE)</f>
        <v>365</v>
      </c>
      <c r="AV399" s="218">
        <f>HLOOKUP($B399,data07,data0211!AV$900,FALSE)</f>
        <v>16</v>
      </c>
      <c r="AW399" s="218">
        <f>HLOOKUP($B399,data07,data0211!AW$900,FALSE)</f>
        <v>256</v>
      </c>
      <c r="AX399" s="218">
        <f>HLOOKUP($B399,data07,data0211!AX$900,FALSE)</f>
        <v>0</v>
      </c>
      <c r="AY399" s="218">
        <f>HLOOKUP($B399,data07,data0211!AY$900,FALSE)</f>
        <v>16</v>
      </c>
      <c r="AZ399" s="218">
        <f>HLOOKUP($B399,data07,data0211!AZ$900,FALSE)</f>
        <v>3079</v>
      </c>
      <c r="BA399" s="218">
        <f>HLOOKUP($B399,data07,data0211!BA$900,FALSE)</f>
        <v>55</v>
      </c>
      <c r="BB399" s="218"/>
      <c r="BC399" s="218"/>
      <c r="BD399" s="218"/>
      <c r="BE399" s="218"/>
    </row>
    <row r="400" spans="1:57" ht="15" customHeight="1" x14ac:dyDescent="0.2">
      <c r="A400" s="71" t="s">
        <v>23</v>
      </c>
      <c r="B400" s="71" t="s">
        <v>23</v>
      </c>
      <c r="C400" s="69">
        <v>2008</v>
      </c>
      <c r="D400" s="218">
        <f>HLOOKUP($B400,data08,data0211!D$900,FALSE)</f>
        <v>47165978.340000004</v>
      </c>
      <c r="E400" s="218">
        <f>HLOOKUP($B400,data08,data0211!E$900,FALSE)</f>
        <v>-25149794.329999998</v>
      </c>
      <c r="F400" s="218">
        <f>HLOOKUP($B400,data08,data0211!F$900,FALSE)</f>
        <v>0</v>
      </c>
      <c r="G400" s="218">
        <f>HLOOKUP($B400,data08,data0211!G$900,FALSE)</f>
        <v>2398380.2000000002</v>
      </c>
      <c r="H400" s="218">
        <f>HLOOKUP($B400,data08,data0211!H$900,FALSE)</f>
        <v>3488595.34</v>
      </c>
      <c r="I400" s="218">
        <f>HLOOKUP($B400,data08,data0211!I$900,FALSE)</f>
        <v>399640</v>
      </c>
      <c r="J400" s="218">
        <f>HLOOKUP($B400,data08,data0211!J$900,FALSE)</f>
        <v>14471</v>
      </c>
      <c r="K400" s="218">
        <f>HLOOKUP($B400,data08,data0211!K$900,FALSE)</f>
        <v>13472</v>
      </c>
      <c r="L400" s="218">
        <f>HLOOKUP($B400,data08,data0211!L$900,FALSE)</f>
        <v>999</v>
      </c>
      <c r="M400" s="218">
        <f>HLOOKUP($B400,data08,data0211!M$900,FALSE)</f>
        <v>0</v>
      </c>
      <c r="N400" s="218">
        <f>HLOOKUP($B400,data08,data0211!N$900,FALSE)</f>
        <v>2489</v>
      </c>
      <c r="O400" s="218">
        <f>HLOOKUP($B400,data08,data0211!O$900,FALSE)</f>
        <v>186</v>
      </c>
      <c r="P400" s="218">
        <f>HLOOKUP($B400,data08,data0211!P$900,FALSE)</f>
        <v>236218957.01999998</v>
      </c>
      <c r="Q400" s="218">
        <f>HLOOKUP($B400,data08,data0211!Q$900,FALSE)</f>
        <v>158043498</v>
      </c>
      <c r="R400" s="218">
        <f>HLOOKUP($B400,data08,data0211!R$900,FALSE)</f>
        <v>78175459</v>
      </c>
      <c r="S400" s="218">
        <f>HLOOKUP($B400,data08,data0211!S$900,FALSE)</f>
        <v>0</v>
      </c>
      <c r="T400" s="218">
        <f>HLOOKUP($B400,data08,data0211!T$900,FALSE)</f>
        <v>0.01</v>
      </c>
      <c r="U400" s="218">
        <f>HLOOKUP($B400,data08,data0211!U$900,FALSE)</f>
        <v>0.01</v>
      </c>
      <c r="V400" s="218">
        <f>HLOOKUP($B400,data08,data0211!V$900,FALSE)</f>
        <v>146808</v>
      </c>
      <c r="W400" s="218">
        <f>HLOOKUP($B400,data08,data0211!W$900,FALSE)</f>
        <v>0</v>
      </c>
      <c r="X400" s="218">
        <f>HLOOKUP($B400,data08,data0211!X$900,FALSE)</f>
        <v>141953</v>
      </c>
      <c r="Y400" s="218">
        <f>HLOOKUP($B400,data08,data0211!Y$900,FALSE)</f>
        <v>0</v>
      </c>
      <c r="Z400" s="218">
        <f>HLOOKUP($B400,data08,data0211!Z$900,FALSE)</f>
        <v>4491</v>
      </c>
      <c r="AA400" s="218">
        <f>HLOOKUP($B400,data08,data0211!AA$900,FALSE)</f>
        <v>364</v>
      </c>
      <c r="AB400" s="218">
        <f>HLOOKUP($B400,data08,data0211!AB$900,FALSE)</f>
        <v>0</v>
      </c>
      <c r="AC400" s="218">
        <f>HLOOKUP($B400,data08,data0211!AC$900,FALSE)</f>
        <v>5218863.63</v>
      </c>
      <c r="AD400" s="218">
        <f>HLOOKUP($B400,data08,data0211!AD$900,FALSE)</f>
        <v>1382833.3900000001</v>
      </c>
      <c r="AE400" s="218">
        <f>HLOOKUP($B400,data08,data0211!AE$900,FALSE)</f>
        <v>0</v>
      </c>
      <c r="AF400" s="218">
        <f>HLOOKUP($B400,data08,data0211!AF$900,FALSE)</f>
        <v>40795.29</v>
      </c>
      <c r="AG400" s="218">
        <f>HLOOKUP($B400,data08,data0211!AG$900,FALSE)</f>
        <v>4827.8900000000003</v>
      </c>
      <c r="AH400" s="218">
        <f>HLOOKUP($B400,data08,data0211!AH$900,FALSE)</f>
        <v>292</v>
      </c>
      <c r="AI400" s="218">
        <f>HLOOKUP($B400,data08,data0211!AI$900,FALSE)</f>
        <v>63</v>
      </c>
      <c r="AJ400" s="218">
        <f>HLOOKUP($B400,data08,data0211!AJ$900,FALSE)</f>
        <v>229</v>
      </c>
      <c r="AK400" s="218">
        <f>HLOOKUP($B400,data08,data0211!AK$900,FALSE)</f>
        <v>31175</v>
      </c>
      <c r="AL400" s="218">
        <f>HLOOKUP($B400,data08,data0211!AL$900,FALSE)</f>
        <v>31175</v>
      </c>
      <c r="AM400" s="218">
        <f>HLOOKUP($B400,data08,data0211!AM$900,FALSE)</f>
        <v>677</v>
      </c>
      <c r="AN400" s="218">
        <f>HLOOKUP($B400,data08,data0211!AN$900,FALSE)</f>
        <v>49100</v>
      </c>
      <c r="AO400" s="218">
        <f>HLOOKUP($B400,data08,data0211!AO$900,FALSE)</f>
        <v>41063</v>
      </c>
      <c r="AP400" s="218">
        <f>HLOOKUP($B400,data08,data0211!AP$900,FALSE)</f>
        <v>49100</v>
      </c>
      <c r="AQ400" s="218">
        <f>HLOOKUP($B400,data08,data0211!AQ$900,FALSE)</f>
        <v>41276</v>
      </c>
      <c r="AR400" s="218">
        <f>HLOOKUP($B400,data08,data0211!AR$900,FALSE)</f>
        <v>647</v>
      </c>
      <c r="AS400" s="218">
        <f>HLOOKUP($B400,data08,data0211!AS$900,FALSE)</f>
        <v>525</v>
      </c>
      <c r="AT400" s="218">
        <f>HLOOKUP($B400,data08,data0211!AT$900,FALSE)</f>
        <v>122</v>
      </c>
      <c r="AU400" s="218">
        <f>HLOOKUP($B400,data08,data0211!AU$900,FALSE)</f>
        <v>365</v>
      </c>
      <c r="AV400" s="218">
        <f>HLOOKUP($B400,data08,data0211!AV$900,FALSE)</f>
        <v>16</v>
      </c>
      <c r="AW400" s="218">
        <f>HLOOKUP($B400,data08,data0211!AW$900,FALSE)</f>
        <v>266</v>
      </c>
      <c r="AX400" s="218">
        <f>HLOOKUP($B400,data08,data0211!AX$900,FALSE)</f>
        <v>0</v>
      </c>
      <c r="AY400" s="218">
        <f>HLOOKUP($B400,data08,data0211!AY$900,FALSE)</f>
        <v>16</v>
      </c>
      <c r="AZ400" s="218">
        <f>HLOOKUP($B400,data08,data0211!AZ$900,FALSE)</f>
        <v>3193</v>
      </c>
      <c r="BA400" s="218">
        <f>HLOOKUP($B400,data08,data0211!BA$900,FALSE)</f>
        <v>57</v>
      </c>
      <c r="BB400" s="218"/>
      <c r="BC400" s="218"/>
      <c r="BD400" s="218"/>
      <c r="BE400" s="218"/>
    </row>
    <row r="401" spans="1:57" ht="15" customHeight="1" x14ac:dyDescent="0.2">
      <c r="A401" s="71" t="s">
        <v>23</v>
      </c>
      <c r="B401" s="71" t="s">
        <v>23</v>
      </c>
      <c r="C401" s="69">
        <v>2009</v>
      </c>
      <c r="D401" s="218">
        <f>HLOOKUP($B401,data09,data0211!D$900,FALSE)</f>
        <v>50813740.88000001</v>
      </c>
      <c r="E401" s="218">
        <f>HLOOKUP($B401,data09,data0211!E$900,FALSE)</f>
        <v>-25719209.039999999</v>
      </c>
      <c r="F401" s="218">
        <f>HLOOKUP($B401,data09,data0211!F$900,FALSE)</f>
        <v>0</v>
      </c>
      <c r="G401" s="218">
        <f>HLOOKUP($B401,data09,data0211!G$900,FALSE)</f>
        <v>4312278</v>
      </c>
      <c r="H401" s="218">
        <f>HLOOKUP($B401,data09,data0211!H$900,FALSE)</f>
        <v>3632923.9299999997</v>
      </c>
      <c r="I401" s="218">
        <f>HLOOKUP($B401,data09,data0211!I$900,FALSE)</f>
        <v>481503</v>
      </c>
      <c r="J401" s="218">
        <f>HLOOKUP($B401,data09,data0211!J$900,FALSE)</f>
        <v>14645</v>
      </c>
      <c r="K401" s="218">
        <f>HLOOKUP($B401,data09,data0211!K$900,FALSE)</f>
        <v>13636</v>
      </c>
      <c r="L401" s="218">
        <f>HLOOKUP($B401,data09,data0211!L$900,FALSE)</f>
        <v>927</v>
      </c>
      <c r="M401" s="218">
        <f>HLOOKUP($B401,data09,data0211!M$900,FALSE)</f>
        <v>82</v>
      </c>
      <c r="N401" s="218">
        <f>HLOOKUP($B401,data09,data0211!N$900,FALSE)</f>
        <v>2489</v>
      </c>
      <c r="O401" s="218">
        <f>HLOOKUP($B401,data09,data0211!O$900,FALSE)</f>
        <v>186</v>
      </c>
      <c r="P401" s="218">
        <f>HLOOKUP($B401,data09,data0211!P$900,FALSE)</f>
        <v>238660027.01999998</v>
      </c>
      <c r="Q401" s="218">
        <f>HLOOKUP($B401,data09,data0211!Q$900,FALSE)</f>
        <v>158478924</v>
      </c>
      <c r="R401" s="218">
        <f>HLOOKUP($B401,data09,data0211!R$900,FALSE)</f>
        <v>79660814</v>
      </c>
      <c r="S401" s="218">
        <f>HLOOKUP($B401,data09,data0211!S$900,FALSE)</f>
        <v>520289</v>
      </c>
      <c r="T401" s="218">
        <f>HLOOKUP($B401,data09,data0211!T$900,FALSE)</f>
        <v>0.01</v>
      </c>
      <c r="U401" s="218">
        <f>HLOOKUP($B401,data09,data0211!U$900,FALSE)</f>
        <v>0.01</v>
      </c>
      <c r="V401" s="218">
        <f>HLOOKUP($B401,data09,data0211!V$900,FALSE)</f>
        <v>148422</v>
      </c>
      <c r="W401" s="218">
        <f>HLOOKUP($B401,data09,data0211!W$900,FALSE)</f>
        <v>0</v>
      </c>
      <c r="X401" s="218">
        <f>HLOOKUP($B401,data09,data0211!X$900,FALSE)</f>
        <v>143459</v>
      </c>
      <c r="Y401" s="218">
        <f>HLOOKUP($B401,data09,data0211!Y$900,FALSE)</f>
        <v>0</v>
      </c>
      <c r="Z401" s="218">
        <f>HLOOKUP($B401,data09,data0211!Z$900,FALSE)</f>
        <v>4606</v>
      </c>
      <c r="AA401" s="218">
        <f>HLOOKUP($B401,data09,data0211!AA$900,FALSE)</f>
        <v>357</v>
      </c>
      <c r="AB401" s="218">
        <f>HLOOKUP($B401,data09,data0211!AB$900,FALSE)</f>
        <v>7256567.8399999999</v>
      </c>
      <c r="AC401" s="218">
        <f>HLOOKUP($B401,data09,data0211!AC$900,FALSE)</f>
        <v>5692352.8899999997</v>
      </c>
      <c r="AD401" s="218">
        <f>HLOOKUP($B401,data09,data0211!AD$900,FALSE)</f>
        <v>1389653.53</v>
      </c>
      <c r="AE401" s="218">
        <f>HLOOKUP($B401,data09,data0211!AE$900,FALSE)</f>
        <v>0</v>
      </c>
      <c r="AF401" s="218">
        <f>HLOOKUP($B401,data09,data0211!AF$900,FALSE)</f>
        <v>128732.83</v>
      </c>
      <c r="AG401" s="218">
        <f>HLOOKUP($B401,data09,data0211!AG$900,FALSE)</f>
        <v>11754.78</v>
      </c>
      <c r="AH401" s="218">
        <f>HLOOKUP($B401,data09,data0211!AH$900,FALSE)</f>
        <v>292</v>
      </c>
      <c r="AI401" s="218">
        <f>HLOOKUP($B401,data09,data0211!AI$900,FALSE)</f>
        <v>63</v>
      </c>
      <c r="AJ401" s="218">
        <f>HLOOKUP($B401,data09,data0211!AJ$900,FALSE)</f>
        <v>229</v>
      </c>
      <c r="AK401" s="218">
        <f>HLOOKUP($B401,data09,data0211!AK$900,FALSE)</f>
        <v>34000</v>
      </c>
      <c r="AL401" s="218">
        <f>HLOOKUP($B401,data09,data0211!AL$900,FALSE)</f>
        <v>34000</v>
      </c>
      <c r="AM401" s="218">
        <f>HLOOKUP($B401,data09,data0211!AM$900,FALSE)</f>
        <v>832</v>
      </c>
      <c r="AN401" s="218">
        <f>HLOOKUP($B401,data09,data0211!AN$900,FALSE)</f>
        <v>49692</v>
      </c>
      <c r="AO401" s="218">
        <f>HLOOKUP($B401,data09,data0211!AO$900,FALSE)</f>
        <v>42327</v>
      </c>
      <c r="AP401" s="218">
        <f>HLOOKUP($B401,data09,data0211!AP$900,FALSE)</f>
        <v>49692</v>
      </c>
      <c r="AQ401" s="218">
        <f>HLOOKUP($B401,data09,data0211!AQ$900,FALSE)</f>
        <v>41970</v>
      </c>
      <c r="AR401" s="218">
        <f>HLOOKUP($B401,data09,data0211!AR$900,FALSE)</f>
        <v>741</v>
      </c>
      <c r="AS401" s="218">
        <f>HLOOKUP($B401,data09,data0211!AS$900,FALSE)</f>
        <v>605</v>
      </c>
      <c r="AT401" s="218">
        <f>HLOOKUP($B401,data09,data0211!AT$900,FALSE)</f>
        <v>136</v>
      </c>
      <c r="AU401" s="218">
        <f>HLOOKUP($B401,data09,data0211!AU$900,FALSE)</f>
        <v>342</v>
      </c>
      <c r="AV401" s="218">
        <f>HLOOKUP($B401,data09,data0211!AV$900,FALSE)</f>
        <v>9</v>
      </c>
      <c r="AW401" s="218">
        <f>HLOOKUP($B401,data09,data0211!AW$900,FALSE)</f>
        <v>390</v>
      </c>
      <c r="AX401" s="218">
        <f>HLOOKUP($B401,data09,data0211!AX$900,FALSE)</f>
        <v>0</v>
      </c>
      <c r="AY401" s="218">
        <f>HLOOKUP($B401,data09,data0211!AY$900,FALSE)</f>
        <v>16</v>
      </c>
      <c r="AZ401" s="218">
        <f>HLOOKUP($B401,data09,data0211!AZ$900,FALSE)</f>
        <v>3248</v>
      </c>
      <c r="BA401" s="218">
        <f>HLOOKUP($B401,data09,data0211!BA$900,FALSE)</f>
        <v>55</v>
      </c>
      <c r="BB401" s="218"/>
      <c r="BC401" s="218"/>
      <c r="BD401" s="218"/>
      <c r="BE401" s="218"/>
    </row>
    <row r="402" spans="1:57" ht="15" customHeight="1" x14ac:dyDescent="0.2">
      <c r="A402" s="71" t="s">
        <v>23</v>
      </c>
      <c r="B402" s="71" t="s">
        <v>23</v>
      </c>
      <c r="C402" s="69">
        <v>2010</v>
      </c>
      <c r="D402" s="218">
        <f>HLOOKUP($B402,data10,data0211!D$900,FALSE)</f>
        <v>57342058.270000011</v>
      </c>
      <c r="E402" s="218">
        <f>HLOOKUP($B402,data10,data0211!E$900,FALSE)</f>
        <v>-27555405.079999998</v>
      </c>
      <c r="F402" s="218">
        <f>HLOOKUP($B402,data10,data0211!F$900,FALSE)</f>
        <v>0</v>
      </c>
      <c r="G402" s="218">
        <f>HLOOKUP($B402,data10,data0211!G$900,FALSE)</f>
        <v>4312278</v>
      </c>
      <c r="H402" s="218">
        <f>HLOOKUP($B402,data10,data0211!H$900,FALSE)</f>
        <v>3773429.6</v>
      </c>
      <c r="I402" s="218">
        <f>HLOOKUP($B402,data10,data0211!I$900,FALSE)</f>
        <v>627000</v>
      </c>
      <c r="J402" s="218">
        <f>HLOOKUP($B402,data10,data0211!J$900,FALSE)</f>
        <v>14707</v>
      </c>
      <c r="K402" s="218">
        <f>HLOOKUP($B402,data10,data0211!K$900,FALSE)</f>
        <v>13747</v>
      </c>
      <c r="L402" s="218">
        <f>HLOOKUP($B402,data10,data0211!L$900,FALSE)</f>
        <v>960</v>
      </c>
      <c r="M402" s="218">
        <f>HLOOKUP($B402,data10,data0211!M$900,FALSE)</f>
        <v>0</v>
      </c>
      <c r="N402" s="218">
        <f>HLOOKUP($B402,data10,data0211!N$900,FALSE)</f>
        <v>0</v>
      </c>
      <c r="O402" s="218">
        <f>HLOOKUP($B402,data10,data0211!O$900,FALSE)</f>
        <v>0</v>
      </c>
      <c r="P402" s="218">
        <f>HLOOKUP($B402,data10,data0211!P$900,FALSE)</f>
        <v>245715888</v>
      </c>
      <c r="Q402" s="218">
        <f>HLOOKUP($B402,data10,data0211!Q$900,FALSE)</f>
        <v>159406547</v>
      </c>
      <c r="R402" s="218">
        <f>HLOOKUP($B402,data10,data0211!R$900,FALSE)</f>
        <v>86309341</v>
      </c>
      <c r="S402" s="218">
        <f>HLOOKUP($B402,data10,data0211!S$900,FALSE)</f>
        <v>0</v>
      </c>
      <c r="T402" s="218">
        <f>HLOOKUP($B402,data10,data0211!T$900,FALSE)</f>
        <v>0</v>
      </c>
      <c r="U402" s="218">
        <f>HLOOKUP($B402,data10,data0211!U$900,FALSE)</f>
        <v>0</v>
      </c>
      <c r="V402" s="218">
        <f>HLOOKUP($B402,data10,data0211!V$900,FALSE)</f>
        <v>155282</v>
      </c>
      <c r="W402" s="218">
        <f>HLOOKUP($B402,data10,data0211!W$900,FALSE)</f>
        <v>0</v>
      </c>
      <c r="X402" s="218">
        <f>HLOOKUP($B402,data10,data0211!X$900,FALSE)</f>
        <v>155282</v>
      </c>
      <c r="Y402" s="218">
        <f>HLOOKUP($B402,data10,data0211!Y$900,FALSE)</f>
        <v>0</v>
      </c>
      <c r="Z402" s="218">
        <f>HLOOKUP($B402,data10,data0211!Z$900,FALSE)</f>
        <v>0</v>
      </c>
      <c r="AA402" s="218">
        <f>HLOOKUP($B402,data10,data0211!AA$900,FALSE)</f>
        <v>0</v>
      </c>
      <c r="AB402" s="218">
        <f>HLOOKUP($B402,data10,data0211!AB$900,FALSE)</f>
        <v>7217902.0999999996</v>
      </c>
      <c r="AC402" s="218">
        <f>HLOOKUP($B402,data10,data0211!AC$900,FALSE)</f>
        <v>5860851.8300000001</v>
      </c>
      <c r="AD402" s="218">
        <f>HLOOKUP($B402,data10,data0211!AD$900,FALSE)</f>
        <v>1357050.27</v>
      </c>
      <c r="AE402" s="218">
        <f>HLOOKUP($B402,data10,data0211!AE$900,FALSE)</f>
        <v>0</v>
      </c>
      <c r="AF402" s="218">
        <f>HLOOKUP($B402,data10,data0211!AF$900,FALSE)</f>
        <v>0</v>
      </c>
      <c r="AG402" s="218">
        <f>HLOOKUP($B402,data10,data0211!AG$900,FALSE)</f>
        <v>0</v>
      </c>
      <c r="AH402" s="218">
        <f>HLOOKUP($B402,data10,data0211!AH$900,FALSE)</f>
        <v>0</v>
      </c>
      <c r="AI402" s="218">
        <f>HLOOKUP($B402,data10,data0211!AI$900,FALSE)</f>
        <v>0</v>
      </c>
      <c r="AJ402" s="218">
        <f>HLOOKUP($B402,data10,data0211!AJ$900,FALSE)</f>
        <v>0</v>
      </c>
      <c r="AK402" s="218">
        <f>HLOOKUP($B402,data10,data0211!AK$900,FALSE)</f>
        <v>34000</v>
      </c>
      <c r="AL402" s="218">
        <f>HLOOKUP($B402,data10,data0211!AL$900,FALSE)</f>
        <v>34000</v>
      </c>
      <c r="AM402" s="218">
        <f>HLOOKUP($B402,data10,data0211!AM$900,FALSE)</f>
        <v>832</v>
      </c>
      <c r="AN402" s="218">
        <f>HLOOKUP($B402,data10,data0211!AN$900,FALSE)</f>
        <v>51327</v>
      </c>
      <c r="AO402" s="218">
        <f>HLOOKUP($B402,data10,data0211!AO$900,FALSE)</f>
        <v>49647</v>
      </c>
      <c r="AP402" s="218">
        <f>HLOOKUP($B402,data10,data0211!AP$900,FALSE)</f>
        <v>51327</v>
      </c>
      <c r="AQ402" s="218">
        <f>HLOOKUP($B402,data10,data0211!AQ$900,FALSE)</f>
        <v>44322</v>
      </c>
      <c r="AR402" s="218">
        <f>HLOOKUP($B402,data10,data0211!AR$900,FALSE)</f>
        <v>753</v>
      </c>
      <c r="AS402" s="218">
        <f>HLOOKUP($B402,data10,data0211!AS$900,FALSE)</f>
        <v>613</v>
      </c>
      <c r="AT402" s="218">
        <f>HLOOKUP($B402,data10,data0211!AT$900,FALSE)</f>
        <v>140</v>
      </c>
      <c r="AU402" s="218">
        <f>HLOOKUP($B402,data10,data0211!AU$900,FALSE)</f>
        <v>346</v>
      </c>
      <c r="AV402" s="218">
        <f>HLOOKUP($B402,data10,data0211!AV$900,FALSE)</f>
        <v>4</v>
      </c>
      <c r="AW402" s="218">
        <f>HLOOKUP($B402,data10,data0211!AW$900,FALSE)</f>
        <v>403</v>
      </c>
      <c r="AX402" s="218">
        <f>HLOOKUP($B402,data10,data0211!AX$900,FALSE)</f>
        <v>0</v>
      </c>
      <c r="AY402" s="218">
        <f>HLOOKUP($B402,data10,data0211!AY$900,FALSE)</f>
        <v>17</v>
      </c>
      <c r="AZ402" s="218">
        <f>HLOOKUP($B402,data10,data0211!AZ$900,FALSE)</f>
        <v>3281</v>
      </c>
      <c r="BA402" s="218">
        <f>HLOOKUP($B402,data10,data0211!BA$900,FALSE)</f>
        <v>54</v>
      </c>
      <c r="BB402" s="218"/>
      <c r="BC402" s="218"/>
      <c r="BD402" s="218"/>
      <c r="BE402" s="218"/>
    </row>
    <row r="403" spans="1:57" ht="15" customHeight="1" x14ac:dyDescent="0.2">
      <c r="A403" s="71" t="s">
        <v>23</v>
      </c>
      <c r="B403" s="71" t="s">
        <v>23</v>
      </c>
      <c r="C403" s="69">
        <v>2011</v>
      </c>
      <c r="D403" s="218">
        <f>HLOOKUP($B403,data11,data0211!D$900,FALSE)</f>
        <v>59865833.889999986</v>
      </c>
      <c r="E403" s="218">
        <f>HLOOKUP($B403,data11,data0211!E$900,FALSE)</f>
        <v>-27938674.370000001</v>
      </c>
      <c r="F403" s="218">
        <f>HLOOKUP($B403,data11,data0211!F$900,FALSE)</f>
        <v>0</v>
      </c>
      <c r="G403" s="218">
        <f>HLOOKUP($B403,data11,data0211!G$900,FALSE)</f>
        <v>3605881</v>
      </c>
      <c r="H403" s="218">
        <f>HLOOKUP($B403,data11,data0211!H$900,FALSE)</f>
        <v>4096017.67</v>
      </c>
      <c r="I403" s="218">
        <f>HLOOKUP($B403,data11,data0211!I$900,FALSE)</f>
        <v>293400</v>
      </c>
      <c r="J403" s="218">
        <f>HLOOKUP($B403,data11,data0211!J$900,FALSE)</f>
        <v>14826</v>
      </c>
      <c r="K403" s="218">
        <f>HLOOKUP($B403,data11,data0211!K$900,FALSE)</f>
        <v>13854</v>
      </c>
      <c r="L403" s="218">
        <f>HLOOKUP($B403,data11,data0211!L$900,FALSE)</f>
        <v>972</v>
      </c>
      <c r="M403" s="218">
        <f>HLOOKUP($B403,data11,data0211!M$900,FALSE)</f>
        <v>0</v>
      </c>
      <c r="N403" s="218">
        <f>HLOOKUP($B403,data11,data0211!N$900,FALSE)</f>
        <v>0</v>
      </c>
      <c r="O403" s="218">
        <f>HLOOKUP($B403,data11,data0211!O$900,FALSE)</f>
        <v>0</v>
      </c>
      <c r="P403" s="218">
        <f>HLOOKUP($B403,data11,data0211!P$900,FALSE)</f>
        <v>247768900</v>
      </c>
      <c r="Q403" s="218">
        <f>HLOOKUP($B403,data11,data0211!Q$900,FALSE)</f>
        <v>161295429</v>
      </c>
      <c r="R403" s="218">
        <f>HLOOKUP($B403,data11,data0211!R$900,FALSE)</f>
        <v>86473471</v>
      </c>
      <c r="S403" s="218">
        <f>HLOOKUP($B403,data11,data0211!S$900,FALSE)</f>
        <v>0</v>
      </c>
      <c r="T403" s="218">
        <f>HLOOKUP($B403,data11,data0211!T$900,FALSE)</f>
        <v>0</v>
      </c>
      <c r="U403" s="218">
        <f>HLOOKUP($B403,data11,data0211!U$900,FALSE)</f>
        <v>0</v>
      </c>
      <c r="V403" s="218">
        <f>HLOOKUP($B403,data11,data0211!V$900,FALSE)</f>
        <v>149826</v>
      </c>
      <c r="W403" s="218">
        <f>HLOOKUP($B403,data11,data0211!W$900,FALSE)</f>
        <v>0</v>
      </c>
      <c r="X403" s="218">
        <f>HLOOKUP($B403,data11,data0211!X$900,FALSE)</f>
        <v>149826</v>
      </c>
      <c r="Y403" s="218">
        <f>HLOOKUP($B403,data11,data0211!Y$900,FALSE)</f>
        <v>0</v>
      </c>
      <c r="Z403" s="218">
        <f>HLOOKUP($B403,data11,data0211!Z$900,FALSE)</f>
        <v>0</v>
      </c>
      <c r="AA403" s="218">
        <f>HLOOKUP($B403,data11,data0211!AA$900,FALSE)</f>
        <v>0</v>
      </c>
      <c r="AB403" s="218">
        <f>HLOOKUP($B403,data11,data0211!AB$900,FALSE)</f>
        <v>7229315.79</v>
      </c>
      <c r="AC403" s="218">
        <f>HLOOKUP($B403,data11,data0211!AC$900,FALSE)</f>
        <v>5971858.5</v>
      </c>
      <c r="AD403" s="218">
        <f>HLOOKUP($B403,data11,data0211!AD$900,FALSE)</f>
        <v>1257457.29</v>
      </c>
      <c r="AE403" s="218">
        <f>HLOOKUP($B403,data11,data0211!AE$900,FALSE)</f>
        <v>0</v>
      </c>
      <c r="AF403" s="218">
        <f>HLOOKUP($B403,data11,data0211!AF$900,FALSE)</f>
        <v>0</v>
      </c>
      <c r="AG403" s="218">
        <f>HLOOKUP($B403,data11,data0211!AG$900,FALSE)</f>
        <v>0</v>
      </c>
      <c r="AH403" s="218">
        <f>HLOOKUP($B403,data11,data0211!AH$900,FALSE)</f>
        <v>292</v>
      </c>
      <c r="AI403" s="218">
        <f>HLOOKUP($B403,data11,data0211!AI$900,FALSE)</f>
        <v>71</v>
      </c>
      <c r="AJ403" s="218">
        <f>HLOOKUP($B403,data11,data0211!AJ$900,FALSE)</f>
        <v>221</v>
      </c>
      <c r="AK403" s="218">
        <f>HLOOKUP($B403,data11,data0211!AK$900,FALSE)</f>
        <v>34000</v>
      </c>
      <c r="AL403" s="218">
        <f>HLOOKUP($B403,data11,data0211!AL$900,FALSE)</f>
        <v>34000</v>
      </c>
      <c r="AM403" s="218">
        <f>HLOOKUP($B403,data11,data0211!AM$900,FALSE)</f>
        <v>500</v>
      </c>
      <c r="AN403" s="218">
        <f>HLOOKUP($B403,data11,data0211!AN$900,FALSE)</f>
        <v>49220</v>
      </c>
      <c r="AO403" s="218">
        <f>HLOOKUP($B403,data11,data0211!AO$900,FALSE)</f>
        <v>48959</v>
      </c>
      <c r="AP403" s="218">
        <f>HLOOKUP($B403,data11,data0211!AP$900,FALSE)</f>
        <v>49220</v>
      </c>
      <c r="AQ403" s="218">
        <f>HLOOKUP($B403,data11,data0211!AQ$900,FALSE)</f>
        <v>41923</v>
      </c>
      <c r="AR403" s="218">
        <f>HLOOKUP($B403,data11,data0211!AR$900,FALSE)</f>
        <v>748</v>
      </c>
      <c r="AS403" s="218">
        <f>HLOOKUP($B403,data11,data0211!AS$900,FALSE)</f>
        <v>607</v>
      </c>
      <c r="AT403" s="218">
        <f>HLOOKUP($B403,data11,data0211!AT$900,FALSE)</f>
        <v>141</v>
      </c>
      <c r="AU403" s="218">
        <f>HLOOKUP($B403,data11,data0211!AU$900,FALSE)</f>
        <v>350</v>
      </c>
      <c r="AV403" s="218">
        <f>HLOOKUP($B403,data11,data0211!AV$900,FALSE)</f>
        <v>0</v>
      </c>
      <c r="AW403" s="218">
        <f>HLOOKUP($B403,data11,data0211!AW$900,FALSE)</f>
        <v>398</v>
      </c>
      <c r="AX403" s="218">
        <f>HLOOKUP($B403,data11,data0211!AX$900,FALSE)</f>
        <v>0</v>
      </c>
      <c r="AY403" s="218">
        <f>HLOOKUP($B403,data11,data0211!AY$900,FALSE)</f>
        <v>17</v>
      </c>
      <c r="AZ403" s="218">
        <f>HLOOKUP($B403,data11,data0211!AZ$900,FALSE)</f>
        <v>3312</v>
      </c>
      <c r="BA403" s="218">
        <f>HLOOKUP($B403,data11,data0211!BA$900,FALSE)</f>
        <v>55</v>
      </c>
      <c r="BB403" s="218"/>
      <c r="BC403" s="218"/>
      <c r="BD403" s="218"/>
      <c r="BE403" s="218"/>
    </row>
    <row r="404" spans="1:57" ht="15" customHeight="1" x14ac:dyDescent="0.2">
      <c r="A404" s="71" t="s">
        <v>265</v>
      </c>
      <c r="B404" s="71" t="s">
        <v>265</v>
      </c>
      <c r="C404" s="69">
        <v>2002</v>
      </c>
      <c r="D404" s="218">
        <f>HLOOKUP($B404,data02,data0211!D$900,FALSE)</f>
        <v>9875774</v>
      </c>
      <c r="E404" s="218">
        <f>HLOOKUP($B404,data02,data0211!E$900,FALSE)</f>
        <v>-4961952</v>
      </c>
      <c r="F404" s="218">
        <f>HLOOKUP($B404,data02,data0211!F$900,FALSE)</f>
        <v>432896</v>
      </c>
      <c r="G404" s="218">
        <f>HLOOKUP($B404,data02,data0211!G$900,FALSE)</f>
        <v>331580</v>
      </c>
      <c r="H404" s="218">
        <f>HLOOKUP($B404,data02,data0211!H$900,FALSE)</f>
        <v>1195133</v>
      </c>
      <c r="I404" s="218">
        <f>HLOOKUP($B404,data02,data0211!I$900,FALSE)</f>
        <v>5769</v>
      </c>
      <c r="J404" s="218">
        <f>HLOOKUP($B404,data02,data0211!J$900,FALSE)</f>
        <v>5991</v>
      </c>
      <c r="K404" s="218">
        <f>HLOOKUP($B404,data02,data0211!K$900,FALSE)</f>
        <v>5186</v>
      </c>
      <c r="L404" s="218">
        <f>HLOOKUP($B404,data02,data0211!L$900,FALSE)</f>
        <v>805</v>
      </c>
      <c r="M404" s="218">
        <f>HLOOKUP($B404,data02,data0211!M$900,FALSE)</f>
        <v>0</v>
      </c>
      <c r="N404" s="218">
        <f>HLOOKUP($B404,data02,data0211!N$900,FALSE)</f>
        <v>550</v>
      </c>
      <c r="O404" s="218">
        <f>HLOOKUP($B404,data02,data0211!O$900,FALSE)</f>
        <v>0</v>
      </c>
      <c r="P404" s="218">
        <f>HLOOKUP($B404,data02,data0211!P$900,FALSE)</f>
        <v>111208080</v>
      </c>
      <c r="Q404" s="218">
        <f>HLOOKUP($B404,data02,data0211!Q$900,FALSE)</f>
        <v>40435653</v>
      </c>
      <c r="R404" s="218">
        <f>HLOOKUP($B404,data02,data0211!R$900,FALSE)</f>
        <v>69466971</v>
      </c>
      <c r="S404" s="218">
        <f>HLOOKUP($B404,data02,data0211!S$900,FALSE)</f>
        <v>0</v>
      </c>
      <c r="T404" s="218">
        <f>HLOOKUP($B404,data02,data0211!T$900,FALSE)</f>
        <v>1305456</v>
      </c>
      <c r="U404" s="218">
        <f>HLOOKUP($B404,data02,data0211!U$900,FALSE)</f>
        <v>0</v>
      </c>
      <c r="V404" s="218">
        <f>HLOOKUP($B404,data02,data0211!V$900,FALSE)</f>
        <v>80384</v>
      </c>
      <c r="W404" s="218">
        <f>HLOOKUP($B404,data02,data0211!W$900,FALSE)</f>
        <v>0</v>
      </c>
      <c r="X404" s="218">
        <f>HLOOKUP($B404,data02,data0211!X$900,FALSE)</f>
        <v>75979</v>
      </c>
      <c r="Y404" s="218">
        <f>HLOOKUP($B404,data02,data0211!Y$900,FALSE)</f>
        <v>0</v>
      </c>
      <c r="Z404" s="218">
        <f>HLOOKUP($B404,data02,data0211!Z$900,FALSE)</f>
        <v>4405</v>
      </c>
      <c r="AA404" s="218">
        <f>HLOOKUP($B404,data02,data0211!AA$900,FALSE)</f>
        <v>0</v>
      </c>
      <c r="AB404" s="218">
        <f>HLOOKUP($B404,data02,data0211!AB$900,FALSE)</f>
        <v>1591755.13</v>
      </c>
      <c r="AC404" s="218">
        <f>HLOOKUP($B404,data02,data0211!AC$900,FALSE)</f>
        <v>983159.22</v>
      </c>
      <c r="AD404" s="218">
        <f>HLOOKUP($B404,data02,data0211!AD$900,FALSE)</f>
        <v>589080.28</v>
      </c>
      <c r="AE404" s="218">
        <f>HLOOKUP($B404,data02,data0211!AE$900,FALSE)</f>
        <v>0</v>
      </c>
      <c r="AF404" s="218">
        <f>HLOOKUP($B404,data02,data0211!AF$900,FALSE)</f>
        <v>19515.63</v>
      </c>
      <c r="AG404" s="218">
        <f>HLOOKUP($B404,data02,data0211!AG$900,FALSE)</f>
        <v>0</v>
      </c>
      <c r="AH404" s="218">
        <f>HLOOKUP($B404,data02,data0211!AH$900,FALSE)</f>
        <v>24.8</v>
      </c>
      <c r="AI404" s="218">
        <f>HLOOKUP($B404,data02,data0211!AI$900,FALSE)</f>
        <v>0</v>
      </c>
      <c r="AJ404" s="218">
        <f>HLOOKUP($B404,data02,data0211!AJ$900,FALSE)</f>
        <v>24.8</v>
      </c>
      <c r="AK404" s="218">
        <f>HLOOKUP($B404,data02,data0211!AK$900,FALSE)</f>
        <v>12000</v>
      </c>
      <c r="AL404" s="218">
        <f>HLOOKUP($B404,data02,data0211!AL$900,FALSE)</f>
        <v>16500</v>
      </c>
      <c r="AM404" s="218">
        <f>HLOOKUP($B404,data02,data0211!AM$900,FALSE)</f>
        <v>200</v>
      </c>
      <c r="AN404" s="218">
        <f>HLOOKUP($B404,data02,data0211!AN$900,FALSE)</f>
        <v>20644</v>
      </c>
      <c r="AO404" s="218">
        <f>HLOOKUP($B404,data02,data0211!AO$900,FALSE)</f>
        <v>18060</v>
      </c>
      <c r="AP404" s="218">
        <f>HLOOKUP($B404,data02,data0211!AP$900,FALSE)</f>
        <v>20644</v>
      </c>
      <c r="AQ404" s="218">
        <f>HLOOKUP($B404,data02,data0211!AQ$900,FALSE)</f>
        <v>17640</v>
      </c>
      <c r="AR404" s="218">
        <f>HLOOKUP($B404,data02,data0211!AR$900,FALSE)</f>
        <v>98</v>
      </c>
      <c r="AS404" s="218">
        <f>HLOOKUP($B404,data02,data0211!AS$900,FALSE)</f>
        <v>88</v>
      </c>
      <c r="AT404" s="218">
        <f>HLOOKUP($B404,data02,data0211!AT$900,FALSE)</f>
        <v>10</v>
      </c>
      <c r="AU404" s="218">
        <f>HLOOKUP($B404,data02,data0211!AU$900,FALSE)</f>
        <v>61</v>
      </c>
      <c r="AV404" s="218">
        <f>HLOOKUP($B404,data02,data0211!AV$900,FALSE)</f>
        <v>0</v>
      </c>
      <c r="AW404" s="218">
        <f>HLOOKUP($B404,data02,data0211!AW$900,FALSE)</f>
        <v>37</v>
      </c>
      <c r="AX404" s="218">
        <f>HLOOKUP($B404,data02,data0211!AX$900,FALSE)</f>
        <v>3</v>
      </c>
      <c r="AY404" s="218">
        <f>HLOOKUP($B404,data02,data0211!AY$900,FALSE)</f>
        <v>0</v>
      </c>
      <c r="AZ404" s="218">
        <f>HLOOKUP($B404,data02,data0211!AZ$900,FALSE)</f>
        <v>688</v>
      </c>
      <c r="BA404" s="218">
        <f>HLOOKUP($B404,data02,data0211!BA$900,FALSE)</f>
        <v>74.8</v>
      </c>
      <c r="BB404" s="218"/>
      <c r="BC404" s="218"/>
      <c r="BD404" s="218"/>
      <c r="BE404" s="218"/>
    </row>
    <row r="405" spans="1:57" ht="15" customHeight="1" x14ac:dyDescent="0.2">
      <c r="A405" s="71" t="s">
        <v>265</v>
      </c>
      <c r="B405" s="71" t="s">
        <v>265</v>
      </c>
      <c r="C405" s="69">
        <v>2003</v>
      </c>
      <c r="D405" s="218">
        <f>HLOOKUP($B405,data03,data0211!D$900,FALSE)</f>
        <v>10174350.24</v>
      </c>
      <c r="E405" s="218">
        <f>HLOOKUP($B405,data03,data0211!E$900,FALSE)</f>
        <v>-5338197.0999999996</v>
      </c>
      <c r="F405" s="218">
        <f>HLOOKUP($B405,data03,data0211!F$900,FALSE)</f>
        <v>0</v>
      </c>
      <c r="G405" s="218">
        <f>HLOOKUP($B405,data03,data0211!G$900,FALSE)</f>
        <v>313692</v>
      </c>
      <c r="H405" s="218">
        <f>HLOOKUP($B405,data03,data0211!H$900,FALSE)</f>
        <v>1191404.3999999997</v>
      </c>
      <c r="I405" s="218">
        <f>HLOOKUP($B405,data03,data0211!I$900,FALSE)</f>
        <v>16909</v>
      </c>
      <c r="J405" s="218">
        <f>HLOOKUP($B405,data03,data0211!J$900,FALSE)</f>
        <v>5627</v>
      </c>
      <c r="K405" s="218">
        <f>HLOOKUP($B405,data03,data0211!K$900,FALSE)</f>
        <v>4834</v>
      </c>
      <c r="L405" s="218">
        <f>HLOOKUP($B405,data03,data0211!L$900,FALSE)</f>
        <v>793</v>
      </c>
      <c r="M405" s="218">
        <f>HLOOKUP($B405,data03,data0211!M$900,FALSE)</f>
        <v>0</v>
      </c>
      <c r="N405" s="218">
        <f>HLOOKUP($B405,data03,data0211!N$900,FALSE)</f>
        <v>437</v>
      </c>
      <c r="O405" s="218">
        <f>HLOOKUP($B405,data03,data0211!O$900,FALSE)</f>
        <v>0</v>
      </c>
      <c r="P405" s="218">
        <f>HLOOKUP($B405,data03,data0211!P$900,FALSE)</f>
        <v>107599752</v>
      </c>
      <c r="Q405" s="218">
        <f>HLOOKUP($B405,data03,data0211!Q$900,FALSE)</f>
        <v>40297068</v>
      </c>
      <c r="R405" s="218">
        <f>HLOOKUP($B405,data03,data0211!R$900,FALSE)</f>
        <v>65281652</v>
      </c>
      <c r="S405" s="218">
        <f>HLOOKUP($B405,data03,data0211!S$900,FALSE)</f>
        <v>0</v>
      </c>
      <c r="T405" s="218">
        <f>HLOOKUP($B405,data03,data0211!T$900,FALSE)</f>
        <v>2021032</v>
      </c>
      <c r="U405" s="218">
        <f>HLOOKUP($B405,data03,data0211!U$900,FALSE)</f>
        <v>0</v>
      </c>
      <c r="V405" s="218">
        <f>HLOOKUP($B405,data03,data0211!V$900,FALSE)</f>
        <v>98881</v>
      </c>
      <c r="W405" s="218">
        <f>HLOOKUP($B405,data03,data0211!W$900,FALSE)</f>
        <v>0</v>
      </c>
      <c r="X405" s="218">
        <f>HLOOKUP($B405,data03,data0211!X$900,FALSE)</f>
        <v>93637</v>
      </c>
      <c r="Y405" s="218">
        <f>HLOOKUP($B405,data03,data0211!Y$900,FALSE)</f>
        <v>0</v>
      </c>
      <c r="Z405" s="218">
        <f>HLOOKUP($B405,data03,data0211!Z$900,FALSE)</f>
        <v>5244</v>
      </c>
      <c r="AA405" s="218">
        <f>HLOOKUP($B405,data03,data0211!AA$900,FALSE)</f>
        <v>0</v>
      </c>
      <c r="AB405" s="218">
        <f>HLOOKUP($B405,data03,data0211!AB$900,FALSE)</f>
        <v>1521818.41</v>
      </c>
      <c r="AC405" s="218">
        <f>HLOOKUP($B405,data03,data0211!AC$900,FALSE)</f>
        <v>924133.66</v>
      </c>
      <c r="AD405" s="218">
        <f>HLOOKUP($B405,data03,data0211!AD$900,FALSE)</f>
        <v>565449.59</v>
      </c>
      <c r="AE405" s="218">
        <f>HLOOKUP($B405,data03,data0211!AE$900,FALSE)</f>
        <v>0</v>
      </c>
      <c r="AF405" s="218">
        <f>HLOOKUP($B405,data03,data0211!AF$900,FALSE)</f>
        <v>32235.16</v>
      </c>
      <c r="AG405" s="218">
        <f>HLOOKUP($B405,data03,data0211!AG$900,FALSE)</f>
        <v>0</v>
      </c>
      <c r="AH405" s="218">
        <f>HLOOKUP($B405,data03,data0211!AH$900,FALSE)</f>
        <v>24.8</v>
      </c>
      <c r="AI405" s="218">
        <f>HLOOKUP($B405,data03,data0211!AI$900,FALSE)</f>
        <v>0</v>
      </c>
      <c r="AJ405" s="218">
        <f>HLOOKUP($B405,data03,data0211!AJ$900,FALSE)</f>
        <v>24.8</v>
      </c>
      <c r="AK405" s="218">
        <f>HLOOKUP($B405,data03,data0211!AK$900,FALSE)</f>
        <v>12000</v>
      </c>
      <c r="AL405" s="218">
        <f>HLOOKUP($B405,data03,data0211!AL$900,FALSE)</f>
        <v>16500</v>
      </c>
      <c r="AM405" s="218">
        <f>HLOOKUP($B405,data03,data0211!AM$900,FALSE)</f>
        <v>200</v>
      </c>
      <c r="AN405" s="218">
        <f>HLOOKUP($B405,data03,data0211!AN$900,FALSE)</f>
        <v>21645</v>
      </c>
      <c r="AO405" s="218">
        <f>HLOOKUP($B405,data03,data0211!AO$900,FALSE)</f>
        <v>18412</v>
      </c>
      <c r="AP405" s="218">
        <f>HLOOKUP($B405,data03,data0211!AP$900,FALSE)</f>
        <v>21645</v>
      </c>
      <c r="AQ405" s="218">
        <f>HLOOKUP($B405,data03,data0211!AQ$900,FALSE)</f>
        <v>18077</v>
      </c>
      <c r="AR405" s="218">
        <f>HLOOKUP($B405,data03,data0211!AR$900,FALSE)</f>
        <v>98</v>
      </c>
      <c r="AS405" s="218">
        <f>HLOOKUP($B405,data03,data0211!AS$900,FALSE)</f>
        <v>88</v>
      </c>
      <c r="AT405" s="218">
        <f>HLOOKUP($B405,data03,data0211!AT$900,FALSE)</f>
        <v>10</v>
      </c>
      <c r="AU405" s="218">
        <f>HLOOKUP($B405,data03,data0211!AU$900,FALSE)</f>
        <v>61</v>
      </c>
      <c r="AV405" s="218">
        <f>HLOOKUP($B405,data03,data0211!AV$900,FALSE)</f>
        <v>0</v>
      </c>
      <c r="AW405" s="218">
        <f>HLOOKUP($B405,data03,data0211!AW$900,FALSE)</f>
        <v>37</v>
      </c>
      <c r="AX405" s="218">
        <f>HLOOKUP($B405,data03,data0211!AX$900,FALSE)</f>
        <v>0</v>
      </c>
      <c r="AY405" s="218">
        <f>HLOOKUP($B405,data03,data0211!AY$900,FALSE)</f>
        <v>0</v>
      </c>
      <c r="AZ405" s="218">
        <f>HLOOKUP($B405,data03,data0211!AZ$900,FALSE)</f>
        <v>690</v>
      </c>
      <c r="BA405" s="218">
        <f>HLOOKUP($B405,data03,data0211!BA$900,FALSE)</f>
        <v>72.2</v>
      </c>
      <c r="BB405" s="218"/>
      <c r="BC405" s="218"/>
      <c r="BD405" s="218"/>
      <c r="BE405" s="218"/>
    </row>
    <row r="406" spans="1:57" ht="15" customHeight="1" x14ac:dyDescent="0.2">
      <c r="A406" s="71" t="s">
        <v>265</v>
      </c>
      <c r="B406" s="71" t="s">
        <v>265</v>
      </c>
      <c r="C406" s="69">
        <v>2004</v>
      </c>
      <c r="D406" s="218">
        <f>HLOOKUP($B406,data04,data0211!D$900,FALSE)</f>
        <v>10617615.590000002</v>
      </c>
      <c r="E406" s="218">
        <f>HLOOKUP($B406,data04,data0211!E$900,FALSE)</f>
        <v>-5739170.1200000001</v>
      </c>
      <c r="F406" s="218">
        <f>HLOOKUP($B406,data04,data0211!F$900,FALSE)</f>
        <v>0</v>
      </c>
      <c r="G406" s="218">
        <f>HLOOKUP($B406,data04,data0211!G$900,FALSE)</f>
        <v>444569</v>
      </c>
      <c r="H406" s="218">
        <f>HLOOKUP($B406,data04,data0211!H$900,FALSE)</f>
        <v>1233342.5200000003</v>
      </c>
      <c r="I406" s="218">
        <f>HLOOKUP($B406,data04,data0211!I$900,FALSE)</f>
        <v>17162.21</v>
      </c>
      <c r="J406" s="218">
        <f>HLOOKUP($B406,data04,data0211!J$900,FALSE)</f>
        <v>5834</v>
      </c>
      <c r="K406" s="218">
        <f>HLOOKUP($B406,data04,data0211!K$900,FALSE)</f>
        <v>4980</v>
      </c>
      <c r="L406" s="218">
        <f>HLOOKUP($B406,data04,data0211!L$900,FALSE)</f>
        <v>854</v>
      </c>
      <c r="M406" s="218">
        <f>HLOOKUP($B406,data04,data0211!M$900,FALSE)</f>
        <v>0</v>
      </c>
      <c r="N406" s="218">
        <f>HLOOKUP($B406,data04,data0211!N$900,FALSE)</f>
        <v>550</v>
      </c>
      <c r="O406" s="218">
        <f>HLOOKUP($B406,data04,data0211!O$900,FALSE)</f>
        <v>0</v>
      </c>
      <c r="P406" s="218">
        <f>HLOOKUP($B406,data04,data0211!P$900,FALSE)</f>
        <v>110808802</v>
      </c>
      <c r="Q406" s="218">
        <f>HLOOKUP($B406,data04,data0211!Q$900,FALSE)</f>
        <v>42066428</v>
      </c>
      <c r="R406" s="218">
        <f>HLOOKUP($B406,data04,data0211!R$900,FALSE)</f>
        <v>67009539</v>
      </c>
      <c r="S406" s="218">
        <f>HLOOKUP($B406,data04,data0211!S$900,FALSE)</f>
        <v>0</v>
      </c>
      <c r="T406" s="218">
        <f>HLOOKUP($B406,data04,data0211!T$900,FALSE)</f>
        <v>1732835</v>
      </c>
      <c r="U406" s="218">
        <f>HLOOKUP($B406,data04,data0211!U$900,FALSE)</f>
        <v>0</v>
      </c>
      <c r="V406" s="218">
        <f>HLOOKUP($B406,data04,data0211!V$900,FALSE)</f>
        <v>142985</v>
      </c>
      <c r="W406" s="218">
        <f>HLOOKUP($B406,data04,data0211!W$900,FALSE)</f>
        <v>0</v>
      </c>
      <c r="X406" s="218">
        <f>HLOOKUP($B406,data04,data0211!X$900,FALSE)</f>
        <v>138166</v>
      </c>
      <c r="Y406" s="218">
        <f>HLOOKUP($B406,data04,data0211!Y$900,FALSE)</f>
        <v>0</v>
      </c>
      <c r="Z406" s="218">
        <f>HLOOKUP($B406,data04,data0211!Z$900,FALSE)</f>
        <v>4819</v>
      </c>
      <c r="AA406" s="218">
        <f>HLOOKUP($B406,data04,data0211!AA$900,FALSE)</f>
        <v>0</v>
      </c>
      <c r="AB406" s="218">
        <f>HLOOKUP($B406,data04,data0211!AB$900,FALSE)</f>
        <v>1504204.16</v>
      </c>
      <c r="AC406" s="218">
        <f>HLOOKUP($B406,data04,data0211!AC$900,FALSE)</f>
        <v>928495.5</v>
      </c>
      <c r="AD406" s="218">
        <f>HLOOKUP($B406,data04,data0211!AD$900,FALSE)</f>
        <v>548669.06999999995</v>
      </c>
      <c r="AE406" s="218">
        <f>HLOOKUP($B406,data04,data0211!AE$900,FALSE)</f>
        <v>0</v>
      </c>
      <c r="AF406" s="218">
        <f>HLOOKUP($B406,data04,data0211!AF$900,FALSE)</f>
        <v>27039.59</v>
      </c>
      <c r="AG406" s="218">
        <f>HLOOKUP($B406,data04,data0211!AG$900,FALSE)</f>
        <v>0</v>
      </c>
      <c r="AH406" s="218">
        <f>HLOOKUP($B406,data04,data0211!AH$900,FALSE)</f>
        <v>24.8</v>
      </c>
      <c r="AI406" s="218">
        <f>HLOOKUP($B406,data04,data0211!AI$900,FALSE)</f>
        <v>0</v>
      </c>
      <c r="AJ406" s="218">
        <f>HLOOKUP($B406,data04,data0211!AJ$900,FALSE)</f>
        <v>24.8</v>
      </c>
      <c r="AK406" s="218">
        <f>HLOOKUP($B406,data04,data0211!AK$900,FALSE)</f>
        <v>12000</v>
      </c>
      <c r="AL406" s="218">
        <f>HLOOKUP($B406,data04,data0211!AL$900,FALSE)</f>
        <v>16500</v>
      </c>
      <c r="AM406" s="218">
        <f>HLOOKUP($B406,data04,data0211!AM$900,FALSE)</f>
        <v>200</v>
      </c>
      <c r="AN406" s="218">
        <f>HLOOKUP($B406,data04,data0211!AN$900,FALSE)</f>
        <v>22867</v>
      </c>
      <c r="AO406" s="218">
        <f>HLOOKUP($B406,data04,data0211!AO$900,FALSE)</f>
        <v>17147</v>
      </c>
      <c r="AP406" s="218">
        <f>HLOOKUP($B406,data04,data0211!AP$900,FALSE)</f>
        <v>22867</v>
      </c>
      <c r="AQ406" s="218">
        <f>HLOOKUP($B406,data04,data0211!AQ$900,FALSE)</f>
        <v>17544</v>
      </c>
      <c r="AR406" s="218">
        <f>HLOOKUP($B406,data04,data0211!AR$900,FALSE)</f>
        <v>98</v>
      </c>
      <c r="AS406" s="218">
        <f>HLOOKUP($B406,data04,data0211!AS$900,FALSE)</f>
        <v>88</v>
      </c>
      <c r="AT406" s="218">
        <f>HLOOKUP($B406,data04,data0211!AT$900,FALSE)</f>
        <v>10</v>
      </c>
      <c r="AU406" s="218">
        <f>HLOOKUP($B406,data04,data0211!AU$900,FALSE)</f>
        <v>61</v>
      </c>
      <c r="AV406" s="218">
        <f>HLOOKUP($B406,data04,data0211!AV$900,FALSE)</f>
        <v>0</v>
      </c>
      <c r="AW406" s="218">
        <f>HLOOKUP($B406,data04,data0211!AW$900,FALSE)</f>
        <v>37</v>
      </c>
      <c r="AX406" s="218">
        <f>HLOOKUP($B406,data04,data0211!AX$900,FALSE)</f>
        <v>3</v>
      </c>
      <c r="AY406" s="218">
        <f>HLOOKUP($B406,data04,data0211!AY$900,FALSE)</f>
        <v>0</v>
      </c>
      <c r="AZ406" s="218">
        <f>HLOOKUP($B406,data04,data0211!AZ$900,FALSE)</f>
        <v>688</v>
      </c>
      <c r="BA406" s="218">
        <f>HLOOKUP($B406,data04,data0211!BA$900,FALSE)</f>
        <v>73.72</v>
      </c>
      <c r="BB406" s="218"/>
      <c r="BC406" s="218"/>
      <c r="BD406" s="218"/>
      <c r="BE406" s="218"/>
    </row>
    <row r="407" spans="1:57" ht="15" customHeight="1" x14ac:dyDescent="0.2">
      <c r="A407" s="71" t="s">
        <v>265</v>
      </c>
      <c r="B407" s="71" t="s">
        <v>265</v>
      </c>
      <c r="C407" s="69">
        <v>2005</v>
      </c>
      <c r="D407" s="218">
        <f>HLOOKUP($B407,data05,data0211!D$900,FALSE)</f>
        <v>11102943.459999999</v>
      </c>
      <c r="E407" s="218">
        <f>HLOOKUP($B407,data05,data0211!E$900,FALSE)</f>
        <v>-6091388.1299999999</v>
      </c>
      <c r="F407" s="218">
        <f>HLOOKUP($B407,data05,data0211!F$900,FALSE)</f>
        <v>0</v>
      </c>
      <c r="G407" s="218">
        <f>HLOOKUP($B407,data05,data0211!G$900,FALSE)</f>
        <v>473234</v>
      </c>
      <c r="H407" s="218">
        <f>HLOOKUP($B407,data05,data0211!H$900,FALSE)</f>
        <v>1221287.6099999999</v>
      </c>
      <c r="I407" s="218">
        <f>HLOOKUP($B407,data05,data0211!I$900,FALSE)</f>
        <v>16917</v>
      </c>
      <c r="J407" s="218">
        <f>HLOOKUP($B407,data05,data0211!J$900,FALSE)</f>
        <v>5847</v>
      </c>
      <c r="K407" s="218">
        <f>HLOOKUP($B407,data05,data0211!K$900,FALSE)</f>
        <v>4993</v>
      </c>
      <c r="L407" s="218">
        <f>HLOOKUP($B407,data05,data0211!L$900,FALSE)</f>
        <v>854</v>
      </c>
      <c r="M407" s="218">
        <f>HLOOKUP($B407,data05,data0211!M$900,FALSE)</f>
        <v>0</v>
      </c>
      <c r="N407" s="218">
        <f>HLOOKUP($B407,data05,data0211!N$900,FALSE)</f>
        <v>1802995</v>
      </c>
      <c r="O407" s="218">
        <f>HLOOKUP($B407,data05,data0211!O$900,FALSE)</f>
        <v>0</v>
      </c>
      <c r="P407" s="218">
        <f>HLOOKUP($B407,data05,data0211!P$900,FALSE)</f>
        <v>112447624</v>
      </c>
      <c r="Q407" s="218">
        <f>HLOOKUP($B407,data05,data0211!Q$900,FALSE)</f>
        <v>42160183</v>
      </c>
      <c r="R407" s="218">
        <f>HLOOKUP($B407,data05,data0211!R$900,FALSE)</f>
        <v>68484446</v>
      </c>
      <c r="S407" s="218">
        <f>HLOOKUP($B407,data05,data0211!S$900,FALSE)</f>
        <v>0</v>
      </c>
      <c r="T407" s="218">
        <f>HLOOKUP($B407,data05,data0211!T$900,FALSE)</f>
        <v>1802995</v>
      </c>
      <c r="U407" s="218">
        <f>HLOOKUP($B407,data05,data0211!U$900,FALSE)</f>
        <v>0</v>
      </c>
      <c r="V407" s="218">
        <f>HLOOKUP($B407,data05,data0211!V$900,FALSE)</f>
        <v>150139</v>
      </c>
      <c r="W407" s="218">
        <f>HLOOKUP($B407,data05,data0211!W$900,FALSE)</f>
        <v>0</v>
      </c>
      <c r="X407" s="218">
        <f>HLOOKUP($B407,data05,data0211!X$900,FALSE)</f>
        <v>144847</v>
      </c>
      <c r="Y407" s="218">
        <f>HLOOKUP($B407,data05,data0211!Y$900,FALSE)</f>
        <v>0</v>
      </c>
      <c r="Z407" s="218">
        <f>HLOOKUP($B407,data05,data0211!Z$900,FALSE)</f>
        <v>5292</v>
      </c>
      <c r="AA407" s="218">
        <f>HLOOKUP($B407,data05,data0211!AA$900,FALSE)</f>
        <v>0</v>
      </c>
      <c r="AB407" s="218">
        <f>HLOOKUP($B407,data05,data0211!AB$900,FALSE)</f>
        <v>1389372.4</v>
      </c>
      <c r="AC407" s="218">
        <f>HLOOKUP($B407,data05,data0211!AC$900,FALSE)</f>
        <v>873580.28</v>
      </c>
      <c r="AD407" s="218">
        <f>HLOOKUP($B407,data05,data0211!AD$900,FALSE)</f>
        <v>491424.66000000003</v>
      </c>
      <c r="AE407" s="218">
        <f>HLOOKUP($B407,data05,data0211!AE$900,FALSE)</f>
        <v>0</v>
      </c>
      <c r="AF407" s="218">
        <f>HLOOKUP($B407,data05,data0211!AF$900,FALSE)</f>
        <v>24367.47</v>
      </c>
      <c r="AG407" s="218">
        <f>HLOOKUP($B407,data05,data0211!AG$900,FALSE)</f>
        <v>0</v>
      </c>
      <c r="AH407" s="218">
        <f>HLOOKUP($B407,data05,data0211!AH$900,FALSE)</f>
        <v>24</v>
      </c>
      <c r="AI407" s="218">
        <f>HLOOKUP($B407,data05,data0211!AI$900,FALSE)</f>
        <v>24</v>
      </c>
      <c r="AJ407" s="218">
        <f>HLOOKUP($B407,data05,data0211!AJ$900,FALSE)</f>
        <v>0</v>
      </c>
      <c r="AK407" s="218">
        <f>HLOOKUP($B407,data05,data0211!AK$900,FALSE)</f>
        <v>12000</v>
      </c>
      <c r="AL407" s="218">
        <f>HLOOKUP($B407,data05,data0211!AL$900,FALSE)</f>
        <v>16500</v>
      </c>
      <c r="AM407" s="218">
        <f>HLOOKUP($B407,data05,data0211!AM$900,FALSE)</f>
        <v>200</v>
      </c>
      <c r="AN407" s="218">
        <f>HLOOKUP($B407,data05,data0211!AN$900,FALSE)</f>
        <v>23000</v>
      </c>
      <c r="AO407" s="218">
        <f>HLOOKUP($B407,data05,data0211!AO$900,FALSE)</f>
        <v>20100</v>
      </c>
      <c r="AP407" s="218">
        <f>HLOOKUP($B407,data05,data0211!AP$900,FALSE)</f>
        <v>23000</v>
      </c>
      <c r="AQ407" s="218">
        <f>HLOOKUP($B407,data05,data0211!AQ$900,FALSE)</f>
        <v>17500</v>
      </c>
      <c r="AR407" s="218">
        <f>HLOOKUP($B407,data05,data0211!AR$900,FALSE)</f>
        <v>98</v>
      </c>
      <c r="AS407" s="218">
        <f>HLOOKUP($B407,data05,data0211!AS$900,FALSE)</f>
        <v>88</v>
      </c>
      <c r="AT407" s="218">
        <f>HLOOKUP($B407,data05,data0211!AT$900,FALSE)</f>
        <v>10</v>
      </c>
      <c r="AU407" s="218">
        <f>HLOOKUP($B407,data05,data0211!AU$900,FALSE)</f>
        <v>61</v>
      </c>
      <c r="AV407" s="218">
        <f>HLOOKUP($B407,data05,data0211!AV$900,FALSE)</f>
        <v>0</v>
      </c>
      <c r="AW407" s="218">
        <f>HLOOKUP($B407,data05,data0211!AW$900,FALSE)</f>
        <v>37</v>
      </c>
      <c r="AX407" s="218">
        <f>HLOOKUP($B407,data05,data0211!AX$900,FALSE)</f>
        <v>3</v>
      </c>
      <c r="AY407" s="218">
        <f>HLOOKUP($B407,data05,data0211!AY$900,FALSE)</f>
        <v>0</v>
      </c>
      <c r="AZ407" s="218">
        <f>HLOOKUP($B407,data05,data0211!AZ$900,FALSE)</f>
        <v>688</v>
      </c>
      <c r="BA407" s="218">
        <f>HLOOKUP($B407,data05,data0211!BA$900,FALSE)</f>
        <v>73</v>
      </c>
      <c r="BB407" s="218"/>
      <c r="BC407" s="218"/>
      <c r="BD407" s="218"/>
      <c r="BE407" s="218"/>
    </row>
    <row r="408" spans="1:57" ht="15" customHeight="1" x14ac:dyDescent="0.2">
      <c r="A408" s="71" t="s">
        <v>265</v>
      </c>
      <c r="B408" s="71" t="s">
        <v>265</v>
      </c>
      <c r="C408" s="69">
        <v>2006</v>
      </c>
      <c r="D408" s="218">
        <f>HLOOKUP($B408,data06,data0211!D$900,FALSE)</f>
        <v>10240958.83</v>
      </c>
      <c r="E408" s="218">
        <f>HLOOKUP($B408,data06,data0211!E$900,FALSE)</f>
        <v>-5259543.17</v>
      </c>
      <c r="F408" s="218">
        <f>HLOOKUP($B408,data06,data0211!F$900,FALSE)</f>
        <v>0</v>
      </c>
      <c r="G408" s="218">
        <f>HLOOKUP($B408,data06,data0211!G$900,FALSE)</f>
        <v>344390.69</v>
      </c>
      <c r="H408" s="218">
        <f>HLOOKUP($B408,data06,data0211!H$900,FALSE)</f>
        <v>1238329.1100000001</v>
      </c>
      <c r="I408" s="218">
        <f>HLOOKUP($B408,data06,data0211!I$900,FALSE)</f>
        <v>10140</v>
      </c>
      <c r="J408" s="218">
        <f>HLOOKUP($B408,data06,data0211!J$900,FALSE)</f>
        <v>5828</v>
      </c>
      <c r="K408" s="218">
        <f>HLOOKUP($B408,data06,data0211!K$900,FALSE)</f>
        <v>4968</v>
      </c>
      <c r="L408" s="218">
        <f>HLOOKUP($B408,data06,data0211!L$900,FALSE)</f>
        <v>860</v>
      </c>
      <c r="M408" s="218">
        <f>HLOOKUP($B408,data06,data0211!M$900,FALSE)</f>
        <v>0</v>
      </c>
      <c r="N408" s="218">
        <f>HLOOKUP($B408,data06,data0211!N$900,FALSE)</f>
        <v>550</v>
      </c>
      <c r="O408" s="218">
        <f>HLOOKUP($B408,data06,data0211!O$900,FALSE)</f>
        <v>0</v>
      </c>
      <c r="P408" s="218">
        <f>HLOOKUP($B408,data06,data0211!P$900,FALSE)</f>
        <v>109125457.08</v>
      </c>
      <c r="Q408" s="218">
        <f>HLOOKUP($B408,data06,data0211!Q$900,FALSE)</f>
        <v>39159512.600000001</v>
      </c>
      <c r="R408" s="218">
        <f>HLOOKUP($B408,data06,data0211!R$900,FALSE)</f>
        <v>68402800.810000002</v>
      </c>
      <c r="S408" s="218">
        <f>HLOOKUP($B408,data06,data0211!S$900,FALSE)</f>
        <v>0</v>
      </c>
      <c r="T408" s="218">
        <f>HLOOKUP($B408,data06,data0211!T$900,FALSE)</f>
        <v>1563143.67</v>
      </c>
      <c r="U408" s="218">
        <f>HLOOKUP($B408,data06,data0211!U$900,FALSE)</f>
        <v>0</v>
      </c>
      <c r="V408" s="218">
        <f>HLOOKUP($B408,data06,data0211!V$900,FALSE)</f>
        <v>153763</v>
      </c>
      <c r="W408" s="218">
        <f>HLOOKUP($B408,data06,data0211!W$900,FALSE)</f>
        <v>0</v>
      </c>
      <c r="X408" s="218">
        <f>HLOOKUP($B408,data06,data0211!X$900,FALSE)</f>
        <v>148471</v>
      </c>
      <c r="Y408" s="218">
        <f>HLOOKUP($B408,data06,data0211!Y$900,FALSE)</f>
        <v>0</v>
      </c>
      <c r="Z408" s="218">
        <f>HLOOKUP($B408,data06,data0211!Z$900,FALSE)</f>
        <v>5292</v>
      </c>
      <c r="AA408" s="218">
        <f>HLOOKUP($B408,data06,data0211!AA$900,FALSE)</f>
        <v>0</v>
      </c>
      <c r="AB408" s="218">
        <f>HLOOKUP($B408,data06,data0211!AB$900,FALSE)</f>
        <v>1752801.33</v>
      </c>
      <c r="AC408" s="218">
        <f>HLOOKUP($B408,data06,data0211!AC$900,FALSE)</f>
        <v>1070749.06</v>
      </c>
      <c r="AD408" s="218">
        <f>HLOOKUP($B408,data06,data0211!AD$900,FALSE)</f>
        <v>652366.92999999993</v>
      </c>
      <c r="AE408" s="218">
        <f>HLOOKUP($B408,data06,data0211!AE$900,FALSE)</f>
        <v>0</v>
      </c>
      <c r="AF408" s="218">
        <f>HLOOKUP($B408,data06,data0211!AF$900,FALSE)</f>
        <v>29685.34</v>
      </c>
      <c r="AG408" s="218">
        <f>HLOOKUP($B408,data06,data0211!AG$900,FALSE)</f>
        <v>0</v>
      </c>
      <c r="AH408" s="218">
        <f>HLOOKUP($B408,data06,data0211!AH$900,FALSE)</f>
        <v>24</v>
      </c>
      <c r="AI408" s="218">
        <f>HLOOKUP($B408,data06,data0211!AI$900,FALSE)</f>
        <v>24</v>
      </c>
      <c r="AJ408" s="218">
        <f>HLOOKUP($B408,data06,data0211!AJ$900,FALSE)</f>
        <v>0</v>
      </c>
      <c r="AK408" s="218">
        <f>HLOOKUP($B408,data06,data0211!AK$900,FALSE)</f>
        <v>12000</v>
      </c>
      <c r="AL408" s="218">
        <f>HLOOKUP($B408,data06,data0211!AL$900,FALSE)</f>
        <v>16500</v>
      </c>
      <c r="AM408" s="218">
        <f>HLOOKUP($B408,data06,data0211!AM$900,FALSE)</f>
        <v>0</v>
      </c>
      <c r="AN408" s="218">
        <f>HLOOKUP($B408,data06,data0211!AN$900,FALSE)</f>
        <v>20864</v>
      </c>
      <c r="AO408" s="218">
        <f>HLOOKUP($B408,data06,data0211!AO$900,FALSE)</f>
        <v>18857</v>
      </c>
      <c r="AP408" s="218">
        <f>HLOOKUP($B408,data06,data0211!AP$900,FALSE)</f>
        <v>20864</v>
      </c>
      <c r="AQ408" s="218">
        <f>HLOOKUP($B408,data06,data0211!AQ$900,FALSE)</f>
        <v>18013</v>
      </c>
      <c r="AR408" s="218">
        <f>HLOOKUP($B408,data06,data0211!AR$900,FALSE)</f>
        <v>98</v>
      </c>
      <c r="AS408" s="218">
        <f>HLOOKUP($B408,data06,data0211!AS$900,FALSE)</f>
        <v>88</v>
      </c>
      <c r="AT408" s="218">
        <f>HLOOKUP($B408,data06,data0211!AT$900,FALSE)</f>
        <v>10</v>
      </c>
      <c r="AU408" s="218">
        <f>HLOOKUP($B408,data06,data0211!AU$900,FALSE)</f>
        <v>61</v>
      </c>
      <c r="AV408" s="218">
        <f>HLOOKUP($B408,data06,data0211!AV$900,FALSE)</f>
        <v>0</v>
      </c>
      <c r="AW408" s="218">
        <f>HLOOKUP($B408,data06,data0211!AW$900,FALSE)</f>
        <v>37</v>
      </c>
      <c r="AX408" s="218">
        <f>HLOOKUP($B408,data06,data0211!AX$900,FALSE)</f>
        <v>3</v>
      </c>
      <c r="AY408" s="218">
        <f>HLOOKUP($B408,data06,data0211!AY$900,FALSE)</f>
        <v>0</v>
      </c>
      <c r="AZ408" s="218">
        <f>HLOOKUP($B408,data06,data0211!AZ$900,FALSE)</f>
        <v>688</v>
      </c>
      <c r="BA408" s="218">
        <f>HLOOKUP($B408,data06,data0211!BA$900,FALSE)</f>
        <v>73</v>
      </c>
      <c r="BB408" s="218"/>
      <c r="BC408" s="218"/>
      <c r="BD408" s="218"/>
      <c r="BE408" s="218"/>
    </row>
    <row r="409" spans="1:57" ht="15" customHeight="1" x14ac:dyDescent="0.2">
      <c r="A409" s="71" t="s">
        <v>265</v>
      </c>
      <c r="B409" s="71" t="s">
        <v>265</v>
      </c>
      <c r="C409" s="69">
        <v>2007</v>
      </c>
      <c r="D409" s="218">
        <f>HLOOKUP($B409,data07,data0211!D$900,FALSE)</f>
        <v>11451235.609999998</v>
      </c>
      <c r="E409" s="218">
        <f>HLOOKUP($B409,data07,data0211!E$900,FALSE)</f>
        <v>-5699741.0899999999</v>
      </c>
      <c r="F409" s="218">
        <f>HLOOKUP($B409,data07,data0211!F$900,FALSE)</f>
        <v>0</v>
      </c>
      <c r="G409" s="218">
        <f>HLOOKUP($B409,data07,data0211!G$900,FALSE)</f>
        <v>1154772.77</v>
      </c>
      <c r="H409" s="218">
        <f>HLOOKUP($B409,data07,data0211!H$900,FALSE)</f>
        <v>1382162.2099999997</v>
      </c>
      <c r="I409" s="218">
        <f>HLOOKUP($B409,data07,data0211!I$900,FALSE)</f>
        <v>4653</v>
      </c>
      <c r="J409" s="218">
        <f>HLOOKUP($B409,data07,data0211!J$900,FALSE)</f>
        <v>5642</v>
      </c>
      <c r="K409" s="218">
        <f>HLOOKUP($B409,data07,data0211!K$900,FALSE)</f>
        <v>4840</v>
      </c>
      <c r="L409" s="218">
        <f>HLOOKUP($B409,data07,data0211!L$900,FALSE)</f>
        <v>802</v>
      </c>
      <c r="M409" s="218">
        <f>HLOOKUP($B409,data07,data0211!M$900,FALSE)</f>
        <v>0</v>
      </c>
      <c r="N409" s="218">
        <f>HLOOKUP($B409,data07,data0211!N$900,FALSE)</f>
        <v>550</v>
      </c>
      <c r="O409" s="218">
        <f>HLOOKUP($B409,data07,data0211!O$900,FALSE)</f>
        <v>0</v>
      </c>
      <c r="P409" s="218">
        <f>HLOOKUP($B409,data07,data0211!P$900,FALSE)</f>
        <v>111276421</v>
      </c>
      <c r="Q409" s="218">
        <f>HLOOKUP($B409,data07,data0211!Q$900,FALSE)</f>
        <v>39142088</v>
      </c>
      <c r="R409" s="218">
        <f>HLOOKUP($B409,data07,data0211!R$900,FALSE)</f>
        <v>70186402</v>
      </c>
      <c r="S409" s="218">
        <f>HLOOKUP($B409,data07,data0211!S$900,FALSE)</f>
        <v>0</v>
      </c>
      <c r="T409" s="218">
        <f>HLOOKUP($B409,data07,data0211!T$900,FALSE)</f>
        <v>1947931</v>
      </c>
      <c r="U409" s="218">
        <f>HLOOKUP($B409,data07,data0211!U$900,FALSE)</f>
        <v>0</v>
      </c>
      <c r="V409" s="218">
        <f>HLOOKUP($B409,data07,data0211!V$900,FALSE)</f>
        <v>152822</v>
      </c>
      <c r="W409" s="218">
        <f>HLOOKUP($B409,data07,data0211!W$900,FALSE)</f>
        <v>0</v>
      </c>
      <c r="X409" s="218">
        <f>HLOOKUP($B409,data07,data0211!X$900,FALSE)</f>
        <v>147530</v>
      </c>
      <c r="Y409" s="218">
        <f>HLOOKUP($B409,data07,data0211!Y$900,FALSE)</f>
        <v>0</v>
      </c>
      <c r="Z409" s="218">
        <f>HLOOKUP($B409,data07,data0211!Z$900,FALSE)</f>
        <v>5292</v>
      </c>
      <c r="AA409" s="218">
        <f>HLOOKUP($B409,data07,data0211!AA$900,FALSE)</f>
        <v>0</v>
      </c>
      <c r="AB409" s="218">
        <f>HLOOKUP($B409,data07,data0211!AB$900,FALSE)</f>
        <v>1946146.14</v>
      </c>
      <c r="AC409" s="218">
        <f>HLOOKUP($B409,data07,data0211!AC$900,FALSE)</f>
        <v>1164235.1599999999</v>
      </c>
      <c r="AD409" s="218">
        <f>HLOOKUP($B409,data07,data0211!AD$900,FALSE)</f>
        <v>743929.37</v>
      </c>
      <c r="AE409" s="218">
        <f>HLOOKUP($B409,data07,data0211!AE$900,FALSE)</f>
        <v>0</v>
      </c>
      <c r="AF409" s="218">
        <f>HLOOKUP($B409,data07,data0211!AF$900,FALSE)</f>
        <v>0</v>
      </c>
      <c r="AG409" s="218">
        <f>HLOOKUP($B409,data07,data0211!AG$900,FALSE)</f>
        <v>37981.61</v>
      </c>
      <c r="AH409" s="218">
        <f>HLOOKUP($B409,data07,data0211!AH$900,FALSE)</f>
        <v>24</v>
      </c>
      <c r="AI409" s="218">
        <f>HLOOKUP($B409,data07,data0211!AI$900,FALSE)</f>
        <v>24</v>
      </c>
      <c r="AJ409" s="218">
        <f>HLOOKUP($B409,data07,data0211!AJ$900,FALSE)</f>
        <v>0</v>
      </c>
      <c r="AK409" s="218">
        <f>HLOOKUP($B409,data07,data0211!AK$900,FALSE)</f>
        <v>12000</v>
      </c>
      <c r="AL409" s="218">
        <f>HLOOKUP($B409,data07,data0211!AL$900,FALSE)</f>
        <v>16500</v>
      </c>
      <c r="AM409" s="218">
        <f>HLOOKUP($B409,data07,data0211!AM$900,FALSE)</f>
        <v>0</v>
      </c>
      <c r="AN409" s="218">
        <f>HLOOKUP($B409,data07,data0211!AN$900,FALSE)</f>
        <v>20993</v>
      </c>
      <c r="AO409" s="218">
        <f>HLOOKUP($B409,data07,data0211!AO$900,FALSE)</f>
        <v>20499</v>
      </c>
      <c r="AP409" s="218">
        <f>HLOOKUP($B409,data07,data0211!AP$900,FALSE)</f>
        <v>20993</v>
      </c>
      <c r="AQ409" s="218">
        <f>HLOOKUP($B409,data07,data0211!AQ$900,FALSE)</f>
        <v>18475</v>
      </c>
      <c r="AR409" s="218">
        <f>HLOOKUP($B409,data07,data0211!AR$900,FALSE)</f>
        <v>98</v>
      </c>
      <c r="AS409" s="218">
        <f>HLOOKUP($B409,data07,data0211!AS$900,FALSE)</f>
        <v>88</v>
      </c>
      <c r="AT409" s="218">
        <f>HLOOKUP($B409,data07,data0211!AT$900,FALSE)</f>
        <v>10</v>
      </c>
      <c r="AU409" s="218">
        <f>HLOOKUP($B409,data07,data0211!AU$900,FALSE)</f>
        <v>61</v>
      </c>
      <c r="AV409" s="218">
        <f>HLOOKUP($B409,data07,data0211!AV$900,FALSE)</f>
        <v>0</v>
      </c>
      <c r="AW409" s="218">
        <f>HLOOKUP($B409,data07,data0211!AW$900,FALSE)</f>
        <v>37</v>
      </c>
      <c r="AX409" s="218">
        <f>HLOOKUP($B409,data07,data0211!AX$900,FALSE)</f>
        <v>3</v>
      </c>
      <c r="AY409" s="218">
        <f>HLOOKUP($B409,data07,data0211!AY$900,FALSE)</f>
        <v>0</v>
      </c>
      <c r="AZ409" s="218">
        <f>HLOOKUP($B409,data07,data0211!AZ$900,FALSE)</f>
        <v>688</v>
      </c>
      <c r="BA409" s="218">
        <f>HLOOKUP($B409,data07,data0211!BA$900,FALSE)</f>
        <v>71</v>
      </c>
      <c r="BB409" s="218"/>
      <c r="BC409" s="218"/>
      <c r="BD409" s="218"/>
      <c r="BE409" s="218"/>
    </row>
    <row r="410" spans="1:57" ht="15" customHeight="1" x14ac:dyDescent="0.2">
      <c r="A410" s="71" t="s">
        <v>265</v>
      </c>
      <c r="B410" s="71" t="s">
        <v>265</v>
      </c>
      <c r="C410" s="69">
        <v>2008</v>
      </c>
      <c r="D410" s="218">
        <f>HLOOKUP($B410,data08,data0211!D$900,FALSE)</f>
        <v>12100528.23</v>
      </c>
      <c r="E410" s="218">
        <f>HLOOKUP($B410,data08,data0211!E$900,FALSE)</f>
        <v>-6100549.4699999997</v>
      </c>
      <c r="F410" s="218">
        <f>HLOOKUP($B410,data08,data0211!F$900,FALSE)</f>
        <v>0</v>
      </c>
      <c r="G410" s="218">
        <f>HLOOKUP($B410,data08,data0211!G$900,FALSE)</f>
        <v>649292.38</v>
      </c>
      <c r="H410" s="218">
        <f>HLOOKUP($B410,data08,data0211!H$900,FALSE)</f>
        <v>1546797.05</v>
      </c>
      <c r="I410" s="218">
        <f>HLOOKUP($B410,data08,data0211!I$900,FALSE)</f>
        <v>22279</v>
      </c>
      <c r="J410" s="218">
        <f>HLOOKUP($B410,data08,data0211!J$900,FALSE)</f>
        <v>5583</v>
      </c>
      <c r="K410" s="218">
        <f>HLOOKUP($B410,data08,data0211!K$900,FALSE)</f>
        <v>4790</v>
      </c>
      <c r="L410" s="218">
        <f>HLOOKUP($B410,data08,data0211!L$900,FALSE)</f>
        <v>793</v>
      </c>
      <c r="M410" s="218">
        <f>HLOOKUP($B410,data08,data0211!M$900,FALSE)</f>
        <v>0</v>
      </c>
      <c r="N410" s="218">
        <f>HLOOKUP($B410,data08,data0211!N$900,FALSE)</f>
        <v>550</v>
      </c>
      <c r="O410" s="218">
        <f>HLOOKUP($B410,data08,data0211!O$900,FALSE)</f>
        <v>0</v>
      </c>
      <c r="P410" s="218">
        <f>HLOOKUP($B410,data08,data0211!P$900,FALSE)</f>
        <v>110421190</v>
      </c>
      <c r="Q410" s="218">
        <f>HLOOKUP($B410,data08,data0211!Q$900,FALSE)</f>
        <v>39338336</v>
      </c>
      <c r="R410" s="218">
        <f>HLOOKUP($B410,data08,data0211!R$900,FALSE)</f>
        <v>69225456</v>
      </c>
      <c r="S410" s="218">
        <f>HLOOKUP($B410,data08,data0211!S$900,FALSE)</f>
        <v>0</v>
      </c>
      <c r="T410" s="218">
        <f>HLOOKUP($B410,data08,data0211!T$900,FALSE)</f>
        <v>1857398</v>
      </c>
      <c r="U410" s="218">
        <f>HLOOKUP($B410,data08,data0211!U$900,FALSE)</f>
        <v>0</v>
      </c>
      <c r="V410" s="218">
        <f>HLOOKUP($B410,data08,data0211!V$900,FALSE)</f>
        <v>119444</v>
      </c>
      <c r="W410" s="218">
        <f>HLOOKUP($B410,data08,data0211!W$900,FALSE)</f>
        <v>0</v>
      </c>
      <c r="X410" s="218">
        <f>HLOOKUP($B410,data08,data0211!X$900,FALSE)</f>
        <v>114152</v>
      </c>
      <c r="Y410" s="218">
        <f>HLOOKUP($B410,data08,data0211!Y$900,FALSE)</f>
        <v>0</v>
      </c>
      <c r="Z410" s="218">
        <f>HLOOKUP($B410,data08,data0211!Z$900,FALSE)</f>
        <v>5292</v>
      </c>
      <c r="AA410" s="218">
        <f>HLOOKUP($B410,data08,data0211!AA$900,FALSE)</f>
        <v>0</v>
      </c>
      <c r="AB410" s="218">
        <f>HLOOKUP($B410,data08,data0211!AB$900,FALSE)</f>
        <v>0</v>
      </c>
      <c r="AC410" s="218">
        <f>HLOOKUP($B410,data08,data0211!AC$900,FALSE)</f>
        <v>1147416</v>
      </c>
      <c r="AD410" s="218">
        <f>HLOOKUP($B410,data08,data0211!AD$900,FALSE)</f>
        <v>761233</v>
      </c>
      <c r="AE410" s="218">
        <f>HLOOKUP($B410,data08,data0211!AE$900,FALSE)</f>
        <v>0</v>
      </c>
      <c r="AF410" s="218">
        <f>HLOOKUP($B410,data08,data0211!AF$900,FALSE)</f>
        <v>34770</v>
      </c>
      <c r="AG410" s="218">
        <f>HLOOKUP($B410,data08,data0211!AG$900,FALSE)</f>
        <v>0</v>
      </c>
      <c r="AH410" s="218">
        <f>HLOOKUP($B410,data08,data0211!AH$900,FALSE)</f>
        <v>24</v>
      </c>
      <c r="AI410" s="218">
        <f>HLOOKUP($B410,data08,data0211!AI$900,FALSE)</f>
        <v>24</v>
      </c>
      <c r="AJ410" s="218">
        <f>HLOOKUP($B410,data08,data0211!AJ$900,FALSE)</f>
        <v>0</v>
      </c>
      <c r="AK410" s="218">
        <f>HLOOKUP($B410,data08,data0211!AK$900,FALSE)</f>
        <v>12000</v>
      </c>
      <c r="AL410" s="218">
        <f>HLOOKUP($B410,data08,data0211!AL$900,FALSE)</f>
        <v>16500</v>
      </c>
      <c r="AM410" s="218">
        <f>HLOOKUP($B410,data08,data0211!AM$900,FALSE)</f>
        <v>0</v>
      </c>
      <c r="AN410" s="218">
        <f>HLOOKUP($B410,data08,data0211!AN$900,FALSE)</f>
        <v>22435</v>
      </c>
      <c r="AO410" s="218">
        <f>HLOOKUP($B410,data08,data0211!AO$900,FALSE)</f>
        <v>20081</v>
      </c>
      <c r="AP410" s="218">
        <f>HLOOKUP($B410,data08,data0211!AP$900,FALSE)</f>
        <v>22435</v>
      </c>
      <c r="AQ410" s="218">
        <f>HLOOKUP($B410,data08,data0211!AQ$900,FALSE)</f>
        <v>18274</v>
      </c>
      <c r="AR410" s="218">
        <f>HLOOKUP($B410,data08,data0211!AR$900,FALSE)</f>
        <v>98</v>
      </c>
      <c r="AS410" s="218">
        <f>HLOOKUP($B410,data08,data0211!AS$900,FALSE)</f>
        <v>88</v>
      </c>
      <c r="AT410" s="218">
        <f>HLOOKUP($B410,data08,data0211!AT$900,FALSE)</f>
        <v>10</v>
      </c>
      <c r="AU410" s="218">
        <f>HLOOKUP($B410,data08,data0211!AU$900,FALSE)</f>
        <v>61</v>
      </c>
      <c r="AV410" s="218">
        <f>HLOOKUP($B410,data08,data0211!AV$900,FALSE)</f>
        <v>0</v>
      </c>
      <c r="AW410" s="218">
        <f>HLOOKUP($B410,data08,data0211!AW$900,FALSE)</f>
        <v>37</v>
      </c>
      <c r="AX410" s="218">
        <f>HLOOKUP($B410,data08,data0211!AX$900,FALSE)</f>
        <v>3</v>
      </c>
      <c r="AY410" s="218">
        <f>HLOOKUP($B410,data08,data0211!AY$900,FALSE)</f>
        <v>0</v>
      </c>
      <c r="AZ410" s="218">
        <f>HLOOKUP($B410,data08,data0211!AZ$900,FALSE)</f>
        <v>688</v>
      </c>
      <c r="BA410" s="218">
        <f>HLOOKUP($B410,data08,data0211!BA$900,FALSE)</f>
        <v>68</v>
      </c>
      <c r="BB410" s="218"/>
      <c r="BC410" s="218"/>
      <c r="BD410" s="218"/>
      <c r="BE410" s="218"/>
    </row>
    <row r="411" spans="1:57" ht="15" customHeight="1" x14ac:dyDescent="0.2">
      <c r="A411" s="71" t="s">
        <v>265</v>
      </c>
      <c r="B411" s="71" t="s">
        <v>265</v>
      </c>
      <c r="C411" s="69">
        <v>2009</v>
      </c>
      <c r="D411" s="218">
        <f>HLOOKUP($B411,data09,data0211!D$900,FALSE)</f>
        <v>13631814.939999998</v>
      </c>
      <c r="E411" s="218">
        <f>HLOOKUP($B411,data09,data0211!E$900,FALSE)</f>
        <v>-6318925.5499999998</v>
      </c>
      <c r="F411" s="218">
        <f>HLOOKUP($B411,data09,data0211!F$900,FALSE)</f>
        <v>0</v>
      </c>
      <c r="G411" s="218">
        <f>HLOOKUP($B411,data09,data0211!G$900,FALSE)</f>
        <v>1531286</v>
      </c>
      <c r="H411" s="218">
        <f>HLOOKUP($B411,data09,data0211!H$900,FALSE)</f>
        <v>1760368.6199999999</v>
      </c>
      <c r="I411" s="218">
        <f>HLOOKUP($B411,data09,data0211!I$900,FALSE)</f>
        <v>5262</v>
      </c>
      <c r="J411" s="218">
        <f>HLOOKUP($B411,data09,data0211!J$900,FALSE)</f>
        <v>5579</v>
      </c>
      <c r="K411" s="218">
        <f>HLOOKUP($B411,data09,data0211!K$900,FALSE)</f>
        <v>4777</v>
      </c>
      <c r="L411" s="218">
        <f>HLOOKUP($B411,data09,data0211!L$900,FALSE)</f>
        <v>802</v>
      </c>
      <c r="M411" s="218">
        <f>HLOOKUP($B411,data09,data0211!M$900,FALSE)</f>
        <v>0</v>
      </c>
      <c r="N411" s="218">
        <f>HLOOKUP($B411,data09,data0211!N$900,FALSE)</f>
        <v>532</v>
      </c>
      <c r="O411" s="218">
        <f>HLOOKUP($B411,data09,data0211!O$900,FALSE)</f>
        <v>0</v>
      </c>
      <c r="P411" s="218">
        <f>HLOOKUP($B411,data09,data0211!P$900,FALSE)</f>
        <v>110828990</v>
      </c>
      <c r="Q411" s="218">
        <f>HLOOKUP($B411,data09,data0211!Q$900,FALSE)</f>
        <v>39909017</v>
      </c>
      <c r="R411" s="218">
        <f>HLOOKUP($B411,data09,data0211!R$900,FALSE)</f>
        <v>69229284</v>
      </c>
      <c r="S411" s="218">
        <f>HLOOKUP($B411,data09,data0211!S$900,FALSE)</f>
        <v>0</v>
      </c>
      <c r="T411" s="218">
        <f>HLOOKUP($B411,data09,data0211!T$900,FALSE)</f>
        <v>1690689</v>
      </c>
      <c r="U411" s="218">
        <f>HLOOKUP($B411,data09,data0211!U$900,FALSE)</f>
        <v>0</v>
      </c>
      <c r="V411" s="218">
        <f>HLOOKUP($B411,data09,data0211!V$900,FALSE)</f>
        <v>114230</v>
      </c>
      <c r="W411" s="218">
        <f>HLOOKUP($B411,data09,data0211!W$900,FALSE)</f>
        <v>0</v>
      </c>
      <c r="X411" s="218">
        <f>HLOOKUP($B411,data09,data0211!X$900,FALSE)</f>
        <v>108938</v>
      </c>
      <c r="Y411" s="218">
        <f>HLOOKUP($B411,data09,data0211!Y$900,FALSE)</f>
        <v>0</v>
      </c>
      <c r="Z411" s="218">
        <f>HLOOKUP($B411,data09,data0211!Z$900,FALSE)</f>
        <v>5292</v>
      </c>
      <c r="AA411" s="218">
        <f>HLOOKUP($B411,data09,data0211!AA$900,FALSE)</f>
        <v>0</v>
      </c>
      <c r="AB411" s="218">
        <f>HLOOKUP($B411,data09,data0211!AB$900,FALSE)</f>
        <v>1987773.42</v>
      </c>
      <c r="AC411" s="218">
        <f>HLOOKUP($B411,data09,data0211!AC$900,FALSE)</f>
        <v>1189684.68</v>
      </c>
      <c r="AD411" s="218">
        <f>HLOOKUP($B411,data09,data0211!AD$900,FALSE)</f>
        <v>762198.3600000001</v>
      </c>
      <c r="AE411" s="218">
        <f>HLOOKUP($B411,data09,data0211!AE$900,FALSE)</f>
        <v>0</v>
      </c>
      <c r="AF411" s="218">
        <f>HLOOKUP($B411,data09,data0211!AF$900,FALSE)</f>
        <v>35890.379999999997</v>
      </c>
      <c r="AG411" s="218">
        <f>HLOOKUP($B411,data09,data0211!AG$900,FALSE)</f>
        <v>0</v>
      </c>
      <c r="AH411" s="218">
        <f>HLOOKUP($B411,data09,data0211!AH$900,FALSE)</f>
        <v>24</v>
      </c>
      <c r="AI411" s="218">
        <f>HLOOKUP($B411,data09,data0211!AI$900,FALSE)</f>
        <v>24</v>
      </c>
      <c r="AJ411" s="218">
        <f>HLOOKUP($B411,data09,data0211!AJ$900,FALSE)</f>
        <v>0</v>
      </c>
      <c r="AK411" s="218">
        <f>HLOOKUP($B411,data09,data0211!AK$900,FALSE)</f>
        <v>12000</v>
      </c>
      <c r="AL411" s="218">
        <f>HLOOKUP($B411,data09,data0211!AL$900,FALSE)</f>
        <v>16500</v>
      </c>
      <c r="AM411" s="218">
        <f>HLOOKUP($B411,data09,data0211!AM$900,FALSE)</f>
        <v>0</v>
      </c>
      <c r="AN411" s="218">
        <f>HLOOKUP($B411,data09,data0211!AN$900,FALSE)</f>
        <v>22360</v>
      </c>
      <c r="AO411" s="218">
        <f>HLOOKUP($B411,data09,data0211!AO$900,FALSE)</f>
        <v>17045</v>
      </c>
      <c r="AP411" s="218">
        <f>HLOOKUP($B411,data09,data0211!AP$900,FALSE)</f>
        <v>22360</v>
      </c>
      <c r="AQ411" s="218">
        <f>HLOOKUP($B411,data09,data0211!AQ$900,FALSE)</f>
        <v>17436</v>
      </c>
      <c r="AR411" s="218">
        <f>HLOOKUP($B411,data09,data0211!AR$900,FALSE)</f>
        <v>98</v>
      </c>
      <c r="AS411" s="218">
        <f>HLOOKUP($B411,data09,data0211!AS$900,FALSE)</f>
        <v>88</v>
      </c>
      <c r="AT411" s="218">
        <f>HLOOKUP($B411,data09,data0211!AT$900,FALSE)</f>
        <v>10</v>
      </c>
      <c r="AU411" s="218">
        <f>HLOOKUP($B411,data09,data0211!AU$900,FALSE)</f>
        <v>61</v>
      </c>
      <c r="AV411" s="218">
        <f>HLOOKUP($B411,data09,data0211!AV$900,FALSE)</f>
        <v>0</v>
      </c>
      <c r="AW411" s="218">
        <f>HLOOKUP($B411,data09,data0211!AW$900,FALSE)</f>
        <v>37</v>
      </c>
      <c r="AX411" s="218">
        <f>HLOOKUP($B411,data09,data0211!AX$900,FALSE)</f>
        <v>3</v>
      </c>
      <c r="AY411" s="218">
        <f>HLOOKUP($B411,data09,data0211!AY$900,FALSE)</f>
        <v>0</v>
      </c>
      <c r="AZ411" s="218">
        <f>HLOOKUP($B411,data09,data0211!AZ$900,FALSE)</f>
        <v>688</v>
      </c>
      <c r="BA411" s="218">
        <f>HLOOKUP($B411,data09,data0211!BA$900,FALSE)</f>
        <v>69</v>
      </c>
      <c r="BB411" s="218"/>
      <c r="BC411" s="218"/>
      <c r="BD411" s="218"/>
      <c r="BE411" s="218"/>
    </row>
    <row r="412" spans="1:57" ht="15" customHeight="1" x14ac:dyDescent="0.2">
      <c r="A412" s="71" t="s">
        <v>265</v>
      </c>
      <c r="B412" s="71" t="s">
        <v>265</v>
      </c>
      <c r="C412" s="69">
        <v>2010</v>
      </c>
      <c r="D412" s="218">
        <f>HLOOKUP($B412,data10,data0211!D$900,FALSE)</f>
        <v>14589291.460000001</v>
      </c>
      <c r="E412" s="218">
        <f>HLOOKUP($B412,data10,data0211!E$900,FALSE)</f>
        <v>-6833326.4000000004</v>
      </c>
      <c r="F412" s="218">
        <f>HLOOKUP($B412,data10,data0211!F$900,FALSE)</f>
        <v>0</v>
      </c>
      <c r="G412" s="218">
        <f>HLOOKUP($B412,data10,data0211!G$900,FALSE)</f>
        <v>1531286</v>
      </c>
      <c r="H412" s="218">
        <f>HLOOKUP($B412,data10,data0211!H$900,FALSE)</f>
        <v>1678526.65</v>
      </c>
      <c r="I412" s="218">
        <f>HLOOKUP($B412,data10,data0211!I$900,FALSE)</f>
        <v>-10043</v>
      </c>
      <c r="J412" s="218">
        <f>HLOOKUP($B412,data10,data0211!J$900,FALSE)</f>
        <v>5580</v>
      </c>
      <c r="K412" s="218">
        <f>HLOOKUP($B412,data10,data0211!K$900,FALSE)</f>
        <v>4770</v>
      </c>
      <c r="L412" s="218">
        <f>HLOOKUP($B412,data10,data0211!L$900,FALSE)</f>
        <v>810</v>
      </c>
      <c r="M412" s="218">
        <f>HLOOKUP($B412,data10,data0211!M$900,FALSE)</f>
        <v>0</v>
      </c>
      <c r="N412" s="218">
        <f>HLOOKUP($B412,data10,data0211!N$900,FALSE)</f>
        <v>0</v>
      </c>
      <c r="O412" s="218">
        <f>HLOOKUP($B412,data10,data0211!O$900,FALSE)</f>
        <v>0</v>
      </c>
      <c r="P412" s="218">
        <f>HLOOKUP($B412,data10,data0211!P$900,FALSE)</f>
        <v>108826235.3</v>
      </c>
      <c r="Q412" s="218">
        <f>HLOOKUP($B412,data10,data0211!Q$900,FALSE)</f>
        <v>40203282.170000002</v>
      </c>
      <c r="R412" s="218">
        <f>HLOOKUP($B412,data10,data0211!R$900,FALSE)</f>
        <v>68622953.129999995</v>
      </c>
      <c r="S412" s="218">
        <f>HLOOKUP($B412,data10,data0211!S$900,FALSE)</f>
        <v>0</v>
      </c>
      <c r="T412" s="218">
        <f>HLOOKUP($B412,data10,data0211!T$900,FALSE)</f>
        <v>0</v>
      </c>
      <c r="U412" s="218">
        <f>HLOOKUP($B412,data10,data0211!U$900,FALSE)</f>
        <v>0</v>
      </c>
      <c r="V412" s="218">
        <f>HLOOKUP($B412,data10,data0211!V$900,FALSE)</f>
        <v>104670</v>
      </c>
      <c r="W412" s="218">
        <f>HLOOKUP($B412,data10,data0211!W$900,FALSE)</f>
        <v>0</v>
      </c>
      <c r="X412" s="218">
        <f>HLOOKUP($B412,data10,data0211!X$900,FALSE)</f>
        <v>104670</v>
      </c>
      <c r="Y412" s="218">
        <f>HLOOKUP($B412,data10,data0211!Y$900,FALSE)</f>
        <v>0</v>
      </c>
      <c r="Z412" s="218">
        <f>HLOOKUP($B412,data10,data0211!Z$900,FALSE)</f>
        <v>0</v>
      </c>
      <c r="AA412" s="218">
        <f>HLOOKUP($B412,data10,data0211!AA$900,FALSE)</f>
        <v>0</v>
      </c>
      <c r="AB412" s="218">
        <f>HLOOKUP($B412,data10,data0211!AB$900,FALSE)</f>
        <v>1923799.63</v>
      </c>
      <c r="AC412" s="218">
        <f>HLOOKUP($B412,data10,data0211!AC$900,FALSE)</f>
        <v>1172154.6000000001</v>
      </c>
      <c r="AD412" s="218">
        <f>HLOOKUP($B412,data10,data0211!AD$900,FALSE)</f>
        <v>751645.03</v>
      </c>
      <c r="AE412" s="218">
        <f>HLOOKUP($B412,data10,data0211!AE$900,FALSE)</f>
        <v>0</v>
      </c>
      <c r="AF412" s="218">
        <f>HLOOKUP($B412,data10,data0211!AF$900,FALSE)</f>
        <v>0</v>
      </c>
      <c r="AG412" s="218">
        <f>HLOOKUP($B412,data10,data0211!AG$900,FALSE)</f>
        <v>0</v>
      </c>
      <c r="AH412" s="218">
        <f>HLOOKUP($B412,data10,data0211!AH$900,FALSE)</f>
        <v>0</v>
      </c>
      <c r="AI412" s="218">
        <f>HLOOKUP($B412,data10,data0211!AI$900,FALSE)</f>
        <v>0</v>
      </c>
      <c r="AJ412" s="218">
        <f>HLOOKUP($B412,data10,data0211!AJ$900,FALSE)</f>
        <v>0</v>
      </c>
      <c r="AK412" s="218">
        <f>HLOOKUP($B412,data10,data0211!AK$900,FALSE)</f>
        <v>12000</v>
      </c>
      <c r="AL412" s="218">
        <f>HLOOKUP($B412,data10,data0211!AL$900,FALSE)</f>
        <v>16500</v>
      </c>
      <c r="AM412" s="218">
        <f>HLOOKUP($B412,data10,data0211!AM$900,FALSE)</f>
        <v>0</v>
      </c>
      <c r="AN412" s="218">
        <f>HLOOKUP($B412,data10,data0211!AN$900,FALSE)</f>
        <v>21034</v>
      </c>
      <c r="AO412" s="218">
        <f>HLOOKUP($B412,data10,data0211!AO$900,FALSE)</f>
        <v>18403</v>
      </c>
      <c r="AP412" s="218">
        <f>HLOOKUP($B412,data10,data0211!AP$900,FALSE)</f>
        <v>21034</v>
      </c>
      <c r="AQ412" s="218">
        <f>HLOOKUP($B412,data10,data0211!AQ$900,FALSE)</f>
        <v>17198</v>
      </c>
      <c r="AR412" s="218">
        <f>HLOOKUP($B412,data10,data0211!AR$900,FALSE)</f>
        <v>98</v>
      </c>
      <c r="AS412" s="218">
        <f>HLOOKUP($B412,data10,data0211!AS$900,FALSE)</f>
        <v>88</v>
      </c>
      <c r="AT412" s="218">
        <f>HLOOKUP($B412,data10,data0211!AT$900,FALSE)</f>
        <v>10</v>
      </c>
      <c r="AU412" s="218">
        <f>HLOOKUP($B412,data10,data0211!AU$900,FALSE)</f>
        <v>61</v>
      </c>
      <c r="AV412" s="218">
        <f>HLOOKUP($B412,data10,data0211!AV$900,FALSE)</f>
        <v>0</v>
      </c>
      <c r="AW412" s="218">
        <f>HLOOKUP($B412,data10,data0211!AW$900,FALSE)</f>
        <v>37</v>
      </c>
      <c r="AX412" s="218">
        <f>HLOOKUP($B412,data10,data0211!AX$900,FALSE)</f>
        <v>3</v>
      </c>
      <c r="AY412" s="218">
        <f>HLOOKUP($B412,data10,data0211!AY$900,FALSE)</f>
        <v>0</v>
      </c>
      <c r="AZ412" s="218">
        <f>HLOOKUP($B412,data10,data0211!AZ$900,FALSE)</f>
        <v>688</v>
      </c>
      <c r="BA412" s="218">
        <f>HLOOKUP($B412,data10,data0211!BA$900,FALSE)</f>
        <v>0</v>
      </c>
      <c r="BB412" s="218"/>
      <c r="BC412" s="218"/>
      <c r="BD412" s="218"/>
      <c r="BE412" s="218"/>
    </row>
    <row r="413" spans="1:57" ht="15" customHeight="1" x14ac:dyDescent="0.2">
      <c r="A413" s="71" t="s">
        <v>265</v>
      </c>
      <c r="B413" s="71" t="s">
        <v>265</v>
      </c>
      <c r="C413" s="69">
        <v>2011</v>
      </c>
      <c r="D413" s="218">
        <f>HLOOKUP($B413,data11,data0211!D$900,FALSE)</f>
        <v>15360882.779999999</v>
      </c>
      <c r="E413" s="218">
        <f>HLOOKUP($B413,data11,data0211!E$900,FALSE)</f>
        <v>-6780060.5800000001</v>
      </c>
      <c r="F413" s="218">
        <f>HLOOKUP($B413,data11,data0211!F$900,FALSE)</f>
        <v>0</v>
      </c>
      <c r="G413" s="218">
        <f>HLOOKUP($B413,data11,data0211!G$900,FALSE)</f>
        <v>661400.84</v>
      </c>
      <c r="H413" s="218">
        <f>HLOOKUP($B413,data11,data0211!H$900,FALSE)</f>
        <v>1991091.3499999999</v>
      </c>
      <c r="I413" s="218">
        <f>HLOOKUP($B413,data11,data0211!I$900,FALSE)</f>
        <v>13631</v>
      </c>
      <c r="J413" s="218">
        <f>HLOOKUP($B413,data11,data0211!J$900,FALSE)</f>
        <v>5572</v>
      </c>
      <c r="K413" s="218">
        <f>HLOOKUP($B413,data11,data0211!K$900,FALSE)</f>
        <v>4757</v>
      </c>
      <c r="L413" s="218">
        <f>HLOOKUP($B413,data11,data0211!L$900,FALSE)</f>
        <v>815</v>
      </c>
      <c r="M413" s="218">
        <f>HLOOKUP($B413,data11,data0211!M$900,FALSE)</f>
        <v>0</v>
      </c>
      <c r="N413" s="218">
        <f>HLOOKUP($B413,data11,data0211!N$900,FALSE)</f>
        <v>0</v>
      </c>
      <c r="O413" s="218">
        <f>HLOOKUP($B413,data11,data0211!O$900,FALSE)</f>
        <v>0</v>
      </c>
      <c r="P413" s="218">
        <f>HLOOKUP($B413,data11,data0211!P$900,FALSE)</f>
        <v>105544154</v>
      </c>
      <c r="Q413" s="218">
        <f>HLOOKUP($B413,data11,data0211!Q$900,FALSE)</f>
        <v>38295451</v>
      </c>
      <c r="R413" s="218">
        <f>HLOOKUP($B413,data11,data0211!R$900,FALSE)</f>
        <v>67248703</v>
      </c>
      <c r="S413" s="218">
        <f>HLOOKUP($B413,data11,data0211!S$900,FALSE)</f>
        <v>0</v>
      </c>
      <c r="T413" s="218">
        <f>HLOOKUP($B413,data11,data0211!T$900,FALSE)</f>
        <v>0</v>
      </c>
      <c r="U413" s="218">
        <f>HLOOKUP($B413,data11,data0211!U$900,FALSE)</f>
        <v>0</v>
      </c>
      <c r="V413" s="218">
        <f>HLOOKUP($B413,data11,data0211!V$900,FALSE)</f>
        <v>104670</v>
      </c>
      <c r="W413" s="218">
        <f>HLOOKUP($B413,data11,data0211!W$900,FALSE)</f>
        <v>0</v>
      </c>
      <c r="X413" s="218">
        <f>HLOOKUP($B413,data11,data0211!X$900,FALSE)</f>
        <v>104670</v>
      </c>
      <c r="Y413" s="218">
        <f>HLOOKUP($B413,data11,data0211!Y$900,FALSE)</f>
        <v>0</v>
      </c>
      <c r="Z413" s="218">
        <f>HLOOKUP($B413,data11,data0211!Z$900,FALSE)</f>
        <v>0</v>
      </c>
      <c r="AA413" s="218">
        <f>HLOOKUP($B413,data11,data0211!AA$900,FALSE)</f>
        <v>0</v>
      </c>
      <c r="AB413" s="218">
        <f>HLOOKUP($B413,data11,data0211!AB$900,FALSE)</f>
        <v>2190176</v>
      </c>
      <c r="AC413" s="218">
        <f>HLOOKUP($B413,data11,data0211!AC$900,FALSE)</f>
        <v>1322167</v>
      </c>
      <c r="AD413" s="218">
        <f>HLOOKUP($B413,data11,data0211!AD$900,FALSE)</f>
        <v>868009</v>
      </c>
      <c r="AE413" s="218">
        <f>HLOOKUP($B413,data11,data0211!AE$900,FALSE)</f>
        <v>0</v>
      </c>
      <c r="AF413" s="218">
        <f>HLOOKUP($B413,data11,data0211!AF$900,FALSE)</f>
        <v>0</v>
      </c>
      <c r="AG413" s="218">
        <f>HLOOKUP($B413,data11,data0211!AG$900,FALSE)</f>
        <v>0</v>
      </c>
      <c r="AH413" s="218">
        <f>HLOOKUP($B413,data11,data0211!AH$900,FALSE)</f>
        <v>24</v>
      </c>
      <c r="AI413" s="218">
        <f>HLOOKUP($B413,data11,data0211!AI$900,FALSE)</f>
        <v>24</v>
      </c>
      <c r="AJ413" s="218">
        <f>HLOOKUP($B413,data11,data0211!AJ$900,FALSE)</f>
        <v>0</v>
      </c>
      <c r="AK413" s="218">
        <f>HLOOKUP($B413,data11,data0211!AK$900,FALSE)</f>
        <v>12000</v>
      </c>
      <c r="AL413" s="218">
        <f>HLOOKUP($B413,data11,data0211!AL$900,FALSE)</f>
        <v>16500</v>
      </c>
      <c r="AM413" s="218">
        <f>HLOOKUP($B413,data11,data0211!AM$900,FALSE)</f>
        <v>0</v>
      </c>
      <c r="AN413" s="218">
        <f>HLOOKUP($B413,data11,data0211!AN$900,FALSE)</f>
        <v>20492</v>
      </c>
      <c r="AO413" s="218">
        <f>HLOOKUP($B413,data11,data0211!AO$900,FALSE)</f>
        <v>18511</v>
      </c>
      <c r="AP413" s="218">
        <f>HLOOKUP($B413,data11,data0211!AP$900,FALSE)</f>
        <v>20492</v>
      </c>
      <c r="AQ413" s="218">
        <f>HLOOKUP($B413,data11,data0211!AQ$900,FALSE)</f>
        <v>17242</v>
      </c>
      <c r="AR413" s="218">
        <f>HLOOKUP($B413,data11,data0211!AR$900,FALSE)</f>
        <v>98</v>
      </c>
      <c r="AS413" s="218">
        <f>HLOOKUP($B413,data11,data0211!AS$900,FALSE)</f>
        <v>88</v>
      </c>
      <c r="AT413" s="218">
        <f>HLOOKUP($B413,data11,data0211!AT$900,FALSE)</f>
        <v>10</v>
      </c>
      <c r="AU413" s="218">
        <f>HLOOKUP($B413,data11,data0211!AU$900,FALSE)</f>
        <v>61</v>
      </c>
      <c r="AV413" s="218">
        <f>HLOOKUP($B413,data11,data0211!AV$900,FALSE)</f>
        <v>0</v>
      </c>
      <c r="AW413" s="218">
        <f>HLOOKUP($B413,data11,data0211!AW$900,FALSE)</f>
        <v>37</v>
      </c>
      <c r="AX413" s="218">
        <f>HLOOKUP($B413,data11,data0211!AX$900,FALSE)</f>
        <v>3</v>
      </c>
      <c r="AY413" s="218">
        <f>HLOOKUP($B413,data11,data0211!AY$900,FALSE)</f>
        <v>0</v>
      </c>
      <c r="AZ413" s="218">
        <f>HLOOKUP($B413,data11,data0211!AZ$900,FALSE)</f>
        <v>688</v>
      </c>
      <c r="BA413" s="218">
        <f>HLOOKUP($B413,data11,data0211!BA$900,FALSE)</f>
        <v>0</v>
      </c>
      <c r="BB413" s="218"/>
      <c r="BC413" s="218"/>
      <c r="BD413" s="218"/>
      <c r="BE413" s="218"/>
    </row>
    <row r="414" spans="1:57" ht="15" customHeight="1" x14ac:dyDescent="0.2">
      <c r="A414" s="71" t="s">
        <v>205</v>
      </c>
      <c r="B414" s="71" t="s">
        <v>205</v>
      </c>
      <c r="C414" s="69">
        <v>2002</v>
      </c>
      <c r="D414" s="218">
        <f>HLOOKUP($B414,data02,data0211!D$900,FALSE)</f>
        <v>23030312.440000005</v>
      </c>
      <c r="E414" s="218">
        <f>HLOOKUP($B414,data02,data0211!E$900,FALSE)</f>
        <v>-3899891.22</v>
      </c>
      <c r="F414" s="218">
        <f>HLOOKUP($B414,data02,data0211!F$900,FALSE)</f>
        <v>1389432.67</v>
      </c>
      <c r="G414" s="218">
        <f>HLOOKUP($B414,data02,data0211!G$900,FALSE)</f>
        <v>3628553.13</v>
      </c>
      <c r="H414" s="218">
        <f>HLOOKUP($B414,data02,data0211!H$900,FALSE)</f>
        <v>5093842.7299999995</v>
      </c>
      <c r="I414" s="218">
        <f>HLOOKUP($B414,data02,data0211!I$900,FALSE)</f>
        <v>0</v>
      </c>
      <c r="J414" s="218">
        <f>HLOOKUP($B414,data02,data0211!J$900,FALSE)</f>
        <v>26458</v>
      </c>
      <c r="K414" s="218">
        <f>HLOOKUP($B414,data02,data0211!K$900,FALSE)</f>
        <v>22574</v>
      </c>
      <c r="L414" s="218">
        <f>HLOOKUP($B414,data02,data0211!L$900,FALSE)</f>
        <v>3880</v>
      </c>
      <c r="M414" s="218">
        <f>HLOOKUP($B414,data02,data0211!M$900,FALSE)</f>
        <v>4</v>
      </c>
      <c r="N414" s="218">
        <f>HLOOKUP($B414,data02,data0211!N$900,FALSE)</f>
        <v>4948</v>
      </c>
      <c r="O414" s="218">
        <f>HLOOKUP($B414,data02,data0211!O$900,FALSE)</f>
        <v>0</v>
      </c>
      <c r="P414" s="218">
        <f>HLOOKUP($B414,data02,data0211!P$900,FALSE)</f>
        <v>733454032</v>
      </c>
      <c r="Q414" s="218">
        <f>HLOOKUP($B414,data02,data0211!Q$900,FALSE)</f>
        <v>207937574</v>
      </c>
      <c r="R414" s="218">
        <f>HLOOKUP($B414,data02,data0211!R$900,FALSE)</f>
        <v>381970417</v>
      </c>
      <c r="S414" s="218">
        <f>HLOOKUP($B414,data02,data0211!S$900,FALSE)</f>
        <v>139824585</v>
      </c>
      <c r="T414" s="218">
        <f>HLOOKUP($B414,data02,data0211!T$900,FALSE)</f>
        <v>3721456</v>
      </c>
      <c r="U414" s="218">
        <f>HLOOKUP($B414,data02,data0211!U$900,FALSE)</f>
        <v>0</v>
      </c>
      <c r="V414" s="218">
        <f>HLOOKUP($B414,data02,data0211!V$900,FALSE)</f>
        <v>906017</v>
      </c>
      <c r="W414" s="218">
        <f>HLOOKUP($B414,data02,data0211!W$900,FALSE)</f>
        <v>0</v>
      </c>
      <c r="X414" s="218">
        <f>HLOOKUP($B414,data02,data0211!X$900,FALSE)</f>
        <v>656413</v>
      </c>
      <c r="Y414" s="218">
        <f>HLOOKUP($B414,data02,data0211!Y$900,FALSE)</f>
        <v>236616</v>
      </c>
      <c r="Z414" s="218">
        <f>HLOOKUP($B414,data02,data0211!Z$900,FALSE)</f>
        <v>12988</v>
      </c>
      <c r="AA414" s="218">
        <f>HLOOKUP($B414,data02,data0211!AA$900,FALSE)</f>
        <v>0</v>
      </c>
      <c r="AB414" s="218">
        <f>HLOOKUP($B414,data02,data0211!AB$900,FALSE)</f>
        <v>8190557.3099999996</v>
      </c>
      <c r="AC414" s="218">
        <f>HLOOKUP($B414,data02,data0211!AC$900,FALSE)</f>
        <v>4314062.41</v>
      </c>
      <c r="AD414" s="218">
        <f>HLOOKUP($B414,data02,data0211!AD$900,FALSE)</f>
        <v>3446385.87</v>
      </c>
      <c r="AE414" s="218">
        <f>HLOOKUP($B414,data02,data0211!AE$900,FALSE)</f>
        <v>357686.6</v>
      </c>
      <c r="AF414" s="218">
        <f>HLOOKUP($B414,data02,data0211!AF$900,FALSE)</f>
        <v>72422.429999999993</v>
      </c>
      <c r="AG414" s="218">
        <f>HLOOKUP($B414,data02,data0211!AG$900,FALSE)</f>
        <v>0</v>
      </c>
      <c r="AH414" s="218">
        <f>HLOOKUP($B414,data02,data0211!AH$900,FALSE)</f>
        <v>31.62</v>
      </c>
      <c r="AI414" s="218">
        <f>HLOOKUP($B414,data02,data0211!AI$900,FALSE)</f>
        <v>0</v>
      </c>
      <c r="AJ414" s="218">
        <f>HLOOKUP($B414,data02,data0211!AJ$900,FALSE)</f>
        <v>31.62</v>
      </c>
      <c r="AK414" s="218">
        <f>HLOOKUP($B414,data02,data0211!AK$900,FALSE)</f>
        <v>57800</v>
      </c>
      <c r="AL414" s="218">
        <f>HLOOKUP($B414,data02,data0211!AL$900,FALSE)</f>
        <v>118000</v>
      </c>
      <c r="AM414" s="218">
        <f>HLOOKUP($B414,data02,data0211!AM$900,FALSE)</f>
        <v>0</v>
      </c>
      <c r="AN414" s="218">
        <f>HLOOKUP($B414,data02,data0211!AN$900,FALSE)</f>
        <v>128652</v>
      </c>
      <c r="AO414" s="218">
        <f>HLOOKUP($B414,data02,data0211!AO$900,FALSE)</f>
        <v>114519</v>
      </c>
      <c r="AP414" s="218">
        <f>HLOOKUP($B414,data02,data0211!AP$900,FALSE)</f>
        <v>128652</v>
      </c>
      <c r="AQ414" s="218">
        <f>HLOOKUP($B414,data02,data0211!AQ$900,FALSE)</f>
        <v>113884</v>
      </c>
      <c r="AR414" s="218">
        <f>HLOOKUP($B414,data02,data0211!AR$900,FALSE)</f>
        <v>347.9</v>
      </c>
      <c r="AS414" s="218">
        <f>HLOOKUP($B414,data02,data0211!AS$900,FALSE)</f>
        <v>241.6</v>
      </c>
      <c r="AT414" s="218">
        <f>HLOOKUP($B414,data02,data0211!AT$900,FALSE)</f>
        <v>106.3</v>
      </c>
      <c r="AU414" s="218">
        <f>HLOOKUP($B414,data02,data0211!AU$900,FALSE)</f>
        <v>251.7</v>
      </c>
      <c r="AV414" s="218">
        <f>HLOOKUP($B414,data02,data0211!AV$900,FALSE)</f>
        <v>0</v>
      </c>
      <c r="AW414" s="218">
        <f>HLOOKUP($B414,data02,data0211!AW$900,FALSE)</f>
        <v>337.8</v>
      </c>
      <c r="AX414" s="218">
        <f>HLOOKUP($B414,data02,data0211!AX$900,FALSE)</f>
        <v>0</v>
      </c>
      <c r="AY414" s="218">
        <f>HLOOKUP($B414,data02,data0211!AY$900,FALSE)</f>
        <v>34</v>
      </c>
      <c r="AZ414" s="218">
        <f>HLOOKUP($B414,data02,data0211!AZ$900,FALSE)</f>
        <v>2200</v>
      </c>
      <c r="BA414" s="218">
        <f>HLOOKUP($B414,data02,data0211!BA$900,FALSE)</f>
        <v>74</v>
      </c>
      <c r="BB414" s="218"/>
      <c r="BC414" s="218"/>
      <c r="BD414" s="218"/>
      <c r="BE414" s="218"/>
    </row>
    <row r="415" spans="1:57" ht="15" customHeight="1" x14ac:dyDescent="0.2">
      <c r="A415" s="71" t="s">
        <v>205</v>
      </c>
      <c r="B415" s="71" t="s">
        <v>205</v>
      </c>
      <c r="C415" s="69">
        <v>2003</v>
      </c>
      <c r="D415" s="218">
        <f>HLOOKUP($B415,data03,data0211!D$900,FALSE)</f>
        <v>24646538.000000004</v>
      </c>
      <c r="E415" s="218">
        <f>HLOOKUP($B415,data03,data0211!E$900,FALSE)</f>
        <v>-5372033.7400000002</v>
      </c>
      <c r="F415" s="218">
        <f>HLOOKUP($B415,data03,data0211!F$900,FALSE)</f>
        <v>0</v>
      </c>
      <c r="G415" s="218">
        <f>HLOOKUP($B415,data03,data0211!G$900,FALSE)</f>
        <v>1855011.48</v>
      </c>
      <c r="H415" s="218">
        <f>HLOOKUP($B415,data03,data0211!H$900,FALSE)</f>
        <v>5020222.7399999993</v>
      </c>
      <c r="I415" s="218">
        <f>HLOOKUP($B415,data03,data0211!I$900,FALSE)</f>
        <v>0</v>
      </c>
      <c r="J415" s="218">
        <f>HLOOKUP($B415,data03,data0211!J$900,FALSE)</f>
        <v>26358</v>
      </c>
      <c r="K415" s="218">
        <f>HLOOKUP($B415,data03,data0211!K$900,FALSE)</f>
        <v>22517</v>
      </c>
      <c r="L415" s="218">
        <f>HLOOKUP($B415,data03,data0211!L$900,FALSE)</f>
        <v>3838</v>
      </c>
      <c r="M415" s="218">
        <f>HLOOKUP($B415,data03,data0211!M$900,FALSE)</f>
        <v>3</v>
      </c>
      <c r="N415" s="218">
        <f>HLOOKUP($B415,data03,data0211!N$900,FALSE)</f>
        <v>5018</v>
      </c>
      <c r="O415" s="218">
        <f>HLOOKUP($B415,data03,data0211!O$900,FALSE)</f>
        <v>0</v>
      </c>
      <c r="P415" s="218">
        <f>HLOOKUP($B415,data03,data0211!P$900,FALSE)</f>
        <v>717736043</v>
      </c>
      <c r="Q415" s="218">
        <f>HLOOKUP($B415,data03,data0211!Q$900,FALSE)</f>
        <v>198090295</v>
      </c>
      <c r="R415" s="218">
        <f>HLOOKUP($B415,data03,data0211!R$900,FALSE)</f>
        <v>373305476</v>
      </c>
      <c r="S415" s="218">
        <f>HLOOKUP($B415,data03,data0211!S$900,FALSE)</f>
        <v>142654703</v>
      </c>
      <c r="T415" s="218">
        <f>HLOOKUP($B415,data03,data0211!T$900,FALSE)</f>
        <v>3685569</v>
      </c>
      <c r="U415" s="218">
        <f>HLOOKUP($B415,data03,data0211!U$900,FALSE)</f>
        <v>0</v>
      </c>
      <c r="V415" s="218">
        <f>HLOOKUP($B415,data03,data0211!V$900,FALSE)</f>
        <v>909871</v>
      </c>
      <c r="W415" s="218">
        <f>HLOOKUP($B415,data03,data0211!W$900,FALSE)</f>
        <v>0</v>
      </c>
      <c r="X415" s="218">
        <f>HLOOKUP($B415,data03,data0211!X$900,FALSE)</f>
        <v>656413</v>
      </c>
      <c r="Y415" s="218">
        <f>HLOOKUP($B415,data03,data0211!Y$900,FALSE)</f>
        <v>243064</v>
      </c>
      <c r="Z415" s="218">
        <f>HLOOKUP($B415,data03,data0211!Z$900,FALSE)</f>
        <v>10394</v>
      </c>
      <c r="AA415" s="218">
        <f>HLOOKUP($B415,data03,data0211!AA$900,FALSE)</f>
        <v>0</v>
      </c>
      <c r="AB415" s="218">
        <f>HLOOKUP($B415,data03,data0211!AB$900,FALSE)</f>
        <v>8278256</v>
      </c>
      <c r="AC415" s="218">
        <f>HLOOKUP($B415,data03,data0211!AC$900,FALSE)</f>
        <v>4356216.7</v>
      </c>
      <c r="AD415" s="218">
        <f>HLOOKUP($B415,data03,data0211!AD$900,FALSE)</f>
        <v>3482061.66</v>
      </c>
      <c r="AE415" s="218">
        <f>HLOOKUP($B415,data03,data0211!AE$900,FALSE)</f>
        <v>361181.68</v>
      </c>
      <c r="AF415" s="218">
        <f>HLOOKUP($B415,data03,data0211!AF$900,FALSE)</f>
        <v>78795.960000000006</v>
      </c>
      <c r="AG415" s="218">
        <f>HLOOKUP($B415,data03,data0211!AG$900,FALSE)</f>
        <v>0</v>
      </c>
      <c r="AH415" s="218">
        <f>HLOOKUP($B415,data03,data0211!AH$900,FALSE)</f>
        <v>31.62</v>
      </c>
      <c r="AI415" s="218">
        <f>HLOOKUP($B415,data03,data0211!AI$900,FALSE)</f>
        <v>0</v>
      </c>
      <c r="AJ415" s="218">
        <f>HLOOKUP($B415,data03,data0211!AJ$900,FALSE)</f>
        <v>31.62</v>
      </c>
      <c r="AK415" s="218">
        <f>HLOOKUP($B415,data03,data0211!AK$900,FALSE)</f>
        <v>58000</v>
      </c>
      <c r="AL415" s="218">
        <f>HLOOKUP($B415,data03,data0211!AL$900,FALSE)</f>
        <v>120000</v>
      </c>
      <c r="AM415" s="218">
        <f>HLOOKUP($B415,data03,data0211!AM$900,FALSE)</f>
        <v>0</v>
      </c>
      <c r="AN415" s="218">
        <f>HLOOKUP($B415,data03,data0211!AN$900,FALSE)</f>
        <v>141229</v>
      </c>
      <c r="AO415" s="218">
        <f>HLOOKUP($B415,data03,data0211!AO$900,FALSE)</f>
        <v>115981</v>
      </c>
      <c r="AP415" s="218">
        <f>HLOOKUP($B415,data03,data0211!AP$900,FALSE)</f>
        <v>141229</v>
      </c>
      <c r="AQ415" s="218">
        <f>HLOOKUP($B415,data03,data0211!AQ$900,FALSE)</f>
        <v>114871</v>
      </c>
      <c r="AR415" s="218">
        <f>HLOOKUP($B415,data03,data0211!AR$900,FALSE)</f>
        <v>348</v>
      </c>
      <c r="AS415" s="218">
        <f>HLOOKUP($B415,data03,data0211!AS$900,FALSE)</f>
        <v>242</v>
      </c>
      <c r="AT415" s="218">
        <f>HLOOKUP($B415,data03,data0211!AT$900,FALSE)</f>
        <v>106</v>
      </c>
      <c r="AU415" s="218">
        <f>HLOOKUP($B415,data03,data0211!AU$900,FALSE)</f>
        <v>252</v>
      </c>
      <c r="AV415" s="218">
        <f>HLOOKUP($B415,data03,data0211!AV$900,FALSE)</f>
        <v>0</v>
      </c>
      <c r="AW415" s="218">
        <f>HLOOKUP($B415,data03,data0211!AW$900,FALSE)</f>
        <v>96</v>
      </c>
      <c r="AX415" s="218">
        <f>HLOOKUP($B415,data03,data0211!AX$900,FALSE)</f>
        <v>0</v>
      </c>
      <c r="AY415" s="218">
        <f>HLOOKUP($B415,data03,data0211!AY$900,FALSE)</f>
        <v>34</v>
      </c>
      <c r="AZ415" s="218">
        <f>HLOOKUP($B415,data03,data0211!AZ$900,FALSE)</f>
        <v>2200</v>
      </c>
      <c r="BA415" s="218">
        <f>HLOOKUP($B415,data03,data0211!BA$900,FALSE)</f>
        <v>0.74</v>
      </c>
      <c r="BB415" s="218"/>
      <c r="BC415" s="218"/>
      <c r="BD415" s="218"/>
      <c r="BE415" s="218"/>
    </row>
    <row r="416" spans="1:57" ht="15" customHeight="1" x14ac:dyDescent="0.2">
      <c r="A416" s="71" t="s">
        <v>205</v>
      </c>
      <c r="B416" s="71" t="s">
        <v>205</v>
      </c>
      <c r="C416" s="69">
        <v>2004</v>
      </c>
      <c r="D416" s="218">
        <f>HLOOKUP($B416,data04,data0211!D$900,FALSE)</f>
        <v>26646410.350000001</v>
      </c>
      <c r="E416" s="218">
        <f>HLOOKUP($B416,data04,data0211!E$900,FALSE)</f>
        <v>-6831755.5200000005</v>
      </c>
      <c r="F416" s="218">
        <f>HLOOKUP($B416,data04,data0211!F$900,FALSE)</f>
        <v>0</v>
      </c>
      <c r="G416" s="218">
        <f>HLOOKUP($B416,data04,data0211!G$900,FALSE)</f>
        <v>1999873.35</v>
      </c>
      <c r="H416" s="218">
        <f>HLOOKUP($B416,data04,data0211!H$900,FALSE)</f>
        <v>5113846.7699999996</v>
      </c>
      <c r="I416" s="218">
        <f>HLOOKUP($B416,data04,data0211!I$900,FALSE)</f>
        <v>0</v>
      </c>
      <c r="J416" s="218">
        <f>HLOOKUP($B416,data04,data0211!J$900,FALSE)</f>
        <v>26477</v>
      </c>
      <c r="K416" s="218">
        <f>HLOOKUP($B416,data04,data0211!K$900,FALSE)</f>
        <v>22712</v>
      </c>
      <c r="L416" s="218">
        <f>HLOOKUP($B416,data04,data0211!L$900,FALSE)</f>
        <v>3762</v>
      </c>
      <c r="M416" s="218">
        <f>HLOOKUP($B416,data04,data0211!M$900,FALSE)</f>
        <v>3</v>
      </c>
      <c r="N416" s="218">
        <f>HLOOKUP($B416,data04,data0211!N$900,FALSE)</f>
        <v>5019</v>
      </c>
      <c r="O416" s="218">
        <f>HLOOKUP($B416,data04,data0211!O$900,FALSE)</f>
        <v>0</v>
      </c>
      <c r="P416" s="218">
        <f>HLOOKUP($B416,data04,data0211!P$900,FALSE)</f>
        <v>718541335</v>
      </c>
      <c r="Q416" s="218">
        <f>HLOOKUP($B416,data04,data0211!Q$900,FALSE)</f>
        <v>198312550</v>
      </c>
      <c r="R416" s="218">
        <f>HLOOKUP($B416,data04,data0211!R$900,FALSE)</f>
        <v>373724321</v>
      </c>
      <c r="S416" s="218">
        <f>HLOOKUP($B416,data04,data0211!S$900,FALSE)</f>
        <v>142814760</v>
      </c>
      <c r="T416" s="218">
        <f>HLOOKUP($B416,data04,data0211!T$900,FALSE)</f>
        <v>3689704</v>
      </c>
      <c r="U416" s="218">
        <f>HLOOKUP($B416,data04,data0211!U$900,FALSE)</f>
        <v>0</v>
      </c>
      <c r="V416" s="218">
        <f>HLOOKUP($B416,data04,data0211!V$900,FALSE)</f>
        <v>1064164</v>
      </c>
      <c r="W416" s="218">
        <f>HLOOKUP($B416,data04,data0211!W$900,FALSE)</f>
        <v>0</v>
      </c>
      <c r="X416" s="218">
        <f>HLOOKUP($B416,data04,data0211!X$900,FALSE)</f>
        <v>739023</v>
      </c>
      <c r="Y416" s="218">
        <f>HLOOKUP($B416,data04,data0211!Y$900,FALSE)</f>
        <v>314742</v>
      </c>
      <c r="Z416" s="218">
        <f>HLOOKUP($B416,data04,data0211!Z$900,FALSE)</f>
        <v>10399</v>
      </c>
      <c r="AA416" s="218">
        <f>HLOOKUP($B416,data04,data0211!AA$900,FALSE)</f>
        <v>0</v>
      </c>
      <c r="AB416" s="218">
        <f>HLOOKUP($B416,data04,data0211!AB$900,FALSE)</f>
        <v>8265339.2199999997</v>
      </c>
      <c r="AC416" s="218">
        <f>HLOOKUP($B416,data04,data0211!AC$900,FALSE)</f>
        <v>4350415.41</v>
      </c>
      <c r="AD416" s="218">
        <f>HLOOKUP($B416,data04,data0211!AD$900,FALSE)</f>
        <v>3475427.17</v>
      </c>
      <c r="AE416" s="218">
        <f>HLOOKUP($B416,data04,data0211!AE$900,FALSE)</f>
        <v>360700.68</v>
      </c>
      <c r="AF416" s="218">
        <f>HLOOKUP($B416,data04,data0211!AF$900,FALSE)</f>
        <v>78795.960000000006</v>
      </c>
      <c r="AG416" s="218">
        <f>HLOOKUP($B416,data04,data0211!AG$900,FALSE)</f>
        <v>0</v>
      </c>
      <c r="AH416" s="218">
        <f>HLOOKUP($B416,data04,data0211!AH$900,FALSE)</f>
        <v>31.62</v>
      </c>
      <c r="AI416" s="218">
        <f>HLOOKUP($B416,data04,data0211!AI$900,FALSE)</f>
        <v>0</v>
      </c>
      <c r="AJ416" s="218">
        <f>HLOOKUP($B416,data04,data0211!AJ$900,FALSE)</f>
        <v>31.62</v>
      </c>
      <c r="AK416" s="218">
        <f>HLOOKUP($B416,data04,data0211!AK$900,FALSE)</f>
        <v>57800</v>
      </c>
      <c r="AL416" s="218">
        <f>HLOOKUP($B416,data04,data0211!AL$900,FALSE)</f>
        <v>119000</v>
      </c>
      <c r="AM416" s="218">
        <f>HLOOKUP($B416,data04,data0211!AM$900,FALSE)</f>
        <v>0</v>
      </c>
      <c r="AN416" s="218">
        <f>HLOOKUP($B416,data04,data0211!AN$900,FALSE)</f>
        <v>147462</v>
      </c>
      <c r="AO416" s="218">
        <f>HLOOKUP($B416,data04,data0211!AO$900,FALSE)</f>
        <v>109502</v>
      </c>
      <c r="AP416" s="218">
        <f>HLOOKUP($B416,data04,data0211!AP$900,FALSE)</f>
        <v>147462</v>
      </c>
      <c r="AQ416" s="218">
        <f>HLOOKUP($B416,data04,data0211!AQ$900,FALSE)</f>
        <v>112201</v>
      </c>
      <c r="AR416" s="218">
        <f>HLOOKUP($B416,data04,data0211!AR$900,FALSE)</f>
        <v>347.9</v>
      </c>
      <c r="AS416" s="218">
        <f>HLOOKUP($B416,data04,data0211!AS$900,FALSE)</f>
        <v>241.6</v>
      </c>
      <c r="AT416" s="218">
        <f>HLOOKUP($B416,data04,data0211!AT$900,FALSE)</f>
        <v>106.3</v>
      </c>
      <c r="AU416" s="218">
        <f>HLOOKUP($B416,data04,data0211!AU$900,FALSE)</f>
        <v>251</v>
      </c>
      <c r="AV416" s="218">
        <f>HLOOKUP($B416,data04,data0211!AV$900,FALSE)</f>
        <v>0</v>
      </c>
      <c r="AW416" s="218">
        <f>HLOOKUP($B416,data04,data0211!AW$900,FALSE)</f>
        <v>203</v>
      </c>
      <c r="AX416" s="218">
        <f>HLOOKUP($B416,data04,data0211!AX$900,FALSE)</f>
        <v>0</v>
      </c>
      <c r="AY416" s="218">
        <f>HLOOKUP($B416,data04,data0211!AY$900,FALSE)</f>
        <v>34</v>
      </c>
      <c r="AZ416" s="218">
        <f>HLOOKUP($B416,data04,data0211!AZ$900,FALSE)</f>
        <v>2200</v>
      </c>
      <c r="BA416" s="218">
        <f>HLOOKUP($B416,data04,data0211!BA$900,FALSE)</f>
        <v>0.75</v>
      </c>
      <c r="BB416" s="218"/>
      <c r="BC416" s="218"/>
      <c r="BD416" s="218"/>
      <c r="BE416" s="218"/>
    </row>
    <row r="417" spans="1:57" ht="15" customHeight="1" x14ac:dyDescent="0.2">
      <c r="A417" s="71" t="s">
        <v>205</v>
      </c>
      <c r="B417" s="71" t="s">
        <v>205</v>
      </c>
      <c r="C417" s="69">
        <v>2005</v>
      </c>
      <c r="D417" s="218">
        <f>HLOOKUP($B417,data05,data0211!D$900,FALSE)</f>
        <v>28849124</v>
      </c>
      <c r="E417" s="218">
        <f>HLOOKUP($B417,data05,data0211!E$900,FALSE)</f>
        <v>-8407967</v>
      </c>
      <c r="F417" s="218">
        <f>HLOOKUP($B417,data05,data0211!F$900,FALSE)</f>
        <v>0</v>
      </c>
      <c r="G417" s="218">
        <f>HLOOKUP($B417,data05,data0211!G$900,FALSE)</f>
        <v>2966731</v>
      </c>
      <c r="H417" s="218">
        <f>HLOOKUP($B417,data05,data0211!H$900,FALSE)</f>
        <v>5008954</v>
      </c>
      <c r="I417" s="218">
        <f>HLOOKUP($B417,data05,data0211!I$900,FALSE)</f>
        <v>400517</v>
      </c>
      <c r="J417" s="218">
        <f>HLOOKUP($B417,data05,data0211!J$900,FALSE)</f>
        <v>26265</v>
      </c>
      <c r="K417" s="218">
        <f>HLOOKUP($B417,data05,data0211!K$900,FALSE)</f>
        <v>22426</v>
      </c>
      <c r="L417" s="218">
        <f>HLOOKUP($B417,data05,data0211!L$900,FALSE)</f>
        <v>3836</v>
      </c>
      <c r="M417" s="218">
        <f>HLOOKUP($B417,data05,data0211!M$900,FALSE)</f>
        <v>3</v>
      </c>
      <c r="N417" s="218">
        <f>HLOOKUP($B417,data05,data0211!N$900,FALSE)</f>
        <v>4018997</v>
      </c>
      <c r="O417" s="218">
        <f>HLOOKUP($B417,data05,data0211!O$900,FALSE)</f>
        <v>0</v>
      </c>
      <c r="P417" s="218">
        <f>HLOOKUP($B417,data05,data0211!P$900,FALSE)</f>
        <v>730565274</v>
      </c>
      <c r="Q417" s="218">
        <f>HLOOKUP($B417,data05,data0211!Q$900,FALSE)</f>
        <v>203351921</v>
      </c>
      <c r="R417" s="218">
        <f>HLOOKUP($B417,data05,data0211!R$900,FALSE)</f>
        <v>370393080</v>
      </c>
      <c r="S417" s="218">
        <f>HLOOKUP($B417,data05,data0211!S$900,FALSE)</f>
        <v>152801276</v>
      </c>
      <c r="T417" s="218">
        <f>HLOOKUP($B417,data05,data0211!T$900,FALSE)</f>
        <v>4018997</v>
      </c>
      <c r="U417" s="218">
        <f>HLOOKUP($B417,data05,data0211!U$900,FALSE)</f>
        <v>0</v>
      </c>
      <c r="V417" s="218">
        <f>HLOOKUP($B417,data05,data0211!V$900,FALSE)</f>
        <v>981195</v>
      </c>
      <c r="W417" s="218">
        <f>HLOOKUP($B417,data05,data0211!W$900,FALSE)</f>
        <v>0</v>
      </c>
      <c r="X417" s="218">
        <f>HLOOKUP($B417,data05,data0211!X$900,FALSE)</f>
        <v>663658</v>
      </c>
      <c r="Y417" s="218">
        <f>HLOOKUP($B417,data05,data0211!Y$900,FALSE)</f>
        <v>306824</v>
      </c>
      <c r="Z417" s="218">
        <f>HLOOKUP($B417,data05,data0211!Z$900,FALSE)</f>
        <v>10713</v>
      </c>
      <c r="AA417" s="218">
        <f>HLOOKUP($B417,data05,data0211!AA$900,FALSE)</f>
        <v>0</v>
      </c>
      <c r="AB417" s="218">
        <f>HLOOKUP($B417,data05,data0211!AB$900,FALSE)</f>
        <v>8064491</v>
      </c>
      <c r="AC417" s="218">
        <f>HLOOKUP($B417,data05,data0211!AC$900,FALSE)</f>
        <v>4285612</v>
      </c>
      <c r="AD417" s="218">
        <f>HLOOKUP($B417,data05,data0211!AD$900,FALSE)</f>
        <v>3496262</v>
      </c>
      <c r="AE417" s="218">
        <f>HLOOKUP($B417,data05,data0211!AE$900,FALSE)</f>
        <v>203774</v>
      </c>
      <c r="AF417" s="218">
        <f>HLOOKUP($B417,data05,data0211!AF$900,FALSE)</f>
        <v>78843</v>
      </c>
      <c r="AG417" s="218">
        <f>HLOOKUP($B417,data05,data0211!AG$900,FALSE)</f>
        <v>0</v>
      </c>
      <c r="AH417" s="218">
        <f>HLOOKUP($B417,data05,data0211!AH$900,FALSE)</f>
        <v>31</v>
      </c>
      <c r="AI417" s="218">
        <f>HLOOKUP($B417,data05,data0211!AI$900,FALSE)</f>
        <v>31</v>
      </c>
      <c r="AJ417" s="218">
        <f>HLOOKUP($B417,data05,data0211!AJ$900,FALSE)</f>
        <v>0</v>
      </c>
      <c r="AK417" s="218">
        <f>HLOOKUP($B417,data05,data0211!AK$900,FALSE)</f>
        <v>57800</v>
      </c>
      <c r="AL417" s="218">
        <f>HLOOKUP($B417,data05,data0211!AL$900,FALSE)</f>
        <v>119000</v>
      </c>
      <c r="AM417" s="218">
        <f>HLOOKUP($B417,data05,data0211!AM$900,FALSE)</f>
        <v>0</v>
      </c>
      <c r="AN417" s="218">
        <f>HLOOKUP($B417,data05,data0211!AN$900,FALSE)</f>
        <v>143124</v>
      </c>
      <c r="AO417" s="218">
        <f>HLOOKUP($B417,data05,data0211!AO$900,FALSE)</f>
        <v>116616</v>
      </c>
      <c r="AP417" s="218">
        <f>HLOOKUP($B417,data05,data0211!AP$900,FALSE)</f>
        <v>143124</v>
      </c>
      <c r="AQ417" s="218">
        <f>HLOOKUP($B417,data05,data0211!AQ$900,FALSE)</f>
        <v>23854</v>
      </c>
      <c r="AR417" s="218">
        <f>HLOOKUP($B417,data05,data0211!AR$900,FALSE)</f>
        <v>348</v>
      </c>
      <c r="AS417" s="218">
        <f>HLOOKUP($B417,data05,data0211!AS$900,FALSE)</f>
        <v>242</v>
      </c>
      <c r="AT417" s="218">
        <f>HLOOKUP($B417,data05,data0211!AT$900,FALSE)</f>
        <v>106</v>
      </c>
      <c r="AU417" s="218">
        <f>HLOOKUP($B417,data05,data0211!AU$900,FALSE)</f>
        <v>252</v>
      </c>
      <c r="AV417" s="218">
        <f>HLOOKUP($B417,data05,data0211!AV$900,FALSE)</f>
        <v>0</v>
      </c>
      <c r="AW417" s="218">
        <f>HLOOKUP($B417,data05,data0211!AW$900,FALSE)</f>
        <v>96</v>
      </c>
      <c r="AX417" s="218">
        <f>HLOOKUP($B417,data05,data0211!AX$900,FALSE)</f>
        <v>0</v>
      </c>
      <c r="AY417" s="218">
        <f>HLOOKUP($B417,data05,data0211!AY$900,FALSE)</f>
        <v>34</v>
      </c>
      <c r="AZ417" s="218">
        <f>HLOOKUP($B417,data05,data0211!AZ$900,FALSE)</f>
        <v>2250</v>
      </c>
      <c r="BA417" s="218">
        <f>HLOOKUP($B417,data05,data0211!BA$900,FALSE)</f>
        <v>60</v>
      </c>
      <c r="BB417" s="218"/>
      <c r="BC417" s="218"/>
      <c r="BD417" s="218"/>
      <c r="BE417" s="218"/>
    </row>
    <row r="418" spans="1:57" ht="15" customHeight="1" x14ac:dyDescent="0.2">
      <c r="A418" s="71" t="s">
        <v>205</v>
      </c>
      <c r="B418" s="71" t="s">
        <v>205</v>
      </c>
      <c r="C418" s="69">
        <v>2006</v>
      </c>
      <c r="D418" s="218">
        <f>HLOOKUP($B418,data06,data0211!D$900,FALSE)</f>
        <v>31545798</v>
      </c>
      <c r="E418" s="218">
        <f>HLOOKUP($B418,data06,data0211!E$900,FALSE)</f>
        <v>-10054397</v>
      </c>
      <c r="F418" s="218">
        <f>HLOOKUP($B418,data06,data0211!F$900,FALSE)</f>
        <v>0</v>
      </c>
      <c r="G418" s="218">
        <f>HLOOKUP($B418,data06,data0211!G$900,FALSE)</f>
        <v>2501729</v>
      </c>
      <c r="H418" s="218">
        <f>HLOOKUP($B418,data06,data0211!H$900,FALSE)</f>
        <v>4321594</v>
      </c>
      <c r="I418" s="218">
        <f>HLOOKUP($B418,data06,data0211!I$900,FALSE)</f>
        <v>986690</v>
      </c>
      <c r="J418" s="218">
        <f>HLOOKUP($B418,data06,data0211!J$900,FALSE)</f>
        <v>26525</v>
      </c>
      <c r="K418" s="218">
        <f>HLOOKUP($B418,data06,data0211!K$900,FALSE)</f>
        <v>22706</v>
      </c>
      <c r="L418" s="218">
        <f>HLOOKUP($B418,data06,data0211!L$900,FALSE)</f>
        <v>3816</v>
      </c>
      <c r="M418" s="218">
        <f>HLOOKUP($B418,data06,data0211!M$900,FALSE)</f>
        <v>3</v>
      </c>
      <c r="N418" s="218">
        <f>HLOOKUP($B418,data06,data0211!N$900,FALSE)</f>
        <v>5087</v>
      </c>
      <c r="O418" s="218">
        <f>HLOOKUP($B418,data06,data0211!O$900,FALSE)</f>
        <v>0</v>
      </c>
      <c r="P418" s="218">
        <f>HLOOKUP($B418,data06,data0211!P$900,FALSE)</f>
        <v>735332929</v>
      </c>
      <c r="Q418" s="218">
        <f>HLOOKUP($B418,data06,data0211!Q$900,FALSE)</f>
        <v>200214258</v>
      </c>
      <c r="R418" s="218">
        <f>HLOOKUP($B418,data06,data0211!R$900,FALSE)</f>
        <v>377083707</v>
      </c>
      <c r="S418" s="218">
        <f>HLOOKUP($B418,data06,data0211!S$900,FALSE)</f>
        <v>153944335</v>
      </c>
      <c r="T418" s="218">
        <f>HLOOKUP($B418,data06,data0211!T$900,FALSE)</f>
        <v>4090629</v>
      </c>
      <c r="U418" s="218">
        <f>HLOOKUP($B418,data06,data0211!U$900,FALSE)</f>
        <v>0</v>
      </c>
      <c r="V418" s="218">
        <f>HLOOKUP($B418,data06,data0211!V$900,FALSE)</f>
        <v>1008639</v>
      </c>
      <c r="W418" s="218">
        <f>HLOOKUP($B418,data06,data0211!W$900,FALSE)</f>
        <v>0</v>
      </c>
      <c r="X418" s="218">
        <f>HLOOKUP($B418,data06,data0211!X$900,FALSE)</f>
        <v>696980</v>
      </c>
      <c r="Y418" s="218">
        <f>HLOOKUP($B418,data06,data0211!Y$900,FALSE)</f>
        <v>300519</v>
      </c>
      <c r="Z418" s="218">
        <f>HLOOKUP($B418,data06,data0211!Z$900,FALSE)</f>
        <v>11140</v>
      </c>
      <c r="AA418" s="218">
        <f>HLOOKUP($B418,data06,data0211!AA$900,FALSE)</f>
        <v>0</v>
      </c>
      <c r="AB418" s="218">
        <f>HLOOKUP($B418,data06,data0211!AB$900,FALSE)</f>
        <v>8705052.3100000005</v>
      </c>
      <c r="AC418" s="218">
        <f>HLOOKUP($B418,data06,data0211!AC$900,FALSE)</f>
        <v>4696639.2699999996</v>
      </c>
      <c r="AD418" s="218">
        <f>HLOOKUP($B418,data06,data0211!AD$900,FALSE)</f>
        <v>3640813.34</v>
      </c>
      <c r="AE418" s="218">
        <f>HLOOKUP($B418,data06,data0211!AE$900,FALSE)</f>
        <v>324953.82</v>
      </c>
      <c r="AF418" s="218">
        <f>HLOOKUP($B418,data06,data0211!AF$900,FALSE)</f>
        <v>42645.88</v>
      </c>
      <c r="AG418" s="218">
        <f>HLOOKUP($B418,data06,data0211!AG$900,FALSE)</f>
        <v>0</v>
      </c>
      <c r="AH418" s="218">
        <f>HLOOKUP($B418,data06,data0211!AH$900,FALSE)</f>
        <v>32</v>
      </c>
      <c r="AI418" s="218">
        <f>HLOOKUP($B418,data06,data0211!AI$900,FALSE)</f>
        <v>32</v>
      </c>
      <c r="AJ418" s="218">
        <f>HLOOKUP($B418,data06,data0211!AJ$900,FALSE)</f>
        <v>0</v>
      </c>
      <c r="AK418" s="218">
        <f>HLOOKUP($B418,data06,data0211!AK$900,FALSE)</f>
        <v>57800</v>
      </c>
      <c r="AL418" s="218">
        <f>HLOOKUP($B418,data06,data0211!AL$900,FALSE)</f>
        <v>119000</v>
      </c>
      <c r="AM418" s="218">
        <f>HLOOKUP($B418,data06,data0211!AM$900,FALSE)</f>
        <v>0</v>
      </c>
      <c r="AN418" s="218">
        <f>HLOOKUP($B418,data06,data0211!AN$900,FALSE)</f>
        <v>125800</v>
      </c>
      <c r="AO418" s="218">
        <f>HLOOKUP($B418,data06,data0211!AO$900,FALSE)</f>
        <v>119658</v>
      </c>
      <c r="AP418" s="218">
        <f>HLOOKUP($B418,data06,data0211!AP$900,FALSE)</f>
        <v>125800</v>
      </c>
      <c r="AQ418" s="218">
        <f>HLOOKUP($B418,data06,data0211!AQ$900,FALSE)</f>
        <v>110853</v>
      </c>
      <c r="AR418" s="218">
        <f>HLOOKUP($B418,data06,data0211!AR$900,FALSE)</f>
        <v>348</v>
      </c>
      <c r="AS418" s="218">
        <f>HLOOKUP($B418,data06,data0211!AS$900,FALSE)</f>
        <v>242</v>
      </c>
      <c r="AT418" s="218">
        <f>HLOOKUP($B418,data06,data0211!AT$900,FALSE)</f>
        <v>106</v>
      </c>
      <c r="AU418" s="218">
        <f>HLOOKUP($B418,data06,data0211!AU$900,FALSE)</f>
        <v>251</v>
      </c>
      <c r="AV418" s="218">
        <f>HLOOKUP($B418,data06,data0211!AV$900,FALSE)</f>
        <v>0</v>
      </c>
      <c r="AW418" s="218">
        <f>HLOOKUP($B418,data06,data0211!AW$900,FALSE)</f>
        <v>96</v>
      </c>
      <c r="AX418" s="218">
        <f>HLOOKUP($B418,data06,data0211!AX$900,FALSE)</f>
        <v>0</v>
      </c>
      <c r="AY418" s="218">
        <f>HLOOKUP($B418,data06,data0211!AY$900,FALSE)</f>
        <v>34</v>
      </c>
      <c r="AZ418" s="218">
        <f>HLOOKUP($B418,data06,data0211!AZ$900,FALSE)</f>
        <v>2200</v>
      </c>
      <c r="BA418" s="218">
        <f>HLOOKUP($B418,data06,data0211!BA$900,FALSE)</f>
        <v>75</v>
      </c>
      <c r="BB418" s="218"/>
      <c r="BC418" s="218"/>
      <c r="BD418" s="218"/>
      <c r="BE418" s="218"/>
    </row>
    <row r="419" spans="1:57" ht="15" customHeight="1" x14ac:dyDescent="0.2">
      <c r="A419" s="71" t="s">
        <v>205</v>
      </c>
      <c r="B419" s="71" t="s">
        <v>205</v>
      </c>
      <c r="C419" s="69">
        <v>2007</v>
      </c>
      <c r="D419" s="218">
        <f>HLOOKUP($B419,data07,data0211!D$900,FALSE)</f>
        <v>36184209</v>
      </c>
      <c r="E419" s="218">
        <f>HLOOKUP($B419,data07,data0211!E$900,FALSE)</f>
        <v>-11849144</v>
      </c>
      <c r="F419" s="218">
        <f>HLOOKUP($B419,data07,data0211!F$900,FALSE)</f>
        <v>0</v>
      </c>
      <c r="G419" s="218">
        <f>HLOOKUP($B419,data07,data0211!G$900,FALSE)</f>
        <v>3083142</v>
      </c>
      <c r="H419" s="218">
        <f>HLOOKUP($B419,data07,data0211!H$900,FALSE)</f>
        <v>4432648.1900000004</v>
      </c>
      <c r="I419" s="218">
        <f>HLOOKUP($B419,data07,data0211!I$900,FALSE)</f>
        <v>1585378</v>
      </c>
      <c r="J419" s="218">
        <f>HLOOKUP($B419,data07,data0211!J$900,FALSE)</f>
        <v>26632</v>
      </c>
      <c r="K419" s="218">
        <f>HLOOKUP($B419,data07,data0211!K$900,FALSE)</f>
        <v>22839</v>
      </c>
      <c r="L419" s="218">
        <f>HLOOKUP($B419,data07,data0211!L$900,FALSE)</f>
        <v>3790</v>
      </c>
      <c r="M419" s="218">
        <f>HLOOKUP($B419,data07,data0211!M$900,FALSE)</f>
        <v>3</v>
      </c>
      <c r="N419" s="218">
        <f>HLOOKUP($B419,data07,data0211!N$900,FALSE)</f>
        <v>5082</v>
      </c>
      <c r="O419" s="218">
        <f>HLOOKUP($B419,data07,data0211!O$900,FALSE)</f>
        <v>0</v>
      </c>
      <c r="P419" s="218">
        <f>HLOOKUP($B419,data07,data0211!P$900,FALSE)</f>
        <v>723094046</v>
      </c>
      <c r="Q419" s="218">
        <f>HLOOKUP($B419,data07,data0211!Q$900,FALSE)</f>
        <v>221960966</v>
      </c>
      <c r="R419" s="218">
        <f>HLOOKUP($B419,data07,data0211!R$900,FALSE)</f>
        <v>380816114</v>
      </c>
      <c r="S419" s="218">
        <f>HLOOKUP($B419,data07,data0211!S$900,FALSE)</f>
        <v>116195929</v>
      </c>
      <c r="T419" s="218">
        <f>HLOOKUP($B419,data07,data0211!T$900,FALSE)</f>
        <v>4121037</v>
      </c>
      <c r="U419" s="218">
        <f>HLOOKUP($B419,data07,data0211!U$900,FALSE)</f>
        <v>0</v>
      </c>
      <c r="V419" s="218">
        <f>HLOOKUP($B419,data07,data0211!V$900,FALSE)</f>
        <v>1039292</v>
      </c>
      <c r="W419" s="218">
        <f>HLOOKUP($B419,data07,data0211!W$900,FALSE)</f>
        <v>0</v>
      </c>
      <c r="X419" s="218">
        <f>HLOOKUP($B419,data07,data0211!X$900,FALSE)</f>
        <v>720647</v>
      </c>
      <c r="Y419" s="218">
        <f>HLOOKUP($B419,data07,data0211!Y$900,FALSE)</f>
        <v>307497</v>
      </c>
      <c r="Z419" s="218">
        <f>HLOOKUP($B419,data07,data0211!Z$900,FALSE)</f>
        <v>11148</v>
      </c>
      <c r="AA419" s="218">
        <f>HLOOKUP($B419,data07,data0211!AA$900,FALSE)</f>
        <v>0</v>
      </c>
      <c r="AB419" s="218">
        <f>HLOOKUP($B419,data07,data0211!AB$900,FALSE)</f>
        <v>10066544.299999999</v>
      </c>
      <c r="AC419" s="218">
        <f>HLOOKUP($B419,data07,data0211!AC$900,FALSE)</f>
        <v>5303431.53</v>
      </c>
      <c r="AD419" s="218">
        <f>HLOOKUP($B419,data07,data0211!AD$900,FALSE)</f>
        <v>4283955.2300000004</v>
      </c>
      <c r="AE419" s="218">
        <f>HLOOKUP($B419,data07,data0211!AE$900,FALSE)</f>
        <v>386420</v>
      </c>
      <c r="AF419" s="218">
        <f>HLOOKUP($B419,data07,data0211!AF$900,FALSE)</f>
        <v>0</v>
      </c>
      <c r="AG419" s="218">
        <f>HLOOKUP($B419,data07,data0211!AG$900,FALSE)</f>
        <v>92737.54</v>
      </c>
      <c r="AH419" s="218">
        <f>HLOOKUP($B419,data07,data0211!AH$900,FALSE)</f>
        <v>32</v>
      </c>
      <c r="AI419" s="218">
        <f>HLOOKUP($B419,data07,data0211!AI$900,FALSE)</f>
        <v>32</v>
      </c>
      <c r="AJ419" s="218">
        <f>HLOOKUP($B419,data07,data0211!AJ$900,FALSE)</f>
        <v>0</v>
      </c>
      <c r="AK419" s="218">
        <f>HLOOKUP($B419,data07,data0211!AK$900,FALSE)</f>
        <v>57800</v>
      </c>
      <c r="AL419" s="218">
        <f>HLOOKUP($B419,data07,data0211!AL$900,FALSE)</f>
        <v>119000</v>
      </c>
      <c r="AM419" s="218">
        <f>HLOOKUP($B419,data07,data0211!AM$900,FALSE)</f>
        <v>0</v>
      </c>
      <c r="AN419" s="218">
        <f>HLOOKUP($B419,data07,data0211!AN$900,FALSE)</f>
        <v>132343</v>
      </c>
      <c r="AO419" s="218">
        <f>HLOOKUP($B419,data07,data0211!AO$900,FALSE)</f>
        <v>110399</v>
      </c>
      <c r="AP419" s="218">
        <f>HLOOKUP($B419,data07,data0211!AP$900,FALSE)</f>
        <v>132343</v>
      </c>
      <c r="AQ419" s="218">
        <f>HLOOKUP($B419,data07,data0211!AQ$900,FALSE)</f>
        <v>111275</v>
      </c>
      <c r="AR419" s="218">
        <f>HLOOKUP($B419,data07,data0211!AR$900,FALSE)</f>
        <v>348</v>
      </c>
      <c r="AS419" s="218">
        <f>HLOOKUP($B419,data07,data0211!AS$900,FALSE)</f>
        <v>242</v>
      </c>
      <c r="AT419" s="218">
        <f>HLOOKUP($B419,data07,data0211!AT$900,FALSE)</f>
        <v>106</v>
      </c>
      <c r="AU419" s="218">
        <f>HLOOKUP($B419,data07,data0211!AU$900,FALSE)</f>
        <v>251</v>
      </c>
      <c r="AV419" s="218">
        <f>HLOOKUP($B419,data07,data0211!AV$900,FALSE)</f>
        <v>0</v>
      </c>
      <c r="AW419" s="218">
        <f>HLOOKUP($B419,data07,data0211!AW$900,FALSE)</f>
        <v>97</v>
      </c>
      <c r="AX419" s="218">
        <f>HLOOKUP($B419,data07,data0211!AX$900,FALSE)</f>
        <v>0</v>
      </c>
      <c r="AY419" s="218">
        <f>HLOOKUP($B419,data07,data0211!AY$900,FALSE)</f>
        <v>34</v>
      </c>
      <c r="AZ419" s="218">
        <f>HLOOKUP($B419,data07,data0211!AZ$900,FALSE)</f>
        <v>2200</v>
      </c>
      <c r="BA419" s="218">
        <f>HLOOKUP($B419,data07,data0211!BA$900,FALSE)</f>
        <v>75</v>
      </c>
      <c r="BB419" s="218"/>
      <c r="BC419" s="218"/>
      <c r="BD419" s="218"/>
      <c r="BE419" s="218"/>
    </row>
    <row r="420" spans="1:57" ht="15" customHeight="1" x14ac:dyDescent="0.2">
      <c r="A420" s="71" t="s">
        <v>205</v>
      </c>
      <c r="B420" s="71" t="s">
        <v>205</v>
      </c>
      <c r="C420" s="69">
        <v>2008</v>
      </c>
      <c r="D420" s="218">
        <f>HLOOKUP($B420,data08,data0211!D$900,FALSE)</f>
        <v>39002181</v>
      </c>
      <c r="E420" s="218">
        <f>HLOOKUP($B420,data08,data0211!E$900,FALSE)</f>
        <v>-13790810</v>
      </c>
      <c r="F420" s="218">
        <f>HLOOKUP($B420,data08,data0211!F$900,FALSE)</f>
        <v>0</v>
      </c>
      <c r="G420" s="218">
        <f>HLOOKUP($B420,data08,data0211!G$900,FALSE)</f>
        <v>3757161</v>
      </c>
      <c r="H420" s="218">
        <f>HLOOKUP($B420,data08,data0211!H$900,FALSE)</f>
        <v>4990520.66</v>
      </c>
      <c r="I420" s="218">
        <f>HLOOKUP($B420,data08,data0211!I$900,FALSE)</f>
        <v>942927</v>
      </c>
      <c r="J420" s="218">
        <f>HLOOKUP($B420,data08,data0211!J$900,FALSE)</f>
        <v>26940</v>
      </c>
      <c r="K420" s="218">
        <f>HLOOKUP($B420,data08,data0211!K$900,FALSE)</f>
        <v>23142</v>
      </c>
      <c r="L420" s="218">
        <f>HLOOKUP($B420,data08,data0211!L$900,FALSE)</f>
        <v>3795</v>
      </c>
      <c r="M420" s="218">
        <f>HLOOKUP($B420,data08,data0211!M$900,FALSE)</f>
        <v>3</v>
      </c>
      <c r="N420" s="218">
        <f>HLOOKUP($B420,data08,data0211!N$900,FALSE)</f>
        <v>5107</v>
      </c>
      <c r="O420" s="218">
        <f>HLOOKUP($B420,data08,data0211!O$900,FALSE)</f>
        <v>0</v>
      </c>
      <c r="P420" s="218">
        <f>HLOOKUP($B420,data08,data0211!P$900,FALSE)</f>
        <v>739656116</v>
      </c>
      <c r="Q420" s="218">
        <f>HLOOKUP($B420,data08,data0211!Q$900,FALSE)</f>
        <v>200555058</v>
      </c>
      <c r="R420" s="218">
        <f>HLOOKUP($B420,data08,data0211!R$900,FALSE)</f>
        <v>381681792</v>
      </c>
      <c r="S420" s="218">
        <f>HLOOKUP($B420,data08,data0211!S$900,FALSE)</f>
        <v>153262880</v>
      </c>
      <c r="T420" s="218">
        <f>HLOOKUP($B420,data08,data0211!T$900,FALSE)</f>
        <v>4156386</v>
      </c>
      <c r="U420" s="218">
        <f>HLOOKUP($B420,data08,data0211!U$900,FALSE)</f>
        <v>0</v>
      </c>
      <c r="V420" s="218">
        <f>HLOOKUP($B420,data08,data0211!V$900,FALSE)</f>
        <v>1033837</v>
      </c>
      <c r="W420" s="218">
        <f>HLOOKUP($B420,data08,data0211!W$900,FALSE)</f>
        <v>0</v>
      </c>
      <c r="X420" s="218">
        <f>HLOOKUP($B420,data08,data0211!X$900,FALSE)</f>
        <v>725580</v>
      </c>
      <c r="Y420" s="218">
        <f>HLOOKUP($B420,data08,data0211!Y$900,FALSE)</f>
        <v>297062</v>
      </c>
      <c r="Z420" s="218">
        <f>HLOOKUP($B420,data08,data0211!Z$900,FALSE)</f>
        <v>11195</v>
      </c>
      <c r="AA420" s="218">
        <f>HLOOKUP($B420,data08,data0211!AA$900,FALSE)</f>
        <v>0</v>
      </c>
      <c r="AB420" s="218">
        <f>HLOOKUP($B420,data08,data0211!AB$900,FALSE)</f>
        <v>0</v>
      </c>
      <c r="AC420" s="218">
        <f>HLOOKUP($B420,data08,data0211!AC$900,FALSE)</f>
        <v>5256358.16</v>
      </c>
      <c r="AD420" s="218">
        <f>HLOOKUP($B420,data08,data0211!AD$900,FALSE)</f>
        <v>3882686.35</v>
      </c>
      <c r="AE420" s="218">
        <f>HLOOKUP($B420,data08,data0211!AE$900,FALSE)</f>
        <v>318560.17</v>
      </c>
      <c r="AF420" s="218">
        <f>HLOOKUP($B420,data08,data0211!AF$900,FALSE)</f>
        <v>97987.89</v>
      </c>
      <c r="AG420" s="218">
        <f>HLOOKUP($B420,data08,data0211!AG$900,FALSE)</f>
        <v>0</v>
      </c>
      <c r="AH420" s="218">
        <f>HLOOKUP($B420,data08,data0211!AH$900,FALSE)</f>
        <v>32</v>
      </c>
      <c r="AI420" s="218">
        <f>HLOOKUP($B420,data08,data0211!AI$900,FALSE)</f>
        <v>32</v>
      </c>
      <c r="AJ420" s="218">
        <f>HLOOKUP($B420,data08,data0211!AJ$900,FALSE)</f>
        <v>0</v>
      </c>
      <c r="AK420" s="218">
        <f>HLOOKUP($B420,data08,data0211!AK$900,FALSE)</f>
        <v>58000</v>
      </c>
      <c r="AL420" s="218">
        <f>HLOOKUP($B420,data08,data0211!AL$900,FALSE)</f>
        <v>119000</v>
      </c>
      <c r="AM420" s="218">
        <f>HLOOKUP($B420,data08,data0211!AM$900,FALSE)</f>
        <v>0</v>
      </c>
      <c r="AN420" s="218">
        <f>HLOOKUP($B420,data08,data0211!AN$900,FALSE)</f>
        <v>126174</v>
      </c>
      <c r="AO420" s="218">
        <f>HLOOKUP($B420,data08,data0211!AO$900,FALSE)</f>
        <v>110106</v>
      </c>
      <c r="AP420" s="218">
        <f>HLOOKUP($B420,data08,data0211!AP$900,FALSE)</f>
        <v>126174</v>
      </c>
      <c r="AQ420" s="218">
        <f>HLOOKUP($B420,data08,data0211!AQ$900,FALSE)</f>
        <v>110027</v>
      </c>
      <c r="AR420" s="218">
        <f>HLOOKUP($B420,data08,data0211!AR$900,FALSE)</f>
        <v>386</v>
      </c>
      <c r="AS420" s="218">
        <f>HLOOKUP($B420,data08,data0211!AS$900,FALSE)</f>
        <v>252</v>
      </c>
      <c r="AT420" s="218">
        <f>HLOOKUP($B420,data08,data0211!AT$900,FALSE)</f>
        <v>134</v>
      </c>
      <c r="AU420" s="218">
        <f>HLOOKUP($B420,data08,data0211!AU$900,FALSE)</f>
        <v>288</v>
      </c>
      <c r="AV420" s="218">
        <f>HLOOKUP($B420,data08,data0211!AV$900,FALSE)</f>
        <v>3</v>
      </c>
      <c r="AW420" s="218">
        <f>HLOOKUP($B420,data08,data0211!AW$900,FALSE)</f>
        <v>95</v>
      </c>
      <c r="AX420" s="218">
        <f>HLOOKUP($B420,data08,data0211!AX$900,FALSE)</f>
        <v>0</v>
      </c>
      <c r="AY420" s="218">
        <f>HLOOKUP($B420,data08,data0211!AY$900,FALSE)</f>
        <v>34</v>
      </c>
      <c r="AZ420" s="218">
        <f>HLOOKUP($B420,data08,data0211!AZ$900,FALSE)</f>
        <v>2004</v>
      </c>
      <c r="BA420" s="218">
        <f>HLOOKUP($B420,data08,data0211!BA$900,FALSE)</f>
        <v>87</v>
      </c>
      <c r="BB420" s="218"/>
      <c r="BC420" s="218"/>
      <c r="BD420" s="218"/>
      <c r="BE420" s="218"/>
    </row>
    <row r="421" spans="1:57" ht="15" customHeight="1" x14ac:dyDescent="0.2">
      <c r="A421" s="71" t="s">
        <v>205</v>
      </c>
      <c r="B421" s="71" t="s">
        <v>205</v>
      </c>
      <c r="C421" s="69">
        <v>2009</v>
      </c>
      <c r="D421" s="218">
        <f>HLOOKUP($B421,data09,data0211!D$900,FALSE)</f>
        <v>43374966</v>
      </c>
      <c r="E421" s="218">
        <f>HLOOKUP($B421,data09,data0211!E$900,FALSE)</f>
        <v>-15873352</v>
      </c>
      <c r="F421" s="218">
        <f>HLOOKUP($B421,data09,data0211!F$900,FALSE)</f>
        <v>0</v>
      </c>
      <c r="G421" s="218">
        <f>HLOOKUP($B421,data09,data0211!G$900,FALSE)</f>
        <v>3641040</v>
      </c>
      <c r="H421" s="218">
        <f>HLOOKUP($B421,data09,data0211!H$900,FALSE)</f>
        <v>5311350</v>
      </c>
      <c r="I421" s="218">
        <f>HLOOKUP($B421,data09,data0211!I$900,FALSE)</f>
        <v>949352</v>
      </c>
      <c r="J421" s="218">
        <f>HLOOKUP($B421,data09,data0211!J$900,FALSE)</f>
        <v>26991</v>
      </c>
      <c r="K421" s="218">
        <f>HLOOKUP($B421,data09,data0211!K$900,FALSE)</f>
        <v>23223</v>
      </c>
      <c r="L421" s="218">
        <f>HLOOKUP($B421,data09,data0211!L$900,FALSE)</f>
        <v>3606</v>
      </c>
      <c r="M421" s="218">
        <f>HLOOKUP($B421,data09,data0211!M$900,FALSE)</f>
        <v>162</v>
      </c>
      <c r="N421" s="218">
        <f>HLOOKUP($B421,data09,data0211!N$900,FALSE)</f>
        <v>5116</v>
      </c>
      <c r="O421" s="218">
        <f>HLOOKUP($B421,data09,data0211!O$900,FALSE)</f>
        <v>0</v>
      </c>
      <c r="P421" s="218">
        <f>HLOOKUP($B421,data09,data0211!P$900,FALSE)</f>
        <v>735126071</v>
      </c>
      <c r="Q421" s="218">
        <f>HLOOKUP($B421,data09,data0211!Q$900,FALSE)</f>
        <v>200816087</v>
      </c>
      <c r="R421" s="218">
        <f>HLOOKUP($B421,data09,data0211!R$900,FALSE)</f>
        <v>377625816</v>
      </c>
      <c r="S421" s="218">
        <f>HLOOKUP($B421,data09,data0211!S$900,FALSE)</f>
        <v>152927289</v>
      </c>
      <c r="T421" s="218">
        <f>HLOOKUP($B421,data09,data0211!T$900,FALSE)</f>
        <v>3756879</v>
      </c>
      <c r="U421" s="218">
        <f>HLOOKUP($B421,data09,data0211!U$900,FALSE)</f>
        <v>0</v>
      </c>
      <c r="V421" s="218">
        <f>HLOOKUP($B421,data09,data0211!V$900,FALSE)</f>
        <v>1030442</v>
      </c>
      <c r="W421" s="218">
        <f>HLOOKUP($B421,data09,data0211!W$900,FALSE)</f>
        <v>0</v>
      </c>
      <c r="X421" s="218">
        <f>HLOOKUP($B421,data09,data0211!X$900,FALSE)</f>
        <v>730263</v>
      </c>
      <c r="Y421" s="218">
        <f>HLOOKUP($B421,data09,data0211!Y$900,FALSE)</f>
        <v>289874</v>
      </c>
      <c r="Z421" s="218">
        <f>HLOOKUP($B421,data09,data0211!Z$900,FALSE)</f>
        <v>10305</v>
      </c>
      <c r="AA421" s="218">
        <f>HLOOKUP($B421,data09,data0211!AA$900,FALSE)</f>
        <v>0</v>
      </c>
      <c r="AB421" s="218">
        <f>HLOOKUP($B421,data09,data0211!AB$900,FALSE)</f>
        <v>9606108.8199999984</v>
      </c>
      <c r="AC421" s="218">
        <f>HLOOKUP($B421,data09,data0211!AC$900,FALSE)</f>
        <v>5323895.07</v>
      </c>
      <c r="AD421" s="218">
        <f>HLOOKUP($B421,data09,data0211!AD$900,FALSE)</f>
        <v>3825594.0300000003</v>
      </c>
      <c r="AE421" s="218">
        <f>HLOOKUP($B421,data09,data0211!AE$900,FALSE)</f>
        <v>318950.74</v>
      </c>
      <c r="AF421" s="218">
        <f>HLOOKUP($B421,data09,data0211!AF$900,FALSE)</f>
        <v>90243.11</v>
      </c>
      <c r="AG421" s="218">
        <f>HLOOKUP($B421,data09,data0211!AG$900,FALSE)</f>
        <v>0</v>
      </c>
      <c r="AH421" s="218">
        <f>HLOOKUP($B421,data09,data0211!AH$900,FALSE)</f>
        <v>32</v>
      </c>
      <c r="AI421" s="218">
        <f>HLOOKUP($B421,data09,data0211!AI$900,FALSE)</f>
        <v>32</v>
      </c>
      <c r="AJ421" s="218">
        <f>HLOOKUP($B421,data09,data0211!AJ$900,FALSE)</f>
        <v>0</v>
      </c>
      <c r="AK421" s="218">
        <f>HLOOKUP($B421,data09,data0211!AK$900,FALSE)</f>
        <v>58000</v>
      </c>
      <c r="AL421" s="218">
        <f>HLOOKUP($B421,data09,data0211!AL$900,FALSE)</f>
        <v>119000</v>
      </c>
      <c r="AM421" s="218">
        <f>HLOOKUP($B421,data09,data0211!AM$900,FALSE)</f>
        <v>0</v>
      </c>
      <c r="AN421" s="218">
        <f>HLOOKUP($B421,data09,data0211!AN$900,FALSE)</f>
        <v>134412</v>
      </c>
      <c r="AO421" s="218">
        <f>HLOOKUP($B421,data09,data0211!AO$900,FALSE)</f>
        <v>111401</v>
      </c>
      <c r="AP421" s="218">
        <f>HLOOKUP($B421,data09,data0211!AP$900,FALSE)</f>
        <v>134412</v>
      </c>
      <c r="AQ421" s="218">
        <f>HLOOKUP($B421,data09,data0211!AQ$900,FALSE)</f>
        <v>109467</v>
      </c>
      <c r="AR421" s="218">
        <f>HLOOKUP($B421,data09,data0211!AR$900,FALSE)</f>
        <v>357</v>
      </c>
      <c r="AS421" s="218">
        <f>HLOOKUP($B421,data09,data0211!AS$900,FALSE)</f>
        <v>233</v>
      </c>
      <c r="AT421" s="218">
        <f>HLOOKUP($B421,data09,data0211!AT$900,FALSE)</f>
        <v>124</v>
      </c>
      <c r="AU421" s="218">
        <f>HLOOKUP($B421,data09,data0211!AU$900,FALSE)</f>
        <v>255</v>
      </c>
      <c r="AV421" s="218">
        <f>HLOOKUP($B421,data09,data0211!AV$900,FALSE)</f>
        <v>0</v>
      </c>
      <c r="AW421" s="218">
        <f>HLOOKUP($B421,data09,data0211!AW$900,FALSE)</f>
        <v>102</v>
      </c>
      <c r="AX421" s="218">
        <f>HLOOKUP($B421,data09,data0211!AX$900,FALSE)</f>
        <v>0</v>
      </c>
      <c r="AY421" s="218">
        <f>HLOOKUP($B421,data09,data0211!AY$900,FALSE)</f>
        <v>37</v>
      </c>
      <c r="AZ421" s="218">
        <f>HLOOKUP($B421,data09,data0211!AZ$900,FALSE)</f>
        <v>2063</v>
      </c>
      <c r="BA421" s="218">
        <f>HLOOKUP($B421,data09,data0211!BA$900,FALSE)</f>
        <v>81</v>
      </c>
      <c r="BB421" s="218"/>
      <c r="BC421" s="218"/>
      <c r="BD421" s="218"/>
      <c r="BE421" s="218"/>
    </row>
    <row r="422" spans="1:57" ht="15" customHeight="1" x14ac:dyDescent="0.2">
      <c r="A422" s="71" t="s">
        <v>205</v>
      </c>
      <c r="B422" s="71" t="s">
        <v>205</v>
      </c>
      <c r="C422" s="69">
        <v>2010</v>
      </c>
      <c r="D422" s="218">
        <f>HLOOKUP($B422,data10,data0211!D$900,FALSE)</f>
        <v>48389462</v>
      </c>
      <c r="E422" s="218">
        <f>HLOOKUP($B422,data10,data0211!E$900,FALSE)</f>
        <v>-19035171</v>
      </c>
      <c r="F422" s="218">
        <f>HLOOKUP($B422,data10,data0211!F$900,FALSE)</f>
        <v>0</v>
      </c>
      <c r="G422" s="218">
        <f>HLOOKUP($B422,data10,data0211!G$900,FALSE)</f>
        <v>3641040</v>
      </c>
      <c r="H422" s="218">
        <f>HLOOKUP($B422,data10,data0211!H$900,FALSE)</f>
        <v>5645427</v>
      </c>
      <c r="I422" s="218">
        <f>HLOOKUP($B422,data10,data0211!I$900,FALSE)</f>
        <v>256556</v>
      </c>
      <c r="J422" s="218">
        <f>HLOOKUP($B422,data10,data0211!J$900,FALSE)</f>
        <v>26944</v>
      </c>
      <c r="K422" s="218">
        <f>HLOOKUP($B422,data10,data0211!K$900,FALSE)</f>
        <v>23336</v>
      </c>
      <c r="L422" s="218">
        <f>HLOOKUP($B422,data10,data0211!L$900,FALSE)</f>
        <v>3605</v>
      </c>
      <c r="M422" s="218">
        <f>HLOOKUP($B422,data10,data0211!M$900,FALSE)</f>
        <v>3</v>
      </c>
      <c r="N422" s="218">
        <f>HLOOKUP($B422,data10,data0211!N$900,FALSE)</f>
        <v>0</v>
      </c>
      <c r="O422" s="218">
        <f>HLOOKUP($B422,data10,data0211!O$900,FALSE)</f>
        <v>0</v>
      </c>
      <c r="P422" s="218">
        <f>HLOOKUP($B422,data10,data0211!P$900,FALSE)</f>
        <v>704481097</v>
      </c>
      <c r="Q422" s="218">
        <f>HLOOKUP($B422,data10,data0211!Q$900,FALSE)</f>
        <v>189807088</v>
      </c>
      <c r="R422" s="218">
        <f>HLOOKUP($B422,data10,data0211!R$900,FALSE)</f>
        <v>365801203</v>
      </c>
      <c r="S422" s="218">
        <f>HLOOKUP($B422,data10,data0211!S$900,FALSE)</f>
        <v>148872806</v>
      </c>
      <c r="T422" s="218">
        <f>HLOOKUP($B422,data10,data0211!T$900,FALSE)</f>
        <v>0</v>
      </c>
      <c r="U422" s="218">
        <f>HLOOKUP($B422,data10,data0211!U$900,FALSE)</f>
        <v>0</v>
      </c>
      <c r="V422" s="218">
        <f>HLOOKUP($B422,data10,data0211!V$900,FALSE)</f>
        <v>1037576</v>
      </c>
      <c r="W422" s="218">
        <f>HLOOKUP($B422,data10,data0211!W$900,FALSE)</f>
        <v>0</v>
      </c>
      <c r="X422" s="218">
        <f>HLOOKUP($B422,data10,data0211!X$900,FALSE)</f>
        <v>747917</v>
      </c>
      <c r="Y422" s="218">
        <f>HLOOKUP($B422,data10,data0211!Y$900,FALSE)</f>
        <v>289659</v>
      </c>
      <c r="Z422" s="218">
        <f>HLOOKUP($B422,data10,data0211!Z$900,FALSE)</f>
        <v>0</v>
      </c>
      <c r="AA422" s="218">
        <f>HLOOKUP($B422,data10,data0211!AA$900,FALSE)</f>
        <v>0</v>
      </c>
      <c r="AB422" s="218">
        <f>HLOOKUP($B422,data10,data0211!AB$900,FALSE)</f>
        <v>9377988.6500000004</v>
      </c>
      <c r="AC422" s="218">
        <f>HLOOKUP($B422,data10,data0211!AC$900,FALSE)</f>
        <v>5264250.74</v>
      </c>
      <c r="AD422" s="218">
        <f>HLOOKUP($B422,data10,data0211!AD$900,FALSE)</f>
        <v>3803511.65</v>
      </c>
      <c r="AE422" s="218">
        <f>HLOOKUP($B422,data10,data0211!AE$900,FALSE)</f>
        <v>310226.26</v>
      </c>
      <c r="AF422" s="218">
        <f>HLOOKUP($B422,data10,data0211!AF$900,FALSE)</f>
        <v>0</v>
      </c>
      <c r="AG422" s="218">
        <f>HLOOKUP($B422,data10,data0211!AG$900,FALSE)</f>
        <v>0</v>
      </c>
      <c r="AH422" s="218">
        <f>HLOOKUP($B422,data10,data0211!AH$900,FALSE)</f>
        <v>0</v>
      </c>
      <c r="AI422" s="218">
        <f>HLOOKUP($B422,data10,data0211!AI$900,FALSE)</f>
        <v>0</v>
      </c>
      <c r="AJ422" s="218">
        <f>HLOOKUP($B422,data10,data0211!AJ$900,FALSE)</f>
        <v>0</v>
      </c>
      <c r="AK422" s="218">
        <f>HLOOKUP($B422,data10,data0211!AK$900,FALSE)</f>
        <v>58000</v>
      </c>
      <c r="AL422" s="218">
        <f>HLOOKUP($B422,data10,data0211!AL$900,FALSE)</f>
        <v>119000</v>
      </c>
      <c r="AM422" s="218">
        <f>HLOOKUP($B422,data10,data0211!AM$900,FALSE)</f>
        <v>0</v>
      </c>
      <c r="AN422" s="218">
        <f>HLOOKUP($B422,data10,data0211!AN$900,FALSE)</f>
        <v>125098</v>
      </c>
      <c r="AO422" s="218">
        <f>HLOOKUP($B422,data10,data0211!AO$900,FALSE)</f>
        <v>119546</v>
      </c>
      <c r="AP422" s="218">
        <f>HLOOKUP($B422,data10,data0211!AP$900,FALSE)</f>
        <v>125098</v>
      </c>
      <c r="AQ422" s="218">
        <f>HLOOKUP($B422,data10,data0211!AQ$900,FALSE)</f>
        <v>112901</v>
      </c>
      <c r="AR422" s="218">
        <f>HLOOKUP($B422,data10,data0211!AR$900,FALSE)</f>
        <v>361</v>
      </c>
      <c r="AS422" s="218">
        <f>HLOOKUP($B422,data10,data0211!AS$900,FALSE)</f>
        <v>233</v>
      </c>
      <c r="AT422" s="218">
        <f>HLOOKUP($B422,data10,data0211!AT$900,FALSE)</f>
        <v>128</v>
      </c>
      <c r="AU422" s="218">
        <f>HLOOKUP($B422,data10,data0211!AU$900,FALSE)</f>
        <v>257</v>
      </c>
      <c r="AV422" s="218">
        <f>HLOOKUP($B422,data10,data0211!AV$900,FALSE)</f>
        <v>0</v>
      </c>
      <c r="AW422" s="218">
        <f>HLOOKUP($B422,data10,data0211!AW$900,FALSE)</f>
        <v>104</v>
      </c>
      <c r="AX422" s="218">
        <f>HLOOKUP($B422,data10,data0211!AX$900,FALSE)</f>
        <v>0</v>
      </c>
      <c r="AY422" s="218">
        <f>HLOOKUP($B422,data10,data0211!AY$900,FALSE)</f>
        <v>37</v>
      </c>
      <c r="AZ422" s="218">
        <f>HLOOKUP($B422,data10,data0211!AZ$900,FALSE)</f>
        <v>0</v>
      </c>
      <c r="BA422" s="218">
        <f>HLOOKUP($B422,data10,data0211!BA$900,FALSE)</f>
        <v>90</v>
      </c>
      <c r="BB422" s="218"/>
      <c r="BC422" s="218"/>
      <c r="BD422" s="218"/>
      <c r="BE422" s="218"/>
    </row>
    <row r="423" spans="1:57" ht="15" customHeight="1" x14ac:dyDescent="0.2">
      <c r="A423" s="71" t="s">
        <v>205</v>
      </c>
      <c r="B423" s="71" t="s">
        <v>205</v>
      </c>
      <c r="C423" s="69">
        <v>2011</v>
      </c>
      <c r="D423" s="218">
        <f>HLOOKUP($B423,data11,data0211!D$900,FALSE)</f>
        <v>51115070</v>
      </c>
      <c r="E423" s="218">
        <f>HLOOKUP($B423,data11,data0211!E$900,FALSE)</f>
        <v>-19543782</v>
      </c>
      <c r="F423" s="218">
        <f>HLOOKUP($B423,data11,data0211!F$900,FALSE)</f>
        <v>0</v>
      </c>
      <c r="G423" s="218">
        <f>HLOOKUP($B423,data11,data0211!G$900,FALSE)</f>
        <v>6208435</v>
      </c>
      <c r="H423" s="218">
        <f>HLOOKUP($B423,data11,data0211!H$900,FALSE)</f>
        <v>5768581</v>
      </c>
      <c r="I423" s="218">
        <f>HLOOKUP($B423,data11,data0211!I$900,FALSE)</f>
        <v>133098</v>
      </c>
      <c r="J423" s="218">
        <f>HLOOKUP($B423,data11,data0211!J$900,FALSE)</f>
        <v>26844</v>
      </c>
      <c r="K423" s="218">
        <f>HLOOKUP($B423,data11,data0211!K$900,FALSE)</f>
        <v>23258</v>
      </c>
      <c r="L423" s="218">
        <f>HLOOKUP($B423,data11,data0211!L$900,FALSE)</f>
        <v>3583</v>
      </c>
      <c r="M423" s="218">
        <f>HLOOKUP($B423,data11,data0211!M$900,FALSE)</f>
        <v>3</v>
      </c>
      <c r="N423" s="218">
        <f>HLOOKUP($B423,data11,data0211!N$900,FALSE)</f>
        <v>0</v>
      </c>
      <c r="O423" s="218">
        <f>HLOOKUP($B423,data11,data0211!O$900,FALSE)</f>
        <v>0</v>
      </c>
      <c r="P423" s="218">
        <f>HLOOKUP($B423,data11,data0211!P$900,FALSE)</f>
        <v>710434028</v>
      </c>
      <c r="Q423" s="218">
        <f>HLOOKUP($B423,data11,data0211!Q$900,FALSE)</f>
        <v>189907882</v>
      </c>
      <c r="R423" s="218">
        <f>HLOOKUP($B423,data11,data0211!R$900,FALSE)</f>
        <v>366196236</v>
      </c>
      <c r="S423" s="218">
        <f>HLOOKUP($B423,data11,data0211!S$900,FALSE)</f>
        <v>154329910</v>
      </c>
      <c r="T423" s="218">
        <f>HLOOKUP($B423,data11,data0211!T$900,FALSE)</f>
        <v>0</v>
      </c>
      <c r="U423" s="218">
        <f>HLOOKUP($B423,data11,data0211!U$900,FALSE)</f>
        <v>0</v>
      </c>
      <c r="V423" s="218">
        <f>HLOOKUP($B423,data11,data0211!V$900,FALSE)</f>
        <v>1060695</v>
      </c>
      <c r="W423" s="218">
        <f>HLOOKUP($B423,data11,data0211!W$900,FALSE)</f>
        <v>0</v>
      </c>
      <c r="X423" s="218">
        <f>HLOOKUP($B423,data11,data0211!X$900,FALSE)</f>
        <v>766581</v>
      </c>
      <c r="Y423" s="218">
        <f>HLOOKUP($B423,data11,data0211!Y$900,FALSE)</f>
        <v>294114</v>
      </c>
      <c r="Z423" s="218">
        <f>HLOOKUP($B423,data11,data0211!Z$900,FALSE)</f>
        <v>0</v>
      </c>
      <c r="AA423" s="218">
        <f>HLOOKUP($B423,data11,data0211!AA$900,FALSE)</f>
        <v>0</v>
      </c>
      <c r="AB423" s="218">
        <f>HLOOKUP($B423,data11,data0211!AB$900,FALSE)</f>
        <v>10202178</v>
      </c>
      <c r="AC423" s="218">
        <f>HLOOKUP($B423,data11,data0211!AC$900,FALSE)</f>
        <v>5851100</v>
      </c>
      <c r="AD423" s="218">
        <f>HLOOKUP($B423,data11,data0211!AD$900,FALSE)</f>
        <v>3977406</v>
      </c>
      <c r="AE423" s="218">
        <f>HLOOKUP($B423,data11,data0211!AE$900,FALSE)</f>
        <v>373672</v>
      </c>
      <c r="AF423" s="218">
        <f>HLOOKUP($B423,data11,data0211!AF$900,FALSE)</f>
        <v>0</v>
      </c>
      <c r="AG423" s="218">
        <f>HLOOKUP($B423,data11,data0211!AG$900,FALSE)</f>
        <v>0</v>
      </c>
      <c r="AH423" s="218">
        <f>HLOOKUP($B423,data11,data0211!AH$900,FALSE)</f>
        <v>32</v>
      </c>
      <c r="AI423" s="218">
        <f>HLOOKUP($B423,data11,data0211!AI$900,FALSE)</f>
        <v>32</v>
      </c>
      <c r="AJ423" s="218">
        <f>HLOOKUP($B423,data11,data0211!AJ$900,FALSE)</f>
        <v>0</v>
      </c>
      <c r="AK423" s="218">
        <f>HLOOKUP($B423,data11,data0211!AK$900,FALSE)</f>
        <v>58000</v>
      </c>
      <c r="AL423" s="218">
        <f>HLOOKUP($B423,data11,data0211!AL$900,FALSE)</f>
        <v>123363</v>
      </c>
      <c r="AM423" s="218">
        <f>HLOOKUP($B423,data11,data0211!AM$900,FALSE)</f>
        <v>0</v>
      </c>
      <c r="AN423" s="218">
        <f>HLOOKUP($B423,data11,data0211!AN$900,FALSE)</f>
        <v>136597</v>
      </c>
      <c r="AO423" s="218">
        <f>HLOOKUP($B423,data11,data0211!AO$900,FALSE)</f>
        <v>109026</v>
      </c>
      <c r="AP423" s="218">
        <f>HLOOKUP($B423,data11,data0211!AP$900,FALSE)</f>
        <v>136597</v>
      </c>
      <c r="AQ423" s="218">
        <f>HLOOKUP($B423,data11,data0211!AQ$900,FALSE)</f>
        <v>111249</v>
      </c>
      <c r="AR423" s="218">
        <f>HLOOKUP($B423,data11,data0211!AR$900,FALSE)</f>
        <v>362</v>
      </c>
      <c r="AS423" s="218">
        <f>HLOOKUP($B423,data11,data0211!AS$900,FALSE)</f>
        <v>233</v>
      </c>
      <c r="AT423" s="218">
        <f>HLOOKUP($B423,data11,data0211!AT$900,FALSE)</f>
        <v>129</v>
      </c>
      <c r="AU423" s="218">
        <f>HLOOKUP($B423,data11,data0211!AU$900,FALSE)</f>
        <v>258</v>
      </c>
      <c r="AV423" s="218">
        <f>HLOOKUP($B423,data11,data0211!AV$900,FALSE)</f>
        <v>0</v>
      </c>
      <c r="AW423" s="218">
        <f>HLOOKUP($B423,data11,data0211!AW$900,FALSE)</f>
        <v>104</v>
      </c>
      <c r="AX423" s="218">
        <f>HLOOKUP($B423,data11,data0211!AX$900,FALSE)</f>
        <v>0</v>
      </c>
      <c r="AY423" s="218">
        <f>HLOOKUP($B423,data11,data0211!AY$900,FALSE)</f>
        <v>37</v>
      </c>
      <c r="AZ423" s="218">
        <f>HLOOKUP($B423,data11,data0211!AZ$900,FALSE)</f>
        <v>2141</v>
      </c>
      <c r="BA423" s="218">
        <f>HLOOKUP($B423,data11,data0211!BA$900,FALSE)</f>
        <v>81</v>
      </c>
      <c r="BB423" s="218"/>
      <c r="BC423" s="218"/>
      <c r="BD423" s="218"/>
      <c r="BE423" s="218"/>
    </row>
    <row r="424" spans="1:57" ht="15" customHeight="1" x14ac:dyDescent="0.2">
      <c r="A424" s="71" t="s">
        <v>24</v>
      </c>
      <c r="B424" s="71" t="s">
        <v>24</v>
      </c>
      <c r="C424" s="69">
        <v>2002</v>
      </c>
      <c r="D424" s="218">
        <f>HLOOKUP($B424,data02,data0211!D$900,FALSE)</f>
        <v>215545708.98999995</v>
      </c>
      <c r="E424" s="218">
        <f>HLOOKUP($B424,data02,data0211!E$900,FALSE)</f>
        <v>-85286078.640000001</v>
      </c>
      <c r="F424" s="218">
        <f>HLOOKUP($B424,data02,data0211!F$900,FALSE)</f>
        <v>7184857.1600000001</v>
      </c>
      <c r="G424" s="218">
        <f>HLOOKUP($B424,data02,data0211!G$900,FALSE)</f>
        <v>12325157</v>
      </c>
      <c r="H424" s="218">
        <f>HLOOKUP($B424,data02,data0211!H$900,FALSE)</f>
        <v>9251297.6099999994</v>
      </c>
      <c r="I424" s="218">
        <f>HLOOKUP($B424,data02,data0211!I$900,FALSE)</f>
        <v>2754900</v>
      </c>
      <c r="J424" s="218">
        <f>HLOOKUP($B424,data02,data0211!J$900,FALSE)</f>
        <v>73324</v>
      </c>
      <c r="K424" s="218">
        <f>HLOOKUP($B424,data02,data0211!K$900,FALSE)</f>
        <v>65683</v>
      </c>
      <c r="L424" s="218">
        <f>HLOOKUP($B424,data02,data0211!L$900,FALSE)</f>
        <v>7637</v>
      </c>
      <c r="M424" s="218">
        <f>HLOOKUP($B424,data02,data0211!M$900,FALSE)</f>
        <v>4</v>
      </c>
      <c r="N424" s="218">
        <f>HLOOKUP($B424,data02,data0211!N$900,FALSE)</f>
        <v>20252</v>
      </c>
      <c r="O424" s="218">
        <f>HLOOKUP($B424,data02,data0211!O$900,FALSE)</f>
        <v>0</v>
      </c>
      <c r="P424" s="218">
        <f>HLOOKUP($B424,data02,data0211!P$900,FALSE)</f>
        <v>1915214161</v>
      </c>
      <c r="Q424" s="218">
        <f>HLOOKUP($B424,data02,data0211!Q$900,FALSE)</f>
        <v>592397236</v>
      </c>
      <c r="R424" s="218">
        <f>HLOOKUP($B424,data02,data0211!R$900,FALSE)</f>
        <v>1064266099</v>
      </c>
      <c r="S424" s="218">
        <f>HLOOKUP($B424,data02,data0211!S$900,FALSE)</f>
        <v>246062013</v>
      </c>
      <c r="T424" s="218">
        <f>HLOOKUP($B424,data02,data0211!T$900,FALSE)</f>
        <v>12488813</v>
      </c>
      <c r="U424" s="218">
        <f>HLOOKUP($B424,data02,data0211!U$900,FALSE)</f>
        <v>0</v>
      </c>
      <c r="V424" s="218">
        <f>HLOOKUP($B424,data02,data0211!V$900,FALSE)</f>
        <v>2761466</v>
      </c>
      <c r="W424" s="218">
        <f>HLOOKUP($B424,data02,data0211!W$900,FALSE)</f>
        <v>0</v>
      </c>
      <c r="X424" s="218">
        <f>HLOOKUP($B424,data02,data0211!X$900,FALSE)</f>
        <v>2249449</v>
      </c>
      <c r="Y424" s="218">
        <f>HLOOKUP($B424,data02,data0211!Y$900,FALSE)</f>
        <v>475022</v>
      </c>
      <c r="Z424" s="218">
        <f>HLOOKUP($B424,data02,data0211!Z$900,FALSE)</f>
        <v>36995</v>
      </c>
      <c r="AA424" s="218">
        <f>HLOOKUP($B424,data02,data0211!AA$900,FALSE)</f>
        <v>0</v>
      </c>
      <c r="AB424" s="218">
        <f>HLOOKUP($B424,data02,data0211!AB$900,FALSE)</f>
        <v>27433666</v>
      </c>
      <c r="AC424" s="218">
        <f>HLOOKUP($B424,data02,data0211!AC$900,FALSE)</f>
        <v>12845344.85</v>
      </c>
      <c r="AD424" s="218">
        <f>HLOOKUP($B424,data02,data0211!AD$900,FALSE)</f>
        <v>13205646.24</v>
      </c>
      <c r="AE424" s="218">
        <f>HLOOKUP($B424,data02,data0211!AE$900,FALSE)</f>
        <v>1047213.59</v>
      </c>
      <c r="AF424" s="218">
        <f>HLOOKUP($B424,data02,data0211!AF$900,FALSE)</f>
        <v>335461.32</v>
      </c>
      <c r="AG424" s="218">
        <f>HLOOKUP($B424,data02,data0211!AG$900,FALSE)</f>
        <v>0</v>
      </c>
      <c r="AH424" s="218">
        <f>HLOOKUP($B424,data02,data0211!AH$900,FALSE)</f>
        <v>404</v>
      </c>
      <c r="AI424" s="218">
        <f>HLOOKUP($B424,data02,data0211!AI$900,FALSE)</f>
        <v>280</v>
      </c>
      <c r="AJ424" s="218">
        <f>HLOOKUP($B424,data02,data0211!AJ$900,FALSE)</f>
        <v>124</v>
      </c>
      <c r="AK424" s="218">
        <f>HLOOKUP($B424,data02,data0211!AK$900,FALSE)</f>
        <v>211700</v>
      </c>
      <c r="AL424" s="218">
        <f>HLOOKUP($B424,data02,data0211!AL$900,FALSE)</f>
        <v>211700</v>
      </c>
      <c r="AM424" s="218">
        <f>HLOOKUP($B424,data02,data0211!AM$900,FALSE)</f>
        <v>0</v>
      </c>
      <c r="AN424" s="218">
        <f>HLOOKUP($B424,data02,data0211!AN$900,FALSE)</f>
        <v>325546</v>
      </c>
      <c r="AO424" s="218">
        <f>HLOOKUP($B424,data02,data0211!AO$900,FALSE)</f>
        <v>360765</v>
      </c>
      <c r="AP424" s="218">
        <f>HLOOKUP($B424,data02,data0211!AP$900,FALSE)</f>
        <v>360765</v>
      </c>
      <c r="AQ424" s="218">
        <f>HLOOKUP($B424,data02,data0211!AQ$900,FALSE)</f>
        <v>319892</v>
      </c>
      <c r="AR424" s="218">
        <f>HLOOKUP($B424,data02,data0211!AR$900,FALSE)</f>
        <v>1675</v>
      </c>
      <c r="AS424" s="218">
        <f>HLOOKUP($B424,data02,data0211!AS$900,FALSE)</f>
        <v>962</v>
      </c>
      <c r="AT424" s="218">
        <f>HLOOKUP($B424,data02,data0211!AT$900,FALSE)</f>
        <v>713</v>
      </c>
      <c r="AU424" s="218">
        <f>HLOOKUP($B424,data02,data0211!AU$900,FALSE)</f>
        <v>723</v>
      </c>
      <c r="AV424" s="218">
        <f>HLOOKUP($B424,data02,data0211!AV$900,FALSE)</f>
        <v>0</v>
      </c>
      <c r="AW424" s="218">
        <f>HLOOKUP($B424,data02,data0211!AW$900,FALSE)</f>
        <v>952</v>
      </c>
      <c r="AX424" s="218">
        <f>HLOOKUP($B424,data02,data0211!AX$900,FALSE)</f>
        <v>14</v>
      </c>
      <c r="AY424" s="218">
        <f>HLOOKUP($B424,data02,data0211!AY$900,FALSE)</f>
        <v>7</v>
      </c>
      <c r="AZ424" s="218">
        <f>HLOOKUP($B424,data02,data0211!AZ$900,FALSE)</f>
        <v>9042</v>
      </c>
      <c r="BA424" s="218">
        <f>HLOOKUP($B424,data02,data0211!BA$900,FALSE)</f>
        <v>72.5</v>
      </c>
      <c r="BB424" s="218"/>
      <c r="BC424" s="218"/>
      <c r="BD424" s="218"/>
      <c r="BE424" s="218"/>
    </row>
    <row r="425" spans="1:57" ht="15" customHeight="1" x14ac:dyDescent="0.2">
      <c r="A425" s="71" t="s">
        <v>24</v>
      </c>
      <c r="B425" s="71" t="s">
        <v>24</v>
      </c>
      <c r="C425" s="69">
        <v>2003</v>
      </c>
      <c r="D425" s="218">
        <f>HLOOKUP($B425,data03,data0211!D$900,FALSE)</f>
        <v>229330654.61999997</v>
      </c>
      <c r="E425" s="218">
        <f>HLOOKUP($B425,data03,data0211!E$900,FALSE)</f>
        <v>-92982362.63000001</v>
      </c>
      <c r="F425" s="218">
        <f>HLOOKUP($B425,data03,data0211!F$900,FALSE)</f>
        <v>0</v>
      </c>
      <c r="G425" s="218">
        <f>HLOOKUP($B425,data03,data0211!G$900,FALSE)</f>
        <v>12959979.609999999</v>
      </c>
      <c r="H425" s="218">
        <f>HLOOKUP($B425,data03,data0211!H$900,FALSE)</f>
        <v>9770912.4299999997</v>
      </c>
      <c r="I425" s="218">
        <f>HLOOKUP($B425,data03,data0211!I$900,FALSE)</f>
        <v>3749519.34</v>
      </c>
      <c r="J425" s="218">
        <f>HLOOKUP($B425,data03,data0211!J$900,FALSE)</f>
        <v>75269</v>
      </c>
      <c r="K425" s="218">
        <f>HLOOKUP($B425,data03,data0211!K$900,FALSE)</f>
        <v>67527</v>
      </c>
      <c r="L425" s="218">
        <f>HLOOKUP($B425,data03,data0211!L$900,FALSE)</f>
        <v>7738</v>
      </c>
      <c r="M425" s="218">
        <f>HLOOKUP($B425,data03,data0211!M$900,FALSE)</f>
        <v>4</v>
      </c>
      <c r="N425" s="218">
        <f>HLOOKUP($B425,data03,data0211!N$900,FALSE)</f>
        <v>20821</v>
      </c>
      <c r="O425" s="218">
        <f>HLOOKUP($B425,data03,data0211!O$900,FALSE)</f>
        <v>0</v>
      </c>
      <c r="P425" s="218">
        <f>HLOOKUP($B425,data03,data0211!P$900,FALSE)</f>
        <v>1950945679</v>
      </c>
      <c r="Q425" s="218">
        <f>HLOOKUP($B425,data03,data0211!Q$900,FALSE)</f>
        <v>599398265</v>
      </c>
      <c r="R425" s="218">
        <f>HLOOKUP($B425,data03,data0211!R$900,FALSE)</f>
        <v>1083655865</v>
      </c>
      <c r="S425" s="218">
        <f>HLOOKUP($B425,data03,data0211!S$900,FALSE)</f>
        <v>253064970</v>
      </c>
      <c r="T425" s="218">
        <f>HLOOKUP($B425,data03,data0211!T$900,FALSE)</f>
        <v>14826579</v>
      </c>
      <c r="U425" s="218">
        <f>HLOOKUP($B425,data03,data0211!U$900,FALSE)</f>
        <v>0</v>
      </c>
      <c r="V425" s="218">
        <f>HLOOKUP($B425,data03,data0211!V$900,FALSE)</f>
        <v>2762488.6</v>
      </c>
      <c r="W425" s="218">
        <f>HLOOKUP($B425,data03,data0211!W$900,FALSE)</f>
        <v>0</v>
      </c>
      <c r="X425" s="218">
        <f>HLOOKUP($B425,data03,data0211!X$900,FALSE)</f>
        <v>2246396.2999999998</v>
      </c>
      <c r="Y425" s="218">
        <f>HLOOKUP($B425,data03,data0211!Y$900,FALSE)</f>
        <v>474685.3</v>
      </c>
      <c r="Z425" s="218">
        <f>HLOOKUP($B425,data03,data0211!Z$900,FALSE)</f>
        <v>41407</v>
      </c>
      <c r="AA425" s="218">
        <f>HLOOKUP($B425,data03,data0211!AA$900,FALSE)</f>
        <v>0</v>
      </c>
      <c r="AB425" s="218">
        <f>HLOOKUP($B425,data03,data0211!AB$900,FALSE)</f>
        <v>29784683.93</v>
      </c>
      <c r="AC425" s="218">
        <f>HLOOKUP($B425,data03,data0211!AC$900,FALSE)</f>
        <v>14360785.82</v>
      </c>
      <c r="AD425" s="218">
        <f>HLOOKUP($B425,data03,data0211!AD$900,FALSE)</f>
        <v>14046504.859999999</v>
      </c>
      <c r="AE425" s="218">
        <f>HLOOKUP($B425,data03,data0211!AE$900,FALSE)</f>
        <v>1015209.64</v>
      </c>
      <c r="AF425" s="218">
        <f>HLOOKUP($B425,data03,data0211!AF$900,FALSE)</f>
        <v>362183.61</v>
      </c>
      <c r="AG425" s="218">
        <f>HLOOKUP($B425,data03,data0211!AG$900,FALSE)</f>
        <v>0</v>
      </c>
      <c r="AH425" s="218">
        <f>HLOOKUP($B425,data03,data0211!AH$900,FALSE)</f>
        <v>404</v>
      </c>
      <c r="AI425" s="218">
        <f>HLOOKUP($B425,data03,data0211!AI$900,FALSE)</f>
        <v>280</v>
      </c>
      <c r="AJ425" s="218">
        <f>HLOOKUP($B425,data03,data0211!AJ$900,FALSE)</f>
        <v>124</v>
      </c>
      <c r="AK425" s="218">
        <f>HLOOKUP($B425,data03,data0211!AK$900,FALSE)</f>
        <v>216510</v>
      </c>
      <c r="AL425" s="218">
        <f>HLOOKUP($B425,data03,data0211!AL$900,FALSE)</f>
        <v>216510</v>
      </c>
      <c r="AM425" s="218">
        <f>HLOOKUP($B425,data03,data0211!AM$900,FALSE)</f>
        <v>0</v>
      </c>
      <c r="AN425" s="218">
        <f>HLOOKUP($B425,data03,data0211!AN$900,FALSE)</f>
        <v>322854</v>
      </c>
      <c r="AO425" s="218">
        <f>HLOOKUP($B425,data03,data0211!AO$900,FALSE)</f>
        <v>357759</v>
      </c>
      <c r="AP425" s="218">
        <f>HLOOKUP($B425,data03,data0211!AP$900,FALSE)</f>
        <v>357759</v>
      </c>
      <c r="AQ425" s="218">
        <f>HLOOKUP($B425,data03,data0211!AQ$900,FALSE)</f>
        <v>311281</v>
      </c>
      <c r="AR425" s="218">
        <f>HLOOKUP($B425,data03,data0211!AR$900,FALSE)</f>
        <v>1719</v>
      </c>
      <c r="AS425" s="218">
        <f>HLOOKUP($B425,data03,data0211!AS$900,FALSE)</f>
        <v>974</v>
      </c>
      <c r="AT425" s="218">
        <f>HLOOKUP($B425,data03,data0211!AT$900,FALSE)</f>
        <v>745</v>
      </c>
      <c r="AU425" s="218">
        <f>HLOOKUP($B425,data03,data0211!AU$900,FALSE)</f>
        <v>738</v>
      </c>
      <c r="AV425" s="218">
        <f>HLOOKUP($B425,data03,data0211!AV$900,FALSE)</f>
        <v>0</v>
      </c>
      <c r="AW425" s="218">
        <f>HLOOKUP($B425,data03,data0211!AW$900,FALSE)</f>
        <v>987</v>
      </c>
      <c r="AX425" s="218">
        <f>HLOOKUP($B425,data03,data0211!AX$900,FALSE)</f>
        <v>14</v>
      </c>
      <c r="AY425" s="218">
        <f>HLOOKUP($B425,data03,data0211!AY$900,FALSE)</f>
        <v>7</v>
      </c>
      <c r="AZ425" s="218">
        <f>HLOOKUP($B425,data03,data0211!AZ$900,FALSE)</f>
        <v>9204</v>
      </c>
      <c r="BA425" s="218">
        <f>HLOOKUP($B425,data03,data0211!BA$900,FALSE)</f>
        <v>73.3</v>
      </c>
      <c r="BB425" s="218"/>
      <c r="BC425" s="218"/>
      <c r="BD425" s="218"/>
      <c r="BE425" s="218"/>
    </row>
    <row r="426" spans="1:57" ht="15" customHeight="1" x14ac:dyDescent="0.2">
      <c r="A426" s="71" t="s">
        <v>24</v>
      </c>
      <c r="B426" s="71" t="s">
        <v>24</v>
      </c>
      <c r="C426" s="69">
        <v>2004</v>
      </c>
      <c r="D426" s="218">
        <f>HLOOKUP($B426,data04,data0211!D$900,FALSE)</f>
        <v>245420382.83999997</v>
      </c>
      <c r="E426" s="218">
        <f>HLOOKUP($B426,data04,data0211!E$900,FALSE)</f>
        <v>-100404278.39</v>
      </c>
      <c r="F426" s="218">
        <f>HLOOKUP($B426,data04,data0211!F$900,FALSE)</f>
        <v>0</v>
      </c>
      <c r="G426" s="218">
        <f>HLOOKUP($B426,data04,data0211!G$900,FALSE)</f>
        <v>16504371.15</v>
      </c>
      <c r="H426" s="218">
        <f>HLOOKUP($B426,data04,data0211!H$900,FALSE)</f>
        <v>9825409.3600000013</v>
      </c>
      <c r="I426" s="218">
        <f>HLOOKUP($B426,data04,data0211!I$900,FALSE)</f>
        <v>3510545</v>
      </c>
      <c r="J426" s="218">
        <f>HLOOKUP($B426,data04,data0211!J$900,FALSE)</f>
        <v>77283</v>
      </c>
      <c r="K426" s="218">
        <f>HLOOKUP($B426,data04,data0211!K$900,FALSE)</f>
        <v>69405</v>
      </c>
      <c r="L426" s="218">
        <f>HLOOKUP($B426,data04,data0211!L$900,FALSE)</f>
        <v>7874</v>
      </c>
      <c r="M426" s="218">
        <f>HLOOKUP($B426,data04,data0211!M$900,FALSE)</f>
        <v>4</v>
      </c>
      <c r="N426" s="218">
        <f>HLOOKUP($B426,data04,data0211!N$900,FALSE)</f>
        <v>21173</v>
      </c>
      <c r="O426" s="218">
        <f>HLOOKUP($B426,data04,data0211!O$900,FALSE)</f>
        <v>0</v>
      </c>
      <c r="P426" s="218">
        <f>HLOOKUP($B426,data04,data0211!P$900,FALSE)</f>
        <v>1949677336</v>
      </c>
      <c r="Q426" s="218">
        <f>HLOOKUP($B426,data04,data0211!Q$900,FALSE)</f>
        <v>592055944</v>
      </c>
      <c r="R426" s="218">
        <f>HLOOKUP($B426,data04,data0211!R$900,FALSE)</f>
        <v>1106627248</v>
      </c>
      <c r="S426" s="218">
        <f>HLOOKUP($B426,data04,data0211!S$900,FALSE)</f>
        <v>235977980</v>
      </c>
      <c r="T426" s="218">
        <f>HLOOKUP($B426,data04,data0211!T$900,FALSE)</f>
        <v>15016164</v>
      </c>
      <c r="U426" s="218">
        <f>HLOOKUP($B426,data04,data0211!U$900,FALSE)</f>
        <v>0</v>
      </c>
      <c r="V426" s="218">
        <f>HLOOKUP($B426,data04,data0211!V$900,FALSE)</f>
        <v>2775977</v>
      </c>
      <c r="W426" s="218">
        <f>HLOOKUP($B426,data04,data0211!W$900,FALSE)</f>
        <v>0</v>
      </c>
      <c r="X426" s="218">
        <f>HLOOKUP($B426,data04,data0211!X$900,FALSE)</f>
        <v>2273819</v>
      </c>
      <c r="Y426" s="218">
        <f>HLOOKUP($B426,data04,data0211!Y$900,FALSE)</f>
        <v>460426</v>
      </c>
      <c r="Z426" s="218">
        <f>HLOOKUP($B426,data04,data0211!Z$900,FALSE)</f>
        <v>41732</v>
      </c>
      <c r="AA426" s="218">
        <f>HLOOKUP($B426,data04,data0211!AA$900,FALSE)</f>
        <v>0</v>
      </c>
      <c r="AB426" s="218">
        <f>HLOOKUP($B426,data04,data0211!AB$900,FALSE)</f>
        <v>29021825.949999999</v>
      </c>
      <c r="AC426" s="218">
        <f>HLOOKUP($B426,data04,data0211!AC$900,FALSE)</f>
        <v>14181572.359999999</v>
      </c>
      <c r="AD426" s="218">
        <f>HLOOKUP($B426,data04,data0211!AD$900,FALSE)</f>
        <v>13540167.550000001</v>
      </c>
      <c r="AE426" s="218">
        <f>HLOOKUP($B426,data04,data0211!AE$900,FALSE)</f>
        <v>948596.86</v>
      </c>
      <c r="AF426" s="218">
        <f>HLOOKUP($B426,data04,data0211!AF$900,FALSE)</f>
        <v>351489.18</v>
      </c>
      <c r="AG426" s="218">
        <f>HLOOKUP($B426,data04,data0211!AG$900,FALSE)</f>
        <v>0</v>
      </c>
      <c r="AH426" s="218">
        <f>HLOOKUP($B426,data04,data0211!AH$900,FALSE)</f>
        <v>404</v>
      </c>
      <c r="AI426" s="218">
        <f>HLOOKUP($B426,data04,data0211!AI$900,FALSE)</f>
        <v>280</v>
      </c>
      <c r="AJ426" s="218">
        <f>HLOOKUP($B426,data04,data0211!AJ$900,FALSE)</f>
        <v>124</v>
      </c>
      <c r="AK426" s="218">
        <f>HLOOKUP($B426,data04,data0211!AK$900,FALSE)</f>
        <v>220740</v>
      </c>
      <c r="AL426" s="218">
        <f>HLOOKUP($B426,data04,data0211!AL$900,FALSE)</f>
        <v>220740</v>
      </c>
      <c r="AM426" s="218">
        <f>HLOOKUP($B426,data04,data0211!AM$900,FALSE)</f>
        <v>0</v>
      </c>
      <c r="AN426" s="218">
        <f>HLOOKUP($B426,data04,data0211!AN$900,FALSE)</f>
        <v>344351</v>
      </c>
      <c r="AO426" s="218">
        <f>HLOOKUP($B426,data04,data0211!AO$900,FALSE)</f>
        <v>338448</v>
      </c>
      <c r="AP426" s="218">
        <f>HLOOKUP($B426,data04,data0211!AP$900,FALSE)</f>
        <v>344351</v>
      </c>
      <c r="AQ426" s="218">
        <f>HLOOKUP($B426,data04,data0211!AQ$900,FALSE)</f>
        <v>309780</v>
      </c>
      <c r="AR426" s="218">
        <f>HLOOKUP($B426,data04,data0211!AR$900,FALSE)</f>
        <v>1758</v>
      </c>
      <c r="AS426" s="218">
        <f>HLOOKUP($B426,data04,data0211!AS$900,FALSE)</f>
        <v>981</v>
      </c>
      <c r="AT426" s="218">
        <f>HLOOKUP($B426,data04,data0211!AT$900,FALSE)</f>
        <v>777</v>
      </c>
      <c r="AU426" s="218">
        <f>HLOOKUP($B426,data04,data0211!AU$900,FALSE)</f>
        <v>755</v>
      </c>
      <c r="AV426" s="218">
        <f>HLOOKUP($B426,data04,data0211!AV$900,FALSE)</f>
        <v>0</v>
      </c>
      <c r="AW426" s="218">
        <f>HLOOKUP($B426,data04,data0211!AW$900,FALSE)</f>
        <v>1003</v>
      </c>
      <c r="AX426" s="218">
        <f>HLOOKUP($B426,data04,data0211!AX$900,FALSE)</f>
        <v>16</v>
      </c>
      <c r="AY426" s="218">
        <f>HLOOKUP($B426,data04,data0211!AY$900,FALSE)</f>
        <v>7</v>
      </c>
      <c r="AZ426" s="218">
        <f>HLOOKUP($B426,data04,data0211!AZ$900,FALSE)</f>
        <v>9386</v>
      </c>
      <c r="BA426" s="218">
        <f>HLOOKUP($B426,data04,data0211!BA$900,FALSE)</f>
        <v>73.099999999999994</v>
      </c>
      <c r="BB426" s="218"/>
      <c r="BC426" s="218"/>
      <c r="BD426" s="218"/>
      <c r="BE426" s="218"/>
    </row>
    <row r="427" spans="1:57" ht="15" customHeight="1" x14ac:dyDescent="0.2">
      <c r="A427" s="71" t="s">
        <v>24</v>
      </c>
      <c r="B427" s="71" t="s">
        <v>24</v>
      </c>
      <c r="C427" s="69">
        <v>2005</v>
      </c>
      <c r="D427" s="218">
        <f>HLOOKUP($B427,data05,data0211!D$900,FALSE)</f>
        <v>257464999.63</v>
      </c>
      <c r="E427" s="218">
        <f>HLOOKUP($B427,data05,data0211!E$900,FALSE)</f>
        <v>-107756958.84</v>
      </c>
      <c r="F427" s="218">
        <f>HLOOKUP($B427,data05,data0211!F$900,FALSE)</f>
        <v>0</v>
      </c>
      <c r="G427" s="218">
        <f>HLOOKUP($B427,data05,data0211!G$900,FALSE)</f>
        <v>15081086.08</v>
      </c>
      <c r="H427" s="218">
        <f>HLOOKUP($B427,data05,data0211!H$900,FALSE)</f>
        <v>9920630.040000001</v>
      </c>
      <c r="I427" s="218">
        <f>HLOOKUP($B427,data05,data0211!I$900,FALSE)</f>
        <v>2939451</v>
      </c>
      <c r="J427" s="218">
        <f>HLOOKUP($B427,data05,data0211!J$900,FALSE)</f>
        <v>79487</v>
      </c>
      <c r="K427" s="218">
        <f>HLOOKUP($B427,data05,data0211!K$900,FALSE)</f>
        <v>71490</v>
      </c>
      <c r="L427" s="218">
        <f>HLOOKUP($B427,data05,data0211!L$900,FALSE)</f>
        <v>7993</v>
      </c>
      <c r="M427" s="218">
        <f>HLOOKUP($B427,data05,data0211!M$900,FALSE)</f>
        <v>4</v>
      </c>
      <c r="N427" s="218">
        <f>HLOOKUP($B427,data05,data0211!N$900,FALSE)</f>
        <v>15550040</v>
      </c>
      <c r="O427" s="218">
        <f>HLOOKUP($B427,data05,data0211!O$900,FALSE)</f>
        <v>0</v>
      </c>
      <c r="P427" s="218">
        <f>HLOOKUP($B427,data05,data0211!P$900,FALSE)</f>
        <v>2096185970</v>
      </c>
      <c r="Q427" s="218">
        <f>HLOOKUP($B427,data05,data0211!Q$900,FALSE)</f>
        <v>659625447</v>
      </c>
      <c r="R427" s="218">
        <f>HLOOKUP($B427,data05,data0211!R$900,FALSE)</f>
        <v>1187722170</v>
      </c>
      <c r="S427" s="218">
        <f>HLOOKUP($B427,data05,data0211!S$900,FALSE)</f>
        <v>233288313</v>
      </c>
      <c r="T427" s="218">
        <f>HLOOKUP($B427,data05,data0211!T$900,FALSE)</f>
        <v>15550040</v>
      </c>
      <c r="U427" s="218">
        <f>HLOOKUP($B427,data05,data0211!U$900,FALSE)</f>
        <v>0</v>
      </c>
      <c r="V427" s="218">
        <f>HLOOKUP($B427,data05,data0211!V$900,FALSE)</f>
        <v>2831785</v>
      </c>
      <c r="W427" s="218">
        <f>HLOOKUP($B427,data05,data0211!W$900,FALSE)</f>
        <v>0</v>
      </c>
      <c r="X427" s="218">
        <f>HLOOKUP($B427,data05,data0211!X$900,FALSE)</f>
        <v>2343889</v>
      </c>
      <c r="Y427" s="218">
        <f>HLOOKUP($B427,data05,data0211!Y$900,FALSE)</f>
        <v>445748</v>
      </c>
      <c r="Z427" s="218">
        <f>HLOOKUP($B427,data05,data0211!Z$900,FALSE)</f>
        <v>42148</v>
      </c>
      <c r="AA427" s="218">
        <f>HLOOKUP($B427,data05,data0211!AA$900,FALSE)</f>
        <v>0</v>
      </c>
      <c r="AB427" s="218">
        <f>HLOOKUP($B427,data05,data0211!AB$900,FALSE)</f>
        <v>31527574.98</v>
      </c>
      <c r="AC427" s="218">
        <f>HLOOKUP($B427,data05,data0211!AC$900,FALSE)</f>
        <v>15353945.550000001</v>
      </c>
      <c r="AD427" s="218">
        <f>HLOOKUP($B427,data05,data0211!AD$900,FALSE)</f>
        <v>14426261.550000001</v>
      </c>
      <c r="AE427" s="218">
        <f>HLOOKUP($B427,data05,data0211!AE$900,FALSE)</f>
        <v>972644.4</v>
      </c>
      <c r="AF427" s="218">
        <f>HLOOKUP($B427,data05,data0211!AF$900,FALSE)</f>
        <v>375323.48</v>
      </c>
      <c r="AG427" s="218">
        <f>HLOOKUP($B427,data05,data0211!AG$900,FALSE)</f>
        <v>0</v>
      </c>
      <c r="AH427" s="218">
        <f>HLOOKUP($B427,data05,data0211!AH$900,FALSE)</f>
        <v>404</v>
      </c>
      <c r="AI427" s="218">
        <f>HLOOKUP($B427,data05,data0211!AI$900,FALSE)</f>
        <v>124</v>
      </c>
      <c r="AJ427" s="218">
        <f>HLOOKUP($B427,data05,data0211!AJ$900,FALSE)</f>
        <v>280</v>
      </c>
      <c r="AK427" s="218">
        <f>HLOOKUP($B427,data05,data0211!AK$900,FALSE)</f>
        <v>224780</v>
      </c>
      <c r="AL427" s="218">
        <f>HLOOKUP($B427,data05,data0211!AL$900,FALSE)</f>
        <v>224780</v>
      </c>
      <c r="AM427" s="218">
        <f>HLOOKUP($B427,data05,data0211!AM$900,FALSE)</f>
        <v>0</v>
      </c>
      <c r="AN427" s="218">
        <f>HLOOKUP($B427,data05,data0211!AN$900,FALSE)</f>
        <v>337284</v>
      </c>
      <c r="AO427" s="218">
        <f>HLOOKUP($B427,data05,data0211!AO$900,FALSE)</f>
        <v>386568</v>
      </c>
      <c r="AP427" s="218">
        <f>HLOOKUP($B427,data05,data0211!AP$900,FALSE)</f>
        <v>386568</v>
      </c>
      <c r="AQ427" s="218">
        <f>HLOOKUP($B427,data05,data0211!AQ$900,FALSE)</f>
        <v>325378</v>
      </c>
      <c r="AR427" s="218">
        <f>HLOOKUP($B427,data05,data0211!AR$900,FALSE)</f>
        <v>1706</v>
      </c>
      <c r="AS427" s="218">
        <f>HLOOKUP($B427,data05,data0211!AS$900,FALSE)</f>
        <v>1021</v>
      </c>
      <c r="AT427" s="218">
        <f>HLOOKUP($B427,data05,data0211!AT$900,FALSE)</f>
        <v>684</v>
      </c>
      <c r="AU427" s="218">
        <f>HLOOKUP($B427,data05,data0211!AU$900,FALSE)</f>
        <v>740</v>
      </c>
      <c r="AV427" s="218">
        <f>HLOOKUP($B427,data05,data0211!AV$900,FALSE)</f>
        <v>0</v>
      </c>
      <c r="AW427" s="218">
        <f>HLOOKUP($B427,data05,data0211!AW$900,FALSE)</f>
        <v>965</v>
      </c>
      <c r="AX427" s="218">
        <f>HLOOKUP($B427,data05,data0211!AX$900,FALSE)</f>
        <v>16</v>
      </c>
      <c r="AY427" s="218">
        <f>HLOOKUP($B427,data05,data0211!AY$900,FALSE)</f>
        <v>7</v>
      </c>
      <c r="AZ427" s="218">
        <f>HLOOKUP($B427,data05,data0211!AZ$900,FALSE)</f>
        <v>9613</v>
      </c>
      <c r="BA427" s="218">
        <f>HLOOKUP($B427,data05,data0211!BA$900,FALSE)</f>
        <v>72</v>
      </c>
      <c r="BB427" s="218"/>
      <c r="BC427" s="218"/>
      <c r="BD427" s="218"/>
      <c r="BE427" s="218"/>
    </row>
    <row r="428" spans="1:57" ht="15" customHeight="1" x14ac:dyDescent="0.2">
      <c r="A428" s="71" t="s">
        <v>24</v>
      </c>
      <c r="B428" s="71" t="s">
        <v>24</v>
      </c>
      <c r="C428" s="69">
        <v>2006</v>
      </c>
      <c r="D428" s="218">
        <f>HLOOKUP($B428,data06,data0211!D$900,FALSE)</f>
        <v>271734628.36000001</v>
      </c>
      <c r="E428" s="218">
        <f>HLOOKUP($B428,data06,data0211!E$900,FALSE)</f>
        <v>-115609379.69</v>
      </c>
      <c r="F428" s="218">
        <f>HLOOKUP($B428,data06,data0211!F$900,FALSE)</f>
        <v>0</v>
      </c>
      <c r="G428" s="218">
        <f>HLOOKUP($B428,data06,data0211!G$900,FALSE)</f>
        <v>14663461.140000001</v>
      </c>
      <c r="H428" s="218">
        <f>HLOOKUP($B428,data06,data0211!H$900,FALSE)</f>
        <v>11238095.76</v>
      </c>
      <c r="I428" s="218">
        <f>HLOOKUP($B428,data06,data0211!I$900,FALSE)</f>
        <v>3257773</v>
      </c>
      <c r="J428" s="218">
        <f>HLOOKUP($B428,data06,data0211!J$900,FALSE)</f>
        <v>80940</v>
      </c>
      <c r="K428" s="218">
        <f>HLOOKUP($B428,data06,data0211!K$900,FALSE)</f>
        <v>72866</v>
      </c>
      <c r="L428" s="218">
        <f>HLOOKUP($B428,data06,data0211!L$900,FALSE)</f>
        <v>8070</v>
      </c>
      <c r="M428" s="218">
        <f>HLOOKUP($B428,data06,data0211!M$900,FALSE)</f>
        <v>4</v>
      </c>
      <c r="N428" s="218">
        <f>HLOOKUP($B428,data06,data0211!N$900,FALSE)</f>
        <v>21993</v>
      </c>
      <c r="O428" s="218">
        <f>HLOOKUP($B428,data06,data0211!O$900,FALSE)</f>
        <v>0</v>
      </c>
      <c r="P428" s="218">
        <f>HLOOKUP($B428,data06,data0211!P$900,FALSE)</f>
        <v>1969186093</v>
      </c>
      <c r="Q428" s="218">
        <f>HLOOKUP($B428,data06,data0211!Q$900,FALSE)</f>
        <v>644108007</v>
      </c>
      <c r="R428" s="218">
        <f>HLOOKUP($B428,data06,data0211!R$900,FALSE)</f>
        <v>1126359319</v>
      </c>
      <c r="S428" s="218">
        <f>HLOOKUP($B428,data06,data0211!S$900,FALSE)</f>
        <v>182940271</v>
      </c>
      <c r="T428" s="218">
        <f>HLOOKUP($B428,data06,data0211!T$900,FALSE)</f>
        <v>15778496</v>
      </c>
      <c r="U428" s="218">
        <f>HLOOKUP($B428,data06,data0211!U$900,FALSE)</f>
        <v>0</v>
      </c>
      <c r="V428" s="218">
        <f>HLOOKUP($B428,data06,data0211!V$900,FALSE)</f>
        <v>2730876</v>
      </c>
      <c r="W428" s="218">
        <f>HLOOKUP($B428,data06,data0211!W$900,FALSE)</f>
        <v>0</v>
      </c>
      <c r="X428" s="218">
        <f>HLOOKUP($B428,data06,data0211!X$900,FALSE)</f>
        <v>2306337</v>
      </c>
      <c r="Y428" s="218">
        <f>HLOOKUP($B428,data06,data0211!Y$900,FALSE)</f>
        <v>381847</v>
      </c>
      <c r="Z428" s="218">
        <f>HLOOKUP($B428,data06,data0211!Z$900,FALSE)</f>
        <v>42692</v>
      </c>
      <c r="AA428" s="218">
        <f>HLOOKUP($B428,data06,data0211!AA$900,FALSE)</f>
        <v>0</v>
      </c>
      <c r="AB428" s="218">
        <f>HLOOKUP($B428,data06,data0211!AB$900,FALSE)</f>
        <v>32119422.420000002</v>
      </c>
      <c r="AC428" s="218">
        <f>HLOOKUP($B428,data06,data0211!AC$900,FALSE)</f>
        <v>16017806.41</v>
      </c>
      <c r="AD428" s="218">
        <f>HLOOKUP($B428,data06,data0211!AD$900,FALSE)</f>
        <v>14734084.09</v>
      </c>
      <c r="AE428" s="218">
        <f>HLOOKUP($B428,data06,data0211!AE$900,FALSE)</f>
        <v>978700.21</v>
      </c>
      <c r="AF428" s="218">
        <f>HLOOKUP($B428,data06,data0211!AF$900,FALSE)</f>
        <v>388831.71</v>
      </c>
      <c r="AG428" s="218">
        <f>HLOOKUP($B428,data06,data0211!AG$900,FALSE)</f>
        <v>0</v>
      </c>
      <c r="AH428" s="218">
        <f>HLOOKUP($B428,data06,data0211!AH$900,FALSE)</f>
        <v>404</v>
      </c>
      <c r="AI428" s="218">
        <f>HLOOKUP($B428,data06,data0211!AI$900,FALSE)</f>
        <v>124</v>
      </c>
      <c r="AJ428" s="218">
        <f>HLOOKUP($B428,data06,data0211!AJ$900,FALSE)</f>
        <v>280</v>
      </c>
      <c r="AK428" s="218">
        <f>HLOOKUP($B428,data06,data0211!AK$900,FALSE)</f>
        <v>229290</v>
      </c>
      <c r="AL428" s="218">
        <f>HLOOKUP($B428,data06,data0211!AL$900,FALSE)</f>
        <v>225790</v>
      </c>
      <c r="AM428" s="218">
        <f>HLOOKUP($B428,data06,data0211!AM$900,FALSE)</f>
        <v>0</v>
      </c>
      <c r="AN428" s="218">
        <f>HLOOKUP($B428,data06,data0211!AN$900,FALSE)</f>
        <v>316195</v>
      </c>
      <c r="AO428" s="218">
        <f>HLOOKUP($B428,data06,data0211!AO$900,FALSE)</f>
        <v>379972</v>
      </c>
      <c r="AP428" s="218">
        <f>HLOOKUP($B428,data06,data0211!AP$900,FALSE)</f>
        <v>379972</v>
      </c>
      <c r="AQ428" s="218">
        <f>HLOOKUP($B428,data06,data0211!AQ$900,FALSE)</f>
        <v>315999</v>
      </c>
      <c r="AR428" s="218">
        <f>HLOOKUP($B428,data06,data0211!AR$900,FALSE)</f>
        <v>1787</v>
      </c>
      <c r="AS428" s="218">
        <f>HLOOKUP($B428,data06,data0211!AS$900,FALSE)</f>
        <v>1036</v>
      </c>
      <c r="AT428" s="218">
        <f>HLOOKUP($B428,data06,data0211!AT$900,FALSE)</f>
        <v>751</v>
      </c>
      <c r="AU428" s="218">
        <f>HLOOKUP($B428,data06,data0211!AU$900,FALSE)</f>
        <v>758</v>
      </c>
      <c r="AV428" s="218">
        <f>HLOOKUP($B428,data06,data0211!AV$900,FALSE)</f>
        <v>0</v>
      </c>
      <c r="AW428" s="218">
        <f>HLOOKUP($B428,data06,data0211!AW$900,FALSE)</f>
        <v>1028</v>
      </c>
      <c r="AX428" s="218">
        <f>HLOOKUP($B428,data06,data0211!AX$900,FALSE)</f>
        <v>16</v>
      </c>
      <c r="AY428" s="218">
        <f>HLOOKUP($B428,data06,data0211!AY$900,FALSE)</f>
        <v>7</v>
      </c>
      <c r="AZ428" s="218">
        <f>HLOOKUP($B428,data06,data0211!AZ$900,FALSE)</f>
        <v>9853</v>
      </c>
      <c r="BA428" s="218">
        <f>HLOOKUP($B428,data06,data0211!BA$900,FALSE)</f>
        <v>72</v>
      </c>
      <c r="BB428" s="218"/>
      <c r="BC428" s="218"/>
      <c r="BD428" s="218"/>
      <c r="BE428" s="218"/>
    </row>
    <row r="429" spans="1:57" ht="15" customHeight="1" x14ac:dyDescent="0.2">
      <c r="A429" s="71" t="s">
        <v>24</v>
      </c>
      <c r="B429" s="71" t="s">
        <v>24</v>
      </c>
      <c r="C429" s="69">
        <v>2007</v>
      </c>
      <c r="D429" s="218">
        <f>HLOOKUP($B429,data07,data0211!D$900,FALSE)</f>
        <v>286429341.63999999</v>
      </c>
      <c r="E429" s="218">
        <f>HLOOKUP($B429,data07,data0211!E$900,FALSE)</f>
        <v>-122918702.28</v>
      </c>
      <c r="F429" s="218">
        <f>HLOOKUP($B429,data07,data0211!F$900,FALSE)</f>
        <v>0</v>
      </c>
      <c r="G429" s="218">
        <f>HLOOKUP($B429,data07,data0211!G$900,FALSE)</f>
        <v>16669946.310000001</v>
      </c>
      <c r="H429" s="218">
        <f>HLOOKUP($B429,data07,data0211!H$900,FALSE)</f>
        <v>11598176.51</v>
      </c>
      <c r="I429" s="218">
        <f>HLOOKUP($B429,data07,data0211!I$900,FALSE)</f>
        <v>3334422</v>
      </c>
      <c r="J429" s="218">
        <f>HLOOKUP($B429,data07,data0211!J$900,FALSE)</f>
        <v>82599</v>
      </c>
      <c r="K429" s="218">
        <f>HLOOKUP($B429,data07,data0211!K$900,FALSE)</f>
        <v>74392</v>
      </c>
      <c r="L429" s="218">
        <f>HLOOKUP($B429,data07,data0211!L$900,FALSE)</f>
        <v>8203</v>
      </c>
      <c r="M429" s="218">
        <f>HLOOKUP($B429,data07,data0211!M$900,FALSE)</f>
        <v>4</v>
      </c>
      <c r="N429" s="218">
        <f>HLOOKUP($B429,data07,data0211!N$900,FALSE)</f>
        <v>22599</v>
      </c>
      <c r="O429" s="218">
        <f>HLOOKUP($B429,data07,data0211!O$900,FALSE)</f>
        <v>0</v>
      </c>
      <c r="P429" s="218">
        <f>HLOOKUP($B429,data07,data0211!P$900,FALSE)</f>
        <v>1988501760</v>
      </c>
      <c r="Q429" s="218">
        <f>HLOOKUP($B429,data07,data0211!Q$900,FALSE)</f>
        <v>660550766</v>
      </c>
      <c r="R429" s="218">
        <f>HLOOKUP($B429,data07,data0211!R$900,FALSE)</f>
        <v>1129232228</v>
      </c>
      <c r="S429" s="218">
        <f>HLOOKUP($B429,data07,data0211!S$900,FALSE)</f>
        <v>182940270</v>
      </c>
      <c r="T429" s="218">
        <f>HLOOKUP($B429,data07,data0211!T$900,FALSE)</f>
        <v>15778496</v>
      </c>
      <c r="U429" s="218">
        <f>HLOOKUP($B429,data07,data0211!U$900,FALSE)</f>
        <v>0</v>
      </c>
      <c r="V429" s="218">
        <f>HLOOKUP($B429,data07,data0211!V$900,FALSE)</f>
        <v>2660528</v>
      </c>
      <c r="W429" s="218">
        <f>HLOOKUP($B429,data07,data0211!W$900,FALSE)</f>
        <v>0</v>
      </c>
      <c r="X429" s="218">
        <f>HLOOKUP($B429,data07,data0211!X$900,FALSE)</f>
        <v>2286676</v>
      </c>
      <c r="Y429" s="218">
        <f>HLOOKUP($B429,data07,data0211!Y$900,FALSE)</f>
        <v>330481</v>
      </c>
      <c r="Z429" s="218">
        <f>HLOOKUP($B429,data07,data0211!Z$900,FALSE)</f>
        <v>43371</v>
      </c>
      <c r="AA429" s="218">
        <f>HLOOKUP($B429,data07,data0211!AA$900,FALSE)</f>
        <v>0</v>
      </c>
      <c r="AB429" s="218">
        <f>HLOOKUP($B429,data07,data0211!AB$900,FALSE)</f>
        <v>32768636.399999999</v>
      </c>
      <c r="AC429" s="218">
        <f>HLOOKUP($B429,data07,data0211!AC$900,FALSE)</f>
        <v>16566324.390000001</v>
      </c>
      <c r="AD429" s="218">
        <f>HLOOKUP($B429,data07,data0211!AD$900,FALSE)</f>
        <v>14865964.98</v>
      </c>
      <c r="AE429" s="218">
        <f>HLOOKUP($B429,data07,data0211!AE$900,FALSE)</f>
        <v>933317.22</v>
      </c>
      <c r="AF429" s="218">
        <f>HLOOKUP($B429,data07,data0211!AF$900,FALSE)</f>
        <v>0</v>
      </c>
      <c r="AG429" s="218">
        <f>HLOOKUP($B429,data07,data0211!AG$900,FALSE)</f>
        <v>403029.81</v>
      </c>
      <c r="AH429" s="218">
        <f>HLOOKUP($B429,data07,data0211!AH$900,FALSE)</f>
        <v>404</v>
      </c>
      <c r="AI429" s="218">
        <f>HLOOKUP($B429,data07,data0211!AI$900,FALSE)</f>
        <v>124</v>
      </c>
      <c r="AJ429" s="218">
        <f>HLOOKUP($B429,data07,data0211!AJ$900,FALSE)</f>
        <v>280</v>
      </c>
      <c r="AK429" s="218">
        <f>HLOOKUP($B429,data07,data0211!AK$900,FALSE)</f>
        <v>236883</v>
      </c>
      <c r="AL429" s="218">
        <f>HLOOKUP($B429,data07,data0211!AL$900,FALSE)</f>
        <v>236883</v>
      </c>
      <c r="AM429" s="218">
        <f>HLOOKUP($B429,data07,data0211!AM$900,FALSE)</f>
        <v>0</v>
      </c>
      <c r="AN429" s="218">
        <f>HLOOKUP($B429,data07,data0211!AN$900,FALSE)</f>
        <v>312517</v>
      </c>
      <c r="AO429" s="218">
        <f>HLOOKUP($B429,data07,data0211!AO$900,FALSE)</f>
        <v>370934</v>
      </c>
      <c r="AP429" s="218">
        <f>HLOOKUP($B429,data07,data0211!AP$900,FALSE)</f>
        <v>370934</v>
      </c>
      <c r="AQ429" s="218">
        <f>HLOOKUP($B429,data07,data0211!AQ$900,FALSE)</f>
        <v>320111</v>
      </c>
      <c r="AR429" s="218">
        <f>HLOOKUP($B429,data07,data0211!AR$900,FALSE)</f>
        <v>1840</v>
      </c>
      <c r="AS429" s="218">
        <f>HLOOKUP($B429,data07,data0211!AS$900,FALSE)</f>
        <v>1043</v>
      </c>
      <c r="AT429" s="218">
        <f>HLOOKUP($B429,data07,data0211!AT$900,FALSE)</f>
        <v>797</v>
      </c>
      <c r="AU429" s="218">
        <f>HLOOKUP($B429,data07,data0211!AU$900,FALSE)</f>
        <v>778</v>
      </c>
      <c r="AV429" s="218">
        <f>HLOOKUP($B429,data07,data0211!AV$900,FALSE)</f>
        <v>0</v>
      </c>
      <c r="AW429" s="218">
        <f>HLOOKUP($B429,data07,data0211!AW$900,FALSE)</f>
        <v>1062</v>
      </c>
      <c r="AX429" s="218">
        <f>HLOOKUP($B429,data07,data0211!AX$900,FALSE)</f>
        <v>16</v>
      </c>
      <c r="AY429" s="218">
        <f>HLOOKUP($B429,data07,data0211!AY$900,FALSE)</f>
        <v>7</v>
      </c>
      <c r="AZ429" s="218">
        <f>HLOOKUP($B429,data07,data0211!AZ$900,FALSE)</f>
        <v>10048</v>
      </c>
      <c r="BA429" s="218">
        <f>HLOOKUP($B429,data07,data0211!BA$900,FALSE)</f>
        <v>70</v>
      </c>
      <c r="BB429" s="218"/>
      <c r="BC429" s="218"/>
      <c r="BD429" s="218"/>
      <c r="BE429" s="218"/>
    </row>
    <row r="430" spans="1:57" ht="15" customHeight="1" x14ac:dyDescent="0.2">
      <c r="A430" s="71" t="s">
        <v>24</v>
      </c>
      <c r="B430" s="71" t="s">
        <v>24</v>
      </c>
      <c r="C430" s="69">
        <v>2008</v>
      </c>
      <c r="D430" s="218">
        <f>HLOOKUP($B430,data08,data0211!D$900,FALSE)</f>
        <v>286195529.53999996</v>
      </c>
      <c r="E430" s="218">
        <f>HLOOKUP($B430,data08,data0211!E$900,FALSE)</f>
        <v>-119897299.41</v>
      </c>
      <c r="F430" s="218">
        <f>HLOOKUP($B430,data08,data0211!F$900,FALSE)</f>
        <v>0</v>
      </c>
      <c r="G430" s="218">
        <f>HLOOKUP($B430,data08,data0211!G$900,FALSE)</f>
        <v>17929962.140000001</v>
      </c>
      <c r="H430" s="218">
        <f>HLOOKUP($B430,data08,data0211!H$900,FALSE)</f>
        <v>12336072.51</v>
      </c>
      <c r="I430" s="218">
        <f>HLOOKUP($B430,data08,data0211!I$900,FALSE)</f>
        <v>2822558.78</v>
      </c>
      <c r="J430" s="218">
        <f>HLOOKUP($B430,data08,data0211!J$900,FALSE)</f>
        <v>84195</v>
      </c>
      <c r="K430" s="218">
        <f>HLOOKUP($B430,data08,data0211!K$900,FALSE)</f>
        <v>75847</v>
      </c>
      <c r="L430" s="218">
        <f>HLOOKUP($B430,data08,data0211!L$900,FALSE)</f>
        <v>8344</v>
      </c>
      <c r="M430" s="218">
        <f>HLOOKUP($B430,data08,data0211!M$900,FALSE)</f>
        <v>4</v>
      </c>
      <c r="N430" s="218">
        <f>HLOOKUP($B430,data08,data0211!N$900,FALSE)</f>
        <v>22840</v>
      </c>
      <c r="O430" s="218">
        <f>HLOOKUP($B430,data08,data0211!O$900,FALSE)</f>
        <v>0</v>
      </c>
      <c r="P430" s="218">
        <f>HLOOKUP($B430,data08,data0211!P$900,FALSE)</f>
        <v>1935115529</v>
      </c>
      <c r="Q430" s="218">
        <f>HLOOKUP($B430,data08,data0211!Q$900,FALSE)</f>
        <v>659163062</v>
      </c>
      <c r="R430" s="218">
        <f>HLOOKUP($B430,data08,data0211!R$900,FALSE)</f>
        <v>1110125420</v>
      </c>
      <c r="S430" s="218">
        <f>HLOOKUP($B430,data08,data0211!S$900,FALSE)</f>
        <v>147707500</v>
      </c>
      <c r="T430" s="218">
        <f>HLOOKUP($B430,data08,data0211!T$900,FALSE)</f>
        <v>18119547</v>
      </c>
      <c r="U430" s="218">
        <f>HLOOKUP($B430,data08,data0211!U$900,FALSE)</f>
        <v>0</v>
      </c>
      <c r="V430" s="218">
        <f>HLOOKUP($B430,data08,data0211!V$900,FALSE)</f>
        <v>2603043</v>
      </c>
      <c r="W430" s="218">
        <f>HLOOKUP($B430,data08,data0211!W$900,FALSE)</f>
        <v>0</v>
      </c>
      <c r="X430" s="218">
        <f>HLOOKUP($B430,data08,data0211!X$900,FALSE)</f>
        <v>2227288</v>
      </c>
      <c r="Y430" s="218">
        <f>HLOOKUP($B430,data08,data0211!Y$900,FALSE)</f>
        <v>329862</v>
      </c>
      <c r="Z430" s="218">
        <f>HLOOKUP($B430,data08,data0211!Z$900,FALSE)</f>
        <v>45893</v>
      </c>
      <c r="AA430" s="218">
        <f>HLOOKUP($B430,data08,data0211!AA$900,FALSE)</f>
        <v>0</v>
      </c>
      <c r="AB430" s="218">
        <f>HLOOKUP($B430,data08,data0211!AB$900,FALSE)</f>
        <v>0</v>
      </c>
      <c r="AC430" s="218">
        <f>HLOOKUP($B430,data08,data0211!AC$900,FALSE)</f>
        <v>16733933.75</v>
      </c>
      <c r="AD430" s="218">
        <f>HLOOKUP($B430,data08,data0211!AD$900,FALSE)</f>
        <v>14193737.98</v>
      </c>
      <c r="AE430" s="218">
        <f>HLOOKUP($B430,data08,data0211!AE$900,FALSE)</f>
        <v>957821.97</v>
      </c>
      <c r="AF430" s="218">
        <f>HLOOKUP($B430,data08,data0211!AF$900,FALSE)</f>
        <v>393518.43</v>
      </c>
      <c r="AG430" s="218">
        <f>HLOOKUP($B430,data08,data0211!AG$900,FALSE)</f>
        <v>0</v>
      </c>
      <c r="AH430" s="218">
        <f>HLOOKUP($B430,data08,data0211!AH$900,FALSE)</f>
        <v>404</v>
      </c>
      <c r="AI430" s="218">
        <f>HLOOKUP($B430,data08,data0211!AI$900,FALSE)</f>
        <v>124</v>
      </c>
      <c r="AJ430" s="218">
        <f>HLOOKUP($B430,data08,data0211!AJ$900,FALSE)</f>
        <v>280</v>
      </c>
      <c r="AK430" s="218">
        <f>HLOOKUP($B430,data08,data0211!AK$900,FALSE)</f>
        <v>240055</v>
      </c>
      <c r="AL430" s="218">
        <f>HLOOKUP($B430,data08,data0211!AL$900,FALSE)</f>
        <v>240055</v>
      </c>
      <c r="AM430" s="218">
        <f>HLOOKUP($B430,data08,data0211!AM$900,FALSE)</f>
        <v>0</v>
      </c>
      <c r="AN430" s="218">
        <f>HLOOKUP($B430,data08,data0211!AN$900,FALSE)</f>
        <v>312977</v>
      </c>
      <c r="AO430" s="218">
        <f>HLOOKUP($B430,data08,data0211!AO$900,FALSE)</f>
        <v>350930</v>
      </c>
      <c r="AP430" s="218">
        <f>HLOOKUP($B430,data08,data0211!AP$900,FALSE)</f>
        <v>350930</v>
      </c>
      <c r="AQ430" s="218">
        <f>HLOOKUP($B430,data08,data0211!AQ$900,FALSE)</f>
        <v>304510</v>
      </c>
      <c r="AR430" s="218">
        <f>HLOOKUP($B430,data08,data0211!AR$900,FALSE)</f>
        <v>1872</v>
      </c>
      <c r="AS430" s="218">
        <f>HLOOKUP($B430,data08,data0211!AS$900,FALSE)</f>
        <v>1044</v>
      </c>
      <c r="AT430" s="218">
        <f>HLOOKUP($B430,data08,data0211!AT$900,FALSE)</f>
        <v>828</v>
      </c>
      <c r="AU430" s="218">
        <f>HLOOKUP($B430,data08,data0211!AU$900,FALSE)</f>
        <v>800</v>
      </c>
      <c r="AV430" s="218">
        <f>HLOOKUP($B430,data08,data0211!AV$900,FALSE)</f>
        <v>0</v>
      </c>
      <c r="AW430" s="218">
        <f>HLOOKUP($B430,data08,data0211!AW$900,FALSE)</f>
        <v>1072</v>
      </c>
      <c r="AX430" s="218">
        <f>HLOOKUP($B430,data08,data0211!AX$900,FALSE)</f>
        <v>16</v>
      </c>
      <c r="AY430" s="218">
        <f>HLOOKUP($B430,data08,data0211!AY$900,FALSE)</f>
        <v>7</v>
      </c>
      <c r="AZ430" s="218">
        <f>HLOOKUP($B430,data08,data0211!AZ$900,FALSE)</f>
        <v>10148</v>
      </c>
      <c r="BA430" s="218">
        <f>HLOOKUP($B430,data08,data0211!BA$900,FALSE)</f>
        <v>72</v>
      </c>
      <c r="BB430" s="218"/>
      <c r="BC430" s="218"/>
      <c r="BD430" s="218"/>
      <c r="BE430" s="218"/>
    </row>
    <row r="431" spans="1:57" ht="15" customHeight="1" x14ac:dyDescent="0.2">
      <c r="A431" s="71" t="s">
        <v>24</v>
      </c>
      <c r="B431" s="71" t="s">
        <v>24</v>
      </c>
      <c r="C431" s="69">
        <v>2009</v>
      </c>
      <c r="D431" s="218">
        <f>HLOOKUP($B431,data09,data0211!D$900,FALSE)</f>
        <v>296753372.77999997</v>
      </c>
      <c r="E431" s="218">
        <f>HLOOKUP($B431,data09,data0211!E$900,FALSE)</f>
        <v>-127552269.91</v>
      </c>
      <c r="F431" s="218">
        <f>HLOOKUP($B431,data09,data0211!F$900,FALSE)</f>
        <v>0</v>
      </c>
      <c r="G431" s="218">
        <f>HLOOKUP($B431,data09,data0211!G$900,FALSE)</f>
        <v>15259839.710000001</v>
      </c>
      <c r="H431" s="218">
        <f>HLOOKUP($B431,data09,data0211!H$900,FALSE)</f>
        <v>12330019.859999999</v>
      </c>
      <c r="I431" s="218">
        <f>HLOOKUP($B431,data09,data0211!I$900,FALSE)</f>
        <v>2964835</v>
      </c>
      <c r="J431" s="218">
        <f>HLOOKUP($B431,data09,data0211!J$900,FALSE)</f>
        <v>85998</v>
      </c>
      <c r="K431" s="218">
        <f>HLOOKUP($B431,data09,data0211!K$900,FALSE)</f>
        <v>76755</v>
      </c>
      <c r="L431" s="218">
        <f>HLOOKUP($B431,data09,data0211!L$900,FALSE)</f>
        <v>8417</v>
      </c>
      <c r="M431" s="218">
        <f>HLOOKUP($B431,data09,data0211!M$900,FALSE)</f>
        <v>826</v>
      </c>
      <c r="N431" s="218">
        <f>HLOOKUP($B431,data09,data0211!N$900,FALSE)</f>
        <v>23085</v>
      </c>
      <c r="O431" s="218">
        <f>HLOOKUP($B431,data09,data0211!O$900,FALSE)</f>
        <v>0</v>
      </c>
      <c r="P431" s="218">
        <f>HLOOKUP($B431,data09,data0211!P$900,FALSE)</f>
        <v>1837078457</v>
      </c>
      <c r="Q431" s="218">
        <f>HLOOKUP($B431,data09,data0211!Q$900,FALSE)</f>
        <v>647493718</v>
      </c>
      <c r="R431" s="218">
        <f>HLOOKUP($B431,data09,data0211!R$900,FALSE)</f>
        <v>1089490763</v>
      </c>
      <c r="S431" s="218">
        <f>HLOOKUP($B431,data09,data0211!S$900,FALSE)</f>
        <v>83649264</v>
      </c>
      <c r="T431" s="218">
        <f>HLOOKUP($B431,data09,data0211!T$900,FALSE)</f>
        <v>16444712</v>
      </c>
      <c r="U431" s="218">
        <f>HLOOKUP($B431,data09,data0211!U$900,FALSE)</f>
        <v>0</v>
      </c>
      <c r="V431" s="218">
        <f>HLOOKUP($B431,data09,data0211!V$900,FALSE)</f>
        <v>2384630</v>
      </c>
      <c r="W431" s="218">
        <f>HLOOKUP($B431,data09,data0211!W$900,FALSE)</f>
        <v>0</v>
      </c>
      <c r="X431" s="218">
        <f>HLOOKUP($B431,data09,data0211!X$900,FALSE)</f>
        <v>2169095</v>
      </c>
      <c r="Y431" s="218">
        <f>HLOOKUP($B431,data09,data0211!Y$900,FALSE)</f>
        <v>171310</v>
      </c>
      <c r="Z431" s="218">
        <f>HLOOKUP($B431,data09,data0211!Z$900,FALSE)</f>
        <v>44225</v>
      </c>
      <c r="AA431" s="218">
        <f>HLOOKUP($B431,data09,data0211!AA$900,FALSE)</f>
        <v>0</v>
      </c>
      <c r="AB431" s="218">
        <f>HLOOKUP($B431,data09,data0211!AB$900,FALSE)</f>
        <v>32038189.59</v>
      </c>
      <c r="AC431" s="218">
        <f>HLOOKUP($B431,data09,data0211!AC$900,FALSE)</f>
        <v>16684100.960000001</v>
      </c>
      <c r="AD431" s="218">
        <f>HLOOKUP($B431,data09,data0211!AD$900,FALSE)</f>
        <v>14138838.66</v>
      </c>
      <c r="AE431" s="218">
        <f>HLOOKUP($B431,data09,data0211!AE$900,FALSE)</f>
        <v>653208.34</v>
      </c>
      <c r="AF431" s="218">
        <f>HLOOKUP($B431,data09,data0211!AF$900,FALSE)</f>
        <v>408162.22</v>
      </c>
      <c r="AG431" s="218">
        <f>HLOOKUP($B431,data09,data0211!AG$900,FALSE)</f>
        <v>0</v>
      </c>
      <c r="AH431" s="218">
        <f>HLOOKUP($B431,data09,data0211!AH$900,FALSE)</f>
        <v>404</v>
      </c>
      <c r="AI431" s="218">
        <f>HLOOKUP($B431,data09,data0211!AI$900,FALSE)</f>
        <v>124</v>
      </c>
      <c r="AJ431" s="218">
        <f>HLOOKUP($B431,data09,data0211!AJ$900,FALSE)</f>
        <v>280</v>
      </c>
      <c r="AK431" s="218">
        <f>HLOOKUP($B431,data09,data0211!AK$900,FALSE)</f>
        <v>243200</v>
      </c>
      <c r="AL431" s="218">
        <f>HLOOKUP($B431,data09,data0211!AL$900,FALSE)</f>
        <v>243200</v>
      </c>
      <c r="AM431" s="218">
        <f>HLOOKUP($B431,data09,data0211!AM$900,FALSE)</f>
        <v>0</v>
      </c>
      <c r="AN431" s="218">
        <f>HLOOKUP($B431,data09,data0211!AN$900,FALSE)</f>
        <v>309396</v>
      </c>
      <c r="AO431" s="218">
        <f>HLOOKUP($B431,data09,data0211!AO$900,FALSE)</f>
        <v>339973</v>
      </c>
      <c r="AP431" s="218">
        <f>HLOOKUP($B431,data09,data0211!AP$900,FALSE)</f>
        <v>339973</v>
      </c>
      <c r="AQ431" s="218">
        <f>HLOOKUP($B431,data09,data0211!AQ$900,FALSE)</f>
        <v>288021</v>
      </c>
      <c r="AR431" s="218">
        <f>HLOOKUP($B431,data09,data0211!AR$900,FALSE)</f>
        <v>1854</v>
      </c>
      <c r="AS431" s="218">
        <f>HLOOKUP($B431,data09,data0211!AS$900,FALSE)</f>
        <v>1035</v>
      </c>
      <c r="AT431" s="218">
        <f>HLOOKUP($B431,data09,data0211!AT$900,FALSE)</f>
        <v>819</v>
      </c>
      <c r="AU431" s="218">
        <f>HLOOKUP($B431,data09,data0211!AU$900,FALSE)</f>
        <v>791</v>
      </c>
      <c r="AV431" s="218">
        <f>HLOOKUP($B431,data09,data0211!AV$900,FALSE)</f>
        <v>0</v>
      </c>
      <c r="AW431" s="218">
        <f>HLOOKUP($B431,data09,data0211!AW$900,FALSE)</f>
        <v>1063</v>
      </c>
      <c r="AX431" s="218">
        <f>HLOOKUP($B431,data09,data0211!AX$900,FALSE)</f>
        <v>16</v>
      </c>
      <c r="AY431" s="218">
        <f>HLOOKUP($B431,data09,data0211!AY$900,FALSE)</f>
        <v>7</v>
      </c>
      <c r="AZ431" s="218">
        <f>HLOOKUP($B431,data09,data0211!AZ$900,FALSE)</f>
        <v>10220</v>
      </c>
      <c r="BA431" s="218">
        <f>HLOOKUP($B431,data09,data0211!BA$900,FALSE)</f>
        <v>71</v>
      </c>
      <c r="BB431" s="218"/>
      <c r="BC431" s="218"/>
      <c r="BD431" s="218"/>
      <c r="BE431" s="218"/>
    </row>
    <row r="432" spans="1:57" ht="15" customHeight="1" x14ac:dyDescent="0.2">
      <c r="A432" s="71" t="s">
        <v>24</v>
      </c>
      <c r="B432" s="71" t="s">
        <v>24</v>
      </c>
      <c r="C432" s="69">
        <v>2010</v>
      </c>
      <c r="D432" s="218">
        <f>HLOOKUP($B432,data10,data0211!D$900,FALSE)</f>
        <v>315492780</v>
      </c>
      <c r="E432" s="218">
        <f>HLOOKUP($B432,data10,data0211!E$900,FALSE)</f>
        <v>-130416305.03</v>
      </c>
      <c r="F432" s="218">
        <f>HLOOKUP($B432,data10,data0211!F$900,FALSE)</f>
        <v>0</v>
      </c>
      <c r="G432" s="218">
        <f>HLOOKUP($B432,data10,data0211!G$900,FALSE)</f>
        <v>15259839.710000001</v>
      </c>
      <c r="H432" s="218">
        <f>HLOOKUP($B432,data10,data0211!H$900,FALSE)</f>
        <v>12417649.240000002</v>
      </c>
      <c r="I432" s="218">
        <f>HLOOKUP($B432,data10,data0211!I$900,FALSE)</f>
        <v>2193378.2200000002</v>
      </c>
      <c r="J432" s="218">
        <f>HLOOKUP($B432,data10,data0211!J$900,FALSE)</f>
        <v>86611</v>
      </c>
      <c r="K432" s="218">
        <f>HLOOKUP($B432,data10,data0211!K$900,FALSE)</f>
        <v>78142</v>
      </c>
      <c r="L432" s="218">
        <f>HLOOKUP($B432,data10,data0211!L$900,FALSE)</f>
        <v>8468</v>
      </c>
      <c r="M432" s="218">
        <f>HLOOKUP($B432,data10,data0211!M$900,FALSE)</f>
        <v>1</v>
      </c>
      <c r="N432" s="218">
        <f>HLOOKUP($B432,data10,data0211!N$900,FALSE)</f>
        <v>0</v>
      </c>
      <c r="O432" s="218">
        <f>HLOOKUP($B432,data10,data0211!O$900,FALSE)</f>
        <v>0</v>
      </c>
      <c r="P432" s="218">
        <f>HLOOKUP($B432,data10,data0211!P$900,FALSE)</f>
        <v>1867408458</v>
      </c>
      <c r="Q432" s="218">
        <f>HLOOKUP($B432,data10,data0211!Q$900,FALSE)</f>
        <v>671668025</v>
      </c>
      <c r="R432" s="218">
        <f>HLOOKUP($B432,data10,data0211!R$900,FALSE)</f>
        <v>1148930020</v>
      </c>
      <c r="S432" s="218">
        <f>HLOOKUP($B432,data10,data0211!S$900,FALSE)</f>
        <v>46810413</v>
      </c>
      <c r="T432" s="218">
        <f>HLOOKUP($B432,data10,data0211!T$900,FALSE)</f>
        <v>0</v>
      </c>
      <c r="U432" s="218">
        <f>HLOOKUP($B432,data10,data0211!U$900,FALSE)</f>
        <v>0</v>
      </c>
      <c r="V432" s="218">
        <f>HLOOKUP($B432,data10,data0211!V$900,FALSE)</f>
        <v>0</v>
      </c>
      <c r="W432" s="218">
        <f>HLOOKUP($B432,data10,data0211!W$900,FALSE)</f>
        <v>0</v>
      </c>
      <c r="X432" s="218">
        <f>HLOOKUP($B432,data10,data0211!X$900,FALSE)</f>
        <v>0</v>
      </c>
      <c r="Y432" s="218">
        <f>HLOOKUP($B432,data10,data0211!Y$900,FALSE)</f>
        <v>0</v>
      </c>
      <c r="Z432" s="218">
        <f>HLOOKUP($B432,data10,data0211!Z$900,FALSE)</f>
        <v>0</v>
      </c>
      <c r="AA432" s="218">
        <f>HLOOKUP($B432,data10,data0211!AA$900,FALSE)</f>
        <v>0</v>
      </c>
      <c r="AB432" s="218">
        <f>HLOOKUP($B432,data10,data0211!AB$900,FALSE)</f>
        <v>34912460.399999999</v>
      </c>
      <c r="AC432" s="218">
        <f>HLOOKUP($B432,data10,data0211!AC$900,FALSE)</f>
        <v>19029202.739999998</v>
      </c>
      <c r="AD432" s="218">
        <f>HLOOKUP($B432,data10,data0211!AD$900,FALSE)</f>
        <v>15586602.17</v>
      </c>
      <c r="AE432" s="218">
        <f>HLOOKUP($B432,data10,data0211!AE$900,FALSE)</f>
        <v>296655.49</v>
      </c>
      <c r="AF432" s="218">
        <f>HLOOKUP($B432,data10,data0211!AF$900,FALSE)</f>
        <v>0</v>
      </c>
      <c r="AG432" s="218">
        <f>HLOOKUP($B432,data10,data0211!AG$900,FALSE)</f>
        <v>0</v>
      </c>
      <c r="AH432" s="218">
        <f>HLOOKUP($B432,data10,data0211!AH$900,FALSE)</f>
        <v>0</v>
      </c>
      <c r="AI432" s="218">
        <f>HLOOKUP($B432,data10,data0211!AI$900,FALSE)</f>
        <v>0</v>
      </c>
      <c r="AJ432" s="218">
        <f>HLOOKUP($B432,data10,data0211!AJ$900,FALSE)</f>
        <v>0</v>
      </c>
      <c r="AK432" s="218">
        <f>HLOOKUP($B432,data10,data0211!AK$900,FALSE)</f>
        <v>248760</v>
      </c>
      <c r="AL432" s="218">
        <f>HLOOKUP($B432,data10,data0211!AL$900,FALSE)</f>
        <v>248760</v>
      </c>
      <c r="AM432" s="218">
        <f>HLOOKUP($B432,data10,data0211!AM$900,FALSE)</f>
        <v>0</v>
      </c>
      <c r="AN432" s="218">
        <f>HLOOKUP($B432,data10,data0211!AN$900,FALSE)</f>
        <v>306685</v>
      </c>
      <c r="AO432" s="218">
        <f>HLOOKUP($B432,data10,data0211!AO$900,FALSE)</f>
        <v>367988</v>
      </c>
      <c r="AP432" s="218">
        <f>HLOOKUP($B432,data10,data0211!AP$900,FALSE)</f>
        <v>367988</v>
      </c>
      <c r="AQ432" s="218">
        <f>HLOOKUP($B432,data10,data0211!AQ$900,FALSE)</f>
        <v>304495</v>
      </c>
      <c r="AR432" s="218">
        <f>HLOOKUP($B432,data10,data0211!AR$900,FALSE)</f>
        <v>1866</v>
      </c>
      <c r="AS432" s="218">
        <f>HLOOKUP($B432,data10,data0211!AS$900,FALSE)</f>
        <v>1042</v>
      </c>
      <c r="AT432" s="218">
        <f>HLOOKUP($B432,data10,data0211!AT$900,FALSE)</f>
        <v>824</v>
      </c>
      <c r="AU432" s="218">
        <f>HLOOKUP($B432,data10,data0211!AU$900,FALSE)</f>
        <v>793</v>
      </c>
      <c r="AV432" s="218">
        <f>HLOOKUP($B432,data10,data0211!AV$900,FALSE)</f>
        <v>0</v>
      </c>
      <c r="AW432" s="218">
        <f>HLOOKUP($B432,data10,data0211!AW$900,FALSE)</f>
        <v>1073</v>
      </c>
      <c r="AX432" s="218">
        <f>HLOOKUP($B432,data10,data0211!AX$900,FALSE)</f>
        <v>18</v>
      </c>
      <c r="AY432" s="218">
        <f>HLOOKUP($B432,data10,data0211!AY$900,FALSE)</f>
        <v>7</v>
      </c>
      <c r="AZ432" s="218">
        <f>HLOOKUP($B432,data10,data0211!AZ$900,FALSE)</f>
        <v>10316</v>
      </c>
      <c r="BA432" s="218">
        <f>HLOOKUP($B432,data10,data0211!BA$900,FALSE)</f>
        <v>70</v>
      </c>
      <c r="BB432" s="218"/>
      <c r="BC432" s="218"/>
      <c r="BD432" s="218"/>
      <c r="BE432" s="218"/>
    </row>
    <row r="433" spans="1:57" ht="15" customHeight="1" x14ac:dyDescent="0.2">
      <c r="A433" s="71" t="s">
        <v>24</v>
      </c>
      <c r="B433" s="71" t="s">
        <v>24</v>
      </c>
      <c r="C433" s="69">
        <v>2011</v>
      </c>
      <c r="D433" s="218">
        <f>HLOOKUP($B433,data11,data0211!D$900,FALSE)</f>
        <v>329642639.25</v>
      </c>
      <c r="E433" s="218">
        <f>HLOOKUP($B433,data11,data0211!E$900,FALSE)</f>
        <v>-133068380.33</v>
      </c>
      <c r="F433" s="218">
        <f>HLOOKUP($B433,data11,data0211!F$900,FALSE)</f>
        <v>0</v>
      </c>
      <c r="G433" s="218">
        <f>HLOOKUP($B433,data11,data0211!G$900,FALSE)</f>
        <v>22909723.449999999</v>
      </c>
      <c r="H433" s="218">
        <f>HLOOKUP($B433,data11,data0211!H$900,FALSE)</f>
        <v>14058260.18</v>
      </c>
      <c r="I433" s="218">
        <f>HLOOKUP($B433,data11,data0211!I$900,FALSE)</f>
        <v>2430985.7800000003</v>
      </c>
      <c r="J433" s="218">
        <f>HLOOKUP($B433,data11,data0211!J$900,FALSE)</f>
        <v>87965</v>
      </c>
      <c r="K433" s="218">
        <f>HLOOKUP($B433,data11,data0211!K$900,FALSE)</f>
        <v>79391</v>
      </c>
      <c r="L433" s="218">
        <f>HLOOKUP($B433,data11,data0211!L$900,FALSE)</f>
        <v>8571</v>
      </c>
      <c r="M433" s="218">
        <f>HLOOKUP($B433,data11,data0211!M$900,FALSE)</f>
        <v>3</v>
      </c>
      <c r="N433" s="218">
        <f>HLOOKUP($B433,data11,data0211!N$900,FALSE)</f>
        <v>0</v>
      </c>
      <c r="O433" s="218">
        <f>HLOOKUP($B433,data11,data0211!O$900,FALSE)</f>
        <v>0</v>
      </c>
      <c r="P433" s="218">
        <f>HLOOKUP($B433,data11,data0211!P$900,FALSE)</f>
        <v>1836015046</v>
      </c>
      <c r="Q433" s="218">
        <f>HLOOKUP($B433,data11,data0211!Q$900,FALSE)</f>
        <v>647280211</v>
      </c>
      <c r="R433" s="218">
        <f>HLOOKUP($B433,data11,data0211!R$900,FALSE)</f>
        <v>1111409571</v>
      </c>
      <c r="S433" s="218">
        <f>HLOOKUP($B433,data11,data0211!S$900,FALSE)</f>
        <v>77325264</v>
      </c>
      <c r="T433" s="218">
        <f>HLOOKUP($B433,data11,data0211!T$900,FALSE)</f>
        <v>0</v>
      </c>
      <c r="U433" s="218">
        <f>HLOOKUP($B433,data11,data0211!U$900,FALSE)</f>
        <v>0</v>
      </c>
      <c r="V433" s="218">
        <f>HLOOKUP($B433,data11,data0211!V$900,FALSE)</f>
        <v>2399792</v>
      </c>
      <c r="W433" s="218">
        <f>HLOOKUP($B433,data11,data0211!W$900,FALSE)</f>
        <v>0</v>
      </c>
      <c r="X433" s="218">
        <f>HLOOKUP($B433,data11,data0211!X$900,FALSE)</f>
        <v>2244883</v>
      </c>
      <c r="Y433" s="218">
        <f>HLOOKUP($B433,data11,data0211!Y$900,FALSE)</f>
        <v>154909</v>
      </c>
      <c r="Z433" s="218">
        <f>HLOOKUP($B433,data11,data0211!Z$900,FALSE)</f>
        <v>0</v>
      </c>
      <c r="AA433" s="218">
        <f>HLOOKUP($B433,data11,data0211!AA$900,FALSE)</f>
        <v>0</v>
      </c>
      <c r="AB433" s="218">
        <f>HLOOKUP($B433,data11,data0211!AB$900,FALSE)</f>
        <v>37682603.260000005</v>
      </c>
      <c r="AC433" s="218">
        <f>HLOOKUP($B433,data11,data0211!AC$900,FALSE)</f>
        <v>20577428.059999999</v>
      </c>
      <c r="AD433" s="218">
        <f>HLOOKUP($B433,data11,data0211!AD$900,FALSE)</f>
        <v>16677042.040000001</v>
      </c>
      <c r="AE433" s="218">
        <f>HLOOKUP($B433,data11,data0211!AE$900,FALSE)</f>
        <v>428133.16</v>
      </c>
      <c r="AF433" s="218">
        <f>HLOOKUP($B433,data11,data0211!AF$900,FALSE)</f>
        <v>0</v>
      </c>
      <c r="AG433" s="218">
        <f>HLOOKUP($B433,data11,data0211!AG$900,FALSE)</f>
        <v>0</v>
      </c>
      <c r="AH433" s="218">
        <f>HLOOKUP($B433,data11,data0211!AH$900,FALSE)</f>
        <v>405</v>
      </c>
      <c r="AI433" s="218">
        <f>HLOOKUP($B433,data11,data0211!AI$900,FALSE)</f>
        <v>125</v>
      </c>
      <c r="AJ433" s="218">
        <f>HLOOKUP($B433,data11,data0211!AJ$900,FALSE)</f>
        <v>280</v>
      </c>
      <c r="AK433" s="218">
        <f>HLOOKUP($B433,data11,data0211!AK$900,FALSE)</f>
        <v>243445</v>
      </c>
      <c r="AL433" s="218">
        <f>HLOOKUP($B433,data11,data0211!AL$900,FALSE)</f>
        <v>551300</v>
      </c>
      <c r="AM433" s="218">
        <f>HLOOKUP($B433,data11,data0211!AM$900,FALSE)</f>
        <v>0</v>
      </c>
      <c r="AN433" s="218">
        <f>HLOOKUP($B433,data11,data0211!AN$900,FALSE)</f>
        <v>309627</v>
      </c>
      <c r="AO433" s="218">
        <f>HLOOKUP($B433,data11,data0211!AO$900,FALSE)</f>
        <v>377020</v>
      </c>
      <c r="AP433" s="218">
        <f>HLOOKUP($B433,data11,data0211!AP$900,FALSE)</f>
        <v>377020</v>
      </c>
      <c r="AQ433" s="218">
        <f>HLOOKUP($B433,data11,data0211!AQ$900,FALSE)</f>
        <v>301899</v>
      </c>
      <c r="AR433" s="218">
        <f>HLOOKUP($B433,data11,data0211!AR$900,FALSE)</f>
        <v>1878</v>
      </c>
      <c r="AS433" s="218">
        <f>HLOOKUP($B433,data11,data0211!AS$900,FALSE)</f>
        <v>1046</v>
      </c>
      <c r="AT433" s="218">
        <f>HLOOKUP($B433,data11,data0211!AT$900,FALSE)</f>
        <v>832</v>
      </c>
      <c r="AU433" s="218">
        <f>HLOOKUP($B433,data11,data0211!AU$900,FALSE)</f>
        <v>798</v>
      </c>
      <c r="AV433" s="218">
        <f>HLOOKUP($B433,data11,data0211!AV$900,FALSE)</f>
        <v>0</v>
      </c>
      <c r="AW433" s="218">
        <f>HLOOKUP($B433,data11,data0211!AW$900,FALSE)</f>
        <v>1080</v>
      </c>
      <c r="AX433" s="218">
        <f>HLOOKUP($B433,data11,data0211!AX$900,FALSE)</f>
        <v>18</v>
      </c>
      <c r="AY433" s="218">
        <f>HLOOKUP($B433,data11,data0211!AY$900,FALSE)</f>
        <v>7</v>
      </c>
      <c r="AZ433" s="218">
        <f>HLOOKUP($B433,data11,data0211!AZ$900,FALSE)</f>
        <v>10394</v>
      </c>
      <c r="BA433" s="218">
        <f>HLOOKUP($B433,data11,data0211!BA$900,FALSE)</f>
        <v>71</v>
      </c>
      <c r="BB433" s="218"/>
      <c r="BC433" s="218"/>
      <c r="BD433" s="218"/>
      <c r="BE433" s="218"/>
    </row>
    <row r="434" spans="1:57" ht="15" customHeight="1" x14ac:dyDescent="0.2">
      <c r="A434" s="71" t="s">
        <v>26</v>
      </c>
      <c r="B434" s="71" t="s">
        <v>26</v>
      </c>
      <c r="C434" s="69">
        <v>2002</v>
      </c>
      <c r="D434" s="218">
        <f>HLOOKUP($B434,data02,data0211!D$900,FALSE)</f>
        <v>17450949.960000001</v>
      </c>
      <c r="E434" s="218">
        <f>HLOOKUP($B434,data02,data0211!E$900,FALSE)</f>
        <v>-7196007.2199999997</v>
      </c>
      <c r="F434" s="218">
        <f>HLOOKUP($B434,data02,data0211!F$900,FALSE)</f>
        <v>662165.6</v>
      </c>
      <c r="G434" s="218">
        <f>HLOOKUP($B434,data02,data0211!G$900,FALSE)</f>
        <v>262133</v>
      </c>
      <c r="H434" s="218">
        <f>HLOOKUP($B434,data02,data0211!H$900,FALSE)</f>
        <v>1161887.1200000001</v>
      </c>
      <c r="I434" s="218">
        <f>HLOOKUP($B434,data02,data0211!I$900,FALSE)</f>
        <v>62702.83</v>
      </c>
      <c r="J434" s="218">
        <f>HLOOKUP($B434,data02,data0211!J$900,FALSE)</f>
        <v>8439</v>
      </c>
      <c r="K434" s="218">
        <f>HLOOKUP($B434,data02,data0211!K$900,FALSE)</f>
        <v>7339</v>
      </c>
      <c r="L434" s="218">
        <f>HLOOKUP($B434,data02,data0211!L$900,FALSE)</f>
        <v>1100</v>
      </c>
      <c r="M434" s="218">
        <f>HLOOKUP($B434,data02,data0211!M$900,FALSE)</f>
        <v>0</v>
      </c>
      <c r="N434" s="218">
        <f>HLOOKUP($B434,data02,data0211!N$900,FALSE)</f>
        <v>2</v>
      </c>
      <c r="O434" s="218">
        <f>HLOOKUP($B434,data02,data0211!O$900,FALSE)</f>
        <v>48</v>
      </c>
      <c r="P434" s="218">
        <f>HLOOKUP($B434,data02,data0211!P$900,FALSE)</f>
        <v>290072203</v>
      </c>
      <c r="Q434" s="218">
        <f>HLOOKUP($B434,data02,data0211!Q$900,FALSE)</f>
        <v>86367988</v>
      </c>
      <c r="R434" s="218">
        <f>HLOOKUP($B434,data02,data0211!R$900,FALSE)</f>
        <v>201703915</v>
      </c>
      <c r="S434" s="218">
        <f>HLOOKUP($B434,data02,data0211!S$900,FALSE)</f>
        <v>0</v>
      </c>
      <c r="T434" s="218">
        <f>HLOOKUP($B434,data02,data0211!T$900,FALSE)</f>
        <v>1960300</v>
      </c>
      <c r="U434" s="218">
        <f>HLOOKUP($B434,data02,data0211!U$900,FALSE)</f>
        <v>40000</v>
      </c>
      <c r="V434" s="218">
        <f>HLOOKUP($B434,data02,data0211!V$900,FALSE)</f>
        <v>380000</v>
      </c>
      <c r="W434" s="218">
        <f>HLOOKUP($B434,data02,data0211!W$900,FALSE)</f>
        <v>0</v>
      </c>
      <c r="X434" s="218">
        <f>HLOOKUP($B434,data02,data0211!X$900,FALSE)</f>
        <v>374900</v>
      </c>
      <c r="Y434" s="218">
        <f>HLOOKUP($B434,data02,data0211!Y$900,FALSE)</f>
        <v>0</v>
      </c>
      <c r="Z434" s="218">
        <f>HLOOKUP($B434,data02,data0211!Z$900,FALSE)</f>
        <v>5100</v>
      </c>
      <c r="AA434" s="218">
        <f>HLOOKUP($B434,data02,data0211!AA$900,FALSE)</f>
        <v>0</v>
      </c>
      <c r="AB434" s="218">
        <f>HLOOKUP($B434,data02,data0211!AB$900,FALSE)</f>
        <v>2715772</v>
      </c>
      <c r="AC434" s="218">
        <f>HLOOKUP($B434,data02,data0211!AC$900,FALSE)</f>
        <v>1261924</v>
      </c>
      <c r="AD434" s="218">
        <f>HLOOKUP($B434,data02,data0211!AD$900,FALSE)</f>
        <v>1442648</v>
      </c>
      <c r="AE434" s="218">
        <f>HLOOKUP($B434,data02,data0211!AE$900,FALSE)</f>
        <v>0</v>
      </c>
      <c r="AF434" s="218">
        <f>HLOOKUP($B434,data02,data0211!AF$900,FALSE)</f>
        <v>10000</v>
      </c>
      <c r="AG434" s="218">
        <f>HLOOKUP($B434,data02,data0211!AG$900,FALSE)</f>
        <v>1200</v>
      </c>
      <c r="AH434" s="218">
        <f>HLOOKUP($B434,data02,data0211!AH$900,FALSE)</f>
        <v>27.33</v>
      </c>
      <c r="AI434" s="218">
        <f>HLOOKUP($B434,data02,data0211!AI$900,FALSE)</f>
        <v>0</v>
      </c>
      <c r="AJ434" s="218">
        <f>HLOOKUP($B434,data02,data0211!AJ$900,FALSE)</f>
        <v>27.33</v>
      </c>
      <c r="AK434" s="218">
        <f>HLOOKUP($B434,data02,data0211!AK$900,FALSE)</f>
        <v>21800</v>
      </c>
      <c r="AL434" s="218">
        <f>HLOOKUP($B434,data02,data0211!AL$900,FALSE)</f>
        <v>21800</v>
      </c>
      <c r="AM434" s="218">
        <f>HLOOKUP($B434,data02,data0211!AM$900,FALSE)</f>
        <v>0</v>
      </c>
      <c r="AN434" s="218">
        <f>HLOOKUP($B434,data02,data0211!AN$900,FALSE)</f>
        <v>43222</v>
      </c>
      <c r="AO434" s="218">
        <f>HLOOKUP($B434,data02,data0211!AO$900,FALSE)</f>
        <v>41012</v>
      </c>
      <c r="AP434" s="218">
        <f>HLOOKUP($B434,data02,data0211!AP$900,FALSE)</f>
        <v>43222</v>
      </c>
      <c r="AQ434" s="218">
        <f>HLOOKUP($B434,data02,data0211!AQ$900,FALSE)</f>
        <v>40396</v>
      </c>
      <c r="AR434" s="218">
        <f>HLOOKUP($B434,data02,data0211!AR$900,FALSE)</f>
        <v>100</v>
      </c>
      <c r="AS434" s="218">
        <f>HLOOKUP($B434,data02,data0211!AS$900,FALSE)</f>
        <v>93</v>
      </c>
      <c r="AT434" s="218">
        <f>HLOOKUP($B434,data02,data0211!AT$900,FALSE)</f>
        <v>7</v>
      </c>
      <c r="AU434" s="218">
        <f>HLOOKUP($B434,data02,data0211!AU$900,FALSE)</f>
        <v>58</v>
      </c>
      <c r="AV434" s="218">
        <f>HLOOKUP($B434,data02,data0211!AV$900,FALSE)</f>
        <v>1</v>
      </c>
      <c r="AW434" s="218">
        <f>HLOOKUP($B434,data02,data0211!AW$900,FALSE)</f>
        <v>41</v>
      </c>
      <c r="AX434" s="218">
        <f>HLOOKUP($B434,data02,data0211!AX$900,FALSE)</f>
        <v>0</v>
      </c>
      <c r="AY434" s="218">
        <f>HLOOKUP($B434,data02,data0211!AY$900,FALSE)</f>
        <v>0</v>
      </c>
      <c r="AZ434" s="218">
        <f>HLOOKUP($B434,data02,data0211!AZ$900,FALSE)</f>
        <v>590</v>
      </c>
      <c r="BA434" s="218" t="str">
        <f>HLOOKUP($B434,data02,data0211!BA$900,FALSE)</f>
        <v>0.72</v>
      </c>
      <c r="BB434" s="218"/>
      <c r="BC434" s="218"/>
      <c r="BD434" s="218"/>
      <c r="BE434" s="218"/>
    </row>
    <row r="435" spans="1:57" ht="15" customHeight="1" x14ac:dyDescent="0.2">
      <c r="A435" s="71" t="s">
        <v>26</v>
      </c>
      <c r="B435" s="71" t="s">
        <v>26</v>
      </c>
      <c r="C435" s="69">
        <v>2003</v>
      </c>
      <c r="D435" s="218">
        <f>HLOOKUP($B435,data03,data0211!D$900,FALSE)</f>
        <v>17993531.960000001</v>
      </c>
      <c r="E435" s="218">
        <f>HLOOKUP($B435,data03,data0211!E$900,FALSE)</f>
        <v>-7881749.4400000004</v>
      </c>
      <c r="F435" s="218">
        <f>HLOOKUP($B435,data03,data0211!F$900,FALSE)</f>
        <v>0</v>
      </c>
      <c r="G435" s="218">
        <f>HLOOKUP($B435,data03,data0211!G$900,FALSE)</f>
        <v>543000</v>
      </c>
      <c r="H435" s="218">
        <f>HLOOKUP($B435,data03,data0211!H$900,FALSE)</f>
        <v>1118631.8400000001</v>
      </c>
      <c r="I435" s="218">
        <f>HLOOKUP($B435,data03,data0211!I$900,FALSE)</f>
        <v>425670</v>
      </c>
      <c r="J435" s="218">
        <f>HLOOKUP($B435,data03,data0211!J$900,FALSE)</f>
        <v>8539</v>
      </c>
      <c r="K435" s="218">
        <f>HLOOKUP($B435,data03,data0211!K$900,FALSE)</f>
        <v>7438</v>
      </c>
      <c r="L435" s="218">
        <f>HLOOKUP($B435,data03,data0211!L$900,FALSE)</f>
        <v>1101</v>
      </c>
      <c r="M435" s="218">
        <f>HLOOKUP($B435,data03,data0211!M$900,FALSE)</f>
        <v>0</v>
      </c>
      <c r="N435" s="218">
        <f>HLOOKUP($B435,data03,data0211!N$900,FALSE)</f>
        <v>2</v>
      </c>
      <c r="O435" s="218">
        <f>HLOOKUP($B435,data03,data0211!O$900,FALSE)</f>
        <v>48</v>
      </c>
      <c r="P435" s="218">
        <f>HLOOKUP($B435,data03,data0211!P$900,FALSE)</f>
        <v>277498686</v>
      </c>
      <c r="Q435" s="218">
        <f>HLOOKUP($B435,data03,data0211!Q$900,FALSE)</f>
        <v>69597889</v>
      </c>
      <c r="R435" s="218">
        <f>HLOOKUP($B435,data03,data0211!R$900,FALSE)</f>
        <v>205902136</v>
      </c>
      <c r="S435" s="218">
        <f>HLOOKUP($B435,data03,data0211!S$900,FALSE)</f>
        <v>0</v>
      </c>
      <c r="T435" s="218">
        <f>HLOOKUP($B435,data03,data0211!T$900,FALSE)</f>
        <v>1960532</v>
      </c>
      <c r="U435" s="218">
        <f>HLOOKUP($B435,data03,data0211!U$900,FALSE)</f>
        <v>38129</v>
      </c>
      <c r="V435" s="218">
        <f>HLOOKUP($B435,data03,data0211!V$900,FALSE)</f>
        <v>381000</v>
      </c>
      <c r="W435" s="218">
        <f>HLOOKUP($B435,data03,data0211!W$900,FALSE)</f>
        <v>0</v>
      </c>
      <c r="X435" s="218">
        <f>HLOOKUP($B435,data03,data0211!X$900,FALSE)</f>
        <v>375893</v>
      </c>
      <c r="Y435" s="218">
        <f>HLOOKUP($B435,data03,data0211!Y$900,FALSE)</f>
        <v>0</v>
      </c>
      <c r="Z435" s="218">
        <f>HLOOKUP($B435,data03,data0211!Z$900,FALSE)</f>
        <v>5107</v>
      </c>
      <c r="AA435" s="218">
        <f>HLOOKUP($B435,data03,data0211!AA$900,FALSE)</f>
        <v>0</v>
      </c>
      <c r="AB435" s="218">
        <f>HLOOKUP($B435,data03,data0211!AB$900,FALSE)</f>
        <v>3441232</v>
      </c>
      <c r="AC435" s="218">
        <f>HLOOKUP($B435,data03,data0211!AC$900,FALSE)</f>
        <v>1611890</v>
      </c>
      <c r="AD435" s="218">
        <f>HLOOKUP($B435,data03,data0211!AD$900,FALSE)</f>
        <v>1817665</v>
      </c>
      <c r="AE435" s="218">
        <f>HLOOKUP($B435,data03,data0211!AE$900,FALSE)</f>
        <v>0</v>
      </c>
      <c r="AF435" s="218">
        <f>HLOOKUP($B435,data03,data0211!AF$900,FALSE)</f>
        <v>10434</v>
      </c>
      <c r="AG435" s="218">
        <f>HLOOKUP($B435,data03,data0211!AG$900,FALSE)</f>
        <v>1243</v>
      </c>
      <c r="AH435" s="218">
        <f>HLOOKUP($B435,data03,data0211!AH$900,FALSE)</f>
        <v>27.33</v>
      </c>
      <c r="AI435" s="218">
        <f>HLOOKUP($B435,data03,data0211!AI$900,FALSE)</f>
        <v>0</v>
      </c>
      <c r="AJ435" s="218">
        <f>HLOOKUP($B435,data03,data0211!AJ$900,FALSE)</f>
        <v>27.33</v>
      </c>
      <c r="AK435" s="218">
        <f>HLOOKUP($B435,data03,data0211!AK$900,FALSE)</f>
        <v>22000</v>
      </c>
      <c r="AL435" s="218">
        <f>HLOOKUP($B435,data03,data0211!AL$900,FALSE)</f>
        <v>22000</v>
      </c>
      <c r="AM435" s="218">
        <f>HLOOKUP($B435,data03,data0211!AM$900,FALSE)</f>
        <v>0</v>
      </c>
      <c r="AN435" s="218">
        <f>HLOOKUP($B435,data03,data0211!AN$900,FALSE)</f>
        <v>50701</v>
      </c>
      <c r="AO435" s="218">
        <f>HLOOKUP($B435,data03,data0211!AO$900,FALSE)</f>
        <v>45008</v>
      </c>
      <c r="AP435" s="218">
        <f>HLOOKUP($B435,data03,data0211!AP$900,FALSE)</f>
        <v>50701</v>
      </c>
      <c r="AQ435" s="218">
        <f>HLOOKUP($B435,data03,data0211!AQ$900,FALSE)</f>
        <v>43903</v>
      </c>
      <c r="AR435" s="218">
        <f>HLOOKUP($B435,data03,data0211!AR$900,FALSE)</f>
        <v>100</v>
      </c>
      <c r="AS435" s="218">
        <f>HLOOKUP($B435,data03,data0211!AS$900,FALSE)</f>
        <v>93</v>
      </c>
      <c r="AT435" s="218">
        <f>HLOOKUP($B435,data03,data0211!AT$900,FALSE)</f>
        <v>7</v>
      </c>
      <c r="AU435" s="218">
        <f>HLOOKUP($B435,data03,data0211!AU$900,FALSE)</f>
        <v>58</v>
      </c>
      <c r="AV435" s="218">
        <f>HLOOKUP($B435,data03,data0211!AV$900,FALSE)</f>
        <v>0</v>
      </c>
      <c r="AW435" s="218">
        <f>HLOOKUP($B435,data03,data0211!AW$900,FALSE)</f>
        <v>42</v>
      </c>
      <c r="AX435" s="218">
        <f>HLOOKUP($B435,data03,data0211!AX$900,FALSE)</f>
        <v>0</v>
      </c>
      <c r="AY435" s="218">
        <f>HLOOKUP($B435,data03,data0211!AY$900,FALSE)</f>
        <v>0</v>
      </c>
      <c r="AZ435" s="218">
        <f>HLOOKUP($B435,data03,data0211!AZ$900,FALSE)</f>
        <v>590</v>
      </c>
      <c r="BA435" s="218">
        <f>HLOOKUP($B435,data03,data0211!BA$900,FALSE)</f>
        <v>0.68</v>
      </c>
      <c r="BB435" s="218"/>
      <c r="BC435" s="218"/>
      <c r="BD435" s="218"/>
      <c r="BE435" s="218"/>
    </row>
    <row r="436" spans="1:57" ht="15" customHeight="1" x14ac:dyDescent="0.2">
      <c r="A436" s="71" t="s">
        <v>26</v>
      </c>
      <c r="B436" s="71" t="s">
        <v>26</v>
      </c>
      <c r="C436" s="69">
        <v>2004</v>
      </c>
      <c r="D436" s="218">
        <f>HLOOKUP($B436,data04,data0211!D$900,FALSE)</f>
        <v>18592708.190000001</v>
      </c>
      <c r="E436" s="218">
        <f>HLOOKUP($B436,data04,data0211!E$900,FALSE)</f>
        <v>-8605805.3900000006</v>
      </c>
      <c r="F436" s="218">
        <f>HLOOKUP($B436,data04,data0211!F$900,FALSE)</f>
        <v>0</v>
      </c>
      <c r="G436" s="218">
        <f>HLOOKUP($B436,data04,data0211!G$900,FALSE)</f>
        <v>572818</v>
      </c>
      <c r="H436" s="218">
        <f>HLOOKUP($B436,data04,data0211!H$900,FALSE)</f>
        <v>1340110.21</v>
      </c>
      <c r="I436" s="218">
        <f>HLOOKUP($B436,data04,data0211!I$900,FALSE)</f>
        <v>660000</v>
      </c>
      <c r="J436" s="218">
        <f>HLOOKUP($B436,data04,data0211!J$900,FALSE)</f>
        <v>8634</v>
      </c>
      <c r="K436" s="218">
        <f>HLOOKUP($B436,data04,data0211!K$900,FALSE)</f>
        <v>7494</v>
      </c>
      <c r="L436" s="218">
        <f>HLOOKUP($B436,data04,data0211!L$900,FALSE)</f>
        <v>1140</v>
      </c>
      <c r="M436" s="218">
        <f>HLOOKUP($B436,data04,data0211!M$900,FALSE)</f>
        <v>0</v>
      </c>
      <c r="N436" s="218">
        <f>HLOOKUP($B436,data04,data0211!N$900,FALSE)</f>
        <v>2</v>
      </c>
      <c r="O436" s="218">
        <f>HLOOKUP($B436,data04,data0211!O$900,FALSE)</f>
        <v>48</v>
      </c>
      <c r="P436" s="218">
        <f>HLOOKUP($B436,data04,data0211!P$900,FALSE)</f>
        <v>276130945</v>
      </c>
      <c r="Q436" s="218">
        <f>HLOOKUP($B436,data04,data0211!Q$900,FALSE)</f>
        <v>69554949</v>
      </c>
      <c r="R436" s="218">
        <f>HLOOKUP($B436,data04,data0211!R$900,FALSE)</f>
        <v>204628460</v>
      </c>
      <c r="S436" s="218">
        <f>HLOOKUP($B436,data04,data0211!S$900,FALSE)</f>
        <v>0</v>
      </c>
      <c r="T436" s="218">
        <f>HLOOKUP($B436,data04,data0211!T$900,FALSE)</f>
        <v>1906002</v>
      </c>
      <c r="U436" s="218">
        <f>HLOOKUP($B436,data04,data0211!U$900,FALSE)</f>
        <v>41534</v>
      </c>
      <c r="V436" s="218">
        <f>HLOOKUP($B436,data04,data0211!V$900,FALSE)</f>
        <v>437521</v>
      </c>
      <c r="W436" s="218">
        <f>HLOOKUP($B436,data04,data0211!W$900,FALSE)</f>
        <v>0</v>
      </c>
      <c r="X436" s="218">
        <f>HLOOKUP($B436,data04,data0211!X$900,FALSE)</f>
        <v>431947</v>
      </c>
      <c r="Y436" s="218">
        <f>HLOOKUP($B436,data04,data0211!Y$900,FALSE)</f>
        <v>0</v>
      </c>
      <c r="Z436" s="218">
        <f>HLOOKUP($B436,data04,data0211!Z$900,FALSE)</f>
        <v>5574</v>
      </c>
      <c r="AA436" s="218">
        <f>HLOOKUP($B436,data04,data0211!AA$900,FALSE)</f>
        <v>0</v>
      </c>
      <c r="AB436" s="218">
        <f>HLOOKUP($B436,data04,data0211!AB$900,FALSE)</f>
        <v>3739925</v>
      </c>
      <c r="AC436" s="218">
        <f>HLOOKUP($B436,data04,data0211!AC$900,FALSE)</f>
        <v>1849554</v>
      </c>
      <c r="AD436" s="218">
        <f>HLOOKUP($B436,data04,data0211!AD$900,FALSE)</f>
        <v>1879435</v>
      </c>
      <c r="AE436" s="218">
        <f>HLOOKUP($B436,data04,data0211!AE$900,FALSE)</f>
        <v>0</v>
      </c>
      <c r="AF436" s="218">
        <f>HLOOKUP($B436,data04,data0211!AF$900,FALSE)</f>
        <v>9028</v>
      </c>
      <c r="AG436" s="218">
        <f>HLOOKUP($B436,data04,data0211!AG$900,FALSE)</f>
        <v>1908</v>
      </c>
      <c r="AH436" s="218">
        <f>HLOOKUP($B436,data04,data0211!AH$900,FALSE)</f>
        <v>27.33</v>
      </c>
      <c r="AI436" s="218">
        <f>HLOOKUP($B436,data04,data0211!AI$900,FALSE)</f>
        <v>0</v>
      </c>
      <c r="AJ436" s="218">
        <f>HLOOKUP($B436,data04,data0211!AJ$900,FALSE)</f>
        <v>27.33</v>
      </c>
      <c r="AK436" s="218">
        <f>HLOOKUP($B436,data04,data0211!AK$900,FALSE)</f>
        <v>22000</v>
      </c>
      <c r="AL436" s="218">
        <f>HLOOKUP($B436,data04,data0211!AL$900,FALSE)</f>
        <v>22000</v>
      </c>
      <c r="AM436" s="218">
        <f>HLOOKUP($B436,data04,data0211!AM$900,FALSE)</f>
        <v>0</v>
      </c>
      <c r="AN436" s="218">
        <f>HLOOKUP($B436,data04,data0211!AN$900,FALSE)</f>
        <v>50333</v>
      </c>
      <c r="AO436" s="218">
        <f>HLOOKUP($B436,data04,data0211!AO$900,FALSE)</f>
        <v>43804</v>
      </c>
      <c r="AP436" s="218">
        <f>HLOOKUP($B436,data04,data0211!AP$900,FALSE)</f>
        <v>50333</v>
      </c>
      <c r="AQ436" s="218">
        <f>HLOOKUP($B436,data04,data0211!AQ$900,FALSE)</f>
        <v>43176</v>
      </c>
      <c r="AR436" s="218">
        <f>HLOOKUP($B436,data04,data0211!AR$900,FALSE)</f>
        <v>100</v>
      </c>
      <c r="AS436" s="218">
        <f>HLOOKUP($B436,data04,data0211!AS$900,FALSE)</f>
        <v>93</v>
      </c>
      <c r="AT436" s="218">
        <f>HLOOKUP($B436,data04,data0211!AT$900,FALSE)</f>
        <v>7</v>
      </c>
      <c r="AU436" s="218">
        <f>HLOOKUP($B436,data04,data0211!AU$900,FALSE)</f>
        <v>58</v>
      </c>
      <c r="AV436" s="218">
        <f>HLOOKUP($B436,data04,data0211!AV$900,FALSE)</f>
        <v>0</v>
      </c>
      <c r="AW436" s="218">
        <f>HLOOKUP($B436,data04,data0211!AW$900,FALSE)</f>
        <v>42</v>
      </c>
      <c r="AX436" s="218">
        <f>HLOOKUP($B436,data04,data0211!AX$900,FALSE)</f>
        <v>0</v>
      </c>
      <c r="AY436" s="218">
        <f>HLOOKUP($B436,data04,data0211!AY$900,FALSE)</f>
        <v>0</v>
      </c>
      <c r="AZ436" s="218">
        <f>HLOOKUP($B436,data04,data0211!AZ$900,FALSE)</f>
        <v>590</v>
      </c>
      <c r="BA436" s="218">
        <f>HLOOKUP($B436,data04,data0211!BA$900,FALSE)</f>
        <v>0.73</v>
      </c>
      <c r="BB436" s="218"/>
      <c r="BC436" s="218"/>
      <c r="BD436" s="218"/>
      <c r="BE436" s="218"/>
    </row>
    <row r="437" spans="1:57" ht="15" customHeight="1" x14ac:dyDescent="0.2">
      <c r="A437" s="71" t="s">
        <v>26</v>
      </c>
      <c r="B437" s="71" t="s">
        <v>26</v>
      </c>
      <c r="C437" s="69">
        <v>2005</v>
      </c>
      <c r="D437" s="218">
        <f>HLOOKUP($B437,data05,data0211!D$900,FALSE)</f>
        <v>19211278.389999997</v>
      </c>
      <c r="E437" s="218">
        <f>HLOOKUP($B437,data05,data0211!E$900,FALSE)</f>
        <v>-9355220.6600000001</v>
      </c>
      <c r="F437" s="218">
        <f>HLOOKUP($B437,data05,data0211!F$900,FALSE)</f>
        <v>0</v>
      </c>
      <c r="G437" s="218">
        <f>HLOOKUP($B437,data05,data0211!G$900,FALSE)</f>
        <v>957215</v>
      </c>
      <c r="H437" s="218">
        <f>HLOOKUP($B437,data05,data0211!H$900,FALSE)</f>
        <v>1610159.8699999999</v>
      </c>
      <c r="I437" s="218">
        <f>HLOOKUP($B437,data05,data0211!I$900,FALSE)</f>
        <v>663000</v>
      </c>
      <c r="J437" s="218">
        <f>HLOOKUP($B437,data05,data0211!J$900,FALSE)</f>
        <v>8551</v>
      </c>
      <c r="K437" s="218">
        <f>HLOOKUP($B437,data05,data0211!K$900,FALSE)</f>
        <v>7374</v>
      </c>
      <c r="L437" s="218">
        <f>HLOOKUP($B437,data05,data0211!L$900,FALSE)</f>
        <v>1177</v>
      </c>
      <c r="M437" s="218">
        <f>HLOOKUP($B437,data05,data0211!M$900,FALSE)</f>
        <v>0</v>
      </c>
      <c r="N437" s="218">
        <f>HLOOKUP($B437,data05,data0211!N$900,FALSE)</f>
        <v>1913094</v>
      </c>
      <c r="O437" s="218">
        <f>HLOOKUP($B437,data05,data0211!O$900,FALSE)</f>
        <v>41099</v>
      </c>
      <c r="P437" s="218">
        <f>HLOOKUP($B437,data05,data0211!P$900,FALSE)</f>
        <v>282135179</v>
      </c>
      <c r="Q437" s="218">
        <f>HLOOKUP($B437,data05,data0211!Q$900,FALSE)</f>
        <v>75304918</v>
      </c>
      <c r="R437" s="218">
        <f>HLOOKUP($B437,data05,data0211!R$900,FALSE)</f>
        <v>204876068</v>
      </c>
      <c r="S437" s="218">
        <f>HLOOKUP($B437,data05,data0211!S$900,FALSE)</f>
        <v>0</v>
      </c>
      <c r="T437" s="218">
        <f>HLOOKUP($B437,data05,data0211!T$900,FALSE)</f>
        <v>1913094</v>
      </c>
      <c r="U437" s="218">
        <f>HLOOKUP($B437,data05,data0211!U$900,FALSE)</f>
        <v>41099</v>
      </c>
      <c r="V437" s="218">
        <f>HLOOKUP($B437,data05,data0211!V$900,FALSE)</f>
        <v>261293</v>
      </c>
      <c r="W437" s="218">
        <f>HLOOKUP($B437,data05,data0211!W$900,FALSE)</f>
        <v>0</v>
      </c>
      <c r="X437" s="218">
        <f>HLOOKUP($B437,data05,data0211!X$900,FALSE)</f>
        <v>257755</v>
      </c>
      <c r="Y437" s="218">
        <f>HLOOKUP($B437,data05,data0211!Y$900,FALSE)</f>
        <v>0</v>
      </c>
      <c r="Z437" s="218">
        <f>HLOOKUP($B437,data05,data0211!Z$900,FALSE)</f>
        <v>3466</v>
      </c>
      <c r="AA437" s="218">
        <f>HLOOKUP($B437,data05,data0211!AA$900,FALSE)</f>
        <v>72</v>
      </c>
      <c r="AB437" s="218">
        <f>HLOOKUP($B437,data05,data0211!AB$900,FALSE)</f>
        <v>3487682.59</v>
      </c>
      <c r="AC437" s="218">
        <f>HLOOKUP($B437,data05,data0211!AC$900,FALSE)</f>
        <v>1650048</v>
      </c>
      <c r="AD437" s="218">
        <f>HLOOKUP($B437,data05,data0211!AD$900,FALSE)</f>
        <v>1828034</v>
      </c>
      <c r="AE437" s="218">
        <f>HLOOKUP($B437,data05,data0211!AE$900,FALSE)</f>
        <v>0</v>
      </c>
      <c r="AF437" s="218">
        <f>HLOOKUP($B437,data05,data0211!AF$900,FALSE)</f>
        <v>9124</v>
      </c>
      <c r="AG437" s="218">
        <f>HLOOKUP($B437,data05,data0211!AG$900,FALSE)</f>
        <v>477</v>
      </c>
      <c r="AH437" s="218">
        <f>HLOOKUP($B437,data05,data0211!AH$900,FALSE)</f>
        <v>27</v>
      </c>
      <c r="AI437" s="218">
        <f>HLOOKUP($B437,data05,data0211!AI$900,FALSE)</f>
        <v>27</v>
      </c>
      <c r="AJ437" s="218">
        <f>HLOOKUP($B437,data05,data0211!AJ$900,FALSE)</f>
        <v>0</v>
      </c>
      <c r="AK437" s="218">
        <f>HLOOKUP($B437,data05,data0211!AK$900,FALSE)</f>
        <v>22000</v>
      </c>
      <c r="AL437" s="218">
        <f>HLOOKUP($B437,data05,data0211!AL$900,FALSE)</f>
        <v>22000</v>
      </c>
      <c r="AM437" s="218">
        <f>HLOOKUP($B437,data05,data0211!AM$900,FALSE)</f>
        <v>0</v>
      </c>
      <c r="AN437" s="218">
        <f>HLOOKUP($B437,data05,data0211!AN$900,FALSE)</f>
        <v>48397</v>
      </c>
      <c r="AO437" s="218">
        <f>HLOOKUP($B437,data05,data0211!AO$900,FALSE)</f>
        <v>48706</v>
      </c>
      <c r="AP437" s="218">
        <f>HLOOKUP($B437,data05,data0211!AP$900,FALSE)</f>
        <v>48706</v>
      </c>
      <c r="AQ437" s="218">
        <f>HLOOKUP($B437,data05,data0211!AQ$900,FALSE)</f>
        <v>44563</v>
      </c>
      <c r="AR437" s="218">
        <f>HLOOKUP($B437,data05,data0211!AR$900,FALSE)</f>
        <v>100</v>
      </c>
      <c r="AS437" s="218">
        <f>HLOOKUP($B437,data05,data0211!AS$900,FALSE)</f>
        <v>93</v>
      </c>
      <c r="AT437" s="218">
        <f>HLOOKUP($B437,data05,data0211!AT$900,FALSE)</f>
        <v>7</v>
      </c>
      <c r="AU437" s="218">
        <f>HLOOKUP($B437,data05,data0211!AU$900,FALSE)</f>
        <v>58</v>
      </c>
      <c r="AV437" s="218">
        <f>HLOOKUP($B437,data05,data0211!AV$900,FALSE)</f>
        <v>0</v>
      </c>
      <c r="AW437" s="218">
        <f>HLOOKUP($B437,data05,data0211!AW$900,FALSE)</f>
        <v>42</v>
      </c>
      <c r="AX437" s="218">
        <f>HLOOKUP($B437,data05,data0211!AX$900,FALSE)</f>
        <v>0</v>
      </c>
      <c r="AY437" s="218">
        <f>HLOOKUP($B437,data05,data0211!AY$900,FALSE)</f>
        <v>0</v>
      </c>
      <c r="AZ437" s="218">
        <f>HLOOKUP($B437,data05,data0211!AZ$900,FALSE)</f>
        <v>590</v>
      </c>
      <c r="BA437" s="218">
        <f>HLOOKUP($B437,data05,data0211!BA$900,FALSE)</f>
        <v>75</v>
      </c>
      <c r="BB437" s="218"/>
      <c r="BC437" s="218"/>
      <c r="BD437" s="218"/>
      <c r="BE437" s="218"/>
    </row>
    <row r="438" spans="1:57" ht="15" customHeight="1" x14ac:dyDescent="0.2">
      <c r="A438" s="71" t="s">
        <v>26</v>
      </c>
      <c r="B438" s="71" t="s">
        <v>26</v>
      </c>
      <c r="C438" s="69">
        <v>2006</v>
      </c>
      <c r="D438" s="218">
        <f>HLOOKUP($B438,data06,data0211!D$900,FALSE)</f>
        <v>20847609.970000003</v>
      </c>
      <c r="E438" s="218">
        <f>HLOOKUP($B438,data06,data0211!E$900,FALSE)</f>
        <v>-10180036.630000001</v>
      </c>
      <c r="F438" s="218">
        <f>HLOOKUP($B438,data06,data0211!F$900,FALSE)</f>
        <v>0</v>
      </c>
      <c r="G438" s="218">
        <f>HLOOKUP($B438,data06,data0211!G$900,FALSE)</f>
        <v>1173063</v>
      </c>
      <c r="H438" s="218">
        <f>HLOOKUP($B438,data06,data0211!H$900,FALSE)</f>
        <v>1762724.8199999998</v>
      </c>
      <c r="I438" s="218">
        <f>HLOOKUP($B438,data06,data0211!I$900,FALSE)</f>
        <v>306478.25</v>
      </c>
      <c r="J438" s="218">
        <f>HLOOKUP($B438,data06,data0211!J$900,FALSE)</f>
        <v>9048</v>
      </c>
      <c r="K438" s="218">
        <f>HLOOKUP($B438,data06,data0211!K$900,FALSE)</f>
        <v>7781</v>
      </c>
      <c r="L438" s="218">
        <f>HLOOKUP($B438,data06,data0211!L$900,FALSE)</f>
        <v>1267</v>
      </c>
      <c r="M438" s="218">
        <f>HLOOKUP($B438,data06,data0211!M$900,FALSE)</f>
        <v>0</v>
      </c>
      <c r="N438" s="218">
        <f>HLOOKUP($B438,data06,data0211!N$900,FALSE)</f>
        <v>2</v>
      </c>
      <c r="O438" s="218">
        <f>HLOOKUP($B438,data06,data0211!O$900,FALSE)</f>
        <v>50</v>
      </c>
      <c r="P438" s="218">
        <f>HLOOKUP($B438,data06,data0211!P$900,FALSE)</f>
        <v>283279181</v>
      </c>
      <c r="Q438" s="218">
        <f>HLOOKUP($B438,data06,data0211!Q$900,FALSE)</f>
        <v>67942208</v>
      </c>
      <c r="R438" s="218">
        <f>HLOOKUP($B438,data06,data0211!R$900,FALSE)</f>
        <v>213381240</v>
      </c>
      <c r="S438" s="218">
        <f>HLOOKUP($B438,data06,data0211!S$900,FALSE)</f>
        <v>0</v>
      </c>
      <c r="T438" s="218">
        <f>HLOOKUP($B438,data06,data0211!T$900,FALSE)</f>
        <v>1900883</v>
      </c>
      <c r="U438" s="218">
        <f>HLOOKUP($B438,data06,data0211!U$900,FALSE)</f>
        <v>54850</v>
      </c>
      <c r="V438" s="218">
        <f>HLOOKUP($B438,data06,data0211!V$900,FALSE)</f>
        <v>400501</v>
      </c>
      <c r="W438" s="218">
        <f>HLOOKUP($B438,data06,data0211!W$900,FALSE)</f>
        <v>0</v>
      </c>
      <c r="X438" s="218">
        <f>HLOOKUP($B438,data06,data0211!X$900,FALSE)</f>
        <v>395287</v>
      </c>
      <c r="Y438" s="218">
        <f>HLOOKUP($B438,data06,data0211!Y$900,FALSE)</f>
        <v>0</v>
      </c>
      <c r="Z438" s="218">
        <f>HLOOKUP($B438,data06,data0211!Z$900,FALSE)</f>
        <v>5214</v>
      </c>
      <c r="AA438" s="218">
        <f>HLOOKUP($B438,data06,data0211!AA$900,FALSE)</f>
        <v>0</v>
      </c>
      <c r="AB438" s="218">
        <f>HLOOKUP($B438,data06,data0211!AB$900,FALSE)</f>
        <v>3228764</v>
      </c>
      <c r="AC438" s="218">
        <f>HLOOKUP($B438,data06,data0211!AC$900,FALSE)</f>
        <v>1555695</v>
      </c>
      <c r="AD438" s="218">
        <f>HLOOKUP($B438,data06,data0211!AD$900,FALSE)</f>
        <v>1662477</v>
      </c>
      <c r="AE438" s="218">
        <f>HLOOKUP($B438,data06,data0211!AE$900,FALSE)</f>
        <v>0</v>
      </c>
      <c r="AF438" s="218">
        <f>HLOOKUP($B438,data06,data0211!AF$900,FALSE)</f>
        <v>9205</v>
      </c>
      <c r="AG438" s="218">
        <f>HLOOKUP($B438,data06,data0211!AG$900,FALSE)</f>
        <v>1387</v>
      </c>
      <c r="AH438" s="218">
        <f>HLOOKUP($B438,data06,data0211!AH$900,FALSE)</f>
        <v>27</v>
      </c>
      <c r="AI438" s="218">
        <f>HLOOKUP($B438,data06,data0211!AI$900,FALSE)</f>
        <v>27</v>
      </c>
      <c r="AJ438" s="218">
        <f>HLOOKUP($B438,data06,data0211!AJ$900,FALSE)</f>
        <v>0</v>
      </c>
      <c r="AK438" s="218">
        <f>HLOOKUP($B438,data06,data0211!AK$900,FALSE)</f>
        <v>22000</v>
      </c>
      <c r="AL438" s="218">
        <f>HLOOKUP($B438,data06,data0211!AL$900,FALSE)</f>
        <v>22000</v>
      </c>
      <c r="AM438" s="218">
        <f>HLOOKUP($B438,data06,data0211!AM$900,FALSE)</f>
        <v>0</v>
      </c>
      <c r="AN438" s="218">
        <f>HLOOKUP($B438,data06,data0211!AN$900,FALSE)</f>
        <v>46874</v>
      </c>
      <c r="AO438" s="218">
        <f>HLOOKUP($B438,data06,data0211!AO$900,FALSE)</f>
        <v>47537</v>
      </c>
      <c r="AP438" s="218">
        <f>HLOOKUP($B438,data06,data0211!AP$900,FALSE)</f>
        <v>47537</v>
      </c>
      <c r="AQ438" s="218">
        <f>HLOOKUP($B438,data06,data0211!AQ$900,FALSE)</f>
        <v>44374</v>
      </c>
      <c r="AR438" s="218">
        <f>HLOOKUP($B438,data06,data0211!AR$900,FALSE)</f>
        <v>114</v>
      </c>
      <c r="AS438" s="218">
        <f>HLOOKUP($B438,data06,data0211!AS$900,FALSE)</f>
        <v>95</v>
      </c>
      <c r="AT438" s="218">
        <f>HLOOKUP($B438,data06,data0211!AT$900,FALSE)</f>
        <v>19</v>
      </c>
      <c r="AU438" s="218">
        <f>HLOOKUP($B438,data06,data0211!AU$900,FALSE)</f>
        <v>72</v>
      </c>
      <c r="AV438" s="218">
        <f>HLOOKUP($B438,data06,data0211!AV$900,FALSE)</f>
        <v>0</v>
      </c>
      <c r="AW438" s="218">
        <f>HLOOKUP($B438,data06,data0211!AW$900,FALSE)</f>
        <v>42</v>
      </c>
      <c r="AX438" s="218">
        <f>HLOOKUP($B438,data06,data0211!AX$900,FALSE)</f>
        <v>0</v>
      </c>
      <c r="AY438" s="218">
        <f>HLOOKUP($B438,data06,data0211!AY$900,FALSE)</f>
        <v>0</v>
      </c>
      <c r="AZ438" s="218">
        <f>HLOOKUP($B438,data06,data0211!AZ$900,FALSE)</f>
        <v>975</v>
      </c>
      <c r="BA438" s="218">
        <f>HLOOKUP($B438,data06,data0211!BA$900,FALSE)</f>
        <v>75</v>
      </c>
      <c r="BB438" s="218"/>
      <c r="BC438" s="218"/>
      <c r="BD438" s="218"/>
      <c r="BE438" s="218"/>
    </row>
    <row r="439" spans="1:57" ht="15" customHeight="1" x14ac:dyDescent="0.2">
      <c r="A439" s="71" t="s">
        <v>26</v>
      </c>
      <c r="B439" s="71" t="s">
        <v>26</v>
      </c>
      <c r="C439" s="69">
        <v>2007</v>
      </c>
      <c r="D439" s="218">
        <f>HLOOKUP($B439,data07,data0211!D$900,FALSE)</f>
        <v>20422202.300000004</v>
      </c>
      <c r="E439" s="218">
        <f>HLOOKUP($B439,data07,data0211!E$900,FALSE)</f>
        <v>-9438134</v>
      </c>
      <c r="F439" s="218">
        <f>HLOOKUP($B439,data07,data0211!F$900,FALSE)</f>
        <v>0</v>
      </c>
      <c r="G439" s="218">
        <f>HLOOKUP($B439,data07,data0211!G$900,FALSE)</f>
        <v>1144906</v>
      </c>
      <c r="H439" s="218">
        <f>HLOOKUP($B439,data07,data0211!H$900,FALSE)</f>
        <v>1857935.4500000002</v>
      </c>
      <c r="I439" s="218">
        <f>HLOOKUP($B439,data07,data0211!I$900,FALSE)</f>
        <v>288407</v>
      </c>
      <c r="J439" s="218">
        <f>HLOOKUP($B439,data07,data0211!J$900,FALSE)</f>
        <v>9057</v>
      </c>
      <c r="K439" s="218">
        <f>HLOOKUP($B439,data07,data0211!K$900,FALSE)</f>
        <v>7878</v>
      </c>
      <c r="L439" s="218">
        <f>HLOOKUP($B439,data07,data0211!L$900,FALSE)</f>
        <v>1179</v>
      </c>
      <c r="M439" s="218">
        <f>HLOOKUP($B439,data07,data0211!M$900,FALSE)</f>
        <v>0</v>
      </c>
      <c r="N439" s="218">
        <f>HLOOKUP($B439,data07,data0211!N$900,FALSE)</f>
        <v>2</v>
      </c>
      <c r="O439" s="218">
        <f>HLOOKUP($B439,data07,data0211!O$900,FALSE)</f>
        <v>51</v>
      </c>
      <c r="P439" s="218">
        <f>HLOOKUP($B439,data07,data0211!P$900,FALSE)</f>
        <v>292657767</v>
      </c>
      <c r="Q439" s="218">
        <f>HLOOKUP($B439,data07,data0211!Q$900,FALSE)</f>
        <v>74685958</v>
      </c>
      <c r="R439" s="218">
        <f>HLOOKUP($B439,data07,data0211!R$900,FALSE)</f>
        <v>215906659</v>
      </c>
      <c r="S439" s="218">
        <f>HLOOKUP($B439,data07,data0211!S$900,FALSE)</f>
        <v>0</v>
      </c>
      <c r="T439" s="218">
        <f>HLOOKUP($B439,data07,data0211!T$900,FALSE)</f>
        <v>2016028</v>
      </c>
      <c r="U439" s="218">
        <f>HLOOKUP($B439,data07,data0211!U$900,FALSE)</f>
        <v>49122</v>
      </c>
      <c r="V439" s="218">
        <f>HLOOKUP($B439,data07,data0211!V$900,FALSE)</f>
        <v>394181</v>
      </c>
      <c r="W439" s="218">
        <f>HLOOKUP($B439,data07,data0211!W$900,FALSE)</f>
        <v>0</v>
      </c>
      <c r="X439" s="218">
        <f>HLOOKUP($B439,data07,data0211!X$900,FALSE)</f>
        <v>388955</v>
      </c>
      <c r="Y439" s="218">
        <f>HLOOKUP($B439,data07,data0211!Y$900,FALSE)</f>
        <v>0</v>
      </c>
      <c r="Z439" s="218">
        <f>HLOOKUP($B439,data07,data0211!Z$900,FALSE)</f>
        <v>5226</v>
      </c>
      <c r="AA439" s="218">
        <f>HLOOKUP($B439,data07,data0211!AA$900,FALSE)</f>
        <v>0</v>
      </c>
      <c r="AB439" s="218">
        <f>HLOOKUP($B439,data07,data0211!AB$900,FALSE)</f>
        <v>3096873</v>
      </c>
      <c r="AC439" s="218">
        <f>HLOOKUP($B439,data07,data0211!AC$900,FALSE)</f>
        <v>1524347</v>
      </c>
      <c r="AD439" s="218">
        <f>HLOOKUP($B439,data07,data0211!AD$900,FALSE)</f>
        <v>1562523</v>
      </c>
      <c r="AE439" s="218">
        <f>HLOOKUP($B439,data07,data0211!AE$900,FALSE)</f>
        <v>0</v>
      </c>
      <c r="AF439" s="218">
        <f>HLOOKUP($B439,data07,data0211!AF$900,FALSE)</f>
        <v>1546</v>
      </c>
      <c r="AG439" s="218">
        <f>HLOOKUP($B439,data07,data0211!AG$900,FALSE)</f>
        <v>8457</v>
      </c>
      <c r="AH439" s="218">
        <f>HLOOKUP($B439,data07,data0211!AH$900,FALSE)</f>
        <v>27</v>
      </c>
      <c r="AI439" s="218">
        <f>HLOOKUP($B439,data07,data0211!AI$900,FALSE)</f>
        <v>27</v>
      </c>
      <c r="AJ439" s="218">
        <f>HLOOKUP($B439,data07,data0211!AJ$900,FALSE)</f>
        <v>0</v>
      </c>
      <c r="AK439" s="218">
        <f>HLOOKUP($B439,data07,data0211!AK$900,FALSE)</f>
        <v>22000</v>
      </c>
      <c r="AL439" s="218">
        <f>HLOOKUP($B439,data07,data0211!AL$900,FALSE)</f>
        <v>22000</v>
      </c>
      <c r="AM439" s="218">
        <f>HLOOKUP($B439,data07,data0211!AM$900,FALSE)</f>
        <v>0</v>
      </c>
      <c r="AN439" s="218">
        <f>HLOOKUP($B439,data07,data0211!AN$900,FALSE)</f>
        <v>49230</v>
      </c>
      <c r="AO439" s="218">
        <f>HLOOKUP($B439,data07,data0211!AO$900,FALSE)</f>
        <v>46392</v>
      </c>
      <c r="AP439" s="218">
        <f>HLOOKUP($B439,data07,data0211!AP$900,FALSE)</f>
        <v>49230</v>
      </c>
      <c r="AQ439" s="218">
        <f>HLOOKUP($B439,data07,data0211!AQ$900,FALSE)</f>
        <v>45049</v>
      </c>
      <c r="AR439" s="218">
        <f>HLOOKUP($B439,data07,data0211!AR$900,FALSE)</f>
        <v>114</v>
      </c>
      <c r="AS439" s="218">
        <f>HLOOKUP($B439,data07,data0211!AS$900,FALSE)</f>
        <v>95</v>
      </c>
      <c r="AT439" s="218">
        <f>HLOOKUP($B439,data07,data0211!AT$900,FALSE)</f>
        <v>19</v>
      </c>
      <c r="AU439" s="218">
        <f>HLOOKUP($B439,data07,data0211!AU$900,FALSE)</f>
        <v>72</v>
      </c>
      <c r="AV439" s="218">
        <f>HLOOKUP($B439,data07,data0211!AV$900,FALSE)</f>
        <v>0</v>
      </c>
      <c r="AW439" s="218">
        <f>HLOOKUP($B439,data07,data0211!AW$900,FALSE)</f>
        <v>42</v>
      </c>
      <c r="AX439" s="218">
        <f>HLOOKUP($B439,data07,data0211!AX$900,FALSE)</f>
        <v>0</v>
      </c>
      <c r="AY439" s="218">
        <f>HLOOKUP($B439,data07,data0211!AY$900,FALSE)</f>
        <v>0</v>
      </c>
      <c r="AZ439" s="218">
        <f>HLOOKUP($B439,data07,data0211!AZ$900,FALSE)</f>
        <v>975</v>
      </c>
      <c r="BA439" s="218">
        <f>HLOOKUP($B439,data07,data0211!BA$900,FALSE)</f>
        <v>74</v>
      </c>
      <c r="BB439" s="218"/>
      <c r="BC439" s="218"/>
      <c r="BD439" s="218"/>
      <c r="BE439" s="218"/>
    </row>
    <row r="440" spans="1:57" s="214" customFormat="1" ht="15" customHeight="1" x14ac:dyDescent="0.2">
      <c r="A440" s="71" t="s">
        <v>26</v>
      </c>
      <c r="B440" s="71" t="s">
        <v>26</v>
      </c>
      <c r="C440" s="69">
        <v>2008</v>
      </c>
      <c r="D440" s="218">
        <f>HLOOKUP($B440,data08,data0211!D$900,FALSE)</f>
        <v>21225756.98</v>
      </c>
      <c r="E440" s="218">
        <f>HLOOKUP($B440,data08,data0211!E$900,FALSE)</f>
        <v>-9640718.0800000001</v>
      </c>
      <c r="F440" s="218">
        <f>HLOOKUP($B440,data08,data0211!F$900,FALSE)</f>
        <v>0</v>
      </c>
      <c r="G440" s="218">
        <f>HLOOKUP($B440,data08,data0211!G$900,FALSE)</f>
        <v>1469906.81</v>
      </c>
      <c r="H440" s="218">
        <f>HLOOKUP($B440,data08,data0211!H$900,FALSE)</f>
        <v>1854928.2899999998</v>
      </c>
      <c r="I440" s="218">
        <f>HLOOKUP($B440,data08,data0211!I$900,FALSE)</f>
        <v>557612.89</v>
      </c>
      <c r="J440" s="218">
        <f>HLOOKUP($B440,data08,data0211!J$900,FALSE)</f>
        <v>9215</v>
      </c>
      <c r="K440" s="218">
        <f>HLOOKUP($B440,data08,data0211!K$900,FALSE)</f>
        <v>7942</v>
      </c>
      <c r="L440" s="218">
        <f>HLOOKUP($B440,data08,data0211!L$900,FALSE)</f>
        <v>1273</v>
      </c>
      <c r="M440" s="218">
        <f>HLOOKUP($B440,data08,data0211!M$900,FALSE)</f>
        <v>0</v>
      </c>
      <c r="N440" s="218">
        <f>HLOOKUP($B440,data08,data0211!N$900,FALSE)</f>
        <v>2</v>
      </c>
      <c r="O440" s="218">
        <f>HLOOKUP($B440,data08,data0211!O$900,FALSE)</f>
        <v>38</v>
      </c>
      <c r="P440" s="218">
        <f>HLOOKUP($B440,data08,data0211!P$900,FALSE)</f>
        <v>282851594</v>
      </c>
      <c r="Q440" s="218">
        <f>HLOOKUP($B440,data08,data0211!Q$900,FALSE)</f>
        <v>75604253</v>
      </c>
      <c r="R440" s="218">
        <f>HLOOKUP($B440,data08,data0211!R$900,FALSE)</f>
        <v>205196563</v>
      </c>
      <c r="S440" s="218">
        <f>HLOOKUP($B440,data08,data0211!S$900,FALSE)</f>
        <v>0</v>
      </c>
      <c r="T440" s="218">
        <f>HLOOKUP($B440,data08,data0211!T$900,FALSE)</f>
        <v>2001656</v>
      </c>
      <c r="U440" s="218">
        <f>HLOOKUP($B440,data08,data0211!U$900,FALSE)</f>
        <v>49122</v>
      </c>
      <c r="V440" s="218">
        <f>HLOOKUP($B440,data08,data0211!V$900,FALSE)</f>
        <v>384607</v>
      </c>
      <c r="W440" s="218">
        <f>HLOOKUP($B440,data08,data0211!W$900,FALSE)</f>
        <v>0</v>
      </c>
      <c r="X440" s="218">
        <f>HLOOKUP($B440,data08,data0211!X$900,FALSE)</f>
        <v>379431</v>
      </c>
      <c r="Y440" s="218">
        <f>HLOOKUP($B440,data08,data0211!Y$900,FALSE)</f>
        <v>0</v>
      </c>
      <c r="Z440" s="218">
        <f>HLOOKUP($B440,data08,data0211!Z$900,FALSE)</f>
        <v>5176</v>
      </c>
      <c r="AA440" s="218">
        <f>HLOOKUP($B440,data08,data0211!AA$900,FALSE)</f>
        <v>0</v>
      </c>
      <c r="AB440" s="218">
        <f>HLOOKUP($B440,data08,data0211!AB$900,FALSE)</f>
        <v>0</v>
      </c>
      <c r="AC440" s="218">
        <f>HLOOKUP($B440,data08,data0211!AC$900,FALSE)</f>
        <v>1659970.59</v>
      </c>
      <c r="AD440" s="218">
        <f>HLOOKUP($B440,data08,data0211!AD$900,FALSE)</f>
        <v>1662224</v>
      </c>
      <c r="AE440" s="218">
        <f>HLOOKUP($B440,data08,data0211!AE$900,FALSE)</f>
        <v>0</v>
      </c>
      <c r="AF440" s="218">
        <f>HLOOKUP($B440,data08,data0211!AF$900,FALSE)</f>
        <v>41442.879999999997</v>
      </c>
      <c r="AG440" s="218">
        <f>HLOOKUP($B440,data08,data0211!AG$900,FALSE)</f>
        <v>2402.81</v>
      </c>
      <c r="AH440" s="218">
        <f>HLOOKUP($B440,data08,data0211!AH$900,FALSE)</f>
        <v>27</v>
      </c>
      <c r="AI440" s="218">
        <f>HLOOKUP($B440,data08,data0211!AI$900,FALSE)</f>
        <v>27</v>
      </c>
      <c r="AJ440" s="218">
        <f>HLOOKUP($B440,data08,data0211!AJ$900,FALSE)</f>
        <v>0</v>
      </c>
      <c r="AK440" s="218">
        <f>HLOOKUP($B440,data08,data0211!AK$900,FALSE)</f>
        <v>22000</v>
      </c>
      <c r="AL440" s="218">
        <f>HLOOKUP($B440,data08,data0211!AL$900,FALSE)</f>
        <v>22000</v>
      </c>
      <c r="AM440" s="218">
        <f>HLOOKUP($B440,data08,data0211!AM$900,FALSE)</f>
        <v>0</v>
      </c>
      <c r="AN440" s="218">
        <f>HLOOKUP($B440,data08,data0211!AN$900,FALSE)</f>
        <v>46944</v>
      </c>
      <c r="AO440" s="218">
        <f>HLOOKUP($B440,data08,data0211!AO$900,FALSE)</f>
        <v>45235</v>
      </c>
      <c r="AP440" s="218">
        <f>HLOOKUP($B440,data08,data0211!AP$900,FALSE)</f>
        <v>46944</v>
      </c>
      <c r="AQ440" s="218">
        <f>HLOOKUP($B440,data08,data0211!AQ$900,FALSE)</f>
        <v>42577</v>
      </c>
      <c r="AR440" s="218">
        <f>HLOOKUP($B440,data08,data0211!AR$900,FALSE)</f>
        <v>114</v>
      </c>
      <c r="AS440" s="218">
        <f>HLOOKUP($B440,data08,data0211!AS$900,FALSE)</f>
        <v>95</v>
      </c>
      <c r="AT440" s="218">
        <f>HLOOKUP($B440,data08,data0211!AT$900,FALSE)</f>
        <v>19</v>
      </c>
      <c r="AU440" s="218">
        <f>HLOOKUP($B440,data08,data0211!AU$900,FALSE)</f>
        <v>76</v>
      </c>
      <c r="AV440" s="218">
        <f>HLOOKUP($B440,data08,data0211!AV$900,FALSE)</f>
        <v>0</v>
      </c>
      <c r="AW440" s="218">
        <f>HLOOKUP($B440,data08,data0211!AW$900,FALSE)</f>
        <v>38</v>
      </c>
      <c r="AX440" s="218">
        <f>HLOOKUP($B440,data08,data0211!AX$900,FALSE)</f>
        <v>0</v>
      </c>
      <c r="AY440" s="218">
        <f>HLOOKUP($B440,data08,data0211!AY$900,FALSE)</f>
        <v>8</v>
      </c>
      <c r="AZ440" s="218">
        <f>HLOOKUP($B440,data08,data0211!AZ$900,FALSE)</f>
        <v>980</v>
      </c>
      <c r="BA440" s="218">
        <f>HLOOKUP($B440,data08,data0211!BA$900,FALSE)</f>
        <v>75</v>
      </c>
      <c r="BB440" s="218"/>
      <c r="BC440" s="218"/>
      <c r="BD440" s="218"/>
      <c r="BE440" s="218"/>
    </row>
    <row r="441" spans="1:57" s="214" customFormat="1" ht="15" customHeight="1" x14ac:dyDescent="0.2">
      <c r="A441" s="71" t="s">
        <v>26</v>
      </c>
      <c r="B441" s="71" t="s">
        <v>26</v>
      </c>
      <c r="C441" s="69">
        <v>2009</v>
      </c>
      <c r="D441" s="218">
        <f>HLOOKUP($B441,data09,data0211!D$900,FALSE)</f>
        <v>18758365.459999997</v>
      </c>
      <c r="E441" s="218">
        <f>HLOOKUP($B441,data09,data0211!E$900,FALSE)</f>
        <v>-6903142.4100000001</v>
      </c>
      <c r="F441" s="218">
        <f>HLOOKUP($B441,data09,data0211!F$900,FALSE)</f>
        <v>0</v>
      </c>
      <c r="G441" s="218">
        <f>HLOOKUP($B441,data09,data0211!G$900,FALSE)</f>
        <v>1210827.32</v>
      </c>
      <c r="H441" s="218">
        <f>HLOOKUP($B441,data09,data0211!H$900,FALSE)</f>
        <v>1863847.04</v>
      </c>
      <c r="I441" s="218">
        <f>HLOOKUP($B441,data09,data0211!I$900,FALSE)</f>
        <v>345241</v>
      </c>
      <c r="J441" s="218">
        <f>HLOOKUP($B441,data09,data0211!J$900,FALSE)</f>
        <v>9534</v>
      </c>
      <c r="K441" s="218">
        <f>HLOOKUP($B441,data09,data0211!K$900,FALSE)</f>
        <v>8243</v>
      </c>
      <c r="L441" s="218">
        <f>HLOOKUP($B441,data09,data0211!L$900,FALSE)</f>
        <v>1197</v>
      </c>
      <c r="M441" s="218">
        <f>HLOOKUP($B441,data09,data0211!M$900,FALSE)</f>
        <v>94</v>
      </c>
      <c r="N441" s="218">
        <f>HLOOKUP($B441,data09,data0211!N$900,FALSE)</f>
        <v>2745</v>
      </c>
      <c r="O441" s="218">
        <f>HLOOKUP($B441,data09,data0211!O$900,FALSE)</f>
        <v>52</v>
      </c>
      <c r="P441" s="218">
        <f>HLOOKUP($B441,data09,data0211!P$900,FALSE)</f>
        <v>260568563</v>
      </c>
      <c r="Q441" s="218">
        <f>HLOOKUP($B441,data09,data0211!Q$900,FALSE)</f>
        <v>77155275</v>
      </c>
      <c r="R441" s="218">
        <f>HLOOKUP($B441,data09,data0211!R$900,FALSE)</f>
        <v>181110478</v>
      </c>
      <c r="S441" s="218">
        <f>HLOOKUP($B441,data09,data0211!S$900,FALSE)</f>
        <v>790195</v>
      </c>
      <c r="T441" s="218">
        <f>HLOOKUP($B441,data09,data0211!T$900,FALSE)</f>
        <v>1463974</v>
      </c>
      <c r="U441" s="218">
        <f>HLOOKUP($B441,data09,data0211!U$900,FALSE)</f>
        <v>48641</v>
      </c>
      <c r="V441" s="218">
        <f>HLOOKUP($B441,data09,data0211!V$900,FALSE)</f>
        <v>345047</v>
      </c>
      <c r="W441" s="218">
        <f>HLOOKUP($B441,data09,data0211!W$900,FALSE)</f>
        <v>0</v>
      </c>
      <c r="X441" s="218">
        <f>HLOOKUP($B441,data09,data0211!X$900,FALSE)</f>
        <v>341311</v>
      </c>
      <c r="Y441" s="218">
        <f>HLOOKUP($B441,data09,data0211!Y$900,FALSE)</f>
        <v>0</v>
      </c>
      <c r="Z441" s="218">
        <f>HLOOKUP($B441,data09,data0211!Z$900,FALSE)</f>
        <v>3736</v>
      </c>
      <c r="AA441" s="218">
        <f>HLOOKUP($B441,data09,data0211!AA$900,FALSE)</f>
        <v>0</v>
      </c>
      <c r="AB441" s="218">
        <f>HLOOKUP($B441,data09,data0211!AB$900,FALSE)</f>
        <v>3746645.13</v>
      </c>
      <c r="AC441" s="218">
        <f>HLOOKUP($B441,data09,data0211!AC$900,FALSE)</f>
        <v>1848573.52</v>
      </c>
      <c r="AD441" s="218">
        <f>HLOOKUP($B441,data09,data0211!AD$900,FALSE)</f>
        <v>1778763.3900000001</v>
      </c>
      <c r="AE441" s="218">
        <f>HLOOKUP($B441,data09,data0211!AE$900,FALSE)</f>
        <v>0</v>
      </c>
      <c r="AF441" s="218">
        <f>HLOOKUP($B441,data09,data0211!AF$900,FALSE)</f>
        <v>83706.36</v>
      </c>
      <c r="AG441" s="218">
        <f>HLOOKUP($B441,data09,data0211!AG$900,FALSE)</f>
        <v>3738.22</v>
      </c>
      <c r="AH441" s="218">
        <f>HLOOKUP($B441,data09,data0211!AH$900,FALSE)</f>
        <v>27</v>
      </c>
      <c r="AI441" s="218">
        <f>HLOOKUP($B441,data09,data0211!AI$900,FALSE)</f>
        <v>27</v>
      </c>
      <c r="AJ441" s="218">
        <f>HLOOKUP($B441,data09,data0211!AJ$900,FALSE)</f>
        <v>0</v>
      </c>
      <c r="AK441" s="218">
        <f>HLOOKUP($B441,data09,data0211!AK$900,FALSE)</f>
        <v>22000</v>
      </c>
      <c r="AL441" s="218">
        <f>HLOOKUP($B441,data09,data0211!AL$900,FALSE)</f>
        <v>22000</v>
      </c>
      <c r="AM441" s="218">
        <f>HLOOKUP($B441,data09,data0211!AM$900,FALSE)</f>
        <v>0</v>
      </c>
      <c r="AN441" s="218">
        <f>HLOOKUP($B441,data09,data0211!AN$900,FALSE)</f>
        <v>44396</v>
      </c>
      <c r="AO441" s="218">
        <f>HLOOKUP($B441,data09,data0211!AO$900,FALSE)</f>
        <v>44542</v>
      </c>
      <c r="AP441" s="218">
        <f>HLOOKUP($B441,data09,data0211!AP$900,FALSE)</f>
        <v>44542</v>
      </c>
      <c r="AQ441" s="218">
        <f>HLOOKUP($B441,data09,data0211!AQ$900,FALSE)</f>
        <v>40107</v>
      </c>
      <c r="AR441" s="218">
        <f>HLOOKUP($B441,data09,data0211!AR$900,FALSE)</f>
        <v>115</v>
      </c>
      <c r="AS441" s="218">
        <f>HLOOKUP($B441,data09,data0211!AS$900,FALSE)</f>
        <v>95</v>
      </c>
      <c r="AT441" s="218">
        <f>HLOOKUP($B441,data09,data0211!AT$900,FALSE)</f>
        <v>20</v>
      </c>
      <c r="AU441" s="218">
        <f>HLOOKUP($B441,data09,data0211!AU$900,FALSE)</f>
        <v>76</v>
      </c>
      <c r="AV441" s="218">
        <f>HLOOKUP($B441,data09,data0211!AV$900,FALSE)</f>
        <v>0</v>
      </c>
      <c r="AW441" s="218">
        <f>HLOOKUP($B441,data09,data0211!AW$900,FALSE)</f>
        <v>39</v>
      </c>
      <c r="AX441" s="218">
        <f>HLOOKUP($B441,data09,data0211!AX$900,FALSE)</f>
        <v>0</v>
      </c>
      <c r="AY441" s="218">
        <f>HLOOKUP($B441,data09,data0211!AY$900,FALSE)</f>
        <v>8</v>
      </c>
      <c r="AZ441" s="218">
        <f>HLOOKUP($B441,data09,data0211!AZ$900,FALSE)</f>
        <v>980</v>
      </c>
      <c r="BA441" s="218">
        <f>HLOOKUP($B441,data09,data0211!BA$900,FALSE)</f>
        <v>76</v>
      </c>
      <c r="BB441" s="218"/>
      <c r="BC441" s="218"/>
      <c r="BD441" s="218"/>
      <c r="BE441" s="218"/>
    </row>
    <row r="442" spans="1:57" s="214" customFormat="1" ht="15" customHeight="1" x14ac:dyDescent="0.2">
      <c r="A442" s="71" t="s">
        <v>26</v>
      </c>
      <c r="B442" s="71" t="s">
        <v>26</v>
      </c>
      <c r="C442" s="69">
        <v>2010</v>
      </c>
      <c r="D442" s="218">
        <f>HLOOKUP($B442,data10,data0211!D$900,FALSE)</f>
        <v>20421186.129999999</v>
      </c>
      <c r="E442" s="218">
        <f>HLOOKUP($B442,data10,data0211!E$900,FALSE)</f>
        <v>-7412315.0800000001</v>
      </c>
      <c r="F442" s="218">
        <f>HLOOKUP($B442,data10,data0211!F$900,FALSE)</f>
        <v>0</v>
      </c>
      <c r="G442" s="218">
        <f>HLOOKUP($B442,data10,data0211!G$900,FALSE)</f>
        <v>1210827.32</v>
      </c>
      <c r="H442" s="218">
        <f>HLOOKUP($B442,data10,data0211!H$900,FALSE)</f>
        <v>2024634.71</v>
      </c>
      <c r="I442" s="218">
        <f>HLOOKUP($B442,data10,data0211!I$900,FALSE)</f>
        <v>294247</v>
      </c>
      <c r="J442" s="218">
        <f>HLOOKUP($B442,data10,data0211!J$900,FALSE)</f>
        <v>9571</v>
      </c>
      <c r="K442" s="218">
        <f>HLOOKUP($B442,data10,data0211!K$900,FALSE)</f>
        <v>8369</v>
      </c>
      <c r="L442" s="218">
        <f>HLOOKUP($B442,data10,data0211!L$900,FALSE)</f>
        <v>1201</v>
      </c>
      <c r="M442" s="218">
        <f>HLOOKUP($B442,data10,data0211!M$900,FALSE)</f>
        <v>1</v>
      </c>
      <c r="N442" s="218">
        <f>HLOOKUP($B442,data10,data0211!N$900,FALSE)</f>
        <v>0</v>
      </c>
      <c r="O442" s="218">
        <f>HLOOKUP($B442,data10,data0211!O$900,FALSE)</f>
        <v>0</v>
      </c>
      <c r="P442" s="218">
        <f>HLOOKUP($B442,data10,data0211!P$900,FALSE)</f>
        <v>258268674</v>
      </c>
      <c r="Q442" s="218">
        <f>HLOOKUP($B442,data10,data0211!Q$900,FALSE)</f>
        <v>75492423</v>
      </c>
      <c r="R442" s="218">
        <f>HLOOKUP($B442,data10,data0211!R$900,FALSE)</f>
        <v>162575209</v>
      </c>
      <c r="S442" s="218">
        <f>HLOOKUP($B442,data10,data0211!S$900,FALSE)</f>
        <v>20201042</v>
      </c>
      <c r="T442" s="218">
        <f>HLOOKUP($B442,data10,data0211!T$900,FALSE)</f>
        <v>0</v>
      </c>
      <c r="U442" s="218">
        <f>HLOOKUP($B442,data10,data0211!U$900,FALSE)</f>
        <v>0</v>
      </c>
      <c r="V442" s="218">
        <f>HLOOKUP($B442,data10,data0211!V$900,FALSE)</f>
        <v>346756</v>
      </c>
      <c r="W442" s="218">
        <f>HLOOKUP($B442,data10,data0211!W$900,FALSE)</f>
        <v>0</v>
      </c>
      <c r="X442" s="218">
        <f>HLOOKUP($B442,data10,data0211!X$900,FALSE)</f>
        <v>300322</v>
      </c>
      <c r="Y442" s="218">
        <f>HLOOKUP($B442,data10,data0211!Y$900,FALSE)</f>
        <v>46434</v>
      </c>
      <c r="Z442" s="218">
        <f>HLOOKUP($B442,data10,data0211!Z$900,FALSE)</f>
        <v>0</v>
      </c>
      <c r="AA442" s="218">
        <f>HLOOKUP($B442,data10,data0211!AA$900,FALSE)</f>
        <v>0</v>
      </c>
      <c r="AB442" s="218">
        <f>HLOOKUP($B442,data10,data0211!AB$900,FALSE)</f>
        <v>3580523.48</v>
      </c>
      <c r="AC442" s="218">
        <f>HLOOKUP($B442,data10,data0211!AC$900,FALSE)</f>
        <v>1794941.99</v>
      </c>
      <c r="AD442" s="218">
        <f>HLOOKUP($B442,data10,data0211!AD$900,FALSE)</f>
        <v>1750914.04</v>
      </c>
      <c r="AE442" s="218">
        <f>HLOOKUP($B442,data10,data0211!AE$900,FALSE)</f>
        <v>34667.449999999997</v>
      </c>
      <c r="AF442" s="218">
        <f>HLOOKUP($B442,data10,data0211!AF$900,FALSE)</f>
        <v>0</v>
      </c>
      <c r="AG442" s="218">
        <f>HLOOKUP($B442,data10,data0211!AG$900,FALSE)</f>
        <v>0</v>
      </c>
      <c r="AH442" s="218">
        <f>HLOOKUP($B442,data10,data0211!AH$900,FALSE)</f>
        <v>0</v>
      </c>
      <c r="AI442" s="218">
        <f>HLOOKUP($B442,data10,data0211!AI$900,FALSE)</f>
        <v>0</v>
      </c>
      <c r="AJ442" s="218">
        <f>HLOOKUP($B442,data10,data0211!AJ$900,FALSE)</f>
        <v>0</v>
      </c>
      <c r="AK442" s="218">
        <f>HLOOKUP($B442,data10,data0211!AK$900,FALSE)</f>
        <v>22000</v>
      </c>
      <c r="AL442" s="218">
        <f>HLOOKUP($B442,data10,data0211!AL$900,FALSE)</f>
        <v>22000</v>
      </c>
      <c r="AM442" s="218">
        <f>HLOOKUP($B442,data10,data0211!AM$900,FALSE)</f>
        <v>0</v>
      </c>
      <c r="AN442" s="218">
        <f>HLOOKUP($B442,data10,data0211!AN$900,FALSE)</f>
        <v>44096</v>
      </c>
      <c r="AO442" s="218">
        <f>HLOOKUP($B442,data10,data0211!AO$900,FALSE)</f>
        <v>45140</v>
      </c>
      <c r="AP442" s="218">
        <f>HLOOKUP($B442,data10,data0211!AP$900,FALSE)</f>
        <v>45140</v>
      </c>
      <c r="AQ442" s="218">
        <f>HLOOKUP($B442,data10,data0211!AQ$900,FALSE)</f>
        <v>40886</v>
      </c>
      <c r="AR442" s="218">
        <f>HLOOKUP($B442,data10,data0211!AR$900,FALSE)</f>
        <v>115</v>
      </c>
      <c r="AS442" s="218">
        <f>HLOOKUP($B442,data10,data0211!AS$900,FALSE)</f>
        <v>95</v>
      </c>
      <c r="AT442" s="218">
        <f>HLOOKUP($B442,data10,data0211!AT$900,FALSE)</f>
        <v>20</v>
      </c>
      <c r="AU442" s="218">
        <f>HLOOKUP($B442,data10,data0211!AU$900,FALSE)</f>
        <v>76</v>
      </c>
      <c r="AV442" s="218">
        <f>HLOOKUP($B442,data10,data0211!AV$900,FALSE)</f>
        <v>0</v>
      </c>
      <c r="AW442" s="218">
        <f>HLOOKUP($B442,data10,data0211!AW$900,FALSE)</f>
        <v>39</v>
      </c>
      <c r="AX442" s="218">
        <f>HLOOKUP($B442,data10,data0211!AX$900,FALSE)</f>
        <v>0</v>
      </c>
      <c r="AY442" s="218">
        <f>HLOOKUP($B442,data10,data0211!AY$900,FALSE)</f>
        <v>7</v>
      </c>
      <c r="AZ442" s="218">
        <f>HLOOKUP($B442,data10,data0211!AZ$900,FALSE)</f>
        <v>980</v>
      </c>
      <c r="BA442" s="218">
        <f>HLOOKUP($B442,data10,data0211!BA$900,FALSE)</f>
        <v>73</v>
      </c>
      <c r="BB442" s="218"/>
      <c r="BC442" s="218"/>
      <c r="BD442" s="218"/>
      <c r="BE442" s="218"/>
    </row>
    <row r="443" spans="1:57" ht="15" customHeight="1" x14ac:dyDescent="0.2">
      <c r="A443" s="71" t="s">
        <v>26</v>
      </c>
      <c r="B443" s="71" t="s">
        <v>26</v>
      </c>
      <c r="C443" s="69">
        <v>2011</v>
      </c>
      <c r="D443" s="218">
        <f>HLOOKUP($B443,data11,data0211!D$900,FALSE)</f>
        <v>21795982.379999999</v>
      </c>
      <c r="E443" s="218">
        <f>HLOOKUP($B443,data11,data0211!E$900,FALSE)</f>
        <v>-8338498.3799999999</v>
      </c>
      <c r="F443" s="218">
        <f>HLOOKUP($B443,data11,data0211!F$900,FALSE)</f>
        <v>0</v>
      </c>
      <c r="G443" s="218">
        <f>HLOOKUP($B443,data11,data0211!G$900,FALSE)</f>
        <v>1355825.79</v>
      </c>
      <c r="H443" s="218">
        <f>HLOOKUP($B443,data11,data0211!H$900,FALSE)</f>
        <v>2217997.3800000004</v>
      </c>
      <c r="I443" s="218">
        <f>HLOOKUP($B443,data11,data0211!I$900,FALSE)</f>
        <v>190000</v>
      </c>
      <c r="J443" s="218">
        <f>HLOOKUP($B443,data11,data0211!J$900,FALSE)</f>
        <v>9976</v>
      </c>
      <c r="K443" s="218">
        <f>HLOOKUP($B443,data11,data0211!K$900,FALSE)</f>
        <v>8767</v>
      </c>
      <c r="L443" s="218">
        <f>HLOOKUP($B443,data11,data0211!L$900,FALSE)</f>
        <v>1209</v>
      </c>
      <c r="M443" s="218">
        <f>HLOOKUP($B443,data11,data0211!M$900,FALSE)</f>
        <v>0</v>
      </c>
      <c r="N443" s="218">
        <f>HLOOKUP($B443,data11,data0211!N$900,FALSE)</f>
        <v>0</v>
      </c>
      <c r="O443" s="218">
        <f>HLOOKUP($B443,data11,data0211!O$900,FALSE)</f>
        <v>0</v>
      </c>
      <c r="P443" s="218">
        <f>HLOOKUP($B443,data11,data0211!P$900,FALSE)</f>
        <v>231056870</v>
      </c>
      <c r="Q443" s="218">
        <f>HLOOKUP($B443,data11,data0211!Q$900,FALSE)</f>
        <v>52183168</v>
      </c>
      <c r="R443" s="218">
        <f>HLOOKUP($B443,data11,data0211!R$900,FALSE)</f>
        <v>178873702</v>
      </c>
      <c r="S443" s="218">
        <f>HLOOKUP($B443,data11,data0211!S$900,FALSE)</f>
        <v>0</v>
      </c>
      <c r="T443" s="218">
        <f>HLOOKUP($B443,data11,data0211!T$900,FALSE)</f>
        <v>0</v>
      </c>
      <c r="U443" s="218">
        <f>HLOOKUP($B443,data11,data0211!U$900,FALSE)</f>
        <v>0</v>
      </c>
      <c r="V443" s="218">
        <f>HLOOKUP($B443,data11,data0211!V$900,FALSE)</f>
        <v>0</v>
      </c>
      <c r="W443" s="218">
        <f>HLOOKUP($B443,data11,data0211!W$900,FALSE)</f>
        <v>0</v>
      </c>
      <c r="X443" s="218">
        <f>HLOOKUP($B443,data11,data0211!X$900,FALSE)</f>
        <v>0</v>
      </c>
      <c r="Y443" s="218">
        <f>HLOOKUP($B443,data11,data0211!Y$900,FALSE)</f>
        <v>0</v>
      </c>
      <c r="Z443" s="218">
        <f>HLOOKUP($B443,data11,data0211!Z$900,FALSE)</f>
        <v>0</v>
      </c>
      <c r="AA443" s="218">
        <f>HLOOKUP($B443,data11,data0211!AA$900,FALSE)</f>
        <v>0</v>
      </c>
      <c r="AB443" s="218">
        <f>HLOOKUP($B443,data11,data0211!AB$900,FALSE)</f>
        <v>3840426.8840000001</v>
      </c>
      <c r="AC443" s="218">
        <f>HLOOKUP($B443,data11,data0211!AC$900,FALSE)</f>
        <v>1943183.53</v>
      </c>
      <c r="AD443" s="218">
        <f>HLOOKUP($B443,data11,data0211!AD$900,FALSE)</f>
        <v>1897243.3540000001</v>
      </c>
      <c r="AE443" s="218">
        <f>HLOOKUP($B443,data11,data0211!AE$900,FALSE)</f>
        <v>0</v>
      </c>
      <c r="AF443" s="218">
        <f>HLOOKUP($B443,data11,data0211!AF$900,FALSE)</f>
        <v>0</v>
      </c>
      <c r="AG443" s="218">
        <f>HLOOKUP($B443,data11,data0211!AG$900,FALSE)</f>
        <v>0</v>
      </c>
      <c r="AH443" s="218">
        <f>HLOOKUP($B443,data11,data0211!AH$900,FALSE)</f>
        <v>27</v>
      </c>
      <c r="AI443" s="218">
        <f>HLOOKUP($B443,data11,data0211!AI$900,FALSE)</f>
        <v>27</v>
      </c>
      <c r="AJ443" s="218">
        <f>HLOOKUP($B443,data11,data0211!AJ$900,FALSE)</f>
        <v>0</v>
      </c>
      <c r="AK443" s="218">
        <f>HLOOKUP($B443,data11,data0211!AK$900,FALSE)</f>
        <v>22000</v>
      </c>
      <c r="AL443" s="218">
        <f>HLOOKUP($B443,data11,data0211!AL$900,FALSE)</f>
        <v>22000</v>
      </c>
      <c r="AM443" s="218">
        <f>HLOOKUP($B443,data11,data0211!AM$900,FALSE)</f>
        <v>0</v>
      </c>
      <c r="AN443" s="218">
        <f>HLOOKUP($B443,data11,data0211!AN$900,FALSE)</f>
        <v>44452</v>
      </c>
      <c r="AO443" s="218">
        <f>HLOOKUP($B443,data11,data0211!AO$900,FALSE)</f>
        <v>44011</v>
      </c>
      <c r="AP443" s="218">
        <f>HLOOKUP($B443,data11,data0211!AP$900,FALSE)</f>
        <v>44452</v>
      </c>
      <c r="AQ443" s="218">
        <f>HLOOKUP($B443,data11,data0211!AQ$900,FALSE)</f>
        <v>40058</v>
      </c>
      <c r="AR443" s="218">
        <f>HLOOKUP($B443,data11,data0211!AR$900,FALSE)</f>
        <v>115</v>
      </c>
      <c r="AS443" s="218">
        <f>HLOOKUP($B443,data11,data0211!AS$900,FALSE)</f>
        <v>95</v>
      </c>
      <c r="AT443" s="218">
        <f>HLOOKUP($B443,data11,data0211!AT$900,FALSE)</f>
        <v>20</v>
      </c>
      <c r="AU443" s="218">
        <f>HLOOKUP($B443,data11,data0211!AU$900,FALSE)</f>
        <v>76</v>
      </c>
      <c r="AV443" s="218">
        <f>HLOOKUP($B443,data11,data0211!AV$900,FALSE)</f>
        <v>0</v>
      </c>
      <c r="AW443" s="218">
        <f>HLOOKUP($B443,data11,data0211!AW$900,FALSE)</f>
        <v>39</v>
      </c>
      <c r="AX443" s="218">
        <f>HLOOKUP($B443,data11,data0211!AX$900,FALSE)</f>
        <v>0</v>
      </c>
      <c r="AY443" s="218">
        <f>HLOOKUP($B443,data11,data0211!AY$900,FALSE)</f>
        <v>7</v>
      </c>
      <c r="AZ443" s="218">
        <f>HLOOKUP($B443,data11,data0211!AZ$900,FALSE)</f>
        <v>980</v>
      </c>
      <c r="BA443" s="218">
        <f>HLOOKUP($B443,data11,data0211!BA$900,FALSE)</f>
        <v>0</v>
      </c>
      <c r="BB443" s="218"/>
      <c r="BC443" s="218"/>
      <c r="BD443" s="218"/>
      <c r="BE443" s="218"/>
    </row>
    <row r="444" spans="1:57" ht="15" customHeight="1" x14ac:dyDescent="0.2">
      <c r="A444" s="71" t="s">
        <v>266</v>
      </c>
      <c r="B444" s="71" t="s">
        <v>266</v>
      </c>
      <c r="C444" s="69">
        <v>2002</v>
      </c>
      <c r="D444" s="218">
        <f>HLOOKUP($B444,data02,data0211!D$900,FALSE)</f>
        <v>15511528.270000001</v>
      </c>
      <c r="E444" s="218">
        <f>HLOOKUP($B444,data02,data0211!E$900,FALSE)</f>
        <v>-1979987.2</v>
      </c>
      <c r="F444" s="218">
        <f>HLOOKUP($B444,data02,data0211!F$900,FALSE)</f>
        <v>764954.37</v>
      </c>
      <c r="G444" s="218">
        <f>HLOOKUP($B444,data02,data0211!G$900,FALSE)</f>
        <v>1502046.92</v>
      </c>
      <c r="H444" s="218">
        <f>HLOOKUP($B444,data02,data0211!H$900,FALSE)</f>
        <v>1776498.0499999998</v>
      </c>
      <c r="I444" s="218">
        <f>HLOOKUP($B444,data02,data0211!I$900,FALSE)</f>
        <v>0</v>
      </c>
      <c r="J444" s="218">
        <f>HLOOKUP($B444,data02,data0211!J$900,FALSE)</f>
        <v>8778</v>
      </c>
      <c r="K444" s="218">
        <f>HLOOKUP($B444,data02,data0211!K$900,FALSE)</f>
        <v>7147</v>
      </c>
      <c r="L444" s="218">
        <f>HLOOKUP($B444,data02,data0211!L$900,FALSE)</f>
        <v>1631</v>
      </c>
      <c r="M444" s="218">
        <f>HLOOKUP($B444,data02,data0211!M$900,FALSE)</f>
        <v>0</v>
      </c>
      <c r="N444" s="218">
        <f>HLOOKUP($B444,data02,data0211!N$900,FALSE)</f>
        <v>0</v>
      </c>
      <c r="O444" s="218">
        <f>HLOOKUP($B444,data02,data0211!O$900,FALSE)</f>
        <v>0</v>
      </c>
      <c r="P444" s="218">
        <f>HLOOKUP($B444,data02,data0211!P$900,FALSE)</f>
        <v>126736273</v>
      </c>
      <c r="Q444" s="218">
        <f>HLOOKUP($B444,data02,data0211!Q$900,FALSE)</f>
        <v>79090352</v>
      </c>
      <c r="R444" s="218">
        <f>HLOOKUP($B444,data02,data0211!R$900,FALSE)</f>
        <v>47645921</v>
      </c>
      <c r="S444" s="218">
        <f>HLOOKUP($B444,data02,data0211!S$900,FALSE)</f>
        <v>0</v>
      </c>
      <c r="T444" s="218">
        <f>HLOOKUP($B444,data02,data0211!T$900,FALSE)</f>
        <v>0</v>
      </c>
      <c r="U444" s="218">
        <f>HLOOKUP($B444,data02,data0211!U$900,FALSE)</f>
        <v>0</v>
      </c>
      <c r="V444" s="218">
        <f>HLOOKUP($B444,data02,data0211!V$900,FALSE)</f>
        <v>234574.8</v>
      </c>
      <c r="W444" s="218">
        <f>HLOOKUP($B444,data02,data0211!W$900,FALSE)</f>
        <v>0</v>
      </c>
      <c r="X444" s="218">
        <f>HLOOKUP($B444,data02,data0211!X$900,FALSE)</f>
        <v>229191.8</v>
      </c>
      <c r="Y444" s="218">
        <f>HLOOKUP($B444,data02,data0211!Y$900,FALSE)</f>
        <v>0</v>
      </c>
      <c r="Z444" s="218">
        <f>HLOOKUP($B444,data02,data0211!Z$900,FALSE)</f>
        <v>5231</v>
      </c>
      <c r="AA444" s="218">
        <f>HLOOKUP($B444,data02,data0211!AA$900,FALSE)</f>
        <v>152</v>
      </c>
      <c r="AB444" s="218">
        <f>HLOOKUP($B444,data02,data0211!AB$900,FALSE)</f>
        <v>3749241.07</v>
      </c>
      <c r="AC444" s="218">
        <f>HLOOKUP($B444,data02,data0211!AC$900,FALSE)</f>
        <v>2008643.55</v>
      </c>
      <c r="AD444" s="218">
        <f>HLOOKUP($B444,data02,data0211!AD$900,FALSE)</f>
        <v>1698791.38</v>
      </c>
      <c r="AE444" s="218">
        <f>HLOOKUP($B444,data02,data0211!AE$900,FALSE)</f>
        <v>0</v>
      </c>
      <c r="AF444" s="218">
        <f>HLOOKUP($B444,data02,data0211!AF$900,FALSE)</f>
        <v>40539.17</v>
      </c>
      <c r="AG444" s="218">
        <f>HLOOKUP($B444,data02,data0211!AG$900,FALSE)</f>
        <v>1266.97</v>
      </c>
      <c r="AH444" s="218">
        <f>HLOOKUP($B444,data02,data0211!AH$900,FALSE)</f>
        <v>77.400000000000006</v>
      </c>
      <c r="AI444" s="218">
        <f>HLOOKUP($B444,data02,data0211!AI$900,FALSE)</f>
        <v>57</v>
      </c>
      <c r="AJ444" s="218">
        <f>HLOOKUP($B444,data02,data0211!AJ$900,FALSE)</f>
        <v>20.399999999999999</v>
      </c>
      <c r="AK444" s="218">
        <f>HLOOKUP($B444,data02,data0211!AK$900,FALSE)</f>
        <v>19969</v>
      </c>
      <c r="AL444" s="218">
        <f>HLOOKUP($B444,data02,data0211!AL$900,FALSE)</f>
        <v>32350</v>
      </c>
      <c r="AM444" s="218">
        <f>HLOOKUP($B444,data02,data0211!AM$900,FALSE)</f>
        <v>50</v>
      </c>
      <c r="AN444" s="218">
        <f>HLOOKUP($B444,data02,data0211!AN$900,FALSE)</f>
        <v>39788</v>
      </c>
      <c r="AO444" s="218">
        <f>HLOOKUP($B444,data02,data0211!AO$900,FALSE)</f>
        <v>33945</v>
      </c>
      <c r="AP444" s="218">
        <f>HLOOKUP($B444,data02,data0211!AP$900,FALSE)</f>
        <v>39788</v>
      </c>
      <c r="AQ444" s="218">
        <f>HLOOKUP($B444,data02,data0211!AQ$900,FALSE)</f>
        <v>34332</v>
      </c>
      <c r="AR444" s="218">
        <f>HLOOKUP($B444,data02,data0211!AR$900,FALSE)</f>
        <v>652</v>
      </c>
      <c r="AS444" s="218">
        <f>HLOOKUP($B444,data02,data0211!AS$900,FALSE)</f>
        <v>579</v>
      </c>
      <c r="AT444" s="218">
        <f>HLOOKUP($B444,data02,data0211!AT$900,FALSE)</f>
        <v>73</v>
      </c>
      <c r="AU444" s="218">
        <f>HLOOKUP($B444,data02,data0211!AU$900,FALSE)</f>
        <v>149</v>
      </c>
      <c r="AV444" s="218">
        <f>HLOOKUP($B444,data02,data0211!AV$900,FALSE)</f>
        <v>49</v>
      </c>
      <c r="AW444" s="218">
        <f>HLOOKUP($B444,data02,data0211!AW$900,FALSE)</f>
        <v>84</v>
      </c>
      <c r="AX444" s="218">
        <f>HLOOKUP($B444,data02,data0211!AX$900,FALSE)</f>
        <v>0</v>
      </c>
      <c r="AY444" s="218">
        <f>HLOOKUP($B444,data02,data0211!AY$900,FALSE)</f>
        <v>7</v>
      </c>
      <c r="AZ444" s="218">
        <f>HLOOKUP($B444,data02,data0211!AZ$900,FALSE)</f>
        <v>1105</v>
      </c>
      <c r="BA444" s="218">
        <f>HLOOKUP($B444,data02,data0211!BA$900,FALSE)</f>
        <v>0</v>
      </c>
      <c r="BB444" s="218"/>
      <c r="BC444" s="218"/>
      <c r="BD444" s="218"/>
      <c r="BE444" s="218"/>
    </row>
    <row r="445" spans="1:57" ht="15" customHeight="1" x14ac:dyDescent="0.2">
      <c r="A445" s="71" t="s">
        <v>266</v>
      </c>
      <c r="B445" s="71" t="s">
        <v>266</v>
      </c>
      <c r="C445" s="69">
        <v>2003</v>
      </c>
      <c r="D445" s="218">
        <f>HLOOKUP($B445,data03,data0211!D$900,FALSE)</f>
        <v>16706504.9</v>
      </c>
      <c r="E445" s="218">
        <f>HLOOKUP($B445,data03,data0211!E$900,FALSE)</f>
        <v>-2859447.15</v>
      </c>
      <c r="F445" s="218">
        <f>HLOOKUP($B445,data03,data0211!F$900,FALSE)</f>
        <v>0</v>
      </c>
      <c r="G445" s="218">
        <f>HLOOKUP($B445,data03,data0211!G$900,FALSE)</f>
        <v>1209329.33</v>
      </c>
      <c r="H445" s="218">
        <f>HLOOKUP($B445,data03,data0211!H$900,FALSE)</f>
        <v>2047581.6300000001</v>
      </c>
      <c r="I445" s="218">
        <f>HLOOKUP($B445,data03,data0211!I$900,FALSE)</f>
        <v>0</v>
      </c>
      <c r="J445" s="218">
        <f>HLOOKUP($B445,data03,data0211!J$900,FALSE)</f>
        <v>8871</v>
      </c>
      <c r="K445" s="218">
        <f>HLOOKUP($B445,data03,data0211!K$900,FALSE)</f>
        <v>7251</v>
      </c>
      <c r="L445" s="218">
        <f>HLOOKUP($B445,data03,data0211!L$900,FALSE)</f>
        <v>1620</v>
      </c>
      <c r="M445" s="218">
        <f>HLOOKUP($B445,data03,data0211!M$900,FALSE)</f>
        <v>0</v>
      </c>
      <c r="N445" s="218">
        <f>HLOOKUP($B445,data03,data0211!N$900,FALSE)</f>
        <v>7</v>
      </c>
      <c r="O445" s="218">
        <f>HLOOKUP($B445,data03,data0211!O$900,FALSE)</f>
        <v>48</v>
      </c>
      <c r="P445" s="218">
        <f>HLOOKUP($B445,data03,data0211!P$900,FALSE)</f>
        <v>136446751</v>
      </c>
      <c r="Q445" s="218">
        <f>HLOOKUP($B445,data03,data0211!Q$900,FALSE)</f>
        <v>86696349</v>
      </c>
      <c r="R445" s="218">
        <f>HLOOKUP($B445,data03,data0211!R$900,FALSE)</f>
        <v>49705336</v>
      </c>
      <c r="S445" s="218">
        <f>HLOOKUP($B445,data03,data0211!S$900,FALSE)</f>
        <v>0</v>
      </c>
      <c r="T445" s="218">
        <f>HLOOKUP($B445,data03,data0211!T$900,FALSE)</f>
        <v>0</v>
      </c>
      <c r="U445" s="218">
        <f>HLOOKUP($B445,data03,data0211!U$900,FALSE)</f>
        <v>45066</v>
      </c>
      <c r="V445" s="218">
        <f>HLOOKUP($B445,data03,data0211!V$900,FALSE)</f>
        <v>230551.2</v>
      </c>
      <c r="W445" s="218">
        <f>HLOOKUP($B445,data03,data0211!W$900,FALSE)</f>
        <v>0</v>
      </c>
      <c r="X445" s="218">
        <f>HLOOKUP($B445,data03,data0211!X$900,FALSE)</f>
        <v>225400.1</v>
      </c>
      <c r="Y445" s="218">
        <f>HLOOKUP($B445,data03,data0211!Y$900,FALSE)</f>
        <v>0</v>
      </c>
      <c r="Z445" s="218">
        <f>HLOOKUP($B445,data03,data0211!Z$900,FALSE)</f>
        <v>5151.1000000000004</v>
      </c>
      <c r="AA445" s="218">
        <f>HLOOKUP($B445,data03,data0211!AA$900,FALSE)</f>
        <v>0</v>
      </c>
      <c r="AB445" s="218">
        <f>HLOOKUP($B445,data03,data0211!AB$900,FALSE)</f>
        <v>4598198.17</v>
      </c>
      <c r="AC445" s="218">
        <f>HLOOKUP($B445,data03,data0211!AC$900,FALSE)</f>
        <v>2506308.0499999998</v>
      </c>
      <c r="AD445" s="218">
        <f>HLOOKUP($B445,data03,data0211!AD$900,FALSE)</f>
        <v>2045956.06</v>
      </c>
      <c r="AE445" s="218">
        <f>HLOOKUP($B445,data03,data0211!AE$900,FALSE)</f>
        <v>0</v>
      </c>
      <c r="AF445" s="218">
        <f>HLOOKUP($B445,data03,data0211!AF$900,FALSE)</f>
        <v>44327.14</v>
      </c>
      <c r="AG445" s="218">
        <f>HLOOKUP($B445,data03,data0211!AG$900,FALSE)</f>
        <v>1606.92</v>
      </c>
      <c r="AH445" s="218">
        <f>HLOOKUP($B445,data03,data0211!AH$900,FALSE)</f>
        <v>77.400000000000006</v>
      </c>
      <c r="AI445" s="218">
        <f>HLOOKUP($B445,data03,data0211!AI$900,FALSE)</f>
        <v>57</v>
      </c>
      <c r="AJ445" s="218">
        <f>HLOOKUP($B445,data03,data0211!AJ$900,FALSE)</f>
        <v>20.399999999999999</v>
      </c>
      <c r="AK445" s="218">
        <f>HLOOKUP($B445,data03,data0211!AK$900,FALSE)</f>
        <v>21007</v>
      </c>
      <c r="AL445" s="218">
        <f>HLOOKUP($B445,data03,data0211!AL$900,FALSE)</f>
        <v>34035</v>
      </c>
      <c r="AM445" s="218">
        <f>HLOOKUP($B445,data03,data0211!AM$900,FALSE)</f>
        <v>150</v>
      </c>
      <c r="AN445" s="218">
        <f>HLOOKUP($B445,data03,data0211!AN$900,FALSE)</f>
        <v>44695</v>
      </c>
      <c r="AO445" s="218">
        <f>HLOOKUP($B445,data03,data0211!AO$900,FALSE)</f>
        <v>35426</v>
      </c>
      <c r="AP445" s="218">
        <f>HLOOKUP($B445,data03,data0211!AP$900,FALSE)</f>
        <v>44695</v>
      </c>
      <c r="AQ445" s="218">
        <f>HLOOKUP($B445,data03,data0211!AQ$900,FALSE)</f>
        <v>35701</v>
      </c>
      <c r="AR445" s="218">
        <f>HLOOKUP($B445,data03,data0211!AR$900,FALSE)</f>
        <v>652</v>
      </c>
      <c r="AS445" s="218">
        <f>HLOOKUP($B445,data03,data0211!AS$900,FALSE)</f>
        <v>579</v>
      </c>
      <c r="AT445" s="218">
        <f>HLOOKUP($B445,data03,data0211!AT$900,FALSE)</f>
        <v>73</v>
      </c>
      <c r="AU445" s="218">
        <f>HLOOKUP($B445,data03,data0211!AU$900,FALSE)</f>
        <v>149</v>
      </c>
      <c r="AV445" s="218">
        <f>HLOOKUP($B445,data03,data0211!AV$900,FALSE)</f>
        <v>49</v>
      </c>
      <c r="AW445" s="218">
        <f>HLOOKUP($B445,data03,data0211!AW$900,FALSE)</f>
        <v>107</v>
      </c>
      <c r="AX445" s="218">
        <f>HLOOKUP($B445,data03,data0211!AX$900,FALSE)</f>
        <v>0</v>
      </c>
      <c r="AY445" s="218">
        <f>HLOOKUP($B445,data03,data0211!AY$900,FALSE)</f>
        <v>7</v>
      </c>
      <c r="AZ445" s="218">
        <f>HLOOKUP($B445,data03,data0211!AZ$900,FALSE)</f>
        <v>1703</v>
      </c>
      <c r="BA445" s="218">
        <f>HLOOKUP($B445,data03,data0211!BA$900,FALSE)</f>
        <v>72.88</v>
      </c>
      <c r="BB445" s="218"/>
      <c r="BC445" s="218"/>
      <c r="BD445" s="218"/>
      <c r="BE445" s="218"/>
    </row>
    <row r="446" spans="1:57" ht="15" customHeight="1" x14ac:dyDescent="0.2">
      <c r="A446" s="71" t="s">
        <v>266</v>
      </c>
      <c r="B446" s="71" t="s">
        <v>266</v>
      </c>
      <c r="C446" s="69">
        <v>2004</v>
      </c>
      <c r="D446" s="218">
        <f>HLOOKUP($B446,data04,data0211!D$900,FALSE)</f>
        <v>17921806.73</v>
      </c>
      <c r="E446" s="218">
        <f>HLOOKUP($B446,data04,data0211!E$900,FALSE)</f>
        <v>-3766711.75</v>
      </c>
      <c r="F446" s="218">
        <f>HLOOKUP($B446,data04,data0211!F$900,FALSE)</f>
        <v>0</v>
      </c>
      <c r="G446" s="218">
        <f>HLOOKUP($B446,data04,data0211!G$900,FALSE)</f>
        <v>1214937.76</v>
      </c>
      <c r="H446" s="218">
        <f>HLOOKUP($B446,data04,data0211!H$900,FALSE)</f>
        <v>1902962.18</v>
      </c>
      <c r="I446" s="218">
        <f>HLOOKUP($B446,data04,data0211!I$900,FALSE)</f>
        <v>642442</v>
      </c>
      <c r="J446" s="218">
        <f>HLOOKUP($B446,data04,data0211!J$900,FALSE)</f>
        <v>8936</v>
      </c>
      <c r="K446" s="218">
        <f>HLOOKUP($B446,data04,data0211!K$900,FALSE)</f>
        <v>7300</v>
      </c>
      <c r="L446" s="218">
        <f>HLOOKUP($B446,data04,data0211!L$900,FALSE)</f>
        <v>1636</v>
      </c>
      <c r="M446" s="218">
        <f>HLOOKUP($B446,data04,data0211!M$900,FALSE)</f>
        <v>0</v>
      </c>
      <c r="N446" s="218">
        <f>HLOOKUP($B446,data04,data0211!N$900,FALSE)</f>
        <v>7</v>
      </c>
      <c r="O446" s="218">
        <f>HLOOKUP($B446,data04,data0211!O$900,FALSE)</f>
        <v>44</v>
      </c>
      <c r="P446" s="218">
        <f>HLOOKUP($B446,data04,data0211!P$900,FALSE)</f>
        <v>127469051.5</v>
      </c>
      <c r="Q446" s="218">
        <f>HLOOKUP($B446,data04,data0211!Q$900,FALSE)</f>
        <v>80665379</v>
      </c>
      <c r="R446" s="218">
        <f>HLOOKUP($B446,data04,data0211!R$900,FALSE)</f>
        <v>46760773</v>
      </c>
      <c r="S446" s="218">
        <f>HLOOKUP($B446,data04,data0211!S$900,FALSE)</f>
        <v>0</v>
      </c>
      <c r="T446" s="218">
        <f>HLOOKUP($B446,data04,data0211!T$900,FALSE)</f>
        <v>0</v>
      </c>
      <c r="U446" s="218">
        <f>HLOOKUP($B446,data04,data0211!U$900,FALSE)</f>
        <v>42899.5</v>
      </c>
      <c r="V446" s="218">
        <f>HLOOKUP($B446,data04,data0211!V$900,FALSE)</f>
        <v>228040.6</v>
      </c>
      <c r="W446" s="218">
        <f>HLOOKUP($B446,data04,data0211!W$900,FALSE)</f>
        <v>0</v>
      </c>
      <c r="X446" s="218">
        <f>HLOOKUP($B446,data04,data0211!X$900,FALSE)</f>
        <v>222888.5</v>
      </c>
      <c r="Y446" s="218">
        <f>HLOOKUP($B446,data04,data0211!Y$900,FALSE)</f>
        <v>0</v>
      </c>
      <c r="Z446" s="218">
        <f>HLOOKUP($B446,data04,data0211!Z$900,FALSE)</f>
        <v>5152.1000000000004</v>
      </c>
      <c r="AA446" s="218">
        <f>HLOOKUP($B446,data04,data0211!AA$900,FALSE)</f>
        <v>0</v>
      </c>
      <c r="AB446" s="218">
        <f>HLOOKUP($B446,data04,data0211!AB$900,FALSE)</f>
        <v>4168753.55</v>
      </c>
      <c r="AC446" s="218">
        <f>HLOOKUP($B446,data04,data0211!AC$900,FALSE)</f>
        <v>2285631.98</v>
      </c>
      <c r="AD446" s="218">
        <f>HLOOKUP($B446,data04,data0211!AD$900,FALSE)</f>
        <v>1838335.94</v>
      </c>
      <c r="AE446" s="218">
        <f>HLOOKUP($B446,data04,data0211!AE$900,FALSE)</f>
        <v>0</v>
      </c>
      <c r="AF446" s="218">
        <f>HLOOKUP($B446,data04,data0211!AF$900,FALSE)</f>
        <v>43339.12</v>
      </c>
      <c r="AG446" s="218">
        <f>HLOOKUP($B446,data04,data0211!AG$900,FALSE)</f>
        <v>1446.51</v>
      </c>
      <c r="AH446" s="218">
        <f>HLOOKUP($B446,data04,data0211!AH$900,FALSE)</f>
        <v>77.400000000000006</v>
      </c>
      <c r="AI446" s="218">
        <f>HLOOKUP($B446,data04,data0211!AI$900,FALSE)</f>
        <v>57</v>
      </c>
      <c r="AJ446" s="218">
        <f>HLOOKUP($B446,data04,data0211!AJ$900,FALSE)</f>
        <v>20.399999999999999</v>
      </c>
      <c r="AK446" s="218">
        <f>HLOOKUP($B446,data04,data0211!AK$900,FALSE)</f>
        <v>21007</v>
      </c>
      <c r="AL446" s="218">
        <f>HLOOKUP($B446,data04,data0211!AL$900,FALSE)</f>
        <v>34035</v>
      </c>
      <c r="AM446" s="218">
        <f>HLOOKUP($B446,data04,data0211!AM$900,FALSE)</f>
        <v>151</v>
      </c>
      <c r="AN446" s="218">
        <f>HLOOKUP($B446,data04,data0211!AN$900,FALSE)</f>
        <v>46324</v>
      </c>
      <c r="AO446" s="218">
        <f>HLOOKUP($B446,data04,data0211!AO$900,FALSE)</f>
        <v>34343</v>
      </c>
      <c r="AP446" s="218">
        <f>HLOOKUP($B446,data04,data0211!AP$900,FALSE)</f>
        <v>46324</v>
      </c>
      <c r="AQ446" s="218">
        <f>HLOOKUP($B446,data04,data0211!AQ$900,FALSE)</f>
        <v>34935</v>
      </c>
      <c r="AR446" s="218">
        <f>HLOOKUP($B446,data04,data0211!AR$900,FALSE)</f>
        <v>659</v>
      </c>
      <c r="AS446" s="218">
        <f>HLOOKUP($B446,data04,data0211!AS$900,FALSE)</f>
        <v>580</v>
      </c>
      <c r="AT446" s="218">
        <f>HLOOKUP($B446,data04,data0211!AT$900,FALSE)</f>
        <v>79</v>
      </c>
      <c r="AU446" s="218">
        <f>HLOOKUP($B446,data04,data0211!AU$900,FALSE)</f>
        <v>159</v>
      </c>
      <c r="AV446" s="218">
        <f>HLOOKUP($B446,data04,data0211!AV$900,FALSE)</f>
        <v>34</v>
      </c>
      <c r="AW446" s="218">
        <f>HLOOKUP($B446,data04,data0211!AW$900,FALSE)</f>
        <v>113</v>
      </c>
      <c r="AX446" s="218">
        <f>HLOOKUP($B446,data04,data0211!AX$900,FALSE)</f>
        <v>0</v>
      </c>
      <c r="AY446" s="218">
        <f>HLOOKUP($B446,data04,data0211!AY$900,FALSE)</f>
        <v>7</v>
      </c>
      <c r="AZ446" s="218">
        <f>HLOOKUP($B446,data04,data0211!AZ$900,FALSE)</f>
        <v>1735</v>
      </c>
      <c r="BA446" s="218">
        <f>HLOOKUP($B446,data04,data0211!BA$900,FALSE)</f>
        <v>74.05</v>
      </c>
      <c r="BB446" s="218"/>
      <c r="BC446" s="218"/>
      <c r="BD446" s="218"/>
      <c r="BE446" s="218"/>
    </row>
    <row r="447" spans="1:57" ht="15" customHeight="1" x14ac:dyDescent="0.2">
      <c r="A447" s="71" t="s">
        <v>266</v>
      </c>
      <c r="B447" s="71" t="s">
        <v>266</v>
      </c>
      <c r="C447" s="69">
        <v>2005</v>
      </c>
      <c r="D447" s="218">
        <f>HLOOKUP($B447,data05,data0211!D$900,FALSE)</f>
        <v>18926870.720000003</v>
      </c>
      <c r="E447" s="218">
        <f>HLOOKUP($B447,data05,data0211!E$900,FALSE)</f>
        <v>-4729667.96</v>
      </c>
      <c r="F447" s="218">
        <f>HLOOKUP($B447,data05,data0211!F$900,FALSE)</f>
        <v>0</v>
      </c>
      <c r="G447" s="218">
        <f>HLOOKUP($B447,data05,data0211!G$900,FALSE)</f>
        <v>1005063.99</v>
      </c>
      <c r="H447" s="218">
        <f>HLOOKUP($B447,data05,data0211!H$900,FALSE)</f>
        <v>1925357.68</v>
      </c>
      <c r="I447" s="218">
        <f>HLOOKUP($B447,data05,data0211!I$900,FALSE)</f>
        <v>698447</v>
      </c>
      <c r="J447" s="218">
        <f>HLOOKUP($B447,data05,data0211!J$900,FALSE)</f>
        <v>8995</v>
      </c>
      <c r="K447" s="218">
        <f>HLOOKUP($B447,data05,data0211!K$900,FALSE)</f>
        <v>7354</v>
      </c>
      <c r="L447" s="218">
        <f>HLOOKUP($B447,data05,data0211!L$900,FALSE)</f>
        <v>1641</v>
      </c>
      <c r="M447" s="218">
        <f>HLOOKUP($B447,data05,data0211!M$900,FALSE)</f>
        <v>0</v>
      </c>
      <c r="N447" s="218">
        <f>HLOOKUP($B447,data05,data0211!N$900,FALSE)</f>
        <v>0</v>
      </c>
      <c r="O447" s="218">
        <f>HLOOKUP($B447,data05,data0211!O$900,FALSE)</f>
        <v>40993</v>
      </c>
      <c r="P447" s="218">
        <f>HLOOKUP($B447,data05,data0211!P$900,FALSE)</f>
        <v>130465148</v>
      </c>
      <c r="Q447" s="218">
        <f>HLOOKUP($B447,data05,data0211!Q$900,FALSE)</f>
        <v>82285609</v>
      </c>
      <c r="R447" s="218">
        <f>HLOOKUP($B447,data05,data0211!R$900,FALSE)</f>
        <v>48138546</v>
      </c>
      <c r="S447" s="218">
        <f>HLOOKUP($B447,data05,data0211!S$900,FALSE)</f>
        <v>0</v>
      </c>
      <c r="T447" s="218">
        <f>HLOOKUP($B447,data05,data0211!T$900,FALSE)</f>
        <v>0</v>
      </c>
      <c r="U447" s="218">
        <f>HLOOKUP($B447,data05,data0211!U$900,FALSE)</f>
        <v>40993</v>
      </c>
      <c r="V447" s="218">
        <f>HLOOKUP($B447,data05,data0211!V$900,FALSE)</f>
        <v>223472</v>
      </c>
      <c r="W447" s="218">
        <f>HLOOKUP($B447,data05,data0211!W$900,FALSE)</f>
        <v>0</v>
      </c>
      <c r="X447" s="218">
        <f>HLOOKUP($B447,data05,data0211!X$900,FALSE)</f>
        <v>218320</v>
      </c>
      <c r="Y447" s="218">
        <f>HLOOKUP($B447,data05,data0211!Y$900,FALSE)</f>
        <v>0</v>
      </c>
      <c r="Z447" s="218">
        <f>HLOOKUP($B447,data05,data0211!Z$900,FALSE)</f>
        <v>5152</v>
      </c>
      <c r="AA447" s="218">
        <f>HLOOKUP($B447,data05,data0211!AA$900,FALSE)</f>
        <v>0</v>
      </c>
      <c r="AB447" s="218">
        <f>HLOOKUP($B447,data05,data0211!AB$900,FALSE)</f>
        <v>3948950.03</v>
      </c>
      <c r="AC447" s="218">
        <f>HLOOKUP($B447,data05,data0211!AC$900,FALSE)</f>
        <v>2155214</v>
      </c>
      <c r="AD447" s="218">
        <f>HLOOKUP($B447,data05,data0211!AD$900,FALSE)</f>
        <v>1735720</v>
      </c>
      <c r="AE447" s="218">
        <f>HLOOKUP($B447,data05,data0211!AE$900,FALSE)</f>
        <v>0</v>
      </c>
      <c r="AF447" s="218">
        <f>HLOOKUP($B447,data05,data0211!AF$900,FALSE)</f>
        <v>41702</v>
      </c>
      <c r="AG447" s="218">
        <f>HLOOKUP($B447,data05,data0211!AG$900,FALSE)</f>
        <v>1344</v>
      </c>
      <c r="AH447" s="218">
        <f>HLOOKUP($B447,data05,data0211!AH$900,FALSE)</f>
        <v>77</v>
      </c>
      <c r="AI447" s="218">
        <f>HLOOKUP($B447,data05,data0211!AI$900,FALSE)</f>
        <v>20</v>
      </c>
      <c r="AJ447" s="218">
        <f>HLOOKUP($B447,data05,data0211!AJ$900,FALSE)</f>
        <v>57</v>
      </c>
      <c r="AK447" s="218">
        <f>HLOOKUP($B447,data05,data0211!AK$900,FALSE)</f>
        <v>21007</v>
      </c>
      <c r="AL447" s="218">
        <f>HLOOKUP($B447,data05,data0211!AL$900,FALSE)</f>
        <v>34035</v>
      </c>
      <c r="AM447" s="218">
        <f>HLOOKUP($B447,data05,data0211!AM$900,FALSE)</f>
        <v>150</v>
      </c>
      <c r="AN447" s="218">
        <f>HLOOKUP($B447,data05,data0211!AN$900,FALSE)</f>
        <v>44197</v>
      </c>
      <c r="AO447" s="218">
        <f>HLOOKUP($B447,data05,data0211!AO$900,FALSE)</f>
        <v>34620</v>
      </c>
      <c r="AP447" s="218">
        <f>HLOOKUP($B447,data05,data0211!AP$900,FALSE)</f>
        <v>44197</v>
      </c>
      <c r="AQ447" s="218">
        <f>HLOOKUP($B447,data05,data0211!AQ$900,FALSE)</f>
        <v>35538</v>
      </c>
      <c r="AR447" s="218">
        <f>HLOOKUP($B447,data05,data0211!AR$900,FALSE)</f>
        <v>659</v>
      </c>
      <c r="AS447" s="218">
        <f>HLOOKUP($B447,data05,data0211!AS$900,FALSE)</f>
        <v>580</v>
      </c>
      <c r="AT447" s="218">
        <f>HLOOKUP($B447,data05,data0211!AT$900,FALSE)</f>
        <v>79</v>
      </c>
      <c r="AU447" s="218">
        <f>HLOOKUP($B447,data05,data0211!AU$900,FALSE)</f>
        <v>159</v>
      </c>
      <c r="AV447" s="218">
        <f>HLOOKUP($B447,data05,data0211!AV$900,FALSE)</f>
        <v>34</v>
      </c>
      <c r="AW447" s="218">
        <f>HLOOKUP($B447,data05,data0211!AW$900,FALSE)</f>
        <v>113</v>
      </c>
      <c r="AX447" s="218">
        <f>HLOOKUP($B447,data05,data0211!AX$900,FALSE)</f>
        <v>0</v>
      </c>
      <c r="AY447" s="218">
        <f>HLOOKUP($B447,data05,data0211!AY$900,FALSE)</f>
        <v>7</v>
      </c>
      <c r="AZ447" s="218">
        <f>HLOOKUP($B447,data05,data0211!AZ$900,FALSE)</f>
        <v>1735</v>
      </c>
      <c r="BA447" s="218">
        <f>HLOOKUP($B447,data05,data0211!BA$900,FALSE)</f>
        <v>73</v>
      </c>
      <c r="BB447" s="218"/>
      <c r="BC447" s="218"/>
      <c r="BD447" s="218"/>
      <c r="BE447" s="218"/>
    </row>
    <row r="448" spans="1:57" ht="15" customHeight="1" x14ac:dyDescent="0.2">
      <c r="A448" s="71" t="s">
        <v>266</v>
      </c>
      <c r="B448" s="71" t="s">
        <v>266</v>
      </c>
      <c r="C448" s="69">
        <v>2006</v>
      </c>
      <c r="D448" s="218">
        <f>HLOOKUP($B448,data06,data0211!D$900,FALSE)</f>
        <v>20446779.699999999</v>
      </c>
      <c r="E448" s="218">
        <f>HLOOKUP($B448,data06,data0211!E$900,FALSE)</f>
        <v>-5449494.6299999999</v>
      </c>
      <c r="F448" s="218">
        <f>HLOOKUP($B448,data06,data0211!F$900,FALSE)</f>
        <v>0</v>
      </c>
      <c r="G448" s="218">
        <f>HLOOKUP($B448,data06,data0211!G$900,FALSE)</f>
        <v>1543831.43</v>
      </c>
      <c r="H448" s="218">
        <f>HLOOKUP($B448,data06,data0211!H$900,FALSE)</f>
        <v>2197717.1800000002</v>
      </c>
      <c r="I448" s="218">
        <f>HLOOKUP($B448,data06,data0211!I$900,FALSE)</f>
        <v>400249</v>
      </c>
      <c r="J448" s="218">
        <f>HLOOKUP($B448,data06,data0211!J$900,FALSE)</f>
        <v>9050</v>
      </c>
      <c r="K448" s="218">
        <f>HLOOKUP($B448,data06,data0211!K$900,FALSE)</f>
        <v>7403</v>
      </c>
      <c r="L448" s="218">
        <f>HLOOKUP($B448,data06,data0211!L$900,FALSE)</f>
        <v>1647</v>
      </c>
      <c r="M448" s="218">
        <f>HLOOKUP($B448,data06,data0211!M$900,FALSE)</f>
        <v>0</v>
      </c>
      <c r="N448" s="218">
        <f>HLOOKUP($B448,data06,data0211!N$900,FALSE)</f>
        <v>7</v>
      </c>
      <c r="O448" s="218">
        <f>HLOOKUP($B448,data06,data0211!O$900,FALSE)</f>
        <v>45</v>
      </c>
      <c r="P448" s="218">
        <f>HLOOKUP($B448,data06,data0211!P$900,FALSE)</f>
        <v>124906021</v>
      </c>
      <c r="Q448" s="218">
        <f>HLOOKUP($B448,data06,data0211!Q$900,FALSE)</f>
        <v>78930880</v>
      </c>
      <c r="R448" s="218">
        <f>HLOOKUP($B448,data06,data0211!R$900,FALSE)</f>
        <v>45933794</v>
      </c>
      <c r="S448" s="218">
        <f>HLOOKUP($B448,data06,data0211!S$900,FALSE)</f>
        <v>0</v>
      </c>
      <c r="T448" s="218">
        <f>HLOOKUP($B448,data06,data0211!T$900,FALSE)</f>
        <v>0</v>
      </c>
      <c r="U448" s="218">
        <f>HLOOKUP($B448,data06,data0211!U$900,FALSE)</f>
        <v>41347</v>
      </c>
      <c r="V448" s="218">
        <f>HLOOKUP($B448,data06,data0211!V$900,FALSE)</f>
        <v>234233</v>
      </c>
      <c r="W448" s="218">
        <f>HLOOKUP($B448,data06,data0211!W$900,FALSE)</f>
        <v>0</v>
      </c>
      <c r="X448" s="218">
        <f>HLOOKUP($B448,data06,data0211!X$900,FALSE)</f>
        <v>229080</v>
      </c>
      <c r="Y448" s="218">
        <f>HLOOKUP($B448,data06,data0211!Y$900,FALSE)</f>
        <v>0</v>
      </c>
      <c r="Z448" s="218">
        <f>HLOOKUP($B448,data06,data0211!Z$900,FALSE)</f>
        <v>5153</v>
      </c>
      <c r="AA448" s="218">
        <f>HLOOKUP($B448,data06,data0211!AA$900,FALSE)</f>
        <v>0</v>
      </c>
      <c r="AB448" s="218">
        <f>HLOOKUP($B448,data06,data0211!AB$900,FALSE)</f>
        <v>4236517</v>
      </c>
      <c r="AC448" s="218">
        <f>HLOOKUP($B448,data06,data0211!AC$900,FALSE)</f>
        <v>2250721</v>
      </c>
      <c r="AD448" s="218">
        <f>HLOOKUP($B448,data06,data0211!AD$900,FALSE)</f>
        <v>1941280</v>
      </c>
      <c r="AE448" s="218">
        <f>HLOOKUP($B448,data06,data0211!AE$900,FALSE)</f>
        <v>0</v>
      </c>
      <c r="AF448" s="218">
        <f>HLOOKUP($B448,data06,data0211!AF$900,FALSE)</f>
        <v>43146</v>
      </c>
      <c r="AG448" s="218">
        <f>HLOOKUP($B448,data06,data0211!AG$900,FALSE)</f>
        <v>1370</v>
      </c>
      <c r="AH448" s="218">
        <f>HLOOKUP($B448,data06,data0211!AH$900,FALSE)</f>
        <v>144</v>
      </c>
      <c r="AI448" s="218">
        <f>HLOOKUP($B448,data06,data0211!AI$900,FALSE)</f>
        <v>16</v>
      </c>
      <c r="AJ448" s="218">
        <f>HLOOKUP($B448,data06,data0211!AJ$900,FALSE)</f>
        <v>128</v>
      </c>
      <c r="AK448" s="218">
        <f>HLOOKUP($B448,data06,data0211!AK$900,FALSE)</f>
        <v>21007</v>
      </c>
      <c r="AL448" s="218">
        <f>HLOOKUP($B448,data06,data0211!AL$900,FALSE)</f>
        <v>34035</v>
      </c>
      <c r="AM448" s="218">
        <f>HLOOKUP($B448,data06,data0211!AM$900,FALSE)</f>
        <v>150</v>
      </c>
      <c r="AN448" s="218">
        <f>HLOOKUP($B448,data06,data0211!AN$900,FALSE)</f>
        <v>40915</v>
      </c>
      <c r="AO448" s="218">
        <f>HLOOKUP($B448,data06,data0211!AO$900,FALSE)</f>
        <v>36089</v>
      </c>
      <c r="AP448" s="218">
        <f>HLOOKUP($B448,data06,data0211!AP$900,FALSE)</f>
        <v>40915</v>
      </c>
      <c r="AQ448" s="218">
        <f>HLOOKUP($B448,data06,data0211!AQ$900,FALSE)</f>
        <v>35104</v>
      </c>
      <c r="AR448" s="218">
        <f>HLOOKUP($B448,data06,data0211!AR$900,FALSE)</f>
        <v>338</v>
      </c>
      <c r="AS448" s="218">
        <f>HLOOKUP($B448,data06,data0211!AS$900,FALSE)</f>
        <v>280</v>
      </c>
      <c r="AT448" s="218">
        <f>HLOOKUP($B448,data06,data0211!AT$900,FALSE)</f>
        <v>58</v>
      </c>
      <c r="AU448" s="218">
        <f>HLOOKUP($B448,data06,data0211!AU$900,FALSE)</f>
        <v>156</v>
      </c>
      <c r="AV448" s="218">
        <f>HLOOKUP($B448,data06,data0211!AV$900,FALSE)</f>
        <v>36</v>
      </c>
      <c r="AW448" s="218">
        <f>HLOOKUP($B448,data06,data0211!AW$900,FALSE)</f>
        <v>109</v>
      </c>
      <c r="AX448" s="218">
        <f>HLOOKUP($B448,data06,data0211!AX$900,FALSE)</f>
        <v>0</v>
      </c>
      <c r="AY448" s="218">
        <f>HLOOKUP($B448,data06,data0211!AY$900,FALSE)</f>
        <v>7</v>
      </c>
      <c r="AZ448" s="218">
        <f>HLOOKUP($B448,data06,data0211!AZ$900,FALSE)</f>
        <v>1927</v>
      </c>
      <c r="BA448" s="218">
        <f>HLOOKUP($B448,data06,data0211!BA$900,FALSE)</f>
        <v>72</v>
      </c>
      <c r="BB448" s="218"/>
      <c r="BC448" s="218"/>
      <c r="BD448" s="218"/>
      <c r="BE448" s="218"/>
    </row>
    <row r="449" spans="1:57" ht="15" customHeight="1" x14ac:dyDescent="0.2">
      <c r="A449" s="71" t="s">
        <v>266</v>
      </c>
      <c r="B449" s="71" t="s">
        <v>266</v>
      </c>
      <c r="C449" s="69">
        <v>2007</v>
      </c>
      <c r="D449" s="218">
        <f>HLOOKUP($B449,data07,data0211!D$900,FALSE)</f>
        <v>22065310.760000002</v>
      </c>
      <c r="E449" s="218">
        <f>HLOOKUP($B449,data07,data0211!E$900,FALSE)</f>
        <v>-6452405.75</v>
      </c>
      <c r="F449" s="218">
        <f>HLOOKUP($B449,data07,data0211!F$900,FALSE)</f>
        <v>0</v>
      </c>
      <c r="G449" s="218">
        <f>HLOOKUP($B449,data07,data0211!G$900,FALSE)</f>
        <v>1618531.06</v>
      </c>
      <c r="H449" s="218">
        <f>HLOOKUP($B449,data07,data0211!H$900,FALSE)</f>
        <v>2040534.45</v>
      </c>
      <c r="I449" s="218">
        <f>HLOOKUP($B449,data07,data0211!I$900,FALSE)</f>
        <v>493269</v>
      </c>
      <c r="J449" s="218">
        <f>HLOOKUP($B449,data07,data0211!J$900,FALSE)</f>
        <v>9135</v>
      </c>
      <c r="K449" s="218">
        <f>HLOOKUP($B449,data07,data0211!K$900,FALSE)</f>
        <v>7457</v>
      </c>
      <c r="L449" s="218">
        <f>HLOOKUP($B449,data07,data0211!L$900,FALSE)</f>
        <v>1678</v>
      </c>
      <c r="M449" s="218">
        <f>HLOOKUP($B449,data07,data0211!M$900,FALSE)</f>
        <v>0</v>
      </c>
      <c r="N449" s="218">
        <f>HLOOKUP($B449,data07,data0211!N$900,FALSE)</f>
        <v>7</v>
      </c>
      <c r="O449" s="218">
        <f>HLOOKUP($B449,data07,data0211!O$900,FALSE)</f>
        <v>44</v>
      </c>
      <c r="P449" s="218">
        <f>HLOOKUP($B449,data07,data0211!P$900,FALSE)</f>
        <v>215649405.04000002</v>
      </c>
      <c r="Q449" s="218">
        <f>HLOOKUP($B449,data07,data0211!Q$900,FALSE)</f>
        <v>78209625.069999993</v>
      </c>
      <c r="R449" s="218">
        <f>HLOOKUP($B449,data07,data0211!R$900,FALSE)</f>
        <v>135514734.80000001</v>
      </c>
      <c r="S449" s="218">
        <f>HLOOKUP($B449,data07,data0211!S$900,FALSE)</f>
        <v>0</v>
      </c>
      <c r="T449" s="218">
        <f>HLOOKUP($B449,data07,data0211!T$900,FALSE)</f>
        <v>1884913.81</v>
      </c>
      <c r="U449" s="218">
        <f>HLOOKUP($B449,data07,data0211!U$900,FALSE)</f>
        <v>40131.360000000001</v>
      </c>
      <c r="V449" s="218">
        <f>HLOOKUP($B449,data07,data0211!V$900,FALSE)</f>
        <v>239453</v>
      </c>
      <c r="W449" s="218">
        <f>HLOOKUP($B449,data07,data0211!W$900,FALSE)</f>
        <v>0</v>
      </c>
      <c r="X449" s="218">
        <f>HLOOKUP($B449,data07,data0211!X$900,FALSE)</f>
        <v>234301</v>
      </c>
      <c r="Y449" s="218">
        <f>HLOOKUP($B449,data07,data0211!Y$900,FALSE)</f>
        <v>0</v>
      </c>
      <c r="Z449" s="218">
        <f>HLOOKUP($B449,data07,data0211!Z$900,FALSE)</f>
        <v>5152</v>
      </c>
      <c r="AA449" s="218">
        <f>HLOOKUP($B449,data07,data0211!AA$900,FALSE)</f>
        <v>0</v>
      </c>
      <c r="AB449" s="218">
        <f>HLOOKUP($B449,data07,data0211!AB$900,FALSE)</f>
        <v>4600385.22</v>
      </c>
      <c r="AC449" s="218">
        <f>HLOOKUP($B449,data07,data0211!AC$900,FALSE)</f>
        <v>2400179.58</v>
      </c>
      <c r="AD449" s="218">
        <f>HLOOKUP($B449,data07,data0211!AD$900,FALSE)</f>
        <v>2153756.16</v>
      </c>
      <c r="AE449" s="218">
        <f>HLOOKUP($B449,data07,data0211!AE$900,FALSE)</f>
        <v>0</v>
      </c>
      <c r="AF449" s="218">
        <f>HLOOKUP($B449,data07,data0211!AF$900,FALSE)</f>
        <v>1367.14</v>
      </c>
      <c r="AG449" s="218">
        <f>HLOOKUP($B449,data07,data0211!AG$900,FALSE)</f>
        <v>45082.34</v>
      </c>
      <c r="AH449" s="218">
        <f>HLOOKUP($B449,data07,data0211!AH$900,FALSE)</f>
        <v>144</v>
      </c>
      <c r="AI449" s="218">
        <f>HLOOKUP($B449,data07,data0211!AI$900,FALSE)</f>
        <v>16</v>
      </c>
      <c r="AJ449" s="218">
        <f>HLOOKUP($B449,data07,data0211!AJ$900,FALSE)</f>
        <v>128</v>
      </c>
      <c r="AK449" s="218">
        <f>HLOOKUP($B449,data07,data0211!AK$900,FALSE)</f>
        <v>21007</v>
      </c>
      <c r="AL449" s="218">
        <f>HLOOKUP($B449,data07,data0211!AL$900,FALSE)</f>
        <v>34035</v>
      </c>
      <c r="AM449" s="218">
        <f>HLOOKUP($B449,data07,data0211!AM$900,FALSE)</f>
        <v>150</v>
      </c>
      <c r="AN449" s="218">
        <f>HLOOKUP($B449,data07,data0211!AN$900,FALSE)</f>
        <v>42285</v>
      </c>
      <c r="AO449" s="218">
        <f>HLOOKUP($B449,data07,data0211!AO$900,FALSE)</f>
        <v>34402</v>
      </c>
      <c r="AP449" s="218">
        <f>HLOOKUP($B449,data07,data0211!AP$900,FALSE)</f>
        <v>42285</v>
      </c>
      <c r="AQ449" s="218">
        <f>HLOOKUP($B449,data07,data0211!AQ$900,FALSE)</f>
        <v>35515</v>
      </c>
      <c r="AR449" s="218">
        <f>HLOOKUP($B449,data07,data0211!AR$900,FALSE)</f>
        <v>355</v>
      </c>
      <c r="AS449" s="218">
        <f>HLOOKUP($B449,data07,data0211!AS$900,FALSE)</f>
        <v>285</v>
      </c>
      <c r="AT449" s="218">
        <f>HLOOKUP($B449,data07,data0211!AT$900,FALSE)</f>
        <v>70</v>
      </c>
      <c r="AU449" s="218">
        <f>HLOOKUP($B449,data07,data0211!AU$900,FALSE)</f>
        <v>162</v>
      </c>
      <c r="AV449" s="218">
        <f>HLOOKUP($B449,data07,data0211!AV$900,FALSE)</f>
        <v>5</v>
      </c>
      <c r="AW449" s="218">
        <f>HLOOKUP($B449,data07,data0211!AW$900,FALSE)</f>
        <v>188</v>
      </c>
      <c r="AX449" s="218">
        <f>HLOOKUP($B449,data07,data0211!AX$900,FALSE)</f>
        <v>0</v>
      </c>
      <c r="AY449" s="218">
        <f>HLOOKUP($B449,data07,data0211!AY$900,FALSE)</f>
        <v>7</v>
      </c>
      <c r="AZ449" s="218">
        <f>HLOOKUP($B449,data07,data0211!AZ$900,FALSE)</f>
        <v>1938</v>
      </c>
      <c r="BA449" s="218">
        <f>HLOOKUP($B449,data07,data0211!BA$900,FALSE)</f>
        <v>71</v>
      </c>
      <c r="BB449" s="218"/>
      <c r="BC449" s="218"/>
      <c r="BD449" s="218"/>
      <c r="BE449" s="218"/>
    </row>
    <row r="450" spans="1:57" ht="15" customHeight="1" x14ac:dyDescent="0.2">
      <c r="A450" s="71" t="s">
        <v>266</v>
      </c>
      <c r="B450" s="71" t="s">
        <v>266</v>
      </c>
      <c r="C450" s="69">
        <v>2008</v>
      </c>
      <c r="D450" s="218">
        <f>HLOOKUP($B450,data08,data0211!D$900,FALSE)</f>
        <v>23220726.300000001</v>
      </c>
      <c r="E450" s="218">
        <f>HLOOKUP($B450,data08,data0211!E$900,FALSE)</f>
        <v>-7407082.2800000003</v>
      </c>
      <c r="F450" s="218">
        <f>HLOOKUP($B450,data08,data0211!F$900,FALSE)</f>
        <v>0</v>
      </c>
      <c r="G450" s="218">
        <f>HLOOKUP($B450,data08,data0211!G$900,FALSE)</f>
        <v>1478461.32</v>
      </c>
      <c r="H450" s="218">
        <f>HLOOKUP($B450,data08,data0211!H$900,FALSE)</f>
        <v>2679086.5300000003</v>
      </c>
      <c r="I450" s="218">
        <f>HLOOKUP($B450,data08,data0211!I$900,FALSE)</f>
        <v>174376</v>
      </c>
      <c r="J450" s="218">
        <f>HLOOKUP($B450,data08,data0211!J$900,FALSE)</f>
        <v>9295</v>
      </c>
      <c r="K450" s="218">
        <f>HLOOKUP($B450,data08,data0211!K$900,FALSE)</f>
        <v>7605</v>
      </c>
      <c r="L450" s="218">
        <f>HLOOKUP($B450,data08,data0211!L$900,FALSE)</f>
        <v>1690</v>
      </c>
      <c r="M450" s="218">
        <f>HLOOKUP($B450,data08,data0211!M$900,FALSE)</f>
        <v>0</v>
      </c>
      <c r="N450" s="218">
        <f>HLOOKUP($B450,data08,data0211!N$900,FALSE)</f>
        <v>2130</v>
      </c>
      <c r="O450" s="218">
        <f>HLOOKUP($B450,data08,data0211!O$900,FALSE)</f>
        <v>45</v>
      </c>
      <c r="P450" s="218">
        <f>HLOOKUP($B450,data08,data0211!P$900,FALSE)</f>
        <v>219438641</v>
      </c>
      <c r="Q450" s="218">
        <f>HLOOKUP($B450,data08,data0211!Q$900,FALSE)</f>
        <v>81234268</v>
      </c>
      <c r="R450" s="218">
        <f>HLOOKUP($B450,data08,data0211!R$900,FALSE)</f>
        <v>136289494</v>
      </c>
      <c r="S450" s="218">
        <f>HLOOKUP($B450,data08,data0211!S$900,FALSE)</f>
        <v>0</v>
      </c>
      <c r="T450" s="218">
        <f>HLOOKUP($B450,data08,data0211!T$900,FALSE)</f>
        <v>1876475</v>
      </c>
      <c r="U450" s="218">
        <f>HLOOKUP($B450,data08,data0211!U$900,FALSE)</f>
        <v>38404</v>
      </c>
      <c r="V450" s="218">
        <f>HLOOKUP($B450,data08,data0211!V$900,FALSE)</f>
        <v>231667</v>
      </c>
      <c r="W450" s="218">
        <f>HLOOKUP($B450,data08,data0211!W$900,FALSE)</f>
        <v>0</v>
      </c>
      <c r="X450" s="218">
        <f>HLOOKUP($B450,data08,data0211!X$900,FALSE)</f>
        <v>226544</v>
      </c>
      <c r="Y450" s="218">
        <f>HLOOKUP($B450,data08,data0211!Y$900,FALSE)</f>
        <v>0</v>
      </c>
      <c r="Z450" s="218">
        <f>HLOOKUP($B450,data08,data0211!Z$900,FALSE)</f>
        <v>5123</v>
      </c>
      <c r="AA450" s="218">
        <f>HLOOKUP($B450,data08,data0211!AA$900,FALSE)</f>
        <v>0</v>
      </c>
      <c r="AB450" s="218">
        <f>HLOOKUP($B450,data08,data0211!AB$900,FALSE)</f>
        <v>0</v>
      </c>
      <c r="AC450" s="218">
        <f>HLOOKUP($B450,data08,data0211!AC$900,FALSE)</f>
        <v>2157328.77</v>
      </c>
      <c r="AD450" s="218">
        <f>HLOOKUP($B450,data08,data0211!AD$900,FALSE)</f>
        <v>1728945</v>
      </c>
      <c r="AE450" s="218">
        <f>HLOOKUP($B450,data08,data0211!AE$900,FALSE)</f>
        <v>0</v>
      </c>
      <c r="AF450" s="218">
        <f>HLOOKUP($B450,data08,data0211!AF$900,FALSE)</f>
        <v>39262.92</v>
      </c>
      <c r="AG450" s="218">
        <f>HLOOKUP($B450,data08,data0211!AG$900,FALSE)</f>
        <v>1253.27</v>
      </c>
      <c r="AH450" s="218">
        <f>HLOOKUP($B450,data08,data0211!AH$900,FALSE)</f>
        <v>144</v>
      </c>
      <c r="AI450" s="218">
        <f>HLOOKUP($B450,data08,data0211!AI$900,FALSE)</f>
        <v>16</v>
      </c>
      <c r="AJ450" s="218">
        <f>HLOOKUP($B450,data08,data0211!AJ$900,FALSE)</f>
        <v>128</v>
      </c>
      <c r="AK450" s="218">
        <f>HLOOKUP($B450,data08,data0211!AK$900,FALSE)</f>
        <v>22322</v>
      </c>
      <c r="AL450" s="218">
        <f>HLOOKUP($B450,data08,data0211!AL$900,FALSE)</f>
        <v>36166</v>
      </c>
      <c r="AM450" s="218">
        <f>HLOOKUP($B450,data08,data0211!AM$900,FALSE)</f>
        <v>147</v>
      </c>
      <c r="AN450" s="218">
        <f>HLOOKUP($B450,data08,data0211!AN$900,FALSE)</f>
        <v>49384</v>
      </c>
      <c r="AO450" s="218">
        <f>HLOOKUP($B450,data08,data0211!AO$900,FALSE)</f>
        <v>34161</v>
      </c>
      <c r="AP450" s="218">
        <f>HLOOKUP($B450,data08,data0211!AP$900,FALSE)</f>
        <v>49384</v>
      </c>
      <c r="AQ450" s="218">
        <f>HLOOKUP($B450,data08,data0211!AQ$900,FALSE)</f>
        <v>36543</v>
      </c>
      <c r="AR450" s="218">
        <f>HLOOKUP($B450,data08,data0211!AR$900,FALSE)</f>
        <v>355</v>
      </c>
      <c r="AS450" s="218">
        <f>HLOOKUP($B450,data08,data0211!AS$900,FALSE)</f>
        <v>284</v>
      </c>
      <c r="AT450" s="218">
        <f>HLOOKUP($B450,data08,data0211!AT$900,FALSE)</f>
        <v>71</v>
      </c>
      <c r="AU450" s="218">
        <f>HLOOKUP($B450,data08,data0211!AU$900,FALSE)</f>
        <v>163</v>
      </c>
      <c r="AV450" s="218">
        <f>HLOOKUP($B450,data08,data0211!AV$900,FALSE)</f>
        <v>6</v>
      </c>
      <c r="AW450" s="218">
        <f>HLOOKUP($B450,data08,data0211!AW$900,FALSE)</f>
        <v>186</v>
      </c>
      <c r="AX450" s="218">
        <f>HLOOKUP($B450,data08,data0211!AX$900,FALSE)</f>
        <v>0</v>
      </c>
      <c r="AY450" s="218">
        <f>HLOOKUP($B450,data08,data0211!AY$900,FALSE)</f>
        <v>7</v>
      </c>
      <c r="AZ450" s="218">
        <f>HLOOKUP($B450,data08,data0211!AZ$900,FALSE)</f>
        <v>1965</v>
      </c>
      <c r="BA450" s="218">
        <f>HLOOKUP($B450,data08,data0211!BA$900,FALSE)</f>
        <v>71</v>
      </c>
      <c r="BB450" s="218"/>
      <c r="BC450" s="218"/>
      <c r="BD450" s="218"/>
      <c r="BE450" s="218"/>
    </row>
    <row r="451" spans="1:57" ht="15" customHeight="1" x14ac:dyDescent="0.2">
      <c r="A451" s="71" t="s">
        <v>266</v>
      </c>
      <c r="B451" s="71" t="s">
        <v>266</v>
      </c>
      <c r="C451" s="69">
        <v>2009</v>
      </c>
      <c r="D451" s="218">
        <f>HLOOKUP($B451,data09,data0211!D$900,FALSE)</f>
        <v>25535120.390000004</v>
      </c>
      <c r="E451" s="218">
        <f>HLOOKUP($B451,data09,data0211!E$900,FALSE)</f>
        <v>-8368002.7800000003</v>
      </c>
      <c r="F451" s="218">
        <f>HLOOKUP($B451,data09,data0211!F$900,FALSE)</f>
        <v>0</v>
      </c>
      <c r="G451" s="218">
        <f>HLOOKUP($B451,data09,data0211!G$900,FALSE)</f>
        <v>1991348.31</v>
      </c>
      <c r="H451" s="218">
        <f>HLOOKUP($B451,data09,data0211!H$900,FALSE)</f>
        <v>2904443.74</v>
      </c>
      <c r="I451" s="218">
        <f>HLOOKUP($B451,data09,data0211!I$900,FALSE)</f>
        <v>390129</v>
      </c>
      <c r="J451" s="218">
        <f>HLOOKUP($B451,data09,data0211!J$900,FALSE)</f>
        <v>9387</v>
      </c>
      <c r="K451" s="218">
        <f>HLOOKUP($B451,data09,data0211!K$900,FALSE)</f>
        <v>7697</v>
      </c>
      <c r="L451" s="218">
        <f>HLOOKUP($B451,data09,data0211!L$900,FALSE)</f>
        <v>1647</v>
      </c>
      <c r="M451" s="218">
        <f>HLOOKUP($B451,data09,data0211!M$900,FALSE)</f>
        <v>43</v>
      </c>
      <c r="N451" s="218">
        <f>HLOOKUP($B451,data09,data0211!N$900,FALSE)</f>
        <v>2130</v>
      </c>
      <c r="O451" s="218">
        <f>HLOOKUP($B451,data09,data0211!O$900,FALSE)</f>
        <v>45</v>
      </c>
      <c r="P451" s="218">
        <f>HLOOKUP($B451,data09,data0211!P$900,FALSE)</f>
        <v>213656607</v>
      </c>
      <c r="Q451" s="218">
        <f>HLOOKUP($B451,data09,data0211!Q$900,FALSE)</f>
        <v>82722597</v>
      </c>
      <c r="R451" s="218">
        <f>HLOOKUP($B451,data09,data0211!R$900,FALSE)</f>
        <v>128854701</v>
      </c>
      <c r="S451" s="218">
        <f>HLOOKUP($B451,data09,data0211!S$900,FALSE)</f>
        <v>165657</v>
      </c>
      <c r="T451" s="218">
        <f>HLOOKUP($B451,data09,data0211!T$900,FALSE)</f>
        <v>1872584</v>
      </c>
      <c r="U451" s="218">
        <f>HLOOKUP($B451,data09,data0211!U$900,FALSE)</f>
        <v>41068</v>
      </c>
      <c r="V451" s="218">
        <f>HLOOKUP($B451,data09,data0211!V$900,FALSE)</f>
        <v>213142</v>
      </c>
      <c r="W451" s="218">
        <f>HLOOKUP($B451,data09,data0211!W$900,FALSE)</f>
        <v>0</v>
      </c>
      <c r="X451" s="218">
        <f>HLOOKUP($B451,data09,data0211!X$900,FALSE)</f>
        <v>208067</v>
      </c>
      <c r="Y451" s="218">
        <f>HLOOKUP($B451,data09,data0211!Y$900,FALSE)</f>
        <v>0</v>
      </c>
      <c r="Z451" s="218">
        <f>HLOOKUP($B451,data09,data0211!Z$900,FALSE)</f>
        <v>5075</v>
      </c>
      <c r="AA451" s="218">
        <f>HLOOKUP($B451,data09,data0211!AA$900,FALSE)</f>
        <v>0</v>
      </c>
      <c r="AB451" s="218">
        <f>HLOOKUP($B451,data09,data0211!AB$900,FALSE)</f>
        <v>4331856.58</v>
      </c>
      <c r="AC451" s="218">
        <f>HLOOKUP($B451,data09,data0211!AC$900,FALSE)</f>
        <v>2391504.7000000002</v>
      </c>
      <c r="AD451" s="218">
        <f>HLOOKUP($B451,data09,data0211!AD$900,FALSE)</f>
        <v>1824169.62</v>
      </c>
      <c r="AE451" s="218">
        <f>HLOOKUP($B451,data09,data0211!AE$900,FALSE)</f>
        <v>0</v>
      </c>
      <c r="AF451" s="218">
        <f>HLOOKUP($B451,data09,data0211!AF$900,FALSE)</f>
        <v>103134.14</v>
      </c>
      <c r="AG451" s="218">
        <f>HLOOKUP($B451,data09,data0211!AG$900,FALSE)</f>
        <v>2479.91</v>
      </c>
      <c r="AH451" s="218">
        <f>HLOOKUP($B451,data09,data0211!AH$900,FALSE)</f>
        <v>144</v>
      </c>
      <c r="AI451" s="218">
        <f>HLOOKUP($B451,data09,data0211!AI$900,FALSE)</f>
        <v>16</v>
      </c>
      <c r="AJ451" s="218">
        <f>HLOOKUP($B451,data09,data0211!AJ$900,FALSE)</f>
        <v>128</v>
      </c>
      <c r="AK451" s="218">
        <f>HLOOKUP($B451,data09,data0211!AK$900,FALSE)</f>
        <v>22769</v>
      </c>
      <c r="AL451" s="218">
        <f>HLOOKUP($B451,data09,data0211!AL$900,FALSE)</f>
        <v>36889</v>
      </c>
      <c r="AM451" s="218">
        <f>HLOOKUP($B451,data09,data0211!AM$900,FALSE)</f>
        <v>192</v>
      </c>
      <c r="AN451" s="218">
        <f>HLOOKUP($B451,data09,data0211!AN$900,FALSE)</f>
        <v>44128</v>
      </c>
      <c r="AO451" s="218">
        <f>HLOOKUP($B451,data09,data0211!AO$900,FALSE)</f>
        <v>32875</v>
      </c>
      <c r="AP451" s="218">
        <f>HLOOKUP($B451,data09,data0211!AP$900,FALSE)</f>
        <v>44128</v>
      </c>
      <c r="AQ451" s="218">
        <f>HLOOKUP($B451,data09,data0211!AQ$900,FALSE)</f>
        <v>34458</v>
      </c>
      <c r="AR451" s="218">
        <f>HLOOKUP($B451,data09,data0211!AR$900,FALSE)</f>
        <v>350</v>
      </c>
      <c r="AS451" s="218">
        <f>HLOOKUP($B451,data09,data0211!AS$900,FALSE)</f>
        <v>285</v>
      </c>
      <c r="AT451" s="218">
        <f>HLOOKUP($B451,data09,data0211!AT$900,FALSE)</f>
        <v>65</v>
      </c>
      <c r="AU451" s="218">
        <f>HLOOKUP($B451,data09,data0211!AU$900,FALSE)</f>
        <v>169</v>
      </c>
      <c r="AV451" s="218">
        <f>HLOOKUP($B451,data09,data0211!AV$900,FALSE)</f>
        <v>9</v>
      </c>
      <c r="AW451" s="218">
        <f>HLOOKUP($B451,data09,data0211!AW$900,FALSE)</f>
        <v>172</v>
      </c>
      <c r="AX451" s="218">
        <f>HLOOKUP($B451,data09,data0211!AX$900,FALSE)</f>
        <v>0</v>
      </c>
      <c r="AY451" s="218">
        <f>HLOOKUP($B451,data09,data0211!AY$900,FALSE)</f>
        <v>7</v>
      </c>
      <c r="AZ451" s="218">
        <f>HLOOKUP($B451,data09,data0211!AZ$900,FALSE)</f>
        <v>2137</v>
      </c>
      <c r="BA451" s="218">
        <f>HLOOKUP($B451,data09,data0211!BA$900,FALSE)</f>
        <v>73</v>
      </c>
      <c r="BB451" s="218"/>
      <c r="BC451" s="218"/>
      <c r="BD451" s="218"/>
      <c r="BE451" s="218"/>
    </row>
    <row r="452" spans="1:57" ht="15" customHeight="1" x14ac:dyDescent="0.2">
      <c r="A452" s="71" t="s">
        <v>266</v>
      </c>
      <c r="B452" s="71" t="s">
        <v>266</v>
      </c>
      <c r="C452" s="69">
        <v>2010</v>
      </c>
      <c r="D452" s="218">
        <f>HLOOKUP($B452,data10,data0211!D$900,FALSE)</f>
        <v>27734427.970000003</v>
      </c>
      <c r="E452" s="218">
        <f>HLOOKUP($B452,data10,data0211!E$900,FALSE)</f>
        <v>-9390834.4100000001</v>
      </c>
      <c r="F452" s="218">
        <f>HLOOKUP($B452,data10,data0211!F$900,FALSE)</f>
        <v>0</v>
      </c>
      <c r="G452" s="218">
        <f>HLOOKUP($B452,data10,data0211!G$900,FALSE)</f>
        <v>1991348.31</v>
      </c>
      <c r="H452" s="218">
        <f>HLOOKUP($B452,data10,data0211!H$900,FALSE)</f>
        <v>3069356.2800000003</v>
      </c>
      <c r="I452" s="218">
        <f>HLOOKUP($B452,data10,data0211!I$900,FALSE)</f>
        <v>52847</v>
      </c>
      <c r="J452" s="218">
        <f>HLOOKUP($B452,data10,data0211!J$900,FALSE)</f>
        <v>9439</v>
      </c>
      <c r="K452" s="218">
        <f>HLOOKUP($B452,data10,data0211!K$900,FALSE)</f>
        <v>7782</v>
      </c>
      <c r="L452" s="218">
        <f>HLOOKUP($B452,data10,data0211!L$900,FALSE)</f>
        <v>1657</v>
      </c>
      <c r="M452" s="218">
        <f>HLOOKUP($B452,data10,data0211!M$900,FALSE)</f>
        <v>0</v>
      </c>
      <c r="N452" s="218">
        <f>HLOOKUP($B452,data10,data0211!N$900,FALSE)</f>
        <v>0</v>
      </c>
      <c r="O452" s="218">
        <f>HLOOKUP($B452,data10,data0211!O$900,FALSE)</f>
        <v>0</v>
      </c>
      <c r="P452" s="218">
        <f>HLOOKUP($B452,data10,data0211!P$900,FALSE)</f>
        <v>201597611</v>
      </c>
      <c r="Q452" s="218">
        <f>HLOOKUP($B452,data10,data0211!Q$900,FALSE)</f>
        <v>77894336</v>
      </c>
      <c r="R452" s="218">
        <f>HLOOKUP($B452,data10,data0211!R$900,FALSE)</f>
        <v>123703275</v>
      </c>
      <c r="S452" s="218">
        <f>HLOOKUP($B452,data10,data0211!S$900,FALSE)</f>
        <v>0</v>
      </c>
      <c r="T452" s="218">
        <f>HLOOKUP($B452,data10,data0211!T$900,FALSE)</f>
        <v>0</v>
      </c>
      <c r="U452" s="218">
        <f>HLOOKUP($B452,data10,data0211!U$900,FALSE)</f>
        <v>0</v>
      </c>
      <c r="V452" s="218">
        <f>HLOOKUP($B452,data10,data0211!V$900,FALSE)</f>
        <v>203252</v>
      </c>
      <c r="W452" s="218">
        <f>HLOOKUP($B452,data10,data0211!W$900,FALSE)</f>
        <v>0</v>
      </c>
      <c r="X452" s="218">
        <f>HLOOKUP($B452,data10,data0211!X$900,FALSE)</f>
        <v>203252</v>
      </c>
      <c r="Y452" s="218">
        <f>HLOOKUP($B452,data10,data0211!Y$900,FALSE)</f>
        <v>0</v>
      </c>
      <c r="Z452" s="218">
        <f>HLOOKUP($B452,data10,data0211!Z$900,FALSE)</f>
        <v>0</v>
      </c>
      <c r="AA452" s="218">
        <f>HLOOKUP($B452,data10,data0211!AA$900,FALSE)</f>
        <v>0</v>
      </c>
      <c r="AB452" s="218">
        <f>HLOOKUP($B452,data10,data0211!AB$900,FALSE)</f>
        <v>4355246</v>
      </c>
      <c r="AC452" s="218">
        <f>HLOOKUP($B452,data10,data0211!AC$900,FALSE)</f>
        <v>2500355</v>
      </c>
      <c r="AD452" s="218">
        <f>HLOOKUP($B452,data10,data0211!AD$900,FALSE)</f>
        <v>1854891</v>
      </c>
      <c r="AE452" s="218">
        <f>HLOOKUP($B452,data10,data0211!AE$900,FALSE)</f>
        <v>0</v>
      </c>
      <c r="AF452" s="218">
        <f>HLOOKUP($B452,data10,data0211!AF$900,FALSE)</f>
        <v>0</v>
      </c>
      <c r="AG452" s="218">
        <f>HLOOKUP($B452,data10,data0211!AG$900,FALSE)</f>
        <v>0</v>
      </c>
      <c r="AH452" s="218">
        <f>HLOOKUP($B452,data10,data0211!AH$900,FALSE)</f>
        <v>0</v>
      </c>
      <c r="AI452" s="218">
        <f>HLOOKUP($B452,data10,data0211!AI$900,FALSE)</f>
        <v>0</v>
      </c>
      <c r="AJ452" s="218">
        <f>HLOOKUP($B452,data10,data0211!AJ$900,FALSE)</f>
        <v>0</v>
      </c>
      <c r="AK452" s="218">
        <f>HLOOKUP($B452,data10,data0211!AK$900,FALSE)</f>
        <v>22769</v>
      </c>
      <c r="AL452" s="218">
        <f>HLOOKUP($B452,data10,data0211!AL$900,FALSE)</f>
        <v>36889</v>
      </c>
      <c r="AM452" s="218">
        <f>HLOOKUP($B452,data10,data0211!AM$900,FALSE)</f>
        <v>195</v>
      </c>
      <c r="AN452" s="218">
        <f>HLOOKUP($B452,data10,data0211!AN$900,FALSE)</f>
        <v>39610</v>
      </c>
      <c r="AO452" s="218">
        <f>HLOOKUP($B452,data10,data0211!AO$900,FALSE)</f>
        <v>37000</v>
      </c>
      <c r="AP452" s="218">
        <f>HLOOKUP($B452,data10,data0211!AP$900,FALSE)</f>
        <v>39610</v>
      </c>
      <c r="AQ452" s="218">
        <f>HLOOKUP($B452,data10,data0211!AQ$900,FALSE)</f>
        <v>34201</v>
      </c>
      <c r="AR452" s="218">
        <f>HLOOKUP($B452,data10,data0211!AR$900,FALSE)</f>
        <v>355</v>
      </c>
      <c r="AS452" s="218">
        <f>HLOOKUP($B452,data10,data0211!AS$900,FALSE)</f>
        <v>288</v>
      </c>
      <c r="AT452" s="218">
        <f>HLOOKUP($B452,data10,data0211!AT$900,FALSE)</f>
        <v>67</v>
      </c>
      <c r="AU452" s="218">
        <f>HLOOKUP($B452,data10,data0211!AU$900,FALSE)</f>
        <v>171</v>
      </c>
      <c r="AV452" s="218">
        <f>HLOOKUP($B452,data10,data0211!AV$900,FALSE)</f>
        <v>9</v>
      </c>
      <c r="AW452" s="218">
        <f>HLOOKUP($B452,data10,data0211!AW$900,FALSE)</f>
        <v>175</v>
      </c>
      <c r="AX452" s="218">
        <f>HLOOKUP($B452,data10,data0211!AX$900,FALSE)</f>
        <v>0</v>
      </c>
      <c r="AY452" s="218">
        <f>HLOOKUP($B452,data10,data0211!AY$900,FALSE)</f>
        <v>7</v>
      </c>
      <c r="AZ452" s="218">
        <f>HLOOKUP($B452,data10,data0211!AZ$900,FALSE)</f>
        <v>2137</v>
      </c>
      <c r="BA452" s="218">
        <f>HLOOKUP($B452,data10,data0211!BA$900,FALSE)</f>
        <v>72</v>
      </c>
      <c r="BB452" s="218"/>
      <c r="BC452" s="218"/>
      <c r="BD452" s="218"/>
      <c r="BE452" s="218"/>
    </row>
    <row r="453" spans="1:57" ht="15" customHeight="1" x14ac:dyDescent="0.2">
      <c r="A453" s="71" t="s">
        <v>266</v>
      </c>
      <c r="B453" s="71" t="s">
        <v>266</v>
      </c>
      <c r="C453" s="69">
        <v>2011</v>
      </c>
      <c r="D453" s="218">
        <f>HLOOKUP($B453,data11,data0211!D$900,FALSE)</f>
        <v>30524987.689999998</v>
      </c>
      <c r="E453" s="218">
        <f>HLOOKUP($B453,data11,data0211!E$900,FALSE)</f>
        <v>-10548742.58</v>
      </c>
      <c r="F453" s="218">
        <f>HLOOKUP($B453,data11,data0211!F$900,FALSE)</f>
        <v>0</v>
      </c>
      <c r="G453" s="218">
        <f>HLOOKUP($B453,data11,data0211!G$900,FALSE)</f>
        <v>2535288.7999999998</v>
      </c>
      <c r="H453" s="218">
        <f>HLOOKUP($B453,data11,data0211!H$900,FALSE)</f>
        <v>2856629.6800000006</v>
      </c>
      <c r="I453" s="218">
        <f>HLOOKUP($B453,data11,data0211!I$900,FALSE)</f>
        <v>140548</v>
      </c>
      <c r="J453" s="218">
        <f>HLOOKUP($B453,data11,data0211!J$900,FALSE)</f>
        <v>9598</v>
      </c>
      <c r="K453" s="218">
        <f>HLOOKUP($B453,data11,data0211!K$900,FALSE)</f>
        <v>7930</v>
      </c>
      <c r="L453" s="218">
        <f>HLOOKUP($B453,data11,data0211!L$900,FALSE)</f>
        <v>1668</v>
      </c>
      <c r="M453" s="218">
        <f>HLOOKUP($B453,data11,data0211!M$900,FALSE)</f>
        <v>0</v>
      </c>
      <c r="N453" s="218">
        <f>HLOOKUP($B453,data11,data0211!N$900,FALSE)</f>
        <v>0</v>
      </c>
      <c r="O453" s="218">
        <f>HLOOKUP($B453,data11,data0211!O$900,FALSE)</f>
        <v>0</v>
      </c>
      <c r="P453" s="218">
        <f>HLOOKUP($B453,data11,data0211!P$900,FALSE)</f>
        <v>204378205</v>
      </c>
      <c r="Q453" s="218">
        <f>HLOOKUP($B453,data11,data0211!Q$900,FALSE)</f>
        <v>77905420</v>
      </c>
      <c r="R453" s="218">
        <f>HLOOKUP($B453,data11,data0211!R$900,FALSE)</f>
        <v>126472785</v>
      </c>
      <c r="S453" s="218">
        <f>HLOOKUP($B453,data11,data0211!S$900,FALSE)</f>
        <v>0</v>
      </c>
      <c r="T453" s="218">
        <f>HLOOKUP($B453,data11,data0211!T$900,FALSE)</f>
        <v>0</v>
      </c>
      <c r="U453" s="218">
        <f>HLOOKUP($B453,data11,data0211!U$900,FALSE)</f>
        <v>0</v>
      </c>
      <c r="V453" s="218">
        <f>HLOOKUP($B453,data11,data0211!V$900,FALSE)</f>
        <v>202946</v>
      </c>
      <c r="W453" s="218">
        <f>HLOOKUP($B453,data11,data0211!W$900,FALSE)</f>
        <v>0</v>
      </c>
      <c r="X453" s="218">
        <f>HLOOKUP($B453,data11,data0211!X$900,FALSE)</f>
        <v>202946</v>
      </c>
      <c r="Y453" s="218">
        <f>HLOOKUP($B453,data11,data0211!Y$900,FALSE)</f>
        <v>0</v>
      </c>
      <c r="Z453" s="218">
        <f>HLOOKUP($B453,data11,data0211!Z$900,FALSE)</f>
        <v>0</v>
      </c>
      <c r="AA453" s="218">
        <f>HLOOKUP($B453,data11,data0211!AA$900,FALSE)</f>
        <v>0</v>
      </c>
      <c r="AB453" s="218">
        <f>HLOOKUP($B453,data11,data0211!AB$900,FALSE)</f>
        <v>4349262</v>
      </c>
      <c r="AC453" s="218">
        <f>HLOOKUP($B453,data11,data0211!AC$900,FALSE)</f>
        <v>2509429</v>
      </c>
      <c r="AD453" s="218">
        <f>HLOOKUP($B453,data11,data0211!AD$900,FALSE)</f>
        <v>1839833</v>
      </c>
      <c r="AE453" s="218">
        <f>HLOOKUP($B453,data11,data0211!AE$900,FALSE)</f>
        <v>0</v>
      </c>
      <c r="AF453" s="218">
        <f>HLOOKUP($B453,data11,data0211!AF$900,FALSE)</f>
        <v>0</v>
      </c>
      <c r="AG453" s="218">
        <f>HLOOKUP($B453,data11,data0211!AG$900,FALSE)</f>
        <v>0</v>
      </c>
      <c r="AH453" s="218">
        <f>HLOOKUP($B453,data11,data0211!AH$900,FALSE)</f>
        <v>144</v>
      </c>
      <c r="AI453" s="218">
        <f>HLOOKUP($B453,data11,data0211!AI$900,FALSE)</f>
        <v>16</v>
      </c>
      <c r="AJ453" s="218">
        <f>HLOOKUP($B453,data11,data0211!AJ$900,FALSE)</f>
        <v>128</v>
      </c>
      <c r="AK453" s="218">
        <f>HLOOKUP($B453,data11,data0211!AK$900,FALSE)</f>
        <v>22641</v>
      </c>
      <c r="AL453" s="218">
        <f>HLOOKUP($B453,data11,data0211!AL$900,FALSE)</f>
        <v>36682</v>
      </c>
      <c r="AM453" s="218">
        <f>HLOOKUP($B453,data11,data0211!AM$900,FALSE)</f>
        <v>192</v>
      </c>
      <c r="AN453" s="218">
        <f>HLOOKUP($B453,data11,data0211!AN$900,FALSE)</f>
        <v>41419</v>
      </c>
      <c r="AO453" s="218">
        <f>HLOOKUP($B453,data11,data0211!AO$900,FALSE)</f>
        <v>34472</v>
      </c>
      <c r="AP453" s="218">
        <f>HLOOKUP($B453,data11,data0211!AP$900,FALSE)</f>
        <v>41419</v>
      </c>
      <c r="AQ453" s="218">
        <f>HLOOKUP($B453,data11,data0211!AQ$900,FALSE)</f>
        <v>34529</v>
      </c>
      <c r="AR453" s="218">
        <f>HLOOKUP($B453,data11,data0211!AR$900,FALSE)</f>
        <v>333</v>
      </c>
      <c r="AS453" s="218">
        <f>HLOOKUP($B453,data11,data0211!AS$900,FALSE)</f>
        <v>257</v>
      </c>
      <c r="AT453" s="218">
        <f>HLOOKUP($B453,data11,data0211!AT$900,FALSE)</f>
        <v>76</v>
      </c>
      <c r="AU453" s="218">
        <f>HLOOKUP($B453,data11,data0211!AU$900,FALSE)</f>
        <v>145</v>
      </c>
      <c r="AV453" s="218">
        <f>HLOOKUP($B453,data11,data0211!AV$900,FALSE)</f>
        <v>8</v>
      </c>
      <c r="AW453" s="218">
        <f>HLOOKUP($B453,data11,data0211!AW$900,FALSE)</f>
        <v>180</v>
      </c>
      <c r="AX453" s="218">
        <f>HLOOKUP($B453,data11,data0211!AX$900,FALSE)</f>
        <v>0</v>
      </c>
      <c r="AY453" s="218">
        <f>HLOOKUP($B453,data11,data0211!AY$900,FALSE)</f>
        <v>7</v>
      </c>
      <c r="AZ453" s="218">
        <f>HLOOKUP($B453,data11,data0211!AZ$900,FALSE)</f>
        <v>7</v>
      </c>
      <c r="BA453" s="218">
        <f>HLOOKUP($B453,data11,data0211!BA$900,FALSE)</f>
        <v>71</v>
      </c>
      <c r="BB453" s="218"/>
      <c r="BC453" s="218"/>
      <c r="BD453" s="218"/>
      <c r="BE453" s="218"/>
    </row>
    <row r="454" spans="1:57" ht="15" customHeight="1" x14ac:dyDescent="0.2">
      <c r="A454" s="71" t="s">
        <v>27</v>
      </c>
      <c r="B454" s="71" t="s">
        <v>27</v>
      </c>
      <c r="C454" s="69">
        <v>2002</v>
      </c>
      <c r="D454" s="218">
        <f>HLOOKUP($B454,data02,data0211!D$900,FALSE)</f>
        <v>279106941.09000003</v>
      </c>
      <c r="E454" s="218">
        <f>HLOOKUP($B454,data02,data0211!E$900,FALSE)</f>
        <v>-112478538.12</v>
      </c>
      <c r="F454" s="218">
        <f>HLOOKUP($B454,data02,data0211!F$900,FALSE)</f>
        <v>10886415.07</v>
      </c>
      <c r="G454" s="218">
        <f>HLOOKUP($B454,data02,data0211!G$900,FALSE)</f>
        <v>19046343</v>
      </c>
      <c r="H454" s="218">
        <f>HLOOKUP($B454,data02,data0211!H$900,FALSE)</f>
        <v>19907861.130000003</v>
      </c>
      <c r="I454" s="218">
        <f>HLOOKUP($B454,data02,data0211!I$900,FALSE)</f>
        <v>3815800</v>
      </c>
      <c r="J454" s="218">
        <f>HLOOKUP($B454,data02,data0211!J$900,FALSE)</f>
        <v>132670</v>
      </c>
      <c r="K454" s="218">
        <f>HLOOKUP($B454,data02,data0211!K$900,FALSE)</f>
        <v>119454</v>
      </c>
      <c r="L454" s="218">
        <f>HLOOKUP($B454,data02,data0211!L$900,FALSE)</f>
        <v>13213</v>
      </c>
      <c r="M454" s="218">
        <f>HLOOKUP($B454,data02,data0211!M$900,FALSE)</f>
        <v>3</v>
      </c>
      <c r="N454" s="218">
        <f>HLOOKUP($B454,data02,data0211!N$900,FALSE)</f>
        <v>30180</v>
      </c>
      <c r="O454" s="218">
        <f>HLOOKUP($B454,data02,data0211!O$900,FALSE)</f>
        <v>789</v>
      </c>
      <c r="P454" s="218">
        <f>HLOOKUP($B454,data02,data0211!P$900,FALSE)</f>
        <v>3338203398</v>
      </c>
      <c r="Q454" s="218">
        <f>HLOOKUP($B454,data02,data0211!Q$900,FALSE)</f>
        <v>1126683291</v>
      </c>
      <c r="R454" s="218">
        <f>HLOOKUP($B454,data02,data0211!R$900,FALSE)</f>
        <v>1991617747</v>
      </c>
      <c r="S454" s="218">
        <f>HLOOKUP($B454,data02,data0211!S$900,FALSE)</f>
        <v>197035337</v>
      </c>
      <c r="T454" s="218">
        <f>HLOOKUP($B454,data02,data0211!T$900,FALSE)</f>
        <v>21885346</v>
      </c>
      <c r="U454" s="218">
        <f>HLOOKUP($B454,data02,data0211!U$900,FALSE)</f>
        <v>981677</v>
      </c>
      <c r="V454" s="218">
        <f>HLOOKUP($B454,data02,data0211!V$900,FALSE)</f>
        <v>4275856</v>
      </c>
      <c r="W454" s="218">
        <f>HLOOKUP($B454,data02,data0211!W$900,FALSE)</f>
        <v>0</v>
      </c>
      <c r="X454" s="218">
        <f>HLOOKUP($B454,data02,data0211!X$900,FALSE)</f>
        <v>3836692</v>
      </c>
      <c r="Y454" s="218">
        <f>HLOOKUP($B454,data02,data0211!Y$900,FALSE)</f>
        <v>376632</v>
      </c>
      <c r="Z454" s="218">
        <f>HLOOKUP($B454,data02,data0211!Z$900,FALSE)</f>
        <v>59787</v>
      </c>
      <c r="AA454" s="218">
        <f>HLOOKUP($B454,data02,data0211!AA$900,FALSE)</f>
        <v>2745</v>
      </c>
      <c r="AB454" s="218">
        <f>HLOOKUP($B454,data02,data0211!AB$900,FALSE)</f>
        <v>40656255</v>
      </c>
      <c r="AC454" s="218">
        <f>HLOOKUP($B454,data02,data0211!AC$900,FALSE)</f>
        <v>24917157</v>
      </c>
      <c r="AD454" s="218">
        <f>HLOOKUP($B454,data02,data0211!AD$900,FALSE)</f>
        <v>14767361</v>
      </c>
      <c r="AE454" s="218">
        <f>HLOOKUP($B454,data02,data0211!AE$900,FALSE)</f>
        <v>814183</v>
      </c>
      <c r="AF454" s="218">
        <f>HLOOKUP($B454,data02,data0211!AF$900,FALSE)</f>
        <v>150094</v>
      </c>
      <c r="AG454" s="218">
        <f>HLOOKUP($B454,data02,data0211!AG$900,FALSE)</f>
        <v>7460</v>
      </c>
      <c r="AH454" s="218">
        <f>HLOOKUP($B454,data02,data0211!AH$900,FALSE)</f>
        <v>421.5</v>
      </c>
      <c r="AI454" s="218">
        <f>HLOOKUP($B454,data02,data0211!AI$900,FALSE)</f>
        <v>258.5</v>
      </c>
      <c r="AJ454" s="218">
        <f>HLOOKUP($B454,data02,data0211!AJ$900,FALSE)</f>
        <v>163</v>
      </c>
      <c r="AK454" s="218">
        <f>HLOOKUP($B454,data02,data0211!AK$900,FALSE)</f>
        <v>334000</v>
      </c>
      <c r="AL454" s="218">
        <f>HLOOKUP($B454,data02,data0211!AL$900,FALSE)</f>
        <v>334000</v>
      </c>
      <c r="AM454" s="218">
        <f>HLOOKUP($B454,data02,data0211!AM$900,FALSE)</f>
        <v>0</v>
      </c>
      <c r="AN454" s="218">
        <f>HLOOKUP($B454,data02,data0211!AN$900,FALSE)</f>
        <v>523139</v>
      </c>
      <c r="AO454" s="218">
        <f>HLOOKUP($B454,data02,data0211!AO$900,FALSE)</f>
        <v>670874</v>
      </c>
      <c r="AP454" s="218">
        <f>HLOOKUP($B454,data02,data0211!AP$900,FALSE)</f>
        <v>670874</v>
      </c>
      <c r="AQ454" s="218">
        <f>HLOOKUP($B454,data02,data0211!AQ$900,FALSE)</f>
        <v>550277</v>
      </c>
      <c r="AR454" s="218">
        <f>HLOOKUP($B454,data02,data0211!AR$900,FALSE)</f>
        <v>2459</v>
      </c>
      <c r="AS454" s="218">
        <f>HLOOKUP($B454,data02,data0211!AS$900,FALSE)</f>
        <v>1261</v>
      </c>
      <c r="AT454" s="218">
        <f>HLOOKUP($B454,data02,data0211!AT$900,FALSE)</f>
        <v>1198</v>
      </c>
      <c r="AU454" s="218">
        <f>HLOOKUP($B454,data02,data0211!AU$900,FALSE)</f>
        <v>1177</v>
      </c>
      <c r="AV454" s="218">
        <f>HLOOKUP($B454,data02,data0211!AV$900,FALSE)</f>
        <v>0</v>
      </c>
      <c r="AW454" s="218">
        <f>HLOOKUP($B454,data02,data0211!AW$900,FALSE)</f>
        <v>1282</v>
      </c>
      <c r="AX454" s="218">
        <f>HLOOKUP($B454,data02,data0211!AX$900,FALSE)</f>
        <v>0</v>
      </c>
      <c r="AY454" s="218">
        <f>HLOOKUP($B454,data02,data0211!AY$900,FALSE)</f>
        <v>45</v>
      </c>
      <c r="AZ454" s="218">
        <f>HLOOKUP($B454,data02,data0211!AZ$900,FALSE)</f>
        <v>13978</v>
      </c>
      <c r="BA454" s="218">
        <f>HLOOKUP($B454,data02,data0211!BA$900,FALSE)</f>
        <v>70.900000000000006</v>
      </c>
      <c r="BB454" s="218"/>
      <c r="BC454" s="218"/>
      <c r="BD454" s="218"/>
      <c r="BE454" s="218"/>
    </row>
    <row r="455" spans="1:57" ht="15" customHeight="1" x14ac:dyDescent="0.2">
      <c r="A455" s="71" t="s">
        <v>27</v>
      </c>
      <c r="B455" s="71" t="s">
        <v>27</v>
      </c>
      <c r="C455" s="69">
        <v>2003</v>
      </c>
      <c r="D455" s="218">
        <f>HLOOKUP($B455,data03,data0211!D$900,FALSE)</f>
        <v>292677977.05000001</v>
      </c>
      <c r="E455" s="218">
        <f>HLOOKUP($B455,data03,data0211!E$900,FALSE)</f>
        <v>-122218102.09</v>
      </c>
      <c r="F455" s="218">
        <f>HLOOKUP($B455,data03,data0211!F$900,FALSE)</f>
        <v>0</v>
      </c>
      <c r="G455" s="218">
        <f>HLOOKUP($B455,data03,data0211!G$900,FALSE)</f>
        <v>16012079</v>
      </c>
      <c r="H455" s="218">
        <f>HLOOKUP($B455,data03,data0211!H$900,FALSE)</f>
        <v>19688605.5</v>
      </c>
      <c r="I455" s="218">
        <f>HLOOKUP($B455,data03,data0211!I$900,FALSE)</f>
        <v>2935500</v>
      </c>
      <c r="J455" s="218">
        <f>HLOOKUP($B455,data03,data0211!J$900,FALSE)</f>
        <v>134387</v>
      </c>
      <c r="K455" s="218">
        <f>HLOOKUP($B455,data03,data0211!K$900,FALSE)</f>
        <v>121139</v>
      </c>
      <c r="L455" s="218">
        <f>HLOOKUP($B455,data03,data0211!L$900,FALSE)</f>
        <v>13245</v>
      </c>
      <c r="M455" s="218">
        <f>HLOOKUP($B455,data03,data0211!M$900,FALSE)</f>
        <v>3</v>
      </c>
      <c r="N455" s="218">
        <f>HLOOKUP($B455,data03,data0211!N$900,FALSE)</f>
        <v>30837</v>
      </c>
      <c r="O455" s="218">
        <f>HLOOKUP($B455,data03,data0211!O$900,FALSE)</f>
        <v>817</v>
      </c>
      <c r="P455" s="218">
        <f>HLOOKUP($B455,data03,data0211!P$900,FALSE)</f>
        <v>3339303820</v>
      </c>
      <c r="Q455" s="218">
        <f>HLOOKUP($B455,data03,data0211!Q$900,FALSE)</f>
        <v>1117118053</v>
      </c>
      <c r="R455" s="218">
        <f>HLOOKUP($B455,data03,data0211!R$900,FALSE)</f>
        <v>1971721740</v>
      </c>
      <c r="S455" s="218">
        <f>HLOOKUP($B455,data03,data0211!S$900,FALSE)</f>
        <v>227093478</v>
      </c>
      <c r="T455" s="218">
        <f>HLOOKUP($B455,data03,data0211!T$900,FALSE)</f>
        <v>22338932</v>
      </c>
      <c r="U455" s="218">
        <f>HLOOKUP($B455,data03,data0211!U$900,FALSE)</f>
        <v>1031617</v>
      </c>
      <c r="V455" s="218">
        <f>HLOOKUP($B455,data03,data0211!V$900,FALSE)</f>
        <v>4389396</v>
      </c>
      <c r="W455" s="218">
        <f>HLOOKUP($B455,data03,data0211!W$900,FALSE)</f>
        <v>0</v>
      </c>
      <c r="X455" s="218">
        <f>HLOOKUP($B455,data03,data0211!X$900,FALSE)</f>
        <v>3884465</v>
      </c>
      <c r="Y455" s="218">
        <f>HLOOKUP($B455,data03,data0211!Y$900,FALSE)</f>
        <v>441848</v>
      </c>
      <c r="Z455" s="218">
        <f>HLOOKUP($B455,data03,data0211!Z$900,FALSE)</f>
        <v>60493</v>
      </c>
      <c r="AA455" s="218">
        <f>HLOOKUP($B455,data03,data0211!AA$900,FALSE)</f>
        <v>2590</v>
      </c>
      <c r="AB455" s="218">
        <f>HLOOKUP($B455,data03,data0211!AB$900,FALSE)</f>
        <v>41063214</v>
      </c>
      <c r="AC455" s="218">
        <f>HLOOKUP($B455,data03,data0211!AC$900,FALSE)</f>
        <v>24928419</v>
      </c>
      <c r="AD455" s="218">
        <f>HLOOKUP($B455,data03,data0211!AD$900,FALSE)</f>
        <v>15014037</v>
      </c>
      <c r="AE455" s="218">
        <f>HLOOKUP($B455,data03,data0211!AE$900,FALSE)</f>
        <v>964273</v>
      </c>
      <c r="AF455" s="218">
        <f>HLOOKUP($B455,data03,data0211!AF$900,FALSE)</f>
        <v>149402</v>
      </c>
      <c r="AG455" s="218">
        <f>HLOOKUP($B455,data03,data0211!AG$900,FALSE)</f>
        <v>7083</v>
      </c>
      <c r="AH455" s="218">
        <f>HLOOKUP($B455,data03,data0211!AH$900,FALSE)</f>
        <v>421.5</v>
      </c>
      <c r="AI455" s="218">
        <f>HLOOKUP($B455,data03,data0211!AI$900,FALSE)</f>
        <v>258.5</v>
      </c>
      <c r="AJ455" s="218">
        <f>HLOOKUP($B455,data03,data0211!AJ$900,FALSE)</f>
        <v>163</v>
      </c>
      <c r="AK455" s="218">
        <f>HLOOKUP($B455,data03,data0211!AK$900,FALSE)</f>
        <v>334000</v>
      </c>
      <c r="AL455" s="218">
        <f>HLOOKUP($B455,data03,data0211!AL$900,FALSE)</f>
        <v>334000</v>
      </c>
      <c r="AM455" s="218">
        <f>HLOOKUP($B455,data03,data0211!AM$900,FALSE)</f>
        <v>0</v>
      </c>
      <c r="AN455" s="218">
        <f>HLOOKUP($B455,data03,data0211!AN$900,FALSE)</f>
        <v>513206</v>
      </c>
      <c r="AO455" s="218">
        <f>HLOOKUP($B455,data03,data0211!AO$900,FALSE)</f>
        <v>635806</v>
      </c>
      <c r="AP455" s="218">
        <f>HLOOKUP($B455,data03,data0211!AP$900,FALSE)</f>
        <v>635806</v>
      </c>
      <c r="AQ455" s="218">
        <f>HLOOKUP($B455,data03,data0211!AQ$900,FALSE)</f>
        <v>522519</v>
      </c>
      <c r="AR455" s="218">
        <f>HLOOKUP($B455,data03,data0211!AR$900,FALSE)</f>
        <v>2481</v>
      </c>
      <c r="AS455" s="218">
        <f>HLOOKUP($B455,data03,data0211!AS$900,FALSE)</f>
        <v>1260</v>
      </c>
      <c r="AT455" s="218">
        <f>HLOOKUP($B455,data03,data0211!AT$900,FALSE)</f>
        <v>1221</v>
      </c>
      <c r="AU455" s="218">
        <f>HLOOKUP($B455,data03,data0211!AU$900,FALSE)</f>
        <v>1168</v>
      </c>
      <c r="AV455" s="218">
        <f>HLOOKUP($B455,data03,data0211!AV$900,FALSE)</f>
        <v>0</v>
      </c>
      <c r="AW455" s="218">
        <f>HLOOKUP($B455,data03,data0211!AW$900,FALSE)</f>
        <v>1313</v>
      </c>
      <c r="AX455" s="218">
        <f>HLOOKUP($B455,data03,data0211!AX$900,FALSE)</f>
        <v>0</v>
      </c>
      <c r="AY455" s="218">
        <f>HLOOKUP($B455,data03,data0211!AY$900,FALSE)</f>
        <v>46</v>
      </c>
      <c r="AZ455" s="218">
        <f>HLOOKUP($B455,data03,data0211!AZ$900,FALSE)</f>
        <v>14311</v>
      </c>
      <c r="BA455" s="218">
        <f>HLOOKUP($B455,data03,data0211!BA$900,FALSE)</f>
        <v>72.900000000000006</v>
      </c>
      <c r="BB455" s="218"/>
      <c r="BC455" s="218"/>
      <c r="BD455" s="218"/>
      <c r="BE455" s="218"/>
    </row>
    <row r="456" spans="1:57" ht="15" customHeight="1" x14ac:dyDescent="0.2">
      <c r="A456" s="71" t="s">
        <v>27</v>
      </c>
      <c r="B456" s="71" t="s">
        <v>27</v>
      </c>
      <c r="C456" s="69">
        <v>2004</v>
      </c>
      <c r="D456" s="218">
        <f>HLOOKUP($B456,data04,data0211!D$900,FALSE)</f>
        <v>307035647.50999993</v>
      </c>
      <c r="E456" s="218">
        <f>HLOOKUP($B456,data04,data0211!E$900,FALSE)</f>
        <v>-133096813.42</v>
      </c>
      <c r="F456" s="218">
        <f>HLOOKUP($B456,data04,data0211!F$900,FALSE)</f>
        <v>0</v>
      </c>
      <c r="G456" s="218">
        <f>HLOOKUP($B456,data04,data0211!G$900,FALSE)</f>
        <v>16633636</v>
      </c>
      <c r="H456" s="218">
        <f>HLOOKUP($B456,data04,data0211!H$900,FALSE)</f>
        <v>20879399.979999997</v>
      </c>
      <c r="I456" s="218">
        <f>HLOOKUP($B456,data04,data0211!I$900,FALSE)</f>
        <v>2383100</v>
      </c>
      <c r="J456" s="218">
        <f>HLOOKUP($B456,data04,data0211!J$900,FALSE)</f>
        <v>136487</v>
      </c>
      <c r="K456" s="218">
        <f>HLOOKUP($B456,data04,data0211!K$900,FALSE)</f>
        <v>123095</v>
      </c>
      <c r="L456" s="218">
        <f>HLOOKUP($B456,data04,data0211!L$900,FALSE)</f>
        <v>13389</v>
      </c>
      <c r="M456" s="218">
        <f>HLOOKUP($B456,data04,data0211!M$900,FALSE)</f>
        <v>3</v>
      </c>
      <c r="N456" s="218">
        <f>HLOOKUP($B456,data04,data0211!N$900,FALSE)</f>
        <v>31450</v>
      </c>
      <c r="O456" s="218">
        <f>HLOOKUP($B456,data04,data0211!O$900,FALSE)</f>
        <v>752</v>
      </c>
      <c r="P456" s="218">
        <f>HLOOKUP($B456,data04,data0211!P$900,FALSE)</f>
        <v>3383633950</v>
      </c>
      <c r="Q456" s="218">
        <f>HLOOKUP($B456,data04,data0211!Q$900,FALSE)</f>
        <v>1112109365</v>
      </c>
      <c r="R456" s="218">
        <f>HLOOKUP($B456,data04,data0211!R$900,FALSE)</f>
        <v>2020607188</v>
      </c>
      <c r="S456" s="218">
        <f>HLOOKUP($B456,data04,data0211!S$900,FALSE)</f>
        <v>226759260</v>
      </c>
      <c r="T456" s="218">
        <f>HLOOKUP($B456,data04,data0211!T$900,FALSE)</f>
        <v>23212004</v>
      </c>
      <c r="U456" s="218">
        <f>HLOOKUP($B456,data04,data0211!U$900,FALSE)</f>
        <v>946133</v>
      </c>
      <c r="V456" s="218">
        <f>HLOOKUP($B456,data04,data0211!V$900,FALSE)</f>
        <v>4371558</v>
      </c>
      <c r="W456" s="218">
        <f>HLOOKUP($B456,data04,data0211!W$900,FALSE)</f>
        <v>0</v>
      </c>
      <c r="X456" s="218">
        <f>HLOOKUP($B456,data04,data0211!X$900,FALSE)</f>
        <v>3886849</v>
      </c>
      <c r="Y456" s="218">
        <f>HLOOKUP($B456,data04,data0211!Y$900,FALSE)</f>
        <v>420543</v>
      </c>
      <c r="Z456" s="218">
        <f>HLOOKUP($B456,data04,data0211!Z$900,FALSE)</f>
        <v>61695</v>
      </c>
      <c r="AA456" s="218">
        <f>HLOOKUP($B456,data04,data0211!AA$900,FALSE)</f>
        <v>2471</v>
      </c>
      <c r="AB456" s="218">
        <f>HLOOKUP($B456,data04,data0211!AB$900,FALSE)</f>
        <v>41236841</v>
      </c>
      <c r="AC456" s="218">
        <f>HLOOKUP($B456,data04,data0211!AC$900,FALSE)</f>
        <v>23876549</v>
      </c>
      <c r="AD456" s="218">
        <f>HLOOKUP($B456,data04,data0211!AD$900,FALSE)</f>
        <v>16104965</v>
      </c>
      <c r="AE456" s="218">
        <f>HLOOKUP($B456,data04,data0211!AE$900,FALSE)</f>
        <v>1079633</v>
      </c>
      <c r="AF456" s="218">
        <f>HLOOKUP($B456,data04,data0211!AF$900,FALSE)</f>
        <v>168333</v>
      </c>
      <c r="AG456" s="218">
        <f>HLOOKUP($B456,data04,data0211!AG$900,FALSE)</f>
        <v>7361</v>
      </c>
      <c r="AH456" s="218">
        <f>HLOOKUP($B456,data04,data0211!AH$900,FALSE)</f>
        <v>421.5</v>
      </c>
      <c r="AI456" s="218">
        <f>HLOOKUP($B456,data04,data0211!AI$900,FALSE)</f>
        <v>258.5</v>
      </c>
      <c r="AJ456" s="218">
        <f>HLOOKUP($B456,data04,data0211!AJ$900,FALSE)</f>
        <v>163</v>
      </c>
      <c r="AK456" s="218">
        <f>HLOOKUP($B456,data04,data0211!AK$900,FALSE)</f>
        <v>336500</v>
      </c>
      <c r="AL456" s="218">
        <f>HLOOKUP($B456,data04,data0211!AL$900,FALSE)</f>
        <v>336500</v>
      </c>
      <c r="AM456" s="218">
        <f>HLOOKUP($B456,data04,data0211!AM$900,FALSE)</f>
        <v>0</v>
      </c>
      <c r="AN456" s="218">
        <f>HLOOKUP($B456,data04,data0211!AN$900,FALSE)</f>
        <v>536394</v>
      </c>
      <c r="AO456" s="218">
        <f>HLOOKUP($B456,data04,data0211!AO$900,FALSE)</f>
        <v>626856</v>
      </c>
      <c r="AP456" s="218">
        <f>HLOOKUP($B456,data04,data0211!AP$900,FALSE)</f>
        <v>626856</v>
      </c>
      <c r="AQ456" s="218">
        <f>HLOOKUP($B456,data04,data0211!AQ$900,FALSE)</f>
        <v>525337</v>
      </c>
      <c r="AR456" s="218">
        <f>HLOOKUP($B456,data04,data0211!AR$900,FALSE)</f>
        <v>2498</v>
      </c>
      <c r="AS456" s="218">
        <f>HLOOKUP($B456,data04,data0211!AS$900,FALSE)</f>
        <v>1256</v>
      </c>
      <c r="AT456" s="218">
        <f>HLOOKUP($B456,data04,data0211!AT$900,FALSE)</f>
        <v>1242</v>
      </c>
      <c r="AU456" s="218">
        <f>HLOOKUP($B456,data04,data0211!AU$900,FALSE)</f>
        <v>1160</v>
      </c>
      <c r="AV456" s="218">
        <f>HLOOKUP($B456,data04,data0211!AV$900,FALSE)</f>
        <v>0</v>
      </c>
      <c r="AW456" s="218">
        <f>HLOOKUP($B456,data04,data0211!AW$900,FALSE)</f>
        <v>1338</v>
      </c>
      <c r="AX456" s="218">
        <f>HLOOKUP($B456,data04,data0211!AX$900,FALSE)</f>
        <v>0</v>
      </c>
      <c r="AY456" s="218">
        <f>HLOOKUP($B456,data04,data0211!AY$900,FALSE)</f>
        <v>51</v>
      </c>
      <c r="AZ456" s="218">
        <f>HLOOKUP($B456,data04,data0211!AZ$900,FALSE)</f>
        <v>14435</v>
      </c>
      <c r="BA456" s="218">
        <f>HLOOKUP($B456,data04,data0211!BA$900,FALSE)</f>
        <v>73.099999999999994</v>
      </c>
      <c r="BB456" s="218"/>
      <c r="BC456" s="218"/>
      <c r="BD456" s="218"/>
      <c r="BE456" s="218"/>
    </row>
    <row r="457" spans="1:57" ht="15" customHeight="1" x14ac:dyDescent="0.2">
      <c r="A457" s="71" t="s">
        <v>27</v>
      </c>
      <c r="B457" s="71" t="s">
        <v>27</v>
      </c>
      <c r="C457" s="69">
        <v>2005</v>
      </c>
      <c r="D457" s="218">
        <f>HLOOKUP($B457,data05,data0211!D$900,FALSE)</f>
        <v>309256853.66000003</v>
      </c>
      <c r="E457" s="218">
        <f>HLOOKUP($B457,data05,data0211!E$900,FALSE)</f>
        <v>-131390716.56</v>
      </c>
      <c r="F457" s="218">
        <f>HLOOKUP($B457,data05,data0211!F$900,FALSE)</f>
        <v>0</v>
      </c>
      <c r="G457" s="218">
        <f>HLOOKUP($B457,data05,data0211!G$900,FALSE)</f>
        <v>16712064</v>
      </c>
      <c r="H457" s="218">
        <f>HLOOKUP($B457,data05,data0211!H$900,FALSE)</f>
        <v>21011035.850000001</v>
      </c>
      <c r="I457" s="218">
        <f>HLOOKUP($B457,data05,data0211!I$900,FALSE)</f>
        <v>2509000</v>
      </c>
      <c r="J457" s="218">
        <f>HLOOKUP($B457,data05,data0211!J$900,FALSE)</f>
        <v>138046</v>
      </c>
      <c r="K457" s="218">
        <f>HLOOKUP($B457,data05,data0211!K$900,FALSE)</f>
        <v>124638</v>
      </c>
      <c r="L457" s="218">
        <f>HLOOKUP($B457,data05,data0211!L$900,FALSE)</f>
        <v>13405</v>
      </c>
      <c r="M457" s="218">
        <f>HLOOKUP($B457,data05,data0211!M$900,FALSE)</f>
        <v>3</v>
      </c>
      <c r="N457" s="218">
        <f>HLOOKUP($B457,data05,data0211!N$900,FALSE)</f>
        <v>21874451</v>
      </c>
      <c r="O457" s="218">
        <f>HLOOKUP($B457,data05,data0211!O$900,FALSE)</f>
        <v>904028</v>
      </c>
      <c r="P457" s="218">
        <f>HLOOKUP($B457,data05,data0211!P$900,FALSE)</f>
        <v>3429289369</v>
      </c>
      <c r="Q457" s="218">
        <f>HLOOKUP($B457,data05,data0211!Q$900,FALSE)</f>
        <v>1149377750</v>
      </c>
      <c r="R457" s="218">
        <f>HLOOKUP($B457,data05,data0211!R$900,FALSE)</f>
        <v>2031496439</v>
      </c>
      <c r="S457" s="218">
        <f>HLOOKUP($B457,data05,data0211!S$900,FALSE)</f>
        <v>225636701</v>
      </c>
      <c r="T457" s="218">
        <f>HLOOKUP($B457,data05,data0211!T$900,FALSE)</f>
        <v>21874451</v>
      </c>
      <c r="U457" s="218">
        <f>HLOOKUP($B457,data05,data0211!U$900,FALSE)</f>
        <v>904028</v>
      </c>
      <c r="V457" s="218">
        <f>HLOOKUP($B457,data05,data0211!V$900,FALSE)</f>
        <v>4553209</v>
      </c>
      <c r="W457" s="218">
        <f>HLOOKUP($B457,data05,data0211!W$900,FALSE)</f>
        <v>0</v>
      </c>
      <c r="X457" s="218">
        <f>HLOOKUP($B457,data05,data0211!X$900,FALSE)</f>
        <v>4047633</v>
      </c>
      <c r="Y457" s="218">
        <f>HLOOKUP($B457,data05,data0211!Y$900,FALSE)</f>
        <v>440796</v>
      </c>
      <c r="Z457" s="218">
        <f>HLOOKUP($B457,data05,data0211!Z$900,FALSE)</f>
        <v>62334</v>
      </c>
      <c r="AA457" s="218">
        <f>HLOOKUP($B457,data05,data0211!AA$900,FALSE)</f>
        <v>2446</v>
      </c>
      <c r="AB457" s="218">
        <f>HLOOKUP($B457,data05,data0211!AB$900,FALSE)</f>
        <v>44384226.170000002</v>
      </c>
      <c r="AC457" s="218">
        <f>HLOOKUP($B457,data05,data0211!AC$900,FALSE)</f>
        <v>25118165</v>
      </c>
      <c r="AD457" s="218">
        <f>HLOOKUP($B457,data05,data0211!AD$900,FALSE)</f>
        <v>14171682</v>
      </c>
      <c r="AE457" s="218">
        <f>HLOOKUP($B457,data05,data0211!AE$900,FALSE)</f>
        <v>637762</v>
      </c>
      <c r="AF457" s="218">
        <f>HLOOKUP($B457,data05,data0211!AF$900,FALSE)</f>
        <v>147574</v>
      </c>
      <c r="AG457" s="218">
        <f>HLOOKUP($B457,data05,data0211!AG$900,FALSE)</f>
        <v>6961</v>
      </c>
      <c r="AH457" s="218">
        <f>HLOOKUP($B457,data05,data0211!AH$900,FALSE)</f>
        <v>421</v>
      </c>
      <c r="AI457" s="218">
        <f>HLOOKUP($B457,data05,data0211!AI$900,FALSE)</f>
        <v>163</v>
      </c>
      <c r="AJ457" s="218">
        <f>HLOOKUP($B457,data05,data0211!AJ$900,FALSE)</f>
        <v>258</v>
      </c>
      <c r="AK457" s="218">
        <f>HLOOKUP($B457,data05,data0211!AK$900,FALSE)</f>
        <v>336500</v>
      </c>
      <c r="AL457" s="218">
        <f>HLOOKUP($B457,data05,data0211!AL$900,FALSE)</f>
        <v>336500</v>
      </c>
      <c r="AM457" s="218">
        <f>HLOOKUP($B457,data05,data0211!AM$900,FALSE)</f>
        <v>0</v>
      </c>
      <c r="AN457" s="218">
        <f>HLOOKUP($B457,data05,data0211!AN$900,FALSE)</f>
        <v>546920</v>
      </c>
      <c r="AO457" s="218">
        <f>HLOOKUP($B457,data05,data0211!AO$900,FALSE)</f>
        <v>708063</v>
      </c>
      <c r="AP457" s="218">
        <f>HLOOKUP($B457,data05,data0211!AP$900,FALSE)</f>
        <v>708063</v>
      </c>
      <c r="AQ457" s="218">
        <f>HLOOKUP($B457,data05,data0211!AQ$900,FALSE)</f>
        <v>562370</v>
      </c>
      <c r="AR457" s="218">
        <f>HLOOKUP($B457,data05,data0211!AR$900,FALSE)</f>
        <v>2536</v>
      </c>
      <c r="AS457" s="218">
        <f>HLOOKUP($B457,data05,data0211!AS$900,FALSE)</f>
        <v>1256</v>
      </c>
      <c r="AT457" s="218">
        <f>HLOOKUP($B457,data05,data0211!AT$900,FALSE)</f>
        <v>1280</v>
      </c>
      <c r="AU457" s="218">
        <f>HLOOKUP($B457,data05,data0211!AU$900,FALSE)</f>
        <v>1168</v>
      </c>
      <c r="AV457" s="218">
        <f>HLOOKUP($B457,data05,data0211!AV$900,FALSE)</f>
        <v>0</v>
      </c>
      <c r="AW457" s="218">
        <f>HLOOKUP($B457,data05,data0211!AW$900,FALSE)</f>
        <v>1368</v>
      </c>
      <c r="AX457" s="218">
        <f>HLOOKUP($B457,data05,data0211!AX$900,FALSE)</f>
        <v>0</v>
      </c>
      <c r="AY457" s="218">
        <f>HLOOKUP($B457,data05,data0211!AY$900,FALSE)</f>
        <v>49</v>
      </c>
      <c r="AZ457" s="218">
        <f>HLOOKUP($B457,data05,data0211!AZ$900,FALSE)</f>
        <v>14660</v>
      </c>
      <c r="BA457" s="218">
        <f>HLOOKUP($B457,data05,data0211!BA$900,FALSE)</f>
        <v>72</v>
      </c>
      <c r="BB457" s="218"/>
      <c r="BC457" s="218"/>
      <c r="BD457" s="218"/>
      <c r="BE457" s="218"/>
    </row>
    <row r="458" spans="1:57" ht="15" customHeight="1" x14ac:dyDescent="0.2">
      <c r="A458" s="71" t="s">
        <v>27</v>
      </c>
      <c r="B458" s="71" t="s">
        <v>27</v>
      </c>
      <c r="C458" s="69">
        <v>2006</v>
      </c>
      <c r="D458" s="218">
        <f>HLOOKUP($B458,data06,data0211!D$900,FALSE)</f>
        <v>321091528.46999997</v>
      </c>
      <c r="E458" s="218">
        <f>HLOOKUP($B458,data06,data0211!E$900,FALSE)</f>
        <v>-140901522.68000001</v>
      </c>
      <c r="F458" s="218">
        <f>HLOOKUP($B458,data06,data0211!F$900,FALSE)</f>
        <v>0</v>
      </c>
      <c r="G458" s="218">
        <f>HLOOKUP($B458,data06,data0211!G$900,FALSE)</f>
        <v>14799324</v>
      </c>
      <c r="H458" s="218">
        <f>HLOOKUP($B458,data06,data0211!H$900,FALSE)</f>
        <v>23004940.010000002</v>
      </c>
      <c r="I458" s="218">
        <f>HLOOKUP($B458,data06,data0211!I$900,FALSE)</f>
        <v>4894900</v>
      </c>
      <c r="J458" s="218">
        <f>HLOOKUP($B458,data06,data0211!J$900,FALSE)</f>
        <v>140007</v>
      </c>
      <c r="K458" s="218">
        <f>HLOOKUP($B458,data06,data0211!K$900,FALSE)</f>
        <v>126516</v>
      </c>
      <c r="L458" s="218">
        <f>HLOOKUP($B458,data06,data0211!L$900,FALSE)</f>
        <v>13488</v>
      </c>
      <c r="M458" s="218">
        <f>HLOOKUP($B458,data06,data0211!M$900,FALSE)</f>
        <v>3</v>
      </c>
      <c r="N458" s="218">
        <f>HLOOKUP($B458,data06,data0211!N$900,FALSE)</f>
        <v>32802</v>
      </c>
      <c r="O458" s="218">
        <f>HLOOKUP($B458,data06,data0211!O$900,FALSE)</f>
        <v>724</v>
      </c>
      <c r="P458" s="218">
        <f>HLOOKUP($B458,data06,data0211!P$900,FALSE)</f>
        <v>3356779315</v>
      </c>
      <c r="Q458" s="218">
        <f>HLOOKUP($B458,data06,data0211!Q$900,FALSE)</f>
        <v>1088755114</v>
      </c>
      <c r="R458" s="218">
        <f>HLOOKUP($B458,data06,data0211!R$900,FALSE)</f>
        <v>2018659780</v>
      </c>
      <c r="S458" s="218">
        <f>HLOOKUP($B458,data06,data0211!S$900,FALSE)</f>
        <v>226248150</v>
      </c>
      <c r="T458" s="218">
        <f>HLOOKUP($B458,data06,data0211!T$900,FALSE)</f>
        <v>22245536</v>
      </c>
      <c r="U458" s="218">
        <f>HLOOKUP($B458,data06,data0211!U$900,FALSE)</f>
        <v>870735</v>
      </c>
      <c r="V458" s="218">
        <f>HLOOKUP($B458,data06,data0211!V$900,FALSE)</f>
        <v>4527933</v>
      </c>
      <c r="W458" s="218">
        <f>HLOOKUP($B458,data06,data0211!W$900,FALSE)</f>
        <v>0</v>
      </c>
      <c r="X458" s="218">
        <f>HLOOKUP($B458,data06,data0211!X$900,FALSE)</f>
        <v>4023930</v>
      </c>
      <c r="Y458" s="218">
        <f>HLOOKUP($B458,data06,data0211!Y$900,FALSE)</f>
        <v>437958</v>
      </c>
      <c r="Z458" s="218">
        <f>HLOOKUP($B458,data06,data0211!Z$900,FALSE)</f>
        <v>63698</v>
      </c>
      <c r="AA458" s="218">
        <f>HLOOKUP($B458,data06,data0211!AA$900,FALSE)</f>
        <v>2347</v>
      </c>
      <c r="AB458" s="218">
        <f>HLOOKUP($B458,data06,data0211!AB$900,FALSE)</f>
        <v>47522713</v>
      </c>
      <c r="AC458" s="218">
        <f>HLOOKUP($B458,data06,data0211!AC$900,FALSE)</f>
        <v>30232801</v>
      </c>
      <c r="AD458" s="218">
        <f>HLOOKUP($B458,data06,data0211!AD$900,FALSE)</f>
        <v>16398773</v>
      </c>
      <c r="AE458" s="218">
        <f>HLOOKUP($B458,data06,data0211!AE$900,FALSE)</f>
        <v>712154</v>
      </c>
      <c r="AF458" s="218">
        <f>HLOOKUP($B458,data06,data0211!AF$900,FALSE)</f>
        <v>171069</v>
      </c>
      <c r="AG458" s="218">
        <f>HLOOKUP($B458,data06,data0211!AG$900,FALSE)</f>
        <v>7916</v>
      </c>
      <c r="AH458" s="218">
        <f>HLOOKUP($B458,data06,data0211!AH$900,FALSE)</f>
        <v>421</v>
      </c>
      <c r="AI458" s="218">
        <f>HLOOKUP($B458,data06,data0211!AI$900,FALSE)</f>
        <v>163</v>
      </c>
      <c r="AJ458" s="218">
        <f>HLOOKUP($B458,data06,data0211!AJ$900,FALSE)</f>
        <v>258</v>
      </c>
      <c r="AK458" s="218">
        <f>HLOOKUP($B458,data06,data0211!AK$900,FALSE)</f>
        <v>352395</v>
      </c>
      <c r="AL458" s="218">
        <f>HLOOKUP($B458,data06,data0211!AL$900,FALSE)</f>
        <v>352395</v>
      </c>
      <c r="AM458" s="218">
        <f>HLOOKUP($B458,data06,data0211!AM$900,FALSE)</f>
        <v>0</v>
      </c>
      <c r="AN458" s="218">
        <f>HLOOKUP($B458,data06,data0211!AN$900,FALSE)</f>
        <v>566710</v>
      </c>
      <c r="AO458" s="218">
        <f>HLOOKUP($B458,data06,data0211!AO$900,FALSE)</f>
        <v>719375</v>
      </c>
      <c r="AP458" s="218">
        <f>HLOOKUP($B458,data06,data0211!AP$900,FALSE)</f>
        <v>719375</v>
      </c>
      <c r="AQ458" s="218">
        <f>HLOOKUP($B458,data06,data0211!AQ$900,FALSE)</f>
        <v>559714</v>
      </c>
      <c r="AR458" s="218">
        <f>HLOOKUP($B458,data06,data0211!AR$900,FALSE)</f>
        <v>2568</v>
      </c>
      <c r="AS458" s="218">
        <f>HLOOKUP($B458,data06,data0211!AS$900,FALSE)</f>
        <v>1259</v>
      </c>
      <c r="AT458" s="218">
        <f>HLOOKUP($B458,data06,data0211!AT$900,FALSE)</f>
        <v>1309</v>
      </c>
      <c r="AU458" s="218">
        <f>HLOOKUP($B458,data06,data0211!AU$900,FALSE)</f>
        <v>1177</v>
      </c>
      <c r="AV458" s="218">
        <f>HLOOKUP($B458,data06,data0211!AV$900,FALSE)</f>
        <v>0</v>
      </c>
      <c r="AW458" s="218">
        <f>HLOOKUP($B458,data06,data0211!AW$900,FALSE)</f>
        <v>1391</v>
      </c>
      <c r="AX458" s="218">
        <f>HLOOKUP($B458,data06,data0211!AX$900,FALSE)</f>
        <v>0</v>
      </c>
      <c r="AY458" s="218">
        <f>HLOOKUP($B458,data06,data0211!AY$900,FALSE)</f>
        <v>49</v>
      </c>
      <c r="AZ458" s="218">
        <f>HLOOKUP($B458,data06,data0211!AZ$900,FALSE)</f>
        <v>14788</v>
      </c>
      <c r="BA458" s="218">
        <f>HLOOKUP($B458,data06,data0211!BA$900,FALSE)</f>
        <v>72</v>
      </c>
      <c r="BB458" s="218"/>
      <c r="BC458" s="218"/>
      <c r="BD458" s="218"/>
      <c r="BE458" s="218"/>
    </row>
    <row r="459" spans="1:57" ht="15" customHeight="1" x14ac:dyDescent="0.2">
      <c r="A459" s="71" t="s">
        <v>27</v>
      </c>
      <c r="B459" s="71" t="s">
        <v>27</v>
      </c>
      <c r="C459" s="69">
        <v>2007</v>
      </c>
      <c r="D459" s="218">
        <f>HLOOKUP($B459,data07,data0211!D$900,FALSE)</f>
        <v>340215362.60000002</v>
      </c>
      <c r="E459" s="218">
        <f>HLOOKUP($B459,data07,data0211!E$900,FALSE)</f>
        <v>-152174477.94</v>
      </c>
      <c r="F459" s="218">
        <f>HLOOKUP($B459,data07,data0211!F$900,FALSE)</f>
        <v>0</v>
      </c>
      <c r="G459" s="218">
        <f>HLOOKUP($B459,data07,data0211!G$900,FALSE)</f>
        <v>25018568</v>
      </c>
      <c r="H459" s="218">
        <f>HLOOKUP($B459,data07,data0211!H$900,FALSE)</f>
        <v>24376047.779999997</v>
      </c>
      <c r="I459" s="218">
        <f>HLOOKUP($B459,data07,data0211!I$900,FALSE)</f>
        <v>5334000</v>
      </c>
      <c r="J459" s="218">
        <f>HLOOKUP($B459,data07,data0211!J$900,FALSE)</f>
        <v>142105</v>
      </c>
      <c r="K459" s="218">
        <f>HLOOKUP($B459,data07,data0211!K$900,FALSE)</f>
        <v>128587</v>
      </c>
      <c r="L459" s="218">
        <f>HLOOKUP($B459,data07,data0211!L$900,FALSE)</f>
        <v>13515</v>
      </c>
      <c r="M459" s="218">
        <f>HLOOKUP($B459,data07,data0211!M$900,FALSE)</f>
        <v>3</v>
      </c>
      <c r="N459" s="218">
        <f>HLOOKUP($B459,data07,data0211!N$900,FALSE)</f>
        <v>32971</v>
      </c>
      <c r="O459" s="218">
        <f>HLOOKUP($B459,data07,data0211!O$900,FALSE)</f>
        <v>759</v>
      </c>
      <c r="P459" s="218">
        <f>HLOOKUP($B459,data07,data0211!P$900,FALSE)</f>
        <v>3387777809</v>
      </c>
      <c r="Q459" s="218">
        <f>HLOOKUP($B459,data07,data0211!Q$900,FALSE)</f>
        <v>1117283048</v>
      </c>
      <c r="R459" s="218">
        <f>HLOOKUP($B459,data07,data0211!R$900,FALSE)</f>
        <v>2041403895</v>
      </c>
      <c r="S459" s="218">
        <f>HLOOKUP($B459,data07,data0211!S$900,FALSE)</f>
        <v>205146878</v>
      </c>
      <c r="T459" s="218">
        <f>HLOOKUP($B459,data07,data0211!T$900,FALSE)</f>
        <v>23071309</v>
      </c>
      <c r="U459" s="218">
        <f>HLOOKUP($B459,data07,data0211!U$900,FALSE)</f>
        <v>872679</v>
      </c>
      <c r="V459" s="218">
        <f>HLOOKUP($B459,data07,data0211!V$900,FALSE)</f>
        <v>4691176</v>
      </c>
      <c r="W459" s="218">
        <f>HLOOKUP($B459,data07,data0211!W$900,FALSE)</f>
        <v>0</v>
      </c>
      <c r="X459" s="218">
        <f>HLOOKUP($B459,data07,data0211!X$900,FALSE)</f>
        <v>4197224</v>
      </c>
      <c r="Y459" s="218">
        <f>HLOOKUP($B459,data07,data0211!Y$900,FALSE)</f>
        <v>421485</v>
      </c>
      <c r="Z459" s="218">
        <f>HLOOKUP($B459,data07,data0211!Z$900,FALSE)</f>
        <v>70098</v>
      </c>
      <c r="AA459" s="218">
        <f>HLOOKUP($B459,data07,data0211!AA$900,FALSE)</f>
        <v>2369</v>
      </c>
      <c r="AB459" s="218">
        <f>HLOOKUP($B459,data07,data0211!AB$900,FALSE)</f>
        <v>51656613</v>
      </c>
      <c r="AC459" s="218">
        <f>HLOOKUP($B459,data07,data0211!AC$900,FALSE)</f>
        <v>32524237</v>
      </c>
      <c r="AD459" s="218">
        <f>HLOOKUP($B459,data07,data0211!AD$900,FALSE)</f>
        <v>18083718</v>
      </c>
      <c r="AE459" s="218">
        <f>HLOOKUP($B459,data07,data0211!AE$900,FALSE)</f>
        <v>838964</v>
      </c>
      <c r="AF459" s="218">
        <f>HLOOKUP($B459,data07,data0211!AF$900,FALSE)</f>
        <v>8189</v>
      </c>
      <c r="AG459" s="218">
        <f>HLOOKUP($B459,data07,data0211!AG$900,FALSE)</f>
        <v>201505</v>
      </c>
      <c r="AH459" s="218">
        <f>HLOOKUP($B459,data07,data0211!AH$900,FALSE)</f>
        <v>421</v>
      </c>
      <c r="AI459" s="218">
        <f>HLOOKUP($B459,data07,data0211!AI$900,FALSE)</f>
        <v>163</v>
      </c>
      <c r="AJ459" s="218">
        <f>HLOOKUP($B459,data07,data0211!AJ$900,FALSE)</f>
        <v>258</v>
      </c>
      <c r="AK459" s="218">
        <f>HLOOKUP($B459,data07,data0211!AK$900,FALSE)</f>
        <v>355000</v>
      </c>
      <c r="AL459" s="218">
        <f>HLOOKUP($B459,data07,data0211!AL$900,FALSE)</f>
        <v>355000</v>
      </c>
      <c r="AM459" s="218">
        <f>HLOOKUP($B459,data07,data0211!AM$900,FALSE)</f>
        <v>0</v>
      </c>
      <c r="AN459" s="218">
        <f>HLOOKUP($B459,data07,data0211!AN$900,FALSE)</f>
        <v>566710</v>
      </c>
      <c r="AO459" s="218">
        <f>HLOOKUP($B459,data07,data0211!AO$900,FALSE)</f>
        <v>681825</v>
      </c>
      <c r="AP459" s="218">
        <f>HLOOKUP($B459,data07,data0211!AP$900,FALSE)</f>
        <v>681825</v>
      </c>
      <c r="AQ459" s="218">
        <f>HLOOKUP($B459,data07,data0211!AQ$900,FALSE)</f>
        <v>576717</v>
      </c>
      <c r="AR459" s="218">
        <f>HLOOKUP($B459,data07,data0211!AR$900,FALSE)</f>
        <v>2609</v>
      </c>
      <c r="AS459" s="218">
        <f>HLOOKUP($B459,data07,data0211!AS$900,FALSE)</f>
        <v>1274</v>
      </c>
      <c r="AT459" s="218">
        <f>HLOOKUP($B459,data07,data0211!AT$900,FALSE)</f>
        <v>1335</v>
      </c>
      <c r="AU459" s="218">
        <f>HLOOKUP($B459,data07,data0211!AU$900,FALSE)</f>
        <v>1190</v>
      </c>
      <c r="AV459" s="218">
        <f>HLOOKUP($B459,data07,data0211!AV$900,FALSE)</f>
        <v>0</v>
      </c>
      <c r="AW459" s="218">
        <f>HLOOKUP($B459,data07,data0211!AW$900,FALSE)</f>
        <v>1409</v>
      </c>
      <c r="AX459" s="218">
        <f>HLOOKUP($B459,data07,data0211!AX$900,FALSE)</f>
        <v>0</v>
      </c>
      <c r="AY459" s="218">
        <f>HLOOKUP($B459,data07,data0211!AY$900,FALSE)</f>
        <v>49</v>
      </c>
      <c r="AZ459" s="218">
        <f>HLOOKUP($B459,data07,data0211!AZ$900,FALSE)</f>
        <v>14929</v>
      </c>
      <c r="BA459" s="218">
        <f>HLOOKUP($B459,data07,data0211!BA$900,FALSE)</f>
        <v>58</v>
      </c>
      <c r="BB459" s="218"/>
      <c r="BC459" s="218"/>
      <c r="BD459" s="218"/>
      <c r="BE459" s="218"/>
    </row>
    <row r="460" spans="1:57" ht="15" customHeight="1" x14ac:dyDescent="0.2">
      <c r="A460" s="71" t="s">
        <v>27</v>
      </c>
      <c r="B460" s="71" t="s">
        <v>27</v>
      </c>
      <c r="C460" s="69">
        <v>2008</v>
      </c>
      <c r="D460" s="218">
        <f>HLOOKUP($B460,data08,data0211!D$900,FALSE)</f>
        <v>362218674.20999998</v>
      </c>
      <c r="E460" s="218">
        <f>HLOOKUP($B460,data08,data0211!E$900,FALSE)</f>
        <v>-163035544.24000001</v>
      </c>
      <c r="F460" s="218">
        <f>HLOOKUP($B460,data08,data0211!F$900,FALSE)</f>
        <v>0</v>
      </c>
      <c r="G460" s="218">
        <f>HLOOKUP($B460,data08,data0211!G$900,FALSE)</f>
        <v>28239054</v>
      </c>
      <c r="H460" s="218">
        <f>HLOOKUP($B460,data08,data0211!H$900,FALSE)</f>
        <v>26118186.039999999</v>
      </c>
      <c r="I460" s="218">
        <f>HLOOKUP($B460,data08,data0211!I$900,FALSE)</f>
        <v>3231771</v>
      </c>
      <c r="J460" s="218">
        <f>HLOOKUP($B460,data08,data0211!J$900,FALSE)</f>
        <v>143797</v>
      </c>
      <c r="K460" s="218">
        <f>HLOOKUP($B460,data08,data0211!K$900,FALSE)</f>
        <v>130245</v>
      </c>
      <c r="L460" s="218">
        <f>HLOOKUP($B460,data08,data0211!L$900,FALSE)</f>
        <v>13549</v>
      </c>
      <c r="M460" s="218">
        <f>HLOOKUP($B460,data08,data0211!M$900,FALSE)</f>
        <v>3</v>
      </c>
      <c r="N460" s="218">
        <f>HLOOKUP($B460,data08,data0211!N$900,FALSE)</f>
        <v>33340</v>
      </c>
      <c r="O460" s="218">
        <f>HLOOKUP($B460,data08,data0211!O$900,FALSE)</f>
        <v>730</v>
      </c>
      <c r="P460" s="218">
        <f>HLOOKUP($B460,data08,data0211!P$900,FALSE)</f>
        <v>3333873406</v>
      </c>
      <c r="Q460" s="218">
        <f>HLOOKUP($B460,data08,data0211!Q$900,FALSE)</f>
        <v>1119770671</v>
      </c>
      <c r="R460" s="218">
        <f>HLOOKUP($B460,data08,data0211!R$900,FALSE)</f>
        <v>2002960107</v>
      </c>
      <c r="S460" s="218">
        <f>HLOOKUP($B460,data08,data0211!S$900,FALSE)</f>
        <v>187009122</v>
      </c>
      <c r="T460" s="218">
        <f>HLOOKUP($B460,data08,data0211!T$900,FALSE)</f>
        <v>23270767</v>
      </c>
      <c r="U460" s="218">
        <f>HLOOKUP($B460,data08,data0211!U$900,FALSE)</f>
        <v>862739</v>
      </c>
      <c r="V460" s="218">
        <f>HLOOKUP($B460,data08,data0211!V$900,FALSE)</f>
        <v>4544536</v>
      </c>
      <c r="W460" s="218">
        <f>HLOOKUP($B460,data08,data0211!W$900,FALSE)</f>
        <v>0</v>
      </c>
      <c r="X460" s="218">
        <f>HLOOKUP($B460,data08,data0211!X$900,FALSE)</f>
        <v>4081604</v>
      </c>
      <c r="Y460" s="218">
        <f>HLOOKUP($B460,data08,data0211!Y$900,FALSE)</f>
        <v>395529</v>
      </c>
      <c r="Z460" s="218">
        <f>HLOOKUP($B460,data08,data0211!Z$900,FALSE)</f>
        <v>65068</v>
      </c>
      <c r="AA460" s="218">
        <f>HLOOKUP($B460,data08,data0211!AA$900,FALSE)</f>
        <v>2335</v>
      </c>
      <c r="AB460" s="218">
        <f>HLOOKUP($B460,data08,data0211!AB$900,FALSE)</f>
        <v>0</v>
      </c>
      <c r="AC460" s="218">
        <f>HLOOKUP($B460,data08,data0211!AC$900,FALSE)</f>
        <v>33408795</v>
      </c>
      <c r="AD460" s="218">
        <f>HLOOKUP($B460,data08,data0211!AD$900,FALSE)</f>
        <v>17927407</v>
      </c>
      <c r="AE460" s="218">
        <f>HLOOKUP($B460,data08,data0211!AE$900,FALSE)</f>
        <v>795233</v>
      </c>
      <c r="AF460" s="218">
        <f>HLOOKUP($B460,data08,data0211!AF$900,FALSE)</f>
        <v>195824</v>
      </c>
      <c r="AG460" s="218">
        <f>HLOOKUP($B460,data08,data0211!AG$900,FALSE)</f>
        <v>8173</v>
      </c>
      <c r="AH460" s="218">
        <f>HLOOKUP($B460,data08,data0211!AH$900,FALSE)</f>
        <v>421</v>
      </c>
      <c r="AI460" s="218">
        <f>HLOOKUP($B460,data08,data0211!AI$900,FALSE)</f>
        <v>163</v>
      </c>
      <c r="AJ460" s="218">
        <f>HLOOKUP($B460,data08,data0211!AJ$900,FALSE)</f>
        <v>258</v>
      </c>
      <c r="AK460" s="218">
        <f>HLOOKUP($B460,data08,data0211!AK$900,FALSE)</f>
        <v>355000</v>
      </c>
      <c r="AL460" s="218">
        <f>HLOOKUP($B460,data08,data0211!AL$900,FALSE)</f>
        <v>355000</v>
      </c>
      <c r="AM460" s="218">
        <f>HLOOKUP($B460,data08,data0211!AM$900,FALSE)</f>
        <v>0</v>
      </c>
      <c r="AN460" s="218">
        <f>HLOOKUP($B460,data08,data0211!AN$900,FALSE)</f>
        <v>536384</v>
      </c>
      <c r="AO460" s="218">
        <f>HLOOKUP($B460,data08,data0211!AO$900,FALSE)</f>
        <v>659564</v>
      </c>
      <c r="AP460" s="218">
        <f>HLOOKUP($B460,data08,data0211!AP$900,FALSE)</f>
        <v>659564</v>
      </c>
      <c r="AQ460" s="218">
        <f>HLOOKUP($B460,data08,data0211!AQ$900,FALSE)</f>
        <v>541266</v>
      </c>
      <c r="AR460" s="218">
        <f>HLOOKUP($B460,data08,data0211!AR$900,FALSE)</f>
        <v>2781</v>
      </c>
      <c r="AS460" s="218">
        <f>HLOOKUP($B460,data08,data0211!AS$900,FALSE)</f>
        <v>1369</v>
      </c>
      <c r="AT460" s="218">
        <f>HLOOKUP($B460,data08,data0211!AT$900,FALSE)</f>
        <v>1412</v>
      </c>
      <c r="AU460" s="218">
        <f>HLOOKUP($B460,data08,data0211!AU$900,FALSE)</f>
        <v>1323</v>
      </c>
      <c r="AV460" s="218">
        <f>HLOOKUP($B460,data08,data0211!AV$900,FALSE)</f>
        <v>0</v>
      </c>
      <c r="AW460" s="218">
        <f>HLOOKUP($B460,data08,data0211!AW$900,FALSE)</f>
        <v>1458</v>
      </c>
      <c r="AX460" s="218">
        <f>HLOOKUP($B460,data08,data0211!AX$900,FALSE)</f>
        <v>0</v>
      </c>
      <c r="AY460" s="218">
        <f>HLOOKUP($B460,data08,data0211!AY$900,FALSE)</f>
        <v>49</v>
      </c>
      <c r="AZ460" s="218">
        <f>HLOOKUP($B460,data08,data0211!AZ$900,FALSE)</f>
        <v>15077</v>
      </c>
      <c r="BA460" s="218">
        <f>HLOOKUP($B460,data08,data0211!BA$900,FALSE)</f>
        <v>72</v>
      </c>
      <c r="BB460" s="218"/>
      <c r="BC460" s="218"/>
      <c r="BD460" s="218"/>
      <c r="BE460" s="218"/>
    </row>
    <row r="461" spans="1:57" ht="15" customHeight="1" x14ac:dyDescent="0.2">
      <c r="A461" s="71" t="s">
        <v>27</v>
      </c>
      <c r="B461" s="71" t="s">
        <v>27</v>
      </c>
      <c r="C461" s="69">
        <v>2009</v>
      </c>
      <c r="D461" s="218">
        <f>HLOOKUP($B461,data09,data0211!D$900,FALSE)</f>
        <v>381431953.15000004</v>
      </c>
      <c r="E461" s="218">
        <f>HLOOKUP($B461,data09,data0211!E$900,FALSE)</f>
        <v>-168594993.84</v>
      </c>
      <c r="F461" s="218">
        <f>HLOOKUP($B461,data09,data0211!F$900,FALSE)</f>
        <v>0</v>
      </c>
      <c r="G461" s="218">
        <f>HLOOKUP($B461,data09,data0211!G$900,FALSE)</f>
        <v>26511233</v>
      </c>
      <c r="H461" s="218">
        <f>HLOOKUP($B461,data09,data0211!H$900,FALSE)</f>
        <v>26532275.159999996</v>
      </c>
      <c r="I461" s="218">
        <f>HLOOKUP($B461,data09,data0211!I$900,FALSE)</f>
        <v>3305332.08</v>
      </c>
      <c r="J461" s="218">
        <f>HLOOKUP($B461,data09,data0211!J$900,FALSE)</f>
        <v>146787</v>
      </c>
      <c r="K461" s="218">
        <f>HLOOKUP($B461,data09,data0211!K$900,FALSE)</f>
        <v>131734</v>
      </c>
      <c r="L461" s="218">
        <f>HLOOKUP($B461,data09,data0211!L$900,FALSE)</f>
        <v>13561</v>
      </c>
      <c r="M461" s="218">
        <f>HLOOKUP($B461,data09,data0211!M$900,FALSE)</f>
        <v>1492</v>
      </c>
      <c r="N461" s="218">
        <f>HLOOKUP($B461,data09,data0211!N$900,FALSE)</f>
        <v>33643</v>
      </c>
      <c r="O461" s="218">
        <f>HLOOKUP($B461,data09,data0211!O$900,FALSE)</f>
        <v>737</v>
      </c>
      <c r="P461" s="218">
        <f>HLOOKUP($B461,data09,data0211!P$900,FALSE)</f>
        <v>3150821439</v>
      </c>
      <c r="Q461" s="218">
        <f>HLOOKUP($B461,data09,data0211!Q$900,FALSE)</f>
        <v>1067984894</v>
      </c>
      <c r="R461" s="218">
        <f>HLOOKUP($B461,data09,data0211!R$900,FALSE)</f>
        <v>1866290183</v>
      </c>
      <c r="S461" s="218">
        <f>HLOOKUP($B461,data09,data0211!S$900,FALSE)</f>
        <v>192315699</v>
      </c>
      <c r="T461" s="218">
        <f>HLOOKUP($B461,data09,data0211!T$900,FALSE)</f>
        <v>23394430</v>
      </c>
      <c r="U461" s="218">
        <f>HLOOKUP($B461,data09,data0211!U$900,FALSE)</f>
        <v>836233</v>
      </c>
      <c r="V461" s="218">
        <f>HLOOKUP($B461,data09,data0211!V$900,FALSE)</f>
        <v>4384882</v>
      </c>
      <c r="W461" s="218">
        <f>HLOOKUP($B461,data09,data0211!W$900,FALSE)</f>
        <v>0</v>
      </c>
      <c r="X461" s="218">
        <f>HLOOKUP($B461,data09,data0211!X$900,FALSE)</f>
        <v>3924437</v>
      </c>
      <c r="Y461" s="218">
        <f>HLOOKUP($B461,data09,data0211!Y$900,FALSE)</f>
        <v>392524</v>
      </c>
      <c r="Z461" s="218">
        <f>HLOOKUP($B461,data09,data0211!Z$900,FALSE)</f>
        <v>65643</v>
      </c>
      <c r="AA461" s="218">
        <f>HLOOKUP($B461,data09,data0211!AA$900,FALSE)</f>
        <v>2278</v>
      </c>
      <c r="AB461" s="218">
        <f>HLOOKUP($B461,data09,data0211!AB$900,FALSE)</f>
        <v>52551023</v>
      </c>
      <c r="AC461" s="218">
        <f>HLOOKUP($B461,data09,data0211!AC$900,FALSE)</f>
        <v>33503321</v>
      </c>
      <c r="AD461" s="218">
        <f>HLOOKUP($B461,data09,data0211!AD$900,FALSE)</f>
        <v>17815470</v>
      </c>
      <c r="AE461" s="218">
        <f>HLOOKUP($B461,data09,data0211!AE$900,FALSE)</f>
        <v>882791</v>
      </c>
      <c r="AF461" s="218">
        <f>HLOOKUP($B461,data09,data0211!AF$900,FALSE)</f>
        <v>279924</v>
      </c>
      <c r="AG461" s="218">
        <f>HLOOKUP($B461,data09,data0211!AG$900,FALSE)</f>
        <v>11343</v>
      </c>
      <c r="AH461" s="218">
        <f>HLOOKUP($B461,data09,data0211!AH$900,FALSE)</f>
        <v>421</v>
      </c>
      <c r="AI461" s="218">
        <f>HLOOKUP($B461,data09,data0211!AI$900,FALSE)</f>
        <v>163</v>
      </c>
      <c r="AJ461" s="218">
        <f>HLOOKUP($B461,data09,data0211!AJ$900,FALSE)</f>
        <v>258</v>
      </c>
      <c r="AK461" s="218">
        <f>HLOOKUP($B461,data09,data0211!AK$900,FALSE)</f>
        <v>355000</v>
      </c>
      <c r="AL461" s="218">
        <f>HLOOKUP($B461,data09,data0211!AL$900,FALSE)</f>
        <v>355000</v>
      </c>
      <c r="AM461" s="218">
        <f>HLOOKUP($B461,data09,data0211!AM$900,FALSE)</f>
        <v>0</v>
      </c>
      <c r="AN461" s="218">
        <f>HLOOKUP($B461,data09,data0211!AN$900,FALSE)</f>
        <v>535154</v>
      </c>
      <c r="AO461" s="218">
        <f>HLOOKUP($B461,data09,data0211!AO$900,FALSE)</f>
        <v>662418</v>
      </c>
      <c r="AP461" s="218">
        <f>HLOOKUP($B461,data09,data0211!AP$900,FALSE)</f>
        <v>662418</v>
      </c>
      <c r="AQ461" s="218">
        <f>HLOOKUP($B461,data09,data0211!AQ$900,FALSE)</f>
        <v>519443</v>
      </c>
      <c r="AR461" s="218">
        <f>HLOOKUP($B461,data09,data0211!AR$900,FALSE)</f>
        <v>2705</v>
      </c>
      <c r="AS461" s="218">
        <f>HLOOKUP($B461,data09,data0211!AS$900,FALSE)</f>
        <v>1323</v>
      </c>
      <c r="AT461" s="218">
        <f>HLOOKUP($B461,data09,data0211!AT$900,FALSE)</f>
        <v>1382</v>
      </c>
      <c r="AU461" s="218">
        <f>HLOOKUP($B461,data09,data0211!AU$900,FALSE)</f>
        <v>1262</v>
      </c>
      <c r="AV461" s="218">
        <f>HLOOKUP($B461,data09,data0211!AV$900,FALSE)</f>
        <v>0</v>
      </c>
      <c r="AW461" s="218">
        <f>HLOOKUP($B461,data09,data0211!AW$900,FALSE)</f>
        <v>1443</v>
      </c>
      <c r="AX461" s="218">
        <f>HLOOKUP($B461,data09,data0211!AX$900,FALSE)</f>
        <v>0</v>
      </c>
      <c r="AY461" s="218">
        <f>HLOOKUP($B461,data09,data0211!AY$900,FALSE)</f>
        <v>54</v>
      </c>
      <c r="AZ461" s="218">
        <f>HLOOKUP($B461,data09,data0211!AZ$900,FALSE)</f>
        <v>15030</v>
      </c>
      <c r="BA461" s="218">
        <f>HLOOKUP($B461,data09,data0211!BA$900,FALSE)</f>
        <v>73</v>
      </c>
      <c r="BB461" s="218"/>
      <c r="BC461" s="218"/>
      <c r="BD461" s="218"/>
      <c r="BE461" s="218"/>
    </row>
    <row r="462" spans="1:57" ht="15" customHeight="1" x14ac:dyDescent="0.2">
      <c r="A462" s="71" t="s">
        <v>27</v>
      </c>
      <c r="B462" s="71" t="s">
        <v>27</v>
      </c>
      <c r="C462" s="69">
        <v>2010</v>
      </c>
      <c r="D462" s="218">
        <f>HLOOKUP($B462,data10,data0211!D$900,FALSE)</f>
        <v>360891668.97000003</v>
      </c>
      <c r="E462" s="218">
        <f>HLOOKUP($B462,data10,data0211!E$900,FALSE)</f>
        <v>-174378673.53</v>
      </c>
      <c r="F462" s="218">
        <f>HLOOKUP($B462,data10,data0211!F$900,FALSE)</f>
        <v>0</v>
      </c>
      <c r="G462" s="218">
        <f>HLOOKUP($B462,data10,data0211!G$900,FALSE)</f>
        <v>26511233</v>
      </c>
      <c r="H462" s="218">
        <f>HLOOKUP($B462,data10,data0211!H$900,FALSE)</f>
        <v>28745974.459999997</v>
      </c>
      <c r="I462" s="218">
        <f>HLOOKUP($B462,data10,data0211!I$900,FALSE)</f>
        <v>2535544</v>
      </c>
      <c r="J462" s="218">
        <f>HLOOKUP($B462,data10,data0211!J$900,FALSE)</f>
        <v>146974</v>
      </c>
      <c r="K462" s="218">
        <f>HLOOKUP($B462,data10,data0211!K$900,FALSE)</f>
        <v>133452</v>
      </c>
      <c r="L462" s="218">
        <f>HLOOKUP($B462,data10,data0211!L$900,FALSE)</f>
        <v>13518</v>
      </c>
      <c r="M462" s="218">
        <f>HLOOKUP($B462,data10,data0211!M$900,FALSE)</f>
        <v>4</v>
      </c>
      <c r="N462" s="218">
        <f>HLOOKUP($B462,data10,data0211!N$900,FALSE)</f>
        <v>0</v>
      </c>
      <c r="O462" s="218">
        <f>HLOOKUP($B462,data10,data0211!O$900,FALSE)</f>
        <v>0</v>
      </c>
      <c r="P462" s="218">
        <f>HLOOKUP($B462,data10,data0211!P$900,FALSE)</f>
        <v>3346831943</v>
      </c>
      <c r="Q462" s="218">
        <f>HLOOKUP($B462,data10,data0211!Q$900,FALSE)</f>
        <v>1146514255</v>
      </c>
      <c r="R462" s="218">
        <f>HLOOKUP($B462,data10,data0211!R$900,FALSE)</f>
        <v>2005191668</v>
      </c>
      <c r="S462" s="218">
        <f>HLOOKUP($B462,data10,data0211!S$900,FALSE)</f>
        <v>195126020</v>
      </c>
      <c r="T462" s="218">
        <f>HLOOKUP($B462,data10,data0211!T$900,FALSE)</f>
        <v>0</v>
      </c>
      <c r="U462" s="218">
        <f>HLOOKUP($B462,data10,data0211!U$900,FALSE)</f>
        <v>0</v>
      </c>
      <c r="V462" s="218">
        <f>HLOOKUP($B462,data10,data0211!V$900,FALSE)</f>
        <v>4574779</v>
      </c>
      <c r="W462" s="218">
        <f>HLOOKUP($B462,data10,data0211!W$900,FALSE)</f>
        <v>0</v>
      </c>
      <c r="X462" s="218">
        <f>HLOOKUP($B462,data10,data0211!X$900,FALSE)</f>
        <v>4171885</v>
      </c>
      <c r="Y462" s="218">
        <f>HLOOKUP($B462,data10,data0211!Y$900,FALSE)</f>
        <v>402894</v>
      </c>
      <c r="Z462" s="218">
        <f>HLOOKUP($B462,data10,data0211!Z$900,FALSE)</f>
        <v>0</v>
      </c>
      <c r="AA462" s="218">
        <f>HLOOKUP($B462,data10,data0211!AA$900,FALSE)</f>
        <v>0</v>
      </c>
      <c r="AB462" s="218">
        <f>HLOOKUP($B462,data10,data0211!AB$900,FALSE)</f>
        <v>57750841</v>
      </c>
      <c r="AC462" s="218">
        <f>HLOOKUP($B462,data10,data0211!AC$900,FALSE)</f>
        <v>38555489</v>
      </c>
      <c r="AD462" s="218">
        <f>HLOOKUP($B462,data10,data0211!AD$900,FALSE)</f>
        <v>17870996</v>
      </c>
      <c r="AE462" s="218">
        <f>HLOOKUP($B462,data10,data0211!AE$900,FALSE)</f>
        <v>1324356</v>
      </c>
      <c r="AF462" s="218">
        <f>HLOOKUP($B462,data10,data0211!AF$900,FALSE)</f>
        <v>0</v>
      </c>
      <c r="AG462" s="218">
        <f>HLOOKUP($B462,data10,data0211!AG$900,FALSE)</f>
        <v>0</v>
      </c>
      <c r="AH462" s="218">
        <f>HLOOKUP($B462,data10,data0211!AH$900,FALSE)</f>
        <v>0</v>
      </c>
      <c r="AI462" s="218">
        <f>HLOOKUP($B462,data10,data0211!AI$900,FALSE)</f>
        <v>0</v>
      </c>
      <c r="AJ462" s="218">
        <f>HLOOKUP($B462,data10,data0211!AJ$900,FALSE)</f>
        <v>0</v>
      </c>
      <c r="AK462" s="218">
        <f>HLOOKUP($B462,data10,data0211!AK$900,FALSE)</f>
        <v>355000</v>
      </c>
      <c r="AL462" s="218">
        <f>HLOOKUP($B462,data10,data0211!AL$900,FALSE)</f>
        <v>355000</v>
      </c>
      <c r="AM462" s="218">
        <f>HLOOKUP($B462,data10,data0211!AM$900,FALSE)</f>
        <v>0</v>
      </c>
      <c r="AN462" s="218">
        <f>HLOOKUP($B462,data10,data0211!AN$900,FALSE)</f>
        <v>516721</v>
      </c>
      <c r="AO462" s="218">
        <f>HLOOKUP($B462,data10,data0211!AO$900,FALSE)</f>
        <v>687625</v>
      </c>
      <c r="AP462" s="218">
        <f>HLOOKUP($B462,data10,data0211!AP$900,FALSE)</f>
        <v>687625</v>
      </c>
      <c r="AQ462" s="218">
        <f>HLOOKUP($B462,data10,data0211!AQ$900,FALSE)</f>
        <v>545926</v>
      </c>
      <c r="AR462" s="218">
        <f>HLOOKUP($B462,data10,data0211!AR$900,FALSE)</f>
        <v>2774</v>
      </c>
      <c r="AS462" s="218">
        <f>HLOOKUP($B462,data10,data0211!AS$900,FALSE)</f>
        <v>1364</v>
      </c>
      <c r="AT462" s="218">
        <f>HLOOKUP($B462,data10,data0211!AT$900,FALSE)</f>
        <v>1410</v>
      </c>
      <c r="AU462" s="218">
        <f>HLOOKUP($B462,data10,data0211!AU$900,FALSE)</f>
        <v>1312</v>
      </c>
      <c r="AV462" s="218">
        <f>HLOOKUP($B462,data10,data0211!AV$900,FALSE)</f>
        <v>0</v>
      </c>
      <c r="AW462" s="218">
        <f>HLOOKUP($B462,data10,data0211!AW$900,FALSE)</f>
        <v>1462</v>
      </c>
      <c r="AX462" s="218">
        <f>HLOOKUP($B462,data10,data0211!AX$900,FALSE)</f>
        <v>0</v>
      </c>
      <c r="AY462" s="218">
        <f>HLOOKUP($B462,data10,data0211!AY$900,FALSE)</f>
        <v>15140</v>
      </c>
      <c r="AZ462" s="218">
        <f>HLOOKUP($B462,data10,data0211!AZ$900,FALSE)</f>
        <v>54</v>
      </c>
      <c r="BA462" s="218">
        <f>HLOOKUP($B462,data10,data0211!BA$900,FALSE)</f>
        <v>72</v>
      </c>
      <c r="BB462" s="218"/>
      <c r="BC462" s="218"/>
      <c r="BD462" s="218"/>
      <c r="BE462" s="218"/>
    </row>
    <row r="463" spans="1:57" ht="15" customHeight="1" x14ac:dyDescent="0.2">
      <c r="A463" s="71" t="s">
        <v>27</v>
      </c>
      <c r="B463" s="71" t="s">
        <v>27</v>
      </c>
      <c r="C463" s="69">
        <v>2011</v>
      </c>
      <c r="D463" s="218">
        <f>HLOOKUP($B463,data11,data0211!D$900,FALSE)</f>
        <v>408055347.51999998</v>
      </c>
      <c r="E463" s="218">
        <f>HLOOKUP($B463,data11,data0211!E$900,FALSE)</f>
        <v>-180949327.31999999</v>
      </c>
      <c r="F463" s="218">
        <f>HLOOKUP($B463,data11,data0211!F$900,FALSE)</f>
        <v>0</v>
      </c>
      <c r="G463" s="218">
        <f>HLOOKUP($B463,data11,data0211!G$900,FALSE)</f>
        <v>29231897.609999999</v>
      </c>
      <c r="H463" s="218">
        <f>HLOOKUP($B463,data11,data0211!H$900,FALSE)</f>
        <v>30075780.630000003</v>
      </c>
      <c r="I463" s="218">
        <f>HLOOKUP($B463,data11,data0211!I$900,FALSE)</f>
        <v>1600402.96</v>
      </c>
      <c r="J463" s="218">
        <f>HLOOKUP($B463,data11,data0211!J$900,FALSE)</f>
        <v>148331</v>
      </c>
      <c r="K463" s="218">
        <f>HLOOKUP($B463,data11,data0211!K$900,FALSE)</f>
        <v>134714</v>
      </c>
      <c r="L463" s="218">
        <f>HLOOKUP($B463,data11,data0211!L$900,FALSE)</f>
        <v>13614</v>
      </c>
      <c r="M463" s="218">
        <f>HLOOKUP($B463,data11,data0211!M$900,FALSE)</f>
        <v>3</v>
      </c>
      <c r="N463" s="218">
        <f>HLOOKUP($B463,data11,data0211!N$900,FALSE)</f>
        <v>0</v>
      </c>
      <c r="O463" s="218">
        <f>HLOOKUP($B463,data11,data0211!O$900,FALSE)</f>
        <v>0</v>
      </c>
      <c r="P463" s="218">
        <f>HLOOKUP($B463,data11,data0211!P$900,FALSE)</f>
        <v>3286890316</v>
      </c>
      <c r="Q463" s="218">
        <f>HLOOKUP($B463,data11,data0211!Q$900,FALSE)</f>
        <v>1128889459</v>
      </c>
      <c r="R463" s="218">
        <f>HLOOKUP($B463,data11,data0211!R$900,FALSE)</f>
        <v>1964451709</v>
      </c>
      <c r="S463" s="218">
        <f>HLOOKUP($B463,data11,data0211!S$900,FALSE)</f>
        <v>193549148</v>
      </c>
      <c r="T463" s="218">
        <f>HLOOKUP($B463,data11,data0211!T$900,FALSE)</f>
        <v>0</v>
      </c>
      <c r="U463" s="218">
        <f>HLOOKUP($B463,data11,data0211!U$900,FALSE)</f>
        <v>0</v>
      </c>
      <c r="V463" s="218">
        <f>HLOOKUP($B463,data11,data0211!V$900,FALSE)</f>
        <v>4430654</v>
      </c>
      <c r="W463" s="218">
        <f>HLOOKUP($B463,data11,data0211!W$900,FALSE)</f>
        <v>0</v>
      </c>
      <c r="X463" s="218">
        <f>HLOOKUP($B463,data11,data0211!X$900,FALSE)</f>
        <v>4021566</v>
      </c>
      <c r="Y463" s="218">
        <f>HLOOKUP($B463,data11,data0211!Y$900,FALSE)</f>
        <v>409088</v>
      </c>
      <c r="Z463" s="218">
        <f>HLOOKUP($B463,data11,data0211!Z$900,FALSE)</f>
        <v>0</v>
      </c>
      <c r="AA463" s="218">
        <f>HLOOKUP($B463,data11,data0211!AA$900,FALSE)</f>
        <v>0</v>
      </c>
      <c r="AB463" s="218">
        <f>HLOOKUP($B463,data11,data0211!AB$900,FALSE)</f>
        <v>57583279</v>
      </c>
      <c r="AC463" s="218">
        <f>HLOOKUP($B463,data11,data0211!AC$900,FALSE)</f>
        <v>36388835</v>
      </c>
      <c r="AD463" s="218">
        <f>HLOOKUP($B463,data11,data0211!AD$900,FALSE)</f>
        <v>19533529</v>
      </c>
      <c r="AE463" s="218">
        <f>HLOOKUP($B463,data11,data0211!AE$900,FALSE)</f>
        <v>1660915</v>
      </c>
      <c r="AF463" s="218">
        <f>HLOOKUP($B463,data11,data0211!AF$900,FALSE)</f>
        <v>0</v>
      </c>
      <c r="AG463" s="218">
        <f>HLOOKUP($B463,data11,data0211!AG$900,FALSE)</f>
        <v>0</v>
      </c>
      <c r="AH463" s="218">
        <f>HLOOKUP($B463,data11,data0211!AH$900,FALSE)</f>
        <v>421</v>
      </c>
      <c r="AI463" s="218">
        <f>HLOOKUP($B463,data11,data0211!AI$900,FALSE)</f>
        <v>163</v>
      </c>
      <c r="AJ463" s="218">
        <f>HLOOKUP($B463,data11,data0211!AJ$900,FALSE)</f>
        <v>258</v>
      </c>
      <c r="AK463" s="218">
        <f>HLOOKUP($B463,data11,data0211!AK$900,FALSE)</f>
        <v>366151</v>
      </c>
      <c r="AL463" s="218">
        <f>HLOOKUP($B463,data11,data0211!AL$900,FALSE)</f>
        <v>366151</v>
      </c>
      <c r="AM463" s="218">
        <f>HLOOKUP($B463,data11,data0211!AM$900,FALSE)</f>
        <v>0</v>
      </c>
      <c r="AN463" s="218">
        <f>HLOOKUP($B463,data11,data0211!AN$900,FALSE)</f>
        <v>531481</v>
      </c>
      <c r="AO463" s="218">
        <f>HLOOKUP($B463,data11,data0211!AO$900,FALSE)</f>
        <v>717155</v>
      </c>
      <c r="AP463" s="218">
        <f>HLOOKUP($B463,data11,data0211!AP$900,FALSE)</f>
        <v>717155</v>
      </c>
      <c r="AQ463" s="218">
        <f>HLOOKUP($B463,data11,data0211!AQ$900,FALSE)</f>
        <v>540982</v>
      </c>
      <c r="AR463" s="218">
        <f>HLOOKUP($B463,data11,data0211!AR$900,FALSE)</f>
        <v>2820</v>
      </c>
      <c r="AS463" s="218">
        <f>HLOOKUP($B463,data11,data0211!AS$900,FALSE)</f>
        <v>1363</v>
      </c>
      <c r="AT463" s="218">
        <f>HLOOKUP($B463,data11,data0211!AT$900,FALSE)</f>
        <v>1457</v>
      </c>
      <c r="AU463" s="218">
        <f>HLOOKUP($B463,data11,data0211!AU$900,FALSE)</f>
        <v>1328</v>
      </c>
      <c r="AV463" s="218">
        <f>HLOOKUP($B463,data11,data0211!AV$900,FALSE)</f>
        <v>0</v>
      </c>
      <c r="AW463" s="218">
        <f>HLOOKUP($B463,data11,data0211!AW$900,FALSE)</f>
        <v>1492</v>
      </c>
      <c r="AX463" s="218">
        <f>HLOOKUP($B463,data11,data0211!AX$900,FALSE)</f>
        <v>0</v>
      </c>
      <c r="AY463" s="218">
        <f>HLOOKUP($B463,data11,data0211!AY$900,FALSE)</f>
        <v>55</v>
      </c>
      <c r="AZ463" s="218">
        <f>HLOOKUP($B463,data11,data0211!AZ$900,FALSE)</f>
        <v>15164</v>
      </c>
      <c r="BA463" s="218">
        <f>HLOOKUP($B463,data11,data0211!BA$900,FALSE)</f>
        <v>72</v>
      </c>
      <c r="BB463" s="218"/>
      <c r="BC463" s="218"/>
      <c r="BD463" s="218"/>
      <c r="BE463" s="218"/>
    </row>
    <row r="464" spans="1:57" ht="15" customHeight="1" x14ac:dyDescent="0.2">
      <c r="A464" s="71" t="s">
        <v>29</v>
      </c>
      <c r="B464" s="71" t="s">
        <v>29</v>
      </c>
      <c r="C464" s="69">
        <v>2002</v>
      </c>
      <c r="D464" s="218">
        <f>HLOOKUP($B464,data02,data0211!D$900,FALSE)</f>
        <v>12457551.540000001</v>
      </c>
      <c r="E464" s="218">
        <f>HLOOKUP($B464,data02,data0211!E$900,FALSE)</f>
        <v>-7229900.8799999999</v>
      </c>
      <c r="F464" s="218">
        <f>HLOOKUP($B464,data02,data0211!F$900,FALSE)</f>
        <v>495283.55</v>
      </c>
      <c r="G464" s="218">
        <f>HLOOKUP($B464,data02,data0211!G$900,FALSE)</f>
        <v>291411.56</v>
      </c>
      <c r="H464" s="218">
        <f>HLOOKUP($B464,data02,data0211!H$900,FALSE)</f>
        <v>1711263.49</v>
      </c>
      <c r="I464" s="218">
        <f>HLOOKUP($B464,data02,data0211!I$900,FALSE)</f>
        <v>21222</v>
      </c>
      <c r="J464" s="218">
        <f>HLOOKUP($B464,data02,data0211!J$900,FALSE)</f>
        <v>6133</v>
      </c>
      <c r="K464" s="218">
        <f>HLOOKUP($B464,data02,data0211!K$900,FALSE)</f>
        <v>5358</v>
      </c>
      <c r="L464" s="218">
        <f>HLOOKUP($B464,data02,data0211!L$900,FALSE)</f>
        <v>775</v>
      </c>
      <c r="M464" s="218">
        <f>HLOOKUP($B464,data02,data0211!M$900,FALSE)</f>
        <v>0</v>
      </c>
      <c r="N464" s="218">
        <f>HLOOKUP($B464,data02,data0211!N$900,FALSE)</f>
        <v>1384</v>
      </c>
      <c r="O464" s="218">
        <f>HLOOKUP($B464,data02,data0211!O$900,FALSE)</f>
        <v>113</v>
      </c>
      <c r="P464" s="218">
        <f>HLOOKUP($B464,data02,data0211!P$900,FALSE)</f>
        <v>183909651.19999999</v>
      </c>
      <c r="Q464" s="218">
        <f>HLOOKUP($B464,data02,data0211!Q$900,FALSE)</f>
        <v>37213253.5</v>
      </c>
      <c r="R464" s="218">
        <f>HLOOKUP($B464,data02,data0211!R$900,FALSE)</f>
        <v>146692927.40000001</v>
      </c>
      <c r="S464" s="218">
        <f>HLOOKUP($B464,data02,data0211!S$900,FALSE)</f>
        <v>0</v>
      </c>
      <c r="T464" s="218">
        <f>HLOOKUP($B464,data02,data0211!T$900,FALSE)</f>
        <v>3447.3</v>
      </c>
      <c r="U464" s="218">
        <f>HLOOKUP($B464,data02,data0211!U$900,FALSE)</f>
        <v>23</v>
      </c>
      <c r="V464" s="218">
        <f>HLOOKUP($B464,data02,data0211!V$900,FALSE)</f>
        <v>312707.59999999998</v>
      </c>
      <c r="W464" s="218">
        <f>HLOOKUP($B464,data02,data0211!W$900,FALSE)</f>
        <v>0</v>
      </c>
      <c r="X464" s="218">
        <f>HLOOKUP($B464,data02,data0211!X$900,FALSE)</f>
        <v>311181.3</v>
      </c>
      <c r="Y464" s="218">
        <f>HLOOKUP($B464,data02,data0211!Y$900,FALSE)</f>
        <v>0</v>
      </c>
      <c r="Z464" s="218">
        <f>HLOOKUP($B464,data02,data0211!Z$900,FALSE)</f>
        <v>1526.3</v>
      </c>
      <c r="AA464" s="218">
        <f>HLOOKUP($B464,data02,data0211!AA$900,FALSE)</f>
        <v>0</v>
      </c>
      <c r="AB464" s="218">
        <f>HLOOKUP($B464,data02,data0211!AB$900,FALSE)</f>
        <v>1915587</v>
      </c>
      <c r="AC464" s="218">
        <f>HLOOKUP($B464,data02,data0211!AC$900,FALSE)</f>
        <v>1150881.72</v>
      </c>
      <c r="AD464" s="218">
        <f>HLOOKUP($B464,data02,data0211!AD$900,FALSE)</f>
        <v>730435.8</v>
      </c>
      <c r="AE464" s="218">
        <f>HLOOKUP($B464,data02,data0211!AE$900,FALSE)</f>
        <v>0</v>
      </c>
      <c r="AF464" s="218">
        <f>HLOOKUP($B464,data02,data0211!AF$900,FALSE)</f>
        <v>30951.79</v>
      </c>
      <c r="AG464" s="218">
        <f>HLOOKUP($B464,data02,data0211!AG$900,FALSE)</f>
        <v>3317.69</v>
      </c>
      <c r="AH464" s="218">
        <f>HLOOKUP($B464,data02,data0211!AH$900,FALSE)</f>
        <v>20</v>
      </c>
      <c r="AI464" s="218">
        <f>HLOOKUP($B464,data02,data0211!AI$900,FALSE)</f>
        <v>0</v>
      </c>
      <c r="AJ464" s="218">
        <f>HLOOKUP($B464,data02,data0211!AJ$900,FALSE)</f>
        <v>20</v>
      </c>
      <c r="AK464" s="218">
        <f>HLOOKUP($B464,data02,data0211!AK$900,FALSE)</f>
        <v>15200</v>
      </c>
      <c r="AL464" s="218">
        <f>HLOOKUP($B464,data02,data0211!AL$900,FALSE)</f>
        <v>16200</v>
      </c>
      <c r="AM464" s="218">
        <f>HLOOKUP($B464,data02,data0211!AM$900,FALSE)</f>
        <v>0</v>
      </c>
      <c r="AN464" s="218">
        <f>HLOOKUP($B464,data02,data0211!AN$900,FALSE)</f>
        <v>37705</v>
      </c>
      <c r="AO464" s="218">
        <f>HLOOKUP($B464,data02,data0211!AO$900,FALSE)</f>
        <v>38396</v>
      </c>
      <c r="AP464" s="218">
        <f>HLOOKUP($B464,data02,data0211!AP$900,FALSE)</f>
        <v>38396</v>
      </c>
      <c r="AQ464" s="218">
        <f>HLOOKUP($B464,data02,data0211!AQ$900,FALSE)</f>
        <v>30000</v>
      </c>
      <c r="AR464" s="218">
        <f>HLOOKUP($B464,data02,data0211!AR$900,FALSE)</f>
        <v>105.6</v>
      </c>
      <c r="AS464" s="218">
        <f>HLOOKUP($B464,data02,data0211!AS$900,FALSE)</f>
        <v>75.5</v>
      </c>
      <c r="AT464" s="218">
        <f>HLOOKUP($B464,data02,data0211!AT$900,FALSE)</f>
        <v>30.1</v>
      </c>
      <c r="AU464" s="218">
        <f>HLOOKUP($B464,data02,data0211!AU$900,FALSE)</f>
        <v>69</v>
      </c>
      <c r="AV464" s="218">
        <f>HLOOKUP($B464,data02,data0211!AV$900,FALSE)</f>
        <v>12</v>
      </c>
      <c r="AW464" s="218">
        <f>HLOOKUP($B464,data02,data0211!AW$900,FALSE)</f>
        <v>24.6</v>
      </c>
      <c r="AX464" s="218">
        <f>HLOOKUP($B464,data02,data0211!AX$900,FALSE)</f>
        <v>0</v>
      </c>
      <c r="AY464" s="218">
        <f>HLOOKUP($B464,data02,data0211!AY$900,FALSE)</f>
        <v>6</v>
      </c>
      <c r="AZ464" s="218">
        <f>HLOOKUP($B464,data02,data0211!AZ$900,FALSE)</f>
        <v>1070</v>
      </c>
      <c r="BA464" s="218">
        <f>HLOOKUP($B464,data02,data0211!BA$900,FALSE)</f>
        <v>87</v>
      </c>
      <c r="BB464" s="218"/>
      <c r="BC464" s="218"/>
      <c r="BD464" s="218"/>
      <c r="BE464" s="218"/>
    </row>
    <row r="465" spans="1:57" ht="15" customHeight="1" x14ac:dyDescent="0.2">
      <c r="A465" s="71" t="s">
        <v>29</v>
      </c>
      <c r="B465" s="71" t="s">
        <v>29</v>
      </c>
      <c r="C465" s="69">
        <v>2003</v>
      </c>
      <c r="D465" s="218">
        <f>HLOOKUP($B465,data03,data0211!D$900,FALSE)</f>
        <v>12576154.780000001</v>
      </c>
      <c r="E465" s="218">
        <f>HLOOKUP($B465,data03,data0211!E$900,FALSE)</f>
        <v>-7685524.1900000004</v>
      </c>
      <c r="F465" s="218">
        <f>HLOOKUP($B465,data03,data0211!F$900,FALSE)</f>
        <v>0</v>
      </c>
      <c r="G465" s="218">
        <f>HLOOKUP($B465,data03,data0211!G$900,FALSE)</f>
        <v>120863.45</v>
      </c>
      <c r="H465" s="218">
        <f>HLOOKUP($B465,data03,data0211!H$900,FALSE)</f>
        <v>1654858.9000000001</v>
      </c>
      <c r="I465" s="218">
        <f>HLOOKUP($B465,data03,data0211!I$900,FALSE)</f>
        <v>0</v>
      </c>
      <c r="J465" s="218">
        <f>HLOOKUP($B465,data03,data0211!J$900,FALSE)</f>
        <v>6363</v>
      </c>
      <c r="K465" s="218">
        <f>HLOOKUP($B465,data03,data0211!K$900,FALSE)</f>
        <v>5533</v>
      </c>
      <c r="L465" s="218">
        <f>HLOOKUP($B465,data03,data0211!L$900,FALSE)</f>
        <v>830</v>
      </c>
      <c r="M465" s="218">
        <f>HLOOKUP($B465,data03,data0211!M$900,FALSE)</f>
        <v>0</v>
      </c>
      <c r="N465" s="218">
        <f>HLOOKUP($B465,data03,data0211!N$900,FALSE)</f>
        <v>1384</v>
      </c>
      <c r="O465" s="218">
        <f>HLOOKUP($B465,data03,data0211!O$900,FALSE)</f>
        <v>113</v>
      </c>
      <c r="P465" s="218">
        <f>HLOOKUP($B465,data03,data0211!P$900,FALSE)</f>
        <v>228083608</v>
      </c>
      <c r="Q465" s="218">
        <f>HLOOKUP($B465,data03,data0211!Q$900,FALSE)</f>
        <v>49133690</v>
      </c>
      <c r="R465" s="218">
        <f>HLOOKUP($B465,data03,data0211!R$900,FALSE)</f>
        <v>177337855</v>
      </c>
      <c r="S465" s="218">
        <f>HLOOKUP($B465,data03,data0211!S$900,FALSE)</f>
        <v>0</v>
      </c>
      <c r="T465" s="218">
        <f>HLOOKUP($B465,data03,data0211!T$900,FALSE)</f>
        <v>1579765</v>
      </c>
      <c r="U465" s="218">
        <f>HLOOKUP($B465,data03,data0211!U$900,FALSE)</f>
        <v>32298</v>
      </c>
      <c r="V465" s="218">
        <f>HLOOKUP($B465,data03,data0211!V$900,FALSE)</f>
        <v>367853.7</v>
      </c>
      <c r="W465" s="218">
        <f>HLOOKUP($B465,data03,data0211!W$900,FALSE)</f>
        <v>0</v>
      </c>
      <c r="X465" s="218">
        <f>HLOOKUP($B465,data03,data0211!X$900,FALSE)</f>
        <v>364666.4</v>
      </c>
      <c r="Y465" s="218">
        <f>HLOOKUP($B465,data03,data0211!Y$900,FALSE)</f>
        <v>0</v>
      </c>
      <c r="Z465" s="218">
        <f>HLOOKUP($B465,data03,data0211!Z$900,FALSE)</f>
        <v>3097.6</v>
      </c>
      <c r="AA465" s="218">
        <f>HLOOKUP($B465,data03,data0211!AA$900,FALSE)</f>
        <v>89.7</v>
      </c>
      <c r="AB465" s="218">
        <f>HLOOKUP($B465,data03,data0211!AB$900,FALSE)</f>
        <v>2714004.66</v>
      </c>
      <c r="AC465" s="218">
        <f>HLOOKUP($B465,data03,data0211!AC$900,FALSE)</f>
        <v>1592161.18</v>
      </c>
      <c r="AD465" s="218">
        <f>HLOOKUP($B465,data03,data0211!AD$900,FALSE)</f>
        <v>1095218.96</v>
      </c>
      <c r="AE465" s="218">
        <f>HLOOKUP($B465,data03,data0211!AE$900,FALSE)</f>
        <v>0</v>
      </c>
      <c r="AF465" s="218">
        <f>HLOOKUP($B465,data03,data0211!AF$900,FALSE)</f>
        <v>26101.33</v>
      </c>
      <c r="AG465" s="218">
        <f>HLOOKUP($B465,data03,data0211!AG$900,FALSE)</f>
        <v>523.19000000000005</v>
      </c>
      <c r="AH465" s="218">
        <f>HLOOKUP($B465,data03,data0211!AH$900,FALSE)</f>
        <v>20</v>
      </c>
      <c r="AI465" s="218">
        <f>HLOOKUP($B465,data03,data0211!AI$900,FALSE)</f>
        <v>0</v>
      </c>
      <c r="AJ465" s="218">
        <f>HLOOKUP($B465,data03,data0211!AJ$900,FALSE)</f>
        <v>20</v>
      </c>
      <c r="AK465" s="218">
        <f>HLOOKUP($B465,data03,data0211!AK$900,FALSE)</f>
        <v>15450</v>
      </c>
      <c r="AL465" s="218">
        <f>HLOOKUP($B465,data03,data0211!AL$900,FALSE)</f>
        <v>16450</v>
      </c>
      <c r="AM465" s="218">
        <f>HLOOKUP($B465,data03,data0211!AM$900,FALSE)</f>
        <v>0</v>
      </c>
      <c r="AN465" s="218">
        <f>HLOOKUP($B465,data03,data0211!AN$900,FALSE)</f>
        <v>37705</v>
      </c>
      <c r="AO465" s="218">
        <f>HLOOKUP($B465,data03,data0211!AO$900,FALSE)</f>
        <v>38396</v>
      </c>
      <c r="AP465" s="218">
        <f>HLOOKUP($B465,data03,data0211!AP$900,FALSE)</f>
        <v>38396</v>
      </c>
      <c r="AQ465" s="218">
        <f>HLOOKUP($B465,data03,data0211!AQ$900,FALSE)</f>
        <v>30000</v>
      </c>
      <c r="AR465" s="218">
        <f>HLOOKUP($B465,data03,data0211!AR$900,FALSE)</f>
        <v>105.6</v>
      </c>
      <c r="AS465" s="218">
        <f>HLOOKUP($B465,data03,data0211!AS$900,FALSE)</f>
        <v>75.5</v>
      </c>
      <c r="AT465" s="218">
        <f>HLOOKUP($B465,data03,data0211!AT$900,FALSE)</f>
        <v>30.1</v>
      </c>
      <c r="AU465" s="218">
        <f>HLOOKUP($B465,data03,data0211!AU$900,FALSE)</f>
        <v>69</v>
      </c>
      <c r="AV465" s="218">
        <f>HLOOKUP($B465,data03,data0211!AV$900,FALSE)</f>
        <v>12</v>
      </c>
      <c r="AW465" s="218">
        <f>HLOOKUP($B465,data03,data0211!AW$900,FALSE)</f>
        <v>24.6</v>
      </c>
      <c r="AX465" s="218">
        <f>HLOOKUP($B465,data03,data0211!AX$900,FALSE)</f>
        <v>0</v>
      </c>
      <c r="AY465" s="218">
        <f>HLOOKUP($B465,data03,data0211!AY$900,FALSE)</f>
        <v>6</v>
      </c>
      <c r="AZ465" s="218">
        <f>HLOOKUP($B465,data03,data0211!AZ$900,FALSE)</f>
        <v>1070</v>
      </c>
      <c r="BA465" s="218">
        <f>HLOOKUP($B465,data03,data0211!BA$900,FALSE)</f>
        <v>86.5</v>
      </c>
      <c r="BB465" s="218"/>
      <c r="BC465" s="218"/>
      <c r="BD465" s="218"/>
      <c r="BE465" s="218"/>
    </row>
    <row r="466" spans="1:57" ht="15" customHeight="1" x14ac:dyDescent="0.2">
      <c r="A466" s="71" t="s">
        <v>29</v>
      </c>
      <c r="B466" s="71" t="s">
        <v>29</v>
      </c>
      <c r="C466" s="69">
        <v>2004</v>
      </c>
      <c r="D466" s="218">
        <f>HLOOKUP($B466,data04,data0211!D$900,FALSE)</f>
        <v>13061439.360000001</v>
      </c>
      <c r="E466" s="218">
        <f>HLOOKUP($B466,data04,data0211!E$900,FALSE)</f>
        <v>-8122564.9699999997</v>
      </c>
      <c r="F466" s="218">
        <f>HLOOKUP($B466,data04,data0211!F$900,FALSE)</f>
        <v>0</v>
      </c>
      <c r="G466" s="218">
        <f>HLOOKUP($B466,data04,data0211!G$900,FALSE)</f>
        <v>485284</v>
      </c>
      <c r="H466" s="218">
        <f>HLOOKUP($B466,data04,data0211!H$900,FALSE)</f>
        <v>1636670.8299999998</v>
      </c>
      <c r="I466" s="218">
        <f>HLOOKUP($B466,data04,data0211!I$900,FALSE)</f>
        <v>0</v>
      </c>
      <c r="J466" s="218">
        <f>HLOOKUP($B466,data04,data0211!J$900,FALSE)</f>
        <v>6423</v>
      </c>
      <c r="K466" s="218">
        <f>HLOOKUP($B466,data04,data0211!K$900,FALSE)</f>
        <v>5568</v>
      </c>
      <c r="L466" s="218">
        <f>HLOOKUP($B466,data04,data0211!L$900,FALSE)</f>
        <v>855</v>
      </c>
      <c r="M466" s="218">
        <f>HLOOKUP($B466,data04,data0211!M$900,FALSE)</f>
        <v>0</v>
      </c>
      <c r="N466" s="218">
        <f>HLOOKUP($B466,data04,data0211!N$900,FALSE)</f>
        <v>1386</v>
      </c>
      <c r="O466" s="218">
        <f>HLOOKUP($B466,data04,data0211!O$900,FALSE)</f>
        <v>112</v>
      </c>
      <c r="P466" s="218">
        <f>HLOOKUP($B466,data04,data0211!P$900,FALSE)</f>
        <v>229646100.59999999</v>
      </c>
      <c r="Q466" s="218">
        <f>HLOOKUP($B466,data04,data0211!Q$900,FALSE)</f>
        <v>46191627.299999997</v>
      </c>
      <c r="R466" s="218">
        <f>HLOOKUP($B466,data04,data0211!R$900,FALSE)</f>
        <v>182266080.5</v>
      </c>
      <c r="S466" s="218">
        <f>HLOOKUP($B466,data04,data0211!S$900,FALSE)</f>
        <v>0</v>
      </c>
      <c r="T466" s="218">
        <f>HLOOKUP($B466,data04,data0211!T$900,FALSE)</f>
        <v>1141118</v>
      </c>
      <c r="U466" s="218">
        <f>HLOOKUP($B466,data04,data0211!U$900,FALSE)</f>
        <v>47274.8</v>
      </c>
      <c r="V466" s="218">
        <f>HLOOKUP($B466,data04,data0211!V$900,FALSE)</f>
        <v>382327.5</v>
      </c>
      <c r="W466" s="218">
        <f>HLOOKUP($B466,data04,data0211!W$900,FALSE)</f>
        <v>0</v>
      </c>
      <c r="X466" s="218">
        <f>HLOOKUP($B466,data04,data0211!X$900,FALSE)</f>
        <v>379019.1</v>
      </c>
      <c r="Y466" s="218">
        <f>HLOOKUP($B466,data04,data0211!Y$900,FALSE)</f>
        <v>0</v>
      </c>
      <c r="Z466" s="218">
        <f>HLOOKUP($B466,data04,data0211!Z$900,FALSE)</f>
        <v>3214.9</v>
      </c>
      <c r="AA466" s="218">
        <f>HLOOKUP($B466,data04,data0211!AA$900,FALSE)</f>
        <v>93.5</v>
      </c>
      <c r="AB466" s="218">
        <f>HLOOKUP($B466,data04,data0211!AB$900,FALSE)</f>
        <v>2932992.61</v>
      </c>
      <c r="AC466" s="218">
        <f>HLOOKUP($B466,data04,data0211!AC$900,FALSE)</f>
        <v>1523996.39</v>
      </c>
      <c r="AD466" s="218">
        <f>HLOOKUP($B466,data04,data0211!AD$900,FALSE)</f>
        <v>1386720.33</v>
      </c>
      <c r="AE466" s="218">
        <f>HLOOKUP($B466,data04,data0211!AE$900,FALSE)</f>
        <v>0</v>
      </c>
      <c r="AF466" s="218">
        <f>HLOOKUP($B466,data04,data0211!AF$900,FALSE)</f>
        <v>21194.75</v>
      </c>
      <c r="AG466" s="218">
        <f>HLOOKUP($B466,data04,data0211!AG$900,FALSE)</f>
        <v>1081.1400000000001</v>
      </c>
      <c r="AH466" s="218">
        <f>HLOOKUP($B466,data04,data0211!AH$900,FALSE)</f>
        <v>20</v>
      </c>
      <c r="AI466" s="218">
        <f>HLOOKUP($B466,data04,data0211!AI$900,FALSE)</f>
        <v>20</v>
      </c>
      <c r="AJ466" s="218">
        <f>HLOOKUP($B466,data04,data0211!AJ$900,FALSE)</f>
        <v>0</v>
      </c>
      <c r="AK466" s="218">
        <f>HLOOKUP($B466,data04,data0211!AK$900,FALSE)</f>
        <v>15700</v>
      </c>
      <c r="AL466" s="218">
        <f>HLOOKUP($B466,data04,data0211!AL$900,FALSE)</f>
        <v>16700</v>
      </c>
      <c r="AM466" s="218">
        <f>HLOOKUP($B466,data04,data0211!AM$900,FALSE)</f>
        <v>0</v>
      </c>
      <c r="AN466" s="218">
        <f>HLOOKUP($B466,data04,data0211!AN$900,FALSE)</f>
        <v>40658</v>
      </c>
      <c r="AO466" s="218">
        <f>HLOOKUP($B466,data04,data0211!AO$900,FALSE)</f>
        <v>36300</v>
      </c>
      <c r="AP466" s="218">
        <f>HLOOKUP($B466,data04,data0211!AP$900,FALSE)</f>
        <v>40658</v>
      </c>
      <c r="AQ466" s="218">
        <f>HLOOKUP($B466,data04,data0211!AQ$900,FALSE)</f>
        <v>33583</v>
      </c>
      <c r="AR466" s="218">
        <f>HLOOKUP($B466,data04,data0211!AR$900,FALSE)</f>
        <v>112</v>
      </c>
      <c r="AS466" s="218">
        <f>HLOOKUP($B466,data04,data0211!AS$900,FALSE)</f>
        <v>78</v>
      </c>
      <c r="AT466" s="218">
        <f>HLOOKUP($B466,data04,data0211!AT$900,FALSE)</f>
        <v>34</v>
      </c>
      <c r="AU466" s="218">
        <f>HLOOKUP($B466,data04,data0211!AU$900,FALSE)</f>
        <v>75</v>
      </c>
      <c r="AV466" s="218">
        <f>HLOOKUP($B466,data04,data0211!AV$900,FALSE)</f>
        <v>0</v>
      </c>
      <c r="AW466" s="218">
        <f>HLOOKUP($B466,data04,data0211!AW$900,FALSE)</f>
        <v>25</v>
      </c>
      <c r="AX466" s="218">
        <f>HLOOKUP($B466,data04,data0211!AX$900,FALSE)</f>
        <v>0</v>
      </c>
      <c r="AY466" s="218">
        <f>HLOOKUP($B466,data04,data0211!AY$900,FALSE)</f>
        <v>6</v>
      </c>
      <c r="AZ466" s="218">
        <f>HLOOKUP($B466,data04,data0211!AZ$900,FALSE)</f>
        <v>1108</v>
      </c>
      <c r="BA466" s="218">
        <f>HLOOKUP($B466,data04,data0211!BA$900,FALSE)</f>
        <v>73.2</v>
      </c>
      <c r="BB466" s="218"/>
      <c r="BC466" s="218"/>
      <c r="BD466" s="218"/>
      <c r="BE466" s="218"/>
    </row>
    <row r="467" spans="1:57" ht="15" customHeight="1" x14ac:dyDescent="0.2">
      <c r="A467" s="71" t="s">
        <v>29</v>
      </c>
      <c r="B467" s="71" t="s">
        <v>29</v>
      </c>
      <c r="C467" s="69">
        <v>2005</v>
      </c>
      <c r="D467" s="218">
        <f>HLOOKUP($B467,data05,data0211!D$900,FALSE)</f>
        <v>14007697.449999999</v>
      </c>
      <c r="E467" s="218">
        <f>HLOOKUP($B467,data05,data0211!E$900,FALSE)</f>
        <v>-8583571.1899999995</v>
      </c>
      <c r="F467" s="218">
        <f>HLOOKUP($B467,data05,data0211!F$900,FALSE)</f>
        <v>0</v>
      </c>
      <c r="G467" s="218">
        <f>HLOOKUP($B467,data05,data0211!G$900,FALSE)</f>
        <v>507657.18</v>
      </c>
      <c r="H467" s="218">
        <f>HLOOKUP($B467,data05,data0211!H$900,FALSE)</f>
        <v>1520850.79</v>
      </c>
      <c r="I467" s="218">
        <f>HLOOKUP($B467,data05,data0211!I$900,FALSE)</f>
        <v>0</v>
      </c>
      <c r="J467" s="218">
        <f>HLOOKUP($B467,data05,data0211!J$900,FALSE)</f>
        <v>6516</v>
      </c>
      <c r="K467" s="218">
        <f>HLOOKUP($B467,data05,data0211!K$900,FALSE)</f>
        <v>5695</v>
      </c>
      <c r="L467" s="218">
        <f>HLOOKUP($B467,data05,data0211!L$900,FALSE)</f>
        <v>821</v>
      </c>
      <c r="M467" s="218">
        <f>HLOOKUP($B467,data05,data0211!M$900,FALSE)</f>
        <v>0</v>
      </c>
      <c r="N467" s="218">
        <f>HLOOKUP($B467,data05,data0211!N$900,FALSE)</f>
        <v>1100219</v>
      </c>
      <c r="O467" s="218">
        <f>HLOOKUP($B467,data05,data0211!O$900,FALSE)</f>
        <v>42991</v>
      </c>
      <c r="P467" s="218">
        <f>HLOOKUP($B467,data05,data0211!P$900,FALSE)</f>
        <v>233239876</v>
      </c>
      <c r="Q467" s="218">
        <f>HLOOKUP($B467,data05,data0211!Q$900,FALSE)</f>
        <v>48370213</v>
      </c>
      <c r="R467" s="218">
        <f>HLOOKUP($B467,data05,data0211!R$900,FALSE)</f>
        <v>183726453</v>
      </c>
      <c r="S467" s="218">
        <f>HLOOKUP($B467,data05,data0211!S$900,FALSE)</f>
        <v>0</v>
      </c>
      <c r="T467" s="218">
        <f>HLOOKUP($B467,data05,data0211!T$900,FALSE)</f>
        <v>1100219</v>
      </c>
      <c r="U467" s="218">
        <f>HLOOKUP($B467,data05,data0211!U$900,FALSE)</f>
        <v>42991</v>
      </c>
      <c r="V467" s="218">
        <f>HLOOKUP($B467,data05,data0211!V$900,FALSE)</f>
        <v>360616</v>
      </c>
      <c r="W467" s="218">
        <f>HLOOKUP($B467,data05,data0211!W$900,FALSE)</f>
        <v>0</v>
      </c>
      <c r="X467" s="218">
        <f>HLOOKUP($B467,data05,data0211!X$900,FALSE)</f>
        <v>357933</v>
      </c>
      <c r="Y467" s="218">
        <f>HLOOKUP($B467,data05,data0211!Y$900,FALSE)</f>
        <v>0</v>
      </c>
      <c r="Z467" s="218">
        <f>HLOOKUP($B467,data05,data0211!Z$900,FALSE)</f>
        <v>2595</v>
      </c>
      <c r="AA467" s="218">
        <f>HLOOKUP($B467,data05,data0211!AA$900,FALSE)</f>
        <v>88</v>
      </c>
      <c r="AB467" s="218">
        <f>HLOOKUP($B467,data05,data0211!AB$900,FALSE)</f>
        <v>2827407.7</v>
      </c>
      <c r="AC467" s="218">
        <f>HLOOKUP($B467,data05,data0211!AC$900,FALSE)</f>
        <v>1738610.61</v>
      </c>
      <c r="AD467" s="218">
        <f>HLOOKUP($B467,data05,data0211!AD$900,FALSE)</f>
        <v>1515067.48</v>
      </c>
      <c r="AE467" s="218">
        <f>HLOOKUP($B467,data05,data0211!AE$900,FALSE)</f>
        <v>0</v>
      </c>
      <c r="AF467" s="218">
        <f>HLOOKUP($B467,data05,data0211!AF$900,FALSE)</f>
        <v>24022.58</v>
      </c>
      <c r="AG467" s="218">
        <f>HLOOKUP($B467,data05,data0211!AG$900,FALSE)</f>
        <v>1145.07</v>
      </c>
      <c r="AH467" s="218">
        <f>HLOOKUP($B467,data05,data0211!AH$900,FALSE)</f>
        <v>20</v>
      </c>
      <c r="AI467" s="218">
        <f>HLOOKUP($B467,data05,data0211!AI$900,FALSE)</f>
        <v>20</v>
      </c>
      <c r="AJ467" s="218">
        <f>HLOOKUP($B467,data05,data0211!AJ$900,FALSE)</f>
        <v>0</v>
      </c>
      <c r="AK467" s="218">
        <f>HLOOKUP($B467,data05,data0211!AK$900,FALSE)</f>
        <v>16000</v>
      </c>
      <c r="AL467" s="218">
        <f>HLOOKUP($B467,data05,data0211!AL$900,FALSE)</f>
        <v>17000</v>
      </c>
      <c r="AM467" s="218">
        <f>HLOOKUP($B467,data05,data0211!AM$900,FALSE)</f>
        <v>0</v>
      </c>
      <c r="AN467" s="218">
        <f>HLOOKUP($B467,data05,data0211!AN$900,FALSE)</f>
        <v>39722</v>
      </c>
      <c r="AO467" s="218">
        <f>HLOOKUP($B467,data05,data0211!AO$900,FALSE)</f>
        <v>32039</v>
      </c>
      <c r="AP467" s="218">
        <f>HLOOKUP($B467,data05,data0211!AP$900,FALSE)</f>
        <v>39722</v>
      </c>
      <c r="AQ467" s="218">
        <f>HLOOKUP($B467,data05,data0211!AQ$900,FALSE)</f>
        <v>36748</v>
      </c>
      <c r="AR467" s="218">
        <f>HLOOKUP($B467,data05,data0211!AR$900,FALSE)</f>
        <v>115</v>
      </c>
      <c r="AS467" s="218">
        <f>HLOOKUP($B467,data05,data0211!AS$900,FALSE)</f>
        <v>79</v>
      </c>
      <c r="AT467" s="218">
        <f>HLOOKUP($B467,data05,data0211!AT$900,FALSE)</f>
        <v>36</v>
      </c>
      <c r="AU467" s="218">
        <f>HLOOKUP($B467,data05,data0211!AU$900,FALSE)</f>
        <v>78</v>
      </c>
      <c r="AV467" s="218">
        <f>HLOOKUP($B467,data05,data0211!AV$900,FALSE)</f>
        <v>0</v>
      </c>
      <c r="AW467" s="218">
        <f>HLOOKUP($B467,data05,data0211!AW$900,FALSE)</f>
        <v>25</v>
      </c>
      <c r="AX467" s="218">
        <f>HLOOKUP($B467,data05,data0211!AX$900,FALSE)</f>
        <v>0</v>
      </c>
      <c r="AY467" s="218">
        <f>HLOOKUP($B467,data05,data0211!AY$900,FALSE)</f>
        <v>6</v>
      </c>
      <c r="AZ467" s="218">
        <f>HLOOKUP($B467,data05,data0211!AZ$900,FALSE)</f>
        <v>1128</v>
      </c>
      <c r="BA467" s="218">
        <f>HLOOKUP($B467,data05,data0211!BA$900,FALSE)</f>
        <v>72</v>
      </c>
      <c r="BB467" s="218"/>
      <c r="BC467" s="218"/>
      <c r="BD467" s="218"/>
      <c r="BE467" s="218"/>
    </row>
    <row r="468" spans="1:57" ht="15" customHeight="1" x14ac:dyDescent="0.2">
      <c r="A468" s="71" t="s">
        <v>29</v>
      </c>
      <c r="B468" s="71" t="s">
        <v>29</v>
      </c>
      <c r="C468" s="69">
        <v>2006</v>
      </c>
      <c r="D468" s="218">
        <f>HLOOKUP($B468,data06,data0211!D$900,FALSE)</f>
        <v>14913876.82</v>
      </c>
      <c r="E468" s="218">
        <f>HLOOKUP($B468,data06,data0211!E$900,FALSE)</f>
        <v>-8875749.7599999998</v>
      </c>
      <c r="F468" s="218">
        <f>HLOOKUP($B468,data06,data0211!F$900,FALSE)</f>
        <v>0</v>
      </c>
      <c r="G468" s="218">
        <f>HLOOKUP($B468,data06,data0211!G$900,FALSE)</f>
        <v>953561.45</v>
      </c>
      <c r="H468" s="218">
        <f>HLOOKUP($B468,data06,data0211!H$900,FALSE)</f>
        <v>1684646.56</v>
      </c>
      <c r="I468" s="218">
        <f>HLOOKUP($B468,data06,data0211!I$900,FALSE)</f>
        <v>496000</v>
      </c>
      <c r="J468" s="218">
        <f>HLOOKUP($B468,data06,data0211!J$900,FALSE)</f>
        <v>6634</v>
      </c>
      <c r="K468" s="218">
        <f>HLOOKUP($B468,data06,data0211!K$900,FALSE)</f>
        <v>5795</v>
      </c>
      <c r="L468" s="218">
        <f>HLOOKUP($B468,data06,data0211!L$900,FALSE)</f>
        <v>839</v>
      </c>
      <c r="M468" s="218">
        <f>HLOOKUP($B468,data06,data0211!M$900,FALSE)</f>
        <v>0</v>
      </c>
      <c r="N468" s="218">
        <f>HLOOKUP($B468,data06,data0211!N$900,FALSE)</f>
        <v>1523</v>
      </c>
      <c r="O468" s="218">
        <f>HLOOKUP($B468,data06,data0211!O$900,FALSE)</f>
        <v>22</v>
      </c>
      <c r="P468" s="218">
        <f>HLOOKUP($B468,data06,data0211!P$900,FALSE)</f>
        <v>225495203</v>
      </c>
      <c r="Q468" s="218">
        <f>HLOOKUP($B468,data06,data0211!Q$900,FALSE)</f>
        <v>46734088</v>
      </c>
      <c r="R468" s="218">
        <f>HLOOKUP($B468,data06,data0211!R$900,FALSE)</f>
        <v>177618443</v>
      </c>
      <c r="S468" s="218">
        <f>HLOOKUP($B468,data06,data0211!S$900,FALSE)</f>
        <v>0</v>
      </c>
      <c r="T468" s="218">
        <f>HLOOKUP($B468,data06,data0211!T$900,FALSE)</f>
        <v>1117167</v>
      </c>
      <c r="U468" s="218">
        <f>HLOOKUP($B468,data06,data0211!U$900,FALSE)</f>
        <v>25505</v>
      </c>
      <c r="V468" s="218">
        <f>HLOOKUP($B468,data06,data0211!V$900,FALSE)</f>
        <v>379237</v>
      </c>
      <c r="W468" s="218">
        <f>HLOOKUP($B468,data06,data0211!W$900,FALSE)</f>
        <v>0</v>
      </c>
      <c r="X468" s="218">
        <f>HLOOKUP($B468,data06,data0211!X$900,FALSE)</f>
        <v>376056</v>
      </c>
      <c r="Y468" s="218">
        <f>HLOOKUP($B468,data06,data0211!Y$900,FALSE)</f>
        <v>0</v>
      </c>
      <c r="Z468" s="218">
        <f>HLOOKUP($B468,data06,data0211!Z$900,FALSE)</f>
        <v>3115</v>
      </c>
      <c r="AA468" s="218">
        <f>HLOOKUP($B468,data06,data0211!AA$900,FALSE)</f>
        <v>66</v>
      </c>
      <c r="AB468" s="218">
        <f>HLOOKUP($B468,data06,data0211!AB$900,FALSE)</f>
        <v>2786494.4</v>
      </c>
      <c r="AC468" s="218">
        <f>HLOOKUP($B468,data06,data0211!AC$900,FALSE)</f>
        <v>1674051.32</v>
      </c>
      <c r="AD468" s="218">
        <f>HLOOKUP($B468,data06,data0211!AD$900,FALSE)</f>
        <v>1087468.48</v>
      </c>
      <c r="AE468" s="218">
        <f>HLOOKUP($B468,data06,data0211!AE$900,FALSE)</f>
        <v>0</v>
      </c>
      <c r="AF468" s="218">
        <f>HLOOKUP($B468,data06,data0211!AF$900,FALSE)</f>
        <v>24245.79</v>
      </c>
      <c r="AG468" s="218">
        <f>HLOOKUP($B468,data06,data0211!AG$900,FALSE)</f>
        <v>728.81</v>
      </c>
      <c r="AH468" s="218">
        <f>HLOOKUP($B468,data06,data0211!AH$900,FALSE)</f>
        <v>20</v>
      </c>
      <c r="AI468" s="218">
        <f>HLOOKUP($B468,data06,data0211!AI$900,FALSE)</f>
        <v>20</v>
      </c>
      <c r="AJ468" s="218">
        <f>HLOOKUP($B468,data06,data0211!AJ$900,FALSE)</f>
        <v>0</v>
      </c>
      <c r="AK468" s="218">
        <f>HLOOKUP($B468,data06,data0211!AK$900,FALSE)</f>
        <v>16000</v>
      </c>
      <c r="AL468" s="218">
        <f>HLOOKUP($B468,data06,data0211!AL$900,FALSE)</f>
        <v>17000</v>
      </c>
      <c r="AM468" s="218">
        <f>HLOOKUP($B468,data06,data0211!AM$900,FALSE)</f>
        <v>0</v>
      </c>
      <c r="AN468" s="218">
        <f>HLOOKUP($B468,data06,data0211!AN$900,FALSE)</f>
        <v>37334</v>
      </c>
      <c r="AO468" s="218">
        <f>HLOOKUP($B468,data06,data0211!AO$900,FALSE)</f>
        <v>39188</v>
      </c>
      <c r="AP468" s="218">
        <f>HLOOKUP($B468,data06,data0211!AP$900,FALSE)</f>
        <v>39188</v>
      </c>
      <c r="AQ468" s="218">
        <f>HLOOKUP($B468,data06,data0211!AQ$900,FALSE)</f>
        <v>35574</v>
      </c>
      <c r="AR468" s="218">
        <f>HLOOKUP($B468,data06,data0211!AR$900,FALSE)</f>
        <v>115</v>
      </c>
      <c r="AS468" s="218">
        <f>HLOOKUP($B468,data06,data0211!AS$900,FALSE)</f>
        <v>79</v>
      </c>
      <c r="AT468" s="218">
        <f>HLOOKUP($B468,data06,data0211!AT$900,FALSE)</f>
        <v>36</v>
      </c>
      <c r="AU468" s="218">
        <f>HLOOKUP($B468,data06,data0211!AU$900,FALSE)</f>
        <v>78</v>
      </c>
      <c r="AV468" s="218">
        <f>HLOOKUP($B468,data06,data0211!AV$900,FALSE)</f>
        <v>0</v>
      </c>
      <c r="AW468" s="218">
        <f>HLOOKUP($B468,data06,data0211!AW$900,FALSE)</f>
        <v>25</v>
      </c>
      <c r="AX468" s="218">
        <f>HLOOKUP($B468,data06,data0211!AX$900,FALSE)</f>
        <v>0</v>
      </c>
      <c r="AY468" s="218">
        <f>HLOOKUP($B468,data06,data0211!AY$900,FALSE)</f>
        <v>6</v>
      </c>
      <c r="AZ468" s="218">
        <f>HLOOKUP($B468,data06,data0211!AZ$900,FALSE)</f>
        <v>1235</v>
      </c>
      <c r="BA468" s="218">
        <f>HLOOKUP($B468,data06,data0211!BA$900,FALSE)</f>
        <v>72</v>
      </c>
      <c r="BB468" s="218"/>
      <c r="BC468" s="218"/>
      <c r="BD468" s="218"/>
      <c r="BE468" s="218"/>
    </row>
    <row r="469" spans="1:57" ht="15" customHeight="1" x14ac:dyDescent="0.2">
      <c r="A469" s="71" t="s">
        <v>29</v>
      </c>
      <c r="B469" s="71" t="s">
        <v>29</v>
      </c>
      <c r="C469" s="69">
        <v>2007</v>
      </c>
      <c r="D469" s="218">
        <f>HLOOKUP($B469,data07,data0211!D$900,FALSE)</f>
        <v>16516568.35</v>
      </c>
      <c r="E469" s="218">
        <f>HLOOKUP($B469,data07,data0211!E$900,FALSE)</f>
        <v>-9364816.4199999999</v>
      </c>
      <c r="F469" s="218">
        <f>HLOOKUP($B469,data07,data0211!F$900,FALSE)</f>
        <v>0</v>
      </c>
      <c r="G469" s="218">
        <f>HLOOKUP($B469,data07,data0211!G$900,FALSE)</f>
        <v>1418741</v>
      </c>
      <c r="H469" s="218">
        <f>HLOOKUP($B469,data07,data0211!H$900,FALSE)</f>
        <v>1605920.5</v>
      </c>
      <c r="I469" s="218">
        <f>HLOOKUP($B469,data07,data0211!I$900,FALSE)</f>
        <v>587000</v>
      </c>
      <c r="J469" s="218">
        <f>HLOOKUP($B469,data07,data0211!J$900,FALSE)</f>
        <v>6709</v>
      </c>
      <c r="K469" s="218">
        <f>HLOOKUP($B469,data07,data0211!K$900,FALSE)</f>
        <v>5865</v>
      </c>
      <c r="L469" s="218">
        <f>HLOOKUP($B469,data07,data0211!L$900,FALSE)</f>
        <v>844</v>
      </c>
      <c r="M469" s="218">
        <f>HLOOKUP($B469,data07,data0211!M$900,FALSE)</f>
        <v>0</v>
      </c>
      <c r="N469" s="218">
        <f>HLOOKUP($B469,data07,data0211!N$900,FALSE)</f>
        <v>1525</v>
      </c>
      <c r="O469" s="218">
        <f>HLOOKUP($B469,data07,data0211!O$900,FALSE)</f>
        <v>22</v>
      </c>
      <c r="P469" s="218">
        <f>HLOOKUP($B469,data07,data0211!P$900,FALSE)</f>
        <v>224566925</v>
      </c>
      <c r="Q469" s="218">
        <f>HLOOKUP($B469,data07,data0211!Q$900,FALSE)</f>
        <v>47886438</v>
      </c>
      <c r="R469" s="218">
        <f>HLOOKUP($B469,data07,data0211!R$900,FALSE)</f>
        <v>175517601</v>
      </c>
      <c r="S469" s="218">
        <f>HLOOKUP($B469,data07,data0211!S$900,FALSE)</f>
        <v>0</v>
      </c>
      <c r="T469" s="218">
        <f>HLOOKUP($B469,data07,data0211!T$900,FALSE)</f>
        <v>1146938</v>
      </c>
      <c r="U469" s="218">
        <f>HLOOKUP($B469,data07,data0211!U$900,FALSE)</f>
        <v>15948</v>
      </c>
      <c r="V469" s="218">
        <f>HLOOKUP($B469,data07,data0211!V$900,FALSE)</f>
        <v>358138</v>
      </c>
      <c r="W469" s="218">
        <f>HLOOKUP($B469,data07,data0211!W$900,FALSE)</f>
        <v>0</v>
      </c>
      <c r="X469" s="218">
        <f>HLOOKUP($B469,data07,data0211!X$900,FALSE)</f>
        <v>354679</v>
      </c>
      <c r="Y469" s="218">
        <f>HLOOKUP($B469,data07,data0211!Y$900,FALSE)</f>
        <v>0</v>
      </c>
      <c r="Z469" s="218">
        <f>HLOOKUP($B469,data07,data0211!Z$900,FALSE)</f>
        <v>3449</v>
      </c>
      <c r="AA469" s="218">
        <f>HLOOKUP($B469,data07,data0211!AA$900,FALSE)</f>
        <v>10</v>
      </c>
      <c r="AB469" s="218">
        <f>HLOOKUP($B469,data07,data0211!AB$900,FALSE)</f>
        <v>2808256.39</v>
      </c>
      <c r="AC469" s="218">
        <f>HLOOKUP($B469,data07,data0211!AC$900,FALSE)</f>
        <v>1729346.22</v>
      </c>
      <c r="AD469" s="218">
        <f>HLOOKUP($B469,data07,data0211!AD$900,FALSE)</f>
        <v>1054113.8</v>
      </c>
      <c r="AE469" s="218">
        <f>HLOOKUP($B469,data07,data0211!AE$900,FALSE)</f>
        <v>0</v>
      </c>
      <c r="AF469" s="218">
        <f>HLOOKUP($B469,data07,data0211!AF$900,FALSE)</f>
        <v>412.62</v>
      </c>
      <c r="AG469" s="218">
        <f>HLOOKUP($B469,data07,data0211!AG$900,FALSE)</f>
        <v>24383.75</v>
      </c>
      <c r="AH469" s="218">
        <f>HLOOKUP($B469,data07,data0211!AH$900,FALSE)</f>
        <v>20</v>
      </c>
      <c r="AI469" s="218">
        <f>HLOOKUP($B469,data07,data0211!AI$900,FALSE)</f>
        <v>20</v>
      </c>
      <c r="AJ469" s="218">
        <f>HLOOKUP($B469,data07,data0211!AJ$900,FALSE)</f>
        <v>0</v>
      </c>
      <c r="AK469" s="218">
        <f>HLOOKUP($B469,data07,data0211!AK$900,FALSE)</f>
        <v>16000</v>
      </c>
      <c r="AL469" s="218">
        <f>HLOOKUP($B469,data07,data0211!AL$900,FALSE)</f>
        <v>17000</v>
      </c>
      <c r="AM469" s="218">
        <f>HLOOKUP($B469,data07,data0211!AM$900,FALSE)</f>
        <v>0</v>
      </c>
      <c r="AN469" s="218">
        <f>HLOOKUP($B469,data07,data0211!AN$900,FALSE)</f>
        <v>38557</v>
      </c>
      <c r="AO469" s="218">
        <f>HLOOKUP($B469,data07,data0211!AO$900,FALSE)</f>
        <v>40128</v>
      </c>
      <c r="AP469" s="218">
        <f>HLOOKUP($B469,data07,data0211!AP$900,FALSE)</f>
        <v>40128</v>
      </c>
      <c r="AQ469" s="218">
        <f>HLOOKUP($B469,data07,data0211!AQ$900,FALSE)</f>
        <v>36784</v>
      </c>
      <c r="AR469" s="218">
        <f>HLOOKUP($B469,data07,data0211!AR$900,FALSE)</f>
        <v>115</v>
      </c>
      <c r="AS469" s="218">
        <f>HLOOKUP($B469,data07,data0211!AS$900,FALSE)</f>
        <v>79</v>
      </c>
      <c r="AT469" s="218">
        <f>HLOOKUP($B469,data07,data0211!AT$900,FALSE)</f>
        <v>36</v>
      </c>
      <c r="AU469" s="218">
        <f>HLOOKUP($B469,data07,data0211!AU$900,FALSE)</f>
        <v>79</v>
      </c>
      <c r="AV469" s="218">
        <f>HLOOKUP($B469,data07,data0211!AV$900,FALSE)</f>
        <v>0</v>
      </c>
      <c r="AW469" s="218">
        <f>HLOOKUP($B469,data07,data0211!AW$900,FALSE)</f>
        <v>36</v>
      </c>
      <c r="AX469" s="218">
        <f>HLOOKUP($B469,data07,data0211!AX$900,FALSE)</f>
        <v>0</v>
      </c>
      <c r="AY469" s="218">
        <f>HLOOKUP($B469,data07,data0211!AY$900,FALSE)</f>
        <v>6</v>
      </c>
      <c r="AZ469" s="218">
        <f>HLOOKUP($B469,data07,data0211!AZ$900,FALSE)</f>
        <v>1235</v>
      </c>
      <c r="BA469" s="218">
        <f>HLOOKUP($B469,data07,data0211!BA$900,FALSE)</f>
        <v>72</v>
      </c>
      <c r="BB469" s="218"/>
      <c r="BC469" s="218"/>
      <c r="BD469" s="218"/>
      <c r="BE469" s="218"/>
    </row>
    <row r="470" spans="1:57" ht="15" customHeight="1" x14ac:dyDescent="0.2">
      <c r="A470" s="71" t="s">
        <v>29</v>
      </c>
      <c r="B470" s="71" t="s">
        <v>29</v>
      </c>
      <c r="C470" s="69">
        <v>2008</v>
      </c>
      <c r="D470" s="218">
        <f>HLOOKUP($B470,data08,data0211!D$900,FALSE)</f>
        <v>18786893.550000001</v>
      </c>
      <c r="E470" s="218">
        <f>HLOOKUP($B470,data08,data0211!E$900,FALSE)</f>
        <v>-9990905.6099999994</v>
      </c>
      <c r="F470" s="218">
        <f>HLOOKUP($B470,data08,data0211!F$900,FALSE)</f>
        <v>0</v>
      </c>
      <c r="G470" s="218">
        <f>HLOOKUP($B470,data08,data0211!G$900,FALSE)</f>
        <v>2008954.33</v>
      </c>
      <c r="H470" s="218">
        <f>HLOOKUP($B470,data08,data0211!H$900,FALSE)</f>
        <v>1715833.24</v>
      </c>
      <c r="I470" s="218">
        <f>HLOOKUP($B470,data08,data0211!I$900,FALSE)</f>
        <v>270500</v>
      </c>
      <c r="J470" s="218">
        <f>HLOOKUP($B470,data08,data0211!J$900,FALSE)</f>
        <v>6773</v>
      </c>
      <c r="K470" s="218">
        <f>HLOOKUP($B470,data08,data0211!K$900,FALSE)</f>
        <v>5935</v>
      </c>
      <c r="L470" s="218">
        <f>HLOOKUP($B470,data08,data0211!L$900,FALSE)</f>
        <v>838</v>
      </c>
      <c r="M470" s="218">
        <f>HLOOKUP($B470,data08,data0211!M$900,FALSE)</f>
        <v>0</v>
      </c>
      <c r="N470" s="218">
        <f>HLOOKUP($B470,data08,data0211!N$900,FALSE)</f>
        <v>1525</v>
      </c>
      <c r="O470" s="218">
        <f>HLOOKUP($B470,data08,data0211!O$900,FALSE)</f>
        <v>21</v>
      </c>
      <c r="P470" s="218">
        <f>HLOOKUP($B470,data08,data0211!P$900,FALSE)</f>
        <v>215492783</v>
      </c>
      <c r="Q470" s="218">
        <f>HLOOKUP($B470,data08,data0211!Q$900,FALSE)</f>
        <v>48136133</v>
      </c>
      <c r="R470" s="218">
        <f>HLOOKUP($B470,data08,data0211!R$900,FALSE)</f>
        <v>166162739</v>
      </c>
      <c r="S470" s="218">
        <f>HLOOKUP($B470,data08,data0211!S$900,FALSE)</f>
        <v>0</v>
      </c>
      <c r="T470" s="218">
        <f>HLOOKUP($B470,data08,data0211!T$900,FALSE)</f>
        <v>1178359</v>
      </c>
      <c r="U470" s="218">
        <f>HLOOKUP($B470,data08,data0211!U$900,FALSE)</f>
        <v>15552</v>
      </c>
      <c r="V470" s="218">
        <f>HLOOKUP($B470,data08,data0211!V$900,FALSE)</f>
        <v>347946</v>
      </c>
      <c r="W470" s="218">
        <f>HLOOKUP($B470,data08,data0211!W$900,FALSE)</f>
        <v>0</v>
      </c>
      <c r="X470" s="218">
        <f>HLOOKUP($B470,data08,data0211!X$900,FALSE)</f>
        <v>344716</v>
      </c>
      <c r="Y470" s="218">
        <f>HLOOKUP($B470,data08,data0211!Y$900,FALSE)</f>
        <v>0</v>
      </c>
      <c r="Z470" s="218">
        <f>HLOOKUP($B470,data08,data0211!Z$900,FALSE)</f>
        <v>3187</v>
      </c>
      <c r="AA470" s="218">
        <f>HLOOKUP($B470,data08,data0211!AA$900,FALSE)</f>
        <v>43</v>
      </c>
      <c r="AB470" s="218">
        <f>HLOOKUP($B470,data08,data0211!AB$900,FALSE)</f>
        <v>0</v>
      </c>
      <c r="AC470" s="218">
        <f>HLOOKUP($B470,data08,data0211!AC$900,FALSE)</f>
        <v>1716739.1</v>
      </c>
      <c r="AD470" s="218">
        <f>HLOOKUP($B470,data08,data0211!AD$900,FALSE)</f>
        <v>966261.43</v>
      </c>
      <c r="AE470" s="218">
        <f>HLOOKUP($B470,data08,data0211!AE$900,FALSE)</f>
        <v>0</v>
      </c>
      <c r="AF470" s="218">
        <f>HLOOKUP($B470,data08,data0211!AF$900,FALSE)</f>
        <v>24203.759999999998</v>
      </c>
      <c r="AG470" s="218">
        <f>HLOOKUP($B470,data08,data0211!AG$900,FALSE)</f>
        <v>338.23</v>
      </c>
      <c r="AH470" s="218">
        <f>HLOOKUP($B470,data08,data0211!AH$900,FALSE)</f>
        <v>20</v>
      </c>
      <c r="AI470" s="218">
        <f>HLOOKUP($B470,data08,data0211!AI$900,FALSE)</f>
        <v>20</v>
      </c>
      <c r="AJ470" s="218">
        <f>HLOOKUP($B470,data08,data0211!AJ$900,FALSE)</f>
        <v>0</v>
      </c>
      <c r="AK470" s="218">
        <f>HLOOKUP($B470,data08,data0211!AK$900,FALSE)</f>
        <v>16000</v>
      </c>
      <c r="AL470" s="218">
        <f>HLOOKUP($B470,data08,data0211!AL$900,FALSE)</f>
        <v>17000</v>
      </c>
      <c r="AM470" s="218">
        <f>HLOOKUP($B470,data08,data0211!AM$900,FALSE)</f>
        <v>0</v>
      </c>
      <c r="AN470" s="218">
        <f>HLOOKUP($B470,data08,data0211!AN$900,FALSE)</f>
        <v>36876</v>
      </c>
      <c r="AO470" s="218">
        <f>HLOOKUP($B470,data08,data0211!AO$900,FALSE)</f>
        <v>38488</v>
      </c>
      <c r="AP470" s="218">
        <f>HLOOKUP($B470,data08,data0211!AP$900,FALSE)</f>
        <v>38488</v>
      </c>
      <c r="AQ470" s="218">
        <f>HLOOKUP($B470,data08,data0211!AQ$900,FALSE)</f>
        <v>35244</v>
      </c>
      <c r="AR470" s="218">
        <f>HLOOKUP($B470,data08,data0211!AR$900,FALSE)</f>
        <v>115</v>
      </c>
      <c r="AS470" s="218">
        <f>HLOOKUP($B470,data08,data0211!AS$900,FALSE)</f>
        <v>79</v>
      </c>
      <c r="AT470" s="218">
        <f>HLOOKUP($B470,data08,data0211!AT$900,FALSE)</f>
        <v>36</v>
      </c>
      <c r="AU470" s="218">
        <f>HLOOKUP($B470,data08,data0211!AU$900,FALSE)</f>
        <v>79</v>
      </c>
      <c r="AV470" s="218">
        <f>HLOOKUP($B470,data08,data0211!AV$900,FALSE)</f>
        <v>0</v>
      </c>
      <c r="AW470" s="218">
        <f>HLOOKUP($B470,data08,data0211!AW$900,FALSE)</f>
        <v>36</v>
      </c>
      <c r="AX470" s="218">
        <f>HLOOKUP($B470,data08,data0211!AX$900,FALSE)</f>
        <v>0</v>
      </c>
      <c r="AY470" s="218">
        <f>HLOOKUP($B470,data08,data0211!AY$900,FALSE)</f>
        <v>6</v>
      </c>
      <c r="AZ470" s="218">
        <f>HLOOKUP($B470,data08,data0211!AZ$900,FALSE)</f>
        <v>1235</v>
      </c>
      <c r="BA470" s="218">
        <f>HLOOKUP($B470,data08,data0211!BA$900,FALSE)</f>
        <v>72</v>
      </c>
      <c r="BB470" s="218"/>
      <c r="BC470" s="218"/>
      <c r="BD470" s="218"/>
      <c r="BE470" s="218"/>
    </row>
    <row r="471" spans="1:57" ht="15" customHeight="1" x14ac:dyDescent="0.2">
      <c r="A471" s="71" t="s">
        <v>29</v>
      </c>
      <c r="B471" s="71" t="s">
        <v>29</v>
      </c>
      <c r="C471" s="69">
        <v>2009</v>
      </c>
      <c r="D471" s="218">
        <f>HLOOKUP($B471,data09,data0211!D$900,FALSE)</f>
        <v>20089032.269999996</v>
      </c>
      <c r="E471" s="218">
        <f>HLOOKUP($B471,data09,data0211!E$900,FALSE)</f>
        <v>-10546691.18</v>
      </c>
      <c r="F471" s="218">
        <f>HLOOKUP($B471,data09,data0211!F$900,FALSE)</f>
        <v>0</v>
      </c>
      <c r="G471" s="218">
        <f>HLOOKUP($B471,data09,data0211!G$900,FALSE)</f>
        <v>2281088.4</v>
      </c>
      <c r="H471" s="218">
        <f>HLOOKUP($B471,data09,data0211!H$900,FALSE)</f>
        <v>1708574.8</v>
      </c>
      <c r="I471" s="218">
        <f>HLOOKUP($B471,data09,data0211!I$900,FALSE)</f>
        <v>68872.91</v>
      </c>
      <c r="J471" s="218">
        <f>HLOOKUP($B471,data09,data0211!J$900,FALSE)</f>
        <v>6905</v>
      </c>
      <c r="K471" s="218">
        <f>HLOOKUP($B471,data09,data0211!K$900,FALSE)</f>
        <v>6052</v>
      </c>
      <c r="L471" s="218">
        <f>HLOOKUP($B471,data09,data0211!L$900,FALSE)</f>
        <v>841</v>
      </c>
      <c r="M471" s="218">
        <f>HLOOKUP($B471,data09,data0211!M$900,FALSE)</f>
        <v>12</v>
      </c>
      <c r="N471" s="218">
        <f>HLOOKUP($B471,data09,data0211!N$900,FALSE)</f>
        <v>1525</v>
      </c>
      <c r="O471" s="218">
        <f>HLOOKUP($B471,data09,data0211!O$900,FALSE)</f>
        <v>10</v>
      </c>
      <c r="P471" s="218">
        <f>HLOOKUP($B471,data09,data0211!P$900,FALSE)</f>
        <v>203110374</v>
      </c>
      <c r="Q471" s="218">
        <f>HLOOKUP($B471,data09,data0211!Q$900,FALSE)</f>
        <v>47639419</v>
      </c>
      <c r="R471" s="218">
        <f>HLOOKUP($B471,data09,data0211!R$900,FALSE)</f>
        <v>153765633</v>
      </c>
      <c r="S471" s="218">
        <f>HLOOKUP($B471,data09,data0211!S$900,FALSE)</f>
        <v>528948</v>
      </c>
      <c r="T471" s="218">
        <f>HLOOKUP($B471,data09,data0211!T$900,FALSE)</f>
        <v>1169602</v>
      </c>
      <c r="U471" s="218">
        <f>HLOOKUP($B471,data09,data0211!U$900,FALSE)</f>
        <v>6772</v>
      </c>
      <c r="V471" s="218">
        <f>HLOOKUP($B471,data09,data0211!V$900,FALSE)</f>
        <v>332223</v>
      </c>
      <c r="W471" s="218">
        <f>HLOOKUP($B471,data09,data0211!W$900,FALSE)</f>
        <v>0</v>
      </c>
      <c r="X471" s="218">
        <f>HLOOKUP($B471,data09,data0211!X$900,FALSE)</f>
        <v>329053</v>
      </c>
      <c r="Y471" s="218">
        <f>HLOOKUP($B471,data09,data0211!Y$900,FALSE)</f>
        <v>0</v>
      </c>
      <c r="Z471" s="218">
        <f>HLOOKUP($B471,data09,data0211!Z$900,FALSE)</f>
        <v>3147</v>
      </c>
      <c r="AA471" s="218">
        <f>HLOOKUP($B471,data09,data0211!AA$900,FALSE)</f>
        <v>23</v>
      </c>
      <c r="AB471" s="218">
        <f>HLOOKUP($B471,data09,data0211!AB$900,FALSE)</f>
        <v>3125557.09</v>
      </c>
      <c r="AC471" s="218">
        <f>HLOOKUP($B471,data09,data0211!AC$900,FALSE)</f>
        <v>1808381.12</v>
      </c>
      <c r="AD471" s="218">
        <f>HLOOKUP($B471,data09,data0211!AD$900,FALSE)</f>
        <v>1254365.8500000001</v>
      </c>
      <c r="AE471" s="218">
        <f>HLOOKUP($B471,data09,data0211!AE$900,FALSE)</f>
        <v>0</v>
      </c>
      <c r="AF471" s="218">
        <f>HLOOKUP($B471,data09,data0211!AF$900,FALSE)</f>
        <v>48892.72</v>
      </c>
      <c r="AG471" s="218">
        <f>HLOOKUP($B471,data09,data0211!AG$900,FALSE)</f>
        <v>174.24</v>
      </c>
      <c r="AH471" s="218">
        <f>HLOOKUP($B471,data09,data0211!AH$900,FALSE)</f>
        <v>20</v>
      </c>
      <c r="AI471" s="218">
        <f>HLOOKUP($B471,data09,data0211!AI$900,FALSE)</f>
        <v>20</v>
      </c>
      <c r="AJ471" s="218">
        <f>HLOOKUP($B471,data09,data0211!AJ$900,FALSE)</f>
        <v>0</v>
      </c>
      <c r="AK471" s="218">
        <f>HLOOKUP($B471,data09,data0211!AK$900,FALSE)</f>
        <v>16000</v>
      </c>
      <c r="AL471" s="218">
        <f>HLOOKUP($B471,data09,data0211!AL$900,FALSE)</f>
        <v>17000</v>
      </c>
      <c r="AM471" s="218">
        <f>HLOOKUP($B471,data09,data0211!AM$900,FALSE)</f>
        <v>0</v>
      </c>
      <c r="AN471" s="218">
        <f>HLOOKUP($B471,data09,data0211!AN$900,FALSE)</f>
        <v>37116</v>
      </c>
      <c r="AO471" s="218">
        <f>HLOOKUP($B471,data09,data0211!AO$900,FALSE)</f>
        <v>36857</v>
      </c>
      <c r="AP471" s="218">
        <f>HLOOKUP($B471,data09,data0211!AP$900,FALSE)</f>
        <v>37116</v>
      </c>
      <c r="AQ471" s="218">
        <f>HLOOKUP($B471,data09,data0211!AQ$900,FALSE)</f>
        <v>33740</v>
      </c>
      <c r="AR471" s="218">
        <f>HLOOKUP($B471,data09,data0211!AR$900,FALSE)</f>
        <v>115</v>
      </c>
      <c r="AS471" s="218">
        <f>HLOOKUP($B471,data09,data0211!AS$900,FALSE)</f>
        <v>79</v>
      </c>
      <c r="AT471" s="218">
        <f>HLOOKUP($B471,data09,data0211!AT$900,FALSE)</f>
        <v>36</v>
      </c>
      <c r="AU471" s="218">
        <f>HLOOKUP($B471,data09,data0211!AU$900,FALSE)</f>
        <v>79</v>
      </c>
      <c r="AV471" s="218">
        <f>HLOOKUP($B471,data09,data0211!AV$900,FALSE)</f>
        <v>0</v>
      </c>
      <c r="AW471" s="218">
        <f>HLOOKUP($B471,data09,data0211!AW$900,FALSE)</f>
        <v>36</v>
      </c>
      <c r="AX471" s="218">
        <f>HLOOKUP($B471,data09,data0211!AX$900,FALSE)</f>
        <v>0</v>
      </c>
      <c r="AY471" s="218">
        <f>HLOOKUP($B471,data09,data0211!AY$900,FALSE)</f>
        <v>6</v>
      </c>
      <c r="AZ471" s="218">
        <f>HLOOKUP($B471,data09,data0211!AZ$900,FALSE)</f>
        <v>1235</v>
      </c>
      <c r="BA471" s="218">
        <f>HLOOKUP($B471,data09,data0211!BA$900,FALSE)</f>
        <v>71</v>
      </c>
      <c r="BB471" s="218"/>
      <c r="BC471" s="218"/>
      <c r="BD471" s="218"/>
      <c r="BE471" s="218"/>
    </row>
    <row r="472" spans="1:57" ht="15" customHeight="1" x14ac:dyDescent="0.2">
      <c r="A472" s="71" t="s">
        <v>29</v>
      </c>
      <c r="B472" s="71" t="s">
        <v>29</v>
      </c>
      <c r="C472" s="69">
        <v>2010</v>
      </c>
      <c r="D472" s="218">
        <f>HLOOKUP($B472,data10,data0211!D$900,FALSE)</f>
        <v>23683598.979999997</v>
      </c>
      <c r="E472" s="218">
        <f>HLOOKUP($B472,data10,data0211!E$900,FALSE)</f>
        <v>-11383076.789999999</v>
      </c>
      <c r="F472" s="218">
        <f>HLOOKUP($B472,data10,data0211!F$900,FALSE)</f>
        <v>0</v>
      </c>
      <c r="G472" s="218">
        <f>HLOOKUP($B472,data10,data0211!G$900,FALSE)</f>
        <v>2281088.4</v>
      </c>
      <c r="H472" s="218">
        <f>HLOOKUP($B472,data10,data0211!H$900,FALSE)</f>
        <v>1767856.78</v>
      </c>
      <c r="I472" s="218">
        <f>HLOOKUP($B472,data10,data0211!I$900,FALSE)</f>
        <v>85807</v>
      </c>
      <c r="J472" s="218">
        <f>HLOOKUP($B472,data10,data0211!J$900,FALSE)</f>
        <v>6914</v>
      </c>
      <c r="K472" s="218">
        <f>HLOOKUP($B472,data10,data0211!K$900,FALSE)</f>
        <v>6063</v>
      </c>
      <c r="L472" s="218">
        <f>HLOOKUP($B472,data10,data0211!L$900,FALSE)</f>
        <v>851</v>
      </c>
      <c r="M472" s="218">
        <f>HLOOKUP($B472,data10,data0211!M$900,FALSE)</f>
        <v>0</v>
      </c>
      <c r="N472" s="218">
        <f>HLOOKUP($B472,data10,data0211!N$900,FALSE)</f>
        <v>0</v>
      </c>
      <c r="O472" s="218">
        <f>HLOOKUP($B472,data10,data0211!O$900,FALSE)</f>
        <v>0</v>
      </c>
      <c r="P472" s="218">
        <f>HLOOKUP($B472,data10,data0211!P$900,FALSE)</f>
        <v>205510058</v>
      </c>
      <c r="Q472" s="218">
        <f>HLOOKUP($B472,data10,data0211!Q$900,FALSE)</f>
        <v>47915407</v>
      </c>
      <c r="R472" s="218">
        <f>HLOOKUP($B472,data10,data0211!R$900,FALSE)</f>
        <v>157594651</v>
      </c>
      <c r="S472" s="218">
        <f>HLOOKUP($B472,data10,data0211!S$900,FALSE)</f>
        <v>0</v>
      </c>
      <c r="T472" s="218">
        <f>HLOOKUP($B472,data10,data0211!T$900,FALSE)</f>
        <v>0</v>
      </c>
      <c r="U472" s="218">
        <f>HLOOKUP($B472,data10,data0211!U$900,FALSE)</f>
        <v>0</v>
      </c>
      <c r="V472" s="218">
        <f>HLOOKUP($B472,data10,data0211!V$900,FALSE)</f>
        <v>330423</v>
      </c>
      <c r="W472" s="218">
        <f>HLOOKUP($B472,data10,data0211!W$900,FALSE)</f>
        <v>0</v>
      </c>
      <c r="X472" s="218">
        <f>HLOOKUP($B472,data10,data0211!X$900,FALSE)</f>
        <v>330423</v>
      </c>
      <c r="Y472" s="218">
        <f>HLOOKUP($B472,data10,data0211!Y$900,FALSE)</f>
        <v>0</v>
      </c>
      <c r="Z472" s="218">
        <f>HLOOKUP($B472,data10,data0211!Z$900,FALSE)</f>
        <v>0</v>
      </c>
      <c r="AA472" s="218">
        <f>HLOOKUP($B472,data10,data0211!AA$900,FALSE)</f>
        <v>0</v>
      </c>
      <c r="AB472" s="218">
        <f>HLOOKUP($B472,data10,data0211!AB$900,FALSE)</f>
        <v>3241357.58</v>
      </c>
      <c r="AC472" s="218">
        <f>HLOOKUP($B472,data10,data0211!AC$900,FALSE)</f>
        <v>1818869.28</v>
      </c>
      <c r="AD472" s="218">
        <f>HLOOKUP($B472,data10,data0211!AD$900,FALSE)</f>
        <v>1422488.2999999998</v>
      </c>
      <c r="AE472" s="218">
        <f>HLOOKUP($B472,data10,data0211!AE$900,FALSE)</f>
        <v>0</v>
      </c>
      <c r="AF472" s="218">
        <f>HLOOKUP($B472,data10,data0211!AF$900,FALSE)</f>
        <v>0</v>
      </c>
      <c r="AG472" s="218">
        <f>HLOOKUP($B472,data10,data0211!AG$900,FALSE)</f>
        <v>0</v>
      </c>
      <c r="AH472" s="218">
        <f>HLOOKUP($B472,data10,data0211!AH$900,FALSE)</f>
        <v>0</v>
      </c>
      <c r="AI472" s="218">
        <f>HLOOKUP($B472,data10,data0211!AI$900,FALSE)</f>
        <v>0</v>
      </c>
      <c r="AJ472" s="218">
        <f>HLOOKUP($B472,data10,data0211!AJ$900,FALSE)</f>
        <v>0</v>
      </c>
      <c r="AK472" s="218">
        <f>HLOOKUP($B472,data10,data0211!AK$900,FALSE)</f>
        <v>16000</v>
      </c>
      <c r="AL472" s="218">
        <f>HLOOKUP($B472,data10,data0211!AL$900,FALSE)</f>
        <v>17000</v>
      </c>
      <c r="AM472" s="218">
        <f>HLOOKUP($B472,data10,data0211!AM$900,FALSE)</f>
        <v>0</v>
      </c>
      <c r="AN472" s="218">
        <f>HLOOKUP($B472,data10,data0211!AN$900,FALSE)</f>
        <v>35827</v>
      </c>
      <c r="AO472" s="218">
        <f>HLOOKUP($B472,data10,data0211!AO$900,FALSE)</f>
        <v>40302</v>
      </c>
      <c r="AP472" s="218">
        <f>HLOOKUP($B472,data10,data0211!AP$900,FALSE)</f>
        <v>40302</v>
      </c>
      <c r="AQ472" s="218">
        <f>HLOOKUP($B472,data10,data0211!AQ$900,FALSE)</f>
        <v>34743</v>
      </c>
      <c r="AR472" s="218">
        <f>HLOOKUP($B472,data10,data0211!AR$900,FALSE)</f>
        <v>149</v>
      </c>
      <c r="AS472" s="218">
        <f>HLOOKUP($B472,data10,data0211!AS$900,FALSE)</f>
        <v>111</v>
      </c>
      <c r="AT472" s="218">
        <f>HLOOKUP($B472,data10,data0211!AT$900,FALSE)</f>
        <v>38</v>
      </c>
      <c r="AU472" s="218">
        <f>HLOOKUP($B472,data10,data0211!AU$900,FALSE)</f>
        <v>112</v>
      </c>
      <c r="AV472" s="218">
        <f>HLOOKUP($B472,data10,data0211!AV$900,FALSE)</f>
        <v>0</v>
      </c>
      <c r="AW472" s="218">
        <f>HLOOKUP($B472,data10,data0211!AW$900,FALSE)</f>
        <v>37</v>
      </c>
      <c r="AX472" s="218">
        <f>HLOOKUP($B472,data10,data0211!AX$900,FALSE)</f>
        <v>0</v>
      </c>
      <c r="AY472" s="218">
        <f>HLOOKUP($B472,data10,data0211!AY$900,FALSE)</f>
        <v>6</v>
      </c>
      <c r="AZ472" s="218">
        <f>HLOOKUP($B472,data10,data0211!AZ$900,FALSE)</f>
        <v>1235</v>
      </c>
      <c r="BA472" s="218">
        <f>HLOOKUP($B472,data10,data0211!BA$900,FALSE)</f>
        <v>70</v>
      </c>
      <c r="BB472" s="218"/>
      <c r="BC472" s="218"/>
      <c r="BD472" s="218"/>
      <c r="BE472" s="218"/>
    </row>
    <row r="473" spans="1:57" ht="15" customHeight="1" x14ac:dyDescent="0.2">
      <c r="A473" s="71" t="s">
        <v>29</v>
      </c>
      <c r="B473" s="71" t="s">
        <v>29</v>
      </c>
      <c r="C473" s="69">
        <v>2011</v>
      </c>
      <c r="D473" s="218">
        <f>HLOOKUP($B473,data11,data0211!D$900,FALSE)</f>
        <v>24671443.300000001</v>
      </c>
      <c r="E473" s="218">
        <f>HLOOKUP($B473,data11,data0211!E$900,FALSE)</f>
        <v>-12270092.02</v>
      </c>
      <c r="F473" s="218">
        <f>HLOOKUP($B473,data11,data0211!F$900,FALSE)</f>
        <v>0</v>
      </c>
      <c r="G473" s="218">
        <f>HLOOKUP($B473,data11,data0211!G$900,FALSE)</f>
        <v>1040739.82</v>
      </c>
      <c r="H473" s="218">
        <f>HLOOKUP($B473,data11,data0211!H$900,FALSE)</f>
        <v>1879897.87</v>
      </c>
      <c r="I473" s="218">
        <f>HLOOKUP($B473,data11,data0211!I$900,FALSE)</f>
        <v>166687</v>
      </c>
      <c r="J473" s="218">
        <f>HLOOKUP($B473,data11,data0211!J$900,FALSE)</f>
        <v>6951</v>
      </c>
      <c r="K473" s="218">
        <f>HLOOKUP($B473,data11,data0211!K$900,FALSE)</f>
        <v>6092</v>
      </c>
      <c r="L473" s="218">
        <f>HLOOKUP($B473,data11,data0211!L$900,FALSE)</f>
        <v>859</v>
      </c>
      <c r="M473" s="218">
        <f>HLOOKUP($B473,data11,data0211!M$900,FALSE)</f>
        <v>0</v>
      </c>
      <c r="N473" s="218">
        <f>HLOOKUP($B473,data11,data0211!N$900,FALSE)</f>
        <v>0</v>
      </c>
      <c r="O473" s="218">
        <f>HLOOKUP($B473,data11,data0211!O$900,FALSE)</f>
        <v>0</v>
      </c>
      <c r="P473" s="218">
        <f>HLOOKUP($B473,data11,data0211!P$900,FALSE)</f>
        <v>199189616</v>
      </c>
      <c r="Q473" s="218">
        <f>HLOOKUP($B473,data11,data0211!Q$900,FALSE)</f>
        <v>47493182</v>
      </c>
      <c r="R473" s="218">
        <f>HLOOKUP($B473,data11,data0211!R$900,FALSE)</f>
        <v>151696434</v>
      </c>
      <c r="S473" s="218">
        <f>HLOOKUP($B473,data11,data0211!S$900,FALSE)</f>
        <v>0</v>
      </c>
      <c r="T473" s="218">
        <f>HLOOKUP($B473,data11,data0211!T$900,FALSE)</f>
        <v>0</v>
      </c>
      <c r="U473" s="218">
        <f>HLOOKUP($B473,data11,data0211!U$900,FALSE)</f>
        <v>0</v>
      </c>
      <c r="V473" s="218">
        <f>HLOOKUP($B473,data11,data0211!V$900,FALSE)</f>
        <v>325169</v>
      </c>
      <c r="W473" s="218">
        <f>HLOOKUP($B473,data11,data0211!W$900,FALSE)</f>
        <v>0</v>
      </c>
      <c r="X473" s="218">
        <f>HLOOKUP($B473,data11,data0211!X$900,FALSE)</f>
        <v>325169</v>
      </c>
      <c r="Y473" s="218">
        <f>HLOOKUP($B473,data11,data0211!Y$900,FALSE)</f>
        <v>0</v>
      </c>
      <c r="Z473" s="218">
        <f>HLOOKUP($B473,data11,data0211!Z$900,FALSE)</f>
        <v>0</v>
      </c>
      <c r="AA473" s="218">
        <f>HLOOKUP($B473,data11,data0211!AA$900,FALSE)</f>
        <v>0</v>
      </c>
      <c r="AB473" s="218">
        <f>HLOOKUP($B473,data11,data0211!AB$900,FALSE)</f>
        <v>3301746.8800000004</v>
      </c>
      <c r="AC473" s="218">
        <f>HLOOKUP($B473,data11,data0211!AC$900,FALSE)</f>
        <v>1832475.9300000002</v>
      </c>
      <c r="AD473" s="218">
        <f>HLOOKUP($B473,data11,data0211!AD$900,FALSE)</f>
        <v>1469270.95</v>
      </c>
      <c r="AE473" s="218">
        <f>HLOOKUP($B473,data11,data0211!AE$900,FALSE)</f>
        <v>0</v>
      </c>
      <c r="AF473" s="218">
        <f>HLOOKUP($B473,data11,data0211!AF$900,FALSE)</f>
        <v>0</v>
      </c>
      <c r="AG473" s="218">
        <f>HLOOKUP($B473,data11,data0211!AG$900,FALSE)</f>
        <v>0</v>
      </c>
      <c r="AH473" s="218">
        <f>HLOOKUP($B473,data11,data0211!AH$900,FALSE)</f>
        <v>25</v>
      </c>
      <c r="AI473" s="218">
        <f>HLOOKUP($B473,data11,data0211!AI$900,FALSE)</f>
        <v>25</v>
      </c>
      <c r="AJ473" s="218">
        <f>HLOOKUP($B473,data11,data0211!AJ$900,FALSE)</f>
        <v>0</v>
      </c>
      <c r="AK473" s="218">
        <f>HLOOKUP($B473,data11,data0211!AK$900,FALSE)</f>
        <v>15572</v>
      </c>
      <c r="AL473" s="218">
        <f>HLOOKUP($B473,data11,data0211!AL$900,FALSE)</f>
        <v>16572</v>
      </c>
      <c r="AM473" s="218">
        <f>HLOOKUP($B473,data11,data0211!AM$900,FALSE)</f>
        <v>0</v>
      </c>
      <c r="AN473" s="218">
        <f>HLOOKUP($B473,data11,data0211!AN$900,FALSE)</f>
        <v>35345</v>
      </c>
      <c r="AO473" s="218">
        <f>HLOOKUP($B473,data11,data0211!AO$900,FALSE)</f>
        <v>37873</v>
      </c>
      <c r="AP473" s="218">
        <f>HLOOKUP($B473,data11,data0211!AP$900,FALSE)</f>
        <v>37873</v>
      </c>
      <c r="AQ473" s="218">
        <f>HLOOKUP($B473,data11,data0211!AQ$900,FALSE)</f>
        <v>33363</v>
      </c>
      <c r="AR473" s="218">
        <f>HLOOKUP($B473,data11,data0211!AR$900,FALSE)</f>
        <v>265</v>
      </c>
      <c r="AS473" s="218">
        <f>HLOOKUP($B473,data11,data0211!AS$900,FALSE)</f>
        <v>198</v>
      </c>
      <c r="AT473" s="218">
        <f>HLOOKUP($B473,data11,data0211!AT$900,FALSE)</f>
        <v>67</v>
      </c>
      <c r="AU473" s="218">
        <f>HLOOKUP($B473,data11,data0211!AU$900,FALSE)</f>
        <v>225</v>
      </c>
      <c r="AV473" s="218">
        <f>HLOOKUP($B473,data11,data0211!AV$900,FALSE)</f>
        <v>4</v>
      </c>
      <c r="AW473" s="218">
        <f>HLOOKUP($B473,data11,data0211!AW$900,FALSE)</f>
        <v>36</v>
      </c>
      <c r="AX473" s="218">
        <f>HLOOKUP($B473,data11,data0211!AX$900,FALSE)</f>
        <v>0</v>
      </c>
      <c r="AY473" s="218">
        <f>HLOOKUP($B473,data11,data0211!AY$900,FALSE)</f>
        <v>6</v>
      </c>
      <c r="AZ473" s="218">
        <f>HLOOKUP($B473,data11,data0211!AZ$900,FALSE)</f>
        <v>1235</v>
      </c>
      <c r="BA473" s="218">
        <f>HLOOKUP($B473,data11,data0211!BA$900,FALSE)</f>
        <v>71</v>
      </c>
      <c r="BB473" s="218"/>
      <c r="BC473" s="218"/>
      <c r="BD473" s="218"/>
      <c r="BE473" s="218"/>
    </row>
    <row r="474" spans="1:57" x14ac:dyDescent="0.2">
      <c r="A474" s="71" t="s">
        <v>30</v>
      </c>
      <c r="B474" s="71" t="s">
        <v>30</v>
      </c>
      <c r="C474" s="69">
        <v>2002</v>
      </c>
      <c r="D474" s="218">
        <f>HLOOKUP($B474,data02,data0211!D$900,FALSE)</f>
        <v>58142487.710000008</v>
      </c>
      <c r="E474" s="218">
        <f>HLOOKUP($B474,data02,data0211!E$900,FALSE)</f>
        <v>-27271227.849999998</v>
      </c>
      <c r="F474" s="218">
        <f>HLOOKUP($B474,data02,data0211!F$900,FALSE)</f>
        <v>1720527.92</v>
      </c>
      <c r="G474" s="218">
        <f>HLOOKUP($B474,data02,data0211!G$900,FALSE)</f>
        <v>4810757</v>
      </c>
      <c r="H474" s="218">
        <f>HLOOKUP($B474,data02,data0211!H$900,FALSE)</f>
        <v>3394457.3</v>
      </c>
      <c r="I474" s="218">
        <f>HLOOKUP($B474,data02,data0211!I$900,FALSE)</f>
        <v>344503</v>
      </c>
      <c r="J474" s="218">
        <f>HLOOKUP($B474,data02,data0211!J$900,FALSE)</f>
        <v>14092</v>
      </c>
      <c r="K474" s="218">
        <f>HLOOKUP($B474,data02,data0211!K$900,FALSE)</f>
        <v>12043</v>
      </c>
      <c r="L474" s="218">
        <f>HLOOKUP($B474,data02,data0211!L$900,FALSE)</f>
        <v>2047</v>
      </c>
      <c r="M474" s="218">
        <f>HLOOKUP($B474,data02,data0211!M$900,FALSE)</f>
        <v>2</v>
      </c>
      <c r="N474" s="218">
        <f>HLOOKUP($B474,data02,data0211!N$900,FALSE)</f>
        <v>3973</v>
      </c>
      <c r="O474" s="218">
        <f>HLOOKUP($B474,data02,data0211!O$900,FALSE)</f>
        <v>316</v>
      </c>
      <c r="P474" s="218">
        <f>HLOOKUP($B474,data02,data0211!P$900,FALSE)</f>
        <v>563564723</v>
      </c>
      <c r="Q474" s="218">
        <f>HLOOKUP($B474,data02,data0211!Q$900,FALSE)</f>
        <v>150455870</v>
      </c>
      <c r="R474" s="218">
        <f>HLOOKUP($B474,data02,data0211!R$900,FALSE)</f>
        <v>349648821</v>
      </c>
      <c r="S474" s="218">
        <f>HLOOKUP($B474,data02,data0211!S$900,FALSE)</f>
        <v>60202725</v>
      </c>
      <c r="T474" s="218">
        <f>HLOOKUP($B474,data02,data0211!T$900,FALSE)</f>
        <v>3063371</v>
      </c>
      <c r="U474" s="218">
        <f>HLOOKUP($B474,data02,data0211!U$900,FALSE)</f>
        <v>193936</v>
      </c>
      <c r="V474" s="218">
        <f>HLOOKUP($B474,data02,data0211!V$900,FALSE)</f>
        <v>880101</v>
      </c>
      <c r="W474" s="218">
        <f>HLOOKUP($B474,data02,data0211!W$900,FALSE)</f>
        <v>0</v>
      </c>
      <c r="X474" s="218">
        <f>HLOOKUP($B474,data02,data0211!X$900,FALSE)</f>
        <v>735701</v>
      </c>
      <c r="Y474" s="218">
        <f>HLOOKUP($B474,data02,data0211!Y$900,FALSE)</f>
        <v>134473</v>
      </c>
      <c r="Z474" s="218">
        <f>HLOOKUP($B474,data02,data0211!Z$900,FALSE)</f>
        <v>9388</v>
      </c>
      <c r="AA474" s="218">
        <f>HLOOKUP($B474,data02,data0211!AA$900,FALSE)</f>
        <v>539</v>
      </c>
      <c r="AB474" s="218">
        <f>HLOOKUP($B474,data02,data0211!AB$900,FALSE)</f>
        <v>7083803</v>
      </c>
      <c r="AC474" s="218">
        <f>HLOOKUP($B474,data02,data0211!AC$900,FALSE)</f>
        <v>3690766</v>
      </c>
      <c r="AD474" s="218">
        <f>HLOOKUP($B474,data02,data0211!AD$900,FALSE)</f>
        <v>3059702</v>
      </c>
      <c r="AE474" s="218">
        <f>HLOOKUP($B474,data02,data0211!AE$900,FALSE)</f>
        <v>315463</v>
      </c>
      <c r="AF474" s="218">
        <f>HLOOKUP($B474,data02,data0211!AF$900,FALSE)</f>
        <v>14117</v>
      </c>
      <c r="AG474" s="218">
        <f>HLOOKUP($B474,data02,data0211!AG$900,FALSE)</f>
        <v>3755</v>
      </c>
      <c r="AH474" s="218">
        <f>HLOOKUP($B474,data02,data0211!AH$900,FALSE)</f>
        <v>381</v>
      </c>
      <c r="AI474" s="218">
        <f>HLOOKUP($B474,data02,data0211!AI$900,FALSE)</f>
        <v>372.4</v>
      </c>
      <c r="AJ474" s="218">
        <f>HLOOKUP($B474,data02,data0211!AJ$900,FALSE)</f>
        <v>8.6</v>
      </c>
      <c r="AK474" s="218">
        <f>HLOOKUP($B474,data02,data0211!AK$900,FALSE)</f>
        <v>43000</v>
      </c>
      <c r="AL474" s="218">
        <f>HLOOKUP($B474,data02,data0211!AL$900,FALSE)</f>
        <v>43000</v>
      </c>
      <c r="AM474" s="218">
        <f>HLOOKUP($B474,data02,data0211!AM$900,FALSE)</f>
        <v>0</v>
      </c>
      <c r="AN474" s="218">
        <f>HLOOKUP($B474,data02,data0211!AN$900,FALSE)</f>
        <v>93069</v>
      </c>
      <c r="AO474" s="218">
        <f>HLOOKUP($B474,data02,data0211!AO$900,FALSE)</f>
        <v>100389</v>
      </c>
      <c r="AP474" s="218">
        <f>HLOOKUP($B474,data02,data0211!AP$900,FALSE)</f>
        <v>100389</v>
      </c>
      <c r="AQ474" s="218">
        <f>HLOOKUP($B474,data02,data0211!AQ$900,FALSE)</f>
        <v>89375</v>
      </c>
      <c r="AR474" s="218">
        <f>HLOOKUP($B474,data02,data0211!AR$900,FALSE)</f>
        <v>700.5</v>
      </c>
      <c r="AS474" s="218">
        <f>HLOOKUP($B474,data02,data0211!AS$900,FALSE)</f>
        <v>523.79999999999995</v>
      </c>
      <c r="AT474" s="218">
        <f>HLOOKUP($B474,data02,data0211!AT$900,FALSE)</f>
        <v>176.7</v>
      </c>
      <c r="AU474" s="218">
        <f>HLOOKUP($B474,data02,data0211!AU$900,FALSE)</f>
        <v>369.9</v>
      </c>
      <c r="AV474" s="218">
        <f>HLOOKUP($B474,data02,data0211!AV$900,FALSE)</f>
        <v>24.9</v>
      </c>
      <c r="AW474" s="218">
        <f>HLOOKUP($B474,data02,data0211!AW$900,FALSE)</f>
        <v>305.60000000000002</v>
      </c>
      <c r="AX474" s="218">
        <f>HLOOKUP($B474,data02,data0211!AX$900,FALSE)</f>
        <v>0</v>
      </c>
      <c r="AY474" s="218">
        <f>HLOOKUP($B474,data02,data0211!AY$900,FALSE)</f>
        <v>0</v>
      </c>
      <c r="AZ474" s="218">
        <f>HLOOKUP($B474,data02,data0211!AZ$900,FALSE)</f>
        <v>4040</v>
      </c>
      <c r="BA474" s="218">
        <f>HLOOKUP($B474,data02,data0211!BA$900,FALSE)</f>
        <v>0</v>
      </c>
      <c r="BB474" s="218"/>
      <c r="BC474" s="218"/>
      <c r="BD474" s="218"/>
      <c r="BE474" s="218"/>
    </row>
    <row r="475" spans="1:57" x14ac:dyDescent="0.2">
      <c r="A475" s="71" t="s">
        <v>30</v>
      </c>
      <c r="B475" s="71" t="s">
        <v>30</v>
      </c>
      <c r="C475" s="69">
        <v>2003</v>
      </c>
      <c r="D475" s="218">
        <f>HLOOKUP($B475,data03,data0211!D$900,FALSE)</f>
        <v>66000987.589999996</v>
      </c>
      <c r="E475" s="218">
        <f>HLOOKUP($B475,data03,data0211!E$900,FALSE)</f>
        <v>-29231884.48</v>
      </c>
      <c r="F475" s="218">
        <f>HLOOKUP($B475,data03,data0211!F$900,FALSE)</f>
        <v>0</v>
      </c>
      <c r="G475" s="218">
        <f>HLOOKUP($B475,data03,data0211!G$900,FALSE)</f>
        <v>7899378</v>
      </c>
      <c r="H475" s="218">
        <f>HLOOKUP($B475,data03,data0211!H$900,FALSE)</f>
        <v>3471312.45</v>
      </c>
      <c r="I475" s="218">
        <f>HLOOKUP($B475,data03,data0211!I$900,FALSE)</f>
        <v>784281.77</v>
      </c>
      <c r="J475" s="218">
        <f>HLOOKUP($B475,data03,data0211!J$900,FALSE)</f>
        <v>16171</v>
      </c>
      <c r="K475" s="218">
        <f>HLOOKUP($B475,data03,data0211!K$900,FALSE)</f>
        <v>14053</v>
      </c>
      <c r="L475" s="218">
        <f>HLOOKUP($B475,data03,data0211!L$900,FALSE)</f>
        <v>2116</v>
      </c>
      <c r="M475" s="218">
        <f>HLOOKUP($B475,data03,data0211!M$900,FALSE)</f>
        <v>2</v>
      </c>
      <c r="N475" s="218">
        <f>HLOOKUP($B475,data03,data0211!N$900,FALSE)</f>
        <v>4429</v>
      </c>
      <c r="O475" s="218">
        <f>HLOOKUP($B475,data03,data0211!O$900,FALSE)</f>
        <v>334</v>
      </c>
      <c r="P475" s="218">
        <f>HLOOKUP($B475,data03,data0211!P$900,FALSE)</f>
        <v>585195347</v>
      </c>
      <c r="Q475" s="218">
        <f>HLOOKUP($B475,data03,data0211!Q$900,FALSE)</f>
        <v>158204235</v>
      </c>
      <c r="R475" s="218">
        <f>HLOOKUP($B475,data03,data0211!R$900,FALSE)</f>
        <v>349854015</v>
      </c>
      <c r="S475" s="218">
        <f>HLOOKUP($B475,data03,data0211!S$900,FALSE)</f>
        <v>73457085</v>
      </c>
      <c r="T475" s="218">
        <f>HLOOKUP($B475,data03,data0211!T$900,FALSE)</f>
        <v>3488004</v>
      </c>
      <c r="U475" s="218">
        <f>HLOOKUP($B475,data03,data0211!U$900,FALSE)</f>
        <v>192008</v>
      </c>
      <c r="V475" s="218">
        <f>HLOOKUP($B475,data03,data0211!V$900,FALSE)</f>
        <v>858180</v>
      </c>
      <c r="W475" s="218">
        <f>HLOOKUP($B475,data03,data0211!W$900,FALSE)</f>
        <v>0</v>
      </c>
      <c r="X475" s="218">
        <f>HLOOKUP($B475,data03,data0211!X$900,FALSE)</f>
        <v>683376</v>
      </c>
      <c r="Y475" s="218">
        <f>HLOOKUP($B475,data03,data0211!Y$900,FALSE)</f>
        <v>164458</v>
      </c>
      <c r="Z475" s="218">
        <f>HLOOKUP($B475,data03,data0211!Z$900,FALSE)</f>
        <v>9813</v>
      </c>
      <c r="AA475" s="218">
        <f>HLOOKUP($B475,data03,data0211!AA$900,FALSE)</f>
        <v>533</v>
      </c>
      <c r="AB475" s="218">
        <f>HLOOKUP($B475,data03,data0211!AB$900,FALSE)</f>
        <v>8004346</v>
      </c>
      <c r="AC475" s="218">
        <f>HLOOKUP($B475,data03,data0211!AC$900,FALSE)</f>
        <v>4311776.07</v>
      </c>
      <c r="AD475" s="218">
        <f>HLOOKUP($B475,data03,data0211!AD$900,FALSE)</f>
        <v>3248104.56</v>
      </c>
      <c r="AE475" s="218">
        <f>HLOOKUP($B475,data03,data0211!AE$900,FALSE)</f>
        <v>424499.76</v>
      </c>
      <c r="AF475" s="218">
        <f>HLOOKUP($B475,data03,data0211!AF$900,FALSE)</f>
        <v>15799.97</v>
      </c>
      <c r="AG475" s="218">
        <f>HLOOKUP($B475,data03,data0211!AG$900,FALSE)</f>
        <v>4165.6400000000003</v>
      </c>
      <c r="AH475" s="218">
        <f>HLOOKUP($B475,data03,data0211!AH$900,FALSE)</f>
        <v>381</v>
      </c>
      <c r="AI475" s="218">
        <f>HLOOKUP($B475,data03,data0211!AI$900,FALSE)</f>
        <v>372.4</v>
      </c>
      <c r="AJ475" s="218">
        <f>HLOOKUP($B475,data03,data0211!AJ$900,FALSE)</f>
        <v>8.6</v>
      </c>
      <c r="AK475" s="218">
        <f>HLOOKUP($B475,data03,data0211!AK$900,FALSE)</f>
        <v>47400</v>
      </c>
      <c r="AL475" s="218">
        <f>HLOOKUP($B475,data03,data0211!AL$900,FALSE)</f>
        <v>47400</v>
      </c>
      <c r="AM475" s="218">
        <f>HLOOKUP($B475,data03,data0211!AM$900,FALSE)</f>
        <v>0</v>
      </c>
      <c r="AN475" s="218">
        <f>HLOOKUP($B475,data03,data0211!AN$900,FALSE)</f>
        <v>94785</v>
      </c>
      <c r="AO475" s="218">
        <f>HLOOKUP($B475,data03,data0211!AO$900,FALSE)</f>
        <v>105986</v>
      </c>
      <c r="AP475" s="218">
        <f>HLOOKUP($B475,data03,data0211!AP$900,FALSE)</f>
        <v>105986</v>
      </c>
      <c r="AQ475" s="218">
        <f>HLOOKUP($B475,data03,data0211!AQ$900,FALSE)</f>
        <v>91714</v>
      </c>
      <c r="AR475" s="218">
        <f>HLOOKUP($B475,data03,data0211!AR$900,FALSE)</f>
        <v>711</v>
      </c>
      <c r="AS475" s="218">
        <f>HLOOKUP($B475,data03,data0211!AS$900,FALSE)</f>
        <v>521</v>
      </c>
      <c r="AT475" s="218">
        <f>HLOOKUP($B475,data03,data0211!AT$900,FALSE)</f>
        <v>190</v>
      </c>
      <c r="AU475" s="218">
        <f>HLOOKUP($B475,data03,data0211!AU$900,FALSE)</f>
        <v>368</v>
      </c>
      <c r="AV475" s="218">
        <f>HLOOKUP($B475,data03,data0211!AV$900,FALSE)</f>
        <v>26</v>
      </c>
      <c r="AW475" s="218">
        <f>HLOOKUP($B475,data03,data0211!AW$900,FALSE)</f>
        <v>318</v>
      </c>
      <c r="AX475" s="218">
        <f>HLOOKUP($B475,data03,data0211!AX$900,FALSE)</f>
        <v>0</v>
      </c>
      <c r="AY475" s="218">
        <f>HLOOKUP($B475,data03,data0211!AY$900,FALSE)</f>
        <v>8</v>
      </c>
      <c r="AZ475" s="218">
        <f>HLOOKUP($B475,data03,data0211!AZ$900,FALSE)</f>
        <v>3863</v>
      </c>
      <c r="BA475" s="218">
        <f>HLOOKUP($B475,data03,data0211!BA$900,FALSE)</f>
        <v>0</v>
      </c>
      <c r="BB475" s="218"/>
      <c r="BC475" s="218"/>
      <c r="BD475" s="218"/>
      <c r="BE475" s="218"/>
    </row>
    <row r="476" spans="1:57" x14ac:dyDescent="0.2">
      <c r="A476" s="71" t="s">
        <v>30</v>
      </c>
      <c r="B476" s="71" t="s">
        <v>30</v>
      </c>
      <c r="C476" s="69">
        <v>2004</v>
      </c>
      <c r="D476" s="218">
        <f>HLOOKUP($B476,data04,data0211!D$900,FALSE)</f>
        <v>73518606.709999993</v>
      </c>
      <c r="E476" s="218">
        <f>HLOOKUP($B476,data04,data0211!E$900,FALSE)</f>
        <v>-31312494.390000001</v>
      </c>
      <c r="F476" s="218">
        <f>HLOOKUP($B476,data04,data0211!F$900,FALSE)</f>
        <v>0</v>
      </c>
      <c r="G476" s="218">
        <f>HLOOKUP($B476,data04,data0211!G$900,FALSE)</f>
        <v>7714070</v>
      </c>
      <c r="H476" s="218">
        <f>HLOOKUP($B476,data04,data0211!H$900,FALSE)</f>
        <v>3521538.38</v>
      </c>
      <c r="I476" s="218">
        <f>HLOOKUP($B476,data04,data0211!I$900,FALSE)</f>
        <v>680300.23</v>
      </c>
      <c r="J476" s="218">
        <f>HLOOKUP($B476,data04,data0211!J$900,FALSE)</f>
        <v>17199</v>
      </c>
      <c r="K476" s="218">
        <f>HLOOKUP($B476,data04,data0211!K$900,FALSE)</f>
        <v>15060</v>
      </c>
      <c r="L476" s="218">
        <f>HLOOKUP($B476,data04,data0211!L$900,FALSE)</f>
        <v>2137</v>
      </c>
      <c r="M476" s="218">
        <f>HLOOKUP($B476,data04,data0211!M$900,FALSE)</f>
        <v>2</v>
      </c>
      <c r="N476" s="218">
        <f>HLOOKUP($B476,data04,data0211!N$900,FALSE)</f>
        <v>4632</v>
      </c>
      <c r="O476" s="218">
        <f>HLOOKUP($B476,data04,data0211!O$900,FALSE)</f>
        <v>309</v>
      </c>
      <c r="P476" s="218">
        <f>HLOOKUP($B476,data04,data0211!P$900,FALSE)</f>
        <v>590836869</v>
      </c>
      <c r="Q476" s="218">
        <f>HLOOKUP($B476,data04,data0211!Q$900,FALSE)</f>
        <v>170357087</v>
      </c>
      <c r="R476" s="218">
        <f>HLOOKUP($B476,data04,data0211!R$900,FALSE)</f>
        <v>333180161</v>
      </c>
      <c r="S476" s="218">
        <f>HLOOKUP($B476,data04,data0211!S$900,FALSE)</f>
        <v>83457792</v>
      </c>
      <c r="T476" s="218">
        <f>HLOOKUP($B476,data04,data0211!T$900,FALSE)</f>
        <v>3650549</v>
      </c>
      <c r="U476" s="218">
        <f>HLOOKUP($B476,data04,data0211!U$900,FALSE)</f>
        <v>191280</v>
      </c>
      <c r="V476" s="218">
        <f>HLOOKUP($B476,data04,data0211!V$900,FALSE)</f>
        <v>841710</v>
      </c>
      <c r="W476" s="218">
        <f>HLOOKUP($B476,data04,data0211!W$900,FALSE)</f>
        <v>0</v>
      </c>
      <c r="X476" s="218">
        <f>HLOOKUP($B476,data04,data0211!X$900,FALSE)</f>
        <v>644452</v>
      </c>
      <c r="Y476" s="218">
        <f>HLOOKUP($B476,data04,data0211!Y$900,FALSE)</f>
        <v>186557</v>
      </c>
      <c r="Z476" s="218">
        <f>HLOOKUP($B476,data04,data0211!Z$900,FALSE)</f>
        <v>10170</v>
      </c>
      <c r="AA476" s="218">
        <f>HLOOKUP($B476,data04,data0211!AA$900,FALSE)</f>
        <v>531</v>
      </c>
      <c r="AB476" s="218">
        <f>HLOOKUP($B476,data04,data0211!AB$900,FALSE)</f>
        <v>8120020.6100000003</v>
      </c>
      <c r="AC476" s="218">
        <f>HLOOKUP($B476,data04,data0211!AC$900,FALSE)</f>
        <v>4625230.88</v>
      </c>
      <c r="AD476" s="218">
        <f>HLOOKUP($B476,data04,data0211!AD$900,FALSE)</f>
        <v>3048216.6</v>
      </c>
      <c r="AE476" s="218">
        <f>HLOOKUP($B476,data04,data0211!AE$900,FALSE)</f>
        <v>425756.37</v>
      </c>
      <c r="AF476" s="218">
        <f>HLOOKUP($B476,data04,data0211!AF$900,FALSE)</f>
        <v>16672.580000000002</v>
      </c>
      <c r="AG476" s="218">
        <f>HLOOKUP($B476,data04,data0211!AG$900,FALSE)</f>
        <v>4144.18</v>
      </c>
      <c r="AH476" s="218">
        <f>HLOOKUP($B476,data04,data0211!AH$900,FALSE)</f>
        <v>381</v>
      </c>
      <c r="AI476" s="218">
        <f>HLOOKUP($B476,data04,data0211!AI$900,FALSE)</f>
        <v>372.4</v>
      </c>
      <c r="AJ476" s="218">
        <f>HLOOKUP($B476,data04,data0211!AJ$900,FALSE)</f>
        <v>8.6</v>
      </c>
      <c r="AK476" s="218">
        <f>HLOOKUP($B476,data04,data0211!AK$900,FALSE)</f>
        <v>56000</v>
      </c>
      <c r="AL476" s="218">
        <f>HLOOKUP($B476,data04,data0211!AL$900,FALSE)</f>
        <v>56000</v>
      </c>
      <c r="AM476" s="218">
        <f>HLOOKUP($B476,data04,data0211!AM$900,FALSE)</f>
        <v>0</v>
      </c>
      <c r="AN476" s="218">
        <f>HLOOKUP($B476,data04,data0211!AN$900,FALSE)</f>
        <v>104178</v>
      </c>
      <c r="AO476" s="218">
        <f>HLOOKUP($B476,data04,data0211!AO$900,FALSE)</f>
        <v>101506</v>
      </c>
      <c r="AP476" s="218">
        <f>HLOOKUP($B476,data04,data0211!AP$900,FALSE)</f>
        <v>104178</v>
      </c>
      <c r="AQ476" s="218">
        <f>HLOOKUP($B476,data04,data0211!AQ$900,FALSE)</f>
        <v>93380</v>
      </c>
      <c r="AR476" s="218">
        <f>HLOOKUP($B476,data04,data0211!AR$900,FALSE)</f>
        <v>730</v>
      </c>
      <c r="AS476" s="218">
        <f>HLOOKUP($B476,data04,data0211!AS$900,FALSE)</f>
        <v>524</v>
      </c>
      <c r="AT476" s="218">
        <f>HLOOKUP($B476,data04,data0211!AT$900,FALSE)</f>
        <v>206</v>
      </c>
      <c r="AU476" s="218">
        <f>HLOOKUP($B476,data04,data0211!AU$900,FALSE)</f>
        <v>380</v>
      </c>
      <c r="AV476" s="218">
        <f>HLOOKUP($B476,data04,data0211!AV$900,FALSE)</f>
        <v>26</v>
      </c>
      <c r="AW476" s="218">
        <f>HLOOKUP($B476,data04,data0211!AW$900,FALSE)</f>
        <v>324</v>
      </c>
      <c r="AX476" s="218">
        <f>HLOOKUP($B476,data04,data0211!AX$900,FALSE)</f>
        <v>0</v>
      </c>
      <c r="AY476" s="218">
        <f>HLOOKUP($B476,data04,data0211!AY$900,FALSE)</f>
        <v>8</v>
      </c>
      <c r="AZ476" s="218">
        <f>HLOOKUP($B476,data04,data0211!AZ$900,FALSE)</f>
        <v>4010</v>
      </c>
      <c r="BA476" s="218">
        <f>HLOOKUP($B476,data04,data0211!BA$900,FALSE)</f>
        <v>74.099999999999994</v>
      </c>
      <c r="BB476" s="218"/>
      <c r="BC476" s="218"/>
      <c r="BD476" s="218"/>
      <c r="BE476" s="218"/>
    </row>
    <row r="477" spans="1:57" x14ac:dyDescent="0.2">
      <c r="A477" s="71" t="s">
        <v>30</v>
      </c>
      <c r="B477" s="71" t="s">
        <v>30</v>
      </c>
      <c r="C477" s="69">
        <v>2005</v>
      </c>
      <c r="D477" s="218">
        <f>HLOOKUP($B477,data05,data0211!D$900,FALSE)</f>
        <v>83988532.370000005</v>
      </c>
      <c r="E477" s="218">
        <f>HLOOKUP($B477,data05,data0211!E$900,FALSE)</f>
        <v>-33693433.210000001</v>
      </c>
      <c r="F477" s="218">
        <f>HLOOKUP($B477,data05,data0211!F$900,FALSE)</f>
        <v>0</v>
      </c>
      <c r="G477" s="218">
        <f>HLOOKUP($B477,data05,data0211!G$900,FALSE)</f>
        <v>10355469.43</v>
      </c>
      <c r="H477" s="218">
        <f>HLOOKUP($B477,data05,data0211!H$900,FALSE)</f>
        <v>3997409.29</v>
      </c>
      <c r="I477" s="218">
        <f>HLOOKUP($B477,data05,data0211!I$900,FALSE)</f>
        <v>902653</v>
      </c>
      <c r="J477" s="218">
        <f>HLOOKUP($B477,data05,data0211!J$900,FALSE)</f>
        <v>19858</v>
      </c>
      <c r="K477" s="218">
        <f>HLOOKUP($B477,data05,data0211!K$900,FALSE)</f>
        <v>17611</v>
      </c>
      <c r="L477" s="218">
        <f>HLOOKUP($B477,data05,data0211!L$900,FALSE)</f>
        <v>2245</v>
      </c>
      <c r="M477" s="218">
        <f>HLOOKUP($B477,data05,data0211!M$900,FALSE)</f>
        <v>2</v>
      </c>
      <c r="N477" s="218">
        <f>HLOOKUP($B477,data05,data0211!N$900,FALSE)</f>
        <v>185095</v>
      </c>
      <c r="O477" s="218">
        <f>HLOOKUP($B477,data05,data0211!O$900,FALSE)</f>
        <v>11151</v>
      </c>
      <c r="P477" s="218">
        <f>HLOOKUP($B477,data05,data0211!P$900,FALSE)</f>
        <v>546558100</v>
      </c>
      <c r="Q477" s="218">
        <f>HLOOKUP($B477,data05,data0211!Q$900,FALSE)</f>
        <v>195066759</v>
      </c>
      <c r="R477" s="218">
        <f>HLOOKUP($B477,data05,data0211!R$900,FALSE)</f>
        <v>351110782</v>
      </c>
      <c r="S477" s="218">
        <f>HLOOKUP($B477,data05,data0211!S$900,FALSE)</f>
        <v>184313</v>
      </c>
      <c r="T477" s="218">
        <f>HLOOKUP($B477,data05,data0211!T$900,FALSE)</f>
        <v>185095</v>
      </c>
      <c r="U477" s="218">
        <f>HLOOKUP($B477,data05,data0211!U$900,FALSE)</f>
        <v>11151</v>
      </c>
      <c r="V477" s="218">
        <f>HLOOKUP($B477,data05,data0211!V$900,FALSE)</f>
        <v>94292501</v>
      </c>
      <c r="W477" s="218">
        <f>HLOOKUP($B477,data05,data0211!W$900,FALSE)</f>
        <v>0</v>
      </c>
      <c r="X477" s="218">
        <f>HLOOKUP($B477,data05,data0211!X$900,FALSE)</f>
        <v>689195</v>
      </c>
      <c r="Y477" s="218">
        <f>HLOOKUP($B477,data05,data0211!Y$900,FALSE)</f>
        <v>89641173</v>
      </c>
      <c r="Z477" s="218">
        <f>HLOOKUP($B477,data05,data0211!Z$900,FALSE)</f>
        <v>514</v>
      </c>
      <c r="AA477" s="218">
        <f>HLOOKUP($B477,data05,data0211!AA$900,FALSE)</f>
        <v>3961619</v>
      </c>
      <c r="AB477" s="218">
        <f>HLOOKUP($B477,data05,data0211!AB$900,FALSE)</f>
        <v>9454816.5299999993</v>
      </c>
      <c r="AC477" s="218">
        <f>HLOOKUP($B477,data05,data0211!AC$900,FALSE)</f>
        <v>5607073.3200000003</v>
      </c>
      <c r="AD477" s="218">
        <f>HLOOKUP($B477,data05,data0211!AD$900,FALSE)</f>
        <v>3391127.6900000004</v>
      </c>
      <c r="AE477" s="218">
        <f>HLOOKUP($B477,data05,data0211!AE$900,FALSE)</f>
        <v>435067.57</v>
      </c>
      <c r="AF477" s="218">
        <f>HLOOKUP($B477,data05,data0211!AF$900,FALSE)</f>
        <v>4184.8</v>
      </c>
      <c r="AG477" s="218">
        <f>HLOOKUP($B477,data05,data0211!AG$900,FALSE)</f>
        <v>17363.150000000001</v>
      </c>
      <c r="AH477" s="218">
        <f>HLOOKUP($B477,data05,data0211!AH$900,FALSE)</f>
        <v>370</v>
      </c>
      <c r="AI477" s="218">
        <f>HLOOKUP($B477,data05,data0211!AI$900,FALSE)</f>
        <v>57</v>
      </c>
      <c r="AJ477" s="218">
        <f>HLOOKUP($B477,data05,data0211!AJ$900,FALSE)</f>
        <v>313</v>
      </c>
      <c r="AK477" s="218">
        <f>HLOOKUP($B477,data05,data0211!AK$900,FALSE)</f>
        <v>60000</v>
      </c>
      <c r="AL477" s="218">
        <f>HLOOKUP($B477,data05,data0211!AL$900,FALSE)</f>
        <v>60000</v>
      </c>
      <c r="AM477" s="218">
        <f>HLOOKUP($B477,data05,data0211!AM$900,FALSE)</f>
        <v>0</v>
      </c>
      <c r="AN477" s="218">
        <f>HLOOKUP($B477,data05,data0211!AN$900,FALSE)</f>
        <v>106124</v>
      </c>
      <c r="AO477" s="218">
        <f>HLOOKUP($B477,data05,data0211!AO$900,FALSE)</f>
        <v>120578</v>
      </c>
      <c r="AP477" s="218">
        <f>HLOOKUP($B477,data05,data0211!AP$900,FALSE)</f>
        <v>120578</v>
      </c>
      <c r="AQ477" s="218">
        <f>HLOOKUP($B477,data05,data0211!AQ$900,FALSE)</f>
        <v>102713</v>
      </c>
      <c r="AR477" s="218">
        <f>HLOOKUP($B477,data05,data0211!AR$900,FALSE)</f>
        <v>788</v>
      </c>
      <c r="AS477" s="218">
        <f>HLOOKUP($B477,data05,data0211!AS$900,FALSE)</f>
        <v>547</v>
      </c>
      <c r="AT477" s="218">
        <f>HLOOKUP($B477,data05,data0211!AT$900,FALSE)</f>
        <v>241</v>
      </c>
      <c r="AU477" s="218">
        <f>HLOOKUP($B477,data05,data0211!AU$900,FALSE)</f>
        <v>413</v>
      </c>
      <c r="AV477" s="218">
        <f>HLOOKUP($B477,data05,data0211!AV$900,FALSE)</f>
        <v>25</v>
      </c>
      <c r="AW477" s="218">
        <f>HLOOKUP($B477,data05,data0211!AW$900,FALSE)</f>
        <v>350</v>
      </c>
      <c r="AX477" s="218">
        <f>HLOOKUP($B477,data05,data0211!AX$900,FALSE)</f>
        <v>0</v>
      </c>
      <c r="AY477" s="218">
        <f>HLOOKUP($B477,data05,data0211!AY$900,FALSE)</f>
        <v>8</v>
      </c>
      <c r="AZ477" s="218">
        <f>HLOOKUP($B477,data05,data0211!AZ$900,FALSE)</f>
        <v>4133</v>
      </c>
      <c r="BA477" s="218">
        <f>HLOOKUP($B477,data05,data0211!BA$900,FALSE)</f>
        <v>74</v>
      </c>
      <c r="BB477" s="218"/>
      <c r="BC477" s="218"/>
      <c r="BD477" s="218"/>
      <c r="BE477" s="218"/>
    </row>
    <row r="478" spans="1:57" x14ac:dyDescent="0.2">
      <c r="A478" s="71" t="s">
        <v>30</v>
      </c>
      <c r="B478" s="71" t="s">
        <v>30</v>
      </c>
      <c r="C478" s="69">
        <v>2006</v>
      </c>
      <c r="D478" s="218">
        <f>HLOOKUP($B478,data06,data0211!D$900,FALSE)</f>
        <v>93530882.129999995</v>
      </c>
      <c r="E478" s="218">
        <f>HLOOKUP($B478,data06,data0211!E$900,FALSE)</f>
        <v>-36168640.729999997</v>
      </c>
      <c r="F478" s="218">
        <f>HLOOKUP($B478,data06,data0211!F$900,FALSE)</f>
        <v>0</v>
      </c>
      <c r="G478" s="218">
        <f>HLOOKUP($B478,data06,data0211!G$900,FALSE)</f>
        <v>9527762.4199999999</v>
      </c>
      <c r="H478" s="218">
        <f>HLOOKUP($B478,data06,data0211!H$900,FALSE)</f>
        <v>4029180.06</v>
      </c>
      <c r="I478" s="218">
        <f>HLOOKUP($B478,data06,data0211!I$900,FALSE)</f>
        <v>984223.12</v>
      </c>
      <c r="J478" s="218">
        <f>HLOOKUP($B478,data06,data0211!J$900,FALSE)</f>
        <v>20975</v>
      </c>
      <c r="K478" s="218">
        <f>HLOOKUP($B478,data06,data0211!K$900,FALSE)</f>
        <v>18720</v>
      </c>
      <c r="L478" s="218">
        <f>HLOOKUP($B478,data06,data0211!L$900,FALSE)</f>
        <v>2253</v>
      </c>
      <c r="M478" s="218">
        <f>HLOOKUP($B478,data06,data0211!M$900,FALSE)</f>
        <v>2</v>
      </c>
      <c r="N478" s="218">
        <f>HLOOKUP($B478,data06,data0211!N$900,FALSE)</f>
        <v>5301</v>
      </c>
      <c r="O478" s="218">
        <f>HLOOKUP($B478,data06,data0211!O$900,FALSE)</f>
        <v>295</v>
      </c>
      <c r="P478" s="218">
        <f>HLOOKUP($B478,data06,data0211!P$900,FALSE)</f>
        <v>640893665</v>
      </c>
      <c r="Q478" s="218">
        <f>HLOOKUP($B478,data06,data0211!Q$900,FALSE)</f>
        <v>197466598</v>
      </c>
      <c r="R478" s="218">
        <f>HLOOKUP($B478,data06,data0211!R$900,FALSE)</f>
        <v>348613782</v>
      </c>
      <c r="S478" s="218">
        <f>HLOOKUP($B478,data06,data0211!S$900,FALSE)</f>
        <v>90399607</v>
      </c>
      <c r="T478" s="218">
        <f>HLOOKUP($B478,data06,data0211!T$900,FALSE)</f>
        <v>4232866</v>
      </c>
      <c r="U478" s="218">
        <f>HLOOKUP($B478,data06,data0211!U$900,FALSE)</f>
        <v>180812</v>
      </c>
      <c r="V478" s="218">
        <f>HLOOKUP($B478,data06,data0211!V$900,FALSE)</f>
        <v>877686</v>
      </c>
      <c r="W478" s="218">
        <f>HLOOKUP($B478,data06,data0211!W$900,FALSE)</f>
        <v>0</v>
      </c>
      <c r="X478" s="218">
        <f>HLOOKUP($B478,data06,data0211!X$900,FALSE)</f>
        <v>677987</v>
      </c>
      <c r="Y478" s="218">
        <f>HLOOKUP($B478,data06,data0211!Y$900,FALSE)</f>
        <v>187387</v>
      </c>
      <c r="Z478" s="218">
        <f>HLOOKUP($B478,data06,data0211!Z$900,FALSE)</f>
        <v>11810</v>
      </c>
      <c r="AA478" s="218">
        <f>HLOOKUP($B478,data06,data0211!AA$900,FALSE)</f>
        <v>502</v>
      </c>
      <c r="AB478" s="218">
        <f>HLOOKUP($B478,data06,data0211!AB$900,FALSE)</f>
        <v>9607610.5</v>
      </c>
      <c r="AC478" s="218">
        <f>HLOOKUP($B478,data06,data0211!AC$900,FALSE)</f>
        <v>5745010.0700000003</v>
      </c>
      <c r="AD478" s="218">
        <f>HLOOKUP($B478,data06,data0211!AD$900,FALSE)</f>
        <v>3372011.16</v>
      </c>
      <c r="AE478" s="218">
        <f>HLOOKUP($B478,data06,data0211!AE$900,FALSE)</f>
        <v>467065.82</v>
      </c>
      <c r="AF478" s="218">
        <f>HLOOKUP($B478,data06,data0211!AF$900,FALSE)</f>
        <v>19490.759999999998</v>
      </c>
      <c r="AG478" s="218">
        <f>HLOOKUP($B478,data06,data0211!AG$900,FALSE)</f>
        <v>4032.69</v>
      </c>
      <c r="AH478" s="218">
        <f>HLOOKUP($B478,data06,data0211!AH$900,FALSE)</f>
        <v>370</v>
      </c>
      <c r="AI478" s="218">
        <f>HLOOKUP($B478,data06,data0211!AI$900,FALSE)</f>
        <v>57</v>
      </c>
      <c r="AJ478" s="218">
        <f>HLOOKUP($B478,data06,data0211!AJ$900,FALSE)</f>
        <v>313</v>
      </c>
      <c r="AK478" s="218">
        <f>HLOOKUP($B478,data06,data0211!AK$900,FALSE)</f>
        <v>62000</v>
      </c>
      <c r="AL478" s="218">
        <f>HLOOKUP($B478,data06,data0211!AL$900,FALSE)</f>
        <v>62000</v>
      </c>
      <c r="AM478" s="218">
        <f>HLOOKUP($B478,data06,data0211!AM$900,FALSE)</f>
        <v>0</v>
      </c>
      <c r="AN478" s="218">
        <f>HLOOKUP($B478,data06,data0211!AN$900,FALSE)</f>
        <v>107023</v>
      </c>
      <c r="AO478" s="218">
        <f>HLOOKUP($B478,data06,data0211!AO$900,FALSE)</f>
        <v>126855</v>
      </c>
      <c r="AP478" s="218">
        <f>HLOOKUP($B478,data06,data0211!AP$900,FALSE)</f>
        <v>126855</v>
      </c>
      <c r="AQ478" s="218">
        <f>HLOOKUP($B478,data06,data0211!AQ$900,FALSE)</f>
        <v>104537</v>
      </c>
      <c r="AR478" s="218">
        <f>HLOOKUP($B478,data06,data0211!AR$900,FALSE)</f>
        <v>792</v>
      </c>
      <c r="AS478" s="218">
        <f>HLOOKUP($B478,data06,data0211!AS$900,FALSE)</f>
        <v>531</v>
      </c>
      <c r="AT478" s="218">
        <f>HLOOKUP($B478,data06,data0211!AT$900,FALSE)</f>
        <v>261</v>
      </c>
      <c r="AU478" s="218">
        <f>HLOOKUP($B478,data06,data0211!AU$900,FALSE)</f>
        <v>404</v>
      </c>
      <c r="AV478" s="218">
        <f>HLOOKUP($B478,data06,data0211!AV$900,FALSE)</f>
        <v>25</v>
      </c>
      <c r="AW478" s="218">
        <f>HLOOKUP($B478,data06,data0211!AW$900,FALSE)</f>
        <v>363</v>
      </c>
      <c r="AX478" s="218">
        <f>HLOOKUP($B478,data06,data0211!AX$900,FALSE)</f>
        <v>0</v>
      </c>
      <c r="AY478" s="218">
        <f>HLOOKUP($B478,data06,data0211!AY$900,FALSE)</f>
        <v>0</v>
      </c>
      <c r="AZ478" s="218">
        <f>HLOOKUP($B478,data06,data0211!AZ$900,FALSE)</f>
        <v>4320</v>
      </c>
      <c r="BA478" s="218">
        <f>HLOOKUP($B478,data06,data0211!BA$900,FALSE)</f>
        <v>72</v>
      </c>
      <c r="BB478" s="218"/>
      <c r="BC478" s="218"/>
      <c r="BD478" s="218"/>
      <c r="BE478" s="218"/>
    </row>
    <row r="479" spans="1:57" x14ac:dyDescent="0.2">
      <c r="A479" s="71" t="s">
        <v>30</v>
      </c>
      <c r="B479" s="71" t="s">
        <v>30</v>
      </c>
      <c r="C479" s="69">
        <v>2007</v>
      </c>
      <c r="D479" s="218">
        <f>HLOOKUP($B479,data07,data0211!D$900,FALSE)</f>
        <v>99467169.62000002</v>
      </c>
      <c r="E479" s="218">
        <f>HLOOKUP($B479,data07,data0211!E$900,FALSE)</f>
        <v>-38390841.259999998</v>
      </c>
      <c r="F479" s="218">
        <f>HLOOKUP($B479,data07,data0211!F$900,FALSE)</f>
        <v>0</v>
      </c>
      <c r="G479" s="218">
        <f>HLOOKUP($B479,data07,data0211!G$900,FALSE)</f>
        <v>5089157.9000000004</v>
      </c>
      <c r="H479" s="218">
        <f>HLOOKUP($B479,data07,data0211!H$900,FALSE)</f>
        <v>4428987.2300000004</v>
      </c>
      <c r="I479" s="218">
        <f>HLOOKUP($B479,data07,data0211!I$900,FALSE)</f>
        <v>1214189.6000000001</v>
      </c>
      <c r="J479" s="218">
        <f>HLOOKUP($B479,data07,data0211!J$900,FALSE)</f>
        <v>22811</v>
      </c>
      <c r="K479" s="218">
        <f>HLOOKUP($B479,data07,data0211!K$900,FALSE)</f>
        <v>20305</v>
      </c>
      <c r="L479" s="218">
        <f>HLOOKUP($B479,data07,data0211!L$900,FALSE)</f>
        <v>2504</v>
      </c>
      <c r="M479" s="218">
        <f>HLOOKUP($B479,data07,data0211!M$900,FALSE)</f>
        <v>2</v>
      </c>
      <c r="N479" s="218">
        <f>HLOOKUP($B479,data07,data0211!N$900,FALSE)</f>
        <v>6226</v>
      </c>
      <c r="O479" s="218">
        <f>HLOOKUP($B479,data07,data0211!O$900,FALSE)</f>
        <v>390</v>
      </c>
      <c r="P479" s="218">
        <f>HLOOKUP($B479,data07,data0211!P$900,FALSE)</f>
        <v>694256898</v>
      </c>
      <c r="Q479" s="218">
        <f>HLOOKUP($B479,data07,data0211!Q$900,FALSE)</f>
        <v>218633202</v>
      </c>
      <c r="R479" s="218">
        <f>HLOOKUP($B479,data07,data0211!R$900,FALSE)</f>
        <v>377590234</v>
      </c>
      <c r="S479" s="218">
        <f>HLOOKUP($B479,data07,data0211!S$900,FALSE)</f>
        <v>93122492</v>
      </c>
      <c r="T479" s="218">
        <f>HLOOKUP($B479,data07,data0211!T$900,FALSE)</f>
        <v>4726394</v>
      </c>
      <c r="U479" s="218">
        <f>HLOOKUP($B479,data07,data0211!U$900,FALSE)</f>
        <v>184576</v>
      </c>
      <c r="V479" s="218">
        <f>HLOOKUP($B479,data07,data0211!V$900,FALSE)</f>
        <v>918398</v>
      </c>
      <c r="W479" s="218">
        <f>HLOOKUP($B479,data07,data0211!W$900,FALSE)</f>
        <v>0</v>
      </c>
      <c r="X479" s="218">
        <f>HLOOKUP($B479,data07,data0211!X$900,FALSE)</f>
        <v>717501</v>
      </c>
      <c r="Y479" s="218">
        <f>HLOOKUP($B479,data07,data0211!Y$900,FALSE)</f>
        <v>187646</v>
      </c>
      <c r="Z479" s="218">
        <f>HLOOKUP($B479,data07,data0211!Z$900,FALSE)</f>
        <v>12738</v>
      </c>
      <c r="AA479" s="218">
        <f>HLOOKUP($B479,data07,data0211!AA$900,FALSE)</f>
        <v>513</v>
      </c>
      <c r="AB479" s="218">
        <f>HLOOKUP($B479,data07,data0211!AB$900,FALSE)</f>
        <v>10253944.120000001</v>
      </c>
      <c r="AC479" s="218">
        <f>HLOOKUP($B479,data07,data0211!AC$900,FALSE)</f>
        <v>6054708.25</v>
      </c>
      <c r="AD479" s="218">
        <f>HLOOKUP($B479,data07,data0211!AD$900,FALSE)</f>
        <v>3718709.4000000004</v>
      </c>
      <c r="AE479" s="218">
        <f>HLOOKUP($B479,data07,data0211!AE$900,FALSE)</f>
        <v>456235.46</v>
      </c>
      <c r="AF479" s="218">
        <f>HLOOKUP($B479,data07,data0211!AF$900,FALSE)</f>
        <v>3885.1</v>
      </c>
      <c r="AG479" s="218">
        <f>HLOOKUP($B479,data07,data0211!AG$900,FALSE)</f>
        <v>20405.91</v>
      </c>
      <c r="AH479" s="218">
        <f>HLOOKUP($B479,data07,data0211!AH$900,FALSE)</f>
        <v>370</v>
      </c>
      <c r="AI479" s="218">
        <f>HLOOKUP($B479,data07,data0211!AI$900,FALSE)</f>
        <v>57</v>
      </c>
      <c r="AJ479" s="218">
        <f>HLOOKUP($B479,data07,data0211!AJ$900,FALSE)</f>
        <v>313</v>
      </c>
      <c r="AK479" s="218">
        <f>HLOOKUP($B479,data07,data0211!AK$900,FALSE)</f>
        <v>65000</v>
      </c>
      <c r="AL479" s="218">
        <f>HLOOKUP($B479,data07,data0211!AL$900,FALSE)</f>
        <v>65000</v>
      </c>
      <c r="AM479" s="218">
        <f>HLOOKUP($B479,data07,data0211!AM$900,FALSE)</f>
        <v>0</v>
      </c>
      <c r="AN479" s="218">
        <f>HLOOKUP($B479,data07,data0211!AN$900,FALSE)</f>
        <v>111168</v>
      </c>
      <c r="AO479" s="218">
        <f>HLOOKUP($B479,data07,data0211!AO$900,FALSE)</f>
        <v>130375</v>
      </c>
      <c r="AP479" s="218">
        <f>HLOOKUP($B479,data07,data0211!AP$900,FALSE)</f>
        <v>130375</v>
      </c>
      <c r="AQ479" s="218">
        <f>HLOOKUP($B479,data07,data0211!AQ$900,FALSE)</f>
        <v>111065</v>
      </c>
      <c r="AR479" s="218">
        <f>HLOOKUP($B479,data07,data0211!AR$900,FALSE)</f>
        <v>833</v>
      </c>
      <c r="AS479" s="218">
        <f>HLOOKUP($B479,data07,data0211!AS$900,FALSE)</f>
        <v>540</v>
      </c>
      <c r="AT479" s="218">
        <f>HLOOKUP($B479,data07,data0211!AT$900,FALSE)</f>
        <v>293</v>
      </c>
      <c r="AU479" s="218">
        <f>HLOOKUP($B479,data07,data0211!AU$900,FALSE)</f>
        <v>419</v>
      </c>
      <c r="AV479" s="218">
        <f>HLOOKUP($B479,data07,data0211!AV$900,FALSE)</f>
        <v>26</v>
      </c>
      <c r="AW479" s="218">
        <f>HLOOKUP($B479,data07,data0211!AW$900,FALSE)</f>
        <v>388</v>
      </c>
      <c r="AX479" s="218">
        <f>HLOOKUP($B479,data07,data0211!AX$900,FALSE)</f>
        <v>0</v>
      </c>
      <c r="AY479" s="218">
        <f>HLOOKUP($B479,data07,data0211!AY$900,FALSE)</f>
        <v>0</v>
      </c>
      <c r="AZ479" s="218">
        <f>HLOOKUP($B479,data07,data0211!AZ$900,FALSE)</f>
        <v>4559</v>
      </c>
      <c r="BA479" s="218">
        <f>HLOOKUP($B479,data07,data0211!BA$900,FALSE)</f>
        <v>71</v>
      </c>
      <c r="BB479" s="218"/>
      <c r="BC479" s="218"/>
      <c r="BD479" s="218"/>
      <c r="BE479" s="218"/>
    </row>
    <row r="480" spans="1:57" x14ac:dyDescent="0.2">
      <c r="A480" s="71" t="s">
        <v>30</v>
      </c>
      <c r="B480" s="71" t="s">
        <v>30</v>
      </c>
      <c r="C480" s="69">
        <v>2008</v>
      </c>
      <c r="D480" s="218">
        <f>HLOOKUP($B480,data08,data0211!D$900,FALSE)</f>
        <v>110264519.52</v>
      </c>
      <c r="E480" s="218">
        <f>HLOOKUP($B480,data08,data0211!E$900,FALSE)</f>
        <v>-41043335.799999997</v>
      </c>
      <c r="F480" s="218">
        <f>HLOOKUP($B480,data08,data0211!F$900,FALSE)</f>
        <v>0</v>
      </c>
      <c r="G480" s="218">
        <f>HLOOKUP($B480,data08,data0211!G$900,FALSE)</f>
        <v>6513565.8499999996</v>
      </c>
      <c r="H480" s="218">
        <f>HLOOKUP($B480,data08,data0211!H$900,FALSE)</f>
        <v>4971485.8500000006</v>
      </c>
      <c r="I480" s="218">
        <f>HLOOKUP($B480,data08,data0211!I$900,FALSE)</f>
        <v>814047</v>
      </c>
      <c r="J480" s="218">
        <f>HLOOKUP($B480,data08,data0211!J$900,FALSE)</f>
        <v>25373</v>
      </c>
      <c r="K480" s="218">
        <f>HLOOKUP($B480,data08,data0211!K$900,FALSE)</f>
        <v>22755</v>
      </c>
      <c r="L480" s="218">
        <f>HLOOKUP($B480,data08,data0211!L$900,FALSE)</f>
        <v>2616</v>
      </c>
      <c r="M480" s="218">
        <f>HLOOKUP($B480,data08,data0211!M$900,FALSE)</f>
        <v>2</v>
      </c>
      <c r="N480" s="218">
        <f>HLOOKUP($B480,data08,data0211!N$900,FALSE)</f>
        <v>6562</v>
      </c>
      <c r="O480" s="218">
        <f>HLOOKUP($B480,data08,data0211!O$900,FALSE)</f>
        <v>288</v>
      </c>
      <c r="P480" s="218">
        <f>HLOOKUP($B480,data08,data0211!P$900,FALSE)</f>
        <v>707444570</v>
      </c>
      <c r="Q480" s="218">
        <f>HLOOKUP($B480,data08,data0211!Q$900,FALSE)</f>
        <v>225897498</v>
      </c>
      <c r="R480" s="218">
        <f>HLOOKUP($B480,data08,data0211!R$900,FALSE)</f>
        <v>391769705</v>
      </c>
      <c r="S480" s="218">
        <f>HLOOKUP($B480,data08,data0211!S$900,FALSE)</f>
        <v>84460488</v>
      </c>
      <c r="T480" s="218">
        <f>HLOOKUP($B480,data08,data0211!T$900,FALSE)</f>
        <v>5134105</v>
      </c>
      <c r="U480" s="218">
        <f>HLOOKUP($B480,data08,data0211!U$900,FALSE)</f>
        <v>182774</v>
      </c>
      <c r="V480" s="218">
        <f>HLOOKUP($B480,data08,data0211!V$900,FALSE)</f>
        <v>935644</v>
      </c>
      <c r="W480" s="218">
        <f>HLOOKUP($B480,data08,data0211!W$900,FALSE)</f>
        <v>0</v>
      </c>
      <c r="X480" s="218">
        <f>HLOOKUP($B480,data08,data0211!X$900,FALSE)</f>
        <v>733053</v>
      </c>
      <c r="Y480" s="218">
        <f>HLOOKUP($B480,data08,data0211!Y$900,FALSE)</f>
        <v>188397</v>
      </c>
      <c r="Z480" s="218">
        <f>HLOOKUP($B480,data08,data0211!Z$900,FALSE)</f>
        <v>13705</v>
      </c>
      <c r="AA480" s="218">
        <f>HLOOKUP($B480,data08,data0211!AA$900,FALSE)</f>
        <v>489</v>
      </c>
      <c r="AB480" s="218">
        <f>HLOOKUP($B480,data08,data0211!AB$900,FALSE)</f>
        <v>0</v>
      </c>
      <c r="AC480" s="218">
        <f>HLOOKUP($B480,data08,data0211!AC$900,FALSE)</f>
        <v>6369002.8399999999</v>
      </c>
      <c r="AD480" s="218">
        <f>HLOOKUP($B480,data08,data0211!AD$900,FALSE)</f>
        <v>3688306.9</v>
      </c>
      <c r="AE480" s="218">
        <f>HLOOKUP($B480,data08,data0211!AE$900,FALSE)</f>
        <v>435139.34</v>
      </c>
      <c r="AF480" s="218">
        <f>HLOOKUP($B480,data08,data0211!AF$900,FALSE)</f>
        <v>23317.63</v>
      </c>
      <c r="AG480" s="218">
        <f>HLOOKUP($B480,data08,data0211!AG$900,FALSE)</f>
        <v>3656.41</v>
      </c>
      <c r="AH480" s="218">
        <f>HLOOKUP($B480,data08,data0211!AH$900,FALSE)</f>
        <v>370</v>
      </c>
      <c r="AI480" s="218">
        <f>HLOOKUP($B480,data08,data0211!AI$900,FALSE)</f>
        <v>57</v>
      </c>
      <c r="AJ480" s="218">
        <f>HLOOKUP($B480,data08,data0211!AJ$900,FALSE)</f>
        <v>313</v>
      </c>
      <c r="AK480" s="218">
        <f>HLOOKUP($B480,data08,data0211!AK$900,FALSE)</f>
        <v>71700</v>
      </c>
      <c r="AL480" s="218">
        <f>HLOOKUP($B480,data08,data0211!AL$900,FALSE)</f>
        <v>71700</v>
      </c>
      <c r="AM480" s="218">
        <f>HLOOKUP($B480,data08,data0211!AM$900,FALSE)</f>
        <v>0</v>
      </c>
      <c r="AN480" s="218">
        <f>HLOOKUP($B480,data08,data0211!AN$900,FALSE)</f>
        <v>110590</v>
      </c>
      <c r="AO480" s="218">
        <f>HLOOKUP($B480,data08,data0211!AO$900,FALSE)</f>
        <v>125846</v>
      </c>
      <c r="AP480" s="218">
        <f>HLOOKUP($B480,data08,data0211!AP$900,FALSE)</f>
        <v>125846</v>
      </c>
      <c r="AQ480" s="218">
        <f>HLOOKUP($B480,data08,data0211!AQ$900,FALSE)</f>
        <v>108981</v>
      </c>
      <c r="AR480" s="218">
        <f>HLOOKUP($B480,data08,data0211!AR$900,FALSE)</f>
        <v>866</v>
      </c>
      <c r="AS480" s="218">
        <f>HLOOKUP($B480,data08,data0211!AS$900,FALSE)</f>
        <v>546</v>
      </c>
      <c r="AT480" s="218">
        <f>HLOOKUP($B480,data08,data0211!AT$900,FALSE)</f>
        <v>320</v>
      </c>
      <c r="AU480" s="218">
        <f>HLOOKUP($B480,data08,data0211!AU$900,FALSE)</f>
        <v>429</v>
      </c>
      <c r="AV480" s="218">
        <f>HLOOKUP($B480,data08,data0211!AV$900,FALSE)</f>
        <v>25</v>
      </c>
      <c r="AW480" s="218">
        <f>HLOOKUP($B480,data08,data0211!AW$900,FALSE)</f>
        <v>412</v>
      </c>
      <c r="AX480" s="218">
        <f>HLOOKUP($B480,data08,data0211!AX$900,FALSE)</f>
        <v>0</v>
      </c>
      <c r="AY480" s="218">
        <f>HLOOKUP($B480,data08,data0211!AY$900,FALSE)</f>
        <v>0</v>
      </c>
      <c r="AZ480" s="218">
        <f>HLOOKUP($B480,data08,data0211!AZ$900,FALSE)</f>
        <v>4708</v>
      </c>
      <c r="BA480" s="218">
        <f>HLOOKUP($B480,data08,data0211!BA$900,FALSE)</f>
        <v>73</v>
      </c>
      <c r="BB480" s="218"/>
      <c r="BC480" s="218"/>
      <c r="BD480" s="218"/>
      <c r="BE480" s="218"/>
    </row>
    <row r="481" spans="1:57" x14ac:dyDescent="0.2">
      <c r="A481" s="71" t="s">
        <v>30</v>
      </c>
      <c r="B481" s="71" t="s">
        <v>30</v>
      </c>
      <c r="C481" s="69">
        <v>2009</v>
      </c>
      <c r="D481" s="218">
        <f>HLOOKUP($B481,data09,data0211!D$900,FALSE)</f>
        <v>121072021.45</v>
      </c>
      <c r="E481" s="218">
        <f>HLOOKUP($B481,data09,data0211!E$900,FALSE)</f>
        <v>-44074817.899999999</v>
      </c>
      <c r="F481" s="218">
        <f>HLOOKUP($B481,data09,data0211!F$900,FALSE)</f>
        <v>0</v>
      </c>
      <c r="G481" s="218">
        <f>HLOOKUP($B481,data09,data0211!G$900,FALSE)</f>
        <v>7366783.0700000003</v>
      </c>
      <c r="H481" s="218">
        <f>HLOOKUP($B481,data09,data0211!H$900,FALSE)</f>
        <v>5286434.95</v>
      </c>
      <c r="I481" s="218">
        <f>HLOOKUP($B481,data09,data0211!I$900,FALSE)</f>
        <v>970323</v>
      </c>
      <c r="J481" s="218">
        <f>HLOOKUP($B481,data09,data0211!J$900,FALSE)</f>
        <v>27506</v>
      </c>
      <c r="K481" s="218">
        <f>HLOOKUP($B481,data09,data0211!K$900,FALSE)</f>
        <v>24832</v>
      </c>
      <c r="L481" s="218">
        <f>HLOOKUP($B481,data09,data0211!L$900,FALSE)</f>
        <v>2489</v>
      </c>
      <c r="M481" s="218">
        <f>HLOOKUP($B481,data09,data0211!M$900,FALSE)</f>
        <v>185</v>
      </c>
      <c r="N481" s="218">
        <f>HLOOKUP($B481,data09,data0211!N$900,FALSE)</f>
        <v>7228</v>
      </c>
      <c r="O481" s="218">
        <f>HLOOKUP($B481,data09,data0211!O$900,FALSE)</f>
        <v>279</v>
      </c>
      <c r="P481" s="218">
        <f>HLOOKUP($B481,data09,data0211!P$900,FALSE)</f>
        <v>674088801</v>
      </c>
      <c r="Q481" s="218">
        <f>HLOOKUP($B481,data09,data0211!Q$900,FALSE)</f>
        <v>230386763</v>
      </c>
      <c r="R481" s="218">
        <f>HLOOKUP($B481,data09,data0211!R$900,FALSE)</f>
        <v>376577008</v>
      </c>
      <c r="S481" s="218">
        <f>HLOOKUP($B481,data09,data0211!S$900,FALSE)</f>
        <v>61513961</v>
      </c>
      <c r="T481" s="218">
        <f>HLOOKUP($B481,data09,data0211!T$900,FALSE)</f>
        <v>5438382</v>
      </c>
      <c r="U481" s="218">
        <f>HLOOKUP($B481,data09,data0211!U$900,FALSE)</f>
        <v>172687</v>
      </c>
      <c r="V481" s="218">
        <f>HLOOKUP($B481,data09,data0211!V$900,FALSE)</f>
        <v>925046</v>
      </c>
      <c r="W481" s="218">
        <f>HLOOKUP($B481,data09,data0211!W$900,FALSE)</f>
        <v>0</v>
      </c>
      <c r="X481" s="218">
        <f>HLOOKUP($B481,data09,data0211!X$900,FALSE)</f>
        <v>755110</v>
      </c>
      <c r="Y481" s="218">
        <f>HLOOKUP($B481,data09,data0211!Y$900,FALSE)</f>
        <v>154282</v>
      </c>
      <c r="Z481" s="218">
        <f>HLOOKUP($B481,data09,data0211!Z$900,FALSE)</f>
        <v>15174</v>
      </c>
      <c r="AA481" s="218">
        <f>HLOOKUP($B481,data09,data0211!AA$900,FALSE)</f>
        <v>480</v>
      </c>
      <c r="AB481" s="218">
        <f>HLOOKUP($B481,data09,data0211!AB$900,FALSE)</f>
        <v>11407217.199999999</v>
      </c>
      <c r="AC481" s="218">
        <f>HLOOKUP($B481,data09,data0211!AC$900,FALSE)</f>
        <v>7107078.04</v>
      </c>
      <c r="AD481" s="218">
        <f>HLOOKUP($B481,data09,data0211!AD$900,FALSE)</f>
        <v>3807039.02</v>
      </c>
      <c r="AE481" s="218">
        <f>HLOOKUP($B481,data09,data0211!AE$900,FALSE)</f>
        <v>425846.88</v>
      </c>
      <c r="AF481" s="218">
        <f>HLOOKUP($B481,data09,data0211!AF$900,FALSE)</f>
        <v>27021.75</v>
      </c>
      <c r="AG481" s="218">
        <f>HLOOKUP($B481,data09,data0211!AG$900,FALSE)</f>
        <v>3342.99</v>
      </c>
      <c r="AH481" s="218">
        <f>HLOOKUP($B481,data09,data0211!AH$900,FALSE)</f>
        <v>370</v>
      </c>
      <c r="AI481" s="218">
        <f>HLOOKUP($B481,data09,data0211!AI$900,FALSE)</f>
        <v>57</v>
      </c>
      <c r="AJ481" s="218">
        <f>HLOOKUP($B481,data09,data0211!AJ$900,FALSE)</f>
        <v>313</v>
      </c>
      <c r="AK481" s="218">
        <f>HLOOKUP($B481,data09,data0211!AK$900,FALSE)</f>
        <v>77400</v>
      </c>
      <c r="AL481" s="218">
        <f>HLOOKUP($B481,data09,data0211!AL$900,FALSE)</f>
        <v>77400</v>
      </c>
      <c r="AM481" s="218">
        <f>HLOOKUP($B481,data09,data0211!AM$900,FALSE)</f>
        <v>0</v>
      </c>
      <c r="AN481" s="218">
        <f>HLOOKUP($B481,data09,data0211!AN$900,FALSE)</f>
        <v>118179</v>
      </c>
      <c r="AO481" s="218">
        <f>HLOOKUP($B481,data09,data0211!AO$900,FALSE)</f>
        <v>134672</v>
      </c>
      <c r="AP481" s="218">
        <f>HLOOKUP($B481,data09,data0211!AP$900,FALSE)</f>
        <v>134672</v>
      </c>
      <c r="AQ481" s="218">
        <f>HLOOKUP($B481,data09,data0211!AQ$900,FALSE)</f>
        <v>109534</v>
      </c>
      <c r="AR481" s="218">
        <f>HLOOKUP($B481,data09,data0211!AR$900,FALSE)</f>
        <v>866</v>
      </c>
      <c r="AS481" s="218">
        <f>HLOOKUP($B481,data09,data0211!AS$900,FALSE)</f>
        <v>546</v>
      </c>
      <c r="AT481" s="218">
        <f>HLOOKUP($B481,data09,data0211!AT$900,FALSE)</f>
        <v>320</v>
      </c>
      <c r="AU481" s="218">
        <f>HLOOKUP($B481,data09,data0211!AU$900,FALSE)</f>
        <v>429</v>
      </c>
      <c r="AV481" s="218">
        <f>HLOOKUP($B481,data09,data0211!AV$900,FALSE)</f>
        <v>25</v>
      </c>
      <c r="AW481" s="218">
        <f>HLOOKUP($B481,data09,data0211!AW$900,FALSE)</f>
        <v>412</v>
      </c>
      <c r="AX481" s="218">
        <f>HLOOKUP($B481,data09,data0211!AX$900,FALSE)</f>
        <v>0</v>
      </c>
      <c r="AY481" s="218">
        <f>HLOOKUP($B481,data09,data0211!AY$900,FALSE)</f>
        <v>0</v>
      </c>
      <c r="AZ481" s="218">
        <f>HLOOKUP($B481,data09,data0211!AZ$900,FALSE)</f>
        <v>4900</v>
      </c>
      <c r="BA481" s="218">
        <f>HLOOKUP($B481,data09,data0211!BA$900,FALSE)</f>
        <v>71</v>
      </c>
      <c r="BB481" s="218"/>
      <c r="BC481" s="218"/>
      <c r="BD481" s="218"/>
      <c r="BE481" s="218"/>
    </row>
    <row r="482" spans="1:57" x14ac:dyDescent="0.2">
      <c r="A482" s="71" t="s">
        <v>30</v>
      </c>
      <c r="B482" s="71" t="s">
        <v>30</v>
      </c>
      <c r="C482" s="69">
        <v>2010</v>
      </c>
      <c r="D482" s="218">
        <f>HLOOKUP($B482,data10,data0211!D$900,FALSE)</f>
        <v>134881249.46000001</v>
      </c>
      <c r="E482" s="218">
        <f>HLOOKUP($B482,data10,data0211!E$900,FALSE)</f>
        <v>-55808603.700000003</v>
      </c>
      <c r="F482" s="218">
        <f>HLOOKUP($B482,data10,data0211!F$900,FALSE)</f>
        <v>0</v>
      </c>
      <c r="G482" s="218">
        <f>HLOOKUP($B482,data10,data0211!G$900,FALSE)</f>
        <v>7366783.0700000003</v>
      </c>
      <c r="H482" s="218">
        <f>HLOOKUP($B482,data10,data0211!H$900,FALSE)</f>
        <v>5646935.3799999999</v>
      </c>
      <c r="I482" s="218">
        <f>HLOOKUP($B482,data10,data0211!I$900,FALSE)</f>
        <v>503575</v>
      </c>
      <c r="J482" s="218">
        <f>HLOOKUP($B482,data10,data0211!J$900,FALSE)</f>
        <v>29142</v>
      </c>
      <c r="K482" s="218">
        <f>HLOOKUP($B482,data10,data0211!K$900,FALSE)</f>
        <v>26587</v>
      </c>
      <c r="L482" s="218">
        <f>HLOOKUP($B482,data10,data0211!L$900,FALSE)</f>
        <v>2553</v>
      </c>
      <c r="M482" s="218">
        <f>HLOOKUP($B482,data10,data0211!M$900,FALSE)</f>
        <v>2</v>
      </c>
      <c r="N482" s="218">
        <f>HLOOKUP($B482,data10,data0211!N$900,FALSE)</f>
        <v>0</v>
      </c>
      <c r="O482" s="218">
        <f>HLOOKUP($B482,data10,data0211!O$900,FALSE)</f>
        <v>0</v>
      </c>
      <c r="P482" s="218">
        <f>HLOOKUP($B482,data10,data0211!P$900,FALSE)</f>
        <v>718110957</v>
      </c>
      <c r="Q482" s="218">
        <f>HLOOKUP($B482,data10,data0211!Q$900,FALSE)</f>
        <v>258659735</v>
      </c>
      <c r="R482" s="218">
        <f>HLOOKUP($B482,data10,data0211!R$900,FALSE)</f>
        <v>383115202</v>
      </c>
      <c r="S482" s="218">
        <f>HLOOKUP($B482,data10,data0211!S$900,FALSE)</f>
        <v>76336020</v>
      </c>
      <c r="T482" s="218">
        <f>HLOOKUP($B482,data10,data0211!T$900,FALSE)</f>
        <v>0</v>
      </c>
      <c r="U482" s="218">
        <f>HLOOKUP($B482,data10,data0211!U$900,FALSE)</f>
        <v>0</v>
      </c>
      <c r="V482" s="218">
        <f>HLOOKUP($B482,data10,data0211!V$900,FALSE)</f>
        <v>920198</v>
      </c>
      <c r="W482" s="218">
        <f>HLOOKUP($B482,data10,data0211!W$900,FALSE)</f>
        <v>0</v>
      </c>
      <c r="X482" s="218">
        <f>HLOOKUP($B482,data10,data0211!X$900,FALSE)</f>
        <v>746175</v>
      </c>
      <c r="Y482" s="218">
        <f>HLOOKUP($B482,data10,data0211!Y$900,FALSE)</f>
        <v>174023</v>
      </c>
      <c r="Z482" s="218">
        <f>HLOOKUP($B482,data10,data0211!Z$900,FALSE)</f>
        <v>0</v>
      </c>
      <c r="AA482" s="218">
        <f>HLOOKUP($B482,data10,data0211!AA$900,FALSE)</f>
        <v>0</v>
      </c>
      <c r="AB482" s="218">
        <f>HLOOKUP($B482,data10,data0211!AB$900,FALSE)</f>
        <v>11690744.77</v>
      </c>
      <c r="AC482" s="218">
        <f>HLOOKUP($B482,data10,data0211!AC$900,FALSE)</f>
        <v>7569336.5</v>
      </c>
      <c r="AD482" s="218">
        <f>HLOOKUP($B482,data10,data0211!AD$900,FALSE)</f>
        <v>3705565.62</v>
      </c>
      <c r="AE482" s="218">
        <f>HLOOKUP($B482,data10,data0211!AE$900,FALSE)</f>
        <v>415842.65</v>
      </c>
      <c r="AF482" s="218">
        <f>HLOOKUP($B482,data10,data0211!AF$900,FALSE)</f>
        <v>0</v>
      </c>
      <c r="AG482" s="218">
        <f>HLOOKUP($B482,data10,data0211!AG$900,FALSE)</f>
        <v>0</v>
      </c>
      <c r="AH482" s="218">
        <f>HLOOKUP($B482,data10,data0211!AH$900,FALSE)</f>
        <v>0</v>
      </c>
      <c r="AI482" s="218">
        <f>HLOOKUP($B482,data10,data0211!AI$900,FALSE)</f>
        <v>0</v>
      </c>
      <c r="AJ482" s="218">
        <f>HLOOKUP($B482,data10,data0211!AJ$900,FALSE)</f>
        <v>0</v>
      </c>
      <c r="AK482" s="218">
        <f>HLOOKUP($B482,data10,data0211!AK$900,FALSE)</f>
        <v>87000</v>
      </c>
      <c r="AL482" s="218">
        <f>HLOOKUP($B482,data10,data0211!AL$900,FALSE)</f>
        <v>87000</v>
      </c>
      <c r="AM482" s="218">
        <f>HLOOKUP($B482,data10,data0211!AM$900,FALSE)</f>
        <v>0</v>
      </c>
      <c r="AN482" s="218">
        <f>HLOOKUP($B482,data10,data0211!AN$900,FALSE)</f>
        <v>122227</v>
      </c>
      <c r="AO482" s="218">
        <f>HLOOKUP($B482,data10,data0211!AO$900,FALSE)</f>
        <v>147307</v>
      </c>
      <c r="AP482" s="218">
        <f>HLOOKUP($B482,data10,data0211!AP$900,FALSE)</f>
        <v>147307</v>
      </c>
      <c r="AQ482" s="218">
        <f>HLOOKUP($B482,data10,data0211!AQ$900,FALSE)</f>
        <v>121227</v>
      </c>
      <c r="AR482" s="218">
        <f>HLOOKUP($B482,data10,data0211!AR$900,FALSE)</f>
        <v>938</v>
      </c>
      <c r="AS482" s="218">
        <f>HLOOKUP($B482,data10,data0211!AS$900,FALSE)</f>
        <v>576</v>
      </c>
      <c r="AT482" s="218">
        <f>HLOOKUP($B482,data10,data0211!AT$900,FALSE)</f>
        <v>362</v>
      </c>
      <c r="AU482" s="218">
        <f>HLOOKUP($B482,data10,data0211!AU$900,FALSE)</f>
        <v>468</v>
      </c>
      <c r="AV482" s="218">
        <f>HLOOKUP($B482,data10,data0211!AV$900,FALSE)</f>
        <v>23</v>
      </c>
      <c r="AW482" s="218">
        <f>HLOOKUP($B482,data10,data0211!AW$900,FALSE)</f>
        <v>447</v>
      </c>
      <c r="AX482" s="218">
        <f>HLOOKUP($B482,data10,data0211!AX$900,FALSE)</f>
        <v>0</v>
      </c>
      <c r="AY482" s="218">
        <f>HLOOKUP($B482,data10,data0211!AY$900,FALSE)</f>
        <v>0</v>
      </c>
      <c r="AZ482" s="218">
        <f>HLOOKUP($B482,data10,data0211!AZ$900,FALSE)</f>
        <v>4987</v>
      </c>
      <c r="BA482" s="218">
        <f>HLOOKUP($B482,data10,data0211!BA$900,FALSE)</f>
        <v>58</v>
      </c>
      <c r="BB482" s="218"/>
      <c r="BC482" s="218"/>
      <c r="BD482" s="218"/>
      <c r="BE482" s="218"/>
    </row>
    <row r="483" spans="1:57" x14ac:dyDescent="0.2">
      <c r="A483" s="71" t="s">
        <v>30</v>
      </c>
      <c r="B483" s="71" t="s">
        <v>30</v>
      </c>
      <c r="C483" s="69">
        <v>2011</v>
      </c>
      <c r="D483" s="218">
        <f>HLOOKUP($B483,data11,data0211!D$900,FALSE)</f>
        <v>144101184</v>
      </c>
      <c r="E483" s="218">
        <f>HLOOKUP($B483,data11,data0211!E$900,FALSE)</f>
        <v>-61079639</v>
      </c>
      <c r="F483" s="218">
        <f>HLOOKUP($B483,data11,data0211!F$900,FALSE)</f>
        <v>0</v>
      </c>
      <c r="G483" s="218">
        <f>HLOOKUP($B483,data11,data0211!G$900,FALSE)</f>
        <v>9625504.5500000007</v>
      </c>
      <c r="H483" s="218">
        <f>HLOOKUP($B483,data11,data0211!H$900,FALSE)</f>
        <v>6368533</v>
      </c>
      <c r="I483" s="218">
        <f>HLOOKUP($B483,data11,data0211!I$900,FALSE)</f>
        <v>609466</v>
      </c>
      <c r="J483" s="218">
        <f>HLOOKUP($B483,data11,data0211!J$900,FALSE)</f>
        <v>30485</v>
      </c>
      <c r="K483" s="218">
        <f>HLOOKUP($B483,data11,data0211!K$900,FALSE)</f>
        <v>27826</v>
      </c>
      <c r="L483" s="218">
        <f>HLOOKUP($B483,data11,data0211!L$900,FALSE)</f>
        <v>2657</v>
      </c>
      <c r="M483" s="218">
        <f>HLOOKUP($B483,data11,data0211!M$900,FALSE)</f>
        <v>2</v>
      </c>
      <c r="N483" s="218">
        <f>HLOOKUP($B483,data11,data0211!N$900,FALSE)</f>
        <v>0</v>
      </c>
      <c r="O483" s="218">
        <f>HLOOKUP($B483,data11,data0211!O$900,FALSE)</f>
        <v>0</v>
      </c>
      <c r="P483" s="218">
        <f>HLOOKUP($B483,data11,data0211!P$900,FALSE)</f>
        <v>746591129</v>
      </c>
      <c r="Q483" s="218">
        <f>HLOOKUP($B483,data11,data0211!Q$900,FALSE)</f>
        <v>268725505</v>
      </c>
      <c r="R483" s="218">
        <f>HLOOKUP($B483,data11,data0211!R$900,FALSE)</f>
        <v>397529090</v>
      </c>
      <c r="S483" s="218">
        <f>HLOOKUP($B483,data11,data0211!S$900,FALSE)</f>
        <v>80336534</v>
      </c>
      <c r="T483" s="218">
        <f>HLOOKUP($B483,data11,data0211!T$900,FALSE)</f>
        <v>0</v>
      </c>
      <c r="U483" s="218">
        <f>HLOOKUP($B483,data11,data0211!U$900,FALSE)</f>
        <v>0</v>
      </c>
      <c r="V483" s="218">
        <f>HLOOKUP($B483,data11,data0211!V$900,FALSE)</f>
        <v>939588</v>
      </c>
      <c r="W483" s="218">
        <f>HLOOKUP($B483,data11,data0211!W$900,FALSE)</f>
        <v>0</v>
      </c>
      <c r="X483" s="218">
        <f>HLOOKUP($B483,data11,data0211!X$900,FALSE)</f>
        <v>764203</v>
      </c>
      <c r="Y483" s="218">
        <f>HLOOKUP($B483,data11,data0211!Y$900,FALSE)</f>
        <v>175385</v>
      </c>
      <c r="Z483" s="218">
        <f>HLOOKUP($B483,data11,data0211!Z$900,FALSE)</f>
        <v>0</v>
      </c>
      <c r="AA483" s="218">
        <f>HLOOKUP($B483,data11,data0211!AA$900,FALSE)</f>
        <v>0</v>
      </c>
      <c r="AB483" s="218">
        <f>HLOOKUP($B483,data11,data0211!AB$900,FALSE)</f>
        <v>12712369.84</v>
      </c>
      <c r="AC483" s="218">
        <f>HLOOKUP($B483,data11,data0211!AC$900,FALSE)</f>
        <v>8329252.6799999997</v>
      </c>
      <c r="AD483" s="218">
        <f>HLOOKUP($B483,data11,data0211!AD$900,FALSE)</f>
        <v>3916117.38</v>
      </c>
      <c r="AE483" s="218">
        <f>HLOOKUP($B483,data11,data0211!AE$900,FALSE)</f>
        <v>466999.78</v>
      </c>
      <c r="AF483" s="218">
        <f>HLOOKUP($B483,data11,data0211!AF$900,FALSE)</f>
        <v>0</v>
      </c>
      <c r="AG483" s="218">
        <f>HLOOKUP($B483,data11,data0211!AG$900,FALSE)</f>
        <v>0</v>
      </c>
      <c r="AH483" s="218">
        <f>HLOOKUP($B483,data11,data0211!AH$900,FALSE)</f>
        <v>371</v>
      </c>
      <c r="AI483" s="218">
        <f>HLOOKUP($B483,data11,data0211!AI$900,FALSE)</f>
        <v>56</v>
      </c>
      <c r="AJ483" s="218">
        <f>HLOOKUP($B483,data11,data0211!AJ$900,FALSE)</f>
        <v>315</v>
      </c>
      <c r="AK483" s="218">
        <f>HLOOKUP($B483,data11,data0211!AK$900,FALSE)</f>
        <v>94500</v>
      </c>
      <c r="AL483" s="218">
        <f>HLOOKUP($B483,data11,data0211!AL$900,FALSE)</f>
        <v>94500</v>
      </c>
      <c r="AM483" s="218">
        <f>HLOOKUP($B483,data11,data0211!AM$900,FALSE)</f>
        <v>0</v>
      </c>
      <c r="AN483" s="218">
        <f>HLOOKUP($B483,data11,data0211!AN$900,FALSE)</f>
        <v>118892</v>
      </c>
      <c r="AO483" s="218">
        <f>HLOOKUP($B483,data11,data0211!AO$900,FALSE)</f>
        <v>161635</v>
      </c>
      <c r="AP483" s="218">
        <f>HLOOKUP($B483,data11,data0211!AP$900,FALSE)</f>
        <v>161635</v>
      </c>
      <c r="AQ483" s="218">
        <f>HLOOKUP($B483,data11,data0211!AQ$900,FALSE)</f>
        <v>125053</v>
      </c>
      <c r="AR483" s="218">
        <f>HLOOKUP($B483,data11,data0211!AR$900,FALSE)</f>
        <v>950</v>
      </c>
      <c r="AS483" s="218">
        <f>HLOOKUP($B483,data11,data0211!AS$900,FALSE)</f>
        <v>567</v>
      </c>
      <c r="AT483" s="218">
        <f>HLOOKUP($B483,data11,data0211!AT$900,FALSE)</f>
        <v>383</v>
      </c>
      <c r="AU483" s="218">
        <f>HLOOKUP($B483,data11,data0211!AU$900,FALSE)</f>
        <v>462</v>
      </c>
      <c r="AV483" s="218">
        <f>HLOOKUP($B483,data11,data0211!AV$900,FALSE)</f>
        <v>23</v>
      </c>
      <c r="AW483" s="218">
        <f>HLOOKUP($B483,data11,data0211!AW$900,FALSE)</f>
        <v>465</v>
      </c>
      <c r="AX483" s="218">
        <f>HLOOKUP($B483,data11,data0211!AX$900,FALSE)</f>
        <v>0</v>
      </c>
      <c r="AY483" s="218">
        <f>HLOOKUP($B483,data11,data0211!AY$900,FALSE)</f>
        <v>0</v>
      </c>
      <c r="AZ483" s="218">
        <f>HLOOKUP($B483,data11,data0211!AZ$900,FALSE)</f>
        <v>5146</v>
      </c>
      <c r="BA483" s="218">
        <f>HLOOKUP($B483,data11,data0211!BA$900,FALSE)</f>
        <v>54</v>
      </c>
      <c r="BB483" s="218"/>
      <c r="BC483" s="218"/>
      <c r="BD483" s="218"/>
      <c r="BE483" s="218"/>
    </row>
    <row r="484" spans="1:57" x14ac:dyDescent="0.2">
      <c r="A484" s="201" t="s">
        <v>689</v>
      </c>
      <c r="B484" s="71" t="s">
        <v>7</v>
      </c>
      <c r="C484" s="69">
        <v>2002</v>
      </c>
      <c r="D484" s="218">
        <f>HLOOKUP($B484,data02,data0211!D$900,FALSE)</f>
        <v>76172496.320000008</v>
      </c>
      <c r="E484" s="218">
        <f>HLOOKUP($B484,data02,data0211!E$900,FALSE)</f>
        <v>-31189073.93</v>
      </c>
      <c r="F484" s="218">
        <f>HLOOKUP($B484,data02,data0211!F$900,FALSE)</f>
        <v>2788972.15</v>
      </c>
      <c r="G484" s="218">
        <f>HLOOKUP($B484,data02,data0211!G$900,FALSE)</f>
        <v>1942999.39</v>
      </c>
      <c r="H484" s="218">
        <f>HLOOKUP($B484,data02,data0211!H$900,FALSE)</f>
        <v>5127573.88</v>
      </c>
      <c r="I484" s="218">
        <f>HLOOKUP($B484,data02,data0211!I$900,FALSE)</f>
        <v>306053.44</v>
      </c>
      <c r="J484" s="218">
        <f>HLOOKUP($B484,data02,data0211!J$900,FALSE)</f>
        <v>27713</v>
      </c>
      <c r="K484" s="218">
        <f>HLOOKUP($B484,data02,data0211!K$900,FALSE)</f>
        <v>24561</v>
      </c>
      <c r="L484" s="218">
        <f>HLOOKUP($B484,data02,data0211!L$900,FALSE)</f>
        <v>3152</v>
      </c>
      <c r="M484" s="218">
        <f>HLOOKUP($B484,data02,data0211!M$900,FALSE)</f>
        <v>0</v>
      </c>
      <c r="N484" s="218">
        <f>HLOOKUP($B484,data02,data0211!N$900,FALSE)</f>
        <v>691</v>
      </c>
      <c r="O484" s="218">
        <f>HLOOKUP($B484,data02,data0211!O$900,FALSE)</f>
        <v>19</v>
      </c>
      <c r="P484" s="218">
        <f>HLOOKUP($B484,data02,data0211!P$900,FALSE)</f>
        <v>677272067</v>
      </c>
      <c r="Q484" s="218">
        <f>HLOOKUP($B484,data02,data0211!Q$900,FALSE)</f>
        <v>255569423</v>
      </c>
      <c r="R484" s="218">
        <f>HLOOKUP($B484,data02,data0211!R$900,FALSE)</f>
        <v>418829727</v>
      </c>
      <c r="S484" s="218">
        <f>HLOOKUP($B484,data02,data0211!S$900,FALSE)</f>
        <v>0</v>
      </c>
      <c r="T484" s="218">
        <f>HLOOKUP($B484,data02,data0211!T$900,FALSE)</f>
        <v>2605661</v>
      </c>
      <c r="U484" s="218">
        <f>HLOOKUP($B484,data02,data0211!U$900,FALSE)</f>
        <v>267256</v>
      </c>
      <c r="V484" s="218">
        <f>HLOOKUP($B484,data02,data0211!V$900,FALSE)</f>
        <v>733847</v>
      </c>
      <c r="W484" s="218">
        <f>HLOOKUP($B484,data02,data0211!W$900,FALSE)</f>
        <v>0</v>
      </c>
      <c r="X484" s="218">
        <f>HLOOKUP($B484,data02,data0211!X$900,FALSE)</f>
        <v>732776</v>
      </c>
      <c r="Y484" s="218">
        <f>HLOOKUP($B484,data02,data0211!Y$900,FALSE)</f>
        <v>0</v>
      </c>
      <c r="Z484" s="218">
        <f>HLOOKUP($B484,data02,data0211!Z$900,FALSE)</f>
        <v>1029</v>
      </c>
      <c r="AA484" s="218">
        <f>HLOOKUP($B484,data02,data0211!AA$900,FALSE)</f>
        <v>42</v>
      </c>
      <c r="AB484" s="218">
        <f>HLOOKUP($B484,data02,data0211!AB$900,FALSE)</f>
        <v>11653283.060000001</v>
      </c>
      <c r="AC484" s="218">
        <f>HLOOKUP($B484,data02,data0211!AC$900,FALSE)</f>
        <v>6445667.75</v>
      </c>
      <c r="AD484" s="218">
        <f>HLOOKUP($B484,data02,data0211!AD$900,FALSE)</f>
        <v>5147101.8499999996</v>
      </c>
      <c r="AE484" s="218">
        <f>HLOOKUP($B484,data02,data0211!AE$900,FALSE)</f>
        <v>0</v>
      </c>
      <c r="AF484" s="218">
        <f>HLOOKUP($B484,data02,data0211!AF$900,FALSE)</f>
        <v>49902.25</v>
      </c>
      <c r="AG484" s="218">
        <f>HLOOKUP($B484,data02,data0211!AG$900,FALSE)</f>
        <v>10611.21</v>
      </c>
      <c r="AH484" s="218">
        <f>HLOOKUP($B484,data02,data0211!AH$900,FALSE)</f>
        <v>88</v>
      </c>
      <c r="AI484" s="218">
        <f>HLOOKUP($B484,data02,data0211!AI$900,FALSE)</f>
        <v>22</v>
      </c>
      <c r="AJ484" s="218">
        <f>HLOOKUP($B484,data02,data0211!AJ$900,FALSE)</f>
        <v>66</v>
      </c>
      <c r="AK484" s="218">
        <f>HLOOKUP($B484,data02,data0211!AK$900,FALSE)</f>
        <v>74967</v>
      </c>
      <c r="AL484" s="218">
        <f>HLOOKUP($B484,data02,data0211!AL$900,FALSE)</f>
        <v>80757</v>
      </c>
      <c r="AM484" s="218">
        <f>HLOOKUP($B484,data02,data0211!AM$900,FALSE)</f>
        <v>521</v>
      </c>
      <c r="AN484" s="218">
        <f>HLOOKUP($B484,data02,data0211!AN$900,FALSE)</f>
        <v>116690</v>
      </c>
      <c r="AO484" s="218">
        <f>HLOOKUP($B484,data02,data0211!AO$900,FALSE)</f>
        <v>143570</v>
      </c>
      <c r="AP484" s="218">
        <f>HLOOKUP($B484,data02,data0211!AP$900,FALSE)</f>
        <v>143570</v>
      </c>
      <c r="AQ484" s="218">
        <f>HLOOKUP($B484,data02,data0211!AQ$900,FALSE)</f>
        <v>121315</v>
      </c>
      <c r="AR484" s="218">
        <f>HLOOKUP($B484,data02,data0211!AR$900,FALSE)</f>
        <v>956.7</v>
      </c>
      <c r="AS484" s="218">
        <f>HLOOKUP($B484,data02,data0211!AS$900,FALSE)</f>
        <v>563.1</v>
      </c>
      <c r="AT484" s="218">
        <f>HLOOKUP($B484,data02,data0211!AT$900,FALSE)</f>
        <v>393.6</v>
      </c>
      <c r="AU484" s="218">
        <f>HLOOKUP($B484,data02,data0211!AU$900,FALSE)</f>
        <v>289.3</v>
      </c>
      <c r="AV484" s="218">
        <f>HLOOKUP($B484,data02,data0211!AV$900,FALSE)</f>
        <v>7.1</v>
      </c>
      <c r="AW484" s="218">
        <f>HLOOKUP($B484,data02,data0211!AW$900,FALSE)</f>
        <v>660.3</v>
      </c>
      <c r="AX484" s="218">
        <f>HLOOKUP($B484,data02,data0211!AX$900,FALSE)</f>
        <v>0</v>
      </c>
      <c r="AY484" s="218">
        <f>HLOOKUP($B484,data02,data0211!AY$900,FALSE)</f>
        <v>99</v>
      </c>
      <c r="AZ484" s="218">
        <f>HLOOKUP($B484,data02,data0211!AZ$900,FALSE)</f>
        <v>3556</v>
      </c>
      <c r="BA484" s="218">
        <f>HLOOKUP($B484,data02,data0211!BA$900,FALSE)</f>
        <v>0</v>
      </c>
      <c r="BB484" s="218"/>
      <c r="BC484" s="218"/>
      <c r="BD484" s="218"/>
      <c r="BE484" s="218"/>
    </row>
    <row r="485" spans="1:57" x14ac:dyDescent="0.2">
      <c r="A485" s="201" t="s">
        <v>689</v>
      </c>
      <c r="B485" s="71" t="s">
        <v>7</v>
      </c>
      <c r="C485" s="69">
        <v>2003</v>
      </c>
      <c r="D485" s="218">
        <f>HLOOKUP($B485,data03,data0211!D$900,FALSE)</f>
        <v>81207632.409999996</v>
      </c>
      <c r="E485" s="218">
        <f>HLOOKUP($B485,data03,data0211!E$900,FALSE)</f>
        <v>-34324986.68</v>
      </c>
      <c r="F485" s="218">
        <f>HLOOKUP($B485,data03,data0211!F$900,FALSE)</f>
        <v>0</v>
      </c>
      <c r="G485" s="218">
        <f>HLOOKUP($B485,data03,data0211!G$900,FALSE)</f>
        <v>5041901.1399999997</v>
      </c>
      <c r="H485" s="218">
        <f>HLOOKUP($B485,data03,data0211!H$900,FALSE)</f>
        <v>5425739.0199999996</v>
      </c>
      <c r="I485" s="218">
        <f>HLOOKUP($B485,data03,data0211!I$900,FALSE)</f>
        <v>448441.87</v>
      </c>
      <c r="J485" s="218">
        <f>HLOOKUP($B485,data03,data0211!J$900,FALSE)</f>
        <v>28235</v>
      </c>
      <c r="K485" s="218">
        <f>HLOOKUP($B485,data03,data0211!K$900,FALSE)</f>
        <v>25318</v>
      </c>
      <c r="L485" s="218">
        <f>HLOOKUP($B485,data03,data0211!L$900,FALSE)</f>
        <v>2917</v>
      </c>
      <c r="M485" s="218">
        <f>HLOOKUP($B485,data03,data0211!M$900,FALSE)</f>
        <v>0</v>
      </c>
      <c r="N485" s="218">
        <f>HLOOKUP($B485,data03,data0211!N$900,FALSE)</f>
        <v>691</v>
      </c>
      <c r="O485" s="218">
        <f>HLOOKUP($B485,data03,data0211!O$900,FALSE)</f>
        <v>0</v>
      </c>
      <c r="P485" s="218">
        <f>HLOOKUP($B485,data03,data0211!P$900,FALSE)</f>
        <v>677083143</v>
      </c>
      <c r="Q485" s="218">
        <f>HLOOKUP($B485,data03,data0211!Q$900,FALSE)</f>
        <v>255765590</v>
      </c>
      <c r="R485" s="218">
        <f>HLOOKUP($B485,data03,data0211!R$900,FALSE)</f>
        <v>416411601</v>
      </c>
      <c r="S485" s="218">
        <f>HLOOKUP($B485,data03,data0211!S$900,FALSE)</f>
        <v>0</v>
      </c>
      <c r="T485" s="218">
        <f>HLOOKUP($B485,data03,data0211!T$900,FALSE)</f>
        <v>4569721</v>
      </c>
      <c r="U485" s="218">
        <f>HLOOKUP($B485,data03,data0211!U$900,FALSE)</f>
        <v>336231</v>
      </c>
      <c r="V485" s="218">
        <f>HLOOKUP($B485,data03,data0211!V$900,FALSE)</f>
        <v>711394.6</v>
      </c>
      <c r="W485" s="218">
        <f>HLOOKUP($B485,data03,data0211!W$900,FALSE)</f>
        <v>0</v>
      </c>
      <c r="X485" s="218">
        <f>HLOOKUP($B485,data03,data0211!X$900,FALSE)</f>
        <v>710111.6</v>
      </c>
      <c r="Y485" s="218">
        <f>HLOOKUP($B485,data03,data0211!Y$900,FALSE)</f>
        <v>0</v>
      </c>
      <c r="Z485" s="218">
        <f>HLOOKUP($B485,data03,data0211!Z$900,FALSE)</f>
        <v>1234.9000000000001</v>
      </c>
      <c r="AA485" s="218">
        <f>HLOOKUP($B485,data03,data0211!AA$900,FALSE)</f>
        <v>48.1</v>
      </c>
      <c r="AB485" s="218">
        <f>HLOOKUP($B485,data03,data0211!AB$900,FALSE)</f>
        <v>12538292.029999999</v>
      </c>
      <c r="AC485" s="218">
        <f>HLOOKUP($B485,data03,data0211!AC$900,FALSE)</f>
        <v>7019044.5</v>
      </c>
      <c r="AD485" s="218">
        <f>HLOOKUP($B485,data03,data0211!AD$900,FALSE)</f>
        <v>5455169.7999999998</v>
      </c>
      <c r="AE485" s="218">
        <f>HLOOKUP($B485,data03,data0211!AE$900,FALSE)</f>
        <v>0</v>
      </c>
      <c r="AF485" s="218">
        <f>HLOOKUP($B485,data03,data0211!AF$900,FALSE)</f>
        <v>52632.09</v>
      </c>
      <c r="AG485" s="218">
        <f>HLOOKUP($B485,data03,data0211!AG$900,FALSE)</f>
        <v>11445.64</v>
      </c>
      <c r="AH485" s="218">
        <f>HLOOKUP($B485,data03,data0211!AH$900,FALSE)</f>
        <v>88</v>
      </c>
      <c r="AI485" s="218">
        <f>HLOOKUP($B485,data03,data0211!AI$900,FALSE)</f>
        <v>22</v>
      </c>
      <c r="AJ485" s="218">
        <f>HLOOKUP($B485,data03,data0211!AJ$900,FALSE)</f>
        <v>66</v>
      </c>
      <c r="AK485" s="218">
        <f>HLOOKUP($B485,data03,data0211!AK$900,FALSE)</f>
        <v>74967</v>
      </c>
      <c r="AL485" s="218">
        <f>HLOOKUP($B485,data03,data0211!AL$900,FALSE)</f>
        <v>79831</v>
      </c>
      <c r="AM485" s="218">
        <f>HLOOKUP($B485,data03,data0211!AM$900,FALSE)</f>
        <v>525</v>
      </c>
      <c r="AN485" s="218">
        <f>HLOOKUP($B485,data03,data0211!AN$900,FALSE)</f>
        <v>121170</v>
      </c>
      <c r="AO485" s="218">
        <f>HLOOKUP($B485,data03,data0211!AO$900,FALSE)</f>
        <v>144926</v>
      </c>
      <c r="AP485" s="218">
        <f>HLOOKUP($B485,data03,data0211!AP$900,FALSE)</f>
        <v>144926</v>
      </c>
      <c r="AQ485" s="218">
        <f>HLOOKUP($B485,data03,data0211!AQ$900,FALSE)</f>
        <v>117360</v>
      </c>
      <c r="AR485" s="218">
        <f>HLOOKUP($B485,data03,data0211!AR$900,FALSE)</f>
        <v>976.3</v>
      </c>
      <c r="AS485" s="218">
        <f>HLOOKUP($B485,data03,data0211!AS$900,FALSE)</f>
        <v>577.70000000000005</v>
      </c>
      <c r="AT485" s="218">
        <f>HLOOKUP($B485,data03,data0211!AT$900,FALSE)</f>
        <v>398.6</v>
      </c>
      <c r="AU485" s="218">
        <f>HLOOKUP($B485,data03,data0211!AU$900,FALSE)</f>
        <v>290.3</v>
      </c>
      <c r="AV485" s="218">
        <f>HLOOKUP($B485,data03,data0211!AV$900,FALSE)</f>
        <v>367.1</v>
      </c>
      <c r="AW485" s="218">
        <f>HLOOKUP($B485,data03,data0211!AW$900,FALSE)</f>
        <v>304.3</v>
      </c>
      <c r="AX485" s="218">
        <f>HLOOKUP($B485,data03,data0211!AX$900,FALSE)</f>
        <v>0</v>
      </c>
      <c r="AY485" s="218">
        <f>HLOOKUP($B485,data03,data0211!AY$900,FALSE)</f>
        <v>100</v>
      </c>
      <c r="AZ485" s="218">
        <f>HLOOKUP($B485,data03,data0211!AZ$900,FALSE)</f>
        <v>3725</v>
      </c>
      <c r="BA485" s="218">
        <f>HLOOKUP($B485,data03,data0211!BA$900,FALSE)</f>
        <v>0</v>
      </c>
      <c r="BB485" s="218"/>
      <c r="BC485" s="218"/>
      <c r="BD485" s="218"/>
      <c r="BE485" s="218"/>
    </row>
    <row r="486" spans="1:57" x14ac:dyDescent="0.2">
      <c r="A486" s="201" t="s">
        <v>689</v>
      </c>
      <c r="B486" s="71" t="s">
        <v>7</v>
      </c>
      <c r="C486" s="69">
        <v>2004</v>
      </c>
      <c r="D486" s="218">
        <f>HLOOKUP($B486,data04,data0211!D$900,FALSE)</f>
        <v>87032266.10999997</v>
      </c>
      <c r="E486" s="218">
        <f>HLOOKUP($B486,data04,data0211!E$900,FALSE)</f>
        <v>-37282404.089999996</v>
      </c>
      <c r="F486" s="218">
        <f>HLOOKUP($B486,data04,data0211!F$900,FALSE)</f>
        <v>0</v>
      </c>
      <c r="G486" s="218">
        <f>HLOOKUP($B486,data04,data0211!G$900,FALSE)</f>
        <v>6503173.6600000001</v>
      </c>
      <c r="H486" s="218">
        <f>HLOOKUP($B486,data04,data0211!H$900,FALSE)</f>
        <v>5588598.04</v>
      </c>
      <c r="I486" s="218">
        <f>HLOOKUP($B486,data04,data0211!I$900,FALSE)</f>
        <v>574240.30000000005</v>
      </c>
      <c r="J486" s="218">
        <f>HLOOKUP($B486,data04,data0211!J$900,FALSE)</f>
        <v>29594</v>
      </c>
      <c r="K486" s="218">
        <f>HLOOKUP($B486,data04,data0211!K$900,FALSE)</f>
        <v>26339</v>
      </c>
      <c r="L486" s="218">
        <f>HLOOKUP($B486,data04,data0211!L$900,FALSE)</f>
        <v>3255</v>
      </c>
      <c r="M486" s="218">
        <f>HLOOKUP($B486,data04,data0211!M$900,FALSE)</f>
        <v>0</v>
      </c>
      <c r="N486" s="218">
        <f>HLOOKUP($B486,data04,data0211!N$900,FALSE)</f>
        <v>712</v>
      </c>
      <c r="O486" s="218">
        <f>HLOOKUP($B486,data04,data0211!O$900,FALSE)</f>
        <v>0</v>
      </c>
      <c r="P486" s="218">
        <f>HLOOKUP($B486,data04,data0211!P$900,FALSE)</f>
        <v>691078575</v>
      </c>
      <c r="Q486" s="218">
        <f>HLOOKUP($B486,data04,data0211!Q$900,FALSE)</f>
        <v>253091369</v>
      </c>
      <c r="R486" s="218">
        <f>HLOOKUP($B486,data04,data0211!R$900,FALSE)</f>
        <v>432873993</v>
      </c>
      <c r="S486" s="218">
        <f>HLOOKUP($B486,data04,data0211!S$900,FALSE)</f>
        <v>0</v>
      </c>
      <c r="T486" s="218">
        <f>HLOOKUP($B486,data04,data0211!T$900,FALSE)</f>
        <v>4794254</v>
      </c>
      <c r="U486" s="218">
        <f>HLOOKUP($B486,data04,data0211!U$900,FALSE)</f>
        <v>318959</v>
      </c>
      <c r="V486" s="218">
        <f>HLOOKUP($B486,data04,data0211!V$900,FALSE)</f>
        <v>811556.3</v>
      </c>
      <c r="W486" s="218">
        <f>HLOOKUP($B486,data04,data0211!W$900,FALSE)</f>
        <v>0</v>
      </c>
      <c r="X486" s="218">
        <f>HLOOKUP($B486,data04,data0211!X$900,FALSE)</f>
        <v>810271.3</v>
      </c>
      <c r="Y486" s="218">
        <f>HLOOKUP($B486,data04,data0211!Y$900,FALSE)</f>
        <v>0</v>
      </c>
      <c r="Z486" s="218">
        <f>HLOOKUP($B486,data04,data0211!Z$900,FALSE)</f>
        <v>1246</v>
      </c>
      <c r="AA486" s="218">
        <f>HLOOKUP($B486,data04,data0211!AA$900,FALSE)</f>
        <v>39</v>
      </c>
      <c r="AB486" s="218">
        <f>HLOOKUP($B486,data04,data0211!AB$900,FALSE)</f>
        <v>13104898.529999999</v>
      </c>
      <c r="AC486" s="218">
        <f>HLOOKUP($B486,data04,data0211!AC$900,FALSE)</f>
        <v>7118313.6899999995</v>
      </c>
      <c r="AD486" s="218">
        <f>HLOOKUP($B486,data04,data0211!AD$900,FALSE)</f>
        <v>5927094.8799999999</v>
      </c>
      <c r="AE486" s="218">
        <f>HLOOKUP($B486,data04,data0211!AE$900,FALSE)</f>
        <v>0</v>
      </c>
      <c r="AF486" s="218">
        <f>HLOOKUP($B486,data04,data0211!AF$900,FALSE)</f>
        <v>47517.7</v>
      </c>
      <c r="AG486" s="218">
        <f>HLOOKUP($B486,data04,data0211!AG$900,FALSE)</f>
        <v>11972.26</v>
      </c>
      <c r="AH486" s="218">
        <f>HLOOKUP($B486,data04,data0211!AH$900,FALSE)</f>
        <v>88</v>
      </c>
      <c r="AI486" s="218">
        <f>HLOOKUP($B486,data04,data0211!AI$900,FALSE)</f>
        <v>22</v>
      </c>
      <c r="AJ486" s="218">
        <f>HLOOKUP($B486,data04,data0211!AJ$900,FALSE)</f>
        <v>66</v>
      </c>
      <c r="AK486" s="218">
        <f>HLOOKUP($B486,data04,data0211!AK$900,FALSE)</f>
        <v>78991</v>
      </c>
      <c r="AL486" s="218">
        <f>HLOOKUP($B486,data04,data0211!AL$900,FALSE)</f>
        <v>83868</v>
      </c>
      <c r="AM486" s="218">
        <f>HLOOKUP($B486,data04,data0211!AM$900,FALSE)</f>
        <v>525</v>
      </c>
      <c r="AN486" s="218">
        <f>HLOOKUP($B486,data04,data0211!AN$900,FALSE)</f>
        <v>132614</v>
      </c>
      <c r="AO486" s="218">
        <f>HLOOKUP($B486,data04,data0211!AO$900,FALSE)</f>
        <v>140248</v>
      </c>
      <c r="AP486" s="218">
        <f>HLOOKUP($B486,data04,data0211!AP$900,FALSE)</f>
        <v>140248</v>
      </c>
      <c r="AQ486" s="218">
        <f>HLOOKUP($B486,data04,data0211!AQ$900,FALSE)</f>
        <v>120976</v>
      </c>
      <c r="AR486" s="218">
        <f>HLOOKUP($B486,data04,data0211!AR$900,FALSE)</f>
        <v>984.8</v>
      </c>
      <c r="AS486" s="218">
        <f>HLOOKUP($B486,data04,data0211!AS$900,FALSE)</f>
        <v>577.5</v>
      </c>
      <c r="AT486" s="218">
        <f>HLOOKUP($B486,data04,data0211!AT$900,FALSE)</f>
        <v>407.3</v>
      </c>
      <c r="AU486" s="218">
        <f>HLOOKUP($B486,data04,data0211!AU$900,FALSE)</f>
        <v>292.10000000000002</v>
      </c>
      <c r="AV486" s="218">
        <f>HLOOKUP($B486,data04,data0211!AV$900,FALSE)</f>
        <v>7.1</v>
      </c>
      <c r="AW486" s="218">
        <f>HLOOKUP($B486,data04,data0211!AW$900,FALSE)</f>
        <v>671</v>
      </c>
      <c r="AX486" s="218">
        <f>HLOOKUP($B486,data04,data0211!AX$900,FALSE)</f>
        <v>0</v>
      </c>
      <c r="AY486" s="218">
        <f>HLOOKUP($B486,data04,data0211!AY$900,FALSE)</f>
        <v>13</v>
      </c>
      <c r="AZ486" s="218">
        <f>HLOOKUP($B486,data04,data0211!AZ$900,FALSE)</f>
        <v>3750</v>
      </c>
      <c r="BA486" s="218">
        <f>HLOOKUP($B486,data04,data0211!BA$900,FALSE)</f>
        <v>141.49</v>
      </c>
      <c r="BB486" s="218"/>
      <c r="BC486" s="218"/>
      <c r="BD486" s="218"/>
      <c r="BE486" s="218"/>
    </row>
    <row r="487" spans="1:57" x14ac:dyDescent="0.2">
      <c r="A487" s="201" t="s">
        <v>689</v>
      </c>
      <c r="B487" s="71" t="s">
        <v>7</v>
      </c>
      <c r="C487" s="69">
        <v>2005</v>
      </c>
      <c r="D487" s="218">
        <f>HLOOKUP($B487,data05,data0211!D$900,FALSE)</f>
        <v>93183241.690000013</v>
      </c>
      <c r="E487" s="218">
        <f>HLOOKUP($B487,data05,data0211!E$900,FALSE)</f>
        <v>-40915842.540000007</v>
      </c>
      <c r="F487" s="218">
        <f>HLOOKUP($B487,data05,data0211!F$900,FALSE)</f>
        <v>0</v>
      </c>
      <c r="G487" s="218">
        <f>HLOOKUP($B487,data05,data0211!G$900,FALSE)</f>
        <v>6213071.5499999998</v>
      </c>
      <c r="H487" s="218">
        <f>HLOOKUP($B487,data05,data0211!H$900,FALSE)</f>
        <v>5554092.8500000006</v>
      </c>
      <c r="I487" s="218">
        <f>HLOOKUP($B487,data05,data0211!I$900,FALSE)</f>
        <v>595906</v>
      </c>
      <c r="J487" s="218">
        <f>HLOOKUP($B487,data05,data0211!J$900,FALSE)</f>
        <v>30166</v>
      </c>
      <c r="K487" s="218">
        <f>HLOOKUP($B487,data05,data0211!K$900,FALSE)</f>
        <v>26855</v>
      </c>
      <c r="L487" s="218">
        <f>HLOOKUP($B487,data05,data0211!L$900,FALSE)</f>
        <v>3311</v>
      </c>
      <c r="M487" s="218">
        <f>HLOOKUP($B487,data05,data0211!M$900,FALSE)</f>
        <v>0</v>
      </c>
      <c r="N487" s="218">
        <f>HLOOKUP($B487,data05,data0211!N$900,FALSE)</f>
        <v>0</v>
      </c>
      <c r="O487" s="218">
        <f>HLOOKUP($B487,data05,data0211!O$900,FALSE)</f>
        <v>0</v>
      </c>
      <c r="P487" s="218">
        <f>HLOOKUP($B487,data05,data0211!P$900,FALSE)</f>
        <v>384947379</v>
      </c>
      <c r="Q487" s="218">
        <f>HLOOKUP($B487,data05,data0211!Q$900,FALSE)</f>
        <v>279763637</v>
      </c>
      <c r="R487" s="218">
        <f>HLOOKUP($B487,data05,data0211!R$900,FALSE)</f>
        <v>105183742</v>
      </c>
      <c r="S487" s="218">
        <f>HLOOKUP($B487,data05,data0211!S$900,FALSE)</f>
        <v>0</v>
      </c>
      <c r="T487" s="218">
        <f>HLOOKUP($B487,data05,data0211!T$900,FALSE)</f>
        <v>0</v>
      </c>
      <c r="U487" s="218">
        <f>HLOOKUP($B487,data05,data0211!U$900,FALSE)</f>
        <v>0</v>
      </c>
      <c r="V487" s="218">
        <f>HLOOKUP($B487,data05,data0211!V$900,FALSE)</f>
        <v>859957</v>
      </c>
      <c r="W487" s="218">
        <f>HLOOKUP($B487,data05,data0211!W$900,FALSE)</f>
        <v>0</v>
      </c>
      <c r="X487" s="218">
        <f>HLOOKUP($B487,data05,data0211!X$900,FALSE)</f>
        <v>845837</v>
      </c>
      <c r="Y487" s="218">
        <f>HLOOKUP($B487,data05,data0211!Y$900,FALSE)</f>
        <v>0</v>
      </c>
      <c r="Z487" s="218">
        <f>HLOOKUP($B487,data05,data0211!Z$900,FALSE)</f>
        <v>13151</v>
      </c>
      <c r="AA487" s="218">
        <f>HLOOKUP($B487,data05,data0211!AA$900,FALSE)</f>
        <v>969</v>
      </c>
      <c r="AB487" s="218">
        <f>HLOOKUP($B487,data05,data0211!AB$900,FALSE)</f>
        <v>1413020.07</v>
      </c>
      <c r="AC487" s="218">
        <f>HLOOKUP($B487,data05,data0211!AC$900,FALSE)</f>
        <v>7553443.8599999994</v>
      </c>
      <c r="AD487" s="218">
        <f>HLOOKUP($B487,data05,data0211!AD$900,FALSE)</f>
        <v>6402719.8300000001</v>
      </c>
      <c r="AE487" s="218">
        <f>HLOOKUP($B487,data05,data0211!AE$900,FALSE)</f>
        <v>0</v>
      </c>
      <c r="AF487" s="218">
        <f>HLOOKUP($B487,data05,data0211!AF$900,FALSE)</f>
        <v>56014.87</v>
      </c>
      <c r="AG487" s="218">
        <f>HLOOKUP($B487,data05,data0211!AG$900,FALSE)</f>
        <v>11650.6</v>
      </c>
      <c r="AH487" s="218">
        <f>HLOOKUP($B487,data05,data0211!AH$900,FALSE)</f>
        <v>88</v>
      </c>
      <c r="AI487" s="218">
        <f>HLOOKUP($B487,data05,data0211!AI$900,FALSE)</f>
        <v>66</v>
      </c>
      <c r="AJ487" s="218">
        <f>HLOOKUP($B487,data05,data0211!AJ$900,FALSE)</f>
        <v>22</v>
      </c>
      <c r="AK487" s="218">
        <f>HLOOKUP($B487,data05,data0211!AK$900,FALSE)</f>
        <v>81599</v>
      </c>
      <c r="AL487" s="218">
        <f>HLOOKUP($B487,data05,data0211!AL$900,FALSE)</f>
        <v>108843</v>
      </c>
      <c r="AM487" s="218">
        <f>HLOOKUP($B487,data05,data0211!AM$900,FALSE)</f>
        <v>525</v>
      </c>
      <c r="AN487" s="218">
        <f>HLOOKUP($B487,data05,data0211!AN$900,FALSE)</f>
        <v>129763</v>
      </c>
      <c r="AO487" s="218">
        <f>HLOOKUP($B487,data05,data0211!AO$900,FALSE)</f>
        <v>158205</v>
      </c>
      <c r="AP487" s="218">
        <f>HLOOKUP($B487,data05,data0211!AP$900,FALSE)</f>
        <v>158205</v>
      </c>
      <c r="AQ487" s="218">
        <f>HLOOKUP($B487,data05,data0211!AQ$900,FALSE)</f>
        <v>128153</v>
      </c>
      <c r="AR487" s="218">
        <f>HLOOKUP($B487,data05,data0211!AR$900,FALSE)</f>
        <v>1002</v>
      </c>
      <c r="AS487" s="218">
        <f>HLOOKUP($B487,data05,data0211!AS$900,FALSE)</f>
        <v>579</v>
      </c>
      <c r="AT487" s="218">
        <f>HLOOKUP($B487,data05,data0211!AT$900,FALSE)</f>
        <v>421</v>
      </c>
      <c r="AU487" s="218">
        <f>HLOOKUP($B487,data05,data0211!AU$900,FALSE)</f>
        <v>299</v>
      </c>
      <c r="AV487" s="218">
        <f>HLOOKUP($B487,data05,data0211!AV$900,FALSE)</f>
        <v>7</v>
      </c>
      <c r="AW487" s="218">
        <f>HLOOKUP($B487,data05,data0211!AW$900,FALSE)</f>
        <v>0</v>
      </c>
      <c r="AX487" s="218">
        <f>HLOOKUP($B487,data05,data0211!AX$900,FALSE)</f>
        <v>0</v>
      </c>
      <c r="AY487" s="218">
        <f>HLOOKUP($B487,data05,data0211!AY$900,FALSE)</f>
        <v>13</v>
      </c>
      <c r="AZ487" s="218">
        <f>HLOOKUP($B487,data05,data0211!AZ$900,FALSE)</f>
        <v>3805</v>
      </c>
      <c r="BA487" s="218">
        <f>HLOOKUP($B487,data05,data0211!BA$900,FALSE)</f>
        <v>0</v>
      </c>
      <c r="BB487" s="218"/>
      <c r="BC487" s="218"/>
      <c r="BD487" s="218"/>
      <c r="BE487" s="218"/>
    </row>
    <row r="488" spans="1:57" x14ac:dyDescent="0.2">
      <c r="A488" s="201" t="s">
        <v>689</v>
      </c>
      <c r="B488" s="71" t="s">
        <v>7</v>
      </c>
      <c r="C488" s="69">
        <v>2006</v>
      </c>
      <c r="D488" s="218">
        <f>HLOOKUP($B488,data06,data0211!D$900,FALSE)</f>
        <v>99107043.439999998</v>
      </c>
      <c r="E488" s="218">
        <f>HLOOKUP($B488,data06,data0211!E$900,FALSE)</f>
        <v>-44596203.180000007</v>
      </c>
      <c r="F488" s="218">
        <f>HLOOKUP($B488,data06,data0211!F$900,FALSE)</f>
        <v>0</v>
      </c>
      <c r="G488" s="218">
        <f>HLOOKUP($B488,data06,data0211!G$900,FALSE)</f>
        <v>6859536.1499999994</v>
      </c>
      <c r="H488" s="218">
        <f>HLOOKUP($B488,data06,data0211!H$900,FALSE)</f>
        <v>5497459.8900000006</v>
      </c>
      <c r="I488" s="218">
        <f>HLOOKUP($B488,data06,data0211!I$900,FALSE)</f>
        <v>2487047.67</v>
      </c>
      <c r="J488" s="218">
        <f>HLOOKUP($B488,data06,data0211!J$900,FALSE)</f>
        <v>30684</v>
      </c>
      <c r="K488" s="218">
        <f>HLOOKUP($B488,data06,data0211!K$900,FALSE)</f>
        <v>27405</v>
      </c>
      <c r="L488" s="218">
        <f>HLOOKUP($B488,data06,data0211!L$900,FALSE)</f>
        <v>3279</v>
      </c>
      <c r="M488" s="218">
        <f>HLOOKUP($B488,data06,data0211!M$900,FALSE)</f>
        <v>0</v>
      </c>
      <c r="N488" s="218">
        <f>HLOOKUP($B488,data06,data0211!N$900,FALSE)</f>
        <v>7587</v>
      </c>
      <c r="O488" s="218">
        <f>HLOOKUP($B488,data06,data0211!O$900,FALSE)</f>
        <v>72</v>
      </c>
      <c r="P488" s="218">
        <f>HLOOKUP($B488,data06,data0211!P$900,FALSE)</f>
        <v>356262160</v>
      </c>
      <c r="Q488" s="218">
        <f>HLOOKUP($B488,data06,data0211!Q$900,FALSE)</f>
        <v>262995579</v>
      </c>
      <c r="R488" s="218">
        <f>HLOOKUP($B488,data06,data0211!R$900,FALSE)</f>
        <v>93266581</v>
      </c>
      <c r="S488" s="218">
        <f>HLOOKUP($B488,data06,data0211!S$900,FALSE)</f>
        <v>0</v>
      </c>
      <c r="T488" s="218">
        <f>HLOOKUP($B488,data06,data0211!T$900,FALSE)</f>
        <v>0</v>
      </c>
      <c r="U488" s="218">
        <f>HLOOKUP($B488,data06,data0211!U$900,FALSE)</f>
        <v>0</v>
      </c>
      <c r="V488" s="218">
        <f>HLOOKUP($B488,data06,data0211!V$900,FALSE)</f>
        <v>892294</v>
      </c>
      <c r="W488" s="218">
        <f>HLOOKUP($B488,data06,data0211!W$900,FALSE)</f>
        <v>0</v>
      </c>
      <c r="X488" s="218">
        <f>HLOOKUP($B488,data06,data0211!X$900,FALSE)</f>
        <v>877852</v>
      </c>
      <c r="Y488" s="218">
        <f>HLOOKUP($B488,data06,data0211!Y$900,FALSE)</f>
        <v>0</v>
      </c>
      <c r="Z488" s="218">
        <f>HLOOKUP($B488,data06,data0211!Z$900,FALSE)</f>
        <v>13465</v>
      </c>
      <c r="AA488" s="218">
        <f>HLOOKUP($B488,data06,data0211!AA$900,FALSE)</f>
        <v>977</v>
      </c>
      <c r="AB488" s="218">
        <f>HLOOKUP($B488,data06,data0211!AB$900,FALSE)</f>
        <v>15579380</v>
      </c>
      <c r="AC488" s="218">
        <f>HLOOKUP($B488,data06,data0211!AC$900,FALSE)</f>
        <v>8208101.3300000001</v>
      </c>
      <c r="AD488" s="218">
        <f>HLOOKUP($B488,data06,data0211!AD$900,FALSE)</f>
        <v>7297275.4100000001</v>
      </c>
      <c r="AE488" s="218">
        <f>HLOOKUP($B488,data06,data0211!AE$900,FALSE)</f>
        <v>0</v>
      </c>
      <c r="AF488" s="218">
        <f>HLOOKUP($B488,data06,data0211!AF$900,FALSE)</f>
        <v>61977.88</v>
      </c>
      <c r="AG488" s="218">
        <f>HLOOKUP($B488,data06,data0211!AG$900,FALSE)</f>
        <v>12025.38</v>
      </c>
      <c r="AH488" s="218">
        <f>HLOOKUP($B488,data06,data0211!AH$900,FALSE)</f>
        <v>88</v>
      </c>
      <c r="AI488" s="218">
        <f>HLOOKUP($B488,data06,data0211!AI$900,FALSE)</f>
        <v>66</v>
      </c>
      <c r="AJ488" s="218">
        <f>HLOOKUP($B488,data06,data0211!AJ$900,FALSE)</f>
        <v>22</v>
      </c>
      <c r="AK488" s="218">
        <f>HLOOKUP($B488,data06,data0211!AK$900,FALSE)</f>
        <v>83860</v>
      </c>
      <c r="AL488" s="218">
        <f>HLOOKUP($B488,data06,data0211!AL$900,FALSE)</f>
        <v>111140</v>
      </c>
      <c r="AM488" s="218">
        <f>HLOOKUP($B488,data06,data0211!AM$900,FALSE)</f>
        <v>525</v>
      </c>
      <c r="AN488" s="218">
        <f>HLOOKUP($B488,data06,data0211!AN$900,FALSE)</f>
        <v>122583</v>
      </c>
      <c r="AO488" s="218">
        <f>HLOOKUP($B488,data06,data0211!AO$900,FALSE)</f>
        <v>163930</v>
      </c>
      <c r="AP488" s="218">
        <f>HLOOKUP($B488,data06,data0211!AP$900,FALSE)</f>
        <v>163930</v>
      </c>
      <c r="AQ488" s="218">
        <f>HLOOKUP($B488,data06,data0211!AQ$900,FALSE)</f>
        <v>127815</v>
      </c>
      <c r="AR488" s="218">
        <f>HLOOKUP($B488,data06,data0211!AR$900,FALSE)</f>
        <v>1012</v>
      </c>
      <c r="AS488" s="218">
        <f>HLOOKUP($B488,data06,data0211!AS$900,FALSE)</f>
        <v>580</v>
      </c>
      <c r="AT488" s="218">
        <f>HLOOKUP($B488,data06,data0211!AT$900,FALSE)</f>
        <v>430</v>
      </c>
      <c r="AU488" s="218">
        <f>HLOOKUP($B488,data06,data0211!AU$900,FALSE)</f>
        <v>302</v>
      </c>
      <c r="AV488" s="218">
        <f>HLOOKUP($B488,data06,data0211!AV$900,FALSE)</f>
        <v>7</v>
      </c>
      <c r="AW488" s="218">
        <f>HLOOKUP($B488,data06,data0211!AW$900,FALSE)</f>
        <v>688</v>
      </c>
      <c r="AX488" s="218">
        <f>HLOOKUP($B488,data06,data0211!AX$900,FALSE)</f>
        <v>0</v>
      </c>
      <c r="AY488" s="218">
        <f>HLOOKUP($B488,data06,data0211!AY$900,FALSE)</f>
        <v>13</v>
      </c>
      <c r="AZ488" s="218">
        <f>HLOOKUP($B488,data06,data0211!AZ$900,FALSE)</f>
        <v>3923</v>
      </c>
      <c r="BA488" s="218">
        <f>HLOOKUP($B488,data06,data0211!BA$900,FALSE)</f>
        <v>0</v>
      </c>
      <c r="BB488" s="218"/>
      <c r="BC488" s="218"/>
      <c r="BD488" s="218"/>
      <c r="BE488" s="218"/>
    </row>
    <row r="489" spans="1:57" x14ac:dyDescent="0.2">
      <c r="A489" s="201" t="s">
        <v>689</v>
      </c>
      <c r="B489" s="71" t="s">
        <v>7</v>
      </c>
      <c r="C489" s="69">
        <v>2007</v>
      </c>
      <c r="D489" s="218">
        <f>HLOOKUP($B489,data07,data0211!D$900,FALSE)</f>
        <v>109379897.40999998</v>
      </c>
      <c r="E489" s="218">
        <f>HLOOKUP($B489,data07,data0211!E$900,FALSE)</f>
        <v>-48219038.920000002</v>
      </c>
      <c r="F489" s="218">
        <f>HLOOKUP($B489,data07,data0211!F$900,FALSE)</f>
        <v>0</v>
      </c>
      <c r="G489" s="218">
        <f>HLOOKUP($B489,data07,data0211!G$900,FALSE)</f>
        <v>6579556.9100000001</v>
      </c>
      <c r="H489" s="218">
        <f>HLOOKUP($B489,data07,data0211!H$900,FALSE)</f>
        <v>5481285.5899999999</v>
      </c>
      <c r="I489" s="218">
        <f>HLOOKUP($B489,data07,data0211!I$900,FALSE)</f>
        <v>2189397.1</v>
      </c>
      <c r="J489" s="218">
        <f>HLOOKUP($B489,data07,data0211!J$900,FALSE)</f>
        <v>31193</v>
      </c>
      <c r="K489" s="218">
        <f>HLOOKUP($B489,data07,data0211!K$900,FALSE)</f>
        <v>27862</v>
      </c>
      <c r="L489" s="218">
        <f>HLOOKUP($B489,data07,data0211!L$900,FALSE)</f>
        <v>3331</v>
      </c>
      <c r="M489" s="218">
        <f>HLOOKUP($B489,data07,data0211!M$900,FALSE)</f>
        <v>0</v>
      </c>
      <c r="N489" s="218">
        <f>HLOOKUP($B489,data07,data0211!N$900,FALSE)</f>
        <v>7743</v>
      </c>
      <c r="O489" s="218">
        <f>HLOOKUP($B489,data07,data0211!O$900,FALSE)</f>
        <v>426</v>
      </c>
      <c r="P489" s="218">
        <f>HLOOKUP($B489,data07,data0211!P$900,FALSE)</f>
        <v>367784844</v>
      </c>
      <c r="Q489" s="218">
        <f>HLOOKUP($B489,data07,data0211!Q$900,FALSE)</f>
        <v>270904453</v>
      </c>
      <c r="R489" s="218">
        <f>HLOOKUP($B489,data07,data0211!R$900,FALSE)</f>
        <v>96866788</v>
      </c>
      <c r="S489" s="218">
        <f>HLOOKUP($B489,data07,data0211!S$900,FALSE)</f>
        <v>0</v>
      </c>
      <c r="T489" s="218">
        <f>HLOOKUP($B489,data07,data0211!T$900,FALSE)</f>
        <v>12603</v>
      </c>
      <c r="U489" s="218">
        <f>HLOOKUP($B489,data07,data0211!U$900,FALSE)</f>
        <v>1000</v>
      </c>
      <c r="V489" s="218">
        <f>HLOOKUP($B489,data07,data0211!V$900,FALSE)</f>
        <v>888889</v>
      </c>
      <c r="W489" s="218">
        <f>HLOOKUP($B489,data07,data0211!W$900,FALSE)</f>
        <v>0</v>
      </c>
      <c r="X489" s="218">
        <f>HLOOKUP($B489,data07,data0211!X$900,FALSE)</f>
        <v>875286</v>
      </c>
      <c r="Y489" s="218">
        <f>HLOOKUP($B489,data07,data0211!Y$900,FALSE)</f>
        <v>0</v>
      </c>
      <c r="Z489" s="218">
        <f>HLOOKUP($B489,data07,data0211!Z$900,FALSE)</f>
        <v>12603</v>
      </c>
      <c r="AA489" s="218">
        <f>HLOOKUP($B489,data07,data0211!AA$900,FALSE)</f>
        <v>1000</v>
      </c>
      <c r="AB489" s="218">
        <f>HLOOKUP($B489,data07,data0211!AB$900,FALSE)</f>
        <v>14783943.890000001</v>
      </c>
      <c r="AC489" s="218">
        <f>HLOOKUP($B489,data07,data0211!AC$900,FALSE)</f>
        <v>8085537.8200000003</v>
      </c>
      <c r="AD489" s="218">
        <f>HLOOKUP($B489,data07,data0211!AD$900,FALSE)</f>
        <v>6632745.5299999993</v>
      </c>
      <c r="AE489" s="218">
        <f>HLOOKUP($B489,data07,data0211!AE$900,FALSE)</f>
        <v>0</v>
      </c>
      <c r="AF489" s="218">
        <f>HLOOKUP($B489,data07,data0211!AF$900,FALSE)</f>
        <v>11397.19</v>
      </c>
      <c r="AG489" s="218">
        <f>HLOOKUP($B489,data07,data0211!AG$900,FALSE)</f>
        <v>54263.35</v>
      </c>
      <c r="AH489" s="218">
        <f>HLOOKUP($B489,data07,data0211!AH$900,FALSE)</f>
        <v>74</v>
      </c>
      <c r="AI489" s="218">
        <f>HLOOKUP($B489,data07,data0211!AI$900,FALSE)</f>
        <v>71</v>
      </c>
      <c r="AJ489" s="218">
        <f>HLOOKUP($B489,data07,data0211!AJ$900,FALSE)</f>
        <v>3</v>
      </c>
      <c r="AK489" s="218">
        <f>HLOOKUP($B489,data07,data0211!AK$900,FALSE)</f>
        <v>89161</v>
      </c>
      <c r="AL489" s="218">
        <f>HLOOKUP($B489,data07,data0211!AL$900,FALSE)</f>
        <v>113155</v>
      </c>
      <c r="AM489" s="218">
        <f>HLOOKUP($B489,data07,data0211!AM$900,FALSE)</f>
        <v>525</v>
      </c>
      <c r="AN489" s="218">
        <f>HLOOKUP($B489,data07,data0211!AN$900,FALSE)</f>
        <v>125023</v>
      </c>
      <c r="AO489" s="218">
        <f>HLOOKUP($B489,data07,data0211!AO$900,FALSE)</f>
        <v>155199</v>
      </c>
      <c r="AP489" s="218">
        <f>HLOOKUP($B489,data07,data0211!AP$900,FALSE)</f>
        <v>155199</v>
      </c>
      <c r="AQ489" s="218">
        <f>HLOOKUP($B489,data07,data0211!AQ$900,FALSE)</f>
        <v>129498</v>
      </c>
      <c r="AR489" s="218">
        <f>HLOOKUP($B489,data07,data0211!AR$900,FALSE)</f>
        <v>1034</v>
      </c>
      <c r="AS489" s="218">
        <f>HLOOKUP($B489,data07,data0211!AS$900,FALSE)</f>
        <v>580</v>
      </c>
      <c r="AT489" s="218">
        <f>HLOOKUP($B489,data07,data0211!AT$900,FALSE)</f>
        <v>454</v>
      </c>
      <c r="AU489" s="218">
        <f>HLOOKUP($B489,data07,data0211!AU$900,FALSE)</f>
        <v>320</v>
      </c>
      <c r="AV489" s="218">
        <f>HLOOKUP($B489,data07,data0211!AV$900,FALSE)</f>
        <v>7</v>
      </c>
      <c r="AW489" s="218">
        <f>HLOOKUP($B489,data07,data0211!AW$900,FALSE)</f>
        <v>707</v>
      </c>
      <c r="AX489" s="218">
        <f>HLOOKUP($B489,data07,data0211!AX$900,FALSE)</f>
        <v>0</v>
      </c>
      <c r="AY489" s="218">
        <f>HLOOKUP($B489,data07,data0211!AY$900,FALSE)</f>
        <v>16</v>
      </c>
      <c r="AZ489" s="218">
        <f>HLOOKUP($B489,data07,data0211!AZ$900,FALSE)</f>
        <v>3960</v>
      </c>
      <c r="BA489" s="218">
        <f>HLOOKUP($B489,data07,data0211!BA$900,FALSE)</f>
        <v>68</v>
      </c>
      <c r="BB489" s="218"/>
      <c r="BC489" s="218"/>
      <c r="BD489" s="218"/>
      <c r="BE489" s="218"/>
    </row>
    <row r="490" spans="1:57" x14ac:dyDescent="0.2">
      <c r="A490" s="201" t="s">
        <v>689</v>
      </c>
      <c r="B490" s="71" t="s">
        <v>7</v>
      </c>
      <c r="C490" s="69">
        <v>2008</v>
      </c>
      <c r="D490" s="218">
        <f>HLOOKUP($B490,data08,data0211!D$900,FALSE)</f>
        <v>115931458.44</v>
      </c>
      <c r="E490" s="218">
        <f>HLOOKUP($B490,data08,data0211!E$900,FALSE)</f>
        <v>-51229759.299999997</v>
      </c>
      <c r="F490" s="218">
        <f>HLOOKUP($B490,data08,data0211!F$900,FALSE)</f>
        <v>0</v>
      </c>
      <c r="G490" s="218">
        <f>HLOOKUP($B490,data08,data0211!G$900,FALSE)</f>
        <v>7050993.4299999997</v>
      </c>
      <c r="H490" s="218">
        <f>HLOOKUP($B490,data08,data0211!H$900,FALSE)</f>
        <v>6214558.9799999995</v>
      </c>
      <c r="I490" s="218">
        <f>HLOOKUP($B490,data08,data0211!I$900,FALSE)</f>
        <v>1607995.55</v>
      </c>
      <c r="J490" s="218">
        <f>HLOOKUP($B490,data08,data0211!J$900,FALSE)</f>
        <v>31874</v>
      </c>
      <c r="K490" s="218">
        <f>HLOOKUP($B490,data08,data0211!K$900,FALSE)</f>
        <v>28484</v>
      </c>
      <c r="L490" s="218">
        <f>HLOOKUP($B490,data08,data0211!L$900,FALSE)</f>
        <v>3390</v>
      </c>
      <c r="M490" s="218">
        <f>HLOOKUP($B490,data08,data0211!M$900,FALSE)</f>
        <v>0</v>
      </c>
      <c r="N490" s="218">
        <f>HLOOKUP($B490,data08,data0211!N$900,FALSE)</f>
        <v>8050</v>
      </c>
      <c r="O490" s="218">
        <f>HLOOKUP($B490,data08,data0211!O$900,FALSE)</f>
        <v>420</v>
      </c>
      <c r="P490" s="218">
        <f>HLOOKUP($B490,data08,data0211!P$900,FALSE)</f>
        <v>726444941</v>
      </c>
      <c r="Q490" s="218">
        <f>HLOOKUP($B490,data08,data0211!Q$900,FALSE)</f>
        <v>268062456</v>
      </c>
      <c r="R490" s="218">
        <f>HLOOKUP($B490,data08,data0211!R$900,FALSE)</f>
        <v>452921581</v>
      </c>
      <c r="S490" s="218">
        <f>HLOOKUP($B490,data08,data0211!S$900,FALSE)</f>
        <v>0</v>
      </c>
      <c r="T490" s="218">
        <f>HLOOKUP($B490,data08,data0211!T$900,FALSE)</f>
        <v>5141899</v>
      </c>
      <c r="U490" s="218">
        <f>HLOOKUP($B490,data08,data0211!U$900,FALSE)</f>
        <v>319005</v>
      </c>
      <c r="V490" s="218">
        <f>HLOOKUP($B490,data08,data0211!V$900,FALSE)</f>
        <v>884097</v>
      </c>
      <c r="W490" s="218">
        <f>HLOOKUP($B490,data08,data0211!W$900,FALSE)</f>
        <v>0</v>
      </c>
      <c r="X490" s="218">
        <f>HLOOKUP($B490,data08,data0211!X$900,FALSE)</f>
        <v>869101</v>
      </c>
      <c r="Y490" s="218">
        <f>HLOOKUP($B490,data08,data0211!Y$900,FALSE)</f>
        <v>0</v>
      </c>
      <c r="Z490" s="218">
        <f>HLOOKUP($B490,data08,data0211!Z$900,FALSE)</f>
        <v>14040</v>
      </c>
      <c r="AA490" s="218">
        <f>HLOOKUP($B490,data08,data0211!AA$900,FALSE)</f>
        <v>956</v>
      </c>
      <c r="AB490" s="218">
        <f>HLOOKUP($B490,data08,data0211!AB$900,FALSE)</f>
        <v>0</v>
      </c>
      <c r="AC490" s="218">
        <f>HLOOKUP($B490,data08,data0211!AC$900,FALSE)</f>
        <v>8106489</v>
      </c>
      <c r="AD490" s="218">
        <f>HLOOKUP($B490,data08,data0211!AD$900,FALSE)</f>
        <v>6732258</v>
      </c>
      <c r="AE490" s="218">
        <f>HLOOKUP($B490,data08,data0211!AE$900,FALSE)</f>
        <v>0</v>
      </c>
      <c r="AF490" s="218">
        <f>HLOOKUP($B490,data08,data0211!AF$900,FALSE)</f>
        <v>62524</v>
      </c>
      <c r="AG490" s="218">
        <f>HLOOKUP($B490,data08,data0211!AG$900,FALSE)</f>
        <v>10885</v>
      </c>
      <c r="AH490" s="218">
        <f>HLOOKUP($B490,data08,data0211!AH$900,FALSE)</f>
        <v>74</v>
      </c>
      <c r="AI490" s="218">
        <f>HLOOKUP($B490,data08,data0211!AI$900,FALSE)</f>
        <v>71</v>
      </c>
      <c r="AJ490" s="218">
        <f>HLOOKUP($B490,data08,data0211!AJ$900,FALSE)</f>
        <v>3</v>
      </c>
      <c r="AK490" s="218">
        <f>HLOOKUP($B490,data08,data0211!AK$900,FALSE)</f>
        <v>89266</v>
      </c>
      <c r="AL490" s="218">
        <f>HLOOKUP($B490,data08,data0211!AL$900,FALSE)</f>
        <v>135027</v>
      </c>
      <c r="AM490" s="218">
        <f>HLOOKUP($B490,data08,data0211!AM$900,FALSE)</f>
        <v>525</v>
      </c>
      <c r="AN490" s="218">
        <f>HLOOKUP($B490,data08,data0211!AN$900,FALSE)</f>
        <v>124190</v>
      </c>
      <c r="AO490" s="218">
        <f>HLOOKUP($B490,data08,data0211!AO$900,FALSE)</f>
        <v>141148</v>
      </c>
      <c r="AP490" s="218">
        <f>HLOOKUP($B490,data08,data0211!AP$900,FALSE)</f>
        <v>141148</v>
      </c>
      <c r="AQ490" s="218">
        <f>HLOOKUP($B490,data08,data0211!AQ$900,FALSE)</f>
        <v>122276</v>
      </c>
      <c r="AR490" s="218">
        <f>HLOOKUP($B490,data08,data0211!AR$900,FALSE)</f>
        <v>1050</v>
      </c>
      <c r="AS490" s="218">
        <f>HLOOKUP($B490,data08,data0211!AS$900,FALSE)</f>
        <v>583</v>
      </c>
      <c r="AT490" s="218">
        <f>HLOOKUP($B490,data08,data0211!AT$900,FALSE)</f>
        <v>467</v>
      </c>
      <c r="AU490" s="218">
        <f>HLOOKUP($B490,data08,data0211!AU$900,FALSE)</f>
        <v>324</v>
      </c>
      <c r="AV490" s="218">
        <f>HLOOKUP($B490,data08,data0211!AV$900,FALSE)</f>
        <v>7</v>
      </c>
      <c r="AW490" s="218">
        <f>HLOOKUP($B490,data08,data0211!AW$900,FALSE)</f>
        <v>719</v>
      </c>
      <c r="AX490" s="218">
        <f>HLOOKUP($B490,data08,data0211!AX$900,FALSE)</f>
        <v>0</v>
      </c>
      <c r="AY490" s="218">
        <f>HLOOKUP($B490,data08,data0211!AY$900,FALSE)</f>
        <v>16</v>
      </c>
      <c r="AZ490" s="218">
        <f>HLOOKUP($B490,data08,data0211!AZ$900,FALSE)</f>
        <v>4009</v>
      </c>
      <c r="BA490" s="218">
        <f>HLOOKUP($B490,data08,data0211!BA$900,FALSE)</f>
        <v>70</v>
      </c>
      <c r="BB490" s="218"/>
      <c r="BC490" s="218"/>
      <c r="BD490" s="218"/>
      <c r="BE490" s="218"/>
    </row>
    <row r="491" spans="1:57" x14ac:dyDescent="0.2">
      <c r="A491" s="201" t="s">
        <v>689</v>
      </c>
      <c r="B491" s="71" t="s">
        <v>7</v>
      </c>
      <c r="C491" s="69">
        <v>2009</v>
      </c>
      <c r="D491" s="218">
        <f>HLOOKUP($B491,data09,data0211!D$900,FALSE)</f>
        <v>123344222.34</v>
      </c>
      <c r="E491" s="218">
        <f>HLOOKUP($B491,data09,data0211!E$900,FALSE)</f>
        <v>-55458126.369999997</v>
      </c>
      <c r="F491" s="218">
        <f>HLOOKUP($B491,data09,data0211!F$900,FALSE)</f>
        <v>0</v>
      </c>
      <c r="G491" s="218">
        <f>HLOOKUP($B491,data09,data0211!G$900,FALSE)</f>
        <v>5920779</v>
      </c>
      <c r="H491" s="218">
        <f>HLOOKUP($B491,data09,data0211!H$900,FALSE)</f>
        <v>6377763.4799999995</v>
      </c>
      <c r="I491" s="218">
        <f>HLOOKUP($B491,data09,data0211!I$900,FALSE)</f>
        <v>1778792.12</v>
      </c>
      <c r="J491" s="218">
        <f>HLOOKUP($B491,data09,data0211!J$900,FALSE)</f>
        <v>32827</v>
      </c>
      <c r="K491" s="218">
        <f>HLOOKUP($B491,data09,data0211!K$900,FALSE)</f>
        <v>29138</v>
      </c>
      <c r="L491" s="218">
        <f>HLOOKUP($B491,data09,data0211!L$900,FALSE)</f>
        <v>3291</v>
      </c>
      <c r="M491" s="218">
        <f>HLOOKUP($B491,data09,data0211!M$900,FALSE)</f>
        <v>398</v>
      </c>
      <c r="N491" s="218">
        <f>HLOOKUP($B491,data09,data0211!N$900,FALSE)</f>
        <v>8494</v>
      </c>
      <c r="O491" s="218">
        <f>HLOOKUP($B491,data09,data0211!O$900,FALSE)</f>
        <v>421</v>
      </c>
      <c r="P491" s="218">
        <f>HLOOKUP($B491,data09,data0211!P$900,FALSE)</f>
        <v>676328678</v>
      </c>
      <c r="Q491" s="218">
        <f>HLOOKUP($B491,data09,data0211!Q$900,FALSE)</f>
        <v>261208138</v>
      </c>
      <c r="R491" s="218">
        <f>HLOOKUP($B491,data09,data0211!R$900,FALSE)</f>
        <v>409340360</v>
      </c>
      <c r="S491" s="218">
        <f>HLOOKUP($B491,data09,data0211!S$900,FALSE)</f>
        <v>179150</v>
      </c>
      <c r="T491" s="218">
        <f>HLOOKUP($B491,data09,data0211!T$900,FALSE)</f>
        <v>5286191</v>
      </c>
      <c r="U491" s="218">
        <f>HLOOKUP($B491,data09,data0211!U$900,FALSE)</f>
        <v>314839</v>
      </c>
      <c r="V491" s="218">
        <f>HLOOKUP($B491,data09,data0211!V$900,FALSE)</f>
        <v>812260</v>
      </c>
      <c r="W491" s="218">
        <f>HLOOKUP($B491,data09,data0211!W$900,FALSE)</f>
        <v>0</v>
      </c>
      <c r="X491" s="218">
        <f>HLOOKUP($B491,data09,data0211!X$900,FALSE)</f>
        <v>796992</v>
      </c>
      <c r="Y491" s="218">
        <f>HLOOKUP($B491,data09,data0211!Y$900,FALSE)</f>
        <v>0</v>
      </c>
      <c r="Z491" s="218">
        <f>HLOOKUP($B491,data09,data0211!Z$900,FALSE)</f>
        <v>14394</v>
      </c>
      <c r="AA491" s="218">
        <f>HLOOKUP($B491,data09,data0211!AA$900,FALSE)</f>
        <v>874</v>
      </c>
      <c r="AB491" s="218">
        <f>HLOOKUP($B491,data09,data0211!AB$900,FALSE)</f>
        <v>14498647.829999998</v>
      </c>
      <c r="AC491" s="218">
        <f>HLOOKUP($B491,data09,data0211!AC$900,FALSE)</f>
        <v>8091757.9500000002</v>
      </c>
      <c r="AD491" s="218">
        <f>HLOOKUP($B491,data09,data0211!AD$900,FALSE)</f>
        <v>6202631.5</v>
      </c>
      <c r="AE491" s="218">
        <f>HLOOKUP($B491,data09,data0211!AE$900,FALSE)</f>
        <v>0</v>
      </c>
      <c r="AF491" s="218">
        <f>HLOOKUP($B491,data09,data0211!AF$900,FALSE)</f>
        <v>191161.34</v>
      </c>
      <c r="AG491" s="218">
        <f>HLOOKUP($B491,data09,data0211!AG$900,FALSE)</f>
        <v>13097.04</v>
      </c>
      <c r="AH491" s="218">
        <f>HLOOKUP($B491,data09,data0211!AH$900,FALSE)</f>
        <v>74</v>
      </c>
      <c r="AI491" s="218">
        <f>HLOOKUP($B491,data09,data0211!AI$900,FALSE)</f>
        <v>71</v>
      </c>
      <c r="AJ491" s="218">
        <f>HLOOKUP($B491,data09,data0211!AJ$900,FALSE)</f>
        <v>3</v>
      </c>
      <c r="AK491" s="218">
        <f>HLOOKUP($B491,data09,data0211!AK$900,FALSE)</f>
        <v>89898</v>
      </c>
      <c r="AL491" s="218">
        <f>HLOOKUP($B491,data09,data0211!AL$900,FALSE)</f>
        <v>136438</v>
      </c>
      <c r="AM491" s="218">
        <f>HLOOKUP($B491,data09,data0211!AM$900,FALSE)</f>
        <v>525</v>
      </c>
      <c r="AN491" s="218">
        <f>HLOOKUP($B491,data09,data0211!AN$900,FALSE)</f>
        <v>122972</v>
      </c>
      <c r="AO491" s="218">
        <f>HLOOKUP($B491,data09,data0211!AO$900,FALSE)</f>
        <v>143359</v>
      </c>
      <c r="AP491" s="218">
        <f>HLOOKUP($B491,data09,data0211!AP$900,FALSE)</f>
        <v>143359</v>
      </c>
      <c r="AQ491" s="218">
        <f>HLOOKUP($B491,data09,data0211!AQ$900,FALSE)</f>
        <v>80186</v>
      </c>
      <c r="AR491" s="218">
        <f>HLOOKUP($B491,data09,data0211!AR$900,FALSE)</f>
        <v>1053</v>
      </c>
      <c r="AS491" s="218">
        <f>HLOOKUP($B491,data09,data0211!AS$900,FALSE)</f>
        <v>585</v>
      </c>
      <c r="AT491" s="218">
        <f>HLOOKUP($B491,data09,data0211!AT$900,FALSE)</f>
        <v>468</v>
      </c>
      <c r="AU491" s="218">
        <f>HLOOKUP($B491,data09,data0211!AU$900,FALSE)</f>
        <v>325</v>
      </c>
      <c r="AV491" s="218">
        <f>HLOOKUP($B491,data09,data0211!AV$900,FALSE)</f>
        <v>7</v>
      </c>
      <c r="AW491" s="218">
        <f>HLOOKUP($B491,data09,data0211!AW$900,FALSE)</f>
        <v>721</v>
      </c>
      <c r="AX491" s="218">
        <f>HLOOKUP($B491,data09,data0211!AX$900,FALSE)</f>
        <v>0</v>
      </c>
      <c r="AY491" s="218">
        <f>HLOOKUP($B491,data09,data0211!AY$900,FALSE)</f>
        <v>16</v>
      </c>
      <c r="AZ491" s="218">
        <f>HLOOKUP($B491,data09,data0211!AZ$900,FALSE)</f>
        <v>4120</v>
      </c>
      <c r="BA491" s="218">
        <f>HLOOKUP($B491,data09,data0211!BA$900,FALSE)</f>
        <v>70</v>
      </c>
      <c r="BB491" s="218"/>
      <c r="BC491" s="218"/>
      <c r="BD491" s="218"/>
      <c r="BE491" s="218"/>
    </row>
    <row r="492" spans="1:57" x14ac:dyDescent="0.2">
      <c r="A492" s="201" t="s">
        <v>689</v>
      </c>
      <c r="B492" s="71" t="s">
        <v>7</v>
      </c>
      <c r="C492" s="69">
        <v>2010</v>
      </c>
      <c r="D492" s="218">
        <f>HLOOKUP($B492,data10,data0211!D$900,FALSE)</f>
        <v>117447135.47</v>
      </c>
      <c r="E492" s="218">
        <f>HLOOKUP($B492,data10,data0211!E$900,FALSE)</f>
        <v>-47359017.479999997</v>
      </c>
      <c r="F492" s="218">
        <f>HLOOKUP($B492,data10,data0211!F$900,FALSE)</f>
        <v>0</v>
      </c>
      <c r="G492" s="218">
        <f>HLOOKUP($B492,data10,data0211!G$900,FALSE)</f>
        <v>5920779</v>
      </c>
      <c r="H492" s="218">
        <f>HLOOKUP($B492,data10,data0211!H$900,FALSE)</f>
        <v>6675646.8399999999</v>
      </c>
      <c r="I492" s="218">
        <f>HLOOKUP($B492,data10,data0211!I$900,FALSE)</f>
        <v>1040513.78</v>
      </c>
      <c r="J492" s="218">
        <f>HLOOKUP($B492,data10,data0211!J$900,FALSE)</f>
        <v>32911</v>
      </c>
      <c r="K492" s="218">
        <f>HLOOKUP($B492,data10,data0211!K$900,FALSE)</f>
        <v>29533</v>
      </c>
      <c r="L492" s="218">
        <f>HLOOKUP($B492,data10,data0211!L$900,FALSE)</f>
        <v>3378</v>
      </c>
      <c r="M492" s="218">
        <f>HLOOKUP($B492,data10,data0211!M$900,FALSE)</f>
        <v>0</v>
      </c>
      <c r="N492" s="218">
        <f>HLOOKUP($B492,data10,data0211!N$900,FALSE)</f>
        <v>0</v>
      </c>
      <c r="O492" s="218">
        <f>HLOOKUP($B492,data10,data0211!O$900,FALSE)</f>
        <v>0</v>
      </c>
      <c r="P492" s="218">
        <f>HLOOKUP($B492,data10,data0211!P$900,FALSE)</f>
        <v>681230183</v>
      </c>
      <c r="Q492" s="218">
        <f>HLOOKUP($B492,data10,data0211!Q$900,FALSE)</f>
        <v>277978370</v>
      </c>
      <c r="R492" s="218">
        <f>HLOOKUP($B492,data10,data0211!R$900,FALSE)</f>
        <v>403251813</v>
      </c>
      <c r="S492" s="218">
        <f>HLOOKUP($B492,data10,data0211!S$900,FALSE)</f>
        <v>0</v>
      </c>
      <c r="T492" s="218">
        <f>HLOOKUP($B492,data10,data0211!T$900,FALSE)</f>
        <v>0</v>
      </c>
      <c r="U492" s="218">
        <f>HLOOKUP($B492,data10,data0211!U$900,FALSE)</f>
        <v>0</v>
      </c>
      <c r="V492" s="218">
        <f>HLOOKUP($B492,data10,data0211!V$900,FALSE)</f>
        <v>0</v>
      </c>
      <c r="W492" s="218">
        <f>HLOOKUP($B492,data10,data0211!W$900,FALSE)</f>
        <v>0</v>
      </c>
      <c r="X492" s="218">
        <f>HLOOKUP($B492,data10,data0211!X$900,FALSE)</f>
        <v>0</v>
      </c>
      <c r="Y492" s="218">
        <f>HLOOKUP($B492,data10,data0211!Y$900,FALSE)</f>
        <v>0</v>
      </c>
      <c r="Z492" s="218">
        <f>HLOOKUP($B492,data10,data0211!Z$900,FALSE)</f>
        <v>0</v>
      </c>
      <c r="AA492" s="218">
        <f>HLOOKUP($B492,data10,data0211!AA$900,FALSE)</f>
        <v>0</v>
      </c>
      <c r="AB492" s="218">
        <f>HLOOKUP($B492,data10,data0211!AB$900,FALSE)</f>
        <v>15618489</v>
      </c>
      <c r="AC492" s="218">
        <f>HLOOKUP($B492,data10,data0211!AC$900,FALSE)</f>
        <v>9543384</v>
      </c>
      <c r="AD492" s="218">
        <f>HLOOKUP($B492,data10,data0211!AD$900,FALSE)</f>
        <v>6075105</v>
      </c>
      <c r="AE492" s="218">
        <f>HLOOKUP($B492,data10,data0211!AE$900,FALSE)</f>
        <v>0</v>
      </c>
      <c r="AF492" s="218">
        <f>HLOOKUP($B492,data10,data0211!AF$900,FALSE)</f>
        <v>0</v>
      </c>
      <c r="AG492" s="218">
        <f>HLOOKUP($B492,data10,data0211!AG$900,FALSE)</f>
        <v>0</v>
      </c>
      <c r="AH492" s="218">
        <f>HLOOKUP($B492,data10,data0211!AH$900,FALSE)</f>
        <v>0</v>
      </c>
      <c r="AI492" s="218">
        <f>HLOOKUP($B492,data10,data0211!AI$900,FALSE)</f>
        <v>0</v>
      </c>
      <c r="AJ492" s="218">
        <f>HLOOKUP($B492,data10,data0211!AJ$900,FALSE)</f>
        <v>0</v>
      </c>
      <c r="AK492" s="218">
        <f>HLOOKUP($B492,data10,data0211!AK$900,FALSE)</f>
        <v>91092</v>
      </c>
      <c r="AL492" s="218">
        <f>HLOOKUP($B492,data10,data0211!AL$900,FALSE)</f>
        <v>136686</v>
      </c>
      <c r="AM492" s="218">
        <f>HLOOKUP($B492,data10,data0211!AM$900,FALSE)</f>
        <v>525</v>
      </c>
      <c r="AN492" s="218">
        <f>HLOOKUP($B492,data10,data0211!AN$900,FALSE)</f>
        <v>120634</v>
      </c>
      <c r="AO492" s="218">
        <f>HLOOKUP($B492,data10,data0211!AO$900,FALSE)</f>
        <v>154388</v>
      </c>
      <c r="AP492" s="218">
        <f>HLOOKUP($B492,data10,data0211!AP$900,FALSE)</f>
        <v>154388</v>
      </c>
      <c r="AQ492" s="218">
        <f>HLOOKUP($B492,data10,data0211!AQ$900,FALSE)</f>
        <v>118447</v>
      </c>
      <c r="AR492" s="218">
        <f>HLOOKUP($B492,data10,data0211!AR$900,FALSE)</f>
        <v>1071</v>
      </c>
      <c r="AS492" s="218">
        <f>HLOOKUP($B492,data10,data0211!AS$900,FALSE)</f>
        <v>589</v>
      </c>
      <c r="AT492" s="218">
        <f>HLOOKUP($B492,data10,data0211!AT$900,FALSE)</f>
        <v>482</v>
      </c>
      <c r="AU492" s="218">
        <f>HLOOKUP($B492,data10,data0211!AU$900,FALSE)</f>
        <v>331</v>
      </c>
      <c r="AV492" s="218">
        <f>HLOOKUP($B492,data10,data0211!AV$900,FALSE)</f>
        <v>7</v>
      </c>
      <c r="AW492" s="218">
        <f>HLOOKUP($B492,data10,data0211!AW$900,FALSE)</f>
        <v>733</v>
      </c>
      <c r="AX492" s="218">
        <f>HLOOKUP($B492,data10,data0211!AX$900,FALSE)</f>
        <v>0</v>
      </c>
      <c r="AY492" s="218">
        <f>HLOOKUP($B492,data10,data0211!AY$900,FALSE)</f>
        <v>16</v>
      </c>
      <c r="AZ492" s="218">
        <f>HLOOKUP($B492,data10,data0211!AZ$900,FALSE)</f>
        <v>4123</v>
      </c>
      <c r="BA492" s="218">
        <f>HLOOKUP($B492,data10,data0211!BA$900,FALSE)</f>
        <v>65</v>
      </c>
      <c r="BB492" s="218"/>
      <c r="BC492" s="218"/>
      <c r="BD492" s="218"/>
      <c r="BE492" s="218"/>
    </row>
    <row r="493" spans="1:57" x14ac:dyDescent="0.2">
      <c r="A493" s="201" t="s">
        <v>689</v>
      </c>
      <c r="B493" s="71" t="s">
        <v>7</v>
      </c>
      <c r="C493" s="69">
        <v>2011</v>
      </c>
      <c r="D493" s="218">
        <f>HLOOKUP($B493,data11,data0211!D$900,FALSE)</f>
        <v>119443795.72000001</v>
      </c>
      <c r="E493" s="218">
        <f>HLOOKUP($B493,data11,data0211!E$900,FALSE)</f>
        <v>-47531257</v>
      </c>
      <c r="F493" s="218">
        <f>HLOOKUP($B493,data11,data0211!F$900,FALSE)</f>
        <v>0</v>
      </c>
      <c r="G493" s="218">
        <f>HLOOKUP($B493,data11,data0211!G$900,FALSE)</f>
        <v>6432585.7800000003</v>
      </c>
      <c r="H493" s="218">
        <f>HLOOKUP($B493,data11,data0211!H$900,FALSE)</f>
        <v>6540075.3000000007</v>
      </c>
      <c r="I493" s="218">
        <f>HLOOKUP($B493,data11,data0211!I$900,FALSE)</f>
        <v>0</v>
      </c>
      <c r="J493" s="218">
        <f>HLOOKUP($B493,data11,data0211!J$900,FALSE)</f>
        <v>33338</v>
      </c>
      <c r="K493" s="218">
        <f>HLOOKUP($B493,data11,data0211!K$900,FALSE)</f>
        <v>29873</v>
      </c>
      <c r="L493" s="218">
        <f>HLOOKUP($B493,data11,data0211!L$900,FALSE)</f>
        <v>3465</v>
      </c>
      <c r="M493" s="218">
        <f>HLOOKUP($B493,data11,data0211!M$900,FALSE)</f>
        <v>0</v>
      </c>
      <c r="N493" s="218">
        <f>HLOOKUP($B493,data11,data0211!N$900,FALSE)</f>
        <v>0</v>
      </c>
      <c r="O493" s="218">
        <f>HLOOKUP($B493,data11,data0211!O$900,FALSE)</f>
        <v>0</v>
      </c>
      <c r="P493" s="218">
        <f>HLOOKUP($B493,data11,data0211!P$900,FALSE)</f>
        <v>680451871</v>
      </c>
      <c r="Q493" s="218">
        <f>HLOOKUP($B493,data11,data0211!Q$900,FALSE)</f>
        <v>279717978</v>
      </c>
      <c r="R493" s="218">
        <f>HLOOKUP($B493,data11,data0211!R$900,FALSE)</f>
        <v>400733893</v>
      </c>
      <c r="S493" s="218">
        <f>HLOOKUP($B493,data11,data0211!S$900,FALSE)</f>
        <v>0</v>
      </c>
      <c r="T493" s="218">
        <f>HLOOKUP($B493,data11,data0211!T$900,FALSE)</f>
        <v>0</v>
      </c>
      <c r="U493" s="218">
        <f>HLOOKUP($B493,data11,data0211!U$900,FALSE)</f>
        <v>0</v>
      </c>
      <c r="V493" s="218">
        <f>HLOOKUP($B493,data11,data0211!V$900,FALSE)</f>
        <v>0</v>
      </c>
      <c r="W493" s="218">
        <f>HLOOKUP($B493,data11,data0211!W$900,FALSE)</f>
        <v>0</v>
      </c>
      <c r="X493" s="218">
        <f>HLOOKUP($B493,data11,data0211!X$900,FALSE)</f>
        <v>0</v>
      </c>
      <c r="Y493" s="218">
        <f>HLOOKUP($B493,data11,data0211!Y$900,FALSE)</f>
        <v>0</v>
      </c>
      <c r="Z493" s="218">
        <f>HLOOKUP($B493,data11,data0211!Z$900,FALSE)</f>
        <v>0</v>
      </c>
      <c r="AA493" s="218">
        <f>HLOOKUP($B493,data11,data0211!AA$900,FALSE)</f>
        <v>0</v>
      </c>
      <c r="AB493" s="218">
        <f>HLOOKUP($B493,data11,data0211!AB$900,FALSE)</f>
        <v>16255922</v>
      </c>
      <c r="AC493" s="218">
        <f>HLOOKUP($B493,data11,data0211!AC$900,FALSE)</f>
        <v>9242788</v>
      </c>
      <c r="AD493" s="218">
        <f>HLOOKUP($B493,data11,data0211!AD$900,FALSE)</f>
        <v>7013134</v>
      </c>
      <c r="AE493" s="218">
        <f>HLOOKUP($B493,data11,data0211!AE$900,FALSE)</f>
        <v>0</v>
      </c>
      <c r="AF493" s="218">
        <f>HLOOKUP($B493,data11,data0211!AF$900,FALSE)</f>
        <v>0</v>
      </c>
      <c r="AG493" s="218">
        <f>HLOOKUP($B493,data11,data0211!AG$900,FALSE)</f>
        <v>0</v>
      </c>
      <c r="AH493" s="218">
        <f>HLOOKUP($B493,data11,data0211!AH$900,FALSE)</f>
        <v>74</v>
      </c>
      <c r="AI493" s="218">
        <f>HLOOKUP($B493,data11,data0211!AI$900,FALSE)</f>
        <v>71</v>
      </c>
      <c r="AJ493" s="218">
        <f>HLOOKUP($B493,data11,data0211!AJ$900,FALSE)</f>
        <v>3</v>
      </c>
      <c r="AK493" s="218">
        <f>HLOOKUP($B493,data11,data0211!AK$900,FALSE)</f>
        <v>91547</v>
      </c>
      <c r="AL493" s="218">
        <f>HLOOKUP($B493,data11,data0211!AL$900,FALSE)</f>
        <v>137369</v>
      </c>
      <c r="AM493" s="218">
        <f>HLOOKUP($B493,data11,data0211!AM$900,FALSE)</f>
        <v>525</v>
      </c>
      <c r="AN493" s="218">
        <f>HLOOKUP($B493,data11,data0211!AN$900,FALSE)</f>
        <v>116122</v>
      </c>
      <c r="AO493" s="218">
        <f>HLOOKUP($B493,data11,data0211!AO$900,FALSE)</f>
        <v>156479</v>
      </c>
      <c r="AP493" s="218">
        <f>HLOOKUP($B493,data11,data0211!AP$900,FALSE)</f>
        <v>156479</v>
      </c>
      <c r="AQ493" s="218">
        <f>HLOOKUP($B493,data11,data0211!AQ$900,FALSE)</f>
        <v>117903</v>
      </c>
      <c r="AR493" s="218">
        <f>HLOOKUP($B493,data11,data0211!AR$900,FALSE)</f>
        <v>830</v>
      </c>
      <c r="AS493" s="218">
        <f>HLOOKUP($B493,data11,data0211!AS$900,FALSE)</f>
        <v>359</v>
      </c>
      <c r="AT493" s="218">
        <f>HLOOKUP($B493,data11,data0211!AT$900,FALSE)</f>
        <v>471</v>
      </c>
      <c r="AU493" s="218">
        <f>HLOOKUP($B493,data11,data0211!AU$900,FALSE)</f>
        <v>323</v>
      </c>
      <c r="AV493" s="218">
        <f>HLOOKUP($B493,data11,data0211!AV$900,FALSE)</f>
        <v>0</v>
      </c>
      <c r="AW493" s="218">
        <f>HLOOKUP($B493,data11,data0211!AW$900,FALSE)</f>
        <v>507</v>
      </c>
      <c r="AX493" s="218">
        <f>HLOOKUP($B493,data11,data0211!AX$900,FALSE)</f>
        <v>0</v>
      </c>
      <c r="AY493" s="218">
        <f>HLOOKUP($B493,data11,data0211!AY$900,FALSE)</f>
        <v>0</v>
      </c>
      <c r="AZ493" s="218">
        <f>HLOOKUP($B493,data11,data0211!AZ$900,FALSE)</f>
        <v>4153</v>
      </c>
      <c r="BA493" s="218">
        <f>HLOOKUP($B493,data11,data0211!BA$900,FALSE)</f>
        <v>0</v>
      </c>
      <c r="BB493" s="218"/>
      <c r="BC493" s="218"/>
      <c r="BD493" s="218"/>
      <c r="BE493" s="218"/>
    </row>
    <row r="494" spans="1:57" x14ac:dyDescent="0.2">
      <c r="A494" s="71" t="s">
        <v>206</v>
      </c>
      <c r="B494" s="71" t="s">
        <v>206</v>
      </c>
      <c r="C494" s="69">
        <v>2002</v>
      </c>
      <c r="D494" s="218">
        <f>HLOOKUP($B494,data02,data0211!D$900,FALSE)</f>
        <v>125149146.34</v>
      </c>
      <c r="E494" s="218">
        <f>HLOOKUP($B494,data02,data0211!E$900,FALSE)</f>
        <v>-49669374</v>
      </c>
      <c r="F494" s="218">
        <f>HLOOKUP($B494,data02,data0211!F$900,FALSE)</f>
        <v>5736111.3300000001</v>
      </c>
      <c r="G494" s="218">
        <f>HLOOKUP($B494,data02,data0211!G$900,FALSE)</f>
        <v>6791920</v>
      </c>
      <c r="H494" s="218">
        <f>HLOOKUP($B494,data02,data0211!H$900,FALSE)</f>
        <v>10127140.710000001</v>
      </c>
      <c r="I494" s="218">
        <f>HLOOKUP($B494,data02,data0211!I$900,FALSE)</f>
        <v>95998</v>
      </c>
      <c r="J494" s="218">
        <f>HLOOKUP($B494,data02,data0211!J$900,FALSE)</f>
        <v>46887</v>
      </c>
      <c r="K494" s="218">
        <f>HLOOKUP($B494,data02,data0211!K$900,FALSE)</f>
        <v>41602</v>
      </c>
      <c r="L494" s="218">
        <f>HLOOKUP($B494,data02,data0211!L$900,FALSE)</f>
        <v>5285</v>
      </c>
      <c r="M494" s="218">
        <f>HLOOKUP($B494,data02,data0211!M$900,FALSE)</f>
        <v>0</v>
      </c>
      <c r="N494" s="218">
        <f>HLOOKUP($B494,data02,data0211!N$900,FALSE)</f>
        <v>2251</v>
      </c>
      <c r="O494" s="218">
        <f>HLOOKUP($B494,data02,data0211!O$900,FALSE)</f>
        <v>553</v>
      </c>
      <c r="P494" s="218">
        <f>HLOOKUP($B494,data02,data0211!P$900,FALSE)</f>
        <v>1098901709</v>
      </c>
      <c r="Q494" s="218">
        <f>HLOOKUP($B494,data02,data0211!Q$900,FALSE)</f>
        <v>402872888</v>
      </c>
      <c r="R494" s="218">
        <f>HLOOKUP($B494,data02,data0211!R$900,FALSE)</f>
        <v>691372102</v>
      </c>
      <c r="S494" s="218">
        <f>HLOOKUP($B494,data02,data0211!S$900,FALSE)</f>
        <v>0</v>
      </c>
      <c r="T494" s="218">
        <f>HLOOKUP($B494,data02,data0211!T$900,FALSE)</f>
        <v>4315426</v>
      </c>
      <c r="U494" s="218">
        <f>HLOOKUP($B494,data02,data0211!U$900,FALSE)</f>
        <v>341293</v>
      </c>
      <c r="V494" s="218">
        <f>HLOOKUP($B494,data02,data0211!V$900,FALSE)</f>
        <v>2238803</v>
      </c>
      <c r="W494" s="218">
        <f>HLOOKUP($B494,data02,data0211!W$900,FALSE)</f>
        <v>0</v>
      </c>
      <c r="X494" s="218">
        <f>HLOOKUP($B494,data02,data0211!X$900,FALSE)</f>
        <v>1529264</v>
      </c>
      <c r="Y494" s="218">
        <f>HLOOKUP($B494,data02,data0211!Y$900,FALSE)</f>
        <v>0</v>
      </c>
      <c r="Z494" s="218">
        <f>HLOOKUP($B494,data02,data0211!Z$900,FALSE)</f>
        <v>709539</v>
      </c>
      <c r="AA494" s="218">
        <f>HLOOKUP($B494,data02,data0211!AA$900,FALSE)</f>
        <v>836</v>
      </c>
      <c r="AB494" s="218">
        <f>HLOOKUP($B494,data02,data0211!AB$900,FALSE)</f>
        <v>56582790</v>
      </c>
      <c r="AC494" s="218">
        <f>HLOOKUP($B494,data02,data0211!AC$900,FALSE)</f>
        <v>21130850</v>
      </c>
      <c r="AD494" s="218">
        <f>HLOOKUP($B494,data02,data0211!AD$900,FALSE)</f>
        <v>9298769</v>
      </c>
      <c r="AE494" s="218">
        <f>HLOOKUP($B494,data02,data0211!AE$900,FALSE)</f>
        <v>25882989</v>
      </c>
      <c r="AF494" s="218">
        <f>HLOOKUP($B494,data02,data0211!AF$900,FALSE)</f>
        <v>267167</v>
      </c>
      <c r="AG494" s="218">
        <f>HLOOKUP($B494,data02,data0211!AG$900,FALSE)</f>
        <v>3015</v>
      </c>
      <c r="AH494" s="218">
        <f>HLOOKUP($B494,data02,data0211!AH$900,FALSE)</f>
        <v>787.07</v>
      </c>
      <c r="AI494" s="218">
        <f>HLOOKUP($B494,data02,data0211!AI$900,FALSE)</f>
        <v>567.79999999999995</v>
      </c>
      <c r="AJ494" s="218">
        <f>HLOOKUP($B494,data02,data0211!AJ$900,FALSE)</f>
        <v>219.27</v>
      </c>
      <c r="AK494" s="218">
        <f>HLOOKUP($B494,data02,data0211!AK$900,FALSE)</f>
        <v>116617</v>
      </c>
      <c r="AL494" s="218">
        <f>HLOOKUP($B494,data02,data0211!AL$900,FALSE)</f>
        <v>124317</v>
      </c>
      <c r="AM494" s="218">
        <f>HLOOKUP($B494,data02,data0211!AM$900,FALSE)</f>
        <v>0</v>
      </c>
      <c r="AN494" s="218">
        <f>HLOOKUP($B494,data02,data0211!AN$900,FALSE)</f>
        <v>178785</v>
      </c>
      <c r="AO494" s="218">
        <f>HLOOKUP($B494,data02,data0211!AO$900,FALSE)</f>
        <v>240144</v>
      </c>
      <c r="AP494" s="218">
        <f>HLOOKUP($B494,data02,data0211!AP$900,FALSE)</f>
        <v>240144</v>
      </c>
      <c r="AQ494" s="218">
        <f>HLOOKUP($B494,data02,data0211!AQ$900,FALSE)</f>
        <v>189295</v>
      </c>
      <c r="AR494" s="218">
        <f>HLOOKUP($B494,data02,data0211!AR$900,FALSE)</f>
        <v>1960</v>
      </c>
      <c r="AS494" s="218">
        <f>HLOOKUP($B494,data02,data0211!AS$900,FALSE)</f>
        <v>1559</v>
      </c>
      <c r="AT494" s="218">
        <f>HLOOKUP($B494,data02,data0211!AT$900,FALSE)</f>
        <v>401</v>
      </c>
      <c r="AU494" s="218">
        <f>HLOOKUP($B494,data02,data0211!AU$900,FALSE)</f>
        <v>844</v>
      </c>
      <c r="AV494" s="218">
        <f>HLOOKUP($B494,data02,data0211!AV$900,FALSE)</f>
        <v>2</v>
      </c>
      <c r="AW494" s="218">
        <f>HLOOKUP($B494,data02,data0211!AW$900,FALSE)</f>
        <v>1114</v>
      </c>
      <c r="AX494" s="218">
        <f>HLOOKUP($B494,data02,data0211!AX$900,FALSE)</f>
        <v>0</v>
      </c>
      <c r="AY494" s="218">
        <f>HLOOKUP($B494,data02,data0211!AY$900,FALSE)</f>
        <v>9</v>
      </c>
      <c r="AZ494" s="218">
        <f>HLOOKUP($B494,data02,data0211!AZ$900,FALSE)</f>
        <v>8051</v>
      </c>
      <c r="BA494" s="218">
        <f>HLOOKUP($B494,data02,data0211!BA$900,FALSE)</f>
        <v>0</v>
      </c>
      <c r="BB494" s="218"/>
      <c r="BC494" s="218"/>
      <c r="BD494" s="218"/>
      <c r="BE494" s="218"/>
    </row>
    <row r="495" spans="1:57" x14ac:dyDescent="0.2">
      <c r="A495" s="71" t="s">
        <v>206</v>
      </c>
      <c r="B495" s="71" t="s">
        <v>206</v>
      </c>
      <c r="C495" s="69">
        <v>2003</v>
      </c>
      <c r="D495" s="218">
        <f>HLOOKUP($B495,data03,data0211!D$900,FALSE)</f>
        <v>134635677.91999999</v>
      </c>
      <c r="E495" s="218">
        <f>HLOOKUP($B495,data03,data0211!E$900,FALSE)</f>
        <v>-54646655.700000003</v>
      </c>
      <c r="F495" s="218">
        <f>HLOOKUP($B495,data03,data0211!F$900,FALSE)</f>
        <v>0</v>
      </c>
      <c r="G495" s="218">
        <f>HLOOKUP($B495,data03,data0211!G$900,FALSE)</f>
        <v>8972064</v>
      </c>
      <c r="H495" s="218">
        <f>HLOOKUP($B495,data03,data0211!H$900,FALSE)</f>
        <v>10299269.439999999</v>
      </c>
      <c r="I495" s="218">
        <f>HLOOKUP($B495,data03,data0211!I$900,FALSE)</f>
        <v>1777554</v>
      </c>
      <c r="J495" s="218">
        <f>HLOOKUP($B495,data03,data0211!J$900,FALSE)</f>
        <v>47784</v>
      </c>
      <c r="K495" s="218">
        <f>HLOOKUP($B495,data03,data0211!K$900,FALSE)</f>
        <v>41967</v>
      </c>
      <c r="L495" s="218">
        <f>HLOOKUP($B495,data03,data0211!L$900,FALSE)</f>
        <v>5817</v>
      </c>
      <c r="M495" s="218">
        <f>HLOOKUP($B495,data03,data0211!M$900,FALSE)</f>
        <v>0</v>
      </c>
      <c r="N495" s="218">
        <f>HLOOKUP($B495,data03,data0211!N$900,FALSE)</f>
        <v>11335</v>
      </c>
      <c r="O495" s="218">
        <f>HLOOKUP($B495,data03,data0211!O$900,FALSE)</f>
        <v>582</v>
      </c>
      <c r="P495" s="218">
        <f>HLOOKUP($B495,data03,data0211!P$900,FALSE)</f>
        <v>1141514050</v>
      </c>
      <c r="Q495" s="218">
        <f>HLOOKUP($B495,data03,data0211!Q$900,FALSE)</f>
        <v>413694546</v>
      </c>
      <c r="R495" s="218">
        <f>HLOOKUP($B495,data03,data0211!R$900,FALSE)</f>
        <v>720509015</v>
      </c>
      <c r="S495" s="218">
        <f>HLOOKUP($B495,data03,data0211!S$900,FALSE)</f>
        <v>0</v>
      </c>
      <c r="T495" s="218">
        <f>HLOOKUP($B495,data03,data0211!T$900,FALSE)</f>
        <v>6910538</v>
      </c>
      <c r="U495" s="218">
        <f>HLOOKUP($B495,data03,data0211!U$900,FALSE)</f>
        <v>399951</v>
      </c>
      <c r="V495" s="218">
        <f>HLOOKUP($B495,data03,data0211!V$900,FALSE)</f>
        <v>1849261</v>
      </c>
      <c r="W495" s="218">
        <f>HLOOKUP($B495,data03,data0211!W$900,FALSE)</f>
        <v>0</v>
      </c>
      <c r="X495" s="218">
        <f>HLOOKUP($B495,data03,data0211!X$900,FALSE)</f>
        <v>1829484</v>
      </c>
      <c r="Y495" s="218">
        <f>HLOOKUP($B495,data03,data0211!Y$900,FALSE)</f>
        <v>0</v>
      </c>
      <c r="Z495" s="218">
        <f>HLOOKUP($B495,data03,data0211!Z$900,FALSE)</f>
        <v>18810</v>
      </c>
      <c r="AA495" s="218">
        <f>HLOOKUP($B495,data03,data0211!AA$900,FALSE)</f>
        <v>967</v>
      </c>
      <c r="AB495" s="218">
        <f>HLOOKUP($B495,data03,data0211!AB$900,FALSE)</f>
        <v>43355495</v>
      </c>
      <c r="AC495" s="218">
        <f>HLOOKUP($B495,data03,data0211!AC$900,FALSE)</f>
        <v>13896170</v>
      </c>
      <c r="AD495" s="218">
        <f>HLOOKUP($B495,data03,data0211!AD$900,FALSE)</f>
        <v>29227345</v>
      </c>
      <c r="AE495" s="218">
        <f>HLOOKUP($B495,data03,data0211!AE$900,FALSE)</f>
        <v>0</v>
      </c>
      <c r="AF495" s="218">
        <f>HLOOKUP($B495,data03,data0211!AF$900,FALSE)</f>
        <v>224718</v>
      </c>
      <c r="AG495" s="218">
        <f>HLOOKUP($B495,data03,data0211!AG$900,FALSE)</f>
        <v>7262</v>
      </c>
      <c r="AH495" s="218">
        <f>HLOOKUP($B495,data03,data0211!AH$900,FALSE)</f>
        <v>774.8</v>
      </c>
      <c r="AI495" s="218">
        <f>HLOOKUP($B495,data03,data0211!AI$900,FALSE)</f>
        <v>511.02</v>
      </c>
      <c r="AJ495" s="218">
        <f>HLOOKUP($B495,data03,data0211!AJ$900,FALSE)</f>
        <v>263.77999999999997</v>
      </c>
      <c r="AK495" s="218">
        <f>HLOOKUP($B495,data03,data0211!AK$900,FALSE)</f>
        <v>121281</v>
      </c>
      <c r="AL495" s="218">
        <f>HLOOKUP($B495,data03,data0211!AL$900,FALSE)</f>
        <v>128981</v>
      </c>
      <c r="AM495" s="218">
        <f>HLOOKUP($B495,data03,data0211!AM$900,FALSE)</f>
        <v>0</v>
      </c>
      <c r="AN495" s="218">
        <f>HLOOKUP($B495,data03,data0211!AN$900,FALSE)</f>
        <v>183339</v>
      </c>
      <c r="AO495" s="218">
        <f>HLOOKUP($B495,data03,data0211!AO$900,FALSE)</f>
        <v>226693</v>
      </c>
      <c r="AP495" s="218">
        <f>HLOOKUP($B495,data03,data0211!AP$900,FALSE)</f>
        <v>226693</v>
      </c>
      <c r="AQ495" s="218">
        <f>HLOOKUP($B495,data03,data0211!AQ$900,FALSE)</f>
        <v>184463</v>
      </c>
      <c r="AR495" s="218">
        <f>HLOOKUP($B495,data03,data0211!AR$900,FALSE)</f>
        <v>2050</v>
      </c>
      <c r="AS495" s="218">
        <f>HLOOKUP($B495,data03,data0211!AS$900,FALSE)</f>
        <v>1563</v>
      </c>
      <c r="AT495" s="218">
        <f>HLOOKUP($B495,data03,data0211!AT$900,FALSE)</f>
        <v>487</v>
      </c>
      <c r="AU495" s="218">
        <f>HLOOKUP($B495,data03,data0211!AU$900,FALSE)</f>
        <v>854</v>
      </c>
      <c r="AV495" s="218">
        <f>HLOOKUP($B495,data03,data0211!AV$900,FALSE)</f>
        <v>2</v>
      </c>
      <c r="AW495" s="218">
        <f>HLOOKUP($B495,data03,data0211!AW$900,FALSE)</f>
        <v>1194</v>
      </c>
      <c r="AX495" s="218">
        <f>HLOOKUP($B495,data03,data0211!AX$900,FALSE)</f>
        <v>0</v>
      </c>
      <c r="AY495" s="218">
        <f>HLOOKUP($B495,data03,data0211!AY$900,FALSE)</f>
        <v>9</v>
      </c>
      <c r="AZ495" s="218">
        <f>HLOOKUP($B495,data03,data0211!AZ$900,FALSE)</f>
        <v>8102</v>
      </c>
      <c r="BA495" s="218">
        <f>HLOOKUP($B495,data03,data0211!BA$900,FALSE)</f>
        <v>0</v>
      </c>
      <c r="BB495" s="218"/>
      <c r="BC495" s="218"/>
      <c r="BD495" s="218"/>
      <c r="BE495" s="218"/>
    </row>
    <row r="496" spans="1:57" x14ac:dyDescent="0.2">
      <c r="A496" s="71" t="s">
        <v>206</v>
      </c>
      <c r="B496" s="71" t="s">
        <v>206</v>
      </c>
      <c r="C496" s="69">
        <v>2004</v>
      </c>
      <c r="D496" s="218">
        <f>HLOOKUP($B496,data04,data0211!D$900,FALSE)</f>
        <v>142928030.59999999</v>
      </c>
      <c r="E496" s="218">
        <f>HLOOKUP($B496,data04,data0211!E$900,FALSE)</f>
        <v>-59702575.960000001</v>
      </c>
      <c r="F496" s="218">
        <f>HLOOKUP($B496,data04,data0211!F$900,FALSE)</f>
        <v>0</v>
      </c>
      <c r="G496" s="218">
        <f>HLOOKUP($B496,data04,data0211!G$900,FALSE)</f>
        <v>13706034</v>
      </c>
      <c r="H496" s="218">
        <f>HLOOKUP($B496,data04,data0211!H$900,FALSE)</f>
        <v>11425430.459999999</v>
      </c>
      <c r="I496" s="218">
        <f>HLOOKUP($B496,data04,data0211!I$900,FALSE)</f>
        <v>1442898.19</v>
      </c>
      <c r="J496" s="218">
        <f>HLOOKUP($B496,data04,data0211!J$900,FALSE)</f>
        <v>49729</v>
      </c>
      <c r="K496" s="218">
        <f>HLOOKUP($B496,data04,data0211!K$900,FALSE)</f>
        <v>43868</v>
      </c>
      <c r="L496" s="218">
        <f>HLOOKUP($B496,data04,data0211!L$900,FALSE)</f>
        <v>5861</v>
      </c>
      <c r="M496" s="218">
        <f>HLOOKUP($B496,data04,data0211!M$900,FALSE)</f>
        <v>0</v>
      </c>
      <c r="N496" s="218">
        <f>HLOOKUP($B496,data04,data0211!N$900,FALSE)</f>
        <v>11646</v>
      </c>
      <c r="O496" s="218">
        <f>HLOOKUP($B496,data04,data0211!O$900,FALSE)</f>
        <v>463</v>
      </c>
      <c r="P496" s="218">
        <f>HLOOKUP($B496,data04,data0211!P$900,FALSE)</f>
        <v>1200380634</v>
      </c>
      <c r="Q496" s="218">
        <f>HLOOKUP($B496,data04,data0211!Q$900,FALSE)</f>
        <v>413729440</v>
      </c>
      <c r="R496" s="218">
        <f>HLOOKUP($B496,data04,data0211!R$900,FALSE)</f>
        <v>779052740</v>
      </c>
      <c r="S496" s="218">
        <f>HLOOKUP($B496,data04,data0211!S$900,FALSE)</f>
        <v>0</v>
      </c>
      <c r="T496" s="218">
        <f>HLOOKUP($B496,data04,data0211!T$900,FALSE)</f>
        <v>7250460</v>
      </c>
      <c r="U496" s="218">
        <f>HLOOKUP($B496,data04,data0211!U$900,FALSE)</f>
        <v>347994</v>
      </c>
      <c r="V496" s="218">
        <f>HLOOKUP($B496,data04,data0211!V$900,FALSE)</f>
        <v>1680083</v>
      </c>
      <c r="W496" s="218">
        <f>HLOOKUP($B496,data04,data0211!W$900,FALSE)</f>
        <v>0</v>
      </c>
      <c r="X496" s="218">
        <f>HLOOKUP($B496,data04,data0211!X$900,FALSE)</f>
        <v>1658558</v>
      </c>
      <c r="Y496" s="218">
        <f>HLOOKUP($B496,data04,data0211!Y$900,FALSE)</f>
        <v>0</v>
      </c>
      <c r="Z496" s="218">
        <f>HLOOKUP($B496,data04,data0211!Z$900,FALSE)</f>
        <v>968</v>
      </c>
      <c r="AA496" s="218">
        <f>HLOOKUP($B496,data04,data0211!AA$900,FALSE)</f>
        <v>20557</v>
      </c>
      <c r="AB496" s="218">
        <f>HLOOKUP($B496,data04,data0211!AB$900,FALSE)</f>
        <v>46819094</v>
      </c>
      <c r="AC496" s="218">
        <f>HLOOKUP($B496,data04,data0211!AC$900,FALSE)</f>
        <v>14507559</v>
      </c>
      <c r="AD496" s="218">
        <f>HLOOKUP($B496,data04,data0211!AD$900,FALSE)</f>
        <v>31982154</v>
      </c>
      <c r="AE496" s="218">
        <f>HLOOKUP($B496,data04,data0211!AE$900,FALSE)</f>
        <v>0</v>
      </c>
      <c r="AF496" s="218">
        <f>HLOOKUP($B496,data04,data0211!AF$900,FALSE)</f>
        <v>323225</v>
      </c>
      <c r="AG496" s="218">
        <f>HLOOKUP($B496,data04,data0211!AG$900,FALSE)</f>
        <v>6156</v>
      </c>
      <c r="AH496" s="218">
        <f>HLOOKUP($B496,data04,data0211!AH$900,FALSE)</f>
        <v>775.8</v>
      </c>
      <c r="AI496" s="218">
        <f>HLOOKUP($B496,data04,data0211!AI$900,FALSE)</f>
        <v>511.02</v>
      </c>
      <c r="AJ496" s="218">
        <f>HLOOKUP($B496,data04,data0211!AJ$900,FALSE)</f>
        <v>264.77999999999997</v>
      </c>
      <c r="AK496" s="218">
        <f>HLOOKUP($B496,data04,data0211!AK$900,FALSE)</f>
        <v>121762</v>
      </c>
      <c r="AL496" s="218">
        <f>HLOOKUP($B496,data04,data0211!AL$900,FALSE)</f>
        <v>129462</v>
      </c>
      <c r="AM496" s="218">
        <f>HLOOKUP($B496,data04,data0211!AM$900,FALSE)</f>
        <v>0</v>
      </c>
      <c r="AN496" s="218">
        <f>HLOOKUP($B496,data04,data0211!AN$900,FALSE)</f>
        <v>201345</v>
      </c>
      <c r="AO496" s="218">
        <f>HLOOKUP($B496,data04,data0211!AO$900,FALSE)</f>
        <v>232149</v>
      </c>
      <c r="AP496" s="218">
        <f>HLOOKUP($B496,data04,data0211!AP$900,FALSE)</f>
        <v>232149</v>
      </c>
      <c r="AQ496" s="218">
        <f>HLOOKUP($B496,data04,data0211!AQ$900,FALSE)</f>
        <v>194888</v>
      </c>
      <c r="AR496" s="218">
        <f>HLOOKUP($B496,data04,data0211!AR$900,FALSE)</f>
        <v>2091</v>
      </c>
      <c r="AS496" s="218">
        <f>HLOOKUP($B496,data04,data0211!AS$900,FALSE)</f>
        <v>1566</v>
      </c>
      <c r="AT496" s="218">
        <f>HLOOKUP($B496,data04,data0211!AT$900,FALSE)</f>
        <v>525</v>
      </c>
      <c r="AU496" s="218">
        <f>HLOOKUP($B496,data04,data0211!AU$900,FALSE)</f>
        <v>861</v>
      </c>
      <c r="AV496" s="218">
        <f>HLOOKUP($B496,data04,data0211!AV$900,FALSE)</f>
        <v>2</v>
      </c>
      <c r="AW496" s="218">
        <f>HLOOKUP($B496,data04,data0211!AW$900,FALSE)</f>
        <v>1228</v>
      </c>
      <c r="AX496" s="218">
        <f>HLOOKUP($B496,data04,data0211!AX$900,FALSE)</f>
        <v>0</v>
      </c>
      <c r="AY496" s="218">
        <f>HLOOKUP($B496,data04,data0211!AY$900,FALSE)</f>
        <v>9</v>
      </c>
      <c r="AZ496" s="218">
        <f>HLOOKUP($B496,data04,data0211!AZ$900,FALSE)</f>
        <v>8146</v>
      </c>
      <c r="BA496" s="218">
        <f>HLOOKUP($B496,data04,data0211!BA$900,FALSE)</f>
        <v>0</v>
      </c>
      <c r="BB496" s="218"/>
      <c r="BC496" s="218"/>
      <c r="BD496" s="218"/>
      <c r="BE496" s="218"/>
    </row>
    <row r="497" spans="1:57" x14ac:dyDescent="0.2">
      <c r="A497" s="71" t="s">
        <v>206</v>
      </c>
      <c r="B497" s="71" t="s">
        <v>206</v>
      </c>
      <c r="C497" s="69">
        <v>2005</v>
      </c>
      <c r="D497" s="218">
        <f>HLOOKUP($B497,data05,data0211!D$900,FALSE)</f>
        <v>153214048</v>
      </c>
      <c r="E497" s="218">
        <f>HLOOKUP($B497,data05,data0211!E$900,FALSE)</f>
        <v>-70730324</v>
      </c>
      <c r="F497" s="218">
        <f>HLOOKUP($B497,data05,data0211!F$900,FALSE)</f>
        <v>0</v>
      </c>
      <c r="G497" s="218">
        <f>HLOOKUP($B497,data05,data0211!G$900,FALSE)</f>
        <v>8335488</v>
      </c>
      <c r="H497" s="218">
        <f>HLOOKUP($B497,data05,data0211!H$900,FALSE)</f>
        <v>12104253</v>
      </c>
      <c r="I497" s="218">
        <f>HLOOKUP($B497,data05,data0211!I$900,FALSE)</f>
        <v>574211</v>
      </c>
      <c r="J497" s="218">
        <f>HLOOKUP($B497,data05,data0211!J$900,FALSE)</f>
        <v>48671</v>
      </c>
      <c r="K497" s="218">
        <f>HLOOKUP($B497,data05,data0211!K$900,FALSE)</f>
        <v>43068</v>
      </c>
      <c r="L497" s="218">
        <f>HLOOKUP($B497,data05,data0211!L$900,FALSE)</f>
        <v>5603</v>
      </c>
      <c r="M497" s="218">
        <f>HLOOKUP($B497,data05,data0211!M$900,FALSE)</f>
        <v>0</v>
      </c>
      <c r="N497" s="218">
        <f>HLOOKUP($B497,data05,data0211!N$900,FALSE)</f>
        <v>1861917</v>
      </c>
      <c r="O497" s="218">
        <f>HLOOKUP($B497,data05,data0211!O$900,FALSE)</f>
        <v>303761</v>
      </c>
      <c r="P497" s="218">
        <f>HLOOKUP($B497,data05,data0211!P$900,FALSE)</f>
        <v>1288232430</v>
      </c>
      <c r="Q497" s="218">
        <f>HLOOKUP($B497,data05,data0211!Q$900,FALSE)</f>
        <v>491238460</v>
      </c>
      <c r="R497" s="218">
        <f>HLOOKUP($B497,data05,data0211!R$900,FALSE)</f>
        <v>794828292</v>
      </c>
      <c r="S497" s="218">
        <f>HLOOKUP($B497,data05,data0211!S$900,FALSE)</f>
        <v>0</v>
      </c>
      <c r="T497" s="218">
        <f>HLOOKUP($B497,data05,data0211!T$900,FALSE)</f>
        <v>1861917</v>
      </c>
      <c r="U497" s="218">
        <f>HLOOKUP($B497,data05,data0211!U$900,FALSE)</f>
        <v>303761</v>
      </c>
      <c r="V497" s="218">
        <f>HLOOKUP($B497,data05,data0211!V$900,FALSE)</f>
        <v>7813208</v>
      </c>
      <c r="W497" s="218">
        <f>HLOOKUP($B497,data05,data0211!W$900,FALSE)</f>
        <v>0</v>
      </c>
      <c r="X497" s="218">
        <f>HLOOKUP($B497,data05,data0211!X$900,FALSE)</f>
        <v>1719941</v>
      </c>
      <c r="Y497" s="218">
        <f>HLOOKUP($B497,data05,data0211!Y$900,FALSE)</f>
        <v>0</v>
      </c>
      <c r="Z497" s="218">
        <f>HLOOKUP($B497,data05,data0211!Z$900,FALSE)</f>
        <v>6036702</v>
      </c>
      <c r="AA497" s="218">
        <f>HLOOKUP($B497,data05,data0211!AA$900,FALSE)</f>
        <v>56565</v>
      </c>
      <c r="AB497" s="218">
        <f>HLOOKUP($B497,data05,data0211!AB$900,FALSE)</f>
        <v>78442765</v>
      </c>
      <c r="AC497" s="218">
        <f>HLOOKUP($B497,data05,data0211!AC$900,FALSE)</f>
        <v>19722351</v>
      </c>
      <c r="AD497" s="218">
        <f>HLOOKUP($B497,data05,data0211!AD$900,FALSE)</f>
        <v>44264525</v>
      </c>
      <c r="AE497" s="218">
        <f>HLOOKUP($B497,data05,data0211!AE$900,FALSE)</f>
        <v>0</v>
      </c>
      <c r="AF497" s="218">
        <f>HLOOKUP($B497,data05,data0211!AF$900,FALSE)</f>
        <v>369815</v>
      </c>
      <c r="AG497" s="218">
        <f>HLOOKUP($B497,data05,data0211!AG$900,FALSE)</f>
        <v>7669</v>
      </c>
      <c r="AH497" s="218">
        <f>HLOOKUP($B497,data05,data0211!AH$900,FALSE)</f>
        <v>776</v>
      </c>
      <c r="AI497" s="218">
        <f>HLOOKUP($B497,data05,data0211!AI$900,FALSE)</f>
        <v>265</v>
      </c>
      <c r="AJ497" s="218">
        <f>HLOOKUP($B497,data05,data0211!AJ$900,FALSE)</f>
        <v>511</v>
      </c>
      <c r="AK497" s="218">
        <f>HLOOKUP($B497,data05,data0211!AK$900,FALSE)</f>
        <v>123641</v>
      </c>
      <c r="AL497" s="218">
        <f>HLOOKUP($B497,data05,data0211!AL$900,FALSE)</f>
        <v>88681</v>
      </c>
      <c r="AM497" s="218">
        <f>HLOOKUP($B497,data05,data0211!AM$900,FALSE)</f>
        <v>0</v>
      </c>
      <c r="AN497" s="218">
        <f>HLOOKUP($B497,data05,data0211!AN$900,FALSE)</f>
        <v>203581</v>
      </c>
      <c r="AO497" s="218">
        <f>HLOOKUP($B497,data05,data0211!AO$900,FALSE)</f>
        <v>260983</v>
      </c>
      <c r="AP497" s="218">
        <f>HLOOKUP($B497,data05,data0211!AP$900,FALSE)</f>
        <v>260983</v>
      </c>
      <c r="AQ497" s="218">
        <f>HLOOKUP($B497,data05,data0211!AQ$900,FALSE)</f>
        <v>213709</v>
      </c>
      <c r="AR497" s="218">
        <f>HLOOKUP($B497,data05,data0211!AR$900,FALSE)</f>
        <v>2114</v>
      </c>
      <c r="AS497" s="218">
        <f>HLOOKUP($B497,data05,data0211!AS$900,FALSE)</f>
        <v>1572</v>
      </c>
      <c r="AT497" s="218">
        <f>HLOOKUP($B497,data05,data0211!AT$900,FALSE)</f>
        <v>541</v>
      </c>
      <c r="AU497" s="218">
        <f>HLOOKUP($B497,data05,data0211!AU$900,FALSE)</f>
        <v>875</v>
      </c>
      <c r="AV497" s="218">
        <f>HLOOKUP($B497,data05,data0211!AV$900,FALSE)</f>
        <v>0</v>
      </c>
      <c r="AW497" s="218">
        <f>HLOOKUP($B497,data05,data0211!AW$900,FALSE)</f>
        <v>1236</v>
      </c>
      <c r="AX497" s="218">
        <f>HLOOKUP($B497,data05,data0211!AX$900,FALSE)</f>
        <v>0</v>
      </c>
      <c r="AY497" s="218">
        <f>HLOOKUP($B497,data05,data0211!AY$900,FALSE)</f>
        <v>0</v>
      </c>
      <c r="AZ497" s="218">
        <f>HLOOKUP($B497,data05,data0211!AZ$900,FALSE)</f>
        <v>8227</v>
      </c>
      <c r="BA497" s="218">
        <f>HLOOKUP($B497,data05,data0211!BA$900,FALSE)</f>
        <v>0</v>
      </c>
      <c r="BB497" s="218"/>
      <c r="BC497" s="218"/>
      <c r="BD497" s="218"/>
      <c r="BE497" s="218"/>
    </row>
    <row r="498" spans="1:57" x14ac:dyDescent="0.2">
      <c r="A498" s="71" t="s">
        <v>206</v>
      </c>
      <c r="B498" s="71" t="s">
        <v>206</v>
      </c>
      <c r="C498" s="69">
        <v>2006</v>
      </c>
      <c r="D498" s="218">
        <f>HLOOKUP($B498,data06,data0211!D$900,FALSE)</f>
        <v>162711567.11999997</v>
      </c>
      <c r="E498" s="218">
        <f>HLOOKUP($B498,data06,data0211!E$900,FALSE)</f>
        <v>-77168653.430000007</v>
      </c>
      <c r="F498" s="218">
        <f>HLOOKUP($B498,data06,data0211!F$900,FALSE)</f>
        <v>0</v>
      </c>
      <c r="G498" s="218">
        <f>HLOOKUP($B498,data06,data0211!G$900,FALSE)</f>
        <v>8641056.0800000001</v>
      </c>
      <c r="H498" s="218">
        <f>HLOOKUP($B498,data06,data0211!H$900,FALSE)</f>
        <v>12349734.83</v>
      </c>
      <c r="I498" s="218">
        <f>HLOOKUP($B498,data06,data0211!I$900,FALSE)</f>
        <v>2638981</v>
      </c>
      <c r="J498" s="218">
        <f>HLOOKUP($B498,data06,data0211!J$900,FALSE)</f>
        <v>48493</v>
      </c>
      <c r="K498" s="218">
        <f>HLOOKUP($B498,data06,data0211!K$900,FALSE)</f>
        <v>42749</v>
      </c>
      <c r="L498" s="218">
        <f>HLOOKUP($B498,data06,data0211!L$900,FALSE)</f>
        <v>5744</v>
      </c>
      <c r="M498" s="218">
        <f>HLOOKUP($B498,data06,data0211!M$900,FALSE)</f>
        <v>0</v>
      </c>
      <c r="N498" s="218">
        <f>HLOOKUP($B498,data06,data0211!N$900,FALSE)</f>
        <v>11807</v>
      </c>
      <c r="O498" s="218">
        <f>HLOOKUP($B498,data06,data0211!O$900,FALSE)</f>
        <v>594</v>
      </c>
      <c r="P498" s="218">
        <f>HLOOKUP($B498,data06,data0211!P$900,FALSE)</f>
        <v>1267613270</v>
      </c>
      <c r="Q498" s="218">
        <f>HLOOKUP($B498,data06,data0211!Q$900,FALSE)</f>
        <v>449386643</v>
      </c>
      <c r="R498" s="218">
        <f>HLOOKUP($B498,data06,data0211!R$900,FALSE)</f>
        <v>809188538</v>
      </c>
      <c r="S498" s="218">
        <f>HLOOKUP($B498,data06,data0211!S$900,FALSE)</f>
        <v>0</v>
      </c>
      <c r="T498" s="218">
        <f>HLOOKUP($B498,data06,data0211!T$900,FALSE)</f>
        <v>6882113</v>
      </c>
      <c r="U498" s="218">
        <f>HLOOKUP($B498,data06,data0211!U$900,FALSE)</f>
        <v>2155976</v>
      </c>
      <c r="V498" s="218">
        <f>HLOOKUP($B498,data06,data0211!V$900,FALSE)</f>
        <v>1798454</v>
      </c>
      <c r="W498" s="218">
        <f>HLOOKUP($B498,data06,data0211!W$900,FALSE)</f>
        <v>0</v>
      </c>
      <c r="X498" s="218">
        <f>HLOOKUP($B498,data06,data0211!X$900,FALSE)</f>
        <v>1777691</v>
      </c>
      <c r="Y498" s="218">
        <f>HLOOKUP($B498,data06,data0211!Y$900,FALSE)</f>
        <v>0</v>
      </c>
      <c r="Z498" s="218">
        <f>HLOOKUP($B498,data06,data0211!Z$900,FALSE)</f>
        <v>19933</v>
      </c>
      <c r="AA498" s="218">
        <f>HLOOKUP($B498,data06,data0211!AA$900,FALSE)</f>
        <v>830</v>
      </c>
      <c r="AB498" s="218">
        <f>HLOOKUP($B498,data06,data0211!AB$900,FALSE)</f>
        <v>57703654.880000003</v>
      </c>
      <c r="AC498" s="218">
        <f>HLOOKUP($B498,data06,data0211!AC$900,FALSE)</f>
        <v>19645092.850000001</v>
      </c>
      <c r="AD498" s="218">
        <f>HLOOKUP($B498,data06,data0211!AD$900,FALSE)</f>
        <v>37616445.700000003</v>
      </c>
      <c r="AE498" s="218">
        <f>HLOOKUP($B498,data06,data0211!AE$900,FALSE)</f>
        <v>0</v>
      </c>
      <c r="AF498" s="218">
        <f>HLOOKUP($B498,data06,data0211!AF$900,FALSE)</f>
        <v>434768.39</v>
      </c>
      <c r="AG498" s="218">
        <f>HLOOKUP($B498,data06,data0211!AG$900,FALSE)</f>
        <v>7347.94</v>
      </c>
      <c r="AH498" s="218">
        <f>HLOOKUP($B498,data06,data0211!AH$900,FALSE)</f>
        <v>779</v>
      </c>
      <c r="AI498" s="218">
        <f>HLOOKUP($B498,data06,data0211!AI$900,FALSE)</f>
        <v>121</v>
      </c>
      <c r="AJ498" s="218">
        <f>HLOOKUP($B498,data06,data0211!AJ$900,FALSE)</f>
        <v>658</v>
      </c>
      <c r="AK498" s="218">
        <f>HLOOKUP($B498,data06,data0211!AK$900,FALSE)</f>
        <v>118993</v>
      </c>
      <c r="AL498" s="218">
        <f>HLOOKUP($B498,data06,data0211!AL$900,FALSE)</f>
        <v>130336</v>
      </c>
      <c r="AM498" s="218">
        <f>HLOOKUP($B498,data06,data0211!AM$900,FALSE)</f>
        <v>0</v>
      </c>
      <c r="AN498" s="218">
        <f>HLOOKUP($B498,data06,data0211!AN$900,FALSE)</f>
        <v>192801</v>
      </c>
      <c r="AO498" s="218">
        <f>HLOOKUP($B498,data06,data0211!AO$900,FALSE)</f>
        <v>268958</v>
      </c>
      <c r="AP498" s="218">
        <f>HLOOKUP($B498,data06,data0211!AP$900,FALSE)</f>
        <v>268958</v>
      </c>
      <c r="AQ498" s="218">
        <f>HLOOKUP($B498,data06,data0211!AQ$900,FALSE)</f>
        <v>201558</v>
      </c>
      <c r="AR498" s="218">
        <f>HLOOKUP($B498,data06,data0211!AR$900,FALSE)</f>
        <v>1830</v>
      </c>
      <c r="AS498" s="218">
        <f>HLOOKUP($B498,data06,data0211!AS$900,FALSE)</f>
        <v>1458</v>
      </c>
      <c r="AT498" s="218">
        <f>HLOOKUP($B498,data06,data0211!AT$900,FALSE)</f>
        <v>372</v>
      </c>
      <c r="AU498" s="218">
        <f>HLOOKUP($B498,data06,data0211!AU$900,FALSE)</f>
        <v>574</v>
      </c>
      <c r="AV498" s="218">
        <f>HLOOKUP($B498,data06,data0211!AV$900,FALSE)</f>
        <v>0</v>
      </c>
      <c r="AW498" s="218">
        <f>HLOOKUP($B498,data06,data0211!AW$900,FALSE)</f>
        <v>1250</v>
      </c>
      <c r="AX498" s="218">
        <f>HLOOKUP($B498,data06,data0211!AX$900,FALSE)</f>
        <v>0</v>
      </c>
      <c r="AY498" s="218">
        <f>HLOOKUP($B498,data06,data0211!AY$900,FALSE)</f>
        <v>0</v>
      </c>
      <c r="AZ498" s="218">
        <f>HLOOKUP($B498,data06,data0211!AZ$900,FALSE)</f>
        <v>8844</v>
      </c>
      <c r="BA498" s="218">
        <f>HLOOKUP($B498,data06,data0211!BA$900,FALSE)</f>
        <v>0</v>
      </c>
      <c r="BB498" s="218"/>
      <c r="BC498" s="218"/>
      <c r="BD498" s="218"/>
      <c r="BE498" s="218"/>
    </row>
    <row r="499" spans="1:57" x14ac:dyDescent="0.2">
      <c r="A499" s="71" t="s">
        <v>206</v>
      </c>
      <c r="B499" s="71" t="s">
        <v>206</v>
      </c>
      <c r="C499" s="69">
        <v>2007</v>
      </c>
      <c r="D499" s="218">
        <f>HLOOKUP($B499,data07,data0211!D$900,FALSE)</f>
        <v>173910640.90000001</v>
      </c>
      <c r="E499" s="218">
        <f>HLOOKUP($B499,data07,data0211!E$900,FALSE)</f>
        <v>-83369385.170000002</v>
      </c>
      <c r="F499" s="218">
        <f>HLOOKUP($B499,data07,data0211!F$900,FALSE)</f>
        <v>0</v>
      </c>
      <c r="G499" s="218">
        <f>HLOOKUP($B499,data07,data0211!G$900,FALSE)</f>
        <v>17264150.18</v>
      </c>
      <c r="H499" s="218">
        <f>HLOOKUP($B499,data07,data0211!H$900,FALSE)</f>
        <v>12991115.960000001</v>
      </c>
      <c r="I499" s="218">
        <f>HLOOKUP($B499,data07,data0211!I$900,FALSE)</f>
        <v>4189894.34</v>
      </c>
      <c r="J499" s="218">
        <f>HLOOKUP($B499,data07,data0211!J$900,FALSE)</f>
        <v>50195</v>
      </c>
      <c r="K499" s="218">
        <f>HLOOKUP($B499,data07,data0211!K$900,FALSE)</f>
        <v>44325</v>
      </c>
      <c r="L499" s="218">
        <f>HLOOKUP($B499,data07,data0211!L$900,FALSE)</f>
        <v>5870</v>
      </c>
      <c r="M499" s="218">
        <f>HLOOKUP($B499,data07,data0211!M$900,FALSE)</f>
        <v>0</v>
      </c>
      <c r="N499" s="218">
        <f>HLOOKUP($B499,data07,data0211!N$900,FALSE)</f>
        <v>11933</v>
      </c>
      <c r="O499" s="218">
        <f>HLOOKUP($B499,data07,data0211!O$900,FALSE)</f>
        <v>569</v>
      </c>
      <c r="P499" s="218">
        <f>HLOOKUP($B499,data07,data0211!P$900,FALSE)</f>
        <v>1285146851</v>
      </c>
      <c r="Q499" s="218">
        <f>HLOOKUP($B499,data07,data0211!Q$900,FALSE)</f>
        <v>423910347</v>
      </c>
      <c r="R499" s="218">
        <f>HLOOKUP($B499,data07,data0211!R$900,FALSE)</f>
        <v>853493894</v>
      </c>
      <c r="S499" s="218">
        <f>HLOOKUP($B499,data07,data0211!S$900,FALSE)</f>
        <v>0</v>
      </c>
      <c r="T499" s="218">
        <f>HLOOKUP($B499,data07,data0211!T$900,FALSE)</f>
        <v>7434431</v>
      </c>
      <c r="U499" s="218">
        <f>HLOOKUP($B499,data07,data0211!U$900,FALSE)</f>
        <v>308179</v>
      </c>
      <c r="V499" s="218">
        <f>HLOOKUP($B499,data07,data0211!V$900,FALSE)</f>
        <v>1905472</v>
      </c>
      <c r="W499" s="218">
        <f>HLOOKUP($B499,data07,data0211!W$900,FALSE)</f>
        <v>0</v>
      </c>
      <c r="X499" s="218">
        <f>HLOOKUP($B499,data07,data0211!X$900,FALSE)</f>
        <v>1884459</v>
      </c>
      <c r="Y499" s="218">
        <f>HLOOKUP($B499,data07,data0211!Y$900,FALSE)</f>
        <v>0</v>
      </c>
      <c r="Z499" s="218">
        <f>HLOOKUP($B499,data07,data0211!Z$900,FALSE)</f>
        <v>20219</v>
      </c>
      <c r="AA499" s="218">
        <f>HLOOKUP($B499,data07,data0211!AA$900,FALSE)</f>
        <v>794</v>
      </c>
      <c r="AB499" s="218">
        <f>HLOOKUP($B499,data07,data0211!AB$900,FALSE)</f>
        <v>60429046.600000001</v>
      </c>
      <c r="AC499" s="218">
        <f>HLOOKUP($B499,data07,data0211!AC$900,FALSE)</f>
        <v>19435271.91</v>
      </c>
      <c r="AD499" s="218">
        <f>HLOOKUP($B499,data07,data0211!AD$900,FALSE)</f>
        <v>40634405.789999999</v>
      </c>
      <c r="AE499" s="218">
        <f>HLOOKUP($B499,data07,data0211!AE$900,FALSE)</f>
        <v>0</v>
      </c>
      <c r="AF499" s="218">
        <f>HLOOKUP($B499,data07,data0211!AF$900,FALSE)</f>
        <v>7684</v>
      </c>
      <c r="AG499" s="218">
        <f>HLOOKUP($B499,data07,data0211!AG$900,FALSE)</f>
        <v>351684.9</v>
      </c>
      <c r="AH499" s="218">
        <f>HLOOKUP($B499,data07,data0211!AH$900,FALSE)</f>
        <v>826</v>
      </c>
      <c r="AI499" s="218">
        <f>HLOOKUP($B499,data07,data0211!AI$900,FALSE)</f>
        <v>67</v>
      </c>
      <c r="AJ499" s="218">
        <f>HLOOKUP($B499,data07,data0211!AJ$900,FALSE)</f>
        <v>759</v>
      </c>
      <c r="AK499" s="218">
        <f>HLOOKUP($B499,data07,data0211!AK$900,FALSE)</f>
        <v>132361</v>
      </c>
      <c r="AL499" s="218">
        <f>HLOOKUP($B499,data07,data0211!AL$900,FALSE)</f>
        <v>133244</v>
      </c>
      <c r="AM499" s="218">
        <f>HLOOKUP($B499,data07,data0211!AM$900,FALSE)</f>
        <v>0</v>
      </c>
      <c r="AN499" s="218">
        <f>HLOOKUP($B499,data07,data0211!AN$900,FALSE)</f>
        <v>197500</v>
      </c>
      <c r="AO499" s="218">
        <f>HLOOKUP($B499,data07,data0211!AO$900,FALSE)</f>
        <v>254457</v>
      </c>
      <c r="AP499" s="218">
        <f>HLOOKUP($B499,data07,data0211!AP$900,FALSE)</f>
        <v>254457</v>
      </c>
      <c r="AQ499" s="218">
        <f>HLOOKUP($B499,data07,data0211!AQ$900,FALSE)</f>
        <v>212508</v>
      </c>
      <c r="AR499" s="218">
        <f>HLOOKUP($B499,data07,data0211!AR$900,FALSE)</f>
        <v>2773</v>
      </c>
      <c r="AS499" s="218">
        <f>HLOOKUP($B499,data07,data0211!AS$900,FALSE)</f>
        <v>2016</v>
      </c>
      <c r="AT499" s="218">
        <f>HLOOKUP($B499,data07,data0211!AT$900,FALSE)</f>
        <v>757</v>
      </c>
      <c r="AU499" s="218">
        <f>HLOOKUP($B499,data07,data0211!AU$900,FALSE)</f>
        <v>1691</v>
      </c>
      <c r="AV499" s="218">
        <f>HLOOKUP($B499,data07,data0211!AV$900,FALSE)</f>
        <v>0</v>
      </c>
      <c r="AW499" s="218">
        <f>HLOOKUP($B499,data07,data0211!AW$900,FALSE)</f>
        <v>1067</v>
      </c>
      <c r="AX499" s="218">
        <f>HLOOKUP($B499,data07,data0211!AX$900,FALSE)</f>
        <v>0</v>
      </c>
      <c r="AY499" s="218">
        <f>HLOOKUP($B499,data07,data0211!AY$900,FALSE)</f>
        <v>0</v>
      </c>
      <c r="AZ499" s="218">
        <f>HLOOKUP($B499,data07,data0211!AZ$900,FALSE)</f>
        <v>9345</v>
      </c>
      <c r="BA499" s="218">
        <f>HLOOKUP($B499,data07,data0211!BA$900,FALSE)</f>
        <v>0</v>
      </c>
      <c r="BB499" s="218"/>
      <c r="BC499" s="218"/>
      <c r="BD499" s="218"/>
      <c r="BE499" s="218"/>
    </row>
    <row r="500" spans="1:57" x14ac:dyDescent="0.2">
      <c r="A500" s="71" t="s">
        <v>206</v>
      </c>
      <c r="B500" s="71" t="s">
        <v>206</v>
      </c>
      <c r="C500" s="69">
        <v>2008</v>
      </c>
      <c r="D500" s="218">
        <f>HLOOKUP($B500,data08,data0211!D$900,FALSE)</f>
        <v>187306307.06999999</v>
      </c>
      <c r="E500" s="218">
        <f>HLOOKUP($B500,data08,data0211!E$900,FALSE)</f>
        <v>-88760738.900000006</v>
      </c>
      <c r="F500" s="218">
        <f>HLOOKUP($B500,data08,data0211!F$900,FALSE)</f>
        <v>0</v>
      </c>
      <c r="G500" s="218">
        <f>HLOOKUP($B500,data08,data0211!G$900,FALSE)</f>
        <v>15400649.359999999</v>
      </c>
      <c r="H500" s="218">
        <f>HLOOKUP($B500,data08,data0211!H$900,FALSE)</f>
        <v>12501129.92</v>
      </c>
      <c r="I500" s="218">
        <f>HLOOKUP($B500,data08,data0211!I$900,FALSE)</f>
        <v>1472780.77</v>
      </c>
      <c r="J500" s="218">
        <f>HLOOKUP($B500,data08,data0211!J$900,FALSE)</f>
        <v>50255</v>
      </c>
      <c r="K500" s="218">
        <f>HLOOKUP($B500,data08,data0211!K$900,FALSE)</f>
        <v>45053</v>
      </c>
      <c r="L500" s="218">
        <f>HLOOKUP($B500,data08,data0211!L$900,FALSE)</f>
        <v>5202</v>
      </c>
      <c r="M500" s="218">
        <f>HLOOKUP($B500,data08,data0211!M$900,FALSE)</f>
        <v>0</v>
      </c>
      <c r="N500" s="218">
        <f>HLOOKUP($B500,data08,data0211!N$900,FALSE)</f>
        <v>11986</v>
      </c>
      <c r="O500" s="218">
        <f>HLOOKUP($B500,data08,data0211!O$900,FALSE)</f>
        <v>324</v>
      </c>
      <c r="P500" s="218">
        <f>HLOOKUP($B500,data08,data0211!P$900,FALSE)</f>
        <v>1223657037</v>
      </c>
      <c r="Q500" s="218">
        <f>HLOOKUP($B500,data08,data0211!Q$900,FALSE)</f>
        <v>400445564</v>
      </c>
      <c r="R500" s="218">
        <f>HLOOKUP($B500,data08,data0211!R$900,FALSE)</f>
        <v>815417152</v>
      </c>
      <c r="S500" s="218">
        <f>HLOOKUP($B500,data08,data0211!S$900,FALSE)</f>
        <v>0</v>
      </c>
      <c r="T500" s="218">
        <f>HLOOKUP($B500,data08,data0211!T$900,FALSE)</f>
        <v>7503949</v>
      </c>
      <c r="U500" s="218">
        <f>HLOOKUP($B500,data08,data0211!U$900,FALSE)</f>
        <v>290372</v>
      </c>
      <c r="V500" s="218">
        <f>HLOOKUP($B500,data08,data0211!V$900,FALSE)</f>
        <v>1755226</v>
      </c>
      <c r="W500" s="218">
        <f>HLOOKUP($B500,data08,data0211!W$900,FALSE)</f>
        <v>0</v>
      </c>
      <c r="X500" s="218">
        <f>HLOOKUP($B500,data08,data0211!X$900,FALSE)</f>
        <v>1719584</v>
      </c>
      <c r="Y500" s="218">
        <f>HLOOKUP($B500,data08,data0211!Y$900,FALSE)</f>
        <v>0</v>
      </c>
      <c r="Z500" s="218">
        <f>HLOOKUP($B500,data08,data0211!Z$900,FALSE)</f>
        <v>34900</v>
      </c>
      <c r="AA500" s="218">
        <f>HLOOKUP($B500,data08,data0211!AA$900,FALSE)</f>
        <v>742</v>
      </c>
      <c r="AB500" s="218">
        <f>HLOOKUP($B500,data08,data0211!AB$900,FALSE)</f>
        <v>0</v>
      </c>
      <c r="AC500" s="218">
        <f>HLOOKUP($B500,data08,data0211!AC$900,FALSE)</f>
        <v>13673996.710000001</v>
      </c>
      <c r="AD500" s="218">
        <f>HLOOKUP($B500,data08,data0211!AD$900,FALSE)</f>
        <v>11857387.699999999</v>
      </c>
      <c r="AE500" s="218">
        <f>HLOOKUP($B500,data08,data0211!AE$900,FALSE)</f>
        <v>0</v>
      </c>
      <c r="AF500" s="218">
        <f>HLOOKUP($B500,data08,data0211!AF$900,FALSE)</f>
        <v>107042.9</v>
      </c>
      <c r="AG500" s="218">
        <f>HLOOKUP($B500,data08,data0211!AG$900,FALSE)</f>
        <v>6750.14</v>
      </c>
      <c r="AH500" s="218">
        <f>HLOOKUP($B500,data08,data0211!AH$900,FALSE)</f>
        <v>827</v>
      </c>
      <c r="AI500" s="218">
        <f>HLOOKUP($B500,data08,data0211!AI$900,FALSE)</f>
        <v>68</v>
      </c>
      <c r="AJ500" s="218">
        <f>HLOOKUP($B500,data08,data0211!AJ$900,FALSE)</f>
        <v>759</v>
      </c>
      <c r="AK500" s="218">
        <f>HLOOKUP($B500,data08,data0211!AK$900,FALSE)</f>
        <v>132395</v>
      </c>
      <c r="AL500" s="218">
        <f>HLOOKUP($B500,data08,data0211!AL$900,FALSE)</f>
        <v>133228</v>
      </c>
      <c r="AM500" s="218">
        <f>HLOOKUP($B500,data08,data0211!AM$900,FALSE)</f>
        <v>0</v>
      </c>
      <c r="AN500" s="218">
        <f>HLOOKUP($B500,data08,data0211!AN$900,FALSE)</f>
        <v>194310</v>
      </c>
      <c r="AO500" s="218">
        <f>HLOOKUP($B500,data08,data0211!AO$900,FALSE)</f>
        <v>249175</v>
      </c>
      <c r="AP500" s="218">
        <f>HLOOKUP($B500,data08,data0211!AP$900,FALSE)</f>
        <v>249175</v>
      </c>
      <c r="AQ500" s="218">
        <f>HLOOKUP($B500,data08,data0211!AQ$900,FALSE)</f>
        <v>198648</v>
      </c>
      <c r="AR500" s="218">
        <f>HLOOKUP($B500,data08,data0211!AR$900,FALSE)</f>
        <v>1820</v>
      </c>
      <c r="AS500" s="218">
        <f>HLOOKUP($B500,data08,data0211!AS$900,FALSE)</f>
        <v>1387</v>
      </c>
      <c r="AT500" s="218">
        <f>HLOOKUP($B500,data08,data0211!AT$900,FALSE)</f>
        <v>433</v>
      </c>
      <c r="AU500" s="218">
        <f>HLOOKUP($B500,data08,data0211!AU$900,FALSE)</f>
        <v>799</v>
      </c>
      <c r="AV500" s="218">
        <f>HLOOKUP($B500,data08,data0211!AV$900,FALSE)</f>
        <v>3</v>
      </c>
      <c r="AW500" s="218">
        <f>HLOOKUP($B500,data08,data0211!AW$900,FALSE)</f>
        <v>1018</v>
      </c>
      <c r="AX500" s="218">
        <f>HLOOKUP($B500,data08,data0211!AX$900,FALSE)</f>
        <v>14</v>
      </c>
      <c r="AY500" s="218">
        <f>HLOOKUP($B500,data08,data0211!AY$900,FALSE)</f>
        <v>0</v>
      </c>
      <c r="AZ500" s="218">
        <f>HLOOKUP($B500,data08,data0211!AZ$900,FALSE)</f>
        <v>9108</v>
      </c>
      <c r="BA500" s="218">
        <f>HLOOKUP($B500,data08,data0211!BA$900,FALSE)</f>
        <v>0</v>
      </c>
      <c r="BB500" s="218"/>
      <c r="BC500" s="218"/>
      <c r="BD500" s="218"/>
      <c r="BE500" s="218"/>
    </row>
    <row r="501" spans="1:57" x14ac:dyDescent="0.2">
      <c r="A501" s="71" t="s">
        <v>206</v>
      </c>
      <c r="B501" s="71" t="s">
        <v>206</v>
      </c>
      <c r="C501" s="69">
        <v>2009</v>
      </c>
      <c r="D501" s="218">
        <f>HLOOKUP($B501,data09,data0211!D$900,FALSE)</f>
        <v>199303040.75999999</v>
      </c>
      <c r="E501" s="218">
        <f>HLOOKUP($B501,data09,data0211!E$900,FALSE)</f>
        <v>-94711979.799999997</v>
      </c>
      <c r="F501" s="218">
        <f>HLOOKUP($B501,data09,data0211!F$900,FALSE)</f>
        <v>0</v>
      </c>
      <c r="G501" s="218">
        <f>HLOOKUP($B501,data09,data0211!G$900,FALSE)</f>
        <v>11997289.720000001</v>
      </c>
      <c r="H501" s="218">
        <f>HLOOKUP($B501,data09,data0211!H$900,FALSE)</f>
        <v>12617618.790000001</v>
      </c>
      <c r="I501" s="218">
        <f>HLOOKUP($B501,data09,data0211!I$900,FALSE)</f>
        <v>1656184.17</v>
      </c>
      <c r="J501" s="218">
        <f>HLOOKUP($B501,data09,data0211!J$900,FALSE)</f>
        <v>50823</v>
      </c>
      <c r="K501" s="218">
        <f>HLOOKUP($B501,data09,data0211!K$900,FALSE)</f>
        <v>45167</v>
      </c>
      <c r="L501" s="218">
        <f>HLOOKUP($B501,data09,data0211!L$900,FALSE)</f>
        <v>5236</v>
      </c>
      <c r="M501" s="218">
        <f>HLOOKUP($B501,data09,data0211!M$900,FALSE)</f>
        <v>420</v>
      </c>
      <c r="N501" s="218">
        <f>HLOOKUP($B501,data09,data0211!N$900,FALSE)</f>
        <v>12237</v>
      </c>
      <c r="O501" s="218">
        <f>HLOOKUP($B501,data09,data0211!O$900,FALSE)</f>
        <v>346</v>
      </c>
      <c r="P501" s="218">
        <f>HLOOKUP($B501,data09,data0211!P$900,FALSE)</f>
        <v>1171202445</v>
      </c>
      <c r="Q501" s="218">
        <f>HLOOKUP($B501,data09,data0211!Q$900,FALSE)</f>
        <v>396244635</v>
      </c>
      <c r="R501" s="218">
        <f>HLOOKUP($B501,data09,data0211!R$900,FALSE)</f>
        <v>765203798</v>
      </c>
      <c r="S501" s="218">
        <f>HLOOKUP($B501,data09,data0211!S$900,FALSE)</f>
        <v>2045397</v>
      </c>
      <c r="T501" s="218">
        <f>HLOOKUP($B501,data09,data0211!T$900,FALSE)</f>
        <v>7275676</v>
      </c>
      <c r="U501" s="218">
        <f>HLOOKUP($B501,data09,data0211!U$900,FALSE)</f>
        <v>432939</v>
      </c>
      <c r="V501" s="218">
        <f>HLOOKUP($B501,data09,data0211!V$900,FALSE)</f>
        <v>1725139</v>
      </c>
      <c r="W501" s="218">
        <f>HLOOKUP($B501,data09,data0211!W$900,FALSE)</f>
        <v>0</v>
      </c>
      <c r="X501" s="218">
        <f>HLOOKUP($B501,data09,data0211!X$900,FALSE)</f>
        <v>1697684</v>
      </c>
      <c r="Y501" s="218">
        <f>HLOOKUP($B501,data09,data0211!Y$900,FALSE)</f>
        <v>0</v>
      </c>
      <c r="Z501" s="218">
        <f>HLOOKUP($B501,data09,data0211!Z$900,FALSE)</f>
        <v>26756</v>
      </c>
      <c r="AA501" s="218">
        <f>HLOOKUP($B501,data09,data0211!AA$900,FALSE)</f>
        <v>699</v>
      </c>
      <c r="AB501" s="218">
        <f>HLOOKUP($B501,data09,data0211!AB$900,FALSE)</f>
        <v>25632175.050000001</v>
      </c>
      <c r="AC501" s="218">
        <f>HLOOKUP($B501,data09,data0211!AC$900,FALSE)</f>
        <v>13491773.189999999</v>
      </c>
      <c r="AD501" s="218">
        <f>HLOOKUP($B501,data09,data0211!AD$900,FALSE)</f>
        <v>11946574.689999999</v>
      </c>
      <c r="AE501" s="218">
        <f>HLOOKUP($B501,data09,data0211!AE$900,FALSE)</f>
        <v>0</v>
      </c>
      <c r="AF501" s="218">
        <f>HLOOKUP($B501,data09,data0211!AF$900,FALSE)</f>
        <v>67318.429999999993</v>
      </c>
      <c r="AG501" s="218">
        <f>HLOOKUP($B501,data09,data0211!AG$900,FALSE)</f>
        <v>6643.2</v>
      </c>
      <c r="AH501" s="218">
        <f>HLOOKUP($B501,data09,data0211!AH$900,FALSE)</f>
        <v>827</v>
      </c>
      <c r="AI501" s="218">
        <f>HLOOKUP($B501,data09,data0211!AI$900,FALSE)</f>
        <v>68</v>
      </c>
      <c r="AJ501" s="218">
        <f>HLOOKUP($B501,data09,data0211!AJ$900,FALSE)</f>
        <v>759</v>
      </c>
      <c r="AK501" s="218">
        <f>HLOOKUP($B501,data09,data0211!AK$900,FALSE)</f>
        <v>136285</v>
      </c>
      <c r="AL501" s="218">
        <f>HLOOKUP($B501,data09,data0211!AL$900,FALSE)</f>
        <v>137189</v>
      </c>
      <c r="AM501" s="218">
        <f>HLOOKUP($B501,data09,data0211!AM$900,FALSE)</f>
        <v>0</v>
      </c>
      <c r="AN501" s="218">
        <f>HLOOKUP($B501,data09,data0211!AN$900,FALSE)</f>
        <v>193622</v>
      </c>
      <c r="AO501" s="218">
        <f>HLOOKUP($B501,data09,data0211!AO$900,FALSE)</f>
        <v>254557</v>
      </c>
      <c r="AP501" s="218">
        <f>HLOOKUP($B501,data09,data0211!AP$900,FALSE)</f>
        <v>254557</v>
      </c>
      <c r="AQ501" s="218">
        <f>HLOOKUP($B501,data09,data0211!AQ$900,FALSE)</f>
        <v>186165</v>
      </c>
      <c r="AR501" s="218">
        <f>HLOOKUP($B501,data09,data0211!AR$900,FALSE)</f>
        <v>1944</v>
      </c>
      <c r="AS501" s="218">
        <f>HLOOKUP($B501,data09,data0211!AS$900,FALSE)</f>
        <v>1475</v>
      </c>
      <c r="AT501" s="218">
        <f>HLOOKUP($B501,data09,data0211!AT$900,FALSE)</f>
        <v>469</v>
      </c>
      <c r="AU501" s="218">
        <f>HLOOKUP($B501,data09,data0211!AU$900,FALSE)</f>
        <v>864</v>
      </c>
      <c r="AV501" s="218">
        <f>HLOOKUP($B501,data09,data0211!AV$900,FALSE)</f>
        <v>2</v>
      </c>
      <c r="AW501" s="218">
        <f>HLOOKUP($B501,data09,data0211!AW$900,FALSE)</f>
        <v>1078</v>
      </c>
      <c r="AX501" s="218">
        <f>HLOOKUP($B501,data09,data0211!AX$900,FALSE)</f>
        <v>14</v>
      </c>
      <c r="AY501" s="218">
        <f>HLOOKUP($B501,data09,data0211!AY$900,FALSE)</f>
        <v>0</v>
      </c>
      <c r="AZ501" s="218">
        <f>HLOOKUP($B501,data09,data0211!AZ$900,FALSE)</f>
        <v>9377</v>
      </c>
      <c r="BA501" s="218">
        <f>HLOOKUP($B501,data09,data0211!BA$900,FALSE)</f>
        <v>0</v>
      </c>
      <c r="BB501" s="218"/>
      <c r="BC501" s="218"/>
      <c r="BD501" s="218"/>
      <c r="BE501" s="218"/>
    </row>
    <row r="502" spans="1:57" x14ac:dyDescent="0.2">
      <c r="A502" s="71" t="s">
        <v>206</v>
      </c>
      <c r="B502" s="71" t="s">
        <v>206</v>
      </c>
      <c r="C502" s="69">
        <v>2010</v>
      </c>
      <c r="D502" s="218">
        <f>HLOOKUP($B502,data10,data0211!D$900,FALSE)</f>
        <v>209298968.38</v>
      </c>
      <c r="E502" s="218">
        <f>HLOOKUP($B502,data10,data0211!E$900,FALSE)</f>
        <v>-98445124.760000005</v>
      </c>
      <c r="F502" s="218">
        <f>HLOOKUP($B502,data10,data0211!F$900,FALSE)</f>
        <v>0</v>
      </c>
      <c r="G502" s="218">
        <f>HLOOKUP($B502,data10,data0211!G$900,FALSE)</f>
        <v>11997289.720000001</v>
      </c>
      <c r="H502" s="218">
        <f>HLOOKUP($B502,data10,data0211!H$900,FALSE)</f>
        <v>13635375.949999999</v>
      </c>
      <c r="I502" s="218">
        <f>HLOOKUP($B502,data10,data0211!I$900,FALSE)</f>
        <v>1597691.81</v>
      </c>
      <c r="J502" s="218">
        <f>HLOOKUP($B502,data10,data0211!J$900,FALSE)</f>
        <v>51048</v>
      </c>
      <c r="K502" s="218">
        <f>HLOOKUP($B502,data10,data0211!K$900,FALSE)</f>
        <v>45840</v>
      </c>
      <c r="L502" s="218">
        <f>HLOOKUP($B502,data10,data0211!L$900,FALSE)</f>
        <v>5208</v>
      </c>
      <c r="M502" s="218">
        <f>HLOOKUP($B502,data10,data0211!M$900,FALSE)</f>
        <v>0</v>
      </c>
      <c r="N502" s="218">
        <f>HLOOKUP($B502,data10,data0211!N$900,FALSE)</f>
        <v>0</v>
      </c>
      <c r="O502" s="218">
        <f>HLOOKUP($B502,data10,data0211!O$900,FALSE)</f>
        <v>0</v>
      </c>
      <c r="P502" s="218">
        <f>HLOOKUP($B502,data10,data0211!P$900,FALSE)</f>
        <v>1183703863</v>
      </c>
      <c r="Q502" s="218">
        <f>HLOOKUP($B502,data10,data0211!Q$900,FALSE)</f>
        <v>451343387</v>
      </c>
      <c r="R502" s="218">
        <f>HLOOKUP($B502,data10,data0211!R$900,FALSE)</f>
        <v>732360476</v>
      </c>
      <c r="S502" s="218">
        <f>HLOOKUP($B502,data10,data0211!S$900,FALSE)</f>
        <v>0</v>
      </c>
      <c r="T502" s="218">
        <f>HLOOKUP($B502,data10,data0211!T$900,FALSE)</f>
        <v>0</v>
      </c>
      <c r="U502" s="218">
        <f>HLOOKUP($B502,data10,data0211!U$900,FALSE)</f>
        <v>0</v>
      </c>
      <c r="V502" s="218">
        <f>HLOOKUP($B502,data10,data0211!V$900,FALSE)</f>
        <v>1769836</v>
      </c>
      <c r="W502" s="218">
        <f>HLOOKUP($B502,data10,data0211!W$900,FALSE)</f>
        <v>0</v>
      </c>
      <c r="X502" s="218">
        <f>HLOOKUP($B502,data10,data0211!X$900,FALSE)</f>
        <v>1769836</v>
      </c>
      <c r="Y502" s="218">
        <f>HLOOKUP($B502,data10,data0211!Y$900,FALSE)</f>
        <v>0</v>
      </c>
      <c r="Z502" s="218">
        <f>HLOOKUP($B502,data10,data0211!Z$900,FALSE)</f>
        <v>0</v>
      </c>
      <c r="AA502" s="218">
        <f>HLOOKUP($B502,data10,data0211!AA$900,FALSE)</f>
        <v>0</v>
      </c>
      <c r="AB502" s="218">
        <f>HLOOKUP($B502,data10,data0211!AB$900,FALSE)</f>
        <v>25652849</v>
      </c>
      <c r="AC502" s="218">
        <f>HLOOKUP($B502,data10,data0211!AC$900,FALSE)</f>
        <v>13704970</v>
      </c>
      <c r="AD502" s="218">
        <f>HLOOKUP($B502,data10,data0211!AD$900,FALSE)</f>
        <v>11947879</v>
      </c>
      <c r="AE502" s="218">
        <f>HLOOKUP($B502,data10,data0211!AE$900,FALSE)</f>
        <v>0</v>
      </c>
      <c r="AF502" s="218">
        <f>HLOOKUP($B502,data10,data0211!AF$900,FALSE)</f>
        <v>0</v>
      </c>
      <c r="AG502" s="218">
        <f>HLOOKUP($B502,data10,data0211!AG$900,FALSE)</f>
        <v>0</v>
      </c>
      <c r="AH502" s="218">
        <f>HLOOKUP($B502,data10,data0211!AH$900,FALSE)</f>
        <v>0</v>
      </c>
      <c r="AI502" s="218">
        <f>HLOOKUP($B502,data10,data0211!AI$900,FALSE)</f>
        <v>0</v>
      </c>
      <c r="AJ502" s="218">
        <f>HLOOKUP($B502,data10,data0211!AJ$900,FALSE)</f>
        <v>0</v>
      </c>
      <c r="AK502" s="218">
        <f>HLOOKUP($B502,data10,data0211!AK$900,FALSE)</f>
        <v>138450</v>
      </c>
      <c r="AL502" s="218">
        <f>HLOOKUP($B502,data10,data0211!AL$900,FALSE)</f>
        <v>139368</v>
      </c>
      <c r="AM502" s="218">
        <f>HLOOKUP($B502,data10,data0211!AM$900,FALSE)</f>
        <v>0</v>
      </c>
      <c r="AN502" s="218">
        <f>HLOOKUP($B502,data10,data0211!AN$900,FALSE)</f>
        <v>196717</v>
      </c>
      <c r="AO502" s="218">
        <f>HLOOKUP($B502,data10,data0211!AO$900,FALSE)</f>
        <v>261045</v>
      </c>
      <c r="AP502" s="218">
        <f>HLOOKUP($B502,data10,data0211!AP$900,FALSE)</f>
        <v>261045</v>
      </c>
      <c r="AQ502" s="218">
        <f>HLOOKUP($B502,data10,data0211!AQ$900,FALSE)</f>
        <v>202194</v>
      </c>
      <c r="AR502" s="218">
        <f>HLOOKUP($B502,data10,data0211!AR$900,FALSE)</f>
        <v>1950</v>
      </c>
      <c r="AS502" s="218">
        <f>HLOOKUP($B502,data10,data0211!AS$900,FALSE)</f>
        <v>1471</v>
      </c>
      <c r="AT502" s="218">
        <f>HLOOKUP($B502,data10,data0211!AT$900,FALSE)</f>
        <v>479</v>
      </c>
      <c r="AU502" s="218">
        <f>HLOOKUP($B502,data10,data0211!AU$900,FALSE)</f>
        <v>868</v>
      </c>
      <c r="AV502" s="218">
        <f>HLOOKUP($B502,data10,data0211!AV$900,FALSE)</f>
        <v>2</v>
      </c>
      <c r="AW502" s="218">
        <f>HLOOKUP($B502,data10,data0211!AW$900,FALSE)</f>
        <v>1080</v>
      </c>
      <c r="AX502" s="218">
        <f>HLOOKUP($B502,data10,data0211!AX$900,FALSE)</f>
        <v>14</v>
      </c>
      <c r="AY502" s="218">
        <f>HLOOKUP($B502,data10,data0211!AY$900,FALSE)</f>
        <v>0</v>
      </c>
      <c r="AZ502" s="218">
        <f>HLOOKUP($B502,data10,data0211!AZ$900,FALSE)</f>
        <v>9431</v>
      </c>
      <c r="BA502" s="218">
        <f>HLOOKUP($B502,data10,data0211!BA$900,FALSE)</f>
        <v>0</v>
      </c>
      <c r="BB502" s="218"/>
      <c r="BC502" s="218"/>
      <c r="BD502" s="218"/>
      <c r="BE502" s="218"/>
    </row>
    <row r="503" spans="1:57" x14ac:dyDescent="0.2">
      <c r="A503" s="71" t="s">
        <v>206</v>
      </c>
      <c r="B503" s="71" t="s">
        <v>206</v>
      </c>
      <c r="C503" s="69">
        <v>2011</v>
      </c>
      <c r="D503" s="218">
        <f>HLOOKUP($B503,data11,data0211!D$900,FALSE)</f>
        <v>218322705.93999997</v>
      </c>
      <c r="E503" s="218">
        <f>HLOOKUP($B503,data11,data0211!E$900,FALSE)</f>
        <v>-104858659.13</v>
      </c>
      <c r="F503" s="218">
        <f>HLOOKUP($B503,data11,data0211!F$900,FALSE)</f>
        <v>0</v>
      </c>
      <c r="G503" s="218">
        <f>HLOOKUP($B503,data11,data0211!G$900,FALSE)</f>
        <v>9922020</v>
      </c>
      <c r="H503" s="218">
        <f>HLOOKUP($B503,data11,data0211!H$900,FALSE)</f>
        <v>13737673.52</v>
      </c>
      <c r="I503" s="218">
        <f>HLOOKUP($B503,data11,data0211!I$900,FALSE)</f>
        <v>1342276.11</v>
      </c>
      <c r="J503" s="218">
        <f>HLOOKUP($B503,data11,data0211!J$900,FALSE)</f>
        <v>51162</v>
      </c>
      <c r="K503" s="218">
        <f>HLOOKUP($B503,data11,data0211!K$900,FALSE)</f>
        <v>45996</v>
      </c>
      <c r="L503" s="218">
        <f>HLOOKUP($B503,data11,data0211!L$900,FALSE)</f>
        <v>5166</v>
      </c>
      <c r="M503" s="218">
        <f>HLOOKUP($B503,data11,data0211!M$900,FALSE)</f>
        <v>0</v>
      </c>
      <c r="N503" s="218">
        <f>HLOOKUP($B503,data11,data0211!N$900,FALSE)</f>
        <v>0</v>
      </c>
      <c r="O503" s="218">
        <f>HLOOKUP($B503,data11,data0211!O$900,FALSE)</f>
        <v>0</v>
      </c>
      <c r="P503" s="218">
        <f>HLOOKUP($B503,data11,data0211!P$900,FALSE)</f>
        <v>1176025374</v>
      </c>
      <c r="Q503" s="218">
        <f>HLOOKUP($B503,data11,data0211!Q$900,FALSE)</f>
        <v>423279611</v>
      </c>
      <c r="R503" s="218">
        <f>HLOOKUP($B503,data11,data0211!R$900,FALSE)</f>
        <v>752745763</v>
      </c>
      <c r="S503" s="218">
        <f>HLOOKUP($B503,data11,data0211!S$900,FALSE)</f>
        <v>0</v>
      </c>
      <c r="T503" s="218">
        <f>HLOOKUP($B503,data11,data0211!T$900,FALSE)</f>
        <v>0</v>
      </c>
      <c r="U503" s="218">
        <f>HLOOKUP($B503,data11,data0211!U$900,FALSE)</f>
        <v>0</v>
      </c>
      <c r="V503" s="218">
        <f>HLOOKUP($B503,data11,data0211!V$900,FALSE)</f>
        <v>1793543</v>
      </c>
      <c r="W503" s="218">
        <f>HLOOKUP($B503,data11,data0211!W$900,FALSE)</f>
        <v>0</v>
      </c>
      <c r="X503" s="218">
        <f>HLOOKUP($B503,data11,data0211!X$900,FALSE)</f>
        <v>1793543</v>
      </c>
      <c r="Y503" s="218">
        <f>HLOOKUP($B503,data11,data0211!Y$900,FALSE)</f>
        <v>0</v>
      </c>
      <c r="Z503" s="218">
        <f>HLOOKUP($B503,data11,data0211!Z$900,FALSE)</f>
        <v>0</v>
      </c>
      <c r="AA503" s="218">
        <f>HLOOKUP($B503,data11,data0211!AA$900,FALSE)</f>
        <v>0</v>
      </c>
      <c r="AB503" s="218">
        <f>HLOOKUP($B503,data11,data0211!AB$900,FALSE)</f>
        <v>27156951</v>
      </c>
      <c r="AC503" s="218">
        <f>HLOOKUP($B503,data11,data0211!AC$900,FALSE)</f>
        <v>14533786</v>
      </c>
      <c r="AD503" s="218">
        <f>HLOOKUP($B503,data11,data0211!AD$900,FALSE)</f>
        <v>12623165</v>
      </c>
      <c r="AE503" s="218">
        <f>HLOOKUP($B503,data11,data0211!AE$900,FALSE)</f>
        <v>0</v>
      </c>
      <c r="AF503" s="218">
        <f>HLOOKUP($B503,data11,data0211!AF$900,FALSE)</f>
        <v>0</v>
      </c>
      <c r="AG503" s="218">
        <f>HLOOKUP($B503,data11,data0211!AG$900,FALSE)</f>
        <v>0</v>
      </c>
      <c r="AH503" s="218">
        <f>HLOOKUP($B503,data11,data0211!AH$900,FALSE)</f>
        <v>827</v>
      </c>
      <c r="AI503" s="218">
        <f>HLOOKUP($B503,data11,data0211!AI$900,FALSE)</f>
        <v>68</v>
      </c>
      <c r="AJ503" s="218">
        <f>HLOOKUP($B503,data11,data0211!AJ$900,FALSE)</f>
        <v>759</v>
      </c>
      <c r="AK503" s="218">
        <f>HLOOKUP($B503,data11,data0211!AK$900,FALSE)</f>
        <v>140017</v>
      </c>
      <c r="AL503" s="218">
        <f>HLOOKUP($B503,data11,data0211!AL$900,FALSE)</f>
        <v>140946</v>
      </c>
      <c r="AM503" s="218">
        <f>HLOOKUP($B503,data11,data0211!AM$900,FALSE)</f>
        <v>0</v>
      </c>
      <c r="AN503" s="218">
        <f>HLOOKUP($B503,data11,data0211!AN$900,FALSE)</f>
        <v>191328</v>
      </c>
      <c r="AO503" s="218">
        <f>HLOOKUP($B503,data11,data0211!AO$900,FALSE)</f>
        <v>269269</v>
      </c>
      <c r="AP503" s="218">
        <f>HLOOKUP($B503,data11,data0211!AP$900,FALSE)</f>
        <v>269269</v>
      </c>
      <c r="AQ503" s="218">
        <f>HLOOKUP($B503,data11,data0211!AQ$900,FALSE)</f>
        <v>199310</v>
      </c>
      <c r="AR503" s="218">
        <f>HLOOKUP($B503,data11,data0211!AR$900,FALSE)</f>
        <v>1975</v>
      </c>
      <c r="AS503" s="218">
        <f>HLOOKUP($B503,data11,data0211!AS$900,FALSE)</f>
        <v>1484</v>
      </c>
      <c r="AT503" s="218">
        <f>HLOOKUP($B503,data11,data0211!AT$900,FALSE)</f>
        <v>491</v>
      </c>
      <c r="AU503" s="218">
        <f>HLOOKUP($B503,data11,data0211!AU$900,FALSE)</f>
        <v>881</v>
      </c>
      <c r="AV503" s="218">
        <f>HLOOKUP($B503,data11,data0211!AV$900,FALSE)</f>
        <v>2</v>
      </c>
      <c r="AW503" s="218">
        <f>HLOOKUP($B503,data11,data0211!AW$900,FALSE)</f>
        <v>1092</v>
      </c>
      <c r="AX503" s="218">
        <f>HLOOKUP($B503,data11,data0211!AX$900,FALSE)</f>
        <v>14</v>
      </c>
      <c r="AY503" s="218">
        <f>HLOOKUP($B503,data11,data0211!AY$900,FALSE)</f>
        <v>0</v>
      </c>
      <c r="AZ503" s="218">
        <f>HLOOKUP($B503,data11,data0211!AZ$900,FALSE)</f>
        <v>9456</v>
      </c>
      <c r="BA503" s="218">
        <f>HLOOKUP($B503,data11,data0211!BA$900,FALSE)</f>
        <v>0</v>
      </c>
      <c r="BB503" s="218"/>
      <c r="BC503" s="218"/>
      <c r="BD503" s="218"/>
      <c r="BE503" s="218"/>
    </row>
    <row r="504" spans="1:57" x14ac:dyDescent="0.2">
      <c r="A504" s="71" t="s">
        <v>32</v>
      </c>
      <c r="B504" s="71" t="s">
        <v>32</v>
      </c>
      <c r="C504" s="69">
        <v>2002</v>
      </c>
      <c r="D504" s="218">
        <f>HLOOKUP($B504,data02,data0211!D$900,FALSE)</f>
        <v>26009248.939999998</v>
      </c>
      <c r="E504" s="218">
        <f>HLOOKUP($B504,data02,data0211!E$900,FALSE)</f>
        <v>-10815353.58</v>
      </c>
      <c r="F504" s="218">
        <f>HLOOKUP($B504,data02,data0211!F$900,FALSE)</f>
        <v>1003589.76</v>
      </c>
      <c r="G504" s="218">
        <f>HLOOKUP($B504,data02,data0211!G$900,FALSE)</f>
        <v>1652856.35</v>
      </c>
      <c r="H504" s="218">
        <f>HLOOKUP($B504,data02,data0211!H$900,FALSE)</f>
        <v>1307699.6399999997</v>
      </c>
      <c r="I504" s="218">
        <f>HLOOKUP($B504,data02,data0211!I$900,FALSE)</f>
        <v>104617</v>
      </c>
      <c r="J504" s="218">
        <f>HLOOKUP($B504,data02,data0211!J$900,FALSE)</f>
        <v>6854</v>
      </c>
      <c r="K504" s="218">
        <f>HLOOKUP($B504,data02,data0211!K$900,FALSE)</f>
        <v>5507</v>
      </c>
      <c r="L504" s="218">
        <f>HLOOKUP($B504,data02,data0211!L$900,FALSE)</f>
        <v>1347</v>
      </c>
      <c r="M504" s="218">
        <f>HLOOKUP($B504,data02,data0211!M$900,FALSE)</f>
        <v>0</v>
      </c>
      <c r="N504" s="218">
        <f>HLOOKUP($B504,data02,data0211!N$900,FALSE)</f>
        <v>1483</v>
      </c>
      <c r="O504" s="218">
        <f>HLOOKUP($B504,data02,data0211!O$900,FALSE)</f>
        <v>110</v>
      </c>
      <c r="P504" s="218">
        <f>HLOOKUP($B504,data02,data0211!P$900,FALSE)</f>
        <v>169174548</v>
      </c>
      <c r="Q504" s="218">
        <f>HLOOKUP($B504,data02,data0211!Q$900,FALSE)</f>
        <v>63940313</v>
      </c>
      <c r="R504" s="218">
        <f>HLOOKUP($B504,data02,data0211!R$900,FALSE)</f>
        <v>104356089</v>
      </c>
      <c r="S504" s="218">
        <f>HLOOKUP($B504,data02,data0211!S$900,FALSE)</f>
        <v>0</v>
      </c>
      <c r="T504" s="218">
        <f>HLOOKUP($B504,data02,data0211!T$900,FALSE)</f>
        <v>718876</v>
      </c>
      <c r="U504" s="218">
        <f>HLOOKUP($B504,data02,data0211!U$900,FALSE)</f>
        <v>159270</v>
      </c>
      <c r="V504" s="218">
        <f>HLOOKUP($B504,data02,data0211!V$900,FALSE)</f>
        <v>198904</v>
      </c>
      <c r="W504" s="218">
        <f>HLOOKUP($B504,data02,data0211!W$900,FALSE)</f>
        <v>0</v>
      </c>
      <c r="X504" s="218">
        <f>HLOOKUP($B504,data02,data0211!X$900,FALSE)</f>
        <v>197251</v>
      </c>
      <c r="Y504" s="218">
        <f>HLOOKUP($B504,data02,data0211!Y$900,FALSE)</f>
        <v>0</v>
      </c>
      <c r="Z504" s="218">
        <f>HLOOKUP($B504,data02,data0211!Z$900,FALSE)</f>
        <v>1393</v>
      </c>
      <c r="AA504" s="218">
        <f>HLOOKUP($B504,data02,data0211!AA$900,FALSE)</f>
        <v>260</v>
      </c>
      <c r="AB504" s="218">
        <f>HLOOKUP($B504,data02,data0211!AB$900,FALSE)</f>
        <v>3424723.28</v>
      </c>
      <c r="AC504" s="218">
        <f>HLOOKUP($B504,data02,data0211!AC$900,FALSE)</f>
        <v>1568821.58</v>
      </c>
      <c r="AD504" s="218">
        <f>HLOOKUP($B504,data02,data0211!AD$900,FALSE)</f>
        <v>1822534.01</v>
      </c>
      <c r="AE504" s="218">
        <f>HLOOKUP($B504,data02,data0211!AE$900,FALSE)</f>
        <v>0</v>
      </c>
      <c r="AF504" s="218">
        <f>HLOOKUP($B504,data02,data0211!AF$900,FALSE)</f>
        <v>27931.1</v>
      </c>
      <c r="AG504" s="218">
        <f>HLOOKUP($B504,data02,data0211!AG$900,FALSE)</f>
        <v>5436.59</v>
      </c>
      <c r="AH504" s="218">
        <f>HLOOKUP($B504,data02,data0211!AH$900,FALSE)</f>
        <v>125</v>
      </c>
      <c r="AI504" s="218">
        <f>HLOOKUP($B504,data02,data0211!AI$900,FALSE)</f>
        <v>111</v>
      </c>
      <c r="AJ504" s="218">
        <f>HLOOKUP($B504,data02,data0211!AJ$900,FALSE)</f>
        <v>14</v>
      </c>
      <c r="AK504" s="218">
        <f>HLOOKUP($B504,data02,data0211!AK$900,FALSE)</f>
        <v>13839</v>
      </c>
      <c r="AL504" s="218">
        <f>HLOOKUP($B504,data02,data0211!AL$900,FALSE)</f>
        <v>13839</v>
      </c>
      <c r="AM504" s="218">
        <f>HLOOKUP($B504,data02,data0211!AM$900,FALSE)</f>
        <v>210</v>
      </c>
      <c r="AN504" s="218">
        <f>HLOOKUP($B504,data02,data0211!AN$900,FALSE)</f>
        <v>28098</v>
      </c>
      <c r="AO504" s="218">
        <f>HLOOKUP($B504,data02,data0211!AO$900,FALSE)</f>
        <v>45154</v>
      </c>
      <c r="AP504" s="218">
        <f>HLOOKUP($B504,data02,data0211!AP$900,FALSE)</f>
        <v>45154</v>
      </c>
      <c r="AQ504" s="218">
        <f>HLOOKUP($B504,data02,data0211!AQ$900,FALSE)</f>
        <v>30149</v>
      </c>
      <c r="AR504" s="218">
        <f>HLOOKUP($B504,data02,data0211!AR$900,FALSE)</f>
        <v>317.60000000000002</v>
      </c>
      <c r="AS504" s="218">
        <f>HLOOKUP($B504,data02,data0211!AS$900,FALSE)</f>
        <v>264</v>
      </c>
      <c r="AT504" s="218">
        <f>HLOOKUP($B504,data02,data0211!AT$900,FALSE)</f>
        <v>53.6</v>
      </c>
      <c r="AU504" s="218">
        <f>HLOOKUP($B504,data02,data0211!AU$900,FALSE)</f>
        <v>168.8</v>
      </c>
      <c r="AV504" s="218">
        <f>HLOOKUP($B504,data02,data0211!AV$900,FALSE)</f>
        <v>3.2</v>
      </c>
      <c r="AW504" s="218">
        <f>HLOOKUP($B504,data02,data0211!AW$900,FALSE)</f>
        <v>150.1</v>
      </c>
      <c r="AX504" s="218">
        <f>HLOOKUP($B504,data02,data0211!AX$900,FALSE)</f>
        <v>0</v>
      </c>
      <c r="AY504" s="218">
        <f>HLOOKUP($B504,data02,data0211!AY$900,FALSE)</f>
        <v>32</v>
      </c>
      <c r="AZ504" s="218">
        <f>HLOOKUP($B504,data02,data0211!AZ$900,FALSE)</f>
        <v>1778</v>
      </c>
      <c r="BA504" s="218">
        <f>HLOOKUP($B504,data02,data0211!BA$900,FALSE)</f>
        <v>66.8</v>
      </c>
      <c r="BB504" s="218"/>
      <c r="BC504" s="218"/>
      <c r="BD504" s="218"/>
      <c r="BE504" s="218"/>
    </row>
    <row r="505" spans="1:57" x14ac:dyDescent="0.2">
      <c r="A505" s="71" t="s">
        <v>32</v>
      </c>
      <c r="B505" s="71" t="s">
        <v>32</v>
      </c>
      <c r="C505" s="69">
        <v>2003</v>
      </c>
      <c r="D505" s="218">
        <f>HLOOKUP($B505,data03,data0211!D$900,FALSE)</f>
        <v>30624418.229999993</v>
      </c>
      <c r="E505" s="218">
        <f>HLOOKUP($B505,data03,data0211!E$900,FALSE)</f>
        <v>-11637741.27</v>
      </c>
      <c r="F505" s="218">
        <f>HLOOKUP($B505,data03,data0211!F$900,FALSE)</f>
        <v>0</v>
      </c>
      <c r="G505" s="218">
        <f>HLOOKUP($B505,data03,data0211!G$900,FALSE)</f>
        <v>4623812</v>
      </c>
      <c r="H505" s="218">
        <f>HLOOKUP($B505,data03,data0211!H$900,FALSE)</f>
        <v>1211099.5399999998</v>
      </c>
      <c r="I505" s="218">
        <f>HLOOKUP($B505,data03,data0211!I$900,FALSE)</f>
        <v>10173</v>
      </c>
      <c r="J505" s="218">
        <f>HLOOKUP($B505,data03,data0211!J$900,FALSE)</f>
        <v>7010</v>
      </c>
      <c r="K505" s="218">
        <f>HLOOKUP($B505,data03,data0211!K$900,FALSE)</f>
        <v>5661</v>
      </c>
      <c r="L505" s="218">
        <f>HLOOKUP($B505,data03,data0211!L$900,FALSE)</f>
        <v>1349</v>
      </c>
      <c r="M505" s="218">
        <f>HLOOKUP($B505,data03,data0211!M$900,FALSE)</f>
        <v>0</v>
      </c>
      <c r="N505" s="218">
        <f>HLOOKUP($B505,data03,data0211!N$900,FALSE)</f>
        <v>1591</v>
      </c>
      <c r="O505" s="218">
        <f>HLOOKUP($B505,data03,data0211!O$900,FALSE)</f>
        <v>108</v>
      </c>
      <c r="P505" s="218">
        <f>HLOOKUP($B505,data03,data0211!P$900,FALSE)</f>
        <v>166928066</v>
      </c>
      <c r="Q505" s="218">
        <f>HLOOKUP($B505,data03,data0211!Q$900,FALSE)</f>
        <v>60565249</v>
      </c>
      <c r="R505" s="218">
        <f>HLOOKUP($B505,data03,data0211!R$900,FALSE)</f>
        <v>105347208</v>
      </c>
      <c r="S505" s="218">
        <f>HLOOKUP($B505,data03,data0211!S$900,FALSE)</f>
        <v>0</v>
      </c>
      <c r="T505" s="218">
        <f>HLOOKUP($B505,data03,data0211!T$900,FALSE)</f>
        <v>857437</v>
      </c>
      <c r="U505" s="218">
        <f>HLOOKUP($B505,data03,data0211!U$900,FALSE)</f>
        <v>158172</v>
      </c>
      <c r="V505" s="218">
        <f>HLOOKUP($B505,data03,data0211!V$900,FALSE)</f>
        <v>200461</v>
      </c>
      <c r="W505" s="218">
        <f>HLOOKUP($B505,data03,data0211!W$900,FALSE)</f>
        <v>0</v>
      </c>
      <c r="X505" s="218">
        <f>HLOOKUP($B505,data03,data0211!X$900,FALSE)</f>
        <v>197593</v>
      </c>
      <c r="Y505" s="218">
        <f>HLOOKUP($B505,data03,data0211!Y$900,FALSE)</f>
        <v>0</v>
      </c>
      <c r="Z505" s="218">
        <f>HLOOKUP($B505,data03,data0211!Z$900,FALSE)</f>
        <v>2417</v>
      </c>
      <c r="AA505" s="218">
        <f>HLOOKUP($B505,data03,data0211!AA$900,FALSE)</f>
        <v>451</v>
      </c>
      <c r="AB505" s="218">
        <f>HLOOKUP($B505,data03,data0211!AB$900,FALSE)</f>
        <v>3066367.83</v>
      </c>
      <c r="AC505" s="218">
        <f>HLOOKUP($B505,data03,data0211!AC$900,FALSE)</f>
        <v>1414248.22</v>
      </c>
      <c r="AD505" s="218">
        <f>HLOOKUP($B505,data03,data0211!AD$900,FALSE)</f>
        <v>1625207.46</v>
      </c>
      <c r="AE505" s="218">
        <f>HLOOKUP($B505,data03,data0211!AE$900,FALSE)</f>
        <v>0</v>
      </c>
      <c r="AF505" s="218">
        <f>HLOOKUP($B505,data03,data0211!AF$900,FALSE)</f>
        <v>22119.35</v>
      </c>
      <c r="AG505" s="218">
        <f>HLOOKUP($B505,data03,data0211!AG$900,FALSE)</f>
        <v>4792.8</v>
      </c>
      <c r="AH505" s="218">
        <f>HLOOKUP($B505,data03,data0211!AH$900,FALSE)</f>
        <v>125</v>
      </c>
      <c r="AI505" s="218">
        <f>HLOOKUP($B505,data03,data0211!AI$900,FALSE)</f>
        <v>111</v>
      </c>
      <c r="AJ505" s="218">
        <f>HLOOKUP($B505,data03,data0211!AJ$900,FALSE)</f>
        <v>14</v>
      </c>
      <c r="AK505" s="218">
        <f>HLOOKUP($B505,data03,data0211!AK$900,FALSE)</f>
        <v>13839</v>
      </c>
      <c r="AL505" s="218">
        <f>HLOOKUP($B505,data03,data0211!AL$900,FALSE)</f>
        <v>13839</v>
      </c>
      <c r="AM505" s="218">
        <f>HLOOKUP($B505,data03,data0211!AM$900,FALSE)</f>
        <v>213</v>
      </c>
      <c r="AN505" s="218">
        <f>HLOOKUP($B505,data03,data0211!AN$900,FALSE)</f>
        <v>29062</v>
      </c>
      <c r="AO505" s="218">
        <f>HLOOKUP($B505,data03,data0211!AO$900,FALSE)</f>
        <v>36989</v>
      </c>
      <c r="AP505" s="218">
        <f>HLOOKUP($B505,data03,data0211!AP$900,FALSE)</f>
        <v>36989</v>
      </c>
      <c r="AQ505" s="218">
        <f>HLOOKUP($B505,data03,data0211!AQ$900,FALSE)</f>
        <v>28346</v>
      </c>
      <c r="AR505" s="218">
        <f>HLOOKUP($B505,data03,data0211!AR$900,FALSE)</f>
        <v>315</v>
      </c>
      <c r="AS505" s="218">
        <f>HLOOKUP($B505,data03,data0211!AS$900,FALSE)</f>
        <v>252</v>
      </c>
      <c r="AT505" s="218">
        <f>HLOOKUP($B505,data03,data0211!AT$900,FALSE)</f>
        <v>63</v>
      </c>
      <c r="AU505" s="218">
        <f>HLOOKUP($B505,data03,data0211!AU$900,FALSE)</f>
        <v>170</v>
      </c>
      <c r="AV505" s="218">
        <f>HLOOKUP($B505,data03,data0211!AV$900,FALSE)</f>
        <v>6</v>
      </c>
      <c r="AW505" s="218">
        <f>HLOOKUP($B505,data03,data0211!AW$900,FALSE)</f>
        <v>139</v>
      </c>
      <c r="AX505" s="218">
        <f>HLOOKUP($B505,data03,data0211!AX$900,FALSE)</f>
        <v>1</v>
      </c>
      <c r="AY505" s="218">
        <f>HLOOKUP($B505,data03,data0211!AY$900,FALSE)</f>
        <v>32</v>
      </c>
      <c r="AZ505" s="218">
        <f>HLOOKUP($B505,data03,data0211!AZ$900,FALSE)</f>
        <v>1603</v>
      </c>
      <c r="BA505" s="218">
        <f>HLOOKUP($B505,data03,data0211!BA$900,FALSE)</f>
        <v>76.599999999999994</v>
      </c>
      <c r="BB505" s="218"/>
      <c r="BC505" s="218"/>
      <c r="BD505" s="218"/>
      <c r="BE505" s="218"/>
    </row>
    <row r="506" spans="1:57" x14ac:dyDescent="0.2">
      <c r="A506" s="71" t="s">
        <v>32</v>
      </c>
      <c r="B506" s="71" t="s">
        <v>32</v>
      </c>
      <c r="C506" s="69">
        <v>2004</v>
      </c>
      <c r="D506" s="218">
        <f>HLOOKUP($B506,data04,data0211!D$900,FALSE)</f>
        <v>32339189.599999994</v>
      </c>
      <c r="E506" s="218">
        <f>HLOOKUP($B506,data04,data0211!E$900,FALSE)</f>
        <v>-12700807.130000001</v>
      </c>
      <c r="F506" s="218">
        <f>HLOOKUP($B506,data04,data0211!F$900,FALSE)</f>
        <v>0</v>
      </c>
      <c r="G506" s="218">
        <f>HLOOKUP($B506,data04,data0211!G$900,FALSE)</f>
        <v>1795074.67</v>
      </c>
      <c r="H506" s="218">
        <f>HLOOKUP($B506,data04,data0211!H$900,FALSE)</f>
        <v>1382828.8199999998</v>
      </c>
      <c r="I506" s="218">
        <f>HLOOKUP($B506,data04,data0211!I$900,FALSE)</f>
        <v>179500</v>
      </c>
      <c r="J506" s="218">
        <f>HLOOKUP($B506,data04,data0211!J$900,FALSE)</f>
        <v>7257</v>
      </c>
      <c r="K506" s="218">
        <f>HLOOKUP($B506,data04,data0211!K$900,FALSE)</f>
        <v>5902</v>
      </c>
      <c r="L506" s="218">
        <f>HLOOKUP($B506,data04,data0211!L$900,FALSE)</f>
        <v>1355</v>
      </c>
      <c r="M506" s="218">
        <f>HLOOKUP($B506,data04,data0211!M$900,FALSE)</f>
        <v>0</v>
      </c>
      <c r="N506" s="218">
        <f>HLOOKUP($B506,data04,data0211!N$900,FALSE)</f>
        <v>1611</v>
      </c>
      <c r="O506" s="218">
        <f>HLOOKUP($B506,data04,data0211!O$900,FALSE)</f>
        <v>105</v>
      </c>
      <c r="P506" s="218">
        <f>HLOOKUP($B506,data04,data0211!P$900,FALSE)</f>
        <v>168165203</v>
      </c>
      <c r="Q506" s="218">
        <f>HLOOKUP($B506,data04,data0211!Q$900,FALSE)</f>
        <v>59183003</v>
      </c>
      <c r="R506" s="218">
        <f>HLOOKUP($B506,data04,data0211!R$900,FALSE)</f>
        <v>107890712</v>
      </c>
      <c r="S506" s="218">
        <f>HLOOKUP($B506,data04,data0211!S$900,FALSE)</f>
        <v>0</v>
      </c>
      <c r="T506" s="218">
        <f>HLOOKUP($B506,data04,data0211!T$900,FALSE)</f>
        <v>931847</v>
      </c>
      <c r="U506" s="218">
        <f>HLOOKUP($B506,data04,data0211!U$900,FALSE)</f>
        <v>159641</v>
      </c>
      <c r="V506" s="218">
        <f>HLOOKUP($B506,data04,data0211!V$900,FALSE)</f>
        <v>199394</v>
      </c>
      <c r="W506" s="218">
        <f>HLOOKUP($B506,data04,data0211!W$900,FALSE)</f>
        <v>0</v>
      </c>
      <c r="X506" s="218">
        <f>HLOOKUP($B506,data04,data0211!X$900,FALSE)</f>
        <v>196428</v>
      </c>
      <c r="Y506" s="218">
        <f>HLOOKUP($B506,data04,data0211!Y$900,FALSE)</f>
        <v>0</v>
      </c>
      <c r="Z506" s="218">
        <f>HLOOKUP($B506,data04,data0211!Z$900,FALSE)</f>
        <v>2568</v>
      </c>
      <c r="AA506" s="218">
        <f>HLOOKUP($B506,data04,data0211!AA$900,FALSE)</f>
        <v>398</v>
      </c>
      <c r="AB506" s="218">
        <f>HLOOKUP($B506,data04,data0211!AB$900,FALSE)</f>
        <v>3072589.17</v>
      </c>
      <c r="AC506" s="218">
        <f>HLOOKUP($B506,data04,data0211!AC$900,FALSE)</f>
        <v>1445034.87</v>
      </c>
      <c r="AD506" s="218">
        <f>HLOOKUP($B506,data04,data0211!AD$900,FALSE)</f>
        <v>1597992.4</v>
      </c>
      <c r="AE506" s="218">
        <f>HLOOKUP($B506,data04,data0211!AE$900,FALSE)</f>
        <v>0</v>
      </c>
      <c r="AF506" s="218">
        <f>HLOOKUP($B506,data04,data0211!AF$900,FALSE)</f>
        <v>25627.3</v>
      </c>
      <c r="AG506" s="218">
        <f>HLOOKUP($B506,data04,data0211!AG$900,FALSE)</f>
        <v>3934.6</v>
      </c>
      <c r="AH506" s="218">
        <f>HLOOKUP($B506,data04,data0211!AH$900,FALSE)</f>
        <v>125</v>
      </c>
      <c r="AI506" s="218">
        <f>HLOOKUP($B506,data04,data0211!AI$900,FALSE)</f>
        <v>111</v>
      </c>
      <c r="AJ506" s="218">
        <f>HLOOKUP($B506,data04,data0211!AJ$900,FALSE)</f>
        <v>14</v>
      </c>
      <c r="AK506" s="218">
        <f>HLOOKUP($B506,data04,data0211!AK$900,FALSE)</f>
        <v>13839</v>
      </c>
      <c r="AL506" s="218">
        <f>HLOOKUP($B506,data04,data0211!AL$900,FALSE)</f>
        <v>13839</v>
      </c>
      <c r="AM506" s="218">
        <f>HLOOKUP($B506,data04,data0211!AM$900,FALSE)</f>
        <v>215</v>
      </c>
      <c r="AN506" s="218">
        <f>HLOOKUP($B506,data04,data0211!AN$900,FALSE)</f>
        <v>30163</v>
      </c>
      <c r="AO506" s="218">
        <f>HLOOKUP($B506,data04,data0211!AO$900,FALSE)</f>
        <v>36150</v>
      </c>
      <c r="AP506" s="218">
        <f>HLOOKUP($B506,data04,data0211!AP$900,FALSE)</f>
        <v>36150</v>
      </c>
      <c r="AQ506" s="218">
        <f>HLOOKUP($B506,data04,data0211!AQ$900,FALSE)</f>
        <v>29149</v>
      </c>
      <c r="AR506" s="218">
        <f>HLOOKUP($B506,data04,data0211!AR$900,FALSE)</f>
        <v>327</v>
      </c>
      <c r="AS506" s="218">
        <f>HLOOKUP($B506,data04,data0211!AS$900,FALSE)</f>
        <v>252</v>
      </c>
      <c r="AT506" s="218">
        <f>HLOOKUP($B506,data04,data0211!AT$900,FALSE)</f>
        <v>75</v>
      </c>
      <c r="AU506" s="218">
        <f>HLOOKUP($B506,data04,data0211!AU$900,FALSE)</f>
        <v>174</v>
      </c>
      <c r="AV506" s="218">
        <f>HLOOKUP($B506,data04,data0211!AV$900,FALSE)</f>
        <v>6</v>
      </c>
      <c r="AW506" s="218">
        <f>HLOOKUP($B506,data04,data0211!AW$900,FALSE)</f>
        <v>152</v>
      </c>
      <c r="AX506" s="218">
        <f>HLOOKUP($B506,data04,data0211!AX$900,FALSE)</f>
        <v>1</v>
      </c>
      <c r="AY506" s="218">
        <f>HLOOKUP($B506,data04,data0211!AY$900,FALSE)</f>
        <v>32</v>
      </c>
      <c r="AZ506" s="218">
        <f>HLOOKUP($B506,data04,data0211!AZ$900,FALSE)</f>
        <v>1640</v>
      </c>
      <c r="BA506" s="218">
        <f>HLOOKUP($B506,data04,data0211!BA$900,FALSE)</f>
        <v>80.599999999999994</v>
      </c>
      <c r="BB506" s="218"/>
      <c r="BC506" s="218"/>
      <c r="BD506" s="218"/>
      <c r="BE506" s="218"/>
    </row>
    <row r="507" spans="1:57" x14ac:dyDescent="0.2">
      <c r="A507" s="71" t="s">
        <v>32</v>
      </c>
      <c r="B507" s="71" t="s">
        <v>32</v>
      </c>
      <c r="C507" s="69">
        <v>2005</v>
      </c>
      <c r="D507" s="218">
        <f>HLOOKUP($B507,data05,data0211!D$900,FALSE)</f>
        <v>36194269.57</v>
      </c>
      <c r="E507" s="218">
        <f>HLOOKUP($B507,data05,data0211!E$900,FALSE)</f>
        <v>-13760243.060000001</v>
      </c>
      <c r="F507" s="218">
        <f>HLOOKUP($B507,data05,data0211!F$900,FALSE)</f>
        <v>0</v>
      </c>
      <c r="G507" s="218">
        <f>HLOOKUP($B507,data05,data0211!G$900,FALSE)</f>
        <v>3375491.11</v>
      </c>
      <c r="H507" s="218">
        <f>HLOOKUP($B507,data05,data0211!H$900,FALSE)</f>
        <v>1334840.51</v>
      </c>
      <c r="I507" s="218">
        <f>HLOOKUP($B507,data05,data0211!I$900,FALSE)</f>
        <v>220587.61</v>
      </c>
      <c r="J507" s="218">
        <f>HLOOKUP($B507,data05,data0211!J$900,FALSE)</f>
        <v>7466</v>
      </c>
      <c r="K507" s="218">
        <f>HLOOKUP($B507,data05,data0211!K$900,FALSE)</f>
        <v>6124</v>
      </c>
      <c r="L507" s="218">
        <f>HLOOKUP($B507,data05,data0211!L$900,FALSE)</f>
        <v>1342</v>
      </c>
      <c r="M507" s="218">
        <f>HLOOKUP($B507,data05,data0211!M$900,FALSE)</f>
        <v>0</v>
      </c>
      <c r="N507" s="218">
        <f>HLOOKUP($B507,data05,data0211!N$900,FALSE)</f>
        <v>983596</v>
      </c>
      <c r="O507" s="218">
        <f>HLOOKUP($B507,data05,data0211!O$900,FALSE)</f>
        <v>141050</v>
      </c>
      <c r="P507" s="218">
        <f>HLOOKUP($B507,data05,data0211!P$900,FALSE)</f>
        <v>179455433</v>
      </c>
      <c r="Q507" s="218">
        <f>HLOOKUP($B507,data05,data0211!Q$900,FALSE)</f>
        <v>67693051</v>
      </c>
      <c r="R507" s="218">
        <f>HLOOKUP($B507,data05,data0211!R$900,FALSE)</f>
        <v>110637736</v>
      </c>
      <c r="S507" s="218">
        <f>HLOOKUP($B507,data05,data0211!S$900,FALSE)</f>
        <v>0</v>
      </c>
      <c r="T507" s="218">
        <f>HLOOKUP($B507,data05,data0211!T$900,FALSE)</f>
        <v>983596</v>
      </c>
      <c r="U507" s="218">
        <f>HLOOKUP($B507,data05,data0211!U$900,FALSE)</f>
        <v>141050</v>
      </c>
      <c r="V507" s="218">
        <f>HLOOKUP($B507,data05,data0211!V$900,FALSE)</f>
        <v>186682</v>
      </c>
      <c r="W507" s="218">
        <f>HLOOKUP($B507,data05,data0211!W$900,FALSE)</f>
        <v>0</v>
      </c>
      <c r="X507" s="218">
        <f>HLOOKUP($B507,data05,data0211!X$900,FALSE)</f>
        <v>183705</v>
      </c>
      <c r="Y507" s="218">
        <f>HLOOKUP($B507,data05,data0211!Y$900,FALSE)</f>
        <v>0</v>
      </c>
      <c r="Z507" s="218">
        <f>HLOOKUP($B507,data05,data0211!Z$900,FALSE)</f>
        <v>2627</v>
      </c>
      <c r="AA507" s="218">
        <f>HLOOKUP($B507,data05,data0211!AA$900,FALSE)</f>
        <v>350</v>
      </c>
      <c r="AB507" s="218">
        <f>HLOOKUP($B507,data05,data0211!AB$900,FALSE)</f>
        <v>3643028.85</v>
      </c>
      <c r="AC507" s="218">
        <f>HLOOKUP($B507,data05,data0211!AC$900,FALSE)</f>
        <v>1748703.81</v>
      </c>
      <c r="AD507" s="218">
        <f>HLOOKUP($B507,data05,data0211!AD$900,FALSE)</f>
        <v>1858234.92</v>
      </c>
      <c r="AE507" s="218">
        <f>HLOOKUP($B507,data05,data0211!AE$900,FALSE)</f>
        <v>0</v>
      </c>
      <c r="AF507" s="218">
        <f>HLOOKUP($B507,data05,data0211!AF$900,FALSE)</f>
        <v>30879.95</v>
      </c>
      <c r="AG507" s="218">
        <f>HLOOKUP($B507,data05,data0211!AG$900,FALSE)</f>
        <v>5210.17</v>
      </c>
      <c r="AH507" s="218">
        <f>HLOOKUP($B507,data05,data0211!AH$900,FALSE)</f>
        <v>125</v>
      </c>
      <c r="AI507" s="218">
        <f>HLOOKUP($B507,data05,data0211!AI$900,FALSE)</f>
        <v>14</v>
      </c>
      <c r="AJ507" s="218">
        <f>HLOOKUP($B507,data05,data0211!AJ$900,FALSE)</f>
        <v>111</v>
      </c>
      <c r="AK507" s="218">
        <f>HLOOKUP($B507,data05,data0211!AK$900,FALSE)</f>
        <v>14000</v>
      </c>
      <c r="AL507" s="218">
        <f>HLOOKUP($B507,data05,data0211!AL$900,FALSE)</f>
        <v>14000</v>
      </c>
      <c r="AM507" s="218">
        <f>HLOOKUP($B507,data05,data0211!AM$900,FALSE)</f>
        <v>215</v>
      </c>
      <c r="AN507" s="218">
        <f>HLOOKUP($B507,data05,data0211!AN$900,FALSE)</f>
        <v>29598</v>
      </c>
      <c r="AO507" s="218">
        <f>HLOOKUP($B507,data05,data0211!AO$900,FALSE)</f>
        <v>40534</v>
      </c>
      <c r="AP507" s="218">
        <f>HLOOKUP($B507,data05,data0211!AP$900,FALSE)</f>
        <v>40534</v>
      </c>
      <c r="AQ507" s="218">
        <f>HLOOKUP($B507,data05,data0211!AQ$900,FALSE)</f>
        <v>30752</v>
      </c>
      <c r="AR507" s="218">
        <f>HLOOKUP($B507,data05,data0211!AR$900,FALSE)</f>
        <v>335</v>
      </c>
      <c r="AS507" s="218">
        <f>HLOOKUP($B507,data05,data0211!AS$900,FALSE)</f>
        <v>253</v>
      </c>
      <c r="AT507" s="218">
        <f>HLOOKUP($B507,data05,data0211!AT$900,FALSE)</f>
        <v>82</v>
      </c>
      <c r="AU507" s="218">
        <f>HLOOKUP($B507,data05,data0211!AU$900,FALSE)</f>
        <v>182</v>
      </c>
      <c r="AV507" s="218">
        <f>HLOOKUP($B507,data05,data0211!AV$900,FALSE)</f>
        <v>6</v>
      </c>
      <c r="AW507" s="218">
        <f>HLOOKUP($B507,data05,data0211!AW$900,FALSE)</f>
        <v>152</v>
      </c>
      <c r="AX507" s="218">
        <f>HLOOKUP($B507,data05,data0211!AX$900,FALSE)</f>
        <v>2</v>
      </c>
      <c r="AY507" s="218">
        <f>HLOOKUP($B507,data05,data0211!AY$900,FALSE)</f>
        <v>32</v>
      </c>
      <c r="AZ507" s="218">
        <f>HLOOKUP($B507,data05,data0211!AZ$900,FALSE)</f>
        <v>1652</v>
      </c>
      <c r="BA507" s="218">
        <f>HLOOKUP($B507,data05,data0211!BA$900,FALSE)</f>
        <v>76</v>
      </c>
      <c r="BB507" s="218"/>
      <c r="BC507" s="218"/>
      <c r="BD507" s="218"/>
      <c r="BE507" s="218"/>
    </row>
    <row r="508" spans="1:57" x14ac:dyDescent="0.2">
      <c r="A508" s="71" t="s">
        <v>32</v>
      </c>
      <c r="B508" s="71" t="s">
        <v>32</v>
      </c>
      <c r="C508" s="69">
        <v>2006</v>
      </c>
      <c r="D508" s="218">
        <f>HLOOKUP($B508,data06,data0211!D$900,FALSE)</f>
        <v>38710201.550000004</v>
      </c>
      <c r="E508" s="218">
        <f>HLOOKUP($B508,data06,data0211!E$900,FALSE)</f>
        <v>-15012076.060000001</v>
      </c>
      <c r="F508" s="218">
        <f>HLOOKUP($B508,data06,data0211!F$900,FALSE)</f>
        <v>0</v>
      </c>
      <c r="G508" s="218">
        <f>HLOOKUP($B508,data06,data0211!G$900,FALSE)</f>
        <v>1517368.09</v>
      </c>
      <c r="H508" s="218">
        <f>HLOOKUP($B508,data06,data0211!H$900,FALSE)</f>
        <v>1479291.29</v>
      </c>
      <c r="I508" s="218">
        <f>HLOOKUP($B508,data06,data0211!I$900,FALSE)</f>
        <v>468793.44</v>
      </c>
      <c r="J508" s="218">
        <f>HLOOKUP($B508,data06,data0211!J$900,FALSE)</f>
        <v>7703</v>
      </c>
      <c r="K508" s="218">
        <f>HLOOKUP($B508,data06,data0211!K$900,FALSE)</f>
        <v>6353</v>
      </c>
      <c r="L508" s="218">
        <f>HLOOKUP($B508,data06,data0211!L$900,FALSE)</f>
        <v>1350</v>
      </c>
      <c r="M508" s="218">
        <f>HLOOKUP($B508,data06,data0211!M$900,FALSE)</f>
        <v>0</v>
      </c>
      <c r="N508" s="218">
        <f>HLOOKUP($B508,data06,data0211!N$900,FALSE)</f>
        <v>1736</v>
      </c>
      <c r="O508" s="218">
        <f>HLOOKUP($B508,data06,data0211!O$900,FALSE)</f>
        <v>66</v>
      </c>
      <c r="P508" s="218">
        <f>HLOOKUP($B508,data06,data0211!P$900,FALSE)</f>
        <v>176186452</v>
      </c>
      <c r="Q508" s="218">
        <f>HLOOKUP($B508,data06,data0211!Q$900,FALSE)</f>
        <v>63805148</v>
      </c>
      <c r="R508" s="218">
        <f>HLOOKUP($B508,data06,data0211!R$900,FALSE)</f>
        <v>111101732</v>
      </c>
      <c r="S508" s="218">
        <f>HLOOKUP($B508,data06,data0211!S$900,FALSE)</f>
        <v>0</v>
      </c>
      <c r="T508" s="218">
        <f>HLOOKUP($B508,data06,data0211!T$900,FALSE)</f>
        <v>1128660</v>
      </c>
      <c r="U508" s="218">
        <f>HLOOKUP($B508,data06,data0211!U$900,FALSE)</f>
        <v>150912</v>
      </c>
      <c r="V508" s="218">
        <f>HLOOKUP($B508,data06,data0211!V$900,FALSE)</f>
        <v>205184</v>
      </c>
      <c r="W508" s="218">
        <f>HLOOKUP($B508,data06,data0211!W$900,FALSE)</f>
        <v>0</v>
      </c>
      <c r="X508" s="218">
        <f>HLOOKUP($B508,data06,data0211!X$900,FALSE)</f>
        <v>202230</v>
      </c>
      <c r="Y508" s="218">
        <f>HLOOKUP($B508,data06,data0211!Y$900,FALSE)</f>
        <v>0</v>
      </c>
      <c r="Z508" s="218">
        <f>HLOOKUP($B508,data06,data0211!Z$900,FALSE)</f>
        <v>2714</v>
      </c>
      <c r="AA508" s="218">
        <f>HLOOKUP($B508,data06,data0211!AA$900,FALSE)</f>
        <v>240</v>
      </c>
      <c r="AB508" s="218">
        <f>HLOOKUP($B508,data06,data0211!AB$900,FALSE)</f>
        <v>-4045732.37</v>
      </c>
      <c r="AC508" s="218">
        <f>HLOOKUP($B508,data06,data0211!AC$900,FALSE)</f>
        <v>-1932096.88</v>
      </c>
      <c r="AD508" s="218">
        <f>HLOOKUP($B508,data06,data0211!AD$900,FALSE)</f>
        <v>-2073800.0899999999</v>
      </c>
      <c r="AE508" s="218">
        <f>HLOOKUP($B508,data06,data0211!AE$900,FALSE)</f>
        <v>0</v>
      </c>
      <c r="AF508" s="218">
        <f>HLOOKUP($B508,data06,data0211!AF$900,FALSE)</f>
        <v>-36083.599999999999</v>
      </c>
      <c r="AG508" s="218">
        <f>HLOOKUP($B508,data06,data0211!AG$900,FALSE)</f>
        <v>-3751.8</v>
      </c>
      <c r="AH508" s="218">
        <f>HLOOKUP($B508,data06,data0211!AH$900,FALSE)</f>
        <v>125</v>
      </c>
      <c r="AI508" s="218">
        <f>HLOOKUP($B508,data06,data0211!AI$900,FALSE)</f>
        <v>14</v>
      </c>
      <c r="AJ508" s="218">
        <f>HLOOKUP($B508,data06,data0211!AJ$900,FALSE)</f>
        <v>111</v>
      </c>
      <c r="AK508" s="218">
        <f>HLOOKUP($B508,data06,data0211!AK$900,FALSE)</f>
        <v>14000</v>
      </c>
      <c r="AL508" s="218">
        <f>HLOOKUP($B508,data06,data0211!AL$900,FALSE)</f>
        <v>14000</v>
      </c>
      <c r="AM508" s="218">
        <f>HLOOKUP($B508,data06,data0211!AM$900,FALSE)</f>
        <v>220</v>
      </c>
      <c r="AN508" s="218">
        <f>HLOOKUP($B508,data06,data0211!AN$900,FALSE)</f>
        <v>29693</v>
      </c>
      <c r="AO508" s="218">
        <f>HLOOKUP($B508,data06,data0211!AO$900,FALSE)</f>
        <v>43843</v>
      </c>
      <c r="AP508" s="218">
        <f>HLOOKUP($B508,data06,data0211!AP$900,FALSE)</f>
        <v>43843</v>
      </c>
      <c r="AQ508" s="218">
        <f>HLOOKUP($B508,data06,data0211!AQ$900,FALSE)</f>
        <v>30556</v>
      </c>
      <c r="AR508" s="218">
        <f>HLOOKUP($B508,data06,data0211!AR$900,FALSE)</f>
        <v>338</v>
      </c>
      <c r="AS508" s="218">
        <f>HLOOKUP($B508,data06,data0211!AS$900,FALSE)</f>
        <v>254</v>
      </c>
      <c r="AT508" s="218">
        <f>HLOOKUP($B508,data06,data0211!AT$900,FALSE)</f>
        <v>83</v>
      </c>
      <c r="AU508" s="218">
        <f>HLOOKUP($B508,data06,data0211!AU$900,FALSE)</f>
        <v>180</v>
      </c>
      <c r="AV508" s="218">
        <f>HLOOKUP($B508,data06,data0211!AV$900,FALSE)</f>
        <v>0</v>
      </c>
      <c r="AW508" s="218">
        <f>HLOOKUP($B508,data06,data0211!AW$900,FALSE)</f>
        <v>150</v>
      </c>
      <c r="AX508" s="218">
        <f>HLOOKUP($B508,data06,data0211!AX$900,FALSE)</f>
        <v>2</v>
      </c>
      <c r="AY508" s="218">
        <f>HLOOKUP($B508,data06,data0211!AY$900,FALSE)</f>
        <v>32</v>
      </c>
      <c r="AZ508" s="218">
        <f>HLOOKUP($B508,data06,data0211!AZ$900,FALSE)</f>
        <v>1701</v>
      </c>
      <c r="BA508" s="218">
        <f>HLOOKUP($B508,data06,data0211!BA$900,FALSE)</f>
        <v>69</v>
      </c>
      <c r="BB508" s="218"/>
      <c r="BC508" s="218"/>
      <c r="BD508" s="218"/>
      <c r="BE508" s="218"/>
    </row>
    <row r="509" spans="1:57" x14ac:dyDescent="0.2">
      <c r="A509" s="71" t="s">
        <v>32</v>
      </c>
      <c r="B509" s="71" t="s">
        <v>32</v>
      </c>
      <c r="C509" s="69">
        <v>2007</v>
      </c>
      <c r="D509" s="218">
        <f>HLOOKUP($B509,data07,data0211!D$900,FALSE)</f>
        <v>40068981.320000008</v>
      </c>
      <c r="E509" s="218">
        <f>HLOOKUP($B509,data07,data0211!E$900,FALSE)</f>
        <v>-16014700.93</v>
      </c>
      <c r="F509" s="218">
        <f>HLOOKUP($B509,data07,data0211!F$900,FALSE)</f>
        <v>0</v>
      </c>
      <c r="G509" s="218">
        <f>HLOOKUP($B509,data07,data0211!G$900,FALSE)</f>
        <v>1537606.63</v>
      </c>
      <c r="H509" s="218">
        <f>HLOOKUP($B509,data07,data0211!H$900,FALSE)</f>
        <v>1710368.4999999998</v>
      </c>
      <c r="I509" s="218">
        <f>HLOOKUP($B509,data07,data0211!I$900,FALSE)</f>
        <v>211742</v>
      </c>
      <c r="J509" s="218">
        <f>HLOOKUP($B509,data07,data0211!J$900,FALSE)</f>
        <v>7778</v>
      </c>
      <c r="K509" s="218">
        <f>HLOOKUP($B509,data07,data0211!K$900,FALSE)</f>
        <v>6424</v>
      </c>
      <c r="L509" s="218">
        <f>HLOOKUP($B509,data07,data0211!L$900,FALSE)</f>
        <v>1354</v>
      </c>
      <c r="M509" s="218">
        <f>HLOOKUP($B509,data07,data0211!M$900,FALSE)</f>
        <v>0</v>
      </c>
      <c r="N509" s="218">
        <f>HLOOKUP($B509,data07,data0211!N$900,FALSE)</f>
        <v>1796</v>
      </c>
      <c r="O509" s="218">
        <f>HLOOKUP($B509,data07,data0211!O$900,FALSE)</f>
        <v>76</v>
      </c>
      <c r="P509" s="218">
        <f>HLOOKUP($B509,data07,data0211!P$900,FALSE)</f>
        <v>179610430</v>
      </c>
      <c r="Q509" s="218">
        <f>HLOOKUP($B509,data07,data0211!Q$900,FALSE)</f>
        <v>65561722</v>
      </c>
      <c r="R509" s="218">
        <f>HLOOKUP($B509,data07,data0211!R$900,FALSE)</f>
        <v>112958244</v>
      </c>
      <c r="S509" s="218">
        <f>HLOOKUP($B509,data07,data0211!S$900,FALSE)</f>
        <v>0</v>
      </c>
      <c r="T509" s="218">
        <f>HLOOKUP($B509,data07,data0211!T$900,FALSE)</f>
        <v>996251</v>
      </c>
      <c r="U509" s="218">
        <f>HLOOKUP($B509,data07,data0211!U$900,FALSE)</f>
        <v>94213</v>
      </c>
      <c r="V509" s="218">
        <f>HLOOKUP($B509,data07,data0211!V$900,FALSE)</f>
        <v>208442</v>
      </c>
      <c r="W509" s="218">
        <f>HLOOKUP($B509,data07,data0211!W$900,FALSE)</f>
        <v>0</v>
      </c>
      <c r="X509" s="218">
        <f>HLOOKUP($B509,data07,data0211!X$900,FALSE)</f>
        <v>205292</v>
      </c>
      <c r="Y509" s="218">
        <f>HLOOKUP($B509,data07,data0211!Y$900,FALSE)</f>
        <v>0</v>
      </c>
      <c r="Z509" s="218">
        <f>HLOOKUP($B509,data07,data0211!Z$900,FALSE)</f>
        <v>2890</v>
      </c>
      <c r="AA509" s="218">
        <f>HLOOKUP($B509,data07,data0211!AA$900,FALSE)</f>
        <v>260</v>
      </c>
      <c r="AB509" s="218">
        <f>HLOOKUP($B509,data07,data0211!AB$900,FALSE)</f>
        <v>4601795.12</v>
      </c>
      <c r="AC509" s="218">
        <f>HLOOKUP($B509,data07,data0211!AC$900,FALSE)</f>
        <v>2165327.46</v>
      </c>
      <c r="AD509" s="218">
        <f>HLOOKUP($B509,data07,data0211!AD$900,FALSE)</f>
        <v>2389941.31</v>
      </c>
      <c r="AE509" s="218">
        <f>HLOOKUP($B509,data07,data0211!AE$900,FALSE)</f>
        <v>0</v>
      </c>
      <c r="AF509" s="218">
        <f>HLOOKUP($B509,data07,data0211!AF$900,FALSE)</f>
        <v>4513.07</v>
      </c>
      <c r="AG509" s="218">
        <f>HLOOKUP($B509,data07,data0211!AG$900,FALSE)</f>
        <v>42013.279999999999</v>
      </c>
      <c r="AH509" s="218">
        <f>HLOOKUP($B509,data07,data0211!AH$900,FALSE)</f>
        <v>133</v>
      </c>
      <c r="AI509" s="218">
        <f>HLOOKUP($B509,data07,data0211!AI$900,FALSE)</f>
        <v>14</v>
      </c>
      <c r="AJ509" s="218">
        <f>HLOOKUP($B509,data07,data0211!AJ$900,FALSE)</f>
        <v>119</v>
      </c>
      <c r="AK509" s="218">
        <f>HLOOKUP($B509,data07,data0211!AK$900,FALSE)</f>
        <v>14800</v>
      </c>
      <c r="AL509" s="218">
        <f>HLOOKUP($B509,data07,data0211!AL$900,FALSE)</f>
        <v>14800</v>
      </c>
      <c r="AM509" s="218">
        <f>HLOOKUP($B509,data07,data0211!AM$900,FALSE)</f>
        <v>250</v>
      </c>
      <c r="AN509" s="218">
        <f>HLOOKUP($B509,data07,data0211!AN$900,FALSE)</f>
        <v>29786</v>
      </c>
      <c r="AO509" s="218">
        <f>HLOOKUP($B509,data07,data0211!AO$900,FALSE)</f>
        <v>41136</v>
      </c>
      <c r="AP509" s="218">
        <f>HLOOKUP($B509,data07,data0211!AP$900,FALSE)</f>
        <v>41136</v>
      </c>
      <c r="AQ509" s="218">
        <f>HLOOKUP($B509,data07,data0211!AQ$900,FALSE)</f>
        <v>32243</v>
      </c>
      <c r="AR509" s="218">
        <f>HLOOKUP($B509,data07,data0211!AR$900,FALSE)</f>
        <v>337</v>
      </c>
      <c r="AS509" s="218">
        <f>HLOOKUP($B509,data07,data0211!AS$900,FALSE)</f>
        <v>247</v>
      </c>
      <c r="AT509" s="218">
        <f>HLOOKUP($B509,data07,data0211!AT$900,FALSE)</f>
        <v>90</v>
      </c>
      <c r="AU509" s="218">
        <f>HLOOKUP($B509,data07,data0211!AU$900,FALSE)</f>
        <v>178</v>
      </c>
      <c r="AV509" s="218">
        <f>HLOOKUP($B509,data07,data0211!AV$900,FALSE)</f>
        <v>1</v>
      </c>
      <c r="AW509" s="218">
        <f>HLOOKUP($B509,data07,data0211!AW$900,FALSE)</f>
        <v>158</v>
      </c>
      <c r="AX509" s="218">
        <f>HLOOKUP($B509,data07,data0211!AX$900,FALSE)</f>
        <v>3</v>
      </c>
      <c r="AY509" s="218">
        <f>HLOOKUP($B509,data07,data0211!AY$900,FALSE)</f>
        <v>32</v>
      </c>
      <c r="AZ509" s="218">
        <f>HLOOKUP($B509,data07,data0211!AZ$900,FALSE)</f>
        <v>1704</v>
      </c>
      <c r="BA509" s="218">
        <f>HLOOKUP($B509,data07,data0211!BA$900,FALSE)</f>
        <v>68</v>
      </c>
      <c r="BB509" s="218"/>
      <c r="BC509" s="218"/>
      <c r="BD509" s="218"/>
      <c r="BE509" s="218"/>
    </row>
    <row r="510" spans="1:57" x14ac:dyDescent="0.2">
      <c r="A510" s="71" t="s">
        <v>32</v>
      </c>
      <c r="B510" s="71" t="s">
        <v>32</v>
      </c>
      <c r="C510" s="69">
        <v>2008</v>
      </c>
      <c r="D510" s="218">
        <f>HLOOKUP($B510,data08,data0211!D$900,FALSE)</f>
        <v>41634183.810000002</v>
      </c>
      <c r="E510" s="218">
        <f>HLOOKUP($B510,data08,data0211!E$900,FALSE)</f>
        <v>-17220940.359999999</v>
      </c>
      <c r="F510" s="218">
        <f>HLOOKUP($B510,data08,data0211!F$900,FALSE)</f>
        <v>0</v>
      </c>
      <c r="G510" s="218">
        <f>HLOOKUP($B510,data08,data0211!G$900,FALSE)</f>
        <v>1681902.6</v>
      </c>
      <c r="H510" s="218">
        <f>HLOOKUP($B510,data08,data0211!H$900,FALSE)</f>
        <v>1686713.6100000003</v>
      </c>
      <c r="I510" s="218">
        <f>HLOOKUP($B510,data08,data0211!I$900,FALSE)</f>
        <v>280101.74</v>
      </c>
      <c r="J510" s="218">
        <f>HLOOKUP($B510,data08,data0211!J$900,FALSE)</f>
        <v>7798</v>
      </c>
      <c r="K510" s="218">
        <f>HLOOKUP($B510,data08,data0211!K$900,FALSE)</f>
        <v>6436</v>
      </c>
      <c r="L510" s="218">
        <f>HLOOKUP($B510,data08,data0211!L$900,FALSE)</f>
        <v>1362</v>
      </c>
      <c r="M510" s="218">
        <f>HLOOKUP($B510,data08,data0211!M$900,FALSE)</f>
        <v>0</v>
      </c>
      <c r="N510" s="218">
        <f>HLOOKUP($B510,data08,data0211!N$900,FALSE)</f>
        <v>1904</v>
      </c>
      <c r="O510" s="218">
        <f>HLOOKUP($B510,data08,data0211!O$900,FALSE)</f>
        <v>71</v>
      </c>
      <c r="P510" s="218">
        <f>HLOOKUP($B510,data08,data0211!P$900,FALSE)</f>
        <v>174363672</v>
      </c>
      <c r="Q510" s="218">
        <f>HLOOKUP($B510,data08,data0211!Q$900,FALSE)</f>
        <v>63512671</v>
      </c>
      <c r="R510" s="218">
        <f>HLOOKUP($B510,data08,data0211!R$900,FALSE)</f>
        <v>109639488</v>
      </c>
      <c r="S510" s="218">
        <f>HLOOKUP($B510,data08,data0211!S$900,FALSE)</f>
        <v>0</v>
      </c>
      <c r="T510" s="218">
        <f>HLOOKUP($B510,data08,data0211!T$900,FALSE)</f>
        <v>1131571</v>
      </c>
      <c r="U510" s="218">
        <f>HLOOKUP($B510,data08,data0211!U$900,FALSE)</f>
        <v>79942</v>
      </c>
      <c r="V510" s="218">
        <f>HLOOKUP($B510,data08,data0211!V$900,FALSE)</f>
        <v>200577</v>
      </c>
      <c r="W510" s="218">
        <f>HLOOKUP($B510,data08,data0211!W$900,FALSE)</f>
        <v>0</v>
      </c>
      <c r="X510" s="218">
        <f>HLOOKUP($B510,data08,data0211!X$900,FALSE)</f>
        <v>197323</v>
      </c>
      <c r="Y510" s="218">
        <f>HLOOKUP($B510,data08,data0211!Y$900,FALSE)</f>
        <v>0</v>
      </c>
      <c r="Z510" s="218">
        <f>HLOOKUP($B510,data08,data0211!Z$900,FALSE)</f>
        <v>3002</v>
      </c>
      <c r="AA510" s="218">
        <f>HLOOKUP($B510,data08,data0211!AA$900,FALSE)</f>
        <v>252</v>
      </c>
      <c r="AB510" s="218">
        <f>HLOOKUP($B510,data08,data0211!AB$900,FALSE)</f>
        <v>0</v>
      </c>
      <c r="AC510" s="218">
        <f>HLOOKUP($B510,data08,data0211!AC$900,FALSE)</f>
        <v>2172311.7000000002</v>
      </c>
      <c r="AD510" s="218">
        <f>HLOOKUP($B510,data08,data0211!AD$900,FALSE)</f>
        <v>2366087.66</v>
      </c>
      <c r="AE510" s="218">
        <f>HLOOKUP($B510,data08,data0211!AE$900,FALSE)</f>
        <v>0</v>
      </c>
      <c r="AF510" s="218">
        <f>HLOOKUP($B510,data08,data0211!AF$900,FALSE)</f>
        <v>40707.1</v>
      </c>
      <c r="AG510" s="218">
        <f>HLOOKUP($B510,data08,data0211!AG$900,FALSE)</f>
        <v>4016.84</v>
      </c>
      <c r="AH510" s="218">
        <f>HLOOKUP($B510,data08,data0211!AH$900,FALSE)</f>
        <v>133</v>
      </c>
      <c r="AI510" s="218">
        <f>HLOOKUP($B510,data08,data0211!AI$900,FALSE)</f>
        <v>14</v>
      </c>
      <c r="AJ510" s="218">
        <f>HLOOKUP($B510,data08,data0211!AJ$900,FALSE)</f>
        <v>119</v>
      </c>
      <c r="AK510" s="218">
        <f>HLOOKUP($B510,data08,data0211!AK$900,FALSE)</f>
        <v>14800</v>
      </c>
      <c r="AL510" s="218">
        <f>HLOOKUP($B510,data08,data0211!AL$900,FALSE)</f>
        <v>14800</v>
      </c>
      <c r="AM510" s="218">
        <f>HLOOKUP($B510,data08,data0211!AM$900,FALSE)</f>
        <v>250</v>
      </c>
      <c r="AN510" s="218">
        <f>HLOOKUP($B510,data08,data0211!AN$900,FALSE)</f>
        <v>29013</v>
      </c>
      <c r="AO510" s="218">
        <f>HLOOKUP($B510,data08,data0211!AO$900,FALSE)</f>
        <v>40775</v>
      </c>
      <c r="AP510" s="218">
        <f>HLOOKUP($B510,data08,data0211!AP$900,FALSE)</f>
        <v>40775</v>
      </c>
      <c r="AQ510" s="218">
        <f>HLOOKUP($B510,data08,data0211!AQ$900,FALSE)</f>
        <v>30128</v>
      </c>
      <c r="AR510" s="218">
        <f>HLOOKUP($B510,data08,data0211!AR$900,FALSE)</f>
        <v>337</v>
      </c>
      <c r="AS510" s="218">
        <f>HLOOKUP($B510,data08,data0211!AS$900,FALSE)</f>
        <v>247</v>
      </c>
      <c r="AT510" s="218">
        <f>HLOOKUP($B510,data08,data0211!AT$900,FALSE)</f>
        <v>90</v>
      </c>
      <c r="AU510" s="218">
        <f>HLOOKUP($B510,data08,data0211!AU$900,FALSE)</f>
        <v>178</v>
      </c>
      <c r="AV510" s="218">
        <f>HLOOKUP($B510,data08,data0211!AV$900,FALSE)</f>
        <v>1</v>
      </c>
      <c r="AW510" s="218">
        <f>HLOOKUP($B510,data08,data0211!AW$900,FALSE)</f>
        <v>158</v>
      </c>
      <c r="AX510" s="218">
        <f>HLOOKUP($B510,data08,data0211!AX$900,FALSE)</f>
        <v>3</v>
      </c>
      <c r="AY510" s="218">
        <f>HLOOKUP($B510,data08,data0211!AY$900,FALSE)</f>
        <v>32</v>
      </c>
      <c r="AZ510" s="218">
        <f>HLOOKUP($B510,data08,data0211!AZ$900,FALSE)</f>
        <v>1745</v>
      </c>
      <c r="BA510" s="218">
        <f>HLOOKUP($B510,data08,data0211!BA$900,FALSE)</f>
        <v>71</v>
      </c>
      <c r="BB510" s="218"/>
      <c r="BC510" s="218"/>
      <c r="BD510" s="218"/>
      <c r="BE510" s="218"/>
    </row>
    <row r="511" spans="1:57" x14ac:dyDescent="0.2">
      <c r="A511" s="71" t="s">
        <v>32</v>
      </c>
      <c r="B511" s="71" t="s">
        <v>32</v>
      </c>
      <c r="C511" s="69">
        <v>2009</v>
      </c>
      <c r="D511" s="218">
        <f>HLOOKUP($B511,data09,data0211!D$900,FALSE)</f>
        <v>43782615.129999995</v>
      </c>
      <c r="E511" s="218">
        <f>HLOOKUP($B511,data09,data0211!E$900,FALSE)</f>
        <v>-18485599.91</v>
      </c>
      <c r="F511" s="218">
        <f>HLOOKUP($B511,data09,data0211!F$900,FALSE)</f>
        <v>0</v>
      </c>
      <c r="G511" s="218">
        <f>HLOOKUP($B511,data09,data0211!G$900,FALSE)</f>
        <v>2505181.7000000002</v>
      </c>
      <c r="H511" s="218">
        <f>HLOOKUP($B511,data09,data0211!H$900,FALSE)</f>
        <v>1808520.6800000002</v>
      </c>
      <c r="I511" s="218">
        <f>HLOOKUP($B511,data09,data0211!I$900,FALSE)</f>
        <v>325967</v>
      </c>
      <c r="J511" s="218">
        <f>HLOOKUP($B511,data09,data0211!J$900,FALSE)</f>
        <v>7880</v>
      </c>
      <c r="K511" s="218">
        <f>HLOOKUP($B511,data09,data0211!K$900,FALSE)</f>
        <v>6507</v>
      </c>
      <c r="L511" s="218">
        <f>HLOOKUP($B511,data09,data0211!L$900,FALSE)</f>
        <v>1351</v>
      </c>
      <c r="M511" s="218">
        <f>HLOOKUP($B511,data09,data0211!M$900,FALSE)</f>
        <v>22</v>
      </c>
      <c r="N511" s="218">
        <f>HLOOKUP($B511,data09,data0211!N$900,FALSE)</f>
        <v>1915</v>
      </c>
      <c r="O511" s="218">
        <f>HLOOKUP($B511,data09,data0211!O$900,FALSE)</f>
        <v>71</v>
      </c>
      <c r="P511" s="218">
        <f>HLOOKUP($B511,data09,data0211!P$900,FALSE)</f>
        <v>173481558</v>
      </c>
      <c r="Q511" s="218">
        <f>HLOOKUP($B511,data09,data0211!Q$900,FALSE)</f>
        <v>63529367</v>
      </c>
      <c r="R511" s="218">
        <f>HLOOKUP($B511,data09,data0211!R$900,FALSE)</f>
        <v>108619958</v>
      </c>
      <c r="S511" s="218">
        <f>HLOOKUP($B511,data09,data0211!S$900,FALSE)</f>
        <v>202191</v>
      </c>
      <c r="T511" s="218">
        <f>HLOOKUP($B511,data09,data0211!T$900,FALSE)</f>
        <v>1124575</v>
      </c>
      <c r="U511" s="218">
        <f>HLOOKUP($B511,data09,data0211!U$900,FALSE)</f>
        <v>5467</v>
      </c>
      <c r="V511" s="218">
        <f>HLOOKUP($B511,data09,data0211!V$900,FALSE)</f>
        <v>197662</v>
      </c>
      <c r="W511" s="218">
        <f>HLOOKUP($B511,data09,data0211!W$900,FALSE)</f>
        <v>0</v>
      </c>
      <c r="X511" s="218">
        <f>HLOOKUP($B511,data09,data0211!X$900,FALSE)</f>
        <v>194671</v>
      </c>
      <c r="Y511" s="218">
        <f>HLOOKUP($B511,data09,data0211!Y$900,FALSE)</f>
        <v>0</v>
      </c>
      <c r="Z511" s="218">
        <f>HLOOKUP($B511,data09,data0211!Z$900,FALSE)</f>
        <v>2864</v>
      </c>
      <c r="AA511" s="218">
        <f>HLOOKUP($B511,data09,data0211!AA$900,FALSE)</f>
        <v>127</v>
      </c>
      <c r="AB511" s="218">
        <f>HLOOKUP($B511,data09,data0211!AB$900,FALSE)</f>
        <v>4527216.8499999996</v>
      </c>
      <c r="AC511" s="218">
        <f>HLOOKUP($B511,data09,data0211!AC$900,FALSE)</f>
        <v>2214848.63</v>
      </c>
      <c r="AD511" s="218">
        <f>HLOOKUP($B511,data09,data0211!AD$900,FALSE)</f>
        <v>2211518.39</v>
      </c>
      <c r="AE511" s="218">
        <f>HLOOKUP($B511,data09,data0211!AE$900,FALSE)</f>
        <v>0</v>
      </c>
      <c r="AF511" s="218">
        <f>HLOOKUP($B511,data09,data0211!AF$900,FALSE)</f>
        <v>87560.89</v>
      </c>
      <c r="AG511" s="218">
        <f>HLOOKUP($B511,data09,data0211!AG$900,FALSE)</f>
        <v>1337.98</v>
      </c>
      <c r="AH511" s="218">
        <f>HLOOKUP($B511,data09,data0211!AH$900,FALSE)</f>
        <v>133</v>
      </c>
      <c r="AI511" s="218">
        <f>HLOOKUP($B511,data09,data0211!AI$900,FALSE)</f>
        <v>14</v>
      </c>
      <c r="AJ511" s="218">
        <f>HLOOKUP($B511,data09,data0211!AJ$900,FALSE)</f>
        <v>119</v>
      </c>
      <c r="AK511" s="218">
        <f>HLOOKUP($B511,data09,data0211!AK$900,FALSE)</f>
        <v>14587</v>
      </c>
      <c r="AL511" s="218">
        <f>HLOOKUP($B511,data09,data0211!AL$900,FALSE)</f>
        <v>14587</v>
      </c>
      <c r="AM511" s="218">
        <f>HLOOKUP($B511,data09,data0211!AM$900,FALSE)</f>
        <v>250</v>
      </c>
      <c r="AN511" s="218">
        <f>HLOOKUP($B511,data09,data0211!AN$900,FALSE)</f>
        <v>28303</v>
      </c>
      <c r="AO511" s="218">
        <f>HLOOKUP($B511,data09,data0211!AO$900,FALSE)</f>
        <v>40256</v>
      </c>
      <c r="AP511" s="218">
        <f>HLOOKUP($B511,data09,data0211!AP$900,FALSE)</f>
        <v>40256</v>
      </c>
      <c r="AQ511" s="218">
        <f>HLOOKUP($B511,data09,data0211!AQ$900,FALSE)</f>
        <v>27121</v>
      </c>
      <c r="AR511" s="218">
        <f>HLOOKUP($B511,data09,data0211!AR$900,FALSE)</f>
        <v>341</v>
      </c>
      <c r="AS511" s="218">
        <f>HLOOKUP($B511,data09,data0211!AS$900,FALSE)</f>
        <v>246</v>
      </c>
      <c r="AT511" s="218">
        <f>HLOOKUP($B511,data09,data0211!AT$900,FALSE)</f>
        <v>95</v>
      </c>
      <c r="AU511" s="218">
        <f>HLOOKUP($B511,data09,data0211!AU$900,FALSE)</f>
        <v>175</v>
      </c>
      <c r="AV511" s="218">
        <f>HLOOKUP($B511,data09,data0211!AV$900,FALSE)</f>
        <v>1</v>
      </c>
      <c r="AW511" s="218">
        <f>HLOOKUP($B511,data09,data0211!AW$900,FALSE)</f>
        <v>165</v>
      </c>
      <c r="AX511" s="218">
        <f>HLOOKUP($B511,data09,data0211!AX$900,FALSE)</f>
        <v>3</v>
      </c>
      <c r="AY511" s="218">
        <f>HLOOKUP($B511,data09,data0211!AY$900,FALSE)</f>
        <v>29</v>
      </c>
      <c r="AZ511" s="218">
        <f>HLOOKUP($B511,data09,data0211!AZ$900,FALSE)</f>
        <v>1757</v>
      </c>
      <c r="BA511" s="218">
        <f>HLOOKUP($B511,data09,data0211!BA$900,FALSE)</f>
        <v>71</v>
      </c>
      <c r="BB511" s="218"/>
      <c r="BC511" s="218"/>
      <c r="BD511" s="218"/>
      <c r="BE511" s="218"/>
    </row>
    <row r="512" spans="1:57" x14ac:dyDescent="0.2">
      <c r="A512" s="71" t="s">
        <v>32</v>
      </c>
      <c r="B512" s="71" t="s">
        <v>32</v>
      </c>
      <c r="C512" s="69">
        <v>2010</v>
      </c>
      <c r="D512" s="218">
        <f>HLOOKUP($B512,data10,data0211!D$900,FALSE)</f>
        <v>45490927.920000009</v>
      </c>
      <c r="E512" s="218">
        <f>HLOOKUP($B512,data10,data0211!E$900,FALSE)</f>
        <v>-19895705.309999999</v>
      </c>
      <c r="F512" s="218">
        <f>HLOOKUP($B512,data10,data0211!F$900,FALSE)</f>
        <v>0</v>
      </c>
      <c r="G512" s="218">
        <f>HLOOKUP($B512,data10,data0211!G$900,FALSE)</f>
        <v>2505181.7000000002</v>
      </c>
      <c r="H512" s="218">
        <f>HLOOKUP($B512,data10,data0211!H$900,FALSE)</f>
        <v>1717408.27</v>
      </c>
      <c r="I512" s="218">
        <f>HLOOKUP($B512,data10,data0211!I$900,FALSE)</f>
        <v>320463</v>
      </c>
      <c r="J512" s="218">
        <f>HLOOKUP($B512,data10,data0211!J$900,FALSE)</f>
        <v>7882</v>
      </c>
      <c r="K512" s="218">
        <f>HLOOKUP($B512,data10,data0211!K$900,FALSE)</f>
        <v>6537</v>
      </c>
      <c r="L512" s="218">
        <f>HLOOKUP($B512,data10,data0211!L$900,FALSE)</f>
        <v>1345</v>
      </c>
      <c r="M512" s="218">
        <f>HLOOKUP($B512,data10,data0211!M$900,FALSE)</f>
        <v>0</v>
      </c>
      <c r="N512" s="218">
        <f>HLOOKUP($B512,data10,data0211!N$900,FALSE)</f>
        <v>0</v>
      </c>
      <c r="O512" s="218">
        <f>HLOOKUP($B512,data10,data0211!O$900,FALSE)</f>
        <v>0</v>
      </c>
      <c r="P512" s="218">
        <f>HLOOKUP($B512,data10,data0211!P$900,FALSE)</f>
        <v>177316883</v>
      </c>
      <c r="Q512" s="218">
        <f>HLOOKUP($B512,data10,data0211!Q$900,FALSE)</f>
        <v>67066095</v>
      </c>
      <c r="R512" s="218">
        <f>HLOOKUP($B512,data10,data0211!R$900,FALSE)</f>
        <v>110250788</v>
      </c>
      <c r="S512" s="218">
        <f>HLOOKUP($B512,data10,data0211!S$900,FALSE)</f>
        <v>0</v>
      </c>
      <c r="T512" s="218">
        <f>HLOOKUP($B512,data10,data0211!T$900,FALSE)</f>
        <v>0</v>
      </c>
      <c r="U512" s="218">
        <f>HLOOKUP($B512,data10,data0211!U$900,FALSE)</f>
        <v>0</v>
      </c>
      <c r="V512" s="218">
        <f>HLOOKUP($B512,data10,data0211!V$900,FALSE)</f>
        <v>216924</v>
      </c>
      <c r="W512" s="218">
        <f>HLOOKUP($B512,data10,data0211!W$900,FALSE)</f>
        <v>0</v>
      </c>
      <c r="X512" s="218">
        <f>HLOOKUP($B512,data10,data0211!X$900,FALSE)</f>
        <v>216924</v>
      </c>
      <c r="Y512" s="218">
        <f>HLOOKUP($B512,data10,data0211!Y$900,FALSE)</f>
        <v>0</v>
      </c>
      <c r="Z512" s="218">
        <f>HLOOKUP($B512,data10,data0211!Z$900,FALSE)</f>
        <v>0</v>
      </c>
      <c r="AA512" s="218">
        <f>HLOOKUP($B512,data10,data0211!AA$900,FALSE)</f>
        <v>0</v>
      </c>
      <c r="AB512" s="218">
        <f>HLOOKUP($B512,data10,data0211!AB$900,FALSE)</f>
        <v>4367474.97</v>
      </c>
      <c r="AC512" s="218">
        <f>HLOOKUP($B512,data10,data0211!AC$900,FALSE)</f>
        <v>2257948.7400000002</v>
      </c>
      <c r="AD512" s="218">
        <f>HLOOKUP($B512,data10,data0211!AD$900,FALSE)</f>
        <v>2109526.23</v>
      </c>
      <c r="AE512" s="218">
        <f>HLOOKUP($B512,data10,data0211!AE$900,FALSE)</f>
        <v>0</v>
      </c>
      <c r="AF512" s="218">
        <f>HLOOKUP($B512,data10,data0211!AF$900,FALSE)</f>
        <v>0</v>
      </c>
      <c r="AG512" s="218">
        <f>HLOOKUP($B512,data10,data0211!AG$900,FALSE)</f>
        <v>0</v>
      </c>
      <c r="AH512" s="218">
        <f>HLOOKUP($B512,data10,data0211!AH$900,FALSE)</f>
        <v>0</v>
      </c>
      <c r="AI512" s="218">
        <f>HLOOKUP($B512,data10,data0211!AI$900,FALSE)</f>
        <v>0</v>
      </c>
      <c r="AJ512" s="218">
        <f>HLOOKUP($B512,data10,data0211!AJ$900,FALSE)</f>
        <v>0</v>
      </c>
      <c r="AK512" s="218">
        <f>HLOOKUP($B512,data10,data0211!AK$900,FALSE)</f>
        <v>15000</v>
      </c>
      <c r="AL512" s="218">
        <f>HLOOKUP($B512,data10,data0211!AL$900,FALSE)</f>
        <v>15000</v>
      </c>
      <c r="AM512" s="218">
        <f>HLOOKUP($B512,data10,data0211!AM$900,FALSE)</f>
        <v>250</v>
      </c>
      <c r="AN512" s="218">
        <f>HLOOKUP($B512,data10,data0211!AN$900,FALSE)</f>
        <v>30132</v>
      </c>
      <c r="AO512" s="218">
        <f>HLOOKUP($B512,data10,data0211!AO$900,FALSE)</f>
        <v>42306</v>
      </c>
      <c r="AP512" s="218">
        <f>HLOOKUP($B512,data10,data0211!AP$900,FALSE)</f>
        <v>42306</v>
      </c>
      <c r="AQ512" s="218">
        <f>HLOOKUP($B512,data10,data0211!AQ$900,FALSE)</f>
        <v>30859</v>
      </c>
      <c r="AR512" s="218">
        <f>HLOOKUP($B512,data10,data0211!AR$900,FALSE)</f>
        <v>342</v>
      </c>
      <c r="AS512" s="218">
        <f>HLOOKUP($B512,data10,data0211!AS$900,FALSE)</f>
        <v>241</v>
      </c>
      <c r="AT512" s="218">
        <f>HLOOKUP($B512,data10,data0211!AT$900,FALSE)</f>
        <v>101</v>
      </c>
      <c r="AU512" s="218">
        <f>HLOOKUP($B512,data10,data0211!AU$900,FALSE)</f>
        <v>176</v>
      </c>
      <c r="AV512" s="218">
        <f>HLOOKUP($B512,data10,data0211!AV$900,FALSE)</f>
        <v>2</v>
      </c>
      <c r="AW512" s="218">
        <f>HLOOKUP($B512,data10,data0211!AW$900,FALSE)</f>
        <v>164</v>
      </c>
      <c r="AX512" s="218">
        <f>HLOOKUP($B512,data10,data0211!AX$900,FALSE)</f>
        <v>2</v>
      </c>
      <c r="AY512" s="218">
        <f>HLOOKUP($B512,data10,data0211!AY$900,FALSE)</f>
        <v>29</v>
      </c>
      <c r="AZ512" s="218">
        <f>HLOOKUP($B512,data10,data0211!AZ$900,FALSE)</f>
        <v>1738</v>
      </c>
      <c r="BA512" s="218">
        <f>HLOOKUP($B512,data10,data0211!BA$900,FALSE)</f>
        <v>70</v>
      </c>
      <c r="BB512" s="218"/>
      <c r="BC512" s="218"/>
      <c r="BD512" s="218"/>
      <c r="BE512" s="218"/>
    </row>
    <row r="513" spans="1:57" x14ac:dyDescent="0.2">
      <c r="A513" s="71" t="s">
        <v>32</v>
      </c>
      <c r="B513" s="71" t="s">
        <v>32</v>
      </c>
      <c r="C513" s="69">
        <v>2011</v>
      </c>
      <c r="D513" s="218">
        <f>HLOOKUP($B513,data11,data0211!D$900,FALSE)</f>
        <v>46762239.200000003</v>
      </c>
      <c r="E513" s="218">
        <f>HLOOKUP($B513,data11,data0211!E$900,FALSE)</f>
        <v>-21171345.039999999</v>
      </c>
      <c r="F513" s="218">
        <f>HLOOKUP($B513,data11,data0211!F$900,FALSE)</f>
        <v>0</v>
      </c>
      <c r="G513" s="218">
        <f>HLOOKUP($B513,data11,data0211!G$900,FALSE)</f>
        <v>2100669.59</v>
      </c>
      <c r="H513" s="218">
        <f>HLOOKUP($B513,data11,data0211!H$900,FALSE)</f>
        <v>1885320.3199999998</v>
      </c>
      <c r="I513" s="218">
        <f>HLOOKUP($B513,data11,data0211!I$900,FALSE)</f>
        <v>180129.57</v>
      </c>
      <c r="J513" s="218">
        <f>HLOOKUP($B513,data11,data0211!J$900,FALSE)</f>
        <v>8000</v>
      </c>
      <c r="K513" s="218">
        <f>HLOOKUP($B513,data11,data0211!K$900,FALSE)</f>
        <v>6649</v>
      </c>
      <c r="L513" s="218">
        <f>HLOOKUP($B513,data11,data0211!L$900,FALSE)</f>
        <v>1351</v>
      </c>
      <c r="M513" s="218">
        <f>HLOOKUP($B513,data11,data0211!M$900,FALSE)</f>
        <v>0</v>
      </c>
      <c r="N513" s="218">
        <f>HLOOKUP($B513,data11,data0211!N$900,FALSE)</f>
        <v>0</v>
      </c>
      <c r="O513" s="218">
        <f>HLOOKUP($B513,data11,data0211!O$900,FALSE)</f>
        <v>0</v>
      </c>
      <c r="P513" s="218">
        <f>HLOOKUP($B513,data11,data0211!P$900,FALSE)</f>
        <v>182461223</v>
      </c>
      <c r="Q513" s="218">
        <f>HLOOKUP($B513,data11,data0211!Q$900,FALSE)</f>
        <v>67755761</v>
      </c>
      <c r="R513" s="218">
        <f>HLOOKUP($B513,data11,data0211!R$900,FALSE)</f>
        <v>114705462</v>
      </c>
      <c r="S513" s="218">
        <f>HLOOKUP($B513,data11,data0211!S$900,FALSE)</f>
        <v>0</v>
      </c>
      <c r="T513" s="218">
        <f>HLOOKUP($B513,data11,data0211!T$900,FALSE)</f>
        <v>0</v>
      </c>
      <c r="U513" s="218">
        <f>HLOOKUP($B513,data11,data0211!U$900,FALSE)</f>
        <v>0</v>
      </c>
      <c r="V513" s="218">
        <f>HLOOKUP($B513,data11,data0211!V$900,FALSE)</f>
        <v>191907</v>
      </c>
      <c r="W513" s="218">
        <f>HLOOKUP($B513,data11,data0211!W$900,FALSE)</f>
        <v>0</v>
      </c>
      <c r="X513" s="218">
        <f>HLOOKUP($B513,data11,data0211!X$900,FALSE)</f>
        <v>191907</v>
      </c>
      <c r="Y513" s="218">
        <f>HLOOKUP($B513,data11,data0211!Y$900,FALSE)</f>
        <v>0</v>
      </c>
      <c r="Z513" s="218">
        <f>HLOOKUP($B513,data11,data0211!Z$900,FALSE)</f>
        <v>0</v>
      </c>
      <c r="AA513" s="218">
        <f>HLOOKUP($B513,data11,data0211!AA$900,FALSE)</f>
        <v>0</v>
      </c>
      <c r="AB513" s="218">
        <f>HLOOKUP($B513,data11,data0211!AB$900,FALSE)</f>
        <v>4393782.9800000004</v>
      </c>
      <c r="AC513" s="218">
        <f>HLOOKUP($B513,data11,data0211!AC$900,FALSE)</f>
        <v>2303061.5</v>
      </c>
      <c r="AD513" s="218">
        <f>HLOOKUP($B513,data11,data0211!AD$900,FALSE)</f>
        <v>2090721.48</v>
      </c>
      <c r="AE513" s="218">
        <f>HLOOKUP($B513,data11,data0211!AE$900,FALSE)</f>
        <v>0</v>
      </c>
      <c r="AF513" s="218">
        <f>HLOOKUP($B513,data11,data0211!AF$900,FALSE)</f>
        <v>0</v>
      </c>
      <c r="AG513" s="218">
        <f>HLOOKUP($B513,data11,data0211!AG$900,FALSE)</f>
        <v>0</v>
      </c>
      <c r="AH513" s="218">
        <f>HLOOKUP($B513,data11,data0211!AH$900,FALSE)</f>
        <v>133</v>
      </c>
      <c r="AI513" s="218">
        <f>HLOOKUP($B513,data11,data0211!AI$900,FALSE)</f>
        <v>14</v>
      </c>
      <c r="AJ513" s="218">
        <f>HLOOKUP($B513,data11,data0211!AJ$900,FALSE)</f>
        <v>119</v>
      </c>
      <c r="AK513" s="218">
        <f>HLOOKUP($B513,data11,data0211!AK$900,FALSE)</f>
        <v>15000</v>
      </c>
      <c r="AL513" s="218">
        <f>HLOOKUP($B513,data11,data0211!AL$900,FALSE)</f>
        <v>15000</v>
      </c>
      <c r="AM513" s="218">
        <f>HLOOKUP($B513,data11,data0211!AM$900,FALSE)</f>
        <v>250</v>
      </c>
      <c r="AN513" s="218">
        <f>HLOOKUP($B513,data11,data0211!AN$900,FALSE)</f>
        <v>28568</v>
      </c>
      <c r="AO513" s="218">
        <f>HLOOKUP($B513,data11,data0211!AO$900,FALSE)</f>
        <v>45651</v>
      </c>
      <c r="AP513" s="218">
        <f>HLOOKUP($B513,data11,data0211!AP$900,FALSE)</f>
        <v>45651</v>
      </c>
      <c r="AQ513" s="218">
        <f>HLOOKUP($B513,data11,data0211!AQ$900,FALSE)</f>
        <v>31132</v>
      </c>
      <c r="AR513" s="218">
        <f>HLOOKUP($B513,data11,data0211!AR$900,FALSE)</f>
        <v>348</v>
      </c>
      <c r="AS513" s="218">
        <f>HLOOKUP($B513,data11,data0211!AS$900,FALSE)</f>
        <v>246</v>
      </c>
      <c r="AT513" s="218">
        <f>HLOOKUP($B513,data11,data0211!AT$900,FALSE)</f>
        <v>102</v>
      </c>
      <c r="AU513" s="218">
        <f>HLOOKUP($B513,data11,data0211!AU$900,FALSE)</f>
        <v>176</v>
      </c>
      <c r="AV513" s="218">
        <f>HLOOKUP($B513,data11,data0211!AV$900,FALSE)</f>
        <v>6</v>
      </c>
      <c r="AW513" s="218">
        <f>HLOOKUP($B513,data11,data0211!AW$900,FALSE)</f>
        <v>166</v>
      </c>
      <c r="AX513" s="218">
        <f>HLOOKUP($B513,data11,data0211!AX$900,FALSE)</f>
        <v>2</v>
      </c>
      <c r="AY513" s="218">
        <f>HLOOKUP($B513,data11,data0211!AY$900,FALSE)</f>
        <v>27</v>
      </c>
      <c r="AZ513" s="218">
        <f>HLOOKUP($B513,data11,data0211!AZ$900,FALSE)</f>
        <v>1952</v>
      </c>
      <c r="BA513" s="218">
        <f>HLOOKUP($B513,data11,data0211!BA$900,FALSE)</f>
        <v>70</v>
      </c>
      <c r="BB513" s="218"/>
      <c r="BC513" s="218"/>
      <c r="BD513" s="218"/>
      <c r="BE513" s="218"/>
    </row>
    <row r="514" spans="1:57" x14ac:dyDescent="0.2">
      <c r="A514" s="201" t="s">
        <v>661</v>
      </c>
      <c r="B514" s="71" t="s">
        <v>245</v>
      </c>
      <c r="C514" s="69">
        <v>2002</v>
      </c>
      <c r="D514" s="218">
        <f>HLOOKUP($B514,data02,data0211!D$900,FALSE)</f>
        <v>422983.99999999994</v>
      </c>
      <c r="E514" s="218">
        <f>HLOOKUP($B514,data02,data0211!E$900,FALSE)</f>
        <v>-26538.81</v>
      </c>
      <c r="F514" s="218">
        <f>HLOOKUP($B514,data02,data0211!F$900,FALSE)</f>
        <v>21500.52</v>
      </c>
      <c r="G514" s="218">
        <f>HLOOKUP($B514,data02,data0211!G$900,FALSE)</f>
        <v>37457</v>
      </c>
      <c r="H514" s="218">
        <f>HLOOKUP($B514,data02,data0211!H$900,FALSE)</f>
        <v>146348.97000000003</v>
      </c>
      <c r="I514" s="218">
        <f>HLOOKUP($B514,data02,data0211!I$900,FALSE)</f>
        <v>140.18</v>
      </c>
      <c r="J514" s="218">
        <f>HLOOKUP($B514,data02,data0211!J$900,FALSE)</f>
        <v>679</v>
      </c>
      <c r="K514" s="218">
        <f>HLOOKUP($B514,data02,data0211!K$900,FALSE)</f>
        <v>575</v>
      </c>
      <c r="L514" s="218">
        <f>HLOOKUP($B514,data02,data0211!L$900,FALSE)</f>
        <v>104</v>
      </c>
      <c r="M514" s="218">
        <f>HLOOKUP($B514,data02,data0211!M$900,FALSE)</f>
        <v>0</v>
      </c>
      <c r="N514" s="218">
        <f>HLOOKUP($B514,data02,data0211!N$900,FALSE)</f>
        <v>202</v>
      </c>
      <c r="O514" s="218">
        <f>HLOOKUP($B514,data02,data0211!O$900,FALSE)</f>
        <v>0</v>
      </c>
      <c r="P514" s="218">
        <f>HLOOKUP($B514,data02,data0211!P$900,FALSE)</f>
        <v>12691624</v>
      </c>
      <c r="Q514" s="218">
        <f>HLOOKUP($B514,data02,data0211!Q$900,FALSE)</f>
        <v>6593047</v>
      </c>
      <c r="R514" s="218">
        <f>HLOOKUP($B514,data02,data0211!R$900,FALSE)</f>
        <v>6010344</v>
      </c>
      <c r="S514" s="218">
        <f>HLOOKUP($B514,data02,data0211!S$900,FALSE)</f>
        <v>0</v>
      </c>
      <c r="T514" s="218">
        <f>HLOOKUP($B514,data02,data0211!T$900,FALSE)</f>
        <v>88233</v>
      </c>
      <c r="U514" s="218">
        <f>HLOOKUP($B514,data02,data0211!U$900,FALSE)</f>
        <v>0</v>
      </c>
      <c r="V514" s="218">
        <f>HLOOKUP($B514,data02,data0211!V$900,FALSE)</f>
        <v>4746</v>
      </c>
      <c r="W514" s="218">
        <f>HLOOKUP($B514,data02,data0211!W$900,FALSE)</f>
        <v>0</v>
      </c>
      <c r="X514" s="218">
        <f>HLOOKUP($B514,data02,data0211!X$900,FALSE)</f>
        <v>4431</v>
      </c>
      <c r="Y514" s="218">
        <f>HLOOKUP($B514,data02,data0211!Y$900,FALSE)</f>
        <v>0</v>
      </c>
      <c r="Z514" s="218">
        <f>HLOOKUP($B514,data02,data0211!Z$900,FALSE)</f>
        <v>315</v>
      </c>
      <c r="AA514" s="218">
        <f>HLOOKUP($B514,data02,data0211!AA$900,FALSE)</f>
        <v>0</v>
      </c>
      <c r="AB514" s="218">
        <f>HLOOKUP($B514,data02,data0211!AB$900,FALSE)</f>
        <v>150508</v>
      </c>
      <c r="AC514" s="218">
        <f>HLOOKUP($B514,data02,data0211!AC$900,FALSE)</f>
        <v>97973</v>
      </c>
      <c r="AD514" s="218">
        <f>HLOOKUP($B514,data02,data0211!AD$900,FALSE)</f>
        <v>50581</v>
      </c>
      <c r="AE514" s="218">
        <f>HLOOKUP($B514,data02,data0211!AE$900,FALSE)</f>
        <v>0</v>
      </c>
      <c r="AF514" s="218">
        <f>HLOOKUP($B514,data02,data0211!AF$900,FALSE)</f>
        <v>1954</v>
      </c>
      <c r="AG514" s="218">
        <f>HLOOKUP($B514,data02,data0211!AG$900,FALSE)</f>
        <v>0</v>
      </c>
      <c r="AH514" s="218">
        <f>HLOOKUP($B514,data02,data0211!AH$900,FALSE)</f>
        <v>2.1</v>
      </c>
      <c r="AI514" s="218">
        <f>HLOOKUP($B514,data02,data0211!AI$900,FALSE)</f>
        <v>0</v>
      </c>
      <c r="AJ514" s="218">
        <f>HLOOKUP($B514,data02,data0211!AJ$900,FALSE)</f>
        <v>2.1</v>
      </c>
      <c r="AK514" s="218">
        <f>HLOOKUP($B514,data02,data0211!AK$900,FALSE)</f>
        <v>1349</v>
      </c>
      <c r="AL514" s="218">
        <f>HLOOKUP($B514,data02,data0211!AL$900,FALSE)</f>
        <v>1349</v>
      </c>
      <c r="AM514" s="218">
        <f>HLOOKUP($B514,data02,data0211!AM$900,FALSE)</f>
        <v>0</v>
      </c>
      <c r="AN514" s="218">
        <f>HLOOKUP($B514,data02,data0211!AN$900,FALSE)</f>
        <v>2561</v>
      </c>
      <c r="AO514" s="218">
        <f>HLOOKUP($B514,data02,data0211!AO$900,FALSE)</f>
        <v>1953</v>
      </c>
      <c r="AP514" s="218">
        <f>HLOOKUP($B514,data02,data0211!AP$900,FALSE)</f>
        <v>2561</v>
      </c>
      <c r="AQ514" s="218">
        <f>HLOOKUP($B514,data02,data0211!AQ$900,FALSE)</f>
        <v>2172</v>
      </c>
      <c r="AR514" s="218">
        <f>HLOOKUP($B514,data02,data0211!AR$900,FALSE)</f>
        <v>10.8</v>
      </c>
      <c r="AS514" s="218">
        <f>HLOOKUP($B514,data02,data0211!AS$900,FALSE)</f>
        <v>10.8</v>
      </c>
      <c r="AT514" s="218">
        <f>HLOOKUP($B514,data02,data0211!AT$900,FALSE)</f>
        <v>0</v>
      </c>
      <c r="AU514" s="218">
        <f>HLOOKUP($B514,data02,data0211!AU$900,FALSE)</f>
        <v>6.4</v>
      </c>
      <c r="AV514" s="218">
        <f>HLOOKUP($B514,data02,data0211!AV$900,FALSE)</f>
        <v>0</v>
      </c>
      <c r="AW514" s="218">
        <f>HLOOKUP($B514,data02,data0211!AW$900,FALSE)</f>
        <v>4.4000000000000004</v>
      </c>
      <c r="AX514" s="218">
        <f>HLOOKUP($B514,data02,data0211!AX$900,FALSE)</f>
        <v>0</v>
      </c>
      <c r="AY514" s="218">
        <f>HLOOKUP($B514,data02,data0211!AY$900,FALSE)</f>
        <v>0</v>
      </c>
      <c r="AZ514" s="218">
        <f>HLOOKUP($B514,data02,data0211!AZ$900,FALSE)</f>
        <v>131</v>
      </c>
      <c r="BA514" s="218">
        <f>HLOOKUP($B514,data02,data0211!BA$900,FALSE)</f>
        <v>67.989999999999995</v>
      </c>
      <c r="BB514" s="218"/>
      <c r="BC514" s="218"/>
      <c r="BD514" s="218"/>
      <c r="BE514" s="218"/>
    </row>
    <row r="515" spans="1:57" x14ac:dyDescent="0.2">
      <c r="A515" s="201" t="s">
        <v>661</v>
      </c>
      <c r="B515" s="71" t="s">
        <v>284</v>
      </c>
      <c r="C515" s="69">
        <v>2002</v>
      </c>
      <c r="D515" s="218">
        <f>HLOOKUP($B515,data02,data0211!D$900,FALSE)</f>
        <v>40615169.050000004</v>
      </c>
      <c r="E515" s="218">
        <f>HLOOKUP($B515,data02,data0211!E$900,FALSE)</f>
        <v>-20189666.010000002</v>
      </c>
      <c r="F515" s="218">
        <f>HLOOKUP($B515,data02,data0211!F$900,FALSE)</f>
        <v>1544585.39</v>
      </c>
      <c r="G515" s="218">
        <f>HLOOKUP($B515,data02,data0211!G$900,FALSE)</f>
        <v>1491369.04</v>
      </c>
      <c r="H515" s="218">
        <f>HLOOKUP($B515,data02,data0211!H$900,FALSE)</f>
        <v>2641880.96</v>
      </c>
      <c r="I515" s="218">
        <f>HLOOKUP($B515,data02,data0211!I$900,FALSE)</f>
        <v>0</v>
      </c>
      <c r="J515" s="218">
        <f>HLOOKUP($B515,data02,data0211!J$900,FALSE)</f>
        <v>14187</v>
      </c>
      <c r="K515" s="218">
        <f>HLOOKUP($B515,data02,data0211!K$900,FALSE)</f>
        <v>12807</v>
      </c>
      <c r="L515" s="218">
        <f>HLOOKUP($B515,data02,data0211!L$900,FALSE)</f>
        <v>1380</v>
      </c>
      <c r="M515" s="218">
        <f>HLOOKUP($B515,data02,data0211!M$900,FALSE)</f>
        <v>0</v>
      </c>
      <c r="N515" s="218">
        <f>HLOOKUP($B515,data02,data0211!N$900,FALSE)</f>
        <v>3726</v>
      </c>
      <c r="O515" s="218">
        <f>HLOOKUP($B515,data02,data0211!O$900,FALSE)</f>
        <v>31</v>
      </c>
      <c r="P515" s="218">
        <f>HLOOKUP($B515,data02,data0211!P$900,FALSE)</f>
        <v>404580973</v>
      </c>
      <c r="Q515" s="218">
        <f>HLOOKUP($B515,data02,data0211!Q$900,FALSE)</f>
        <v>144408572</v>
      </c>
      <c r="R515" s="218">
        <f>HLOOKUP($B515,data02,data0211!R$900,FALSE)</f>
        <v>258277614</v>
      </c>
      <c r="S515" s="218">
        <f>HLOOKUP($B515,data02,data0211!S$900,FALSE)</f>
        <v>0</v>
      </c>
      <c r="T515" s="218">
        <f>HLOOKUP($B515,data02,data0211!T$900,FALSE)</f>
        <v>1857117</v>
      </c>
      <c r="U515" s="218">
        <f>HLOOKUP($B515,data02,data0211!U$900,FALSE)</f>
        <v>37670</v>
      </c>
      <c r="V515" s="218">
        <f>HLOOKUP($B515,data02,data0211!V$900,FALSE)</f>
        <v>483080</v>
      </c>
      <c r="W515" s="218">
        <f>HLOOKUP($B515,data02,data0211!W$900,FALSE)</f>
        <v>0</v>
      </c>
      <c r="X515" s="218">
        <f>HLOOKUP($B515,data02,data0211!X$900,FALSE)</f>
        <v>476929</v>
      </c>
      <c r="Y515" s="218">
        <f>HLOOKUP($B515,data02,data0211!Y$900,FALSE)</f>
        <v>0</v>
      </c>
      <c r="Z515" s="218">
        <f>HLOOKUP($B515,data02,data0211!Z$900,FALSE)</f>
        <v>5974</v>
      </c>
      <c r="AA515" s="218">
        <f>HLOOKUP($B515,data02,data0211!AA$900,FALSE)</f>
        <v>177</v>
      </c>
      <c r="AB515" s="218">
        <f>HLOOKUP($B515,data02,data0211!AB$900,FALSE)</f>
        <v>36702151</v>
      </c>
      <c r="AC515" s="218">
        <f>HLOOKUP($B515,data02,data0211!AC$900,FALSE)</f>
        <v>17079428</v>
      </c>
      <c r="AD515" s="218">
        <f>HLOOKUP($B515,data02,data0211!AD$900,FALSE)</f>
        <v>19443644</v>
      </c>
      <c r="AE515" s="218">
        <f>HLOOKUP($B515,data02,data0211!AE$900,FALSE)</f>
        <v>0</v>
      </c>
      <c r="AF515" s="218">
        <f>HLOOKUP($B515,data02,data0211!AF$900,FALSE)</f>
        <v>167716</v>
      </c>
      <c r="AG515" s="218">
        <f>HLOOKUP($B515,data02,data0211!AG$900,FALSE)</f>
        <v>11363</v>
      </c>
      <c r="AH515" s="218">
        <f>HLOOKUP($B515,data02,data0211!AH$900,FALSE)</f>
        <v>49.4</v>
      </c>
      <c r="AI515" s="218">
        <f>HLOOKUP($B515,data02,data0211!AI$900,FALSE)</f>
        <v>24.1</v>
      </c>
      <c r="AJ515" s="218">
        <f>HLOOKUP($B515,data02,data0211!AJ$900,FALSE)</f>
        <v>25.3</v>
      </c>
      <c r="AK515" s="218">
        <f>HLOOKUP($B515,data02,data0211!AK$900,FALSE)</f>
        <v>43000</v>
      </c>
      <c r="AL515" s="218">
        <f>HLOOKUP($B515,data02,data0211!AL$900,FALSE)</f>
        <v>43000</v>
      </c>
      <c r="AM515" s="218">
        <f>HLOOKUP($B515,data02,data0211!AM$900,FALSE)</f>
        <v>0</v>
      </c>
      <c r="AN515" s="218">
        <f>HLOOKUP($B515,data02,data0211!AN$900,FALSE)</f>
        <v>416032</v>
      </c>
      <c r="AO515" s="218">
        <f>HLOOKUP($B515,data02,data0211!AO$900,FALSE)</f>
        <v>461463</v>
      </c>
      <c r="AP515" s="218">
        <f>HLOOKUP($B515,data02,data0211!AP$900,FALSE)</f>
        <v>0</v>
      </c>
      <c r="AQ515" s="218">
        <f>HLOOKUP($B515,data02,data0211!AQ$900,FALSE)</f>
        <v>73124</v>
      </c>
      <c r="AR515" s="218">
        <f>HLOOKUP($B515,data02,data0211!AR$900,FALSE)</f>
        <v>356.3</v>
      </c>
      <c r="AS515" s="218">
        <f>HLOOKUP($B515,data02,data0211!AS$900,FALSE)</f>
        <v>139.4</v>
      </c>
      <c r="AT515" s="218">
        <f>HLOOKUP($B515,data02,data0211!AT$900,FALSE)</f>
        <v>216.9</v>
      </c>
      <c r="AU515" s="218">
        <f>HLOOKUP($B515,data02,data0211!AU$900,FALSE)</f>
        <v>144.1</v>
      </c>
      <c r="AV515" s="218">
        <f>HLOOKUP($B515,data02,data0211!AV$900,FALSE)</f>
        <v>0</v>
      </c>
      <c r="AW515" s="218">
        <f>HLOOKUP($B515,data02,data0211!AW$900,FALSE)</f>
        <v>212.2</v>
      </c>
      <c r="AX515" s="218">
        <f>HLOOKUP($B515,data02,data0211!AX$900,FALSE)</f>
        <v>0</v>
      </c>
      <c r="AY515" s="218">
        <f>HLOOKUP($B515,data02,data0211!AY$900,FALSE)</f>
        <v>8</v>
      </c>
      <c r="AZ515" s="218">
        <f>HLOOKUP($B515,data02,data0211!AZ$900,FALSE)</f>
        <v>2202</v>
      </c>
      <c r="BA515" s="218">
        <f>HLOOKUP($B515,data02,data0211!BA$900,FALSE)</f>
        <v>67.069999999999993</v>
      </c>
      <c r="BB515" s="218"/>
      <c r="BC515" s="218"/>
      <c r="BD515" s="218"/>
      <c r="BE515" s="218"/>
    </row>
    <row r="516" spans="1:57" x14ac:dyDescent="0.2">
      <c r="A516" s="201" t="s">
        <v>661</v>
      </c>
      <c r="B516" s="71" t="s">
        <v>280</v>
      </c>
      <c r="C516" s="69">
        <v>2002</v>
      </c>
      <c r="D516" s="218">
        <f>HLOOKUP($B516,data02,data0211!D$900,FALSE)</f>
        <v>0</v>
      </c>
      <c r="E516" s="218">
        <f>HLOOKUP($B516,data02,data0211!E$900,FALSE)</f>
        <v>0</v>
      </c>
      <c r="F516" s="218">
        <f>HLOOKUP($B516,data02,data0211!F$900,FALSE)</f>
        <v>0</v>
      </c>
      <c r="G516" s="218">
        <f>HLOOKUP($B516,data02,data0211!G$900,FALSE)</f>
        <v>0</v>
      </c>
      <c r="H516" s="218">
        <f>HLOOKUP($B516,data02,data0211!H$900,FALSE)</f>
        <v>0</v>
      </c>
      <c r="I516" s="218">
        <f>HLOOKUP($B516,data02,data0211!I$900,FALSE)</f>
        <v>0</v>
      </c>
      <c r="J516" s="218">
        <f>HLOOKUP($B516,data02,data0211!J$900,FALSE)</f>
        <v>5787</v>
      </c>
      <c r="K516" s="218">
        <f>HLOOKUP($B516,data02,data0211!K$900,FALSE)</f>
        <v>5097</v>
      </c>
      <c r="L516" s="218">
        <f>HLOOKUP($B516,data02,data0211!L$900,FALSE)</f>
        <v>690</v>
      </c>
      <c r="M516" s="218">
        <f>HLOOKUP($B516,data02,data0211!M$900,FALSE)</f>
        <v>0</v>
      </c>
      <c r="N516" s="218">
        <f>HLOOKUP($B516,data02,data0211!N$900,FALSE)</f>
        <v>911</v>
      </c>
      <c r="O516" s="218">
        <f>HLOOKUP($B516,data02,data0211!O$900,FALSE)</f>
        <v>85</v>
      </c>
      <c r="P516" s="218">
        <f>HLOOKUP($B516,data02,data0211!P$900,FALSE)</f>
        <v>91827152</v>
      </c>
      <c r="Q516" s="218">
        <f>HLOOKUP($B516,data02,data0211!Q$900,FALSE)</f>
        <v>47156293</v>
      </c>
      <c r="R516" s="218">
        <f>HLOOKUP($B516,data02,data0211!R$900,FALSE)</f>
        <v>44057833</v>
      </c>
      <c r="S516" s="218">
        <f>HLOOKUP($B516,data02,data0211!S$900,FALSE)</f>
        <v>0</v>
      </c>
      <c r="T516" s="218">
        <f>HLOOKUP($B516,data02,data0211!T$900,FALSE)</f>
        <v>554567</v>
      </c>
      <c r="U516" s="218">
        <f>HLOOKUP($B516,data02,data0211!U$900,FALSE)</f>
        <v>58459</v>
      </c>
      <c r="V516" s="218">
        <f>HLOOKUP($B516,data02,data0211!V$900,FALSE)</f>
        <v>98912</v>
      </c>
      <c r="W516" s="218">
        <f>HLOOKUP($B516,data02,data0211!W$900,FALSE)</f>
        <v>0</v>
      </c>
      <c r="X516" s="218">
        <f>HLOOKUP($B516,data02,data0211!X$900,FALSE)</f>
        <v>97033</v>
      </c>
      <c r="Y516" s="218">
        <f>HLOOKUP($B516,data02,data0211!Y$900,FALSE)</f>
        <v>0</v>
      </c>
      <c r="Z516" s="218">
        <f>HLOOKUP($B516,data02,data0211!Z$900,FALSE)</f>
        <v>1717</v>
      </c>
      <c r="AA516" s="218">
        <f>HLOOKUP($B516,data02,data0211!AA$900,FALSE)</f>
        <v>162</v>
      </c>
      <c r="AB516" s="218">
        <f>HLOOKUP($B516,data02,data0211!AB$900,FALSE)</f>
        <v>2509259.35</v>
      </c>
      <c r="AC516" s="218">
        <f>HLOOKUP($B516,data02,data0211!AC$900,FALSE)</f>
        <v>1830001.01</v>
      </c>
      <c r="AD516" s="218">
        <f>HLOOKUP($B516,data02,data0211!AD$900,FALSE)</f>
        <v>674265.97</v>
      </c>
      <c r="AE516" s="218">
        <f>HLOOKUP($B516,data02,data0211!AE$900,FALSE)</f>
        <v>0</v>
      </c>
      <c r="AF516" s="218">
        <f>HLOOKUP($B516,data02,data0211!AF$900,FALSE)</f>
        <v>4487.62</v>
      </c>
      <c r="AG516" s="218">
        <f>HLOOKUP($B516,data02,data0211!AG$900,FALSE)</f>
        <v>504.75</v>
      </c>
      <c r="AH516" s="218">
        <f>HLOOKUP($B516,data02,data0211!AH$900,FALSE)</f>
        <v>0</v>
      </c>
      <c r="AI516" s="218">
        <f>HLOOKUP($B516,data02,data0211!AI$900,FALSE)</f>
        <v>0</v>
      </c>
      <c r="AJ516" s="218">
        <f>HLOOKUP($B516,data02,data0211!AJ$900,FALSE)</f>
        <v>0</v>
      </c>
      <c r="AK516" s="218">
        <f>HLOOKUP($B516,data02,data0211!AK$900,FALSE)</f>
        <v>0</v>
      </c>
      <c r="AL516" s="218">
        <f>HLOOKUP($B516,data02,data0211!AL$900,FALSE)</f>
        <v>0</v>
      </c>
      <c r="AM516" s="218">
        <f>HLOOKUP($B516,data02,data0211!AM$900,FALSE)</f>
        <v>0</v>
      </c>
      <c r="AN516" s="218">
        <f>HLOOKUP($B516,data02,data0211!AN$900,FALSE)</f>
        <v>0</v>
      </c>
      <c r="AO516" s="218">
        <f>HLOOKUP($B516,data02,data0211!AO$900,FALSE)</f>
        <v>0</v>
      </c>
      <c r="AP516" s="218">
        <f>HLOOKUP($B516,data02,data0211!AP$900,FALSE)</f>
        <v>0</v>
      </c>
      <c r="AQ516" s="218">
        <f>HLOOKUP($B516,data02,data0211!AQ$900,FALSE)</f>
        <v>0</v>
      </c>
      <c r="AR516" s="218">
        <f>HLOOKUP($B516,data02,data0211!AR$900,FALSE)</f>
        <v>0</v>
      </c>
      <c r="AS516" s="218">
        <f>HLOOKUP($B516,data02,data0211!AS$900,FALSE)</f>
        <v>0</v>
      </c>
      <c r="AT516" s="218">
        <f>HLOOKUP($B516,data02,data0211!AT$900,FALSE)</f>
        <v>0</v>
      </c>
      <c r="AU516" s="218">
        <f>HLOOKUP($B516,data02,data0211!AU$900,FALSE)</f>
        <v>0</v>
      </c>
      <c r="AV516" s="218">
        <f>HLOOKUP($B516,data02,data0211!AV$900,FALSE)</f>
        <v>0</v>
      </c>
      <c r="AW516" s="218">
        <f>HLOOKUP($B516,data02,data0211!AW$900,FALSE)</f>
        <v>0</v>
      </c>
      <c r="AX516" s="218">
        <f>HLOOKUP($B516,data02,data0211!AX$900,FALSE)</f>
        <v>0</v>
      </c>
      <c r="AY516" s="218">
        <f>HLOOKUP($B516,data02,data0211!AY$900,FALSE)</f>
        <v>0</v>
      </c>
      <c r="AZ516" s="218">
        <f>HLOOKUP($B516,data02,data0211!AZ$900,FALSE)</f>
        <v>0</v>
      </c>
      <c r="BA516" s="218">
        <f>HLOOKUP($B516,data02,data0211!BA$900,FALSE)</f>
        <v>0</v>
      </c>
      <c r="BB516" s="218"/>
      <c r="BC516" s="218"/>
      <c r="BD516" s="218"/>
      <c r="BE516" s="218"/>
    </row>
    <row r="517" spans="1:57" x14ac:dyDescent="0.2">
      <c r="A517" s="201" t="s">
        <v>661</v>
      </c>
      <c r="B517" s="71" t="s">
        <v>201</v>
      </c>
      <c r="C517" s="69">
        <v>2002</v>
      </c>
      <c r="D517" s="218">
        <f>HLOOKUP($B517,data02,data0211!D$900,FALSE)</f>
        <v>0</v>
      </c>
      <c r="E517" s="218">
        <f>HLOOKUP($B517,data02,data0211!E$900,FALSE)</f>
        <v>0</v>
      </c>
      <c r="F517" s="218">
        <f>HLOOKUP($B517,data02,data0211!F$900,FALSE)</f>
        <v>0</v>
      </c>
      <c r="G517" s="218">
        <f>HLOOKUP($B517,data02,data0211!G$900,FALSE)</f>
        <v>0</v>
      </c>
      <c r="H517" s="218">
        <f>HLOOKUP($B517,data02,data0211!H$900,FALSE)</f>
        <v>0</v>
      </c>
      <c r="I517" s="218">
        <f>HLOOKUP($B517,data02,data0211!I$900,FALSE)</f>
        <v>0</v>
      </c>
      <c r="J517" s="218">
        <f>HLOOKUP($B517,data02,data0211!J$900,FALSE)</f>
        <v>42871</v>
      </c>
      <c r="K517" s="218">
        <f>HLOOKUP($B517,data02,data0211!K$900,FALSE)</f>
        <v>38643</v>
      </c>
      <c r="L517" s="218">
        <f>HLOOKUP($B517,data02,data0211!L$900,FALSE)</f>
        <v>4228</v>
      </c>
      <c r="M517" s="218">
        <f>HLOOKUP($B517,data02,data0211!M$900,FALSE)</f>
        <v>0</v>
      </c>
      <c r="N517" s="218">
        <f>HLOOKUP($B517,data02,data0211!N$900,FALSE)</f>
        <v>3</v>
      </c>
      <c r="O517" s="218">
        <f>HLOOKUP($B517,data02,data0211!O$900,FALSE)</f>
        <v>39</v>
      </c>
      <c r="P517" s="218">
        <f>HLOOKUP($B517,data02,data0211!P$900,FALSE)</f>
        <v>841690782</v>
      </c>
      <c r="Q517" s="218">
        <f>HLOOKUP($B517,data02,data0211!Q$900,FALSE)</f>
        <v>352862668</v>
      </c>
      <c r="R517" s="218">
        <f>HLOOKUP($B517,data02,data0211!R$900,FALSE)</f>
        <v>479379373</v>
      </c>
      <c r="S517" s="218">
        <f>HLOOKUP($B517,data02,data0211!S$900,FALSE)</f>
        <v>0</v>
      </c>
      <c r="T517" s="218">
        <f>HLOOKUP($B517,data02,data0211!T$900,FALSE)</f>
        <v>7539948</v>
      </c>
      <c r="U517" s="218">
        <f>HLOOKUP($B517,data02,data0211!U$900,FALSE)</f>
        <v>1908793</v>
      </c>
      <c r="V517" s="218">
        <f>HLOOKUP($B517,data02,data0211!V$900,FALSE)</f>
        <v>887147.3</v>
      </c>
      <c r="W517" s="218">
        <f>HLOOKUP($B517,data02,data0211!W$900,FALSE)</f>
        <v>0</v>
      </c>
      <c r="X517" s="218">
        <f>HLOOKUP($B517,data02,data0211!X$900,FALSE)</f>
        <v>866203</v>
      </c>
      <c r="Y517" s="218">
        <f>HLOOKUP($B517,data02,data0211!Y$900,FALSE)</f>
        <v>0</v>
      </c>
      <c r="Z517" s="218">
        <f>HLOOKUP($B517,data02,data0211!Z$900,FALSE)</f>
        <v>20944.3</v>
      </c>
      <c r="AA517" s="218">
        <f>HLOOKUP($B517,data02,data0211!AA$900,FALSE)</f>
        <v>0</v>
      </c>
      <c r="AB517" s="218">
        <f>HLOOKUP($B517,data02,data0211!AB$900,FALSE)</f>
        <v>14903021</v>
      </c>
      <c r="AC517" s="218">
        <f>HLOOKUP($B517,data02,data0211!AC$900,FALSE)</f>
        <v>8332476.4699999997</v>
      </c>
      <c r="AD517" s="218">
        <f>HLOOKUP($B517,data02,data0211!AD$900,FALSE)</f>
        <v>6533586.4400000004</v>
      </c>
      <c r="AE517" s="218">
        <f>HLOOKUP($B517,data02,data0211!AE$900,FALSE)</f>
        <v>0</v>
      </c>
      <c r="AF517" s="218">
        <f>HLOOKUP($B517,data02,data0211!AF$900,FALSE)</f>
        <v>31671.59</v>
      </c>
      <c r="AG517" s="218">
        <f>HLOOKUP($B517,data02,data0211!AG$900,FALSE)</f>
        <v>5286.5</v>
      </c>
      <c r="AH517" s="218">
        <f>HLOOKUP($B517,data02,data0211!AH$900,FALSE)</f>
        <v>0</v>
      </c>
      <c r="AI517" s="218">
        <f>HLOOKUP($B517,data02,data0211!AI$900,FALSE)</f>
        <v>0</v>
      </c>
      <c r="AJ517" s="218">
        <f>HLOOKUP($B517,data02,data0211!AJ$900,FALSE)</f>
        <v>0</v>
      </c>
      <c r="AK517" s="218">
        <f>HLOOKUP($B517,data02,data0211!AK$900,FALSE)</f>
        <v>0</v>
      </c>
      <c r="AL517" s="218">
        <f>HLOOKUP($B517,data02,data0211!AL$900,FALSE)</f>
        <v>0</v>
      </c>
      <c r="AM517" s="218">
        <f>HLOOKUP($B517,data02,data0211!AM$900,FALSE)</f>
        <v>0</v>
      </c>
      <c r="AN517" s="218">
        <f>HLOOKUP($B517,data02,data0211!AN$900,FALSE)</f>
        <v>0</v>
      </c>
      <c r="AO517" s="218">
        <f>HLOOKUP($B517,data02,data0211!AO$900,FALSE)</f>
        <v>0</v>
      </c>
      <c r="AP517" s="218">
        <f>HLOOKUP($B517,data02,data0211!AP$900,FALSE)</f>
        <v>0</v>
      </c>
      <c r="AQ517" s="218">
        <f>HLOOKUP($B517,data02,data0211!AQ$900,FALSE)</f>
        <v>0</v>
      </c>
      <c r="AR517" s="218">
        <f>HLOOKUP($B517,data02,data0211!AR$900,FALSE)</f>
        <v>0</v>
      </c>
      <c r="AS517" s="218">
        <f>HLOOKUP($B517,data02,data0211!AS$900,FALSE)</f>
        <v>0</v>
      </c>
      <c r="AT517" s="218">
        <f>HLOOKUP($B517,data02,data0211!AT$900,FALSE)</f>
        <v>0</v>
      </c>
      <c r="AU517" s="218">
        <f>HLOOKUP($B517,data02,data0211!AU$900,FALSE)</f>
        <v>0</v>
      </c>
      <c r="AV517" s="218">
        <f>HLOOKUP($B517,data02,data0211!AV$900,FALSE)</f>
        <v>0</v>
      </c>
      <c r="AW517" s="218">
        <f>HLOOKUP($B517,data02,data0211!AW$900,FALSE)</f>
        <v>0</v>
      </c>
      <c r="AX517" s="218">
        <f>HLOOKUP($B517,data02,data0211!AX$900,FALSE)</f>
        <v>0</v>
      </c>
      <c r="AY517" s="218">
        <f>HLOOKUP($B517,data02,data0211!AY$900,FALSE)</f>
        <v>0</v>
      </c>
      <c r="AZ517" s="218">
        <f>HLOOKUP($B517,data02,data0211!AZ$900,FALSE)</f>
        <v>0</v>
      </c>
      <c r="BA517" s="218">
        <f>HLOOKUP($B517,data02,data0211!BA$900,FALSE)</f>
        <v>0</v>
      </c>
      <c r="BB517" s="218"/>
      <c r="BC517" s="218"/>
      <c r="BD517" s="218"/>
      <c r="BE517" s="218"/>
    </row>
    <row r="518" spans="1:57" x14ac:dyDescent="0.2">
      <c r="A518" s="201" t="s">
        <v>661</v>
      </c>
      <c r="B518" s="71" t="s">
        <v>200</v>
      </c>
      <c r="C518" s="69">
        <v>2002</v>
      </c>
      <c r="D518" s="218">
        <f>HLOOKUP($B518,data02,data0211!D$900,FALSE)</f>
        <v>0</v>
      </c>
      <c r="E518" s="218">
        <f>HLOOKUP($B518,data02,data0211!E$900,FALSE)</f>
        <v>0</v>
      </c>
      <c r="F518" s="218">
        <f>HLOOKUP($B518,data02,data0211!F$900,FALSE)</f>
        <v>0</v>
      </c>
      <c r="G518" s="218">
        <f>HLOOKUP($B518,data02,data0211!G$900,FALSE)</f>
        <v>0</v>
      </c>
      <c r="H518" s="218">
        <f>HLOOKUP($B518,data02,data0211!H$900,FALSE)</f>
        <v>0</v>
      </c>
      <c r="I518" s="218">
        <f>HLOOKUP($B518,data02,data0211!I$900,FALSE)</f>
        <v>0</v>
      </c>
      <c r="J518" s="218">
        <f>HLOOKUP($B518,data02,data0211!J$900,FALSE)</f>
        <v>40616</v>
      </c>
      <c r="K518" s="218">
        <f>HLOOKUP($B518,data02,data0211!K$900,FALSE)</f>
        <v>36892</v>
      </c>
      <c r="L518" s="218">
        <f>HLOOKUP($B518,data02,data0211!L$900,FALSE)</f>
        <v>3721</v>
      </c>
      <c r="M518" s="218">
        <f>HLOOKUP($B518,data02,data0211!M$900,FALSE)</f>
        <v>3</v>
      </c>
      <c r="N518" s="218">
        <f>HLOOKUP($B518,data02,data0211!N$900,FALSE)</f>
        <v>1</v>
      </c>
      <c r="O518" s="218">
        <f>HLOOKUP($B518,data02,data0211!O$900,FALSE)</f>
        <v>0</v>
      </c>
      <c r="P518" s="218">
        <f>HLOOKUP($B518,data02,data0211!P$900,FALSE)</f>
        <v>1468479032</v>
      </c>
      <c r="Q518" s="218">
        <f>HLOOKUP($B518,data02,data0211!Q$900,FALSE)</f>
        <v>326813916</v>
      </c>
      <c r="R518" s="218">
        <f>HLOOKUP($B518,data02,data0211!R$900,FALSE)</f>
        <v>907457635</v>
      </c>
      <c r="S518" s="218">
        <f>HLOOKUP($B518,data02,data0211!S$900,FALSE)</f>
        <v>226750771</v>
      </c>
      <c r="T518" s="218">
        <f>HLOOKUP($B518,data02,data0211!T$900,FALSE)</f>
        <v>7456710</v>
      </c>
      <c r="U518" s="218">
        <f>HLOOKUP($B518,data02,data0211!U$900,FALSE)</f>
        <v>0</v>
      </c>
      <c r="V518" s="218">
        <f>HLOOKUP($B518,data02,data0211!V$900,FALSE)</f>
        <v>2213345</v>
      </c>
      <c r="W518" s="218">
        <f>HLOOKUP($B518,data02,data0211!W$900,FALSE)</f>
        <v>0</v>
      </c>
      <c r="X518" s="218">
        <f>HLOOKUP($B518,data02,data0211!X$900,FALSE)</f>
        <v>1779511</v>
      </c>
      <c r="Y518" s="218">
        <f>HLOOKUP($B518,data02,data0211!Y$900,FALSE)</f>
        <v>413549</v>
      </c>
      <c r="Z518" s="218">
        <f>HLOOKUP($B518,data02,data0211!Z$900,FALSE)</f>
        <v>20285</v>
      </c>
      <c r="AA518" s="218">
        <f>HLOOKUP($B518,data02,data0211!AA$900,FALSE)</f>
        <v>0</v>
      </c>
      <c r="AB518" s="218">
        <f>HLOOKUP($B518,data02,data0211!AB$900,FALSE)</f>
        <v>18852829</v>
      </c>
      <c r="AC518" s="218">
        <f>HLOOKUP($B518,data02,data0211!AC$900,FALSE)</f>
        <v>10516555</v>
      </c>
      <c r="AD518" s="218">
        <f>HLOOKUP($B518,data02,data0211!AD$900,FALSE)</f>
        <v>7806579</v>
      </c>
      <c r="AE518" s="218">
        <f>HLOOKUP($B518,data02,data0211!AE$900,FALSE)</f>
        <v>488255</v>
      </c>
      <c r="AF518" s="218">
        <f>HLOOKUP($B518,data02,data0211!AF$900,FALSE)</f>
        <v>41440</v>
      </c>
      <c r="AG518" s="218">
        <f>HLOOKUP($B518,data02,data0211!AG$900,FALSE)</f>
        <v>0</v>
      </c>
      <c r="AH518" s="218">
        <f>HLOOKUP($B518,data02,data0211!AH$900,FALSE)</f>
        <v>0</v>
      </c>
      <c r="AI518" s="218">
        <f>HLOOKUP($B518,data02,data0211!AI$900,FALSE)</f>
        <v>0</v>
      </c>
      <c r="AJ518" s="218">
        <f>HLOOKUP($B518,data02,data0211!AJ$900,FALSE)</f>
        <v>0</v>
      </c>
      <c r="AK518" s="218">
        <f>HLOOKUP($B518,data02,data0211!AK$900,FALSE)</f>
        <v>0</v>
      </c>
      <c r="AL518" s="218">
        <f>HLOOKUP($B518,data02,data0211!AL$900,FALSE)</f>
        <v>0</v>
      </c>
      <c r="AM518" s="218">
        <f>HLOOKUP($B518,data02,data0211!AM$900,FALSE)</f>
        <v>0</v>
      </c>
      <c r="AN518" s="218">
        <f>HLOOKUP($B518,data02,data0211!AN$900,FALSE)</f>
        <v>0</v>
      </c>
      <c r="AO518" s="218">
        <f>HLOOKUP($B518,data02,data0211!AO$900,FALSE)</f>
        <v>0</v>
      </c>
      <c r="AP518" s="218">
        <f>HLOOKUP($B518,data02,data0211!AP$900,FALSE)</f>
        <v>0</v>
      </c>
      <c r="AQ518" s="218">
        <f>HLOOKUP($B518,data02,data0211!AQ$900,FALSE)</f>
        <v>0</v>
      </c>
      <c r="AR518" s="218">
        <f>HLOOKUP($B518,data02,data0211!AR$900,FALSE)</f>
        <v>0</v>
      </c>
      <c r="AS518" s="218">
        <f>HLOOKUP($B518,data02,data0211!AS$900,FALSE)</f>
        <v>0</v>
      </c>
      <c r="AT518" s="218">
        <f>HLOOKUP($B518,data02,data0211!AT$900,FALSE)</f>
        <v>0</v>
      </c>
      <c r="AU518" s="218">
        <f>HLOOKUP($B518,data02,data0211!AU$900,FALSE)</f>
        <v>0</v>
      </c>
      <c r="AV518" s="218">
        <f>HLOOKUP($B518,data02,data0211!AV$900,FALSE)</f>
        <v>0</v>
      </c>
      <c r="AW518" s="218">
        <f>HLOOKUP($B518,data02,data0211!AW$900,FALSE)</f>
        <v>0</v>
      </c>
      <c r="AX518" s="218">
        <f>HLOOKUP($B518,data02,data0211!AX$900,FALSE)</f>
        <v>0</v>
      </c>
      <c r="AY518" s="218">
        <f>HLOOKUP($B518,data02,data0211!AY$900,FALSE)</f>
        <v>0</v>
      </c>
      <c r="AZ518" s="218">
        <f>HLOOKUP($B518,data02,data0211!AZ$900,FALSE)</f>
        <v>0</v>
      </c>
      <c r="BA518" s="218">
        <f>HLOOKUP($B518,data02,data0211!BA$900,FALSE)</f>
        <v>0</v>
      </c>
      <c r="BB518" s="218"/>
      <c r="BC518" s="218"/>
      <c r="BD518" s="218"/>
      <c r="BE518" s="218"/>
    </row>
    <row r="519" spans="1:57" x14ac:dyDescent="0.2">
      <c r="A519" s="201" t="s">
        <v>661</v>
      </c>
      <c r="B519" s="71" t="s">
        <v>16</v>
      </c>
      <c r="C519" s="69">
        <v>2002</v>
      </c>
      <c r="D519" s="218">
        <f>HLOOKUP($B519,data02,data0211!D$900,FALSE)</f>
        <v>359649048.13999993</v>
      </c>
      <c r="E519" s="218">
        <f>HLOOKUP($B519,data02,data0211!E$900,FALSE)</f>
        <v>-161095015.69</v>
      </c>
      <c r="F519" s="218">
        <f>HLOOKUP($B519,data02,data0211!F$900,FALSE)</f>
        <v>13136514.369999999</v>
      </c>
      <c r="G519" s="218">
        <f>HLOOKUP($B519,data02,data0211!G$900,FALSE)</f>
        <v>17594576</v>
      </c>
      <c r="H519" s="218">
        <f>HLOOKUP($B519,data02,data0211!H$900,FALSE)</f>
        <v>22594436.690000001</v>
      </c>
      <c r="I519" s="218">
        <f>HLOOKUP($B519,data02,data0211!I$900,FALSE)</f>
        <v>3097155.56</v>
      </c>
      <c r="J519" s="218">
        <f>HLOOKUP($B519,data02,data0211!J$900,FALSE)</f>
        <v>173257</v>
      </c>
      <c r="K519" s="218">
        <f>HLOOKUP($B519,data02,data0211!K$900,FALSE)</f>
        <v>158221</v>
      </c>
      <c r="L519" s="218">
        <f>HLOOKUP($B519,data02,data0211!L$900,FALSE)</f>
        <v>15026</v>
      </c>
      <c r="M519" s="218">
        <f>HLOOKUP($B519,data02,data0211!M$900,FALSE)</f>
        <v>10</v>
      </c>
      <c r="N519" s="218">
        <f>HLOOKUP($B519,data02,data0211!N$900,FALSE)</f>
        <v>34991</v>
      </c>
      <c r="O519" s="218">
        <f>HLOOKUP($B519,data02,data0211!O$900,FALSE)</f>
        <v>245</v>
      </c>
      <c r="P519" s="218">
        <f>HLOOKUP($B519,data02,data0211!P$900,FALSE)</f>
        <v>1901045613</v>
      </c>
      <c r="Q519" s="218">
        <f>HLOOKUP($B519,data02,data0211!Q$900,FALSE)</f>
        <v>1386158911</v>
      </c>
      <c r="R519" s="218">
        <f>HLOOKUP($B519,data02,data0211!R$900,FALSE)</f>
        <v>500218824</v>
      </c>
      <c r="S519" s="218">
        <f>HLOOKUP($B519,data02,data0211!S$900,FALSE)</f>
        <v>0</v>
      </c>
      <c r="T519" s="218">
        <f>HLOOKUP($B519,data02,data0211!T$900,FALSE)</f>
        <v>14667878</v>
      </c>
      <c r="U519" s="218">
        <f>HLOOKUP($B519,data02,data0211!U$900,FALSE)</f>
        <v>0</v>
      </c>
      <c r="V519" s="218">
        <f>HLOOKUP($B519,data02,data0211!V$900,FALSE)</f>
        <v>7664796</v>
      </c>
      <c r="W519" s="218">
        <f>HLOOKUP($B519,data02,data0211!W$900,FALSE)</f>
        <v>0</v>
      </c>
      <c r="X519" s="218">
        <f>HLOOKUP($B519,data02,data0211!X$900,FALSE)</f>
        <v>3870761</v>
      </c>
      <c r="Y519" s="218">
        <f>HLOOKUP($B519,data02,data0211!Y$900,FALSE)</f>
        <v>3717333</v>
      </c>
      <c r="Z519" s="218">
        <f>HLOOKUP($B519,data02,data0211!Z$900,FALSE)</f>
        <v>76206</v>
      </c>
      <c r="AA519" s="218">
        <f>HLOOKUP($B519,data02,data0211!AA$900,FALSE)</f>
        <v>496</v>
      </c>
      <c r="AB519" s="218">
        <f>HLOOKUP($B519,data02,data0211!AB$900,FALSE)</f>
        <v>55315932</v>
      </c>
      <c r="AC519" s="218">
        <f>HLOOKUP($B519,data02,data0211!AC$900,FALSE)</f>
        <v>40227315</v>
      </c>
      <c r="AD519" s="218">
        <f>HLOOKUP($B519,data02,data0211!AD$900,FALSE)</f>
        <v>13428101</v>
      </c>
      <c r="AE519" s="218">
        <f>HLOOKUP($B519,data02,data0211!AE$900,FALSE)</f>
        <v>1478200</v>
      </c>
      <c r="AF519" s="218">
        <f>HLOOKUP($B519,data02,data0211!AF$900,FALSE)</f>
        <v>180924</v>
      </c>
      <c r="AG519" s="218">
        <f>HLOOKUP($B519,data02,data0211!AG$900,FALSE)</f>
        <v>1392</v>
      </c>
      <c r="AH519" s="218">
        <f>HLOOKUP($B519,data02,data0211!AH$900,FALSE)</f>
        <v>331</v>
      </c>
      <c r="AI519" s="218">
        <f>HLOOKUP($B519,data02,data0211!AI$900,FALSE)</f>
        <v>88</v>
      </c>
      <c r="AJ519" s="218">
        <f>HLOOKUP($B519,data02,data0211!AJ$900,FALSE)</f>
        <v>243</v>
      </c>
      <c r="AK519" s="218">
        <f>HLOOKUP($B519,data02,data0211!AK$900,FALSE)</f>
        <v>430818</v>
      </c>
      <c r="AL519" s="218">
        <f>HLOOKUP($B519,data02,data0211!AL$900,FALSE)</f>
        <v>488916</v>
      </c>
      <c r="AM519" s="218">
        <f>HLOOKUP($B519,data02,data0211!AM$900,FALSE)</f>
        <v>0</v>
      </c>
      <c r="AN519" s="218">
        <f>HLOOKUP($B519,data02,data0211!AN$900,FALSE)</f>
        <v>823469.1</v>
      </c>
      <c r="AO519" s="218">
        <f>HLOOKUP($B519,data02,data0211!AO$900,FALSE)</f>
        <v>1017089.26</v>
      </c>
      <c r="AP519" s="218">
        <f>HLOOKUP($B519,data02,data0211!AP$900,FALSE)</f>
        <v>1017089.26</v>
      </c>
      <c r="AQ519" s="218">
        <f>HLOOKUP($B519,data02,data0211!AQ$900,FALSE)</f>
        <v>888350.23</v>
      </c>
      <c r="AR519" s="218">
        <f>HLOOKUP($B519,data02,data0211!AR$900,FALSE)</f>
        <v>2450</v>
      </c>
      <c r="AS519" s="218">
        <f>HLOOKUP($B519,data02,data0211!AS$900,FALSE)</f>
        <v>1100</v>
      </c>
      <c r="AT519" s="218">
        <f>HLOOKUP($B519,data02,data0211!AT$900,FALSE)</f>
        <v>1350</v>
      </c>
      <c r="AU519" s="218">
        <f>HLOOKUP($B519,data02,data0211!AU$900,FALSE)</f>
        <v>1507</v>
      </c>
      <c r="AV519" s="218">
        <f>HLOOKUP($B519,data02,data0211!AV$900,FALSE)</f>
        <v>79</v>
      </c>
      <c r="AW519" s="218">
        <f>HLOOKUP($B519,data02,data0211!AW$900,FALSE)</f>
        <v>864</v>
      </c>
      <c r="AX519" s="218">
        <f>HLOOKUP($B519,data02,data0211!AX$900,FALSE)</f>
        <v>0</v>
      </c>
      <c r="AY519" s="218">
        <f>HLOOKUP($B519,data02,data0211!AY$900,FALSE)</f>
        <v>68</v>
      </c>
      <c r="AZ519" s="218">
        <f>HLOOKUP($B519,data02,data0211!AZ$900,FALSE)</f>
        <v>17238</v>
      </c>
      <c r="BA519" s="218">
        <f>HLOOKUP($B519,data02,data0211!BA$900,FALSE)</f>
        <v>76.34</v>
      </c>
      <c r="BB519" s="218"/>
      <c r="BC519" s="218"/>
      <c r="BD519" s="218"/>
      <c r="BE519" s="218"/>
    </row>
    <row r="520" spans="1:57" x14ac:dyDescent="0.2">
      <c r="A520" s="201" t="s">
        <v>661</v>
      </c>
      <c r="B520" s="71" t="s">
        <v>8</v>
      </c>
      <c r="C520" s="69">
        <v>2002</v>
      </c>
      <c r="D520" s="218">
        <f>HLOOKUP($B520,data02,data0211!D$900,FALSE)</f>
        <v>0</v>
      </c>
      <c r="E520" s="218">
        <f>HLOOKUP($B520,data02,data0211!E$900,FALSE)</f>
        <v>0</v>
      </c>
      <c r="F520" s="218">
        <f>HLOOKUP($B520,data02,data0211!F$900,FALSE)</f>
        <v>0</v>
      </c>
      <c r="G520" s="218">
        <f>HLOOKUP($B520,data02,data0211!G$900,FALSE)</f>
        <v>0</v>
      </c>
      <c r="H520" s="218">
        <f>HLOOKUP($B520,data02,data0211!H$900,FALSE)</f>
        <v>0</v>
      </c>
      <c r="I520" s="218">
        <f>HLOOKUP($B520,data02,data0211!I$900,FALSE)</f>
        <v>0</v>
      </c>
      <c r="J520" s="218">
        <f>HLOOKUP($B520,data02,data0211!J$900,FALSE)</f>
        <v>1112515</v>
      </c>
      <c r="K520" s="218">
        <f>HLOOKUP($B520,data02,data0211!K$900,FALSE)</f>
        <v>1005912</v>
      </c>
      <c r="L520" s="218">
        <f>HLOOKUP($B520,data02,data0211!L$900,FALSE)</f>
        <v>106576</v>
      </c>
      <c r="M520" s="218">
        <f>HLOOKUP($B520,data02,data0211!M$900,FALSE)</f>
        <v>27</v>
      </c>
      <c r="N520" s="218">
        <f>HLOOKUP($B520,data02,data0211!N$900,FALSE)</f>
        <v>6932</v>
      </c>
      <c r="O520" s="218">
        <f>HLOOKUP($B520,data02,data0211!O$900,FALSE)</f>
        <v>0</v>
      </c>
      <c r="P520" s="218">
        <f>HLOOKUP($B520,data02,data0211!P$900,FALSE)</f>
        <v>21536250000</v>
      </c>
      <c r="Q520" s="218">
        <f>HLOOKUP($B520,data02,data0211!Q$900,FALSE)</f>
        <v>11679450000</v>
      </c>
      <c r="R520" s="218">
        <f>HLOOKUP($B520,data02,data0211!R$900,FALSE)</f>
        <v>8297330000</v>
      </c>
      <c r="S520" s="218">
        <f>HLOOKUP($B520,data02,data0211!S$900,FALSE)</f>
        <v>1451200000</v>
      </c>
      <c r="T520" s="218">
        <f>HLOOKUP($B520,data02,data0211!T$900,FALSE)</f>
        <v>94550000</v>
      </c>
      <c r="U520" s="218">
        <f>HLOOKUP($B520,data02,data0211!U$900,FALSE)</f>
        <v>13720000</v>
      </c>
      <c r="V520" s="218">
        <f>HLOOKUP($B520,data02,data0211!V$900,FALSE)</f>
        <v>27712700</v>
      </c>
      <c r="W520" s="218">
        <f>HLOOKUP($B520,data02,data0211!W$900,FALSE)</f>
        <v>946200</v>
      </c>
      <c r="X520" s="218">
        <f>HLOOKUP($B520,data02,data0211!X$900,FALSE)</f>
        <v>22973700</v>
      </c>
      <c r="Y520" s="218">
        <f>HLOOKUP($B520,data02,data0211!Y$900,FALSE)</f>
        <v>3792800</v>
      </c>
      <c r="Z520" s="218">
        <f>HLOOKUP($B520,data02,data0211!Z$900,FALSE)</f>
        <v>0</v>
      </c>
      <c r="AA520" s="218">
        <f>HLOOKUP($B520,data02,data0211!AA$900,FALSE)</f>
        <v>0</v>
      </c>
      <c r="AB520" s="218">
        <f>HLOOKUP($B520,data02,data0211!AB$900,FALSE)</f>
        <v>1132020000</v>
      </c>
      <c r="AC520" s="218">
        <f>HLOOKUP($B520,data02,data0211!AC$900,FALSE)</f>
        <v>717020000</v>
      </c>
      <c r="AD520" s="218">
        <f>HLOOKUP($B520,data02,data0211!AD$900,FALSE)</f>
        <v>394930000</v>
      </c>
      <c r="AE520" s="218">
        <f>HLOOKUP($B520,data02,data0211!AE$900,FALSE)</f>
        <v>14030000</v>
      </c>
      <c r="AF520" s="218">
        <f>HLOOKUP($B520,data02,data0211!AF$900,FALSE)</f>
        <v>5700000</v>
      </c>
      <c r="AG520" s="218">
        <f>HLOOKUP($B520,data02,data0211!AG$900,FALSE)</f>
        <v>340000</v>
      </c>
      <c r="AH520" s="218">
        <f>HLOOKUP($B520,data02,data0211!AH$900,FALSE)</f>
        <v>0</v>
      </c>
      <c r="AI520" s="218">
        <f>HLOOKUP($B520,data02,data0211!AI$900,FALSE)</f>
        <v>0</v>
      </c>
      <c r="AJ520" s="218">
        <f>HLOOKUP($B520,data02,data0211!AJ$900,FALSE)</f>
        <v>0</v>
      </c>
      <c r="AK520" s="218">
        <f>HLOOKUP($B520,data02,data0211!AK$900,FALSE)</f>
        <v>0</v>
      </c>
      <c r="AL520" s="218">
        <f>HLOOKUP($B520,data02,data0211!AL$900,FALSE)</f>
        <v>0</v>
      </c>
      <c r="AM520" s="218">
        <f>HLOOKUP($B520,data02,data0211!AM$900,FALSE)</f>
        <v>0</v>
      </c>
      <c r="AN520" s="218">
        <f>HLOOKUP($B520,data02,data0211!AN$900,FALSE)</f>
        <v>0</v>
      </c>
      <c r="AO520" s="218">
        <f>HLOOKUP($B520,data02,data0211!AO$900,FALSE)</f>
        <v>0</v>
      </c>
      <c r="AP520" s="218">
        <f>HLOOKUP($B520,data02,data0211!AP$900,FALSE)</f>
        <v>0</v>
      </c>
      <c r="AQ520" s="218">
        <f>HLOOKUP($B520,data02,data0211!AQ$900,FALSE)</f>
        <v>0</v>
      </c>
      <c r="AR520" s="218">
        <f>HLOOKUP($B520,data02,data0211!AR$900,FALSE)</f>
        <v>0</v>
      </c>
      <c r="AS520" s="218">
        <f>HLOOKUP($B520,data02,data0211!AS$900,FALSE)</f>
        <v>0</v>
      </c>
      <c r="AT520" s="218">
        <f>HLOOKUP($B520,data02,data0211!AT$900,FALSE)</f>
        <v>0</v>
      </c>
      <c r="AU520" s="218">
        <f>HLOOKUP($B520,data02,data0211!AU$900,FALSE)</f>
        <v>0</v>
      </c>
      <c r="AV520" s="218">
        <f>HLOOKUP($B520,data02,data0211!AV$900,FALSE)</f>
        <v>0</v>
      </c>
      <c r="AW520" s="218">
        <f>HLOOKUP($B520,data02,data0211!AW$900,FALSE)</f>
        <v>0</v>
      </c>
      <c r="AX520" s="218">
        <f>HLOOKUP($B520,data02,data0211!AX$900,FALSE)</f>
        <v>0</v>
      </c>
      <c r="AY520" s="218">
        <f>HLOOKUP($B520,data02,data0211!AY$900,FALSE)</f>
        <v>0</v>
      </c>
      <c r="AZ520" s="218">
        <f>HLOOKUP($B520,data02,data0211!AZ$900,FALSE)</f>
        <v>0</v>
      </c>
      <c r="BA520" s="218">
        <f>HLOOKUP($B520,data02,data0211!BA$900,FALSE)</f>
        <v>0</v>
      </c>
      <c r="BB520" s="218"/>
      <c r="BC520" s="218"/>
      <c r="BD520" s="218"/>
      <c r="BE520" s="218"/>
    </row>
    <row r="521" spans="1:57" x14ac:dyDescent="0.2">
      <c r="A521" s="201" t="s">
        <v>661</v>
      </c>
      <c r="B521" s="71" t="s">
        <v>25</v>
      </c>
      <c r="C521" s="69">
        <v>2002</v>
      </c>
      <c r="D521" s="218">
        <f>HLOOKUP($B521,data02,data0211!D$900,FALSE)</f>
        <v>1405686.87</v>
      </c>
      <c r="E521" s="218">
        <f>HLOOKUP($B521,data02,data0211!E$900,FALSE)</f>
        <v>-82776.73</v>
      </c>
      <c r="F521" s="218">
        <f>HLOOKUP($B521,data02,data0211!F$900,FALSE)</f>
        <v>68042.73</v>
      </c>
      <c r="G521" s="218">
        <f>HLOOKUP($B521,data02,data0211!G$900,FALSE)</f>
        <v>241415</v>
      </c>
      <c r="H521" s="218">
        <f>HLOOKUP($B521,data02,data0211!H$900,FALSE)</f>
        <v>400114.91</v>
      </c>
      <c r="I521" s="218">
        <f>HLOOKUP($B521,data02,data0211!I$900,FALSE)</f>
        <v>15487.15</v>
      </c>
      <c r="J521" s="218">
        <f>HLOOKUP($B521,data02,data0211!J$900,FALSE)</f>
        <v>1375</v>
      </c>
      <c r="K521" s="218">
        <f>HLOOKUP($B521,data02,data0211!K$900,FALSE)</f>
        <v>1146</v>
      </c>
      <c r="L521" s="218">
        <f>HLOOKUP($B521,data02,data0211!L$900,FALSE)</f>
        <v>229</v>
      </c>
      <c r="M521" s="218">
        <f>HLOOKUP($B521,data02,data0211!M$900,FALSE)</f>
        <v>0</v>
      </c>
      <c r="N521" s="218">
        <f>HLOOKUP($B521,data02,data0211!N$900,FALSE)</f>
        <v>414</v>
      </c>
      <c r="O521" s="218">
        <f>HLOOKUP($B521,data02,data0211!O$900,FALSE)</f>
        <v>34</v>
      </c>
      <c r="P521" s="218">
        <f>HLOOKUP($B521,data02,data0211!P$900,FALSE)</f>
        <v>31750150</v>
      </c>
      <c r="Q521" s="218">
        <f>HLOOKUP($B521,data02,data0211!Q$900,FALSE)</f>
        <v>13050466</v>
      </c>
      <c r="R521" s="218">
        <f>HLOOKUP($B521,data02,data0211!R$900,FALSE)</f>
        <v>18477924</v>
      </c>
      <c r="S521" s="218">
        <f>HLOOKUP($B521,data02,data0211!S$900,FALSE)</f>
        <v>0</v>
      </c>
      <c r="T521" s="218">
        <f>HLOOKUP($B521,data02,data0211!T$900,FALSE)</f>
        <v>191520</v>
      </c>
      <c r="U521" s="218">
        <f>HLOOKUP($B521,data02,data0211!U$900,FALSE)</f>
        <v>30240</v>
      </c>
      <c r="V521" s="218">
        <f>HLOOKUP($B521,data02,data0211!V$900,FALSE)</f>
        <v>33029</v>
      </c>
      <c r="W521" s="218">
        <f>HLOOKUP($B521,data02,data0211!W$900,FALSE)</f>
        <v>0</v>
      </c>
      <c r="X521" s="218">
        <f>HLOOKUP($B521,data02,data0211!X$900,FALSE)</f>
        <v>32237</v>
      </c>
      <c r="Y521" s="218">
        <f>HLOOKUP($B521,data02,data0211!Y$900,FALSE)</f>
        <v>0</v>
      </c>
      <c r="Z521" s="218">
        <f>HLOOKUP($B521,data02,data0211!Z$900,FALSE)</f>
        <v>684</v>
      </c>
      <c r="AA521" s="218">
        <f>HLOOKUP($B521,data02,data0211!AA$900,FALSE)</f>
        <v>108</v>
      </c>
      <c r="AB521" s="218">
        <f>HLOOKUP($B521,data02,data0211!AB$900,FALSE)</f>
        <v>544830</v>
      </c>
      <c r="AC521" s="218">
        <f>HLOOKUP($B521,data02,data0211!AC$900,FALSE)</f>
        <v>308926</v>
      </c>
      <c r="AD521" s="218">
        <f>HLOOKUP($B521,data02,data0211!AD$900,FALSE)</f>
        <v>231211</v>
      </c>
      <c r="AE521" s="218">
        <f>HLOOKUP($B521,data02,data0211!AE$900,FALSE)</f>
        <v>0</v>
      </c>
      <c r="AF521" s="218">
        <f>HLOOKUP($B521,data02,data0211!AF$900,FALSE)</f>
        <v>4082</v>
      </c>
      <c r="AG521" s="218">
        <f>HLOOKUP($B521,data02,data0211!AG$900,FALSE)</f>
        <v>611</v>
      </c>
      <c r="AH521" s="218">
        <f>HLOOKUP($B521,data02,data0211!AH$900,FALSE)</f>
        <v>2.85</v>
      </c>
      <c r="AI521" s="218">
        <f>HLOOKUP($B521,data02,data0211!AI$900,FALSE)</f>
        <v>0</v>
      </c>
      <c r="AJ521" s="218">
        <f>HLOOKUP($B521,data02,data0211!AJ$900,FALSE)</f>
        <v>2.85</v>
      </c>
      <c r="AK521" s="218">
        <f>HLOOKUP($B521,data02,data0211!AK$900,FALSE)</f>
        <v>2445</v>
      </c>
      <c r="AL521" s="218">
        <f>HLOOKUP($B521,data02,data0211!AL$900,FALSE)</f>
        <v>2445</v>
      </c>
      <c r="AM521" s="218">
        <f>HLOOKUP($B521,data02,data0211!AM$900,FALSE)</f>
        <v>0</v>
      </c>
      <c r="AN521" s="218">
        <f>HLOOKUP($B521,data02,data0211!AN$900,FALSE)</f>
        <v>5953</v>
      </c>
      <c r="AO521" s="218">
        <f>HLOOKUP($B521,data02,data0211!AO$900,FALSE)</f>
        <v>5080</v>
      </c>
      <c r="AP521" s="218">
        <f>HLOOKUP($B521,data02,data0211!AP$900,FALSE)</f>
        <v>5953</v>
      </c>
      <c r="AQ521" s="218">
        <f>HLOOKUP($B521,data02,data0211!AQ$900,FALSE)</f>
        <v>5211</v>
      </c>
      <c r="AR521" s="218">
        <f>HLOOKUP($B521,data02,data0211!AR$900,FALSE)</f>
        <v>23.3</v>
      </c>
      <c r="AS521" s="218">
        <f>HLOOKUP($B521,data02,data0211!AS$900,FALSE)</f>
        <v>17.899999999999999</v>
      </c>
      <c r="AT521" s="218">
        <f>HLOOKUP($B521,data02,data0211!AT$900,FALSE)</f>
        <v>5.4</v>
      </c>
      <c r="AU521" s="218">
        <f>HLOOKUP($B521,data02,data0211!AU$900,FALSE)</f>
        <v>13.3</v>
      </c>
      <c r="AV521" s="218">
        <f>HLOOKUP($B521,data02,data0211!AV$900,FALSE)</f>
        <v>1.2</v>
      </c>
      <c r="AW521" s="218">
        <f>HLOOKUP($B521,data02,data0211!AW$900,FALSE)</f>
        <v>8.8000000000000007</v>
      </c>
      <c r="AX521" s="218">
        <f>HLOOKUP($B521,data02,data0211!AX$900,FALSE)</f>
        <v>0</v>
      </c>
      <c r="AY521" s="218">
        <f>HLOOKUP($B521,data02,data0211!AY$900,FALSE)</f>
        <v>2</v>
      </c>
      <c r="AZ521" s="218">
        <f>HLOOKUP($B521,data02,data0211!AZ$900,FALSE)</f>
        <v>231</v>
      </c>
      <c r="BA521" s="218">
        <f>HLOOKUP($B521,data02,data0211!BA$900,FALSE)</f>
        <v>69.540000000000006</v>
      </c>
      <c r="BB521" s="218"/>
      <c r="BC521" s="218"/>
      <c r="BD521" s="218"/>
      <c r="BE521" s="218"/>
    </row>
    <row r="522" spans="1:57" x14ac:dyDescent="0.2">
      <c r="A522" s="201" t="s">
        <v>661</v>
      </c>
      <c r="B522" s="71" t="s">
        <v>267</v>
      </c>
      <c r="C522" s="69">
        <v>2002</v>
      </c>
      <c r="D522" s="218">
        <f>HLOOKUP($B522,data02,data0211!D$900,FALSE)</f>
        <v>69587372.600000009</v>
      </c>
      <c r="E522" s="218">
        <f>HLOOKUP($B522,data02,data0211!E$900,FALSE)</f>
        <v>-27780811.960000001</v>
      </c>
      <c r="F522" s="218">
        <f>HLOOKUP($B522,data02,data0211!F$900,FALSE)</f>
        <v>2551080.23</v>
      </c>
      <c r="G522" s="218">
        <f>HLOOKUP($B522,data02,data0211!G$900,FALSE)</f>
        <v>1793159.46</v>
      </c>
      <c r="H522" s="218">
        <f>HLOOKUP($B522,data02,data0211!H$900,FALSE)</f>
        <v>4521562.0100000007</v>
      </c>
      <c r="I522" s="218">
        <f>HLOOKUP($B522,data02,data0211!I$900,FALSE)</f>
        <v>261053.44</v>
      </c>
      <c r="J522" s="218">
        <f>HLOOKUP($B522,data02,data0211!J$900,FALSE)</f>
        <v>23809</v>
      </c>
      <c r="K522" s="218">
        <f>HLOOKUP($B522,data02,data0211!K$900,FALSE)</f>
        <v>20963</v>
      </c>
      <c r="L522" s="218">
        <f>HLOOKUP($B522,data02,data0211!L$900,FALSE)</f>
        <v>2846</v>
      </c>
      <c r="M522" s="218">
        <f>HLOOKUP($B522,data02,data0211!M$900,FALSE)</f>
        <v>0</v>
      </c>
      <c r="N522" s="218">
        <f>HLOOKUP($B522,data02,data0211!N$900,FALSE)</f>
        <v>1</v>
      </c>
      <c r="O522" s="218">
        <f>HLOOKUP($B522,data02,data0211!O$900,FALSE)</f>
        <v>0</v>
      </c>
      <c r="P522" s="218">
        <f>HLOOKUP($B522,data02,data0211!P$900,FALSE)</f>
        <v>638133931</v>
      </c>
      <c r="Q522" s="218">
        <f>HLOOKUP($B522,data02,data0211!Q$900,FALSE)</f>
        <v>226842406</v>
      </c>
      <c r="R522" s="218">
        <f>HLOOKUP($B522,data02,data0211!R$900,FALSE)</f>
        <v>408830997</v>
      </c>
      <c r="S522" s="218">
        <f>HLOOKUP($B522,data02,data0211!S$900,FALSE)</f>
        <v>0</v>
      </c>
      <c r="T522" s="218">
        <f>HLOOKUP($B522,data02,data0211!T$900,FALSE)</f>
        <v>2194172</v>
      </c>
      <c r="U522" s="218">
        <f>HLOOKUP($B522,data02,data0211!U$900,FALSE)</f>
        <v>266356</v>
      </c>
      <c r="V522" s="218">
        <f>HLOOKUP($B522,data02,data0211!V$900,FALSE)</f>
        <v>721672</v>
      </c>
      <c r="W522" s="218">
        <f>HLOOKUP($B522,data02,data0211!W$900,FALSE)</f>
        <v>0</v>
      </c>
      <c r="X522" s="218">
        <f>HLOOKUP($B522,data02,data0211!X$900,FALSE)</f>
        <v>721672</v>
      </c>
      <c r="Y522" s="218">
        <f>HLOOKUP($B522,data02,data0211!Y$900,FALSE)</f>
        <v>0</v>
      </c>
      <c r="Z522" s="218">
        <f>HLOOKUP($B522,data02,data0211!Z$900,FALSE)</f>
        <v>0</v>
      </c>
      <c r="AA522" s="218">
        <f>HLOOKUP($B522,data02,data0211!AA$900,FALSE)</f>
        <v>0</v>
      </c>
      <c r="AB522" s="218">
        <f>HLOOKUP($B522,data02,data0211!AB$900,FALSE)</f>
        <v>10539441.92</v>
      </c>
      <c r="AC522" s="218">
        <f>HLOOKUP($B522,data02,data0211!AC$900,FALSE)</f>
        <v>5539439.9900000002</v>
      </c>
      <c r="AD522" s="218">
        <f>HLOOKUP($B522,data02,data0211!AD$900,FALSE)</f>
        <v>4949140.13</v>
      </c>
      <c r="AE522" s="218">
        <f>HLOOKUP($B522,data02,data0211!AE$900,FALSE)</f>
        <v>0</v>
      </c>
      <c r="AF522" s="218">
        <f>HLOOKUP($B522,data02,data0211!AF$900,FALSE)</f>
        <v>40696.07</v>
      </c>
      <c r="AG522" s="218">
        <f>HLOOKUP($B522,data02,data0211!AG$900,FALSE)</f>
        <v>10165.73</v>
      </c>
      <c r="AH522" s="218">
        <f>HLOOKUP($B522,data02,data0211!AH$900,FALSE)</f>
        <v>41</v>
      </c>
      <c r="AI522" s="218">
        <f>HLOOKUP($B522,data02,data0211!AI$900,FALSE)</f>
        <v>0</v>
      </c>
      <c r="AJ522" s="218">
        <f>HLOOKUP($B522,data02,data0211!AJ$900,FALSE)</f>
        <v>41</v>
      </c>
      <c r="AK522" s="218">
        <f>HLOOKUP($B522,data02,data0211!AK$900,FALSE)</f>
        <v>70622</v>
      </c>
      <c r="AL522" s="218">
        <f>HLOOKUP($B522,data02,data0211!AL$900,FALSE)</f>
        <v>70622</v>
      </c>
      <c r="AM522" s="218">
        <f>HLOOKUP($B522,data02,data0211!AM$900,FALSE)</f>
        <v>0</v>
      </c>
      <c r="AN522" s="218">
        <f>HLOOKUP($B522,data02,data0211!AN$900,FALSE)</f>
        <v>108003</v>
      </c>
      <c r="AO522" s="218">
        <f>HLOOKUP($B522,data02,data0211!AO$900,FALSE)</f>
        <v>135510</v>
      </c>
      <c r="AP522" s="218">
        <f>HLOOKUP($B522,data02,data0211!AP$900,FALSE)</f>
        <v>135510</v>
      </c>
      <c r="AQ522" s="218">
        <f>HLOOKUP($B522,data02,data0211!AQ$900,FALSE)</f>
        <v>113769</v>
      </c>
      <c r="AR522" s="218">
        <f>HLOOKUP($B522,data02,data0211!AR$900,FALSE)</f>
        <v>614</v>
      </c>
      <c r="AS522" s="218">
        <f>HLOOKUP($B522,data02,data0211!AS$900,FALSE)</f>
        <v>235</v>
      </c>
      <c r="AT522" s="218">
        <f>HLOOKUP($B522,data02,data0211!AT$900,FALSE)</f>
        <v>379</v>
      </c>
      <c r="AU522" s="218">
        <f>HLOOKUP($B522,data02,data0211!AU$900,FALSE)</f>
        <v>258</v>
      </c>
      <c r="AV522" s="218">
        <f>HLOOKUP($B522,data02,data0211!AV$900,FALSE)</f>
        <v>0</v>
      </c>
      <c r="AW522" s="218">
        <f>HLOOKUP($B522,data02,data0211!AW$900,FALSE)</f>
        <v>356</v>
      </c>
      <c r="AX522" s="218">
        <f>HLOOKUP($B522,data02,data0211!AX$900,FALSE)</f>
        <v>0</v>
      </c>
      <c r="AY522" s="218">
        <f>HLOOKUP($B522,data02,data0211!AY$900,FALSE)</f>
        <v>99</v>
      </c>
      <c r="AZ522" s="218">
        <f>HLOOKUP($B522,data02,data0211!AZ$900,FALSE)</f>
        <v>2909</v>
      </c>
      <c r="BA522" s="218">
        <f>HLOOKUP($B522,data02,data0211!BA$900,FALSE)</f>
        <v>0</v>
      </c>
      <c r="BB522" s="218"/>
      <c r="BC522" s="218"/>
      <c r="BD522" s="218"/>
      <c r="BE522" s="218"/>
    </row>
    <row r="523" spans="1:57" x14ac:dyDescent="0.2">
      <c r="A523" s="201" t="s">
        <v>661</v>
      </c>
      <c r="B523" s="71" t="s">
        <v>31</v>
      </c>
      <c r="C523" s="69">
        <v>2002</v>
      </c>
      <c r="D523" s="218">
        <f>HLOOKUP($B523,data02,data0211!D$900,FALSE)</f>
        <v>90295627.340000004</v>
      </c>
      <c r="E523" s="218">
        <f>HLOOKUP($B523,data02,data0211!E$900,FALSE)</f>
        <v>-35220377</v>
      </c>
      <c r="F523" s="218">
        <f>HLOOKUP($B523,data02,data0211!F$900,FALSE)</f>
        <v>2866238.33</v>
      </c>
      <c r="G523" s="218">
        <f>HLOOKUP($B523,data02,data0211!G$900,FALSE)</f>
        <v>4477491</v>
      </c>
      <c r="H523" s="218">
        <f>HLOOKUP($B523,data02,data0211!H$900,FALSE)</f>
        <v>6688238.709999999</v>
      </c>
      <c r="I523" s="218">
        <f>HLOOKUP($B523,data02,data0211!I$900,FALSE)</f>
        <v>205998</v>
      </c>
      <c r="J523" s="218">
        <f>HLOOKUP($B523,data02,data0211!J$900,FALSE)</f>
        <v>32699</v>
      </c>
      <c r="K523" s="218">
        <f>HLOOKUP($B523,data02,data0211!K$900,FALSE)</f>
        <v>29126</v>
      </c>
      <c r="L523" s="218">
        <f>HLOOKUP($B523,data02,data0211!L$900,FALSE)</f>
        <v>3573</v>
      </c>
      <c r="M523" s="218">
        <f>HLOOKUP($B523,data02,data0211!M$900,FALSE)</f>
        <v>0</v>
      </c>
      <c r="N523" s="218">
        <f>HLOOKUP($B523,data02,data0211!N$900,FALSE)</f>
        <v>1</v>
      </c>
      <c r="O523" s="218">
        <f>HLOOKUP($B523,data02,data0211!O$900,FALSE)</f>
        <v>23</v>
      </c>
      <c r="P523" s="218">
        <f>HLOOKUP($B523,data02,data0211!P$900,FALSE)</f>
        <v>793012818</v>
      </c>
      <c r="Q523" s="218">
        <f>HLOOKUP($B523,data02,data0211!Q$900,FALSE)</f>
        <v>248661554</v>
      </c>
      <c r="R523" s="218">
        <f>HLOOKUP($B523,data02,data0211!R$900,FALSE)</f>
        <v>541483745</v>
      </c>
      <c r="S523" s="218">
        <f>HLOOKUP($B523,data02,data0211!S$900,FALSE)</f>
        <v>0</v>
      </c>
      <c r="T523" s="218">
        <f>HLOOKUP($B523,data02,data0211!T$900,FALSE)</f>
        <v>2827186</v>
      </c>
      <c r="U523" s="218">
        <f>HLOOKUP($B523,data02,data0211!U$900,FALSE)</f>
        <v>40333</v>
      </c>
      <c r="V523" s="218">
        <f>HLOOKUP($B523,data02,data0211!V$900,FALSE)</f>
        <v>1775029</v>
      </c>
      <c r="W523" s="218">
        <f>HLOOKUP($B523,data02,data0211!W$900,FALSE)</f>
        <v>0</v>
      </c>
      <c r="X523" s="218">
        <f>HLOOKUP($B523,data02,data0211!X$900,FALSE)</f>
        <v>1069627</v>
      </c>
      <c r="Y523" s="218">
        <f>HLOOKUP($B523,data02,data0211!Y$900,FALSE)</f>
        <v>0</v>
      </c>
      <c r="Z523" s="218">
        <f>HLOOKUP($B523,data02,data0211!Z$900,FALSE)</f>
        <v>705402</v>
      </c>
      <c r="AA523" s="218">
        <f>HLOOKUP($B523,data02,data0211!AA$900,FALSE)</f>
        <v>0</v>
      </c>
      <c r="AB523" s="218">
        <f>HLOOKUP($B523,data02,data0211!AB$900,FALSE)</f>
        <v>50142129</v>
      </c>
      <c r="AC523" s="218">
        <f>HLOOKUP($B523,data02,data0211!AC$900,FALSE)</f>
        <v>17899779</v>
      </c>
      <c r="AD523" s="218">
        <f>HLOOKUP($B523,data02,data0211!AD$900,FALSE)</f>
        <v>6110593</v>
      </c>
      <c r="AE523" s="218">
        <f>HLOOKUP($B523,data02,data0211!AE$900,FALSE)</f>
        <v>25882989</v>
      </c>
      <c r="AF523" s="218">
        <f>HLOOKUP($B523,data02,data0211!AF$900,FALSE)</f>
        <v>245753</v>
      </c>
      <c r="AG523" s="218">
        <f>HLOOKUP($B523,data02,data0211!AG$900,FALSE)</f>
        <v>3015</v>
      </c>
      <c r="AH523" s="218">
        <f>HLOOKUP($B523,data02,data0211!AH$900,FALSE)</f>
        <v>207</v>
      </c>
      <c r="AI523" s="218">
        <f>HLOOKUP($B523,data02,data0211!AI$900,FALSE)</f>
        <v>0</v>
      </c>
      <c r="AJ523" s="218">
        <f>HLOOKUP($B523,data02,data0211!AJ$900,FALSE)</f>
        <v>207</v>
      </c>
      <c r="AK523" s="218">
        <f>HLOOKUP($B523,data02,data0211!AK$900,FALSE)</f>
        <v>76917</v>
      </c>
      <c r="AL523" s="218">
        <f>HLOOKUP($B523,data02,data0211!AL$900,FALSE)</f>
        <v>76917</v>
      </c>
      <c r="AM523" s="218">
        <f>HLOOKUP($B523,data02,data0211!AM$900,FALSE)</f>
        <v>0</v>
      </c>
      <c r="AN523" s="218">
        <f>HLOOKUP($B523,data02,data0211!AN$900,FALSE)</f>
        <v>122200</v>
      </c>
      <c r="AO523" s="218">
        <f>HLOOKUP($B523,data02,data0211!AO$900,FALSE)</f>
        <v>171700</v>
      </c>
      <c r="AP523" s="218">
        <f>HLOOKUP($B523,data02,data0211!AP$900,FALSE)</f>
        <v>171700</v>
      </c>
      <c r="AQ523" s="218">
        <f>HLOOKUP($B523,data02,data0211!AQ$900,FALSE)</f>
        <v>131500</v>
      </c>
      <c r="AR523" s="218">
        <f>HLOOKUP($B523,data02,data0211!AR$900,FALSE)</f>
        <v>760</v>
      </c>
      <c r="AS523" s="218">
        <f>HLOOKUP($B523,data02,data0211!AS$900,FALSE)</f>
        <v>459</v>
      </c>
      <c r="AT523" s="218">
        <f>HLOOKUP($B523,data02,data0211!AT$900,FALSE)</f>
        <v>301</v>
      </c>
      <c r="AU523" s="218">
        <f>HLOOKUP($B523,data02,data0211!AU$900,FALSE)</f>
        <v>394</v>
      </c>
      <c r="AV523" s="218">
        <f>HLOOKUP($B523,data02,data0211!AV$900,FALSE)</f>
        <v>2</v>
      </c>
      <c r="AW523" s="218">
        <f>HLOOKUP($B523,data02,data0211!AW$900,FALSE)</f>
        <v>364</v>
      </c>
      <c r="AX523" s="218">
        <f>HLOOKUP($B523,data02,data0211!AX$900,FALSE)</f>
        <v>0</v>
      </c>
      <c r="AY523" s="218">
        <f>HLOOKUP($B523,data02,data0211!AY$900,FALSE)</f>
        <v>0</v>
      </c>
      <c r="AZ523" s="218">
        <f>HLOOKUP($B523,data02,data0211!AZ$900,FALSE)</f>
        <v>4046</v>
      </c>
      <c r="BA523" s="218">
        <f>HLOOKUP($B523,data02,data0211!BA$900,FALSE)</f>
        <v>0</v>
      </c>
      <c r="BB523" s="218"/>
      <c r="BC523" s="218"/>
      <c r="BD523" s="218"/>
      <c r="BE523" s="218"/>
    </row>
    <row r="524" spans="1:57" x14ac:dyDescent="0.2">
      <c r="A524" s="201" t="s">
        <v>663</v>
      </c>
      <c r="B524" s="71" t="s">
        <v>39</v>
      </c>
      <c r="C524" s="69">
        <v>2002</v>
      </c>
      <c r="D524" s="218">
        <f>HLOOKUP($B524,data02,data0211!D$900,FALSE)</f>
        <v>34853519</v>
      </c>
      <c r="E524" s="218">
        <f>HLOOKUP($B524,data02,data0211!E$900,FALSE)</f>
        <v>-14448997</v>
      </c>
      <c r="F524" s="218">
        <f>HLOOKUP($B524,data02,data0211!F$900,FALSE)</f>
        <v>2869873</v>
      </c>
      <c r="G524" s="218">
        <f>HLOOKUP($B524,data02,data0211!G$900,FALSE)</f>
        <v>2314429</v>
      </c>
      <c r="H524" s="218">
        <f>HLOOKUP($B524,data02,data0211!H$900,FALSE)</f>
        <v>3438902</v>
      </c>
      <c r="I524" s="218">
        <f>HLOOKUP($B524,data02,data0211!I$900,FALSE)</f>
        <v>-110000</v>
      </c>
      <c r="J524" s="218">
        <f>HLOOKUP($B524,data02,data0211!J$900,FALSE)</f>
        <v>14188</v>
      </c>
      <c r="K524" s="218">
        <f>HLOOKUP($B524,data02,data0211!K$900,FALSE)</f>
        <v>12476</v>
      </c>
      <c r="L524" s="218">
        <f>HLOOKUP($B524,data02,data0211!L$900,FALSE)</f>
        <v>1712</v>
      </c>
      <c r="M524" s="218">
        <f>HLOOKUP($B524,data02,data0211!M$900,FALSE)</f>
        <v>0</v>
      </c>
      <c r="N524" s="218">
        <f>HLOOKUP($B524,data02,data0211!N$900,FALSE)</f>
        <v>2250</v>
      </c>
      <c r="O524" s="218">
        <f>HLOOKUP($B524,data02,data0211!O$900,FALSE)</f>
        <v>530</v>
      </c>
      <c r="P524" s="218">
        <f>HLOOKUP($B524,data02,data0211!P$900,FALSE)</f>
        <v>305888891</v>
      </c>
      <c r="Q524" s="218">
        <f>HLOOKUP($B524,data02,data0211!Q$900,FALSE)</f>
        <v>154211334</v>
      </c>
      <c r="R524" s="218">
        <f>HLOOKUP($B524,data02,data0211!R$900,FALSE)</f>
        <v>149888357</v>
      </c>
      <c r="S524" s="218">
        <f>HLOOKUP($B524,data02,data0211!S$900,FALSE)</f>
        <v>0</v>
      </c>
      <c r="T524" s="218">
        <f>HLOOKUP($B524,data02,data0211!T$900,FALSE)</f>
        <v>1488240</v>
      </c>
      <c r="U524" s="218">
        <f>HLOOKUP($B524,data02,data0211!U$900,FALSE)</f>
        <v>300960</v>
      </c>
      <c r="V524" s="218">
        <f>HLOOKUP($B524,data02,data0211!V$900,FALSE)</f>
        <v>463774</v>
      </c>
      <c r="W524" s="218">
        <f>HLOOKUP($B524,data02,data0211!W$900,FALSE)</f>
        <v>0</v>
      </c>
      <c r="X524" s="218">
        <f>HLOOKUP($B524,data02,data0211!X$900,FALSE)</f>
        <v>459637</v>
      </c>
      <c r="Y524" s="218">
        <f>HLOOKUP($B524,data02,data0211!Y$900,FALSE)</f>
        <v>0</v>
      </c>
      <c r="Z524" s="218">
        <f>HLOOKUP($B524,data02,data0211!Z$900,FALSE)</f>
        <v>4137</v>
      </c>
      <c r="AA524" s="218">
        <f>HLOOKUP($B524,data02,data0211!AA$900,FALSE)</f>
        <v>836</v>
      </c>
      <c r="AB524" s="218">
        <f>HLOOKUP($B524,data02,data0211!AB$900,FALSE)</f>
        <v>6440661</v>
      </c>
      <c r="AC524" s="218">
        <f>HLOOKUP($B524,data02,data0211!AC$900,FALSE)</f>
        <v>3231071</v>
      </c>
      <c r="AD524" s="218">
        <f>HLOOKUP($B524,data02,data0211!AD$900,FALSE)</f>
        <v>3188176</v>
      </c>
      <c r="AE524" s="218">
        <f>HLOOKUP($B524,data02,data0211!AE$900,FALSE)</f>
        <v>0</v>
      </c>
      <c r="AF524" s="218">
        <f>HLOOKUP($B524,data02,data0211!AF$900,FALSE)</f>
        <v>21414</v>
      </c>
      <c r="AG524" s="218">
        <f>HLOOKUP($B524,data02,data0211!AG$900,FALSE)</f>
        <v>0</v>
      </c>
      <c r="AH524" s="218">
        <f>HLOOKUP($B524,data02,data0211!AH$900,FALSE)</f>
        <v>580.07000000000005</v>
      </c>
      <c r="AI524" s="218">
        <f>HLOOKUP($B524,data02,data0211!AI$900,FALSE)</f>
        <v>567.79999999999995</v>
      </c>
      <c r="AJ524" s="218">
        <f>HLOOKUP($B524,data02,data0211!AJ$900,FALSE)</f>
        <v>12.27</v>
      </c>
      <c r="AK524" s="218">
        <f>HLOOKUP($B524,data02,data0211!AK$900,FALSE)</f>
        <v>39700</v>
      </c>
      <c r="AL524" s="218">
        <f>HLOOKUP($B524,data02,data0211!AL$900,FALSE)</f>
        <v>47400</v>
      </c>
      <c r="AM524" s="218">
        <f>HLOOKUP($B524,data02,data0211!AM$900,FALSE)</f>
        <v>0</v>
      </c>
      <c r="AN524" s="218">
        <f>HLOOKUP($B524,data02,data0211!AN$900,FALSE)</f>
        <v>56585</v>
      </c>
      <c r="AO524" s="218">
        <f>HLOOKUP($B524,data02,data0211!AO$900,FALSE)</f>
        <v>68444</v>
      </c>
      <c r="AP524" s="218">
        <f>HLOOKUP($B524,data02,data0211!AP$900,FALSE)</f>
        <v>68444</v>
      </c>
      <c r="AQ524" s="218">
        <f>HLOOKUP($B524,data02,data0211!AQ$900,FALSE)</f>
        <v>57795</v>
      </c>
      <c r="AR524" s="218">
        <f>HLOOKUP($B524,data02,data0211!AR$900,FALSE)</f>
        <v>1200</v>
      </c>
      <c r="AS524" s="218">
        <f>HLOOKUP($B524,data02,data0211!AS$900,FALSE)</f>
        <v>1100</v>
      </c>
      <c r="AT524" s="218">
        <f>HLOOKUP($B524,data02,data0211!AT$900,FALSE)</f>
        <v>100</v>
      </c>
      <c r="AU524" s="218">
        <f>HLOOKUP($B524,data02,data0211!AU$900,FALSE)</f>
        <v>450</v>
      </c>
      <c r="AV524" s="218">
        <f>HLOOKUP($B524,data02,data0211!AV$900,FALSE)</f>
        <v>0</v>
      </c>
      <c r="AW524" s="218">
        <f>HLOOKUP($B524,data02,data0211!AW$900,FALSE)</f>
        <v>750</v>
      </c>
      <c r="AX524" s="218">
        <f>HLOOKUP($B524,data02,data0211!AX$900,FALSE)</f>
        <v>0</v>
      </c>
      <c r="AY524" s="218">
        <f>HLOOKUP($B524,data02,data0211!AY$900,FALSE)</f>
        <v>9</v>
      </c>
      <c r="AZ524" s="218">
        <f>HLOOKUP($B524,data02,data0211!AZ$900,FALSE)</f>
        <v>4005</v>
      </c>
      <c r="BA524" s="218">
        <f>HLOOKUP($B524,data02,data0211!BA$900,FALSE)</f>
        <v>0.83</v>
      </c>
      <c r="BB524" s="218"/>
      <c r="BC524" s="218"/>
      <c r="BD524" s="218"/>
      <c r="BE524" s="218"/>
    </row>
    <row r="525" spans="1:57" x14ac:dyDescent="0.2">
      <c r="A525" s="201" t="s">
        <v>661</v>
      </c>
      <c r="B525" s="71" t="s">
        <v>100</v>
      </c>
      <c r="C525" s="69">
        <v>2002</v>
      </c>
      <c r="D525" s="218">
        <f>HLOOKUP($B525,data02,data0211!D$900,FALSE)</f>
        <v>45038045.25</v>
      </c>
      <c r="E525" s="218">
        <f>HLOOKUP($B525,data02,data0211!E$900,FALSE)</f>
        <v>-6780525.8300000001</v>
      </c>
      <c r="F525" s="218">
        <f>HLOOKUP($B525,data02,data0211!F$900,FALSE)</f>
        <v>2287624.6</v>
      </c>
      <c r="G525" s="218">
        <f>HLOOKUP($B525,data02,data0211!G$900,FALSE)</f>
        <v>2419543</v>
      </c>
      <c r="H525" s="218">
        <f>HLOOKUP($B525,data02,data0211!H$900,FALSE)</f>
        <v>4633087.21</v>
      </c>
      <c r="I525" s="218">
        <f>HLOOKUP($B525,data02,data0211!I$900,FALSE)</f>
        <v>448415.86</v>
      </c>
      <c r="J525" s="218">
        <f>HLOOKUP($B525,data02,data0211!J$900,FALSE)</f>
        <v>30796</v>
      </c>
      <c r="K525" s="218">
        <f>HLOOKUP($B525,data02,data0211!K$900,FALSE)</f>
        <v>26633</v>
      </c>
      <c r="L525" s="218">
        <f>HLOOKUP($B525,data02,data0211!L$900,FALSE)</f>
        <v>3704</v>
      </c>
      <c r="M525" s="218">
        <f>HLOOKUP($B525,data02,data0211!M$900,FALSE)</f>
        <v>2</v>
      </c>
      <c r="N525" s="218">
        <f>HLOOKUP($B525,data02,data0211!N$900,FALSE)</f>
        <v>7192</v>
      </c>
      <c r="O525" s="218">
        <f>HLOOKUP($B525,data02,data0211!O$900,FALSE)</f>
        <v>633</v>
      </c>
      <c r="P525" s="218">
        <f>HLOOKUP($B525,data02,data0211!P$900,FALSE)</f>
        <v>764480212</v>
      </c>
      <c r="Q525" s="218">
        <f>HLOOKUP($B525,data02,data0211!Q$900,FALSE)</f>
        <v>281474786</v>
      </c>
      <c r="R525" s="218">
        <f>HLOOKUP($B525,data02,data0211!R$900,FALSE)</f>
        <v>419138015</v>
      </c>
      <c r="S525" s="218">
        <f>HLOOKUP($B525,data02,data0211!S$900,FALSE)</f>
        <v>58804718</v>
      </c>
      <c r="T525" s="218">
        <f>HLOOKUP($B525,data02,data0211!T$900,FALSE)</f>
        <v>4399463</v>
      </c>
      <c r="U525" s="218">
        <f>HLOOKUP($B525,data02,data0211!U$900,FALSE)</f>
        <v>663230</v>
      </c>
      <c r="V525" s="218">
        <f>HLOOKUP($B525,data02,data0211!V$900,FALSE)</f>
        <v>860844</v>
      </c>
      <c r="W525" s="218">
        <f>HLOOKUP($B525,data02,data0211!W$900,FALSE)</f>
        <v>0</v>
      </c>
      <c r="X525" s="218">
        <f>HLOOKUP($B525,data02,data0211!X$900,FALSE)</f>
        <v>737558</v>
      </c>
      <c r="Y525" s="218">
        <f>HLOOKUP($B525,data02,data0211!Y$900,FALSE)</f>
        <v>104791</v>
      </c>
      <c r="Z525" s="218">
        <f>HLOOKUP($B525,data02,data0211!Z$900,FALSE)</f>
        <v>15435</v>
      </c>
      <c r="AA525" s="218">
        <f>HLOOKUP($B525,data02,data0211!AA$900,FALSE)</f>
        <v>3060</v>
      </c>
      <c r="AB525" s="218">
        <f>HLOOKUP($B525,data02,data0211!AB$900,FALSE)</f>
        <v>11363385</v>
      </c>
      <c r="AC525" s="218">
        <f>HLOOKUP($B525,data02,data0211!AC$900,FALSE)</f>
        <v>6727215</v>
      </c>
      <c r="AD525" s="218">
        <f>HLOOKUP($B525,data02,data0211!AD$900,FALSE)</f>
        <v>4378169</v>
      </c>
      <c r="AE525" s="218">
        <f>HLOOKUP($B525,data02,data0211!AE$900,FALSE)</f>
        <v>139820</v>
      </c>
      <c r="AF525" s="218">
        <f>HLOOKUP($B525,data02,data0211!AF$900,FALSE)</f>
        <v>101152</v>
      </c>
      <c r="AG525" s="218">
        <f>HLOOKUP($B525,data02,data0211!AG$900,FALSE)</f>
        <v>17029</v>
      </c>
      <c r="AH525" s="218">
        <f>HLOOKUP($B525,data02,data0211!AH$900,FALSE)</f>
        <v>61.38</v>
      </c>
      <c r="AI525" s="218">
        <f>HLOOKUP($B525,data02,data0211!AI$900,FALSE)</f>
        <v>0</v>
      </c>
      <c r="AJ525" s="218">
        <f>HLOOKUP($B525,data02,data0211!AJ$900,FALSE)</f>
        <v>61.38</v>
      </c>
      <c r="AK525" s="218">
        <f>HLOOKUP($B525,data02,data0211!AK$900,FALSE)</f>
        <v>74000</v>
      </c>
      <c r="AL525" s="218">
        <f>HLOOKUP($B525,data02,data0211!AL$900,FALSE)</f>
        <v>74000</v>
      </c>
      <c r="AM525" s="218">
        <f>HLOOKUP($B525,data02,data0211!AM$900,FALSE)</f>
        <v>0</v>
      </c>
      <c r="AN525" s="218">
        <f>HLOOKUP($B525,data02,data0211!AN$900,FALSE)</f>
        <v>128685</v>
      </c>
      <c r="AO525" s="218">
        <f>HLOOKUP($B525,data02,data0211!AO$900,FALSE)</f>
        <v>131716</v>
      </c>
      <c r="AP525" s="218">
        <f>HLOOKUP($B525,data02,data0211!AP$900,FALSE)</f>
        <v>131716</v>
      </c>
      <c r="AQ525" s="218">
        <f>HLOOKUP($B525,data02,data0211!AQ$900,FALSE)</f>
        <v>118196</v>
      </c>
      <c r="AR525" s="218">
        <f>HLOOKUP($B525,data02,data0211!AR$900,FALSE)</f>
        <v>489</v>
      </c>
      <c r="AS525" s="218">
        <f>HLOOKUP($B525,data02,data0211!AS$900,FALSE)</f>
        <v>349</v>
      </c>
      <c r="AT525" s="218">
        <f>HLOOKUP($B525,data02,data0211!AT$900,FALSE)</f>
        <v>140</v>
      </c>
      <c r="AU525" s="218">
        <f>HLOOKUP($B525,data02,data0211!AU$900,FALSE)</f>
        <v>318</v>
      </c>
      <c r="AV525" s="218">
        <f>HLOOKUP($B525,data02,data0211!AV$900,FALSE)</f>
        <v>7</v>
      </c>
      <c r="AW525" s="218">
        <f>HLOOKUP($B525,data02,data0211!AW$900,FALSE)</f>
        <v>164</v>
      </c>
      <c r="AX525" s="218">
        <f>HLOOKUP($B525,data02,data0211!AX$900,FALSE)</f>
        <v>0</v>
      </c>
      <c r="AY525" s="218">
        <f>HLOOKUP($B525,data02,data0211!AY$900,FALSE)</f>
        <v>37</v>
      </c>
      <c r="AZ525" s="218">
        <f>HLOOKUP($B525,data02,data0211!AZ$900,FALSE)</f>
        <v>4943</v>
      </c>
      <c r="BA525" s="218">
        <f>HLOOKUP($B525,data02,data0211!BA$900,FALSE)</f>
        <v>72.819999999999993</v>
      </c>
      <c r="BB525" s="218"/>
      <c r="BC525" s="218"/>
      <c r="BD525" s="218"/>
      <c r="BE525" s="218"/>
    </row>
    <row r="526" spans="1:57" x14ac:dyDescent="0.2">
      <c r="A526" s="201" t="s">
        <v>661</v>
      </c>
      <c r="B526" s="71" t="s">
        <v>197</v>
      </c>
      <c r="C526" s="69">
        <v>2002</v>
      </c>
      <c r="D526" s="218">
        <f>HLOOKUP($B526,data02,data0211!D$900,FALSE)</f>
        <v>693566112.07000005</v>
      </c>
      <c r="E526" s="218">
        <f>HLOOKUP($B526,data02,data0211!E$900,FALSE)</f>
        <v>-278330784.38</v>
      </c>
      <c r="F526" s="218">
        <f>HLOOKUP($B526,data02,data0211!F$900,FALSE)</f>
        <v>23161281.030000001</v>
      </c>
      <c r="G526" s="218">
        <f>HLOOKUP($B526,data02,data0211!G$900,FALSE)</f>
        <v>32018576</v>
      </c>
      <c r="H526" s="218">
        <f>HLOOKUP($B526,data02,data0211!H$900,FALSE)</f>
        <v>25605795.16</v>
      </c>
      <c r="I526" s="218">
        <f>HLOOKUP($B526,data02,data0211!I$900,FALSE)</f>
        <v>7691592.71</v>
      </c>
      <c r="J526" s="218">
        <f>HLOOKUP($B526,data02,data0211!J$900,FALSE)</f>
        <v>180964</v>
      </c>
      <c r="K526" s="218">
        <f>HLOOKUP($B526,data02,data0211!K$900,FALSE)</f>
        <v>157514</v>
      </c>
      <c r="L526" s="218">
        <f>HLOOKUP($B526,data02,data0211!L$900,FALSE)</f>
        <v>23445</v>
      </c>
      <c r="M526" s="218">
        <f>HLOOKUP($B526,data02,data0211!M$900,FALSE)</f>
        <v>5</v>
      </c>
      <c r="N526" s="218">
        <f>HLOOKUP($B526,data02,data0211!N$900,FALSE)</f>
        <v>43620</v>
      </c>
      <c r="O526" s="218">
        <f>HLOOKUP($B526,data02,data0211!O$900,FALSE)</f>
        <v>276</v>
      </c>
      <c r="P526" s="218">
        <f>HLOOKUP($B526,data02,data0211!P$900,FALSE)</f>
        <v>4486786862</v>
      </c>
      <c r="Q526" s="218">
        <f>HLOOKUP($B526,data02,data0211!Q$900,FALSE)</f>
        <v>1765172709</v>
      </c>
      <c r="R526" s="218">
        <f>HLOOKUP($B526,data02,data0211!R$900,FALSE)</f>
        <v>2280857285</v>
      </c>
      <c r="S526" s="218">
        <f>HLOOKUP($B526,data02,data0211!S$900,FALSE)</f>
        <v>409948085</v>
      </c>
      <c r="T526" s="218">
        <f>HLOOKUP($B526,data02,data0211!T$900,FALSE)</f>
        <v>30418555</v>
      </c>
      <c r="U526" s="218">
        <f>HLOOKUP($B526,data02,data0211!U$900,FALSE)</f>
        <v>390228</v>
      </c>
      <c r="V526" s="218">
        <f>HLOOKUP($B526,data02,data0211!V$900,FALSE)</f>
        <v>8702745</v>
      </c>
      <c r="W526" s="218">
        <f>HLOOKUP($B526,data02,data0211!W$900,FALSE)</f>
        <v>0</v>
      </c>
      <c r="X526" s="218">
        <f>HLOOKUP($B526,data02,data0211!X$900,FALSE)</f>
        <v>7878041</v>
      </c>
      <c r="Y526" s="218">
        <f>HLOOKUP($B526,data02,data0211!Y$900,FALSE)</f>
        <v>737536</v>
      </c>
      <c r="Z526" s="218">
        <f>HLOOKUP($B526,data02,data0211!Z$900,FALSE)</f>
        <v>85348</v>
      </c>
      <c r="AA526" s="218">
        <f>HLOOKUP($B526,data02,data0211!AA$900,FALSE)</f>
        <v>1820</v>
      </c>
      <c r="AB526" s="218">
        <f>HLOOKUP($B526,data02,data0211!AB$900,FALSE)</f>
        <v>62988597</v>
      </c>
      <c r="AC526" s="218">
        <f>HLOOKUP($B526,data02,data0211!AC$900,FALSE)</f>
        <v>30342615</v>
      </c>
      <c r="AD526" s="218">
        <f>HLOOKUP($B526,data02,data0211!AD$900,FALSE)</f>
        <v>32025532</v>
      </c>
      <c r="AE526" s="218">
        <f>HLOOKUP($B526,data02,data0211!AE$900,FALSE)</f>
        <v>271697</v>
      </c>
      <c r="AF526" s="218">
        <f>HLOOKUP($B526,data02,data0211!AF$900,FALSE)</f>
        <v>344976</v>
      </c>
      <c r="AG526" s="218">
        <f>HLOOKUP($B526,data02,data0211!AG$900,FALSE)</f>
        <v>3777</v>
      </c>
      <c r="AH526" s="218">
        <f>HLOOKUP($B526,data02,data0211!AH$900,FALSE)</f>
        <v>575</v>
      </c>
      <c r="AI526" s="218">
        <f>HLOOKUP($B526,data02,data0211!AI$900,FALSE)</f>
        <v>165</v>
      </c>
      <c r="AJ526" s="218">
        <f>HLOOKUP($B526,data02,data0211!AJ$900,FALSE)</f>
        <v>410</v>
      </c>
      <c r="AK526" s="218">
        <f>HLOOKUP($B526,data02,data0211!AK$900,FALSE)</f>
        <v>591985</v>
      </c>
      <c r="AL526" s="218">
        <f>HLOOKUP($B526,data02,data0211!AL$900,FALSE)</f>
        <v>591985</v>
      </c>
      <c r="AM526" s="218">
        <f>HLOOKUP($B526,data02,data0211!AM$900,FALSE)</f>
        <v>0</v>
      </c>
      <c r="AN526" s="218">
        <f>HLOOKUP($B526,data02,data0211!AN$900,FALSE)</f>
        <v>1017956</v>
      </c>
      <c r="AO526" s="218">
        <f>HLOOKUP($B526,data02,data0211!AO$900,FALSE)</f>
        <v>1295278</v>
      </c>
      <c r="AP526" s="218">
        <f>HLOOKUP($B526,data02,data0211!AP$900,FALSE)</f>
        <v>1295278</v>
      </c>
      <c r="AQ526" s="218">
        <f>HLOOKUP($B526,data02,data0211!AQ$900,FALSE)</f>
        <v>1044849</v>
      </c>
      <c r="AR526" s="218">
        <f>HLOOKUP($B526,data02,data0211!AR$900,FALSE)</f>
        <v>5073</v>
      </c>
      <c r="AS526" s="218">
        <f>HLOOKUP($B526,data02,data0211!AS$900,FALSE)</f>
        <v>2230</v>
      </c>
      <c r="AT526" s="218">
        <f>HLOOKUP($B526,data02,data0211!AT$900,FALSE)</f>
        <v>2843</v>
      </c>
      <c r="AU526" s="218">
        <f>HLOOKUP($B526,data02,data0211!AU$900,FALSE)</f>
        <v>2333</v>
      </c>
      <c r="AV526" s="218">
        <f>HLOOKUP($B526,data02,data0211!AV$900,FALSE)</f>
        <v>48</v>
      </c>
      <c r="AW526" s="218">
        <f>HLOOKUP($B526,data02,data0211!AW$900,FALSE)</f>
        <v>2692</v>
      </c>
      <c r="AX526" s="218">
        <f>HLOOKUP($B526,data02,data0211!AX$900,FALSE)</f>
        <v>14</v>
      </c>
      <c r="AY526" s="218">
        <f>HLOOKUP($B526,data02,data0211!AY$900,FALSE)</f>
        <v>16</v>
      </c>
      <c r="AZ526" s="218">
        <f>HLOOKUP($B526,data02,data0211!AZ$900,FALSE)</f>
        <v>28394</v>
      </c>
      <c r="BA526" s="218">
        <f>HLOOKUP($B526,data02,data0211!BA$900,FALSE)</f>
        <v>66.81</v>
      </c>
      <c r="BB526" s="218"/>
      <c r="BC526" s="218"/>
      <c r="BD526" s="218"/>
      <c r="BE526" s="218"/>
    </row>
    <row r="527" spans="1:57" x14ac:dyDescent="0.2">
      <c r="A527" s="201" t="s">
        <v>661</v>
      </c>
      <c r="B527" s="71" t="s">
        <v>43</v>
      </c>
      <c r="C527" s="69">
        <v>2002</v>
      </c>
      <c r="D527" s="218">
        <f>HLOOKUP($B527,data02,data0211!D$900,FALSE)</f>
        <v>0</v>
      </c>
      <c r="E527" s="218">
        <f>HLOOKUP($B527,data02,data0211!E$900,FALSE)</f>
        <v>0</v>
      </c>
      <c r="F527" s="218">
        <f>HLOOKUP($B527,data02,data0211!F$900,FALSE)</f>
        <v>0</v>
      </c>
      <c r="G527" s="218">
        <f>HLOOKUP($B527,data02,data0211!G$900,FALSE)</f>
        <v>0</v>
      </c>
      <c r="H527" s="218">
        <f>HLOOKUP($B527,data02,data0211!H$900,FALSE)</f>
        <v>0</v>
      </c>
      <c r="I527" s="218">
        <f>HLOOKUP($B527,data02,data0211!I$900,FALSE)</f>
        <v>0</v>
      </c>
      <c r="J527" s="218">
        <f>HLOOKUP($B527,data02,data0211!J$900,FALSE)</f>
        <v>2294</v>
      </c>
      <c r="K527" s="218">
        <f>HLOOKUP($B527,data02,data0211!K$900,FALSE)</f>
        <v>1942</v>
      </c>
      <c r="L527" s="218">
        <f>HLOOKUP($B527,data02,data0211!L$900,FALSE)</f>
        <v>352</v>
      </c>
      <c r="M527" s="218">
        <f>HLOOKUP($B527,data02,data0211!M$900,FALSE)</f>
        <v>0</v>
      </c>
      <c r="N527" s="218">
        <f>HLOOKUP($B527,data02,data0211!N$900,FALSE)</f>
        <v>617</v>
      </c>
      <c r="O527" s="218">
        <f>HLOOKUP($B527,data02,data0211!O$900,FALSE)</f>
        <v>20</v>
      </c>
      <c r="P527" s="218">
        <f>HLOOKUP($B527,data02,data0211!P$900,FALSE)</f>
        <v>30760339</v>
      </c>
      <c r="Q527" s="218">
        <f>HLOOKUP($B527,data02,data0211!Q$900,FALSE)</f>
        <v>20159682</v>
      </c>
      <c r="R527" s="218">
        <f>HLOOKUP($B527,data02,data0211!R$900,FALSE)</f>
        <v>10600657</v>
      </c>
      <c r="S527" s="218">
        <f>HLOOKUP($B527,data02,data0211!S$900,FALSE)</f>
        <v>0</v>
      </c>
      <c r="T527" s="218">
        <f>HLOOKUP($B527,data02,data0211!T$900,FALSE)</f>
        <v>0</v>
      </c>
      <c r="U527" s="218">
        <f>HLOOKUP($B527,data02,data0211!U$900,FALSE)</f>
        <v>0</v>
      </c>
      <c r="V527" s="218">
        <f>HLOOKUP($B527,data02,data0211!V$900,FALSE)</f>
        <v>39346</v>
      </c>
      <c r="W527" s="218">
        <f>HLOOKUP($B527,data02,data0211!W$900,FALSE)</f>
        <v>0</v>
      </c>
      <c r="X527" s="218">
        <f>HLOOKUP($B527,data02,data0211!X$900,FALSE)</f>
        <v>38171</v>
      </c>
      <c r="Y527" s="218">
        <f>HLOOKUP($B527,data02,data0211!Y$900,FALSE)</f>
        <v>0</v>
      </c>
      <c r="Z527" s="218">
        <f>HLOOKUP($B527,data02,data0211!Z$900,FALSE)</f>
        <v>1147</v>
      </c>
      <c r="AA527" s="218">
        <f>HLOOKUP($B527,data02,data0211!AA$900,FALSE)</f>
        <v>28</v>
      </c>
      <c r="AB527" s="218">
        <f>HLOOKUP($B527,data02,data0211!AB$900,FALSE)</f>
        <v>522251</v>
      </c>
      <c r="AC527" s="218">
        <f>HLOOKUP($B527,data02,data0211!AC$900,FALSE)</f>
        <v>303756</v>
      </c>
      <c r="AD527" s="218">
        <f>HLOOKUP($B527,data02,data0211!AD$900,FALSE)</f>
        <v>214280</v>
      </c>
      <c r="AE527" s="218">
        <f>HLOOKUP($B527,data02,data0211!AE$900,FALSE)</f>
        <v>0</v>
      </c>
      <c r="AF527" s="218">
        <f>HLOOKUP($B527,data02,data0211!AF$900,FALSE)</f>
        <v>3723</v>
      </c>
      <c r="AG527" s="218">
        <f>HLOOKUP($B527,data02,data0211!AG$900,FALSE)</f>
        <v>492</v>
      </c>
      <c r="AH527" s="218">
        <f>HLOOKUP($B527,data02,data0211!AH$900,FALSE)</f>
        <v>0</v>
      </c>
      <c r="AI527" s="218">
        <f>HLOOKUP($B527,data02,data0211!AI$900,FALSE)</f>
        <v>0</v>
      </c>
      <c r="AJ527" s="218">
        <f>HLOOKUP($B527,data02,data0211!AJ$900,FALSE)</f>
        <v>0</v>
      </c>
      <c r="AK527" s="218">
        <f>HLOOKUP($B527,data02,data0211!AK$900,FALSE)</f>
        <v>0</v>
      </c>
      <c r="AL527" s="218">
        <f>HLOOKUP($B527,data02,data0211!AL$900,FALSE)</f>
        <v>0</v>
      </c>
      <c r="AM527" s="218">
        <f>HLOOKUP($B527,data02,data0211!AM$900,FALSE)</f>
        <v>0</v>
      </c>
      <c r="AN527" s="218">
        <f>HLOOKUP($B527,data02,data0211!AN$900,FALSE)</f>
        <v>0</v>
      </c>
      <c r="AO527" s="218">
        <f>HLOOKUP($B527,data02,data0211!AO$900,FALSE)</f>
        <v>0</v>
      </c>
      <c r="AP527" s="218">
        <f>HLOOKUP($B527,data02,data0211!AP$900,FALSE)</f>
        <v>0</v>
      </c>
      <c r="AQ527" s="218">
        <f>HLOOKUP($B527,data02,data0211!AQ$900,FALSE)</f>
        <v>0</v>
      </c>
      <c r="AR527" s="218">
        <f>HLOOKUP($B527,data02,data0211!AR$900,FALSE)</f>
        <v>0</v>
      </c>
      <c r="AS527" s="218">
        <f>HLOOKUP($B527,data02,data0211!AS$900,FALSE)</f>
        <v>0</v>
      </c>
      <c r="AT527" s="218">
        <f>HLOOKUP($B527,data02,data0211!AT$900,FALSE)</f>
        <v>0</v>
      </c>
      <c r="AU527" s="218">
        <f>HLOOKUP($B527,data02,data0211!AU$900,FALSE)</f>
        <v>0</v>
      </c>
      <c r="AV527" s="218">
        <f>HLOOKUP($B527,data02,data0211!AV$900,FALSE)</f>
        <v>0</v>
      </c>
      <c r="AW527" s="218">
        <f>HLOOKUP($B527,data02,data0211!AW$900,FALSE)</f>
        <v>0</v>
      </c>
      <c r="AX527" s="218">
        <f>HLOOKUP($B527,data02,data0211!AX$900,FALSE)</f>
        <v>0</v>
      </c>
      <c r="AY527" s="218">
        <f>HLOOKUP($B527,data02,data0211!AY$900,FALSE)</f>
        <v>0</v>
      </c>
      <c r="AZ527" s="218">
        <f>HLOOKUP($B527,data02,data0211!AZ$900,FALSE)</f>
        <v>0</v>
      </c>
      <c r="BA527" s="218">
        <f>HLOOKUP($B527,data02,data0211!BA$900,FALSE)</f>
        <v>0</v>
      </c>
      <c r="BB527" s="218"/>
      <c r="BC527" s="218"/>
      <c r="BD527" s="218"/>
      <c r="BE527" s="218"/>
    </row>
    <row r="528" spans="1:57" x14ac:dyDescent="0.2">
      <c r="A528" s="201" t="s">
        <v>661</v>
      </c>
      <c r="B528" s="71" t="s">
        <v>216</v>
      </c>
      <c r="C528" s="69">
        <v>2002</v>
      </c>
      <c r="D528" s="218">
        <f>HLOOKUP($B528,data02,data0211!D$900,FALSE)</f>
        <v>94309438.879999995</v>
      </c>
      <c r="E528" s="218">
        <f>HLOOKUP($B528,data02,data0211!E$900,FALSE)</f>
        <v>-39169212.950000003</v>
      </c>
      <c r="F528" s="218">
        <f>HLOOKUP($B528,data02,data0211!F$900,FALSE)</f>
        <v>3865434.94</v>
      </c>
      <c r="G528" s="218">
        <f>HLOOKUP($B528,data02,data0211!G$900,FALSE)</f>
        <v>5908581.2400000002</v>
      </c>
      <c r="H528" s="218">
        <f>HLOOKUP($B528,data02,data0211!H$900,FALSE)</f>
        <v>7354441.6799999997</v>
      </c>
      <c r="I528" s="218">
        <f>HLOOKUP($B528,data02,data0211!I$900,FALSE)</f>
        <v>1374275</v>
      </c>
      <c r="J528" s="218">
        <f>HLOOKUP($B528,data02,data0211!J$900,FALSE)</f>
        <v>51309</v>
      </c>
      <c r="K528" s="218">
        <f>HLOOKUP($B528,data02,data0211!K$900,FALSE)</f>
        <v>46098</v>
      </c>
      <c r="L528" s="218">
        <f>HLOOKUP($B528,data02,data0211!L$900,FALSE)</f>
        <v>5207</v>
      </c>
      <c r="M528" s="218">
        <f>HLOOKUP($B528,data02,data0211!M$900,FALSE)</f>
        <v>4</v>
      </c>
      <c r="N528" s="218">
        <f>HLOOKUP($B528,data02,data0211!N$900,FALSE)</f>
        <v>15041</v>
      </c>
      <c r="O528" s="218">
        <f>HLOOKUP($B528,data02,data0211!O$900,FALSE)</f>
        <v>303</v>
      </c>
      <c r="P528" s="218">
        <f>HLOOKUP($B528,data02,data0211!P$900,FALSE)</f>
        <v>1412449614</v>
      </c>
      <c r="Q528" s="218">
        <f>HLOOKUP($B528,data02,data0211!Q$900,FALSE)</f>
        <v>416408232</v>
      </c>
      <c r="R528" s="218">
        <f>HLOOKUP($B528,data02,data0211!R$900,FALSE)</f>
        <v>600939745</v>
      </c>
      <c r="S528" s="218">
        <f>HLOOKUP($B528,data02,data0211!S$900,FALSE)</f>
        <v>384489949</v>
      </c>
      <c r="T528" s="218">
        <f>HLOOKUP($B528,data02,data0211!T$900,FALSE)</f>
        <v>10152486</v>
      </c>
      <c r="U528" s="218">
        <f>HLOOKUP($B528,data02,data0211!U$900,FALSE)</f>
        <v>459202</v>
      </c>
      <c r="V528" s="218">
        <f>HLOOKUP($B528,data02,data0211!V$900,FALSE)</f>
        <v>1982866</v>
      </c>
      <c r="W528" s="218">
        <f>HLOOKUP($B528,data02,data0211!W$900,FALSE)</f>
        <v>0</v>
      </c>
      <c r="X528" s="218">
        <f>HLOOKUP($B528,data02,data0211!X$900,FALSE)</f>
        <v>1198601</v>
      </c>
      <c r="Y528" s="218">
        <f>HLOOKUP($B528,data02,data0211!Y$900,FALSE)</f>
        <v>757895</v>
      </c>
      <c r="Z528" s="218">
        <f>HLOOKUP($B528,data02,data0211!Z$900,FALSE)</f>
        <v>25093</v>
      </c>
      <c r="AA528" s="218">
        <f>HLOOKUP($B528,data02,data0211!AA$900,FALSE)</f>
        <v>1277</v>
      </c>
      <c r="AB528" s="218">
        <f>HLOOKUP($B528,data02,data0211!AB$900,FALSE)</f>
        <v>15123398.390000001</v>
      </c>
      <c r="AC528" s="218">
        <f>HLOOKUP($B528,data02,data0211!AC$900,FALSE)</f>
        <v>10305812.26</v>
      </c>
      <c r="AD528" s="218">
        <f>HLOOKUP($B528,data02,data0211!AD$900,FALSE)</f>
        <v>4139190.03</v>
      </c>
      <c r="AE528" s="218">
        <f>HLOOKUP($B528,data02,data0211!AE$900,FALSE)</f>
        <v>503079.28</v>
      </c>
      <c r="AF528" s="218">
        <f>HLOOKUP($B528,data02,data0211!AF$900,FALSE)</f>
        <v>162324.01</v>
      </c>
      <c r="AG528" s="218">
        <f>HLOOKUP($B528,data02,data0211!AG$900,FALSE)</f>
        <v>12992.81</v>
      </c>
      <c r="AH528" s="218">
        <f>HLOOKUP($B528,data02,data0211!AH$900,FALSE)</f>
        <v>95</v>
      </c>
      <c r="AI528" s="218">
        <f>HLOOKUP($B528,data02,data0211!AI$900,FALSE)</f>
        <v>27</v>
      </c>
      <c r="AJ528" s="218">
        <f>HLOOKUP($B528,data02,data0211!AJ$900,FALSE)</f>
        <v>68</v>
      </c>
      <c r="AK528" s="218">
        <f>HLOOKUP($B528,data02,data0211!AK$900,FALSE)</f>
        <v>135100</v>
      </c>
      <c r="AL528" s="218">
        <f>HLOOKUP($B528,data02,data0211!AL$900,FALSE)</f>
        <v>135100</v>
      </c>
      <c r="AM528" s="218">
        <f>HLOOKUP($B528,data02,data0211!AM$900,FALSE)</f>
        <v>58</v>
      </c>
      <c r="AN528" s="218">
        <f>HLOOKUP($B528,data02,data0211!AN$900,FALSE)</f>
        <v>232275</v>
      </c>
      <c r="AO528" s="218">
        <f>HLOOKUP($B528,data02,data0211!AO$900,FALSE)</f>
        <v>300917</v>
      </c>
      <c r="AP528" s="218">
        <f>HLOOKUP($B528,data02,data0211!AP$900,FALSE)</f>
        <v>300917</v>
      </c>
      <c r="AQ528" s="218">
        <f>HLOOKUP($B528,data02,data0211!AQ$900,FALSE)</f>
        <v>249213</v>
      </c>
      <c r="AR528" s="218">
        <f>HLOOKUP($B528,data02,data0211!AR$900,FALSE)</f>
        <v>728</v>
      </c>
      <c r="AS528" s="218">
        <f>HLOOKUP($B528,data02,data0211!AS$900,FALSE)</f>
        <v>525</v>
      </c>
      <c r="AT528" s="218">
        <f>HLOOKUP($B528,data02,data0211!AT$900,FALSE)</f>
        <v>203</v>
      </c>
      <c r="AU528" s="218">
        <f>HLOOKUP($B528,data02,data0211!AU$900,FALSE)</f>
        <v>366.4</v>
      </c>
      <c r="AV528" s="218">
        <f>HLOOKUP($B528,data02,data0211!AV$900,FALSE)</f>
        <v>0.5</v>
      </c>
      <c r="AW528" s="218">
        <f>HLOOKUP($B528,data02,data0211!AW$900,FALSE)</f>
        <v>360.9</v>
      </c>
      <c r="AX528" s="218">
        <f>HLOOKUP($B528,data02,data0211!AX$900,FALSE)</f>
        <v>0</v>
      </c>
      <c r="AY528" s="218">
        <f>HLOOKUP($B528,data02,data0211!AY$900,FALSE)</f>
        <v>0</v>
      </c>
      <c r="AZ528" s="218">
        <f>HLOOKUP($B528,data02,data0211!AZ$900,FALSE)</f>
        <v>5825</v>
      </c>
      <c r="BA528" s="218">
        <f>HLOOKUP($B528,data02,data0211!BA$900,FALSE)</f>
        <v>0</v>
      </c>
      <c r="BB528" s="218"/>
      <c r="BC528" s="218"/>
      <c r="BD528" s="218"/>
      <c r="BE528" s="218"/>
    </row>
    <row r="529" spans="1:57" x14ac:dyDescent="0.2">
      <c r="A529" s="201" t="s">
        <v>661</v>
      </c>
      <c r="B529" s="71" t="s">
        <v>218</v>
      </c>
      <c r="C529" s="69">
        <v>2002</v>
      </c>
      <c r="D529" s="218">
        <f>HLOOKUP($B529,data02,data0211!D$900,FALSE)</f>
        <v>6585123.7200000007</v>
      </c>
      <c r="E529" s="218">
        <f>HLOOKUP($B529,data02,data0211!E$900,FALSE)</f>
        <v>-3408261.97</v>
      </c>
      <c r="F529" s="218">
        <f>HLOOKUP($B529,data02,data0211!F$900,FALSE)</f>
        <v>237891.92</v>
      </c>
      <c r="G529" s="218">
        <f>HLOOKUP($B529,data02,data0211!G$900,FALSE)</f>
        <v>149839.93</v>
      </c>
      <c r="H529" s="218">
        <f>HLOOKUP($B529,data02,data0211!H$900,FALSE)</f>
        <v>606011.87</v>
      </c>
      <c r="I529" s="218">
        <f>HLOOKUP($B529,data02,data0211!I$900,FALSE)</f>
        <v>45000</v>
      </c>
      <c r="J529" s="218">
        <f>HLOOKUP($B529,data02,data0211!J$900,FALSE)</f>
        <v>3904</v>
      </c>
      <c r="K529" s="218">
        <f>HLOOKUP($B529,data02,data0211!K$900,FALSE)</f>
        <v>3598</v>
      </c>
      <c r="L529" s="218">
        <f>HLOOKUP($B529,data02,data0211!L$900,FALSE)</f>
        <v>306</v>
      </c>
      <c r="M529" s="218">
        <f>HLOOKUP($B529,data02,data0211!M$900,FALSE)</f>
        <v>0</v>
      </c>
      <c r="N529" s="218">
        <f>HLOOKUP($B529,data02,data0211!N$900,FALSE)</f>
        <v>690</v>
      </c>
      <c r="O529" s="218">
        <f>HLOOKUP($B529,data02,data0211!O$900,FALSE)</f>
        <v>19</v>
      </c>
      <c r="P529" s="218">
        <f>HLOOKUP($B529,data02,data0211!P$900,FALSE)</f>
        <v>39138136</v>
      </c>
      <c r="Q529" s="218">
        <f>HLOOKUP($B529,data02,data0211!Q$900,FALSE)</f>
        <v>28727017</v>
      </c>
      <c r="R529" s="218">
        <f>HLOOKUP($B529,data02,data0211!R$900,FALSE)</f>
        <v>9998730</v>
      </c>
      <c r="S529" s="218">
        <f>HLOOKUP($B529,data02,data0211!S$900,FALSE)</f>
        <v>0</v>
      </c>
      <c r="T529" s="218">
        <f>HLOOKUP($B529,data02,data0211!T$900,FALSE)</f>
        <v>411489</v>
      </c>
      <c r="U529" s="218">
        <f>HLOOKUP($B529,data02,data0211!U$900,FALSE)</f>
        <v>900</v>
      </c>
      <c r="V529" s="218">
        <f>HLOOKUP($B529,data02,data0211!V$900,FALSE)</f>
        <v>12175</v>
      </c>
      <c r="W529" s="218">
        <f>HLOOKUP($B529,data02,data0211!W$900,FALSE)</f>
        <v>0</v>
      </c>
      <c r="X529" s="218">
        <f>HLOOKUP($B529,data02,data0211!X$900,FALSE)</f>
        <v>11104</v>
      </c>
      <c r="Y529" s="218">
        <f>HLOOKUP($B529,data02,data0211!Y$900,FALSE)</f>
        <v>0</v>
      </c>
      <c r="Z529" s="218">
        <f>HLOOKUP($B529,data02,data0211!Z$900,FALSE)</f>
        <v>1029</v>
      </c>
      <c r="AA529" s="218">
        <f>HLOOKUP($B529,data02,data0211!AA$900,FALSE)</f>
        <v>42</v>
      </c>
      <c r="AB529" s="218">
        <f>HLOOKUP($B529,data02,data0211!AB$900,FALSE)</f>
        <v>1113841.1399999999</v>
      </c>
      <c r="AC529" s="218">
        <f>HLOOKUP($B529,data02,data0211!AC$900,FALSE)</f>
        <v>906227.76</v>
      </c>
      <c r="AD529" s="218">
        <f>HLOOKUP($B529,data02,data0211!AD$900,FALSE)</f>
        <v>197961.72</v>
      </c>
      <c r="AE529" s="218">
        <f>HLOOKUP($B529,data02,data0211!AE$900,FALSE)</f>
        <v>0</v>
      </c>
      <c r="AF529" s="218">
        <f>HLOOKUP($B529,data02,data0211!AF$900,FALSE)</f>
        <v>9206.18</v>
      </c>
      <c r="AG529" s="218">
        <f>HLOOKUP($B529,data02,data0211!AG$900,FALSE)</f>
        <v>445.48</v>
      </c>
      <c r="AH529" s="218">
        <f>HLOOKUP($B529,data02,data0211!AH$900,FALSE)</f>
        <v>47</v>
      </c>
      <c r="AI529" s="218">
        <f>HLOOKUP($B529,data02,data0211!AI$900,FALSE)</f>
        <v>22</v>
      </c>
      <c r="AJ529" s="218">
        <f>HLOOKUP($B529,data02,data0211!AJ$900,FALSE)</f>
        <v>25</v>
      </c>
      <c r="AK529" s="218">
        <f>HLOOKUP($B529,data02,data0211!AK$900,FALSE)</f>
        <v>4345</v>
      </c>
      <c r="AL529" s="218">
        <f>HLOOKUP($B529,data02,data0211!AL$900,FALSE)</f>
        <v>10135</v>
      </c>
      <c r="AM529" s="218">
        <f>HLOOKUP($B529,data02,data0211!AM$900,FALSE)</f>
        <v>521</v>
      </c>
      <c r="AN529" s="218">
        <f>HLOOKUP($B529,data02,data0211!AN$900,FALSE)</f>
        <v>8687</v>
      </c>
      <c r="AO529" s="218">
        <f>HLOOKUP($B529,data02,data0211!AO$900,FALSE)</f>
        <v>8060</v>
      </c>
      <c r="AP529" s="218">
        <f>HLOOKUP($B529,data02,data0211!AP$900,FALSE)</f>
        <v>8687</v>
      </c>
      <c r="AQ529" s="218">
        <f>HLOOKUP($B529,data02,data0211!AQ$900,FALSE)</f>
        <v>7546</v>
      </c>
      <c r="AR529" s="218">
        <f>HLOOKUP($B529,data02,data0211!AR$900,FALSE)</f>
        <v>342.7</v>
      </c>
      <c r="AS529" s="218">
        <f>HLOOKUP($B529,data02,data0211!AS$900,FALSE)</f>
        <v>328.1</v>
      </c>
      <c r="AT529" s="218">
        <f>HLOOKUP($B529,data02,data0211!AT$900,FALSE)</f>
        <v>14.6</v>
      </c>
      <c r="AU529" s="218">
        <f>HLOOKUP($B529,data02,data0211!AU$900,FALSE)</f>
        <v>31.3</v>
      </c>
      <c r="AV529" s="218">
        <f>HLOOKUP($B529,data02,data0211!AV$900,FALSE)</f>
        <v>7.1</v>
      </c>
      <c r="AW529" s="218">
        <f>HLOOKUP($B529,data02,data0211!AW$900,FALSE)</f>
        <v>304.3</v>
      </c>
      <c r="AX529" s="218">
        <f>HLOOKUP($B529,data02,data0211!AX$900,FALSE)</f>
        <v>0</v>
      </c>
      <c r="AY529" s="218">
        <f>HLOOKUP($B529,data02,data0211!AY$900,FALSE)</f>
        <v>0</v>
      </c>
      <c r="AZ529" s="218">
        <f>HLOOKUP($B529,data02,data0211!AZ$900,FALSE)</f>
        <v>647</v>
      </c>
      <c r="BA529" s="218">
        <f>HLOOKUP($B529,data02,data0211!BA$900,FALSE)</f>
        <v>69.5</v>
      </c>
      <c r="BB529" s="218"/>
      <c r="BC529" s="218"/>
      <c r="BD529" s="218"/>
      <c r="BE529" s="218"/>
    </row>
    <row r="530" spans="1:57" x14ac:dyDescent="0.2">
      <c r="A530" s="201" t="s">
        <v>661</v>
      </c>
      <c r="B530" s="71" t="s">
        <v>219</v>
      </c>
      <c r="C530" s="69">
        <v>2002</v>
      </c>
      <c r="D530" s="218">
        <f>HLOOKUP($B530,data02,data0211!D$900,FALSE)</f>
        <v>0</v>
      </c>
      <c r="E530" s="218">
        <f>HLOOKUP($B530,data02,data0211!E$900,FALSE)</f>
        <v>0</v>
      </c>
      <c r="F530" s="218">
        <f>HLOOKUP($B530,data02,data0211!F$900,FALSE)</f>
        <v>0</v>
      </c>
      <c r="G530" s="218">
        <f>HLOOKUP($B530,data02,data0211!G$900,FALSE)</f>
        <v>0</v>
      </c>
      <c r="H530" s="218">
        <f>HLOOKUP($B530,data02,data0211!H$900,FALSE)</f>
        <v>0</v>
      </c>
      <c r="I530" s="218">
        <f>HLOOKUP($B530,data02,data0211!I$900,FALSE)</f>
        <v>0</v>
      </c>
      <c r="J530" s="218">
        <f>HLOOKUP($B530,data02,data0211!J$900,FALSE)</f>
        <v>948</v>
      </c>
      <c r="K530" s="218">
        <f>HLOOKUP($B530,data02,data0211!K$900,FALSE)</f>
        <v>836</v>
      </c>
      <c r="L530" s="218">
        <f>HLOOKUP($B530,data02,data0211!L$900,FALSE)</f>
        <v>112</v>
      </c>
      <c r="M530" s="218">
        <f>HLOOKUP($B530,data02,data0211!M$900,FALSE)</f>
        <v>0</v>
      </c>
      <c r="N530" s="218">
        <f>HLOOKUP($B530,data02,data0211!N$900,FALSE)</f>
        <v>1</v>
      </c>
      <c r="O530" s="218">
        <f>HLOOKUP($B530,data02,data0211!O$900,FALSE)</f>
        <v>0</v>
      </c>
      <c r="P530" s="218">
        <f>HLOOKUP($B530,data02,data0211!P$900,FALSE)</f>
        <v>20457252</v>
      </c>
      <c r="Q530" s="218">
        <f>HLOOKUP($B530,data02,data0211!Q$900,FALSE)</f>
        <v>11662100</v>
      </c>
      <c r="R530" s="218">
        <f>HLOOKUP($B530,data02,data0211!R$900,FALSE)</f>
        <v>8516412</v>
      </c>
      <c r="S530" s="218">
        <f>HLOOKUP($B530,data02,data0211!S$900,FALSE)</f>
        <v>0</v>
      </c>
      <c r="T530" s="218">
        <f>HLOOKUP($B530,data02,data0211!T$900,FALSE)</f>
        <v>278740</v>
      </c>
      <c r="U530" s="218">
        <f>HLOOKUP($B530,data02,data0211!U$900,FALSE)</f>
        <v>0</v>
      </c>
      <c r="V530" s="218">
        <f>HLOOKUP($B530,data02,data0211!V$900,FALSE)</f>
        <v>11762</v>
      </c>
      <c r="W530" s="218">
        <f>HLOOKUP($B530,data02,data0211!W$900,FALSE)</f>
        <v>0</v>
      </c>
      <c r="X530" s="218">
        <f>HLOOKUP($B530,data02,data0211!X$900,FALSE)</f>
        <v>10930</v>
      </c>
      <c r="Y530" s="218">
        <f>HLOOKUP($B530,data02,data0211!Y$900,FALSE)</f>
        <v>0</v>
      </c>
      <c r="Z530" s="218">
        <f>HLOOKUP($B530,data02,data0211!Z$900,FALSE)</f>
        <v>832</v>
      </c>
      <c r="AA530" s="218">
        <f>HLOOKUP($B530,data02,data0211!AA$900,FALSE)</f>
        <v>0</v>
      </c>
      <c r="AB530" s="218">
        <f>HLOOKUP($B530,data02,data0211!AB$900,FALSE)</f>
        <v>1559004</v>
      </c>
      <c r="AC530" s="218">
        <f>HLOOKUP($B530,data02,data0211!AC$900,FALSE)</f>
        <v>909005</v>
      </c>
      <c r="AD530" s="218">
        <f>HLOOKUP($B530,data02,data0211!AD$900,FALSE)</f>
        <v>631261</v>
      </c>
      <c r="AE530" s="218">
        <f>HLOOKUP($B530,data02,data0211!AE$900,FALSE)</f>
        <v>0</v>
      </c>
      <c r="AF530" s="218">
        <f>HLOOKUP($B530,data02,data0211!AF$900,FALSE)</f>
        <v>18738</v>
      </c>
      <c r="AG530" s="218">
        <f>HLOOKUP($B530,data02,data0211!AG$900,FALSE)</f>
        <v>0</v>
      </c>
      <c r="AH530" s="218">
        <f>HLOOKUP($B530,data02,data0211!AH$900,FALSE)</f>
        <v>0</v>
      </c>
      <c r="AI530" s="218">
        <f>HLOOKUP($B530,data02,data0211!AI$900,FALSE)</f>
        <v>0</v>
      </c>
      <c r="AJ530" s="218">
        <f>HLOOKUP($B530,data02,data0211!AJ$900,FALSE)</f>
        <v>0</v>
      </c>
      <c r="AK530" s="218">
        <f>HLOOKUP($B530,data02,data0211!AK$900,FALSE)</f>
        <v>0</v>
      </c>
      <c r="AL530" s="218">
        <f>HLOOKUP($B530,data02,data0211!AL$900,FALSE)</f>
        <v>0</v>
      </c>
      <c r="AM530" s="218">
        <f>HLOOKUP($B530,data02,data0211!AM$900,FALSE)</f>
        <v>0</v>
      </c>
      <c r="AN530" s="218">
        <f>HLOOKUP($B530,data02,data0211!AN$900,FALSE)</f>
        <v>0</v>
      </c>
      <c r="AO530" s="218">
        <f>HLOOKUP($B530,data02,data0211!AO$900,FALSE)</f>
        <v>0</v>
      </c>
      <c r="AP530" s="218">
        <f>HLOOKUP($B530,data02,data0211!AP$900,FALSE)</f>
        <v>0</v>
      </c>
      <c r="AQ530" s="218">
        <f>HLOOKUP($B530,data02,data0211!AQ$900,FALSE)</f>
        <v>0</v>
      </c>
      <c r="AR530" s="218">
        <f>HLOOKUP($B530,data02,data0211!AR$900,FALSE)</f>
        <v>0</v>
      </c>
      <c r="AS530" s="218">
        <f>HLOOKUP($B530,data02,data0211!AS$900,FALSE)</f>
        <v>0</v>
      </c>
      <c r="AT530" s="218">
        <f>HLOOKUP($B530,data02,data0211!AT$900,FALSE)</f>
        <v>0</v>
      </c>
      <c r="AU530" s="218">
        <f>HLOOKUP($B530,data02,data0211!AU$900,FALSE)</f>
        <v>0</v>
      </c>
      <c r="AV530" s="218">
        <f>HLOOKUP($B530,data02,data0211!AV$900,FALSE)</f>
        <v>0</v>
      </c>
      <c r="AW530" s="218">
        <f>HLOOKUP($B530,data02,data0211!AW$900,FALSE)</f>
        <v>0</v>
      </c>
      <c r="AX530" s="218">
        <f>HLOOKUP($B530,data02,data0211!AX$900,FALSE)</f>
        <v>0</v>
      </c>
      <c r="AY530" s="218">
        <f>HLOOKUP($B530,data02,data0211!AY$900,FALSE)</f>
        <v>0</v>
      </c>
      <c r="AZ530" s="218">
        <f>HLOOKUP($B530,data02,data0211!AZ$900,FALSE)</f>
        <v>0</v>
      </c>
      <c r="BA530" s="218">
        <f>HLOOKUP($B530,data02,data0211!BA$900,FALSE)</f>
        <v>0</v>
      </c>
      <c r="BB530" s="218"/>
      <c r="BC530" s="218"/>
      <c r="BD530" s="218"/>
      <c r="BE530" s="218"/>
    </row>
    <row r="531" spans="1:57" x14ac:dyDescent="0.2">
      <c r="A531" s="201" t="s">
        <v>661</v>
      </c>
      <c r="B531" s="71" t="s">
        <v>199</v>
      </c>
      <c r="C531" s="69">
        <v>2002</v>
      </c>
      <c r="D531" s="218">
        <f>HLOOKUP($B531,data02,data0211!D$900,FALSE)</f>
        <v>0</v>
      </c>
      <c r="E531" s="218">
        <f>HLOOKUP($B531,data02,data0211!E$900,FALSE)</f>
        <v>0</v>
      </c>
      <c r="F531" s="218">
        <f>HLOOKUP($B531,data02,data0211!F$900,FALSE)</f>
        <v>0</v>
      </c>
      <c r="G531" s="218">
        <f>HLOOKUP($B531,data02,data0211!G$900,FALSE)</f>
        <v>0</v>
      </c>
      <c r="H531" s="218">
        <f>HLOOKUP($B531,data02,data0211!H$900,FALSE)</f>
        <v>0</v>
      </c>
      <c r="I531" s="218">
        <f>HLOOKUP($B531,data02,data0211!I$900,FALSE)</f>
        <v>0</v>
      </c>
      <c r="J531" s="218">
        <f>HLOOKUP($B531,data02,data0211!J$900,FALSE)</f>
        <v>89047</v>
      </c>
      <c r="K531" s="218">
        <f>HLOOKUP($B531,data02,data0211!K$900,FALSE)</f>
        <v>80271</v>
      </c>
      <c r="L531" s="218">
        <f>HLOOKUP($B531,data02,data0211!L$900,FALSE)</f>
        <v>8773</v>
      </c>
      <c r="M531" s="218">
        <f>HLOOKUP($B531,data02,data0211!M$900,FALSE)</f>
        <v>3</v>
      </c>
      <c r="N531" s="218">
        <f>HLOOKUP($B531,data02,data0211!N$900,FALSE)</f>
        <v>21755</v>
      </c>
      <c r="O531" s="218">
        <f>HLOOKUP($B531,data02,data0211!O$900,FALSE)</f>
        <v>792</v>
      </c>
      <c r="P531" s="218">
        <f>HLOOKUP($B531,data02,data0211!P$900,FALSE)</f>
        <v>2281971131</v>
      </c>
      <c r="Q531" s="218">
        <f>HLOOKUP($B531,data02,data0211!Q$900,FALSE)</f>
        <v>865645756</v>
      </c>
      <c r="R531" s="218">
        <f>HLOOKUP($B531,data02,data0211!R$900,FALSE)</f>
        <v>1241179249</v>
      </c>
      <c r="S531" s="218">
        <f>HLOOKUP($B531,data02,data0211!S$900,FALSE)</f>
        <v>158769531</v>
      </c>
      <c r="T531" s="218">
        <f>HLOOKUP($B531,data02,data0211!T$900,FALSE)</f>
        <v>15547217</v>
      </c>
      <c r="U531" s="218">
        <f>HLOOKUP($B531,data02,data0211!U$900,FALSE)</f>
        <v>829378</v>
      </c>
      <c r="V531" s="218">
        <f>HLOOKUP($B531,data02,data0211!V$900,FALSE)</f>
        <v>2723610</v>
      </c>
      <c r="W531" s="218">
        <f>HLOOKUP($B531,data02,data0211!W$900,FALSE)</f>
        <v>0</v>
      </c>
      <c r="X531" s="218">
        <f>HLOOKUP($B531,data02,data0211!X$900,FALSE)</f>
        <v>2433684</v>
      </c>
      <c r="Y531" s="218">
        <f>HLOOKUP($B531,data02,data0211!Y$900,FALSE)</f>
        <v>242484</v>
      </c>
      <c r="Z531" s="218">
        <f>HLOOKUP($B531,data02,data0211!Z$900,FALSE)</f>
        <v>45138</v>
      </c>
      <c r="AA531" s="218">
        <f>HLOOKUP($B531,data02,data0211!AA$900,FALSE)</f>
        <v>2304</v>
      </c>
      <c r="AB531" s="218">
        <f>HLOOKUP($B531,data02,data0211!AB$900,FALSE)</f>
        <v>194964995</v>
      </c>
      <c r="AC531" s="218">
        <f>HLOOKUP($B531,data02,data0211!AC$900,FALSE)</f>
        <v>81745091</v>
      </c>
      <c r="AD531" s="218">
        <f>HLOOKUP($B531,data02,data0211!AD$900,FALSE)</f>
        <v>100192710</v>
      </c>
      <c r="AE531" s="218">
        <f>HLOOKUP($B531,data02,data0211!AE$900,FALSE)</f>
        <v>11734534</v>
      </c>
      <c r="AF531" s="218">
        <f>HLOOKUP($B531,data02,data0211!AF$900,FALSE)</f>
        <v>1101230</v>
      </c>
      <c r="AG531" s="218">
        <f>HLOOKUP($B531,data02,data0211!AG$900,FALSE)</f>
        <v>191430</v>
      </c>
      <c r="AH531" s="218">
        <f>HLOOKUP($B531,data02,data0211!AH$900,FALSE)</f>
        <v>0</v>
      </c>
      <c r="AI531" s="218">
        <f>HLOOKUP($B531,data02,data0211!AI$900,FALSE)</f>
        <v>0</v>
      </c>
      <c r="AJ531" s="218">
        <f>HLOOKUP($B531,data02,data0211!AJ$900,FALSE)</f>
        <v>0</v>
      </c>
      <c r="AK531" s="218">
        <f>HLOOKUP($B531,data02,data0211!AK$900,FALSE)</f>
        <v>0</v>
      </c>
      <c r="AL531" s="218">
        <f>HLOOKUP($B531,data02,data0211!AL$900,FALSE)</f>
        <v>0</v>
      </c>
      <c r="AM531" s="218">
        <f>HLOOKUP($B531,data02,data0211!AM$900,FALSE)</f>
        <v>0</v>
      </c>
      <c r="AN531" s="218">
        <f>HLOOKUP($B531,data02,data0211!AN$900,FALSE)</f>
        <v>0</v>
      </c>
      <c r="AO531" s="218">
        <f>HLOOKUP($B531,data02,data0211!AO$900,FALSE)</f>
        <v>0</v>
      </c>
      <c r="AP531" s="218">
        <f>HLOOKUP($B531,data02,data0211!AP$900,FALSE)</f>
        <v>0</v>
      </c>
      <c r="AQ531" s="218">
        <f>HLOOKUP($B531,data02,data0211!AQ$900,FALSE)</f>
        <v>0</v>
      </c>
      <c r="AR531" s="218">
        <f>HLOOKUP($B531,data02,data0211!AR$900,FALSE)</f>
        <v>0</v>
      </c>
      <c r="AS531" s="218">
        <f>HLOOKUP($B531,data02,data0211!AS$900,FALSE)</f>
        <v>0</v>
      </c>
      <c r="AT531" s="218">
        <f>HLOOKUP($B531,data02,data0211!AT$900,FALSE)</f>
        <v>0</v>
      </c>
      <c r="AU531" s="218">
        <f>HLOOKUP($B531,data02,data0211!AU$900,FALSE)</f>
        <v>0</v>
      </c>
      <c r="AV531" s="218">
        <f>HLOOKUP($B531,data02,data0211!AV$900,FALSE)</f>
        <v>0</v>
      </c>
      <c r="AW531" s="218">
        <f>HLOOKUP($B531,data02,data0211!AW$900,FALSE)</f>
        <v>0</v>
      </c>
      <c r="AX531" s="218">
        <f>HLOOKUP($B531,data02,data0211!AX$900,FALSE)</f>
        <v>0</v>
      </c>
      <c r="AY531" s="218">
        <f>HLOOKUP($B531,data02,data0211!AY$900,FALSE)</f>
        <v>0</v>
      </c>
      <c r="AZ531" s="218">
        <f>HLOOKUP($B531,data02,data0211!AZ$900,FALSE)</f>
        <v>0</v>
      </c>
      <c r="BA531" s="218">
        <f>HLOOKUP($B531,data02,data0211!BA$900,FALSE)</f>
        <v>0</v>
      </c>
      <c r="BB531" s="218"/>
      <c r="BC531" s="218"/>
      <c r="BD531" s="218"/>
      <c r="BE531" s="218"/>
    </row>
    <row r="532" spans="1:57" x14ac:dyDescent="0.2">
      <c r="A532" s="201" t="s">
        <v>661</v>
      </c>
      <c r="B532" s="71" t="s">
        <v>51</v>
      </c>
      <c r="C532" s="69">
        <v>2002</v>
      </c>
      <c r="D532" s="218">
        <f>HLOOKUP($B532,data02,data0211!D$900,FALSE)</f>
        <v>0</v>
      </c>
      <c r="E532" s="218">
        <f>HLOOKUP($B532,data02,data0211!E$900,FALSE)</f>
        <v>0</v>
      </c>
      <c r="F532" s="218">
        <f>HLOOKUP($B532,data02,data0211!F$900,FALSE)</f>
        <v>0</v>
      </c>
      <c r="G532" s="218">
        <f>HLOOKUP($B532,data02,data0211!G$900,FALSE)</f>
        <v>0</v>
      </c>
      <c r="H532" s="218">
        <f>HLOOKUP($B532,data02,data0211!H$900,FALSE)</f>
        <v>0</v>
      </c>
      <c r="I532" s="218">
        <f>HLOOKUP($B532,data02,data0211!I$900,FALSE)</f>
        <v>0</v>
      </c>
      <c r="J532" s="218">
        <f>HLOOKUP($B532,data02,data0211!J$900,FALSE)</f>
        <v>1201</v>
      </c>
      <c r="K532" s="218">
        <f>HLOOKUP($B532,data02,data0211!K$900,FALSE)</f>
        <v>1071</v>
      </c>
      <c r="L532" s="218">
        <f>HLOOKUP($B532,data02,data0211!L$900,FALSE)</f>
        <v>130</v>
      </c>
      <c r="M532" s="218">
        <f>HLOOKUP($B532,data02,data0211!M$900,FALSE)</f>
        <v>0</v>
      </c>
      <c r="N532" s="218">
        <f>HLOOKUP($B532,data02,data0211!N$900,FALSE)</f>
        <v>1</v>
      </c>
      <c r="O532" s="218">
        <f>HLOOKUP($B532,data02,data0211!O$900,FALSE)</f>
        <v>0</v>
      </c>
      <c r="P532" s="218">
        <f>HLOOKUP($B532,data02,data0211!P$900,FALSE)</f>
        <v>14444113</v>
      </c>
      <c r="Q532" s="218">
        <f>HLOOKUP($B532,data02,data0211!Q$900,FALSE)</f>
        <v>11052461</v>
      </c>
      <c r="R532" s="218">
        <f>HLOOKUP($B532,data02,data0211!R$900,FALSE)</f>
        <v>3235430</v>
      </c>
      <c r="S532" s="218">
        <f>HLOOKUP($B532,data02,data0211!S$900,FALSE)</f>
        <v>0</v>
      </c>
      <c r="T532" s="218">
        <f>HLOOKUP($B532,data02,data0211!T$900,FALSE)</f>
        <v>156222</v>
      </c>
      <c r="U532" s="218">
        <f>HLOOKUP($B532,data02,data0211!U$900,FALSE)</f>
        <v>0</v>
      </c>
      <c r="V532" s="218">
        <f>HLOOKUP($B532,data02,data0211!V$900,FALSE)</f>
        <v>1239</v>
      </c>
      <c r="W532" s="218">
        <f>HLOOKUP($B532,data02,data0211!W$900,FALSE)</f>
        <v>0</v>
      </c>
      <c r="X532" s="218">
        <f>HLOOKUP($B532,data02,data0211!X$900,FALSE)</f>
        <v>816</v>
      </c>
      <c r="Y532" s="218">
        <f>HLOOKUP($B532,data02,data0211!Y$900,FALSE)</f>
        <v>0</v>
      </c>
      <c r="Z532" s="218">
        <f>HLOOKUP($B532,data02,data0211!Z$900,FALSE)</f>
        <v>423</v>
      </c>
      <c r="AA532" s="218">
        <f>HLOOKUP($B532,data02,data0211!AA$900,FALSE)</f>
        <v>0</v>
      </c>
      <c r="AB532" s="218">
        <f>HLOOKUP($B532,data02,data0211!AB$900,FALSE)</f>
        <v>387448</v>
      </c>
      <c r="AC532" s="218">
        <f>HLOOKUP($B532,data02,data0211!AC$900,FALSE)</f>
        <v>301149</v>
      </c>
      <c r="AD532" s="218">
        <f>HLOOKUP($B532,data02,data0211!AD$900,FALSE)</f>
        <v>82989</v>
      </c>
      <c r="AE532" s="218">
        <f>HLOOKUP($B532,data02,data0211!AE$900,FALSE)</f>
        <v>0</v>
      </c>
      <c r="AF532" s="218">
        <f>HLOOKUP($B532,data02,data0211!AF$900,FALSE)</f>
        <v>3310</v>
      </c>
      <c r="AG532" s="218">
        <f>HLOOKUP($B532,data02,data0211!AG$900,FALSE)</f>
        <v>0</v>
      </c>
      <c r="AH532" s="218">
        <f>HLOOKUP($B532,data02,data0211!AH$900,FALSE)</f>
        <v>0</v>
      </c>
      <c r="AI532" s="218">
        <f>HLOOKUP($B532,data02,data0211!AI$900,FALSE)</f>
        <v>0</v>
      </c>
      <c r="AJ532" s="218">
        <f>HLOOKUP($B532,data02,data0211!AJ$900,FALSE)</f>
        <v>0</v>
      </c>
      <c r="AK532" s="218">
        <f>HLOOKUP($B532,data02,data0211!AK$900,FALSE)</f>
        <v>0</v>
      </c>
      <c r="AL532" s="218">
        <f>HLOOKUP($B532,data02,data0211!AL$900,FALSE)</f>
        <v>0</v>
      </c>
      <c r="AM532" s="218">
        <f>HLOOKUP($B532,data02,data0211!AM$900,FALSE)</f>
        <v>0</v>
      </c>
      <c r="AN532" s="218">
        <f>HLOOKUP($B532,data02,data0211!AN$900,FALSE)</f>
        <v>0</v>
      </c>
      <c r="AO532" s="218">
        <f>HLOOKUP($B532,data02,data0211!AO$900,FALSE)</f>
        <v>0</v>
      </c>
      <c r="AP532" s="218">
        <f>HLOOKUP($B532,data02,data0211!AP$900,FALSE)</f>
        <v>0</v>
      </c>
      <c r="AQ532" s="218">
        <f>HLOOKUP($B532,data02,data0211!AQ$900,FALSE)</f>
        <v>0</v>
      </c>
      <c r="AR532" s="218">
        <f>HLOOKUP($B532,data02,data0211!AR$900,FALSE)</f>
        <v>0</v>
      </c>
      <c r="AS532" s="218">
        <f>HLOOKUP($B532,data02,data0211!AS$900,FALSE)</f>
        <v>0</v>
      </c>
      <c r="AT532" s="218">
        <f>HLOOKUP($B532,data02,data0211!AT$900,FALSE)</f>
        <v>0</v>
      </c>
      <c r="AU532" s="218">
        <f>HLOOKUP($B532,data02,data0211!AU$900,FALSE)</f>
        <v>0</v>
      </c>
      <c r="AV532" s="218">
        <f>HLOOKUP($B532,data02,data0211!AV$900,FALSE)</f>
        <v>0</v>
      </c>
      <c r="AW532" s="218">
        <f>HLOOKUP($B532,data02,data0211!AW$900,FALSE)</f>
        <v>0</v>
      </c>
      <c r="AX532" s="218">
        <f>HLOOKUP($B532,data02,data0211!AX$900,FALSE)</f>
        <v>0</v>
      </c>
      <c r="AY532" s="218">
        <f>HLOOKUP($B532,data02,data0211!AY$900,FALSE)</f>
        <v>0</v>
      </c>
      <c r="AZ532" s="218">
        <f>HLOOKUP($B532,data02,data0211!AZ$900,FALSE)</f>
        <v>0</v>
      </c>
      <c r="BA532" s="218">
        <f>HLOOKUP($B532,data02,data0211!BA$900,FALSE)</f>
        <v>0</v>
      </c>
      <c r="BB532" s="218"/>
      <c r="BC532" s="218"/>
      <c r="BD532" s="218"/>
      <c r="BE532" s="218"/>
    </row>
    <row r="533" spans="1:57" x14ac:dyDescent="0.2">
      <c r="A533" s="201" t="s">
        <v>661</v>
      </c>
      <c r="B533" s="71" t="s">
        <v>53</v>
      </c>
      <c r="C533" s="69">
        <v>2002</v>
      </c>
      <c r="D533" s="218">
        <f>HLOOKUP($B533,data02,data0211!D$900,FALSE)</f>
        <v>0</v>
      </c>
      <c r="E533" s="218">
        <f>HLOOKUP($B533,data02,data0211!E$900,FALSE)</f>
        <v>0</v>
      </c>
      <c r="F533" s="218">
        <f>HLOOKUP($B533,data02,data0211!F$900,FALSE)</f>
        <v>0</v>
      </c>
      <c r="G533" s="218">
        <f>HLOOKUP($B533,data02,data0211!G$900,FALSE)</f>
        <v>0</v>
      </c>
      <c r="H533" s="218">
        <f>HLOOKUP($B533,data02,data0211!H$900,FALSE)</f>
        <v>0</v>
      </c>
      <c r="I533" s="218">
        <f>HLOOKUP($B533,data02,data0211!I$900,FALSE)</f>
        <v>0</v>
      </c>
      <c r="J533" s="218">
        <f>HLOOKUP($B533,data02,data0211!J$900,FALSE)</f>
        <v>3104</v>
      </c>
      <c r="K533" s="218">
        <f>HLOOKUP($B533,data02,data0211!K$900,FALSE)</f>
        <v>2816</v>
      </c>
      <c r="L533" s="218">
        <f>HLOOKUP($B533,data02,data0211!L$900,FALSE)</f>
        <v>288</v>
      </c>
      <c r="M533" s="218">
        <f>HLOOKUP($B533,data02,data0211!M$900,FALSE)</f>
        <v>0</v>
      </c>
      <c r="N533" s="218">
        <f>HLOOKUP($B533,data02,data0211!N$900,FALSE)</f>
        <v>1</v>
      </c>
      <c r="O533" s="218">
        <f>HLOOKUP($B533,data02,data0211!O$900,FALSE)</f>
        <v>37</v>
      </c>
      <c r="P533" s="218">
        <f>HLOOKUP($B533,data02,data0211!P$900,FALSE)</f>
        <v>63519147.5</v>
      </c>
      <c r="Q533" s="218">
        <f>HLOOKUP($B533,data02,data0211!Q$900,FALSE)</f>
        <v>25802760.899999999</v>
      </c>
      <c r="R533" s="218">
        <f>HLOOKUP($B533,data02,data0211!R$900,FALSE)</f>
        <v>37317847.799999997</v>
      </c>
      <c r="S533" s="218">
        <f>HLOOKUP($B533,data02,data0211!S$900,FALSE)</f>
        <v>0</v>
      </c>
      <c r="T533" s="218">
        <f>HLOOKUP($B533,data02,data0211!T$900,FALSE)</f>
        <v>358341.8</v>
      </c>
      <c r="U533" s="218">
        <f>HLOOKUP($B533,data02,data0211!U$900,FALSE)</f>
        <v>40197</v>
      </c>
      <c r="V533" s="218">
        <f>HLOOKUP($B533,data02,data0211!V$900,FALSE)</f>
        <v>51127.199999999997</v>
      </c>
      <c r="W533" s="218">
        <f>HLOOKUP($B533,data02,data0211!W$900,FALSE)</f>
        <v>0</v>
      </c>
      <c r="X533" s="218">
        <f>HLOOKUP($B533,data02,data0211!X$900,FALSE)</f>
        <v>49160</v>
      </c>
      <c r="Y533" s="218">
        <f>HLOOKUP($B533,data02,data0211!Y$900,FALSE)</f>
        <v>0</v>
      </c>
      <c r="Z533" s="218">
        <f>HLOOKUP($B533,data02,data0211!Z$900,FALSE)</f>
        <v>1775.1</v>
      </c>
      <c r="AA533" s="218">
        <f>HLOOKUP($B533,data02,data0211!AA$900,FALSE)</f>
        <v>192.1</v>
      </c>
      <c r="AB533" s="218">
        <f>HLOOKUP($B533,data02,data0211!AB$900,FALSE)</f>
        <v>3489130.44</v>
      </c>
      <c r="AC533" s="218">
        <f>HLOOKUP($B533,data02,data0211!AC$900,FALSE)</f>
        <v>1664343.94</v>
      </c>
      <c r="AD533" s="218">
        <f>HLOOKUP($B533,data02,data0211!AD$900,FALSE)</f>
        <v>1789690.72</v>
      </c>
      <c r="AE533" s="218">
        <f>HLOOKUP($B533,data02,data0211!AE$900,FALSE)</f>
        <v>0</v>
      </c>
      <c r="AF533" s="218">
        <f>HLOOKUP($B533,data02,data0211!AF$900,FALSE)</f>
        <v>31046.69</v>
      </c>
      <c r="AG533" s="218">
        <f>HLOOKUP($B533,data02,data0211!AG$900,FALSE)</f>
        <v>4049.09</v>
      </c>
      <c r="AH533" s="218">
        <f>HLOOKUP($B533,data02,data0211!AH$900,FALSE)</f>
        <v>0</v>
      </c>
      <c r="AI533" s="218">
        <f>HLOOKUP($B533,data02,data0211!AI$900,FALSE)</f>
        <v>0</v>
      </c>
      <c r="AJ533" s="218">
        <f>HLOOKUP($B533,data02,data0211!AJ$900,FALSE)</f>
        <v>0</v>
      </c>
      <c r="AK533" s="218">
        <f>HLOOKUP($B533,data02,data0211!AK$900,FALSE)</f>
        <v>0</v>
      </c>
      <c r="AL533" s="218">
        <f>HLOOKUP($B533,data02,data0211!AL$900,FALSE)</f>
        <v>0</v>
      </c>
      <c r="AM533" s="218">
        <f>HLOOKUP($B533,data02,data0211!AM$900,FALSE)</f>
        <v>0</v>
      </c>
      <c r="AN533" s="218">
        <f>HLOOKUP($B533,data02,data0211!AN$900,FALSE)</f>
        <v>0</v>
      </c>
      <c r="AO533" s="218">
        <f>HLOOKUP($B533,data02,data0211!AO$900,FALSE)</f>
        <v>0</v>
      </c>
      <c r="AP533" s="218">
        <f>HLOOKUP($B533,data02,data0211!AP$900,FALSE)</f>
        <v>0</v>
      </c>
      <c r="AQ533" s="218">
        <f>HLOOKUP($B533,data02,data0211!AQ$900,FALSE)</f>
        <v>0</v>
      </c>
      <c r="AR533" s="218">
        <f>HLOOKUP($B533,data02,data0211!AR$900,FALSE)</f>
        <v>0</v>
      </c>
      <c r="AS533" s="218">
        <f>HLOOKUP($B533,data02,data0211!AS$900,FALSE)</f>
        <v>0</v>
      </c>
      <c r="AT533" s="218">
        <f>HLOOKUP($B533,data02,data0211!AT$900,FALSE)</f>
        <v>0</v>
      </c>
      <c r="AU533" s="218">
        <f>HLOOKUP($B533,data02,data0211!AU$900,FALSE)</f>
        <v>0</v>
      </c>
      <c r="AV533" s="218">
        <f>HLOOKUP($B533,data02,data0211!AV$900,FALSE)</f>
        <v>0</v>
      </c>
      <c r="AW533" s="218">
        <f>HLOOKUP($B533,data02,data0211!AW$900,FALSE)</f>
        <v>0</v>
      </c>
      <c r="AX533" s="218">
        <f>HLOOKUP($B533,data02,data0211!AX$900,FALSE)</f>
        <v>0</v>
      </c>
      <c r="AY533" s="218">
        <f>HLOOKUP($B533,data02,data0211!AY$900,FALSE)</f>
        <v>0</v>
      </c>
      <c r="AZ533" s="218">
        <f>HLOOKUP($B533,data02,data0211!AZ$900,FALSE)</f>
        <v>0</v>
      </c>
      <c r="BA533" s="218">
        <f>HLOOKUP($B533,data02,data0211!BA$900,FALSE)</f>
        <v>0</v>
      </c>
      <c r="BB533" s="218"/>
      <c r="BC533" s="218"/>
      <c r="BD533" s="218"/>
      <c r="BE533" s="218"/>
    </row>
    <row r="534" spans="1:57" x14ac:dyDescent="0.2">
      <c r="A534" s="201" t="s">
        <v>661</v>
      </c>
      <c r="B534" s="71" t="s">
        <v>245</v>
      </c>
      <c r="C534" s="69">
        <v>2003</v>
      </c>
      <c r="D534" s="218">
        <f>HLOOKUP($B534,data03,data0211!D$900,FALSE)</f>
        <v>480995.17</v>
      </c>
      <c r="E534" s="218">
        <f>HLOOKUP($B534,data03,data0211!E$900,FALSE)</f>
        <v>-50359.519999999997</v>
      </c>
      <c r="F534" s="218">
        <f>HLOOKUP($B534,data03,data0211!F$900,FALSE)</f>
        <v>0</v>
      </c>
      <c r="G534" s="218">
        <f>HLOOKUP($B534,data03,data0211!G$900,FALSE)</f>
        <v>58120</v>
      </c>
      <c r="H534" s="218">
        <f>HLOOKUP($B534,data03,data0211!H$900,FALSE)</f>
        <v>132171.22999999998</v>
      </c>
      <c r="I534" s="218">
        <f>HLOOKUP($B534,data03,data0211!I$900,FALSE)</f>
        <v>5827</v>
      </c>
      <c r="J534" s="218">
        <f>HLOOKUP($B534,data03,data0211!J$900,FALSE)</f>
        <v>678</v>
      </c>
      <c r="K534" s="218">
        <f>HLOOKUP($B534,data03,data0211!K$900,FALSE)</f>
        <v>578</v>
      </c>
      <c r="L534" s="218">
        <f>HLOOKUP($B534,data03,data0211!L$900,FALSE)</f>
        <v>100</v>
      </c>
      <c r="M534" s="218">
        <f>HLOOKUP($B534,data03,data0211!M$900,FALSE)</f>
        <v>0</v>
      </c>
      <c r="N534" s="218">
        <f>HLOOKUP($B534,data03,data0211!N$900,FALSE)</f>
        <v>233</v>
      </c>
      <c r="O534" s="218">
        <f>HLOOKUP($B534,data03,data0211!O$900,FALSE)</f>
        <v>0</v>
      </c>
      <c r="P534" s="218">
        <f>HLOOKUP($B534,data03,data0211!P$900,FALSE)</f>
        <v>12407678</v>
      </c>
      <c r="Q534" s="218">
        <f>HLOOKUP($B534,data03,data0211!Q$900,FALSE)</f>
        <v>6775429</v>
      </c>
      <c r="R534" s="218">
        <f>HLOOKUP($B534,data03,data0211!R$900,FALSE)</f>
        <v>5501128</v>
      </c>
      <c r="S534" s="218">
        <f>HLOOKUP($B534,data03,data0211!S$900,FALSE)</f>
        <v>0</v>
      </c>
      <c r="T534" s="218">
        <f>HLOOKUP($B534,data03,data0211!T$900,FALSE)</f>
        <v>131121</v>
      </c>
      <c r="U534" s="218">
        <f>HLOOKUP($B534,data03,data0211!U$900,FALSE)</f>
        <v>0</v>
      </c>
      <c r="V534" s="218">
        <f>HLOOKUP($B534,data03,data0211!V$900,FALSE)</f>
        <v>6504</v>
      </c>
      <c r="W534" s="218">
        <f>HLOOKUP($B534,data03,data0211!W$900,FALSE)</f>
        <v>0</v>
      </c>
      <c r="X534" s="218">
        <f>HLOOKUP($B534,data03,data0211!X$900,FALSE)</f>
        <v>6135</v>
      </c>
      <c r="Y534" s="218">
        <f>HLOOKUP($B534,data03,data0211!Y$900,FALSE)</f>
        <v>0</v>
      </c>
      <c r="Z534" s="218">
        <f>HLOOKUP($B534,data03,data0211!Z$900,FALSE)</f>
        <v>369</v>
      </c>
      <c r="AA534" s="218">
        <f>HLOOKUP($B534,data03,data0211!AA$900,FALSE)</f>
        <v>0</v>
      </c>
      <c r="AB534" s="218">
        <f>HLOOKUP($B534,data03,data0211!AB$900,FALSE)</f>
        <v>160569</v>
      </c>
      <c r="AC534" s="218">
        <f>HLOOKUP($B534,data03,data0211!AC$900,FALSE)</f>
        <v>103234</v>
      </c>
      <c r="AD534" s="218">
        <f>HLOOKUP($B534,data03,data0211!AD$900,FALSE)</f>
        <v>55214</v>
      </c>
      <c r="AE534" s="218">
        <f>HLOOKUP($B534,data03,data0211!AE$900,FALSE)</f>
        <v>0</v>
      </c>
      <c r="AF534" s="218">
        <f>HLOOKUP($B534,data03,data0211!AF$900,FALSE)</f>
        <v>2121</v>
      </c>
      <c r="AG534" s="218">
        <f>HLOOKUP($B534,data03,data0211!AG$900,FALSE)</f>
        <v>0</v>
      </c>
      <c r="AH534" s="218">
        <f>HLOOKUP($B534,data03,data0211!AH$900,FALSE)</f>
        <v>2.3199999999999998</v>
      </c>
      <c r="AI534" s="218">
        <f>HLOOKUP($B534,data03,data0211!AI$900,FALSE)</f>
        <v>0</v>
      </c>
      <c r="AJ534" s="218">
        <f>HLOOKUP($B534,data03,data0211!AJ$900,FALSE)</f>
        <v>2.3199999999999998</v>
      </c>
      <c r="AK534" s="218">
        <f>HLOOKUP($B534,data03,data0211!AK$900,FALSE)</f>
        <v>1346</v>
      </c>
      <c r="AL534" s="218">
        <f>HLOOKUP($B534,data03,data0211!AL$900,FALSE)</f>
        <v>1346</v>
      </c>
      <c r="AM534" s="218">
        <f>HLOOKUP($B534,data03,data0211!AM$900,FALSE)</f>
        <v>0</v>
      </c>
      <c r="AN534" s="218">
        <f>HLOOKUP($B534,data03,data0211!AN$900,FALSE)</f>
        <v>2862</v>
      </c>
      <c r="AO534" s="218">
        <f>HLOOKUP($B534,data03,data0211!AO$900,FALSE)</f>
        <v>1971</v>
      </c>
      <c r="AP534" s="218">
        <f>HLOOKUP($B534,data03,data0211!AP$900,FALSE)</f>
        <v>2862</v>
      </c>
      <c r="AQ534" s="218">
        <f>HLOOKUP($B534,data03,data0211!AQ$900,FALSE)</f>
        <v>2156</v>
      </c>
      <c r="AR534" s="218">
        <f>HLOOKUP($B534,data03,data0211!AR$900,FALSE)</f>
        <v>10.8</v>
      </c>
      <c r="AS534" s="218">
        <f>HLOOKUP($B534,data03,data0211!AS$900,FALSE)</f>
        <v>10.8</v>
      </c>
      <c r="AT534" s="218">
        <f>HLOOKUP($B534,data03,data0211!AT$900,FALSE)</f>
        <v>0</v>
      </c>
      <c r="AU534" s="218">
        <f>HLOOKUP($B534,data03,data0211!AU$900,FALSE)</f>
        <v>6.7</v>
      </c>
      <c r="AV534" s="218">
        <f>HLOOKUP($B534,data03,data0211!AV$900,FALSE)</f>
        <v>0</v>
      </c>
      <c r="AW534" s="218">
        <f>HLOOKUP($B534,data03,data0211!AW$900,FALSE)</f>
        <v>4.0999999999999996</v>
      </c>
      <c r="AX534" s="218">
        <f>HLOOKUP($B534,data03,data0211!AX$900,FALSE)</f>
        <v>0</v>
      </c>
      <c r="AY534" s="218">
        <f>HLOOKUP($B534,data03,data0211!AY$900,FALSE)</f>
        <v>0</v>
      </c>
      <c r="AZ534" s="218">
        <f>HLOOKUP($B534,data03,data0211!AZ$900,FALSE)</f>
        <v>138</v>
      </c>
      <c r="BA534" s="218">
        <f>HLOOKUP($B534,data03,data0211!BA$900,FALSE)</f>
        <v>70.11</v>
      </c>
      <c r="BB534" s="218"/>
      <c r="BC534" s="218"/>
      <c r="BD534" s="218"/>
      <c r="BE534" s="218"/>
    </row>
    <row r="535" spans="1:57" x14ac:dyDescent="0.2">
      <c r="A535" s="201" t="s">
        <v>661</v>
      </c>
      <c r="B535" s="71" t="s">
        <v>284</v>
      </c>
      <c r="C535" s="69">
        <v>2003</v>
      </c>
      <c r="D535" s="218">
        <f>HLOOKUP($B535,data03,data0211!D$900,FALSE)</f>
        <v>43218722.320000008</v>
      </c>
      <c r="E535" s="218">
        <f>HLOOKUP($B535,data03,data0211!E$900,FALSE)</f>
        <v>-21791348.890000001</v>
      </c>
      <c r="F535" s="218">
        <f>HLOOKUP($B535,data03,data0211!F$900,FALSE)</f>
        <v>0</v>
      </c>
      <c r="G535" s="218">
        <f>HLOOKUP($B535,data03,data0211!G$900,FALSE)</f>
        <v>5839776</v>
      </c>
      <c r="H535" s="218">
        <f>HLOOKUP($B535,data03,data0211!H$900,FALSE)</f>
        <v>3199594.1399999997</v>
      </c>
      <c r="I535" s="218">
        <f>HLOOKUP($B535,data03,data0211!I$900,FALSE)</f>
        <v>0</v>
      </c>
      <c r="J535" s="218">
        <f>HLOOKUP($B535,data03,data0211!J$900,FALSE)</f>
        <v>14824</v>
      </c>
      <c r="K535" s="218">
        <f>HLOOKUP($B535,data03,data0211!K$900,FALSE)</f>
        <v>13428</v>
      </c>
      <c r="L535" s="218">
        <f>HLOOKUP($B535,data03,data0211!L$900,FALSE)</f>
        <v>1396</v>
      </c>
      <c r="M535" s="218">
        <f>HLOOKUP($B535,data03,data0211!M$900,FALSE)</f>
        <v>0</v>
      </c>
      <c r="N535" s="218">
        <f>HLOOKUP($B535,data03,data0211!N$900,FALSE)</f>
        <v>3783</v>
      </c>
      <c r="O535" s="218">
        <f>HLOOKUP($B535,data03,data0211!O$900,FALSE)</f>
        <v>0</v>
      </c>
      <c r="P535" s="218">
        <f>HLOOKUP($B535,data03,data0211!P$900,FALSE)</f>
        <v>399903016</v>
      </c>
      <c r="Q535" s="218">
        <f>HLOOKUP($B535,data03,data0211!Q$900,FALSE)</f>
        <v>139864286</v>
      </c>
      <c r="R535" s="218">
        <f>HLOOKUP($B535,data03,data0211!R$900,FALSE)</f>
        <v>257832630</v>
      </c>
      <c r="S535" s="218">
        <f>HLOOKUP($B535,data03,data0211!S$900,FALSE)</f>
        <v>0</v>
      </c>
      <c r="T535" s="218">
        <f>HLOOKUP($B535,data03,data0211!T$900,FALSE)</f>
        <v>2206100</v>
      </c>
      <c r="U535" s="218">
        <f>HLOOKUP($B535,data03,data0211!U$900,FALSE)</f>
        <v>0</v>
      </c>
      <c r="V535" s="218">
        <f>HLOOKUP($B535,data03,data0211!V$900,FALSE)</f>
        <v>556382</v>
      </c>
      <c r="W535" s="218">
        <f>HLOOKUP($B535,data03,data0211!W$900,FALSE)</f>
        <v>0</v>
      </c>
      <c r="X535" s="218">
        <f>HLOOKUP($B535,data03,data0211!X$900,FALSE)</f>
        <v>0</v>
      </c>
      <c r="Y535" s="218">
        <f>HLOOKUP($B535,data03,data0211!Y$900,FALSE)</f>
        <v>549804</v>
      </c>
      <c r="Z535" s="218">
        <f>HLOOKUP($B535,data03,data0211!Z$900,FALSE)</f>
        <v>6326</v>
      </c>
      <c r="AA535" s="218">
        <f>HLOOKUP($B535,data03,data0211!AA$900,FALSE)</f>
        <v>252</v>
      </c>
      <c r="AB535" s="218">
        <f>HLOOKUP($B535,data03,data0211!AB$900,FALSE)</f>
        <v>6150642</v>
      </c>
      <c r="AC535" s="218">
        <f>HLOOKUP($B535,data03,data0211!AC$900,FALSE)</f>
        <v>3858187</v>
      </c>
      <c r="AD535" s="218">
        <f>HLOOKUP($B535,data03,data0211!AD$900,FALSE)</f>
        <v>837221</v>
      </c>
      <c r="AE535" s="218">
        <f>HLOOKUP($B535,data03,data0211!AE$900,FALSE)</f>
        <v>1391622</v>
      </c>
      <c r="AF535" s="218">
        <f>HLOOKUP($B535,data03,data0211!AF$900,FALSE)</f>
        <v>59943</v>
      </c>
      <c r="AG535" s="218">
        <f>HLOOKUP($B535,data03,data0211!AG$900,FALSE)</f>
        <v>3669</v>
      </c>
      <c r="AH535" s="218">
        <f>HLOOKUP($B535,data03,data0211!AH$900,FALSE)</f>
        <v>44</v>
      </c>
      <c r="AI535" s="218">
        <f>HLOOKUP($B535,data03,data0211!AI$900,FALSE)</f>
        <v>0</v>
      </c>
      <c r="AJ535" s="218">
        <f>HLOOKUP($B535,data03,data0211!AJ$900,FALSE)</f>
        <v>44</v>
      </c>
      <c r="AK535" s="218">
        <f>HLOOKUP($B535,data03,data0211!AK$900,FALSE)</f>
        <v>44000</v>
      </c>
      <c r="AL535" s="218">
        <f>HLOOKUP($B535,data03,data0211!AL$900,FALSE)</f>
        <v>44000</v>
      </c>
      <c r="AM535" s="218">
        <f>HLOOKUP($B535,data03,data0211!AM$900,FALSE)</f>
        <v>0</v>
      </c>
      <c r="AN535" s="218">
        <f>HLOOKUP($B535,data03,data0211!AN$900,FALSE)</f>
        <v>66100</v>
      </c>
      <c r="AO535" s="218">
        <f>HLOOKUP($B535,data03,data0211!AO$900,FALSE)</f>
        <v>72300</v>
      </c>
      <c r="AP535" s="218">
        <f>HLOOKUP($B535,data03,data0211!AP$900,FALSE)</f>
        <v>0</v>
      </c>
      <c r="AQ535" s="218">
        <f>HLOOKUP($B535,data03,data0211!AQ$900,FALSE)</f>
        <v>62900</v>
      </c>
      <c r="AR535" s="218">
        <f>HLOOKUP($B535,data03,data0211!AR$900,FALSE)</f>
        <v>376.4</v>
      </c>
      <c r="AS535" s="218">
        <f>HLOOKUP($B535,data03,data0211!AS$900,FALSE)</f>
        <v>139.4</v>
      </c>
      <c r="AT535" s="218">
        <f>HLOOKUP($B535,data03,data0211!AT$900,FALSE)</f>
        <v>237</v>
      </c>
      <c r="AU535" s="218">
        <f>HLOOKUP($B535,data03,data0211!AU$900,FALSE)</f>
        <v>130.19999999999999</v>
      </c>
      <c r="AV535" s="218">
        <f>HLOOKUP($B535,data03,data0211!AV$900,FALSE)</f>
        <v>0</v>
      </c>
      <c r="AW535" s="218">
        <f>HLOOKUP($B535,data03,data0211!AW$900,FALSE)</f>
        <v>246.2</v>
      </c>
      <c r="AX535" s="218">
        <f>HLOOKUP($B535,data03,data0211!AX$900,FALSE)</f>
        <v>0</v>
      </c>
      <c r="AY535" s="218">
        <f>HLOOKUP($B535,data03,data0211!AY$900,FALSE)</f>
        <v>9</v>
      </c>
      <c r="AZ535" s="218">
        <f>HLOOKUP($B535,data03,data0211!AZ$900,FALSE)</f>
        <v>2221</v>
      </c>
      <c r="BA535" s="218">
        <f>HLOOKUP($B535,data03,data0211!BA$900,FALSE)</f>
        <v>0.69</v>
      </c>
      <c r="BB535" s="218"/>
      <c r="BC535" s="218"/>
      <c r="BD535" s="218"/>
      <c r="BE535" s="218"/>
    </row>
    <row r="536" spans="1:57" x14ac:dyDescent="0.2">
      <c r="A536" s="201" t="s">
        <v>661</v>
      </c>
      <c r="B536" s="71" t="s">
        <v>280</v>
      </c>
      <c r="C536" s="69">
        <v>2003</v>
      </c>
      <c r="D536" s="218">
        <f>HLOOKUP($B536,data03,data0211!D$900,FALSE)</f>
        <v>13066549.029999999</v>
      </c>
      <c r="E536" s="218">
        <f>HLOOKUP($B536,data03,data0211!E$900,FALSE)</f>
        <v>-4354641.04</v>
      </c>
      <c r="F536" s="218">
        <f>HLOOKUP($B536,data03,data0211!F$900,FALSE)</f>
        <v>0</v>
      </c>
      <c r="G536" s="218">
        <f>HLOOKUP($B536,data03,data0211!G$900,FALSE)</f>
        <v>743948.95</v>
      </c>
      <c r="H536" s="218">
        <f>HLOOKUP($B536,data03,data0211!H$900,FALSE)</f>
        <v>1656104.47</v>
      </c>
      <c r="I536" s="218">
        <f>HLOOKUP($B536,data03,data0211!I$900,FALSE)</f>
        <v>321054</v>
      </c>
      <c r="J536" s="218">
        <f>HLOOKUP($B536,data03,data0211!J$900,FALSE)</f>
        <v>5837</v>
      </c>
      <c r="K536" s="218">
        <f>HLOOKUP($B536,data03,data0211!K$900,FALSE)</f>
        <v>5139</v>
      </c>
      <c r="L536" s="218">
        <f>HLOOKUP($B536,data03,data0211!L$900,FALSE)</f>
        <v>698</v>
      </c>
      <c r="M536" s="218">
        <f>HLOOKUP($B536,data03,data0211!M$900,FALSE)</f>
        <v>0</v>
      </c>
      <c r="N536" s="218">
        <f>HLOOKUP($B536,data03,data0211!N$900,FALSE)</f>
        <v>911</v>
      </c>
      <c r="O536" s="218">
        <f>HLOOKUP($B536,data03,data0211!O$900,FALSE)</f>
        <v>78</v>
      </c>
      <c r="P536" s="218">
        <f>HLOOKUP($B536,data03,data0211!P$900,FALSE)</f>
        <v>93218479</v>
      </c>
      <c r="Q536" s="218">
        <f>HLOOKUP($B536,data03,data0211!Q$900,FALSE)</f>
        <v>48792458</v>
      </c>
      <c r="R536" s="218">
        <f>HLOOKUP($B536,data03,data0211!R$900,FALSE)</f>
        <v>43753587</v>
      </c>
      <c r="S536" s="218">
        <f>HLOOKUP($B536,data03,data0211!S$900,FALSE)</f>
        <v>0</v>
      </c>
      <c r="T536" s="218">
        <f>HLOOKUP($B536,data03,data0211!T$900,FALSE)</f>
        <v>621394</v>
      </c>
      <c r="U536" s="218">
        <f>HLOOKUP($B536,data03,data0211!U$900,FALSE)</f>
        <v>51040</v>
      </c>
      <c r="V536" s="218">
        <f>HLOOKUP($B536,data03,data0211!V$900,FALSE)</f>
        <v>84955</v>
      </c>
      <c r="W536" s="218">
        <f>HLOOKUP($B536,data03,data0211!W$900,FALSE)</f>
        <v>0</v>
      </c>
      <c r="X536" s="218">
        <f>HLOOKUP($B536,data03,data0211!X$900,FALSE)</f>
        <v>83097</v>
      </c>
      <c r="Y536" s="218">
        <f>HLOOKUP($B536,data03,data0211!Y$900,FALSE)</f>
        <v>0</v>
      </c>
      <c r="Z536" s="218">
        <f>HLOOKUP($B536,data03,data0211!Z$900,FALSE)</f>
        <v>1716</v>
      </c>
      <c r="AA536" s="218">
        <f>HLOOKUP($B536,data03,data0211!AA$900,FALSE)</f>
        <v>142</v>
      </c>
      <c r="AB536" s="218">
        <f>HLOOKUP($B536,data03,data0211!AB$900,FALSE)</f>
        <v>3041028.24</v>
      </c>
      <c r="AC536" s="218">
        <f>HLOOKUP($B536,data03,data0211!AC$900,FALSE)</f>
        <v>2213471.36</v>
      </c>
      <c r="AD536" s="218">
        <f>HLOOKUP($B536,data03,data0211!AD$900,FALSE)</f>
        <v>820342.28</v>
      </c>
      <c r="AE536" s="218">
        <f>HLOOKUP($B536,data03,data0211!AE$900,FALSE)</f>
        <v>0</v>
      </c>
      <c r="AF536" s="218">
        <f>HLOOKUP($B536,data03,data0211!AF$900,FALSE)</f>
        <v>6359.62</v>
      </c>
      <c r="AG536" s="218">
        <f>HLOOKUP($B536,data03,data0211!AG$900,FALSE)</f>
        <v>854.98</v>
      </c>
      <c r="AH536" s="218">
        <f>HLOOKUP($B536,data03,data0211!AH$900,FALSE)</f>
        <v>221</v>
      </c>
      <c r="AI536" s="218">
        <f>HLOOKUP($B536,data03,data0211!AI$900,FALSE)</f>
        <v>211</v>
      </c>
      <c r="AJ536" s="218">
        <f>HLOOKUP($B536,data03,data0211!AJ$900,FALSE)</f>
        <v>10</v>
      </c>
      <c r="AK536" s="218">
        <f>HLOOKUP($B536,data03,data0211!AK$900,FALSE)</f>
        <v>11112</v>
      </c>
      <c r="AL536" s="218">
        <f>HLOOKUP($B536,data03,data0211!AL$900,FALSE)</f>
        <v>26158</v>
      </c>
      <c r="AM536" s="218">
        <f>HLOOKUP($B536,data03,data0211!AM$900,FALSE)</f>
        <v>1607</v>
      </c>
      <c r="AN536" s="218">
        <f>HLOOKUP($B536,data03,data0211!AN$900,FALSE)</f>
        <v>20944</v>
      </c>
      <c r="AO536" s="218">
        <f>HLOOKUP($B536,data03,data0211!AO$900,FALSE)</f>
        <v>15259</v>
      </c>
      <c r="AP536" s="218">
        <f>HLOOKUP($B536,data03,data0211!AP$900,FALSE)</f>
        <v>0</v>
      </c>
      <c r="AQ536" s="218">
        <f>HLOOKUP($B536,data03,data0211!AQ$900,FALSE)</f>
        <v>15611</v>
      </c>
      <c r="AR536" s="218">
        <f>HLOOKUP($B536,data03,data0211!AR$900,FALSE)</f>
        <v>243.9</v>
      </c>
      <c r="AS536" s="218">
        <f>HLOOKUP($B536,data03,data0211!AS$900,FALSE)</f>
        <v>212.7</v>
      </c>
      <c r="AT536" s="218">
        <f>HLOOKUP($B536,data03,data0211!AT$900,FALSE)</f>
        <v>31.2</v>
      </c>
      <c r="AU536" s="218">
        <f>HLOOKUP($B536,data03,data0211!AU$900,FALSE)</f>
        <v>71.8</v>
      </c>
      <c r="AV536" s="218">
        <f>HLOOKUP($B536,data03,data0211!AV$900,FALSE)</f>
        <v>1</v>
      </c>
      <c r="AW536" s="218">
        <f>HLOOKUP($B536,data03,data0211!AW$900,FALSE)</f>
        <v>171.1</v>
      </c>
      <c r="AX536" s="218">
        <f>HLOOKUP($B536,data03,data0211!AX$900,FALSE)</f>
        <v>0</v>
      </c>
      <c r="AY536" s="218">
        <f>HLOOKUP($B536,data03,data0211!AY$900,FALSE)</f>
        <v>4</v>
      </c>
      <c r="AZ536" s="218">
        <f>HLOOKUP($B536,data03,data0211!AZ$900,FALSE)</f>
        <v>1657</v>
      </c>
      <c r="BA536" s="218">
        <f>HLOOKUP($B536,data03,data0211!BA$900,FALSE)</f>
        <v>74.61</v>
      </c>
      <c r="BB536" s="218"/>
      <c r="BC536" s="218"/>
      <c r="BD536" s="218"/>
      <c r="BE536" s="218"/>
    </row>
    <row r="537" spans="1:57" x14ac:dyDescent="0.2">
      <c r="A537" s="201" t="s">
        <v>661</v>
      </c>
      <c r="B537" s="71" t="s">
        <v>203</v>
      </c>
      <c r="C537" s="69">
        <v>2003</v>
      </c>
      <c r="D537" s="218">
        <f>HLOOKUP($B537,data03,data0211!D$900,FALSE)</f>
        <v>133134050.82000001</v>
      </c>
      <c r="E537" s="218">
        <f>HLOOKUP($B537,data03,data0211!E$900,FALSE)</f>
        <v>-68176333.060000002</v>
      </c>
      <c r="F537" s="218">
        <f>HLOOKUP($B537,data03,data0211!F$900,FALSE)</f>
        <v>0</v>
      </c>
      <c r="G537" s="218">
        <f>HLOOKUP($B537,data03,data0211!G$900,FALSE)</f>
        <v>4758948.1399999997</v>
      </c>
      <c r="H537" s="218">
        <f>HLOOKUP($B537,data03,data0211!H$900,FALSE)</f>
        <v>7931211.8500000006</v>
      </c>
      <c r="I537" s="218">
        <f>HLOOKUP($B537,data03,data0211!I$900,FALSE)</f>
        <v>150067</v>
      </c>
      <c r="J537" s="218">
        <f>HLOOKUP($B537,data03,data0211!J$900,FALSE)</f>
        <v>42681</v>
      </c>
      <c r="K537" s="218">
        <f>HLOOKUP($B537,data03,data0211!K$900,FALSE)</f>
        <v>39841</v>
      </c>
      <c r="L537" s="218">
        <f>HLOOKUP($B537,data03,data0211!L$900,FALSE)</f>
        <v>2840</v>
      </c>
      <c r="M537" s="218">
        <f>HLOOKUP($B537,data03,data0211!M$900,FALSE)</f>
        <v>0</v>
      </c>
      <c r="N537" s="218">
        <f>HLOOKUP($B537,data03,data0211!N$900,FALSE)</f>
        <v>3</v>
      </c>
      <c r="O537" s="218">
        <f>HLOOKUP($B537,data03,data0211!O$900,FALSE)</f>
        <v>39</v>
      </c>
      <c r="P537" s="218">
        <f>HLOOKUP($B537,data03,data0211!P$900,FALSE)</f>
        <v>876493833</v>
      </c>
      <c r="Q537" s="218">
        <f>HLOOKUP($B537,data03,data0211!Q$900,FALSE)</f>
        <v>346190601</v>
      </c>
      <c r="R537" s="218">
        <f>HLOOKUP($B537,data03,data0211!R$900,FALSE)</f>
        <v>524882717</v>
      </c>
      <c r="S537" s="218">
        <f>HLOOKUP($B537,data03,data0211!S$900,FALSE)</f>
        <v>0</v>
      </c>
      <c r="T537" s="218">
        <f>HLOOKUP($B537,data03,data0211!T$900,FALSE)</f>
        <v>5119875</v>
      </c>
      <c r="U537" s="218">
        <f>HLOOKUP($B537,data03,data0211!U$900,FALSE)</f>
        <v>300640</v>
      </c>
      <c r="V537" s="218">
        <f>HLOOKUP($B537,data03,data0211!V$900,FALSE)</f>
        <v>889603</v>
      </c>
      <c r="W537" s="218">
        <f>HLOOKUP($B537,data03,data0211!W$900,FALSE)</f>
        <v>0</v>
      </c>
      <c r="X537" s="218">
        <f>HLOOKUP($B537,data03,data0211!X$900,FALSE)</f>
        <v>866203</v>
      </c>
      <c r="Y537" s="218">
        <f>HLOOKUP($B537,data03,data0211!Y$900,FALSE)</f>
        <v>0</v>
      </c>
      <c r="Z537" s="218">
        <f>HLOOKUP($B537,data03,data0211!Z$900,FALSE)</f>
        <v>21916</v>
      </c>
      <c r="AA537" s="218">
        <f>HLOOKUP($B537,data03,data0211!AA$900,FALSE)</f>
        <v>1484</v>
      </c>
      <c r="AB537" s="218">
        <f>HLOOKUP($B537,data03,data0211!AB$900,FALSE)</f>
        <v>35214708</v>
      </c>
      <c r="AC537" s="218">
        <f>HLOOKUP($B537,data03,data0211!AC$900,FALSE)</f>
        <v>14886195</v>
      </c>
      <c r="AD537" s="218">
        <f>HLOOKUP($B537,data03,data0211!AD$900,FALSE)</f>
        <v>19903446</v>
      </c>
      <c r="AE537" s="218">
        <f>HLOOKUP($B537,data03,data0211!AE$900,FALSE)</f>
        <v>0</v>
      </c>
      <c r="AF537" s="218">
        <f>HLOOKUP($B537,data03,data0211!AF$900,FALSE)</f>
        <v>397709</v>
      </c>
      <c r="AG537" s="218">
        <f>HLOOKUP($B537,data03,data0211!AG$900,FALSE)</f>
        <v>27358</v>
      </c>
      <c r="AH537" s="218">
        <f>HLOOKUP($B537,data03,data0211!AH$900,FALSE)</f>
        <v>402.5</v>
      </c>
      <c r="AI537" s="218">
        <f>HLOOKUP($B537,data03,data0211!AI$900,FALSE)</f>
        <v>120.75</v>
      </c>
      <c r="AJ537" s="218">
        <f>HLOOKUP($B537,data03,data0211!AJ$900,FALSE)</f>
        <v>281.75</v>
      </c>
      <c r="AK537" s="218">
        <f>HLOOKUP($B537,data03,data0211!AK$900,FALSE)</f>
        <v>97200</v>
      </c>
      <c r="AL537" s="218">
        <f>HLOOKUP($B537,data03,data0211!AL$900,FALSE)</f>
        <v>162000</v>
      </c>
      <c r="AM537" s="218">
        <f>HLOOKUP($B537,data03,data0211!AM$900,FALSE)</f>
        <v>171</v>
      </c>
      <c r="AN537" s="218">
        <f>HLOOKUP($B537,data03,data0211!AN$900,FALSE)</f>
        <v>78597</v>
      </c>
      <c r="AO537" s="218">
        <f>HLOOKUP($B537,data03,data0211!AO$900,FALSE)</f>
        <v>77513</v>
      </c>
      <c r="AP537" s="218">
        <f>HLOOKUP($B537,data03,data0211!AP$900,FALSE)</f>
        <v>78597</v>
      </c>
      <c r="AQ537" s="218">
        <f>HLOOKUP($B537,data03,data0211!AQ$900,FALSE)</f>
        <v>78055</v>
      </c>
      <c r="AR537" s="218">
        <f>HLOOKUP($B537,data03,data0211!AR$900,FALSE)</f>
        <v>833.6</v>
      </c>
      <c r="AS537" s="218">
        <f>HLOOKUP($B537,data03,data0211!AS$900,FALSE)</f>
        <v>660.6</v>
      </c>
      <c r="AT537" s="218">
        <f>HLOOKUP($B537,data03,data0211!AT$900,FALSE)</f>
        <v>173</v>
      </c>
      <c r="AU537" s="218">
        <f>HLOOKUP($B537,data03,data0211!AU$900,FALSE)</f>
        <v>0</v>
      </c>
      <c r="AV537" s="218">
        <f>HLOOKUP($B537,data03,data0211!AV$900,FALSE)</f>
        <v>0</v>
      </c>
      <c r="AW537" s="218">
        <f>HLOOKUP($B537,data03,data0211!AW$900,FALSE)</f>
        <v>0</v>
      </c>
      <c r="AX537" s="218">
        <f>HLOOKUP($B537,data03,data0211!AX$900,FALSE)</f>
        <v>0</v>
      </c>
      <c r="AY537" s="218">
        <f>HLOOKUP($B537,data03,data0211!AY$900,FALSE)</f>
        <v>30</v>
      </c>
      <c r="AZ537" s="218">
        <f>HLOOKUP($B537,data03,data0211!AZ$900,FALSE)</f>
        <v>5066</v>
      </c>
      <c r="BA537" s="218">
        <f>HLOOKUP($B537,data03,data0211!BA$900,FALSE)</f>
        <v>0</v>
      </c>
      <c r="BB537" s="218"/>
      <c r="BC537" s="218"/>
      <c r="BD537" s="218"/>
      <c r="BE537" s="218"/>
    </row>
    <row r="538" spans="1:57" x14ac:dyDescent="0.2">
      <c r="A538" s="201" t="s">
        <v>661</v>
      </c>
      <c r="B538" s="71" t="s">
        <v>200</v>
      </c>
      <c r="C538" s="69">
        <v>2003</v>
      </c>
      <c r="D538" s="218">
        <f>HLOOKUP($B538,data03,data0211!D$900,FALSE)</f>
        <v>97073756.390000015</v>
      </c>
      <c r="E538" s="218">
        <f>HLOOKUP($B538,data03,data0211!E$900,FALSE)</f>
        <v>-15462220.710000001</v>
      </c>
      <c r="F538" s="218">
        <f>HLOOKUP($B538,data03,data0211!F$900,FALSE)</f>
        <v>0</v>
      </c>
      <c r="G538" s="218">
        <f>HLOOKUP($B538,data03,data0211!G$900,FALSE)</f>
        <v>6480345</v>
      </c>
      <c r="H538" s="218">
        <f>HLOOKUP($B538,data03,data0211!H$900,FALSE)</f>
        <v>8464067.9700000007</v>
      </c>
      <c r="I538" s="218">
        <f>HLOOKUP($B538,data03,data0211!I$900,FALSE)</f>
        <v>2286879.25</v>
      </c>
      <c r="J538" s="218">
        <f>HLOOKUP($B538,data03,data0211!J$900,FALSE)</f>
        <v>42943</v>
      </c>
      <c r="K538" s="218">
        <f>HLOOKUP($B538,data03,data0211!K$900,FALSE)</f>
        <v>39126</v>
      </c>
      <c r="L538" s="218">
        <f>HLOOKUP($B538,data03,data0211!L$900,FALSE)</f>
        <v>3814</v>
      </c>
      <c r="M538" s="218">
        <f>HLOOKUP($B538,data03,data0211!M$900,FALSE)</f>
        <v>3</v>
      </c>
      <c r="N538" s="218">
        <f>HLOOKUP($B538,data03,data0211!N$900,FALSE)</f>
        <v>1</v>
      </c>
      <c r="O538" s="218">
        <f>HLOOKUP($B538,data03,data0211!O$900,FALSE)</f>
        <v>35</v>
      </c>
      <c r="P538" s="218">
        <f>HLOOKUP($B538,data03,data0211!P$900,FALSE)</f>
        <v>1464302127</v>
      </c>
      <c r="Q538" s="218">
        <f>HLOOKUP($B538,data03,data0211!Q$900,FALSE)</f>
        <v>315749241</v>
      </c>
      <c r="R538" s="218">
        <f>HLOOKUP($B538,data03,data0211!R$900,FALSE)</f>
        <v>915980781</v>
      </c>
      <c r="S538" s="218">
        <f>HLOOKUP($B538,data03,data0211!S$900,FALSE)</f>
        <v>231734049</v>
      </c>
      <c r="T538" s="218">
        <f>HLOOKUP($B538,data03,data0211!T$900,FALSE)</f>
        <v>709086</v>
      </c>
      <c r="U538" s="218">
        <f>HLOOKUP($B538,data03,data0211!U$900,FALSE)</f>
        <v>128970</v>
      </c>
      <c r="V538" s="218">
        <f>HLOOKUP($B538,data03,data0211!V$900,FALSE)</f>
        <v>2341668</v>
      </c>
      <c r="W538" s="218">
        <f>HLOOKUP($B538,data03,data0211!W$900,FALSE)</f>
        <v>0</v>
      </c>
      <c r="X538" s="218">
        <f>HLOOKUP($B538,data03,data0211!X$900,FALSE)</f>
        <v>1906021</v>
      </c>
      <c r="Y538" s="218">
        <f>HLOOKUP($B538,data03,data0211!Y$900,FALSE)</f>
        <v>412807</v>
      </c>
      <c r="Z538" s="218">
        <f>HLOOKUP($B538,data03,data0211!Z$900,FALSE)</f>
        <v>22437</v>
      </c>
      <c r="AA538" s="218">
        <f>HLOOKUP($B538,data03,data0211!AA$900,FALSE)</f>
        <v>403</v>
      </c>
      <c r="AB538" s="218">
        <f>HLOOKUP($B538,data03,data0211!AB$900,FALSE)</f>
        <v>19942099</v>
      </c>
      <c r="AC538" s="218">
        <f>HLOOKUP($B538,data03,data0211!AC$900,FALSE)</f>
        <v>11193280</v>
      </c>
      <c r="AD538" s="218">
        <f>HLOOKUP($B538,data03,data0211!AD$900,FALSE)</f>
        <v>8196158</v>
      </c>
      <c r="AE538" s="218">
        <f>HLOOKUP($B538,data03,data0211!AE$900,FALSE)</f>
        <v>505632</v>
      </c>
      <c r="AF538" s="218">
        <f>HLOOKUP($B538,data03,data0211!AF$900,FALSE)</f>
        <v>43120</v>
      </c>
      <c r="AG538" s="218">
        <f>HLOOKUP($B538,data03,data0211!AG$900,FALSE)</f>
        <v>3909</v>
      </c>
      <c r="AH538" s="218">
        <f>HLOOKUP($B538,data03,data0211!AH$900,FALSE)</f>
        <v>89</v>
      </c>
      <c r="AI538" s="218">
        <f>HLOOKUP($B538,data03,data0211!AI$900,FALSE)</f>
        <v>0</v>
      </c>
      <c r="AJ538" s="218">
        <f>HLOOKUP($B538,data03,data0211!AJ$900,FALSE)</f>
        <v>89</v>
      </c>
      <c r="AK538" s="218">
        <f>HLOOKUP($B538,data03,data0211!AK$900,FALSE)</f>
        <v>109704</v>
      </c>
      <c r="AL538" s="218">
        <f>HLOOKUP($B538,data03,data0211!AL$900,FALSE)</f>
        <v>109704</v>
      </c>
      <c r="AM538" s="218">
        <f>HLOOKUP($B538,data03,data0211!AM$900,FALSE)</f>
        <v>0</v>
      </c>
      <c r="AN538" s="218">
        <f>HLOOKUP($B538,data03,data0211!AN$900,FALSE)</f>
        <v>235956</v>
      </c>
      <c r="AO538" s="218">
        <f>HLOOKUP($B538,data03,data0211!AO$900,FALSE)</f>
        <v>256010</v>
      </c>
      <c r="AP538" s="218">
        <f>HLOOKUP($B538,data03,data0211!AP$900,FALSE)</f>
        <v>256010</v>
      </c>
      <c r="AQ538" s="218">
        <f>HLOOKUP($B538,data03,data0211!AQ$900,FALSE)</f>
        <v>229447</v>
      </c>
      <c r="AR538" s="218">
        <f>HLOOKUP($B538,data03,data0211!AR$900,FALSE)</f>
        <v>890</v>
      </c>
      <c r="AS538" s="218">
        <f>HLOOKUP($B538,data03,data0211!AS$900,FALSE)</f>
        <v>401</v>
      </c>
      <c r="AT538" s="218">
        <f>HLOOKUP($B538,data03,data0211!AT$900,FALSE)</f>
        <v>489</v>
      </c>
      <c r="AU538" s="218">
        <f>HLOOKUP($B538,data03,data0211!AU$900,FALSE)</f>
        <v>420</v>
      </c>
      <c r="AV538" s="218">
        <f>HLOOKUP($B538,data03,data0211!AV$900,FALSE)</f>
        <v>0</v>
      </c>
      <c r="AW538" s="218">
        <f>HLOOKUP($B538,data03,data0211!AW$900,FALSE)</f>
        <v>470</v>
      </c>
      <c r="AX538" s="218">
        <f>HLOOKUP($B538,data03,data0211!AX$900,FALSE)</f>
        <v>0</v>
      </c>
      <c r="AY538" s="218">
        <f>HLOOKUP($B538,data03,data0211!AY$900,FALSE)</f>
        <v>0</v>
      </c>
      <c r="AZ538" s="218">
        <f>HLOOKUP($B538,data03,data0211!AZ$900,FALSE)</f>
        <v>4758</v>
      </c>
      <c r="BA538" s="218">
        <f>HLOOKUP($B538,data03,data0211!BA$900,FALSE)</f>
        <v>0</v>
      </c>
      <c r="BB538" s="218"/>
      <c r="BC538" s="218"/>
      <c r="BD538" s="218"/>
      <c r="BE538" s="218"/>
    </row>
    <row r="539" spans="1:57" x14ac:dyDescent="0.2">
      <c r="A539" s="201" t="s">
        <v>661</v>
      </c>
      <c r="B539" s="71" t="s">
        <v>16</v>
      </c>
      <c r="C539" s="69">
        <v>2003</v>
      </c>
      <c r="D539" s="218">
        <f>HLOOKUP($B539,data03,data0211!D$900,FALSE)</f>
        <v>384625483.38</v>
      </c>
      <c r="E539" s="218">
        <f>HLOOKUP($B539,data03,data0211!E$900,FALSE)</f>
        <v>-175627711.5</v>
      </c>
      <c r="F539" s="218">
        <f>HLOOKUP($B539,data03,data0211!F$900,FALSE)</f>
        <v>0</v>
      </c>
      <c r="G539" s="218">
        <f>HLOOKUP($B539,data03,data0211!G$900,FALSE)</f>
        <v>18962754.870000001</v>
      </c>
      <c r="H539" s="218">
        <f>HLOOKUP($B539,data03,data0211!H$900,FALSE)</f>
        <v>23866086.130000003</v>
      </c>
      <c r="I539" s="218">
        <f>HLOOKUP($B539,data03,data0211!I$900,FALSE)</f>
        <v>4159974.14</v>
      </c>
      <c r="J539" s="218">
        <f>HLOOKUP($B539,data03,data0211!J$900,FALSE)</f>
        <v>176021</v>
      </c>
      <c r="K539" s="218">
        <f>HLOOKUP($B539,data03,data0211!K$900,FALSE)</f>
        <v>159055</v>
      </c>
      <c r="L539" s="218">
        <f>HLOOKUP($B539,data03,data0211!L$900,FALSE)</f>
        <v>16956</v>
      </c>
      <c r="M539" s="218">
        <f>HLOOKUP($B539,data03,data0211!M$900,FALSE)</f>
        <v>10</v>
      </c>
      <c r="N539" s="218">
        <f>HLOOKUP($B539,data03,data0211!N$900,FALSE)</f>
        <v>36389</v>
      </c>
      <c r="O539" s="218">
        <f>HLOOKUP($B539,data03,data0211!O$900,FALSE)</f>
        <v>243</v>
      </c>
      <c r="P539" s="218">
        <f>HLOOKUP($B539,data03,data0211!P$900,FALSE)</f>
        <v>1773144046</v>
      </c>
      <c r="Q539" s="218">
        <f>HLOOKUP($B539,data03,data0211!Q$900,FALSE)</f>
        <v>1265241117</v>
      </c>
      <c r="R539" s="218">
        <f>HLOOKUP($B539,data03,data0211!R$900,FALSE)</f>
        <v>507902929</v>
      </c>
      <c r="S539" s="218">
        <f>HLOOKUP($B539,data03,data0211!S$900,FALSE)</f>
        <v>0</v>
      </c>
      <c r="T539" s="218">
        <f>HLOOKUP($B539,data03,data0211!T$900,FALSE)</f>
        <v>0</v>
      </c>
      <c r="U539" s="218">
        <f>HLOOKUP($B539,data03,data0211!U$900,FALSE)</f>
        <v>0</v>
      </c>
      <c r="V539" s="218">
        <f>HLOOKUP($B539,data03,data0211!V$900,FALSE)</f>
        <v>7719371</v>
      </c>
      <c r="W539" s="218">
        <f>HLOOKUP($B539,data03,data0211!W$900,FALSE)</f>
        <v>0</v>
      </c>
      <c r="X539" s="218">
        <f>HLOOKUP($B539,data03,data0211!X$900,FALSE)</f>
        <v>3877731</v>
      </c>
      <c r="Y539" s="218">
        <f>HLOOKUP($B539,data03,data0211!Y$900,FALSE)</f>
        <v>3764270</v>
      </c>
      <c r="Z539" s="218">
        <f>HLOOKUP($B539,data03,data0211!Z$900,FALSE)</f>
        <v>76783</v>
      </c>
      <c r="AA539" s="218">
        <f>HLOOKUP($B539,data03,data0211!AA$900,FALSE)</f>
        <v>587</v>
      </c>
      <c r="AB539" s="218">
        <f>HLOOKUP($B539,data03,data0211!AB$900,FALSE)</f>
        <v>57358203</v>
      </c>
      <c r="AC539" s="218">
        <f>HLOOKUP($B539,data03,data0211!AC$900,FALSE)</f>
        <v>41246200</v>
      </c>
      <c r="AD539" s="218">
        <f>HLOOKUP($B539,data03,data0211!AD$900,FALSE)</f>
        <v>14533861</v>
      </c>
      <c r="AE539" s="218">
        <f>HLOOKUP($B539,data03,data0211!AE$900,FALSE)</f>
        <v>1411154</v>
      </c>
      <c r="AF539" s="218">
        <f>HLOOKUP($B539,data03,data0211!AF$900,FALSE)</f>
        <v>165327</v>
      </c>
      <c r="AG539" s="218">
        <f>HLOOKUP($B539,data03,data0211!AG$900,FALSE)</f>
        <v>1661</v>
      </c>
      <c r="AH539" s="218">
        <f>HLOOKUP($B539,data03,data0211!AH$900,FALSE)</f>
        <v>331</v>
      </c>
      <c r="AI539" s="218">
        <f>HLOOKUP($B539,data03,data0211!AI$900,FALSE)</f>
        <v>88</v>
      </c>
      <c r="AJ539" s="218">
        <f>HLOOKUP($B539,data03,data0211!AJ$900,FALSE)</f>
        <v>243</v>
      </c>
      <c r="AK539" s="218">
        <f>HLOOKUP($B539,data03,data0211!AK$900,FALSE)</f>
        <v>445000</v>
      </c>
      <c r="AL539" s="218">
        <f>HLOOKUP($B539,data03,data0211!AL$900,FALSE)</f>
        <v>503000</v>
      </c>
      <c r="AM539" s="218">
        <f>HLOOKUP($B539,data03,data0211!AM$900,FALSE)</f>
        <v>0</v>
      </c>
      <c r="AN539" s="218">
        <f>HLOOKUP($B539,data03,data0211!AN$900,FALSE)</f>
        <v>831345.56</v>
      </c>
      <c r="AO539" s="218">
        <f>HLOOKUP($B539,data03,data0211!AO$900,FALSE)</f>
        <v>966363.78</v>
      </c>
      <c r="AP539" s="218">
        <f>HLOOKUP($B539,data03,data0211!AP$900,FALSE)</f>
        <v>966363.78</v>
      </c>
      <c r="AQ539" s="218">
        <f>HLOOKUP($B539,data03,data0211!AQ$900,FALSE)</f>
        <v>813210.92</v>
      </c>
      <c r="AR539" s="218">
        <f>HLOOKUP($B539,data03,data0211!AR$900,FALSE)</f>
        <v>2458</v>
      </c>
      <c r="AS539" s="218">
        <f>HLOOKUP($B539,data03,data0211!AS$900,FALSE)</f>
        <v>1100</v>
      </c>
      <c r="AT539" s="218">
        <f>HLOOKUP($B539,data03,data0211!AT$900,FALSE)</f>
        <v>1358</v>
      </c>
      <c r="AU539" s="218">
        <f>HLOOKUP($B539,data03,data0211!AU$900,FALSE)</f>
        <v>1510</v>
      </c>
      <c r="AV539" s="218">
        <f>HLOOKUP($B539,data03,data0211!AV$900,FALSE)</f>
        <v>79</v>
      </c>
      <c r="AW539" s="218">
        <f>HLOOKUP($B539,data03,data0211!AW$900,FALSE)</f>
        <v>868</v>
      </c>
      <c r="AX539" s="218">
        <f>HLOOKUP($B539,data03,data0211!AX$900,FALSE)</f>
        <v>0</v>
      </c>
      <c r="AY539" s="218">
        <f>HLOOKUP($B539,data03,data0211!AY$900,FALSE)</f>
        <v>48</v>
      </c>
      <c r="AZ539" s="218">
        <f>HLOOKUP($B539,data03,data0211!AZ$900,FALSE)</f>
        <v>17295</v>
      </c>
      <c r="BA539" s="218">
        <f>HLOOKUP($B539,data03,data0211!BA$900,FALSE)</f>
        <v>71.77</v>
      </c>
      <c r="BB539" s="218"/>
      <c r="BC539" s="218"/>
      <c r="BD539" s="218"/>
      <c r="BE539" s="218"/>
    </row>
    <row r="540" spans="1:57" x14ac:dyDescent="0.2">
      <c r="A540" s="201" t="s">
        <v>661</v>
      </c>
      <c r="B540" s="71" t="s">
        <v>8</v>
      </c>
      <c r="C540" s="69">
        <v>2003</v>
      </c>
      <c r="D540" s="218">
        <f>HLOOKUP($B540,data03,data0211!D$900,FALSE)</f>
        <v>4925472800</v>
      </c>
      <c r="E540" s="218">
        <f>HLOOKUP($B540,data03,data0211!E$900,FALSE)</f>
        <v>-1902977300</v>
      </c>
      <c r="F540" s="218">
        <f>HLOOKUP($B540,data03,data0211!F$900,FALSE)</f>
        <v>0</v>
      </c>
      <c r="G540" s="218">
        <f>HLOOKUP($B540,data03,data0211!G$900,FALSE)</f>
        <v>280500000</v>
      </c>
      <c r="H540" s="218">
        <f>HLOOKUP($B540,data03,data0211!H$900,FALSE)</f>
        <v>314383000</v>
      </c>
      <c r="I540" s="218">
        <f>HLOOKUP($B540,data03,data0211!I$900,FALSE)</f>
        <v>39903100</v>
      </c>
      <c r="J540" s="218">
        <f>HLOOKUP($B540,data03,data0211!J$900,FALSE)</f>
        <v>1128114</v>
      </c>
      <c r="K540" s="218">
        <f>HLOOKUP($B540,data03,data0211!K$900,FALSE)</f>
        <v>1021476</v>
      </c>
      <c r="L540" s="218">
        <f>HLOOKUP($B540,data03,data0211!L$900,FALSE)</f>
        <v>106613</v>
      </c>
      <c r="M540" s="218">
        <f>HLOOKUP($B540,data03,data0211!M$900,FALSE)</f>
        <v>25</v>
      </c>
      <c r="N540" s="218">
        <f>HLOOKUP($B540,data03,data0211!N$900,FALSE)</f>
        <v>4785</v>
      </c>
      <c r="O540" s="218">
        <f>HLOOKUP($B540,data03,data0211!O$900,FALSE)</f>
        <v>0</v>
      </c>
      <c r="P540" s="218">
        <f>HLOOKUP($B540,data03,data0211!P$900,FALSE)</f>
        <v>22383890000</v>
      </c>
      <c r="Q540" s="218">
        <f>HLOOKUP($B540,data03,data0211!Q$900,FALSE)</f>
        <v>11990590000</v>
      </c>
      <c r="R540" s="218">
        <f>HLOOKUP($B540,data03,data0211!R$900,FALSE)</f>
        <v>8092320000</v>
      </c>
      <c r="S540" s="218">
        <f>HLOOKUP($B540,data03,data0211!S$900,FALSE)</f>
        <v>2186650000</v>
      </c>
      <c r="T540" s="218">
        <f>HLOOKUP($B540,data03,data0211!T$900,FALSE)</f>
        <v>93000000</v>
      </c>
      <c r="U540" s="218">
        <f>HLOOKUP($B540,data03,data0211!U$900,FALSE)</f>
        <v>21330000</v>
      </c>
      <c r="V540" s="218">
        <f>HLOOKUP($B540,data03,data0211!V$900,FALSE)</f>
        <v>23734400</v>
      </c>
      <c r="W540" s="218">
        <f>HLOOKUP($B540,data03,data0211!W$900,FALSE)</f>
        <v>369100</v>
      </c>
      <c r="X540" s="218">
        <f>HLOOKUP($B540,data03,data0211!X$900,FALSE)</f>
        <v>15967600</v>
      </c>
      <c r="Y540" s="218">
        <f>HLOOKUP($B540,data03,data0211!Y$900,FALSE)</f>
        <v>7397700</v>
      </c>
      <c r="Z540" s="218">
        <f>HLOOKUP($B540,data03,data0211!Z$900,FALSE)</f>
        <v>0</v>
      </c>
      <c r="AA540" s="218">
        <f>HLOOKUP($B540,data03,data0211!AA$900,FALSE)</f>
        <v>0</v>
      </c>
      <c r="AB540" s="218">
        <f>HLOOKUP($B540,data03,data0211!AB$900,FALSE)</f>
        <v>616240000</v>
      </c>
      <c r="AC540" s="218">
        <f>HLOOKUP($B540,data03,data0211!AC$900,FALSE)</f>
        <v>416610000</v>
      </c>
      <c r="AD540" s="218">
        <f>HLOOKUP($B540,data03,data0211!AD$900,FALSE)</f>
        <v>193160000</v>
      </c>
      <c r="AE540" s="218">
        <f>HLOOKUP($B540,data03,data0211!AE$900,FALSE)</f>
        <v>2740000</v>
      </c>
      <c r="AF540" s="218">
        <f>HLOOKUP($B540,data03,data0211!AF$900,FALSE)</f>
        <v>3040000</v>
      </c>
      <c r="AG540" s="218">
        <f>HLOOKUP($B540,data03,data0211!AG$900,FALSE)</f>
        <v>690000</v>
      </c>
      <c r="AH540" s="218">
        <f>HLOOKUP($B540,data03,data0211!AH$900,FALSE)</f>
        <v>650000</v>
      </c>
      <c r="AI540" s="218">
        <f>HLOOKUP($B540,data03,data0211!AI$900,FALSE)</f>
        <v>650000</v>
      </c>
      <c r="AJ540" s="218">
        <f>HLOOKUP($B540,data03,data0211!AJ$900,FALSE)</f>
        <v>0</v>
      </c>
      <c r="AK540" s="218">
        <f>HLOOKUP($B540,data03,data0211!AK$900,FALSE)</f>
        <v>2470000</v>
      </c>
      <c r="AL540" s="218">
        <f>HLOOKUP($B540,data03,data0211!AL$900,FALSE)</f>
        <v>2470000</v>
      </c>
      <c r="AM540" s="218">
        <f>HLOOKUP($B540,data03,data0211!AM$900,FALSE)</f>
        <v>154000</v>
      </c>
      <c r="AN540" s="218">
        <f>HLOOKUP($B540,data03,data0211!AN$900,FALSE)</f>
        <v>4482</v>
      </c>
      <c r="AO540" s="218">
        <f>HLOOKUP($B540,data03,data0211!AO$900,FALSE)</f>
        <v>3393</v>
      </c>
      <c r="AP540" s="218">
        <f>HLOOKUP($B540,data03,data0211!AP$900,FALSE)</f>
        <v>4482</v>
      </c>
      <c r="AQ540" s="218">
        <f>HLOOKUP($B540,data03,data0211!AQ$900,FALSE)</f>
        <v>3539</v>
      </c>
      <c r="AR540" s="218">
        <f>HLOOKUP($B540,data03,data0211!AR$900,FALSE)</f>
        <v>119040</v>
      </c>
      <c r="AS540" s="218">
        <f>HLOOKUP($B540,data03,data0211!AS$900,FALSE)</f>
        <v>114840</v>
      </c>
      <c r="AT540" s="218">
        <f>HLOOKUP($B540,data03,data0211!AT$900,FALSE)</f>
        <v>4200</v>
      </c>
      <c r="AU540" s="218">
        <f>HLOOKUP($B540,data03,data0211!AU$900,FALSE)</f>
        <v>44920</v>
      </c>
      <c r="AV540" s="218">
        <f>HLOOKUP($B540,data03,data0211!AV$900,FALSE)</f>
        <v>3560</v>
      </c>
      <c r="AW540" s="218">
        <f>HLOOKUP($B540,data03,data0211!AW$900,FALSE)</f>
        <v>70560</v>
      </c>
      <c r="AX540" s="218">
        <f>HLOOKUP($B540,data03,data0211!AX$900,FALSE)</f>
        <v>256</v>
      </c>
      <c r="AY540" s="218">
        <f>HLOOKUP($B540,data03,data0211!AY$900,FALSE)</f>
        <v>1682</v>
      </c>
      <c r="AZ540" s="218">
        <f>HLOOKUP($B540,data03,data0211!AZ$900,FALSE)</f>
        <v>505619</v>
      </c>
      <c r="BA540" s="218">
        <f>HLOOKUP($B540,data03,data0211!BA$900,FALSE)</f>
        <v>0</v>
      </c>
      <c r="BB540" s="218"/>
      <c r="BC540" s="218"/>
      <c r="BD540" s="218"/>
      <c r="BE540" s="218"/>
    </row>
    <row r="541" spans="1:57" x14ac:dyDescent="0.2">
      <c r="A541" s="201" t="s">
        <v>661</v>
      </c>
      <c r="B541" s="71" t="s">
        <v>25</v>
      </c>
      <c r="C541" s="69">
        <v>2003</v>
      </c>
      <c r="D541" s="218">
        <f>HLOOKUP($B541,data03,data0211!D$900,FALSE)</f>
        <v>1436886.2100000002</v>
      </c>
      <c r="E541" s="218">
        <f>HLOOKUP($B541,data03,data0211!E$900,FALSE)</f>
        <v>-145184.48000000001</v>
      </c>
      <c r="F541" s="218">
        <f>HLOOKUP($B541,data03,data0211!F$900,FALSE)</f>
        <v>0</v>
      </c>
      <c r="G541" s="218">
        <f>HLOOKUP($B541,data03,data0211!G$900,FALSE)</f>
        <v>117761</v>
      </c>
      <c r="H541" s="218">
        <f>HLOOKUP($B541,data03,data0211!H$900,FALSE)</f>
        <v>234098.30000000005</v>
      </c>
      <c r="I541" s="218">
        <f>HLOOKUP($B541,data03,data0211!I$900,FALSE)</f>
        <v>90039.79</v>
      </c>
      <c r="J541" s="218">
        <f>HLOOKUP($B541,data03,data0211!J$900,FALSE)</f>
        <v>1354</v>
      </c>
      <c r="K541" s="218">
        <f>HLOOKUP($B541,data03,data0211!K$900,FALSE)</f>
        <v>1151</v>
      </c>
      <c r="L541" s="218">
        <f>HLOOKUP($B541,data03,data0211!L$900,FALSE)</f>
        <v>203</v>
      </c>
      <c r="M541" s="218">
        <f>HLOOKUP($B541,data03,data0211!M$900,FALSE)</f>
        <v>0</v>
      </c>
      <c r="N541" s="218">
        <f>HLOOKUP($B541,data03,data0211!N$900,FALSE)</f>
        <v>414</v>
      </c>
      <c r="O541" s="218">
        <f>HLOOKUP($B541,data03,data0211!O$900,FALSE)</f>
        <v>34</v>
      </c>
      <c r="P541" s="218">
        <f>HLOOKUP($B541,data03,data0211!P$900,FALSE)</f>
        <v>30841533</v>
      </c>
      <c r="Q541" s="218">
        <f>HLOOKUP($B541,data03,data0211!Q$900,FALSE)</f>
        <v>12184312</v>
      </c>
      <c r="R541" s="218">
        <f>HLOOKUP($B541,data03,data0211!R$900,FALSE)</f>
        <v>18333661</v>
      </c>
      <c r="S541" s="218">
        <f>HLOOKUP($B541,data03,data0211!S$900,FALSE)</f>
        <v>0</v>
      </c>
      <c r="T541" s="218">
        <f>HLOOKUP($B541,data03,data0211!T$900,FALSE)</f>
        <v>286723</v>
      </c>
      <c r="U541" s="218">
        <f>HLOOKUP($B541,data03,data0211!U$900,FALSE)</f>
        <v>36837</v>
      </c>
      <c r="V541" s="218">
        <f>HLOOKUP($B541,data03,data0211!V$900,FALSE)</f>
        <v>28968</v>
      </c>
      <c r="W541" s="218">
        <f>HLOOKUP($B541,data03,data0211!W$900,FALSE)</f>
        <v>0</v>
      </c>
      <c r="X541" s="218">
        <f>HLOOKUP($B541,data03,data0211!X$900,FALSE)</f>
        <v>28055</v>
      </c>
      <c r="Y541" s="218">
        <f>HLOOKUP($B541,data03,data0211!Y$900,FALSE)</f>
        <v>0</v>
      </c>
      <c r="Z541" s="218">
        <f>HLOOKUP($B541,data03,data0211!Z$900,FALSE)</f>
        <v>808</v>
      </c>
      <c r="AA541" s="218">
        <f>HLOOKUP($B541,data03,data0211!AA$900,FALSE)</f>
        <v>105</v>
      </c>
      <c r="AB541" s="218">
        <f>HLOOKUP($B541,data03,data0211!AB$900,FALSE)</f>
        <v>516127</v>
      </c>
      <c r="AC541" s="218">
        <f>HLOOKUP($B541,data03,data0211!AC$900,FALSE)</f>
        <v>305661</v>
      </c>
      <c r="AD541" s="218">
        <f>HLOOKUP($B541,data03,data0211!AD$900,FALSE)</f>
        <v>204171</v>
      </c>
      <c r="AE541" s="218">
        <f>HLOOKUP($B541,data03,data0211!AE$900,FALSE)</f>
        <v>0</v>
      </c>
      <c r="AF541" s="218">
        <f>HLOOKUP($B541,data03,data0211!AF$900,FALSE)</f>
        <v>5525</v>
      </c>
      <c r="AG541" s="218">
        <f>HLOOKUP($B541,data03,data0211!AG$900,FALSE)</f>
        <v>770</v>
      </c>
      <c r="AH541" s="218">
        <f>HLOOKUP($B541,data03,data0211!AH$900,FALSE)</f>
        <v>2.97</v>
      </c>
      <c r="AI541" s="218">
        <f>HLOOKUP($B541,data03,data0211!AI$900,FALSE)</f>
        <v>0</v>
      </c>
      <c r="AJ541" s="218">
        <f>HLOOKUP($B541,data03,data0211!AJ$900,FALSE)</f>
        <v>2.97</v>
      </c>
      <c r="AK541" s="218">
        <f>HLOOKUP($B541,data03,data0211!AK$900,FALSE)</f>
        <v>2479</v>
      </c>
      <c r="AL541" s="218">
        <f>HLOOKUP($B541,data03,data0211!AL$900,FALSE)</f>
        <v>2479</v>
      </c>
      <c r="AM541" s="218">
        <f>HLOOKUP($B541,data03,data0211!AM$900,FALSE)</f>
        <v>0</v>
      </c>
      <c r="AN541" s="218">
        <f>HLOOKUP($B541,data03,data0211!AN$900,FALSE)</f>
        <v>6259</v>
      </c>
      <c r="AO541" s="218">
        <f>HLOOKUP($B541,data03,data0211!AO$900,FALSE)</f>
        <v>4933</v>
      </c>
      <c r="AP541" s="218">
        <f>HLOOKUP($B541,data03,data0211!AP$900,FALSE)</f>
        <v>6259</v>
      </c>
      <c r="AQ541" s="218">
        <f>HLOOKUP($B541,data03,data0211!AQ$900,FALSE)</f>
        <v>5189</v>
      </c>
      <c r="AR541" s="218">
        <f>HLOOKUP($B541,data03,data0211!AR$900,FALSE)</f>
        <v>23.3</v>
      </c>
      <c r="AS541" s="218">
        <f>HLOOKUP($B541,data03,data0211!AS$900,FALSE)</f>
        <v>17.899999999999999</v>
      </c>
      <c r="AT541" s="218">
        <f>HLOOKUP($B541,data03,data0211!AT$900,FALSE)</f>
        <v>5.4</v>
      </c>
      <c r="AU541" s="218">
        <f>HLOOKUP($B541,data03,data0211!AU$900,FALSE)</f>
        <v>13.4</v>
      </c>
      <c r="AV541" s="218">
        <f>HLOOKUP($B541,data03,data0211!AV$900,FALSE)</f>
        <v>1.2</v>
      </c>
      <c r="AW541" s="218">
        <f>HLOOKUP($B541,data03,data0211!AW$900,FALSE)</f>
        <v>8.6999999999999993</v>
      </c>
      <c r="AX541" s="218">
        <f>HLOOKUP($B541,data03,data0211!AX$900,FALSE)</f>
        <v>0</v>
      </c>
      <c r="AY541" s="218">
        <f>HLOOKUP($B541,data03,data0211!AY$900,FALSE)</f>
        <v>2</v>
      </c>
      <c r="AZ541" s="218">
        <f>HLOOKUP($B541,data03,data0211!AZ$900,FALSE)</f>
        <v>298</v>
      </c>
      <c r="BA541" s="218">
        <f>HLOOKUP($B541,data03,data0211!BA$900,FALSE)</f>
        <v>70.55</v>
      </c>
      <c r="BB541" s="218"/>
      <c r="BC541" s="218"/>
      <c r="BD541" s="218"/>
      <c r="BE541" s="218"/>
    </row>
    <row r="542" spans="1:57" x14ac:dyDescent="0.2">
      <c r="A542" s="201" t="s">
        <v>661</v>
      </c>
      <c r="B542" s="71" t="s">
        <v>267</v>
      </c>
      <c r="C542" s="69">
        <v>2003</v>
      </c>
      <c r="D542" s="218">
        <f>HLOOKUP($B542,data03,data0211!D$900,FALSE)</f>
        <v>74540703.780000001</v>
      </c>
      <c r="E542" s="218">
        <f>HLOOKUP($B542,data03,data0211!E$900,FALSE)</f>
        <v>-30664122.809999999</v>
      </c>
      <c r="F542" s="218">
        <f>HLOOKUP($B542,data03,data0211!F$900,FALSE)</f>
        <v>0</v>
      </c>
      <c r="G542" s="218">
        <f>HLOOKUP($B542,data03,data0211!G$900,FALSE)</f>
        <v>4953241.43</v>
      </c>
      <c r="H542" s="218">
        <f>HLOOKUP($B542,data03,data0211!H$900,FALSE)</f>
        <v>4739754.3</v>
      </c>
      <c r="I542" s="218">
        <f>HLOOKUP($B542,data03,data0211!I$900,FALSE)</f>
        <v>398441.87</v>
      </c>
      <c r="J542" s="218">
        <f>HLOOKUP($B542,data03,data0211!J$900,FALSE)</f>
        <v>24326</v>
      </c>
      <c r="K542" s="218">
        <f>HLOOKUP($B542,data03,data0211!K$900,FALSE)</f>
        <v>21696</v>
      </c>
      <c r="L542" s="218">
        <f>HLOOKUP($B542,data03,data0211!L$900,FALSE)</f>
        <v>2630</v>
      </c>
      <c r="M542" s="218">
        <f>HLOOKUP($B542,data03,data0211!M$900,FALSE)</f>
        <v>0</v>
      </c>
      <c r="N542" s="218">
        <f>HLOOKUP($B542,data03,data0211!N$900,FALSE)</f>
        <v>1</v>
      </c>
      <c r="O542" s="218">
        <f>HLOOKUP($B542,data03,data0211!O$900,FALSE)</f>
        <v>0</v>
      </c>
      <c r="P542" s="218">
        <f>HLOOKUP($B542,data03,data0211!P$900,FALSE)</f>
        <v>630630153</v>
      </c>
      <c r="Q542" s="218">
        <f>HLOOKUP($B542,data03,data0211!Q$900,FALSE)</f>
        <v>220723787</v>
      </c>
      <c r="R542" s="218">
        <f>HLOOKUP($B542,data03,data0211!R$900,FALSE)</f>
        <v>405438735</v>
      </c>
      <c r="S542" s="218">
        <f>HLOOKUP($B542,data03,data0211!S$900,FALSE)</f>
        <v>0</v>
      </c>
      <c r="T542" s="218">
        <f>HLOOKUP($B542,data03,data0211!T$900,FALSE)</f>
        <v>4132524</v>
      </c>
      <c r="U542" s="218">
        <f>HLOOKUP($B542,data03,data0211!U$900,FALSE)</f>
        <v>335107</v>
      </c>
      <c r="V542" s="218">
        <f>HLOOKUP($B542,data03,data0211!V$900,FALSE)</f>
        <v>697536</v>
      </c>
      <c r="W542" s="218">
        <f>HLOOKUP($B542,data03,data0211!W$900,FALSE)</f>
        <v>0</v>
      </c>
      <c r="X542" s="218">
        <f>HLOOKUP($B542,data03,data0211!X$900,FALSE)</f>
        <v>697536</v>
      </c>
      <c r="Y542" s="218">
        <f>HLOOKUP($B542,data03,data0211!Y$900,FALSE)</f>
        <v>0</v>
      </c>
      <c r="Z542" s="218">
        <f>HLOOKUP($B542,data03,data0211!Z$900,FALSE)</f>
        <v>0</v>
      </c>
      <c r="AA542" s="218">
        <f>HLOOKUP($B542,data03,data0211!AA$900,FALSE)</f>
        <v>0</v>
      </c>
      <c r="AB542" s="218">
        <f>HLOOKUP($B542,data03,data0211!AB$900,FALSE)</f>
        <v>11321433</v>
      </c>
      <c r="AC542" s="218">
        <f>HLOOKUP($B542,data03,data0211!AC$900,FALSE)</f>
        <v>6023011</v>
      </c>
      <c r="AD542" s="218">
        <f>HLOOKUP($B542,data03,data0211!AD$900,FALSE)</f>
        <v>5245054</v>
      </c>
      <c r="AE542" s="218">
        <f>HLOOKUP($B542,data03,data0211!AE$900,FALSE)</f>
        <v>0</v>
      </c>
      <c r="AF542" s="218">
        <f>HLOOKUP($B542,data03,data0211!AF$900,FALSE)</f>
        <v>42397</v>
      </c>
      <c r="AG542" s="218">
        <f>HLOOKUP($B542,data03,data0211!AG$900,FALSE)</f>
        <v>10971</v>
      </c>
      <c r="AH542" s="218">
        <f>HLOOKUP($B542,data03,data0211!AH$900,FALSE)</f>
        <v>41</v>
      </c>
      <c r="AI542" s="218">
        <f>HLOOKUP($B542,data03,data0211!AI$900,FALSE)</f>
        <v>0</v>
      </c>
      <c r="AJ542" s="218">
        <f>HLOOKUP($B542,data03,data0211!AJ$900,FALSE)</f>
        <v>41</v>
      </c>
      <c r="AK542" s="218">
        <f>HLOOKUP($B542,data03,data0211!AK$900,FALSE)</f>
        <v>70622</v>
      </c>
      <c r="AL542" s="218">
        <f>HLOOKUP($B542,data03,data0211!AL$900,FALSE)</f>
        <v>70622</v>
      </c>
      <c r="AM542" s="218">
        <f>HLOOKUP($B542,data03,data0211!AM$900,FALSE)</f>
        <v>0</v>
      </c>
      <c r="AN542" s="218">
        <f>HLOOKUP($B542,data03,data0211!AN$900,FALSE)</f>
        <v>111815</v>
      </c>
      <c r="AO542" s="218">
        <f>HLOOKUP($B542,data03,data0211!AO$900,FALSE)</f>
        <v>137428</v>
      </c>
      <c r="AP542" s="218">
        <f>HLOOKUP($B542,data03,data0211!AP$900,FALSE)</f>
        <v>137428</v>
      </c>
      <c r="AQ542" s="218">
        <f>HLOOKUP($B542,data03,data0211!AQ$900,FALSE)</f>
        <v>109803</v>
      </c>
      <c r="AR542" s="218">
        <f>HLOOKUP($B542,data03,data0211!AR$900,FALSE)</f>
        <v>619</v>
      </c>
      <c r="AS542" s="218">
        <f>HLOOKUP($B542,data03,data0211!AS$900,FALSE)</f>
        <v>235</v>
      </c>
      <c r="AT542" s="218">
        <f>HLOOKUP($B542,data03,data0211!AT$900,FALSE)</f>
        <v>384</v>
      </c>
      <c r="AU542" s="218">
        <f>HLOOKUP($B542,data03,data0211!AU$900,FALSE)</f>
        <v>259</v>
      </c>
      <c r="AV542" s="218">
        <f>HLOOKUP($B542,data03,data0211!AV$900,FALSE)</f>
        <v>360</v>
      </c>
      <c r="AW542" s="218">
        <f>HLOOKUP($B542,data03,data0211!AW$900,FALSE)</f>
        <v>0</v>
      </c>
      <c r="AX542" s="218">
        <f>HLOOKUP($B542,data03,data0211!AX$900,FALSE)</f>
        <v>0</v>
      </c>
      <c r="AY542" s="218">
        <f>HLOOKUP($B542,data03,data0211!AY$900,FALSE)</f>
        <v>100</v>
      </c>
      <c r="AZ542" s="218">
        <f>HLOOKUP($B542,data03,data0211!AZ$900,FALSE)</f>
        <v>3075</v>
      </c>
      <c r="BA542" s="218">
        <f>HLOOKUP($B542,data03,data0211!BA$900,FALSE)</f>
        <v>0</v>
      </c>
      <c r="BB542" s="218"/>
      <c r="BC542" s="218"/>
      <c r="BD542" s="218"/>
      <c r="BE542" s="218"/>
    </row>
    <row r="543" spans="1:57" x14ac:dyDescent="0.2">
      <c r="A543" s="201" t="s">
        <v>661</v>
      </c>
      <c r="B543" s="71" t="s">
        <v>31</v>
      </c>
      <c r="C543" s="69">
        <v>2003</v>
      </c>
      <c r="D543" s="218">
        <f>HLOOKUP($B543,data03,data0211!D$900,FALSE)</f>
        <v>97899803.939999998</v>
      </c>
      <c r="E543" s="218">
        <f>HLOOKUP($B543,data03,data0211!E$900,FALSE)</f>
        <v>-38191617.200000003</v>
      </c>
      <c r="F543" s="218">
        <f>HLOOKUP($B543,data03,data0211!F$900,FALSE)</f>
        <v>0</v>
      </c>
      <c r="G543" s="218">
        <f>HLOOKUP($B543,data03,data0211!G$900,FALSE)</f>
        <v>7018133</v>
      </c>
      <c r="H543" s="218">
        <f>HLOOKUP($B543,data03,data0211!H$900,FALSE)</f>
        <v>6828321.4000000004</v>
      </c>
      <c r="I543" s="218">
        <f>HLOOKUP($B543,data03,data0211!I$900,FALSE)</f>
        <v>1737894</v>
      </c>
      <c r="J543" s="218">
        <f>HLOOKUP($B543,data03,data0211!J$900,FALSE)</f>
        <v>33648</v>
      </c>
      <c r="K543" s="218">
        <f>HLOOKUP($B543,data03,data0211!K$900,FALSE)</f>
        <v>29554</v>
      </c>
      <c r="L543" s="218">
        <f>HLOOKUP($B543,data03,data0211!L$900,FALSE)</f>
        <v>4094</v>
      </c>
      <c r="M543" s="218">
        <f>HLOOKUP($B543,data03,data0211!M$900,FALSE)</f>
        <v>0</v>
      </c>
      <c r="N543" s="218">
        <f>HLOOKUP($B543,data03,data0211!N$900,FALSE)</f>
        <v>9083</v>
      </c>
      <c r="O543" s="218">
        <f>HLOOKUP($B543,data03,data0211!O$900,FALSE)</f>
        <v>52</v>
      </c>
      <c r="P543" s="218">
        <f>HLOOKUP($B543,data03,data0211!P$900,FALSE)</f>
        <v>805439736</v>
      </c>
      <c r="Q543" s="218">
        <f>HLOOKUP($B543,data03,data0211!Q$900,FALSE)</f>
        <v>266116869</v>
      </c>
      <c r="R543" s="218">
        <f>HLOOKUP($B543,data03,data0211!R$900,FALSE)</f>
        <v>533862820</v>
      </c>
      <c r="S543" s="218">
        <f>HLOOKUP($B543,data03,data0211!S$900,FALSE)</f>
        <v>0</v>
      </c>
      <c r="T543" s="218">
        <f>HLOOKUP($B543,data03,data0211!T$900,FALSE)</f>
        <v>5395892</v>
      </c>
      <c r="U543" s="218">
        <f>HLOOKUP($B543,data03,data0211!U$900,FALSE)</f>
        <v>64155</v>
      </c>
      <c r="V543" s="218">
        <f>HLOOKUP($B543,data03,data0211!V$900,FALSE)</f>
        <v>1148327</v>
      </c>
      <c r="W543" s="218">
        <f>HLOOKUP($B543,data03,data0211!W$900,FALSE)</f>
        <v>0</v>
      </c>
      <c r="X543" s="218">
        <f>HLOOKUP($B543,data03,data0211!X$900,FALSE)</f>
        <v>1134888</v>
      </c>
      <c r="Y543" s="218">
        <f>HLOOKUP($B543,data03,data0211!Y$900,FALSE)</f>
        <v>0</v>
      </c>
      <c r="Z543" s="218">
        <f>HLOOKUP($B543,data03,data0211!Z$900,FALSE)</f>
        <v>13319</v>
      </c>
      <c r="AA543" s="218">
        <f>HLOOKUP($B543,data03,data0211!AA$900,FALSE)</f>
        <v>120</v>
      </c>
      <c r="AB543" s="218">
        <f>HLOOKUP($B543,data03,data0211!AB$900,FALSE)</f>
        <v>37030078</v>
      </c>
      <c r="AC543" s="218">
        <f>HLOOKUP($B543,data03,data0211!AC$900,FALSE)</f>
        <v>10638440</v>
      </c>
      <c r="AD543" s="218">
        <f>HLOOKUP($B543,data03,data0211!AD$900,FALSE)</f>
        <v>26198041</v>
      </c>
      <c r="AE543" s="218">
        <f>HLOOKUP($B543,data03,data0211!AE$900,FALSE)</f>
        <v>0</v>
      </c>
      <c r="AF543" s="218">
        <f>HLOOKUP($B543,data03,data0211!AF$900,FALSE)</f>
        <v>190593</v>
      </c>
      <c r="AG543" s="218">
        <f>HLOOKUP($B543,data03,data0211!AG$900,FALSE)</f>
        <v>3004</v>
      </c>
      <c r="AH543" s="218">
        <f>HLOOKUP($B543,data03,data0211!AH$900,FALSE)</f>
        <v>207</v>
      </c>
      <c r="AI543" s="218">
        <f>HLOOKUP($B543,data03,data0211!AI$900,FALSE)</f>
        <v>0</v>
      </c>
      <c r="AJ543" s="218">
        <f>HLOOKUP($B543,data03,data0211!AJ$900,FALSE)</f>
        <v>207</v>
      </c>
      <c r="AK543" s="218">
        <f>HLOOKUP($B543,data03,data0211!AK$900,FALSE)</f>
        <v>81581</v>
      </c>
      <c r="AL543" s="218">
        <f>HLOOKUP($B543,data03,data0211!AL$900,FALSE)</f>
        <v>81581</v>
      </c>
      <c r="AM543" s="218">
        <f>HLOOKUP($B543,data03,data0211!AM$900,FALSE)</f>
        <v>0</v>
      </c>
      <c r="AN543" s="218">
        <f>HLOOKUP($B543,data03,data0211!AN$900,FALSE)</f>
        <v>124339</v>
      </c>
      <c r="AO543" s="218">
        <f>HLOOKUP($B543,data03,data0211!AO$900,FALSE)</f>
        <v>157693</v>
      </c>
      <c r="AP543" s="218">
        <f>HLOOKUP($B543,data03,data0211!AP$900,FALSE)</f>
        <v>157693</v>
      </c>
      <c r="AQ543" s="218">
        <f>HLOOKUP($B543,data03,data0211!AQ$900,FALSE)</f>
        <v>126463</v>
      </c>
      <c r="AR543" s="218">
        <f>HLOOKUP($B543,data03,data0211!AR$900,FALSE)</f>
        <v>777</v>
      </c>
      <c r="AS543" s="218">
        <f>HLOOKUP($B543,data03,data0211!AS$900,FALSE)</f>
        <v>463</v>
      </c>
      <c r="AT543" s="218">
        <f>HLOOKUP($B543,data03,data0211!AT$900,FALSE)</f>
        <v>314</v>
      </c>
      <c r="AU543" s="218">
        <f>HLOOKUP($B543,data03,data0211!AU$900,FALSE)</f>
        <v>404</v>
      </c>
      <c r="AV543" s="218">
        <f>HLOOKUP($B543,data03,data0211!AV$900,FALSE)</f>
        <v>2</v>
      </c>
      <c r="AW543" s="218">
        <f>HLOOKUP($B543,data03,data0211!AW$900,FALSE)</f>
        <v>371</v>
      </c>
      <c r="AX543" s="218">
        <f>HLOOKUP($B543,data03,data0211!AX$900,FALSE)</f>
        <v>0</v>
      </c>
      <c r="AY543" s="218">
        <f>HLOOKUP($B543,data03,data0211!AY$900,FALSE)</f>
        <v>0</v>
      </c>
      <c r="AZ543" s="218">
        <f>HLOOKUP($B543,data03,data0211!AZ$900,FALSE)</f>
        <v>4060</v>
      </c>
      <c r="BA543" s="218">
        <f>HLOOKUP($B543,data03,data0211!BA$900,FALSE)</f>
        <v>0</v>
      </c>
      <c r="BB543" s="218"/>
      <c r="BC543" s="218"/>
      <c r="BD543" s="218"/>
      <c r="BE543" s="218"/>
    </row>
    <row r="544" spans="1:57" x14ac:dyDescent="0.2">
      <c r="A544" s="201" t="s">
        <v>663</v>
      </c>
      <c r="B544" s="71" t="s">
        <v>39</v>
      </c>
      <c r="C544" s="69">
        <v>2003</v>
      </c>
      <c r="D544" s="218">
        <f>HLOOKUP($B544,data03,data0211!D$900,FALSE)</f>
        <v>36735873.980000004</v>
      </c>
      <c r="E544" s="218">
        <f>HLOOKUP($B544,data03,data0211!E$900,FALSE)</f>
        <v>-16455038.5</v>
      </c>
      <c r="F544" s="218">
        <f>HLOOKUP($B544,data03,data0211!F$900,FALSE)</f>
        <v>0</v>
      </c>
      <c r="G544" s="218">
        <f>HLOOKUP($B544,data03,data0211!G$900,FALSE)</f>
        <v>1953931</v>
      </c>
      <c r="H544" s="218">
        <f>HLOOKUP($B544,data03,data0211!H$900,FALSE)</f>
        <v>3470948.04</v>
      </c>
      <c r="I544" s="218">
        <f>HLOOKUP($B544,data03,data0211!I$900,FALSE)</f>
        <v>39660</v>
      </c>
      <c r="J544" s="218">
        <f>HLOOKUP($B544,data03,data0211!J$900,FALSE)</f>
        <v>14136</v>
      </c>
      <c r="K544" s="218">
        <f>HLOOKUP($B544,data03,data0211!K$900,FALSE)</f>
        <v>12413</v>
      </c>
      <c r="L544" s="218">
        <f>HLOOKUP($B544,data03,data0211!L$900,FALSE)</f>
        <v>1723</v>
      </c>
      <c r="M544" s="218">
        <f>HLOOKUP($B544,data03,data0211!M$900,FALSE)</f>
        <v>0</v>
      </c>
      <c r="N544" s="218">
        <f>HLOOKUP($B544,data03,data0211!N$900,FALSE)</f>
        <v>2252</v>
      </c>
      <c r="O544" s="218">
        <f>HLOOKUP($B544,data03,data0211!O$900,FALSE)</f>
        <v>530</v>
      </c>
      <c r="P544" s="218">
        <f>HLOOKUP($B544,data03,data0211!P$900,FALSE)</f>
        <v>336074314</v>
      </c>
      <c r="Q544" s="218">
        <f>HLOOKUP($B544,data03,data0211!Q$900,FALSE)</f>
        <v>147577677</v>
      </c>
      <c r="R544" s="218">
        <f>HLOOKUP($B544,data03,data0211!R$900,FALSE)</f>
        <v>186646195</v>
      </c>
      <c r="S544" s="218">
        <f>HLOOKUP($B544,data03,data0211!S$900,FALSE)</f>
        <v>0</v>
      </c>
      <c r="T544" s="218">
        <f>HLOOKUP($B544,data03,data0211!T$900,FALSE)</f>
        <v>1514646</v>
      </c>
      <c r="U544" s="218">
        <f>HLOOKUP($B544,data03,data0211!U$900,FALSE)</f>
        <v>335796</v>
      </c>
      <c r="V544" s="218">
        <f>HLOOKUP($B544,data03,data0211!V$900,FALSE)</f>
        <v>700934</v>
      </c>
      <c r="W544" s="218">
        <f>HLOOKUP($B544,data03,data0211!W$900,FALSE)</f>
        <v>0</v>
      </c>
      <c r="X544" s="218">
        <f>HLOOKUP($B544,data03,data0211!X$900,FALSE)</f>
        <v>694596</v>
      </c>
      <c r="Y544" s="218">
        <f>HLOOKUP($B544,data03,data0211!Y$900,FALSE)</f>
        <v>0</v>
      </c>
      <c r="Z544" s="218">
        <f>HLOOKUP($B544,data03,data0211!Z$900,FALSE)</f>
        <v>5491</v>
      </c>
      <c r="AA544" s="218">
        <f>HLOOKUP($B544,data03,data0211!AA$900,FALSE)</f>
        <v>847</v>
      </c>
      <c r="AB544" s="218">
        <f>HLOOKUP($B544,data03,data0211!AB$900,FALSE)</f>
        <v>6325417</v>
      </c>
      <c r="AC544" s="218">
        <f>HLOOKUP($B544,data03,data0211!AC$900,FALSE)</f>
        <v>3257730</v>
      </c>
      <c r="AD544" s="218">
        <f>HLOOKUP($B544,data03,data0211!AD$900,FALSE)</f>
        <v>3029304</v>
      </c>
      <c r="AE544" s="218">
        <f>HLOOKUP($B544,data03,data0211!AE$900,FALSE)</f>
        <v>0</v>
      </c>
      <c r="AF544" s="218">
        <f>HLOOKUP($B544,data03,data0211!AF$900,FALSE)</f>
        <v>34125</v>
      </c>
      <c r="AG544" s="218">
        <f>HLOOKUP($B544,data03,data0211!AG$900,FALSE)</f>
        <v>4258</v>
      </c>
      <c r="AH544" s="218">
        <f>HLOOKUP($B544,data03,data0211!AH$900,FALSE)</f>
        <v>567.79999999999995</v>
      </c>
      <c r="AI544" s="218">
        <f>HLOOKUP($B544,data03,data0211!AI$900,FALSE)</f>
        <v>511.02</v>
      </c>
      <c r="AJ544" s="218">
        <f>HLOOKUP($B544,data03,data0211!AJ$900,FALSE)</f>
        <v>56.78</v>
      </c>
      <c r="AK544" s="218">
        <f>HLOOKUP($B544,data03,data0211!AK$900,FALSE)</f>
        <v>39700</v>
      </c>
      <c r="AL544" s="218">
        <f>HLOOKUP($B544,data03,data0211!AL$900,FALSE)</f>
        <v>47400</v>
      </c>
      <c r="AM544" s="218">
        <f>HLOOKUP($B544,data03,data0211!AM$900,FALSE)</f>
        <v>0</v>
      </c>
      <c r="AN544" s="218">
        <f>HLOOKUP($B544,data03,data0211!AN$900,FALSE)</f>
        <v>59000</v>
      </c>
      <c r="AO544" s="218">
        <f>HLOOKUP($B544,data03,data0211!AO$900,FALSE)</f>
        <v>69000</v>
      </c>
      <c r="AP544" s="218">
        <f>HLOOKUP($B544,data03,data0211!AP$900,FALSE)</f>
        <v>69000</v>
      </c>
      <c r="AQ544" s="218">
        <f>HLOOKUP($B544,data03,data0211!AQ$900,FALSE)</f>
        <v>58000</v>
      </c>
      <c r="AR544" s="218">
        <f>HLOOKUP($B544,data03,data0211!AR$900,FALSE)</f>
        <v>1273</v>
      </c>
      <c r="AS544" s="218">
        <f>HLOOKUP($B544,data03,data0211!AS$900,FALSE)</f>
        <v>1100</v>
      </c>
      <c r="AT544" s="218">
        <f>HLOOKUP($B544,data03,data0211!AT$900,FALSE)</f>
        <v>173</v>
      </c>
      <c r="AU544" s="218">
        <f>HLOOKUP($B544,data03,data0211!AU$900,FALSE)</f>
        <v>450</v>
      </c>
      <c r="AV544" s="218">
        <f>HLOOKUP($B544,data03,data0211!AV$900,FALSE)</f>
        <v>0</v>
      </c>
      <c r="AW544" s="218">
        <f>HLOOKUP($B544,data03,data0211!AW$900,FALSE)</f>
        <v>823</v>
      </c>
      <c r="AX544" s="218">
        <f>HLOOKUP($B544,data03,data0211!AX$900,FALSE)</f>
        <v>0</v>
      </c>
      <c r="AY544" s="218">
        <f>HLOOKUP($B544,data03,data0211!AY$900,FALSE)</f>
        <v>9</v>
      </c>
      <c r="AZ544" s="218">
        <f>HLOOKUP($B544,data03,data0211!AZ$900,FALSE)</f>
        <v>4042</v>
      </c>
      <c r="BA544" s="218">
        <f>HLOOKUP($B544,data03,data0211!BA$900,FALSE)</f>
        <v>88</v>
      </c>
      <c r="BB544" s="218"/>
      <c r="BC544" s="218"/>
      <c r="BD544" s="218"/>
      <c r="BE544" s="218"/>
    </row>
    <row r="545" spans="1:57" x14ac:dyDescent="0.2">
      <c r="A545" s="201" t="s">
        <v>661</v>
      </c>
      <c r="B545" s="71" t="s">
        <v>100</v>
      </c>
      <c r="C545" s="69">
        <v>2003</v>
      </c>
      <c r="D545" s="218">
        <f>HLOOKUP($B545,data03,data0211!D$900,FALSE)</f>
        <v>48104833.690000005</v>
      </c>
      <c r="E545" s="218">
        <f>HLOOKUP($B545,data03,data0211!E$900,FALSE)</f>
        <v>-9238379.3200000003</v>
      </c>
      <c r="F545" s="218">
        <f>HLOOKUP($B545,data03,data0211!F$900,FALSE)</f>
        <v>0</v>
      </c>
      <c r="G545" s="218">
        <f>HLOOKUP($B545,data03,data0211!G$900,FALSE)</f>
        <v>4112611</v>
      </c>
      <c r="H545" s="218">
        <f>HLOOKUP($B545,data03,data0211!H$900,FALSE)</f>
        <v>4491824.59</v>
      </c>
      <c r="I545" s="218">
        <f>HLOOKUP($B545,data03,data0211!I$900,FALSE)</f>
        <v>1818162.48</v>
      </c>
      <c r="J545" s="218">
        <f>HLOOKUP($B545,data03,data0211!J$900,FALSE)</f>
        <v>30815</v>
      </c>
      <c r="K545" s="218">
        <f>HLOOKUP($B545,data03,data0211!K$900,FALSE)</f>
        <v>27091</v>
      </c>
      <c r="L545" s="218">
        <f>HLOOKUP($B545,data03,data0211!L$900,FALSE)</f>
        <v>3722</v>
      </c>
      <c r="M545" s="218">
        <f>HLOOKUP($B545,data03,data0211!M$900,FALSE)</f>
        <v>2</v>
      </c>
      <c r="N545" s="218">
        <f>HLOOKUP($B545,data03,data0211!N$900,FALSE)</f>
        <v>7399</v>
      </c>
      <c r="O545" s="218">
        <f>HLOOKUP($B545,data03,data0211!O$900,FALSE)</f>
        <v>668</v>
      </c>
      <c r="P545" s="218">
        <f>HLOOKUP($B545,data03,data0211!P$900,FALSE)</f>
        <v>762746952</v>
      </c>
      <c r="Q545" s="218">
        <f>HLOOKUP($B545,data03,data0211!Q$900,FALSE)</f>
        <v>268553821</v>
      </c>
      <c r="R545" s="218">
        <f>HLOOKUP($B545,data03,data0211!R$900,FALSE)</f>
        <v>421972647</v>
      </c>
      <c r="S545" s="218">
        <f>HLOOKUP($B545,data03,data0211!S$900,FALSE)</f>
        <v>65357746</v>
      </c>
      <c r="T545" s="218">
        <f>HLOOKUP($B545,data03,data0211!T$900,FALSE)</f>
        <v>5874450</v>
      </c>
      <c r="U545" s="218">
        <f>HLOOKUP($B545,data03,data0211!U$900,FALSE)</f>
        <v>988288</v>
      </c>
      <c r="V545" s="218">
        <f>HLOOKUP($B545,data03,data0211!V$900,FALSE)</f>
        <v>892259</v>
      </c>
      <c r="W545" s="218">
        <f>HLOOKUP($B545,data03,data0211!W$900,FALSE)</f>
        <v>0</v>
      </c>
      <c r="X545" s="218">
        <f>HLOOKUP($B545,data03,data0211!X$900,FALSE)</f>
        <v>738247</v>
      </c>
      <c r="Y545" s="218">
        <f>HLOOKUP($B545,data03,data0211!Y$900,FALSE)</f>
        <v>134739</v>
      </c>
      <c r="Z545" s="218">
        <f>HLOOKUP($B545,data03,data0211!Z$900,FALSE)</f>
        <v>16530</v>
      </c>
      <c r="AA545" s="218">
        <f>HLOOKUP($B545,data03,data0211!AA$900,FALSE)</f>
        <v>2743</v>
      </c>
      <c r="AB545" s="218">
        <f>HLOOKUP($B545,data03,data0211!AB$900,FALSE)</f>
        <v>12555083</v>
      </c>
      <c r="AC545" s="218">
        <f>HLOOKUP($B545,data03,data0211!AC$900,FALSE)</f>
        <v>7635334</v>
      </c>
      <c r="AD545" s="218">
        <f>HLOOKUP($B545,data03,data0211!AD$900,FALSE)</f>
        <v>4650686</v>
      </c>
      <c r="AE545" s="218">
        <f>HLOOKUP($B545,data03,data0211!AE$900,FALSE)</f>
        <v>116923</v>
      </c>
      <c r="AF545" s="218">
        <f>HLOOKUP($B545,data03,data0211!AF$900,FALSE)</f>
        <v>134845</v>
      </c>
      <c r="AG545" s="218">
        <f>HLOOKUP($B545,data03,data0211!AG$900,FALSE)</f>
        <v>17295</v>
      </c>
      <c r="AH545" s="218">
        <f>HLOOKUP($B545,data03,data0211!AH$900,FALSE)</f>
        <v>58.61</v>
      </c>
      <c r="AI545" s="218">
        <f>HLOOKUP($B545,data03,data0211!AI$900,FALSE)</f>
        <v>0</v>
      </c>
      <c r="AJ545" s="218">
        <f>HLOOKUP($B545,data03,data0211!AJ$900,FALSE)</f>
        <v>58.61</v>
      </c>
      <c r="AK545" s="218">
        <f>HLOOKUP($B545,data03,data0211!AK$900,FALSE)</f>
        <v>74740</v>
      </c>
      <c r="AL545" s="218">
        <f>HLOOKUP($B545,data03,data0211!AL$900,FALSE)</f>
        <v>74740</v>
      </c>
      <c r="AM545" s="218">
        <f>HLOOKUP($B545,data03,data0211!AM$900,FALSE)</f>
        <v>0</v>
      </c>
      <c r="AN545" s="218">
        <f>HLOOKUP($B545,data03,data0211!AN$900,FALSE)</f>
        <v>139532</v>
      </c>
      <c r="AO545" s="218">
        <f>HLOOKUP($B545,data03,data0211!AO$900,FALSE)</f>
        <v>136818</v>
      </c>
      <c r="AP545" s="218">
        <f>HLOOKUP($B545,data03,data0211!AP$900,FALSE)</f>
        <v>139532</v>
      </c>
      <c r="AQ545" s="218">
        <f>HLOOKUP($B545,data03,data0211!AQ$900,FALSE)</f>
        <v>123931</v>
      </c>
      <c r="AR545" s="218">
        <f>HLOOKUP($B545,data03,data0211!AR$900,FALSE)</f>
        <v>495</v>
      </c>
      <c r="AS545" s="218">
        <f>HLOOKUP($B545,data03,data0211!AS$900,FALSE)</f>
        <v>349</v>
      </c>
      <c r="AT545" s="218">
        <f>HLOOKUP($B545,data03,data0211!AT$900,FALSE)</f>
        <v>146</v>
      </c>
      <c r="AU545" s="218">
        <f>HLOOKUP($B545,data03,data0211!AU$900,FALSE)</f>
        <v>323</v>
      </c>
      <c r="AV545" s="218">
        <f>HLOOKUP($B545,data03,data0211!AV$900,FALSE)</f>
        <v>19</v>
      </c>
      <c r="AW545" s="218">
        <f>HLOOKUP($B545,data03,data0211!AW$900,FALSE)</f>
        <v>153</v>
      </c>
      <c r="AX545" s="218">
        <f>HLOOKUP($B545,data03,data0211!AX$900,FALSE)</f>
        <v>0</v>
      </c>
      <c r="AY545" s="218">
        <f>HLOOKUP($B545,data03,data0211!AY$900,FALSE)</f>
        <v>37</v>
      </c>
      <c r="AZ545" s="218">
        <f>HLOOKUP($B545,data03,data0211!AZ$900,FALSE)</f>
        <v>3112</v>
      </c>
      <c r="BA545" s="218">
        <f>HLOOKUP($B545,data03,data0211!BA$900,FALSE)</f>
        <v>71.72</v>
      </c>
      <c r="BB545" s="218"/>
      <c r="BC545" s="218"/>
      <c r="BD545" s="218"/>
      <c r="BE545" s="218"/>
    </row>
    <row r="546" spans="1:57" x14ac:dyDescent="0.2">
      <c r="A546" s="201" t="s">
        <v>661</v>
      </c>
      <c r="B546" s="71" t="s">
        <v>197</v>
      </c>
      <c r="C546" s="69">
        <v>2003</v>
      </c>
      <c r="D546" s="218">
        <f>HLOOKUP($B546,data03,data0211!D$900,FALSE)</f>
        <v>733048318.76999998</v>
      </c>
      <c r="E546" s="218">
        <f>HLOOKUP($B546,data03,data0211!E$900,FALSE)</f>
        <v>-292826324.66999996</v>
      </c>
      <c r="F546" s="218">
        <f>HLOOKUP($B546,data03,data0211!F$900,FALSE)</f>
        <v>0</v>
      </c>
      <c r="G546" s="218">
        <f>HLOOKUP($B546,data03,data0211!G$900,FALSE)</f>
        <v>32489441</v>
      </c>
      <c r="H546" s="218">
        <f>HLOOKUP($B546,data03,data0211!H$900,FALSE)</f>
        <v>30618396.680000003</v>
      </c>
      <c r="I546" s="218">
        <f>HLOOKUP($B546,data03,data0211!I$900,FALSE)</f>
        <v>12807218</v>
      </c>
      <c r="J546" s="218">
        <f>HLOOKUP($B546,data03,data0211!J$900,FALSE)</f>
        <v>190201</v>
      </c>
      <c r="K546" s="218">
        <f>HLOOKUP($B546,data03,data0211!K$900,FALSE)</f>
        <v>166230</v>
      </c>
      <c r="L546" s="218">
        <f>HLOOKUP($B546,data03,data0211!L$900,FALSE)</f>
        <v>23966</v>
      </c>
      <c r="M546" s="218">
        <f>HLOOKUP($B546,data03,data0211!M$900,FALSE)</f>
        <v>5</v>
      </c>
      <c r="N546" s="218">
        <f>HLOOKUP($B546,data03,data0211!N$900,FALSE)</f>
        <v>46186</v>
      </c>
      <c r="O546" s="218">
        <f>HLOOKUP($B546,data03,data0211!O$900,FALSE)</f>
        <v>276</v>
      </c>
      <c r="P546" s="218">
        <f>HLOOKUP($B546,data03,data0211!P$900,FALSE)</f>
        <v>5820961440</v>
      </c>
      <c r="Q546" s="218">
        <f>HLOOKUP($B546,data03,data0211!Q$900,FALSE)</f>
        <v>1691987964</v>
      </c>
      <c r="R546" s="218">
        <f>HLOOKUP($B546,data03,data0211!R$900,FALSE)</f>
        <v>3707887888</v>
      </c>
      <c r="S546" s="218">
        <f>HLOOKUP($B546,data03,data0211!S$900,FALSE)</f>
        <v>386477276</v>
      </c>
      <c r="T546" s="218">
        <f>HLOOKUP($B546,data03,data0211!T$900,FALSE)</f>
        <v>34259089</v>
      </c>
      <c r="U546" s="218">
        <f>HLOOKUP($B546,data03,data0211!U$900,FALSE)</f>
        <v>349223</v>
      </c>
      <c r="V546" s="218">
        <f>HLOOKUP($B546,data03,data0211!V$900,FALSE)</f>
        <v>8444358</v>
      </c>
      <c r="W546" s="218">
        <f>HLOOKUP($B546,data03,data0211!W$900,FALSE)</f>
        <v>0</v>
      </c>
      <c r="X546" s="218">
        <f>HLOOKUP($B546,data03,data0211!X$900,FALSE)</f>
        <v>7646678</v>
      </c>
      <c r="Y546" s="218">
        <f>HLOOKUP($B546,data03,data0211!Y$900,FALSE)</f>
        <v>705692</v>
      </c>
      <c r="Z546" s="218">
        <f>HLOOKUP($B546,data03,data0211!Z$900,FALSE)</f>
        <v>90208</v>
      </c>
      <c r="AA546" s="218">
        <f>HLOOKUP($B546,data03,data0211!AA$900,FALSE)</f>
        <v>1780</v>
      </c>
      <c r="AB546" s="218">
        <f>HLOOKUP($B546,data03,data0211!AB$900,FALSE)</f>
        <v>92733319</v>
      </c>
      <c r="AC546" s="218">
        <f>HLOOKUP($B546,data03,data0211!AC$900,FALSE)</f>
        <v>46080367</v>
      </c>
      <c r="AD546" s="218">
        <f>HLOOKUP($B546,data03,data0211!AD$900,FALSE)</f>
        <v>45171103</v>
      </c>
      <c r="AE546" s="218">
        <f>HLOOKUP($B546,data03,data0211!AE$900,FALSE)</f>
        <v>886802</v>
      </c>
      <c r="AF546" s="218">
        <f>HLOOKUP($B546,data03,data0211!AF$900,FALSE)</f>
        <v>591032</v>
      </c>
      <c r="AG546" s="218">
        <f>HLOOKUP($B546,data03,data0211!AG$900,FALSE)</f>
        <v>4015</v>
      </c>
      <c r="AH546" s="218">
        <f>HLOOKUP($B546,data03,data0211!AH$900,FALSE)</f>
        <v>575</v>
      </c>
      <c r="AI546" s="218">
        <f>HLOOKUP($B546,data03,data0211!AI$900,FALSE)</f>
        <v>57</v>
      </c>
      <c r="AJ546" s="218">
        <f>HLOOKUP($B546,data03,data0211!AJ$900,FALSE)</f>
        <v>518</v>
      </c>
      <c r="AK546" s="218">
        <f>HLOOKUP($B546,data03,data0211!AK$900,FALSE)</f>
        <v>612000</v>
      </c>
      <c r="AL546" s="218">
        <f>HLOOKUP($B546,data03,data0211!AL$900,FALSE)</f>
        <v>612000</v>
      </c>
      <c r="AM546" s="218">
        <f>HLOOKUP($B546,data03,data0211!AM$900,FALSE)</f>
        <v>48</v>
      </c>
      <c r="AN546" s="218">
        <f>HLOOKUP($B546,data03,data0211!AN$900,FALSE)</f>
        <v>975214</v>
      </c>
      <c r="AO546" s="218">
        <f>HLOOKUP($B546,data03,data0211!AO$900,FALSE)</f>
        <v>1340908</v>
      </c>
      <c r="AP546" s="218">
        <f>HLOOKUP($B546,data03,data0211!AP$900,FALSE)</f>
        <v>0</v>
      </c>
      <c r="AQ546" s="218">
        <f>HLOOKUP($B546,data03,data0211!AQ$900,FALSE)</f>
        <v>1017511</v>
      </c>
      <c r="AR546" s="218">
        <f>HLOOKUP($B546,data03,data0211!AR$900,FALSE)</f>
        <v>6112</v>
      </c>
      <c r="AS546" s="218">
        <f>HLOOKUP($B546,data03,data0211!AS$900,FALSE)</f>
        <v>2085</v>
      </c>
      <c r="AT546" s="218">
        <f>HLOOKUP($B546,data03,data0211!AT$900,FALSE)</f>
        <v>4027</v>
      </c>
      <c r="AU546" s="218">
        <f>HLOOKUP($B546,data03,data0211!AU$900,FALSE)</f>
        <v>2409</v>
      </c>
      <c r="AV546" s="218">
        <f>HLOOKUP($B546,data03,data0211!AV$900,FALSE)</f>
        <v>50</v>
      </c>
      <c r="AW546" s="218">
        <f>HLOOKUP($B546,data03,data0211!AW$900,FALSE)</f>
        <v>2796</v>
      </c>
      <c r="AX546" s="218">
        <f>HLOOKUP($B546,data03,data0211!AX$900,FALSE)</f>
        <v>16</v>
      </c>
      <c r="AY546" s="218">
        <f>HLOOKUP($B546,data03,data0211!AY$900,FALSE)</f>
        <v>16</v>
      </c>
      <c r="AZ546" s="218">
        <f>HLOOKUP($B546,data03,data0211!AZ$900,FALSE)</f>
        <v>29344</v>
      </c>
      <c r="BA546" s="218">
        <f>HLOOKUP($B546,data03,data0211!BA$900,FALSE)</f>
        <v>68.73</v>
      </c>
      <c r="BB546" s="218"/>
      <c r="BC546" s="218"/>
      <c r="BD546" s="218"/>
      <c r="BE546" s="218"/>
    </row>
    <row r="547" spans="1:57" x14ac:dyDescent="0.2">
      <c r="A547" s="201" t="s">
        <v>661</v>
      </c>
      <c r="B547" s="71" t="s">
        <v>43</v>
      </c>
      <c r="C547" s="69">
        <v>2003</v>
      </c>
      <c r="D547" s="218">
        <f>HLOOKUP($B547,data03,data0211!D$900,FALSE)</f>
        <v>3993603.1</v>
      </c>
      <c r="E547" s="218">
        <f>HLOOKUP($B547,data03,data0211!E$900,FALSE)</f>
        <v>-2105905.85</v>
      </c>
      <c r="F547" s="218">
        <f>HLOOKUP($B547,data03,data0211!F$900,FALSE)</f>
        <v>0</v>
      </c>
      <c r="G547" s="218">
        <f>HLOOKUP($B547,data03,data0211!G$900,FALSE)</f>
        <v>54705</v>
      </c>
      <c r="H547" s="218">
        <f>HLOOKUP($B547,data03,data0211!H$900,FALSE)</f>
        <v>449288.26</v>
      </c>
      <c r="I547" s="218">
        <f>HLOOKUP($B547,data03,data0211!I$900,FALSE)</f>
        <v>0</v>
      </c>
      <c r="J547" s="218">
        <f>HLOOKUP($B547,data03,data0211!J$900,FALSE)</f>
        <v>2318</v>
      </c>
      <c r="K547" s="218">
        <f>HLOOKUP($B547,data03,data0211!K$900,FALSE)</f>
        <v>1955</v>
      </c>
      <c r="L547" s="218">
        <f>HLOOKUP($B547,data03,data0211!L$900,FALSE)</f>
        <v>363</v>
      </c>
      <c r="M547" s="218">
        <f>HLOOKUP($B547,data03,data0211!M$900,FALSE)</f>
        <v>0</v>
      </c>
      <c r="N547" s="218">
        <f>HLOOKUP($B547,data03,data0211!N$900,FALSE)</f>
        <v>617</v>
      </c>
      <c r="O547" s="218">
        <f>HLOOKUP($B547,data03,data0211!O$900,FALSE)</f>
        <v>22</v>
      </c>
      <c r="P547" s="218">
        <f>HLOOKUP($B547,data03,data0211!P$900,FALSE)</f>
        <v>31211979</v>
      </c>
      <c r="Q547" s="218">
        <f>HLOOKUP($B547,data03,data0211!Q$900,FALSE)</f>
        <v>21111388</v>
      </c>
      <c r="R547" s="218">
        <f>HLOOKUP($B547,data03,data0211!R$900,FALSE)</f>
        <v>10100591</v>
      </c>
      <c r="S547" s="218">
        <f>HLOOKUP($B547,data03,data0211!S$900,FALSE)</f>
        <v>0</v>
      </c>
      <c r="T547" s="218">
        <f>HLOOKUP($B547,data03,data0211!T$900,FALSE)</f>
        <v>0</v>
      </c>
      <c r="U547" s="218">
        <f>HLOOKUP($B547,data03,data0211!U$900,FALSE)</f>
        <v>0</v>
      </c>
      <c r="V547" s="218">
        <f>HLOOKUP($B547,data03,data0211!V$900,FALSE)</f>
        <v>42598</v>
      </c>
      <c r="W547" s="218">
        <f>HLOOKUP($B547,data03,data0211!W$900,FALSE)</f>
        <v>0</v>
      </c>
      <c r="X547" s="218">
        <f>HLOOKUP($B547,data03,data0211!X$900,FALSE)</f>
        <v>41519</v>
      </c>
      <c r="Y547" s="218">
        <f>HLOOKUP($B547,data03,data0211!Y$900,FALSE)</f>
        <v>0</v>
      </c>
      <c r="Z547" s="218">
        <f>HLOOKUP($B547,data03,data0211!Z$900,FALSE)</f>
        <v>1079</v>
      </c>
      <c r="AA547" s="218">
        <f>HLOOKUP($B547,data03,data0211!AA$900,FALSE)</f>
        <v>19</v>
      </c>
      <c r="AB547" s="218">
        <f>HLOOKUP($B547,data03,data0211!AB$900,FALSE)</f>
        <v>582189</v>
      </c>
      <c r="AC547" s="218">
        <f>HLOOKUP($B547,data03,data0211!AC$900,FALSE)</f>
        <v>332703</v>
      </c>
      <c r="AD547" s="218">
        <f>HLOOKUP($B547,data03,data0211!AD$900,FALSE)</f>
        <v>243055</v>
      </c>
      <c r="AE547" s="218">
        <f>HLOOKUP($B547,data03,data0211!AE$900,FALSE)</f>
        <v>0</v>
      </c>
      <c r="AF547" s="218">
        <f>HLOOKUP($B547,data03,data0211!AF$900,FALSE)</f>
        <v>6038</v>
      </c>
      <c r="AG547" s="218">
        <f>HLOOKUP($B547,data03,data0211!AG$900,FALSE)</f>
        <v>393</v>
      </c>
      <c r="AH547" s="218">
        <f>HLOOKUP($B547,data03,data0211!AH$900,FALSE)</f>
        <v>3.6</v>
      </c>
      <c r="AI547" s="218">
        <f>HLOOKUP($B547,data03,data0211!AI$900,FALSE)</f>
        <v>0</v>
      </c>
      <c r="AJ547" s="218">
        <f>HLOOKUP($B547,data03,data0211!AJ$900,FALSE)</f>
        <v>3.6</v>
      </c>
      <c r="AK547" s="218">
        <f>HLOOKUP($B547,data03,data0211!AK$900,FALSE)</f>
        <v>7500</v>
      </c>
      <c r="AL547" s="218">
        <f>HLOOKUP($B547,data03,data0211!AL$900,FALSE)</f>
        <v>20600</v>
      </c>
      <c r="AM547" s="218">
        <f>HLOOKUP($B547,data03,data0211!AM$900,FALSE)</f>
        <v>0</v>
      </c>
      <c r="AN547" s="218">
        <f>HLOOKUP($B547,data03,data0211!AN$900,FALSE)</f>
        <v>9374</v>
      </c>
      <c r="AO547" s="218">
        <f>HLOOKUP($B547,data03,data0211!AO$900,FALSE)</f>
        <v>9640</v>
      </c>
      <c r="AP547" s="218">
        <f>HLOOKUP($B547,data03,data0211!AP$900,FALSE)</f>
        <v>0</v>
      </c>
      <c r="AQ547" s="218">
        <f>HLOOKUP($B547,data03,data0211!AQ$900,FALSE)</f>
        <v>8318</v>
      </c>
      <c r="AR547" s="218">
        <f>HLOOKUP($B547,data03,data0211!AR$900,FALSE)</f>
        <v>30.5</v>
      </c>
      <c r="AS547" s="218">
        <f>HLOOKUP($B547,data03,data0211!AS$900,FALSE)</f>
        <v>19.5</v>
      </c>
      <c r="AT547" s="218">
        <f>HLOOKUP($B547,data03,data0211!AT$900,FALSE)</f>
        <v>11</v>
      </c>
      <c r="AU547" s="218">
        <f>HLOOKUP($B547,data03,data0211!AU$900,FALSE)</f>
        <v>16.2</v>
      </c>
      <c r="AV547" s="218">
        <f>HLOOKUP($B547,data03,data0211!AV$900,FALSE)</f>
        <v>0.3</v>
      </c>
      <c r="AW547" s="218">
        <f>HLOOKUP($B547,data03,data0211!AW$900,FALSE)</f>
        <v>14</v>
      </c>
      <c r="AX547" s="218">
        <f>HLOOKUP($B547,data03,data0211!AX$900,FALSE)</f>
        <v>0</v>
      </c>
      <c r="AY547" s="218">
        <f>HLOOKUP($B547,data03,data0211!AY$900,FALSE)</f>
        <v>3</v>
      </c>
      <c r="AZ547" s="218">
        <f>HLOOKUP($B547,data03,data0211!AZ$900,FALSE)</f>
        <v>328</v>
      </c>
      <c r="BA547" s="218">
        <f>HLOOKUP($B547,data03,data0211!BA$900,FALSE)</f>
        <v>71.099999999999994</v>
      </c>
      <c r="BB547" s="218"/>
      <c r="BC547" s="218"/>
      <c r="BD547" s="218"/>
      <c r="BE547" s="218"/>
    </row>
    <row r="548" spans="1:57" x14ac:dyDescent="0.2">
      <c r="A548" s="201" t="s">
        <v>661</v>
      </c>
      <c r="B548" s="71" t="s">
        <v>216</v>
      </c>
      <c r="C548" s="69">
        <v>2003</v>
      </c>
      <c r="D548" s="218">
        <f>HLOOKUP($B548,data03,data0211!D$900,FALSE)</f>
        <v>97415314.25</v>
      </c>
      <c r="E548" s="218">
        <f>HLOOKUP($B548,data03,data0211!E$900,FALSE)</f>
        <v>-41394971.07</v>
      </c>
      <c r="F548" s="218">
        <f>HLOOKUP($B548,data03,data0211!F$900,FALSE)</f>
        <v>0</v>
      </c>
      <c r="G548" s="218">
        <f>HLOOKUP($B548,data03,data0211!G$900,FALSE)</f>
        <v>4630086.5599999996</v>
      </c>
      <c r="H548" s="218">
        <f>HLOOKUP($B548,data03,data0211!H$900,FALSE)</f>
        <v>7943456.2000000002</v>
      </c>
      <c r="I548" s="218">
        <f>HLOOKUP($B548,data03,data0211!I$900,FALSE)</f>
        <v>278104.34000000003</v>
      </c>
      <c r="J548" s="218">
        <f>HLOOKUP($B548,data03,data0211!J$900,FALSE)</f>
        <v>51613</v>
      </c>
      <c r="K548" s="218">
        <f>HLOOKUP($B548,data03,data0211!K$900,FALSE)</f>
        <v>46372</v>
      </c>
      <c r="L548" s="218">
        <f>HLOOKUP($B548,data03,data0211!L$900,FALSE)</f>
        <v>5237</v>
      </c>
      <c r="M548" s="218">
        <f>HLOOKUP($B548,data03,data0211!M$900,FALSE)</f>
        <v>4</v>
      </c>
      <c r="N548" s="218">
        <f>HLOOKUP($B548,data03,data0211!N$900,FALSE)</f>
        <v>15093</v>
      </c>
      <c r="O548" s="218">
        <f>HLOOKUP($B548,data03,data0211!O$900,FALSE)</f>
        <v>262</v>
      </c>
      <c r="P548" s="218">
        <f>HLOOKUP($B548,data03,data0211!P$900,FALSE)</f>
        <v>1324735765</v>
      </c>
      <c r="Q548" s="218">
        <f>HLOOKUP($B548,data03,data0211!Q$900,FALSE)</f>
        <v>390694133</v>
      </c>
      <c r="R548" s="218">
        <f>HLOOKUP($B548,data03,data0211!R$900,FALSE)</f>
        <v>590280159</v>
      </c>
      <c r="S548" s="218">
        <f>HLOOKUP($B548,data03,data0211!S$900,FALSE)</f>
        <v>332969721</v>
      </c>
      <c r="T548" s="218">
        <f>HLOOKUP($B548,data03,data0211!T$900,FALSE)</f>
        <v>10384704</v>
      </c>
      <c r="U548" s="218">
        <f>HLOOKUP($B548,data03,data0211!U$900,FALSE)</f>
        <v>407048</v>
      </c>
      <c r="V548" s="218">
        <f>HLOOKUP($B548,data03,data0211!V$900,FALSE)</f>
        <v>1859262</v>
      </c>
      <c r="W548" s="218">
        <f>HLOOKUP($B548,data03,data0211!W$900,FALSE)</f>
        <v>0</v>
      </c>
      <c r="X548" s="218">
        <f>HLOOKUP($B548,data03,data0211!X$900,FALSE)</f>
        <v>1178403</v>
      </c>
      <c r="Y548" s="218">
        <f>HLOOKUP($B548,data03,data0211!Y$900,FALSE)</f>
        <v>650695</v>
      </c>
      <c r="Z548" s="218">
        <f>HLOOKUP($B548,data03,data0211!Z$900,FALSE)</f>
        <v>29033</v>
      </c>
      <c r="AA548" s="218">
        <f>HLOOKUP($B548,data03,data0211!AA$900,FALSE)</f>
        <v>1131</v>
      </c>
      <c r="AB548" s="218">
        <f>HLOOKUP($B548,data03,data0211!AB$900,FALSE)</f>
        <v>16072669.77</v>
      </c>
      <c r="AC548" s="218">
        <f>HLOOKUP($B548,data03,data0211!AC$900,FALSE)</f>
        <v>11052026.93</v>
      </c>
      <c r="AD548" s="218">
        <f>HLOOKUP($B548,data03,data0211!AD$900,FALSE)</f>
        <v>4357842.9800000004</v>
      </c>
      <c r="AE548" s="218">
        <f>HLOOKUP($B548,data03,data0211!AE$900,FALSE)</f>
        <v>465457.25</v>
      </c>
      <c r="AF548" s="218">
        <f>HLOOKUP($B548,data03,data0211!AF$900,FALSE)</f>
        <v>184029.71</v>
      </c>
      <c r="AG548" s="218">
        <f>HLOOKUP($B548,data03,data0211!AG$900,FALSE)</f>
        <v>13312.9</v>
      </c>
      <c r="AH548" s="218">
        <f>HLOOKUP($B548,data03,data0211!AH$900,FALSE)</f>
        <v>95</v>
      </c>
      <c r="AI548" s="218">
        <f>HLOOKUP($B548,data03,data0211!AI$900,FALSE)</f>
        <v>27</v>
      </c>
      <c r="AJ548" s="218">
        <f>HLOOKUP($B548,data03,data0211!AJ$900,FALSE)</f>
        <v>68</v>
      </c>
      <c r="AK548" s="218">
        <f>HLOOKUP($B548,data03,data0211!AK$900,FALSE)</f>
        <v>134258</v>
      </c>
      <c r="AL548" s="218">
        <f>HLOOKUP($B548,data03,data0211!AL$900,FALSE)</f>
        <v>134258</v>
      </c>
      <c r="AM548" s="218">
        <f>HLOOKUP($B548,data03,data0211!AM$900,FALSE)</f>
        <v>58</v>
      </c>
      <c r="AN548" s="218">
        <f>HLOOKUP($B548,data03,data0211!AN$900,FALSE)</f>
        <v>232776</v>
      </c>
      <c r="AO548" s="218">
        <f>HLOOKUP($B548,data03,data0211!AO$900,FALSE)</f>
        <v>273730</v>
      </c>
      <c r="AP548" s="218">
        <f>HLOOKUP($B548,data03,data0211!AP$900,FALSE)</f>
        <v>273730</v>
      </c>
      <c r="AQ548" s="218">
        <f>HLOOKUP($B548,data03,data0211!AQ$900,FALSE)</f>
        <v>229098</v>
      </c>
      <c r="AR548" s="218">
        <f>HLOOKUP($B548,data03,data0211!AR$900,FALSE)</f>
        <v>722</v>
      </c>
      <c r="AS548" s="218">
        <f>HLOOKUP($B548,data03,data0211!AS$900,FALSE)</f>
        <v>512</v>
      </c>
      <c r="AT548" s="218">
        <f>HLOOKUP($B548,data03,data0211!AT$900,FALSE)</f>
        <v>210</v>
      </c>
      <c r="AU548" s="218">
        <f>HLOOKUP($B548,data03,data0211!AU$900,FALSE)</f>
        <v>350</v>
      </c>
      <c r="AV548" s="218">
        <f>HLOOKUP($B548,data03,data0211!AV$900,FALSE)</f>
        <v>0.5</v>
      </c>
      <c r="AW548" s="218">
        <f>HLOOKUP($B548,data03,data0211!AW$900,FALSE)</f>
        <v>371</v>
      </c>
      <c r="AX548" s="218">
        <f>HLOOKUP($B548,data03,data0211!AX$900,FALSE)</f>
        <v>0</v>
      </c>
      <c r="AY548" s="218">
        <f>HLOOKUP($B548,data03,data0211!AY$900,FALSE)</f>
        <v>0</v>
      </c>
      <c r="AZ548" s="218">
        <f>HLOOKUP($B548,data03,data0211!AZ$900,FALSE)</f>
        <v>5932</v>
      </c>
      <c r="BA548" s="218">
        <f>HLOOKUP($B548,data03,data0211!BA$900,FALSE)</f>
        <v>0</v>
      </c>
      <c r="BB548" s="218"/>
      <c r="BC548" s="218"/>
      <c r="BD548" s="218"/>
      <c r="BE548" s="218"/>
    </row>
    <row r="549" spans="1:57" x14ac:dyDescent="0.2">
      <c r="A549" s="201" t="s">
        <v>661</v>
      </c>
      <c r="B549" s="71" t="s">
        <v>218</v>
      </c>
      <c r="C549" s="69">
        <v>2003</v>
      </c>
      <c r="D549" s="218">
        <f>HLOOKUP($B549,data03,data0211!D$900,FALSE)</f>
        <v>6666928.6300000008</v>
      </c>
      <c r="E549" s="218">
        <f>HLOOKUP($B549,data03,data0211!E$900,FALSE)</f>
        <v>-3660863.87</v>
      </c>
      <c r="F549" s="218">
        <f>HLOOKUP($B549,data03,data0211!F$900,FALSE)</f>
        <v>0</v>
      </c>
      <c r="G549" s="218">
        <f>HLOOKUP($B549,data03,data0211!G$900,FALSE)</f>
        <v>88659.71</v>
      </c>
      <c r="H549" s="218">
        <f>HLOOKUP($B549,data03,data0211!H$900,FALSE)</f>
        <v>685984.72000000009</v>
      </c>
      <c r="I549" s="218">
        <f>HLOOKUP($B549,data03,data0211!I$900,FALSE)</f>
        <v>50000</v>
      </c>
      <c r="J549" s="218">
        <f>HLOOKUP($B549,data03,data0211!J$900,FALSE)</f>
        <v>3909</v>
      </c>
      <c r="K549" s="218">
        <f>HLOOKUP($B549,data03,data0211!K$900,FALSE)</f>
        <v>3622</v>
      </c>
      <c r="L549" s="218">
        <f>HLOOKUP($B549,data03,data0211!L$900,FALSE)</f>
        <v>287</v>
      </c>
      <c r="M549" s="218">
        <f>HLOOKUP($B549,data03,data0211!M$900,FALSE)</f>
        <v>0</v>
      </c>
      <c r="N549" s="218">
        <f>HLOOKUP($B549,data03,data0211!N$900,FALSE)</f>
        <v>690</v>
      </c>
      <c r="O549" s="218">
        <f>HLOOKUP($B549,data03,data0211!O$900,FALSE)</f>
        <v>23</v>
      </c>
      <c r="P549" s="218">
        <f>HLOOKUP($B549,data03,data0211!P$900,FALSE)</f>
        <v>46452990</v>
      </c>
      <c r="Q549" s="218">
        <f>HLOOKUP($B549,data03,data0211!Q$900,FALSE)</f>
        <v>35041803</v>
      </c>
      <c r="R549" s="218">
        <f>HLOOKUP($B549,data03,data0211!R$900,FALSE)</f>
        <v>10972866</v>
      </c>
      <c r="S549" s="218">
        <f>HLOOKUP($B549,data03,data0211!S$900,FALSE)</f>
        <v>0</v>
      </c>
      <c r="T549" s="218">
        <f>HLOOKUP($B549,data03,data0211!T$900,FALSE)</f>
        <v>437197</v>
      </c>
      <c r="U549" s="218">
        <f>HLOOKUP($B549,data03,data0211!U$900,FALSE)</f>
        <v>1124</v>
      </c>
      <c r="V549" s="218">
        <f>HLOOKUP($B549,data03,data0211!V$900,FALSE)</f>
        <v>13858.6</v>
      </c>
      <c r="W549" s="218">
        <f>HLOOKUP($B549,data03,data0211!W$900,FALSE)</f>
        <v>0</v>
      </c>
      <c r="X549" s="218">
        <f>HLOOKUP($B549,data03,data0211!X$900,FALSE)</f>
        <v>12575.6</v>
      </c>
      <c r="Y549" s="218">
        <f>HLOOKUP($B549,data03,data0211!Y$900,FALSE)</f>
        <v>0</v>
      </c>
      <c r="Z549" s="218">
        <f>HLOOKUP($B549,data03,data0211!Z$900,FALSE)</f>
        <v>1234.9000000000001</v>
      </c>
      <c r="AA549" s="218">
        <f>HLOOKUP($B549,data03,data0211!AA$900,FALSE)</f>
        <v>48.1</v>
      </c>
      <c r="AB549" s="218">
        <f>HLOOKUP($B549,data03,data0211!AB$900,FALSE)</f>
        <v>1216859.03</v>
      </c>
      <c r="AC549" s="218">
        <f>HLOOKUP($B549,data03,data0211!AC$900,FALSE)</f>
        <v>996033.5</v>
      </c>
      <c r="AD549" s="218">
        <f>HLOOKUP($B549,data03,data0211!AD$900,FALSE)</f>
        <v>210115.8</v>
      </c>
      <c r="AE549" s="218">
        <f>HLOOKUP($B549,data03,data0211!AE$900,FALSE)</f>
        <v>0</v>
      </c>
      <c r="AF549" s="218">
        <f>HLOOKUP($B549,data03,data0211!AF$900,FALSE)</f>
        <v>10235.09</v>
      </c>
      <c r="AG549" s="218">
        <f>HLOOKUP($B549,data03,data0211!AG$900,FALSE)</f>
        <v>474.64</v>
      </c>
      <c r="AH549" s="218">
        <f>HLOOKUP($B549,data03,data0211!AH$900,FALSE)</f>
        <v>47</v>
      </c>
      <c r="AI549" s="218">
        <f>HLOOKUP($B549,data03,data0211!AI$900,FALSE)</f>
        <v>22</v>
      </c>
      <c r="AJ549" s="218">
        <f>HLOOKUP($B549,data03,data0211!AJ$900,FALSE)</f>
        <v>25</v>
      </c>
      <c r="AK549" s="218">
        <f>HLOOKUP($B549,data03,data0211!AK$900,FALSE)</f>
        <v>4345</v>
      </c>
      <c r="AL549" s="218">
        <f>HLOOKUP($B549,data03,data0211!AL$900,FALSE)</f>
        <v>9209</v>
      </c>
      <c r="AM549" s="218">
        <f>HLOOKUP($B549,data03,data0211!AM$900,FALSE)</f>
        <v>525</v>
      </c>
      <c r="AN549" s="218">
        <f>HLOOKUP($B549,data03,data0211!AN$900,FALSE)</f>
        <v>9355</v>
      </c>
      <c r="AO549" s="218">
        <f>HLOOKUP($B549,data03,data0211!AO$900,FALSE)</f>
        <v>7498</v>
      </c>
      <c r="AP549" s="218">
        <f>HLOOKUP($B549,data03,data0211!AP$900,FALSE)</f>
        <v>9355</v>
      </c>
      <c r="AQ549" s="218">
        <f>HLOOKUP($B549,data03,data0211!AQ$900,FALSE)</f>
        <v>7557</v>
      </c>
      <c r="AR549" s="218">
        <f>HLOOKUP($B549,data03,data0211!AR$900,FALSE)</f>
        <v>357.3</v>
      </c>
      <c r="AS549" s="218">
        <f>HLOOKUP($B549,data03,data0211!AS$900,FALSE)</f>
        <v>342.7</v>
      </c>
      <c r="AT549" s="218">
        <f>HLOOKUP($B549,data03,data0211!AT$900,FALSE)</f>
        <v>14.6</v>
      </c>
      <c r="AU549" s="218">
        <f>HLOOKUP($B549,data03,data0211!AU$900,FALSE)</f>
        <v>31.3</v>
      </c>
      <c r="AV549" s="218">
        <f>HLOOKUP($B549,data03,data0211!AV$900,FALSE)</f>
        <v>7.1</v>
      </c>
      <c r="AW549" s="218">
        <f>HLOOKUP($B549,data03,data0211!AW$900,FALSE)</f>
        <v>304.3</v>
      </c>
      <c r="AX549" s="218">
        <f>HLOOKUP($B549,data03,data0211!AX$900,FALSE)</f>
        <v>0</v>
      </c>
      <c r="AY549" s="218">
        <f>HLOOKUP($B549,data03,data0211!AY$900,FALSE)</f>
        <v>0</v>
      </c>
      <c r="AZ549" s="218">
        <f>HLOOKUP($B549,data03,data0211!AZ$900,FALSE)</f>
        <v>650</v>
      </c>
      <c r="BA549" s="218">
        <f>HLOOKUP($B549,data03,data0211!BA$900,FALSE)</f>
        <v>69.819999999999993</v>
      </c>
      <c r="BB549" s="218"/>
      <c r="BC549" s="218"/>
      <c r="BD549" s="218"/>
      <c r="BE549" s="218"/>
    </row>
    <row r="550" spans="1:57" x14ac:dyDescent="0.2">
      <c r="A550" s="201" t="s">
        <v>661</v>
      </c>
      <c r="B550" s="71" t="s">
        <v>219</v>
      </c>
      <c r="C550" s="69">
        <v>2003</v>
      </c>
      <c r="D550" s="218">
        <f>HLOOKUP($B550,data03,data0211!D$900,FALSE)</f>
        <v>2458988.59</v>
      </c>
      <c r="E550" s="218">
        <f>HLOOKUP($B550,data03,data0211!E$900,FALSE)</f>
        <v>-1101221.1499999999</v>
      </c>
      <c r="F550" s="218">
        <f>HLOOKUP($B550,data03,data0211!F$900,FALSE)</f>
        <v>0</v>
      </c>
      <c r="G550" s="218">
        <f>HLOOKUP($B550,data03,data0211!G$900,FALSE)</f>
        <v>72457.789999999994</v>
      </c>
      <c r="H550" s="218">
        <f>HLOOKUP($B550,data03,data0211!H$900,FALSE)</f>
        <v>284819.72000000003</v>
      </c>
      <c r="I550" s="218">
        <f>HLOOKUP($B550,data03,data0211!I$900,FALSE)</f>
        <v>0</v>
      </c>
      <c r="J550" s="218">
        <f>HLOOKUP($B550,data03,data0211!J$900,FALSE)</f>
        <v>950</v>
      </c>
      <c r="K550" s="218">
        <f>HLOOKUP($B550,data03,data0211!K$900,FALSE)</f>
        <v>838</v>
      </c>
      <c r="L550" s="218">
        <f>HLOOKUP($B550,data03,data0211!L$900,FALSE)</f>
        <v>112</v>
      </c>
      <c r="M550" s="218">
        <f>HLOOKUP($B550,data03,data0211!M$900,FALSE)</f>
        <v>0</v>
      </c>
      <c r="N550" s="218">
        <f>HLOOKUP($B550,data03,data0211!N$900,FALSE)</f>
        <v>366</v>
      </c>
      <c r="O550" s="218">
        <f>HLOOKUP($B550,data03,data0211!O$900,FALSE)</f>
        <v>0</v>
      </c>
      <c r="P550" s="218">
        <f>HLOOKUP($B550,data03,data0211!P$900,FALSE)</f>
        <v>19751725</v>
      </c>
      <c r="Q550" s="218">
        <f>HLOOKUP($B550,data03,data0211!Q$900,FALSE)</f>
        <v>11075099</v>
      </c>
      <c r="R550" s="218">
        <f>HLOOKUP($B550,data03,data0211!R$900,FALSE)</f>
        <v>8405800</v>
      </c>
      <c r="S550" s="218">
        <f>HLOOKUP($B550,data03,data0211!S$900,FALSE)</f>
        <v>0</v>
      </c>
      <c r="T550" s="218">
        <f>HLOOKUP($B550,data03,data0211!T$900,FALSE)</f>
        <v>270826</v>
      </c>
      <c r="U550" s="218">
        <f>HLOOKUP($B550,data03,data0211!U$900,FALSE)</f>
        <v>0</v>
      </c>
      <c r="V550" s="218">
        <f>HLOOKUP($B550,data03,data0211!V$900,FALSE)</f>
        <v>16729</v>
      </c>
      <c r="W550" s="218">
        <f>HLOOKUP($B550,data03,data0211!W$900,FALSE)</f>
        <v>0</v>
      </c>
      <c r="X550" s="218">
        <f>HLOOKUP($B550,data03,data0211!X$900,FALSE)</f>
        <v>15905</v>
      </c>
      <c r="Y550" s="218">
        <f>HLOOKUP($B550,data03,data0211!Y$900,FALSE)</f>
        <v>0</v>
      </c>
      <c r="Z550" s="218">
        <f>HLOOKUP($B550,data03,data0211!Z$900,FALSE)</f>
        <v>824</v>
      </c>
      <c r="AA550" s="218">
        <f>HLOOKUP($B550,data03,data0211!AA$900,FALSE)</f>
        <v>0</v>
      </c>
      <c r="AB550" s="218">
        <f>HLOOKUP($B550,data03,data0211!AB$900,FALSE)</f>
        <v>396629.44</v>
      </c>
      <c r="AC550" s="218">
        <f>HLOOKUP($B550,data03,data0211!AC$900,FALSE)</f>
        <v>267319.78999999998</v>
      </c>
      <c r="AD550" s="218">
        <f>HLOOKUP($B550,data03,data0211!AD$900,FALSE)</f>
        <v>121968.18</v>
      </c>
      <c r="AE550" s="218">
        <f>HLOOKUP($B550,data03,data0211!AE$900,FALSE)</f>
        <v>0</v>
      </c>
      <c r="AF550" s="218">
        <f>HLOOKUP($B550,data03,data0211!AF$900,FALSE)</f>
        <v>7341.47</v>
      </c>
      <c r="AG550" s="218">
        <f>HLOOKUP($B550,data03,data0211!AG$900,FALSE)</f>
        <v>0</v>
      </c>
      <c r="AH550" s="218">
        <f>HLOOKUP($B550,data03,data0211!AH$900,FALSE)</f>
        <v>6.2</v>
      </c>
      <c r="AI550" s="218">
        <f>HLOOKUP($B550,data03,data0211!AI$900,FALSE)</f>
        <v>0</v>
      </c>
      <c r="AJ550" s="218">
        <f>HLOOKUP($B550,data03,data0211!AJ$900,FALSE)</f>
        <v>6.2</v>
      </c>
      <c r="AK550" s="218">
        <f>HLOOKUP($B550,data03,data0211!AK$900,FALSE)</f>
        <v>2200</v>
      </c>
      <c r="AL550" s="218">
        <f>HLOOKUP($B550,data03,data0211!AL$900,FALSE)</f>
        <v>2200</v>
      </c>
      <c r="AM550" s="218">
        <f>HLOOKUP($B550,data03,data0211!AM$900,FALSE)</f>
        <v>0</v>
      </c>
      <c r="AN550" s="218">
        <f>HLOOKUP($B550,data03,data0211!AN$900,FALSE)</f>
        <v>4839</v>
      </c>
      <c r="AO550" s="218">
        <f>HLOOKUP($B550,data03,data0211!AO$900,FALSE)</f>
        <v>3777</v>
      </c>
      <c r="AP550" s="218">
        <f>HLOOKUP($B550,data03,data0211!AP$900,FALSE)</f>
        <v>4839</v>
      </c>
      <c r="AQ550" s="218">
        <f>HLOOKUP($B550,data03,data0211!AQ$900,FALSE)</f>
        <v>3409</v>
      </c>
      <c r="AR550" s="218">
        <f>HLOOKUP($B550,data03,data0211!AR$900,FALSE)</f>
        <v>20.399999999999999</v>
      </c>
      <c r="AS550" s="218">
        <f>HLOOKUP($B550,data03,data0211!AS$900,FALSE)</f>
        <v>20</v>
      </c>
      <c r="AT550" s="218">
        <f>HLOOKUP($B550,data03,data0211!AT$900,FALSE)</f>
        <v>0.4</v>
      </c>
      <c r="AU550" s="218">
        <f>HLOOKUP($B550,data03,data0211!AU$900,FALSE)</f>
        <v>9</v>
      </c>
      <c r="AV550" s="218">
        <f>HLOOKUP($B550,data03,data0211!AV$900,FALSE)</f>
        <v>0</v>
      </c>
      <c r="AW550" s="218">
        <f>HLOOKUP($B550,data03,data0211!AW$900,FALSE)</f>
        <v>11.4</v>
      </c>
      <c r="AX550" s="218">
        <f>HLOOKUP($B550,data03,data0211!AX$900,FALSE)</f>
        <v>0</v>
      </c>
      <c r="AY550" s="218">
        <f>HLOOKUP($B550,data03,data0211!AY$900,FALSE)</f>
        <v>0</v>
      </c>
      <c r="AZ550" s="218">
        <f>HLOOKUP($B550,data03,data0211!AZ$900,FALSE)</f>
        <v>171</v>
      </c>
      <c r="BA550" s="218">
        <f>HLOOKUP($B550,data03,data0211!BA$900,FALSE)</f>
        <v>0.68</v>
      </c>
      <c r="BB550" s="218"/>
      <c r="BC550" s="218"/>
      <c r="BD550" s="218"/>
      <c r="BE550" s="218"/>
    </row>
    <row r="551" spans="1:57" x14ac:dyDescent="0.2">
      <c r="A551" s="201" t="s">
        <v>661</v>
      </c>
      <c r="B551" s="71" t="s">
        <v>199</v>
      </c>
      <c r="C551" s="69">
        <v>2003</v>
      </c>
      <c r="D551" s="218">
        <f>HLOOKUP($B551,data03,data0211!D$900,FALSE)</f>
        <v>206700488</v>
      </c>
      <c r="E551" s="218">
        <f>HLOOKUP($B551,data03,data0211!E$900,FALSE)</f>
        <v>-92481280</v>
      </c>
      <c r="F551" s="218">
        <f>HLOOKUP($B551,data03,data0211!F$900,FALSE)</f>
        <v>0</v>
      </c>
      <c r="G551" s="218">
        <f>HLOOKUP($B551,data03,data0211!G$900,FALSE)</f>
        <v>6960770</v>
      </c>
      <c r="H551" s="218">
        <f>HLOOKUP($B551,data03,data0211!H$900,FALSE)</f>
        <v>21122376</v>
      </c>
      <c r="I551" s="218">
        <f>HLOOKUP($B551,data03,data0211!I$900,FALSE)</f>
        <v>691594</v>
      </c>
      <c r="J551" s="218">
        <f>HLOOKUP($B551,data03,data0211!J$900,FALSE)</f>
        <v>90867</v>
      </c>
      <c r="K551" s="218">
        <f>HLOOKUP($B551,data03,data0211!K$900,FALSE)</f>
        <v>82018</v>
      </c>
      <c r="L551" s="218">
        <f>HLOOKUP($B551,data03,data0211!L$900,FALSE)</f>
        <v>8846</v>
      </c>
      <c r="M551" s="218">
        <f>HLOOKUP($B551,data03,data0211!M$900,FALSE)</f>
        <v>3</v>
      </c>
      <c r="N551" s="218">
        <f>HLOOKUP($B551,data03,data0211!N$900,FALSE)</f>
        <v>22745</v>
      </c>
      <c r="O551" s="218">
        <f>HLOOKUP($B551,data03,data0211!O$900,FALSE)</f>
        <v>781</v>
      </c>
      <c r="P551" s="218">
        <f>HLOOKUP($B551,data03,data0211!P$900,FALSE)</f>
        <v>2262794351</v>
      </c>
      <c r="Q551" s="218">
        <f>HLOOKUP($B551,data03,data0211!Q$900,FALSE)</f>
        <v>827095470</v>
      </c>
      <c r="R551" s="218">
        <f>HLOOKUP($B551,data03,data0211!R$900,FALSE)</f>
        <v>1262360179</v>
      </c>
      <c r="S551" s="218">
        <f>HLOOKUP($B551,data03,data0211!S$900,FALSE)</f>
        <v>156306791</v>
      </c>
      <c r="T551" s="218">
        <f>HLOOKUP($B551,data03,data0211!T$900,FALSE)</f>
        <v>16105347</v>
      </c>
      <c r="U551" s="218">
        <f>HLOOKUP($B551,data03,data0211!U$900,FALSE)</f>
        <v>926564</v>
      </c>
      <c r="V551" s="218">
        <f>HLOOKUP($B551,data03,data0211!V$900,FALSE)</f>
        <v>2849630</v>
      </c>
      <c r="W551" s="218">
        <f>HLOOKUP($B551,data03,data0211!W$900,FALSE)</f>
        <v>0</v>
      </c>
      <c r="X551" s="218">
        <f>HLOOKUP($B551,data03,data0211!X$900,FALSE)</f>
        <v>2520152</v>
      </c>
      <c r="Y551" s="218">
        <f>HLOOKUP($B551,data03,data0211!Y$900,FALSE)</f>
        <v>285649</v>
      </c>
      <c r="Z551" s="218">
        <f>HLOOKUP($B551,data03,data0211!Z$900,FALSE)</f>
        <v>41151</v>
      </c>
      <c r="AA551" s="218">
        <f>HLOOKUP($B551,data03,data0211!AA$900,FALSE)</f>
        <v>2678</v>
      </c>
      <c r="AB551" s="218">
        <f>HLOOKUP($B551,data03,data0211!AB$900,FALSE)</f>
        <v>168329147</v>
      </c>
      <c r="AC551" s="218">
        <f>HLOOKUP($B551,data03,data0211!AC$900,FALSE)</f>
        <v>70202069</v>
      </c>
      <c r="AD551" s="218">
        <f>HLOOKUP($B551,data03,data0211!AD$900,FALSE)</f>
        <v>85521039</v>
      </c>
      <c r="AE551" s="218">
        <f>HLOOKUP($B551,data03,data0211!AE$900,FALSE)</f>
        <v>11303124</v>
      </c>
      <c r="AF551" s="218">
        <f>HLOOKUP($B551,data03,data0211!AF$900,FALSE)</f>
        <v>1143951</v>
      </c>
      <c r="AG551" s="218">
        <f>HLOOKUP($B551,data03,data0211!AG$900,FALSE)</f>
        <v>158964</v>
      </c>
      <c r="AH551" s="218">
        <f>HLOOKUP($B551,data03,data0211!AH$900,FALSE)</f>
        <v>414.5</v>
      </c>
      <c r="AI551" s="218">
        <f>HLOOKUP($B551,data03,data0211!AI$900,FALSE)</f>
        <v>175</v>
      </c>
      <c r="AJ551" s="218">
        <f>HLOOKUP($B551,data03,data0211!AJ$900,FALSE)</f>
        <v>239.5</v>
      </c>
      <c r="AK551" s="218">
        <f>HLOOKUP($B551,data03,data0211!AK$900,FALSE)</f>
        <v>283800</v>
      </c>
      <c r="AL551" s="218">
        <f>HLOOKUP($B551,data03,data0211!AL$900,FALSE)</f>
        <v>338500</v>
      </c>
      <c r="AM551" s="218">
        <f>HLOOKUP($B551,data03,data0211!AM$900,FALSE)</f>
        <v>0</v>
      </c>
      <c r="AN551" s="218">
        <f>HLOOKUP($B551,data03,data0211!AN$900,FALSE)</f>
        <v>384900</v>
      </c>
      <c r="AO551" s="218">
        <f>HLOOKUP($B551,data03,data0211!AO$900,FALSE)</f>
        <v>422200</v>
      </c>
      <c r="AP551" s="218">
        <f>HLOOKUP($B551,data03,data0211!AP$900,FALSE)</f>
        <v>0</v>
      </c>
      <c r="AQ551" s="218">
        <f>HLOOKUP($B551,data03,data0211!AQ$900,FALSE)</f>
        <v>371185</v>
      </c>
      <c r="AR551" s="218">
        <f>HLOOKUP($B551,data03,data0211!AR$900,FALSE)</f>
        <v>1401</v>
      </c>
      <c r="AS551" s="218">
        <f>HLOOKUP($B551,data03,data0211!AS$900,FALSE)</f>
        <v>954</v>
      </c>
      <c r="AT551" s="218">
        <f>HLOOKUP($B551,data03,data0211!AT$900,FALSE)</f>
        <v>447</v>
      </c>
      <c r="AU551" s="218">
        <f>HLOOKUP($B551,data03,data0211!AU$900,FALSE)</f>
        <v>799</v>
      </c>
      <c r="AV551" s="218">
        <f>HLOOKUP($B551,data03,data0211!AV$900,FALSE)</f>
        <v>20</v>
      </c>
      <c r="AW551" s="218">
        <f>HLOOKUP($B551,data03,data0211!AW$900,FALSE)</f>
        <v>135</v>
      </c>
      <c r="AX551" s="218">
        <f>HLOOKUP($B551,data03,data0211!AX$900,FALSE)</f>
        <v>0</v>
      </c>
      <c r="AY551" s="218">
        <f>HLOOKUP($B551,data03,data0211!AY$900,FALSE)</f>
        <v>58</v>
      </c>
      <c r="AZ551" s="218">
        <f>HLOOKUP($B551,data03,data0211!AZ$900,FALSE)</f>
        <v>12400</v>
      </c>
      <c r="BA551" s="218">
        <f>HLOOKUP($B551,data03,data0211!BA$900,FALSE)</f>
        <v>73.319999999999993</v>
      </c>
      <c r="BB551" s="218"/>
      <c r="BC551" s="218"/>
      <c r="BD551" s="218"/>
      <c r="BE551" s="218"/>
    </row>
    <row r="552" spans="1:57" x14ac:dyDescent="0.2">
      <c r="A552" s="201" t="s">
        <v>661</v>
      </c>
      <c r="B552" s="71" t="s">
        <v>51</v>
      </c>
      <c r="C552" s="69">
        <v>2003</v>
      </c>
      <c r="D552" s="218">
        <f>HLOOKUP($B552,data03,data0211!D$900,FALSE)</f>
        <v>1395541.6199999999</v>
      </c>
      <c r="E552" s="218">
        <f>HLOOKUP($B552,data03,data0211!E$900,FALSE)</f>
        <v>-286549.3</v>
      </c>
      <c r="F552" s="218">
        <f>HLOOKUP($B552,data03,data0211!F$900,FALSE)</f>
        <v>0</v>
      </c>
      <c r="G552" s="218">
        <f>HLOOKUP($B552,data03,data0211!G$900,FALSE)</f>
        <v>47405.13</v>
      </c>
      <c r="H552" s="218">
        <f>HLOOKUP($B552,data03,data0211!H$900,FALSE)</f>
        <v>384574.46</v>
      </c>
      <c r="I552" s="218">
        <f>HLOOKUP($B552,data03,data0211!I$900,FALSE)</f>
        <v>15321</v>
      </c>
      <c r="J552" s="218">
        <f>HLOOKUP($B552,data03,data0211!J$900,FALSE)</f>
        <v>1286</v>
      </c>
      <c r="K552" s="218">
        <f>HLOOKUP($B552,data03,data0211!K$900,FALSE)</f>
        <v>1159</v>
      </c>
      <c r="L552" s="218">
        <f>HLOOKUP($B552,data03,data0211!L$900,FALSE)</f>
        <v>127</v>
      </c>
      <c r="M552" s="218">
        <f>HLOOKUP($B552,data03,data0211!M$900,FALSE)</f>
        <v>0</v>
      </c>
      <c r="N552" s="218">
        <f>HLOOKUP($B552,data03,data0211!N$900,FALSE)</f>
        <v>1</v>
      </c>
      <c r="O552" s="218">
        <f>HLOOKUP($B552,data03,data0211!O$900,FALSE)</f>
        <v>0</v>
      </c>
      <c r="P552" s="218">
        <f>HLOOKUP($B552,data03,data0211!P$900,FALSE)</f>
        <v>14608311</v>
      </c>
      <c r="Q552" s="218">
        <f>HLOOKUP($B552,data03,data0211!Q$900,FALSE)</f>
        <v>11267813</v>
      </c>
      <c r="R552" s="218">
        <f>HLOOKUP($B552,data03,data0211!R$900,FALSE)</f>
        <v>3168545</v>
      </c>
      <c r="S552" s="218">
        <f>HLOOKUP($B552,data03,data0211!S$900,FALSE)</f>
        <v>0</v>
      </c>
      <c r="T552" s="218">
        <f>HLOOKUP($B552,data03,data0211!T$900,FALSE)</f>
        <v>171953</v>
      </c>
      <c r="U552" s="218">
        <f>HLOOKUP($B552,data03,data0211!U$900,FALSE)</f>
        <v>0</v>
      </c>
      <c r="V552" s="218">
        <f>HLOOKUP($B552,data03,data0211!V$900,FALSE)</f>
        <v>1414</v>
      </c>
      <c r="W552" s="218">
        <f>HLOOKUP($B552,data03,data0211!W$900,FALSE)</f>
        <v>0</v>
      </c>
      <c r="X552" s="218">
        <f>HLOOKUP($B552,data03,data0211!X$900,FALSE)</f>
        <v>815</v>
      </c>
      <c r="Y552" s="218">
        <f>HLOOKUP($B552,data03,data0211!Y$900,FALSE)</f>
        <v>0</v>
      </c>
      <c r="Z552" s="218">
        <f>HLOOKUP($B552,data03,data0211!Z$900,FALSE)</f>
        <v>599</v>
      </c>
      <c r="AA552" s="218">
        <f>HLOOKUP($B552,data03,data0211!AA$900,FALSE)</f>
        <v>0</v>
      </c>
      <c r="AB552" s="218">
        <f>HLOOKUP($B552,data03,data0211!AB$900,FALSE)</f>
        <v>413267</v>
      </c>
      <c r="AC552" s="218">
        <f>HLOOKUP($B552,data03,data0211!AC$900,FALSE)</f>
        <v>325619</v>
      </c>
      <c r="AD552" s="218">
        <f>HLOOKUP($B552,data03,data0211!AD$900,FALSE)</f>
        <v>83752</v>
      </c>
      <c r="AE552" s="218">
        <f>HLOOKUP($B552,data03,data0211!AE$900,FALSE)</f>
        <v>0</v>
      </c>
      <c r="AF552" s="218">
        <f>HLOOKUP($B552,data03,data0211!AF$900,FALSE)</f>
        <v>3889</v>
      </c>
      <c r="AG552" s="218">
        <f>HLOOKUP($B552,data03,data0211!AG$900,FALSE)</f>
        <v>7</v>
      </c>
      <c r="AH552" s="218">
        <f>HLOOKUP($B552,data03,data0211!AH$900,FALSE)</f>
        <v>4</v>
      </c>
      <c r="AI552" s="218">
        <f>HLOOKUP($B552,data03,data0211!AI$900,FALSE)</f>
        <v>0</v>
      </c>
      <c r="AJ552" s="218">
        <f>HLOOKUP($B552,data03,data0211!AJ$900,FALSE)</f>
        <v>4</v>
      </c>
      <c r="AK552" s="218">
        <f>HLOOKUP($B552,data03,data0211!AK$900,FALSE)</f>
        <v>3222</v>
      </c>
      <c r="AL552" s="218">
        <f>HLOOKUP($B552,data03,data0211!AL$900,FALSE)</f>
        <v>3222</v>
      </c>
      <c r="AM552" s="218">
        <f>HLOOKUP($B552,data03,data0211!AM$900,FALSE)</f>
        <v>0</v>
      </c>
      <c r="AN552" s="218">
        <f>HLOOKUP($B552,data03,data0211!AN$900,FALSE)</f>
        <v>3199</v>
      </c>
      <c r="AO552" s="218">
        <f>HLOOKUP($B552,data03,data0211!AO$900,FALSE)</f>
        <v>3128</v>
      </c>
      <c r="AP552" s="218">
        <f>HLOOKUP($B552,data03,data0211!AP$900,FALSE)</f>
        <v>3199</v>
      </c>
      <c r="AQ552" s="218">
        <f>HLOOKUP($B552,data03,data0211!AQ$900,FALSE)</f>
        <v>2819</v>
      </c>
      <c r="AR552" s="218">
        <f>HLOOKUP($B552,data03,data0211!AR$900,FALSE)</f>
        <v>31.1</v>
      </c>
      <c r="AS552" s="218">
        <f>HLOOKUP($B552,data03,data0211!AS$900,FALSE)</f>
        <v>10.7</v>
      </c>
      <c r="AT552" s="218">
        <f>HLOOKUP($B552,data03,data0211!AT$900,FALSE)</f>
        <v>20.399999999999999</v>
      </c>
      <c r="AU552" s="218">
        <f>HLOOKUP($B552,data03,data0211!AU$900,FALSE)</f>
        <v>6.6</v>
      </c>
      <c r="AV552" s="218">
        <f>HLOOKUP($B552,data03,data0211!AV$900,FALSE)</f>
        <v>0</v>
      </c>
      <c r="AW552" s="218">
        <f>HLOOKUP($B552,data03,data0211!AW$900,FALSE)</f>
        <v>24.5</v>
      </c>
      <c r="AX552" s="218">
        <f>HLOOKUP($B552,data03,data0211!AX$900,FALSE)</f>
        <v>0</v>
      </c>
      <c r="AY552" s="218">
        <f>HLOOKUP($B552,data03,data0211!AY$900,FALSE)</f>
        <v>1</v>
      </c>
      <c r="AZ552" s="218">
        <f>HLOOKUP($B552,data03,data0211!AZ$900,FALSE)</f>
        <v>248</v>
      </c>
      <c r="BA552" s="218">
        <f>HLOOKUP($B552,data03,data0211!BA$900,FALSE)</f>
        <v>0</v>
      </c>
      <c r="BB552" s="218"/>
      <c r="BC552" s="218"/>
      <c r="BD552" s="218"/>
      <c r="BE552" s="218"/>
    </row>
    <row r="553" spans="1:57" x14ac:dyDescent="0.2">
      <c r="A553" s="201" t="s">
        <v>661</v>
      </c>
      <c r="B553" s="71" t="s">
        <v>53</v>
      </c>
      <c r="C553" s="69">
        <v>2003</v>
      </c>
      <c r="D553" s="218">
        <f>HLOOKUP($B553,data03,data0211!D$900,FALSE)</f>
        <v>5265998.88</v>
      </c>
      <c r="E553" s="218">
        <f>HLOOKUP($B553,data03,data0211!E$900,FALSE)</f>
        <v>-3253567.41</v>
      </c>
      <c r="F553" s="218">
        <f>HLOOKUP($B553,data03,data0211!F$900,FALSE)</f>
        <v>0</v>
      </c>
      <c r="G553" s="218">
        <f>HLOOKUP($B553,data03,data0211!G$900,FALSE)</f>
        <v>0</v>
      </c>
      <c r="H553" s="218">
        <f>HLOOKUP($B553,data03,data0211!H$900,FALSE)</f>
        <v>684015.15</v>
      </c>
      <c r="I553" s="218">
        <f>HLOOKUP($B553,data03,data0211!I$900,FALSE)</f>
        <v>-28900</v>
      </c>
      <c r="J553" s="218">
        <f>HLOOKUP($B553,data03,data0211!J$900,FALSE)</f>
        <v>3071</v>
      </c>
      <c r="K553" s="218">
        <f>HLOOKUP($B553,data03,data0211!K$900,FALSE)</f>
        <v>2788</v>
      </c>
      <c r="L553" s="218">
        <f>HLOOKUP($B553,data03,data0211!L$900,FALSE)</f>
        <v>283</v>
      </c>
      <c r="M553" s="218">
        <f>HLOOKUP($B553,data03,data0211!M$900,FALSE)</f>
        <v>0</v>
      </c>
      <c r="N553" s="218">
        <f>HLOOKUP($B553,data03,data0211!N$900,FALSE)</f>
        <v>817</v>
      </c>
      <c r="O553" s="218">
        <f>HLOOKUP($B553,data03,data0211!O$900,FALSE)</f>
        <v>31</v>
      </c>
      <c r="P553" s="218">
        <f>HLOOKUP($B553,data03,data0211!P$900,FALSE)</f>
        <v>63589064.100000001</v>
      </c>
      <c r="Q553" s="218">
        <f>HLOOKUP($B553,data03,data0211!Q$900,FALSE)</f>
        <v>30390483.800000001</v>
      </c>
      <c r="R553" s="218">
        <f>HLOOKUP($B553,data03,data0211!R$900,FALSE)</f>
        <v>32452873</v>
      </c>
      <c r="S553" s="218">
        <f>HLOOKUP($B553,data03,data0211!S$900,FALSE)</f>
        <v>0</v>
      </c>
      <c r="T553" s="218">
        <f>HLOOKUP($B553,data03,data0211!T$900,FALSE)</f>
        <v>687082.6</v>
      </c>
      <c r="U553" s="218">
        <f>HLOOKUP($B553,data03,data0211!U$900,FALSE)</f>
        <v>58624.7</v>
      </c>
      <c r="V553" s="218">
        <f>HLOOKUP($B553,data03,data0211!V$900,FALSE)</f>
        <v>55146.8</v>
      </c>
      <c r="W553" s="218">
        <f>HLOOKUP($B553,data03,data0211!W$900,FALSE)</f>
        <v>0</v>
      </c>
      <c r="X553" s="218">
        <f>HLOOKUP($B553,data03,data0211!X$900,FALSE)</f>
        <v>52719.3</v>
      </c>
      <c r="Y553" s="218">
        <f>HLOOKUP($B553,data03,data0211!Y$900,FALSE)</f>
        <v>0</v>
      </c>
      <c r="Z553" s="218">
        <f>HLOOKUP($B553,data03,data0211!Z$900,FALSE)</f>
        <v>2264.9</v>
      </c>
      <c r="AA553" s="218">
        <f>HLOOKUP($B553,data03,data0211!AA$900,FALSE)</f>
        <v>162.6</v>
      </c>
      <c r="AB553" s="218">
        <f>HLOOKUP($B553,data03,data0211!AB$900,FALSE)</f>
        <v>258440.06</v>
      </c>
      <c r="AC553" s="218">
        <f>HLOOKUP($B553,data03,data0211!AC$900,FALSE)</f>
        <v>199583.27</v>
      </c>
      <c r="AD553" s="218">
        <f>HLOOKUP($B553,data03,data0211!AD$900,FALSE)</f>
        <v>54111.199999999997</v>
      </c>
      <c r="AE553" s="218">
        <f>HLOOKUP($B553,data03,data0211!AE$900,FALSE)</f>
        <v>0</v>
      </c>
      <c r="AF553" s="218">
        <f>HLOOKUP($B553,data03,data0211!AF$900,FALSE)</f>
        <v>4388.22</v>
      </c>
      <c r="AG553" s="218">
        <f>HLOOKUP($B553,data03,data0211!AG$900,FALSE)</f>
        <v>357.37</v>
      </c>
      <c r="AH553" s="218">
        <f>HLOOKUP($B553,data03,data0211!AH$900,FALSE)</f>
        <v>9</v>
      </c>
      <c r="AI553" s="218">
        <f>HLOOKUP($B553,data03,data0211!AI$900,FALSE)</f>
        <v>0</v>
      </c>
      <c r="AJ553" s="218">
        <f>HLOOKUP($B553,data03,data0211!AJ$900,FALSE)</f>
        <v>9</v>
      </c>
      <c r="AK553" s="218">
        <f>HLOOKUP($B553,data03,data0211!AK$900,FALSE)</f>
        <v>6706</v>
      </c>
      <c r="AL553" s="218">
        <f>HLOOKUP($B553,data03,data0211!AL$900,FALSE)</f>
        <v>15000</v>
      </c>
      <c r="AM553" s="218">
        <f>HLOOKUP($B553,data03,data0211!AM$900,FALSE)</f>
        <v>5</v>
      </c>
      <c r="AN553" s="218">
        <f>HLOOKUP($B553,data03,data0211!AN$900,FALSE)</f>
        <v>12464</v>
      </c>
      <c r="AO553" s="218">
        <f>HLOOKUP($B553,data03,data0211!AO$900,FALSE)</f>
        <v>12368</v>
      </c>
      <c r="AP553" s="218">
        <f>HLOOKUP($B553,data03,data0211!AP$900,FALSE)</f>
        <v>12464</v>
      </c>
      <c r="AQ553" s="218">
        <f>HLOOKUP($B553,data03,data0211!AQ$900,FALSE)</f>
        <v>10770</v>
      </c>
      <c r="AR553" s="218">
        <f>HLOOKUP($B553,data03,data0211!AR$900,FALSE)</f>
        <v>37</v>
      </c>
      <c r="AS553" s="218">
        <f>HLOOKUP($B553,data03,data0211!AS$900,FALSE)</f>
        <v>35</v>
      </c>
      <c r="AT553" s="218">
        <f>HLOOKUP($B553,data03,data0211!AT$900,FALSE)</f>
        <v>2</v>
      </c>
      <c r="AU553" s="218">
        <f>HLOOKUP($B553,data03,data0211!AU$900,FALSE)</f>
        <v>19.399999999999999</v>
      </c>
      <c r="AV553" s="218">
        <f>HLOOKUP($B553,data03,data0211!AV$900,FALSE)</f>
        <v>0</v>
      </c>
      <c r="AW553" s="218">
        <f>HLOOKUP($B553,data03,data0211!AW$900,FALSE)</f>
        <v>15.5</v>
      </c>
      <c r="AX553" s="218">
        <f>HLOOKUP($B553,data03,data0211!AX$900,FALSE)</f>
        <v>0</v>
      </c>
      <c r="AY553" s="218">
        <f>HLOOKUP($B553,data03,data0211!AY$900,FALSE)</f>
        <v>7</v>
      </c>
      <c r="AZ553" s="218">
        <f>HLOOKUP($B553,data03,data0211!AZ$900,FALSE)</f>
        <v>418</v>
      </c>
      <c r="BA553" s="218">
        <f>HLOOKUP($B553,data03,data0211!BA$900,FALSE)</f>
        <v>60.58</v>
      </c>
      <c r="BB553" s="218"/>
      <c r="BC553" s="218"/>
      <c r="BD553" s="218"/>
      <c r="BE553" s="218"/>
    </row>
    <row r="554" spans="1:57" x14ac:dyDescent="0.2">
      <c r="A554" s="201" t="s">
        <v>661</v>
      </c>
      <c r="B554" s="71" t="s">
        <v>245</v>
      </c>
      <c r="C554" s="69">
        <v>2004</v>
      </c>
      <c r="D554" s="218">
        <f>HLOOKUP($B554,data04,data0211!D$900,FALSE)</f>
        <v>489298.23</v>
      </c>
      <c r="E554" s="218">
        <f>HLOOKUP($B554,data04,data0211!E$900,FALSE)</f>
        <v>-74512.61</v>
      </c>
      <c r="F554" s="218">
        <f>HLOOKUP($B554,data04,data0211!F$900,FALSE)</f>
        <v>0</v>
      </c>
      <c r="G554" s="218">
        <f>HLOOKUP($B554,data04,data0211!G$900,FALSE)</f>
        <v>112131</v>
      </c>
      <c r="H554" s="218">
        <f>HLOOKUP($B554,data04,data0211!H$900,FALSE)</f>
        <v>149512.60999999999</v>
      </c>
      <c r="I554" s="218">
        <f>HLOOKUP($B554,data04,data0211!I$900,FALSE)</f>
        <v>6020</v>
      </c>
      <c r="J554" s="218">
        <f>HLOOKUP($B554,data04,data0211!J$900,FALSE)</f>
        <v>682</v>
      </c>
      <c r="K554" s="218">
        <f>HLOOKUP($B554,data04,data0211!K$900,FALSE)</f>
        <v>580</v>
      </c>
      <c r="L554" s="218">
        <f>HLOOKUP($B554,data04,data0211!L$900,FALSE)</f>
        <v>102</v>
      </c>
      <c r="M554" s="218">
        <f>HLOOKUP($B554,data04,data0211!M$900,FALSE)</f>
        <v>0</v>
      </c>
      <c r="N554" s="218">
        <f>HLOOKUP($B554,data04,data0211!N$900,FALSE)</f>
        <v>233</v>
      </c>
      <c r="O554" s="218">
        <f>HLOOKUP($B554,data04,data0211!O$900,FALSE)</f>
        <v>0</v>
      </c>
      <c r="P554" s="218">
        <f>HLOOKUP($B554,data04,data0211!P$900,FALSE)</f>
        <v>12535309</v>
      </c>
      <c r="Q554" s="218">
        <f>HLOOKUP($B554,data04,data0211!Q$900,FALSE)</f>
        <v>6864409</v>
      </c>
      <c r="R554" s="218">
        <f>HLOOKUP($B554,data04,data0211!R$900,FALSE)</f>
        <v>5548361</v>
      </c>
      <c r="S554" s="218">
        <f>HLOOKUP($B554,data04,data0211!S$900,FALSE)</f>
        <v>0</v>
      </c>
      <c r="T554" s="218">
        <f>HLOOKUP($B554,data04,data0211!T$900,FALSE)</f>
        <v>122539</v>
      </c>
      <c r="U554" s="218">
        <f>HLOOKUP($B554,data04,data0211!U$900,FALSE)</f>
        <v>0</v>
      </c>
      <c r="V554" s="218">
        <f>HLOOKUP($B554,data04,data0211!V$900,FALSE)</f>
        <v>8242</v>
      </c>
      <c r="W554" s="218">
        <f>HLOOKUP($B554,data04,data0211!W$900,FALSE)</f>
        <v>0</v>
      </c>
      <c r="X554" s="218">
        <f>HLOOKUP($B554,data04,data0211!X$900,FALSE)</f>
        <v>7898</v>
      </c>
      <c r="Y554" s="218">
        <f>HLOOKUP($B554,data04,data0211!Y$900,FALSE)</f>
        <v>0</v>
      </c>
      <c r="Z554" s="218">
        <f>HLOOKUP($B554,data04,data0211!Z$900,FALSE)</f>
        <v>344</v>
      </c>
      <c r="AA554" s="218">
        <f>HLOOKUP($B554,data04,data0211!AA$900,FALSE)</f>
        <v>0</v>
      </c>
      <c r="AB554" s="218">
        <f>HLOOKUP($B554,data04,data0211!AB$900,FALSE)</f>
        <v>159897.16</v>
      </c>
      <c r="AC554" s="218">
        <f>HLOOKUP($B554,data04,data0211!AC$900,FALSE)</f>
        <v>102370.99</v>
      </c>
      <c r="AD554" s="218">
        <f>HLOOKUP($B554,data04,data0211!AD$900,FALSE)</f>
        <v>55545.54</v>
      </c>
      <c r="AE554" s="218">
        <f>HLOOKUP($B554,data04,data0211!AE$900,FALSE)</f>
        <v>0</v>
      </c>
      <c r="AF554" s="218">
        <f>HLOOKUP($B554,data04,data0211!AF$900,FALSE)</f>
        <v>1980.63</v>
      </c>
      <c r="AG554" s="218">
        <f>HLOOKUP($B554,data04,data0211!AG$900,FALSE)</f>
        <v>0</v>
      </c>
      <c r="AH554" s="218">
        <f>HLOOKUP($B554,data04,data0211!AH$900,FALSE)</f>
        <v>2.3199999999999998</v>
      </c>
      <c r="AI554" s="218">
        <f>HLOOKUP($B554,data04,data0211!AI$900,FALSE)</f>
        <v>0</v>
      </c>
      <c r="AJ554" s="218">
        <f>HLOOKUP($B554,data04,data0211!AJ$900,FALSE)</f>
        <v>2.3199999999999998</v>
      </c>
      <c r="AK554" s="218">
        <f>HLOOKUP($B554,data04,data0211!AK$900,FALSE)</f>
        <v>1346</v>
      </c>
      <c r="AL554" s="218">
        <f>HLOOKUP($B554,data04,data0211!AL$900,FALSE)</f>
        <v>1346</v>
      </c>
      <c r="AM554" s="218">
        <f>HLOOKUP($B554,data04,data0211!AM$900,FALSE)</f>
        <v>0</v>
      </c>
      <c r="AN554" s="218">
        <f>HLOOKUP($B554,data04,data0211!AN$900,FALSE)</f>
        <v>2976</v>
      </c>
      <c r="AO554" s="218">
        <f>HLOOKUP($B554,data04,data0211!AO$900,FALSE)</f>
        <v>1880</v>
      </c>
      <c r="AP554" s="218">
        <f>HLOOKUP($B554,data04,data0211!AP$900,FALSE)</f>
        <v>2976</v>
      </c>
      <c r="AQ554" s="218">
        <f>HLOOKUP($B554,data04,data0211!AQ$900,FALSE)</f>
        <v>2157</v>
      </c>
      <c r="AR554" s="218">
        <f>HLOOKUP($B554,data04,data0211!AR$900,FALSE)</f>
        <v>11.8</v>
      </c>
      <c r="AS554" s="218">
        <f>HLOOKUP($B554,data04,data0211!AS$900,FALSE)</f>
        <v>11.8</v>
      </c>
      <c r="AT554" s="218">
        <f>HLOOKUP($B554,data04,data0211!AT$900,FALSE)</f>
        <v>0</v>
      </c>
      <c r="AU554" s="218">
        <f>HLOOKUP($B554,data04,data0211!AU$900,FALSE)</f>
        <v>7.7</v>
      </c>
      <c r="AV554" s="218">
        <f>HLOOKUP($B554,data04,data0211!AV$900,FALSE)</f>
        <v>0</v>
      </c>
      <c r="AW554" s="218">
        <f>HLOOKUP($B554,data04,data0211!AW$900,FALSE)</f>
        <v>4.0999999999999996</v>
      </c>
      <c r="AX554" s="218">
        <f>HLOOKUP($B554,data04,data0211!AX$900,FALSE)</f>
        <v>0</v>
      </c>
      <c r="AY554" s="218">
        <f>HLOOKUP($B554,data04,data0211!AY$900,FALSE)</f>
        <v>0</v>
      </c>
      <c r="AZ554" s="218">
        <f>HLOOKUP($B554,data04,data0211!AZ$900,FALSE)</f>
        <v>134</v>
      </c>
      <c r="BA554" s="218">
        <f>HLOOKUP($B554,data04,data0211!BA$900,FALSE)</f>
        <v>71.16</v>
      </c>
      <c r="BB554" s="218"/>
      <c r="BC554" s="218"/>
      <c r="BD554" s="218"/>
      <c r="BE554" s="218"/>
    </row>
    <row r="555" spans="1:57" x14ac:dyDescent="0.2">
      <c r="A555" s="201" t="s">
        <v>661</v>
      </c>
      <c r="B555" s="71" t="s">
        <v>284</v>
      </c>
      <c r="C555" s="69">
        <v>2004</v>
      </c>
      <c r="D555" s="218">
        <f>HLOOKUP($B555,data04,data0211!D$900,FALSE)</f>
        <v>44162546.560000002</v>
      </c>
      <c r="E555" s="218">
        <f>HLOOKUP($B555,data04,data0211!E$900,FALSE)</f>
        <v>-23405516.239999998</v>
      </c>
      <c r="F555" s="218">
        <f>HLOOKUP($B555,data04,data0211!F$900,FALSE)</f>
        <v>0</v>
      </c>
      <c r="G555" s="218">
        <f>HLOOKUP($B555,data04,data0211!G$900,FALSE)</f>
        <v>2262454</v>
      </c>
      <c r="H555" s="218">
        <f>HLOOKUP($B555,data04,data0211!H$900,FALSE)</f>
        <v>2877971.6100000003</v>
      </c>
      <c r="I555" s="218">
        <f>HLOOKUP($B555,data04,data0211!I$900,FALSE)</f>
        <v>437007</v>
      </c>
      <c r="J555" s="218">
        <f>HLOOKUP($B555,data04,data0211!J$900,FALSE)</f>
        <v>15840</v>
      </c>
      <c r="K555" s="218">
        <f>HLOOKUP($B555,data04,data0211!K$900,FALSE)</f>
        <v>14408</v>
      </c>
      <c r="L555" s="218">
        <f>HLOOKUP($B555,data04,data0211!L$900,FALSE)</f>
        <v>1432</v>
      </c>
      <c r="M555" s="218">
        <f>HLOOKUP($B555,data04,data0211!M$900,FALSE)</f>
        <v>0</v>
      </c>
      <c r="N555" s="218">
        <f>HLOOKUP($B555,data04,data0211!N$900,FALSE)</f>
        <v>3838</v>
      </c>
      <c r="O555" s="218">
        <f>HLOOKUP($B555,data04,data0211!O$900,FALSE)</f>
        <v>25</v>
      </c>
      <c r="P555" s="218">
        <f>HLOOKUP($B555,data04,data0211!P$900,FALSE)</f>
        <v>411138371</v>
      </c>
      <c r="Q555" s="218">
        <f>HLOOKUP($B555,data04,data0211!Q$900,FALSE)</f>
        <v>145890630</v>
      </c>
      <c r="R555" s="218">
        <f>HLOOKUP($B555,data04,data0211!R$900,FALSE)</f>
        <v>262862808</v>
      </c>
      <c r="S555" s="218">
        <f>HLOOKUP($B555,data04,data0211!S$900,FALSE)</f>
        <v>0</v>
      </c>
      <c r="T555" s="218">
        <f>HLOOKUP($B555,data04,data0211!T$900,FALSE)</f>
        <v>2338438</v>
      </c>
      <c r="U555" s="218">
        <f>HLOOKUP($B555,data04,data0211!U$900,FALSE)</f>
        <v>46495</v>
      </c>
      <c r="V555" s="218">
        <f>HLOOKUP($B555,data04,data0211!V$900,FALSE)</f>
        <v>562556</v>
      </c>
      <c r="W555" s="218">
        <f>HLOOKUP($B555,data04,data0211!W$900,FALSE)</f>
        <v>0</v>
      </c>
      <c r="X555" s="218">
        <f>HLOOKUP($B555,data04,data0211!X$900,FALSE)</f>
        <v>555652</v>
      </c>
      <c r="Y555" s="218">
        <f>HLOOKUP($B555,data04,data0211!Y$900,FALSE)</f>
        <v>0</v>
      </c>
      <c r="Z555" s="218">
        <f>HLOOKUP($B555,data04,data0211!Z$900,FALSE)</f>
        <v>6674</v>
      </c>
      <c r="AA555" s="218">
        <f>HLOOKUP($B555,data04,data0211!AA$900,FALSE)</f>
        <v>230</v>
      </c>
      <c r="AB555" s="218">
        <f>HLOOKUP($B555,data04,data0211!AB$900,FALSE)</f>
        <v>6293560</v>
      </c>
      <c r="AC555" s="218">
        <f>HLOOKUP($B555,data04,data0211!AC$900,FALSE)</f>
        <v>4056298</v>
      </c>
      <c r="AD555" s="218">
        <f>HLOOKUP($B555,data04,data0211!AD$900,FALSE)</f>
        <v>2171073</v>
      </c>
      <c r="AE555" s="218">
        <f>HLOOKUP($B555,data04,data0211!AE$900,FALSE)</f>
        <v>0</v>
      </c>
      <c r="AF555" s="218">
        <f>HLOOKUP($B555,data04,data0211!AF$900,FALSE)</f>
        <v>63330</v>
      </c>
      <c r="AG555" s="218">
        <f>HLOOKUP($B555,data04,data0211!AG$900,FALSE)</f>
        <v>2859</v>
      </c>
      <c r="AH555" s="218">
        <f>HLOOKUP($B555,data04,data0211!AH$900,FALSE)</f>
        <v>44</v>
      </c>
      <c r="AI555" s="218">
        <f>HLOOKUP($B555,data04,data0211!AI$900,FALSE)</f>
        <v>0</v>
      </c>
      <c r="AJ555" s="218">
        <f>HLOOKUP($B555,data04,data0211!AJ$900,FALSE)</f>
        <v>44</v>
      </c>
      <c r="AK555" s="218">
        <f>HLOOKUP($B555,data04,data0211!AK$900,FALSE)</f>
        <v>45000</v>
      </c>
      <c r="AL555" s="218">
        <f>HLOOKUP($B555,data04,data0211!AL$900,FALSE)</f>
        <v>45000</v>
      </c>
      <c r="AM555" s="218">
        <f>HLOOKUP($B555,data04,data0211!AM$900,FALSE)</f>
        <v>0</v>
      </c>
      <c r="AN555" s="218">
        <f>HLOOKUP($B555,data04,data0211!AN$900,FALSE)</f>
        <v>73573</v>
      </c>
      <c r="AO555" s="218">
        <f>HLOOKUP($B555,data04,data0211!AO$900,FALSE)</f>
        <v>69795</v>
      </c>
      <c r="AP555" s="218">
        <f>HLOOKUP($B555,data04,data0211!AP$900,FALSE)</f>
        <v>0</v>
      </c>
      <c r="AQ555" s="218">
        <f>HLOOKUP($B555,data04,data0211!AQ$900,FALSE)</f>
        <v>63664</v>
      </c>
      <c r="AR555" s="218">
        <f>HLOOKUP($B555,data04,data0211!AR$900,FALSE)</f>
        <v>372.2</v>
      </c>
      <c r="AS555" s="218">
        <f>HLOOKUP($B555,data04,data0211!AS$900,FALSE)</f>
        <v>140.19999999999999</v>
      </c>
      <c r="AT555" s="218">
        <f>HLOOKUP($B555,data04,data0211!AT$900,FALSE)</f>
        <v>232</v>
      </c>
      <c r="AU555" s="218">
        <f>HLOOKUP($B555,data04,data0211!AU$900,FALSE)</f>
        <v>147.6</v>
      </c>
      <c r="AV555" s="218">
        <f>HLOOKUP($B555,data04,data0211!AV$900,FALSE)</f>
        <v>0</v>
      </c>
      <c r="AW555" s="218">
        <f>HLOOKUP($B555,data04,data0211!AW$900,FALSE)</f>
        <v>224.7</v>
      </c>
      <c r="AX555" s="218">
        <f>HLOOKUP($B555,data04,data0211!AX$900,FALSE)</f>
        <v>0</v>
      </c>
      <c r="AY555" s="218">
        <f>HLOOKUP($B555,data04,data0211!AY$900,FALSE)</f>
        <v>9</v>
      </c>
      <c r="AZ555" s="218">
        <f>HLOOKUP($B555,data04,data0211!AZ$900,FALSE)</f>
        <v>2294</v>
      </c>
      <c r="BA555" s="218">
        <f>HLOOKUP($B555,data04,data0211!BA$900,FALSE)</f>
        <v>0.81</v>
      </c>
      <c r="BB555" s="218"/>
      <c r="BC555" s="218"/>
      <c r="BD555" s="218"/>
      <c r="BE555" s="218"/>
    </row>
    <row r="556" spans="1:57" x14ac:dyDescent="0.2">
      <c r="A556" s="201" t="s">
        <v>661</v>
      </c>
      <c r="B556" s="71" t="s">
        <v>280</v>
      </c>
      <c r="C556" s="69">
        <v>2004</v>
      </c>
      <c r="D556" s="218">
        <f>HLOOKUP($B556,data04,data0211!D$900,FALSE)</f>
        <v>13906678.149999999</v>
      </c>
      <c r="E556" s="218">
        <f>HLOOKUP($B556,data04,data0211!E$900,FALSE)</f>
        <v>-5001439.16</v>
      </c>
      <c r="F556" s="218">
        <f>HLOOKUP($B556,data04,data0211!F$900,FALSE)</f>
        <v>0</v>
      </c>
      <c r="G556" s="218">
        <f>HLOOKUP($B556,data04,data0211!G$900,FALSE)</f>
        <v>840129.12</v>
      </c>
      <c r="H556" s="218">
        <f>HLOOKUP($B556,data04,data0211!H$900,FALSE)</f>
        <v>1407703.53</v>
      </c>
      <c r="I556" s="218">
        <f>HLOOKUP($B556,data04,data0211!I$900,FALSE)</f>
        <v>131092</v>
      </c>
      <c r="J556" s="218">
        <f>HLOOKUP($B556,data04,data0211!J$900,FALSE)</f>
        <v>5893</v>
      </c>
      <c r="K556" s="218">
        <f>HLOOKUP($B556,data04,data0211!K$900,FALSE)</f>
        <v>5189</v>
      </c>
      <c r="L556" s="218">
        <f>HLOOKUP($B556,data04,data0211!L$900,FALSE)</f>
        <v>704</v>
      </c>
      <c r="M556" s="218">
        <f>HLOOKUP($B556,data04,data0211!M$900,FALSE)</f>
        <v>0</v>
      </c>
      <c r="N556" s="218">
        <f>HLOOKUP($B556,data04,data0211!N$900,FALSE)</f>
        <v>911</v>
      </c>
      <c r="O556" s="218">
        <f>HLOOKUP($B556,data04,data0211!O$900,FALSE)</f>
        <v>78</v>
      </c>
      <c r="P556" s="218">
        <f>HLOOKUP($B556,data04,data0211!P$900,FALSE)</f>
        <v>91791284</v>
      </c>
      <c r="Q556" s="218">
        <f>HLOOKUP($B556,data04,data0211!Q$900,FALSE)</f>
        <v>47763058</v>
      </c>
      <c r="R556" s="218">
        <f>HLOOKUP($B556,data04,data0211!R$900,FALSE)</f>
        <v>43415402</v>
      </c>
      <c r="S556" s="218">
        <f>HLOOKUP($B556,data04,data0211!S$900,FALSE)</f>
        <v>0</v>
      </c>
      <c r="T556" s="218">
        <f>HLOOKUP($B556,data04,data0211!T$900,FALSE)</f>
        <v>561915</v>
      </c>
      <c r="U556" s="218">
        <f>HLOOKUP($B556,data04,data0211!U$900,FALSE)</f>
        <v>50909</v>
      </c>
      <c r="V556" s="218">
        <f>HLOOKUP($B556,data04,data0211!V$900,FALSE)</f>
        <v>84040</v>
      </c>
      <c r="W556" s="218">
        <f>HLOOKUP($B556,data04,data0211!W$900,FALSE)</f>
        <v>0</v>
      </c>
      <c r="X556" s="218">
        <f>HLOOKUP($B556,data04,data0211!X$900,FALSE)</f>
        <v>82327</v>
      </c>
      <c r="Y556" s="218">
        <f>HLOOKUP($B556,data04,data0211!Y$900,FALSE)</f>
        <v>0</v>
      </c>
      <c r="Z556" s="218">
        <f>HLOOKUP($B556,data04,data0211!Z$900,FALSE)</f>
        <v>1572</v>
      </c>
      <c r="AA556" s="218">
        <f>HLOOKUP($B556,data04,data0211!AA$900,FALSE)</f>
        <v>141</v>
      </c>
      <c r="AB556" s="218">
        <f>HLOOKUP($B556,data04,data0211!AB$900,FALSE)</f>
        <v>2782721.27</v>
      </c>
      <c r="AC556" s="218">
        <f>HLOOKUP($B556,data04,data0211!AC$900,FALSE)</f>
        <v>2017794.14</v>
      </c>
      <c r="AD556" s="218">
        <f>HLOOKUP($B556,data04,data0211!AD$900,FALSE)</f>
        <v>759466.8</v>
      </c>
      <c r="AE556" s="218">
        <f>HLOOKUP($B556,data04,data0211!AE$900,FALSE)</f>
        <v>0</v>
      </c>
      <c r="AF556" s="218">
        <f>HLOOKUP($B556,data04,data0211!AF$900,FALSE)</f>
        <v>4686.21</v>
      </c>
      <c r="AG556" s="218">
        <f>HLOOKUP($B556,data04,data0211!AG$900,FALSE)</f>
        <v>774.12</v>
      </c>
      <c r="AH556" s="218">
        <f>HLOOKUP($B556,data04,data0211!AH$900,FALSE)</f>
        <v>221</v>
      </c>
      <c r="AI556" s="218">
        <f>HLOOKUP($B556,data04,data0211!AI$900,FALSE)</f>
        <v>211</v>
      </c>
      <c r="AJ556" s="218">
        <f>HLOOKUP($B556,data04,data0211!AJ$900,FALSE)</f>
        <v>10</v>
      </c>
      <c r="AK556" s="218">
        <f>HLOOKUP($B556,data04,data0211!AK$900,FALSE)</f>
        <v>10525</v>
      </c>
      <c r="AL556" s="218">
        <f>HLOOKUP($B556,data04,data0211!AL$900,FALSE)</f>
        <v>26158</v>
      </c>
      <c r="AM556" s="218">
        <f>HLOOKUP($B556,data04,data0211!AM$900,FALSE)</f>
        <v>1616</v>
      </c>
      <c r="AN556" s="218">
        <f>HLOOKUP($B556,data04,data0211!AN$900,FALSE)</f>
        <v>22235</v>
      </c>
      <c r="AO556" s="218">
        <f>HLOOKUP($B556,data04,data0211!AO$900,FALSE)</f>
        <v>14707</v>
      </c>
      <c r="AP556" s="218">
        <f>HLOOKUP($B556,data04,data0211!AP$900,FALSE)</f>
        <v>0</v>
      </c>
      <c r="AQ556" s="218">
        <f>HLOOKUP($B556,data04,data0211!AQ$900,FALSE)</f>
        <v>15406</v>
      </c>
      <c r="AR556" s="218">
        <f>HLOOKUP($B556,data04,data0211!AR$900,FALSE)</f>
        <v>246.2</v>
      </c>
      <c r="AS556" s="218">
        <f>HLOOKUP($B556,data04,data0211!AS$900,FALSE)</f>
        <v>212.9</v>
      </c>
      <c r="AT556" s="218">
        <f>HLOOKUP($B556,data04,data0211!AT$900,FALSE)</f>
        <v>33.299999999999997</v>
      </c>
      <c r="AU556" s="218">
        <f>HLOOKUP($B556,data04,data0211!AU$900,FALSE)</f>
        <v>71.8</v>
      </c>
      <c r="AV556" s="218">
        <f>HLOOKUP($B556,data04,data0211!AV$900,FALSE)</f>
        <v>1</v>
      </c>
      <c r="AW556" s="218">
        <f>HLOOKUP($B556,data04,data0211!AW$900,FALSE)</f>
        <v>173.4</v>
      </c>
      <c r="AX556" s="218">
        <f>HLOOKUP($B556,data04,data0211!AX$900,FALSE)</f>
        <v>0</v>
      </c>
      <c r="AY556" s="218">
        <f>HLOOKUP($B556,data04,data0211!AY$900,FALSE)</f>
        <v>4</v>
      </c>
      <c r="AZ556" s="218">
        <f>HLOOKUP($B556,data04,data0211!AZ$900,FALSE)</f>
        <v>1727</v>
      </c>
      <c r="BA556" s="218">
        <f>HLOOKUP($B556,data04,data0211!BA$900,FALSE)</f>
        <v>74.44</v>
      </c>
      <c r="BB556" s="218"/>
      <c r="BC556" s="218"/>
      <c r="BD556" s="218"/>
      <c r="BE556" s="218"/>
    </row>
    <row r="557" spans="1:57" x14ac:dyDescent="0.2">
      <c r="A557" s="201" t="s">
        <v>661</v>
      </c>
      <c r="B557" s="71" t="s">
        <v>201</v>
      </c>
      <c r="C557" s="69">
        <v>2004</v>
      </c>
      <c r="D557" s="218">
        <f>HLOOKUP($B557,data04,data0211!D$900,FALSE)</f>
        <v>136280002.96000001</v>
      </c>
      <c r="E557" s="218">
        <f>HLOOKUP($B557,data04,data0211!E$900,FALSE)</f>
        <v>-72209987.530000001</v>
      </c>
      <c r="F557" s="218">
        <f>HLOOKUP($B557,data04,data0211!F$900,FALSE)</f>
        <v>0</v>
      </c>
      <c r="G557" s="218">
        <f>HLOOKUP($B557,data04,data0211!G$900,FALSE)</f>
        <v>3533585.46</v>
      </c>
      <c r="H557" s="218">
        <f>HLOOKUP($B557,data04,data0211!H$900,FALSE)</f>
        <v>9174685.5700000003</v>
      </c>
      <c r="I557" s="218">
        <f>HLOOKUP($B557,data04,data0211!I$900,FALSE)</f>
        <v>-309870.38</v>
      </c>
      <c r="J557" s="218">
        <f>HLOOKUP($B557,data04,data0211!J$900,FALSE)</f>
        <v>43253</v>
      </c>
      <c r="K557" s="218">
        <f>HLOOKUP($B557,data04,data0211!K$900,FALSE)</f>
        <v>39492</v>
      </c>
      <c r="L557" s="218">
        <f>HLOOKUP($B557,data04,data0211!L$900,FALSE)</f>
        <v>3761</v>
      </c>
      <c r="M557" s="218">
        <f>HLOOKUP($B557,data04,data0211!M$900,FALSE)</f>
        <v>0</v>
      </c>
      <c r="N557" s="218">
        <f>HLOOKUP($B557,data04,data0211!N$900,FALSE)</f>
        <v>8516</v>
      </c>
      <c r="O557" s="218">
        <f>HLOOKUP($B557,data04,data0211!O$900,FALSE)</f>
        <v>438</v>
      </c>
      <c r="P557" s="218">
        <f>HLOOKUP($B557,data04,data0211!P$900,FALSE)</f>
        <v>924891203</v>
      </c>
      <c r="Q557" s="218">
        <f>HLOOKUP($B557,data04,data0211!Q$900,FALSE)</f>
        <v>388929025</v>
      </c>
      <c r="R557" s="218">
        <f>HLOOKUP($B557,data04,data0211!R$900,FALSE)</f>
        <v>530480956</v>
      </c>
      <c r="S557" s="218">
        <f>HLOOKUP($B557,data04,data0211!S$900,FALSE)</f>
        <v>0</v>
      </c>
      <c r="T557" s="218">
        <f>HLOOKUP($B557,data04,data0211!T$900,FALSE)</f>
        <v>5119876</v>
      </c>
      <c r="U557" s="218">
        <f>HLOOKUP($B557,data04,data0211!U$900,FALSE)</f>
        <v>361346</v>
      </c>
      <c r="V557" s="218">
        <f>HLOOKUP($B557,data04,data0211!V$900,FALSE)</f>
        <v>906024</v>
      </c>
      <c r="W557" s="218">
        <f>HLOOKUP($B557,data04,data0211!W$900,FALSE)</f>
        <v>0</v>
      </c>
      <c r="X557" s="218">
        <f>HLOOKUP($B557,data04,data0211!X$900,FALSE)</f>
        <v>882941</v>
      </c>
      <c r="Y557" s="218">
        <f>HLOOKUP($B557,data04,data0211!Y$900,FALSE)</f>
        <v>0</v>
      </c>
      <c r="Z557" s="218">
        <f>HLOOKUP($B557,data04,data0211!Z$900,FALSE)</f>
        <v>21593</v>
      </c>
      <c r="AA557" s="218">
        <f>HLOOKUP($B557,data04,data0211!AA$900,FALSE)</f>
        <v>1490</v>
      </c>
      <c r="AB557" s="218">
        <f>HLOOKUP($B557,data04,data0211!AB$900,FALSE)</f>
        <v>15703837.33</v>
      </c>
      <c r="AC557" s="218">
        <f>HLOOKUP($B557,data04,data0211!AC$900,FALSE)</f>
        <v>8822111.75</v>
      </c>
      <c r="AD557" s="218">
        <f>HLOOKUP($B557,data04,data0211!AD$900,FALSE)</f>
        <v>6841862.2400000002</v>
      </c>
      <c r="AE557" s="218">
        <f>HLOOKUP($B557,data04,data0211!AE$900,FALSE)</f>
        <v>0</v>
      </c>
      <c r="AF557" s="218">
        <f>HLOOKUP($B557,data04,data0211!AF$900,FALSE)</f>
        <v>33906.730000000003</v>
      </c>
      <c r="AG557" s="218">
        <f>HLOOKUP($B557,data04,data0211!AG$900,FALSE)</f>
        <v>5956.61</v>
      </c>
      <c r="AH557" s="218">
        <f>HLOOKUP($B557,data04,data0211!AH$900,FALSE)</f>
        <v>402.5</v>
      </c>
      <c r="AI557" s="218">
        <f>HLOOKUP($B557,data04,data0211!AI$900,FALSE)</f>
        <v>120.75</v>
      </c>
      <c r="AJ557" s="218">
        <f>HLOOKUP($B557,data04,data0211!AJ$900,FALSE)</f>
        <v>281.75</v>
      </c>
      <c r="AK557" s="218">
        <f>HLOOKUP($B557,data04,data0211!AK$900,FALSE)</f>
        <v>97200</v>
      </c>
      <c r="AL557" s="218">
        <f>HLOOKUP($B557,data04,data0211!AL$900,FALSE)</f>
        <v>162000</v>
      </c>
      <c r="AM557" s="218">
        <f>HLOOKUP($B557,data04,data0211!AM$900,FALSE)</f>
        <v>142</v>
      </c>
      <c r="AN557" s="218">
        <f>HLOOKUP($B557,data04,data0211!AN$900,FALSE)</f>
        <v>184248</v>
      </c>
      <c r="AO557" s="218">
        <f>HLOOKUP($B557,data04,data0211!AO$900,FALSE)</f>
        <v>140106</v>
      </c>
      <c r="AP557" s="218">
        <f>HLOOKUP($B557,data04,data0211!AP$900,FALSE)</f>
        <v>184248</v>
      </c>
      <c r="AQ557" s="218">
        <f>HLOOKUP($B557,data04,data0211!AQ$900,FALSE)</f>
        <v>137521</v>
      </c>
      <c r="AR557" s="218">
        <f>HLOOKUP($B557,data04,data0211!AR$900,FALSE)</f>
        <v>833.6</v>
      </c>
      <c r="AS557" s="218">
        <f>HLOOKUP($B557,data04,data0211!AS$900,FALSE)</f>
        <v>660.6</v>
      </c>
      <c r="AT557" s="218">
        <f>HLOOKUP($B557,data04,data0211!AT$900,FALSE)</f>
        <v>173</v>
      </c>
      <c r="AU557" s="218">
        <f>HLOOKUP($B557,data04,data0211!AU$900,FALSE)</f>
        <v>0</v>
      </c>
      <c r="AV557" s="218">
        <f>HLOOKUP($B557,data04,data0211!AV$900,FALSE)</f>
        <v>0</v>
      </c>
      <c r="AW557" s="218">
        <f>HLOOKUP($B557,data04,data0211!AW$900,FALSE)</f>
        <v>0</v>
      </c>
      <c r="AX557" s="218">
        <f>HLOOKUP($B557,data04,data0211!AX$900,FALSE)</f>
        <v>0</v>
      </c>
      <c r="AY557" s="218">
        <f>HLOOKUP($B557,data04,data0211!AY$900,FALSE)</f>
        <v>30</v>
      </c>
      <c r="AZ557" s="218">
        <f>HLOOKUP($B557,data04,data0211!AZ$900,FALSE)</f>
        <v>5066</v>
      </c>
      <c r="BA557" s="218">
        <f>HLOOKUP($B557,data04,data0211!BA$900,FALSE)</f>
        <v>76.47</v>
      </c>
      <c r="BB557" s="218"/>
      <c r="BC557" s="218"/>
      <c r="BD557" s="218"/>
      <c r="BE557" s="218"/>
    </row>
    <row r="558" spans="1:57" x14ac:dyDescent="0.2">
      <c r="A558" s="201" t="s">
        <v>661</v>
      </c>
      <c r="B558" s="71" t="s">
        <v>200</v>
      </c>
      <c r="C558" s="69">
        <v>2004</v>
      </c>
      <c r="D558" s="218">
        <f>HLOOKUP($B558,data04,data0211!D$900,FALSE)</f>
        <v>105068833.00000001</v>
      </c>
      <c r="E558" s="218">
        <f>HLOOKUP($B558,data04,data0211!E$900,FALSE)</f>
        <v>-20796959.07</v>
      </c>
      <c r="F558" s="218">
        <f>HLOOKUP($B558,data04,data0211!F$900,FALSE)</f>
        <v>0</v>
      </c>
      <c r="G558" s="218">
        <f>HLOOKUP($B558,data04,data0211!G$900,FALSE)</f>
        <v>7900148</v>
      </c>
      <c r="H558" s="218">
        <f>HLOOKUP($B558,data04,data0211!H$900,FALSE)</f>
        <v>8075926.1799999997</v>
      </c>
      <c r="I558" s="218">
        <f>HLOOKUP($B558,data04,data0211!I$900,FALSE)</f>
        <v>2271409.56</v>
      </c>
      <c r="J558" s="218">
        <f>HLOOKUP($B558,data04,data0211!J$900,FALSE)</f>
        <v>42997</v>
      </c>
      <c r="K558" s="218">
        <f>HLOOKUP($B558,data04,data0211!K$900,FALSE)</f>
        <v>39145</v>
      </c>
      <c r="L558" s="218">
        <f>HLOOKUP($B558,data04,data0211!L$900,FALSE)</f>
        <v>3848</v>
      </c>
      <c r="M558" s="218">
        <f>HLOOKUP($B558,data04,data0211!M$900,FALSE)</f>
        <v>4</v>
      </c>
      <c r="N558" s="218">
        <f>HLOOKUP($B558,data04,data0211!N$900,FALSE)</f>
        <v>1</v>
      </c>
      <c r="O558" s="218">
        <f>HLOOKUP($B558,data04,data0211!O$900,FALSE)</f>
        <v>33</v>
      </c>
      <c r="P558" s="218">
        <f>HLOOKUP($B558,data04,data0211!P$900,FALSE)</f>
        <v>1554235644</v>
      </c>
      <c r="Q558" s="218">
        <f>HLOOKUP($B558,data04,data0211!Q$900,FALSE)</f>
        <v>319467005</v>
      </c>
      <c r="R558" s="218">
        <f>HLOOKUP($B558,data04,data0211!R$900,FALSE)</f>
        <v>963996100</v>
      </c>
      <c r="S558" s="218">
        <f>HLOOKUP($B558,data04,data0211!S$900,FALSE)</f>
        <v>262462104</v>
      </c>
      <c r="T558" s="218">
        <f>HLOOKUP($B558,data04,data0211!T$900,FALSE)</f>
        <v>8181928</v>
      </c>
      <c r="U558" s="218">
        <f>HLOOKUP($B558,data04,data0211!U$900,FALSE)</f>
        <v>128507</v>
      </c>
      <c r="V558" s="218">
        <f>HLOOKUP($B558,data04,data0211!V$900,FALSE)</f>
        <v>2442155</v>
      </c>
      <c r="W558" s="218">
        <f>HLOOKUP($B558,data04,data0211!W$900,FALSE)</f>
        <v>0</v>
      </c>
      <c r="X558" s="218">
        <f>HLOOKUP($B558,data04,data0211!X$900,FALSE)</f>
        <v>1950996</v>
      </c>
      <c r="Y558" s="218">
        <f>HLOOKUP($B558,data04,data0211!Y$900,FALSE)</f>
        <v>467895</v>
      </c>
      <c r="Z558" s="218">
        <f>HLOOKUP($B558,data04,data0211!Z$900,FALSE)</f>
        <v>22825</v>
      </c>
      <c r="AA558" s="218">
        <f>HLOOKUP($B558,data04,data0211!AA$900,FALSE)</f>
        <v>439</v>
      </c>
      <c r="AB558" s="218">
        <f>HLOOKUP($B558,data04,data0211!AB$900,FALSE)</f>
        <v>18944265.370000001</v>
      </c>
      <c r="AC558" s="218">
        <f>HLOOKUP($B558,data04,data0211!AC$900,FALSE)</f>
        <v>11505417.710000001</v>
      </c>
      <c r="AD558" s="218">
        <f>HLOOKUP($B558,data04,data0211!AD$900,FALSE)</f>
        <v>7082282.1799999997</v>
      </c>
      <c r="AE558" s="218">
        <f>HLOOKUP($B558,data04,data0211!AE$900,FALSE)</f>
        <v>308574.42</v>
      </c>
      <c r="AF558" s="218">
        <f>HLOOKUP($B558,data04,data0211!AF$900,FALSE)</f>
        <v>44082.06</v>
      </c>
      <c r="AG558" s="218">
        <f>HLOOKUP($B558,data04,data0211!AG$900,FALSE)</f>
        <v>3909</v>
      </c>
      <c r="AH558" s="218">
        <f>HLOOKUP($B558,data04,data0211!AH$900,FALSE)</f>
        <v>89</v>
      </c>
      <c r="AI558" s="218">
        <f>HLOOKUP($B558,data04,data0211!AI$900,FALSE)</f>
        <v>0</v>
      </c>
      <c r="AJ558" s="218">
        <f>HLOOKUP($B558,data04,data0211!AJ$900,FALSE)</f>
        <v>89</v>
      </c>
      <c r="AK558" s="218">
        <f>HLOOKUP($B558,data04,data0211!AK$900,FALSE)</f>
        <v>117900</v>
      </c>
      <c r="AL558" s="218">
        <f>HLOOKUP($B558,data04,data0211!AL$900,FALSE)</f>
        <v>117900</v>
      </c>
      <c r="AM558" s="218">
        <f>HLOOKUP($B558,data04,data0211!AM$900,FALSE)</f>
        <v>0</v>
      </c>
      <c r="AN558" s="218">
        <f>HLOOKUP($B558,data04,data0211!AN$900,FALSE)</f>
        <v>243748</v>
      </c>
      <c r="AO558" s="218">
        <f>HLOOKUP($B558,data04,data0211!AO$900,FALSE)</f>
        <v>254968</v>
      </c>
      <c r="AP558" s="218">
        <f>HLOOKUP($B558,data04,data0211!AP$900,FALSE)</f>
        <v>254968</v>
      </c>
      <c r="AQ558" s="218">
        <f>HLOOKUP($B558,data04,data0211!AQ$900,FALSE)</f>
        <v>235516</v>
      </c>
      <c r="AR558" s="218">
        <f>HLOOKUP($B558,data04,data0211!AR$900,FALSE)</f>
        <v>916</v>
      </c>
      <c r="AS558" s="218">
        <f>HLOOKUP($B558,data04,data0211!AS$900,FALSE)</f>
        <v>401</v>
      </c>
      <c r="AT558" s="218">
        <f>HLOOKUP($B558,data04,data0211!AT$900,FALSE)</f>
        <v>515</v>
      </c>
      <c r="AU558" s="218">
        <f>HLOOKUP($B558,data04,data0211!AU$900,FALSE)</f>
        <v>426</v>
      </c>
      <c r="AV558" s="218">
        <f>HLOOKUP($B558,data04,data0211!AV$900,FALSE)</f>
        <v>0</v>
      </c>
      <c r="AW558" s="218">
        <f>HLOOKUP($B558,data04,data0211!AW$900,FALSE)</f>
        <v>490</v>
      </c>
      <c r="AX558" s="218">
        <f>HLOOKUP($B558,data04,data0211!AX$900,FALSE)</f>
        <v>0</v>
      </c>
      <c r="AY558" s="218">
        <f>HLOOKUP($B558,data04,data0211!AY$900,FALSE)</f>
        <v>0</v>
      </c>
      <c r="AZ558" s="218">
        <f>HLOOKUP($B558,data04,data0211!AZ$900,FALSE)</f>
        <v>4939</v>
      </c>
      <c r="BA558" s="218">
        <f>HLOOKUP($B558,data04,data0211!BA$900,FALSE)</f>
        <v>75.5</v>
      </c>
      <c r="BB558" s="218"/>
      <c r="BC558" s="218"/>
      <c r="BD558" s="218"/>
      <c r="BE558" s="218"/>
    </row>
    <row r="559" spans="1:57" x14ac:dyDescent="0.2">
      <c r="A559" s="201" t="s">
        <v>661</v>
      </c>
      <c r="B559" s="71" t="s">
        <v>16</v>
      </c>
      <c r="C559" s="69">
        <v>2004</v>
      </c>
      <c r="D559" s="218">
        <f>HLOOKUP($B559,data04,data0211!D$900,FALSE)</f>
        <v>394938639.11000007</v>
      </c>
      <c r="E559" s="218">
        <f>HLOOKUP($B559,data04,data0211!E$900,FALSE)</f>
        <v>-182968556.16</v>
      </c>
      <c r="F559" s="218">
        <f>HLOOKUP($B559,data04,data0211!F$900,FALSE)</f>
        <v>0</v>
      </c>
      <c r="G559" s="218">
        <f>HLOOKUP($B559,data04,data0211!G$900,FALSE)</f>
        <v>16095010.550000001</v>
      </c>
      <c r="H559" s="218">
        <f>HLOOKUP($B559,data04,data0211!H$900,FALSE)</f>
        <v>24696466.629999999</v>
      </c>
      <c r="I559" s="218">
        <f>HLOOKUP($B559,data04,data0211!I$900,FALSE)</f>
        <v>4506411.78</v>
      </c>
      <c r="J559" s="218">
        <f>HLOOKUP($B559,data04,data0211!J$900,FALSE)</f>
        <v>177495</v>
      </c>
      <c r="K559" s="218">
        <f>HLOOKUP($B559,data04,data0211!K$900,FALSE)</f>
        <v>160464</v>
      </c>
      <c r="L559" s="218">
        <f>HLOOKUP($B559,data04,data0211!L$900,FALSE)</f>
        <v>17021</v>
      </c>
      <c r="M559" s="218">
        <f>HLOOKUP($B559,data04,data0211!M$900,FALSE)</f>
        <v>10</v>
      </c>
      <c r="N559" s="218">
        <f>HLOOKUP($B559,data04,data0211!N$900,FALSE)</f>
        <v>36806</v>
      </c>
      <c r="O559" s="218">
        <f>HLOOKUP($B559,data04,data0211!O$900,FALSE)</f>
        <v>235</v>
      </c>
      <c r="P559" s="218">
        <f>HLOOKUP($B559,data04,data0211!P$900,FALSE)</f>
        <v>1720550376</v>
      </c>
      <c r="Q559" s="218">
        <f>HLOOKUP($B559,data04,data0211!Q$900,FALSE)</f>
        <v>1240883023</v>
      </c>
      <c r="R559" s="218">
        <f>HLOOKUP($B559,data04,data0211!R$900,FALSE)</f>
        <v>479667353</v>
      </c>
      <c r="S559" s="218">
        <f>HLOOKUP($B559,data04,data0211!S$900,FALSE)</f>
        <v>0</v>
      </c>
      <c r="T559" s="218">
        <f>HLOOKUP($B559,data04,data0211!T$900,FALSE)</f>
        <v>0</v>
      </c>
      <c r="U559" s="218">
        <f>HLOOKUP($B559,data04,data0211!U$900,FALSE)</f>
        <v>0</v>
      </c>
      <c r="V559" s="218">
        <f>HLOOKUP($B559,data04,data0211!V$900,FALSE)</f>
        <v>7950640</v>
      </c>
      <c r="W559" s="218">
        <f>HLOOKUP($B559,data04,data0211!W$900,FALSE)</f>
        <v>0</v>
      </c>
      <c r="X559" s="218">
        <f>HLOOKUP($B559,data04,data0211!X$900,FALSE)</f>
        <v>4050343</v>
      </c>
      <c r="Y559" s="218">
        <f>HLOOKUP($B559,data04,data0211!Y$900,FALSE)</f>
        <v>3818962</v>
      </c>
      <c r="Z559" s="218">
        <f>HLOOKUP($B559,data04,data0211!Z$900,FALSE)</f>
        <v>80748</v>
      </c>
      <c r="AA559" s="218">
        <f>HLOOKUP($B559,data04,data0211!AA$900,FALSE)</f>
        <v>587</v>
      </c>
      <c r="AB559" s="218">
        <f>HLOOKUP($B559,data04,data0211!AB$900,FALSE)</f>
        <v>57036203</v>
      </c>
      <c r="AC559" s="218">
        <f>HLOOKUP($B559,data04,data0211!AC$900,FALSE)</f>
        <v>39812898</v>
      </c>
      <c r="AD559" s="218">
        <f>HLOOKUP($B559,data04,data0211!AD$900,FALSE)</f>
        <v>14982198</v>
      </c>
      <c r="AE559" s="218">
        <f>HLOOKUP($B559,data04,data0211!AE$900,FALSE)</f>
        <v>2064844</v>
      </c>
      <c r="AF559" s="218">
        <f>HLOOKUP($B559,data04,data0211!AF$900,FALSE)</f>
        <v>174594</v>
      </c>
      <c r="AG559" s="218">
        <f>HLOOKUP($B559,data04,data0211!AG$900,FALSE)</f>
        <v>1669</v>
      </c>
      <c r="AH559" s="218">
        <f>HLOOKUP($B559,data04,data0211!AH$900,FALSE)</f>
        <v>331</v>
      </c>
      <c r="AI559" s="218">
        <f>HLOOKUP($B559,data04,data0211!AI$900,FALSE)</f>
        <v>88</v>
      </c>
      <c r="AJ559" s="218">
        <f>HLOOKUP($B559,data04,data0211!AJ$900,FALSE)</f>
        <v>243</v>
      </c>
      <c r="AK559" s="218">
        <f>HLOOKUP($B559,data04,data0211!AK$900,FALSE)</f>
        <v>469504</v>
      </c>
      <c r="AL559" s="218">
        <f>HLOOKUP($B559,data04,data0211!AL$900,FALSE)</f>
        <v>527144</v>
      </c>
      <c r="AM559" s="218">
        <f>HLOOKUP($B559,data04,data0211!AM$900,FALSE)</f>
        <v>0</v>
      </c>
      <c r="AN559" s="218">
        <f>HLOOKUP($B559,data04,data0211!AN$900,FALSE)</f>
        <v>836121.67</v>
      </c>
      <c r="AO559" s="218">
        <f>HLOOKUP($B559,data04,data0211!AO$900,FALSE)</f>
        <v>916979.23</v>
      </c>
      <c r="AP559" s="218">
        <f>HLOOKUP($B559,data04,data0211!AP$900,FALSE)</f>
        <v>916979.23</v>
      </c>
      <c r="AQ559" s="218">
        <f>HLOOKUP($B559,data04,data0211!AQ$900,FALSE)</f>
        <v>813298.5</v>
      </c>
      <c r="AR559" s="218">
        <f>HLOOKUP($B559,data04,data0211!AR$900,FALSE)</f>
        <v>2481</v>
      </c>
      <c r="AS559" s="218">
        <f>HLOOKUP($B559,data04,data0211!AS$900,FALSE)</f>
        <v>1097</v>
      </c>
      <c r="AT559" s="218">
        <f>HLOOKUP($B559,data04,data0211!AT$900,FALSE)</f>
        <v>1384</v>
      </c>
      <c r="AU559" s="218">
        <f>HLOOKUP($B559,data04,data0211!AU$900,FALSE)</f>
        <v>1517</v>
      </c>
      <c r="AV559" s="218">
        <f>HLOOKUP($B559,data04,data0211!AV$900,FALSE)</f>
        <v>79</v>
      </c>
      <c r="AW559" s="218">
        <f>HLOOKUP($B559,data04,data0211!AW$900,FALSE)</f>
        <v>886</v>
      </c>
      <c r="AX559" s="218">
        <f>HLOOKUP($B559,data04,data0211!AX$900,FALSE)</f>
        <v>0</v>
      </c>
      <c r="AY559" s="218">
        <f>HLOOKUP($B559,data04,data0211!AY$900,FALSE)</f>
        <v>48</v>
      </c>
      <c r="AZ559" s="218">
        <f>HLOOKUP($B559,data04,data0211!AZ$900,FALSE)</f>
        <v>17402</v>
      </c>
      <c r="BA559" s="218">
        <f>HLOOKUP($B559,data04,data0211!BA$900,FALSE)</f>
        <v>73.650000000000006</v>
      </c>
      <c r="BB559" s="218"/>
      <c r="BC559" s="218"/>
      <c r="BD559" s="218"/>
      <c r="BE559" s="218"/>
    </row>
    <row r="560" spans="1:57" x14ac:dyDescent="0.2">
      <c r="A560" s="201" t="s">
        <v>661</v>
      </c>
      <c r="B560" s="71" t="s">
        <v>8</v>
      </c>
      <c r="C560" s="69">
        <v>2004</v>
      </c>
      <c r="D560" s="218">
        <f>HLOOKUP($B560,data04,data0211!D$900,FALSE)</f>
        <v>5208242300</v>
      </c>
      <c r="E560" s="218">
        <f>HLOOKUP($B560,data04,data0211!E$900,FALSE)</f>
        <v>-2036354100</v>
      </c>
      <c r="F560" s="218">
        <f>HLOOKUP($B560,data04,data0211!F$900,FALSE)</f>
        <v>0</v>
      </c>
      <c r="G560" s="218">
        <f>HLOOKUP($B560,data04,data0211!G$900,FALSE)</f>
        <v>269300000</v>
      </c>
      <c r="H560" s="218">
        <f>HLOOKUP($B560,data04,data0211!H$900,FALSE)</f>
        <v>302052900</v>
      </c>
      <c r="I560" s="218">
        <f>HLOOKUP($B560,data04,data0211!I$900,FALSE)</f>
        <v>39288400</v>
      </c>
      <c r="J560" s="218">
        <f>HLOOKUP($B560,data04,data0211!J$900,FALSE)</f>
        <v>1139602</v>
      </c>
      <c r="K560" s="218">
        <f>HLOOKUP($B560,data04,data0211!K$900,FALSE)</f>
        <v>1031758</v>
      </c>
      <c r="L560" s="218">
        <f>HLOOKUP($B560,data04,data0211!L$900,FALSE)</f>
        <v>107819</v>
      </c>
      <c r="M560" s="218">
        <f>HLOOKUP($B560,data04,data0211!M$900,FALSE)</f>
        <v>25</v>
      </c>
      <c r="N560" s="218">
        <f>HLOOKUP($B560,data04,data0211!N$900,FALSE)</f>
        <v>0</v>
      </c>
      <c r="O560" s="218">
        <f>HLOOKUP($B560,data04,data0211!O$900,FALSE)</f>
        <v>36067</v>
      </c>
      <c r="P560" s="218">
        <f>HLOOKUP($B560,data04,data0211!P$900,FALSE)</f>
        <v>22579430000</v>
      </c>
      <c r="Q560" s="218">
        <f>HLOOKUP($B560,data04,data0211!Q$900,FALSE)</f>
        <v>12566080000</v>
      </c>
      <c r="R560" s="218">
        <f>HLOOKUP($B560,data04,data0211!R$900,FALSE)</f>
        <v>8131120000</v>
      </c>
      <c r="S560" s="218">
        <f>HLOOKUP($B560,data04,data0211!S$900,FALSE)</f>
        <v>1749000000</v>
      </c>
      <c r="T560" s="218">
        <f>HLOOKUP($B560,data04,data0211!T$900,FALSE)</f>
        <v>109467156</v>
      </c>
      <c r="U560" s="218">
        <f>HLOOKUP($B560,data04,data0211!U$900,FALSE)</f>
        <v>23762844</v>
      </c>
      <c r="V560" s="218">
        <f>HLOOKUP($B560,data04,data0211!V$900,FALSE)</f>
        <v>23429600</v>
      </c>
      <c r="W560" s="218">
        <f>HLOOKUP($B560,data04,data0211!W$900,FALSE)</f>
        <v>303800</v>
      </c>
      <c r="X560" s="218">
        <f>HLOOKUP($B560,data04,data0211!X$900,FALSE)</f>
        <v>16190100</v>
      </c>
      <c r="Y560" s="218">
        <f>HLOOKUP($B560,data04,data0211!Y$900,FALSE)</f>
        <v>6935700</v>
      </c>
      <c r="Z560" s="218">
        <f>HLOOKUP($B560,data04,data0211!Z$900,FALSE)</f>
        <v>0</v>
      </c>
      <c r="AA560" s="218">
        <f>HLOOKUP($B560,data04,data0211!AA$900,FALSE)</f>
        <v>0</v>
      </c>
      <c r="AB560" s="218">
        <f>HLOOKUP($B560,data04,data0211!AB$900,FALSE)</f>
        <v>616370000</v>
      </c>
      <c r="AC560" s="218">
        <f>HLOOKUP($B560,data04,data0211!AC$900,FALSE)</f>
        <v>424480000</v>
      </c>
      <c r="AD560" s="218">
        <f>HLOOKUP($B560,data04,data0211!AD$900,FALSE)</f>
        <v>185960000</v>
      </c>
      <c r="AE560" s="218">
        <f>HLOOKUP($B560,data04,data0211!AE$900,FALSE)</f>
        <v>1540000</v>
      </c>
      <c r="AF560" s="218">
        <f>HLOOKUP($B560,data04,data0211!AF$900,FALSE)</f>
        <v>3551743</v>
      </c>
      <c r="AG560" s="218">
        <f>HLOOKUP($B560,data04,data0211!AG$900,FALSE)</f>
        <v>838257</v>
      </c>
      <c r="AH560" s="218">
        <f>HLOOKUP($B560,data04,data0211!AH$900,FALSE)</f>
        <v>650000</v>
      </c>
      <c r="AI560" s="218">
        <f>HLOOKUP($B560,data04,data0211!AI$900,FALSE)</f>
        <v>650000</v>
      </c>
      <c r="AJ560" s="218">
        <f>HLOOKUP($B560,data04,data0211!AJ$900,FALSE)</f>
        <v>0</v>
      </c>
      <c r="AK560" s="218">
        <f>HLOOKUP($B560,data04,data0211!AK$900,FALSE)</f>
        <v>2490000</v>
      </c>
      <c r="AL560" s="218">
        <f>HLOOKUP($B560,data04,data0211!AL$900,FALSE)</f>
        <v>2490000</v>
      </c>
      <c r="AM560" s="218">
        <f>HLOOKUP($B560,data04,data0211!AM$900,FALSE)</f>
        <v>154000</v>
      </c>
      <c r="AN560" s="218">
        <f>HLOOKUP($B560,data04,data0211!AN$900,FALSE)</f>
        <v>4438</v>
      </c>
      <c r="AO560" s="218">
        <f>HLOOKUP($B560,data04,data0211!AO$900,FALSE)</f>
        <v>3043</v>
      </c>
      <c r="AP560" s="218">
        <f>HLOOKUP($B560,data04,data0211!AP$900,FALSE)</f>
        <v>4438</v>
      </c>
      <c r="AQ560" s="218">
        <f>HLOOKUP($B560,data04,data0211!AQ$900,FALSE)</f>
        <v>3253</v>
      </c>
      <c r="AR560" s="218">
        <f>HLOOKUP($B560,data04,data0211!AR$900,FALSE)</f>
        <v>119040</v>
      </c>
      <c r="AS560" s="218">
        <f>HLOOKUP($B560,data04,data0211!AS$900,FALSE)</f>
        <v>114840</v>
      </c>
      <c r="AT560" s="218">
        <f>HLOOKUP($B560,data04,data0211!AT$900,FALSE)</f>
        <v>4200</v>
      </c>
      <c r="AU560" s="218">
        <f>HLOOKUP($B560,data04,data0211!AU$900,FALSE)</f>
        <v>44920</v>
      </c>
      <c r="AV560" s="218">
        <f>HLOOKUP($B560,data04,data0211!AV$900,FALSE)</f>
        <v>3560</v>
      </c>
      <c r="AW560" s="218">
        <f>HLOOKUP($B560,data04,data0211!AW$900,FALSE)</f>
        <v>70560</v>
      </c>
      <c r="AX560" s="218">
        <f>HLOOKUP($B560,data04,data0211!AX$900,FALSE)</f>
        <v>256</v>
      </c>
      <c r="AY560" s="218">
        <f>HLOOKUP($B560,data04,data0211!AY$900,FALSE)</f>
        <v>1682</v>
      </c>
      <c r="AZ560" s="218">
        <f>HLOOKUP($B560,data04,data0211!AZ$900,FALSE)</f>
        <v>505619</v>
      </c>
      <c r="BA560" s="218">
        <f>HLOOKUP($B560,data04,data0211!BA$900,FALSE)</f>
        <v>0.8</v>
      </c>
      <c r="BB560" s="218"/>
      <c r="BC560" s="218"/>
      <c r="BD560" s="218"/>
      <c r="BE560" s="218"/>
    </row>
    <row r="561" spans="1:57" x14ac:dyDescent="0.2">
      <c r="A561" s="201" t="s">
        <v>661</v>
      </c>
      <c r="B561" s="71" t="s">
        <v>25</v>
      </c>
      <c r="C561" s="69">
        <v>2004</v>
      </c>
      <c r="D561" s="218">
        <f>HLOOKUP($B561,data04,data0211!D$900,FALSE)</f>
        <v>1738201.79</v>
      </c>
      <c r="E561" s="218">
        <f>HLOOKUP($B561,data04,data0211!E$900,FALSE)</f>
        <v>-224766.7</v>
      </c>
      <c r="F561" s="218">
        <f>HLOOKUP($B561,data04,data0211!F$900,FALSE)</f>
        <v>0</v>
      </c>
      <c r="G561" s="218">
        <f>HLOOKUP($B561,data04,data0211!G$900,FALSE)</f>
        <v>270387</v>
      </c>
      <c r="H561" s="218">
        <f>HLOOKUP($B561,data04,data0211!H$900,FALSE)</f>
        <v>284704.12</v>
      </c>
      <c r="I561" s="218">
        <f>HLOOKUP($B561,data04,data0211!I$900,FALSE)</f>
        <v>84555</v>
      </c>
      <c r="J561" s="218">
        <f>HLOOKUP($B561,data04,data0211!J$900,FALSE)</f>
        <v>1378</v>
      </c>
      <c r="K561" s="218">
        <f>HLOOKUP($B561,data04,data0211!K$900,FALSE)</f>
        <v>1164</v>
      </c>
      <c r="L561" s="218">
        <f>HLOOKUP($B561,data04,data0211!L$900,FALSE)</f>
        <v>214</v>
      </c>
      <c r="M561" s="218">
        <f>HLOOKUP($B561,data04,data0211!M$900,FALSE)</f>
        <v>0</v>
      </c>
      <c r="N561" s="218">
        <f>HLOOKUP($B561,data04,data0211!N$900,FALSE)</f>
        <v>414</v>
      </c>
      <c r="O561" s="218">
        <f>HLOOKUP($B561,data04,data0211!O$900,FALSE)</f>
        <v>34</v>
      </c>
      <c r="P561" s="218">
        <f>HLOOKUP($B561,data04,data0211!P$900,FALSE)</f>
        <v>32085091</v>
      </c>
      <c r="Q561" s="218">
        <f>HLOOKUP($B561,data04,data0211!Q$900,FALSE)</f>
        <v>11980556</v>
      </c>
      <c r="R561" s="218">
        <f>HLOOKUP($B561,data04,data0211!R$900,FALSE)</f>
        <v>19795031</v>
      </c>
      <c r="S561" s="218">
        <f>HLOOKUP($B561,data04,data0211!S$900,FALSE)</f>
        <v>0</v>
      </c>
      <c r="T561" s="218">
        <f>HLOOKUP($B561,data04,data0211!T$900,FALSE)</f>
        <v>268835</v>
      </c>
      <c r="U561" s="218">
        <f>HLOOKUP($B561,data04,data0211!U$900,FALSE)</f>
        <v>40669</v>
      </c>
      <c r="V561" s="218">
        <f>HLOOKUP($B561,data04,data0211!V$900,FALSE)</f>
        <v>35539</v>
      </c>
      <c r="W561" s="218">
        <f>HLOOKUP($B561,data04,data0211!W$900,FALSE)</f>
        <v>0</v>
      </c>
      <c r="X561" s="218">
        <f>HLOOKUP($B561,data04,data0211!X$900,FALSE)</f>
        <v>34677</v>
      </c>
      <c r="Y561" s="218">
        <f>HLOOKUP($B561,data04,data0211!Y$900,FALSE)</f>
        <v>0</v>
      </c>
      <c r="Z561" s="218">
        <f>HLOOKUP($B561,data04,data0211!Z$900,FALSE)</f>
        <v>742</v>
      </c>
      <c r="AA561" s="218">
        <f>HLOOKUP($B561,data04,data0211!AA$900,FALSE)</f>
        <v>120</v>
      </c>
      <c r="AB561" s="218">
        <f>HLOOKUP($B561,data04,data0211!AB$900,FALSE)</f>
        <v>532086.14</v>
      </c>
      <c r="AC561" s="218">
        <f>HLOOKUP($B561,data04,data0211!AC$900,FALSE)</f>
        <v>306305.87</v>
      </c>
      <c r="AD561" s="218">
        <f>HLOOKUP($B561,data04,data0211!AD$900,FALSE)</f>
        <v>219950.48</v>
      </c>
      <c r="AE561" s="218">
        <f>HLOOKUP($B561,data04,data0211!AE$900,FALSE)</f>
        <v>0</v>
      </c>
      <c r="AF561" s="218">
        <f>HLOOKUP($B561,data04,data0211!AF$900,FALSE)</f>
        <v>4974.13</v>
      </c>
      <c r="AG561" s="218">
        <f>HLOOKUP($B561,data04,data0211!AG$900,FALSE)</f>
        <v>855.66</v>
      </c>
      <c r="AH561" s="218">
        <f>HLOOKUP($B561,data04,data0211!AH$900,FALSE)</f>
        <v>2.97</v>
      </c>
      <c r="AI561" s="218">
        <f>HLOOKUP($B561,data04,data0211!AI$900,FALSE)</f>
        <v>0</v>
      </c>
      <c r="AJ561" s="218">
        <f>HLOOKUP($B561,data04,data0211!AJ$900,FALSE)</f>
        <v>2.97</v>
      </c>
      <c r="AK561" s="218">
        <f>HLOOKUP($B561,data04,data0211!AK$900,FALSE)</f>
        <v>2479</v>
      </c>
      <c r="AL561" s="218">
        <f>HLOOKUP($B561,data04,data0211!AL$900,FALSE)</f>
        <v>2479</v>
      </c>
      <c r="AM561" s="218">
        <f>HLOOKUP($B561,data04,data0211!AM$900,FALSE)</f>
        <v>0</v>
      </c>
      <c r="AN561" s="218">
        <f>HLOOKUP($B561,data04,data0211!AN$900,FALSE)</f>
        <v>6530</v>
      </c>
      <c r="AO561" s="218">
        <f>HLOOKUP($B561,data04,data0211!AO$900,FALSE)</f>
        <v>4992</v>
      </c>
      <c r="AP561" s="218">
        <f>HLOOKUP($B561,data04,data0211!AP$900,FALSE)</f>
        <v>6530</v>
      </c>
      <c r="AQ561" s="218">
        <f>HLOOKUP($B561,data04,data0211!AQ$900,FALSE)</f>
        <v>5364</v>
      </c>
      <c r="AR561" s="218">
        <f>HLOOKUP($B561,data04,data0211!AR$900,FALSE)</f>
        <v>28</v>
      </c>
      <c r="AS561" s="218">
        <f>HLOOKUP($B561,data04,data0211!AS$900,FALSE)</f>
        <v>20.9</v>
      </c>
      <c r="AT561" s="218">
        <f>HLOOKUP($B561,data04,data0211!AT$900,FALSE)</f>
        <v>7.1</v>
      </c>
      <c r="AU561" s="218">
        <f>HLOOKUP($B561,data04,data0211!AU$900,FALSE)</f>
        <v>19.399999999999999</v>
      </c>
      <c r="AV561" s="218">
        <f>HLOOKUP($B561,data04,data0211!AV$900,FALSE)</f>
        <v>1.1000000000000001</v>
      </c>
      <c r="AW561" s="218">
        <f>HLOOKUP($B561,data04,data0211!AW$900,FALSE)</f>
        <v>7.5</v>
      </c>
      <c r="AX561" s="218">
        <f>HLOOKUP($B561,data04,data0211!AX$900,FALSE)</f>
        <v>0</v>
      </c>
      <c r="AY561" s="218">
        <f>HLOOKUP($B561,data04,data0211!AY$900,FALSE)</f>
        <v>2</v>
      </c>
      <c r="AZ561" s="218">
        <f>HLOOKUP($B561,data04,data0211!AZ$900,FALSE)</f>
        <v>206</v>
      </c>
      <c r="BA561" s="218">
        <f>HLOOKUP($B561,data04,data0211!BA$900,FALSE)</f>
        <v>70.239999999999995</v>
      </c>
      <c r="BB561" s="218"/>
      <c r="BC561" s="218"/>
      <c r="BD561" s="218"/>
      <c r="BE561" s="218"/>
    </row>
    <row r="562" spans="1:57" x14ac:dyDescent="0.2">
      <c r="A562" s="201" t="s">
        <v>661</v>
      </c>
      <c r="B562" s="71" t="s">
        <v>267</v>
      </c>
      <c r="C562" s="69">
        <v>2004</v>
      </c>
      <c r="D562" s="218">
        <f>HLOOKUP($B562,data04,data0211!D$900,FALSE)</f>
        <v>80219182.700000003</v>
      </c>
      <c r="E562" s="218">
        <f>HLOOKUP($B562,data04,data0211!E$900,FALSE)</f>
        <v>-33359286</v>
      </c>
      <c r="F562" s="218">
        <f>HLOOKUP($B562,data04,data0211!F$900,FALSE)</f>
        <v>0</v>
      </c>
      <c r="G562" s="218">
        <f>HLOOKUP($B562,data04,data0211!G$900,FALSE)</f>
        <v>6346507.8799999999</v>
      </c>
      <c r="H562" s="218">
        <f>HLOOKUP($B562,data04,data0211!H$900,FALSE)</f>
        <v>4824220</v>
      </c>
      <c r="I562" s="218">
        <f>HLOOKUP($B562,data04,data0211!I$900,FALSE)</f>
        <v>561042</v>
      </c>
      <c r="J562" s="218">
        <f>HLOOKUP($B562,data04,data0211!J$900,FALSE)</f>
        <v>25657</v>
      </c>
      <c r="K562" s="218">
        <f>HLOOKUP($B562,data04,data0211!K$900,FALSE)</f>
        <v>22691</v>
      </c>
      <c r="L562" s="218">
        <f>HLOOKUP($B562,data04,data0211!L$900,FALSE)</f>
        <v>2966</v>
      </c>
      <c r="M562" s="218">
        <f>HLOOKUP($B562,data04,data0211!M$900,FALSE)</f>
        <v>0</v>
      </c>
      <c r="N562" s="218">
        <f>HLOOKUP($B562,data04,data0211!N$900,FALSE)</f>
        <v>1</v>
      </c>
      <c r="O562" s="218">
        <f>HLOOKUP($B562,data04,data0211!O$900,FALSE)</f>
        <v>0</v>
      </c>
      <c r="P562" s="218">
        <f>HLOOKUP($B562,data04,data0211!P$900,FALSE)</f>
        <v>657766177</v>
      </c>
      <c r="Q562" s="218">
        <f>HLOOKUP($B562,data04,data0211!Q$900,FALSE)</f>
        <v>220448036</v>
      </c>
      <c r="R562" s="218">
        <f>HLOOKUP($B562,data04,data0211!R$900,FALSE)</f>
        <v>432680766</v>
      </c>
      <c r="S562" s="218">
        <f>HLOOKUP($B562,data04,data0211!S$900,FALSE)</f>
        <v>0</v>
      </c>
      <c r="T562" s="218">
        <f>HLOOKUP($B562,data04,data0211!T$900,FALSE)</f>
        <v>4319316</v>
      </c>
      <c r="U562" s="218">
        <f>HLOOKUP($B562,data04,data0211!U$900,FALSE)</f>
        <v>318059</v>
      </c>
      <c r="V562" s="218">
        <f>HLOOKUP($B562,data04,data0211!V$900,FALSE)</f>
        <v>798285</v>
      </c>
      <c r="W562" s="218">
        <f>HLOOKUP($B562,data04,data0211!W$900,FALSE)</f>
        <v>0</v>
      </c>
      <c r="X562" s="218">
        <f>HLOOKUP($B562,data04,data0211!X$900,FALSE)</f>
        <v>798285</v>
      </c>
      <c r="Y562" s="218">
        <f>HLOOKUP($B562,data04,data0211!Y$900,FALSE)</f>
        <v>0</v>
      </c>
      <c r="Z562" s="218">
        <f>HLOOKUP($B562,data04,data0211!Z$900,FALSE)</f>
        <v>0</v>
      </c>
      <c r="AA562" s="218">
        <f>HLOOKUP($B562,data04,data0211!AA$900,FALSE)</f>
        <v>0</v>
      </c>
      <c r="AB562" s="218">
        <f>HLOOKUP($B562,data04,data0211!AB$900,FALSE)</f>
        <v>11910644.01</v>
      </c>
      <c r="AC562" s="218">
        <f>HLOOKUP($B562,data04,data0211!AC$900,FALSE)</f>
        <v>6135433.5999999996</v>
      </c>
      <c r="AD562" s="218">
        <f>HLOOKUP($B562,data04,data0211!AD$900,FALSE)</f>
        <v>5726172.2000000002</v>
      </c>
      <c r="AE562" s="218">
        <f>HLOOKUP($B562,data04,data0211!AE$900,FALSE)</f>
        <v>0</v>
      </c>
      <c r="AF562" s="218">
        <f>HLOOKUP($B562,data04,data0211!AF$900,FALSE)</f>
        <v>37505.870000000003</v>
      </c>
      <c r="AG562" s="218">
        <f>HLOOKUP($B562,data04,data0211!AG$900,FALSE)</f>
        <v>11532.34</v>
      </c>
      <c r="AH562" s="218">
        <f>HLOOKUP($B562,data04,data0211!AH$900,FALSE)</f>
        <v>41</v>
      </c>
      <c r="AI562" s="218">
        <f>HLOOKUP($B562,data04,data0211!AI$900,FALSE)</f>
        <v>0</v>
      </c>
      <c r="AJ562" s="218">
        <f>HLOOKUP($B562,data04,data0211!AJ$900,FALSE)</f>
        <v>41</v>
      </c>
      <c r="AK562" s="218">
        <f>HLOOKUP($B562,data04,data0211!AK$900,FALSE)</f>
        <v>74636</v>
      </c>
      <c r="AL562" s="218">
        <f>HLOOKUP($B562,data04,data0211!AL$900,FALSE)</f>
        <v>74636</v>
      </c>
      <c r="AM562" s="218">
        <f>HLOOKUP($B562,data04,data0211!AM$900,FALSE)</f>
        <v>0</v>
      </c>
      <c r="AN562" s="218">
        <f>HLOOKUP($B562,data04,data0211!AN$900,FALSE)</f>
        <v>122374</v>
      </c>
      <c r="AO562" s="218">
        <f>HLOOKUP($B562,data04,data0211!AO$900,FALSE)</f>
        <v>133011</v>
      </c>
      <c r="AP562" s="218">
        <f>HLOOKUP($B562,data04,data0211!AP$900,FALSE)</f>
        <v>133011</v>
      </c>
      <c r="AQ562" s="218">
        <f>HLOOKUP($B562,data04,data0211!AQ$900,FALSE)</f>
        <v>113601</v>
      </c>
      <c r="AR562" s="218">
        <f>HLOOKUP($B562,data04,data0211!AR$900,FALSE)</f>
        <v>627.5</v>
      </c>
      <c r="AS562" s="218">
        <f>HLOOKUP($B562,data04,data0211!AS$900,FALSE)</f>
        <v>234.8</v>
      </c>
      <c r="AT562" s="218">
        <f>HLOOKUP($B562,data04,data0211!AT$900,FALSE)</f>
        <v>392.7</v>
      </c>
      <c r="AU562" s="218">
        <f>HLOOKUP($B562,data04,data0211!AU$900,FALSE)</f>
        <v>260.8</v>
      </c>
      <c r="AV562" s="218">
        <f>HLOOKUP($B562,data04,data0211!AV$900,FALSE)</f>
        <v>0</v>
      </c>
      <c r="AW562" s="218">
        <f>HLOOKUP($B562,data04,data0211!AW$900,FALSE)</f>
        <v>366.7</v>
      </c>
      <c r="AX562" s="218">
        <f>HLOOKUP($B562,data04,data0211!AX$900,FALSE)</f>
        <v>0</v>
      </c>
      <c r="AY562" s="218">
        <f>HLOOKUP($B562,data04,data0211!AY$900,FALSE)</f>
        <v>13</v>
      </c>
      <c r="AZ562" s="218">
        <f>HLOOKUP($B562,data04,data0211!AZ$900,FALSE)</f>
        <v>3100</v>
      </c>
      <c r="BA562" s="218">
        <f>HLOOKUP($B562,data04,data0211!BA$900,FALSE)</f>
        <v>70</v>
      </c>
      <c r="BB562" s="218"/>
      <c r="BC562" s="218"/>
      <c r="BD562" s="218"/>
      <c r="BE562" s="218"/>
    </row>
    <row r="563" spans="1:57" x14ac:dyDescent="0.2">
      <c r="A563" s="201" t="s">
        <v>661</v>
      </c>
      <c r="B563" s="71" t="s">
        <v>31</v>
      </c>
      <c r="C563" s="69">
        <v>2004</v>
      </c>
      <c r="D563" s="218">
        <f>HLOOKUP($B563,data04,data0211!D$900,FALSE)</f>
        <v>102761654.81000002</v>
      </c>
      <c r="E563" s="218">
        <f>HLOOKUP($B563,data04,data0211!E$900,FALSE)</f>
        <v>-41332418.280000001</v>
      </c>
      <c r="F563" s="218">
        <f>HLOOKUP($B563,data04,data0211!F$900,FALSE)</f>
        <v>0</v>
      </c>
      <c r="G563" s="218">
        <f>HLOOKUP($B563,data04,data0211!G$900,FALSE)</f>
        <v>10132494</v>
      </c>
      <c r="H563" s="218">
        <f>HLOOKUP($B563,data04,data0211!H$900,FALSE)</f>
        <v>7261518.9800000004</v>
      </c>
      <c r="I563" s="218">
        <f>HLOOKUP($B563,data04,data0211!I$900,FALSE)</f>
        <v>1068898.19</v>
      </c>
      <c r="J563" s="218">
        <f>HLOOKUP($B563,data04,data0211!J$900,FALSE)</f>
        <v>35378</v>
      </c>
      <c r="K563" s="218">
        <f>HLOOKUP($B563,data04,data0211!K$900,FALSE)</f>
        <v>31250</v>
      </c>
      <c r="L563" s="218">
        <f>HLOOKUP($B563,data04,data0211!L$900,FALSE)</f>
        <v>4128</v>
      </c>
      <c r="M563" s="218">
        <f>HLOOKUP($B563,data04,data0211!M$900,FALSE)</f>
        <v>0</v>
      </c>
      <c r="N563" s="218">
        <f>HLOOKUP($B563,data04,data0211!N$900,FALSE)</f>
        <v>9313</v>
      </c>
      <c r="O563" s="218">
        <f>HLOOKUP($B563,data04,data0211!O$900,FALSE)</f>
        <v>52</v>
      </c>
      <c r="P563" s="218">
        <f>HLOOKUP($B563,data04,data0211!P$900,FALSE)</f>
        <v>861232370</v>
      </c>
      <c r="Q563" s="218">
        <f>HLOOKUP($B563,data04,data0211!Q$900,FALSE)</f>
        <v>262252207</v>
      </c>
      <c r="R563" s="218">
        <f>HLOOKUP($B563,data04,data0211!R$900,FALSE)</f>
        <v>593200382</v>
      </c>
      <c r="S563" s="218">
        <f>HLOOKUP($B563,data04,data0211!S$900,FALSE)</f>
        <v>0</v>
      </c>
      <c r="T563" s="218">
        <f>HLOOKUP($B563,data04,data0211!T$900,FALSE)</f>
        <v>5718166</v>
      </c>
      <c r="U563" s="218">
        <f>HLOOKUP($B563,data04,data0211!U$900,FALSE)</f>
        <v>61615</v>
      </c>
      <c r="V563" s="218">
        <f>HLOOKUP($B563,data04,data0211!V$900,FALSE)</f>
        <v>1245299</v>
      </c>
      <c r="W563" s="218">
        <f>HLOOKUP($B563,data04,data0211!W$900,FALSE)</f>
        <v>0</v>
      </c>
      <c r="X563" s="218">
        <f>HLOOKUP($B563,data04,data0211!X$900,FALSE)</f>
        <v>1230112</v>
      </c>
      <c r="Y563" s="218">
        <f>HLOOKUP($B563,data04,data0211!Y$900,FALSE)</f>
        <v>0</v>
      </c>
      <c r="Z563" s="218">
        <f>HLOOKUP($B563,data04,data0211!Z$900,FALSE)</f>
        <v>121</v>
      </c>
      <c r="AA563" s="218">
        <f>HLOOKUP($B563,data04,data0211!AA$900,FALSE)</f>
        <v>15066</v>
      </c>
      <c r="AB563" s="218">
        <f>HLOOKUP($B563,data04,data0211!AB$900,FALSE)</f>
        <v>40401819</v>
      </c>
      <c r="AC563" s="218">
        <f>HLOOKUP($B563,data04,data0211!AC$900,FALSE)</f>
        <v>11225402</v>
      </c>
      <c r="AD563" s="218">
        <f>HLOOKUP($B563,data04,data0211!AD$900,FALSE)</f>
        <v>28867153</v>
      </c>
      <c r="AE563" s="218">
        <f>HLOOKUP($B563,data04,data0211!AE$900,FALSE)</f>
        <v>0</v>
      </c>
      <c r="AF563" s="218">
        <f>HLOOKUP($B563,data04,data0211!AF$900,FALSE)</f>
        <v>306396</v>
      </c>
      <c r="AG563" s="218">
        <f>HLOOKUP($B563,data04,data0211!AG$900,FALSE)</f>
        <v>2868</v>
      </c>
      <c r="AH563" s="218">
        <f>HLOOKUP($B563,data04,data0211!AH$900,FALSE)</f>
        <v>208</v>
      </c>
      <c r="AI563" s="218">
        <f>HLOOKUP($B563,data04,data0211!AI$900,FALSE)</f>
        <v>0</v>
      </c>
      <c r="AJ563" s="218">
        <f>HLOOKUP($B563,data04,data0211!AJ$900,FALSE)</f>
        <v>208</v>
      </c>
      <c r="AK563" s="218">
        <f>HLOOKUP($B563,data04,data0211!AK$900,FALSE)</f>
        <v>82062</v>
      </c>
      <c r="AL563" s="218">
        <f>HLOOKUP($B563,data04,data0211!AL$900,FALSE)</f>
        <v>82062</v>
      </c>
      <c r="AM563" s="218">
        <f>HLOOKUP($B563,data04,data0211!AM$900,FALSE)</f>
        <v>0</v>
      </c>
      <c r="AN563" s="218">
        <f>HLOOKUP($B563,data04,data0211!AN$900,FALSE)</f>
        <v>139345</v>
      </c>
      <c r="AO563" s="218">
        <f>HLOOKUP($B563,data04,data0211!AO$900,FALSE)</f>
        <v>163149</v>
      </c>
      <c r="AP563" s="218">
        <f>HLOOKUP($B563,data04,data0211!AP$900,FALSE)</f>
        <v>163149</v>
      </c>
      <c r="AQ563" s="218">
        <f>HLOOKUP($B563,data04,data0211!AQ$900,FALSE)</f>
        <v>134888</v>
      </c>
      <c r="AR563" s="218">
        <f>HLOOKUP($B563,data04,data0211!AR$900,FALSE)</f>
        <v>791</v>
      </c>
      <c r="AS563" s="218">
        <f>HLOOKUP($B563,data04,data0211!AS$900,FALSE)</f>
        <v>466</v>
      </c>
      <c r="AT563" s="218">
        <f>HLOOKUP($B563,data04,data0211!AT$900,FALSE)</f>
        <v>325</v>
      </c>
      <c r="AU563" s="218">
        <f>HLOOKUP($B563,data04,data0211!AU$900,FALSE)</f>
        <v>411</v>
      </c>
      <c r="AV563" s="218">
        <f>HLOOKUP($B563,data04,data0211!AV$900,FALSE)</f>
        <v>2</v>
      </c>
      <c r="AW563" s="218">
        <f>HLOOKUP($B563,data04,data0211!AW$900,FALSE)</f>
        <v>378</v>
      </c>
      <c r="AX563" s="218">
        <f>HLOOKUP($B563,data04,data0211!AX$900,FALSE)</f>
        <v>0</v>
      </c>
      <c r="AY563" s="218">
        <f>HLOOKUP($B563,data04,data0211!AY$900,FALSE)</f>
        <v>0</v>
      </c>
      <c r="AZ563" s="218">
        <f>HLOOKUP($B563,data04,data0211!AZ$900,FALSE)</f>
        <v>4068</v>
      </c>
      <c r="BA563" s="218">
        <f>HLOOKUP($B563,data04,data0211!BA$900,FALSE)</f>
        <v>73.400000000000006</v>
      </c>
      <c r="BB563" s="218"/>
      <c r="BC563" s="218"/>
      <c r="BD563" s="218"/>
      <c r="BE563" s="218"/>
    </row>
    <row r="564" spans="1:57" x14ac:dyDescent="0.2">
      <c r="A564" s="201" t="s">
        <v>663</v>
      </c>
      <c r="B564" s="71" t="s">
        <v>39</v>
      </c>
      <c r="C564" s="69">
        <v>2004</v>
      </c>
      <c r="D564" s="218">
        <f>HLOOKUP($B564,data04,data0211!D$900,FALSE)</f>
        <v>40166375.790000007</v>
      </c>
      <c r="E564" s="218">
        <f>HLOOKUP($B564,data04,data0211!E$900,FALSE)</f>
        <v>-18370157.68</v>
      </c>
      <c r="F564" s="218">
        <f>HLOOKUP($B564,data04,data0211!F$900,FALSE)</f>
        <v>0</v>
      </c>
      <c r="G564" s="218">
        <f>HLOOKUP($B564,data04,data0211!G$900,FALSE)</f>
        <v>3573540</v>
      </c>
      <c r="H564" s="218">
        <f>HLOOKUP($B564,data04,data0211!H$900,FALSE)</f>
        <v>4163911.4800000004</v>
      </c>
      <c r="I564" s="218">
        <f>HLOOKUP($B564,data04,data0211!I$900,FALSE)</f>
        <v>374000</v>
      </c>
      <c r="J564" s="218">
        <f>HLOOKUP($B564,data04,data0211!J$900,FALSE)</f>
        <v>14351</v>
      </c>
      <c r="K564" s="218">
        <f>HLOOKUP($B564,data04,data0211!K$900,FALSE)</f>
        <v>12618</v>
      </c>
      <c r="L564" s="218">
        <f>HLOOKUP($B564,data04,data0211!L$900,FALSE)</f>
        <v>1733</v>
      </c>
      <c r="M564" s="218">
        <f>HLOOKUP($B564,data04,data0211!M$900,FALSE)</f>
        <v>0</v>
      </c>
      <c r="N564" s="218">
        <f>HLOOKUP($B564,data04,data0211!N$900,FALSE)</f>
        <v>2333</v>
      </c>
      <c r="O564" s="218">
        <f>HLOOKUP($B564,data04,data0211!O$900,FALSE)</f>
        <v>411</v>
      </c>
      <c r="P564" s="218">
        <f>HLOOKUP($B564,data04,data0211!P$900,FALSE)</f>
        <v>339148264</v>
      </c>
      <c r="Q564" s="218">
        <f>HLOOKUP($B564,data04,data0211!Q$900,FALSE)</f>
        <v>151477233</v>
      </c>
      <c r="R564" s="218">
        <f>HLOOKUP($B564,data04,data0211!R$900,FALSE)</f>
        <v>185852358</v>
      </c>
      <c r="S564" s="218">
        <f>HLOOKUP($B564,data04,data0211!S$900,FALSE)</f>
        <v>0</v>
      </c>
      <c r="T564" s="218">
        <f>HLOOKUP($B564,data04,data0211!T$900,FALSE)</f>
        <v>1532294</v>
      </c>
      <c r="U564" s="218">
        <f>HLOOKUP($B564,data04,data0211!U$900,FALSE)</f>
        <v>286379</v>
      </c>
      <c r="V564" s="218">
        <f>HLOOKUP($B564,data04,data0211!V$900,FALSE)</f>
        <v>434784</v>
      </c>
      <c r="W564" s="218">
        <f>HLOOKUP($B564,data04,data0211!W$900,FALSE)</f>
        <v>0</v>
      </c>
      <c r="X564" s="218">
        <f>HLOOKUP($B564,data04,data0211!X$900,FALSE)</f>
        <v>428446</v>
      </c>
      <c r="Y564" s="218">
        <f>HLOOKUP($B564,data04,data0211!Y$900,FALSE)</f>
        <v>0</v>
      </c>
      <c r="Z564" s="218">
        <f>HLOOKUP($B564,data04,data0211!Z$900,FALSE)</f>
        <v>847</v>
      </c>
      <c r="AA564" s="218">
        <f>HLOOKUP($B564,data04,data0211!AA$900,FALSE)</f>
        <v>5491</v>
      </c>
      <c r="AB564" s="218">
        <f>HLOOKUP($B564,data04,data0211!AB$900,FALSE)</f>
        <v>6417275</v>
      </c>
      <c r="AC564" s="218">
        <f>HLOOKUP($B564,data04,data0211!AC$900,FALSE)</f>
        <v>3282157</v>
      </c>
      <c r="AD564" s="218">
        <f>HLOOKUP($B564,data04,data0211!AD$900,FALSE)</f>
        <v>3115001</v>
      </c>
      <c r="AE564" s="218">
        <f>HLOOKUP($B564,data04,data0211!AE$900,FALSE)</f>
        <v>0</v>
      </c>
      <c r="AF564" s="218">
        <f>HLOOKUP($B564,data04,data0211!AF$900,FALSE)</f>
        <v>16829</v>
      </c>
      <c r="AG564" s="218">
        <f>HLOOKUP($B564,data04,data0211!AG$900,FALSE)</f>
        <v>3288</v>
      </c>
      <c r="AH564" s="218">
        <f>HLOOKUP($B564,data04,data0211!AH$900,FALSE)</f>
        <v>567.79999999999995</v>
      </c>
      <c r="AI564" s="218">
        <f>HLOOKUP($B564,data04,data0211!AI$900,FALSE)</f>
        <v>511.02</v>
      </c>
      <c r="AJ564" s="218">
        <f>HLOOKUP($B564,data04,data0211!AJ$900,FALSE)</f>
        <v>56.78</v>
      </c>
      <c r="AK564" s="218">
        <f>HLOOKUP($B564,data04,data0211!AK$900,FALSE)</f>
        <v>39700</v>
      </c>
      <c r="AL564" s="218">
        <f>HLOOKUP($B564,data04,data0211!AL$900,FALSE)</f>
        <v>47400</v>
      </c>
      <c r="AM564" s="218">
        <f>HLOOKUP($B564,data04,data0211!AM$900,FALSE)</f>
        <v>0</v>
      </c>
      <c r="AN564" s="218">
        <f>HLOOKUP($B564,data04,data0211!AN$900,FALSE)</f>
        <v>62000</v>
      </c>
      <c r="AO564" s="218">
        <f>HLOOKUP($B564,data04,data0211!AO$900,FALSE)</f>
        <v>69000</v>
      </c>
      <c r="AP564" s="218">
        <f>HLOOKUP($B564,data04,data0211!AP$900,FALSE)</f>
        <v>69000</v>
      </c>
      <c r="AQ564" s="218">
        <f>HLOOKUP($B564,data04,data0211!AQ$900,FALSE)</f>
        <v>60000</v>
      </c>
      <c r="AR564" s="218">
        <f>HLOOKUP($B564,data04,data0211!AR$900,FALSE)</f>
        <v>1300</v>
      </c>
      <c r="AS564" s="218">
        <f>HLOOKUP($B564,data04,data0211!AS$900,FALSE)</f>
        <v>1100</v>
      </c>
      <c r="AT564" s="218">
        <f>HLOOKUP($B564,data04,data0211!AT$900,FALSE)</f>
        <v>200</v>
      </c>
      <c r="AU564" s="218">
        <f>HLOOKUP($B564,data04,data0211!AU$900,FALSE)</f>
        <v>450</v>
      </c>
      <c r="AV564" s="218">
        <f>HLOOKUP($B564,data04,data0211!AV$900,FALSE)</f>
        <v>0</v>
      </c>
      <c r="AW564" s="218">
        <f>HLOOKUP($B564,data04,data0211!AW$900,FALSE)</f>
        <v>850</v>
      </c>
      <c r="AX564" s="218">
        <f>HLOOKUP($B564,data04,data0211!AX$900,FALSE)</f>
        <v>0</v>
      </c>
      <c r="AY564" s="218">
        <f>HLOOKUP($B564,data04,data0211!AY$900,FALSE)</f>
        <v>9</v>
      </c>
      <c r="AZ564" s="218">
        <f>HLOOKUP($B564,data04,data0211!AZ$900,FALSE)</f>
        <v>4078</v>
      </c>
      <c r="BA564" s="218">
        <f>HLOOKUP($B564,data04,data0211!BA$900,FALSE)</f>
        <v>88</v>
      </c>
      <c r="BB564" s="218"/>
      <c r="BC564" s="218"/>
      <c r="BD564" s="218"/>
      <c r="BE564" s="218"/>
    </row>
    <row r="565" spans="1:57" x14ac:dyDescent="0.2">
      <c r="A565" s="201" t="s">
        <v>661</v>
      </c>
      <c r="B565" s="71" t="s">
        <v>100</v>
      </c>
      <c r="C565" s="69">
        <v>2004</v>
      </c>
      <c r="D565" s="218">
        <f>HLOOKUP($B565,data04,data0211!D$900,FALSE)</f>
        <v>52142313.879999995</v>
      </c>
      <c r="E565" s="218">
        <f>HLOOKUP($B565,data04,data0211!E$900,FALSE)</f>
        <v>-11769972.07</v>
      </c>
      <c r="F565" s="218">
        <f>HLOOKUP($B565,data04,data0211!F$900,FALSE)</f>
        <v>0</v>
      </c>
      <c r="G565" s="218">
        <f>HLOOKUP($B565,data04,data0211!G$900,FALSE)</f>
        <v>4612605</v>
      </c>
      <c r="H565" s="218">
        <f>HLOOKUP($B565,data04,data0211!H$900,FALSE)</f>
        <v>4669143.5200000005</v>
      </c>
      <c r="I565" s="218">
        <f>HLOOKUP($B565,data04,data0211!I$900,FALSE)</f>
        <v>1602278</v>
      </c>
      <c r="J565" s="218">
        <f>HLOOKUP($B565,data04,data0211!J$900,FALSE)</f>
        <v>31378</v>
      </c>
      <c r="K565" s="218">
        <f>HLOOKUP($B565,data04,data0211!K$900,FALSE)</f>
        <v>27496</v>
      </c>
      <c r="L565" s="218">
        <f>HLOOKUP($B565,data04,data0211!L$900,FALSE)</f>
        <v>3880</v>
      </c>
      <c r="M565" s="218">
        <f>HLOOKUP($B565,data04,data0211!M$900,FALSE)</f>
        <v>2</v>
      </c>
      <c r="N565" s="218">
        <f>HLOOKUP($B565,data04,data0211!N$900,FALSE)</f>
        <v>7431</v>
      </c>
      <c r="O565" s="218">
        <f>HLOOKUP($B565,data04,data0211!O$900,FALSE)</f>
        <v>626</v>
      </c>
      <c r="P565" s="218">
        <f>HLOOKUP($B565,data04,data0211!P$900,FALSE)</f>
        <v>745571055</v>
      </c>
      <c r="Q565" s="218">
        <f>HLOOKUP($B565,data04,data0211!Q$900,FALSE)</f>
        <v>266212890</v>
      </c>
      <c r="R565" s="218">
        <f>HLOOKUP($B565,data04,data0211!R$900,FALSE)</f>
        <v>408042618</v>
      </c>
      <c r="S565" s="218">
        <f>HLOOKUP($B565,data04,data0211!S$900,FALSE)</f>
        <v>64756589</v>
      </c>
      <c r="T565" s="218">
        <f>HLOOKUP($B565,data04,data0211!T$900,FALSE)</f>
        <v>5588950</v>
      </c>
      <c r="U565" s="218">
        <f>HLOOKUP($B565,data04,data0211!U$900,FALSE)</f>
        <v>970008</v>
      </c>
      <c r="V565" s="218">
        <f>HLOOKUP($B565,data04,data0211!V$900,FALSE)</f>
        <v>895573</v>
      </c>
      <c r="W565" s="218">
        <f>HLOOKUP($B565,data04,data0211!W$900,FALSE)</f>
        <v>0</v>
      </c>
      <c r="X565" s="218">
        <f>HLOOKUP($B565,data04,data0211!X$900,FALSE)</f>
        <v>744375</v>
      </c>
      <c r="Y565" s="218">
        <f>HLOOKUP($B565,data04,data0211!Y$900,FALSE)</f>
        <v>133227</v>
      </c>
      <c r="Z565" s="218">
        <f>HLOOKUP($B565,data04,data0211!Z$900,FALSE)</f>
        <v>15462</v>
      </c>
      <c r="AA565" s="218">
        <f>HLOOKUP($B565,data04,data0211!AA$900,FALSE)</f>
        <v>2509</v>
      </c>
      <c r="AB565" s="218">
        <f>HLOOKUP($B565,data04,data0211!AB$900,FALSE)</f>
        <v>12230247.17</v>
      </c>
      <c r="AC565" s="218">
        <f>HLOOKUP($B565,data04,data0211!AC$900,FALSE)</f>
        <v>7553387.4500000002</v>
      </c>
      <c r="AD565" s="218">
        <f>HLOOKUP($B565,data04,data0211!AD$900,FALSE)</f>
        <v>4423298.57</v>
      </c>
      <c r="AE565" s="218">
        <f>HLOOKUP($B565,data04,data0211!AE$900,FALSE)</f>
        <v>104562.31</v>
      </c>
      <c r="AF565" s="218">
        <f>HLOOKUP($B565,data04,data0211!AF$900,FALSE)</f>
        <v>133042.78</v>
      </c>
      <c r="AG565" s="218">
        <f>HLOOKUP($B565,data04,data0211!AG$900,FALSE)</f>
        <v>15956.06</v>
      </c>
      <c r="AH565" s="218">
        <f>HLOOKUP($B565,data04,data0211!AH$900,FALSE)</f>
        <v>58.61</v>
      </c>
      <c r="AI565" s="218">
        <f>HLOOKUP($B565,data04,data0211!AI$900,FALSE)</f>
        <v>0</v>
      </c>
      <c r="AJ565" s="218">
        <f>HLOOKUP($B565,data04,data0211!AJ$900,FALSE)</f>
        <v>58.61</v>
      </c>
      <c r="AK565" s="218">
        <f>HLOOKUP($B565,data04,data0211!AK$900,FALSE)</f>
        <v>75440</v>
      </c>
      <c r="AL565" s="218">
        <f>HLOOKUP($B565,data04,data0211!AL$900,FALSE)</f>
        <v>75440</v>
      </c>
      <c r="AM565" s="218">
        <f>HLOOKUP($B565,data04,data0211!AM$900,FALSE)</f>
        <v>0</v>
      </c>
      <c r="AN565" s="218">
        <f>HLOOKUP($B565,data04,data0211!AN$900,FALSE)</f>
        <v>151842</v>
      </c>
      <c r="AO565" s="218">
        <f>HLOOKUP($B565,data04,data0211!AO$900,FALSE)</f>
        <v>129702</v>
      </c>
      <c r="AP565" s="218">
        <f>HLOOKUP($B565,data04,data0211!AP$900,FALSE)</f>
        <v>151842</v>
      </c>
      <c r="AQ565" s="218">
        <f>HLOOKUP($B565,data04,data0211!AQ$900,FALSE)</f>
        <v>121862</v>
      </c>
      <c r="AR565" s="218">
        <f>HLOOKUP($B565,data04,data0211!AR$900,FALSE)</f>
        <v>494</v>
      </c>
      <c r="AS565" s="218">
        <f>HLOOKUP($B565,data04,data0211!AS$900,FALSE)</f>
        <v>348</v>
      </c>
      <c r="AT565" s="218">
        <f>HLOOKUP($B565,data04,data0211!AT$900,FALSE)</f>
        <v>146</v>
      </c>
      <c r="AU565" s="218">
        <f>HLOOKUP($B565,data04,data0211!AU$900,FALSE)</f>
        <v>320</v>
      </c>
      <c r="AV565" s="218">
        <f>HLOOKUP($B565,data04,data0211!AV$900,FALSE)</f>
        <v>7</v>
      </c>
      <c r="AW565" s="218">
        <f>HLOOKUP($B565,data04,data0211!AW$900,FALSE)</f>
        <v>167</v>
      </c>
      <c r="AX565" s="218">
        <f>HLOOKUP($B565,data04,data0211!AX$900,FALSE)</f>
        <v>0</v>
      </c>
      <c r="AY565" s="218">
        <f>HLOOKUP($B565,data04,data0211!AY$900,FALSE)</f>
        <v>37</v>
      </c>
      <c r="AZ565" s="218">
        <f>HLOOKUP($B565,data04,data0211!AZ$900,FALSE)</f>
        <v>3149</v>
      </c>
      <c r="BA565" s="218">
        <f>HLOOKUP($B565,data04,data0211!BA$900,FALSE)</f>
        <v>72.25</v>
      </c>
      <c r="BB565" s="218"/>
      <c r="BC565" s="218"/>
      <c r="BD565" s="218"/>
      <c r="BE565" s="218"/>
    </row>
    <row r="566" spans="1:57" x14ac:dyDescent="0.2">
      <c r="A566" s="201" t="s">
        <v>661</v>
      </c>
      <c r="B566" s="71" t="s">
        <v>197</v>
      </c>
      <c r="C566" s="69">
        <v>2004</v>
      </c>
      <c r="D566" s="218">
        <f>HLOOKUP($B566,data04,data0211!D$900,FALSE)</f>
        <v>781594964.46999991</v>
      </c>
      <c r="E566" s="218">
        <f>HLOOKUP($B566,data04,data0211!E$900,FALSE)</f>
        <v>-328234962.88999999</v>
      </c>
      <c r="F566" s="218">
        <f>HLOOKUP($B566,data04,data0211!F$900,FALSE)</f>
        <v>0</v>
      </c>
      <c r="G566" s="218">
        <f>HLOOKUP($B566,data04,data0211!G$900,FALSE)</f>
        <v>48921995</v>
      </c>
      <c r="H566" s="218">
        <f>HLOOKUP($B566,data04,data0211!H$900,FALSE)</f>
        <v>33985015.25</v>
      </c>
      <c r="I566" s="218">
        <f>HLOOKUP($B566,data04,data0211!I$900,FALSE)</f>
        <v>10885402.449999999</v>
      </c>
      <c r="J566" s="218">
        <f>HLOOKUP($B566,data04,data0211!J$900,FALSE)</f>
        <v>197141</v>
      </c>
      <c r="K566" s="218">
        <f>HLOOKUP($B566,data04,data0211!K$900,FALSE)</f>
        <v>172636</v>
      </c>
      <c r="L566" s="218">
        <f>HLOOKUP($B566,data04,data0211!L$900,FALSE)</f>
        <v>24500</v>
      </c>
      <c r="M566" s="218">
        <f>HLOOKUP($B566,data04,data0211!M$900,FALSE)</f>
        <v>5</v>
      </c>
      <c r="N566" s="218">
        <f>HLOOKUP($B566,data04,data0211!N$900,FALSE)</f>
        <v>48007</v>
      </c>
      <c r="O566" s="218">
        <f>HLOOKUP($B566,data04,data0211!O$900,FALSE)</f>
        <v>228</v>
      </c>
      <c r="P566" s="218">
        <f>HLOOKUP($B566,data04,data0211!P$900,FALSE)</f>
        <v>6019556899</v>
      </c>
      <c r="Q566" s="218">
        <f>HLOOKUP($B566,data04,data0211!Q$900,FALSE)</f>
        <v>1743713761</v>
      </c>
      <c r="R566" s="218">
        <f>HLOOKUP($B566,data04,data0211!R$900,FALSE)</f>
        <v>3837997767</v>
      </c>
      <c r="S566" s="218">
        <f>HLOOKUP($B566,data04,data0211!S$900,FALSE)</f>
        <v>402727206</v>
      </c>
      <c r="T566" s="218">
        <f>HLOOKUP($B566,data04,data0211!T$900,FALSE)</f>
        <v>34573880</v>
      </c>
      <c r="U566" s="218">
        <f>HLOOKUP($B566,data04,data0211!U$900,FALSE)</f>
        <v>544285</v>
      </c>
      <c r="V566" s="218">
        <f>HLOOKUP($B566,data04,data0211!V$900,FALSE)</f>
        <v>9287131</v>
      </c>
      <c r="W566" s="218">
        <f>HLOOKUP($B566,data04,data0211!W$900,FALSE)</f>
        <v>0</v>
      </c>
      <c r="X566" s="218">
        <f>HLOOKUP($B566,data04,data0211!X$900,FALSE)</f>
        <v>8461799</v>
      </c>
      <c r="Y566" s="218">
        <f>HLOOKUP($B566,data04,data0211!Y$900,FALSE)</f>
        <v>724021</v>
      </c>
      <c r="Z566" s="218">
        <f>HLOOKUP($B566,data04,data0211!Z$900,FALSE)</f>
        <v>100002</v>
      </c>
      <c r="AA566" s="218">
        <f>HLOOKUP($B566,data04,data0211!AA$900,FALSE)</f>
        <v>1309</v>
      </c>
      <c r="AB566" s="218">
        <f>HLOOKUP($B566,data04,data0211!AB$900,FALSE)</f>
        <v>91876380</v>
      </c>
      <c r="AC566" s="218">
        <f>HLOOKUP($B566,data04,data0211!AC$900,FALSE)</f>
        <v>45042920</v>
      </c>
      <c r="AD566" s="218">
        <f>HLOOKUP($B566,data04,data0211!AD$900,FALSE)</f>
        <v>45445297</v>
      </c>
      <c r="AE566" s="218">
        <f>HLOOKUP($B566,data04,data0211!AE$900,FALSE)</f>
        <v>730235</v>
      </c>
      <c r="AF566" s="218">
        <f>HLOOKUP($B566,data04,data0211!AF$900,FALSE)</f>
        <v>645378</v>
      </c>
      <c r="AG566" s="218">
        <f>HLOOKUP($B566,data04,data0211!AG$900,FALSE)</f>
        <v>12550</v>
      </c>
      <c r="AH566" s="218">
        <f>HLOOKUP($B566,data04,data0211!AH$900,FALSE)</f>
        <v>575</v>
      </c>
      <c r="AI566" s="218">
        <f>HLOOKUP($B566,data04,data0211!AI$900,FALSE)</f>
        <v>57</v>
      </c>
      <c r="AJ566" s="218">
        <f>HLOOKUP($B566,data04,data0211!AJ$900,FALSE)</f>
        <v>518</v>
      </c>
      <c r="AK566" s="218">
        <f>HLOOKUP($B566,data04,data0211!AK$900,FALSE)</f>
        <v>638000</v>
      </c>
      <c r="AL566" s="218">
        <f>HLOOKUP($B566,data04,data0211!AL$900,FALSE)</f>
        <v>638000</v>
      </c>
      <c r="AM566" s="218">
        <f>HLOOKUP($B566,data04,data0211!AM$900,FALSE)</f>
        <v>0</v>
      </c>
      <c r="AN566" s="218">
        <f>HLOOKUP($B566,data04,data0211!AN$900,FALSE)</f>
        <v>992497</v>
      </c>
      <c r="AO566" s="218">
        <f>HLOOKUP($B566,data04,data0211!AO$900,FALSE)</f>
        <v>1230769</v>
      </c>
      <c r="AP566" s="218">
        <f>HLOOKUP($B566,data04,data0211!AP$900,FALSE)</f>
        <v>0</v>
      </c>
      <c r="AQ566" s="218">
        <f>HLOOKUP($B566,data04,data0211!AQ$900,FALSE)</f>
        <v>1013278</v>
      </c>
      <c r="AR566" s="218">
        <f>HLOOKUP($B566,data04,data0211!AR$900,FALSE)</f>
        <v>5379</v>
      </c>
      <c r="AS566" s="218">
        <f>HLOOKUP($B566,data04,data0211!AS$900,FALSE)</f>
        <v>1775</v>
      </c>
      <c r="AT566" s="218">
        <f>HLOOKUP($B566,data04,data0211!AT$900,FALSE)</f>
        <v>3604</v>
      </c>
      <c r="AU566" s="218">
        <f>HLOOKUP($B566,data04,data0211!AU$900,FALSE)</f>
        <v>2473</v>
      </c>
      <c r="AV566" s="218">
        <f>HLOOKUP($B566,data04,data0211!AV$900,FALSE)</f>
        <v>51</v>
      </c>
      <c r="AW566" s="218">
        <f>HLOOKUP($B566,data04,data0211!AW$900,FALSE)</f>
        <v>2855</v>
      </c>
      <c r="AX566" s="218">
        <f>HLOOKUP($B566,data04,data0211!AX$900,FALSE)</f>
        <v>18</v>
      </c>
      <c r="AY566" s="218">
        <f>HLOOKUP($B566,data04,data0211!AY$900,FALSE)</f>
        <v>15</v>
      </c>
      <c r="AZ566" s="218">
        <f>HLOOKUP($B566,data04,data0211!AZ$900,FALSE)</f>
        <v>30483</v>
      </c>
      <c r="BA566" s="218">
        <f>HLOOKUP($B566,data04,data0211!BA$900,FALSE)</f>
        <v>70</v>
      </c>
      <c r="BB566" s="218"/>
      <c r="BC566" s="218"/>
      <c r="BD566" s="218"/>
      <c r="BE566" s="218"/>
    </row>
    <row r="567" spans="1:57" x14ac:dyDescent="0.2">
      <c r="A567" s="201" t="s">
        <v>661</v>
      </c>
      <c r="B567" s="71" t="s">
        <v>43</v>
      </c>
      <c r="C567" s="69">
        <v>2004</v>
      </c>
      <c r="D567" s="218">
        <f>HLOOKUP($B567,data04,data0211!D$900,FALSE)</f>
        <v>4060863.26</v>
      </c>
      <c r="E567" s="218">
        <f>HLOOKUP($B567,data04,data0211!E$900,FALSE)</f>
        <v>-2218406.48</v>
      </c>
      <c r="F567" s="218">
        <f>HLOOKUP($B567,data04,data0211!F$900,FALSE)</f>
        <v>0</v>
      </c>
      <c r="G567" s="218">
        <f>HLOOKUP($B567,data04,data0211!G$900,FALSE)</f>
        <v>55853</v>
      </c>
      <c r="H567" s="218">
        <f>HLOOKUP($B567,data04,data0211!H$900,FALSE)</f>
        <v>452357.21</v>
      </c>
      <c r="I567" s="218">
        <f>HLOOKUP($B567,data04,data0211!I$900,FALSE)</f>
        <v>0</v>
      </c>
      <c r="J567" s="218">
        <f>HLOOKUP($B567,data04,data0211!J$900,FALSE)</f>
        <v>2340</v>
      </c>
      <c r="K567" s="218">
        <f>HLOOKUP($B567,data04,data0211!K$900,FALSE)</f>
        <v>1974</v>
      </c>
      <c r="L567" s="218">
        <f>HLOOKUP($B567,data04,data0211!L$900,FALSE)</f>
        <v>366</v>
      </c>
      <c r="M567" s="218">
        <f>HLOOKUP($B567,data04,data0211!M$900,FALSE)</f>
        <v>0</v>
      </c>
      <c r="N567" s="218">
        <f>HLOOKUP($B567,data04,data0211!N$900,FALSE)</f>
        <v>617</v>
      </c>
      <c r="O567" s="218">
        <f>HLOOKUP($B567,data04,data0211!O$900,FALSE)</f>
        <v>22</v>
      </c>
      <c r="P567" s="218">
        <f>HLOOKUP($B567,data04,data0211!P$900,FALSE)</f>
        <v>30882234</v>
      </c>
      <c r="Q567" s="218">
        <f>HLOOKUP($B567,data04,data0211!Q$900,FALSE)</f>
        <v>20831597</v>
      </c>
      <c r="R567" s="218">
        <f>HLOOKUP($B567,data04,data0211!R$900,FALSE)</f>
        <v>10050637</v>
      </c>
      <c r="S567" s="218">
        <f>HLOOKUP($B567,data04,data0211!S$900,FALSE)</f>
        <v>0</v>
      </c>
      <c r="T567" s="218">
        <f>HLOOKUP($B567,data04,data0211!T$900,FALSE)</f>
        <v>0</v>
      </c>
      <c r="U567" s="218">
        <f>HLOOKUP($B567,data04,data0211!U$900,FALSE)</f>
        <v>0</v>
      </c>
      <c r="V567" s="218">
        <f>HLOOKUP($B567,data04,data0211!V$900,FALSE)</f>
        <v>42890</v>
      </c>
      <c r="W567" s="218">
        <f>HLOOKUP($B567,data04,data0211!W$900,FALSE)</f>
        <v>0</v>
      </c>
      <c r="X567" s="218">
        <f>HLOOKUP($B567,data04,data0211!X$900,FALSE)</f>
        <v>41720</v>
      </c>
      <c r="Y567" s="218">
        <f>HLOOKUP($B567,data04,data0211!Y$900,FALSE)</f>
        <v>0</v>
      </c>
      <c r="Z567" s="218">
        <f>HLOOKUP($B567,data04,data0211!Z$900,FALSE)</f>
        <v>1152</v>
      </c>
      <c r="AA567" s="218">
        <f>HLOOKUP($B567,data04,data0211!AA$900,FALSE)</f>
        <v>18</v>
      </c>
      <c r="AB567" s="218">
        <f>HLOOKUP($B567,data04,data0211!AB$900,FALSE)</f>
        <v>603609</v>
      </c>
      <c r="AC567" s="218">
        <f>HLOOKUP($B567,data04,data0211!AC$900,FALSE)</f>
        <v>352195</v>
      </c>
      <c r="AD567" s="218">
        <f>HLOOKUP($B567,data04,data0211!AD$900,FALSE)</f>
        <v>243420</v>
      </c>
      <c r="AE567" s="218">
        <f>HLOOKUP($B567,data04,data0211!AE$900,FALSE)</f>
        <v>0</v>
      </c>
      <c r="AF567" s="218">
        <f>HLOOKUP($B567,data04,data0211!AF$900,FALSE)</f>
        <v>7673</v>
      </c>
      <c r="AG567" s="218">
        <f>HLOOKUP($B567,data04,data0211!AG$900,FALSE)</f>
        <v>321</v>
      </c>
      <c r="AH567" s="218">
        <f>HLOOKUP($B567,data04,data0211!AH$900,FALSE)</f>
        <v>3.6</v>
      </c>
      <c r="AI567" s="218">
        <f>HLOOKUP($B567,data04,data0211!AI$900,FALSE)</f>
        <v>0</v>
      </c>
      <c r="AJ567" s="218">
        <f>HLOOKUP($B567,data04,data0211!AJ$900,FALSE)</f>
        <v>3.6</v>
      </c>
      <c r="AK567" s="218">
        <f>HLOOKUP($B567,data04,data0211!AK$900,FALSE)</f>
        <v>7550</v>
      </c>
      <c r="AL567" s="218">
        <f>HLOOKUP($B567,data04,data0211!AL$900,FALSE)</f>
        <v>21000</v>
      </c>
      <c r="AM567" s="218">
        <f>HLOOKUP($B567,data04,data0211!AM$900,FALSE)</f>
        <v>0</v>
      </c>
      <c r="AN567" s="218">
        <f>HLOOKUP($B567,data04,data0211!AN$900,FALSE)</f>
        <v>10016</v>
      </c>
      <c r="AO567" s="218">
        <f>HLOOKUP($B567,data04,data0211!AO$900,FALSE)</f>
        <v>8614</v>
      </c>
      <c r="AP567" s="218">
        <f>HLOOKUP($B567,data04,data0211!AP$900,FALSE)</f>
        <v>0</v>
      </c>
      <c r="AQ567" s="218">
        <f>HLOOKUP($B567,data04,data0211!AQ$900,FALSE)</f>
        <v>8206</v>
      </c>
      <c r="AR567" s="218">
        <f>HLOOKUP($B567,data04,data0211!AR$900,FALSE)</f>
        <v>32.799999999999997</v>
      </c>
      <c r="AS567" s="218">
        <f>HLOOKUP($B567,data04,data0211!AS$900,FALSE)</f>
        <v>20.7</v>
      </c>
      <c r="AT567" s="218">
        <f>HLOOKUP($B567,data04,data0211!AT$900,FALSE)</f>
        <v>12.1</v>
      </c>
      <c r="AU567" s="218">
        <f>HLOOKUP($B567,data04,data0211!AU$900,FALSE)</f>
        <v>17.2</v>
      </c>
      <c r="AV567" s="218">
        <f>HLOOKUP($B567,data04,data0211!AV$900,FALSE)</f>
        <v>0.3</v>
      </c>
      <c r="AW567" s="218">
        <f>HLOOKUP($B567,data04,data0211!AW$900,FALSE)</f>
        <v>15.3</v>
      </c>
      <c r="AX567" s="218">
        <f>HLOOKUP($B567,data04,data0211!AX$900,FALSE)</f>
        <v>0</v>
      </c>
      <c r="AY567" s="218">
        <f>HLOOKUP($B567,data04,data0211!AY$900,FALSE)</f>
        <v>3</v>
      </c>
      <c r="AZ567" s="218">
        <f>HLOOKUP($B567,data04,data0211!AZ$900,FALSE)</f>
        <v>274</v>
      </c>
      <c r="BA567" s="218">
        <f>HLOOKUP($B567,data04,data0211!BA$900,FALSE)</f>
        <v>72.2</v>
      </c>
      <c r="BB567" s="218"/>
      <c r="BC567" s="218"/>
      <c r="BD567" s="218"/>
      <c r="BE567" s="218"/>
    </row>
    <row r="568" spans="1:57" x14ac:dyDescent="0.2">
      <c r="A568" s="201" t="s">
        <v>661</v>
      </c>
      <c r="B568" s="71" t="s">
        <v>216</v>
      </c>
      <c r="C568" s="69">
        <v>2004</v>
      </c>
      <c r="D568" s="218">
        <f>HLOOKUP($B568,data04,data0211!D$900,FALSE)</f>
        <v>102034971.64999999</v>
      </c>
      <c r="E568" s="218">
        <f>HLOOKUP($B568,data04,data0211!E$900,FALSE)</f>
        <v>-44073950.289999999</v>
      </c>
      <c r="F568" s="218">
        <f>HLOOKUP($B568,data04,data0211!F$900,FALSE)</f>
        <v>0</v>
      </c>
      <c r="G568" s="218">
        <f>HLOOKUP($B568,data04,data0211!G$900,FALSE)</f>
        <v>5146408</v>
      </c>
      <c r="H568" s="218">
        <f>HLOOKUP($B568,data04,data0211!H$900,FALSE)</f>
        <v>7721615.4000000013</v>
      </c>
      <c r="I568" s="218">
        <f>HLOOKUP($B568,data04,data0211!I$900,FALSE)</f>
        <v>1950318.45</v>
      </c>
      <c r="J568" s="218">
        <f>HLOOKUP($B568,data04,data0211!J$900,FALSE)</f>
        <v>51979</v>
      </c>
      <c r="K568" s="218">
        <f>HLOOKUP($B568,data04,data0211!K$900,FALSE)</f>
        <v>46724</v>
      </c>
      <c r="L568" s="218">
        <f>HLOOKUP($B568,data04,data0211!L$900,FALSE)</f>
        <v>5251</v>
      </c>
      <c r="M568" s="218">
        <f>HLOOKUP($B568,data04,data0211!M$900,FALSE)</f>
        <v>4</v>
      </c>
      <c r="N568" s="218">
        <f>HLOOKUP($B568,data04,data0211!N$900,FALSE)</f>
        <v>15151</v>
      </c>
      <c r="O568" s="218">
        <f>HLOOKUP($B568,data04,data0211!O$900,FALSE)</f>
        <v>249</v>
      </c>
      <c r="P568" s="218">
        <f>HLOOKUP($B568,data04,data0211!P$900,FALSE)</f>
        <v>1328039102</v>
      </c>
      <c r="Q568" s="218">
        <f>HLOOKUP($B568,data04,data0211!Q$900,FALSE)</f>
        <v>385328518</v>
      </c>
      <c r="R568" s="218">
        <f>HLOOKUP($B568,data04,data0211!R$900,FALSE)</f>
        <v>597771294</v>
      </c>
      <c r="S568" s="218">
        <f>HLOOKUP($B568,data04,data0211!S$900,FALSE)</f>
        <v>334113768</v>
      </c>
      <c r="T568" s="218">
        <f>HLOOKUP($B568,data04,data0211!T$900,FALSE)</f>
        <v>10470633</v>
      </c>
      <c r="U568" s="218">
        <f>HLOOKUP($B568,data04,data0211!U$900,FALSE)</f>
        <v>354889</v>
      </c>
      <c r="V568" s="218">
        <f>HLOOKUP($B568,data04,data0211!V$900,FALSE)</f>
        <v>1883686</v>
      </c>
      <c r="W568" s="218">
        <f>HLOOKUP($B568,data04,data0211!W$900,FALSE)</f>
        <v>0</v>
      </c>
      <c r="X568" s="218">
        <f>HLOOKUP($B568,data04,data0211!X$900,FALSE)</f>
        <v>1187072</v>
      </c>
      <c r="Y568" s="218">
        <f>HLOOKUP($B568,data04,data0211!Y$900,FALSE)</f>
        <v>666525</v>
      </c>
      <c r="Z568" s="218">
        <f>HLOOKUP($B568,data04,data0211!Z$900,FALSE)</f>
        <v>29102</v>
      </c>
      <c r="AA568" s="218">
        <f>HLOOKUP($B568,data04,data0211!AA$900,FALSE)</f>
        <v>987</v>
      </c>
      <c r="AB568" s="218">
        <f>HLOOKUP($B568,data04,data0211!AB$900,FALSE)</f>
        <v>16504353.77</v>
      </c>
      <c r="AC568" s="218">
        <f>HLOOKUP($B568,data04,data0211!AC$900,FALSE)</f>
        <v>11372749.34</v>
      </c>
      <c r="AD568" s="218">
        <f>HLOOKUP($B568,data04,data0211!AD$900,FALSE)</f>
        <v>4521161.93</v>
      </c>
      <c r="AE568" s="218">
        <f>HLOOKUP($B568,data04,data0211!AE$900,FALSE)</f>
        <v>418477.21</v>
      </c>
      <c r="AF568" s="218">
        <f>HLOOKUP($B568,data04,data0211!AF$900,FALSE)</f>
        <v>180629.78</v>
      </c>
      <c r="AG568" s="218">
        <f>HLOOKUP($B568,data04,data0211!AG$900,FALSE)</f>
        <v>11335.51</v>
      </c>
      <c r="AH568" s="218">
        <f>HLOOKUP($B568,data04,data0211!AH$900,FALSE)</f>
        <v>95</v>
      </c>
      <c r="AI568" s="218">
        <f>HLOOKUP($B568,data04,data0211!AI$900,FALSE)</f>
        <v>27</v>
      </c>
      <c r="AJ568" s="218">
        <f>HLOOKUP($B568,data04,data0211!AJ$900,FALSE)</f>
        <v>68</v>
      </c>
      <c r="AK568" s="218">
        <f>HLOOKUP($B568,data04,data0211!AK$900,FALSE)</f>
        <v>134258</v>
      </c>
      <c r="AL568" s="218">
        <f>HLOOKUP($B568,data04,data0211!AL$900,FALSE)</f>
        <v>134258</v>
      </c>
      <c r="AM568" s="218">
        <f>HLOOKUP($B568,data04,data0211!AM$900,FALSE)</f>
        <v>0</v>
      </c>
      <c r="AN568" s="218">
        <f>HLOOKUP($B568,data04,data0211!AN$900,FALSE)</f>
        <v>241175</v>
      </c>
      <c r="AO568" s="218">
        <f>HLOOKUP($B568,data04,data0211!AO$900,FALSE)</f>
        <v>264600</v>
      </c>
      <c r="AP568" s="218">
        <f>HLOOKUP($B568,data04,data0211!AP$900,FALSE)</f>
        <v>264600</v>
      </c>
      <c r="AQ568" s="218">
        <f>HLOOKUP($B568,data04,data0211!AQ$900,FALSE)</f>
        <v>231645</v>
      </c>
      <c r="AR568" s="218">
        <f>HLOOKUP($B568,data04,data0211!AR$900,FALSE)</f>
        <v>722</v>
      </c>
      <c r="AS568" s="218">
        <f>HLOOKUP($B568,data04,data0211!AS$900,FALSE)</f>
        <v>512</v>
      </c>
      <c r="AT568" s="218">
        <f>HLOOKUP($B568,data04,data0211!AT$900,FALSE)</f>
        <v>210</v>
      </c>
      <c r="AU568" s="218">
        <f>HLOOKUP($B568,data04,data0211!AU$900,FALSE)</f>
        <v>350</v>
      </c>
      <c r="AV568" s="218">
        <f>HLOOKUP($B568,data04,data0211!AV$900,FALSE)</f>
        <v>0.5</v>
      </c>
      <c r="AW568" s="218">
        <f>HLOOKUP($B568,data04,data0211!AW$900,FALSE)</f>
        <v>371</v>
      </c>
      <c r="AX568" s="218">
        <f>HLOOKUP($B568,data04,data0211!AX$900,FALSE)</f>
        <v>0</v>
      </c>
      <c r="AY568" s="218">
        <f>HLOOKUP($B568,data04,data0211!AY$900,FALSE)</f>
        <v>0</v>
      </c>
      <c r="AZ568" s="218">
        <f>HLOOKUP($B568,data04,data0211!AZ$900,FALSE)</f>
        <v>5932</v>
      </c>
      <c r="BA568" s="218">
        <f>HLOOKUP($B568,data04,data0211!BA$900,FALSE)</f>
        <v>67.7</v>
      </c>
      <c r="BB568" s="218"/>
      <c r="BC568" s="218"/>
      <c r="BD568" s="218"/>
      <c r="BE568" s="218"/>
    </row>
    <row r="569" spans="1:57" x14ac:dyDescent="0.2">
      <c r="A569" s="201" t="s">
        <v>661</v>
      </c>
      <c r="B569" s="71" t="s">
        <v>218</v>
      </c>
      <c r="C569" s="69">
        <v>2004</v>
      </c>
      <c r="D569" s="218">
        <f>HLOOKUP($B569,data04,data0211!D$900,FALSE)</f>
        <v>6813083.4099999992</v>
      </c>
      <c r="E569" s="218">
        <f>HLOOKUP($B569,data04,data0211!E$900,FALSE)</f>
        <v>-3923118.09</v>
      </c>
      <c r="F569" s="218">
        <f>HLOOKUP($B569,data04,data0211!F$900,FALSE)</f>
        <v>0</v>
      </c>
      <c r="G569" s="218">
        <f>HLOOKUP($B569,data04,data0211!G$900,FALSE)</f>
        <v>156665.78</v>
      </c>
      <c r="H569" s="218">
        <f>HLOOKUP($B569,data04,data0211!H$900,FALSE)</f>
        <v>764378.04</v>
      </c>
      <c r="I569" s="218">
        <f>HLOOKUP($B569,data04,data0211!I$900,FALSE)</f>
        <v>13198.3</v>
      </c>
      <c r="J569" s="218">
        <f>HLOOKUP($B569,data04,data0211!J$900,FALSE)</f>
        <v>3937</v>
      </c>
      <c r="K569" s="218">
        <f>HLOOKUP($B569,data04,data0211!K$900,FALSE)</f>
        <v>3648</v>
      </c>
      <c r="L569" s="218">
        <f>HLOOKUP($B569,data04,data0211!L$900,FALSE)</f>
        <v>289</v>
      </c>
      <c r="M569" s="218">
        <f>HLOOKUP($B569,data04,data0211!M$900,FALSE)</f>
        <v>0</v>
      </c>
      <c r="N569" s="218">
        <f>HLOOKUP($B569,data04,data0211!N$900,FALSE)</f>
        <v>711</v>
      </c>
      <c r="O569" s="218">
        <f>HLOOKUP($B569,data04,data0211!O$900,FALSE)</f>
        <v>23</v>
      </c>
      <c r="P569" s="218">
        <f>HLOOKUP($B569,data04,data0211!P$900,FALSE)</f>
        <v>33312398</v>
      </c>
      <c r="Q569" s="218">
        <f>HLOOKUP($B569,data04,data0211!Q$900,FALSE)</f>
        <v>32643333</v>
      </c>
      <c r="R569" s="218">
        <f>HLOOKUP($B569,data04,data0211!R$900,FALSE)</f>
        <v>193227</v>
      </c>
      <c r="S569" s="218">
        <f>HLOOKUP($B569,data04,data0211!S$900,FALSE)</f>
        <v>0</v>
      </c>
      <c r="T569" s="218">
        <f>HLOOKUP($B569,data04,data0211!T$900,FALSE)</f>
        <v>474938</v>
      </c>
      <c r="U569" s="218">
        <f>HLOOKUP($B569,data04,data0211!U$900,FALSE)</f>
        <v>900</v>
      </c>
      <c r="V569" s="218">
        <f>HLOOKUP($B569,data04,data0211!V$900,FALSE)</f>
        <v>13271.3</v>
      </c>
      <c r="W569" s="218">
        <f>HLOOKUP($B569,data04,data0211!W$900,FALSE)</f>
        <v>0</v>
      </c>
      <c r="X569" s="218">
        <f>HLOOKUP($B569,data04,data0211!X$900,FALSE)</f>
        <v>11986.3</v>
      </c>
      <c r="Y569" s="218">
        <f>HLOOKUP($B569,data04,data0211!Y$900,FALSE)</f>
        <v>0</v>
      </c>
      <c r="Z569" s="218">
        <f>HLOOKUP($B569,data04,data0211!Z$900,FALSE)</f>
        <v>1246</v>
      </c>
      <c r="AA569" s="218">
        <f>HLOOKUP($B569,data04,data0211!AA$900,FALSE)</f>
        <v>39</v>
      </c>
      <c r="AB569" s="218">
        <f>HLOOKUP($B569,data04,data0211!AB$900,FALSE)</f>
        <v>1194254.52</v>
      </c>
      <c r="AC569" s="218">
        <f>HLOOKUP($B569,data04,data0211!AC$900,FALSE)</f>
        <v>982880.09</v>
      </c>
      <c r="AD569" s="218">
        <f>HLOOKUP($B569,data04,data0211!AD$900,FALSE)</f>
        <v>200922.68</v>
      </c>
      <c r="AE569" s="218">
        <f>HLOOKUP($B569,data04,data0211!AE$900,FALSE)</f>
        <v>0</v>
      </c>
      <c r="AF569" s="218">
        <f>HLOOKUP($B569,data04,data0211!AF$900,FALSE)</f>
        <v>10011.83</v>
      </c>
      <c r="AG569" s="218">
        <f>HLOOKUP($B569,data04,data0211!AG$900,FALSE)</f>
        <v>439.92</v>
      </c>
      <c r="AH569" s="218">
        <f>HLOOKUP($B569,data04,data0211!AH$900,FALSE)</f>
        <v>47</v>
      </c>
      <c r="AI569" s="218">
        <f>HLOOKUP($B569,data04,data0211!AI$900,FALSE)</f>
        <v>22</v>
      </c>
      <c r="AJ569" s="218">
        <f>HLOOKUP($B569,data04,data0211!AJ$900,FALSE)</f>
        <v>25</v>
      </c>
      <c r="AK569" s="218">
        <f>HLOOKUP($B569,data04,data0211!AK$900,FALSE)</f>
        <v>4355</v>
      </c>
      <c r="AL569" s="218">
        <f>HLOOKUP($B569,data04,data0211!AL$900,FALSE)</f>
        <v>9232</v>
      </c>
      <c r="AM569" s="218">
        <f>HLOOKUP($B569,data04,data0211!AM$900,FALSE)</f>
        <v>525</v>
      </c>
      <c r="AN569" s="218">
        <f>HLOOKUP($B569,data04,data0211!AN$900,FALSE)</f>
        <v>10240</v>
      </c>
      <c r="AO569" s="218">
        <f>HLOOKUP($B569,data04,data0211!AO$900,FALSE)</f>
        <v>7237</v>
      </c>
      <c r="AP569" s="218">
        <f>HLOOKUP($B569,data04,data0211!AP$900,FALSE)</f>
        <v>10240</v>
      </c>
      <c r="AQ569" s="218">
        <f>HLOOKUP($B569,data04,data0211!AQ$900,FALSE)</f>
        <v>7375</v>
      </c>
      <c r="AR569" s="218">
        <f>HLOOKUP($B569,data04,data0211!AR$900,FALSE)</f>
        <v>357.3</v>
      </c>
      <c r="AS569" s="218">
        <f>HLOOKUP($B569,data04,data0211!AS$900,FALSE)</f>
        <v>342.7</v>
      </c>
      <c r="AT569" s="218">
        <f>HLOOKUP($B569,data04,data0211!AT$900,FALSE)</f>
        <v>14.6</v>
      </c>
      <c r="AU569" s="218">
        <f>HLOOKUP($B569,data04,data0211!AU$900,FALSE)</f>
        <v>31.3</v>
      </c>
      <c r="AV569" s="218">
        <f>HLOOKUP($B569,data04,data0211!AV$900,FALSE)</f>
        <v>7.1</v>
      </c>
      <c r="AW569" s="218">
        <f>HLOOKUP($B569,data04,data0211!AW$900,FALSE)</f>
        <v>304.3</v>
      </c>
      <c r="AX569" s="218">
        <f>HLOOKUP($B569,data04,data0211!AX$900,FALSE)</f>
        <v>0</v>
      </c>
      <c r="AY569" s="218">
        <f>HLOOKUP($B569,data04,data0211!AY$900,FALSE)</f>
        <v>0</v>
      </c>
      <c r="AZ569" s="218">
        <f>HLOOKUP($B569,data04,data0211!AZ$900,FALSE)</f>
        <v>650</v>
      </c>
      <c r="BA569" s="218">
        <f>HLOOKUP($B569,data04,data0211!BA$900,FALSE)</f>
        <v>71.489999999999995</v>
      </c>
      <c r="BB569" s="218"/>
      <c r="BC569" s="218"/>
      <c r="BD569" s="218"/>
      <c r="BE569" s="218"/>
    </row>
    <row r="570" spans="1:57" x14ac:dyDescent="0.2">
      <c r="A570" s="201" t="s">
        <v>661</v>
      </c>
      <c r="B570" s="71" t="s">
        <v>219</v>
      </c>
      <c r="C570" s="69">
        <v>2004</v>
      </c>
      <c r="D570" s="218">
        <f>HLOOKUP($B570,data04,data0211!D$900,FALSE)</f>
        <v>2467847.04</v>
      </c>
      <c r="E570" s="218">
        <f>HLOOKUP($B570,data04,data0211!E$900,FALSE)</f>
        <v>-1194957.6399999999</v>
      </c>
      <c r="F570" s="218">
        <f>HLOOKUP($B570,data04,data0211!F$900,FALSE)</f>
        <v>0</v>
      </c>
      <c r="G570" s="218">
        <f>HLOOKUP($B570,data04,data0211!G$900,FALSE)</f>
        <v>10397.379999999999</v>
      </c>
      <c r="H570" s="218">
        <f>HLOOKUP($B570,data04,data0211!H$900,FALSE)</f>
        <v>264118.3</v>
      </c>
      <c r="I570" s="218">
        <f>HLOOKUP($B570,data04,data0211!I$900,FALSE)</f>
        <v>0</v>
      </c>
      <c r="J570" s="218">
        <f>HLOOKUP($B570,data04,data0211!J$900,FALSE)</f>
        <v>950</v>
      </c>
      <c r="K570" s="218">
        <f>HLOOKUP($B570,data04,data0211!K$900,FALSE)</f>
        <v>838</v>
      </c>
      <c r="L570" s="218">
        <f>HLOOKUP($B570,data04,data0211!L$900,FALSE)</f>
        <v>112</v>
      </c>
      <c r="M570" s="218">
        <f>HLOOKUP($B570,data04,data0211!M$900,FALSE)</f>
        <v>0</v>
      </c>
      <c r="N570" s="218">
        <f>HLOOKUP($B570,data04,data0211!N$900,FALSE)</f>
        <v>366</v>
      </c>
      <c r="O570" s="218">
        <f>HLOOKUP($B570,data04,data0211!O$900,FALSE)</f>
        <v>0</v>
      </c>
      <c r="P570" s="218">
        <f>HLOOKUP($B570,data04,data0211!P$900,FALSE)</f>
        <v>19503403.399999999</v>
      </c>
      <c r="Q570" s="218">
        <f>HLOOKUP($B570,data04,data0211!Q$900,FALSE)</f>
        <v>10938339</v>
      </c>
      <c r="R570" s="218">
        <f>HLOOKUP($B570,data04,data0211!R$900,FALSE)</f>
        <v>8258720.7999999998</v>
      </c>
      <c r="S570" s="218">
        <f>HLOOKUP($B570,data04,data0211!S$900,FALSE)</f>
        <v>0</v>
      </c>
      <c r="T570" s="218">
        <f>HLOOKUP($B570,data04,data0211!T$900,FALSE)</f>
        <v>306343.59999999998</v>
      </c>
      <c r="U570" s="218">
        <f>HLOOKUP($B570,data04,data0211!U$900,FALSE)</f>
        <v>0</v>
      </c>
      <c r="V570" s="218">
        <f>HLOOKUP($B570,data04,data0211!V$900,FALSE)</f>
        <v>16017.2</v>
      </c>
      <c r="W570" s="218">
        <f>HLOOKUP($B570,data04,data0211!W$900,FALSE)</f>
        <v>0</v>
      </c>
      <c r="X570" s="218">
        <f>HLOOKUP($B570,data04,data0211!X$900,FALSE)</f>
        <v>15189.6</v>
      </c>
      <c r="Y570" s="218">
        <f>HLOOKUP($B570,data04,data0211!Y$900,FALSE)</f>
        <v>0</v>
      </c>
      <c r="Z570" s="218">
        <f>HLOOKUP($B570,data04,data0211!Z$900,FALSE)</f>
        <v>827.6</v>
      </c>
      <c r="AA570" s="218">
        <f>HLOOKUP($B570,data04,data0211!AA$900,FALSE)</f>
        <v>0</v>
      </c>
      <c r="AB570" s="218">
        <f>HLOOKUP($B570,data04,data0211!AB$900,FALSE)</f>
        <v>397942.82</v>
      </c>
      <c r="AC570" s="218">
        <f>HLOOKUP($B570,data04,data0211!AC$900,FALSE)</f>
        <v>267314.45</v>
      </c>
      <c r="AD570" s="218">
        <f>HLOOKUP($B570,data04,data0211!AD$900,FALSE)</f>
        <v>123347.47</v>
      </c>
      <c r="AE570" s="218">
        <f>HLOOKUP($B570,data04,data0211!AE$900,FALSE)</f>
        <v>0</v>
      </c>
      <c r="AF570" s="218">
        <f>HLOOKUP($B570,data04,data0211!AF$900,FALSE)</f>
        <v>7280.9</v>
      </c>
      <c r="AG570" s="218">
        <f>HLOOKUP($B570,data04,data0211!AG$900,FALSE)</f>
        <v>0</v>
      </c>
      <c r="AH570" s="218">
        <f>HLOOKUP($B570,data04,data0211!AH$900,FALSE)</f>
        <v>6.2</v>
      </c>
      <c r="AI570" s="218">
        <f>HLOOKUP($B570,data04,data0211!AI$900,FALSE)</f>
        <v>0</v>
      </c>
      <c r="AJ570" s="218">
        <f>HLOOKUP($B570,data04,data0211!AJ$900,FALSE)</f>
        <v>6.2</v>
      </c>
      <c r="AK570" s="218">
        <f>HLOOKUP($B570,data04,data0211!AK$900,FALSE)</f>
        <v>2200</v>
      </c>
      <c r="AL570" s="218">
        <f>HLOOKUP($B570,data04,data0211!AL$900,FALSE)</f>
        <v>2200</v>
      </c>
      <c r="AM570" s="218">
        <f>HLOOKUP($B570,data04,data0211!AM$900,FALSE)</f>
        <v>0</v>
      </c>
      <c r="AN570" s="218">
        <f>HLOOKUP($B570,data04,data0211!AN$900,FALSE)</f>
        <v>5213</v>
      </c>
      <c r="AO570" s="218">
        <f>HLOOKUP($B570,data04,data0211!AO$900,FALSE)</f>
        <v>3204</v>
      </c>
      <c r="AP570" s="218">
        <f>HLOOKUP($B570,data04,data0211!AP$900,FALSE)</f>
        <v>5213</v>
      </c>
      <c r="AQ570" s="218">
        <f>HLOOKUP($B570,data04,data0211!AQ$900,FALSE)</f>
        <v>3437</v>
      </c>
      <c r="AR570" s="218">
        <f>HLOOKUP($B570,data04,data0211!AR$900,FALSE)</f>
        <v>20.399999999999999</v>
      </c>
      <c r="AS570" s="218">
        <f>HLOOKUP($B570,data04,data0211!AS$900,FALSE)</f>
        <v>20</v>
      </c>
      <c r="AT570" s="218">
        <f>HLOOKUP($B570,data04,data0211!AT$900,FALSE)</f>
        <v>0.4</v>
      </c>
      <c r="AU570" s="218">
        <f>HLOOKUP($B570,data04,data0211!AU$900,FALSE)</f>
        <v>9</v>
      </c>
      <c r="AV570" s="218">
        <f>HLOOKUP($B570,data04,data0211!AV$900,FALSE)</f>
        <v>0</v>
      </c>
      <c r="AW570" s="218">
        <f>HLOOKUP($B570,data04,data0211!AW$900,FALSE)</f>
        <v>11.4</v>
      </c>
      <c r="AX570" s="218">
        <f>HLOOKUP($B570,data04,data0211!AX$900,FALSE)</f>
        <v>0</v>
      </c>
      <c r="AY570" s="218">
        <f>HLOOKUP($B570,data04,data0211!AY$900,FALSE)</f>
        <v>0</v>
      </c>
      <c r="AZ570" s="218">
        <f>HLOOKUP($B570,data04,data0211!AZ$900,FALSE)</f>
        <v>171</v>
      </c>
      <c r="BA570" s="218">
        <f>HLOOKUP($B570,data04,data0211!BA$900,FALSE)</f>
        <v>67.8</v>
      </c>
      <c r="BB570" s="218"/>
      <c r="BC570" s="218"/>
      <c r="BD570" s="218"/>
      <c r="BE570" s="218"/>
    </row>
    <row r="571" spans="1:57" x14ac:dyDescent="0.2">
      <c r="A571" s="201" t="s">
        <v>661</v>
      </c>
      <c r="B571" s="71" t="s">
        <v>199</v>
      </c>
      <c r="C571" s="69">
        <v>2004</v>
      </c>
      <c r="D571" s="218">
        <f>HLOOKUP($B571,data04,data0211!D$900,FALSE)</f>
        <v>214817547</v>
      </c>
      <c r="E571" s="218">
        <f>HLOOKUP($B571,data04,data0211!E$900,FALSE)</f>
        <v>-100541332</v>
      </c>
      <c r="F571" s="218">
        <f>HLOOKUP($B571,data04,data0211!F$900,FALSE)</f>
        <v>0</v>
      </c>
      <c r="G571" s="218">
        <f>HLOOKUP($B571,data04,data0211!G$900,FALSE)</f>
        <v>9357941</v>
      </c>
      <c r="H571" s="218">
        <f>HLOOKUP($B571,data04,data0211!H$900,FALSE)</f>
        <v>17523314</v>
      </c>
      <c r="I571" s="218">
        <f>HLOOKUP($B571,data04,data0211!I$900,FALSE)</f>
        <v>2220657</v>
      </c>
      <c r="J571" s="218">
        <f>HLOOKUP($B571,data04,data0211!J$900,FALSE)</f>
        <v>93634</v>
      </c>
      <c r="K571" s="218">
        <f>HLOOKUP($B571,data04,data0211!K$900,FALSE)</f>
        <v>84662</v>
      </c>
      <c r="L571" s="218">
        <f>HLOOKUP($B571,data04,data0211!L$900,FALSE)</f>
        <v>8968</v>
      </c>
      <c r="M571" s="218">
        <f>HLOOKUP($B571,data04,data0211!M$900,FALSE)</f>
        <v>4</v>
      </c>
      <c r="N571" s="218">
        <f>HLOOKUP($B571,data04,data0211!N$900,FALSE)</f>
        <v>23701</v>
      </c>
      <c r="O571" s="218">
        <f>HLOOKUP($B571,data04,data0211!O$900,FALSE)</f>
        <v>762</v>
      </c>
      <c r="P571" s="218">
        <f>HLOOKUP($B571,data04,data0211!P$900,FALSE)</f>
        <v>2277933600</v>
      </c>
      <c r="Q571" s="218">
        <f>HLOOKUP($B571,data04,data0211!Q$900,FALSE)</f>
        <v>831049290</v>
      </c>
      <c r="R571" s="218">
        <f>HLOOKUP($B571,data04,data0211!R$900,FALSE)</f>
        <v>1247763332</v>
      </c>
      <c r="S571" s="218">
        <f>HLOOKUP($B571,data04,data0211!S$900,FALSE)</f>
        <v>184659451</v>
      </c>
      <c r="T571" s="218">
        <f>HLOOKUP($B571,data04,data0211!T$900,FALSE)</f>
        <v>13636431</v>
      </c>
      <c r="U571" s="218">
        <f>HLOOKUP($B571,data04,data0211!U$900,FALSE)</f>
        <v>825096</v>
      </c>
      <c r="V571" s="218">
        <f>HLOOKUP($B571,data04,data0211!V$900,FALSE)</f>
        <v>3040077</v>
      </c>
      <c r="W571" s="218">
        <f>HLOOKUP($B571,data04,data0211!W$900,FALSE)</f>
        <v>0</v>
      </c>
      <c r="X571" s="218">
        <f>HLOOKUP($B571,data04,data0211!X$900,FALSE)</f>
        <v>2668013</v>
      </c>
      <c r="Y571" s="218">
        <f>HLOOKUP($B571,data04,data0211!Y$900,FALSE)</f>
        <v>323766</v>
      </c>
      <c r="Z571" s="218">
        <f>HLOOKUP($B571,data04,data0211!Z$900,FALSE)</f>
        <v>46009</v>
      </c>
      <c r="AA571" s="218">
        <f>HLOOKUP($B571,data04,data0211!AA$900,FALSE)</f>
        <v>2289</v>
      </c>
      <c r="AB571" s="218">
        <f>HLOOKUP($B571,data04,data0211!AB$900,FALSE)</f>
        <v>180210703</v>
      </c>
      <c r="AC571" s="218">
        <f>HLOOKUP($B571,data04,data0211!AC$900,FALSE)</f>
        <v>73877187</v>
      </c>
      <c r="AD571" s="218">
        <f>HLOOKUP($B571,data04,data0211!AD$900,FALSE)</f>
        <v>92557631</v>
      </c>
      <c r="AE571" s="218">
        <f>HLOOKUP($B571,data04,data0211!AE$900,FALSE)</f>
        <v>12544945</v>
      </c>
      <c r="AF571" s="218">
        <f>HLOOKUP($B571,data04,data0211!AF$900,FALSE)</f>
        <v>1082245</v>
      </c>
      <c r="AG571" s="218">
        <f>HLOOKUP($B571,data04,data0211!AG$900,FALSE)</f>
        <v>148695</v>
      </c>
      <c r="AH571" s="218">
        <f>HLOOKUP($B571,data04,data0211!AH$900,FALSE)</f>
        <v>414.5</v>
      </c>
      <c r="AI571" s="218">
        <f>HLOOKUP($B571,data04,data0211!AI$900,FALSE)</f>
        <v>175</v>
      </c>
      <c r="AJ571" s="218">
        <f>HLOOKUP($B571,data04,data0211!AJ$900,FALSE)</f>
        <v>239.5</v>
      </c>
      <c r="AK571" s="218">
        <f>HLOOKUP($B571,data04,data0211!AK$900,FALSE)</f>
        <v>289476</v>
      </c>
      <c r="AL571" s="218">
        <f>HLOOKUP($B571,data04,data0211!AL$900,FALSE)</f>
        <v>345270</v>
      </c>
      <c r="AM571" s="218">
        <f>HLOOKUP($B571,data04,data0211!AM$900,FALSE)</f>
        <v>0</v>
      </c>
      <c r="AN571" s="218">
        <f>HLOOKUP($B571,data04,data0211!AN$900,FALSE)</f>
        <v>426300</v>
      </c>
      <c r="AO571" s="218">
        <f>HLOOKUP($B571,data04,data0211!AO$900,FALSE)</f>
        <v>398500</v>
      </c>
      <c r="AP571" s="218">
        <f>HLOOKUP($B571,data04,data0211!AP$900,FALSE)</f>
        <v>0</v>
      </c>
      <c r="AQ571" s="218">
        <f>HLOOKUP($B571,data04,data0211!AQ$900,FALSE)</f>
        <v>370300</v>
      </c>
      <c r="AR571" s="218">
        <f>HLOOKUP($B571,data04,data0211!AR$900,FALSE)</f>
        <v>1510</v>
      </c>
      <c r="AS571" s="218">
        <f>HLOOKUP($B571,data04,data0211!AS$900,FALSE)</f>
        <v>1023</v>
      </c>
      <c r="AT571" s="218">
        <f>HLOOKUP($B571,data04,data0211!AT$900,FALSE)</f>
        <v>487</v>
      </c>
      <c r="AU571" s="218">
        <f>HLOOKUP($B571,data04,data0211!AU$900,FALSE)</f>
        <v>819</v>
      </c>
      <c r="AV571" s="218">
        <f>HLOOKUP($B571,data04,data0211!AV$900,FALSE)</f>
        <v>20</v>
      </c>
      <c r="AW571" s="218">
        <f>HLOOKUP($B571,data04,data0211!AW$900,FALSE)</f>
        <v>185</v>
      </c>
      <c r="AX571" s="218">
        <f>HLOOKUP($B571,data04,data0211!AX$900,FALSE)</f>
        <v>0</v>
      </c>
      <c r="AY571" s="218">
        <f>HLOOKUP($B571,data04,data0211!AY$900,FALSE)</f>
        <v>59</v>
      </c>
      <c r="AZ571" s="218">
        <f>HLOOKUP($B571,data04,data0211!AZ$900,FALSE)</f>
        <v>12700</v>
      </c>
      <c r="BA571" s="218">
        <f>HLOOKUP($B571,data04,data0211!BA$900,FALSE)</f>
        <v>69.81</v>
      </c>
      <c r="BB571" s="218"/>
      <c r="BC571" s="218"/>
      <c r="BD571" s="218"/>
      <c r="BE571" s="218"/>
    </row>
    <row r="572" spans="1:57" x14ac:dyDescent="0.2">
      <c r="A572" s="201" t="s">
        <v>661</v>
      </c>
      <c r="B572" s="71" t="s">
        <v>51</v>
      </c>
      <c r="C572" s="69">
        <v>2004</v>
      </c>
      <c r="D572" s="218">
        <f>HLOOKUP($B572,data04,data0211!D$900,FALSE)</f>
        <v>1623645.9600000002</v>
      </c>
      <c r="E572" s="218">
        <f>HLOOKUP($B572,data04,data0211!E$900,FALSE)</f>
        <v>-359003.92</v>
      </c>
      <c r="F572" s="218">
        <f>HLOOKUP($B572,data04,data0211!F$900,FALSE)</f>
        <v>0</v>
      </c>
      <c r="G572" s="218">
        <f>HLOOKUP($B572,data04,data0211!G$900,FALSE)</f>
        <v>110132</v>
      </c>
      <c r="H572" s="218">
        <f>HLOOKUP($B572,data04,data0211!H$900,FALSE)</f>
        <v>361345.58999999997</v>
      </c>
      <c r="I572" s="218">
        <f>HLOOKUP($B572,data04,data0211!I$900,FALSE)</f>
        <v>31</v>
      </c>
      <c r="J572" s="218">
        <f>HLOOKUP($B572,data04,data0211!J$900,FALSE)</f>
        <v>1559</v>
      </c>
      <c r="K572" s="218">
        <f>HLOOKUP($B572,data04,data0211!K$900,FALSE)</f>
        <v>1411</v>
      </c>
      <c r="L572" s="218">
        <f>HLOOKUP($B572,data04,data0211!L$900,FALSE)</f>
        <v>148</v>
      </c>
      <c r="M572" s="218">
        <f>HLOOKUP($B572,data04,data0211!M$900,FALSE)</f>
        <v>0</v>
      </c>
      <c r="N572" s="218">
        <f>HLOOKUP($B572,data04,data0211!N$900,FALSE)</f>
        <v>1</v>
      </c>
      <c r="O572" s="218">
        <f>HLOOKUP($B572,data04,data0211!O$900,FALSE)</f>
        <v>0</v>
      </c>
      <c r="P572" s="218">
        <f>HLOOKUP($B572,data04,data0211!P$900,FALSE)</f>
        <v>16114196</v>
      </c>
      <c r="Q572" s="218">
        <f>HLOOKUP($B572,data04,data0211!Q$900,FALSE)</f>
        <v>12554148</v>
      </c>
      <c r="R572" s="218">
        <f>HLOOKUP($B572,data04,data0211!R$900,FALSE)</f>
        <v>3370265</v>
      </c>
      <c r="S572" s="218">
        <f>HLOOKUP($B572,data04,data0211!S$900,FALSE)</f>
        <v>0</v>
      </c>
      <c r="T572" s="218">
        <f>HLOOKUP($B572,data04,data0211!T$900,FALSE)</f>
        <v>189783</v>
      </c>
      <c r="U572" s="218">
        <f>HLOOKUP($B572,data04,data0211!U$900,FALSE)</f>
        <v>0</v>
      </c>
      <c r="V572" s="218">
        <f>HLOOKUP($B572,data04,data0211!V$900,FALSE)</f>
        <v>1339</v>
      </c>
      <c r="W572" s="218">
        <f>HLOOKUP($B572,data04,data0211!W$900,FALSE)</f>
        <v>0</v>
      </c>
      <c r="X572" s="218">
        <f>HLOOKUP($B572,data04,data0211!X$900,FALSE)</f>
        <v>842</v>
      </c>
      <c r="Y572" s="218">
        <f>HLOOKUP($B572,data04,data0211!Y$900,FALSE)</f>
        <v>0</v>
      </c>
      <c r="Z572" s="218">
        <f>HLOOKUP($B572,data04,data0211!Z$900,FALSE)</f>
        <v>497</v>
      </c>
      <c r="AA572" s="218">
        <f>HLOOKUP($B572,data04,data0211!AA$900,FALSE)</f>
        <v>0</v>
      </c>
      <c r="AB572" s="218">
        <f>HLOOKUP($B572,data04,data0211!AB$900,FALSE)</f>
        <v>415060.82</v>
      </c>
      <c r="AC572" s="218">
        <f>HLOOKUP($B572,data04,data0211!AC$900,FALSE)</f>
        <v>319717.82</v>
      </c>
      <c r="AD572" s="218">
        <f>HLOOKUP($B572,data04,data0211!AD$900,FALSE)</f>
        <v>91210.22</v>
      </c>
      <c r="AE572" s="218">
        <f>HLOOKUP($B572,data04,data0211!AE$900,FALSE)</f>
        <v>0</v>
      </c>
      <c r="AF572" s="218">
        <f>HLOOKUP($B572,data04,data0211!AF$900,FALSE)</f>
        <v>4124.6899999999996</v>
      </c>
      <c r="AG572" s="218">
        <f>HLOOKUP($B572,data04,data0211!AG$900,FALSE)</f>
        <v>8.09</v>
      </c>
      <c r="AH572" s="218">
        <f>HLOOKUP($B572,data04,data0211!AH$900,FALSE)</f>
        <v>4</v>
      </c>
      <c r="AI572" s="218">
        <f>HLOOKUP($B572,data04,data0211!AI$900,FALSE)</f>
        <v>0</v>
      </c>
      <c r="AJ572" s="218">
        <f>HLOOKUP($B572,data04,data0211!AJ$900,FALSE)</f>
        <v>4</v>
      </c>
      <c r="AK572" s="218">
        <f>HLOOKUP($B572,data04,data0211!AK$900,FALSE)</f>
        <v>3575</v>
      </c>
      <c r="AL572" s="218">
        <f>HLOOKUP($B572,data04,data0211!AL$900,FALSE)</f>
        <v>3575</v>
      </c>
      <c r="AM572" s="218">
        <f>HLOOKUP($B572,data04,data0211!AM$900,FALSE)</f>
        <v>0</v>
      </c>
      <c r="AN572" s="218">
        <f>HLOOKUP($B572,data04,data0211!AN$900,FALSE)</f>
        <v>3826</v>
      </c>
      <c r="AO572" s="218">
        <f>HLOOKUP($B572,data04,data0211!AO$900,FALSE)</f>
        <v>3048</v>
      </c>
      <c r="AP572" s="218">
        <f>HLOOKUP($B572,data04,data0211!AP$900,FALSE)</f>
        <v>3826</v>
      </c>
      <c r="AQ572" s="218">
        <f>HLOOKUP($B572,data04,data0211!AQ$900,FALSE)</f>
        <v>2922</v>
      </c>
      <c r="AR572" s="218">
        <f>HLOOKUP($B572,data04,data0211!AR$900,FALSE)</f>
        <v>32.4</v>
      </c>
      <c r="AS572" s="218">
        <f>HLOOKUP($B572,data04,data0211!AS$900,FALSE)</f>
        <v>10.8</v>
      </c>
      <c r="AT572" s="218">
        <f>HLOOKUP($B572,data04,data0211!AT$900,FALSE)</f>
        <v>21.6</v>
      </c>
      <c r="AU572" s="218">
        <f>HLOOKUP($B572,data04,data0211!AU$900,FALSE)</f>
        <v>6.9</v>
      </c>
      <c r="AV572" s="218">
        <f>HLOOKUP($B572,data04,data0211!AV$900,FALSE)</f>
        <v>0</v>
      </c>
      <c r="AW572" s="218">
        <f>HLOOKUP($B572,data04,data0211!AW$900,FALSE)</f>
        <v>25.5</v>
      </c>
      <c r="AX572" s="218">
        <f>HLOOKUP($B572,data04,data0211!AX$900,FALSE)</f>
        <v>0</v>
      </c>
      <c r="AY572" s="218">
        <f>HLOOKUP($B572,data04,data0211!AY$900,FALSE)</f>
        <v>1</v>
      </c>
      <c r="AZ572" s="218">
        <f>HLOOKUP($B572,data04,data0211!AZ$900,FALSE)</f>
        <v>250</v>
      </c>
      <c r="BA572" s="218">
        <f>HLOOKUP($B572,data04,data0211!BA$900,FALSE)</f>
        <v>62.6</v>
      </c>
      <c r="BB572" s="218"/>
      <c r="BC572" s="218"/>
      <c r="BD572" s="218"/>
      <c r="BE572" s="218"/>
    </row>
    <row r="573" spans="1:57" x14ac:dyDescent="0.2">
      <c r="A573" s="201" t="s">
        <v>661</v>
      </c>
      <c r="B573" s="71" t="s">
        <v>53</v>
      </c>
      <c r="C573" s="69">
        <v>2004</v>
      </c>
      <c r="D573" s="218">
        <f>HLOOKUP($B573,data04,data0211!D$900,FALSE)</f>
        <v>5306904.16</v>
      </c>
      <c r="E573" s="218">
        <f>HLOOKUP($B573,data04,data0211!E$900,FALSE)</f>
        <v>-3467340.85</v>
      </c>
      <c r="F573" s="218">
        <f>HLOOKUP($B573,data04,data0211!F$900,FALSE)</f>
        <v>0</v>
      </c>
      <c r="G573" s="218">
        <f>HLOOKUP($B573,data04,data0211!G$900,FALSE)</f>
        <v>0</v>
      </c>
      <c r="H573" s="218">
        <f>HLOOKUP($B573,data04,data0211!H$900,FALSE)</f>
        <v>782356.38</v>
      </c>
      <c r="I573" s="218">
        <f>HLOOKUP($B573,data04,data0211!I$900,FALSE)</f>
        <v>-17800</v>
      </c>
      <c r="J573" s="218">
        <f>HLOOKUP($B573,data04,data0211!J$900,FALSE)</f>
        <v>3043</v>
      </c>
      <c r="K573" s="218">
        <f>HLOOKUP($B573,data04,data0211!K$900,FALSE)</f>
        <v>2752</v>
      </c>
      <c r="L573" s="218">
        <f>HLOOKUP($B573,data04,data0211!L$900,FALSE)</f>
        <v>291</v>
      </c>
      <c r="M573" s="218">
        <f>HLOOKUP($B573,data04,data0211!M$900,FALSE)</f>
        <v>0</v>
      </c>
      <c r="N573" s="218">
        <f>HLOOKUP($B573,data04,data0211!N$900,FALSE)</f>
        <v>823</v>
      </c>
      <c r="O573" s="218">
        <f>HLOOKUP($B573,data04,data0211!O$900,FALSE)</f>
        <v>25</v>
      </c>
      <c r="P573" s="218">
        <f>HLOOKUP($B573,data04,data0211!P$900,FALSE)</f>
        <v>62485773.5</v>
      </c>
      <c r="Q573" s="218">
        <f>HLOOKUP($B573,data04,data0211!Q$900,FALSE)</f>
        <v>29984273</v>
      </c>
      <c r="R573" s="218">
        <f>HLOOKUP($B573,data04,data0211!R$900,FALSE)</f>
        <v>31757196.5</v>
      </c>
      <c r="S573" s="218">
        <f>HLOOKUP($B573,data04,data0211!S$900,FALSE)</f>
        <v>0</v>
      </c>
      <c r="T573" s="218">
        <f>HLOOKUP($B573,data04,data0211!T$900,FALSE)</f>
        <v>698477.7</v>
      </c>
      <c r="U573" s="218">
        <f>HLOOKUP($B573,data04,data0211!U$900,FALSE)</f>
        <v>45826.3</v>
      </c>
      <c r="V573" s="218">
        <f>HLOOKUP($B573,data04,data0211!V$900,FALSE)</f>
        <v>51835.7</v>
      </c>
      <c r="W573" s="218">
        <f>HLOOKUP($B573,data04,data0211!W$900,FALSE)</f>
        <v>0</v>
      </c>
      <c r="X573" s="218">
        <f>HLOOKUP($B573,data04,data0211!X$900,FALSE)</f>
        <v>49849</v>
      </c>
      <c r="Y573" s="218">
        <f>HLOOKUP($B573,data04,data0211!Y$900,FALSE)</f>
        <v>0</v>
      </c>
      <c r="Z573" s="218">
        <f>HLOOKUP($B573,data04,data0211!Z$900,FALSE)</f>
        <v>1797.2</v>
      </c>
      <c r="AA573" s="218">
        <f>HLOOKUP($B573,data04,data0211!AA$900,FALSE)</f>
        <v>189.5</v>
      </c>
      <c r="AB573" s="218">
        <f>HLOOKUP($B573,data04,data0211!AB$900,FALSE)</f>
        <v>926838.4</v>
      </c>
      <c r="AC573" s="218">
        <f>HLOOKUP($B573,data04,data0211!AC$900,FALSE)</f>
        <v>695789.02</v>
      </c>
      <c r="AD573" s="218">
        <f>HLOOKUP($B573,data04,data0211!AD$900,FALSE)</f>
        <v>210811.35</v>
      </c>
      <c r="AE573" s="218">
        <f>HLOOKUP($B573,data04,data0211!AE$900,FALSE)</f>
        <v>0</v>
      </c>
      <c r="AF573" s="218">
        <f>HLOOKUP($B573,data04,data0211!AF$900,FALSE)</f>
        <v>18161.27</v>
      </c>
      <c r="AG573" s="218">
        <f>HLOOKUP($B573,data04,data0211!AG$900,FALSE)</f>
        <v>2076.7600000000002</v>
      </c>
      <c r="AH573" s="218">
        <f>HLOOKUP($B573,data04,data0211!AH$900,FALSE)</f>
        <v>9</v>
      </c>
      <c r="AI573" s="218">
        <f>HLOOKUP($B573,data04,data0211!AI$900,FALSE)</f>
        <v>0</v>
      </c>
      <c r="AJ573" s="218">
        <f>HLOOKUP($B573,data04,data0211!AJ$900,FALSE)</f>
        <v>9</v>
      </c>
      <c r="AK573" s="218">
        <f>HLOOKUP($B573,data04,data0211!AK$900,FALSE)</f>
        <v>6718</v>
      </c>
      <c r="AL573" s="218">
        <f>HLOOKUP($B573,data04,data0211!AL$900,FALSE)</f>
        <v>15000</v>
      </c>
      <c r="AM573" s="218">
        <f>HLOOKUP($B573,data04,data0211!AM$900,FALSE)</f>
        <v>6</v>
      </c>
      <c r="AN573" s="218">
        <f>HLOOKUP($B573,data04,data0211!AN$900,FALSE)</f>
        <v>13261</v>
      </c>
      <c r="AO573" s="218">
        <f>HLOOKUP($B573,data04,data0211!AO$900,FALSE)</f>
        <v>9543</v>
      </c>
      <c r="AP573" s="218">
        <f>HLOOKUP($B573,data04,data0211!AP$900,FALSE)</f>
        <v>13261</v>
      </c>
      <c r="AQ573" s="218">
        <f>HLOOKUP($B573,data04,data0211!AQ$900,FALSE)</f>
        <v>9373</v>
      </c>
      <c r="AR573" s="218">
        <f>HLOOKUP($B573,data04,data0211!AR$900,FALSE)</f>
        <v>37</v>
      </c>
      <c r="AS573" s="218">
        <f>HLOOKUP($B573,data04,data0211!AS$900,FALSE)</f>
        <v>35</v>
      </c>
      <c r="AT573" s="218">
        <f>HLOOKUP($B573,data04,data0211!AT$900,FALSE)</f>
        <v>2</v>
      </c>
      <c r="AU573" s="218">
        <f>HLOOKUP($B573,data04,data0211!AU$900,FALSE)</f>
        <v>20.399999999999999</v>
      </c>
      <c r="AV573" s="218">
        <f>HLOOKUP($B573,data04,data0211!AV$900,FALSE)</f>
        <v>0</v>
      </c>
      <c r="AW573" s="218">
        <f>HLOOKUP($B573,data04,data0211!AW$900,FALSE)</f>
        <v>16.600000000000001</v>
      </c>
      <c r="AX573" s="218">
        <f>HLOOKUP($B573,data04,data0211!AX$900,FALSE)</f>
        <v>0</v>
      </c>
      <c r="AY573" s="218">
        <f>HLOOKUP($B573,data04,data0211!AY$900,FALSE)</f>
        <v>7</v>
      </c>
      <c r="AZ573" s="218">
        <f>HLOOKUP($B573,data04,data0211!AZ$900,FALSE)</f>
        <v>418</v>
      </c>
      <c r="BA573" s="218">
        <f>HLOOKUP($B573,data04,data0211!BA$900,FALSE)</f>
        <v>613</v>
      </c>
      <c r="BB573" s="218"/>
      <c r="BC573" s="218"/>
      <c r="BD573" s="218"/>
      <c r="BE573" s="218"/>
    </row>
    <row r="574" spans="1:57" x14ac:dyDescent="0.2">
      <c r="A574" s="201" t="s">
        <v>661</v>
      </c>
      <c r="B574" s="71" t="s">
        <v>284</v>
      </c>
      <c r="C574" s="69">
        <v>2005</v>
      </c>
      <c r="D574" s="218">
        <f>HLOOKUP($B574,data05,data0211!D$900,FALSE)</f>
        <v>40711354.519999988</v>
      </c>
      <c r="E574" s="218">
        <f>HLOOKUP($B574,data05,data0211!E$900,FALSE)</f>
        <v>-20658167.449999999</v>
      </c>
      <c r="F574" s="218">
        <f>HLOOKUP($B574,data05,data0211!F$900,FALSE)</f>
        <v>0</v>
      </c>
      <c r="G574" s="218">
        <f>HLOOKUP($B574,data05,data0211!G$900,FALSE)</f>
        <v>1614462</v>
      </c>
      <c r="H574" s="218">
        <f>HLOOKUP($B574,data05,data0211!H$900,FALSE)</f>
        <v>2522360.1199999996</v>
      </c>
      <c r="I574" s="218">
        <f>HLOOKUP($B574,data05,data0211!I$900,FALSE)</f>
        <v>1155000</v>
      </c>
      <c r="J574" s="218">
        <f>HLOOKUP($B574,data05,data0211!J$900,FALSE)</f>
        <v>16039</v>
      </c>
      <c r="K574" s="218">
        <f>HLOOKUP($B574,data05,data0211!K$900,FALSE)</f>
        <v>14567</v>
      </c>
      <c r="L574" s="218">
        <f>HLOOKUP($B574,data05,data0211!L$900,FALSE)</f>
        <v>1472</v>
      </c>
      <c r="M574" s="218">
        <f>HLOOKUP($B574,data05,data0211!M$900,FALSE)</f>
        <v>0</v>
      </c>
      <c r="N574" s="218">
        <f>HLOOKUP($B574,data05,data0211!N$900,FALSE)</f>
        <v>2428395</v>
      </c>
      <c r="O574" s="218">
        <f>HLOOKUP($B574,data05,data0211!O$900,FALSE)</f>
        <v>44130</v>
      </c>
      <c r="P574" s="218">
        <f>HLOOKUP($B574,data05,data0211!P$900,FALSE)</f>
        <v>434827247</v>
      </c>
      <c r="Q574" s="218">
        <f>HLOOKUP($B574,data05,data0211!Q$900,FALSE)</f>
        <v>162170748</v>
      </c>
      <c r="R574" s="218">
        <f>HLOOKUP($B574,data05,data0211!R$900,FALSE)</f>
        <v>270183974</v>
      </c>
      <c r="S574" s="218">
        <f>HLOOKUP($B574,data05,data0211!S$900,FALSE)</f>
        <v>0</v>
      </c>
      <c r="T574" s="218">
        <f>HLOOKUP($B574,data05,data0211!T$900,FALSE)</f>
        <v>2428395</v>
      </c>
      <c r="U574" s="218">
        <f>HLOOKUP($B574,data05,data0211!U$900,FALSE)</f>
        <v>44130</v>
      </c>
      <c r="V574" s="218">
        <f>HLOOKUP($B574,data05,data0211!V$900,FALSE)</f>
        <v>461230</v>
      </c>
      <c r="W574" s="218">
        <f>HLOOKUP($B574,data05,data0211!W$900,FALSE)</f>
        <v>0</v>
      </c>
      <c r="X574" s="218">
        <f>HLOOKUP($B574,data05,data0211!X$900,FALSE)</f>
        <v>454167</v>
      </c>
      <c r="Y574" s="218">
        <f>HLOOKUP($B574,data05,data0211!Y$900,FALSE)</f>
        <v>0</v>
      </c>
      <c r="Z574" s="218">
        <f>HLOOKUP($B574,data05,data0211!Z$900,FALSE)</f>
        <v>6842</v>
      </c>
      <c r="AA574" s="218">
        <f>HLOOKUP($B574,data05,data0211!AA$900,FALSE)</f>
        <v>221</v>
      </c>
      <c r="AB574" s="218">
        <f>HLOOKUP($B574,data05,data0211!AB$900,FALSE)</f>
        <v>5472029.5499999998</v>
      </c>
      <c r="AC574" s="218">
        <f>HLOOKUP($B574,data05,data0211!AC$900,FALSE)</f>
        <v>4217825</v>
      </c>
      <c r="AD574" s="218">
        <f>HLOOKUP($B574,data05,data0211!AD$900,FALSE)</f>
        <v>2739291</v>
      </c>
      <c r="AE574" s="218">
        <f>HLOOKUP($B574,data05,data0211!AE$900,FALSE)</f>
        <v>0</v>
      </c>
      <c r="AF574" s="218">
        <f>HLOOKUP($B574,data05,data0211!AF$900,FALSE)</f>
        <v>67369</v>
      </c>
      <c r="AG574" s="218">
        <f>HLOOKUP($B574,data05,data0211!AG$900,FALSE)</f>
        <v>2595</v>
      </c>
      <c r="AH574" s="218">
        <f>HLOOKUP($B574,data05,data0211!AH$900,FALSE)</f>
        <v>49</v>
      </c>
      <c r="AI574" s="218">
        <f>HLOOKUP($B574,data05,data0211!AI$900,FALSE)</f>
        <v>28</v>
      </c>
      <c r="AJ574" s="218">
        <f>HLOOKUP($B574,data05,data0211!AJ$900,FALSE)</f>
        <v>21</v>
      </c>
      <c r="AK574" s="218">
        <f>HLOOKUP($B574,data05,data0211!AK$900,FALSE)</f>
        <v>48000</v>
      </c>
      <c r="AL574" s="218">
        <f>HLOOKUP($B574,data05,data0211!AL$900,FALSE)</f>
        <v>48000</v>
      </c>
      <c r="AM574" s="218">
        <f>HLOOKUP($B574,data05,data0211!AM$900,FALSE)</f>
        <v>0</v>
      </c>
      <c r="AN574" s="218">
        <f>HLOOKUP($B574,data05,data0211!AN$900,FALSE)</f>
        <v>75628</v>
      </c>
      <c r="AO574" s="218">
        <f>HLOOKUP($B574,data05,data0211!AO$900,FALSE)</f>
        <v>93183</v>
      </c>
      <c r="AP574" s="218">
        <f>HLOOKUP($B574,data05,data0211!AP$900,FALSE)</f>
        <v>93183</v>
      </c>
      <c r="AQ574" s="218">
        <f>HLOOKUP($B574,data05,data0211!AQ$900,FALSE)</f>
        <v>75786</v>
      </c>
      <c r="AR574" s="218">
        <f>HLOOKUP($B574,data05,data0211!AR$900,FALSE)</f>
        <v>379</v>
      </c>
      <c r="AS574" s="218">
        <f>HLOOKUP($B574,data05,data0211!AS$900,FALSE)</f>
        <v>140</v>
      </c>
      <c r="AT574" s="218">
        <f>HLOOKUP($B574,data05,data0211!AT$900,FALSE)</f>
        <v>239</v>
      </c>
      <c r="AU574" s="218">
        <f>HLOOKUP($B574,data05,data0211!AU$900,FALSE)</f>
        <v>150</v>
      </c>
      <c r="AV574" s="218">
        <f>HLOOKUP($B574,data05,data0211!AV$900,FALSE)</f>
        <v>0</v>
      </c>
      <c r="AW574" s="218">
        <f>HLOOKUP($B574,data05,data0211!AW$900,FALSE)</f>
        <v>229</v>
      </c>
      <c r="AX574" s="218">
        <f>HLOOKUP($B574,data05,data0211!AX$900,FALSE)</f>
        <v>0</v>
      </c>
      <c r="AY574" s="218">
        <f>HLOOKUP($B574,data05,data0211!AY$900,FALSE)</f>
        <v>9</v>
      </c>
      <c r="AZ574" s="218">
        <f>HLOOKUP($B574,data05,data0211!AZ$900,FALSE)</f>
        <v>0</v>
      </c>
      <c r="BA574" s="218">
        <f>HLOOKUP($B574,data05,data0211!BA$900,FALSE)</f>
        <v>0</v>
      </c>
      <c r="BB574" s="218"/>
      <c r="BC574" s="218"/>
      <c r="BD574" s="218"/>
      <c r="BE574" s="218"/>
    </row>
    <row r="575" spans="1:57" x14ac:dyDescent="0.2">
      <c r="A575" s="201" t="s">
        <v>661</v>
      </c>
      <c r="B575" s="71" t="s">
        <v>280</v>
      </c>
      <c r="C575" s="69">
        <v>2005</v>
      </c>
      <c r="D575" s="218">
        <f>HLOOKUP($B575,data05,data0211!D$900,FALSE)</f>
        <v>14758300</v>
      </c>
      <c r="E575" s="218">
        <f>HLOOKUP($B575,data05,data0211!E$900,FALSE)</f>
        <v>-5174526</v>
      </c>
      <c r="F575" s="218">
        <f>HLOOKUP($B575,data05,data0211!F$900,FALSE)</f>
        <v>0</v>
      </c>
      <c r="G575" s="218">
        <f>HLOOKUP($B575,data05,data0211!G$900,FALSE)</f>
        <v>932329</v>
      </c>
      <c r="H575" s="218">
        <f>HLOOKUP($B575,data05,data0211!H$900,FALSE)</f>
        <v>1119463</v>
      </c>
      <c r="I575" s="218">
        <f>HLOOKUP($B575,data05,data0211!I$900,FALSE)</f>
        <v>179759</v>
      </c>
      <c r="J575" s="218">
        <f>HLOOKUP($B575,data05,data0211!J$900,FALSE)</f>
        <v>5928</v>
      </c>
      <c r="K575" s="218">
        <f>HLOOKUP($B575,data05,data0211!K$900,FALSE)</f>
        <v>5208</v>
      </c>
      <c r="L575" s="218">
        <f>HLOOKUP($B575,data05,data0211!L$900,FALSE)</f>
        <v>720</v>
      </c>
      <c r="M575" s="218">
        <f>HLOOKUP($B575,data05,data0211!M$900,FALSE)</f>
        <v>0</v>
      </c>
      <c r="N575" s="218">
        <f>HLOOKUP($B575,data05,data0211!N$900,FALSE)</f>
        <v>558782</v>
      </c>
      <c r="O575" s="218">
        <f>HLOOKUP($B575,data05,data0211!O$900,FALSE)</f>
        <v>46937</v>
      </c>
      <c r="P575" s="218">
        <f>HLOOKUP($B575,data05,data0211!P$900,FALSE)</f>
        <v>93475263</v>
      </c>
      <c r="Q575" s="218">
        <f>HLOOKUP($B575,data05,data0211!Q$900,FALSE)</f>
        <v>46544180</v>
      </c>
      <c r="R575" s="218">
        <f>HLOOKUP($B575,data05,data0211!R$900,FALSE)</f>
        <v>46325364</v>
      </c>
      <c r="S575" s="218">
        <f>HLOOKUP($B575,data05,data0211!S$900,FALSE)</f>
        <v>0</v>
      </c>
      <c r="T575" s="218">
        <f>HLOOKUP($B575,data05,data0211!T$900,FALSE)</f>
        <v>558782</v>
      </c>
      <c r="U575" s="218">
        <f>HLOOKUP($B575,data05,data0211!U$900,FALSE)</f>
        <v>46937</v>
      </c>
      <c r="V575" s="218">
        <f>HLOOKUP($B575,data05,data0211!V$900,FALSE)</f>
        <v>78308</v>
      </c>
      <c r="W575" s="218">
        <f>HLOOKUP($B575,data05,data0211!W$900,FALSE)</f>
        <v>0</v>
      </c>
      <c r="X575" s="218">
        <f>HLOOKUP($B575,data05,data0211!X$900,FALSE)</f>
        <v>76423</v>
      </c>
      <c r="Y575" s="218">
        <f>HLOOKUP($B575,data05,data0211!Y$900,FALSE)</f>
        <v>0</v>
      </c>
      <c r="Z575" s="218">
        <f>HLOOKUP($B575,data05,data0211!Z$900,FALSE)</f>
        <v>1755</v>
      </c>
      <c r="AA575" s="218">
        <f>HLOOKUP($B575,data05,data0211!AA$900,FALSE)</f>
        <v>130</v>
      </c>
      <c r="AB575" s="218">
        <f>HLOOKUP($B575,data05,data0211!AB$900,FALSE)</f>
        <v>2201506</v>
      </c>
      <c r="AC575" s="218">
        <f>HLOOKUP($B575,data05,data0211!AC$900,FALSE)</f>
        <v>1826565</v>
      </c>
      <c r="AD575" s="218">
        <f>HLOOKUP($B575,data05,data0211!AD$900,FALSE)</f>
        <v>686314</v>
      </c>
      <c r="AE575" s="218">
        <f>HLOOKUP($B575,data05,data0211!AE$900,FALSE)</f>
        <v>0</v>
      </c>
      <c r="AF575" s="218">
        <f>HLOOKUP($B575,data05,data0211!AF$900,FALSE)</f>
        <v>5113</v>
      </c>
      <c r="AG575" s="218">
        <f>HLOOKUP($B575,data05,data0211!AG$900,FALSE)</f>
        <v>674</v>
      </c>
      <c r="AH575" s="218">
        <f>HLOOKUP($B575,data05,data0211!AH$900,FALSE)</f>
        <v>221</v>
      </c>
      <c r="AI575" s="218">
        <f>HLOOKUP($B575,data05,data0211!AI$900,FALSE)</f>
        <v>10</v>
      </c>
      <c r="AJ575" s="218">
        <f>HLOOKUP($B575,data05,data0211!AJ$900,FALSE)</f>
        <v>211</v>
      </c>
      <c r="AK575" s="218">
        <f>HLOOKUP($B575,data05,data0211!AK$900,FALSE)</f>
        <v>11412</v>
      </c>
      <c r="AL575" s="218">
        <f>HLOOKUP($B575,data05,data0211!AL$900,FALSE)</f>
        <v>26658</v>
      </c>
      <c r="AM575" s="218">
        <f>HLOOKUP($B575,data05,data0211!AM$900,FALSE)</f>
        <v>1618</v>
      </c>
      <c r="AN575" s="218">
        <f>HLOOKUP($B575,data05,data0211!AN$900,FALSE)</f>
        <v>21300</v>
      </c>
      <c r="AO575" s="218">
        <f>HLOOKUP($B575,data05,data0211!AO$900,FALSE)</f>
        <v>15531</v>
      </c>
      <c r="AP575" s="218">
        <f>HLOOKUP($B575,data05,data0211!AP$900,FALSE)</f>
        <v>0</v>
      </c>
      <c r="AQ575" s="218">
        <f>HLOOKUP($B575,data05,data0211!AQ$900,FALSE)</f>
        <v>16031</v>
      </c>
      <c r="AR575" s="218">
        <f>HLOOKUP($B575,data05,data0211!AR$900,FALSE)</f>
        <v>268</v>
      </c>
      <c r="AS575" s="218">
        <f>HLOOKUP($B575,data05,data0211!AS$900,FALSE)</f>
        <v>218</v>
      </c>
      <c r="AT575" s="218">
        <f>HLOOKUP($B575,data05,data0211!AT$900,FALSE)</f>
        <v>42</v>
      </c>
      <c r="AU575" s="218">
        <f>HLOOKUP($B575,data05,data0211!AU$900,FALSE)</f>
        <v>77</v>
      </c>
      <c r="AV575" s="218">
        <f>HLOOKUP($B575,data05,data0211!AV$900,FALSE)</f>
        <v>1</v>
      </c>
      <c r="AW575" s="218">
        <f>HLOOKUP($B575,data05,data0211!AW$900,FALSE)</f>
        <v>190</v>
      </c>
      <c r="AX575" s="218">
        <f>HLOOKUP($B575,data05,data0211!AX$900,FALSE)</f>
        <v>0</v>
      </c>
      <c r="AY575" s="218">
        <f>HLOOKUP($B575,data05,data0211!AY$900,FALSE)</f>
        <v>4</v>
      </c>
      <c r="AZ575" s="218">
        <f>HLOOKUP($B575,data05,data0211!AZ$900,FALSE)</f>
        <v>1682</v>
      </c>
      <c r="BA575" s="218">
        <f>HLOOKUP($B575,data05,data0211!BA$900,FALSE)</f>
        <v>72</v>
      </c>
      <c r="BB575" s="218"/>
      <c r="BC575" s="218"/>
      <c r="BD575" s="218"/>
      <c r="BE575" s="218"/>
    </row>
    <row r="576" spans="1:57" x14ac:dyDescent="0.2">
      <c r="A576" s="201" t="s">
        <v>661</v>
      </c>
      <c r="B576" s="71" t="s">
        <v>201</v>
      </c>
      <c r="C576" s="69">
        <v>2005</v>
      </c>
      <c r="D576" s="218">
        <f>HLOOKUP($B576,data05,data0211!D$900,FALSE)</f>
        <v>141467041.19000003</v>
      </c>
      <c r="E576" s="218">
        <f>HLOOKUP($B576,data05,data0211!E$900,FALSE)</f>
        <v>-76850767.870000005</v>
      </c>
      <c r="F576" s="218">
        <f>HLOOKUP($B576,data05,data0211!F$900,FALSE)</f>
        <v>0</v>
      </c>
      <c r="G576" s="218">
        <f>HLOOKUP($B576,data05,data0211!G$900,FALSE)</f>
        <v>5273803.3499999996</v>
      </c>
      <c r="H576" s="218">
        <f>HLOOKUP($B576,data05,data0211!H$900,FALSE)</f>
        <v>8826416.5299999993</v>
      </c>
      <c r="I576" s="218">
        <f>HLOOKUP($B576,data05,data0211!I$900,FALSE)</f>
        <v>-113646</v>
      </c>
      <c r="J576" s="218">
        <f>HLOOKUP($B576,data05,data0211!J$900,FALSE)</f>
        <v>42814</v>
      </c>
      <c r="K576" s="218">
        <f>HLOOKUP($B576,data05,data0211!K$900,FALSE)</f>
        <v>38606</v>
      </c>
      <c r="L576" s="218">
        <f>HLOOKUP($B576,data05,data0211!L$900,FALSE)</f>
        <v>4208</v>
      </c>
      <c r="M576" s="218">
        <f>HLOOKUP($B576,data05,data0211!M$900,FALSE)</f>
        <v>0</v>
      </c>
      <c r="N576" s="218">
        <f>HLOOKUP($B576,data05,data0211!N$900,FALSE)</f>
        <v>7733572</v>
      </c>
      <c r="O576" s="218">
        <f>HLOOKUP($B576,data05,data0211!O$900,FALSE)</f>
        <v>537190</v>
      </c>
      <c r="P576" s="218">
        <f>HLOOKUP($B576,data05,data0211!P$900,FALSE)</f>
        <v>897742616</v>
      </c>
      <c r="Q576" s="218">
        <f>HLOOKUP($B576,data05,data0211!Q$900,FALSE)</f>
        <v>379532699</v>
      </c>
      <c r="R576" s="218">
        <f>HLOOKUP($B576,data05,data0211!R$900,FALSE)</f>
        <v>509939155</v>
      </c>
      <c r="S576" s="218">
        <f>HLOOKUP($B576,data05,data0211!S$900,FALSE)</f>
        <v>0</v>
      </c>
      <c r="T576" s="218">
        <f>HLOOKUP($B576,data05,data0211!T$900,FALSE)</f>
        <v>7733572</v>
      </c>
      <c r="U576" s="218">
        <f>HLOOKUP($B576,data05,data0211!U$900,FALSE)</f>
        <v>537190</v>
      </c>
      <c r="V576" s="218">
        <f>HLOOKUP($B576,data05,data0211!V$900,FALSE)</f>
        <v>925136</v>
      </c>
      <c r="W576" s="218">
        <f>HLOOKUP($B576,data05,data0211!W$900,FALSE)</f>
        <v>0</v>
      </c>
      <c r="X576" s="218">
        <f>HLOOKUP($B576,data05,data0211!X$900,FALSE)</f>
        <v>902212</v>
      </c>
      <c r="Y576" s="218">
        <f>HLOOKUP($B576,data05,data0211!Y$900,FALSE)</f>
        <v>0</v>
      </c>
      <c r="Z576" s="218">
        <f>HLOOKUP($B576,data05,data0211!Z$900,FALSE)</f>
        <v>21611</v>
      </c>
      <c r="AA576" s="218">
        <f>HLOOKUP($B576,data05,data0211!AA$900,FALSE)</f>
        <v>1313</v>
      </c>
      <c r="AB576" s="218">
        <f>HLOOKUP($B576,data05,data0211!AB$900,FALSE)</f>
        <v>16011159</v>
      </c>
      <c r="AC576" s="218">
        <f>HLOOKUP($B576,data05,data0211!AC$900,FALSE)</f>
        <v>9000407.9299999997</v>
      </c>
      <c r="AD576" s="218">
        <f>HLOOKUP($B576,data05,data0211!AD$900,FALSE)</f>
        <v>6973362.0299999993</v>
      </c>
      <c r="AE576" s="218">
        <f>HLOOKUP($B576,data05,data0211!AE$900,FALSE)</f>
        <v>0</v>
      </c>
      <c r="AF576" s="218">
        <f>HLOOKUP($B576,data05,data0211!AF$900,FALSE)</f>
        <v>31801.599999999999</v>
      </c>
      <c r="AG576" s="218">
        <f>HLOOKUP($B576,data05,data0211!AG$900,FALSE)</f>
        <v>5587.36</v>
      </c>
      <c r="AH576" s="218">
        <f>HLOOKUP($B576,data05,data0211!AH$900,FALSE)</f>
        <v>401</v>
      </c>
      <c r="AI576" s="218">
        <f>HLOOKUP($B576,data05,data0211!AI$900,FALSE)</f>
        <v>281</v>
      </c>
      <c r="AJ576" s="218">
        <f>HLOOKUP($B576,data05,data0211!AJ$900,FALSE)</f>
        <v>120</v>
      </c>
      <c r="AK576" s="218">
        <f>HLOOKUP($B576,data05,data0211!AK$900,FALSE)</f>
        <v>97200</v>
      </c>
      <c r="AL576" s="218">
        <f>HLOOKUP($B576,data05,data0211!AL$900,FALSE)</f>
        <v>162000</v>
      </c>
      <c r="AM576" s="218">
        <f>HLOOKUP($B576,data05,data0211!AM$900,FALSE)</f>
        <v>142</v>
      </c>
      <c r="AN576" s="218">
        <f>HLOOKUP($B576,data05,data0211!AN$900,FALSE)</f>
        <v>178048</v>
      </c>
      <c r="AO576" s="218">
        <f>HLOOKUP($B576,data05,data0211!AO$900,FALSE)</f>
        <v>143614</v>
      </c>
      <c r="AP576" s="218">
        <f>HLOOKUP($B576,data05,data0211!AP$900,FALSE)</f>
        <v>178048</v>
      </c>
      <c r="AQ576" s="218">
        <f>HLOOKUP($B576,data05,data0211!AQ$900,FALSE)</f>
        <v>147633</v>
      </c>
      <c r="AR576" s="218">
        <f>HLOOKUP($B576,data05,data0211!AR$900,FALSE)</f>
        <v>833</v>
      </c>
      <c r="AS576" s="218">
        <f>HLOOKUP($B576,data05,data0211!AS$900,FALSE)</f>
        <v>660</v>
      </c>
      <c r="AT576" s="218">
        <f>HLOOKUP($B576,data05,data0211!AT$900,FALSE)</f>
        <v>173</v>
      </c>
      <c r="AU576" s="218">
        <f>HLOOKUP($B576,data05,data0211!AU$900,FALSE)</f>
        <v>0</v>
      </c>
      <c r="AV576" s="218">
        <f>HLOOKUP($B576,data05,data0211!AV$900,FALSE)</f>
        <v>0</v>
      </c>
      <c r="AW576" s="218">
        <f>HLOOKUP($B576,data05,data0211!AW$900,FALSE)</f>
        <v>0</v>
      </c>
      <c r="AX576" s="218">
        <f>HLOOKUP($B576,data05,data0211!AX$900,FALSE)</f>
        <v>0</v>
      </c>
      <c r="AY576" s="218">
        <f>HLOOKUP($B576,data05,data0211!AY$900,FALSE)</f>
        <v>30</v>
      </c>
      <c r="AZ576" s="218">
        <f>HLOOKUP($B576,data05,data0211!AZ$900,FALSE)</f>
        <v>5066</v>
      </c>
      <c r="BA576" s="218">
        <f>HLOOKUP($B576,data05,data0211!BA$900,FALSE)</f>
        <v>71</v>
      </c>
      <c r="BB576" s="218"/>
      <c r="BC576" s="218"/>
      <c r="BD576" s="218"/>
      <c r="BE576" s="218"/>
    </row>
    <row r="577" spans="1:57" x14ac:dyDescent="0.2">
      <c r="A577" s="201" t="s">
        <v>661</v>
      </c>
      <c r="B577" s="71" t="s">
        <v>200</v>
      </c>
      <c r="C577" s="69">
        <v>2005</v>
      </c>
      <c r="D577" s="218">
        <f>HLOOKUP($B577,data05,data0211!D$900,FALSE)</f>
        <v>111867932.05000001</v>
      </c>
      <c r="E577" s="218">
        <f>HLOOKUP($B577,data05,data0211!E$900,FALSE)</f>
        <v>-25724897.75</v>
      </c>
      <c r="F577" s="218">
        <f>HLOOKUP($B577,data05,data0211!F$900,FALSE)</f>
        <v>0</v>
      </c>
      <c r="G577" s="218">
        <f>HLOOKUP($B577,data05,data0211!G$900,FALSE)</f>
        <v>9874449.5199999996</v>
      </c>
      <c r="H577" s="218">
        <f>HLOOKUP($B577,data05,data0211!H$900,FALSE)</f>
        <v>8173418.2599999998</v>
      </c>
      <c r="I577" s="218">
        <f>HLOOKUP($B577,data05,data0211!I$900,FALSE)</f>
        <v>1141646.67</v>
      </c>
      <c r="J577" s="218">
        <f>HLOOKUP($B577,data05,data0211!J$900,FALSE)</f>
        <v>54520</v>
      </c>
      <c r="K577" s="218">
        <f>HLOOKUP($B577,data05,data0211!K$900,FALSE)</f>
        <v>49781</v>
      </c>
      <c r="L577" s="218">
        <f>HLOOKUP($B577,data05,data0211!L$900,FALSE)</f>
        <v>4735</v>
      </c>
      <c r="M577" s="218">
        <f>HLOOKUP($B577,data05,data0211!M$900,FALSE)</f>
        <v>4</v>
      </c>
      <c r="N577" s="218">
        <f>HLOOKUP($B577,data05,data0211!N$900,FALSE)</f>
        <v>8341768</v>
      </c>
      <c r="O577" s="218">
        <f>HLOOKUP($B577,data05,data0211!O$900,FALSE)</f>
        <v>129370</v>
      </c>
      <c r="P577" s="218">
        <f>HLOOKUP($B577,data05,data0211!P$900,FALSE)</f>
        <v>1607712564</v>
      </c>
      <c r="Q577" s="218">
        <f>HLOOKUP($B577,data05,data0211!Q$900,FALSE)</f>
        <v>341291161</v>
      </c>
      <c r="R577" s="218">
        <f>HLOOKUP($B577,data05,data0211!R$900,FALSE)</f>
        <v>1003361330</v>
      </c>
      <c r="S577" s="218">
        <f>HLOOKUP($B577,data05,data0211!S$900,FALSE)</f>
        <v>254588935</v>
      </c>
      <c r="T577" s="218">
        <f>HLOOKUP($B577,data05,data0211!T$900,FALSE)</f>
        <v>8341768</v>
      </c>
      <c r="U577" s="218">
        <f>HLOOKUP($B577,data05,data0211!U$900,FALSE)</f>
        <v>129370</v>
      </c>
      <c r="V577" s="218">
        <f>HLOOKUP($B577,data05,data0211!V$900,FALSE)</f>
        <v>2489521</v>
      </c>
      <c r="W577" s="218">
        <f>HLOOKUP($B577,data05,data0211!W$900,FALSE)</f>
        <v>0</v>
      </c>
      <c r="X577" s="218">
        <f>HLOOKUP($B577,data05,data0211!X$900,FALSE)</f>
        <v>2002441</v>
      </c>
      <c r="Y577" s="218">
        <f>HLOOKUP($B577,data05,data0211!Y$900,FALSE)</f>
        <v>463386</v>
      </c>
      <c r="Z577" s="218">
        <f>HLOOKUP($B577,data05,data0211!Z$900,FALSE)</f>
        <v>23339</v>
      </c>
      <c r="AA577" s="218">
        <f>HLOOKUP($B577,data05,data0211!AA$900,FALSE)</f>
        <v>355</v>
      </c>
      <c r="AB577" s="218">
        <f>HLOOKUP($B577,data05,data0211!AB$900,FALSE)</f>
        <v>21110005.91</v>
      </c>
      <c r="AC577" s="218">
        <f>HLOOKUP($B577,data05,data0211!AC$900,FALSE)</f>
        <v>12820736.560000001</v>
      </c>
      <c r="AD577" s="218">
        <f>HLOOKUP($B577,data05,data0211!AD$900,FALSE)</f>
        <v>7891940.6799999997</v>
      </c>
      <c r="AE577" s="218">
        <f>HLOOKUP($B577,data05,data0211!AE$900,FALSE)</f>
        <v>343851.2</v>
      </c>
      <c r="AF577" s="218">
        <f>HLOOKUP($B577,data05,data0211!AF$900,FALSE)</f>
        <v>49121.59</v>
      </c>
      <c r="AG577" s="218">
        <f>HLOOKUP($B577,data05,data0211!AG$900,FALSE)</f>
        <v>4355.88</v>
      </c>
      <c r="AH577" s="218">
        <f>HLOOKUP($B577,data05,data0211!AH$900,FALSE)</f>
        <v>89</v>
      </c>
      <c r="AI577" s="218">
        <f>HLOOKUP($B577,data05,data0211!AI$900,FALSE)</f>
        <v>89</v>
      </c>
      <c r="AJ577" s="218">
        <f>HLOOKUP($B577,data05,data0211!AJ$900,FALSE)</f>
        <v>0</v>
      </c>
      <c r="AK577" s="218">
        <f>HLOOKUP($B577,data05,data0211!AK$900,FALSE)</f>
        <v>120287</v>
      </c>
      <c r="AL577" s="218">
        <f>HLOOKUP($B577,data05,data0211!AL$900,FALSE)</f>
        <v>120287</v>
      </c>
      <c r="AM577" s="218">
        <f>HLOOKUP($B577,data05,data0211!AM$900,FALSE)</f>
        <v>0</v>
      </c>
      <c r="AN577" s="218">
        <f>HLOOKUP($B577,data05,data0211!AN$900,FALSE)</f>
        <v>252079</v>
      </c>
      <c r="AO577" s="218">
        <f>HLOOKUP($B577,data05,data0211!AO$900,FALSE)</f>
        <v>279418</v>
      </c>
      <c r="AP577" s="218">
        <f>HLOOKUP($B577,data05,data0211!AP$900,FALSE)</f>
        <v>279418</v>
      </c>
      <c r="AQ577" s="218">
        <f>HLOOKUP($B577,data05,data0211!AQ$900,FALSE)</f>
        <v>245173</v>
      </c>
      <c r="AR577" s="218">
        <f>HLOOKUP($B577,data05,data0211!AR$900,FALSE)</f>
        <v>938</v>
      </c>
      <c r="AS577" s="218">
        <f>HLOOKUP($B577,data05,data0211!AS$900,FALSE)</f>
        <v>411</v>
      </c>
      <c r="AT577" s="218">
        <f>HLOOKUP($B577,data05,data0211!AT$900,FALSE)</f>
        <v>527</v>
      </c>
      <c r="AU577" s="218">
        <f>HLOOKUP($B577,data05,data0211!AU$900,FALSE)</f>
        <v>436</v>
      </c>
      <c r="AV577" s="218">
        <f>HLOOKUP($B577,data05,data0211!AV$900,FALSE)</f>
        <v>0</v>
      </c>
      <c r="AW577" s="218">
        <f>HLOOKUP($B577,data05,data0211!AW$900,FALSE)</f>
        <v>502</v>
      </c>
      <c r="AX577" s="218">
        <f>HLOOKUP($B577,data05,data0211!AX$900,FALSE)</f>
        <v>0</v>
      </c>
      <c r="AY577" s="218">
        <f>HLOOKUP($B577,data05,data0211!AY$900,FALSE)</f>
        <v>0</v>
      </c>
      <c r="AZ577" s="218">
        <f>HLOOKUP($B577,data05,data0211!AZ$900,FALSE)</f>
        <v>5066</v>
      </c>
      <c r="BA577" s="218">
        <f>HLOOKUP($B577,data05,data0211!BA$900,FALSE)</f>
        <v>0</v>
      </c>
      <c r="BB577" s="218"/>
      <c r="BC577" s="218"/>
      <c r="BD577" s="218"/>
      <c r="BE577" s="218"/>
    </row>
    <row r="578" spans="1:57" x14ac:dyDescent="0.2">
      <c r="A578" s="201" t="s">
        <v>661</v>
      </c>
      <c r="B578" s="71" t="s">
        <v>8</v>
      </c>
      <c r="C578" s="69">
        <v>2005</v>
      </c>
      <c r="D578" s="218">
        <f>HLOOKUP($B578,data05,data0211!D$900,FALSE)</f>
        <v>5475708100</v>
      </c>
      <c r="E578" s="218">
        <f>HLOOKUP($B578,data05,data0211!E$900,FALSE)</f>
        <v>-2175841300</v>
      </c>
      <c r="F578" s="218">
        <f>HLOOKUP($B578,data05,data0211!F$900,FALSE)</f>
        <v>0</v>
      </c>
      <c r="G578" s="218">
        <f>HLOOKUP($B578,data05,data0211!G$900,FALSE)</f>
        <v>286400000</v>
      </c>
      <c r="H578" s="218">
        <f>HLOOKUP($B578,data05,data0211!H$900,FALSE)</f>
        <v>330055500</v>
      </c>
      <c r="I578" s="218">
        <f>HLOOKUP($B578,data05,data0211!I$900,FALSE)</f>
        <v>56060500</v>
      </c>
      <c r="J578" s="218">
        <f>HLOOKUP($B578,data05,data0211!J$900,FALSE)</f>
        <v>1151989</v>
      </c>
      <c r="K578" s="218">
        <f>HLOOKUP($B578,data05,data0211!K$900,FALSE)</f>
        <v>1043286</v>
      </c>
      <c r="L578" s="218">
        <f>HLOOKUP($B578,data05,data0211!L$900,FALSE)</f>
        <v>108679</v>
      </c>
      <c r="M578" s="218">
        <f>HLOOKUP($B578,data05,data0211!M$900,FALSE)</f>
        <v>24</v>
      </c>
      <c r="N578" s="218">
        <f>HLOOKUP($B578,data05,data0211!N$900,FALSE)</f>
        <v>118314000</v>
      </c>
      <c r="O578" s="218">
        <f>HLOOKUP($B578,data05,data0211!O$900,FALSE)</f>
        <v>23577000</v>
      </c>
      <c r="P578" s="218">
        <f>HLOOKUP($B578,data05,data0211!P$900,FALSE)</f>
        <v>22958378000</v>
      </c>
      <c r="Q578" s="218">
        <f>HLOOKUP($B578,data05,data0211!Q$900,FALSE)</f>
        <v>12717781000</v>
      </c>
      <c r="R578" s="218">
        <f>HLOOKUP($B578,data05,data0211!R$900,FALSE)</f>
        <v>8439165000</v>
      </c>
      <c r="S578" s="218">
        <f>HLOOKUP($B578,data05,data0211!S$900,FALSE)</f>
        <v>1659541000</v>
      </c>
      <c r="T578" s="218">
        <f>HLOOKUP($B578,data05,data0211!T$900,FALSE)</f>
        <v>118314000</v>
      </c>
      <c r="U578" s="218">
        <f>HLOOKUP($B578,data05,data0211!U$900,FALSE)</f>
        <v>23577000</v>
      </c>
      <c r="V578" s="218">
        <f>HLOOKUP($B578,data05,data0211!V$900,FALSE)</f>
        <v>24821262</v>
      </c>
      <c r="W578" s="218">
        <f>HLOOKUP($B578,data05,data0211!W$900,FALSE)</f>
        <v>0</v>
      </c>
      <c r="X578" s="218">
        <f>HLOOKUP($B578,data05,data0211!X$900,FALSE)</f>
        <v>18076099</v>
      </c>
      <c r="Y578" s="218">
        <f>HLOOKUP($B578,data05,data0211!Y$900,FALSE)</f>
        <v>6745163</v>
      </c>
      <c r="Z578" s="218">
        <f>HLOOKUP($B578,data05,data0211!Z$900,FALSE)</f>
        <v>0</v>
      </c>
      <c r="AA578" s="218">
        <f>HLOOKUP($B578,data05,data0211!AA$900,FALSE)</f>
        <v>0</v>
      </c>
      <c r="AB578" s="218">
        <f>HLOOKUP($B578,data05,data0211!AB$900,FALSE)</f>
        <v>691075400</v>
      </c>
      <c r="AC578" s="218">
        <f>HLOOKUP($B578,data05,data0211!AC$900,FALSE)</f>
        <v>453086000</v>
      </c>
      <c r="AD578" s="218">
        <f>HLOOKUP($B578,data05,data0211!AD$900,FALSE)</f>
        <v>203392000</v>
      </c>
      <c r="AE578" s="218">
        <f>HLOOKUP($B578,data05,data0211!AE$900,FALSE)</f>
        <v>7945000</v>
      </c>
      <c r="AF578" s="218">
        <f>HLOOKUP($B578,data05,data0211!AF$900,FALSE)</f>
        <v>4083310</v>
      </c>
      <c r="AG578" s="218">
        <f>HLOOKUP($B578,data05,data0211!AG$900,FALSE)</f>
        <v>885690</v>
      </c>
      <c r="AH578" s="218">
        <f>HLOOKUP($B578,data05,data0211!AH$900,FALSE)</f>
        <v>650000</v>
      </c>
      <c r="AI578" s="218">
        <f>HLOOKUP($B578,data05,data0211!AI$900,FALSE)</f>
        <v>0</v>
      </c>
      <c r="AJ578" s="218">
        <f>HLOOKUP($B578,data05,data0211!AJ$900,FALSE)</f>
        <v>650000</v>
      </c>
      <c r="AK578" s="218">
        <f>HLOOKUP($B578,data05,data0211!AK$900,FALSE)</f>
        <v>2865000</v>
      </c>
      <c r="AL578" s="218">
        <f>HLOOKUP($B578,data05,data0211!AL$900,FALSE)</f>
        <v>2865000</v>
      </c>
      <c r="AM578" s="218">
        <f>HLOOKUP($B578,data05,data0211!AM$900,FALSE)</f>
        <v>153598</v>
      </c>
      <c r="AN578" s="218">
        <f>HLOOKUP($B578,data05,data0211!AN$900,FALSE)</f>
        <v>4402210</v>
      </c>
      <c r="AO578" s="218">
        <f>HLOOKUP($B578,data05,data0211!AO$900,FALSE)</f>
        <v>3516900</v>
      </c>
      <c r="AP578" s="218">
        <f>HLOOKUP($B578,data05,data0211!AP$900,FALSE)</f>
        <v>4402210</v>
      </c>
      <c r="AQ578" s="218">
        <f>HLOOKUP($B578,data05,data0211!AQ$900,FALSE)</f>
        <v>3435096</v>
      </c>
      <c r="AR578" s="218">
        <f>HLOOKUP($B578,data05,data0211!AR$900,FALSE)</f>
        <v>119630</v>
      </c>
      <c r="AS578" s="218">
        <f>HLOOKUP($B578,data05,data0211!AS$900,FALSE)</f>
        <v>115410</v>
      </c>
      <c r="AT578" s="218">
        <f>HLOOKUP($B578,data05,data0211!AT$900,FALSE)</f>
        <v>4220</v>
      </c>
      <c r="AU578" s="218">
        <f>HLOOKUP($B578,data05,data0211!AU$900,FALSE)</f>
        <v>45135</v>
      </c>
      <c r="AV578" s="218">
        <f>HLOOKUP($B578,data05,data0211!AV$900,FALSE)</f>
        <v>3575</v>
      </c>
      <c r="AW578" s="218">
        <f>HLOOKUP($B578,data05,data0211!AW$900,FALSE)</f>
        <v>70920</v>
      </c>
      <c r="AX578" s="218">
        <f>HLOOKUP($B578,data05,data0211!AX$900,FALSE)</f>
        <v>260</v>
      </c>
      <c r="AY578" s="218">
        <f>HLOOKUP($B578,data05,data0211!AY$900,FALSE)</f>
        <v>1522</v>
      </c>
      <c r="AZ578" s="218">
        <f>HLOOKUP($B578,data05,data0211!AZ$900,FALSE)</f>
        <v>525294</v>
      </c>
      <c r="BA578" s="218">
        <f>HLOOKUP($B578,data05,data0211!BA$900,FALSE)</f>
        <v>77</v>
      </c>
      <c r="BB578" s="218"/>
      <c r="BC578" s="218"/>
      <c r="BD578" s="218"/>
      <c r="BE578" s="218"/>
    </row>
    <row r="579" spans="1:57" x14ac:dyDescent="0.2">
      <c r="A579" s="201" t="s">
        <v>661</v>
      </c>
      <c r="B579" s="71" t="s">
        <v>267</v>
      </c>
      <c r="C579" s="69">
        <v>2005</v>
      </c>
      <c r="D579" s="218">
        <f>HLOOKUP($B579,data05,data0211!D$900,FALSE)</f>
        <v>86265523</v>
      </c>
      <c r="E579" s="218">
        <f>HLOOKUP($B579,data05,data0211!E$900,FALSE)</f>
        <v>-36720806</v>
      </c>
      <c r="F579" s="218">
        <f>HLOOKUP($B579,data05,data0211!F$900,FALSE)</f>
        <v>0</v>
      </c>
      <c r="G579" s="218">
        <f>HLOOKUP($B579,data05,data0211!G$900,FALSE)</f>
        <v>6093737.7199999997</v>
      </c>
      <c r="H579" s="218">
        <f>HLOOKUP($B579,data05,data0211!H$900,FALSE)</f>
        <v>4663338.8499999996</v>
      </c>
      <c r="I579" s="218">
        <f>HLOOKUP($B579,data05,data0211!I$900,FALSE)</f>
        <v>676606</v>
      </c>
      <c r="J579" s="218">
        <f>HLOOKUP($B579,data05,data0211!J$900,FALSE)</f>
        <v>26176</v>
      </c>
      <c r="K579" s="218">
        <f>HLOOKUP($B579,data05,data0211!K$900,FALSE)</f>
        <v>23155</v>
      </c>
      <c r="L579" s="218">
        <f>HLOOKUP($B579,data05,data0211!L$900,FALSE)</f>
        <v>3021</v>
      </c>
      <c r="M579" s="218">
        <f>HLOOKUP($B579,data05,data0211!M$900,FALSE)</f>
        <v>0</v>
      </c>
      <c r="N579" s="218">
        <f>HLOOKUP($B579,data05,data0211!N$900,FALSE)</f>
        <v>0</v>
      </c>
      <c r="O579" s="218">
        <f>HLOOKUP($B579,data05,data0211!O$900,FALSE)</f>
        <v>0</v>
      </c>
      <c r="P579" s="218">
        <f>HLOOKUP($B579,data05,data0211!P$900,FALSE)</f>
        <v>342344275</v>
      </c>
      <c r="Q579" s="218">
        <f>HLOOKUP($B579,data05,data0211!Q$900,FALSE)</f>
        <v>243141981</v>
      </c>
      <c r="R579" s="218">
        <f>HLOOKUP($B579,data05,data0211!R$900,FALSE)</f>
        <v>99202294</v>
      </c>
      <c r="S579" s="218">
        <f>HLOOKUP($B579,data05,data0211!S$900,FALSE)</f>
        <v>0</v>
      </c>
      <c r="T579" s="218">
        <f>HLOOKUP($B579,data05,data0211!T$900,FALSE)</f>
        <v>0</v>
      </c>
      <c r="U579" s="218">
        <f>HLOOKUP($B579,data05,data0211!U$900,FALSE)</f>
        <v>0</v>
      </c>
      <c r="V579" s="218">
        <f>HLOOKUP($B579,data05,data0211!V$900,FALSE)</f>
        <v>851246</v>
      </c>
      <c r="W579" s="218">
        <f>HLOOKUP($B579,data05,data0211!W$900,FALSE)</f>
        <v>0</v>
      </c>
      <c r="X579" s="218">
        <f>HLOOKUP($B579,data05,data0211!X$900,FALSE)</f>
        <v>838396</v>
      </c>
      <c r="Y579" s="218">
        <f>HLOOKUP($B579,data05,data0211!Y$900,FALSE)</f>
        <v>0</v>
      </c>
      <c r="Z579" s="218">
        <f>HLOOKUP($B579,data05,data0211!Z$900,FALSE)</f>
        <v>11905</v>
      </c>
      <c r="AA579" s="218">
        <f>HLOOKUP($B579,data05,data0211!AA$900,FALSE)</f>
        <v>945</v>
      </c>
      <c r="AB579" s="218">
        <f>HLOOKUP($B579,data05,data0211!AB$900,FALSE)</f>
        <v>90075</v>
      </c>
      <c r="AC579" s="218">
        <f>HLOOKUP($B579,data05,data0211!AC$900,FALSE)</f>
        <v>6473022.9199999999</v>
      </c>
      <c r="AD579" s="218">
        <f>HLOOKUP($B579,data05,data0211!AD$900,FALSE)</f>
        <v>6185666.0099999998</v>
      </c>
      <c r="AE579" s="218">
        <f>HLOOKUP($B579,data05,data0211!AE$900,FALSE)</f>
        <v>0</v>
      </c>
      <c r="AF579" s="218">
        <f>HLOOKUP($B579,data05,data0211!AF$900,FALSE)</f>
        <v>45317.53</v>
      </c>
      <c r="AG579" s="218">
        <f>HLOOKUP($B579,data05,data0211!AG$900,FALSE)</f>
        <v>11202.84</v>
      </c>
      <c r="AH579" s="218">
        <f>HLOOKUP($B579,data05,data0211!AH$900,FALSE)</f>
        <v>41</v>
      </c>
      <c r="AI579" s="218">
        <f>HLOOKUP($B579,data05,data0211!AI$900,FALSE)</f>
        <v>41</v>
      </c>
      <c r="AJ579" s="218">
        <f>HLOOKUP($B579,data05,data0211!AJ$900,FALSE)</f>
        <v>0</v>
      </c>
      <c r="AK579" s="218">
        <f>HLOOKUP($B579,data05,data0211!AK$900,FALSE)</f>
        <v>77114</v>
      </c>
      <c r="AL579" s="218">
        <f>HLOOKUP($B579,data05,data0211!AL$900,FALSE)</f>
        <v>99493</v>
      </c>
      <c r="AM579" s="218">
        <f>HLOOKUP($B579,data05,data0211!AM$900,FALSE)</f>
        <v>0</v>
      </c>
      <c r="AN579" s="218">
        <f>HLOOKUP($B579,data05,data0211!AN$900,FALSE)</f>
        <v>120034</v>
      </c>
      <c r="AO579" s="218">
        <f>HLOOKUP($B579,data05,data0211!AO$900,FALSE)</f>
        <v>149909</v>
      </c>
      <c r="AP579" s="218">
        <f>HLOOKUP($B579,data05,data0211!AP$900,FALSE)</f>
        <v>149909</v>
      </c>
      <c r="AQ579" s="218">
        <f>HLOOKUP($B579,data05,data0211!AQ$900,FALSE)</f>
        <v>120414</v>
      </c>
      <c r="AR579" s="218">
        <f>HLOOKUP($B579,data05,data0211!AR$900,FALSE)</f>
        <v>645</v>
      </c>
      <c r="AS579" s="218">
        <f>HLOOKUP($B579,data05,data0211!AS$900,FALSE)</f>
        <v>237</v>
      </c>
      <c r="AT579" s="218">
        <f>HLOOKUP($B579,data05,data0211!AT$900,FALSE)</f>
        <v>407</v>
      </c>
      <c r="AU579" s="218">
        <f>HLOOKUP($B579,data05,data0211!AU$900,FALSE)</f>
        <v>268</v>
      </c>
      <c r="AV579" s="218">
        <f>HLOOKUP($B579,data05,data0211!AV$900,FALSE)</f>
        <v>0</v>
      </c>
      <c r="AW579" s="218">
        <f>HLOOKUP($B579,data05,data0211!AW$900,FALSE)</f>
        <v>376</v>
      </c>
      <c r="AX579" s="218">
        <f>HLOOKUP($B579,data05,data0211!AX$900,FALSE)</f>
        <v>0</v>
      </c>
      <c r="AY579" s="218">
        <f>HLOOKUP($B579,data05,data0211!AY$900,FALSE)</f>
        <v>13</v>
      </c>
      <c r="AZ579" s="218">
        <f>HLOOKUP($B579,data05,data0211!AZ$900,FALSE)</f>
        <v>3150</v>
      </c>
      <c r="BA579" s="218">
        <f>HLOOKUP($B579,data05,data0211!BA$900,FALSE)</f>
        <v>70</v>
      </c>
      <c r="BB579" s="218"/>
      <c r="BC579" s="218"/>
      <c r="BD579" s="218"/>
      <c r="BE579" s="218"/>
    </row>
    <row r="580" spans="1:57" x14ac:dyDescent="0.2">
      <c r="A580" s="201" t="s">
        <v>661</v>
      </c>
      <c r="B580" s="71" t="s">
        <v>31</v>
      </c>
      <c r="C580" s="69">
        <v>2005</v>
      </c>
      <c r="D580" s="218">
        <f>HLOOKUP($B580,data05,data0211!D$900,FALSE)</f>
        <v>108782632</v>
      </c>
      <c r="E580" s="218">
        <f>HLOOKUP($B580,data05,data0211!E$900,FALSE)</f>
        <v>-50231759</v>
      </c>
      <c r="F580" s="218">
        <f>HLOOKUP($B580,data05,data0211!F$900,FALSE)</f>
        <v>0</v>
      </c>
      <c r="G580" s="218">
        <f>HLOOKUP($B580,data05,data0211!G$900,FALSE)</f>
        <v>4213481</v>
      </c>
      <c r="H580" s="218">
        <f>HLOOKUP($B580,data05,data0211!H$900,FALSE)</f>
        <v>7596924</v>
      </c>
      <c r="I580" s="218">
        <f>HLOOKUP($B580,data05,data0211!I$900,FALSE)</f>
        <v>-353789</v>
      </c>
      <c r="J580" s="218">
        <f>HLOOKUP($B580,data05,data0211!J$900,FALSE)</f>
        <v>33683</v>
      </c>
      <c r="K580" s="218">
        <f>HLOOKUP($B580,data05,data0211!K$900,FALSE)</f>
        <v>29713</v>
      </c>
      <c r="L580" s="218">
        <f>HLOOKUP($B580,data05,data0211!L$900,FALSE)</f>
        <v>3970</v>
      </c>
      <c r="M580" s="218">
        <f>HLOOKUP($B580,data05,data0211!M$900,FALSE)</f>
        <v>0</v>
      </c>
      <c r="N580" s="218">
        <f>HLOOKUP($B580,data05,data0211!N$900,FALSE)</f>
        <v>15309</v>
      </c>
      <c r="O580" s="218">
        <f>HLOOKUP($B580,data05,data0211!O$900,FALSE)</f>
        <v>104</v>
      </c>
      <c r="P580" s="218">
        <f>HLOOKUP($B580,data05,data0211!P$900,FALSE)</f>
        <v>916344131</v>
      </c>
      <c r="Q580" s="218">
        <f>HLOOKUP($B580,data05,data0211!Q$900,FALSE)</f>
        <v>284433553</v>
      </c>
      <c r="R580" s="218">
        <f>HLOOKUP($B580,data05,data0211!R$900,FALSE)</f>
        <v>631895165</v>
      </c>
      <c r="S580" s="218">
        <f>HLOOKUP($B580,data05,data0211!S$900,FALSE)</f>
        <v>0</v>
      </c>
      <c r="T580" s="218">
        <f>HLOOKUP($B580,data05,data0211!T$900,FALSE)</f>
        <v>15309</v>
      </c>
      <c r="U580" s="218">
        <f>HLOOKUP($B580,data05,data0211!U$900,FALSE)</f>
        <v>104</v>
      </c>
      <c r="V580" s="218">
        <f>HLOOKUP($B580,data05,data0211!V$900,FALSE)</f>
        <v>7380152</v>
      </c>
      <c r="W580" s="218">
        <f>HLOOKUP($B580,data05,data0211!W$900,FALSE)</f>
        <v>0</v>
      </c>
      <c r="X580" s="218">
        <f>HLOOKUP($B580,data05,data0211!X$900,FALSE)</f>
        <v>1292153</v>
      </c>
      <c r="Y580" s="218">
        <f>HLOOKUP($B580,data05,data0211!Y$900,FALSE)</f>
        <v>0</v>
      </c>
      <c r="Z580" s="218">
        <f>HLOOKUP($B580,data05,data0211!Z$900,FALSE)</f>
        <v>6032228</v>
      </c>
      <c r="AA580" s="218">
        <f>HLOOKUP($B580,data05,data0211!AA$900,FALSE)</f>
        <v>55771</v>
      </c>
      <c r="AB580" s="218">
        <f>HLOOKUP($B580,data05,data0211!AB$900,FALSE)</f>
        <v>70123911</v>
      </c>
      <c r="AC580" s="218">
        <f>HLOOKUP($B580,data05,data0211!AC$900,FALSE)</f>
        <v>15426642</v>
      </c>
      <c r="AD580" s="218">
        <f>HLOOKUP($B580,data05,data0211!AD$900,FALSE)</f>
        <v>40544511</v>
      </c>
      <c r="AE580" s="218">
        <f>HLOOKUP($B580,data05,data0211!AE$900,FALSE)</f>
        <v>0</v>
      </c>
      <c r="AF580" s="218">
        <f>HLOOKUP($B580,data05,data0211!AF$900,FALSE)</f>
        <v>350377</v>
      </c>
      <c r="AG580" s="218">
        <f>HLOOKUP($B580,data05,data0211!AG$900,FALSE)</f>
        <v>2841</v>
      </c>
      <c r="AH580" s="218">
        <f>HLOOKUP($B580,data05,data0211!AH$900,FALSE)</f>
        <v>209</v>
      </c>
      <c r="AI580" s="218">
        <f>HLOOKUP($B580,data05,data0211!AI$900,FALSE)</f>
        <v>209</v>
      </c>
      <c r="AJ580" s="218">
        <f>HLOOKUP($B580,data05,data0211!AJ$900,FALSE)</f>
        <v>0</v>
      </c>
      <c r="AK580" s="218">
        <f>HLOOKUP($B580,data05,data0211!AK$900,FALSE)</f>
        <v>83941</v>
      </c>
      <c r="AL580" s="218">
        <f>HLOOKUP($B580,data05,data0211!AL$900,FALSE)</f>
        <v>83941</v>
      </c>
      <c r="AM580" s="218">
        <f>HLOOKUP($B580,data05,data0211!AM$900,FALSE)</f>
        <v>0</v>
      </c>
      <c r="AN580" s="218">
        <f>HLOOKUP($B580,data05,data0211!AN$900,FALSE)</f>
        <v>134664</v>
      </c>
      <c r="AO580" s="218">
        <f>HLOOKUP($B580,data05,data0211!AO$900,FALSE)</f>
        <v>188338</v>
      </c>
      <c r="AP580" s="218">
        <f>HLOOKUP($B580,data05,data0211!AP$900,FALSE)</f>
        <v>188338</v>
      </c>
      <c r="AQ580" s="218">
        <f>HLOOKUP($B580,data05,data0211!AQ$900,FALSE)</f>
        <v>142928</v>
      </c>
      <c r="AR580" s="218">
        <f>HLOOKUP($B580,data05,data0211!AR$900,FALSE)</f>
        <v>814</v>
      </c>
      <c r="AS580" s="218">
        <f>HLOOKUP($B580,data05,data0211!AS$900,FALSE)</f>
        <v>472</v>
      </c>
      <c r="AT580" s="218">
        <f>HLOOKUP($B580,data05,data0211!AT$900,FALSE)</f>
        <v>341</v>
      </c>
      <c r="AU580" s="218">
        <f>HLOOKUP($B580,data05,data0211!AU$900,FALSE)</f>
        <v>425</v>
      </c>
      <c r="AV580" s="218">
        <f>HLOOKUP($B580,data05,data0211!AV$900,FALSE)</f>
        <v>2</v>
      </c>
      <c r="AW580" s="218">
        <f>HLOOKUP($B580,data05,data0211!AW$900,FALSE)</f>
        <v>386</v>
      </c>
      <c r="AX580" s="218">
        <f>HLOOKUP($B580,data05,data0211!AX$900,FALSE)</f>
        <v>2</v>
      </c>
      <c r="AY580" s="218">
        <f>HLOOKUP($B580,data05,data0211!AY$900,FALSE)</f>
        <v>0</v>
      </c>
      <c r="AZ580" s="218">
        <f>HLOOKUP($B580,data05,data0211!AZ$900,FALSE)</f>
        <v>4149</v>
      </c>
      <c r="BA580" s="218">
        <f>HLOOKUP($B580,data05,data0211!BA$900,FALSE)</f>
        <v>73</v>
      </c>
      <c r="BB580" s="218"/>
      <c r="BC580" s="218"/>
      <c r="BD580" s="218"/>
      <c r="BE580" s="218"/>
    </row>
    <row r="581" spans="1:57" x14ac:dyDescent="0.2">
      <c r="A581" s="201" t="s">
        <v>663</v>
      </c>
      <c r="B581" s="71" t="s">
        <v>39</v>
      </c>
      <c r="C581" s="69">
        <v>2005</v>
      </c>
      <c r="D581" s="218">
        <f>HLOOKUP($B581,data05,data0211!D$900,FALSE)</f>
        <v>44431416</v>
      </c>
      <c r="E581" s="218">
        <f>HLOOKUP($B581,data05,data0211!E$900,FALSE)</f>
        <v>-20498565</v>
      </c>
      <c r="F581" s="218">
        <f>HLOOKUP($B581,data05,data0211!F$900,FALSE)</f>
        <v>0</v>
      </c>
      <c r="G581" s="218">
        <f>HLOOKUP($B581,data05,data0211!G$900,FALSE)</f>
        <v>4122007</v>
      </c>
      <c r="H581" s="218">
        <f>HLOOKUP($B581,data05,data0211!H$900,FALSE)</f>
        <v>4507329</v>
      </c>
      <c r="I581" s="218">
        <f>HLOOKUP($B581,data05,data0211!I$900,FALSE)</f>
        <v>928000</v>
      </c>
      <c r="J581" s="218">
        <f>HLOOKUP($B581,data05,data0211!J$900,FALSE)</f>
        <v>14988</v>
      </c>
      <c r="K581" s="218">
        <f>HLOOKUP($B581,data05,data0211!K$900,FALSE)</f>
        <v>13355</v>
      </c>
      <c r="L581" s="218">
        <f>HLOOKUP($B581,data05,data0211!L$900,FALSE)</f>
        <v>1633</v>
      </c>
      <c r="M581" s="218">
        <f>HLOOKUP($B581,data05,data0211!M$900,FALSE)</f>
        <v>0</v>
      </c>
      <c r="N581" s="218">
        <f>HLOOKUP($B581,data05,data0211!N$900,FALSE)</f>
        <v>1846608</v>
      </c>
      <c r="O581" s="218">
        <f>HLOOKUP($B581,data05,data0211!O$900,FALSE)</f>
        <v>303657</v>
      </c>
      <c r="P581" s="218">
        <f>HLOOKUP($B581,data05,data0211!P$900,FALSE)</f>
        <v>371888299</v>
      </c>
      <c r="Q581" s="218">
        <f>HLOOKUP($B581,data05,data0211!Q$900,FALSE)</f>
        <v>206804907</v>
      </c>
      <c r="R581" s="218">
        <f>HLOOKUP($B581,data05,data0211!R$900,FALSE)</f>
        <v>162933127</v>
      </c>
      <c r="S581" s="218">
        <f>HLOOKUP($B581,data05,data0211!S$900,FALSE)</f>
        <v>0</v>
      </c>
      <c r="T581" s="218">
        <f>HLOOKUP($B581,data05,data0211!T$900,FALSE)</f>
        <v>1846608</v>
      </c>
      <c r="U581" s="218">
        <f>HLOOKUP($B581,data05,data0211!U$900,FALSE)</f>
        <v>303657</v>
      </c>
      <c r="V581" s="218">
        <f>HLOOKUP($B581,data05,data0211!V$900,FALSE)</f>
        <v>433056</v>
      </c>
      <c r="W581" s="218">
        <f>HLOOKUP($B581,data05,data0211!W$900,FALSE)</f>
        <v>0</v>
      </c>
      <c r="X581" s="218">
        <f>HLOOKUP($B581,data05,data0211!X$900,FALSE)</f>
        <v>427788</v>
      </c>
      <c r="Y581" s="218">
        <f>HLOOKUP($B581,data05,data0211!Y$900,FALSE)</f>
        <v>0</v>
      </c>
      <c r="Z581" s="218">
        <f>HLOOKUP($B581,data05,data0211!Z$900,FALSE)</f>
        <v>4474</v>
      </c>
      <c r="AA581" s="218">
        <f>HLOOKUP($B581,data05,data0211!AA$900,FALSE)</f>
        <v>794</v>
      </c>
      <c r="AB581" s="218">
        <f>HLOOKUP($B581,data05,data0211!AB$900,FALSE)</f>
        <v>8318854</v>
      </c>
      <c r="AC581" s="218">
        <f>HLOOKUP($B581,data05,data0211!AC$900,FALSE)</f>
        <v>4295709</v>
      </c>
      <c r="AD581" s="218">
        <f>HLOOKUP($B581,data05,data0211!AD$900,FALSE)</f>
        <v>3720014</v>
      </c>
      <c r="AE581" s="218">
        <f>HLOOKUP($B581,data05,data0211!AE$900,FALSE)</f>
        <v>0</v>
      </c>
      <c r="AF581" s="218">
        <f>HLOOKUP($B581,data05,data0211!AF$900,FALSE)</f>
        <v>19438</v>
      </c>
      <c r="AG581" s="218">
        <f>HLOOKUP($B581,data05,data0211!AG$900,FALSE)</f>
        <v>4828</v>
      </c>
      <c r="AH581" s="218">
        <f>HLOOKUP($B581,data05,data0211!AH$900,FALSE)</f>
        <v>567</v>
      </c>
      <c r="AI581" s="218">
        <f>HLOOKUP($B581,data05,data0211!AI$900,FALSE)</f>
        <v>56</v>
      </c>
      <c r="AJ581" s="218">
        <f>HLOOKUP($B581,data05,data0211!AJ$900,FALSE)</f>
        <v>511</v>
      </c>
      <c r="AK581" s="218">
        <f>HLOOKUP($B581,data05,data0211!AK$900,FALSE)</f>
        <v>39700</v>
      </c>
      <c r="AL581" s="218">
        <f>HLOOKUP($B581,data05,data0211!AL$900,FALSE)</f>
        <v>4740</v>
      </c>
      <c r="AM581" s="218">
        <f>HLOOKUP($B581,data05,data0211!AM$900,FALSE)</f>
        <v>0</v>
      </c>
      <c r="AN581" s="218">
        <f>HLOOKUP($B581,data05,data0211!AN$900,FALSE)</f>
        <v>68917</v>
      </c>
      <c r="AO581" s="218">
        <f>HLOOKUP($B581,data05,data0211!AO$900,FALSE)</f>
        <v>72645</v>
      </c>
      <c r="AP581" s="218">
        <f>HLOOKUP($B581,data05,data0211!AP$900,FALSE)</f>
        <v>72645</v>
      </c>
      <c r="AQ581" s="218">
        <f>HLOOKUP($B581,data05,data0211!AQ$900,FALSE)</f>
        <v>70781</v>
      </c>
      <c r="AR581" s="218">
        <f>HLOOKUP($B581,data05,data0211!AR$900,FALSE)</f>
        <v>1300</v>
      </c>
      <c r="AS581" s="218">
        <f>HLOOKUP($B581,data05,data0211!AS$900,FALSE)</f>
        <v>1100</v>
      </c>
      <c r="AT581" s="218">
        <f>HLOOKUP($B581,data05,data0211!AT$900,FALSE)</f>
        <v>200</v>
      </c>
      <c r="AU581" s="218">
        <f>HLOOKUP($B581,data05,data0211!AU$900,FALSE)</f>
        <v>450</v>
      </c>
      <c r="AV581" s="218">
        <f>HLOOKUP($B581,data05,data0211!AV$900,FALSE)</f>
        <v>0</v>
      </c>
      <c r="AW581" s="218">
        <f>HLOOKUP($B581,data05,data0211!AW$900,FALSE)</f>
        <v>850</v>
      </c>
      <c r="AX581" s="218">
        <f>HLOOKUP($B581,data05,data0211!AX$900,FALSE)</f>
        <v>0</v>
      </c>
      <c r="AY581" s="218">
        <f>HLOOKUP($B581,data05,data0211!AY$900,FALSE)</f>
        <v>0</v>
      </c>
      <c r="AZ581" s="218">
        <f>HLOOKUP($B581,data05,data0211!AZ$900,FALSE)</f>
        <v>4078</v>
      </c>
      <c r="BA581" s="218">
        <f>HLOOKUP($B581,data05,data0211!BA$900,FALSE)</f>
        <v>0</v>
      </c>
      <c r="BB581" s="218"/>
      <c r="BC581" s="218"/>
      <c r="BD581" s="218"/>
      <c r="BE581" s="218"/>
    </row>
    <row r="582" spans="1:57" x14ac:dyDescent="0.2">
      <c r="A582" s="201" t="s">
        <v>661</v>
      </c>
      <c r="B582" s="71" t="s">
        <v>197</v>
      </c>
      <c r="C582" s="69">
        <v>2005</v>
      </c>
      <c r="D582" s="218">
        <f>HLOOKUP($B582,data05,data0211!D$900,FALSE)</f>
        <v>870451854.83000004</v>
      </c>
      <c r="E582" s="218">
        <f>HLOOKUP($B582,data05,data0211!E$900,FALSE)</f>
        <v>-373035555.49000001</v>
      </c>
      <c r="F582" s="218">
        <f>HLOOKUP($B582,data05,data0211!F$900,FALSE)</f>
        <v>0</v>
      </c>
      <c r="G582" s="218">
        <f>HLOOKUP($B582,data05,data0211!G$900,FALSE)</f>
        <v>46136886</v>
      </c>
      <c r="H582" s="218">
        <f>HLOOKUP($B582,data05,data0211!H$900,FALSE)</f>
        <v>36239976.040000007</v>
      </c>
      <c r="I582" s="218">
        <f>HLOOKUP($B582,data05,data0211!I$900,FALSE)</f>
        <v>9910431</v>
      </c>
      <c r="J582" s="218">
        <f>HLOOKUP($B582,data05,data0211!J$900,FALSE)</f>
        <v>203749</v>
      </c>
      <c r="K582" s="218">
        <f>HLOOKUP($B582,data05,data0211!K$900,FALSE)</f>
        <v>178139</v>
      </c>
      <c r="L582" s="218">
        <f>HLOOKUP($B582,data05,data0211!L$900,FALSE)</f>
        <v>25605</v>
      </c>
      <c r="M582" s="218">
        <f>HLOOKUP($B582,data05,data0211!M$900,FALSE)</f>
        <v>5</v>
      </c>
      <c r="N582" s="218">
        <f>HLOOKUP($B582,data05,data0211!N$900,FALSE)</f>
        <v>440542</v>
      </c>
      <c r="O582" s="218">
        <f>HLOOKUP($B582,data05,data0211!O$900,FALSE)</f>
        <v>36528576</v>
      </c>
      <c r="P582" s="218">
        <f>HLOOKUP($B582,data05,data0211!P$900,FALSE)</f>
        <v>6405015772</v>
      </c>
      <c r="Q582" s="218">
        <f>HLOOKUP($B582,data05,data0211!Q$900,FALSE)</f>
        <v>1879783570</v>
      </c>
      <c r="R582" s="218">
        <f>HLOOKUP($B582,data05,data0211!R$900,FALSE)</f>
        <v>4090292430</v>
      </c>
      <c r="S582" s="218">
        <f>HLOOKUP($B582,data05,data0211!S$900,FALSE)</f>
        <v>397970654</v>
      </c>
      <c r="T582" s="218">
        <f>HLOOKUP($B582,data05,data0211!T$900,FALSE)</f>
        <v>440542</v>
      </c>
      <c r="U582" s="218">
        <f>HLOOKUP($B582,data05,data0211!U$900,FALSE)</f>
        <v>36528576</v>
      </c>
      <c r="V582" s="218">
        <f>HLOOKUP($B582,data05,data0211!V$900,FALSE)</f>
        <v>9211551</v>
      </c>
      <c r="W582" s="218">
        <f>HLOOKUP($B582,data05,data0211!W$900,FALSE)</f>
        <v>0</v>
      </c>
      <c r="X582" s="218">
        <f>HLOOKUP($B582,data05,data0211!X$900,FALSE)</f>
        <v>8400430</v>
      </c>
      <c r="Y582" s="218">
        <f>HLOOKUP($B582,data05,data0211!Y$900,FALSE)</f>
        <v>709878</v>
      </c>
      <c r="Z582" s="218">
        <f>HLOOKUP($B582,data05,data0211!Z$900,FALSE)</f>
        <v>100103</v>
      </c>
      <c r="AA582" s="218">
        <f>HLOOKUP($B582,data05,data0211!AA$900,FALSE)</f>
        <v>1140</v>
      </c>
      <c r="AB582" s="218">
        <f>HLOOKUP($B582,data05,data0211!AB$900,FALSE)</f>
        <v>96445662.400000006</v>
      </c>
      <c r="AC582" s="218">
        <f>HLOOKUP($B582,data05,data0211!AC$900,FALSE)</f>
        <v>47554165.740000002</v>
      </c>
      <c r="AD582" s="218">
        <f>HLOOKUP($B582,data05,data0211!AD$900,FALSE)</f>
        <v>46070308.950000003</v>
      </c>
      <c r="AE582" s="218">
        <f>HLOOKUP($B582,data05,data0211!AE$900,FALSE)</f>
        <v>590802.22</v>
      </c>
      <c r="AF582" s="218">
        <f>HLOOKUP($B582,data05,data0211!AF$900,FALSE)</f>
        <v>665112.44999999995</v>
      </c>
      <c r="AG582" s="218">
        <f>HLOOKUP($B582,data05,data0211!AG$900,FALSE)</f>
        <v>3738.86</v>
      </c>
      <c r="AH582" s="218">
        <f>HLOOKUP($B582,data05,data0211!AH$900,FALSE)</f>
        <v>587</v>
      </c>
      <c r="AI582" s="218">
        <f>HLOOKUP($B582,data05,data0211!AI$900,FALSE)</f>
        <v>383</v>
      </c>
      <c r="AJ582" s="218">
        <f>HLOOKUP($B582,data05,data0211!AJ$900,FALSE)</f>
        <v>204</v>
      </c>
      <c r="AK582" s="218">
        <f>HLOOKUP($B582,data05,data0211!AK$900,FALSE)</f>
        <v>667000</v>
      </c>
      <c r="AL582" s="218">
        <f>HLOOKUP($B582,data05,data0211!AL$900,FALSE)</f>
        <v>667000</v>
      </c>
      <c r="AM582" s="218">
        <f>HLOOKUP($B582,data05,data0211!AM$900,FALSE)</f>
        <v>0</v>
      </c>
      <c r="AN582" s="218">
        <f>HLOOKUP($B582,data05,data0211!AN$900,FALSE)</f>
        <v>1024038</v>
      </c>
      <c r="AO582" s="218">
        <f>HLOOKUP($B582,data05,data0211!AO$900,FALSE)</f>
        <v>1395736</v>
      </c>
      <c r="AP582" s="218">
        <f>HLOOKUP($B582,data05,data0211!AP$900,FALSE)</f>
        <v>1395736</v>
      </c>
      <c r="AQ582" s="218">
        <f>HLOOKUP($B582,data05,data0211!AQ$900,FALSE)</f>
        <v>1081724</v>
      </c>
      <c r="AR582" s="218">
        <f>HLOOKUP($B582,data05,data0211!AR$900,FALSE)</f>
        <v>5478</v>
      </c>
      <c r="AS582" s="218">
        <f>HLOOKUP($B582,data05,data0211!AS$900,FALSE)</f>
        <v>1789</v>
      </c>
      <c r="AT582" s="218">
        <f>HLOOKUP($B582,data05,data0211!AT$900,FALSE)</f>
        <v>3689</v>
      </c>
      <c r="AU582" s="218">
        <f>HLOOKUP($B582,data05,data0211!AU$900,FALSE)</f>
        <v>2517</v>
      </c>
      <c r="AV582" s="218">
        <f>HLOOKUP($B582,data05,data0211!AV$900,FALSE)</f>
        <v>52</v>
      </c>
      <c r="AW582" s="218">
        <f>HLOOKUP($B582,data05,data0211!AW$900,FALSE)</f>
        <v>2908</v>
      </c>
      <c r="AX582" s="218">
        <f>HLOOKUP($B582,data05,data0211!AX$900,FALSE)</f>
        <v>18</v>
      </c>
      <c r="AY582" s="218">
        <f>HLOOKUP($B582,data05,data0211!AY$900,FALSE)</f>
        <v>15</v>
      </c>
      <c r="AZ582" s="218">
        <f>HLOOKUP($B582,data05,data0211!AZ$900,FALSE)</f>
        <v>31029</v>
      </c>
      <c r="BA582" s="218">
        <f>HLOOKUP($B582,data05,data0211!BA$900,FALSE)</f>
        <v>0</v>
      </c>
      <c r="BB582" s="218"/>
      <c r="BC582" s="218"/>
      <c r="BD582" s="218"/>
      <c r="BE582" s="218"/>
    </row>
    <row r="583" spans="1:57" x14ac:dyDescent="0.2">
      <c r="A583" s="201" t="s">
        <v>661</v>
      </c>
      <c r="B583" s="71" t="s">
        <v>218</v>
      </c>
      <c r="C583" s="69">
        <v>2005</v>
      </c>
      <c r="D583" s="218">
        <f>HLOOKUP($B583,data05,data0211!D$900,FALSE)</f>
        <v>6917718.6900000004</v>
      </c>
      <c r="E583" s="218">
        <f>HLOOKUP($B583,data05,data0211!E$900,FALSE)</f>
        <v>-4195036.54</v>
      </c>
      <c r="F583" s="218">
        <f>HLOOKUP($B583,data05,data0211!F$900,FALSE)</f>
        <v>0</v>
      </c>
      <c r="G583" s="218">
        <f>HLOOKUP($B583,data05,data0211!G$900,FALSE)</f>
        <v>119333.83</v>
      </c>
      <c r="H583" s="218">
        <f>HLOOKUP($B583,data05,data0211!H$900,FALSE)</f>
        <v>890753.99999999988</v>
      </c>
      <c r="I583" s="218">
        <f>HLOOKUP($B583,data05,data0211!I$900,FALSE)</f>
        <v>-80700</v>
      </c>
      <c r="J583" s="218">
        <f>HLOOKUP($B583,data05,data0211!J$900,FALSE)</f>
        <v>3990</v>
      </c>
      <c r="K583" s="218">
        <f>HLOOKUP($B583,data05,data0211!K$900,FALSE)</f>
        <v>3700</v>
      </c>
      <c r="L583" s="218">
        <f>HLOOKUP($B583,data05,data0211!L$900,FALSE)</f>
        <v>290</v>
      </c>
      <c r="M583" s="218">
        <f>HLOOKUP($B583,data05,data0211!M$900,FALSE)</f>
        <v>0</v>
      </c>
      <c r="N583" s="218">
        <f>HLOOKUP($B583,data05,data0211!N$900,FALSE)</f>
        <v>0</v>
      </c>
      <c r="O583" s="218">
        <f>HLOOKUP($B583,data05,data0211!O$900,FALSE)</f>
        <v>0</v>
      </c>
      <c r="P583" s="218">
        <f>HLOOKUP($B583,data05,data0211!P$900,FALSE)</f>
        <v>42603104</v>
      </c>
      <c r="Q583" s="218">
        <f>HLOOKUP($B583,data05,data0211!Q$900,FALSE)</f>
        <v>36621656</v>
      </c>
      <c r="R583" s="218">
        <f>HLOOKUP($B583,data05,data0211!R$900,FALSE)</f>
        <v>5981448</v>
      </c>
      <c r="S583" s="218">
        <f>HLOOKUP($B583,data05,data0211!S$900,FALSE)</f>
        <v>0</v>
      </c>
      <c r="T583" s="218">
        <f>HLOOKUP($B583,data05,data0211!T$900,FALSE)</f>
        <v>0</v>
      </c>
      <c r="U583" s="218">
        <f>HLOOKUP($B583,data05,data0211!U$900,FALSE)</f>
        <v>0</v>
      </c>
      <c r="V583" s="218">
        <f>HLOOKUP($B583,data05,data0211!V$900,FALSE)</f>
        <v>8711</v>
      </c>
      <c r="W583" s="218">
        <f>HLOOKUP($B583,data05,data0211!W$900,FALSE)</f>
        <v>0</v>
      </c>
      <c r="X583" s="218">
        <f>HLOOKUP($B583,data05,data0211!X$900,FALSE)</f>
        <v>7441</v>
      </c>
      <c r="Y583" s="218">
        <f>HLOOKUP($B583,data05,data0211!Y$900,FALSE)</f>
        <v>0</v>
      </c>
      <c r="Z583" s="218">
        <f>HLOOKUP($B583,data05,data0211!Z$900,FALSE)</f>
        <v>1246</v>
      </c>
      <c r="AA583" s="218">
        <f>HLOOKUP($B583,data05,data0211!AA$900,FALSE)</f>
        <v>24</v>
      </c>
      <c r="AB583" s="218">
        <f>HLOOKUP($B583,data05,data0211!AB$900,FALSE)</f>
        <v>1322945.07</v>
      </c>
      <c r="AC583" s="218">
        <f>HLOOKUP($B583,data05,data0211!AC$900,FALSE)</f>
        <v>1080420.94</v>
      </c>
      <c r="AD583" s="218">
        <f>HLOOKUP($B583,data05,data0211!AD$900,FALSE)</f>
        <v>217053.82</v>
      </c>
      <c r="AE583" s="218">
        <f>HLOOKUP($B583,data05,data0211!AE$900,FALSE)</f>
        <v>0</v>
      </c>
      <c r="AF583" s="218">
        <f>HLOOKUP($B583,data05,data0211!AF$900,FALSE)</f>
        <v>10697.34</v>
      </c>
      <c r="AG583" s="218">
        <f>HLOOKUP($B583,data05,data0211!AG$900,FALSE)</f>
        <v>447.76</v>
      </c>
      <c r="AH583" s="218">
        <f>HLOOKUP($B583,data05,data0211!AH$900,FALSE)</f>
        <v>47</v>
      </c>
      <c r="AI583" s="218">
        <f>HLOOKUP($B583,data05,data0211!AI$900,FALSE)</f>
        <v>25</v>
      </c>
      <c r="AJ583" s="218">
        <f>HLOOKUP($B583,data05,data0211!AJ$900,FALSE)</f>
        <v>22</v>
      </c>
      <c r="AK583" s="218">
        <f>HLOOKUP($B583,data05,data0211!AK$900,FALSE)</f>
        <v>4485</v>
      </c>
      <c r="AL583" s="218">
        <f>HLOOKUP($B583,data05,data0211!AL$900,FALSE)</f>
        <v>9350</v>
      </c>
      <c r="AM583" s="218">
        <f>HLOOKUP($B583,data05,data0211!AM$900,FALSE)</f>
        <v>525</v>
      </c>
      <c r="AN583" s="218">
        <f>HLOOKUP($B583,data05,data0211!AN$900,FALSE)</f>
        <v>9729</v>
      </c>
      <c r="AO583" s="218">
        <f>HLOOKUP($B583,data05,data0211!AO$900,FALSE)</f>
        <v>8296</v>
      </c>
      <c r="AP583" s="218">
        <f>HLOOKUP($B583,data05,data0211!AP$900,FALSE)</f>
        <v>9729</v>
      </c>
      <c r="AQ583" s="218">
        <f>HLOOKUP($B583,data05,data0211!AQ$900,FALSE)</f>
        <v>7739</v>
      </c>
      <c r="AR583" s="218">
        <f>HLOOKUP($B583,data05,data0211!AR$900,FALSE)</f>
        <v>357</v>
      </c>
      <c r="AS583" s="218">
        <f>HLOOKUP($B583,data05,data0211!AS$900,FALSE)</f>
        <v>342</v>
      </c>
      <c r="AT583" s="218">
        <f>HLOOKUP($B583,data05,data0211!AT$900,FALSE)</f>
        <v>14</v>
      </c>
      <c r="AU583" s="218">
        <f>HLOOKUP($B583,data05,data0211!AU$900,FALSE)</f>
        <v>31</v>
      </c>
      <c r="AV583" s="218">
        <f>HLOOKUP($B583,data05,data0211!AV$900,FALSE)</f>
        <v>7</v>
      </c>
      <c r="AW583" s="218">
        <f>HLOOKUP($B583,data05,data0211!AW$900,FALSE)</f>
        <v>304</v>
      </c>
      <c r="AX583" s="218">
        <f>HLOOKUP($B583,data05,data0211!AX$900,FALSE)</f>
        <v>0</v>
      </c>
      <c r="AY583" s="218">
        <f>HLOOKUP($B583,data05,data0211!AY$900,FALSE)</f>
        <v>0</v>
      </c>
      <c r="AZ583" s="218">
        <f>HLOOKUP($B583,data05,data0211!AZ$900,FALSE)</f>
        <v>655</v>
      </c>
      <c r="BA583" s="218">
        <f>HLOOKUP($B583,data05,data0211!BA$900,FALSE)</f>
        <v>69</v>
      </c>
      <c r="BB583" s="218"/>
      <c r="BC583" s="218"/>
      <c r="BD583" s="218"/>
      <c r="BE583" s="218"/>
    </row>
    <row r="584" spans="1:57" x14ac:dyDescent="0.2">
      <c r="A584" s="201" t="s">
        <v>661</v>
      </c>
      <c r="B584" s="71" t="s">
        <v>219</v>
      </c>
      <c r="C584" s="69">
        <v>2005</v>
      </c>
      <c r="D584" s="218">
        <f>HLOOKUP($B584,data05,data0211!D$900,FALSE)</f>
        <v>2506964.1800000002</v>
      </c>
      <c r="E584" s="218">
        <f>HLOOKUP($B584,data05,data0211!E$900,FALSE)</f>
        <v>-1290329.93</v>
      </c>
      <c r="F584" s="218">
        <f>HLOOKUP($B584,data05,data0211!F$900,FALSE)</f>
        <v>0</v>
      </c>
      <c r="G584" s="218">
        <f>HLOOKUP($B584,data05,data0211!G$900,FALSE)</f>
        <v>40020.050000000003</v>
      </c>
      <c r="H584" s="218">
        <f>HLOOKUP($B584,data05,data0211!H$900,FALSE)</f>
        <v>302547.92</v>
      </c>
      <c r="I584" s="218">
        <f>HLOOKUP($B584,data05,data0211!I$900,FALSE)</f>
        <v>0</v>
      </c>
      <c r="J584" s="218">
        <f>HLOOKUP($B584,data05,data0211!J$900,FALSE)</f>
        <v>938</v>
      </c>
      <c r="K584" s="218">
        <f>HLOOKUP($B584,data05,data0211!K$900,FALSE)</f>
        <v>830</v>
      </c>
      <c r="L584" s="218">
        <f>HLOOKUP($B584,data05,data0211!L$900,FALSE)</f>
        <v>108</v>
      </c>
      <c r="M584" s="218">
        <f>HLOOKUP($B584,data05,data0211!M$900,FALSE)</f>
        <v>0</v>
      </c>
      <c r="N584" s="218">
        <f>HLOOKUP($B584,data05,data0211!N$900,FALSE)</f>
        <v>293204</v>
      </c>
      <c r="O584" s="218">
        <f>HLOOKUP($B584,data05,data0211!O$900,FALSE)</f>
        <v>0</v>
      </c>
      <c r="P584" s="218">
        <f>HLOOKUP($B584,data05,data0211!P$900,FALSE)</f>
        <v>18431392</v>
      </c>
      <c r="Q584" s="218">
        <f>HLOOKUP($B584,data05,data0211!Q$900,FALSE)</f>
        <v>10318230</v>
      </c>
      <c r="R584" s="218">
        <f>HLOOKUP($B584,data05,data0211!R$900,FALSE)</f>
        <v>7819958</v>
      </c>
      <c r="S584" s="218">
        <f>HLOOKUP($B584,data05,data0211!S$900,FALSE)</f>
        <v>0</v>
      </c>
      <c r="T584" s="218">
        <f>HLOOKUP($B584,data05,data0211!T$900,FALSE)</f>
        <v>293204</v>
      </c>
      <c r="U584" s="218">
        <f>HLOOKUP($B584,data05,data0211!U$900,FALSE)</f>
        <v>0</v>
      </c>
      <c r="V584" s="218">
        <f>HLOOKUP($B584,data05,data0211!V$900,FALSE)</f>
        <v>15164</v>
      </c>
      <c r="W584" s="218">
        <f>HLOOKUP($B584,data05,data0211!W$900,FALSE)</f>
        <v>0</v>
      </c>
      <c r="X584" s="218">
        <f>HLOOKUP($B584,data05,data0211!X$900,FALSE)</f>
        <v>14309</v>
      </c>
      <c r="Y584" s="218">
        <f>HLOOKUP($B584,data05,data0211!Y$900,FALSE)</f>
        <v>0</v>
      </c>
      <c r="Z584" s="218">
        <f>HLOOKUP($B584,data05,data0211!Z$900,FALSE)</f>
        <v>855</v>
      </c>
      <c r="AA584" s="218">
        <f>HLOOKUP($B584,data05,data0211!AA$900,FALSE)</f>
        <v>0</v>
      </c>
      <c r="AB584" s="218">
        <f>HLOOKUP($B584,data05,data0211!AB$900,FALSE)</f>
        <v>440247.34</v>
      </c>
      <c r="AC584" s="218">
        <f>HLOOKUP($B584,data05,data0211!AC$900,FALSE)</f>
        <v>294330.96999999997</v>
      </c>
      <c r="AD584" s="218">
        <f>HLOOKUP($B584,data05,data0211!AD$900,FALSE)</f>
        <v>132821.39000000001</v>
      </c>
      <c r="AE584" s="218">
        <f>HLOOKUP($B584,data05,data0211!AE$900,FALSE)</f>
        <v>0</v>
      </c>
      <c r="AF584" s="218">
        <f>HLOOKUP($B584,data05,data0211!AF$900,FALSE)</f>
        <v>13094.98</v>
      </c>
      <c r="AG584" s="218">
        <f>HLOOKUP($B584,data05,data0211!AG$900,FALSE)</f>
        <v>0</v>
      </c>
      <c r="AH584" s="218">
        <f>HLOOKUP($B584,data05,data0211!AH$900,FALSE)</f>
        <v>6</v>
      </c>
      <c r="AI584" s="218">
        <f>HLOOKUP($B584,data05,data0211!AI$900,FALSE)</f>
        <v>6</v>
      </c>
      <c r="AJ584" s="218">
        <f>HLOOKUP($B584,data05,data0211!AJ$900,FALSE)</f>
        <v>0</v>
      </c>
      <c r="AK584" s="218">
        <f>HLOOKUP($B584,data05,data0211!AK$900,FALSE)</f>
        <v>1889</v>
      </c>
      <c r="AL584" s="218">
        <f>HLOOKUP($B584,data05,data0211!AL$900,FALSE)</f>
        <v>1889</v>
      </c>
      <c r="AM584" s="218">
        <f>HLOOKUP($B584,data05,data0211!AM$900,FALSE)</f>
        <v>0</v>
      </c>
      <c r="AN584" s="218">
        <f>HLOOKUP($B584,data05,data0211!AN$900,FALSE)</f>
        <v>5028</v>
      </c>
      <c r="AO584" s="218">
        <f>HLOOKUP($B584,data05,data0211!AO$900,FALSE)</f>
        <v>1990</v>
      </c>
      <c r="AP584" s="218">
        <f>HLOOKUP($B584,data05,data0211!AP$900,FALSE)</f>
        <v>5028</v>
      </c>
      <c r="AQ584" s="218">
        <f>HLOOKUP($B584,data05,data0211!AQ$900,FALSE)</f>
        <v>3139</v>
      </c>
      <c r="AR584" s="218">
        <f>HLOOKUP($B584,data05,data0211!AR$900,FALSE)</f>
        <v>20</v>
      </c>
      <c r="AS584" s="218">
        <f>HLOOKUP($B584,data05,data0211!AS$900,FALSE)</f>
        <v>20</v>
      </c>
      <c r="AT584" s="218">
        <f>HLOOKUP($B584,data05,data0211!AT$900,FALSE)</f>
        <v>0</v>
      </c>
      <c r="AU584" s="218">
        <f>HLOOKUP($B584,data05,data0211!AU$900,FALSE)</f>
        <v>9</v>
      </c>
      <c r="AV584" s="218">
        <f>HLOOKUP($B584,data05,data0211!AV$900,FALSE)</f>
        <v>0</v>
      </c>
      <c r="AW584" s="218">
        <f>HLOOKUP($B584,data05,data0211!AW$900,FALSE)</f>
        <v>11</v>
      </c>
      <c r="AX584" s="218">
        <f>HLOOKUP($B584,data05,data0211!AX$900,FALSE)</f>
        <v>0</v>
      </c>
      <c r="AY584" s="218">
        <f>HLOOKUP($B584,data05,data0211!AY$900,FALSE)</f>
        <v>0</v>
      </c>
      <c r="AZ584" s="218">
        <f>HLOOKUP($B584,data05,data0211!AZ$900,FALSE)</f>
        <v>172</v>
      </c>
      <c r="BA584" s="218">
        <f>HLOOKUP($B584,data05,data0211!BA$900,FALSE)</f>
        <v>68</v>
      </c>
      <c r="BB584" s="218"/>
      <c r="BC584" s="218"/>
      <c r="BD584" s="218"/>
      <c r="BE584" s="218"/>
    </row>
    <row r="585" spans="1:57" x14ac:dyDescent="0.2">
      <c r="A585" s="201" t="s">
        <v>661</v>
      </c>
      <c r="B585" s="71" t="s">
        <v>114</v>
      </c>
      <c r="C585" s="69">
        <v>2005</v>
      </c>
      <c r="D585" s="218">
        <f>HLOOKUP($B585,data05,data0211!D$900,FALSE)</f>
        <v>241943430</v>
      </c>
      <c r="E585" s="218">
        <f>HLOOKUP($B585,data05,data0211!E$900,FALSE)</f>
        <v>-116456936</v>
      </c>
      <c r="F585" s="218">
        <f>HLOOKUP($B585,data05,data0211!F$900,FALSE)</f>
        <v>0</v>
      </c>
      <c r="G585" s="218">
        <f>HLOOKUP($B585,data05,data0211!G$900,FALSE)</f>
        <v>9354165</v>
      </c>
      <c r="H585" s="218">
        <f>HLOOKUP($B585,data05,data0211!H$900,FALSE)</f>
        <v>17044268</v>
      </c>
      <c r="I585" s="218">
        <f>HLOOKUP($B585,data05,data0211!I$900,FALSE)</f>
        <v>3749701</v>
      </c>
      <c r="J585" s="218">
        <f>HLOOKUP($B585,data05,data0211!J$900,FALSE)</f>
        <v>100802</v>
      </c>
      <c r="K585" s="218">
        <f>HLOOKUP($B585,data05,data0211!K$900,FALSE)</f>
        <v>91114</v>
      </c>
      <c r="L585" s="218">
        <f>HLOOKUP($B585,data05,data0211!L$900,FALSE)</f>
        <v>9684</v>
      </c>
      <c r="M585" s="218">
        <f>HLOOKUP($B585,data05,data0211!M$900,FALSE)</f>
        <v>4</v>
      </c>
      <c r="N585" s="218">
        <f>HLOOKUP($B585,data05,data0211!N$900,FALSE)</f>
        <v>19738230</v>
      </c>
      <c r="O585" s="218">
        <f>HLOOKUP($B585,data05,data0211!O$900,FALSE)</f>
        <v>980229</v>
      </c>
      <c r="P585" s="218">
        <f>HLOOKUP($B585,data05,data0211!P$900,FALSE)</f>
        <v>2460918603</v>
      </c>
      <c r="Q585" s="218">
        <f>HLOOKUP($B585,data05,data0211!Q$900,FALSE)</f>
        <v>915611860</v>
      </c>
      <c r="R585" s="218">
        <f>HLOOKUP($B585,data05,data0211!R$900,FALSE)</f>
        <v>1330585033</v>
      </c>
      <c r="S585" s="218">
        <f>HLOOKUP($B585,data05,data0211!S$900,FALSE)</f>
        <v>194003251</v>
      </c>
      <c r="T585" s="218">
        <f>HLOOKUP($B585,data05,data0211!T$900,FALSE)</f>
        <v>19738230</v>
      </c>
      <c r="U585" s="218">
        <f>HLOOKUP($B585,data05,data0211!U$900,FALSE)</f>
        <v>980229</v>
      </c>
      <c r="V585" s="218">
        <f>HLOOKUP($B585,data05,data0211!V$900,FALSE)</f>
        <v>2939178</v>
      </c>
      <c r="W585" s="218">
        <f>HLOOKUP($B585,data05,data0211!W$900,FALSE)</f>
        <v>0</v>
      </c>
      <c r="X585" s="218">
        <f>HLOOKUP($B585,data05,data0211!X$900,FALSE)</f>
        <v>2544626</v>
      </c>
      <c r="Y585" s="218">
        <f>HLOOKUP($B585,data05,data0211!Y$900,FALSE)</f>
        <v>343836</v>
      </c>
      <c r="Z585" s="218">
        <f>HLOOKUP($B585,data05,data0211!Z$900,FALSE)</f>
        <v>48005</v>
      </c>
      <c r="AA585" s="218">
        <f>HLOOKUP($B585,data05,data0211!AA$900,FALSE)</f>
        <v>2711</v>
      </c>
      <c r="AB585" s="218">
        <f>HLOOKUP($B585,data05,data0211!AB$900,FALSE)</f>
        <v>37262655</v>
      </c>
      <c r="AC585" s="218">
        <f>HLOOKUP($B585,data05,data0211!AC$900,FALSE)</f>
        <v>22563814</v>
      </c>
      <c r="AD585" s="218">
        <f>HLOOKUP($B585,data05,data0211!AD$900,FALSE)</f>
        <v>13683141</v>
      </c>
      <c r="AE585" s="218">
        <f>HLOOKUP($B585,data05,data0211!AE$900,FALSE)</f>
        <v>527874</v>
      </c>
      <c r="AF585" s="218">
        <f>HLOOKUP($B585,data05,data0211!AF$900,FALSE)</f>
        <v>307990</v>
      </c>
      <c r="AG585" s="218">
        <f>HLOOKUP($B585,data05,data0211!AG$900,FALSE)</f>
        <v>29993</v>
      </c>
      <c r="AH585" s="218">
        <f>HLOOKUP($B585,data05,data0211!AH$900,FALSE)</f>
        <v>418</v>
      </c>
      <c r="AI585" s="218">
        <f>HLOOKUP($B585,data05,data0211!AI$900,FALSE)</f>
        <v>243</v>
      </c>
      <c r="AJ585" s="218">
        <f>HLOOKUP($B585,data05,data0211!AJ$900,FALSE)</f>
        <v>175</v>
      </c>
      <c r="AK585" s="218">
        <f>HLOOKUP($B585,data05,data0211!AK$900,FALSE)</f>
        <v>298276</v>
      </c>
      <c r="AL585" s="218">
        <f>HLOOKUP($B585,data05,data0211!AL$900,FALSE)</f>
        <v>356070</v>
      </c>
      <c r="AM585" s="218">
        <f>HLOOKUP($B585,data05,data0211!AM$900,FALSE)</f>
        <v>0</v>
      </c>
      <c r="AN585" s="218">
        <f>HLOOKUP($B585,data05,data0211!AN$900,FALSE)</f>
        <v>426200</v>
      </c>
      <c r="AO585" s="218">
        <f>HLOOKUP($B585,data05,data0211!AO$900,FALSE)</f>
        <v>461900</v>
      </c>
      <c r="AP585" s="218">
        <f>HLOOKUP($B585,data05,data0211!AP$900,FALSE)</f>
        <v>0</v>
      </c>
      <c r="AQ585" s="218">
        <f>HLOOKUP($B585,data05,data0211!AQ$900,FALSE)</f>
        <v>399184</v>
      </c>
      <c r="AR585" s="218">
        <f>HLOOKUP($B585,data05,data0211!AR$900,FALSE)</f>
        <v>1659</v>
      </c>
      <c r="AS585" s="218">
        <f>HLOOKUP($B585,data05,data0211!AS$900,FALSE)</f>
        <v>1118</v>
      </c>
      <c r="AT585" s="218">
        <f>HLOOKUP($B585,data05,data0211!AT$900,FALSE)</f>
        <v>541</v>
      </c>
      <c r="AU585" s="218">
        <f>HLOOKUP($B585,data05,data0211!AU$900,FALSE)</f>
        <v>959</v>
      </c>
      <c r="AV585" s="218">
        <f>HLOOKUP($B585,data05,data0211!AV$900,FALSE)</f>
        <v>20</v>
      </c>
      <c r="AW585" s="218">
        <f>HLOOKUP($B585,data05,data0211!AW$900,FALSE)</f>
        <v>541</v>
      </c>
      <c r="AX585" s="218">
        <f>HLOOKUP($B585,data05,data0211!AX$900,FALSE)</f>
        <v>0</v>
      </c>
      <c r="AY585" s="218">
        <f>HLOOKUP($B585,data05,data0211!AY$900,FALSE)</f>
        <v>62</v>
      </c>
      <c r="AZ585" s="218">
        <f>HLOOKUP($B585,data05,data0211!AZ$900,FALSE)</f>
        <v>13200</v>
      </c>
      <c r="BA585" s="218">
        <f>HLOOKUP($B585,data05,data0211!BA$900,FALSE)</f>
        <v>0</v>
      </c>
      <c r="BB585" s="218"/>
      <c r="BC585" s="218"/>
      <c r="BD585" s="218"/>
      <c r="BE585" s="218"/>
    </row>
    <row r="586" spans="1:57" x14ac:dyDescent="0.2">
      <c r="A586" s="201" t="s">
        <v>661</v>
      </c>
      <c r="B586" s="71" t="s">
        <v>51</v>
      </c>
      <c r="C586" s="69">
        <v>2005</v>
      </c>
      <c r="D586" s="218">
        <f>HLOOKUP($B586,data05,data0211!D$900,FALSE)</f>
        <v>2504756.2000000002</v>
      </c>
      <c r="E586" s="218">
        <f>HLOOKUP($B586,data05,data0211!E$900,FALSE)</f>
        <v>-457772.78</v>
      </c>
      <c r="F586" s="218">
        <f>HLOOKUP($B586,data05,data0211!F$900,FALSE)</f>
        <v>0</v>
      </c>
      <c r="G586" s="218">
        <f>HLOOKUP($B586,data05,data0211!G$900,FALSE)</f>
        <v>261847.75</v>
      </c>
      <c r="H586" s="218">
        <f>HLOOKUP($B586,data05,data0211!H$900,FALSE)</f>
        <v>392899.37999999995</v>
      </c>
      <c r="I586" s="218">
        <f>HLOOKUP($B586,data05,data0211!I$900,FALSE)</f>
        <v>-4930</v>
      </c>
      <c r="J586" s="218">
        <f>HLOOKUP($B586,data05,data0211!J$900,FALSE)</f>
        <v>1657</v>
      </c>
      <c r="K586" s="218">
        <f>HLOOKUP($B586,data05,data0211!K$900,FALSE)</f>
        <v>1521</v>
      </c>
      <c r="L586" s="218">
        <f>HLOOKUP($B586,data05,data0211!L$900,FALSE)</f>
        <v>136</v>
      </c>
      <c r="M586" s="218">
        <f>HLOOKUP($B586,data05,data0211!M$900,FALSE)</f>
        <v>0</v>
      </c>
      <c r="N586" s="218">
        <f>HLOOKUP($B586,data05,data0211!N$900,FALSE)</f>
        <v>198263</v>
      </c>
      <c r="O586" s="218">
        <f>HLOOKUP($B586,data05,data0211!O$900,FALSE)</f>
        <v>632</v>
      </c>
      <c r="P586" s="218">
        <f>HLOOKUP($B586,data05,data0211!P$900,FALSE)</f>
        <v>16796037</v>
      </c>
      <c r="Q586" s="218">
        <f>HLOOKUP($B586,data05,data0211!Q$900,FALSE)</f>
        <v>13596874</v>
      </c>
      <c r="R586" s="218">
        <f>HLOOKUP($B586,data05,data0211!R$900,FALSE)</f>
        <v>3000268</v>
      </c>
      <c r="S586" s="218">
        <f>HLOOKUP($B586,data05,data0211!S$900,FALSE)</f>
        <v>0</v>
      </c>
      <c r="T586" s="218">
        <f>HLOOKUP($B586,data05,data0211!T$900,FALSE)</f>
        <v>198263</v>
      </c>
      <c r="U586" s="218">
        <f>HLOOKUP($B586,data05,data0211!U$900,FALSE)</f>
        <v>632</v>
      </c>
      <c r="V586" s="218">
        <f>HLOOKUP($B586,data05,data0211!V$900,FALSE)</f>
        <v>523</v>
      </c>
      <c r="W586" s="218">
        <f>HLOOKUP($B586,data05,data0211!W$900,FALSE)</f>
        <v>0</v>
      </c>
      <c r="X586" s="218">
        <f>HLOOKUP($B586,data05,data0211!X$900,FALSE)</f>
        <v>0</v>
      </c>
      <c r="Y586" s="218">
        <f>HLOOKUP($B586,data05,data0211!Y$900,FALSE)</f>
        <v>0</v>
      </c>
      <c r="Z586" s="218">
        <f>HLOOKUP($B586,data05,data0211!Z$900,FALSE)</f>
        <v>521</v>
      </c>
      <c r="AA586" s="218">
        <f>HLOOKUP($B586,data05,data0211!AA$900,FALSE)</f>
        <v>2</v>
      </c>
      <c r="AB586" s="218">
        <f>HLOOKUP($B586,data05,data0211!AB$900,FALSE)</f>
        <v>438935.86</v>
      </c>
      <c r="AC586" s="218">
        <f>HLOOKUP($B586,data05,data0211!AC$900,FALSE)</f>
        <v>339276.91</v>
      </c>
      <c r="AD586" s="218">
        <f>HLOOKUP($B586,data05,data0211!AD$900,FALSE)</f>
        <v>92889.54</v>
      </c>
      <c r="AE586" s="218">
        <f>HLOOKUP($B586,data05,data0211!AE$900,FALSE)</f>
        <v>0</v>
      </c>
      <c r="AF586" s="218">
        <f>HLOOKUP($B586,data05,data0211!AF$900,FALSE)</f>
        <v>6751.48</v>
      </c>
      <c r="AG586" s="218">
        <f>HLOOKUP($B586,data05,data0211!AG$900,FALSE)</f>
        <v>17.93</v>
      </c>
      <c r="AH586" s="218">
        <f>HLOOKUP($B586,data05,data0211!AH$900,FALSE)</f>
        <v>4</v>
      </c>
      <c r="AI586" s="218">
        <f>HLOOKUP($B586,data05,data0211!AI$900,FALSE)</f>
        <v>4</v>
      </c>
      <c r="AJ586" s="218">
        <f>HLOOKUP($B586,data05,data0211!AJ$900,FALSE)</f>
        <v>0</v>
      </c>
      <c r="AK586" s="218">
        <f>HLOOKUP($B586,data05,data0211!AK$900,FALSE)</f>
        <v>3585</v>
      </c>
      <c r="AL586" s="218">
        <f>HLOOKUP($B586,data05,data0211!AL$900,FALSE)</f>
        <v>3585</v>
      </c>
      <c r="AM586" s="218">
        <f>HLOOKUP($B586,data05,data0211!AM$900,FALSE)</f>
        <v>0</v>
      </c>
      <c r="AN586" s="218">
        <f>HLOOKUP($B586,data05,data0211!AN$900,FALSE)</f>
        <v>3681</v>
      </c>
      <c r="AO586" s="218">
        <f>HLOOKUP($B586,data05,data0211!AO$900,FALSE)</f>
        <v>3769</v>
      </c>
      <c r="AP586" s="218">
        <f>HLOOKUP($B586,data05,data0211!AP$900,FALSE)</f>
        <v>3769</v>
      </c>
      <c r="AQ586" s="218">
        <f>HLOOKUP($B586,data05,data0211!AQ$900,FALSE)</f>
        <v>3111</v>
      </c>
      <c r="AR586" s="218">
        <f>HLOOKUP($B586,data05,data0211!AR$900,FALSE)</f>
        <v>38</v>
      </c>
      <c r="AS586" s="218">
        <f>HLOOKUP($B586,data05,data0211!AS$900,FALSE)</f>
        <v>10</v>
      </c>
      <c r="AT586" s="218">
        <f>HLOOKUP($B586,data05,data0211!AT$900,FALSE)</f>
        <v>27</v>
      </c>
      <c r="AU586" s="218">
        <f>HLOOKUP($B586,data05,data0211!AU$900,FALSE)</f>
        <v>8</v>
      </c>
      <c r="AV586" s="218">
        <f>HLOOKUP($B586,data05,data0211!AV$900,FALSE)</f>
        <v>0</v>
      </c>
      <c r="AW586" s="218">
        <f>HLOOKUP($B586,data05,data0211!AW$900,FALSE)</f>
        <v>29</v>
      </c>
      <c r="AX586" s="218">
        <f>HLOOKUP($B586,data05,data0211!AX$900,FALSE)</f>
        <v>0</v>
      </c>
      <c r="AY586" s="218">
        <f>HLOOKUP($B586,data05,data0211!AY$900,FALSE)</f>
        <v>1</v>
      </c>
      <c r="AZ586" s="218">
        <f>HLOOKUP($B586,data05,data0211!AZ$900,FALSE)</f>
        <v>252</v>
      </c>
      <c r="BA586" s="218">
        <f>HLOOKUP($B586,data05,data0211!BA$900,FALSE)</f>
        <v>62</v>
      </c>
      <c r="BB586" s="218"/>
      <c r="BC586" s="218"/>
      <c r="BD586" s="218"/>
      <c r="BE586" s="218"/>
    </row>
    <row r="587" spans="1:57" x14ac:dyDescent="0.2">
      <c r="A587" s="201" t="s">
        <v>661</v>
      </c>
      <c r="B587" s="71" t="s">
        <v>53</v>
      </c>
      <c r="C587" s="69">
        <v>2005</v>
      </c>
      <c r="D587" s="218">
        <f>HLOOKUP($B587,data05,data0211!D$900,FALSE)</f>
        <v>5377958.25</v>
      </c>
      <c r="E587" s="218">
        <f>HLOOKUP($B587,data05,data0211!E$900,FALSE)</f>
        <v>-3861275.93</v>
      </c>
      <c r="F587" s="218">
        <f>HLOOKUP($B587,data05,data0211!F$900,FALSE)</f>
        <v>0</v>
      </c>
      <c r="G587" s="218">
        <f>HLOOKUP($B587,data05,data0211!G$900,FALSE)</f>
        <v>33283.25</v>
      </c>
      <c r="H587" s="218">
        <f>HLOOKUP($B587,data05,data0211!H$900,FALSE)</f>
        <v>751544.59</v>
      </c>
      <c r="I587" s="218">
        <f>HLOOKUP($B587,data05,data0211!I$900,FALSE)</f>
        <v>0</v>
      </c>
      <c r="J587" s="218">
        <f>HLOOKUP($B587,data05,data0211!J$900,FALSE)</f>
        <v>3101</v>
      </c>
      <c r="K587" s="218">
        <f>HLOOKUP($B587,data05,data0211!K$900,FALSE)</f>
        <v>2783</v>
      </c>
      <c r="L587" s="218">
        <f>HLOOKUP($B587,data05,data0211!L$900,FALSE)</f>
        <v>318</v>
      </c>
      <c r="M587" s="218">
        <f>HLOOKUP($B587,data05,data0211!M$900,FALSE)</f>
        <v>0</v>
      </c>
      <c r="N587" s="218">
        <f>HLOOKUP($B587,data05,data0211!N$900,FALSE)</f>
        <v>659308</v>
      </c>
      <c r="O587" s="218">
        <f>HLOOKUP($B587,data05,data0211!O$900,FALSE)</f>
        <v>41056</v>
      </c>
      <c r="P587" s="218">
        <f>HLOOKUP($B587,data05,data0211!P$900,FALSE)</f>
        <v>59500794</v>
      </c>
      <c r="Q587" s="218">
        <f>HLOOKUP($B587,data05,data0211!Q$900,FALSE)</f>
        <v>29305427</v>
      </c>
      <c r="R587" s="218">
        <f>HLOOKUP($B587,data05,data0211!R$900,FALSE)</f>
        <v>29495003</v>
      </c>
      <c r="S587" s="218">
        <f>HLOOKUP($B587,data05,data0211!S$900,FALSE)</f>
        <v>0</v>
      </c>
      <c r="T587" s="218">
        <f>HLOOKUP($B587,data05,data0211!T$900,FALSE)</f>
        <v>659308</v>
      </c>
      <c r="U587" s="218">
        <f>HLOOKUP($B587,data05,data0211!U$900,FALSE)</f>
        <v>41056</v>
      </c>
      <c r="V587" s="218">
        <f>HLOOKUP($B587,data05,data0211!V$900,FALSE)</f>
        <v>109029</v>
      </c>
      <c r="W587" s="218">
        <f>HLOOKUP($B587,data05,data0211!W$900,FALSE)</f>
        <v>0</v>
      </c>
      <c r="X587" s="218">
        <f>HLOOKUP($B587,data05,data0211!X$900,FALSE)</f>
        <v>106856</v>
      </c>
      <c r="Y587" s="218">
        <f>HLOOKUP($B587,data05,data0211!Y$900,FALSE)</f>
        <v>0</v>
      </c>
      <c r="Z587" s="218">
        <f>HLOOKUP($B587,data05,data0211!Z$900,FALSE)</f>
        <v>2059</v>
      </c>
      <c r="AA587" s="218">
        <f>HLOOKUP($B587,data05,data0211!AA$900,FALSE)</f>
        <v>114</v>
      </c>
      <c r="AB587" s="218">
        <f>HLOOKUP($B587,data05,data0211!AB$900,FALSE)</f>
        <v>830143.54</v>
      </c>
      <c r="AC587" s="218">
        <f>HLOOKUP($B587,data05,data0211!AC$900,FALSE)</f>
        <v>639521.81999999995</v>
      </c>
      <c r="AD587" s="218">
        <f>HLOOKUP($B587,data05,data0211!AD$900,FALSE)</f>
        <v>187639.44</v>
      </c>
      <c r="AE587" s="218">
        <f>HLOOKUP($B587,data05,data0211!AE$900,FALSE)</f>
        <v>0</v>
      </c>
      <c r="AF587" s="218">
        <f>HLOOKUP($B587,data05,data0211!AF$900,FALSE)</f>
        <v>17175.61</v>
      </c>
      <c r="AG587" s="218">
        <f>HLOOKUP($B587,data05,data0211!AG$900,FALSE)</f>
        <v>488.23</v>
      </c>
      <c r="AH587" s="218">
        <f>HLOOKUP($B587,data05,data0211!AH$900,FALSE)</f>
        <v>9</v>
      </c>
      <c r="AI587" s="218">
        <f>HLOOKUP($B587,data05,data0211!AI$900,FALSE)</f>
        <v>9</v>
      </c>
      <c r="AJ587" s="218">
        <f>HLOOKUP($B587,data05,data0211!AJ$900,FALSE)</f>
        <v>0</v>
      </c>
      <c r="AK587" s="218">
        <f>HLOOKUP($B587,data05,data0211!AK$900,FALSE)</f>
        <v>6718</v>
      </c>
      <c r="AL587" s="218">
        <f>HLOOKUP($B587,data05,data0211!AL$900,FALSE)</f>
        <v>15000</v>
      </c>
      <c r="AM587" s="218">
        <f>HLOOKUP($B587,data05,data0211!AM$900,FALSE)</f>
        <v>6</v>
      </c>
      <c r="AN587" s="218">
        <f>HLOOKUP($B587,data05,data0211!AN$900,FALSE)</f>
        <v>15556</v>
      </c>
      <c r="AO587" s="218">
        <f>HLOOKUP($B587,data05,data0211!AO$900,FALSE)</f>
        <v>10957</v>
      </c>
      <c r="AP587" s="218">
        <f>HLOOKUP($B587,data05,data0211!AP$900,FALSE)</f>
        <v>15556</v>
      </c>
      <c r="AQ587" s="218">
        <f>HLOOKUP($B587,data05,data0211!AQ$900,FALSE)</f>
        <v>10904</v>
      </c>
      <c r="AR587" s="218">
        <f>HLOOKUP($B587,data05,data0211!AR$900,FALSE)</f>
        <v>37</v>
      </c>
      <c r="AS587" s="218">
        <f>HLOOKUP($B587,data05,data0211!AS$900,FALSE)</f>
        <v>35</v>
      </c>
      <c r="AT587" s="218">
        <f>HLOOKUP($B587,data05,data0211!AT$900,FALSE)</f>
        <v>2</v>
      </c>
      <c r="AU587" s="218">
        <f>HLOOKUP($B587,data05,data0211!AU$900,FALSE)</f>
        <v>20</v>
      </c>
      <c r="AV587" s="218">
        <f>HLOOKUP($B587,data05,data0211!AV$900,FALSE)</f>
        <v>0</v>
      </c>
      <c r="AW587" s="218">
        <f>HLOOKUP($B587,data05,data0211!AW$900,FALSE)</f>
        <v>16</v>
      </c>
      <c r="AX587" s="218">
        <f>HLOOKUP($B587,data05,data0211!AX$900,FALSE)</f>
        <v>0</v>
      </c>
      <c r="AY587" s="218">
        <f>HLOOKUP($B587,data05,data0211!AY$900,FALSE)</f>
        <v>7</v>
      </c>
      <c r="AZ587" s="218">
        <f>HLOOKUP($B587,data05,data0211!AZ$900,FALSE)</f>
        <v>419</v>
      </c>
      <c r="BA587" s="218">
        <f>HLOOKUP($B587,data05,data0211!BA$900,FALSE)</f>
        <v>68</v>
      </c>
      <c r="BB587" s="218"/>
      <c r="BC587" s="218"/>
      <c r="BD587" s="218"/>
      <c r="BE587" s="218"/>
    </row>
    <row r="588" spans="1:57" x14ac:dyDescent="0.2">
      <c r="A588" s="201" t="s">
        <v>661</v>
      </c>
      <c r="B588" s="71" t="s">
        <v>202</v>
      </c>
      <c r="C588" s="69">
        <v>2006</v>
      </c>
      <c r="D588" s="218">
        <f>HLOOKUP($B588,data06,data0211!D$900,FALSE)</f>
        <v>147475719.07000005</v>
      </c>
      <c r="E588" s="218">
        <f>HLOOKUP($B588,data06,data0211!E$900,FALSE)</f>
        <v>-81825601.760000005</v>
      </c>
      <c r="F588" s="218">
        <f>HLOOKUP($B588,data06,data0211!F$900,FALSE)</f>
        <v>0</v>
      </c>
      <c r="G588" s="218">
        <f>HLOOKUP($B588,data06,data0211!G$900,FALSE)</f>
        <v>6137566</v>
      </c>
      <c r="H588" s="218">
        <f>HLOOKUP($B588,data06,data0211!H$900,FALSE)</f>
        <v>8782264.5399999991</v>
      </c>
      <c r="I588" s="218">
        <f>HLOOKUP($B588,data06,data0211!I$900,FALSE)</f>
        <v>1213714.97</v>
      </c>
      <c r="J588" s="218">
        <f>HLOOKUP($B588,data06,data0211!J$900,FALSE)</f>
        <v>42912</v>
      </c>
      <c r="K588" s="218">
        <f>HLOOKUP($B588,data06,data0211!K$900,FALSE)</f>
        <v>38704</v>
      </c>
      <c r="L588" s="218">
        <f>HLOOKUP($B588,data06,data0211!L$900,FALSE)</f>
        <v>4208</v>
      </c>
      <c r="M588" s="218">
        <f>HLOOKUP($B588,data06,data0211!M$900,FALSE)</f>
        <v>0</v>
      </c>
      <c r="N588" s="218">
        <f>HLOOKUP($B588,data06,data0211!N$900,FALSE)</f>
        <v>8608</v>
      </c>
      <c r="O588" s="218">
        <f>HLOOKUP($B588,data06,data0211!O$900,FALSE)</f>
        <v>425</v>
      </c>
      <c r="P588" s="218">
        <f>HLOOKUP($B588,data06,data0211!P$900,FALSE)</f>
        <v>884496698</v>
      </c>
      <c r="Q588" s="218">
        <f>HLOOKUP($B588,data06,data0211!Q$900,FALSE)</f>
        <v>369998923</v>
      </c>
      <c r="R588" s="218">
        <f>HLOOKUP($B588,data06,data0211!R$900,FALSE)</f>
        <v>506187273</v>
      </c>
      <c r="S588" s="218">
        <f>HLOOKUP($B588,data06,data0211!S$900,FALSE)</f>
        <v>0</v>
      </c>
      <c r="T588" s="218">
        <f>HLOOKUP($B588,data06,data0211!T$900,FALSE)</f>
        <v>7784705</v>
      </c>
      <c r="U588" s="218">
        <f>HLOOKUP($B588,data06,data0211!U$900,FALSE)</f>
        <v>525797</v>
      </c>
      <c r="V588" s="218">
        <f>HLOOKUP($B588,data06,data0211!V$900,FALSE)</f>
        <v>930925</v>
      </c>
      <c r="W588" s="218">
        <f>HLOOKUP($B588,data06,data0211!W$900,FALSE)</f>
        <v>0</v>
      </c>
      <c r="X588" s="218">
        <f>HLOOKUP($B588,data06,data0211!X$900,FALSE)</f>
        <v>907878</v>
      </c>
      <c r="Y588" s="218">
        <f>HLOOKUP($B588,data06,data0211!Y$900,FALSE)</f>
        <v>0</v>
      </c>
      <c r="Z588" s="218">
        <f>HLOOKUP($B588,data06,data0211!Z$900,FALSE)</f>
        <v>21758</v>
      </c>
      <c r="AA588" s="218">
        <f>HLOOKUP($B588,data06,data0211!AA$900,FALSE)</f>
        <v>1289</v>
      </c>
      <c r="AB588" s="218">
        <f>HLOOKUP($B588,data06,data0211!AB$900,FALSE)</f>
        <v>18890214.680000003</v>
      </c>
      <c r="AC588" s="218">
        <f>HLOOKUP($B588,data06,data0211!AC$900,FALSE)</f>
        <v>10661163.23</v>
      </c>
      <c r="AD588" s="218">
        <f>HLOOKUP($B588,data06,data0211!AD$900,FALSE)</f>
        <v>8182664.6500000004</v>
      </c>
      <c r="AE588" s="218">
        <f>HLOOKUP($B588,data06,data0211!AE$900,FALSE)</f>
        <v>0</v>
      </c>
      <c r="AF588" s="218">
        <f>HLOOKUP($B588,data06,data0211!AF$900,FALSE)</f>
        <v>39688.800000000003</v>
      </c>
      <c r="AG588" s="218">
        <f>HLOOKUP($B588,data06,data0211!AG$900,FALSE)</f>
        <v>6698</v>
      </c>
      <c r="AH588" s="218">
        <f>HLOOKUP($B588,data06,data0211!AH$900,FALSE)</f>
        <v>0</v>
      </c>
      <c r="AI588" s="218">
        <f>HLOOKUP($B588,data06,data0211!AI$900,FALSE)</f>
        <v>0</v>
      </c>
      <c r="AJ588" s="218">
        <f>HLOOKUP($B588,data06,data0211!AJ$900,FALSE)</f>
        <v>0</v>
      </c>
      <c r="AK588" s="218">
        <f>HLOOKUP($B588,data06,data0211!AK$900,FALSE)</f>
        <v>102811</v>
      </c>
      <c r="AL588" s="218">
        <f>HLOOKUP($B588,data06,data0211!AL$900,FALSE)</f>
        <v>155219</v>
      </c>
      <c r="AM588" s="218">
        <f>HLOOKUP($B588,data06,data0211!AM$900,FALSE)</f>
        <v>142</v>
      </c>
      <c r="AN588" s="218">
        <f>HLOOKUP($B588,data06,data0211!AN$900,FALSE)</f>
        <v>174545</v>
      </c>
      <c r="AO588" s="218">
        <f>HLOOKUP($B588,data06,data0211!AO$900,FALSE)</f>
        <v>172736</v>
      </c>
      <c r="AP588" s="218">
        <f>HLOOKUP($B588,data06,data0211!AP$900,FALSE)</f>
        <v>174545</v>
      </c>
      <c r="AQ588" s="218">
        <f>HLOOKUP($B588,data06,data0211!AQ$900,FALSE)</f>
        <v>154707</v>
      </c>
      <c r="AR588" s="218">
        <f>HLOOKUP($B588,data06,data0211!AR$900,FALSE)</f>
        <v>833</v>
      </c>
      <c r="AS588" s="218">
        <f>HLOOKUP($B588,data06,data0211!AS$900,FALSE)</f>
        <v>660</v>
      </c>
      <c r="AT588" s="218">
        <f>HLOOKUP($B588,data06,data0211!AT$900,FALSE)</f>
        <v>173</v>
      </c>
      <c r="AU588" s="218">
        <f>HLOOKUP($B588,data06,data0211!AU$900,FALSE)</f>
        <v>481</v>
      </c>
      <c r="AV588" s="218">
        <f>HLOOKUP($B588,data06,data0211!AV$900,FALSE)</f>
        <v>0</v>
      </c>
      <c r="AW588" s="218">
        <f>HLOOKUP($B588,data06,data0211!AW$900,FALSE)</f>
        <v>352</v>
      </c>
      <c r="AX588" s="218">
        <f>HLOOKUP($B588,data06,data0211!AX$900,FALSE)</f>
        <v>0</v>
      </c>
      <c r="AY588" s="218">
        <f>HLOOKUP($B588,data06,data0211!AY$900,FALSE)</f>
        <v>27</v>
      </c>
      <c r="AZ588" s="218">
        <f>HLOOKUP($B588,data06,data0211!AZ$900,FALSE)</f>
        <v>5066</v>
      </c>
      <c r="BA588" s="218">
        <f>HLOOKUP($B588,data06,data0211!BA$900,FALSE)</f>
        <v>69</v>
      </c>
      <c r="BB588" s="218"/>
      <c r="BC588" s="218"/>
      <c r="BD588" s="218"/>
      <c r="BE588" s="218"/>
    </row>
    <row r="589" spans="1:57" x14ac:dyDescent="0.2">
      <c r="A589" s="201" t="s">
        <v>661</v>
      </c>
      <c r="B589" s="71" t="s">
        <v>8</v>
      </c>
      <c r="C589" s="69">
        <v>2006</v>
      </c>
      <c r="D589" s="218">
        <f>HLOOKUP($B589,data06,data0211!D$900,FALSE)</f>
        <v>5843119900</v>
      </c>
      <c r="E589" s="218">
        <f>HLOOKUP($B589,data06,data0211!E$900,FALSE)</f>
        <v>-2328704700</v>
      </c>
      <c r="F589" s="218">
        <f>HLOOKUP($B589,data06,data0211!F$900,FALSE)</f>
        <v>0</v>
      </c>
      <c r="G589" s="218">
        <f>HLOOKUP($B589,data06,data0211!G$900,FALSE)</f>
        <v>378500000</v>
      </c>
      <c r="H589" s="218">
        <f>HLOOKUP($B589,data06,data0211!H$900,FALSE)</f>
        <v>373736600</v>
      </c>
      <c r="I589" s="218">
        <f>HLOOKUP($B589,data06,data0211!I$900,FALSE)</f>
        <v>47207300</v>
      </c>
      <c r="J589" s="218">
        <f>HLOOKUP($B589,data06,data0211!J$900,FALSE)</f>
        <v>1163961</v>
      </c>
      <c r="K589" s="218">
        <f>HLOOKUP($B589,data06,data0211!K$900,FALSE)</f>
        <v>1055204</v>
      </c>
      <c r="L589" s="218">
        <f>HLOOKUP($B589,data06,data0211!L$900,FALSE)</f>
        <v>108725</v>
      </c>
      <c r="M589" s="218">
        <f>HLOOKUP($B589,data06,data0211!M$900,FALSE)</f>
        <v>32</v>
      </c>
      <c r="N589" s="218">
        <f>HLOOKUP($B589,data06,data0211!N$900,FALSE)</f>
        <v>130000</v>
      </c>
      <c r="O589" s="218">
        <f>HLOOKUP($B589,data06,data0211!O$900,FALSE)</f>
        <v>25000</v>
      </c>
      <c r="P589" s="218">
        <f>HLOOKUP($B589,data06,data0211!P$900,FALSE)</f>
        <v>22295484000</v>
      </c>
      <c r="Q589" s="218">
        <f>HLOOKUP($B589,data06,data0211!Q$900,FALSE)</f>
        <v>12228866000</v>
      </c>
      <c r="R589" s="218">
        <f>HLOOKUP($B589,data06,data0211!R$900,FALSE)</f>
        <v>8241631000</v>
      </c>
      <c r="S589" s="218">
        <f>HLOOKUP($B589,data06,data0211!S$900,FALSE)</f>
        <v>1686286000</v>
      </c>
      <c r="T589" s="218">
        <f>HLOOKUP($B589,data06,data0211!T$900,FALSE)</f>
        <v>116646000</v>
      </c>
      <c r="U589" s="218">
        <f>HLOOKUP($B589,data06,data0211!U$900,FALSE)</f>
        <v>22055000</v>
      </c>
      <c r="V589" s="218">
        <f>HLOOKUP($B589,data06,data0211!V$900,FALSE)</f>
        <v>26887539</v>
      </c>
      <c r="W589" s="218">
        <f>HLOOKUP($B589,data06,data0211!W$900,FALSE)</f>
        <v>0</v>
      </c>
      <c r="X589" s="218">
        <f>HLOOKUP($B589,data06,data0211!X$900,FALSE)</f>
        <v>19113969</v>
      </c>
      <c r="Y589" s="218">
        <f>HLOOKUP($B589,data06,data0211!Y$900,FALSE)</f>
        <v>7773570</v>
      </c>
      <c r="Z589" s="218">
        <f>HLOOKUP($B589,data06,data0211!Z$900,FALSE)</f>
        <v>0</v>
      </c>
      <c r="AA589" s="218">
        <f>HLOOKUP($B589,data06,data0211!AA$900,FALSE)</f>
        <v>0</v>
      </c>
      <c r="AB589" s="218">
        <f>HLOOKUP($B589,data06,data0211!AB$900,FALSE)</f>
        <v>761659000</v>
      </c>
      <c r="AC589" s="218">
        <f>HLOOKUP($B589,data06,data0211!AC$900,FALSE)</f>
        <v>517138000</v>
      </c>
      <c r="AD589" s="218">
        <f>HLOOKUP($B589,data06,data0211!AD$900,FALSE)</f>
        <v>230406000</v>
      </c>
      <c r="AE589" s="218">
        <f>HLOOKUP($B589,data06,data0211!AE$900,FALSE)</f>
        <v>8658000</v>
      </c>
      <c r="AF589" s="218">
        <f>HLOOKUP($B589,data06,data0211!AF$900,FALSE)</f>
        <v>4525000</v>
      </c>
      <c r="AG589" s="218">
        <f>HLOOKUP($B589,data06,data0211!AG$900,FALSE)</f>
        <v>932000</v>
      </c>
      <c r="AH589" s="218">
        <f>HLOOKUP($B589,data06,data0211!AH$900,FALSE)</f>
        <v>650000</v>
      </c>
      <c r="AI589" s="218">
        <f>HLOOKUP($B589,data06,data0211!AI$900,FALSE)</f>
        <v>0</v>
      </c>
      <c r="AJ589" s="218">
        <f>HLOOKUP($B589,data06,data0211!AJ$900,FALSE)</f>
        <v>650000</v>
      </c>
      <c r="AK589" s="218">
        <f>HLOOKUP($B589,data06,data0211!AK$900,FALSE)</f>
        <v>2898691</v>
      </c>
      <c r="AL589" s="218">
        <f>HLOOKUP($B589,data06,data0211!AL$900,FALSE)</f>
        <v>2898691</v>
      </c>
      <c r="AM589" s="218">
        <f>HLOOKUP($B589,data06,data0211!AM$900,FALSE)</f>
        <v>154758</v>
      </c>
      <c r="AN589" s="218">
        <f>HLOOKUP($B589,data06,data0211!AN$900,FALSE)</f>
        <v>4159115</v>
      </c>
      <c r="AO589" s="218">
        <f>HLOOKUP($B589,data06,data0211!AO$900,FALSE)</f>
        <v>3772262</v>
      </c>
      <c r="AP589" s="218">
        <f>HLOOKUP($B589,data06,data0211!AP$900,FALSE)</f>
        <v>4159115</v>
      </c>
      <c r="AQ589" s="218">
        <f>HLOOKUP($B589,data06,data0211!AQ$900,FALSE)</f>
        <v>3509169</v>
      </c>
      <c r="AR589" s="218">
        <f>HLOOKUP($B589,data06,data0211!AR$900,FALSE)</f>
        <v>119859</v>
      </c>
      <c r="AS589" s="218">
        <f>HLOOKUP($B589,data06,data0211!AS$900,FALSE)</f>
        <v>115629</v>
      </c>
      <c r="AT589" s="218">
        <f>HLOOKUP($B589,data06,data0211!AT$900,FALSE)</f>
        <v>4230</v>
      </c>
      <c r="AU589" s="218">
        <f>HLOOKUP($B589,data06,data0211!AU$900,FALSE)</f>
        <v>45221</v>
      </c>
      <c r="AV589" s="218">
        <f>HLOOKUP($B589,data06,data0211!AV$900,FALSE)</f>
        <v>3582</v>
      </c>
      <c r="AW589" s="218">
        <f>HLOOKUP($B589,data06,data0211!AW$900,FALSE)</f>
        <v>71055</v>
      </c>
      <c r="AX589" s="218">
        <f>HLOOKUP($B589,data06,data0211!AX$900,FALSE)</f>
        <v>277</v>
      </c>
      <c r="AY589" s="218">
        <f>HLOOKUP($B589,data06,data0211!AY$900,FALSE)</f>
        <v>1421</v>
      </c>
      <c r="AZ589" s="218">
        <f>HLOOKUP($B589,data06,data0211!AZ$900,FALSE)</f>
        <v>520010</v>
      </c>
      <c r="BA589" s="218">
        <f>HLOOKUP($B589,data06,data0211!BA$900,FALSE)</f>
        <v>78</v>
      </c>
      <c r="BB589" s="218"/>
      <c r="BC589" s="218"/>
      <c r="BD589" s="218"/>
      <c r="BE589" s="218"/>
    </row>
    <row r="590" spans="1:57" x14ac:dyDescent="0.2">
      <c r="A590" s="201" t="s">
        <v>661</v>
      </c>
      <c r="B590" s="71" t="s">
        <v>267</v>
      </c>
      <c r="C590" s="69">
        <v>2006</v>
      </c>
      <c r="D590" s="218">
        <f>HLOOKUP($B590,data06,data0211!D$900,FALSE)</f>
        <v>91575739</v>
      </c>
      <c r="E590" s="218">
        <f>HLOOKUP($B590,data06,data0211!E$900,FALSE)</f>
        <v>-40167085</v>
      </c>
      <c r="F590" s="218">
        <f>HLOOKUP($B590,data06,data0211!F$900,FALSE)</f>
        <v>0</v>
      </c>
      <c r="G590" s="218">
        <f>HLOOKUP($B590,data06,data0211!G$900,FALSE)</f>
        <v>6389729.0999999996</v>
      </c>
      <c r="H590" s="218">
        <f>HLOOKUP($B590,data06,data0211!H$900,FALSE)</f>
        <v>4804202</v>
      </c>
      <c r="I590" s="218">
        <f>HLOOKUP($B590,data06,data0211!I$900,FALSE)</f>
        <v>2221551</v>
      </c>
      <c r="J590" s="218">
        <f>HLOOKUP($B590,data06,data0211!J$900,FALSE)</f>
        <v>26647</v>
      </c>
      <c r="K590" s="218">
        <f>HLOOKUP($B590,data06,data0211!K$900,FALSE)</f>
        <v>23647</v>
      </c>
      <c r="L590" s="218">
        <f>HLOOKUP($B590,data06,data0211!L$900,FALSE)</f>
        <v>3000</v>
      </c>
      <c r="M590" s="218">
        <f>HLOOKUP($B590,data06,data0211!M$900,FALSE)</f>
        <v>0</v>
      </c>
      <c r="N590" s="218">
        <f>HLOOKUP($B590,data06,data0211!N$900,FALSE)</f>
        <v>6858</v>
      </c>
      <c r="O590" s="218">
        <f>HLOOKUP($B590,data06,data0211!O$900,FALSE)</f>
        <v>67</v>
      </c>
      <c r="P590" s="218">
        <f>HLOOKUP($B590,data06,data0211!P$900,FALSE)</f>
        <v>319707807</v>
      </c>
      <c r="Q590" s="218">
        <f>HLOOKUP($B590,data06,data0211!Q$900,FALSE)</f>
        <v>231442383</v>
      </c>
      <c r="R590" s="218">
        <f>HLOOKUP($B590,data06,data0211!R$900,FALSE)</f>
        <v>88265424</v>
      </c>
      <c r="S590" s="218">
        <f>HLOOKUP($B590,data06,data0211!S$900,FALSE)</f>
        <v>0</v>
      </c>
      <c r="T590" s="218">
        <f>HLOOKUP($B590,data06,data0211!T$900,FALSE)</f>
        <v>0</v>
      </c>
      <c r="U590" s="218">
        <f>HLOOKUP($B590,data06,data0211!U$900,FALSE)</f>
        <v>0</v>
      </c>
      <c r="V590" s="218">
        <f>HLOOKUP($B590,data06,data0211!V$900,FALSE)</f>
        <v>878441</v>
      </c>
      <c r="W590" s="218">
        <f>HLOOKUP($B590,data06,data0211!W$900,FALSE)</f>
        <v>0</v>
      </c>
      <c r="X590" s="218">
        <f>HLOOKUP($B590,data06,data0211!X$900,FALSE)</f>
        <v>865283</v>
      </c>
      <c r="Y590" s="218">
        <f>HLOOKUP($B590,data06,data0211!Y$900,FALSE)</f>
        <v>0</v>
      </c>
      <c r="Z590" s="218">
        <f>HLOOKUP($B590,data06,data0211!Z$900,FALSE)</f>
        <v>12213</v>
      </c>
      <c r="AA590" s="218">
        <f>HLOOKUP($B590,data06,data0211!AA$900,FALSE)</f>
        <v>945</v>
      </c>
      <c r="AB590" s="218">
        <f>HLOOKUP($B590,data06,data0211!AB$900,FALSE)</f>
        <v>14448762</v>
      </c>
      <c r="AC590" s="218">
        <f>HLOOKUP($B590,data06,data0211!AC$900,FALSE)</f>
        <v>7270366</v>
      </c>
      <c r="AD590" s="218">
        <f>HLOOKUP($B590,data06,data0211!AD$900,FALSE)</f>
        <v>7113722</v>
      </c>
      <c r="AE590" s="218">
        <f>HLOOKUP($B590,data06,data0211!AE$900,FALSE)</f>
        <v>0</v>
      </c>
      <c r="AF590" s="218">
        <f>HLOOKUP($B590,data06,data0211!AF$900,FALSE)</f>
        <v>53005</v>
      </c>
      <c r="AG590" s="218">
        <f>HLOOKUP($B590,data06,data0211!AG$900,FALSE)</f>
        <v>11669</v>
      </c>
      <c r="AH590" s="218">
        <f>HLOOKUP($B590,data06,data0211!AH$900,FALSE)</f>
        <v>41</v>
      </c>
      <c r="AI590" s="218">
        <f>HLOOKUP($B590,data06,data0211!AI$900,FALSE)</f>
        <v>41</v>
      </c>
      <c r="AJ590" s="218">
        <f>HLOOKUP($B590,data06,data0211!AJ$900,FALSE)</f>
        <v>0</v>
      </c>
      <c r="AK590" s="218">
        <f>HLOOKUP($B590,data06,data0211!AK$900,FALSE)</f>
        <v>79300</v>
      </c>
      <c r="AL590" s="218">
        <f>HLOOKUP($B590,data06,data0211!AL$900,FALSE)</f>
        <v>101908</v>
      </c>
      <c r="AM590" s="218">
        <f>HLOOKUP($B590,data06,data0211!AM$900,FALSE)</f>
        <v>0</v>
      </c>
      <c r="AN590" s="218">
        <f>HLOOKUP($B590,data06,data0211!AN$900,FALSE)</f>
        <v>113898</v>
      </c>
      <c r="AO590" s="218">
        <f>HLOOKUP($B590,data06,data0211!AO$900,FALSE)</f>
        <v>155239</v>
      </c>
      <c r="AP590" s="218">
        <f>HLOOKUP($B590,data06,data0211!AP$900,FALSE)</f>
        <v>155239</v>
      </c>
      <c r="AQ590" s="218">
        <f>HLOOKUP($B590,data06,data0211!AQ$900,FALSE)</f>
        <v>120336</v>
      </c>
      <c r="AR590" s="218">
        <f>HLOOKUP($B590,data06,data0211!AR$900,FALSE)</f>
        <v>655</v>
      </c>
      <c r="AS590" s="218">
        <f>HLOOKUP($B590,data06,data0211!AS$900,FALSE)</f>
        <v>238</v>
      </c>
      <c r="AT590" s="218">
        <f>HLOOKUP($B590,data06,data0211!AT$900,FALSE)</f>
        <v>416</v>
      </c>
      <c r="AU590" s="218">
        <f>HLOOKUP($B590,data06,data0211!AU$900,FALSE)</f>
        <v>271</v>
      </c>
      <c r="AV590" s="218">
        <f>HLOOKUP($B590,data06,data0211!AV$900,FALSE)</f>
        <v>0</v>
      </c>
      <c r="AW590" s="218">
        <f>HLOOKUP($B590,data06,data0211!AW$900,FALSE)</f>
        <v>384</v>
      </c>
      <c r="AX590" s="218">
        <f>HLOOKUP($B590,data06,data0211!AX$900,FALSE)</f>
        <v>0</v>
      </c>
      <c r="AY590" s="218">
        <f>HLOOKUP($B590,data06,data0211!AY$900,FALSE)</f>
        <v>13</v>
      </c>
      <c r="AZ590" s="218">
        <f>HLOOKUP($B590,data06,data0211!AZ$900,FALSE)</f>
        <v>3268</v>
      </c>
      <c r="BA590" s="218">
        <f>HLOOKUP($B590,data06,data0211!BA$900,FALSE)</f>
        <v>68</v>
      </c>
      <c r="BB590" s="218"/>
      <c r="BC590" s="218"/>
      <c r="BD590" s="218"/>
      <c r="BE590" s="218"/>
    </row>
    <row r="591" spans="1:57" x14ac:dyDescent="0.2">
      <c r="A591" s="201" t="s">
        <v>661</v>
      </c>
      <c r="B591" s="71" t="s">
        <v>31</v>
      </c>
      <c r="C591" s="69">
        <v>2006</v>
      </c>
      <c r="D591" s="218">
        <f>HLOOKUP($B591,data06,data0211!D$900,FALSE)</f>
        <v>114311375</v>
      </c>
      <c r="E591" s="218">
        <f>HLOOKUP($B591,data06,data0211!E$900,FALSE)</f>
        <v>-54309022</v>
      </c>
      <c r="F591" s="218">
        <f>HLOOKUP($B591,data06,data0211!F$900,FALSE)</f>
        <v>0</v>
      </c>
      <c r="G591" s="218">
        <f>HLOOKUP($B591,data06,data0211!G$900,FALSE)</f>
        <v>4672285</v>
      </c>
      <c r="H591" s="218">
        <f>HLOOKUP($B591,data06,data0211!H$900,FALSE)</f>
        <v>7731025</v>
      </c>
      <c r="I591" s="218">
        <f>HLOOKUP($B591,data06,data0211!I$900,FALSE)</f>
        <v>1849497</v>
      </c>
      <c r="J591" s="218">
        <f>HLOOKUP($B591,data06,data0211!J$900,FALSE)</f>
        <v>33234</v>
      </c>
      <c r="K591" s="218">
        <f>HLOOKUP($B591,data06,data0211!K$900,FALSE)</f>
        <v>29193</v>
      </c>
      <c r="L591" s="218">
        <f>HLOOKUP($B591,data06,data0211!L$900,FALSE)</f>
        <v>4041</v>
      </c>
      <c r="M591" s="218">
        <f>HLOOKUP($B591,data06,data0211!M$900,FALSE)</f>
        <v>0</v>
      </c>
      <c r="N591" s="218">
        <f>HLOOKUP($B591,data06,data0211!N$900,FALSE)</f>
        <v>9399</v>
      </c>
      <c r="O591" s="218">
        <f>HLOOKUP($B591,data06,data0211!O$900,FALSE)</f>
        <v>34</v>
      </c>
      <c r="P591" s="218">
        <f>HLOOKUP($B591,data06,data0211!P$900,FALSE)</f>
        <v>910529068</v>
      </c>
      <c r="Q591" s="218">
        <f>HLOOKUP($B591,data06,data0211!Q$900,FALSE)</f>
        <v>272992006</v>
      </c>
      <c r="R591" s="218">
        <f>HLOOKUP($B591,data06,data0211!R$900,FALSE)</f>
        <v>630895924</v>
      </c>
      <c r="S591" s="218">
        <f>HLOOKUP($B591,data06,data0211!S$900,FALSE)</f>
        <v>0</v>
      </c>
      <c r="T591" s="218">
        <f>HLOOKUP($B591,data06,data0211!T$900,FALSE)</f>
        <v>6593601</v>
      </c>
      <c r="U591" s="218">
        <f>HLOOKUP($B591,data06,data0211!U$900,FALSE)</f>
        <v>47537</v>
      </c>
      <c r="V591" s="218">
        <f>HLOOKUP($B591,data06,data0211!V$900,FALSE)</f>
        <v>1358130</v>
      </c>
      <c r="W591" s="218">
        <f>HLOOKUP($B591,data06,data0211!W$900,FALSE)</f>
        <v>0</v>
      </c>
      <c r="X591" s="218">
        <f>HLOOKUP($B591,data06,data0211!X$900,FALSE)</f>
        <v>1342691</v>
      </c>
      <c r="Y591" s="218">
        <f>HLOOKUP($B591,data06,data0211!Y$900,FALSE)</f>
        <v>0</v>
      </c>
      <c r="Z591" s="218">
        <f>HLOOKUP($B591,data06,data0211!Z$900,FALSE)</f>
        <v>15363</v>
      </c>
      <c r="AA591" s="218">
        <f>HLOOKUP($B591,data06,data0211!AA$900,FALSE)</f>
        <v>76</v>
      </c>
      <c r="AB591" s="218">
        <f>HLOOKUP($B591,data06,data0211!AB$900,FALSE)</f>
        <v>49788760</v>
      </c>
      <c r="AC591" s="218">
        <f>HLOOKUP($B591,data06,data0211!AC$900,FALSE)</f>
        <v>15514806</v>
      </c>
      <c r="AD591" s="218">
        <f>HLOOKUP($B591,data06,data0211!AD$900,FALSE)</f>
        <v>33856686</v>
      </c>
      <c r="AE591" s="218">
        <f>HLOOKUP($B591,data06,data0211!AE$900,FALSE)</f>
        <v>0</v>
      </c>
      <c r="AF591" s="218">
        <f>HLOOKUP($B591,data06,data0211!AF$900,FALSE)</f>
        <v>414686</v>
      </c>
      <c r="AG591" s="218">
        <f>HLOOKUP($B591,data06,data0211!AG$900,FALSE)</f>
        <v>2582</v>
      </c>
      <c r="AH591" s="218">
        <f>HLOOKUP($B591,data06,data0211!AH$900,FALSE)</f>
        <v>212</v>
      </c>
      <c r="AI591" s="218">
        <f>HLOOKUP($B591,data06,data0211!AI$900,FALSE)</f>
        <v>65</v>
      </c>
      <c r="AJ591" s="218">
        <f>HLOOKUP($B591,data06,data0211!AJ$900,FALSE)</f>
        <v>147</v>
      </c>
      <c r="AK591" s="218">
        <f>HLOOKUP($B591,data06,data0211!AK$900,FALSE)</f>
        <v>82184</v>
      </c>
      <c r="AL591" s="218">
        <f>HLOOKUP($B591,data06,data0211!AL$900,FALSE)</f>
        <v>82184</v>
      </c>
      <c r="AM591" s="218">
        <f>HLOOKUP($B591,data06,data0211!AM$900,FALSE)</f>
        <v>0</v>
      </c>
      <c r="AN591" s="218">
        <f>HLOOKUP($B591,data06,data0211!AN$900,FALSE)</f>
        <v>134243</v>
      </c>
      <c r="AO591" s="218">
        <f>HLOOKUP($B591,data06,data0211!AO$900,FALSE)</f>
        <v>193124</v>
      </c>
      <c r="AP591" s="218">
        <f>HLOOKUP($B591,data06,data0211!AP$900,FALSE)</f>
        <v>193124</v>
      </c>
      <c r="AQ591" s="218">
        <f>HLOOKUP($B591,data06,data0211!AQ$900,FALSE)</f>
        <v>142631</v>
      </c>
      <c r="AR591" s="218">
        <f>HLOOKUP($B591,data06,data0211!AR$900,FALSE)</f>
        <v>778</v>
      </c>
      <c r="AS591" s="218">
        <f>HLOOKUP($B591,data06,data0211!AS$900,FALSE)</f>
        <v>449</v>
      </c>
      <c r="AT591" s="218">
        <f>HLOOKUP($B591,data06,data0211!AT$900,FALSE)</f>
        <v>329</v>
      </c>
      <c r="AU591" s="218">
        <f>HLOOKUP($B591,data06,data0211!AU$900,FALSE)</f>
        <v>369</v>
      </c>
      <c r="AV591" s="218">
        <f>HLOOKUP($B591,data06,data0211!AV$900,FALSE)</f>
        <v>1</v>
      </c>
      <c r="AW591" s="218">
        <f>HLOOKUP($B591,data06,data0211!AW$900,FALSE)</f>
        <v>408</v>
      </c>
      <c r="AX591" s="218">
        <f>HLOOKUP($B591,data06,data0211!AX$900,FALSE)</f>
        <v>2</v>
      </c>
      <c r="AY591" s="218">
        <f>HLOOKUP($B591,data06,data0211!AY$900,FALSE)</f>
        <v>14</v>
      </c>
      <c r="AZ591" s="218">
        <f>HLOOKUP($B591,data06,data0211!AZ$900,FALSE)</f>
        <v>4030</v>
      </c>
      <c r="BA591" s="218">
        <f>HLOOKUP($B591,data06,data0211!BA$900,FALSE)</f>
        <v>73</v>
      </c>
      <c r="BB591" s="218"/>
      <c r="BC591" s="218"/>
      <c r="BD591" s="218"/>
      <c r="BE591" s="218"/>
    </row>
    <row r="592" spans="1:57" x14ac:dyDescent="0.2">
      <c r="A592" s="201" t="s">
        <v>663</v>
      </c>
      <c r="B592" s="71" t="s">
        <v>39</v>
      </c>
      <c r="C592" s="69">
        <v>2006</v>
      </c>
      <c r="D592" s="218">
        <f>HLOOKUP($B592,data06,data0211!D$900,FALSE)</f>
        <v>48400192.120000005</v>
      </c>
      <c r="E592" s="218">
        <f>HLOOKUP($B592,data06,data0211!E$900,FALSE)</f>
        <v>-22859631.43</v>
      </c>
      <c r="F592" s="218">
        <f>HLOOKUP($B592,data06,data0211!F$900,FALSE)</f>
        <v>0</v>
      </c>
      <c r="G592" s="218">
        <f>HLOOKUP($B592,data06,data0211!G$900,FALSE)</f>
        <v>3968771.08</v>
      </c>
      <c r="H592" s="218">
        <f>HLOOKUP($B592,data06,data0211!H$900,FALSE)</f>
        <v>4618709.8299999991</v>
      </c>
      <c r="I592" s="218">
        <f>HLOOKUP($B592,data06,data0211!I$900,FALSE)</f>
        <v>789484</v>
      </c>
      <c r="J592" s="218">
        <f>HLOOKUP($B592,data06,data0211!J$900,FALSE)</f>
        <v>15259</v>
      </c>
      <c r="K592" s="218">
        <f>HLOOKUP($B592,data06,data0211!K$900,FALSE)</f>
        <v>13556</v>
      </c>
      <c r="L592" s="218">
        <f>HLOOKUP($B592,data06,data0211!L$900,FALSE)</f>
        <v>1703</v>
      </c>
      <c r="M592" s="218">
        <f>HLOOKUP($B592,data06,data0211!M$900,FALSE)</f>
        <v>0</v>
      </c>
      <c r="N592" s="218">
        <f>HLOOKUP($B592,data06,data0211!N$900,FALSE)</f>
        <v>2408</v>
      </c>
      <c r="O592" s="218">
        <f>HLOOKUP($B592,data06,data0211!O$900,FALSE)</f>
        <v>560</v>
      </c>
      <c r="P592" s="218">
        <f>HLOOKUP($B592,data06,data0211!P$900,FALSE)</f>
        <v>357084202</v>
      </c>
      <c r="Q592" s="218">
        <f>HLOOKUP($B592,data06,data0211!Q$900,FALSE)</f>
        <v>176394637</v>
      </c>
      <c r="R592" s="218">
        <f>HLOOKUP($B592,data06,data0211!R$900,FALSE)</f>
        <v>178292614</v>
      </c>
      <c r="S592" s="218">
        <f>HLOOKUP($B592,data06,data0211!S$900,FALSE)</f>
        <v>0</v>
      </c>
      <c r="T592" s="218">
        <f>HLOOKUP($B592,data06,data0211!T$900,FALSE)</f>
        <v>288512</v>
      </c>
      <c r="U592" s="218">
        <f>HLOOKUP($B592,data06,data0211!U$900,FALSE)</f>
        <v>2108439</v>
      </c>
      <c r="V592" s="218">
        <f>HLOOKUP($B592,data06,data0211!V$900,FALSE)</f>
        <v>440324</v>
      </c>
      <c r="W592" s="218">
        <f>HLOOKUP($B592,data06,data0211!W$900,FALSE)</f>
        <v>0</v>
      </c>
      <c r="X592" s="218">
        <f>HLOOKUP($B592,data06,data0211!X$900,FALSE)</f>
        <v>435000</v>
      </c>
      <c r="Y592" s="218">
        <f>HLOOKUP($B592,data06,data0211!Y$900,FALSE)</f>
        <v>0</v>
      </c>
      <c r="Z592" s="218">
        <f>HLOOKUP($B592,data06,data0211!Z$900,FALSE)</f>
        <v>4570</v>
      </c>
      <c r="AA592" s="218">
        <f>HLOOKUP($B592,data06,data0211!AA$900,FALSE)</f>
        <v>754</v>
      </c>
      <c r="AB592" s="218">
        <f>HLOOKUP($B592,data06,data0211!AB$900,FALSE)</f>
        <v>7914894.8800000008</v>
      </c>
      <c r="AC592" s="218">
        <f>HLOOKUP($B592,data06,data0211!AC$900,FALSE)</f>
        <v>4130286.85</v>
      </c>
      <c r="AD592" s="218">
        <f>HLOOKUP($B592,data06,data0211!AD$900,FALSE)</f>
        <v>3759759.7</v>
      </c>
      <c r="AE592" s="218">
        <f>HLOOKUP($B592,data06,data0211!AE$900,FALSE)</f>
        <v>0</v>
      </c>
      <c r="AF592" s="218">
        <f>HLOOKUP($B592,data06,data0211!AF$900,FALSE)</f>
        <v>20082.39</v>
      </c>
      <c r="AG592" s="218">
        <f>HLOOKUP($B592,data06,data0211!AG$900,FALSE)</f>
        <v>4765.9399999999996</v>
      </c>
      <c r="AH592" s="218">
        <f>HLOOKUP($B592,data06,data0211!AH$900,FALSE)</f>
        <v>567</v>
      </c>
      <c r="AI592" s="218">
        <f>HLOOKUP($B592,data06,data0211!AI$900,FALSE)</f>
        <v>56</v>
      </c>
      <c r="AJ592" s="218">
        <f>HLOOKUP($B592,data06,data0211!AJ$900,FALSE)</f>
        <v>511</v>
      </c>
      <c r="AK592" s="218">
        <f>HLOOKUP($B592,data06,data0211!AK$900,FALSE)</f>
        <v>36809</v>
      </c>
      <c r="AL592" s="218">
        <f>HLOOKUP($B592,data06,data0211!AL$900,FALSE)</f>
        <v>48152</v>
      </c>
      <c r="AM592" s="218">
        <f>HLOOKUP($B592,data06,data0211!AM$900,FALSE)</f>
        <v>0</v>
      </c>
      <c r="AN592" s="218">
        <f>HLOOKUP($B592,data06,data0211!AN$900,FALSE)</f>
        <v>58558</v>
      </c>
      <c r="AO592" s="218">
        <f>HLOOKUP($B592,data06,data0211!AO$900,FALSE)</f>
        <v>75834</v>
      </c>
      <c r="AP592" s="218">
        <f>HLOOKUP($B592,data06,data0211!AP$900,FALSE)</f>
        <v>75834</v>
      </c>
      <c r="AQ592" s="218">
        <f>HLOOKUP($B592,data06,data0211!AQ$900,FALSE)</f>
        <v>58927</v>
      </c>
      <c r="AR592" s="218">
        <f>HLOOKUP($B592,data06,data0211!AR$900,FALSE)</f>
        <v>1052</v>
      </c>
      <c r="AS592" s="218">
        <f>HLOOKUP($B592,data06,data0211!AS$900,FALSE)</f>
        <v>1009</v>
      </c>
      <c r="AT592" s="218">
        <f>HLOOKUP($B592,data06,data0211!AT$900,FALSE)</f>
        <v>43</v>
      </c>
      <c r="AU592" s="218">
        <f>HLOOKUP($B592,data06,data0211!AU$900,FALSE)</f>
        <v>205</v>
      </c>
      <c r="AV592" s="218">
        <f>HLOOKUP($B592,data06,data0211!AV$900,FALSE)</f>
        <v>5</v>
      </c>
      <c r="AW592" s="218">
        <f>HLOOKUP($B592,data06,data0211!AW$900,FALSE)</f>
        <v>842</v>
      </c>
      <c r="AX592" s="218">
        <f>HLOOKUP($B592,data06,data0211!AX$900,FALSE)</f>
        <v>0</v>
      </c>
      <c r="AY592" s="218">
        <f>HLOOKUP($B592,data06,data0211!AY$900,FALSE)</f>
        <v>0</v>
      </c>
      <c r="AZ592" s="218">
        <f>HLOOKUP($B592,data06,data0211!AZ$900,FALSE)</f>
        <v>4814</v>
      </c>
      <c r="BA592" s="218">
        <f>HLOOKUP($B592,data06,data0211!BA$900,FALSE)</f>
        <v>0</v>
      </c>
      <c r="BB592" s="218"/>
      <c r="BC592" s="218"/>
      <c r="BD592" s="218"/>
      <c r="BE592" s="218"/>
    </row>
    <row r="593" spans="1:57" x14ac:dyDescent="0.2">
      <c r="A593" s="201" t="s">
        <v>661</v>
      </c>
      <c r="B593" s="71" t="s">
        <v>218</v>
      </c>
      <c r="C593" s="69">
        <v>2006</v>
      </c>
      <c r="D593" s="218">
        <f>HLOOKUP($B593,data06,data0211!D$900,FALSE)</f>
        <v>7531304.4400000013</v>
      </c>
      <c r="E593" s="218">
        <f>HLOOKUP($B593,data06,data0211!E$900,FALSE)</f>
        <v>-4429118.18</v>
      </c>
      <c r="F593" s="218">
        <f>HLOOKUP($B593,data06,data0211!F$900,FALSE)</f>
        <v>0</v>
      </c>
      <c r="G593" s="218">
        <f>HLOOKUP($B593,data06,data0211!G$900,FALSE)</f>
        <v>469807.05</v>
      </c>
      <c r="H593" s="218">
        <f>HLOOKUP($B593,data06,data0211!H$900,FALSE)</f>
        <v>693257.89</v>
      </c>
      <c r="I593" s="218">
        <f>HLOOKUP($B593,data06,data0211!I$900,FALSE)</f>
        <v>265496.67</v>
      </c>
      <c r="J593" s="218">
        <f>HLOOKUP($B593,data06,data0211!J$900,FALSE)</f>
        <v>4037</v>
      </c>
      <c r="K593" s="218">
        <f>HLOOKUP($B593,data06,data0211!K$900,FALSE)</f>
        <v>3758</v>
      </c>
      <c r="L593" s="218">
        <f>HLOOKUP($B593,data06,data0211!L$900,FALSE)</f>
        <v>279</v>
      </c>
      <c r="M593" s="218">
        <f>HLOOKUP($B593,data06,data0211!M$900,FALSE)</f>
        <v>0</v>
      </c>
      <c r="N593" s="218">
        <f>HLOOKUP($B593,data06,data0211!N$900,FALSE)</f>
        <v>729</v>
      </c>
      <c r="O593" s="218">
        <f>HLOOKUP($B593,data06,data0211!O$900,FALSE)</f>
        <v>5</v>
      </c>
      <c r="P593" s="218">
        <f>HLOOKUP($B593,data06,data0211!P$900,FALSE)</f>
        <v>36554353</v>
      </c>
      <c r="Q593" s="218">
        <f>HLOOKUP($B593,data06,data0211!Q$900,FALSE)</f>
        <v>31553196</v>
      </c>
      <c r="R593" s="218">
        <f>HLOOKUP($B593,data06,data0211!R$900,FALSE)</f>
        <v>5001157</v>
      </c>
      <c r="S593" s="218">
        <f>HLOOKUP($B593,data06,data0211!S$900,FALSE)</f>
        <v>0</v>
      </c>
      <c r="T593" s="218">
        <f>HLOOKUP($B593,data06,data0211!T$900,FALSE)</f>
        <v>0</v>
      </c>
      <c r="U593" s="218">
        <f>HLOOKUP($B593,data06,data0211!U$900,FALSE)</f>
        <v>0</v>
      </c>
      <c r="V593" s="218">
        <f>HLOOKUP($B593,data06,data0211!V$900,FALSE)</f>
        <v>13853</v>
      </c>
      <c r="W593" s="218">
        <f>HLOOKUP($B593,data06,data0211!W$900,FALSE)</f>
        <v>0</v>
      </c>
      <c r="X593" s="218">
        <f>HLOOKUP($B593,data06,data0211!X$900,FALSE)</f>
        <v>12569</v>
      </c>
      <c r="Y593" s="218">
        <f>HLOOKUP($B593,data06,data0211!Y$900,FALSE)</f>
        <v>0</v>
      </c>
      <c r="Z593" s="218">
        <f>HLOOKUP($B593,data06,data0211!Z$900,FALSE)</f>
        <v>1252</v>
      </c>
      <c r="AA593" s="218">
        <f>HLOOKUP($B593,data06,data0211!AA$900,FALSE)</f>
        <v>32</v>
      </c>
      <c r="AB593" s="218">
        <f>HLOOKUP($B593,data06,data0211!AB$900,FALSE)</f>
        <v>1130618</v>
      </c>
      <c r="AC593" s="218">
        <f>HLOOKUP($B593,data06,data0211!AC$900,FALSE)</f>
        <v>937735.33</v>
      </c>
      <c r="AD593" s="218">
        <f>HLOOKUP($B593,data06,data0211!AD$900,FALSE)</f>
        <v>183553.41</v>
      </c>
      <c r="AE593" s="218">
        <f>HLOOKUP($B593,data06,data0211!AE$900,FALSE)</f>
        <v>0</v>
      </c>
      <c r="AF593" s="218">
        <f>HLOOKUP($B593,data06,data0211!AF$900,FALSE)</f>
        <v>8972.8799999999992</v>
      </c>
      <c r="AG593" s="218">
        <f>HLOOKUP($B593,data06,data0211!AG$900,FALSE)</f>
        <v>356.38</v>
      </c>
      <c r="AH593" s="218">
        <f>HLOOKUP($B593,data06,data0211!AH$900,FALSE)</f>
        <v>47</v>
      </c>
      <c r="AI593" s="218">
        <f>HLOOKUP($B593,data06,data0211!AI$900,FALSE)</f>
        <v>25</v>
      </c>
      <c r="AJ593" s="218">
        <f>HLOOKUP($B593,data06,data0211!AJ$900,FALSE)</f>
        <v>22</v>
      </c>
      <c r="AK593" s="218">
        <f>HLOOKUP($B593,data06,data0211!AK$900,FALSE)</f>
        <v>4560</v>
      </c>
      <c r="AL593" s="218">
        <f>HLOOKUP($B593,data06,data0211!AL$900,FALSE)</f>
        <v>9232</v>
      </c>
      <c r="AM593" s="218">
        <f>HLOOKUP($B593,data06,data0211!AM$900,FALSE)</f>
        <v>525</v>
      </c>
      <c r="AN593" s="218">
        <f>HLOOKUP($B593,data06,data0211!AN$900,FALSE)</f>
        <v>8685</v>
      </c>
      <c r="AO593" s="218">
        <f>HLOOKUP($B593,data06,data0211!AO$900,FALSE)</f>
        <v>8691</v>
      </c>
      <c r="AP593" s="218">
        <f>HLOOKUP($B593,data06,data0211!AP$900,FALSE)</f>
        <v>8691</v>
      </c>
      <c r="AQ593" s="218">
        <f>HLOOKUP($B593,data06,data0211!AQ$900,FALSE)</f>
        <v>7479</v>
      </c>
      <c r="AR593" s="218">
        <f>HLOOKUP($B593,data06,data0211!AR$900,FALSE)</f>
        <v>357</v>
      </c>
      <c r="AS593" s="218">
        <f>HLOOKUP($B593,data06,data0211!AS$900,FALSE)</f>
        <v>342</v>
      </c>
      <c r="AT593" s="218">
        <f>HLOOKUP($B593,data06,data0211!AT$900,FALSE)</f>
        <v>14</v>
      </c>
      <c r="AU593" s="218">
        <f>HLOOKUP($B593,data06,data0211!AU$900,FALSE)</f>
        <v>31</v>
      </c>
      <c r="AV593" s="218">
        <f>HLOOKUP($B593,data06,data0211!AV$900,FALSE)</f>
        <v>7</v>
      </c>
      <c r="AW593" s="218">
        <f>HLOOKUP($B593,data06,data0211!AW$900,FALSE)</f>
        <v>304</v>
      </c>
      <c r="AX593" s="218">
        <f>HLOOKUP($B593,data06,data0211!AX$900,FALSE)</f>
        <v>0</v>
      </c>
      <c r="AY593" s="218">
        <f>HLOOKUP($B593,data06,data0211!AY$900,FALSE)</f>
        <v>0</v>
      </c>
      <c r="AZ593" s="218">
        <f>HLOOKUP($B593,data06,data0211!AZ$900,FALSE)</f>
        <v>655</v>
      </c>
      <c r="BA593" s="218">
        <f>HLOOKUP($B593,data06,data0211!BA$900,FALSE)</f>
        <v>69</v>
      </c>
      <c r="BB593" s="218"/>
      <c r="BC593" s="218"/>
      <c r="BD593" s="218"/>
      <c r="BE593" s="218"/>
    </row>
    <row r="594" spans="1:57" x14ac:dyDescent="0.2">
      <c r="A594" s="201" t="s">
        <v>661</v>
      </c>
      <c r="B594" s="71" t="s">
        <v>219</v>
      </c>
      <c r="C594" s="69">
        <v>2006</v>
      </c>
      <c r="D594" s="218">
        <f>HLOOKUP($B594,data06,data0211!D$900,FALSE)</f>
        <v>2527886.9400000004</v>
      </c>
      <c r="E594" s="218">
        <f>HLOOKUP($B594,data06,data0211!E$900,FALSE)</f>
        <v>-1383534.55</v>
      </c>
      <c r="F594" s="218">
        <f>HLOOKUP($B594,data06,data0211!F$900,FALSE)</f>
        <v>0</v>
      </c>
      <c r="G594" s="218">
        <f>HLOOKUP($B594,data06,data0211!G$900,FALSE)</f>
        <v>20922.759999999998</v>
      </c>
      <c r="H594" s="218">
        <f>HLOOKUP($B594,data06,data0211!H$900,FALSE)</f>
        <v>290984.06</v>
      </c>
      <c r="I594" s="218">
        <f>HLOOKUP($B594,data06,data0211!I$900,FALSE)</f>
        <v>11694</v>
      </c>
      <c r="J594" s="218">
        <f>HLOOKUP($B594,data06,data0211!J$900,FALSE)</f>
        <v>926</v>
      </c>
      <c r="K594" s="218">
        <f>HLOOKUP($B594,data06,data0211!K$900,FALSE)</f>
        <v>827</v>
      </c>
      <c r="L594" s="218">
        <f>HLOOKUP($B594,data06,data0211!L$900,FALSE)</f>
        <v>99</v>
      </c>
      <c r="M594" s="218">
        <f>HLOOKUP($B594,data06,data0211!M$900,FALSE)</f>
        <v>0</v>
      </c>
      <c r="N594" s="218">
        <f>HLOOKUP($B594,data06,data0211!N$900,FALSE)</f>
        <v>366</v>
      </c>
      <c r="O594" s="218">
        <f>HLOOKUP($B594,data06,data0211!O$900,FALSE)</f>
        <v>0</v>
      </c>
      <c r="P594" s="218">
        <f>HLOOKUP($B594,data06,data0211!P$900,FALSE)</f>
        <v>16524992.6</v>
      </c>
      <c r="Q594" s="218">
        <f>HLOOKUP($B594,data06,data0211!Q$900,FALSE)</f>
        <v>9059130.4000000004</v>
      </c>
      <c r="R594" s="218">
        <f>HLOOKUP($B594,data06,data0211!R$900,FALSE)</f>
        <v>7195036</v>
      </c>
      <c r="S594" s="218">
        <f>HLOOKUP($B594,data06,data0211!S$900,FALSE)</f>
        <v>0</v>
      </c>
      <c r="T594" s="218">
        <f>HLOOKUP($B594,data06,data0211!T$900,FALSE)</f>
        <v>270826.2</v>
      </c>
      <c r="U594" s="218">
        <f>HLOOKUP($B594,data06,data0211!U$900,FALSE)</f>
        <v>0</v>
      </c>
      <c r="V594" s="218">
        <f>HLOOKUP($B594,data06,data0211!V$900,FALSE)</f>
        <v>15864</v>
      </c>
      <c r="W594" s="218">
        <f>HLOOKUP($B594,data06,data0211!W$900,FALSE)</f>
        <v>0</v>
      </c>
      <c r="X594" s="218">
        <f>HLOOKUP($B594,data06,data0211!X$900,FALSE)</f>
        <v>15083</v>
      </c>
      <c r="Y594" s="218">
        <f>HLOOKUP($B594,data06,data0211!Y$900,FALSE)</f>
        <v>0</v>
      </c>
      <c r="Z594" s="218">
        <f>HLOOKUP($B594,data06,data0211!Z$900,FALSE)</f>
        <v>781</v>
      </c>
      <c r="AA594" s="218">
        <f>HLOOKUP($B594,data06,data0211!AA$900,FALSE)</f>
        <v>0</v>
      </c>
      <c r="AB594" s="218">
        <f>HLOOKUP($B594,data06,data0211!AB$900,FALSE)</f>
        <v>429971.49</v>
      </c>
      <c r="AC594" s="218">
        <f>HLOOKUP($B594,data06,data0211!AC$900,FALSE)</f>
        <v>288811.63</v>
      </c>
      <c r="AD594" s="218">
        <f>HLOOKUP($B594,data06,data0211!AD$900,FALSE)</f>
        <v>134856.58000000002</v>
      </c>
      <c r="AE594" s="218">
        <f>HLOOKUP($B594,data06,data0211!AE$900,FALSE)</f>
        <v>0</v>
      </c>
      <c r="AF594" s="218">
        <f>HLOOKUP($B594,data06,data0211!AF$900,FALSE)</f>
        <v>6303.28</v>
      </c>
      <c r="AG594" s="218">
        <f>HLOOKUP($B594,data06,data0211!AG$900,FALSE)</f>
        <v>0</v>
      </c>
      <c r="AH594" s="218">
        <f>HLOOKUP($B594,data06,data0211!AH$900,FALSE)</f>
        <v>6</v>
      </c>
      <c r="AI594" s="218">
        <f>HLOOKUP($B594,data06,data0211!AI$900,FALSE)</f>
        <v>6</v>
      </c>
      <c r="AJ594" s="218">
        <f>HLOOKUP($B594,data06,data0211!AJ$900,FALSE)</f>
        <v>0</v>
      </c>
      <c r="AK594" s="218">
        <f>HLOOKUP($B594,data06,data0211!AK$900,FALSE)</f>
        <v>1950</v>
      </c>
      <c r="AL594" s="218">
        <f>HLOOKUP($B594,data06,data0211!AL$900,FALSE)</f>
        <v>1950</v>
      </c>
      <c r="AM594" s="218">
        <f>HLOOKUP($B594,data06,data0211!AM$900,FALSE)</f>
        <v>0</v>
      </c>
      <c r="AN594" s="218">
        <f>HLOOKUP($B594,data06,data0211!AN$900,FALSE)</f>
        <v>4058</v>
      </c>
      <c r="AO594" s="218">
        <f>HLOOKUP($B594,data06,data0211!AO$900,FALSE)</f>
        <v>2689</v>
      </c>
      <c r="AP594" s="218">
        <f>HLOOKUP($B594,data06,data0211!AP$900,FALSE)</f>
        <v>4058</v>
      </c>
      <c r="AQ594" s="218">
        <f>HLOOKUP($B594,data06,data0211!AQ$900,FALSE)</f>
        <v>2931</v>
      </c>
      <c r="AR594" s="218">
        <f>HLOOKUP($B594,data06,data0211!AR$900,FALSE)</f>
        <v>20</v>
      </c>
      <c r="AS594" s="218">
        <f>HLOOKUP($B594,data06,data0211!AS$900,FALSE)</f>
        <v>20</v>
      </c>
      <c r="AT594" s="218">
        <f>HLOOKUP($B594,data06,data0211!AT$900,FALSE)</f>
        <v>0</v>
      </c>
      <c r="AU594" s="218">
        <f>HLOOKUP($B594,data06,data0211!AU$900,FALSE)</f>
        <v>9</v>
      </c>
      <c r="AV594" s="218">
        <f>HLOOKUP($B594,data06,data0211!AV$900,FALSE)</f>
        <v>0</v>
      </c>
      <c r="AW594" s="218">
        <f>HLOOKUP($B594,data06,data0211!AW$900,FALSE)</f>
        <v>11</v>
      </c>
      <c r="AX594" s="218">
        <f>HLOOKUP($B594,data06,data0211!AX$900,FALSE)</f>
        <v>0</v>
      </c>
      <c r="AY594" s="218">
        <f>HLOOKUP($B594,data06,data0211!AY$900,FALSE)</f>
        <v>0</v>
      </c>
      <c r="AZ594" s="218">
        <f>HLOOKUP($B594,data06,data0211!AZ$900,FALSE)</f>
        <v>172</v>
      </c>
      <c r="BA594" s="218">
        <f>HLOOKUP($B594,data06,data0211!BA$900,FALSE)</f>
        <v>68</v>
      </c>
      <c r="BB594" s="218"/>
      <c r="BC594" s="218"/>
      <c r="BD594" s="218"/>
      <c r="BE594" s="218"/>
    </row>
    <row r="595" spans="1:57" x14ac:dyDescent="0.2">
      <c r="A595" s="201" t="s">
        <v>661</v>
      </c>
      <c r="B595" s="71" t="s">
        <v>53</v>
      </c>
      <c r="C595" s="69">
        <v>2006</v>
      </c>
      <c r="D595" s="218">
        <f>HLOOKUP($B595,data06,data0211!D$900,FALSE)</f>
        <v>5599326.5499999998</v>
      </c>
      <c r="E595" s="218">
        <f>HLOOKUP($B595,data06,data0211!E$900,FALSE)</f>
        <v>-4031598.55</v>
      </c>
      <c r="F595" s="218">
        <f>HLOOKUP($B595,data06,data0211!F$900,FALSE)</f>
        <v>0</v>
      </c>
      <c r="G595" s="218">
        <f>HLOOKUP($B595,data06,data0211!G$900,FALSE)</f>
        <v>317176.74</v>
      </c>
      <c r="H595" s="218">
        <f>HLOOKUP($B595,data06,data0211!H$900,FALSE)</f>
        <v>563865.08000000007</v>
      </c>
      <c r="I595" s="218">
        <f>HLOOKUP($B595,data06,data0211!I$900,FALSE)</f>
        <v>14059</v>
      </c>
      <c r="J595" s="218">
        <f>HLOOKUP($B595,data06,data0211!J$900,FALSE)</f>
        <v>3108</v>
      </c>
      <c r="K595" s="218">
        <f>HLOOKUP($B595,data06,data0211!K$900,FALSE)</f>
        <v>2773</v>
      </c>
      <c r="L595" s="218">
        <f>HLOOKUP($B595,data06,data0211!L$900,FALSE)</f>
        <v>335</v>
      </c>
      <c r="M595" s="218">
        <f>HLOOKUP($B595,data06,data0211!M$900,FALSE)</f>
        <v>0</v>
      </c>
      <c r="N595" s="218">
        <f>HLOOKUP($B595,data06,data0211!N$900,FALSE)</f>
        <v>1</v>
      </c>
      <c r="O595" s="218">
        <f>HLOOKUP($B595,data06,data0211!O$900,FALSE)</f>
        <v>22</v>
      </c>
      <c r="P595" s="218">
        <f>HLOOKUP($B595,data06,data0211!P$900,FALSE)</f>
        <v>57329587</v>
      </c>
      <c r="Q595" s="218">
        <f>HLOOKUP($B595,data06,data0211!Q$900,FALSE)</f>
        <v>27679486</v>
      </c>
      <c r="R595" s="218">
        <f>HLOOKUP($B595,data06,data0211!R$900,FALSE)</f>
        <v>28872201</v>
      </c>
      <c r="S595" s="218">
        <f>HLOOKUP($B595,data06,data0211!S$900,FALSE)</f>
        <v>0</v>
      </c>
      <c r="T595" s="218">
        <f>HLOOKUP($B595,data06,data0211!T$900,FALSE)</f>
        <v>740627</v>
      </c>
      <c r="U595" s="218">
        <f>HLOOKUP($B595,data06,data0211!U$900,FALSE)</f>
        <v>37273</v>
      </c>
      <c r="V595" s="218">
        <f>HLOOKUP($B595,data06,data0211!V$900,FALSE)</f>
        <v>53093</v>
      </c>
      <c r="W595" s="218">
        <f>HLOOKUP($B595,data06,data0211!W$900,FALSE)</f>
        <v>0</v>
      </c>
      <c r="X595" s="218">
        <f>HLOOKUP($B595,data06,data0211!X$900,FALSE)</f>
        <v>50920</v>
      </c>
      <c r="Y595" s="218">
        <f>HLOOKUP($B595,data06,data0211!Y$900,FALSE)</f>
        <v>0</v>
      </c>
      <c r="Z595" s="218">
        <f>HLOOKUP($B595,data06,data0211!Z$900,FALSE)</f>
        <v>2069</v>
      </c>
      <c r="AA595" s="218">
        <f>HLOOKUP($B595,data06,data0211!AA$900,FALSE)</f>
        <v>104</v>
      </c>
      <c r="AB595" s="218">
        <f>HLOOKUP($B595,data06,data0211!AB$900,FALSE)</f>
        <v>827621.5</v>
      </c>
      <c r="AC595" s="218">
        <f>HLOOKUP($B595,data06,data0211!AC$900,FALSE)</f>
        <v>638754.84</v>
      </c>
      <c r="AD595" s="218">
        <f>HLOOKUP($B595,data06,data0211!AD$900,FALSE)</f>
        <v>181950.59</v>
      </c>
      <c r="AE595" s="218">
        <f>HLOOKUP($B595,data06,data0211!AE$900,FALSE)</f>
        <v>0</v>
      </c>
      <c r="AF595" s="218">
        <f>HLOOKUP($B595,data06,data0211!AF$900,FALSE)</f>
        <v>5852.94</v>
      </c>
      <c r="AG595" s="218">
        <f>HLOOKUP($B595,data06,data0211!AG$900,FALSE)</f>
        <v>1063.1300000000001</v>
      </c>
      <c r="AH595" s="218">
        <f>HLOOKUP($B595,data06,data0211!AH$900,FALSE)</f>
        <v>9</v>
      </c>
      <c r="AI595" s="218">
        <f>HLOOKUP($B595,data06,data0211!AI$900,FALSE)</f>
        <v>9</v>
      </c>
      <c r="AJ595" s="218">
        <f>HLOOKUP($B595,data06,data0211!AJ$900,FALSE)</f>
        <v>0</v>
      </c>
      <c r="AK595" s="218">
        <f>HLOOKUP($B595,data06,data0211!AK$900,FALSE)</f>
        <v>6718</v>
      </c>
      <c r="AL595" s="218">
        <f>HLOOKUP($B595,data06,data0211!AL$900,FALSE)</f>
        <v>15000</v>
      </c>
      <c r="AM595" s="218">
        <f>HLOOKUP($B595,data06,data0211!AM$900,FALSE)</f>
        <v>6</v>
      </c>
      <c r="AN595" s="218">
        <f>HLOOKUP($B595,data06,data0211!AN$900,FALSE)</f>
        <v>12966</v>
      </c>
      <c r="AO595" s="218">
        <f>HLOOKUP($B595,data06,data0211!AO$900,FALSE)</f>
        <v>9661</v>
      </c>
      <c r="AP595" s="218">
        <f>HLOOKUP($B595,data06,data0211!AP$900,FALSE)</f>
        <v>12966</v>
      </c>
      <c r="AQ595" s="218">
        <f>HLOOKUP($B595,data06,data0211!AQ$900,FALSE)</f>
        <v>9960</v>
      </c>
      <c r="AR595" s="218">
        <f>HLOOKUP($B595,data06,data0211!AR$900,FALSE)</f>
        <v>38</v>
      </c>
      <c r="AS595" s="218">
        <f>HLOOKUP($B595,data06,data0211!AS$900,FALSE)</f>
        <v>36</v>
      </c>
      <c r="AT595" s="218">
        <f>HLOOKUP($B595,data06,data0211!AT$900,FALSE)</f>
        <v>2</v>
      </c>
      <c r="AU595" s="218">
        <f>HLOOKUP($B595,data06,data0211!AU$900,FALSE)</f>
        <v>20</v>
      </c>
      <c r="AV595" s="218">
        <f>HLOOKUP($B595,data06,data0211!AV$900,FALSE)</f>
        <v>0</v>
      </c>
      <c r="AW595" s="218">
        <f>HLOOKUP($B595,data06,data0211!AW$900,FALSE)</f>
        <v>17</v>
      </c>
      <c r="AX595" s="218">
        <f>HLOOKUP($B595,data06,data0211!AX$900,FALSE)</f>
        <v>0</v>
      </c>
      <c r="AY595" s="218">
        <f>HLOOKUP($B595,data06,data0211!AY$900,FALSE)</f>
        <v>7</v>
      </c>
      <c r="AZ595" s="218">
        <f>HLOOKUP($B595,data06,data0211!AZ$900,FALSE)</f>
        <v>430</v>
      </c>
      <c r="BA595" s="218">
        <f>HLOOKUP($B595,data06,data0211!BA$900,FALSE)</f>
        <v>71</v>
      </c>
      <c r="BB595" s="218"/>
      <c r="BC595" s="218"/>
      <c r="BD595" s="218"/>
      <c r="BE595" s="218"/>
    </row>
    <row r="596" spans="1:57" x14ac:dyDescent="0.2">
      <c r="A596" s="201" t="s">
        <v>661</v>
      </c>
      <c r="B596" s="71" t="s">
        <v>201</v>
      </c>
      <c r="C596" s="69">
        <v>2007</v>
      </c>
      <c r="D596" s="218">
        <f>HLOOKUP($B596,data07,data0211!D$900,FALSE)</f>
        <v>153634079.25</v>
      </c>
      <c r="E596" s="218">
        <f>HLOOKUP($B596,data07,data0211!E$900,FALSE)</f>
        <v>-86459259.349999994</v>
      </c>
      <c r="F596" s="218">
        <f>HLOOKUP($B596,data07,data0211!F$900,FALSE)</f>
        <v>0</v>
      </c>
      <c r="G596" s="218">
        <f>HLOOKUP($B596,data07,data0211!G$900,FALSE)</f>
        <v>6395614.9900000002</v>
      </c>
      <c r="H596" s="218">
        <f>HLOOKUP($B596,data07,data0211!H$900,FALSE)</f>
        <v>15317942.770000001</v>
      </c>
      <c r="I596" s="218">
        <f>HLOOKUP($B596,data07,data0211!I$900,FALSE)</f>
        <v>342712</v>
      </c>
      <c r="J596" s="218">
        <f>HLOOKUP($B596,data07,data0211!J$900,FALSE)</f>
        <v>43167</v>
      </c>
      <c r="K596" s="218">
        <f>HLOOKUP($B596,data07,data0211!K$900,FALSE)</f>
        <v>38853</v>
      </c>
      <c r="L596" s="218">
        <f>HLOOKUP($B596,data07,data0211!L$900,FALSE)</f>
        <v>4314</v>
      </c>
      <c r="M596" s="218">
        <f>HLOOKUP($B596,data07,data0211!M$900,FALSE)</f>
        <v>0</v>
      </c>
      <c r="N596" s="218">
        <f>HLOOKUP($B596,data07,data0211!N$900,FALSE)</f>
        <v>8666</v>
      </c>
      <c r="O596" s="218">
        <f>HLOOKUP($B596,data07,data0211!O$900,FALSE)</f>
        <v>428</v>
      </c>
      <c r="P596" s="218">
        <f>HLOOKUP($B596,data07,data0211!P$900,FALSE)</f>
        <v>900265885</v>
      </c>
      <c r="Q596" s="218">
        <f>HLOOKUP($B596,data07,data0211!Q$900,FALSE)</f>
        <v>376970987</v>
      </c>
      <c r="R596" s="218">
        <f>HLOOKUP($B596,data07,data0211!R$900,FALSE)</f>
        <v>514942826</v>
      </c>
      <c r="S596" s="218">
        <f>HLOOKUP($B596,data07,data0211!S$900,FALSE)</f>
        <v>0</v>
      </c>
      <c r="T596" s="218">
        <f>HLOOKUP($B596,data07,data0211!T$900,FALSE)</f>
        <v>7804406</v>
      </c>
      <c r="U596" s="218">
        <f>HLOOKUP($B596,data07,data0211!U$900,FALSE)</f>
        <v>547666</v>
      </c>
      <c r="V596" s="218">
        <f>HLOOKUP($B596,data07,data0211!V$900,FALSE)</f>
        <v>943451</v>
      </c>
      <c r="W596" s="218">
        <f>HLOOKUP($B596,data07,data0211!W$900,FALSE)</f>
        <v>0</v>
      </c>
      <c r="X596" s="218">
        <f>HLOOKUP($B596,data07,data0211!X$900,FALSE)</f>
        <v>920414</v>
      </c>
      <c r="Y596" s="218">
        <f>HLOOKUP($B596,data07,data0211!Y$900,FALSE)</f>
        <v>0</v>
      </c>
      <c r="Z596" s="218">
        <f>HLOOKUP($B596,data07,data0211!Z$900,FALSE)</f>
        <v>1228</v>
      </c>
      <c r="AA596" s="218">
        <f>HLOOKUP($B596,data07,data0211!AA$900,FALSE)</f>
        <v>21809</v>
      </c>
      <c r="AB596" s="218">
        <f>HLOOKUP($B596,data07,data0211!AB$900,FALSE)</f>
        <v>20667045.009999998</v>
      </c>
      <c r="AC596" s="218">
        <f>HLOOKUP($B596,data07,data0211!AC$900,FALSE)</f>
        <v>11551594.1</v>
      </c>
      <c r="AD596" s="218">
        <f>HLOOKUP($B596,data07,data0211!AD$900,FALSE)</f>
        <v>9066175.4199999999</v>
      </c>
      <c r="AE596" s="218">
        <f>HLOOKUP($B596,data07,data0211!AE$900,FALSE)</f>
        <v>0</v>
      </c>
      <c r="AF596" s="218">
        <f>HLOOKUP($B596,data07,data0211!AF$900,FALSE)</f>
        <v>6691.93</v>
      </c>
      <c r="AG596" s="218">
        <f>HLOOKUP($B596,data07,data0211!AG$900,FALSE)</f>
        <v>42583.56</v>
      </c>
      <c r="AH596" s="218">
        <f>HLOOKUP($B596,data07,data0211!AH$900,FALSE)</f>
        <v>0</v>
      </c>
      <c r="AI596" s="218">
        <f>HLOOKUP($B596,data07,data0211!AI$900,FALSE)</f>
        <v>0</v>
      </c>
      <c r="AJ596" s="218">
        <f>HLOOKUP($B596,data07,data0211!AJ$900,FALSE)</f>
        <v>0</v>
      </c>
      <c r="AK596" s="218">
        <f>HLOOKUP($B596,data07,data0211!AK$900,FALSE)</f>
        <v>102811</v>
      </c>
      <c r="AL596" s="218">
        <f>HLOOKUP($B596,data07,data0211!AL$900,FALSE)</f>
        <v>155219</v>
      </c>
      <c r="AM596" s="218">
        <f>HLOOKUP($B596,data07,data0211!AM$900,FALSE)</f>
        <v>142</v>
      </c>
      <c r="AN596" s="218">
        <f>HLOOKUP($B596,data07,data0211!AN$900,FALSE)</f>
        <v>182354</v>
      </c>
      <c r="AO596" s="218">
        <f>HLOOKUP($B596,data07,data0211!AO$900,FALSE)</f>
        <v>173560</v>
      </c>
      <c r="AP596" s="218">
        <f>HLOOKUP($B596,data07,data0211!AP$900,FALSE)</f>
        <v>182354</v>
      </c>
      <c r="AQ596" s="218">
        <f>HLOOKUP($B596,data07,data0211!AQ$900,FALSE)</f>
        <v>157232</v>
      </c>
      <c r="AR596" s="218">
        <f>HLOOKUP($B596,data07,data0211!AR$900,FALSE)</f>
        <v>833</v>
      </c>
      <c r="AS596" s="218">
        <f>HLOOKUP($B596,data07,data0211!AS$900,FALSE)</f>
        <v>660</v>
      </c>
      <c r="AT596" s="218">
        <f>HLOOKUP($B596,data07,data0211!AT$900,FALSE)</f>
        <v>173</v>
      </c>
      <c r="AU596" s="218">
        <f>HLOOKUP($B596,data07,data0211!AU$900,FALSE)</f>
        <v>481</v>
      </c>
      <c r="AV596" s="218">
        <f>HLOOKUP($B596,data07,data0211!AV$900,FALSE)</f>
        <v>0</v>
      </c>
      <c r="AW596" s="218">
        <f>HLOOKUP($B596,data07,data0211!AW$900,FALSE)</f>
        <v>352</v>
      </c>
      <c r="AX596" s="218">
        <f>HLOOKUP($B596,data07,data0211!AX$900,FALSE)</f>
        <v>0</v>
      </c>
      <c r="AY596" s="218">
        <f>HLOOKUP($B596,data07,data0211!AY$900,FALSE)</f>
        <v>27</v>
      </c>
      <c r="AZ596" s="218">
        <f>HLOOKUP($B596,data07,data0211!AZ$900,FALSE)</f>
        <v>5066</v>
      </c>
      <c r="BA596" s="218">
        <f>HLOOKUP($B596,data07,data0211!BA$900,FALSE)</f>
        <v>65</v>
      </c>
      <c r="BB596" s="218"/>
      <c r="BC596" s="218"/>
      <c r="BD596" s="218"/>
      <c r="BE596" s="218"/>
    </row>
    <row r="597" spans="1:57" x14ac:dyDescent="0.2">
      <c r="A597" s="201" t="s">
        <v>661</v>
      </c>
      <c r="B597" s="71" t="s">
        <v>31</v>
      </c>
      <c r="C597" s="69">
        <v>2007</v>
      </c>
      <c r="D597" s="218">
        <f>HLOOKUP($B597,data07,data0211!D$900,FALSE)</f>
        <v>120387803.65000001</v>
      </c>
      <c r="E597" s="218">
        <f>HLOOKUP($B597,data07,data0211!E$900,FALSE)</f>
        <v>-58081913.200000003</v>
      </c>
      <c r="F597" s="218">
        <f>HLOOKUP($B597,data07,data0211!F$900,FALSE)</f>
        <v>0</v>
      </c>
      <c r="G597" s="218">
        <f>HLOOKUP($B597,data07,data0211!G$900,FALSE)</f>
        <v>6400097</v>
      </c>
      <c r="H597" s="218">
        <f>HLOOKUP($B597,data07,data0211!H$900,FALSE)</f>
        <v>8480424.8200000003</v>
      </c>
      <c r="I597" s="218">
        <f>HLOOKUP($B597,data07,data0211!I$900,FALSE)</f>
        <v>1884978</v>
      </c>
      <c r="J597" s="218">
        <f>HLOOKUP($B597,data07,data0211!J$900,FALSE)</f>
        <v>34704</v>
      </c>
      <c r="K597" s="218">
        <f>HLOOKUP($B597,data07,data0211!K$900,FALSE)</f>
        <v>30622</v>
      </c>
      <c r="L597" s="218">
        <f>HLOOKUP($B597,data07,data0211!L$900,FALSE)</f>
        <v>4082</v>
      </c>
      <c r="M597" s="218">
        <f>HLOOKUP($B597,data07,data0211!M$900,FALSE)</f>
        <v>0</v>
      </c>
      <c r="N597" s="218">
        <f>HLOOKUP($B597,data07,data0211!N$900,FALSE)</f>
        <v>9431</v>
      </c>
      <c r="O597" s="218">
        <f>HLOOKUP($B597,data07,data0211!O$900,FALSE)</f>
        <v>34</v>
      </c>
      <c r="P597" s="218">
        <f>HLOOKUP($B597,data07,data0211!P$900,FALSE)</f>
        <v>935188461</v>
      </c>
      <c r="Q597" s="218">
        <f>HLOOKUP($B597,data07,data0211!Q$900,FALSE)</f>
        <v>272359244</v>
      </c>
      <c r="R597" s="218">
        <f>HLOOKUP($B597,data07,data0211!R$900,FALSE)</f>
        <v>657080920</v>
      </c>
      <c r="S597" s="218">
        <f>HLOOKUP($B597,data07,data0211!S$900,FALSE)</f>
        <v>0</v>
      </c>
      <c r="T597" s="218">
        <f>HLOOKUP($B597,data07,data0211!T$900,FALSE)</f>
        <v>5705362</v>
      </c>
      <c r="U597" s="218">
        <f>HLOOKUP($B597,data07,data0211!U$900,FALSE)</f>
        <v>42935</v>
      </c>
      <c r="V597" s="218">
        <f>HLOOKUP($B597,data07,data0211!V$900,FALSE)</f>
        <v>1441079</v>
      </c>
      <c r="W597" s="218">
        <f>HLOOKUP($B597,data07,data0211!W$900,FALSE)</f>
        <v>0</v>
      </c>
      <c r="X597" s="218">
        <f>HLOOKUP($B597,data07,data0211!X$900,FALSE)</f>
        <v>1425593</v>
      </c>
      <c r="Y597" s="218">
        <f>HLOOKUP($B597,data07,data0211!Y$900,FALSE)</f>
        <v>0</v>
      </c>
      <c r="Z597" s="218">
        <f>HLOOKUP($B597,data07,data0211!Z$900,FALSE)</f>
        <v>15440</v>
      </c>
      <c r="AA597" s="218">
        <f>HLOOKUP($B597,data07,data0211!AA$900,FALSE)</f>
        <v>46</v>
      </c>
      <c r="AB597" s="218">
        <f>HLOOKUP($B597,data07,data0211!AB$900,FALSE)</f>
        <v>52359124</v>
      </c>
      <c r="AC597" s="218">
        <f>HLOOKUP($B597,data07,data0211!AC$900,FALSE)</f>
        <v>15256878</v>
      </c>
      <c r="AD597" s="218">
        <f>HLOOKUP($B597,data07,data0211!AD$900,FALSE)</f>
        <v>36769914</v>
      </c>
      <c r="AE597" s="218">
        <f>HLOOKUP($B597,data07,data0211!AE$900,FALSE)</f>
        <v>0</v>
      </c>
      <c r="AF597" s="218">
        <f>HLOOKUP($B597,data07,data0211!AF$900,FALSE)</f>
        <v>2579</v>
      </c>
      <c r="AG597" s="218">
        <f>HLOOKUP($B597,data07,data0211!AG$900,FALSE)</f>
        <v>329753</v>
      </c>
      <c r="AH597" s="218">
        <f>HLOOKUP($B597,data07,data0211!AH$900,FALSE)</f>
        <v>227</v>
      </c>
      <c r="AI597" s="218">
        <f>HLOOKUP($B597,data07,data0211!AI$900,FALSE)</f>
        <v>52</v>
      </c>
      <c r="AJ597" s="218">
        <f>HLOOKUP($B597,data07,data0211!AJ$900,FALSE)</f>
        <v>175</v>
      </c>
      <c r="AK597" s="218">
        <f>HLOOKUP($B597,data07,data0211!AK$900,FALSE)</f>
        <v>82200</v>
      </c>
      <c r="AL597" s="218">
        <f>HLOOKUP($B597,data07,data0211!AL$900,FALSE)</f>
        <v>82200</v>
      </c>
      <c r="AM597" s="218">
        <f>HLOOKUP($B597,data07,data0211!AM$900,FALSE)</f>
        <v>0</v>
      </c>
      <c r="AN597" s="218">
        <f>HLOOKUP($B597,data07,data0211!AN$900,FALSE)</f>
        <v>137845</v>
      </c>
      <c r="AO597" s="218">
        <f>HLOOKUP($B597,data07,data0211!AO$900,FALSE)</f>
        <v>184119</v>
      </c>
      <c r="AP597" s="218">
        <f>HLOOKUP($B597,data07,data0211!AP$900,FALSE)</f>
        <v>184119</v>
      </c>
      <c r="AQ597" s="218">
        <f>HLOOKUP($B597,data07,data0211!AQ$900,FALSE)</f>
        <v>152115</v>
      </c>
      <c r="AR597" s="218">
        <f>HLOOKUP($B597,data07,data0211!AR$900,FALSE)</f>
        <v>1658</v>
      </c>
      <c r="AS597" s="218">
        <f>HLOOKUP($B597,data07,data0211!AS$900,FALSE)</f>
        <v>989</v>
      </c>
      <c r="AT597" s="218">
        <f>HLOOKUP($B597,data07,data0211!AT$900,FALSE)</f>
        <v>669</v>
      </c>
      <c r="AU597" s="218">
        <f>HLOOKUP($B597,data07,data0211!AU$900,FALSE)</f>
        <v>1256</v>
      </c>
      <c r="AV597" s="218">
        <f>HLOOKUP($B597,data07,data0211!AV$900,FALSE)</f>
        <v>3</v>
      </c>
      <c r="AW597" s="218">
        <f>HLOOKUP($B597,data07,data0211!AW$900,FALSE)</f>
        <v>399</v>
      </c>
      <c r="AX597" s="218">
        <f>HLOOKUP($B597,data07,data0211!AX$900,FALSE)</f>
        <v>6</v>
      </c>
      <c r="AY597" s="218">
        <f>HLOOKUP($B597,data07,data0211!AY$900,FALSE)</f>
        <v>0</v>
      </c>
      <c r="AZ597" s="218">
        <f>HLOOKUP($B597,data07,data0211!AZ$900,FALSE)</f>
        <v>4151</v>
      </c>
      <c r="BA597" s="218">
        <f>HLOOKUP($B597,data07,data0211!BA$900,FALSE)</f>
        <v>0</v>
      </c>
      <c r="BB597" s="218"/>
      <c r="BC597" s="218"/>
      <c r="BD597" s="218"/>
      <c r="BE597" s="218"/>
    </row>
    <row r="598" spans="1:57" x14ac:dyDescent="0.2">
      <c r="A598" s="201" t="s">
        <v>663</v>
      </c>
      <c r="B598" s="71" t="s">
        <v>39</v>
      </c>
      <c r="C598" s="69">
        <v>2007</v>
      </c>
      <c r="D598" s="218">
        <f>HLOOKUP($B598,data07,data0211!D$900,FALSE)</f>
        <v>53522837.250000007</v>
      </c>
      <c r="E598" s="218">
        <f>HLOOKUP($B598,data07,data0211!E$900,FALSE)</f>
        <v>-25287471.969999999</v>
      </c>
      <c r="F598" s="218">
        <f>HLOOKUP($B598,data07,data0211!F$900,FALSE)</f>
        <v>0</v>
      </c>
      <c r="G598" s="218">
        <f>HLOOKUP($B598,data07,data0211!G$900,FALSE)</f>
        <v>10864053.18</v>
      </c>
      <c r="H598" s="218">
        <f>HLOOKUP($B598,data07,data0211!H$900,FALSE)</f>
        <v>4510691.1399999997</v>
      </c>
      <c r="I598" s="218">
        <f>HLOOKUP($B598,data07,data0211!I$900,FALSE)</f>
        <v>2304916.34</v>
      </c>
      <c r="J598" s="218">
        <f>HLOOKUP($B598,data07,data0211!J$900,FALSE)</f>
        <v>15491</v>
      </c>
      <c r="K598" s="218">
        <f>HLOOKUP($B598,data07,data0211!K$900,FALSE)</f>
        <v>13703</v>
      </c>
      <c r="L598" s="218">
        <f>HLOOKUP($B598,data07,data0211!L$900,FALSE)</f>
        <v>1788</v>
      </c>
      <c r="M598" s="218">
        <f>HLOOKUP($B598,data07,data0211!M$900,FALSE)</f>
        <v>0</v>
      </c>
      <c r="N598" s="218">
        <f>HLOOKUP($B598,data07,data0211!N$900,FALSE)</f>
        <v>2502</v>
      </c>
      <c r="O598" s="218">
        <f>HLOOKUP($B598,data07,data0211!O$900,FALSE)</f>
        <v>535</v>
      </c>
      <c r="P598" s="218">
        <f>HLOOKUP($B598,data07,data0211!P$900,FALSE)</f>
        <v>349958390</v>
      </c>
      <c r="Q598" s="218">
        <f>HLOOKUP($B598,data07,data0211!Q$900,FALSE)</f>
        <v>151551103</v>
      </c>
      <c r="R598" s="218">
        <f>HLOOKUP($B598,data07,data0211!R$900,FALSE)</f>
        <v>196412974</v>
      </c>
      <c r="S598" s="218">
        <f>HLOOKUP($B598,data07,data0211!S$900,FALSE)</f>
        <v>0</v>
      </c>
      <c r="T598" s="218">
        <f>HLOOKUP($B598,data07,data0211!T$900,FALSE)</f>
        <v>1729069</v>
      </c>
      <c r="U598" s="218">
        <f>HLOOKUP($B598,data07,data0211!U$900,FALSE)</f>
        <v>265244</v>
      </c>
      <c r="V598" s="218">
        <f>HLOOKUP($B598,data07,data0211!V$900,FALSE)</f>
        <v>464393</v>
      </c>
      <c r="W598" s="218">
        <f>HLOOKUP($B598,data07,data0211!W$900,FALSE)</f>
        <v>0</v>
      </c>
      <c r="X598" s="218">
        <f>HLOOKUP($B598,data07,data0211!X$900,FALSE)</f>
        <v>458866</v>
      </c>
      <c r="Y598" s="218">
        <f>HLOOKUP($B598,data07,data0211!Y$900,FALSE)</f>
        <v>0</v>
      </c>
      <c r="Z598" s="218">
        <f>HLOOKUP($B598,data07,data0211!Z$900,FALSE)</f>
        <v>4779</v>
      </c>
      <c r="AA598" s="218">
        <f>HLOOKUP($B598,data07,data0211!AA$900,FALSE)</f>
        <v>748</v>
      </c>
      <c r="AB598" s="218">
        <f>HLOOKUP($B598,data07,data0211!AB$900,FALSE)</f>
        <v>8069922.5999999996</v>
      </c>
      <c r="AC598" s="218">
        <f>HLOOKUP($B598,data07,data0211!AC$900,FALSE)</f>
        <v>4178393.91</v>
      </c>
      <c r="AD598" s="218">
        <f>HLOOKUP($B598,data07,data0211!AD$900,FALSE)</f>
        <v>3864491.79</v>
      </c>
      <c r="AE598" s="218">
        <f>HLOOKUP($B598,data07,data0211!AE$900,FALSE)</f>
        <v>0</v>
      </c>
      <c r="AF598" s="218">
        <f>HLOOKUP($B598,data07,data0211!AF$900,FALSE)</f>
        <v>5105</v>
      </c>
      <c r="AG598" s="218">
        <f>HLOOKUP($B598,data07,data0211!AG$900,FALSE)</f>
        <v>21931.9</v>
      </c>
      <c r="AH598" s="218">
        <f>HLOOKUP($B598,data07,data0211!AH$900,FALSE)</f>
        <v>599</v>
      </c>
      <c r="AI598" s="218">
        <f>HLOOKUP($B598,data07,data0211!AI$900,FALSE)</f>
        <v>15</v>
      </c>
      <c r="AJ598" s="218">
        <f>HLOOKUP($B598,data07,data0211!AJ$900,FALSE)</f>
        <v>584</v>
      </c>
      <c r="AK598" s="218">
        <f>HLOOKUP($B598,data07,data0211!AK$900,FALSE)</f>
        <v>50161</v>
      </c>
      <c r="AL598" s="218">
        <f>HLOOKUP($B598,data07,data0211!AL$900,FALSE)</f>
        <v>51044</v>
      </c>
      <c r="AM598" s="218">
        <f>HLOOKUP($B598,data07,data0211!AM$900,FALSE)</f>
        <v>0</v>
      </c>
      <c r="AN598" s="218">
        <f>HLOOKUP($B598,data07,data0211!AN$900,FALSE)</f>
        <v>59655</v>
      </c>
      <c r="AO598" s="218">
        <f>HLOOKUP($B598,data07,data0211!AO$900,FALSE)</f>
        <v>70338</v>
      </c>
      <c r="AP598" s="218">
        <f>HLOOKUP($B598,data07,data0211!AP$900,FALSE)</f>
        <v>70338</v>
      </c>
      <c r="AQ598" s="218">
        <f>HLOOKUP($B598,data07,data0211!AQ$900,FALSE)</f>
        <v>60393</v>
      </c>
      <c r="AR598" s="218">
        <f>HLOOKUP($B598,data07,data0211!AR$900,FALSE)</f>
        <v>1115</v>
      </c>
      <c r="AS598" s="218">
        <f>HLOOKUP($B598,data07,data0211!AS$900,FALSE)</f>
        <v>1027</v>
      </c>
      <c r="AT598" s="218">
        <f>HLOOKUP($B598,data07,data0211!AT$900,FALSE)</f>
        <v>88</v>
      </c>
      <c r="AU598" s="218">
        <f>HLOOKUP($B598,data07,data0211!AU$900,FALSE)</f>
        <v>435</v>
      </c>
      <c r="AV598" s="218">
        <f>HLOOKUP($B598,data07,data0211!AV$900,FALSE)</f>
        <v>12</v>
      </c>
      <c r="AW598" s="218">
        <f>HLOOKUP($B598,data07,data0211!AW$900,FALSE)</f>
        <v>668</v>
      </c>
      <c r="AX598" s="218">
        <f>HLOOKUP($B598,data07,data0211!AX$900,FALSE)</f>
        <v>6</v>
      </c>
      <c r="AY598" s="218">
        <f>HLOOKUP($B598,data07,data0211!AY$900,FALSE)</f>
        <v>0</v>
      </c>
      <c r="AZ598" s="218">
        <f>HLOOKUP($B598,data07,data0211!AZ$900,FALSE)</f>
        <v>5194</v>
      </c>
      <c r="BA598" s="218">
        <f>HLOOKUP($B598,data07,data0211!BA$900,FALSE)</f>
        <v>0</v>
      </c>
      <c r="BB598" s="218"/>
      <c r="BC598" s="218"/>
      <c r="BD598" s="218"/>
      <c r="BE598" s="218"/>
    </row>
    <row r="599" spans="1:57" x14ac:dyDescent="0.2">
      <c r="A599" s="201" t="s">
        <v>661</v>
      </c>
      <c r="B599" s="71" t="s">
        <v>53</v>
      </c>
      <c r="C599" s="69">
        <v>2007</v>
      </c>
      <c r="D599" s="218">
        <f>HLOOKUP($B599,data07,data0211!D$900,FALSE)</f>
        <v>5802503.120000001</v>
      </c>
      <c r="E599" s="218">
        <f>HLOOKUP($B599,data07,data0211!E$900,FALSE)</f>
        <v>-4183930.74</v>
      </c>
      <c r="F599" s="218">
        <f>HLOOKUP($B599,data07,data0211!F$900,FALSE)</f>
        <v>0</v>
      </c>
      <c r="G599" s="218">
        <f>HLOOKUP($B599,data07,data0211!G$900,FALSE)</f>
        <v>186748</v>
      </c>
      <c r="H599" s="218">
        <f>HLOOKUP($B599,data07,data0211!H$900,FALSE)</f>
        <v>504836.74</v>
      </c>
      <c r="I599" s="218">
        <f>HLOOKUP($B599,data07,data0211!I$900,FALSE)</f>
        <v>11253</v>
      </c>
      <c r="J599" s="218">
        <f>HLOOKUP($B599,data07,data0211!J$900,FALSE)</f>
        <v>3284</v>
      </c>
      <c r="K599" s="218">
        <f>HLOOKUP($B599,data07,data0211!K$900,FALSE)</f>
        <v>2922</v>
      </c>
      <c r="L599" s="218">
        <f>HLOOKUP($B599,data07,data0211!L$900,FALSE)</f>
        <v>362</v>
      </c>
      <c r="M599" s="218">
        <f>HLOOKUP($B599,data07,data0211!M$900,FALSE)</f>
        <v>0</v>
      </c>
      <c r="N599" s="218">
        <f>HLOOKUP($B599,data07,data0211!N$900,FALSE)</f>
        <v>1</v>
      </c>
      <c r="O599" s="218">
        <f>HLOOKUP($B599,data07,data0211!O$900,FALSE)</f>
        <v>22</v>
      </c>
      <c r="P599" s="218">
        <f>HLOOKUP($B599,data07,data0211!P$900,FALSE)</f>
        <v>58425965.290000007</v>
      </c>
      <c r="Q599" s="218">
        <f>HLOOKUP($B599,data07,data0211!Q$900,FALSE)</f>
        <v>28765217.260000002</v>
      </c>
      <c r="R599" s="218">
        <f>HLOOKUP($B599,data07,data0211!R$900,FALSE)</f>
        <v>28804739.010000002</v>
      </c>
      <c r="S599" s="218">
        <f>HLOOKUP($B599,data07,data0211!S$900,FALSE)</f>
        <v>0</v>
      </c>
      <c r="T599" s="218">
        <f>HLOOKUP($B599,data07,data0211!T$900,FALSE)</f>
        <v>820820.57</v>
      </c>
      <c r="U599" s="218">
        <f>HLOOKUP($B599,data07,data0211!U$900,FALSE)</f>
        <v>35188.449999999997</v>
      </c>
      <c r="V599" s="218">
        <f>HLOOKUP($B599,data07,data0211!V$900,FALSE)</f>
        <v>45509</v>
      </c>
      <c r="W599" s="218">
        <f>HLOOKUP($B599,data07,data0211!W$900,FALSE)</f>
        <v>0</v>
      </c>
      <c r="X599" s="218">
        <f>HLOOKUP($B599,data07,data0211!X$900,FALSE)</f>
        <v>43439</v>
      </c>
      <c r="Y599" s="218">
        <f>HLOOKUP($B599,data07,data0211!Y$900,FALSE)</f>
        <v>0</v>
      </c>
      <c r="Z599" s="218">
        <f>HLOOKUP($B599,data07,data0211!Z$900,FALSE)</f>
        <v>2070</v>
      </c>
      <c r="AA599" s="218">
        <f>HLOOKUP($B599,data07,data0211!AA$900,FALSE)</f>
        <v>0</v>
      </c>
      <c r="AB599" s="218">
        <f>HLOOKUP($B599,data07,data0211!AB$900,FALSE)</f>
        <v>826810</v>
      </c>
      <c r="AC599" s="218">
        <f>HLOOKUP($B599,data07,data0211!AC$900,FALSE)</f>
        <v>636220.68000000005</v>
      </c>
      <c r="AD599" s="218">
        <f>HLOOKUP($B599,data07,data0211!AD$900,FALSE)</f>
        <v>174008.31</v>
      </c>
      <c r="AE599" s="218">
        <f>HLOOKUP($B599,data07,data0211!AE$900,FALSE)</f>
        <v>0</v>
      </c>
      <c r="AF599" s="218">
        <f>HLOOKUP($B599,data07,data0211!AF$900,FALSE)</f>
        <v>871.28</v>
      </c>
      <c r="AG599" s="218">
        <f>HLOOKUP($B599,data07,data0211!AG$900,FALSE)</f>
        <v>15709.73</v>
      </c>
      <c r="AH599" s="218">
        <f>HLOOKUP($B599,data07,data0211!AH$900,FALSE)</f>
        <v>9</v>
      </c>
      <c r="AI599" s="218">
        <f>HLOOKUP($B599,data07,data0211!AI$900,FALSE)</f>
        <v>9</v>
      </c>
      <c r="AJ599" s="218">
        <f>HLOOKUP($B599,data07,data0211!AJ$900,FALSE)</f>
        <v>0</v>
      </c>
      <c r="AK599" s="218">
        <f>HLOOKUP($B599,data07,data0211!AK$900,FALSE)</f>
        <v>6718</v>
      </c>
      <c r="AL599" s="218">
        <f>HLOOKUP($B599,data07,data0211!AL$900,FALSE)</f>
        <v>15000</v>
      </c>
      <c r="AM599" s="218">
        <f>HLOOKUP($B599,data07,data0211!AM$900,FALSE)</f>
        <v>6</v>
      </c>
      <c r="AN599" s="218">
        <f>HLOOKUP($B599,data07,data0211!AN$900,FALSE)</f>
        <v>13098</v>
      </c>
      <c r="AO599" s="218">
        <f>HLOOKUP($B599,data07,data0211!AO$900,FALSE)</f>
        <v>9430</v>
      </c>
      <c r="AP599" s="218">
        <f>HLOOKUP($B599,data07,data0211!AP$900,FALSE)</f>
        <v>13098</v>
      </c>
      <c r="AQ599" s="218">
        <f>HLOOKUP($B599,data07,data0211!AQ$900,FALSE)</f>
        <v>10222</v>
      </c>
      <c r="AR599" s="218">
        <f>HLOOKUP($B599,data07,data0211!AR$900,FALSE)</f>
        <v>38</v>
      </c>
      <c r="AS599" s="218">
        <f>HLOOKUP($B599,data07,data0211!AS$900,FALSE)</f>
        <v>36</v>
      </c>
      <c r="AT599" s="218">
        <f>HLOOKUP($B599,data07,data0211!AT$900,FALSE)</f>
        <v>2</v>
      </c>
      <c r="AU599" s="218">
        <f>HLOOKUP($B599,data07,data0211!AU$900,FALSE)</f>
        <v>20</v>
      </c>
      <c r="AV599" s="218">
        <f>HLOOKUP($B599,data07,data0211!AV$900,FALSE)</f>
        <v>0</v>
      </c>
      <c r="AW599" s="218">
        <f>HLOOKUP($B599,data07,data0211!AW$900,FALSE)</f>
        <v>18</v>
      </c>
      <c r="AX599" s="218">
        <f>HLOOKUP($B599,data07,data0211!AX$900,FALSE)</f>
        <v>0</v>
      </c>
      <c r="AY599" s="218">
        <f>HLOOKUP($B599,data07,data0211!AY$900,FALSE)</f>
        <v>7</v>
      </c>
      <c r="AZ599" s="218">
        <f>HLOOKUP($B599,data07,data0211!AZ$900,FALSE)</f>
        <v>430</v>
      </c>
      <c r="BA599" s="218">
        <f>HLOOKUP($B599,data07,data0211!BA$900,FALSE)</f>
        <v>71</v>
      </c>
      <c r="BB599" s="218"/>
      <c r="BC599" s="218"/>
      <c r="BD599" s="218"/>
      <c r="BE599" s="218"/>
    </row>
    <row r="600" spans="1:57" x14ac:dyDescent="0.2">
      <c r="A600" s="71" t="s">
        <v>33</v>
      </c>
      <c r="B600" s="71" t="s">
        <v>33</v>
      </c>
      <c r="C600" s="69">
        <v>2002</v>
      </c>
      <c r="D600" s="218">
        <f>HLOOKUP($B600,data02,data0211!D$900,FALSE)</f>
        <v>52100499.779999994</v>
      </c>
      <c r="E600" s="218">
        <f>HLOOKUP($B600,data02,data0211!E$900,FALSE)</f>
        <v>-20840122.670000002</v>
      </c>
      <c r="F600" s="218">
        <f>HLOOKUP($B600,data02,data0211!F$900,FALSE)</f>
        <v>2243455.21</v>
      </c>
      <c r="G600" s="218">
        <f>HLOOKUP($B600,data02,data0211!G$900,FALSE)</f>
        <v>5917050</v>
      </c>
      <c r="H600" s="218">
        <f>HLOOKUP($B600,data02,data0211!H$900,FALSE)</f>
        <v>4102918.6999999997</v>
      </c>
      <c r="I600" s="218">
        <f>HLOOKUP($B600,data02,data0211!I$900,FALSE)</f>
        <v>190549.53</v>
      </c>
      <c r="J600" s="218">
        <f>HLOOKUP($B600,data02,data0211!J$900,FALSE)</f>
        <v>17516</v>
      </c>
      <c r="K600" s="218">
        <f>HLOOKUP($B600,data02,data0211!K$900,FALSE)</f>
        <v>15187</v>
      </c>
      <c r="L600" s="218">
        <f>HLOOKUP($B600,data02,data0211!L$900,FALSE)</f>
        <v>2329</v>
      </c>
      <c r="M600" s="218">
        <f>HLOOKUP($B600,data02,data0211!M$900,FALSE)</f>
        <v>0</v>
      </c>
      <c r="N600" s="218">
        <f>HLOOKUP($B600,data02,data0211!N$900,FALSE)</f>
        <v>1</v>
      </c>
      <c r="O600" s="218">
        <f>HLOOKUP($B600,data02,data0211!O$900,FALSE)</f>
        <v>0</v>
      </c>
      <c r="P600" s="218">
        <f>HLOOKUP($B600,data02,data0211!P$900,FALSE)</f>
        <v>352729950</v>
      </c>
      <c r="Q600" s="218">
        <f>HLOOKUP($B600,data02,data0211!Q$900,FALSE)</f>
        <v>139103756</v>
      </c>
      <c r="R600" s="218">
        <f>HLOOKUP($B600,data02,data0211!R$900,FALSE)</f>
        <v>210424217</v>
      </c>
      <c r="S600" s="218">
        <f>HLOOKUP($B600,data02,data0211!S$900,FALSE)</f>
        <v>0</v>
      </c>
      <c r="T600" s="218">
        <f>HLOOKUP($B600,data02,data0211!T$900,FALSE)</f>
        <v>2891721</v>
      </c>
      <c r="U600" s="218">
        <f>HLOOKUP($B600,data02,data0211!U$900,FALSE)</f>
        <v>310256</v>
      </c>
      <c r="V600" s="218">
        <f>HLOOKUP($B600,data02,data0211!V$900,FALSE)</f>
        <v>356580</v>
      </c>
      <c r="W600" s="218">
        <f>HLOOKUP($B600,data02,data0211!W$900,FALSE)</f>
        <v>0</v>
      </c>
      <c r="X600" s="218">
        <f>HLOOKUP($B600,data02,data0211!X$900,FALSE)</f>
        <v>356580</v>
      </c>
      <c r="Y600" s="218">
        <f>HLOOKUP($B600,data02,data0211!Y$900,FALSE)</f>
        <v>0</v>
      </c>
      <c r="Z600" s="218">
        <f>HLOOKUP($B600,data02,data0211!Z$900,FALSE)</f>
        <v>0</v>
      </c>
      <c r="AA600" s="218">
        <f>HLOOKUP($B600,data02,data0211!AA$900,FALSE)</f>
        <v>0</v>
      </c>
      <c r="AB600" s="218">
        <f>HLOOKUP($B600,data02,data0211!AB$900,FALSE)</f>
        <v>6725081.8499999996</v>
      </c>
      <c r="AC600" s="218">
        <f>HLOOKUP($B600,data02,data0211!AC$900,FALSE)</f>
        <v>4140706.99</v>
      </c>
      <c r="AD600" s="218">
        <f>HLOOKUP($B600,data02,data0211!AD$900,FALSE)</f>
        <v>2535753</v>
      </c>
      <c r="AE600" s="218">
        <f>HLOOKUP($B600,data02,data0211!AE$900,FALSE)</f>
        <v>0</v>
      </c>
      <c r="AF600" s="218">
        <f>HLOOKUP($B600,data02,data0211!AF$900,FALSE)</f>
        <v>42802.78</v>
      </c>
      <c r="AG600" s="218">
        <f>HLOOKUP($B600,data02,data0211!AG$900,FALSE)</f>
        <v>5819.08</v>
      </c>
      <c r="AH600" s="218">
        <f>HLOOKUP($B600,data02,data0211!AH$900,FALSE)</f>
        <v>693</v>
      </c>
      <c r="AI600" s="218">
        <f>HLOOKUP($B600,data02,data0211!AI$900,FALSE)</f>
        <v>549</v>
      </c>
      <c r="AJ600" s="218">
        <f>HLOOKUP($B600,data02,data0211!AJ$900,FALSE)</f>
        <v>144</v>
      </c>
      <c r="AK600" s="218">
        <f>HLOOKUP($B600,data02,data0211!AK$900,FALSE)</f>
        <v>31000</v>
      </c>
      <c r="AL600" s="218">
        <f>HLOOKUP($B600,data02,data0211!AL$900,FALSE)</f>
        <v>61447</v>
      </c>
      <c r="AM600" s="218">
        <f>HLOOKUP($B600,data02,data0211!AM$900,FALSE)</f>
        <v>0</v>
      </c>
      <c r="AN600" s="218">
        <f>HLOOKUP($B600,data02,data0211!AN$900,FALSE)</f>
        <v>60282</v>
      </c>
      <c r="AO600" s="218">
        <f>HLOOKUP($B600,data02,data0211!AO$900,FALSE)</f>
        <v>72368</v>
      </c>
      <c r="AP600" s="218">
        <f>HLOOKUP($B600,data02,data0211!AP$900,FALSE)</f>
        <v>72368</v>
      </c>
      <c r="AQ600" s="218">
        <f>HLOOKUP($B600,data02,data0211!AQ$900,FALSE)</f>
        <v>60633</v>
      </c>
      <c r="AR600" s="218">
        <f>HLOOKUP($B600,data02,data0211!AR$900,FALSE)</f>
        <v>745</v>
      </c>
      <c r="AS600" s="218">
        <f>HLOOKUP($B600,data02,data0211!AS$900,FALSE)</f>
        <v>678</v>
      </c>
      <c r="AT600" s="218">
        <f>HLOOKUP($B600,data02,data0211!AT$900,FALSE)</f>
        <v>67</v>
      </c>
      <c r="AU600" s="218">
        <f>HLOOKUP($B600,data02,data0211!AU$900,FALSE)</f>
        <v>369</v>
      </c>
      <c r="AV600" s="218">
        <f>HLOOKUP($B600,data02,data0211!AV$900,FALSE)</f>
        <v>0</v>
      </c>
      <c r="AW600" s="218">
        <f>HLOOKUP($B600,data02,data0211!AW$900,FALSE)</f>
        <v>376</v>
      </c>
      <c r="AX600" s="218">
        <f>HLOOKUP($B600,data02,data0211!AX$900,FALSE)</f>
        <v>0</v>
      </c>
      <c r="AY600" s="218">
        <f>HLOOKUP($B600,data02,data0211!AY$900,FALSE)</f>
        <v>14</v>
      </c>
      <c r="AZ600" s="218">
        <f>HLOOKUP($B600,data02,data0211!AZ$900,FALSE)</f>
        <v>4904</v>
      </c>
      <c r="BA600" s="218">
        <f>HLOOKUP($B600,data02,data0211!BA$900,FALSE)</f>
        <v>0.69</v>
      </c>
      <c r="BB600" s="218"/>
      <c r="BC600" s="218"/>
      <c r="BD600" s="218"/>
      <c r="BE600" s="218"/>
    </row>
    <row r="601" spans="1:57" x14ac:dyDescent="0.2">
      <c r="A601" s="71" t="s">
        <v>33</v>
      </c>
      <c r="B601" s="71" t="s">
        <v>33</v>
      </c>
      <c r="C601" s="69">
        <v>2003</v>
      </c>
      <c r="D601" s="218">
        <f>HLOOKUP($B601,data03,data0211!D$900,FALSE)</f>
        <v>55861892.780000001</v>
      </c>
      <c r="E601" s="218">
        <f>HLOOKUP($B601,data03,data0211!E$900,FALSE)</f>
        <v>-23948365.859999999</v>
      </c>
      <c r="F601" s="218">
        <f>HLOOKUP($B601,data03,data0211!F$900,FALSE)</f>
        <v>0</v>
      </c>
      <c r="G601" s="218">
        <f>HLOOKUP($B601,data03,data0211!G$900,FALSE)</f>
        <v>3814293.49</v>
      </c>
      <c r="H601" s="218">
        <f>HLOOKUP($B601,data03,data0211!H$900,FALSE)</f>
        <v>3958764.91</v>
      </c>
      <c r="I601" s="218">
        <f>HLOOKUP($B601,data03,data0211!I$900,FALSE)</f>
        <v>157840.95999999999</v>
      </c>
      <c r="J601" s="218">
        <f>HLOOKUP($B601,data03,data0211!J$900,FALSE)</f>
        <v>17636</v>
      </c>
      <c r="K601" s="218">
        <f>HLOOKUP($B601,data03,data0211!K$900,FALSE)</f>
        <v>15444</v>
      </c>
      <c r="L601" s="218">
        <f>HLOOKUP($B601,data03,data0211!L$900,FALSE)</f>
        <v>2192</v>
      </c>
      <c r="M601" s="218">
        <f>HLOOKUP($B601,data03,data0211!M$900,FALSE)</f>
        <v>0</v>
      </c>
      <c r="N601" s="218">
        <f>HLOOKUP($B601,data03,data0211!N$900,FALSE)</f>
        <v>1</v>
      </c>
      <c r="O601" s="218">
        <f>HLOOKUP($B601,data03,data0211!O$900,FALSE)</f>
        <v>0</v>
      </c>
      <c r="P601" s="218">
        <f>HLOOKUP($B601,data03,data0211!P$900,FALSE)</f>
        <v>349046084</v>
      </c>
      <c r="Q601" s="218">
        <f>HLOOKUP($B601,data03,data0211!Q$900,FALSE)</f>
        <v>137538000</v>
      </c>
      <c r="R601" s="218">
        <f>HLOOKUP($B601,data03,data0211!R$900,FALSE)</f>
        <v>207737168</v>
      </c>
      <c r="S601" s="218">
        <f>HLOOKUP($B601,data03,data0211!S$900,FALSE)</f>
        <v>0</v>
      </c>
      <c r="T601" s="218">
        <f>HLOOKUP($B601,data03,data0211!T$900,FALSE)</f>
        <v>3461352</v>
      </c>
      <c r="U601" s="218">
        <f>HLOOKUP($B601,data03,data0211!U$900,FALSE)</f>
        <v>309564</v>
      </c>
      <c r="V601" s="218">
        <f>HLOOKUP($B601,data03,data0211!V$900,FALSE)</f>
        <v>387967</v>
      </c>
      <c r="W601" s="218">
        <f>HLOOKUP($B601,data03,data0211!W$900,FALSE)</f>
        <v>0</v>
      </c>
      <c r="X601" s="218">
        <f>HLOOKUP($B601,data03,data0211!X$900,FALSE)</f>
        <v>387967</v>
      </c>
      <c r="Y601" s="218">
        <f>HLOOKUP($B601,data03,data0211!Y$900,FALSE)</f>
        <v>0</v>
      </c>
      <c r="Z601" s="218">
        <f>HLOOKUP($B601,data03,data0211!Z$900,FALSE)</f>
        <v>0</v>
      </c>
      <c r="AA601" s="218">
        <f>HLOOKUP($B601,data03,data0211!AA$900,FALSE)</f>
        <v>0</v>
      </c>
      <c r="AB601" s="218">
        <f>HLOOKUP($B601,data03,data0211!AB$900,FALSE)</f>
        <v>7021379.0499999998</v>
      </c>
      <c r="AC601" s="218">
        <f>HLOOKUP($B601,data03,data0211!AC$900,FALSE)</f>
        <v>4414773.93</v>
      </c>
      <c r="AD601" s="218">
        <f>HLOOKUP($B601,data03,data0211!AD$900,FALSE)</f>
        <v>2558267.88</v>
      </c>
      <c r="AE601" s="218">
        <f>HLOOKUP($B601,data03,data0211!AE$900,FALSE)</f>
        <v>0</v>
      </c>
      <c r="AF601" s="218">
        <f>HLOOKUP($B601,data03,data0211!AF$900,FALSE)</f>
        <v>42148.12</v>
      </c>
      <c r="AG601" s="218">
        <f>HLOOKUP($B601,data03,data0211!AG$900,FALSE)</f>
        <v>6189.12</v>
      </c>
      <c r="AH601" s="218">
        <f>HLOOKUP($B601,data03,data0211!AH$900,FALSE)</f>
        <v>693</v>
      </c>
      <c r="AI601" s="218">
        <f>HLOOKUP($B601,data03,data0211!AI$900,FALSE)</f>
        <v>549</v>
      </c>
      <c r="AJ601" s="218">
        <f>HLOOKUP($B601,data03,data0211!AJ$900,FALSE)</f>
        <v>144</v>
      </c>
      <c r="AK601" s="218">
        <f>HLOOKUP($B601,data03,data0211!AK$900,FALSE)</f>
        <v>31000</v>
      </c>
      <c r="AL601" s="218">
        <f>HLOOKUP($B601,data03,data0211!AL$900,FALSE)</f>
        <v>61447</v>
      </c>
      <c r="AM601" s="218">
        <f>HLOOKUP($B601,data03,data0211!AM$900,FALSE)</f>
        <v>0</v>
      </c>
      <c r="AN601" s="218">
        <f>HLOOKUP($B601,data03,data0211!AN$900,FALSE)</f>
        <v>62220</v>
      </c>
      <c r="AO601" s="218">
        <f>HLOOKUP($B601,data03,data0211!AO$900,FALSE)</f>
        <v>73156</v>
      </c>
      <c r="AP601" s="218">
        <f>HLOOKUP($B601,data03,data0211!AP$900,FALSE)</f>
        <v>73156</v>
      </c>
      <c r="AQ601" s="218">
        <f>HLOOKUP($B601,data03,data0211!AQ$900,FALSE)</f>
        <v>59925</v>
      </c>
      <c r="AR601" s="218">
        <f>HLOOKUP($B601,data03,data0211!AR$900,FALSE)</f>
        <v>749</v>
      </c>
      <c r="AS601" s="218">
        <f>HLOOKUP($B601,data03,data0211!AS$900,FALSE)</f>
        <v>678</v>
      </c>
      <c r="AT601" s="218">
        <f>HLOOKUP($B601,data03,data0211!AT$900,FALSE)</f>
        <v>71</v>
      </c>
      <c r="AU601" s="218">
        <f>HLOOKUP($B601,data03,data0211!AU$900,FALSE)</f>
        <v>369</v>
      </c>
      <c r="AV601" s="218">
        <f>HLOOKUP($B601,data03,data0211!AV$900,FALSE)</f>
        <v>0</v>
      </c>
      <c r="AW601" s="218">
        <f>HLOOKUP($B601,data03,data0211!AW$900,FALSE)</f>
        <v>380</v>
      </c>
      <c r="AX601" s="218">
        <f>HLOOKUP($B601,data03,data0211!AX$900,FALSE)</f>
        <v>0</v>
      </c>
      <c r="AY601" s="218">
        <f>HLOOKUP($B601,data03,data0211!AY$900,FALSE)</f>
        <v>14</v>
      </c>
      <c r="AZ601" s="218">
        <f>HLOOKUP($B601,data03,data0211!AZ$900,FALSE)</f>
        <v>4950</v>
      </c>
      <c r="BA601" s="218">
        <f>HLOOKUP($B601,data03,data0211!BA$900,FALSE)</f>
        <v>0.71</v>
      </c>
      <c r="BB601" s="218"/>
      <c r="BC601" s="218"/>
      <c r="BD601" s="218"/>
      <c r="BE601" s="218"/>
    </row>
    <row r="602" spans="1:57" x14ac:dyDescent="0.2">
      <c r="A602" s="71" t="s">
        <v>33</v>
      </c>
      <c r="B602" s="71" t="s">
        <v>33</v>
      </c>
      <c r="C602" s="69">
        <v>2004</v>
      </c>
      <c r="D602" s="218">
        <f>HLOOKUP($B602,data04,data0211!D$900,FALSE)</f>
        <v>63844345.32</v>
      </c>
      <c r="E602" s="218">
        <f>HLOOKUP($B602,data04,data0211!E$900,FALSE)</f>
        <v>-26680683.939999998</v>
      </c>
      <c r="F602" s="218">
        <f>HLOOKUP($B602,data04,data0211!F$900,FALSE)</f>
        <v>0</v>
      </c>
      <c r="G602" s="218">
        <f>HLOOKUP($B602,data04,data0211!G$900,FALSE)</f>
        <v>7982452</v>
      </c>
      <c r="H602" s="218">
        <f>HLOOKUP($B602,data04,data0211!H$900,FALSE)</f>
        <v>3721042.0599999996</v>
      </c>
      <c r="I602" s="218">
        <f>HLOOKUP($B602,data04,data0211!I$900,FALSE)</f>
        <v>96735.89</v>
      </c>
      <c r="J602" s="218">
        <f>HLOOKUP($B602,data04,data0211!J$900,FALSE)</f>
        <v>17967</v>
      </c>
      <c r="K602" s="218">
        <f>HLOOKUP($B602,data04,data0211!K$900,FALSE)</f>
        <v>15686</v>
      </c>
      <c r="L602" s="218">
        <f>HLOOKUP($B602,data04,data0211!L$900,FALSE)</f>
        <v>2281</v>
      </c>
      <c r="M602" s="218">
        <f>HLOOKUP($B602,data04,data0211!M$900,FALSE)</f>
        <v>0</v>
      </c>
      <c r="N602" s="218">
        <f>HLOOKUP($B602,data04,data0211!N$900,FALSE)</f>
        <v>1</v>
      </c>
      <c r="O602" s="218">
        <f>HLOOKUP($B602,data04,data0211!O$900,FALSE)</f>
        <v>0</v>
      </c>
      <c r="P602" s="218">
        <f>HLOOKUP($B602,data04,data0211!P$900,FALSE)</f>
        <v>372962643</v>
      </c>
      <c r="Q602" s="218">
        <f>HLOOKUP($B602,data04,data0211!Q$900,FALSE)</f>
        <v>144181978</v>
      </c>
      <c r="R602" s="218">
        <f>HLOOKUP($B602,data04,data0211!R$900,FALSE)</f>
        <v>224757899</v>
      </c>
      <c r="S602" s="218">
        <f>HLOOKUP($B602,data04,data0211!S$900,FALSE)</f>
        <v>0</v>
      </c>
      <c r="T602" s="218">
        <f>HLOOKUP($B602,data04,data0211!T$900,FALSE)</f>
        <v>3699808</v>
      </c>
      <c r="U602" s="218">
        <f>HLOOKUP($B602,data04,data0211!U$900,FALSE)</f>
        <v>322958</v>
      </c>
      <c r="V602" s="218">
        <f>HLOOKUP($B602,data04,data0211!V$900,FALSE)</f>
        <v>526388</v>
      </c>
      <c r="W602" s="218">
        <f>HLOOKUP($B602,data04,data0211!W$900,FALSE)</f>
        <v>0</v>
      </c>
      <c r="X602" s="218">
        <f>HLOOKUP($B602,data04,data0211!X$900,FALSE)</f>
        <v>526388</v>
      </c>
      <c r="Y602" s="218">
        <f>HLOOKUP($B602,data04,data0211!Y$900,FALSE)</f>
        <v>0</v>
      </c>
      <c r="Z602" s="218">
        <f>HLOOKUP($B602,data04,data0211!Z$900,FALSE)</f>
        <v>0</v>
      </c>
      <c r="AA602" s="218">
        <f>HLOOKUP($B602,data04,data0211!AA$900,FALSE)</f>
        <v>0</v>
      </c>
      <c r="AB602" s="218">
        <f>HLOOKUP($B602,data04,data0211!AB$900,FALSE)</f>
        <v>7350255</v>
      </c>
      <c r="AC602" s="218">
        <f>HLOOKUP($B602,data04,data0211!AC$900,FALSE)</f>
        <v>4507602</v>
      </c>
      <c r="AD602" s="218">
        <f>HLOOKUP($B602,data04,data0211!AD$900,FALSE)</f>
        <v>2792135</v>
      </c>
      <c r="AE602" s="218">
        <f>HLOOKUP($B602,data04,data0211!AE$900,FALSE)</f>
        <v>0</v>
      </c>
      <c r="AF602" s="218">
        <f>HLOOKUP($B602,data04,data0211!AF$900,FALSE)</f>
        <v>44578</v>
      </c>
      <c r="AG602" s="218">
        <f>HLOOKUP($B602,data04,data0211!AG$900,FALSE)</f>
        <v>5940</v>
      </c>
      <c r="AH602" s="218">
        <f>HLOOKUP($B602,data04,data0211!AH$900,FALSE)</f>
        <v>693</v>
      </c>
      <c r="AI602" s="218">
        <f>HLOOKUP($B602,data04,data0211!AI$900,FALSE)</f>
        <v>549</v>
      </c>
      <c r="AJ602" s="218">
        <f>HLOOKUP($B602,data04,data0211!AJ$900,FALSE)</f>
        <v>144</v>
      </c>
      <c r="AK602" s="218">
        <f>HLOOKUP($B602,data04,data0211!AK$900,FALSE)</f>
        <v>31000</v>
      </c>
      <c r="AL602" s="218">
        <f>HLOOKUP($B602,data04,data0211!AL$900,FALSE)</f>
        <v>61447</v>
      </c>
      <c r="AM602" s="218">
        <f>HLOOKUP($B602,data04,data0211!AM$900,FALSE)</f>
        <v>0</v>
      </c>
      <c r="AN602" s="218">
        <f>HLOOKUP($B602,data04,data0211!AN$900,FALSE)</f>
        <v>64706</v>
      </c>
      <c r="AO602" s="218">
        <f>HLOOKUP($B602,data04,data0211!AO$900,FALSE)</f>
        <v>62443</v>
      </c>
      <c r="AP602" s="218">
        <f>HLOOKUP($B602,data04,data0211!AP$900,FALSE)</f>
        <v>64706</v>
      </c>
      <c r="AQ602" s="218">
        <f>HLOOKUP($B602,data04,data0211!AQ$900,FALSE)</f>
        <v>58317</v>
      </c>
      <c r="AR602" s="218">
        <f>HLOOKUP($B602,data04,data0211!AR$900,FALSE)</f>
        <v>770</v>
      </c>
      <c r="AS602" s="218">
        <f>HLOOKUP($B602,data04,data0211!AS$900,FALSE)</f>
        <v>693</v>
      </c>
      <c r="AT602" s="218">
        <f>HLOOKUP($B602,data04,data0211!AT$900,FALSE)</f>
        <v>77</v>
      </c>
      <c r="AU602" s="218">
        <f>HLOOKUP($B602,data04,data0211!AU$900,FALSE)</f>
        <v>388</v>
      </c>
      <c r="AV602" s="218">
        <f>HLOOKUP($B602,data04,data0211!AV$900,FALSE)</f>
        <v>0</v>
      </c>
      <c r="AW602" s="218">
        <f>HLOOKUP($B602,data04,data0211!AW$900,FALSE)</f>
        <v>382</v>
      </c>
      <c r="AX602" s="218">
        <f>HLOOKUP($B602,data04,data0211!AX$900,FALSE)</f>
        <v>1</v>
      </c>
      <c r="AY602" s="218">
        <f>HLOOKUP($B602,data04,data0211!AY$900,FALSE)</f>
        <v>14</v>
      </c>
      <c r="AZ602" s="218">
        <f>HLOOKUP($B602,data04,data0211!AZ$900,FALSE)</f>
        <v>4900</v>
      </c>
      <c r="BA602" s="218">
        <f>HLOOKUP($B602,data04,data0211!BA$900,FALSE)</f>
        <v>0.73</v>
      </c>
      <c r="BB602" s="218"/>
      <c r="BC602" s="218"/>
      <c r="BD602" s="218"/>
      <c r="BE602" s="218"/>
    </row>
    <row r="603" spans="1:57" x14ac:dyDescent="0.2">
      <c r="A603" s="71" t="s">
        <v>33</v>
      </c>
      <c r="B603" s="71" t="s">
        <v>33</v>
      </c>
      <c r="C603" s="69">
        <v>2005</v>
      </c>
      <c r="D603" s="218">
        <f>HLOOKUP($B603,data05,data0211!D$900,FALSE)</f>
        <v>67650241.529999986</v>
      </c>
      <c r="E603" s="218">
        <f>HLOOKUP($B603,data05,data0211!E$900,FALSE)</f>
        <v>-29448520.630000003</v>
      </c>
      <c r="F603" s="218">
        <f>HLOOKUP($B603,data05,data0211!F$900,FALSE)</f>
        <v>0</v>
      </c>
      <c r="G603" s="218">
        <f>HLOOKUP($B603,data05,data0211!G$900,FALSE)</f>
        <v>4070895</v>
      </c>
      <c r="H603" s="218">
        <f>HLOOKUP($B603,data05,data0211!H$900,FALSE)</f>
        <v>3651757.03</v>
      </c>
      <c r="I603" s="218">
        <f>HLOOKUP($B603,data05,data0211!I$900,FALSE)</f>
        <v>392233.51</v>
      </c>
      <c r="J603" s="218">
        <f>HLOOKUP($B603,data05,data0211!J$900,FALSE)</f>
        <v>18171</v>
      </c>
      <c r="K603" s="218">
        <f>HLOOKUP($B603,data05,data0211!K$900,FALSE)</f>
        <v>15905</v>
      </c>
      <c r="L603" s="218">
        <f>HLOOKUP($B603,data05,data0211!L$900,FALSE)</f>
        <v>2266</v>
      </c>
      <c r="M603" s="218">
        <f>HLOOKUP($B603,data05,data0211!M$900,FALSE)</f>
        <v>0</v>
      </c>
      <c r="N603" s="218">
        <f>HLOOKUP($B603,data05,data0211!N$900,FALSE)</f>
        <v>3409153.49</v>
      </c>
      <c r="O603" s="218">
        <f>HLOOKUP($B603,data05,data0211!O$900,FALSE)</f>
        <v>306916</v>
      </c>
      <c r="P603" s="218">
        <f>HLOOKUP($B603,data05,data0211!P$900,FALSE)</f>
        <v>359438988.14999998</v>
      </c>
      <c r="Q603" s="218">
        <f>HLOOKUP($B603,data05,data0211!Q$900,FALSE)</f>
        <v>144724830</v>
      </c>
      <c r="R603" s="218">
        <f>HLOOKUP($B603,data05,data0211!R$900,FALSE)</f>
        <v>210998088.66</v>
      </c>
      <c r="S603" s="218">
        <f>HLOOKUP($B603,data05,data0211!S$900,FALSE)</f>
        <v>0</v>
      </c>
      <c r="T603" s="218">
        <f>HLOOKUP($B603,data05,data0211!T$900,FALSE)</f>
        <v>3409153.49</v>
      </c>
      <c r="U603" s="218">
        <f>HLOOKUP($B603,data05,data0211!U$900,FALSE)</f>
        <v>306916</v>
      </c>
      <c r="V603" s="218">
        <f>HLOOKUP($B603,data05,data0211!V$900,FALSE)</f>
        <v>378506</v>
      </c>
      <c r="W603" s="218">
        <f>HLOOKUP($B603,data05,data0211!W$900,FALSE)</f>
        <v>0</v>
      </c>
      <c r="X603" s="218">
        <f>HLOOKUP($B603,data05,data0211!X$900,FALSE)</f>
        <v>369082</v>
      </c>
      <c r="Y603" s="218">
        <f>HLOOKUP($B603,data05,data0211!Y$900,FALSE)</f>
        <v>0</v>
      </c>
      <c r="Z603" s="218">
        <f>HLOOKUP($B603,data05,data0211!Z$900,FALSE)</f>
        <v>9128</v>
      </c>
      <c r="AA603" s="218">
        <f>HLOOKUP($B603,data05,data0211!AA$900,FALSE)</f>
        <v>296</v>
      </c>
      <c r="AB603" s="218">
        <f>HLOOKUP($B603,data05,data0211!AB$900,FALSE)</f>
        <v>7798294.4199999999</v>
      </c>
      <c r="AC603" s="218">
        <f>HLOOKUP($B603,data05,data0211!AC$900,FALSE)</f>
        <v>5321368.43</v>
      </c>
      <c r="AD603" s="218">
        <f>HLOOKUP($B603,data05,data0211!AD$900,FALSE)</f>
        <v>3437164.74</v>
      </c>
      <c r="AE603" s="218">
        <f>HLOOKUP($B603,data05,data0211!AE$900,FALSE)</f>
        <v>0</v>
      </c>
      <c r="AF603" s="218">
        <f>HLOOKUP($B603,data05,data0211!AF$900,FALSE)</f>
        <v>52595.6</v>
      </c>
      <c r="AG603" s="218">
        <f>HLOOKUP($B603,data05,data0211!AG$900,FALSE)</f>
        <v>6222.58</v>
      </c>
      <c r="AH603" s="218">
        <f>HLOOKUP($B603,data05,data0211!AH$900,FALSE)</f>
        <v>693</v>
      </c>
      <c r="AI603" s="218">
        <f>HLOOKUP($B603,data05,data0211!AI$900,FALSE)</f>
        <v>144</v>
      </c>
      <c r="AJ603" s="218">
        <f>HLOOKUP($B603,data05,data0211!AJ$900,FALSE)</f>
        <v>549</v>
      </c>
      <c r="AK603" s="218">
        <f>HLOOKUP($B603,data05,data0211!AK$900,FALSE)</f>
        <v>31200</v>
      </c>
      <c r="AL603" s="218">
        <f>HLOOKUP($B603,data05,data0211!AL$900,FALSE)</f>
        <v>61900</v>
      </c>
      <c r="AM603" s="218">
        <f>HLOOKUP($B603,data05,data0211!AM$900,FALSE)</f>
        <v>200</v>
      </c>
      <c r="AN603" s="218">
        <f>HLOOKUP($B603,data05,data0211!AN$900,FALSE)</f>
        <v>67289</v>
      </c>
      <c r="AO603" s="218">
        <f>HLOOKUP($B603,data05,data0211!AO$900,FALSE)</f>
        <v>73575</v>
      </c>
      <c r="AP603" s="218">
        <f>HLOOKUP($B603,data05,data0211!AP$900,FALSE)</f>
        <v>73575</v>
      </c>
      <c r="AQ603" s="218">
        <f>HLOOKUP($B603,data05,data0211!AQ$900,FALSE)</f>
        <v>62395</v>
      </c>
      <c r="AR603" s="218">
        <f>HLOOKUP($B603,data05,data0211!AR$900,FALSE)</f>
        <v>771</v>
      </c>
      <c r="AS603" s="218">
        <f>HLOOKUP($B603,data05,data0211!AS$900,FALSE)</f>
        <v>693</v>
      </c>
      <c r="AT603" s="218">
        <f>HLOOKUP($B603,data05,data0211!AT$900,FALSE)</f>
        <v>78</v>
      </c>
      <c r="AU603" s="218">
        <f>HLOOKUP($B603,data05,data0211!AU$900,FALSE)</f>
        <v>371</v>
      </c>
      <c r="AV603" s="218">
        <f>HLOOKUP($B603,data05,data0211!AV$900,FALSE)</f>
        <v>0</v>
      </c>
      <c r="AW603" s="218">
        <f>HLOOKUP($B603,data05,data0211!AW$900,FALSE)</f>
        <v>380</v>
      </c>
      <c r="AX603" s="218">
        <f>HLOOKUP($B603,data05,data0211!AX$900,FALSE)</f>
        <v>1</v>
      </c>
      <c r="AY603" s="218">
        <f>HLOOKUP($B603,data05,data0211!AY$900,FALSE)</f>
        <v>14</v>
      </c>
      <c r="AZ603" s="218">
        <f>HLOOKUP($B603,data05,data0211!AZ$900,FALSE)</f>
        <v>4562</v>
      </c>
      <c r="BA603" s="218">
        <f>HLOOKUP($B603,data05,data0211!BA$900,FALSE)</f>
        <v>0</v>
      </c>
      <c r="BB603" s="218"/>
      <c r="BC603" s="218"/>
      <c r="BD603" s="218"/>
      <c r="BE603" s="218"/>
    </row>
    <row r="604" spans="1:57" x14ac:dyDescent="0.2">
      <c r="A604" s="71" t="s">
        <v>33</v>
      </c>
      <c r="B604" s="71" t="s">
        <v>33</v>
      </c>
      <c r="C604" s="69">
        <v>2006</v>
      </c>
      <c r="D604" s="218">
        <f>HLOOKUP($B604,data06,data0211!D$900,FALSE)</f>
        <v>72699268.099999994</v>
      </c>
      <c r="E604" s="218">
        <f>HLOOKUP($B604,data06,data0211!E$900,FALSE)</f>
        <v>-31544663.240000002</v>
      </c>
      <c r="F604" s="218">
        <f>HLOOKUP($B604,data06,data0211!F$900,FALSE)</f>
        <v>0</v>
      </c>
      <c r="G604" s="218">
        <f>HLOOKUP($B604,data06,data0211!G$900,FALSE)</f>
        <v>5049756</v>
      </c>
      <c r="H604" s="218">
        <f>HLOOKUP($B604,data06,data0211!H$900,FALSE)</f>
        <v>3856060.0900000003</v>
      </c>
      <c r="I604" s="218">
        <f>HLOOKUP($B604,data06,data0211!I$900,FALSE)</f>
        <v>500945</v>
      </c>
      <c r="J604" s="218">
        <f>HLOOKUP($B604,data06,data0211!J$900,FALSE)</f>
        <v>18384</v>
      </c>
      <c r="K604" s="218">
        <f>HLOOKUP($B604,data06,data0211!K$900,FALSE)</f>
        <v>16121</v>
      </c>
      <c r="L604" s="218">
        <f>HLOOKUP($B604,data06,data0211!L$900,FALSE)</f>
        <v>2263</v>
      </c>
      <c r="M604" s="218">
        <f>HLOOKUP($B604,data06,data0211!M$900,FALSE)</f>
        <v>0</v>
      </c>
      <c r="N604" s="218">
        <f>HLOOKUP($B604,data06,data0211!N$900,FALSE)</f>
        <v>3050</v>
      </c>
      <c r="O604" s="218">
        <f>HLOOKUP($B604,data06,data0211!O$900,FALSE)</f>
        <v>400</v>
      </c>
      <c r="P604" s="218">
        <f>HLOOKUP($B604,data06,data0211!P$900,FALSE)</f>
        <v>381325254</v>
      </c>
      <c r="Q604" s="218">
        <f>HLOOKUP($B604,data06,data0211!Q$900,FALSE)</f>
        <v>139960236</v>
      </c>
      <c r="R604" s="218">
        <f>HLOOKUP($B604,data06,data0211!R$900,FALSE)</f>
        <v>237962119</v>
      </c>
      <c r="S604" s="218">
        <f>HLOOKUP($B604,data06,data0211!S$900,FALSE)</f>
        <v>0</v>
      </c>
      <c r="T604" s="218">
        <f>HLOOKUP($B604,data06,data0211!T$900,FALSE)</f>
        <v>3060430</v>
      </c>
      <c r="U604" s="218">
        <f>HLOOKUP($B604,data06,data0211!U$900,FALSE)</f>
        <v>342469</v>
      </c>
      <c r="V604" s="218">
        <f>HLOOKUP($B604,data06,data0211!V$900,FALSE)</f>
        <v>381094</v>
      </c>
      <c r="W604" s="218">
        <f>HLOOKUP($B604,data06,data0211!W$900,FALSE)</f>
        <v>0</v>
      </c>
      <c r="X604" s="218">
        <f>HLOOKUP($B604,data06,data0211!X$900,FALSE)</f>
        <v>371396</v>
      </c>
      <c r="Y604" s="218">
        <f>HLOOKUP($B604,data06,data0211!Y$900,FALSE)</f>
        <v>0</v>
      </c>
      <c r="Z604" s="218">
        <f>HLOOKUP($B604,data06,data0211!Z$900,FALSE)</f>
        <v>9353</v>
      </c>
      <c r="AA604" s="218">
        <f>HLOOKUP($B604,data06,data0211!AA$900,FALSE)</f>
        <v>345</v>
      </c>
      <c r="AB604" s="218">
        <f>HLOOKUP($B604,data06,data0211!AB$900,FALSE)</f>
        <v>9395591.3200000022</v>
      </c>
      <c r="AC604" s="218">
        <f>HLOOKUP($B604,data06,data0211!AC$900,FALSE)</f>
        <v>6046008.4900000002</v>
      </c>
      <c r="AD604" s="218">
        <f>HLOOKUP($B604,data06,data0211!AD$900,FALSE)</f>
        <v>3285817.05</v>
      </c>
      <c r="AE604" s="218">
        <f>HLOOKUP($B604,data06,data0211!AE$900,FALSE)</f>
        <v>0</v>
      </c>
      <c r="AF604" s="218">
        <f>HLOOKUP($B604,data06,data0211!AF$900,FALSE)</f>
        <v>54196.31</v>
      </c>
      <c r="AG604" s="218">
        <f>HLOOKUP($B604,data06,data0211!AG$900,FALSE)</f>
        <v>9569.4699999999993</v>
      </c>
      <c r="AH604" s="218">
        <f>HLOOKUP($B604,data06,data0211!AH$900,FALSE)</f>
        <v>693</v>
      </c>
      <c r="AI604" s="218">
        <f>HLOOKUP($B604,data06,data0211!AI$900,FALSE)</f>
        <v>144</v>
      </c>
      <c r="AJ604" s="218">
        <f>HLOOKUP($B604,data06,data0211!AJ$900,FALSE)</f>
        <v>549</v>
      </c>
      <c r="AK604" s="218">
        <f>HLOOKUP($B604,data06,data0211!AK$900,FALSE)</f>
        <v>31300</v>
      </c>
      <c r="AL604" s="218">
        <f>HLOOKUP($B604,data06,data0211!AL$900,FALSE)</f>
        <v>62000</v>
      </c>
      <c r="AM604" s="218">
        <f>HLOOKUP($B604,data06,data0211!AM$900,FALSE)</f>
        <v>200</v>
      </c>
      <c r="AN604" s="218">
        <f>HLOOKUP($B604,data06,data0211!AN$900,FALSE)</f>
        <v>63046</v>
      </c>
      <c r="AO604" s="218">
        <f>HLOOKUP($B604,data06,data0211!AO$900,FALSE)</f>
        <v>75689</v>
      </c>
      <c r="AP604" s="218">
        <f>HLOOKUP($B604,data06,data0211!AP$900,FALSE)</f>
        <v>75689</v>
      </c>
      <c r="AQ604" s="218">
        <f>HLOOKUP($B604,data06,data0211!AQ$900,FALSE)</f>
        <v>61418</v>
      </c>
      <c r="AR604" s="218">
        <f>HLOOKUP($B604,data06,data0211!AR$900,FALSE)</f>
        <v>653</v>
      </c>
      <c r="AS604" s="218">
        <f>HLOOKUP($B604,data06,data0211!AS$900,FALSE)</f>
        <v>573</v>
      </c>
      <c r="AT604" s="218">
        <f>HLOOKUP($B604,data06,data0211!AT$900,FALSE)</f>
        <v>80</v>
      </c>
      <c r="AU604" s="218">
        <f>HLOOKUP($B604,data06,data0211!AU$900,FALSE)</f>
        <v>309</v>
      </c>
      <c r="AV604" s="218">
        <f>HLOOKUP($B604,data06,data0211!AV$900,FALSE)</f>
        <v>2</v>
      </c>
      <c r="AW604" s="218">
        <f>HLOOKUP($B604,data06,data0211!AW$900,FALSE)</f>
        <v>342</v>
      </c>
      <c r="AX604" s="218">
        <f>HLOOKUP($B604,data06,data0211!AX$900,FALSE)</f>
        <v>1</v>
      </c>
      <c r="AY604" s="218">
        <f>HLOOKUP($B604,data06,data0211!AY$900,FALSE)</f>
        <v>13</v>
      </c>
      <c r="AZ604" s="218">
        <f>HLOOKUP($B604,data06,data0211!AZ$900,FALSE)</f>
        <v>4389</v>
      </c>
      <c r="BA604" s="218">
        <f>HLOOKUP($B604,data06,data0211!BA$900,FALSE)</f>
        <v>0</v>
      </c>
      <c r="BB604" s="218"/>
      <c r="BC604" s="218"/>
      <c r="BD604" s="218"/>
      <c r="BE604" s="218"/>
    </row>
    <row r="605" spans="1:57" x14ac:dyDescent="0.2">
      <c r="A605" s="71" t="s">
        <v>33</v>
      </c>
      <c r="B605" s="71" t="s">
        <v>33</v>
      </c>
      <c r="C605" s="69">
        <v>2007</v>
      </c>
      <c r="D605" s="218">
        <f>HLOOKUP($B605,data07,data0211!D$900,FALSE)</f>
        <v>78976707.51000002</v>
      </c>
      <c r="E605" s="218">
        <f>HLOOKUP($B605,data07,data0211!E$900,FALSE)</f>
        <v>-30882579.210000001</v>
      </c>
      <c r="F605" s="218">
        <f>HLOOKUP($B605,data07,data0211!F$900,FALSE)</f>
        <v>0</v>
      </c>
      <c r="G605" s="218">
        <f>HLOOKUP($B605,data07,data0211!G$900,FALSE)</f>
        <v>6458620</v>
      </c>
      <c r="H605" s="218">
        <f>HLOOKUP($B605,data07,data0211!H$900,FALSE)</f>
        <v>4519969.2799999993</v>
      </c>
      <c r="I605" s="218">
        <f>HLOOKUP($B605,data07,data0211!I$900,FALSE)</f>
        <v>357823</v>
      </c>
      <c r="J605" s="218">
        <f>HLOOKUP($B605,data07,data0211!J$900,FALSE)</f>
        <v>18641</v>
      </c>
      <c r="K605" s="218">
        <f>HLOOKUP($B605,data07,data0211!K$900,FALSE)</f>
        <v>16378</v>
      </c>
      <c r="L605" s="218">
        <f>HLOOKUP($B605,data07,data0211!L$900,FALSE)</f>
        <v>2263</v>
      </c>
      <c r="M605" s="218">
        <f>HLOOKUP($B605,data07,data0211!M$900,FALSE)</f>
        <v>0</v>
      </c>
      <c r="N605" s="218">
        <f>HLOOKUP($B605,data07,data0211!N$900,FALSE)</f>
        <v>3847</v>
      </c>
      <c r="O605" s="218">
        <f>HLOOKUP($B605,data07,data0211!O$900,FALSE)</f>
        <v>390</v>
      </c>
      <c r="P605" s="218">
        <f>HLOOKUP($B605,data07,data0211!P$900,FALSE)</f>
        <v>382902025</v>
      </c>
      <c r="Q605" s="218">
        <f>HLOOKUP($B605,data07,data0211!Q$900,FALSE)</f>
        <v>142543771</v>
      </c>
      <c r="R605" s="218">
        <f>HLOOKUP($B605,data07,data0211!R$900,FALSE)</f>
        <v>236960151</v>
      </c>
      <c r="S605" s="218">
        <f>HLOOKUP($B605,data07,data0211!S$900,FALSE)</f>
        <v>0</v>
      </c>
      <c r="T605" s="218">
        <f>HLOOKUP($B605,data07,data0211!T$900,FALSE)</f>
        <v>3060933</v>
      </c>
      <c r="U605" s="218">
        <f>HLOOKUP($B605,data07,data0211!U$900,FALSE)</f>
        <v>337170</v>
      </c>
      <c r="V605" s="218">
        <f>HLOOKUP($B605,data07,data0211!V$900,FALSE)</f>
        <v>376524</v>
      </c>
      <c r="W605" s="218">
        <f>HLOOKUP($B605,data07,data0211!W$900,FALSE)</f>
        <v>0</v>
      </c>
      <c r="X605" s="218">
        <f>HLOOKUP($B605,data07,data0211!X$900,FALSE)</f>
        <v>366845</v>
      </c>
      <c r="Y605" s="218">
        <f>HLOOKUP($B605,data07,data0211!Y$900,FALSE)</f>
        <v>0</v>
      </c>
      <c r="Z605" s="218">
        <f>HLOOKUP($B605,data07,data0211!Z$900,FALSE)</f>
        <v>9342</v>
      </c>
      <c r="AA605" s="218">
        <f>HLOOKUP($B605,data07,data0211!AA$900,FALSE)</f>
        <v>337</v>
      </c>
      <c r="AB605" s="218">
        <f>HLOOKUP($B605,data07,data0211!AB$900,FALSE)</f>
        <v>9826277</v>
      </c>
      <c r="AC605" s="218">
        <f>HLOOKUP($B605,data07,data0211!AC$900,FALSE)</f>
        <v>6459105</v>
      </c>
      <c r="AD605" s="218">
        <f>HLOOKUP($B605,data07,data0211!AD$900,FALSE)</f>
        <v>3301616</v>
      </c>
      <c r="AE605" s="218">
        <f>HLOOKUP($B605,data07,data0211!AE$900,FALSE)</f>
        <v>0</v>
      </c>
      <c r="AF605" s="218">
        <f>HLOOKUP($B605,data07,data0211!AF$900,FALSE)</f>
        <v>10731</v>
      </c>
      <c r="AG605" s="218">
        <f>HLOOKUP($B605,data07,data0211!AG$900,FALSE)</f>
        <v>54825</v>
      </c>
      <c r="AH605" s="218">
        <f>HLOOKUP($B605,data07,data0211!AH$900,FALSE)</f>
        <v>693</v>
      </c>
      <c r="AI605" s="218">
        <f>HLOOKUP($B605,data07,data0211!AI$900,FALSE)</f>
        <v>144</v>
      </c>
      <c r="AJ605" s="218">
        <f>HLOOKUP($B605,data07,data0211!AJ$900,FALSE)</f>
        <v>549</v>
      </c>
      <c r="AK605" s="218">
        <f>HLOOKUP($B605,data07,data0211!AK$900,FALSE)</f>
        <v>31500</v>
      </c>
      <c r="AL605" s="218">
        <f>HLOOKUP($B605,data07,data0211!AL$900,FALSE)</f>
        <v>62000</v>
      </c>
      <c r="AM605" s="218">
        <f>HLOOKUP($B605,data07,data0211!AM$900,FALSE)</f>
        <v>200</v>
      </c>
      <c r="AN605" s="218">
        <f>HLOOKUP($B605,data07,data0211!AN$900,FALSE)</f>
        <v>71056</v>
      </c>
      <c r="AO605" s="218">
        <f>HLOOKUP($B605,data07,data0211!AO$900,FALSE)</f>
        <v>77718</v>
      </c>
      <c r="AP605" s="218">
        <f>HLOOKUP($B605,data07,data0211!AP$900,FALSE)</f>
        <v>77718</v>
      </c>
      <c r="AQ605" s="218">
        <f>HLOOKUP($B605,data07,data0211!AQ$900,FALSE)</f>
        <v>68783</v>
      </c>
      <c r="AR605" s="218">
        <f>HLOOKUP($B605,data07,data0211!AR$900,FALSE)</f>
        <v>655</v>
      </c>
      <c r="AS605" s="218">
        <f>HLOOKUP($B605,data07,data0211!AS$900,FALSE)</f>
        <v>573</v>
      </c>
      <c r="AT605" s="218">
        <f>HLOOKUP($B605,data07,data0211!AT$900,FALSE)</f>
        <v>82</v>
      </c>
      <c r="AU605" s="218">
        <f>HLOOKUP($B605,data07,data0211!AU$900,FALSE)</f>
        <v>310</v>
      </c>
      <c r="AV605" s="218">
        <f>HLOOKUP($B605,data07,data0211!AV$900,FALSE)</f>
        <v>2</v>
      </c>
      <c r="AW605" s="218">
        <f>HLOOKUP($B605,data07,data0211!AW$900,FALSE)</f>
        <v>343</v>
      </c>
      <c r="AX605" s="218">
        <f>HLOOKUP($B605,data07,data0211!AX$900,FALSE)</f>
        <v>1</v>
      </c>
      <c r="AY605" s="218">
        <f>HLOOKUP($B605,data07,data0211!AY$900,FALSE)</f>
        <v>11</v>
      </c>
      <c r="AZ605" s="218">
        <f>HLOOKUP($B605,data07,data0211!AZ$900,FALSE)</f>
        <v>4504</v>
      </c>
      <c r="BA605" s="218">
        <f>HLOOKUP($B605,data07,data0211!BA$900,FALSE)</f>
        <v>0</v>
      </c>
      <c r="BB605" s="218"/>
      <c r="BC605" s="218"/>
      <c r="BD605" s="218"/>
      <c r="BE605" s="218"/>
    </row>
    <row r="606" spans="1:57" x14ac:dyDescent="0.2">
      <c r="A606" s="71" t="s">
        <v>33</v>
      </c>
      <c r="B606" s="71" t="s">
        <v>33</v>
      </c>
      <c r="C606" s="69">
        <v>2008</v>
      </c>
      <c r="D606" s="218">
        <f>HLOOKUP($B606,data08,data0211!D$900,FALSE)</f>
        <v>83264570.560000002</v>
      </c>
      <c r="E606" s="218">
        <f>HLOOKUP($B606,data08,data0211!E$900,FALSE)</f>
        <v>-33574501.289999999</v>
      </c>
      <c r="F606" s="218">
        <f>HLOOKUP($B606,data08,data0211!F$900,FALSE)</f>
        <v>0</v>
      </c>
      <c r="G606" s="218">
        <f>HLOOKUP($B606,data08,data0211!G$900,FALSE)</f>
        <v>4276639</v>
      </c>
      <c r="H606" s="218">
        <f>HLOOKUP($B606,data08,data0211!H$900,FALSE)</f>
        <v>5132563.7199999988</v>
      </c>
      <c r="I606" s="218">
        <f>HLOOKUP($B606,data08,data0211!I$900,FALSE)</f>
        <v>621013</v>
      </c>
      <c r="J606" s="218">
        <f>HLOOKUP($B606,data08,data0211!J$900,FALSE)</f>
        <v>18806</v>
      </c>
      <c r="K606" s="218">
        <f>HLOOKUP($B606,data08,data0211!K$900,FALSE)</f>
        <v>16547</v>
      </c>
      <c r="L606" s="218">
        <f>HLOOKUP($B606,data08,data0211!L$900,FALSE)</f>
        <v>2259</v>
      </c>
      <c r="M606" s="218">
        <f>HLOOKUP($B606,data08,data0211!M$900,FALSE)</f>
        <v>0</v>
      </c>
      <c r="N606" s="218">
        <f>HLOOKUP($B606,data08,data0211!N$900,FALSE)</f>
        <v>3879</v>
      </c>
      <c r="O606" s="218">
        <f>HLOOKUP($B606,data08,data0211!O$900,FALSE)</f>
        <v>354</v>
      </c>
      <c r="P606" s="218">
        <f>HLOOKUP($B606,data08,data0211!P$900,FALSE)</f>
        <v>374500068</v>
      </c>
      <c r="Q606" s="218">
        <f>HLOOKUP($B606,data08,data0211!Q$900,FALSE)</f>
        <v>140646761</v>
      </c>
      <c r="R606" s="218">
        <f>HLOOKUP($B606,data08,data0211!R$900,FALSE)</f>
        <v>230446897</v>
      </c>
      <c r="S606" s="218">
        <f>HLOOKUP($B606,data08,data0211!S$900,FALSE)</f>
        <v>0</v>
      </c>
      <c r="T606" s="218">
        <f>HLOOKUP($B606,data08,data0211!T$900,FALSE)</f>
        <v>3073986</v>
      </c>
      <c r="U606" s="218">
        <f>HLOOKUP($B606,data08,data0211!U$900,FALSE)</f>
        <v>332424</v>
      </c>
      <c r="V606" s="218">
        <f>HLOOKUP($B606,data08,data0211!V$900,FALSE)</f>
        <v>371178</v>
      </c>
      <c r="W606" s="218">
        <f>HLOOKUP($B606,data08,data0211!W$900,FALSE)</f>
        <v>0</v>
      </c>
      <c r="X606" s="218">
        <f>HLOOKUP($B606,data08,data0211!X$900,FALSE)</f>
        <v>361081</v>
      </c>
      <c r="Y606" s="218">
        <f>HLOOKUP($B606,data08,data0211!Y$900,FALSE)</f>
        <v>0</v>
      </c>
      <c r="Z606" s="218">
        <f>HLOOKUP($B606,data08,data0211!Z$900,FALSE)</f>
        <v>9279</v>
      </c>
      <c r="AA606" s="218">
        <f>HLOOKUP($B606,data08,data0211!AA$900,FALSE)</f>
        <v>818</v>
      </c>
      <c r="AB606" s="218">
        <f>HLOOKUP($B606,data08,data0211!AB$900,FALSE)</f>
        <v>0</v>
      </c>
      <c r="AC606" s="218">
        <f>HLOOKUP($B606,data08,data0211!AC$900,FALSE)</f>
        <v>6716125</v>
      </c>
      <c r="AD606" s="218">
        <f>HLOOKUP($B606,data08,data0211!AD$900,FALSE)</f>
        <v>3557524</v>
      </c>
      <c r="AE606" s="218">
        <f>HLOOKUP($B606,data08,data0211!AE$900,FALSE)</f>
        <v>0</v>
      </c>
      <c r="AF606" s="218">
        <f>HLOOKUP($B606,data08,data0211!AF$900,FALSE)</f>
        <v>76770</v>
      </c>
      <c r="AG606" s="218">
        <f>HLOOKUP($B606,data08,data0211!AG$900,FALSE)</f>
        <v>24835</v>
      </c>
      <c r="AH606" s="218">
        <f>HLOOKUP($B606,data08,data0211!AH$900,FALSE)</f>
        <v>693</v>
      </c>
      <c r="AI606" s="218">
        <f>HLOOKUP($B606,data08,data0211!AI$900,FALSE)</f>
        <v>144</v>
      </c>
      <c r="AJ606" s="218">
        <f>HLOOKUP($B606,data08,data0211!AJ$900,FALSE)</f>
        <v>549</v>
      </c>
      <c r="AK606" s="218">
        <f>HLOOKUP($B606,data08,data0211!AK$900,FALSE)</f>
        <v>31500</v>
      </c>
      <c r="AL606" s="218">
        <f>HLOOKUP($B606,data08,data0211!AL$900,FALSE)</f>
        <v>63000</v>
      </c>
      <c r="AM606" s="218">
        <f>HLOOKUP($B606,data08,data0211!AM$900,FALSE)</f>
        <v>200</v>
      </c>
      <c r="AN606" s="218">
        <f>HLOOKUP($B606,data08,data0211!AN$900,FALSE)</f>
        <v>67627</v>
      </c>
      <c r="AO606" s="218">
        <f>HLOOKUP($B606,data08,data0211!AO$900,FALSE)</f>
        <v>75381</v>
      </c>
      <c r="AP606" s="218">
        <f>HLOOKUP($B606,data08,data0211!AP$900,FALSE)</f>
        <v>75381</v>
      </c>
      <c r="AQ606" s="218">
        <f>HLOOKUP($B606,data08,data0211!AQ$900,FALSE)</f>
        <v>65146</v>
      </c>
      <c r="AR606" s="218">
        <f>HLOOKUP($B606,data08,data0211!AR$900,FALSE)</f>
        <v>691</v>
      </c>
      <c r="AS606" s="218">
        <f>HLOOKUP($B606,data08,data0211!AS$900,FALSE)</f>
        <v>607</v>
      </c>
      <c r="AT606" s="218">
        <f>HLOOKUP($B606,data08,data0211!AT$900,FALSE)</f>
        <v>84</v>
      </c>
      <c r="AU606" s="218">
        <f>HLOOKUP($B606,data08,data0211!AU$900,FALSE)</f>
        <v>332</v>
      </c>
      <c r="AV606" s="218">
        <f>HLOOKUP($B606,data08,data0211!AV$900,FALSE)</f>
        <v>0</v>
      </c>
      <c r="AW606" s="218">
        <f>HLOOKUP($B606,data08,data0211!AW$900,FALSE)</f>
        <v>359</v>
      </c>
      <c r="AX606" s="218">
        <f>HLOOKUP($B606,data08,data0211!AX$900,FALSE)</f>
        <v>1</v>
      </c>
      <c r="AY606" s="218">
        <f>HLOOKUP($B606,data08,data0211!AY$900,FALSE)</f>
        <v>12</v>
      </c>
      <c r="AZ606" s="218">
        <f>HLOOKUP($B606,data08,data0211!AZ$900,FALSE)</f>
        <v>4445</v>
      </c>
      <c r="BA606" s="218">
        <f>HLOOKUP($B606,data08,data0211!BA$900,FALSE)</f>
        <v>71</v>
      </c>
      <c r="BB606" s="218"/>
      <c r="BC606" s="218"/>
      <c r="BD606" s="218"/>
      <c r="BE606" s="218"/>
    </row>
    <row r="607" spans="1:57" x14ac:dyDescent="0.2">
      <c r="A607" s="71" t="s">
        <v>33</v>
      </c>
      <c r="B607" s="71" t="s">
        <v>33</v>
      </c>
      <c r="C607" s="69">
        <v>2009</v>
      </c>
      <c r="D607" s="218">
        <f>HLOOKUP($B607,data09,data0211!D$900,FALSE)</f>
        <v>87198126.669999987</v>
      </c>
      <c r="E607" s="218">
        <f>HLOOKUP($B607,data09,data0211!E$900,FALSE)</f>
        <v>-36317916.18</v>
      </c>
      <c r="F607" s="218">
        <f>HLOOKUP($B607,data09,data0211!F$900,FALSE)</f>
        <v>0</v>
      </c>
      <c r="G607" s="218">
        <f>HLOOKUP($B607,data09,data0211!G$900,FALSE)</f>
        <v>9599769.0099999998</v>
      </c>
      <c r="H607" s="218">
        <f>HLOOKUP($B607,data09,data0211!H$900,FALSE)</f>
        <v>4332649.28</v>
      </c>
      <c r="I607" s="218">
        <f>HLOOKUP($B607,data09,data0211!I$900,FALSE)</f>
        <v>912000</v>
      </c>
      <c r="J607" s="218">
        <f>HLOOKUP($B607,data09,data0211!J$900,FALSE)</f>
        <v>18895</v>
      </c>
      <c r="K607" s="218">
        <f>HLOOKUP($B607,data09,data0211!K$900,FALSE)</f>
        <v>16653</v>
      </c>
      <c r="L607" s="218">
        <f>HLOOKUP($B607,data09,data0211!L$900,FALSE)</f>
        <v>2240</v>
      </c>
      <c r="M607" s="218">
        <f>HLOOKUP($B607,data09,data0211!M$900,FALSE)</f>
        <v>2</v>
      </c>
      <c r="N607" s="218">
        <f>HLOOKUP($B607,data09,data0211!N$900,FALSE)</f>
        <v>3897</v>
      </c>
      <c r="O607" s="218">
        <f>HLOOKUP($B607,data09,data0211!O$900,FALSE)</f>
        <v>389</v>
      </c>
      <c r="P607" s="218">
        <f>HLOOKUP($B607,data09,data0211!P$900,FALSE)</f>
        <v>363134721</v>
      </c>
      <c r="Q607" s="218">
        <f>HLOOKUP($B607,data09,data0211!Q$900,FALSE)</f>
        <v>139365167</v>
      </c>
      <c r="R607" s="218">
        <f>HLOOKUP($B607,data09,data0211!R$900,FALSE)</f>
        <v>219855795</v>
      </c>
      <c r="S607" s="218">
        <f>HLOOKUP($B607,data09,data0211!S$900,FALSE)</f>
        <v>496200</v>
      </c>
      <c r="T607" s="218">
        <f>HLOOKUP($B607,data09,data0211!T$900,FALSE)</f>
        <v>3085993</v>
      </c>
      <c r="U607" s="218">
        <f>HLOOKUP($B607,data09,data0211!U$900,FALSE)</f>
        <v>331566</v>
      </c>
      <c r="V607" s="218">
        <f>HLOOKUP($B607,data09,data0211!V$900,FALSE)</f>
        <v>372852</v>
      </c>
      <c r="W607" s="218">
        <f>HLOOKUP($B607,data09,data0211!W$900,FALSE)</f>
        <v>0</v>
      </c>
      <c r="X607" s="218">
        <f>HLOOKUP($B607,data09,data0211!X$900,FALSE)</f>
        <v>354307</v>
      </c>
      <c r="Y607" s="218">
        <f>HLOOKUP($B607,data09,data0211!Y$900,FALSE)</f>
        <v>0</v>
      </c>
      <c r="Z607" s="218">
        <f>HLOOKUP($B607,data09,data0211!Z$900,FALSE)</f>
        <v>9351</v>
      </c>
      <c r="AA607" s="218">
        <f>HLOOKUP($B607,data09,data0211!AA$900,FALSE)</f>
        <v>9194</v>
      </c>
      <c r="AB607" s="218">
        <f>HLOOKUP($B607,data09,data0211!AB$900,FALSE)</f>
        <v>11073817.49</v>
      </c>
      <c r="AC607" s="218">
        <f>HLOOKUP($B607,data09,data0211!AC$900,FALSE)</f>
        <v>6962430.1900000004</v>
      </c>
      <c r="AD607" s="218">
        <f>HLOOKUP($B607,data09,data0211!AD$900,FALSE)</f>
        <v>3926579.13</v>
      </c>
      <c r="AE607" s="218">
        <f>HLOOKUP($B607,data09,data0211!AE$900,FALSE)</f>
        <v>0</v>
      </c>
      <c r="AF607" s="218">
        <f>HLOOKUP($B607,data09,data0211!AF$900,FALSE)</f>
        <v>142748.42000000001</v>
      </c>
      <c r="AG607" s="218">
        <f>HLOOKUP($B607,data09,data0211!AG$900,FALSE)</f>
        <v>42059.75</v>
      </c>
      <c r="AH607" s="218">
        <f>HLOOKUP($B607,data09,data0211!AH$900,FALSE)</f>
        <v>693</v>
      </c>
      <c r="AI607" s="218">
        <f>HLOOKUP($B607,data09,data0211!AI$900,FALSE)</f>
        <v>144</v>
      </c>
      <c r="AJ607" s="218">
        <f>HLOOKUP($B607,data09,data0211!AJ$900,FALSE)</f>
        <v>549</v>
      </c>
      <c r="AK607" s="218">
        <f>HLOOKUP($B607,data09,data0211!AK$900,FALSE)</f>
        <v>31500</v>
      </c>
      <c r="AL607" s="218">
        <f>HLOOKUP($B607,data09,data0211!AL$900,FALSE)</f>
        <v>63000</v>
      </c>
      <c r="AM607" s="218">
        <f>HLOOKUP($B607,data09,data0211!AM$900,FALSE)</f>
        <v>200</v>
      </c>
      <c r="AN607" s="218">
        <f>HLOOKUP($B607,data09,data0211!AN$900,FALSE)</f>
        <v>82592</v>
      </c>
      <c r="AO607" s="218">
        <f>HLOOKUP($B607,data09,data0211!AO$900,FALSE)</f>
        <v>92162</v>
      </c>
      <c r="AP607" s="218">
        <f>HLOOKUP($B607,data09,data0211!AP$900,FALSE)</f>
        <v>92162</v>
      </c>
      <c r="AQ607" s="218">
        <f>HLOOKUP($B607,data09,data0211!AQ$900,FALSE)</f>
        <v>69751</v>
      </c>
      <c r="AR607" s="218">
        <f>HLOOKUP($B607,data09,data0211!AR$900,FALSE)</f>
        <v>765</v>
      </c>
      <c r="AS607" s="218">
        <f>HLOOKUP($B607,data09,data0211!AS$900,FALSE)</f>
        <v>657</v>
      </c>
      <c r="AT607" s="218">
        <f>HLOOKUP($B607,data09,data0211!AT$900,FALSE)</f>
        <v>108</v>
      </c>
      <c r="AU607" s="218">
        <f>HLOOKUP($B607,data09,data0211!AU$900,FALSE)</f>
        <v>341</v>
      </c>
      <c r="AV607" s="218">
        <f>HLOOKUP($B607,data09,data0211!AV$900,FALSE)</f>
        <v>0</v>
      </c>
      <c r="AW607" s="218">
        <f>HLOOKUP($B607,data09,data0211!AW$900,FALSE)</f>
        <v>424</v>
      </c>
      <c r="AX607" s="218">
        <f>HLOOKUP($B607,data09,data0211!AX$900,FALSE)</f>
        <v>1</v>
      </c>
      <c r="AY607" s="218">
        <f>HLOOKUP($B607,data09,data0211!AY$900,FALSE)</f>
        <v>12</v>
      </c>
      <c r="AZ607" s="218">
        <f>HLOOKUP($B607,data09,data0211!AZ$900,FALSE)</f>
        <v>4469</v>
      </c>
      <c r="BA607" s="218">
        <f>HLOOKUP($B607,data09,data0211!BA$900,FALSE)</f>
        <v>71</v>
      </c>
      <c r="BB607" s="218"/>
      <c r="BC607" s="218"/>
      <c r="BD607" s="218"/>
      <c r="BE607" s="218"/>
    </row>
    <row r="608" spans="1:57" x14ac:dyDescent="0.2">
      <c r="A608" s="71" t="s">
        <v>33</v>
      </c>
      <c r="B608" s="71" t="s">
        <v>33</v>
      </c>
      <c r="C608" s="69">
        <v>2010</v>
      </c>
      <c r="D608" s="218">
        <f>HLOOKUP($B608,data10,data0211!D$900,FALSE)</f>
        <v>83698759.659999982</v>
      </c>
      <c r="E608" s="218">
        <f>HLOOKUP($B608,data10,data0211!E$900,FALSE)</f>
        <v>-25835328.199999999</v>
      </c>
      <c r="F608" s="218">
        <f>HLOOKUP($B608,data10,data0211!F$900,FALSE)</f>
        <v>0</v>
      </c>
      <c r="G608" s="218">
        <f>HLOOKUP($B608,data10,data0211!G$900,FALSE)</f>
        <v>9599769.0099999998</v>
      </c>
      <c r="H608" s="218">
        <f>HLOOKUP($B608,data10,data0211!H$900,FALSE)</f>
        <v>4758272.59</v>
      </c>
      <c r="I608" s="218">
        <f>HLOOKUP($B608,data10,data0211!I$900,FALSE)</f>
        <v>531000</v>
      </c>
      <c r="J608" s="218">
        <f>HLOOKUP($B608,data10,data0211!J$900,FALSE)</f>
        <v>18940</v>
      </c>
      <c r="K608" s="218">
        <f>HLOOKUP($B608,data10,data0211!K$900,FALSE)</f>
        <v>16769</v>
      </c>
      <c r="L608" s="218">
        <f>HLOOKUP($B608,data10,data0211!L$900,FALSE)</f>
        <v>2171</v>
      </c>
      <c r="M608" s="218">
        <f>HLOOKUP($B608,data10,data0211!M$900,FALSE)</f>
        <v>0</v>
      </c>
      <c r="N608" s="218">
        <f>HLOOKUP($B608,data10,data0211!N$900,FALSE)</f>
        <v>0</v>
      </c>
      <c r="O608" s="218">
        <f>HLOOKUP($B608,data10,data0211!O$900,FALSE)</f>
        <v>0</v>
      </c>
      <c r="P608" s="218">
        <f>HLOOKUP($B608,data10,data0211!P$900,FALSE)</f>
        <v>364476577</v>
      </c>
      <c r="Q608" s="218">
        <f>HLOOKUP($B608,data10,data0211!Q$900,FALSE)</f>
        <v>141859487</v>
      </c>
      <c r="R608" s="218">
        <f>HLOOKUP($B608,data10,data0211!R$900,FALSE)</f>
        <v>222617090</v>
      </c>
      <c r="S608" s="218">
        <f>HLOOKUP($B608,data10,data0211!S$900,FALSE)</f>
        <v>0</v>
      </c>
      <c r="T608" s="218">
        <f>HLOOKUP($B608,data10,data0211!T$900,FALSE)</f>
        <v>0</v>
      </c>
      <c r="U608" s="218">
        <f>HLOOKUP($B608,data10,data0211!U$900,FALSE)</f>
        <v>0</v>
      </c>
      <c r="V608" s="218">
        <f>HLOOKUP($B608,data10,data0211!V$900,FALSE)</f>
        <v>342702</v>
      </c>
      <c r="W608" s="218">
        <f>HLOOKUP($B608,data10,data0211!W$900,FALSE)</f>
        <v>0</v>
      </c>
      <c r="X608" s="218">
        <f>HLOOKUP($B608,data10,data0211!X$900,FALSE)</f>
        <v>342702</v>
      </c>
      <c r="Y608" s="218">
        <f>HLOOKUP($B608,data10,data0211!Y$900,FALSE)</f>
        <v>0</v>
      </c>
      <c r="Z608" s="218">
        <f>HLOOKUP($B608,data10,data0211!Z$900,FALSE)</f>
        <v>0</v>
      </c>
      <c r="AA608" s="218">
        <f>HLOOKUP($B608,data10,data0211!AA$900,FALSE)</f>
        <v>0</v>
      </c>
      <c r="AB608" s="218">
        <f>HLOOKUP($B608,data10,data0211!AB$900,FALSE)</f>
        <v>10651357.190000001</v>
      </c>
      <c r="AC608" s="218">
        <f>HLOOKUP($B608,data10,data0211!AC$900,FALSE)</f>
        <v>6921060.9199999999</v>
      </c>
      <c r="AD608" s="218">
        <f>HLOOKUP($B608,data10,data0211!AD$900,FALSE)</f>
        <v>3730296.27</v>
      </c>
      <c r="AE608" s="218">
        <f>HLOOKUP($B608,data10,data0211!AE$900,FALSE)</f>
        <v>0</v>
      </c>
      <c r="AF608" s="218">
        <f>HLOOKUP($B608,data10,data0211!AF$900,FALSE)</f>
        <v>0</v>
      </c>
      <c r="AG608" s="218">
        <f>HLOOKUP($B608,data10,data0211!AG$900,FALSE)</f>
        <v>0</v>
      </c>
      <c r="AH608" s="218">
        <f>HLOOKUP($B608,data10,data0211!AH$900,FALSE)</f>
        <v>0</v>
      </c>
      <c r="AI608" s="218">
        <f>HLOOKUP($B608,data10,data0211!AI$900,FALSE)</f>
        <v>0</v>
      </c>
      <c r="AJ608" s="218">
        <f>HLOOKUP($B608,data10,data0211!AJ$900,FALSE)</f>
        <v>0</v>
      </c>
      <c r="AK608" s="218">
        <f>HLOOKUP($B608,data10,data0211!AK$900,FALSE)</f>
        <v>31500</v>
      </c>
      <c r="AL608" s="218">
        <f>HLOOKUP($B608,data10,data0211!AL$900,FALSE)</f>
        <v>63000</v>
      </c>
      <c r="AM608" s="218">
        <f>HLOOKUP($B608,data10,data0211!AM$900,FALSE)</f>
        <v>200</v>
      </c>
      <c r="AN608" s="218">
        <f>HLOOKUP($B608,data10,data0211!AN$900,FALSE)</f>
        <v>85057</v>
      </c>
      <c r="AO608" s="218">
        <f>HLOOKUP($B608,data10,data0211!AO$900,FALSE)</f>
        <v>87941</v>
      </c>
      <c r="AP608" s="218">
        <f>HLOOKUP($B608,data10,data0211!AP$900,FALSE)</f>
        <v>87941</v>
      </c>
      <c r="AQ608" s="218">
        <f>HLOOKUP($B608,data10,data0211!AQ$900,FALSE)</f>
        <v>67063</v>
      </c>
      <c r="AR608" s="218">
        <f>HLOOKUP($B608,data10,data0211!AR$900,FALSE)</f>
        <v>768</v>
      </c>
      <c r="AS608" s="218">
        <f>HLOOKUP($B608,data10,data0211!AS$900,FALSE)</f>
        <v>660</v>
      </c>
      <c r="AT608" s="218">
        <f>HLOOKUP($B608,data10,data0211!AT$900,FALSE)</f>
        <v>108</v>
      </c>
      <c r="AU608" s="218">
        <f>HLOOKUP($B608,data10,data0211!AU$900,FALSE)</f>
        <v>344</v>
      </c>
      <c r="AV608" s="218">
        <f>HLOOKUP($B608,data10,data0211!AV$900,FALSE)</f>
        <v>0</v>
      </c>
      <c r="AW608" s="218">
        <f>HLOOKUP($B608,data10,data0211!AW$900,FALSE)</f>
        <v>424</v>
      </c>
      <c r="AX608" s="218">
        <f>HLOOKUP($B608,data10,data0211!AX$900,FALSE)</f>
        <v>1</v>
      </c>
      <c r="AY608" s="218">
        <f>HLOOKUP($B608,data10,data0211!AY$900,FALSE)</f>
        <v>12</v>
      </c>
      <c r="AZ608" s="218">
        <f>HLOOKUP($B608,data10,data0211!AZ$900,FALSE)</f>
        <v>4508</v>
      </c>
      <c r="BA608" s="218">
        <f>HLOOKUP($B608,data10,data0211!BA$900,FALSE)</f>
        <v>76</v>
      </c>
      <c r="BB608" s="218"/>
      <c r="BC608" s="218"/>
      <c r="BD608" s="218"/>
      <c r="BE608" s="218"/>
    </row>
    <row r="609" spans="1:57" x14ac:dyDescent="0.2">
      <c r="A609" s="71" t="s">
        <v>33</v>
      </c>
      <c r="B609" s="71" t="s">
        <v>33</v>
      </c>
      <c r="C609" s="69">
        <v>2011</v>
      </c>
      <c r="D609" s="218">
        <f>HLOOKUP($B609,data11,data0211!D$900,FALSE)</f>
        <v>88030720.170000002</v>
      </c>
      <c r="E609" s="218">
        <f>HLOOKUP($B609,data11,data0211!E$900,FALSE)</f>
        <v>-28096543.640000001</v>
      </c>
      <c r="F609" s="218">
        <f>HLOOKUP($B609,data11,data0211!F$900,FALSE)</f>
        <v>0</v>
      </c>
      <c r="G609" s="218">
        <f>HLOOKUP($B609,data11,data0211!G$900,FALSE)</f>
        <v>5761971.7999999998</v>
      </c>
      <c r="H609" s="218">
        <f>HLOOKUP($B609,data11,data0211!H$900,FALSE)</f>
        <v>4609986.24</v>
      </c>
      <c r="I609" s="218">
        <f>HLOOKUP($B609,data11,data0211!I$900,FALSE)</f>
        <v>276500.25</v>
      </c>
      <c r="J609" s="218">
        <f>HLOOKUP($B609,data11,data0211!J$900,FALSE)</f>
        <v>19032</v>
      </c>
      <c r="K609" s="218">
        <f>HLOOKUP($B609,data11,data0211!K$900,FALSE)</f>
        <v>16880</v>
      </c>
      <c r="L609" s="218">
        <f>HLOOKUP($B609,data11,data0211!L$900,FALSE)</f>
        <v>2152</v>
      </c>
      <c r="M609" s="218">
        <f>HLOOKUP($B609,data11,data0211!M$900,FALSE)</f>
        <v>0</v>
      </c>
      <c r="N609" s="218">
        <f>HLOOKUP($B609,data11,data0211!N$900,FALSE)</f>
        <v>0</v>
      </c>
      <c r="O609" s="218">
        <f>HLOOKUP($B609,data11,data0211!O$900,FALSE)</f>
        <v>0</v>
      </c>
      <c r="P609" s="218">
        <f>HLOOKUP($B609,data11,data0211!P$900,FALSE)</f>
        <v>364192396</v>
      </c>
      <c r="Q609" s="218">
        <f>HLOOKUP($B609,data11,data0211!Q$900,FALSE)</f>
        <v>144425322</v>
      </c>
      <c r="R609" s="218">
        <f>HLOOKUP($B609,data11,data0211!R$900,FALSE)</f>
        <v>219767074</v>
      </c>
      <c r="S609" s="218">
        <f>HLOOKUP($B609,data11,data0211!S$900,FALSE)</f>
        <v>0</v>
      </c>
      <c r="T609" s="218">
        <f>HLOOKUP($B609,data11,data0211!T$900,FALSE)</f>
        <v>0</v>
      </c>
      <c r="U609" s="218">
        <f>HLOOKUP($B609,data11,data0211!U$900,FALSE)</f>
        <v>0</v>
      </c>
      <c r="V609" s="218">
        <f>HLOOKUP($B609,data11,data0211!V$900,FALSE)</f>
        <v>339114</v>
      </c>
      <c r="W609" s="218">
        <f>HLOOKUP($B609,data11,data0211!W$900,FALSE)</f>
        <v>0</v>
      </c>
      <c r="X609" s="218">
        <f>HLOOKUP($B609,data11,data0211!X$900,FALSE)</f>
        <v>339114</v>
      </c>
      <c r="Y609" s="218">
        <f>HLOOKUP($B609,data11,data0211!Y$900,FALSE)</f>
        <v>0</v>
      </c>
      <c r="Z609" s="218">
        <f>HLOOKUP($B609,data11,data0211!Z$900,FALSE)</f>
        <v>0</v>
      </c>
      <c r="AA609" s="218">
        <f>HLOOKUP($B609,data11,data0211!AA$900,FALSE)</f>
        <v>0</v>
      </c>
      <c r="AB609" s="218">
        <f>HLOOKUP($B609,data11,data0211!AB$900,FALSE)</f>
        <v>10940529.17</v>
      </c>
      <c r="AC609" s="218">
        <f>HLOOKUP($B609,data11,data0211!AC$900,FALSE)</f>
        <v>7167679.54</v>
      </c>
      <c r="AD609" s="218">
        <f>HLOOKUP($B609,data11,data0211!AD$900,FALSE)</f>
        <v>3772849.63</v>
      </c>
      <c r="AE609" s="218">
        <f>HLOOKUP($B609,data11,data0211!AE$900,FALSE)</f>
        <v>0</v>
      </c>
      <c r="AF609" s="218">
        <f>HLOOKUP($B609,data11,data0211!AF$900,FALSE)</f>
        <v>0</v>
      </c>
      <c r="AG609" s="218">
        <f>HLOOKUP($B609,data11,data0211!AG$900,FALSE)</f>
        <v>0</v>
      </c>
      <c r="AH609" s="218">
        <f>HLOOKUP($B609,data11,data0211!AH$900,FALSE)</f>
        <v>693</v>
      </c>
      <c r="AI609" s="218">
        <f>HLOOKUP($B609,data11,data0211!AI$900,FALSE)</f>
        <v>144</v>
      </c>
      <c r="AJ609" s="218">
        <f>HLOOKUP($B609,data11,data0211!AJ$900,FALSE)</f>
        <v>549</v>
      </c>
      <c r="AK609" s="218">
        <f>HLOOKUP($B609,data11,data0211!AK$900,FALSE)</f>
        <v>31500</v>
      </c>
      <c r="AL609" s="218">
        <f>HLOOKUP($B609,data11,data0211!AL$900,FALSE)</f>
        <v>63000</v>
      </c>
      <c r="AM609" s="218">
        <f>HLOOKUP($B609,data11,data0211!AM$900,FALSE)</f>
        <v>200</v>
      </c>
      <c r="AN609" s="218">
        <f>HLOOKUP($B609,data11,data0211!AN$900,FALSE)</f>
        <v>61767</v>
      </c>
      <c r="AO609" s="218">
        <f>HLOOKUP($B609,data11,data0211!AO$900,FALSE)</f>
        <v>80766</v>
      </c>
      <c r="AP609" s="218">
        <f>HLOOKUP($B609,data11,data0211!AP$900,FALSE)</f>
        <v>80766</v>
      </c>
      <c r="AQ609" s="218">
        <f>HLOOKUP($B609,data11,data0211!AQ$900,FALSE)</f>
        <v>62240</v>
      </c>
      <c r="AR609" s="218">
        <f>HLOOKUP($B609,data11,data0211!AR$900,FALSE)</f>
        <v>770</v>
      </c>
      <c r="AS609" s="218">
        <f>HLOOKUP($B609,data11,data0211!AS$900,FALSE)</f>
        <v>656</v>
      </c>
      <c r="AT609" s="218">
        <f>HLOOKUP($B609,data11,data0211!AT$900,FALSE)</f>
        <v>114</v>
      </c>
      <c r="AU609" s="218">
        <f>HLOOKUP($B609,data11,data0211!AU$900,FALSE)</f>
        <v>335</v>
      </c>
      <c r="AV609" s="218">
        <f>HLOOKUP($B609,data11,data0211!AV$900,FALSE)</f>
        <v>0</v>
      </c>
      <c r="AW609" s="218">
        <f>HLOOKUP($B609,data11,data0211!AW$900,FALSE)</f>
        <v>435</v>
      </c>
      <c r="AX609" s="218">
        <f>HLOOKUP($B609,data11,data0211!AX$900,FALSE)</f>
        <v>2</v>
      </c>
      <c r="AY609" s="218">
        <f>HLOOKUP($B609,data11,data0211!AY$900,FALSE)</f>
        <v>0</v>
      </c>
      <c r="AZ609" s="218">
        <f>HLOOKUP($B609,data11,data0211!AZ$900,FALSE)</f>
        <v>12</v>
      </c>
      <c r="BA609" s="218">
        <f>HLOOKUP($B609,data11,data0211!BA$900,FALSE)</f>
        <v>77</v>
      </c>
      <c r="BB609" s="218"/>
      <c r="BC609" s="218"/>
      <c r="BD609" s="218"/>
      <c r="BE609" s="218"/>
    </row>
    <row r="610" spans="1:57" x14ac:dyDescent="0.2">
      <c r="A610" s="71" t="s">
        <v>268</v>
      </c>
      <c r="B610" s="71" t="s">
        <v>268</v>
      </c>
      <c r="C610" s="69">
        <v>2002</v>
      </c>
      <c r="D610" s="218">
        <f>HLOOKUP($B610,data02,data0211!D$900,FALSE)</f>
        <v>64072344.870000005</v>
      </c>
      <c r="E610" s="218">
        <f>HLOOKUP($B610,data02,data0211!E$900,FALSE)</f>
        <v>-26463420.059999999</v>
      </c>
      <c r="F610" s="218">
        <f>HLOOKUP($B610,data02,data0211!F$900,FALSE)</f>
        <v>2266176.37</v>
      </c>
      <c r="G610" s="218">
        <f>HLOOKUP($B610,data02,data0211!G$900,FALSE)</f>
        <v>1835771</v>
      </c>
      <c r="H610" s="218">
        <f>HLOOKUP($B610,data02,data0211!H$900,FALSE)</f>
        <v>4836284.43</v>
      </c>
      <c r="I610" s="218">
        <f>HLOOKUP($B610,data02,data0211!I$900,FALSE)</f>
        <v>193629</v>
      </c>
      <c r="J610" s="218">
        <f>HLOOKUP($B610,data02,data0211!J$900,FALSE)</f>
        <v>23268</v>
      </c>
      <c r="K610" s="218">
        <f>HLOOKUP($B610,data02,data0211!K$900,FALSE)</f>
        <v>20193</v>
      </c>
      <c r="L610" s="218">
        <f>HLOOKUP($B610,data02,data0211!L$900,FALSE)</f>
        <v>3075</v>
      </c>
      <c r="M610" s="218">
        <f>HLOOKUP($B610,data02,data0211!M$900,FALSE)</f>
        <v>0</v>
      </c>
      <c r="N610" s="218">
        <f>HLOOKUP($B610,data02,data0211!N$900,FALSE)</f>
        <v>5277</v>
      </c>
      <c r="O610" s="218">
        <f>HLOOKUP($B610,data02,data0211!O$900,FALSE)</f>
        <v>1046</v>
      </c>
      <c r="P610" s="218">
        <f>HLOOKUP($B610,data02,data0211!P$900,FALSE)</f>
        <v>583444622</v>
      </c>
      <c r="Q610" s="218">
        <f>HLOOKUP($B610,data02,data0211!Q$900,FALSE)</f>
        <v>211788238</v>
      </c>
      <c r="R610" s="218">
        <f>HLOOKUP($B610,data02,data0211!R$900,FALSE)</f>
        <v>367934161</v>
      </c>
      <c r="S610" s="218">
        <f>HLOOKUP($B610,data02,data0211!S$900,FALSE)</f>
        <v>0</v>
      </c>
      <c r="T610" s="218">
        <f>HLOOKUP($B610,data02,data0211!T$900,FALSE)</f>
        <v>3418082</v>
      </c>
      <c r="U610" s="218">
        <f>HLOOKUP($B610,data02,data0211!U$900,FALSE)</f>
        <v>304141</v>
      </c>
      <c r="V610" s="218">
        <f>HLOOKUP($B610,data02,data0211!V$900,FALSE)</f>
        <v>691273</v>
      </c>
      <c r="W610" s="218">
        <f>HLOOKUP($B610,data02,data0211!W$900,FALSE)</f>
        <v>0</v>
      </c>
      <c r="X610" s="218">
        <f>HLOOKUP($B610,data02,data0211!X$900,FALSE)</f>
        <v>681173</v>
      </c>
      <c r="Y610" s="218">
        <f>HLOOKUP($B610,data02,data0211!Y$900,FALSE)</f>
        <v>0</v>
      </c>
      <c r="Z610" s="218">
        <f>HLOOKUP($B610,data02,data0211!Z$900,FALSE)</f>
        <v>9600</v>
      </c>
      <c r="AA610" s="218">
        <f>HLOOKUP($B610,data02,data0211!AA$900,FALSE)</f>
        <v>500</v>
      </c>
      <c r="AB610" s="218">
        <f>HLOOKUP($B610,data02,data0211!AB$900,FALSE)</f>
        <v>19785615.530000001</v>
      </c>
      <c r="AC610" s="218">
        <f>HLOOKUP($B610,data02,data0211!AC$900,FALSE)</f>
        <v>7784434.1200000001</v>
      </c>
      <c r="AD610" s="218">
        <f>HLOOKUP($B610,data02,data0211!AD$900,FALSE)</f>
        <v>11894391.16</v>
      </c>
      <c r="AE610" s="218">
        <f>HLOOKUP($B610,data02,data0211!AE$900,FALSE)</f>
        <v>0</v>
      </c>
      <c r="AF610" s="218">
        <f>HLOOKUP($B610,data02,data0211!AF$900,FALSE)</f>
        <v>88509.16</v>
      </c>
      <c r="AG610" s="218">
        <f>HLOOKUP($B610,data02,data0211!AG$900,FALSE)</f>
        <v>18281.09</v>
      </c>
      <c r="AH610" s="218">
        <f>HLOOKUP($B610,data02,data0211!AH$900,FALSE)</f>
        <v>330</v>
      </c>
      <c r="AI610" s="218">
        <f>HLOOKUP($B610,data02,data0211!AI$900,FALSE)</f>
        <v>279</v>
      </c>
      <c r="AJ610" s="218">
        <f>HLOOKUP($B610,data02,data0211!AJ$900,FALSE)</f>
        <v>51</v>
      </c>
      <c r="AK610" s="218">
        <f>HLOOKUP($B610,data02,data0211!AK$900,FALSE)</f>
        <v>53000</v>
      </c>
      <c r="AL610" s="218">
        <f>HLOOKUP($B610,data02,data0211!AL$900,FALSE)</f>
        <v>53000</v>
      </c>
      <c r="AM610" s="218">
        <f>HLOOKUP($B610,data02,data0211!AM$900,FALSE)</f>
        <v>0</v>
      </c>
      <c r="AN610" s="218">
        <f>HLOOKUP($B610,data02,data0211!AN$900,FALSE)</f>
        <v>119700</v>
      </c>
      <c r="AO610" s="218">
        <f>HLOOKUP($B610,data02,data0211!AO$900,FALSE)</f>
        <v>86200</v>
      </c>
      <c r="AP610" s="218">
        <f>HLOOKUP($B610,data02,data0211!AP$900,FALSE)</f>
        <v>119700</v>
      </c>
      <c r="AQ610" s="218">
        <f>HLOOKUP($B610,data02,data0211!AQ$900,FALSE)</f>
        <v>93700</v>
      </c>
      <c r="AR610" s="218">
        <f>HLOOKUP($B610,data02,data0211!AR$900,FALSE)</f>
        <v>560</v>
      </c>
      <c r="AS610" s="218">
        <f>HLOOKUP($B610,data02,data0211!AS$900,FALSE)</f>
        <v>500</v>
      </c>
      <c r="AT610" s="218">
        <f>HLOOKUP($B610,data02,data0211!AT$900,FALSE)</f>
        <v>60</v>
      </c>
      <c r="AU610" s="218">
        <f>HLOOKUP($B610,data02,data0211!AU$900,FALSE)</f>
        <v>373</v>
      </c>
      <c r="AV610" s="218">
        <f>HLOOKUP($B610,data02,data0211!AV$900,FALSE)</f>
        <v>7</v>
      </c>
      <c r="AW610" s="218">
        <f>HLOOKUP($B610,data02,data0211!AW$900,FALSE)</f>
        <v>180</v>
      </c>
      <c r="AX610" s="218">
        <f>HLOOKUP($B610,data02,data0211!AX$900,FALSE)</f>
        <v>0</v>
      </c>
      <c r="AY610" s="218">
        <f>HLOOKUP($B610,data02,data0211!AY$900,FALSE)</f>
        <v>20</v>
      </c>
      <c r="AZ610" s="218">
        <f>HLOOKUP($B610,data02,data0211!AZ$900,FALSE)</f>
        <v>3890</v>
      </c>
      <c r="BA610" s="218">
        <f>HLOOKUP($B610,data02,data0211!BA$900,FALSE)</f>
        <v>0.56999999999999995</v>
      </c>
      <c r="BB610" s="218"/>
      <c r="BC610" s="218"/>
      <c r="BD610" s="218"/>
      <c r="BE610" s="218"/>
    </row>
    <row r="611" spans="1:57" x14ac:dyDescent="0.2">
      <c r="A611" s="71" t="s">
        <v>268</v>
      </c>
      <c r="B611" s="71" t="s">
        <v>268</v>
      </c>
      <c r="C611" s="69">
        <v>2003</v>
      </c>
      <c r="D611" s="218">
        <f>HLOOKUP($B611,data03,data0211!D$900,FALSE)</f>
        <v>64753640</v>
      </c>
      <c r="E611" s="218">
        <f>HLOOKUP($B611,data03,data0211!E$900,FALSE)</f>
        <v>-33767518</v>
      </c>
      <c r="F611" s="218">
        <f>HLOOKUP($B611,data03,data0211!F$900,FALSE)</f>
        <v>0</v>
      </c>
      <c r="G611" s="218">
        <f>HLOOKUP($B611,data03,data0211!G$900,FALSE)</f>
        <v>1540968</v>
      </c>
      <c r="H611" s="218">
        <f>HLOOKUP($B611,data03,data0211!H$900,FALSE)</f>
        <v>5046472</v>
      </c>
      <c r="I611" s="218">
        <f>HLOOKUP($B611,data03,data0211!I$900,FALSE)</f>
        <v>399209</v>
      </c>
      <c r="J611" s="218">
        <f>HLOOKUP($B611,data03,data0211!J$900,FALSE)</f>
        <v>23603</v>
      </c>
      <c r="K611" s="218">
        <f>HLOOKUP($B611,data03,data0211!K$900,FALSE)</f>
        <v>20612</v>
      </c>
      <c r="L611" s="218">
        <f>HLOOKUP($B611,data03,data0211!L$900,FALSE)</f>
        <v>2991</v>
      </c>
      <c r="M611" s="218">
        <f>HLOOKUP($B611,data03,data0211!M$900,FALSE)</f>
        <v>0</v>
      </c>
      <c r="N611" s="218">
        <f>HLOOKUP($B611,data03,data0211!N$900,FALSE)</f>
        <v>5277</v>
      </c>
      <c r="O611" s="218">
        <f>HLOOKUP($B611,data03,data0211!O$900,FALSE)</f>
        <v>1077</v>
      </c>
      <c r="P611" s="218">
        <f>HLOOKUP($B611,data03,data0211!P$900,FALSE)</f>
        <v>587011482</v>
      </c>
      <c r="Q611" s="218">
        <f>HLOOKUP($B611,data03,data0211!Q$900,FALSE)</f>
        <v>214351021</v>
      </c>
      <c r="R611" s="218">
        <f>HLOOKUP($B611,data03,data0211!R$900,FALSE)</f>
        <v>368773193</v>
      </c>
      <c r="S611" s="218">
        <f>HLOOKUP($B611,data03,data0211!S$900,FALSE)</f>
        <v>0</v>
      </c>
      <c r="T611" s="218">
        <f>HLOOKUP($B611,data03,data0211!T$900,FALSE)</f>
        <v>3260971</v>
      </c>
      <c r="U611" s="218">
        <f>HLOOKUP($B611,data03,data0211!U$900,FALSE)</f>
        <v>626297</v>
      </c>
      <c r="V611" s="218">
        <f>HLOOKUP($B611,data03,data0211!V$900,FALSE)</f>
        <v>665975</v>
      </c>
      <c r="W611" s="218">
        <f>HLOOKUP($B611,data03,data0211!W$900,FALSE)</f>
        <v>0</v>
      </c>
      <c r="X611" s="218">
        <f>HLOOKUP($B611,data03,data0211!X$900,FALSE)</f>
        <v>656041</v>
      </c>
      <c r="Y611" s="218">
        <f>HLOOKUP($B611,data03,data0211!Y$900,FALSE)</f>
        <v>0</v>
      </c>
      <c r="Z611" s="218">
        <f>HLOOKUP($B611,data03,data0211!Z$900,FALSE)</f>
        <v>9600</v>
      </c>
      <c r="AA611" s="218">
        <f>HLOOKUP($B611,data03,data0211!AA$900,FALSE)</f>
        <v>334</v>
      </c>
      <c r="AB611" s="218">
        <f>HLOOKUP($B611,data03,data0211!AB$900,FALSE)</f>
        <v>8902564.3000000007</v>
      </c>
      <c r="AC611" s="218">
        <f>HLOOKUP($B611,data03,data0211!AC$900,FALSE)</f>
        <v>4885294.33</v>
      </c>
      <c r="AD611" s="218">
        <f>HLOOKUP($B611,data03,data0211!AD$900,FALSE)</f>
        <v>3958858.97</v>
      </c>
      <c r="AE611" s="218">
        <f>HLOOKUP($B611,data03,data0211!AE$900,FALSE)</f>
        <v>0</v>
      </c>
      <c r="AF611" s="218">
        <f>HLOOKUP($B611,data03,data0211!AF$900,FALSE)</f>
        <v>49642.68</v>
      </c>
      <c r="AG611" s="218">
        <f>HLOOKUP($B611,data03,data0211!AG$900,FALSE)</f>
        <v>8768.32</v>
      </c>
      <c r="AH611" s="218">
        <f>HLOOKUP($B611,data03,data0211!AH$900,FALSE)</f>
        <v>330</v>
      </c>
      <c r="AI611" s="218">
        <f>HLOOKUP($B611,data03,data0211!AI$900,FALSE)</f>
        <v>279</v>
      </c>
      <c r="AJ611" s="218">
        <f>HLOOKUP($B611,data03,data0211!AJ$900,FALSE)</f>
        <v>51</v>
      </c>
      <c r="AK611" s="218">
        <f>HLOOKUP($B611,data03,data0211!AK$900,FALSE)</f>
        <v>53000</v>
      </c>
      <c r="AL611" s="218">
        <f>HLOOKUP($B611,data03,data0211!AL$900,FALSE)</f>
        <v>53000</v>
      </c>
      <c r="AM611" s="218">
        <f>HLOOKUP($B611,data03,data0211!AM$900,FALSE)</f>
        <v>0</v>
      </c>
      <c r="AN611" s="218">
        <f>HLOOKUP($B611,data03,data0211!AN$900,FALSE)</f>
        <v>116105</v>
      </c>
      <c r="AO611" s="218">
        <f>HLOOKUP($B611,data03,data0211!AO$900,FALSE)</f>
        <v>87633</v>
      </c>
      <c r="AP611" s="218">
        <f>HLOOKUP($B611,data03,data0211!AP$900,FALSE)</f>
        <v>116105</v>
      </c>
      <c r="AQ611" s="218">
        <f>HLOOKUP($B611,data03,data0211!AQ$900,FALSE)</f>
        <v>91100</v>
      </c>
      <c r="AR611" s="218">
        <f>HLOOKUP($B611,data03,data0211!AR$900,FALSE)</f>
        <v>560</v>
      </c>
      <c r="AS611" s="218">
        <f>HLOOKUP($B611,data03,data0211!AS$900,FALSE)</f>
        <v>500</v>
      </c>
      <c r="AT611" s="218">
        <f>HLOOKUP($B611,data03,data0211!AT$900,FALSE)</f>
        <v>60</v>
      </c>
      <c r="AU611" s="218">
        <f>HLOOKUP($B611,data03,data0211!AU$900,FALSE)</f>
        <v>373</v>
      </c>
      <c r="AV611" s="218">
        <f>HLOOKUP($B611,data03,data0211!AV$900,FALSE)</f>
        <v>7</v>
      </c>
      <c r="AW611" s="218">
        <f>HLOOKUP($B611,data03,data0211!AW$900,FALSE)</f>
        <v>180</v>
      </c>
      <c r="AX611" s="218">
        <f>HLOOKUP($B611,data03,data0211!AX$900,FALSE)</f>
        <v>0</v>
      </c>
      <c r="AY611" s="218">
        <f>HLOOKUP($B611,data03,data0211!AY$900,FALSE)</f>
        <v>20</v>
      </c>
      <c r="AZ611" s="218">
        <f>HLOOKUP($B611,data03,data0211!AZ$900,FALSE)</f>
        <v>3890</v>
      </c>
      <c r="BA611" s="218">
        <f>HLOOKUP($B611,data03,data0211!BA$900,FALSE)</f>
        <v>0.57999999999999996</v>
      </c>
      <c r="BB611" s="218"/>
      <c r="BC611" s="218"/>
      <c r="BD611" s="218"/>
      <c r="BE611" s="218"/>
    </row>
    <row r="612" spans="1:57" x14ac:dyDescent="0.2">
      <c r="A612" s="71" t="s">
        <v>268</v>
      </c>
      <c r="B612" s="71" t="s">
        <v>268</v>
      </c>
      <c r="C612" s="69">
        <v>2004</v>
      </c>
      <c r="D612" s="218">
        <f>HLOOKUP($B612,data04,data0211!D$900,FALSE)</f>
        <v>65170659</v>
      </c>
      <c r="E612" s="218">
        <f>HLOOKUP($B612,data04,data0211!E$900,FALSE)</f>
        <v>-35500461</v>
      </c>
      <c r="F612" s="218">
        <f>HLOOKUP($B612,data04,data0211!F$900,FALSE)</f>
        <v>0</v>
      </c>
      <c r="G612" s="218">
        <f>HLOOKUP($B612,data04,data0211!G$900,FALSE)</f>
        <v>1839271</v>
      </c>
      <c r="H612" s="218">
        <f>HLOOKUP($B612,data04,data0211!H$900,FALSE)</f>
        <v>4973047</v>
      </c>
      <c r="I612" s="218">
        <f>HLOOKUP($B612,data04,data0211!I$900,FALSE)</f>
        <v>1011000</v>
      </c>
      <c r="J612" s="218">
        <f>HLOOKUP($B612,data04,data0211!J$900,FALSE)</f>
        <v>23514</v>
      </c>
      <c r="K612" s="218">
        <f>HLOOKUP($B612,data04,data0211!K$900,FALSE)</f>
        <v>20364</v>
      </c>
      <c r="L612" s="218">
        <f>HLOOKUP($B612,data04,data0211!L$900,FALSE)</f>
        <v>3150</v>
      </c>
      <c r="M612" s="218">
        <f>HLOOKUP($B612,data04,data0211!M$900,FALSE)</f>
        <v>0</v>
      </c>
      <c r="N612" s="218">
        <f>HLOOKUP($B612,data04,data0211!N$900,FALSE)</f>
        <v>5459</v>
      </c>
      <c r="O612" s="218">
        <f>HLOOKUP($B612,data04,data0211!O$900,FALSE)</f>
        <v>1000</v>
      </c>
      <c r="P612" s="218">
        <f>HLOOKUP($B612,data04,data0211!P$900,FALSE)</f>
        <v>590330329</v>
      </c>
      <c r="Q612" s="218">
        <f>HLOOKUP($B612,data04,data0211!Q$900,FALSE)</f>
        <v>213743834</v>
      </c>
      <c r="R612" s="218">
        <f>HLOOKUP($B612,data04,data0211!R$900,FALSE)</f>
        <v>372493595</v>
      </c>
      <c r="S612" s="218">
        <f>HLOOKUP($B612,data04,data0211!S$900,FALSE)</f>
        <v>0</v>
      </c>
      <c r="T612" s="218">
        <f>HLOOKUP($B612,data04,data0211!T$900,FALSE)</f>
        <v>3441056</v>
      </c>
      <c r="U612" s="218">
        <f>HLOOKUP($B612,data04,data0211!U$900,FALSE)</f>
        <v>651844</v>
      </c>
      <c r="V612" s="218">
        <f>HLOOKUP($B612,data04,data0211!V$900,FALSE)</f>
        <v>660698</v>
      </c>
      <c r="W612" s="218">
        <f>HLOOKUP($B612,data04,data0211!W$900,FALSE)</f>
        <v>0</v>
      </c>
      <c r="X612" s="218">
        <f>HLOOKUP($B612,data04,data0211!X$900,FALSE)</f>
        <v>649335</v>
      </c>
      <c r="Y612" s="218">
        <f>HLOOKUP($B612,data04,data0211!Y$900,FALSE)</f>
        <v>0</v>
      </c>
      <c r="Z612" s="218">
        <f>HLOOKUP($B612,data04,data0211!Z$900,FALSE)</f>
        <v>9600</v>
      </c>
      <c r="AA612" s="218">
        <f>HLOOKUP($B612,data04,data0211!AA$900,FALSE)</f>
        <v>1763</v>
      </c>
      <c r="AB612" s="218">
        <f>HLOOKUP($B612,data04,data0211!AB$900,FALSE)</f>
        <v>8447080</v>
      </c>
      <c r="AC612" s="218">
        <f>HLOOKUP($B612,data04,data0211!AC$900,FALSE)</f>
        <v>4669785</v>
      </c>
      <c r="AD612" s="218">
        <f>HLOOKUP($B612,data04,data0211!AD$900,FALSE)</f>
        <v>3691656</v>
      </c>
      <c r="AE612" s="218">
        <f>HLOOKUP($B612,data04,data0211!AE$900,FALSE)</f>
        <v>0</v>
      </c>
      <c r="AF612" s="218">
        <f>HLOOKUP($B612,data04,data0211!AF$900,FALSE)</f>
        <v>65481</v>
      </c>
      <c r="AG612" s="218">
        <f>HLOOKUP($B612,data04,data0211!AG$900,FALSE)</f>
        <v>20158</v>
      </c>
      <c r="AH612" s="218">
        <f>HLOOKUP($B612,data04,data0211!AH$900,FALSE)</f>
        <v>330</v>
      </c>
      <c r="AI612" s="218">
        <f>HLOOKUP($B612,data04,data0211!AI$900,FALSE)</f>
        <v>279</v>
      </c>
      <c r="AJ612" s="218">
        <f>HLOOKUP($B612,data04,data0211!AJ$900,FALSE)</f>
        <v>51</v>
      </c>
      <c r="AK612" s="218">
        <f>HLOOKUP($B612,data04,data0211!AK$900,FALSE)</f>
        <v>53000</v>
      </c>
      <c r="AL612" s="218">
        <f>HLOOKUP($B612,data04,data0211!AL$900,FALSE)</f>
        <v>53000</v>
      </c>
      <c r="AM612" s="218">
        <f>HLOOKUP($B612,data04,data0211!AM$900,FALSE)</f>
        <v>0</v>
      </c>
      <c r="AN612" s="218">
        <f>HLOOKUP($B612,data04,data0211!AN$900,FALSE)</f>
        <v>121809</v>
      </c>
      <c r="AO612" s="218">
        <f>HLOOKUP($B612,data04,data0211!AO$900,FALSE)</f>
        <v>83059</v>
      </c>
      <c r="AP612" s="218">
        <f>HLOOKUP($B612,data04,data0211!AP$900,FALSE)</f>
        <v>121809</v>
      </c>
      <c r="AQ612" s="218">
        <f>HLOOKUP($B612,data04,data0211!AQ$900,FALSE)</f>
        <v>90195</v>
      </c>
      <c r="AR612" s="218">
        <f>HLOOKUP($B612,data04,data0211!AR$900,FALSE)</f>
        <v>560</v>
      </c>
      <c r="AS612" s="218">
        <f>HLOOKUP($B612,data04,data0211!AS$900,FALSE)</f>
        <v>500</v>
      </c>
      <c r="AT612" s="218">
        <f>HLOOKUP($B612,data04,data0211!AT$900,FALSE)</f>
        <v>60</v>
      </c>
      <c r="AU612" s="218">
        <f>HLOOKUP($B612,data04,data0211!AU$900,FALSE)</f>
        <v>373</v>
      </c>
      <c r="AV612" s="218">
        <f>HLOOKUP($B612,data04,data0211!AV$900,FALSE)</f>
        <v>7</v>
      </c>
      <c r="AW612" s="218">
        <f>HLOOKUP($B612,data04,data0211!AW$900,FALSE)</f>
        <v>180</v>
      </c>
      <c r="AX612" s="218">
        <f>HLOOKUP($B612,data04,data0211!AX$900,FALSE)</f>
        <v>0</v>
      </c>
      <c r="AY612" s="218">
        <f>HLOOKUP($B612,data04,data0211!AY$900,FALSE)</f>
        <v>20</v>
      </c>
      <c r="AZ612" s="218">
        <f>HLOOKUP($B612,data04,data0211!AZ$900,FALSE)</f>
        <v>3890</v>
      </c>
      <c r="BA612" s="218">
        <f>HLOOKUP($B612,data04,data0211!BA$900,FALSE)</f>
        <v>0.76</v>
      </c>
      <c r="BB612" s="218"/>
      <c r="BC612" s="218"/>
      <c r="BD612" s="218"/>
      <c r="BE612" s="218"/>
    </row>
    <row r="613" spans="1:57" x14ac:dyDescent="0.2">
      <c r="A613" s="71" t="s">
        <v>268</v>
      </c>
      <c r="B613" s="71" t="s">
        <v>268</v>
      </c>
      <c r="C613" s="69">
        <v>2005</v>
      </c>
      <c r="D613" s="218">
        <f>HLOOKUP($B613,data05,data0211!D$900,FALSE)</f>
        <v>67432884</v>
      </c>
      <c r="E613" s="218">
        <f>HLOOKUP($B613,data05,data0211!E$900,FALSE)</f>
        <v>-37247110</v>
      </c>
      <c r="F613" s="218">
        <f>HLOOKUP($B613,data05,data0211!F$900,FALSE)</f>
        <v>0</v>
      </c>
      <c r="G613" s="218">
        <f>HLOOKUP($B613,data05,data0211!G$900,FALSE)</f>
        <v>2646546.9300000002</v>
      </c>
      <c r="H613" s="218">
        <f>HLOOKUP($B613,data05,data0211!H$900,FALSE)</f>
        <v>4466705</v>
      </c>
      <c r="I613" s="218">
        <f>HLOOKUP($B613,data05,data0211!I$900,FALSE)</f>
        <v>95808</v>
      </c>
      <c r="J613" s="218">
        <f>HLOOKUP($B613,data05,data0211!J$900,FALSE)</f>
        <v>23405</v>
      </c>
      <c r="K613" s="218">
        <f>HLOOKUP($B613,data05,data0211!K$900,FALSE)</f>
        <v>20463</v>
      </c>
      <c r="L613" s="218">
        <f>HLOOKUP($B613,data05,data0211!L$900,FALSE)</f>
        <v>2942</v>
      </c>
      <c r="M613" s="218">
        <f>HLOOKUP($B613,data05,data0211!M$900,FALSE)</f>
        <v>0</v>
      </c>
      <c r="N613" s="218">
        <f>HLOOKUP($B613,data05,data0211!N$900,FALSE)</f>
        <v>3289523</v>
      </c>
      <c r="O613" s="218">
        <f>HLOOKUP($B613,data05,data0211!O$900,FALSE)</f>
        <v>621423</v>
      </c>
      <c r="P613" s="218">
        <f>HLOOKUP($B613,data05,data0211!P$900,FALSE)</f>
        <v>598747463</v>
      </c>
      <c r="Q613" s="218">
        <f>HLOOKUP($B613,data05,data0211!Q$900,FALSE)</f>
        <v>215924636</v>
      </c>
      <c r="R613" s="218">
        <f>HLOOKUP($B613,data05,data0211!R$900,FALSE)</f>
        <v>378911881</v>
      </c>
      <c r="S613" s="218">
        <f>HLOOKUP($B613,data05,data0211!S$900,FALSE)</f>
        <v>0</v>
      </c>
      <c r="T613" s="218">
        <f>HLOOKUP($B613,data05,data0211!T$900,FALSE)</f>
        <v>3289523</v>
      </c>
      <c r="U613" s="218">
        <f>HLOOKUP($B613,data05,data0211!U$900,FALSE)</f>
        <v>621423</v>
      </c>
      <c r="V613" s="218">
        <f>HLOOKUP($B613,data05,data0211!V$900,FALSE)</f>
        <v>807264</v>
      </c>
      <c r="W613" s="218">
        <f>HLOOKUP($B613,data05,data0211!W$900,FALSE)</f>
        <v>0</v>
      </c>
      <c r="X613" s="218">
        <f>HLOOKUP($B613,data05,data0211!X$900,FALSE)</f>
        <v>796355</v>
      </c>
      <c r="Y613" s="218">
        <f>HLOOKUP($B613,data05,data0211!Y$900,FALSE)</f>
        <v>0</v>
      </c>
      <c r="Z613" s="218">
        <f>HLOOKUP($B613,data05,data0211!Z$900,FALSE)</f>
        <v>9192</v>
      </c>
      <c r="AA613" s="218">
        <f>HLOOKUP($B613,data05,data0211!AA$900,FALSE)</f>
        <v>1717</v>
      </c>
      <c r="AB613" s="218">
        <f>HLOOKUP($B613,data05,data0211!AB$900,FALSE)</f>
        <v>10149515</v>
      </c>
      <c r="AC613" s="218">
        <f>HLOOKUP($B613,data05,data0211!AC$900,FALSE)</f>
        <v>6032429</v>
      </c>
      <c r="AD613" s="218">
        <f>HLOOKUP($B613,data05,data0211!AD$900,FALSE)</f>
        <v>4018202</v>
      </c>
      <c r="AE613" s="218">
        <f>HLOOKUP($B613,data05,data0211!AE$900,FALSE)</f>
        <v>0</v>
      </c>
      <c r="AF613" s="218">
        <f>HLOOKUP($B613,data05,data0211!AF$900,FALSE)</f>
        <v>70626</v>
      </c>
      <c r="AG613" s="218">
        <f>HLOOKUP($B613,data05,data0211!AG$900,FALSE)</f>
        <v>28257</v>
      </c>
      <c r="AH613" s="218">
        <f>HLOOKUP($B613,data05,data0211!AH$900,FALSE)</f>
        <v>330</v>
      </c>
      <c r="AI613" s="218">
        <f>HLOOKUP($B613,data05,data0211!AI$900,FALSE)</f>
        <v>51</v>
      </c>
      <c r="AJ613" s="218">
        <f>HLOOKUP($B613,data05,data0211!AJ$900,FALSE)</f>
        <v>279</v>
      </c>
      <c r="AK613" s="218">
        <f>HLOOKUP($B613,data05,data0211!AK$900,FALSE)</f>
        <v>55000</v>
      </c>
      <c r="AL613" s="218">
        <f>HLOOKUP($B613,data05,data0211!AL$900,FALSE)</f>
        <v>55000</v>
      </c>
      <c r="AM613" s="218">
        <f>HLOOKUP($B613,data05,data0211!AM$900,FALSE)</f>
        <v>0</v>
      </c>
      <c r="AN613" s="218">
        <f>HLOOKUP($B613,data05,data0211!AN$900,FALSE)</f>
        <v>119000</v>
      </c>
      <c r="AO613" s="218">
        <f>HLOOKUP($B613,data05,data0211!AO$900,FALSE)</f>
        <v>78000</v>
      </c>
      <c r="AP613" s="218">
        <f>HLOOKUP($B613,data05,data0211!AP$900,FALSE)</f>
        <v>119000</v>
      </c>
      <c r="AQ613" s="218">
        <f>HLOOKUP($B613,data05,data0211!AQ$900,FALSE)</f>
        <v>92957</v>
      </c>
      <c r="AR613" s="218">
        <f>HLOOKUP($B613,data05,data0211!AR$900,FALSE)</f>
        <v>558</v>
      </c>
      <c r="AS613" s="218">
        <f>HLOOKUP($B613,data05,data0211!AS$900,FALSE)</f>
        <v>468</v>
      </c>
      <c r="AT613" s="218">
        <f>HLOOKUP($B613,data05,data0211!AT$900,FALSE)</f>
        <v>90</v>
      </c>
      <c r="AU613" s="218">
        <f>HLOOKUP($B613,data05,data0211!AU$900,FALSE)</f>
        <v>317</v>
      </c>
      <c r="AV613" s="218">
        <f>HLOOKUP($B613,data05,data0211!AV$900,FALSE)</f>
        <v>0</v>
      </c>
      <c r="AW613" s="218">
        <f>HLOOKUP($B613,data05,data0211!AW$900,FALSE)</f>
        <v>240</v>
      </c>
      <c r="AX613" s="218">
        <f>HLOOKUP($B613,data05,data0211!AX$900,FALSE)</f>
        <v>0</v>
      </c>
      <c r="AY613" s="218">
        <f>HLOOKUP($B613,data05,data0211!AY$900,FALSE)</f>
        <v>20</v>
      </c>
      <c r="AZ613" s="218">
        <f>HLOOKUP($B613,data05,data0211!AZ$900,FALSE)</f>
        <v>5147</v>
      </c>
      <c r="BA613" s="218">
        <f>HLOOKUP($B613,data05,data0211!BA$900,FALSE)</f>
        <v>74</v>
      </c>
      <c r="BB613" s="218"/>
      <c r="BC613" s="218"/>
      <c r="BD613" s="218"/>
      <c r="BE613" s="218"/>
    </row>
    <row r="614" spans="1:57" x14ac:dyDescent="0.2">
      <c r="A614" s="71" t="s">
        <v>268</v>
      </c>
      <c r="B614" s="71" t="s">
        <v>268</v>
      </c>
      <c r="C614" s="69">
        <v>2006</v>
      </c>
      <c r="D614" s="218">
        <f>HLOOKUP($B614,data06,data0211!D$900,FALSE)</f>
        <v>72492155.590000004</v>
      </c>
      <c r="E614" s="218">
        <f>HLOOKUP($B614,data06,data0211!E$900,FALSE)</f>
        <v>-39505917.460000001</v>
      </c>
      <c r="F614" s="218">
        <f>HLOOKUP($B614,data06,data0211!F$900,FALSE)</f>
        <v>0</v>
      </c>
      <c r="G614" s="218">
        <f>HLOOKUP($B614,data06,data0211!G$900,FALSE)</f>
        <v>4459906</v>
      </c>
      <c r="H614" s="218">
        <f>HLOOKUP($B614,data06,data0211!H$900,FALSE)</f>
        <v>5475700.5600000015</v>
      </c>
      <c r="I614" s="218">
        <f>HLOOKUP($B614,data06,data0211!I$900,FALSE)</f>
        <v>520343</v>
      </c>
      <c r="J614" s="218">
        <f>HLOOKUP($B614,data06,data0211!J$900,FALSE)</f>
        <v>23493</v>
      </c>
      <c r="K614" s="218">
        <f>HLOOKUP($B614,data06,data0211!K$900,FALSE)</f>
        <v>20555</v>
      </c>
      <c r="L614" s="218">
        <f>HLOOKUP($B614,data06,data0211!L$900,FALSE)</f>
        <v>2938</v>
      </c>
      <c r="M614" s="218">
        <f>HLOOKUP($B614,data06,data0211!M$900,FALSE)</f>
        <v>0</v>
      </c>
      <c r="N614" s="218">
        <f>HLOOKUP($B614,data06,data0211!N$900,FALSE)</f>
        <v>5508</v>
      </c>
      <c r="O614" s="218">
        <f>HLOOKUP($B614,data06,data0211!O$900,FALSE)</f>
        <v>273</v>
      </c>
      <c r="P614" s="218">
        <f>HLOOKUP($B614,data06,data0211!P$900,FALSE)</f>
        <v>560230800</v>
      </c>
      <c r="Q614" s="218">
        <f>HLOOKUP($B614,data06,data0211!Q$900,FALSE)</f>
        <v>207199584</v>
      </c>
      <c r="R614" s="218">
        <f>HLOOKUP($B614,data06,data0211!R$900,FALSE)</f>
        <v>349174613</v>
      </c>
      <c r="S614" s="218">
        <f>HLOOKUP($B614,data06,data0211!S$900,FALSE)</f>
        <v>0</v>
      </c>
      <c r="T614" s="218">
        <f>HLOOKUP($B614,data06,data0211!T$900,FALSE)</f>
        <v>3278640</v>
      </c>
      <c r="U614" s="218">
        <f>HLOOKUP($B614,data06,data0211!U$900,FALSE)</f>
        <v>577963</v>
      </c>
      <c r="V614" s="218">
        <f>HLOOKUP($B614,data06,data0211!V$900,FALSE)</f>
        <v>719914</v>
      </c>
      <c r="W614" s="218">
        <f>HLOOKUP($B614,data06,data0211!W$900,FALSE)</f>
        <v>0</v>
      </c>
      <c r="X614" s="218">
        <f>HLOOKUP($B614,data06,data0211!X$900,FALSE)</f>
        <v>709127</v>
      </c>
      <c r="Y614" s="218">
        <f>HLOOKUP($B614,data06,data0211!Y$900,FALSE)</f>
        <v>0</v>
      </c>
      <c r="Z614" s="218">
        <f>HLOOKUP($B614,data06,data0211!Z$900,FALSE)</f>
        <v>9192</v>
      </c>
      <c r="AA614" s="218">
        <f>HLOOKUP($B614,data06,data0211!AA$900,FALSE)</f>
        <v>1595</v>
      </c>
      <c r="AB614" s="218">
        <f>HLOOKUP($B614,data06,data0211!AB$900,FALSE)</f>
        <v>10190019</v>
      </c>
      <c r="AC614" s="218">
        <f>HLOOKUP($B614,data06,data0211!AC$900,FALSE)</f>
        <v>5661892</v>
      </c>
      <c r="AD614" s="218">
        <f>HLOOKUP($B614,data06,data0211!AD$900,FALSE)</f>
        <v>4433837</v>
      </c>
      <c r="AE614" s="218">
        <f>HLOOKUP($B614,data06,data0211!AE$900,FALSE)</f>
        <v>0</v>
      </c>
      <c r="AF614" s="218">
        <f>HLOOKUP($B614,data06,data0211!AF$900,FALSE)</f>
        <v>65378</v>
      </c>
      <c r="AG614" s="218">
        <f>HLOOKUP($B614,data06,data0211!AG$900,FALSE)</f>
        <v>28912</v>
      </c>
      <c r="AH614" s="218">
        <f>HLOOKUP($B614,data06,data0211!AH$900,FALSE)</f>
        <v>330</v>
      </c>
      <c r="AI614" s="218">
        <f>HLOOKUP($B614,data06,data0211!AI$900,FALSE)</f>
        <v>51</v>
      </c>
      <c r="AJ614" s="218">
        <f>HLOOKUP($B614,data06,data0211!AJ$900,FALSE)</f>
        <v>279</v>
      </c>
      <c r="AK614" s="218">
        <f>HLOOKUP($B614,data06,data0211!AK$900,FALSE)</f>
        <v>55000</v>
      </c>
      <c r="AL614" s="218">
        <f>HLOOKUP($B614,data06,data0211!AL$900,FALSE)</f>
        <v>55000</v>
      </c>
      <c r="AM614" s="218">
        <f>HLOOKUP($B614,data06,data0211!AM$900,FALSE)</f>
        <v>0</v>
      </c>
      <c r="AN614" s="218">
        <f>HLOOKUP($B614,data06,data0211!AN$900,FALSE)</f>
        <v>107416</v>
      </c>
      <c r="AO614" s="218">
        <f>HLOOKUP($B614,data06,data0211!AO$900,FALSE)</f>
        <v>87634</v>
      </c>
      <c r="AP614" s="218">
        <f>HLOOKUP($B614,data06,data0211!AP$900,FALSE)</f>
        <v>107416</v>
      </c>
      <c r="AQ614" s="218">
        <f>HLOOKUP($B614,data06,data0211!AQ$900,FALSE)</f>
        <v>89773</v>
      </c>
      <c r="AR614" s="218">
        <f>HLOOKUP($B614,data06,data0211!AR$900,FALSE)</f>
        <v>600</v>
      </c>
      <c r="AS614" s="218">
        <f>HLOOKUP($B614,data06,data0211!AS$900,FALSE)</f>
        <v>509</v>
      </c>
      <c r="AT614" s="218">
        <f>HLOOKUP($B614,data06,data0211!AT$900,FALSE)</f>
        <v>91</v>
      </c>
      <c r="AU614" s="218">
        <f>HLOOKUP($B614,data06,data0211!AU$900,FALSE)</f>
        <v>358</v>
      </c>
      <c r="AV614" s="218">
        <f>HLOOKUP($B614,data06,data0211!AV$900,FALSE)</f>
        <v>0</v>
      </c>
      <c r="AW614" s="218">
        <f>HLOOKUP($B614,data06,data0211!AW$900,FALSE)</f>
        <v>242</v>
      </c>
      <c r="AX614" s="218">
        <f>HLOOKUP($B614,data06,data0211!AX$900,FALSE)</f>
        <v>0</v>
      </c>
      <c r="AY614" s="218">
        <f>HLOOKUP($B614,data06,data0211!AY$900,FALSE)</f>
        <v>21</v>
      </c>
      <c r="AZ614" s="218">
        <f>HLOOKUP($B614,data06,data0211!AZ$900,FALSE)</f>
        <v>3912</v>
      </c>
      <c r="BA614" s="218">
        <f>HLOOKUP($B614,data06,data0211!BA$900,FALSE)</f>
        <v>75</v>
      </c>
      <c r="BB614" s="218"/>
      <c r="BC614" s="218"/>
      <c r="BD614" s="218"/>
      <c r="BE614" s="218"/>
    </row>
    <row r="615" spans="1:57" x14ac:dyDescent="0.2">
      <c r="A615" s="71" t="s">
        <v>268</v>
      </c>
      <c r="B615" s="71" t="s">
        <v>268</v>
      </c>
      <c r="C615" s="69">
        <v>2007</v>
      </c>
      <c r="D615" s="218">
        <f>HLOOKUP($B615,data07,data0211!D$900,FALSE)</f>
        <v>74749728.650000006</v>
      </c>
      <c r="E615" s="218">
        <f>HLOOKUP($B615,data07,data0211!E$900,FALSE)</f>
        <v>-41790297.619999997</v>
      </c>
      <c r="F615" s="218">
        <f>HLOOKUP($B615,data07,data0211!F$900,FALSE)</f>
        <v>0</v>
      </c>
      <c r="G615" s="218">
        <f>HLOOKUP($B615,data07,data0211!G$900,FALSE)</f>
        <v>2482228</v>
      </c>
      <c r="H615" s="218">
        <f>HLOOKUP($B615,data07,data0211!H$900,FALSE)</f>
        <v>4889380.55</v>
      </c>
      <c r="I615" s="218">
        <f>HLOOKUP($B615,data07,data0211!I$900,FALSE)</f>
        <v>1210746.44</v>
      </c>
      <c r="J615" s="218">
        <f>HLOOKUP($B615,data07,data0211!J$900,FALSE)</f>
        <v>23642</v>
      </c>
      <c r="K615" s="218">
        <f>HLOOKUP($B615,data07,data0211!K$900,FALSE)</f>
        <v>20726</v>
      </c>
      <c r="L615" s="218">
        <f>HLOOKUP($B615,data07,data0211!L$900,FALSE)</f>
        <v>2916</v>
      </c>
      <c r="M615" s="218">
        <f>HLOOKUP($B615,data07,data0211!M$900,FALSE)</f>
        <v>0</v>
      </c>
      <c r="N615" s="218">
        <f>HLOOKUP($B615,data07,data0211!N$900,FALSE)</f>
        <v>5534</v>
      </c>
      <c r="O615" s="218">
        <f>HLOOKUP($B615,data07,data0211!O$900,FALSE)</f>
        <v>266</v>
      </c>
      <c r="P615" s="218">
        <f>HLOOKUP($B615,data07,data0211!P$900,FALSE)</f>
        <v>570440204</v>
      </c>
      <c r="Q615" s="218">
        <f>HLOOKUP($B615,data07,data0211!Q$900,FALSE)</f>
        <v>213131701</v>
      </c>
      <c r="R615" s="218">
        <f>HLOOKUP($B615,data07,data0211!R$900,FALSE)</f>
        <v>353433822</v>
      </c>
      <c r="S615" s="218">
        <f>HLOOKUP($B615,data07,data0211!S$900,FALSE)</f>
        <v>0</v>
      </c>
      <c r="T615" s="218">
        <f>HLOOKUP($B615,data07,data0211!T$900,FALSE)</f>
        <v>3306186</v>
      </c>
      <c r="U615" s="218">
        <f>HLOOKUP($B615,data07,data0211!U$900,FALSE)</f>
        <v>568495</v>
      </c>
      <c r="V615" s="218">
        <f>HLOOKUP($B615,data07,data0211!V$900,FALSE)</f>
        <v>711142</v>
      </c>
      <c r="W615" s="218">
        <f>HLOOKUP($B615,data07,data0211!W$900,FALSE)</f>
        <v>0</v>
      </c>
      <c r="X615" s="218">
        <f>HLOOKUP($B615,data07,data0211!X$900,FALSE)</f>
        <v>700360</v>
      </c>
      <c r="Y615" s="218">
        <f>HLOOKUP($B615,data07,data0211!Y$900,FALSE)</f>
        <v>0</v>
      </c>
      <c r="Z615" s="218">
        <f>HLOOKUP($B615,data07,data0211!Z$900,FALSE)</f>
        <v>9239</v>
      </c>
      <c r="AA615" s="218">
        <f>HLOOKUP($B615,data07,data0211!AA$900,FALSE)</f>
        <v>1543</v>
      </c>
      <c r="AB615" s="218">
        <f>HLOOKUP($B615,data07,data0211!AB$900,FALSE)</f>
        <v>8734127</v>
      </c>
      <c r="AC615" s="218">
        <f>HLOOKUP($B615,data07,data0211!AC$900,FALSE)</f>
        <v>4844727</v>
      </c>
      <c r="AD615" s="218">
        <f>HLOOKUP($B615,data07,data0211!AD$900,FALSE)</f>
        <v>3813808</v>
      </c>
      <c r="AE615" s="218">
        <f>HLOOKUP($B615,data07,data0211!AE$900,FALSE)</f>
        <v>0</v>
      </c>
      <c r="AF615" s="218">
        <f>HLOOKUP($B615,data07,data0211!AF$900,FALSE)</f>
        <v>17347</v>
      </c>
      <c r="AG615" s="218">
        <f>HLOOKUP($B615,data07,data0211!AG$900,FALSE)</f>
        <v>58245</v>
      </c>
      <c r="AH615" s="218">
        <f>HLOOKUP($B615,data07,data0211!AH$900,FALSE)</f>
        <v>330</v>
      </c>
      <c r="AI615" s="218">
        <f>HLOOKUP($B615,data07,data0211!AI$900,FALSE)</f>
        <v>51</v>
      </c>
      <c r="AJ615" s="218">
        <f>HLOOKUP($B615,data07,data0211!AJ$900,FALSE)</f>
        <v>279</v>
      </c>
      <c r="AK615" s="218">
        <f>HLOOKUP($B615,data07,data0211!AK$900,FALSE)</f>
        <v>55000</v>
      </c>
      <c r="AL615" s="218">
        <f>HLOOKUP($B615,data07,data0211!AL$900,FALSE)</f>
        <v>55000</v>
      </c>
      <c r="AM615" s="218">
        <f>HLOOKUP($B615,data07,data0211!AM$900,FALSE)</f>
        <v>0</v>
      </c>
      <c r="AN615" s="218">
        <f>HLOOKUP($B615,data07,data0211!AN$900,FALSE)</f>
        <v>113519</v>
      </c>
      <c r="AO615" s="218">
        <f>HLOOKUP($B615,data07,data0211!AO$900,FALSE)</f>
        <v>88833</v>
      </c>
      <c r="AP615" s="218">
        <f>HLOOKUP($B615,data07,data0211!AP$900,FALSE)</f>
        <v>113519</v>
      </c>
      <c r="AQ615" s="218">
        <f>HLOOKUP($B615,data07,data0211!AQ$900,FALSE)</f>
        <v>92806</v>
      </c>
      <c r="AR615" s="218">
        <f>HLOOKUP($B615,data07,data0211!AR$900,FALSE)</f>
        <v>608</v>
      </c>
      <c r="AS615" s="218">
        <f>HLOOKUP($B615,data07,data0211!AS$900,FALSE)</f>
        <v>513</v>
      </c>
      <c r="AT615" s="218">
        <f>HLOOKUP($B615,data07,data0211!AT$900,FALSE)</f>
        <v>95</v>
      </c>
      <c r="AU615" s="218">
        <f>HLOOKUP($B615,data07,data0211!AU$900,FALSE)</f>
        <v>362</v>
      </c>
      <c r="AV615" s="218">
        <f>HLOOKUP($B615,data07,data0211!AV$900,FALSE)</f>
        <v>0</v>
      </c>
      <c r="AW615" s="218">
        <f>HLOOKUP($B615,data07,data0211!AW$900,FALSE)</f>
        <v>246</v>
      </c>
      <c r="AX615" s="218">
        <f>HLOOKUP($B615,data07,data0211!AX$900,FALSE)</f>
        <v>0</v>
      </c>
      <c r="AY615" s="218">
        <f>HLOOKUP($B615,data07,data0211!AY$900,FALSE)</f>
        <v>21</v>
      </c>
      <c r="AZ615" s="218">
        <f>HLOOKUP($B615,data07,data0211!AZ$900,FALSE)</f>
        <v>3927</v>
      </c>
      <c r="BA615" s="218">
        <f>HLOOKUP($B615,data07,data0211!BA$900,FALSE)</f>
        <v>74</v>
      </c>
      <c r="BB615" s="218"/>
      <c r="BC615" s="218"/>
      <c r="BD615" s="218"/>
      <c r="BE615" s="218"/>
    </row>
    <row r="616" spans="1:57" x14ac:dyDescent="0.2">
      <c r="A616" s="71" t="s">
        <v>268</v>
      </c>
      <c r="B616" s="71" t="s">
        <v>268</v>
      </c>
      <c r="C616" s="69">
        <v>2008</v>
      </c>
      <c r="D616" s="218">
        <f>HLOOKUP($B616,data08,data0211!D$900,FALSE)</f>
        <v>79712529.159999996</v>
      </c>
      <c r="E616" s="218">
        <f>HLOOKUP($B616,data08,data0211!E$900,FALSE)</f>
        <v>-43929480.119999997</v>
      </c>
      <c r="F616" s="218">
        <f>HLOOKUP($B616,data08,data0211!F$900,FALSE)</f>
        <v>0</v>
      </c>
      <c r="G616" s="218">
        <f>HLOOKUP($B616,data08,data0211!G$900,FALSE)</f>
        <v>5078898.0599999996</v>
      </c>
      <c r="H616" s="218">
        <f>HLOOKUP($B616,data08,data0211!H$900,FALSE)</f>
        <v>4844870.040000001</v>
      </c>
      <c r="I616" s="218">
        <f>HLOOKUP($B616,data08,data0211!I$900,FALSE)</f>
        <v>643734</v>
      </c>
      <c r="J616" s="218">
        <f>HLOOKUP($B616,data08,data0211!J$900,FALSE)</f>
        <v>23669</v>
      </c>
      <c r="K616" s="218">
        <f>HLOOKUP($B616,data08,data0211!K$900,FALSE)</f>
        <v>20757</v>
      </c>
      <c r="L616" s="218">
        <f>HLOOKUP($B616,data08,data0211!L$900,FALSE)</f>
        <v>2912</v>
      </c>
      <c r="M616" s="218">
        <f>HLOOKUP($B616,data08,data0211!M$900,FALSE)</f>
        <v>0</v>
      </c>
      <c r="N616" s="218">
        <f>HLOOKUP($B616,data08,data0211!N$900,FALSE)</f>
        <v>5550</v>
      </c>
      <c r="O616" s="218">
        <f>HLOOKUP($B616,data08,data0211!O$900,FALSE)</f>
        <v>520</v>
      </c>
      <c r="P616" s="218">
        <f>HLOOKUP($B616,data08,data0211!P$900,FALSE)</f>
        <v>567021540</v>
      </c>
      <c r="Q616" s="218">
        <f>HLOOKUP($B616,data08,data0211!Q$900,FALSE)</f>
        <v>213813392</v>
      </c>
      <c r="R616" s="218">
        <f>HLOOKUP($B616,data08,data0211!R$900,FALSE)</f>
        <v>349313014</v>
      </c>
      <c r="S616" s="218">
        <f>HLOOKUP($B616,data08,data0211!S$900,FALSE)</f>
        <v>0</v>
      </c>
      <c r="T616" s="218">
        <f>HLOOKUP($B616,data08,data0211!T$900,FALSE)</f>
        <v>3327500</v>
      </c>
      <c r="U616" s="218">
        <f>HLOOKUP($B616,data08,data0211!U$900,FALSE)</f>
        <v>567634</v>
      </c>
      <c r="V616" s="218">
        <f>HLOOKUP($B616,data08,data0211!V$900,FALSE)</f>
        <v>702482</v>
      </c>
      <c r="W616" s="218">
        <f>HLOOKUP($B616,data08,data0211!W$900,FALSE)</f>
        <v>0</v>
      </c>
      <c r="X616" s="218">
        <f>HLOOKUP($B616,data08,data0211!X$900,FALSE)</f>
        <v>691681</v>
      </c>
      <c r="Y616" s="218">
        <f>HLOOKUP($B616,data08,data0211!Y$900,FALSE)</f>
        <v>0</v>
      </c>
      <c r="Z616" s="218">
        <f>HLOOKUP($B616,data08,data0211!Z$900,FALSE)</f>
        <v>9270</v>
      </c>
      <c r="AA616" s="218">
        <f>HLOOKUP($B616,data08,data0211!AA$900,FALSE)</f>
        <v>1531</v>
      </c>
      <c r="AB616" s="218">
        <f>HLOOKUP($B616,data08,data0211!AB$900,FALSE)</f>
        <v>0</v>
      </c>
      <c r="AC616" s="218">
        <f>HLOOKUP($B616,data08,data0211!AC$900,FALSE)</f>
        <v>5565811</v>
      </c>
      <c r="AD616" s="218">
        <f>HLOOKUP($B616,data08,data0211!AD$900,FALSE)</f>
        <v>4278951</v>
      </c>
      <c r="AE616" s="218">
        <f>HLOOKUP($B616,data08,data0211!AE$900,FALSE)</f>
        <v>0</v>
      </c>
      <c r="AF616" s="218">
        <f>HLOOKUP($B616,data08,data0211!AF$900,FALSE)</f>
        <v>67117</v>
      </c>
      <c r="AG616" s="218">
        <f>HLOOKUP($B616,data08,data0211!AG$900,FALSE)</f>
        <v>24429</v>
      </c>
      <c r="AH616" s="218">
        <f>HLOOKUP($B616,data08,data0211!AH$900,FALSE)</f>
        <v>330</v>
      </c>
      <c r="AI616" s="218">
        <f>HLOOKUP($B616,data08,data0211!AI$900,FALSE)</f>
        <v>51</v>
      </c>
      <c r="AJ616" s="218">
        <f>HLOOKUP($B616,data08,data0211!AJ$900,FALSE)</f>
        <v>279</v>
      </c>
      <c r="AK616" s="218">
        <f>HLOOKUP($B616,data08,data0211!AK$900,FALSE)</f>
        <v>55000</v>
      </c>
      <c r="AL616" s="218">
        <f>HLOOKUP($B616,data08,data0211!AL$900,FALSE)</f>
        <v>55000</v>
      </c>
      <c r="AM616" s="218">
        <f>HLOOKUP($B616,data08,data0211!AM$900,FALSE)</f>
        <v>0</v>
      </c>
      <c r="AN616" s="218">
        <f>HLOOKUP($B616,data08,data0211!AN$900,FALSE)</f>
        <v>108731</v>
      </c>
      <c r="AO616" s="218">
        <f>HLOOKUP($B616,data08,data0211!AO$900,FALSE)</f>
        <v>81287</v>
      </c>
      <c r="AP616" s="218">
        <f>HLOOKUP($B616,data08,data0211!AP$900,FALSE)</f>
        <v>108731</v>
      </c>
      <c r="AQ616" s="218">
        <f>HLOOKUP($B616,data08,data0211!AQ$900,FALSE)</f>
        <v>89804</v>
      </c>
      <c r="AR616" s="218">
        <f>HLOOKUP($B616,data08,data0211!AR$900,FALSE)</f>
        <v>612</v>
      </c>
      <c r="AS616" s="218">
        <f>HLOOKUP($B616,data08,data0211!AS$900,FALSE)</f>
        <v>516</v>
      </c>
      <c r="AT616" s="218">
        <f>HLOOKUP($B616,data08,data0211!AT$900,FALSE)</f>
        <v>96</v>
      </c>
      <c r="AU616" s="218">
        <f>HLOOKUP($B616,data08,data0211!AU$900,FALSE)</f>
        <v>366</v>
      </c>
      <c r="AV616" s="218">
        <f>HLOOKUP($B616,data08,data0211!AV$900,FALSE)</f>
        <v>0</v>
      </c>
      <c r="AW616" s="218">
        <f>HLOOKUP($B616,data08,data0211!AW$900,FALSE)</f>
        <v>246</v>
      </c>
      <c r="AX616" s="218">
        <f>HLOOKUP($B616,data08,data0211!AX$900,FALSE)</f>
        <v>0</v>
      </c>
      <c r="AY616" s="218">
        <f>HLOOKUP($B616,data08,data0211!AY$900,FALSE)</f>
        <v>21</v>
      </c>
      <c r="AZ616" s="218">
        <f>HLOOKUP($B616,data08,data0211!AZ$900,FALSE)</f>
        <v>3961</v>
      </c>
      <c r="BA616" s="218">
        <f>HLOOKUP($B616,data08,data0211!BA$900,FALSE)</f>
        <v>75</v>
      </c>
      <c r="BB616" s="218"/>
      <c r="BC616" s="218"/>
      <c r="BD616" s="218"/>
      <c r="BE616" s="218"/>
    </row>
    <row r="617" spans="1:57" x14ac:dyDescent="0.2">
      <c r="A617" s="71" t="s">
        <v>268</v>
      </c>
      <c r="B617" s="71" t="s">
        <v>268</v>
      </c>
      <c r="C617" s="69">
        <v>2009</v>
      </c>
      <c r="D617" s="218">
        <f>HLOOKUP($B617,data09,data0211!D$900,FALSE)</f>
        <v>86791043.23999998</v>
      </c>
      <c r="E617" s="218">
        <f>HLOOKUP($B617,data09,data0211!E$900,FALSE)</f>
        <v>-46271663.259999998</v>
      </c>
      <c r="F617" s="218">
        <f>HLOOKUP($B617,data09,data0211!F$900,FALSE)</f>
        <v>0</v>
      </c>
      <c r="G617" s="218">
        <f>HLOOKUP($B617,data09,data0211!G$900,FALSE)</f>
        <v>7318512.5099999998</v>
      </c>
      <c r="H617" s="218">
        <f>HLOOKUP($B617,data09,data0211!H$900,FALSE)</f>
        <v>4616463.49</v>
      </c>
      <c r="I617" s="218">
        <f>HLOOKUP($B617,data09,data0211!I$900,FALSE)</f>
        <v>81634.11</v>
      </c>
      <c r="J617" s="218">
        <f>HLOOKUP($B617,data09,data0211!J$900,FALSE)</f>
        <v>23776</v>
      </c>
      <c r="K617" s="218">
        <f>HLOOKUP($B617,data09,data0211!K$900,FALSE)</f>
        <v>20850</v>
      </c>
      <c r="L617" s="218">
        <f>HLOOKUP($B617,data09,data0211!L$900,FALSE)</f>
        <v>2905</v>
      </c>
      <c r="M617" s="218">
        <f>HLOOKUP($B617,data09,data0211!M$900,FALSE)</f>
        <v>21</v>
      </c>
      <c r="N617" s="218">
        <f>HLOOKUP($B617,data09,data0211!N$900,FALSE)</f>
        <v>5571</v>
      </c>
      <c r="O617" s="218">
        <f>HLOOKUP($B617,data09,data0211!O$900,FALSE)</f>
        <v>518</v>
      </c>
      <c r="P617" s="218">
        <f>HLOOKUP($B617,data09,data0211!P$900,FALSE)</f>
        <v>552881331</v>
      </c>
      <c r="Q617" s="218">
        <f>HLOOKUP($B617,data09,data0211!Q$900,FALSE)</f>
        <v>213412762</v>
      </c>
      <c r="R617" s="218">
        <f>HLOOKUP($B617,data09,data0211!R$900,FALSE)</f>
        <v>335275993</v>
      </c>
      <c r="S617" s="218">
        <f>HLOOKUP($B617,data09,data0211!S$900,FALSE)</f>
        <v>311871</v>
      </c>
      <c r="T617" s="218">
        <f>HLOOKUP($B617,data09,data0211!T$900,FALSE)</f>
        <v>3322759</v>
      </c>
      <c r="U617" s="218">
        <f>HLOOKUP($B617,data09,data0211!U$900,FALSE)</f>
        <v>557946</v>
      </c>
      <c r="V617" s="218">
        <f>HLOOKUP($B617,data09,data0211!V$900,FALSE)</f>
        <v>675234</v>
      </c>
      <c r="W617" s="218">
        <f>HLOOKUP($B617,data09,data0211!W$900,FALSE)</f>
        <v>0</v>
      </c>
      <c r="X617" s="218">
        <f>HLOOKUP($B617,data09,data0211!X$900,FALSE)</f>
        <v>664443</v>
      </c>
      <c r="Y617" s="218">
        <f>HLOOKUP($B617,data09,data0211!Y$900,FALSE)</f>
        <v>0</v>
      </c>
      <c r="Z617" s="218">
        <f>HLOOKUP($B617,data09,data0211!Z$900,FALSE)</f>
        <v>9285</v>
      </c>
      <c r="AA617" s="218">
        <f>HLOOKUP($B617,data09,data0211!AA$900,FALSE)</f>
        <v>1506</v>
      </c>
      <c r="AB617" s="218">
        <f>HLOOKUP($B617,data09,data0211!AB$900,FALSE)</f>
        <v>9809599</v>
      </c>
      <c r="AC617" s="218">
        <f>HLOOKUP($B617,data09,data0211!AC$900,FALSE)</f>
        <v>5534543</v>
      </c>
      <c r="AD617" s="218">
        <f>HLOOKUP($B617,data09,data0211!AD$900,FALSE)</f>
        <v>4173914</v>
      </c>
      <c r="AE617" s="218">
        <f>HLOOKUP($B617,data09,data0211!AE$900,FALSE)</f>
        <v>0</v>
      </c>
      <c r="AF617" s="218">
        <f>HLOOKUP($B617,data09,data0211!AF$900,FALSE)</f>
        <v>67568</v>
      </c>
      <c r="AG617" s="218">
        <f>HLOOKUP($B617,data09,data0211!AG$900,FALSE)</f>
        <v>23987</v>
      </c>
      <c r="AH617" s="218">
        <f>HLOOKUP($B617,data09,data0211!AH$900,FALSE)</f>
        <v>330</v>
      </c>
      <c r="AI617" s="218">
        <f>HLOOKUP($B617,data09,data0211!AI$900,FALSE)</f>
        <v>51</v>
      </c>
      <c r="AJ617" s="218">
        <f>HLOOKUP($B617,data09,data0211!AJ$900,FALSE)</f>
        <v>279</v>
      </c>
      <c r="AK617" s="218">
        <f>HLOOKUP($B617,data09,data0211!AK$900,FALSE)</f>
        <v>55000</v>
      </c>
      <c r="AL617" s="218">
        <f>HLOOKUP($B617,data09,data0211!AL$900,FALSE)</f>
        <v>55000</v>
      </c>
      <c r="AM617" s="218">
        <f>HLOOKUP($B617,data09,data0211!AM$900,FALSE)</f>
        <v>0</v>
      </c>
      <c r="AN617" s="218">
        <f>HLOOKUP($B617,data09,data0211!AN$900,FALSE)</f>
        <v>119797</v>
      </c>
      <c r="AO617" s="218">
        <f>HLOOKUP($B617,data09,data0211!AO$900,FALSE)</f>
        <v>86154</v>
      </c>
      <c r="AP617" s="218">
        <f>HLOOKUP($B617,data09,data0211!AP$900,FALSE)</f>
        <v>119797</v>
      </c>
      <c r="AQ617" s="218">
        <f>HLOOKUP($B617,data09,data0211!AQ$900,FALSE)</f>
        <v>89645</v>
      </c>
      <c r="AR617" s="218">
        <f>HLOOKUP($B617,data09,data0211!AR$900,FALSE)</f>
        <v>616</v>
      </c>
      <c r="AS617" s="218">
        <f>HLOOKUP($B617,data09,data0211!AS$900,FALSE)</f>
        <v>517</v>
      </c>
      <c r="AT617" s="218">
        <f>HLOOKUP($B617,data09,data0211!AT$900,FALSE)</f>
        <v>99</v>
      </c>
      <c r="AU617" s="218">
        <f>HLOOKUP($B617,data09,data0211!AU$900,FALSE)</f>
        <v>367</v>
      </c>
      <c r="AV617" s="218">
        <f>HLOOKUP($B617,data09,data0211!AV$900,FALSE)</f>
        <v>0</v>
      </c>
      <c r="AW617" s="218">
        <f>HLOOKUP($B617,data09,data0211!AW$900,FALSE)</f>
        <v>249</v>
      </c>
      <c r="AX617" s="218">
        <f>HLOOKUP($B617,data09,data0211!AX$900,FALSE)</f>
        <v>0</v>
      </c>
      <c r="AY617" s="218">
        <f>HLOOKUP($B617,data09,data0211!AY$900,FALSE)</f>
        <v>22</v>
      </c>
      <c r="AZ617" s="218">
        <f>HLOOKUP($B617,data09,data0211!AZ$900,FALSE)</f>
        <v>3971</v>
      </c>
      <c r="BA617" s="218">
        <f>HLOOKUP($B617,data09,data0211!BA$900,FALSE)</f>
        <v>74</v>
      </c>
      <c r="BB617" s="218"/>
      <c r="BC617" s="218"/>
      <c r="BD617" s="218"/>
      <c r="BE617" s="218"/>
    </row>
    <row r="618" spans="1:57" x14ac:dyDescent="0.2">
      <c r="A618" s="71" t="s">
        <v>268</v>
      </c>
      <c r="B618" s="71" t="s">
        <v>268</v>
      </c>
      <c r="C618" s="69">
        <v>2010</v>
      </c>
      <c r="D618" s="218">
        <f>HLOOKUP($B618,data10,data0211!D$900,FALSE)</f>
        <v>93702331.439999983</v>
      </c>
      <c r="E618" s="218">
        <f>HLOOKUP($B618,data10,data0211!E$900,FALSE)</f>
        <v>-48981464.32</v>
      </c>
      <c r="F618" s="218">
        <f>HLOOKUP($B618,data10,data0211!F$900,FALSE)</f>
        <v>0</v>
      </c>
      <c r="G618" s="218">
        <f>HLOOKUP($B618,data10,data0211!G$900,FALSE)</f>
        <v>7318512.5099999998</v>
      </c>
      <c r="H618" s="218">
        <f>HLOOKUP($B618,data10,data0211!H$900,FALSE)</f>
        <v>4809999.0699999994</v>
      </c>
      <c r="I618" s="218">
        <f>HLOOKUP($B618,data10,data0211!I$900,FALSE)</f>
        <v>734285</v>
      </c>
      <c r="J618" s="218">
        <f>HLOOKUP($B618,data10,data0211!J$900,FALSE)</f>
        <v>23754</v>
      </c>
      <c r="K618" s="218">
        <f>HLOOKUP($B618,data10,data0211!K$900,FALSE)</f>
        <v>20845</v>
      </c>
      <c r="L618" s="218">
        <f>HLOOKUP($B618,data10,data0211!L$900,FALSE)</f>
        <v>2907</v>
      </c>
      <c r="M618" s="218">
        <f>HLOOKUP($B618,data10,data0211!M$900,FALSE)</f>
        <v>2</v>
      </c>
      <c r="N618" s="218">
        <f>HLOOKUP($B618,data10,data0211!N$900,FALSE)</f>
        <v>0</v>
      </c>
      <c r="O618" s="218">
        <f>HLOOKUP($B618,data10,data0211!O$900,FALSE)</f>
        <v>0</v>
      </c>
      <c r="P618" s="218">
        <f>HLOOKUP($B618,data10,data0211!P$900,FALSE)</f>
        <v>562643058</v>
      </c>
      <c r="Q618" s="218">
        <f>HLOOKUP($B618,data10,data0211!Q$900,FALSE)</f>
        <v>206535118</v>
      </c>
      <c r="R618" s="218">
        <f>HLOOKUP($B618,data10,data0211!R$900,FALSE)</f>
        <v>315079836</v>
      </c>
      <c r="S618" s="218">
        <f>HLOOKUP($B618,data10,data0211!S$900,FALSE)</f>
        <v>41028104</v>
      </c>
      <c r="T618" s="218">
        <f>HLOOKUP($B618,data10,data0211!T$900,FALSE)</f>
        <v>0</v>
      </c>
      <c r="U618" s="218">
        <f>HLOOKUP($B618,data10,data0211!U$900,FALSE)</f>
        <v>0</v>
      </c>
      <c r="V618" s="218">
        <f>HLOOKUP($B618,data10,data0211!V$900,FALSE)</f>
        <v>666263</v>
      </c>
      <c r="W618" s="218">
        <f>HLOOKUP($B618,data10,data0211!W$900,FALSE)</f>
        <v>0</v>
      </c>
      <c r="X618" s="218">
        <f>HLOOKUP($B618,data10,data0211!X$900,FALSE)</f>
        <v>588203</v>
      </c>
      <c r="Y618" s="218">
        <f>HLOOKUP($B618,data10,data0211!Y$900,FALSE)</f>
        <v>78060</v>
      </c>
      <c r="Z618" s="218">
        <f>HLOOKUP($B618,data10,data0211!Z$900,FALSE)</f>
        <v>0</v>
      </c>
      <c r="AA618" s="218">
        <f>HLOOKUP($B618,data10,data0211!AA$900,FALSE)</f>
        <v>0</v>
      </c>
      <c r="AB618" s="218">
        <f>HLOOKUP($B618,data10,data0211!AB$900,FALSE)</f>
        <v>10442745</v>
      </c>
      <c r="AC618" s="218">
        <f>HLOOKUP($B618,data10,data0211!AC$900,FALSE)</f>
        <v>6041374</v>
      </c>
      <c r="AD618" s="218">
        <f>HLOOKUP($B618,data10,data0211!AD$900,FALSE)</f>
        <v>4322598</v>
      </c>
      <c r="AE618" s="218">
        <f>HLOOKUP($B618,data10,data0211!AE$900,FALSE)</f>
        <v>78773</v>
      </c>
      <c r="AF618" s="218">
        <f>HLOOKUP($B618,data10,data0211!AF$900,FALSE)</f>
        <v>0</v>
      </c>
      <c r="AG618" s="218">
        <f>HLOOKUP($B618,data10,data0211!AG$900,FALSE)</f>
        <v>0</v>
      </c>
      <c r="AH618" s="218">
        <f>HLOOKUP($B618,data10,data0211!AH$900,FALSE)</f>
        <v>0</v>
      </c>
      <c r="AI618" s="218">
        <f>HLOOKUP($B618,data10,data0211!AI$900,FALSE)</f>
        <v>0</v>
      </c>
      <c r="AJ618" s="218">
        <f>HLOOKUP($B618,data10,data0211!AJ$900,FALSE)</f>
        <v>0</v>
      </c>
      <c r="AK618" s="218">
        <f>HLOOKUP($B618,data10,data0211!AK$900,FALSE)</f>
        <v>55000</v>
      </c>
      <c r="AL618" s="218">
        <f>HLOOKUP($B618,data10,data0211!AL$900,FALSE)</f>
        <v>55000</v>
      </c>
      <c r="AM618" s="218">
        <f>HLOOKUP($B618,data10,data0211!AM$900,FALSE)</f>
        <v>0</v>
      </c>
      <c r="AN618" s="218">
        <f>HLOOKUP($B618,data10,data0211!AN$900,FALSE)</f>
        <v>109866</v>
      </c>
      <c r="AO618" s="218">
        <f>HLOOKUP($B618,data10,data0211!AO$900,FALSE)</f>
        <v>93148</v>
      </c>
      <c r="AP618" s="218">
        <f>HLOOKUP($B618,data10,data0211!AP$900,FALSE)</f>
        <v>109866</v>
      </c>
      <c r="AQ618" s="218">
        <f>HLOOKUP($B618,data10,data0211!AQ$900,FALSE)</f>
        <v>91490</v>
      </c>
      <c r="AR618" s="218">
        <f>HLOOKUP($B618,data10,data0211!AR$900,FALSE)</f>
        <v>611</v>
      </c>
      <c r="AS618" s="218">
        <f>HLOOKUP($B618,data10,data0211!AS$900,FALSE)</f>
        <v>514</v>
      </c>
      <c r="AT618" s="218">
        <f>HLOOKUP($B618,data10,data0211!AT$900,FALSE)</f>
        <v>97</v>
      </c>
      <c r="AU618" s="218">
        <f>HLOOKUP($B618,data10,data0211!AU$900,FALSE)</f>
        <v>361</v>
      </c>
      <c r="AV618" s="218">
        <f>HLOOKUP($B618,data10,data0211!AV$900,FALSE)</f>
        <v>0</v>
      </c>
      <c r="AW618" s="218">
        <f>HLOOKUP($B618,data10,data0211!AW$900,FALSE)</f>
        <v>250</v>
      </c>
      <c r="AX618" s="218">
        <f>HLOOKUP($B618,data10,data0211!AX$900,FALSE)</f>
        <v>0</v>
      </c>
      <c r="AY618" s="218">
        <f>HLOOKUP($B618,data10,data0211!AY$900,FALSE)</f>
        <v>22</v>
      </c>
      <c r="AZ618" s="218">
        <f>HLOOKUP($B618,data10,data0211!AZ$900,FALSE)</f>
        <v>3950</v>
      </c>
      <c r="BA618" s="218">
        <f>HLOOKUP($B618,data10,data0211!BA$900,FALSE)</f>
        <v>74</v>
      </c>
      <c r="BB618" s="218"/>
      <c r="BC618" s="218"/>
      <c r="BD618" s="218"/>
      <c r="BE618" s="218"/>
    </row>
    <row r="619" spans="1:57" x14ac:dyDescent="0.2">
      <c r="A619" s="71" t="s">
        <v>268</v>
      </c>
      <c r="B619" s="71" t="s">
        <v>268</v>
      </c>
      <c r="C619" s="69">
        <v>2011</v>
      </c>
      <c r="D619" s="218">
        <f>HLOOKUP($B619,data11,data0211!D$900,FALSE)</f>
        <v>100796808.36000001</v>
      </c>
      <c r="E619" s="218">
        <f>HLOOKUP($B619,data11,data0211!E$900,FALSE)</f>
        <v>-51556263.5</v>
      </c>
      <c r="F619" s="218">
        <f>HLOOKUP($B619,data11,data0211!F$900,FALSE)</f>
        <v>0</v>
      </c>
      <c r="G619" s="218">
        <f>HLOOKUP($B619,data11,data0211!G$900,FALSE)</f>
        <v>7483082.4199999999</v>
      </c>
      <c r="H619" s="218">
        <f>HLOOKUP($B619,data11,data0211!H$900,FALSE)</f>
        <v>4996953.09</v>
      </c>
      <c r="I619" s="218">
        <f>HLOOKUP($B619,data11,data0211!I$900,FALSE)</f>
        <v>709730.20000000007</v>
      </c>
      <c r="J619" s="218">
        <f>HLOOKUP($B619,data11,data0211!J$900,FALSE)</f>
        <v>23850</v>
      </c>
      <c r="K619" s="218">
        <f>HLOOKUP($B619,data11,data0211!K$900,FALSE)</f>
        <v>20960</v>
      </c>
      <c r="L619" s="218">
        <f>HLOOKUP($B619,data11,data0211!L$900,FALSE)</f>
        <v>2890</v>
      </c>
      <c r="M619" s="218">
        <f>HLOOKUP($B619,data11,data0211!M$900,FALSE)</f>
        <v>0</v>
      </c>
      <c r="N619" s="218">
        <f>HLOOKUP($B619,data11,data0211!N$900,FALSE)</f>
        <v>0</v>
      </c>
      <c r="O619" s="218">
        <f>HLOOKUP($B619,data11,data0211!O$900,FALSE)</f>
        <v>0</v>
      </c>
      <c r="P619" s="218">
        <f>HLOOKUP($B619,data11,data0211!P$900,FALSE)</f>
        <v>561135444</v>
      </c>
      <c r="Q619" s="218">
        <f>HLOOKUP($B619,data11,data0211!Q$900,FALSE)</f>
        <v>207358082</v>
      </c>
      <c r="R619" s="218">
        <f>HLOOKUP($B619,data11,data0211!R$900,FALSE)</f>
        <v>353777362</v>
      </c>
      <c r="S619" s="218">
        <f>HLOOKUP($B619,data11,data0211!S$900,FALSE)</f>
        <v>0</v>
      </c>
      <c r="T619" s="218">
        <f>HLOOKUP($B619,data11,data0211!T$900,FALSE)</f>
        <v>0</v>
      </c>
      <c r="U619" s="218">
        <f>HLOOKUP($B619,data11,data0211!U$900,FALSE)</f>
        <v>0</v>
      </c>
      <c r="V619" s="218">
        <f>HLOOKUP($B619,data11,data0211!V$900,FALSE)</f>
        <v>653419</v>
      </c>
      <c r="W619" s="218">
        <f>HLOOKUP($B619,data11,data0211!W$900,FALSE)</f>
        <v>0</v>
      </c>
      <c r="X619" s="218">
        <f>HLOOKUP($B619,data11,data0211!X$900,FALSE)</f>
        <v>653419</v>
      </c>
      <c r="Y619" s="218">
        <f>HLOOKUP($B619,data11,data0211!Y$900,FALSE)</f>
        <v>0</v>
      </c>
      <c r="Z619" s="218">
        <f>HLOOKUP($B619,data11,data0211!Z$900,FALSE)</f>
        <v>0</v>
      </c>
      <c r="AA619" s="218">
        <f>HLOOKUP($B619,data11,data0211!AA$900,FALSE)</f>
        <v>0</v>
      </c>
      <c r="AB619" s="218">
        <f>HLOOKUP($B619,data11,data0211!AB$900,FALSE)</f>
        <v>10678210</v>
      </c>
      <c r="AC619" s="218">
        <f>HLOOKUP($B619,data11,data0211!AC$900,FALSE)</f>
        <v>6291162</v>
      </c>
      <c r="AD619" s="218">
        <f>HLOOKUP($B619,data11,data0211!AD$900,FALSE)</f>
        <v>4387048</v>
      </c>
      <c r="AE619" s="218">
        <f>HLOOKUP($B619,data11,data0211!AE$900,FALSE)</f>
        <v>0</v>
      </c>
      <c r="AF619" s="218">
        <f>HLOOKUP($B619,data11,data0211!AF$900,FALSE)</f>
        <v>0</v>
      </c>
      <c r="AG619" s="218">
        <f>HLOOKUP($B619,data11,data0211!AG$900,FALSE)</f>
        <v>0</v>
      </c>
      <c r="AH619" s="218">
        <f>HLOOKUP($B619,data11,data0211!AH$900,FALSE)</f>
        <v>330</v>
      </c>
      <c r="AI619" s="218">
        <f>HLOOKUP($B619,data11,data0211!AI$900,FALSE)</f>
        <v>51</v>
      </c>
      <c r="AJ619" s="218">
        <f>HLOOKUP($B619,data11,data0211!AJ$900,FALSE)</f>
        <v>279</v>
      </c>
      <c r="AK619" s="218">
        <f>HLOOKUP($B619,data11,data0211!AK$900,FALSE)</f>
        <v>55000</v>
      </c>
      <c r="AL619" s="218">
        <f>HLOOKUP($B619,data11,data0211!AL$900,FALSE)</f>
        <v>55000</v>
      </c>
      <c r="AM619" s="218">
        <f>HLOOKUP($B619,data11,data0211!AM$900,FALSE)</f>
        <v>0</v>
      </c>
      <c r="AN619" s="218">
        <f>HLOOKUP($B619,data11,data0211!AN$900,FALSE)</f>
        <v>113732</v>
      </c>
      <c r="AO619" s="218">
        <f>HLOOKUP($B619,data11,data0211!AO$900,FALSE)</f>
        <v>92484</v>
      </c>
      <c r="AP619" s="218">
        <f>HLOOKUP($B619,data11,data0211!AP$900,FALSE)</f>
        <v>113732</v>
      </c>
      <c r="AQ619" s="218">
        <f>HLOOKUP($B619,data11,data0211!AQ$900,FALSE)</f>
        <v>89858</v>
      </c>
      <c r="AR619" s="218">
        <f>HLOOKUP($B619,data11,data0211!AR$900,FALSE)</f>
        <v>618</v>
      </c>
      <c r="AS619" s="218">
        <f>HLOOKUP($B619,data11,data0211!AS$900,FALSE)</f>
        <v>510</v>
      </c>
      <c r="AT619" s="218">
        <f>HLOOKUP($B619,data11,data0211!AT$900,FALSE)</f>
        <v>108</v>
      </c>
      <c r="AU619" s="218">
        <f>HLOOKUP($B619,data11,data0211!AU$900,FALSE)</f>
        <v>365</v>
      </c>
      <c r="AV619" s="218">
        <f>HLOOKUP($B619,data11,data0211!AV$900,FALSE)</f>
        <v>0</v>
      </c>
      <c r="AW619" s="218">
        <f>HLOOKUP($B619,data11,data0211!AW$900,FALSE)</f>
        <v>253</v>
      </c>
      <c r="AX619" s="218">
        <f>HLOOKUP($B619,data11,data0211!AX$900,FALSE)</f>
        <v>0</v>
      </c>
      <c r="AY619" s="218">
        <f>HLOOKUP($B619,data11,data0211!AY$900,FALSE)</f>
        <v>19</v>
      </c>
      <c r="AZ619" s="218">
        <f>HLOOKUP($B619,data11,data0211!AZ$900,FALSE)</f>
        <v>4068</v>
      </c>
      <c r="BA619" s="218">
        <f>HLOOKUP($B619,data11,data0211!BA$900,FALSE)</f>
        <v>75</v>
      </c>
      <c r="BB619" s="218"/>
      <c r="BC619" s="218"/>
      <c r="BD619" s="218"/>
      <c r="BE619" s="218"/>
    </row>
    <row r="620" spans="1:57" x14ac:dyDescent="0.2">
      <c r="A620" s="71" t="s">
        <v>269</v>
      </c>
      <c r="B620" s="71" t="s">
        <v>269</v>
      </c>
      <c r="C620" s="69">
        <v>2002</v>
      </c>
      <c r="D620" s="218">
        <f>HLOOKUP($B620,data02,data0211!D$900,FALSE)</f>
        <v>5150648.29</v>
      </c>
      <c r="E620" s="218">
        <f>HLOOKUP($B620,data02,data0211!E$900,FALSE)</f>
        <v>-844044.88</v>
      </c>
      <c r="F620" s="218">
        <f>HLOOKUP($B620,data02,data0211!F$900,FALSE)</f>
        <v>376369.68</v>
      </c>
      <c r="G620" s="218">
        <f>HLOOKUP($B620,data02,data0211!G$900,FALSE)</f>
        <v>55726.3</v>
      </c>
      <c r="H620" s="218">
        <f>HLOOKUP($B620,data02,data0211!H$900,FALSE)</f>
        <v>1848159.8399999999</v>
      </c>
      <c r="I620" s="218">
        <f>HLOOKUP($B620,data02,data0211!I$900,FALSE)</f>
        <v>4567</v>
      </c>
      <c r="J620" s="218">
        <f>HLOOKUP($B620,data02,data0211!J$900,FALSE)</f>
        <v>6373</v>
      </c>
      <c r="K620" s="218">
        <f>HLOOKUP($B620,data02,data0211!K$900,FALSE)</f>
        <v>5403</v>
      </c>
      <c r="L620" s="218">
        <f>HLOOKUP($B620,data02,data0211!L$900,FALSE)</f>
        <v>970</v>
      </c>
      <c r="M620" s="218">
        <f>HLOOKUP($B620,data02,data0211!M$900,FALSE)</f>
        <v>0</v>
      </c>
      <c r="N620" s="218">
        <f>HLOOKUP($B620,data02,data0211!N$900,FALSE)</f>
        <v>3</v>
      </c>
      <c r="O620" s="218">
        <f>HLOOKUP($B620,data02,data0211!O$900,FALSE)</f>
        <v>1</v>
      </c>
      <c r="P620" s="218">
        <f>HLOOKUP($B620,data02,data0211!P$900,FALSE)</f>
        <v>142682627</v>
      </c>
      <c r="Q620" s="218">
        <f>HLOOKUP($B620,data02,data0211!Q$900,FALSE)</f>
        <v>47840309</v>
      </c>
      <c r="R620" s="218">
        <f>HLOOKUP($B620,data02,data0211!R$900,FALSE)</f>
        <v>94214384</v>
      </c>
      <c r="S620" s="218">
        <f>HLOOKUP($B620,data02,data0211!S$900,FALSE)</f>
        <v>0</v>
      </c>
      <c r="T620" s="218">
        <f>HLOOKUP($B620,data02,data0211!T$900,FALSE)</f>
        <v>619784</v>
      </c>
      <c r="U620" s="218">
        <f>HLOOKUP($B620,data02,data0211!U$900,FALSE)</f>
        <v>8150</v>
      </c>
      <c r="V620" s="218">
        <f>HLOOKUP($B620,data02,data0211!V$900,FALSE)</f>
        <v>754897</v>
      </c>
      <c r="W620" s="218">
        <f>HLOOKUP($B620,data02,data0211!W$900,FALSE)</f>
        <v>0</v>
      </c>
      <c r="X620" s="218">
        <f>HLOOKUP($B620,data02,data0211!X$900,FALSE)</f>
        <v>751852</v>
      </c>
      <c r="Y620" s="218">
        <f>HLOOKUP($B620,data02,data0211!Y$900,FALSE)</f>
        <v>0</v>
      </c>
      <c r="Z620" s="218">
        <f>HLOOKUP($B620,data02,data0211!Z$900,FALSE)</f>
        <v>3045</v>
      </c>
      <c r="AA620" s="218">
        <f>HLOOKUP($B620,data02,data0211!AA$900,FALSE)</f>
        <v>0</v>
      </c>
      <c r="AB620" s="218">
        <f>HLOOKUP($B620,data02,data0211!AB$900,FALSE)</f>
        <v>9132177</v>
      </c>
      <c r="AC620" s="218">
        <f>HLOOKUP($B620,data02,data0211!AC$900,FALSE)</f>
        <v>3722701</v>
      </c>
      <c r="AD620" s="218">
        <f>HLOOKUP($B620,data02,data0211!AD$900,FALSE)</f>
        <v>5304744</v>
      </c>
      <c r="AE620" s="218">
        <f>HLOOKUP($B620,data02,data0211!AE$900,FALSE)</f>
        <v>0</v>
      </c>
      <c r="AF620" s="218">
        <f>HLOOKUP($B620,data02,data0211!AF$900,FALSE)</f>
        <v>104533</v>
      </c>
      <c r="AG620" s="218">
        <f>HLOOKUP($B620,data02,data0211!AG$900,FALSE)</f>
        <v>199</v>
      </c>
      <c r="AH620" s="218">
        <f>HLOOKUP($B620,data02,data0211!AH$900,FALSE)</f>
        <v>28</v>
      </c>
      <c r="AI620" s="218">
        <f>HLOOKUP($B620,data02,data0211!AI$900,FALSE)</f>
        <v>0</v>
      </c>
      <c r="AJ620" s="218">
        <f>HLOOKUP($B620,data02,data0211!AJ$900,FALSE)</f>
        <v>28</v>
      </c>
      <c r="AK620" s="218">
        <f>HLOOKUP($B620,data02,data0211!AK$900,FALSE)</f>
        <v>14000</v>
      </c>
      <c r="AL620" s="218">
        <f>HLOOKUP($B620,data02,data0211!AL$900,FALSE)</f>
        <v>18977</v>
      </c>
      <c r="AM620" s="218">
        <f>HLOOKUP($B620,data02,data0211!AM$900,FALSE)</f>
        <v>0</v>
      </c>
      <c r="AN620" s="218">
        <f>HLOOKUP($B620,data02,data0211!AN$900,FALSE)</f>
        <v>24769</v>
      </c>
      <c r="AO620" s="218">
        <f>HLOOKUP($B620,data02,data0211!AO$900,FALSE)</f>
        <v>21520</v>
      </c>
      <c r="AP620" s="218">
        <f>HLOOKUP($B620,data02,data0211!AP$900,FALSE)</f>
        <v>24769</v>
      </c>
      <c r="AQ620" s="218">
        <f>HLOOKUP($B620,data02,data0211!AQ$900,FALSE)</f>
        <v>22296</v>
      </c>
      <c r="AR620" s="218">
        <f>HLOOKUP($B620,data02,data0211!AR$900,FALSE)</f>
        <v>370</v>
      </c>
      <c r="AS620" s="218">
        <f>HLOOKUP($B620,data02,data0211!AS$900,FALSE)</f>
        <v>365</v>
      </c>
      <c r="AT620" s="218">
        <f>HLOOKUP($B620,data02,data0211!AT$900,FALSE)</f>
        <v>5</v>
      </c>
      <c r="AU620" s="218">
        <f>HLOOKUP($B620,data02,data0211!AU$900,FALSE)</f>
        <v>230</v>
      </c>
      <c r="AV620" s="218">
        <f>HLOOKUP($B620,data02,data0211!AV$900,FALSE)</f>
        <v>0</v>
      </c>
      <c r="AW620" s="218">
        <f>HLOOKUP($B620,data02,data0211!AW$900,FALSE)</f>
        <v>140</v>
      </c>
      <c r="AX620" s="218">
        <f>HLOOKUP($B620,data02,data0211!AX$900,FALSE)</f>
        <v>0</v>
      </c>
      <c r="AY620" s="218">
        <f>HLOOKUP($B620,data02,data0211!AY$900,FALSE)</f>
        <v>0</v>
      </c>
      <c r="AZ620" s="218">
        <f>HLOOKUP($B620,data02,data0211!AZ$900,FALSE)</f>
        <v>725</v>
      </c>
      <c r="BA620" s="218">
        <f>HLOOKUP($B620,data02,data0211!BA$900,FALSE)</f>
        <v>0</v>
      </c>
      <c r="BB620" s="218"/>
      <c r="BC620" s="218"/>
      <c r="BD620" s="218"/>
      <c r="BE620" s="218"/>
    </row>
    <row r="621" spans="1:57" x14ac:dyDescent="0.2">
      <c r="A621" s="71" t="s">
        <v>269</v>
      </c>
      <c r="B621" s="71" t="s">
        <v>269</v>
      </c>
      <c r="C621" s="69">
        <v>2003</v>
      </c>
      <c r="D621" s="218">
        <f>HLOOKUP($B621,data03,data0211!D$900,FALSE)</f>
        <v>5214038.919999999</v>
      </c>
      <c r="E621" s="218">
        <f>HLOOKUP($B621,data03,data0211!E$900,FALSE)</f>
        <v>-1215048.7</v>
      </c>
      <c r="F621" s="218">
        <f>HLOOKUP($B621,data03,data0211!F$900,FALSE)</f>
        <v>0</v>
      </c>
      <c r="G621" s="218">
        <f>HLOOKUP($B621,data03,data0211!G$900,FALSE)</f>
        <v>63234</v>
      </c>
      <c r="H621" s="218">
        <f>HLOOKUP($B621,data03,data0211!H$900,FALSE)</f>
        <v>1690861.5000000002</v>
      </c>
      <c r="I621" s="218">
        <f>HLOOKUP($B621,data03,data0211!I$900,FALSE)</f>
        <v>0</v>
      </c>
      <c r="J621" s="218">
        <f>HLOOKUP($B621,data03,data0211!J$900,FALSE)</f>
        <v>6324</v>
      </c>
      <c r="K621" s="218">
        <f>HLOOKUP($B621,data03,data0211!K$900,FALSE)</f>
        <v>5359</v>
      </c>
      <c r="L621" s="218">
        <f>HLOOKUP($B621,data03,data0211!L$900,FALSE)</f>
        <v>965</v>
      </c>
      <c r="M621" s="218">
        <f>HLOOKUP($B621,data03,data0211!M$900,FALSE)</f>
        <v>0</v>
      </c>
      <c r="N621" s="218">
        <f>HLOOKUP($B621,data03,data0211!N$900,FALSE)</f>
        <v>3</v>
      </c>
      <c r="O621" s="218">
        <f>HLOOKUP($B621,data03,data0211!O$900,FALSE)</f>
        <v>1</v>
      </c>
      <c r="P621" s="218">
        <f>HLOOKUP($B621,data03,data0211!P$900,FALSE)</f>
        <v>1606770496</v>
      </c>
      <c r="Q621" s="218">
        <f>HLOOKUP($B621,data03,data0211!Q$900,FALSE)</f>
        <v>1460697960</v>
      </c>
      <c r="R621" s="218">
        <f>HLOOKUP($B621,data03,data0211!R$900,FALSE)</f>
        <v>43560469</v>
      </c>
      <c r="S621" s="218">
        <f>HLOOKUP($B621,data03,data0211!S$900,FALSE)</f>
        <v>100374361</v>
      </c>
      <c r="T621" s="218">
        <f>HLOOKUP($B621,data03,data0211!T$900,FALSE)</f>
        <v>2137706</v>
      </c>
      <c r="U621" s="218">
        <f>HLOOKUP($B621,data03,data0211!U$900,FALSE)</f>
        <v>0</v>
      </c>
      <c r="V621" s="218">
        <f>HLOOKUP($B621,data03,data0211!V$900,FALSE)</f>
        <v>174081</v>
      </c>
      <c r="W621" s="218">
        <f>HLOOKUP($B621,data03,data0211!W$900,FALSE)</f>
        <v>0</v>
      </c>
      <c r="X621" s="218">
        <f>HLOOKUP($B621,data03,data0211!X$900,FALSE)</f>
        <v>168213</v>
      </c>
      <c r="Y621" s="218">
        <f>HLOOKUP($B621,data03,data0211!Y$900,FALSE)</f>
        <v>0</v>
      </c>
      <c r="Z621" s="218">
        <f>HLOOKUP($B621,data03,data0211!Z$900,FALSE)</f>
        <v>5868</v>
      </c>
      <c r="AA621" s="218">
        <f>HLOOKUP($B621,data03,data0211!AA$900,FALSE)</f>
        <v>0</v>
      </c>
      <c r="AB621" s="218">
        <f>HLOOKUP($B621,data03,data0211!AB$900,FALSE)</f>
        <v>2137883</v>
      </c>
      <c r="AC621" s="218">
        <f>HLOOKUP($B621,data03,data0211!AC$900,FALSE)</f>
        <v>1401181</v>
      </c>
      <c r="AD621" s="218">
        <f>HLOOKUP($B621,data03,data0211!AD$900,FALSE)</f>
        <v>700260</v>
      </c>
      <c r="AE621" s="218">
        <f>HLOOKUP($B621,data03,data0211!AE$900,FALSE)</f>
        <v>0</v>
      </c>
      <c r="AF621" s="218">
        <f>HLOOKUP($B621,data03,data0211!AF$900,FALSE)</f>
        <v>36381</v>
      </c>
      <c r="AG621" s="218">
        <f>HLOOKUP($B621,data03,data0211!AG$900,FALSE)</f>
        <v>61</v>
      </c>
      <c r="AH621" s="218">
        <f>HLOOKUP($B621,data03,data0211!AH$900,FALSE)</f>
        <v>28</v>
      </c>
      <c r="AI621" s="218">
        <f>HLOOKUP($B621,data03,data0211!AI$900,FALSE)</f>
        <v>0</v>
      </c>
      <c r="AJ621" s="218">
        <f>HLOOKUP($B621,data03,data0211!AJ$900,FALSE)</f>
        <v>28</v>
      </c>
      <c r="AK621" s="218">
        <f>HLOOKUP($B621,data03,data0211!AK$900,FALSE)</f>
        <v>14000</v>
      </c>
      <c r="AL621" s="218">
        <f>HLOOKUP($B621,data03,data0211!AL$900,FALSE)</f>
        <v>18777</v>
      </c>
      <c r="AM621" s="218">
        <f>HLOOKUP($B621,data03,data0211!AM$900,FALSE)</f>
        <v>0</v>
      </c>
      <c r="AN621" s="218">
        <f>HLOOKUP($B621,data03,data0211!AN$900,FALSE)</f>
        <v>26895</v>
      </c>
      <c r="AO621" s="218">
        <f>HLOOKUP($B621,data03,data0211!AO$900,FALSE)</f>
        <v>21480</v>
      </c>
      <c r="AP621" s="218">
        <f>HLOOKUP($B621,data03,data0211!AP$900,FALSE)</f>
        <v>26895</v>
      </c>
      <c r="AQ621" s="218">
        <f>HLOOKUP($B621,data03,data0211!AQ$900,FALSE)</f>
        <v>21837</v>
      </c>
      <c r="AR621" s="218">
        <f>HLOOKUP($B621,data03,data0211!AR$900,FALSE)</f>
        <v>370</v>
      </c>
      <c r="AS621" s="218">
        <f>HLOOKUP($B621,data03,data0211!AS$900,FALSE)</f>
        <v>365</v>
      </c>
      <c r="AT621" s="218">
        <f>HLOOKUP($B621,data03,data0211!AT$900,FALSE)</f>
        <v>5</v>
      </c>
      <c r="AU621" s="218">
        <f>HLOOKUP($B621,data03,data0211!AU$900,FALSE)</f>
        <v>230</v>
      </c>
      <c r="AV621" s="218">
        <f>HLOOKUP($B621,data03,data0211!AV$900,FALSE)</f>
        <v>0</v>
      </c>
      <c r="AW621" s="218">
        <f>HLOOKUP($B621,data03,data0211!AW$900,FALSE)</f>
        <v>170</v>
      </c>
      <c r="AX621" s="218">
        <f>HLOOKUP($B621,data03,data0211!AX$900,FALSE)</f>
        <v>0</v>
      </c>
      <c r="AY621" s="218">
        <f>HLOOKUP($B621,data03,data0211!AY$900,FALSE)</f>
        <v>0</v>
      </c>
      <c r="AZ621" s="218">
        <f>HLOOKUP($B621,data03,data0211!AZ$900,FALSE)</f>
        <v>725</v>
      </c>
      <c r="BA621" s="218">
        <f>HLOOKUP($B621,data03,data0211!BA$900,FALSE)</f>
        <v>0</v>
      </c>
      <c r="BB621" s="218"/>
      <c r="BC621" s="218"/>
      <c r="BD621" s="218"/>
      <c r="BE621" s="218"/>
    </row>
    <row r="622" spans="1:57" x14ac:dyDescent="0.2">
      <c r="A622" s="71" t="s">
        <v>269</v>
      </c>
      <c r="B622" s="71" t="s">
        <v>269</v>
      </c>
      <c r="C622" s="69">
        <v>2004</v>
      </c>
      <c r="D622" s="218">
        <f>HLOOKUP($B622,data04,data0211!D$900,FALSE)</f>
        <v>5327060.71</v>
      </c>
      <c r="E622" s="218">
        <f>HLOOKUP($B622,data04,data0211!E$900,FALSE)</f>
        <v>-1587488.35</v>
      </c>
      <c r="F622" s="218">
        <f>HLOOKUP($B622,data04,data0211!F$900,FALSE)</f>
        <v>0</v>
      </c>
      <c r="G622" s="218">
        <f>HLOOKUP($B622,data04,data0211!G$900,FALSE)</f>
        <v>113179</v>
      </c>
      <c r="H622" s="218">
        <f>HLOOKUP($B622,data04,data0211!H$900,FALSE)</f>
        <v>1742688.93</v>
      </c>
      <c r="I622" s="218">
        <f>HLOOKUP($B622,data04,data0211!I$900,FALSE)</f>
        <v>0</v>
      </c>
      <c r="J622" s="218">
        <f>HLOOKUP($B622,data04,data0211!J$900,FALSE)</f>
        <v>6232</v>
      </c>
      <c r="K622" s="218">
        <f>HLOOKUP($B622,data04,data0211!K$900,FALSE)</f>
        <v>5268</v>
      </c>
      <c r="L622" s="218">
        <f>HLOOKUP($B622,data04,data0211!L$900,FALSE)</f>
        <v>964</v>
      </c>
      <c r="M622" s="218">
        <f>HLOOKUP($B622,data04,data0211!M$900,FALSE)</f>
        <v>0</v>
      </c>
      <c r="N622" s="218">
        <f>HLOOKUP($B622,data04,data0211!N$900,FALSE)</f>
        <v>3</v>
      </c>
      <c r="O622" s="218">
        <f>HLOOKUP($B622,data04,data0211!O$900,FALSE)</f>
        <v>1</v>
      </c>
      <c r="P622" s="218">
        <f>HLOOKUP($B622,data04,data0211!P$900,FALSE)</f>
        <v>124118006</v>
      </c>
      <c r="Q622" s="218">
        <f>HLOOKUP($B622,data04,data0211!Q$900,FALSE)</f>
        <v>39972935</v>
      </c>
      <c r="R622" s="218">
        <f>HLOOKUP($B622,data04,data0211!R$900,FALSE)</f>
        <v>84145071</v>
      </c>
      <c r="S622" s="218">
        <f>HLOOKUP($B622,data04,data0211!S$900,FALSE)</f>
        <v>0</v>
      </c>
      <c r="T622" s="218">
        <f>HLOOKUP($B622,data04,data0211!T$900,FALSE)</f>
        <v>0</v>
      </c>
      <c r="U622" s="218">
        <f>HLOOKUP($B622,data04,data0211!U$900,FALSE)</f>
        <v>0</v>
      </c>
      <c r="V622" s="218">
        <f>HLOOKUP($B622,data04,data0211!V$900,FALSE)</f>
        <v>0</v>
      </c>
      <c r="W622" s="218">
        <f>HLOOKUP($B622,data04,data0211!W$900,FALSE)</f>
        <v>0</v>
      </c>
      <c r="X622" s="218">
        <f>HLOOKUP($B622,data04,data0211!X$900,FALSE)</f>
        <v>0</v>
      </c>
      <c r="Y622" s="218">
        <f>HLOOKUP($B622,data04,data0211!Y$900,FALSE)</f>
        <v>0</v>
      </c>
      <c r="Z622" s="218">
        <f>HLOOKUP($B622,data04,data0211!Z$900,FALSE)</f>
        <v>0</v>
      </c>
      <c r="AA622" s="218">
        <f>HLOOKUP($B622,data04,data0211!AA$900,FALSE)</f>
        <v>0</v>
      </c>
      <c r="AB622" s="218">
        <f>HLOOKUP($B622,data04,data0211!AB$900,FALSE)</f>
        <v>2088902</v>
      </c>
      <c r="AC622" s="218">
        <f>HLOOKUP($B622,data04,data0211!AC$900,FALSE)</f>
        <v>1324475</v>
      </c>
      <c r="AD622" s="218">
        <f>HLOOKUP($B622,data04,data0211!AD$900,FALSE)</f>
        <v>764427</v>
      </c>
      <c r="AE622" s="218">
        <f>HLOOKUP($B622,data04,data0211!AE$900,FALSE)</f>
        <v>0</v>
      </c>
      <c r="AF622" s="218">
        <f>HLOOKUP($B622,data04,data0211!AF$900,FALSE)</f>
        <v>0</v>
      </c>
      <c r="AG622" s="218">
        <f>HLOOKUP($B622,data04,data0211!AG$900,FALSE)</f>
        <v>0</v>
      </c>
      <c r="AH622" s="218">
        <f>HLOOKUP($B622,data04,data0211!AH$900,FALSE)</f>
        <v>28</v>
      </c>
      <c r="AI622" s="218">
        <f>HLOOKUP($B622,data04,data0211!AI$900,FALSE)</f>
        <v>0</v>
      </c>
      <c r="AJ622" s="218">
        <f>HLOOKUP($B622,data04,data0211!AJ$900,FALSE)</f>
        <v>28</v>
      </c>
      <c r="AK622" s="218">
        <f>HLOOKUP($B622,data04,data0211!AK$900,FALSE)</f>
        <v>14000</v>
      </c>
      <c r="AL622" s="218">
        <f>HLOOKUP($B622,data04,data0211!AL$900,FALSE)</f>
        <v>18777</v>
      </c>
      <c r="AM622" s="218">
        <f>HLOOKUP($B622,data04,data0211!AM$900,FALSE)</f>
        <v>0</v>
      </c>
      <c r="AN622" s="218">
        <f>HLOOKUP($B622,data04,data0211!AN$900,FALSE)</f>
        <v>23920</v>
      </c>
      <c r="AO622" s="218">
        <f>HLOOKUP($B622,data04,data0211!AO$900,FALSE)</f>
        <v>19088</v>
      </c>
      <c r="AP622" s="218">
        <f>HLOOKUP($B622,data04,data0211!AP$900,FALSE)</f>
        <v>23920</v>
      </c>
      <c r="AQ622" s="218">
        <f>HLOOKUP($B622,data04,data0211!AQ$900,FALSE)</f>
        <v>21504</v>
      </c>
      <c r="AR622" s="218">
        <f>HLOOKUP($B622,data04,data0211!AR$900,FALSE)</f>
        <v>370</v>
      </c>
      <c r="AS622" s="218">
        <f>HLOOKUP($B622,data04,data0211!AS$900,FALSE)</f>
        <v>365</v>
      </c>
      <c r="AT622" s="218">
        <f>HLOOKUP($B622,data04,data0211!AT$900,FALSE)</f>
        <v>5</v>
      </c>
      <c r="AU622" s="218">
        <f>HLOOKUP($B622,data04,data0211!AU$900,FALSE)</f>
        <v>200</v>
      </c>
      <c r="AV622" s="218">
        <f>HLOOKUP($B622,data04,data0211!AV$900,FALSE)</f>
        <v>0</v>
      </c>
      <c r="AW622" s="218">
        <f>HLOOKUP($B622,data04,data0211!AW$900,FALSE)</f>
        <v>170</v>
      </c>
      <c r="AX622" s="218">
        <f>HLOOKUP($B622,data04,data0211!AX$900,FALSE)</f>
        <v>0</v>
      </c>
      <c r="AY622" s="218">
        <f>HLOOKUP($B622,data04,data0211!AY$900,FALSE)</f>
        <v>0</v>
      </c>
      <c r="AZ622" s="218">
        <f>HLOOKUP($B622,data04,data0211!AZ$900,FALSE)</f>
        <v>725</v>
      </c>
      <c r="BA622" s="218">
        <f>HLOOKUP($B622,data04,data0211!BA$900,FALSE)</f>
        <v>74.41</v>
      </c>
      <c r="BB622" s="218"/>
      <c r="BC622" s="218"/>
      <c r="BD622" s="218"/>
      <c r="BE622" s="218"/>
    </row>
    <row r="623" spans="1:57" x14ac:dyDescent="0.2">
      <c r="A623" s="71" t="s">
        <v>269</v>
      </c>
      <c r="B623" s="71" t="s">
        <v>269</v>
      </c>
      <c r="C623" s="69">
        <v>2005</v>
      </c>
      <c r="D623" s="218">
        <f>HLOOKUP($B623,data05,data0211!D$900,FALSE)</f>
        <v>5494326.9900000002</v>
      </c>
      <c r="E623" s="218">
        <f>HLOOKUP($B623,data05,data0211!E$900,FALSE)</f>
        <v>-1950836.89</v>
      </c>
      <c r="F623" s="218">
        <f>HLOOKUP($B623,data05,data0211!F$900,FALSE)</f>
        <v>0</v>
      </c>
      <c r="G623" s="218">
        <f>HLOOKUP($B623,data05,data0211!G$900,FALSE)</f>
        <v>167266.28</v>
      </c>
      <c r="H623" s="218">
        <f>HLOOKUP($B623,data05,data0211!H$900,FALSE)</f>
        <v>1634640.47</v>
      </c>
      <c r="I623" s="218">
        <f>HLOOKUP($B623,data05,data0211!I$900,FALSE)</f>
        <v>28729</v>
      </c>
      <c r="J623" s="218">
        <f>HLOOKUP($B623,data05,data0211!J$900,FALSE)</f>
        <v>6202</v>
      </c>
      <c r="K623" s="218">
        <f>HLOOKUP($B623,data05,data0211!K$900,FALSE)</f>
        <v>5317</v>
      </c>
      <c r="L623" s="218">
        <f>HLOOKUP($B623,data05,data0211!L$900,FALSE)</f>
        <v>885</v>
      </c>
      <c r="M623" s="218">
        <f>HLOOKUP($B623,data05,data0211!M$900,FALSE)</f>
        <v>0</v>
      </c>
      <c r="N623" s="218">
        <f>HLOOKUP($B623,data05,data0211!N$900,FALSE)</f>
        <v>1786858.62</v>
      </c>
      <c r="O623" s="218">
        <f>HLOOKUP($B623,data05,data0211!O$900,FALSE)</f>
        <v>0</v>
      </c>
      <c r="P623" s="218">
        <f>HLOOKUP($B623,data05,data0211!P$900,FALSE)</f>
        <v>134684870.25999999</v>
      </c>
      <c r="Q623" s="218">
        <f>HLOOKUP($B623,data05,data0211!Q$900,FALSE)</f>
        <v>52006839.219999999</v>
      </c>
      <c r="R623" s="218">
        <f>HLOOKUP($B623,data05,data0211!R$900,FALSE)</f>
        <v>80891172.420000002</v>
      </c>
      <c r="S623" s="218">
        <f>HLOOKUP($B623,data05,data0211!S$900,FALSE)</f>
        <v>0</v>
      </c>
      <c r="T623" s="218">
        <f>HLOOKUP($B623,data05,data0211!T$900,FALSE)</f>
        <v>1786858.62</v>
      </c>
      <c r="U623" s="218">
        <f>HLOOKUP($B623,data05,data0211!U$900,FALSE)</f>
        <v>0</v>
      </c>
      <c r="V623" s="218">
        <f>HLOOKUP($B623,data05,data0211!V$900,FALSE)</f>
        <v>165364</v>
      </c>
      <c r="W623" s="218">
        <f>HLOOKUP($B623,data05,data0211!W$900,FALSE)</f>
        <v>0</v>
      </c>
      <c r="X623" s="218">
        <f>HLOOKUP($B623,data05,data0211!X$900,FALSE)</f>
        <v>165364</v>
      </c>
      <c r="Y623" s="218">
        <f>HLOOKUP($B623,data05,data0211!Y$900,FALSE)</f>
        <v>0</v>
      </c>
      <c r="Z623" s="218">
        <f>HLOOKUP($B623,data05,data0211!Z$900,FALSE)</f>
        <v>0</v>
      </c>
      <c r="AA623" s="218">
        <f>HLOOKUP($B623,data05,data0211!AA$900,FALSE)</f>
        <v>0</v>
      </c>
      <c r="AB623" s="218">
        <f>HLOOKUP($B623,data05,data0211!AB$900,FALSE)</f>
        <v>2124077.0099999998</v>
      </c>
      <c r="AC623" s="218">
        <f>HLOOKUP($B623,data05,data0211!AC$900,FALSE)</f>
        <v>1418689</v>
      </c>
      <c r="AD623" s="218">
        <f>HLOOKUP($B623,data05,data0211!AD$900,FALSE)</f>
        <v>840404.35</v>
      </c>
      <c r="AE623" s="218">
        <f>HLOOKUP($B623,data05,data0211!AE$900,FALSE)</f>
        <v>0</v>
      </c>
      <c r="AF623" s="218">
        <f>HLOOKUP($B623,data05,data0211!AF$900,FALSE)</f>
        <v>33369</v>
      </c>
      <c r="AG623" s="218">
        <f>HLOOKUP($B623,data05,data0211!AG$900,FALSE)</f>
        <v>290.88</v>
      </c>
      <c r="AH623" s="218">
        <f>HLOOKUP($B623,data05,data0211!AH$900,FALSE)</f>
        <v>28</v>
      </c>
      <c r="AI623" s="218">
        <f>HLOOKUP($B623,data05,data0211!AI$900,FALSE)</f>
        <v>28</v>
      </c>
      <c r="AJ623" s="218">
        <f>HLOOKUP($B623,data05,data0211!AJ$900,FALSE)</f>
        <v>0</v>
      </c>
      <c r="AK623" s="218">
        <f>HLOOKUP($B623,data05,data0211!AK$900,FALSE)</f>
        <v>14000</v>
      </c>
      <c r="AL623" s="218">
        <f>HLOOKUP($B623,data05,data0211!AL$900,FALSE)</f>
        <v>18777</v>
      </c>
      <c r="AM623" s="218">
        <f>HLOOKUP($B623,data05,data0211!AM$900,FALSE)</f>
        <v>0</v>
      </c>
      <c r="AN623" s="218">
        <f>HLOOKUP($B623,data05,data0211!AN$900,FALSE)</f>
        <v>23943</v>
      </c>
      <c r="AO623" s="218">
        <f>HLOOKUP($B623,data05,data0211!AO$900,FALSE)</f>
        <v>21005</v>
      </c>
      <c r="AP623" s="218">
        <f>HLOOKUP($B623,data05,data0211!AP$900,FALSE)</f>
        <v>23943</v>
      </c>
      <c r="AQ623" s="218">
        <f>HLOOKUP($B623,data05,data0211!AQ$900,FALSE)</f>
        <v>22474</v>
      </c>
      <c r="AR623" s="218">
        <f>HLOOKUP($B623,data05,data0211!AR$900,FALSE)</f>
        <v>370</v>
      </c>
      <c r="AS623" s="218">
        <f>HLOOKUP($B623,data05,data0211!AS$900,FALSE)</f>
        <v>365</v>
      </c>
      <c r="AT623" s="218">
        <f>HLOOKUP($B623,data05,data0211!AT$900,FALSE)</f>
        <v>5</v>
      </c>
      <c r="AU623" s="218">
        <f>HLOOKUP($B623,data05,data0211!AU$900,FALSE)</f>
        <v>200</v>
      </c>
      <c r="AV623" s="218">
        <f>HLOOKUP($B623,data05,data0211!AV$900,FALSE)</f>
        <v>0</v>
      </c>
      <c r="AW623" s="218">
        <f>HLOOKUP($B623,data05,data0211!AW$900,FALSE)</f>
        <v>170</v>
      </c>
      <c r="AX623" s="218">
        <f>HLOOKUP($B623,data05,data0211!AX$900,FALSE)</f>
        <v>0</v>
      </c>
      <c r="AY623" s="218">
        <f>HLOOKUP($B623,data05,data0211!AY$900,FALSE)</f>
        <v>0</v>
      </c>
      <c r="AZ623" s="218">
        <f>HLOOKUP($B623,data05,data0211!AZ$900,FALSE)</f>
        <v>725</v>
      </c>
      <c r="BA623" s="218">
        <f>HLOOKUP($B623,data05,data0211!BA$900,FALSE)</f>
        <v>73</v>
      </c>
      <c r="BB623" s="218"/>
      <c r="BC623" s="218"/>
      <c r="BD623" s="218"/>
      <c r="BE623" s="218"/>
    </row>
    <row r="624" spans="1:57" x14ac:dyDescent="0.2">
      <c r="A624" s="71" t="s">
        <v>269</v>
      </c>
      <c r="B624" s="71" t="s">
        <v>269</v>
      </c>
      <c r="C624" s="69">
        <v>2006</v>
      </c>
      <c r="D624" s="218">
        <f>HLOOKUP($B624,data06,data0211!D$900,FALSE)</f>
        <v>5678012.7599999998</v>
      </c>
      <c r="E624" s="218">
        <f>HLOOKUP($B624,data06,data0211!E$900,FALSE)</f>
        <v>-2277895.04</v>
      </c>
      <c r="F624" s="218">
        <f>HLOOKUP($B624,data06,data0211!F$900,FALSE)</f>
        <v>0</v>
      </c>
      <c r="G624" s="218">
        <f>HLOOKUP($B624,data06,data0211!G$900,FALSE)</f>
        <v>184227.9</v>
      </c>
      <c r="H624" s="218">
        <f>HLOOKUP($B624,data06,data0211!H$900,FALSE)</f>
        <v>1709688.93</v>
      </c>
      <c r="I624" s="218">
        <f>HLOOKUP($B624,data06,data0211!I$900,FALSE)</f>
        <v>12629</v>
      </c>
      <c r="J624" s="218">
        <f>HLOOKUP($B624,data06,data0211!J$900,FALSE)</f>
        <v>6135</v>
      </c>
      <c r="K624" s="218">
        <f>HLOOKUP($B624,data06,data0211!K$900,FALSE)</f>
        <v>5263</v>
      </c>
      <c r="L624" s="218">
        <f>HLOOKUP($B624,data06,data0211!L$900,FALSE)</f>
        <v>872</v>
      </c>
      <c r="M624" s="218">
        <f>HLOOKUP($B624,data06,data0211!M$900,FALSE)</f>
        <v>0</v>
      </c>
      <c r="N624" s="218">
        <f>HLOOKUP($B624,data06,data0211!N$900,FALSE)</f>
        <v>3</v>
      </c>
      <c r="O624" s="218">
        <f>HLOOKUP($B624,data06,data0211!O$900,FALSE)</f>
        <v>1</v>
      </c>
      <c r="P624" s="218">
        <f>HLOOKUP($B624,data06,data0211!P$900,FALSE)</f>
        <v>136197737.00999999</v>
      </c>
      <c r="Q624" s="218">
        <f>HLOOKUP($B624,data06,data0211!Q$900,FALSE)</f>
        <v>43040213.979999997</v>
      </c>
      <c r="R624" s="218">
        <f>HLOOKUP($B624,data06,data0211!R$900,FALSE)</f>
        <v>91314990.030000001</v>
      </c>
      <c r="S624" s="218">
        <f>HLOOKUP($B624,data06,data0211!S$900,FALSE)</f>
        <v>0</v>
      </c>
      <c r="T624" s="218">
        <f>HLOOKUP($B624,data06,data0211!T$900,FALSE)</f>
        <v>1842533</v>
      </c>
      <c r="U624" s="218">
        <f>HLOOKUP($B624,data06,data0211!U$900,FALSE)</f>
        <v>0</v>
      </c>
      <c r="V624" s="218">
        <f>HLOOKUP($B624,data06,data0211!V$900,FALSE)</f>
        <v>176954</v>
      </c>
      <c r="W624" s="218">
        <f>HLOOKUP($B624,data06,data0211!W$900,FALSE)</f>
        <v>0</v>
      </c>
      <c r="X624" s="218">
        <f>HLOOKUP($B624,data06,data0211!X$900,FALSE)</f>
        <v>173781</v>
      </c>
      <c r="Y624" s="218">
        <f>HLOOKUP($B624,data06,data0211!Y$900,FALSE)</f>
        <v>0</v>
      </c>
      <c r="Z624" s="218">
        <f>HLOOKUP($B624,data06,data0211!Z$900,FALSE)</f>
        <v>3173</v>
      </c>
      <c r="AA624" s="218">
        <f>HLOOKUP($B624,data06,data0211!AA$900,FALSE)</f>
        <v>0</v>
      </c>
      <c r="AB624" s="218">
        <f>HLOOKUP($B624,data06,data0211!AB$900,FALSE)</f>
        <v>2397127.02</v>
      </c>
      <c r="AC624" s="218">
        <f>HLOOKUP($B624,data06,data0211!AC$900,FALSE)</f>
        <v>1524189.31</v>
      </c>
      <c r="AD624" s="218">
        <f>HLOOKUP($B624,data06,data0211!AD$900,FALSE)</f>
        <v>838358.87000000011</v>
      </c>
      <c r="AE624" s="218">
        <f>HLOOKUP($B624,data06,data0211!AE$900,FALSE)</f>
        <v>0</v>
      </c>
      <c r="AF624" s="218">
        <f>HLOOKUP($B624,data06,data0211!AF$900,FALSE)</f>
        <v>34554.6</v>
      </c>
      <c r="AG624" s="218">
        <f>HLOOKUP($B624,data06,data0211!AG$900,FALSE)</f>
        <v>24.24</v>
      </c>
      <c r="AH624" s="218">
        <f>HLOOKUP($B624,data06,data0211!AH$900,FALSE)</f>
        <v>28</v>
      </c>
      <c r="AI624" s="218">
        <f>HLOOKUP($B624,data06,data0211!AI$900,FALSE)</f>
        <v>28</v>
      </c>
      <c r="AJ624" s="218">
        <f>HLOOKUP($B624,data06,data0211!AJ$900,FALSE)</f>
        <v>0</v>
      </c>
      <c r="AK624" s="218">
        <f>HLOOKUP($B624,data06,data0211!AK$900,FALSE)</f>
        <v>14000</v>
      </c>
      <c r="AL624" s="218">
        <f>HLOOKUP($B624,data06,data0211!AL$900,FALSE)</f>
        <v>18777</v>
      </c>
      <c r="AM624" s="218">
        <f>HLOOKUP($B624,data06,data0211!AM$900,FALSE)</f>
        <v>0</v>
      </c>
      <c r="AN624" s="218">
        <f>HLOOKUP($B624,data06,data0211!AN$900,FALSE)</f>
        <v>21843</v>
      </c>
      <c r="AO624" s="218">
        <f>HLOOKUP($B624,data06,data0211!AO$900,FALSE)</f>
        <v>21012</v>
      </c>
      <c r="AP624" s="218">
        <f>HLOOKUP($B624,data06,data0211!AP$900,FALSE)</f>
        <v>21843</v>
      </c>
      <c r="AQ624" s="218">
        <f>HLOOKUP($B624,data06,data0211!AQ$900,FALSE)</f>
        <v>21428</v>
      </c>
      <c r="AR624" s="218">
        <f>HLOOKUP($B624,data06,data0211!AR$900,FALSE)</f>
        <v>370</v>
      </c>
      <c r="AS624" s="218">
        <f>HLOOKUP($B624,data06,data0211!AS$900,FALSE)</f>
        <v>365</v>
      </c>
      <c r="AT624" s="218">
        <f>HLOOKUP($B624,data06,data0211!AT$900,FALSE)</f>
        <v>5</v>
      </c>
      <c r="AU624" s="218">
        <f>HLOOKUP($B624,data06,data0211!AU$900,FALSE)</f>
        <v>200</v>
      </c>
      <c r="AV624" s="218">
        <f>HLOOKUP($B624,data06,data0211!AV$900,FALSE)</f>
        <v>0</v>
      </c>
      <c r="AW624" s="218">
        <f>HLOOKUP($B624,data06,data0211!AW$900,FALSE)</f>
        <v>170</v>
      </c>
      <c r="AX624" s="218">
        <f>HLOOKUP($B624,data06,data0211!AX$900,FALSE)</f>
        <v>0</v>
      </c>
      <c r="AY624" s="218">
        <f>HLOOKUP($B624,data06,data0211!AY$900,FALSE)</f>
        <v>0</v>
      </c>
      <c r="AZ624" s="218">
        <f>HLOOKUP($B624,data06,data0211!AZ$900,FALSE)</f>
        <v>0</v>
      </c>
      <c r="BA624" s="218">
        <f>HLOOKUP($B624,data06,data0211!BA$900,FALSE)</f>
        <v>72</v>
      </c>
      <c r="BB624" s="218"/>
      <c r="BC624" s="218"/>
      <c r="BD624" s="218"/>
      <c r="BE624" s="218"/>
    </row>
    <row r="625" spans="1:57" x14ac:dyDescent="0.2">
      <c r="A625" s="71" t="s">
        <v>269</v>
      </c>
      <c r="B625" s="71" t="s">
        <v>269</v>
      </c>
      <c r="C625" s="69">
        <v>2007</v>
      </c>
      <c r="D625" s="218">
        <f>HLOOKUP($B625,data07,data0211!D$900,FALSE)</f>
        <v>6042907.7000000002</v>
      </c>
      <c r="E625" s="218">
        <f>HLOOKUP($B625,data07,data0211!E$900,FALSE)</f>
        <v>-2568411.2599999998</v>
      </c>
      <c r="F625" s="218">
        <f>HLOOKUP($B625,data07,data0211!F$900,FALSE)</f>
        <v>0</v>
      </c>
      <c r="G625" s="218">
        <f>HLOOKUP($B625,data07,data0211!G$900,FALSE)</f>
        <v>404175</v>
      </c>
      <c r="H625" s="218">
        <f>HLOOKUP($B625,data07,data0211!H$900,FALSE)</f>
        <v>1819344.75</v>
      </c>
      <c r="I625" s="218">
        <f>HLOOKUP($B625,data07,data0211!I$900,FALSE)</f>
        <v>40972</v>
      </c>
      <c r="J625" s="218">
        <f>HLOOKUP($B625,data07,data0211!J$900,FALSE)</f>
        <v>6112</v>
      </c>
      <c r="K625" s="218">
        <f>HLOOKUP($B625,data07,data0211!K$900,FALSE)</f>
        <v>5249</v>
      </c>
      <c r="L625" s="218">
        <f>HLOOKUP($B625,data07,data0211!L$900,FALSE)</f>
        <v>863</v>
      </c>
      <c r="M625" s="218">
        <f>HLOOKUP($B625,data07,data0211!M$900,FALSE)</f>
        <v>0</v>
      </c>
      <c r="N625" s="218">
        <f>HLOOKUP($B625,data07,data0211!N$900,FALSE)</f>
        <v>3</v>
      </c>
      <c r="O625" s="218">
        <f>HLOOKUP($B625,data07,data0211!O$900,FALSE)</f>
        <v>1</v>
      </c>
      <c r="P625" s="218">
        <f>HLOOKUP($B625,data07,data0211!P$900,FALSE)</f>
        <v>132769913</v>
      </c>
      <c r="Q625" s="218">
        <f>HLOOKUP($B625,data07,data0211!Q$900,FALSE)</f>
        <v>43226412</v>
      </c>
      <c r="R625" s="218">
        <f>HLOOKUP($B625,data07,data0211!R$900,FALSE)</f>
        <v>87800701</v>
      </c>
      <c r="S625" s="218">
        <f>HLOOKUP($B625,data07,data0211!S$900,FALSE)</f>
        <v>0</v>
      </c>
      <c r="T625" s="218">
        <f>HLOOKUP($B625,data07,data0211!T$900,FALSE)</f>
        <v>1742799</v>
      </c>
      <c r="U625" s="218">
        <f>HLOOKUP($B625,data07,data0211!U$900,FALSE)</f>
        <v>1</v>
      </c>
      <c r="V625" s="218">
        <f>HLOOKUP($B625,data07,data0211!V$900,FALSE)</f>
        <v>170050</v>
      </c>
      <c r="W625" s="218">
        <f>HLOOKUP($B625,data07,data0211!W$900,FALSE)</f>
        <v>0</v>
      </c>
      <c r="X625" s="218">
        <f>HLOOKUP($B625,data07,data0211!X$900,FALSE)</f>
        <v>165035</v>
      </c>
      <c r="Y625" s="218">
        <f>HLOOKUP($B625,data07,data0211!Y$900,FALSE)</f>
        <v>0</v>
      </c>
      <c r="Z625" s="218">
        <f>HLOOKUP($B625,data07,data0211!Z$900,FALSE)</f>
        <v>5014</v>
      </c>
      <c r="AA625" s="218">
        <f>HLOOKUP($B625,data07,data0211!AA$900,FALSE)</f>
        <v>1</v>
      </c>
      <c r="AB625" s="218">
        <f>HLOOKUP($B625,data07,data0211!AB$900,FALSE)</f>
        <v>2246860</v>
      </c>
      <c r="AC625" s="218">
        <f>HLOOKUP($B625,data07,data0211!AC$900,FALSE)</f>
        <v>1402866</v>
      </c>
      <c r="AD625" s="218">
        <f>HLOOKUP($B625,data07,data0211!AD$900,FALSE)</f>
        <v>808150</v>
      </c>
      <c r="AE625" s="218">
        <f>HLOOKUP($B625,data07,data0211!AE$900,FALSE)</f>
        <v>0</v>
      </c>
      <c r="AF625" s="218">
        <f>HLOOKUP($B625,data07,data0211!AF$900,FALSE)</f>
        <v>290</v>
      </c>
      <c r="AG625" s="218">
        <f>HLOOKUP($B625,data07,data0211!AG$900,FALSE)</f>
        <v>35554</v>
      </c>
      <c r="AH625" s="218">
        <f>HLOOKUP($B625,data07,data0211!AH$900,FALSE)</f>
        <v>28</v>
      </c>
      <c r="AI625" s="218">
        <f>HLOOKUP($B625,data07,data0211!AI$900,FALSE)</f>
        <v>28</v>
      </c>
      <c r="AJ625" s="218">
        <f>HLOOKUP($B625,data07,data0211!AJ$900,FALSE)</f>
        <v>0</v>
      </c>
      <c r="AK625" s="218">
        <f>HLOOKUP($B625,data07,data0211!AK$900,FALSE)</f>
        <v>14000</v>
      </c>
      <c r="AL625" s="218">
        <f>HLOOKUP($B625,data07,data0211!AL$900,FALSE)</f>
        <v>18777</v>
      </c>
      <c r="AM625" s="218">
        <f>HLOOKUP($B625,data07,data0211!AM$900,FALSE)</f>
        <v>0</v>
      </c>
      <c r="AN625" s="218">
        <f>HLOOKUP($B625,data07,data0211!AN$900,FALSE)</f>
        <v>25689</v>
      </c>
      <c r="AO625" s="218">
        <f>HLOOKUP($B625,data07,data0211!AO$900,FALSE)</f>
        <v>24540</v>
      </c>
      <c r="AP625" s="218">
        <f>HLOOKUP($B625,data07,data0211!AP$900,FALSE)</f>
        <v>25689</v>
      </c>
      <c r="AQ625" s="218">
        <f>HLOOKUP($B625,data07,data0211!AQ$900,FALSE)</f>
        <v>21945</v>
      </c>
      <c r="AR625" s="218">
        <f>HLOOKUP($B625,data07,data0211!AR$900,FALSE)</f>
        <v>370</v>
      </c>
      <c r="AS625" s="218">
        <f>HLOOKUP($B625,data07,data0211!AS$900,FALSE)</f>
        <v>365</v>
      </c>
      <c r="AT625" s="218">
        <f>HLOOKUP($B625,data07,data0211!AT$900,FALSE)</f>
        <v>5</v>
      </c>
      <c r="AU625" s="218">
        <f>HLOOKUP($B625,data07,data0211!AU$900,FALSE)</f>
        <v>200</v>
      </c>
      <c r="AV625" s="218">
        <f>HLOOKUP($B625,data07,data0211!AV$900,FALSE)</f>
        <v>0</v>
      </c>
      <c r="AW625" s="218">
        <f>HLOOKUP($B625,data07,data0211!AW$900,FALSE)</f>
        <v>170</v>
      </c>
      <c r="AX625" s="218">
        <f>HLOOKUP($B625,data07,data0211!AX$900,FALSE)</f>
        <v>0</v>
      </c>
      <c r="AY625" s="218">
        <f>HLOOKUP($B625,data07,data0211!AY$900,FALSE)</f>
        <v>0</v>
      </c>
      <c r="AZ625" s="218">
        <f>HLOOKUP($B625,data07,data0211!AZ$900,FALSE)</f>
        <v>0</v>
      </c>
      <c r="BA625" s="218">
        <f>HLOOKUP($B625,data07,data0211!BA$900,FALSE)</f>
        <v>71</v>
      </c>
      <c r="BB625" s="218"/>
      <c r="BC625" s="218"/>
      <c r="BD625" s="218"/>
      <c r="BE625" s="218"/>
    </row>
    <row r="626" spans="1:57" x14ac:dyDescent="0.2">
      <c r="A626" s="71" t="s">
        <v>269</v>
      </c>
      <c r="B626" s="71" t="s">
        <v>269</v>
      </c>
      <c r="C626" s="69">
        <v>2008</v>
      </c>
      <c r="D626" s="218">
        <f>HLOOKUP($B626,data08,data0211!D$900,FALSE)</f>
        <v>6568209.1499999994</v>
      </c>
      <c r="E626" s="218">
        <f>HLOOKUP($B626,data08,data0211!E$900,FALSE)</f>
        <v>-2884392.92</v>
      </c>
      <c r="F626" s="218">
        <f>HLOOKUP($B626,data08,data0211!F$900,FALSE)</f>
        <v>0</v>
      </c>
      <c r="G626" s="218">
        <f>HLOOKUP($B626,data08,data0211!G$900,FALSE)</f>
        <v>591028</v>
      </c>
      <c r="H626" s="218">
        <f>HLOOKUP($B626,data08,data0211!H$900,FALSE)</f>
        <v>1916695.16</v>
      </c>
      <c r="I626" s="218">
        <f>HLOOKUP($B626,data08,data0211!I$900,FALSE)</f>
        <v>17018</v>
      </c>
      <c r="J626" s="218">
        <f>HLOOKUP($B626,data08,data0211!J$900,FALSE)</f>
        <v>6055</v>
      </c>
      <c r="K626" s="218">
        <f>HLOOKUP($B626,data08,data0211!K$900,FALSE)</f>
        <v>5214</v>
      </c>
      <c r="L626" s="218">
        <f>HLOOKUP($B626,data08,data0211!L$900,FALSE)</f>
        <v>841</v>
      </c>
      <c r="M626" s="218">
        <f>HLOOKUP($B626,data08,data0211!M$900,FALSE)</f>
        <v>0</v>
      </c>
      <c r="N626" s="218">
        <f>HLOOKUP($B626,data08,data0211!N$900,FALSE)</f>
        <v>1737</v>
      </c>
      <c r="O626" s="218">
        <f>HLOOKUP($B626,data08,data0211!O$900,FALSE)</f>
        <v>1</v>
      </c>
      <c r="P626" s="218">
        <f>HLOOKUP($B626,data08,data0211!P$900,FALSE)</f>
        <v>122730092</v>
      </c>
      <c r="Q626" s="218">
        <f>HLOOKUP($B626,data08,data0211!Q$900,FALSE)</f>
        <v>41990761</v>
      </c>
      <c r="R626" s="218">
        <f>HLOOKUP($B626,data08,data0211!R$900,FALSE)</f>
        <v>78987933</v>
      </c>
      <c r="S626" s="218">
        <f>HLOOKUP($B626,data08,data0211!S$900,FALSE)</f>
        <v>0</v>
      </c>
      <c r="T626" s="218">
        <f>HLOOKUP($B626,data08,data0211!T$900,FALSE)</f>
        <v>1751397</v>
      </c>
      <c r="U626" s="218">
        <f>HLOOKUP($B626,data08,data0211!U$900,FALSE)</f>
        <v>1</v>
      </c>
      <c r="V626" s="218">
        <f>HLOOKUP($B626,data08,data0211!V$900,FALSE)</f>
        <v>165439</v>
      </c>
      <c r="W626" s="218">
        <f>HLOOKUP($B626,data08,data0211!W$900,FALSE)</f>
        <v>0</v>
      </c>
      <c r="X626" s="218">
        <f>HLOOKUP($B626,data08,data0211!X$900,FALSE)</f>
        <v>160425</v>
      </c>
      <c r="Y626" s="218">
        <f>HLOOKUP($B626,data08,data0211!Y$900,FALSE)</f>
        <v>0</v>
      </c>
      <c r="Z626" s="218">
        <f>HLOOKUP($B626,data08,data0211!Z$900,FALSE)</f>
        <v>5014</v>
      </c>
      <c r="AA626" s="218">
        <f>HLOOKUP($B626,data08,data0211!AA$900,FALSE)</f>
        <v>0</v>
      </c>
      <c r="AB626" s="218">
        <f>HLOOKUP($B626,data08,data0211!AB$900,FALSE)</f>
        <v>0</v>
      </c>
      <c r="AC626" s="218">
        <f>HLOOKUP($B626,data08,data0211!AC$900,FALSE)</f>
        <v>1423748</v>
      </c>
      <c r="AD626" s="218">
        <f>HLOOKUP($B626,data08,data0211!AD$900,FALSE)</f>
        <v>734212</v>
      </c>
      <c r="AE626" s="218">
        <f>HLOOKUP($B626,data08,data0211!AE$900,FALSE)</f>
        <v>0</v>
      </c>
      <c r="AF626" s="218">
        <f>HLOOKUP($B626,data08,data0211!AF$900,FALSE)</f>
        <v>35723</v>
      </c>
      <c r="AG626" s="218">
        <f>HLOOKUP($B626,data08,data0211!AG$900,FALSE)</f>
        <v>290</v>
      </c>
      <c r="AH626" s="218">
        <f>HLOOKUP($B626,data08,data0211!AH$900,FALSE)</f>
        <v>28</v>
      </c>
      <c r="AI626" s="218">
        <f>HLOOKUP($B626,data08,data0211!AI$900,FALSE)</f>
        <v>28</v>
      </c>
      <c r="AJ626" s="218">
        <f>HLOOKUP($B626,data08,data0211!AJ$900,FALSE)</f>
        <v>0</v>
      </c>
      <c r="AK626" s="218">
        <f>HLOOKUP($B626,data08,data0211!AK$900,FALSE)</f>
        <v>14000</v>
      </c>
      <c r="AL626" s="218">
        <f>HLOOKUP($B626,data08,data0211!AL$900,FALSE)</f>
        <v>18777</v>
      </c>
      <c r="AM626" s="218">
        <f>HLOOKUP($B626,data08,data0211!AM$900,FALSE)</f>
        <v>0</v>
      </c>
      <c r="AN626" s="218">
        <f>HLOOKUP($B626,data08,data0211!AN$900,FALSE)</f>
        <v>24006</v>
      </c>
      <c r="AO626" s="218">
        <f>HLOOKUP($B626,data08,data0211!AO$900,FALSE)</f>
        <v>19447</v>
      </c>
      <c r="AP626" s="218">
        <f>HLOOKUP($B626,data08,data0211!AP$900,FALSE)</f>
        <v>24006</v>
      </c>
      <c r="AQ626" s="218">
        <f>HLOOKUP($B626,data08,data0211!AQ$900,FALSE)</f>
        <v>20248</v>
      </c>
      <c r="AR626" s="218">
        <f>HLOOKUP($B626,data08,data0211!AR$900,FALSE)</f>
        <v>370</v>
      </c>
      <c r="AS626" s="218">
        <f>HLOOKUP($B626,data08,data0211!AS$900,FALSE)</f>
        <v>365</v>
      </c>
      <c r="AT626" s="218">
        <f>HLOOKUP($B626,data08,data0211!AT$900,FALSE)</f>
        <v>5</v>
      </c>
      <c r="AU626" s="218">
        <f>HLOOKUP($B626,data08,data0211!AU$900,FALSE)</f>
        <v>200</v>
      </c>
      <c r="AV626" s="218">
        <f>HLOOKUP($B626,data08,data0211!AV$900,FALSE)</f>
        <v>0</v>
      </c>
      <c r="AW626" s="218">
        <f>HLOOKUP($B626,data08,data0211!AW$900,FALSE)</f>
        <v>170</v>
      </c>
      <c r="AX626" s="218">
        <f>HLOOKUP($B626,data08,data0211!AX$900,FALSE)</f>
        <v>0</v>
      </c>
      <c r="AY626" s="218">
        <f>HLOOKUP($B626,data08,data0211!AY$900,FALSE)</f>
        <v>0</v>
      </c>
      <c r="AZ626" s="218">
        <f>HLOOKUP($B626,data08,data0211!AZ$900,FALSE)</f>
        <v>0</v>
      </c>
      <c r="BA626" s="218">
        <f>HLOOKUP($B626,data08,data0211!BA$900,FALSE)</f>
        <v>72</v>
      </c>
      <c r="BB626" s="218"/>
      <c r="BC626" s="218"/>
      <c r="BD626" s="218"/>
      <c r="BE626" s="218"/>
    </row>
    <row r="627" spans="1:57" x14ac:dyDescent="0.2">
      <c r="A627" s="71" t="s">
        <v>269</v>
      </c>
      <c r="B627" s="71" t="s">
        <v>269</v>
      </c>
      <c r="C627" s="69">
        <v>2009</v>
      </c>
      <c r="D627" s="218">
        <f>HLOOKUP($B627,data09,data0211!D$900,FALSE)</f>
        <v>6751833.0199999996</v>
      </c>
      <c r="E627" s="218">
        <f>HLOOKUP($B627,data09,data0211!E$900,FALSE)</f>
        <v>-3188722.9</v>
      </c>
      <c r="F627" s="218">
        <f>HLOOKUP($B627,data09,data0211!F$900,FALSE)</f>
        <v>0</v>
      </c>
      <c r="G627" s="218">
        <f>HLOOKUP($B627,data09,data0211!G$900,FALSE)</f>
        <v>247069</v>
      </c>
      <c r="H627" s="218">
        <f>HLOOKUP($B627,data09,data0211!H$900,FALSE)</f>
        <v>1984070.12</v>
      </c>
      <c r="I627" s="218">
        <f>HLOOKUP($B627,data09,data0211!I$900,FALSE)</f>
        <v>25819</v>
      </c>
      <c r="J627" s="218">
        <f>HLOOKUP($B627,data09,data0211!J$900,FALSE)</f>
        <v>6069</v>
      </c>
      <c r="K627" s="218">
        <f>HLOOKUP($B627,data09,data0211!K$900,FALSE)</f>
        <v>5179</v>
      </c>
      <c r="L627" s="218">
        <f>HLOOKUP($B627,data09,data0211!L$900,FALSE)</f>
        <v>871</v>
      </c>
      <c r="M627" s="218">
        <f>HLOOKUP($B627,data09,data0211!M$900,FALSE)</f>
        <v>19</v>
      </c>
      <c r="N627" s="218">
        <f>HLOOKUP($B627,data09,data0211!N$900,FALSE)</f>
        <v>1546</v>
      </c>
      <c r="O627" s="218">
        <f>HLOOKUP($B627,data09,data0211!O$900,FALSE)</f>
        <v>1</v>
      </c>
      <c r="P627" s="218">
        <f>HLOOKUP($B627,data09,data0211!P$900,FALSE)</f>
        <v>123574678</v>
      </c>
      <c r="Q627" s="218">
        <f>HLOOKUP($B627,data09,data0211!Q$900,FALSE)</f>
        <v>43042148</v>
      </c>
      <c r="R627" s="218">
        <f>HLOOKUP($B627,data09,data0211!R$900,FALSE)</f>
        <v>78795798</v>
      </c>
      <c r="S627" s="218">
        <f>HLOOKUP($B627,data09,data0211!S$900,FALSE)</f>
        <v>129179</v>
      </c>
      <c r="T627" s="218">
        <f>HLOOKUP($B627,data09,data0211!T$900,FALSE)</f>
        <v>1607552</v>
      </c>
      <c r="U627" s="218">
        <f>HLOOKUP($B627,data09,data0211!U$900,FALSE)</f>
        <v>1</v>
      </c>
      <c r="V627" s="218">
        <f>HLOOKUP($B627,data09,data0211!V$900,FALSE)</f>
        <v>172175</v>
      </c>
      <c r="W627" s="218">
        <f>HLOOKUP($B627,data09,data0211!W$900,FALSE)</f>
        <v>0</v>
      </c>
      <c r="X627" s="218">
        <f>HLOOKUP($B627,data09,data0211!X$900,FALSE)</f>
        <v>168237</v>
      </c>
      <c r="Y627" s="218">
        <f>HLOOKUP($B627,data09,data0211!Y$900,FALSE)</f>
        <v>0</v>
      </c>
      <c r="Z627" s="218">
        <f>HLOOKUP($B627,data09,data0211!Z$900,FALSE)</f>
        <v>3938</v>
      </c>
      <c r="AA627" s="218">
        <f>HLOOKUP($B627,data09,data0211!AA$900,FALSE)</f>
        <v>0</v>
      </c>
      <c r="AB627" s="218">
        <f>HLOOKUP($B627,data09,data0211!AB$900,FALSE)</f>
        <v>2397658</v>
      </c>
      <c r="AC627" s="218">
        <f>HLOOKUP($B627,data09,data0211!AC$900,FALSE)</f>
        <v>1556635</v>
      </c>
      <c r="AD627" s="218">
        <f>HLOOKUP($B627,data09,data0211!AD$900,FALSE)</f>
        <v>757051</v>
      </c>
      <c r="AE627" s="218">
        <f>HLOOKUP($B627,data09,data0211!AE$900,FALSE)</f>
        <v>0</v>
      </c>
      <c r="AF627" s="218">
        <f>HLOOKUP($B627,data09,data0211!AF$900,FALSE)</f>
        <v>79720</v>
      </c>
      <c r="AG627" s="218">
        <f>HLOOKUP($B627,data09,data0211!AG$900,FALSE)</f>
        <v>48</v>
      </c>
      <c r="AH627" s="218">
        <f>HLOOKUP($B627,data09,data0211!AH$900,FALSE)</f>
        <v>28</v>
      </c>
      <c r="AI627" s="218">
        <f>HLOOKUP($B627,data09,data0211!AI$900,FALSE)</f>
        <v>28</v>
      </c>
      <c r="AJ627" s="218">
        <f>HLOOKUP($B627,data09,data0211!AJ$900,FALSE)</f>
        <v>0</v>
      </c>
      <c r="AK627" s="218">
        <f>HLOOKUP($B627,data09,data0211!AK$900,FALSE)</f>
        <v>14000</v>
      </c>
      <c r="AL627" s="218">
        <f>HLOOKUP($B627,data09,data0211!AL$900,FALSE)</f>
        <v>18777</v>
      </c>
      <c r="AM627" s="218">
        <f>HLOOKUP($B627,data09,data0211!AM$900,FALSE)</f>
        <v>0</v>
      </c>
      <c r="AN627" s="218">
        <f>HLOOKUP($B627,data09,data0211!AN$900,FALSE)</f>
        <v>24291</v>
      </c>
      <c r="AO627" s="218">
        <f>HLOOKUP($B627,data09,data0211!AO$900,FALSE)</f>
        <v>20755</v>
      </c>
      <c r="AP627" s="218">
        <f>HLOOKUP($B627,data09,data0211!AP$900,FALSE)</f>
        <v>24291</v>
      </c>
      <c r="AQ627" s="218">
        <f>HLOOKUP($B627,data09,data0211!AQ$900,FALSE)</f>
        <v>20040</v>
      </c>
      <c r="AR627" s="218">
        <f>HLOOKUP($B627,data09,data0211!AR$900,FALSE)</f>
        <v>370</v>
      </c>
      <c r="AS627" s="218">
        <f>HLOOKUP($B627,data09,data0211!AS$900,FALSE)</f>
        <v>365</v>
      </c>
      <c r="AT627" s="218">
        <f>HLOOKUP($B627,data09,data0211!AT$900,FALSE)</f>
        <v>5</v>
      </c>
      <c r="AU627" s="218">
        <f>HLOOKUP($B627,data09,data0211!AU$900,FALSE)</f>
        <v>200</v>
      </c>
      <c r="AV627" s="218">
        <f>HLOOKUP($B627,data09,data0211!AV$900,FALSE)</f>
        <v>0</v>
      </c>
      <c r="AW627" s="218">
        <f>HLOOKUP($B627,data09,data0211!AW$900,FALSE)</f>
        <v>170</v>
      </c>
      <c r="AX627" s="218">
        <f>HLOOKUP($B627,data09,data0211!AX$900,FALSE)</f>
        <v>0</v>
      </c>
      <c r="AY627" s="218">
        <f>HLOOKUP($B627,data09,data0211!AY$900,FALSE)</f>
        <v>0</v>
      </c>
      <c r="AZ627" s="218">
        <f>HLOOKUP($B627,data09,data0211!AZ$900,FALSE)</f>
        <v>0</v>
      </c>
      <c r="BA627" s="218">
        <f>HLOOKUP($B627,data09,data0211!BA$900,FALSE)</f>
        <v>72</v>
      </c>
      <c r="BB627" s="218"/>
      <c r="BC627" s="218"/>
      <c r="BD627" s="218"/>
      <c r="BE627" s="218"/>
    </row>
    <row r="628" spans="1:57" x14ac:dyDescent="0.2">
      <c r="A628" s="71" t="s">
        <v>269</v>
      </c>
      <c r="B628" s="71" t="s">
        <v>269</v>
      </c>
      <c r="C628" s="69">
        <v>2010</v>
      </c>
      <c r="D628" s="218">
        <f>HLOOKUP($B628,data10,data0211!D$900,FALSE)</f>
        <v>6537467.1299999999</v>
      </c>
      <c r="E628" s="218">
        <f>HLOOKUP($B628,data10,data0211!E$900,FALSE)</f>
        <v>-3119295.04</v>
      </c>
      <c r="F628" s="218">
        <f>HLOOKUP($B628,data10,data0211!F$900,FALSE)</f>
        <v>0</v>
      </c>
      <c r="G628" s="218">
        <f>HLOOKUP($B628,data10,data0211!G$900,FALSE)</f>
        <v>247069</v>
      </c>
      <c r="H628" s="218">
        <f>HLOOKUP($B628,data10,data0211!H$900,FALSE)</f>
        <v>2016622.79</v>
      </c>
      <c r="I628" s="218">
        <f>HLOOKUP($B628,data10,data0211!I$900,FALSE)</f>
        <v>32483</v>
      </c>
      <c r="J628" s="218">
        <f>HLOOKUP($B628,data10,data0211!J$900,FALSE)</f>
        <v>6026</v>
      </c>
      <c r="K628" s="218">
        <f>HLOOKUP($B628,data10,data0211!K$900,FALSE)</f>
        <v>5202</v>
      </c>
      <c r="L628" s="218">
        <f>HLOOKUP($B628,data10,data0211!L$900,FALSE)</f>
        <v>824</v>
      </c>
      <c r="M628" s="218">
        <f>HLOOKUP($B628,data10,data0211!M$900,FALSE)</f>
        <v>0</v>
      </c>
      <c r="N628" s="218">
        <f>HLOOKUP($B628,data10,data0211!N$900,FALSE)</f>
        <v>0</v>
      </c>
      <c r="O628" s="218">
        <f>HLOOKUP($B628,data10,data0211!O$900,FALSE)</f>
        <v>0</v>
      </c>
      <c r="P628" s="218">
        <f>HLOOKUP($B628,data10,data0211!P$900,FALSE)</f>
        <v>121642982</v>
      </c>
      <c r="Q628" s="218">
        <f>HLOOKUP($B628,data10,data0211!Q$900,FALSE)</f>
        <v>41793455</v>
      </c>
      <c r="R628" s="218">
        <f>HLOOKUP($B628,data10,data0211!R$900,FALSE)</f>
        <v>79849527</v>
      </c>
      <c r="S628" s="218">
        <f>HLOOKUP($B628,data10,data0211!S$900,FALSE)</f>
        <v>0</v>
      </c>
      <c r="T628" s="218">
        <f>HLOOKUP($B628,data10,data0211!T$900,FALSE)</f>
        <v>0</v>
      </c>
      <c r="U628" s="218">
        <f>HLOOKUP($B628,data10,data0211!U$900,FALSE)</f>
        <v>0</v>
      </c>
      <c r="V628" s="218">
        <f>HLOOKUP($B628,data10,data0211!V$900,FALSE)</f>
        <v>182783</v>
      </c>
      <c r="W628" s="218">
        <f>HLOOKUP($B628,data10,data0211!W$900,FALSE)</f>
        <v>0</v>
      </c>
      <c r="X628" s="218">
        <f>HLOOKUP($B628,data10,data0211!X$900,FALSE)</f>
        <v>182783</v>
      </c>
      <c r="Y628" s="218">
        <f>HLOOKUP($B628,data10,data0211!Y$900,FALSE)</f>
        <v>0</v>
      </c>
      <c r="Z628" s="218">
        <f>HLOOKUP($B628,data10,data0211!Z$900,FALSE)</f>
        <v>0</v>
      </c>
      <c r="AA628" s="218">
        <f>HLOOKUP($B628,data10,data0211!AA$900,FALSE)</f>
        <v>0</v>
      </c>
      <c r="AB628" s="218">
        <f>HLOOKUP($B628,data10,data0211!AB$900,FALSE)</f>
        <v>2398814</v>
      </c>
      <c r="AC628" s="218">
        <f>HLOOKUP($B628,data10,data0211!AC$900,FALSE)</f>
        <v>1654167</v>
      </c>
      <c r="AD628" s="218">
        <f>HLOOKUP($B628,data10,data0211!AD$900,FALSE)</f>
        <v>744647</v>
      </c>
      <c r="AE628" s="218">
        <f>HLOOKUP($B628,data10,data0211!AE$900,FALSE)</f>
        <v>0</v>
      </c>
      <c r="AF628" s="218">
        <f>HLOOKUP($B628,data10,data0211!AF$900,FALSE)</f>
        <v>0</v>
      </c>
      <c r="AG628" s="218">
        <f>HLOOKUP($B628,data10,data0211!AG$900,FALSE)</f>
        <v>0</v>
      </c>
      <c r="AH628" s="218">
        <f>HLOOKUP($B628,data10,data0211!AH$900,FALSE)</f>
        <v>0</v>
      </c>
      <c r="AI628" s="218">
        <f>HLOOKUP($B628,data10,data0211!AI$900,FALSE)</f>
        <v>0</v>
      </c>
      <c r="AJ628" s="218">
        <f>HLOOKUP($B628,data10,data0211!AJ$900,FALSE)</f>
        <v>0</v>
      </c>
      <c r="AK628" s="218">
        <f>HLOOKUP($B628,data10,data0211!AK$900,FALSE)</f>
        <v>14000</v>
      </c>
      <c r="AL628" s="218">
        <f>HLOOKUP($B628,data10,data0211!AL$900,FALSE)</f>
        <v>18777</v>
      </c>
      <c r="AM628" s="218">
        <f>HLOOKUP($B628,data10,data0211!AM$900,FALSE)</f>
        <v>0</v>
      </c>
      <c r="AN628" s="218">
        <f>HLOOKUP($B628,data10,data0211!AN$900,FALSE)</f>
        <v>23892</v>
      </c>
      <c r="AO628" s="218">
        <f>HLOOKUP($B628,data10,data0211!AO$900,FALSE)</f>
        <v>22022</v>
      </c>
      <c r="AP628" s="218">
        <f>HLOOKUP($B628,data10,data0211!AP$900,FALSE)</f>
        <v>23892</v>
      </c>
      <c r="AQ628" s="218">
        <f>HLOOKUP($B628,data10,data0211!AQ$900,FALSE)</f>
        <v>21015</v>
      </c>
      <c r="AR628" s="218">
        <f>HLOOKUP($B628,data10,data0211!AR$900,FALSE)</f>
        <v>370</v>
      </c>
      <c r="AS628" s="218">
        <f>HLOOKUP($B628,data10,data0211!AS$900,FALSE)</f>
        <v>365</v>
      </c>
      <c r="AT628" s="218">
        <f>HLOOKUP($B628,data10,data0211!AT$900,FALSE)</f>
        <v>5</v>
      </c>
      <c r="AU628" s="218">
        <f>HLOOKUP($B628,data10,data0211!AU$900,FALSE)</f>
        <v>200</v>
      </c>
      <c r="AV628" s="218">
        <f>HLOOKUP($B628,data10,data0211!AV$900,FALSE)</f>
        <v>0</v>
      </c>
      <c r="AW628" s="218">
        <f>HLOOKUP($B628,data10,data0211!AW$900,FALSE)</f>
        <v>170</v>
      </c>
      <c r="AX628" s="218">
        <f>HLOOKUP($B628,data10,data0211!AX$900,FALSE)</f>
        <v>0</v>
      </c>
      <c r="AY628" s="218">
        <f>HLOOKUP($B628,data10,data0211!AY$900,FALSE)</f>
        <v>0</v>
      </c>
      <c r="AZ628" s="218">
        <f>HLOOKUP($B628,data10,data0211!AZ$900,FALSE)</f>
        <v>0</v>
      </c>
      <c r="BA628" s="218">
        <f>HLOOKUP($B628,data10,data0211!BA$900,FALSE)</f>
        <v>69</v>
      </c>
      <c r="BB628" s="218"/>
      <c r="BC628" s="218"/>
      <c r="BD628" s="218"/>
      <c r="BE628" s="218"/>
    </row>
    <row r="629" spans="1:57" x14ac:dyDescent="0.2">
      <c r="A629" s="71" t="s">
        <v>269</v>
      </c>
      <c r="B629" s="71" t="s">
        <v>269</v>
      </c>
      <c r="C629" s="69">
        <v>2011</v>
      </c>
      <c r="D629" s="218">
        <f>HLOOKUP($B629,data11,data0211!D$900,FALSE)</f>
        <v>7865405.7200000007</v>
      </c>
      <c r="E629" s="218">
        <f>HLOOKUP($B629,data11,data0211!E$900,FALSE)</f>
        <v>-3468334.68</v>
      </c>
      <c r="F629" s="218">
        <f>HLOOKUP($B629,data11,data0211!F$900,FALSE)</f>
        <v>0</v>
      </c>
      <c r="G629" s="218">
        <f>HLOOKUP($B629,data11,data0211!G$900,FALSE)</f>
        <v>1430450.2</v>
      </c>
      <c r="H629" s="218">
        <f>HLOOKUP($B629,data11,data0211!H$900,FALSE)</f>
        <v>2091310.31</v>
      </c>
      <c r="I629" s="218">
        <f>HLOOKUP($B629,data11,data0211!I$900,FALSE)</f>
        <v>-244082</v>
      </c>
      <c r="J629" s="218">
        <f>HLOOKUP($B629,data11,data0211!J$900,FALSE)</f>
        <v>6059</v>
      </c>
      <c r="K629" s="218">
        <f>HLOOKUP($B629,data11,data0211!K$900,FALSE)</f>
        <v>5241</v>
      </c>
      <c r="L629" s="218">
        <f>HLOOKUP($B629,data11,data0211!L$900,FALSE)</f>
        <v>818</v>
      </c>
      <c r="M629" s="218">
        <f>HLOOKUP($B629,data11,data0211!M$900,FALSE)</f>
        <v>0</v>
      </c>
      <c r="N629" s="218">
        <f>HLOOKUP($B629,data11,data0211!N$900,FALSE)</f>
        <v>0</v>
      </c>
      <c r="O629" s="218">
        <f>HLOOKUP($B629,data11,data0211!O$900,FALSE)</f>
        <v>0</v>
      </c>
      <c r="P629" s="218">
        <f>HLOOKUP($B629,data11,data0211!P$900,FALSE)</f>
        <v>114314366</v>
      </c>
      <c r="Q629" s="218">
        <f>HLOOKUP($B629,data11,data0211!Q$900,FALSE)</f>
        <v>42010127</v>
      </c>
      <c r="R629" s="218">
        <f>HLOOKUP($B629,data11,data0211!R$900,FALSE)</f>
        <v>72304239</v>
      </c>
      <c r="S629" s="218">
        <f>HLOOKUP($B629,data11,data0211!S$900,FALSE)</f>
        <v>0</v>
      </c>
      <c r="T629" s="218">
        <f>HLOOKUP($B629,data11,data0211!T$900,FALSE)</f>
        <v>0</v>
      </c>
      <c r="U629" s="218">
        <f>HLOOKUP($B629,data11,data0211!U$900,FALSE)</f>
        <v>0</v>
      </c>
      <c r="V629" s="218">
        <f>HLOOKUP($B629,data11,data0211!V$900,FALSE)</f>
        <v>167396</v>
      </c>
      <c r="W629" s="218">
        <f>HLOOKUP($B629,data11,data0211!W$900,FALSE)</f>
        <v>0</v>
      </c>
      <c r="X629" s="218">
        <f>HLOOKUP($B629,data11,data0211!X$900,FALSE)</f>
        <v>167396</v>
      </c>
      <c r="Y629" s="218">
        <f>HLOOKUP($B629,data11,data0211!Y$900,FALSE)</f>
        <v>0</v>
      </c>
      <c r="Z629" s="218">
        <f>HLOOKUP($B629,data11,data0211!Z$900,FALSE)</f>
        <v>0</v>
      </c>
      <c r="AA629" s="218">
        <f>HLOOKUP($B629,data11,data0211!AA$900,FALSE)</f>
        <v>0</v>
      </c>
      <c r="AB629" s="218">
        <f>HLOOKUP($B629,data11,data0211!AB$900,FALSE)</f>
        <v>2400033</v>
      </c>
      <c r="AC629" s="218">
        <f>HLOOKUP($B629,data11,data0211!AC$900,FALSE)</f>
        <v>1660377</v>
      </c>
      <c r="AD629" s="218">
        <f>HLOOKUP($B629,data11,data0211!AD$900,FALSE)</f>
        <v>739656</v>
      </c>
      <c r="AE629" s="218">
        <f>HLOOKUP($B629,data11,data0211!AE$900,FALSE)</f>
        <v>0</v>
      </c>
      <c r="AF629" s="218">
        <f>HLOOKUP($B629,data11,data0211!AF$900,FALSE)</f>
        <v>0</v>
      </c>
      <c r="AG629" s="218">
        <f>HLOOKUP($B629,data11,data0211!AG$900,FALSE)</f>
        <v>0</v>
      </c>
      <c r="AH629" s="218">
        <f>HLOOKUP($B629,data11,data0211!AH$900,FALSE)</f>
        <v>28</v>
      </c>
      <c r="AI629" s="218">
        <f>HLOOKUP($B629,data11,data0211!AI$900,FALSE)</f>
        <v>28</v>
      </c>
      <c r="AJ629" s="218">
        <f>HLOOKUP($B629,data11,data0211!AJ$900,FALSE)</f>
        <v>0</v>
      </c>
      <c r="AK629" s="218">
        <f>HLOOKUP($B629,data11,data0211!AK$900,FALSE)</f>
        <v>14000</v>
      </c>
      <c r="AL629" s="218">
        <f>HLOOKUP($B629,data11,data0211!AL$900,FALSE)</f>
        <v>18777</v>
      </c>
      <c r="AM629" s="218">
        <f>HLOOKUP($B629,data11,data0211!AM$900,FALSE)</f>
        <v>0</v>
      </c>
      <c r="AN629" s="218">
        <f>HLOOKUP($B629,data11,data0211!AN$900,FALSE)</f>
        <v>22918</v>
      </c>
      <c r="AO629" s="218">
        <f>HLOOKUP($B629,data11,data0211!AO$900,FALSE)</f>
        <v>20631</v>
      </c>
      <c r="AP629" s="218">
        <f>HLOOKUP($B629,data11,data0211!AP$900,FALSE)</f>
        <v>22918</v>
      </c>
      <c r="AQ629" s="218">
        <f>HLOOKUP($B629,data11,data0211!AQ$900,FALSE)</f>
        <v>18797</v>
      </c>
      <c r="AR629" s="218">
        <f>HLOOKUP($B629,data11,data0211!AR$900,FALSE)</f>
        <v>370</v>
      </c>
      <c r="AS629" s="218">
        <f>HLOOKUP($B629,data11,data0211!AS$900,FALSE)</f>
        <v>365</v>
      </c>
      <c r="AT629" s="218">
        <f>HLOOKUP($B629,data11,data0211!AT$900,FALSE)</f>
        <v>5</v>
      </c>
      <c r="AU629" s="218">
        <f>HLOOKUP($B629,data11,data0211!AU$900,FALSE)</f>
        <v>200</v>
      </c>
      <c r="AV629" s="218">
        <f>HLOOKUP($B629,data11,data0211!AV$900,FALSE)</f>
        <v>0</v>
      </c>
      <c r="AW629" s="218">
        <f>HLOOKUP($B629,data11,data0211!AW$900,FALSE)</f>
        <v>170</v>
      </c>
      <c r="AX629" s="218">
        <f>HLOOKUP($B629,data11,data0211!AX$900,FALSE)</f>
        <v>0</v>
      </c>
      <c r="AY629" s="218">
        <f>HLOOKUP($B629,data11,data0211!AY$900,FALSE)</f>
        <v>0</v>
      </c>
      <c r="AZ629" s="218">
        <f>HLOOKUP($B629,data11,data0211!AZ$900,FALSE)</f>
        <v>0</v>
      </c>
      <c r="BA629" s="218">
        <f>HLOOKUP($B629,data11,data0211!BA$900,FALSE)</f>
        <v>72</v>
      </c>
      <c r="BB629" s="218"/>
      <c r="BC629" s="218"/>
      <c r="BD629" s="218"/>
      <c r="BE629" s="218"/>
    </row>
    <row r="630" spans="1:57" x14ac:dyDescent="0.2">
      <c r="A630" s="71" t="s">
        <v>270</v>
      </c>
      <c r="B630" s="71" t="s">
        <v>270</v>
      </c>
      <c r="C630" s="69">
        <v>2002</v>
      </c>
      <c r="D630" s="218">
        <f>HLOOKUP($B630,data02,data0211!D$900,FALSE)</f>
        <v>148352000.81999999</v>
      </c>
      <c r="E630" s="218">
        <f>HLOOKUP($B630,data02,data0211!E$900,FALSE)</f>
        <v>-28264787.039999999</v>
      </c>
      <c r="F630" s="218">
        <f>HLOOKUP($B630,data02,data0211!F$900,FALSE)</f>
        <v>9943269.8100000005</v>
      </c>
      <c r="G630" s="218">
        <f>HLOOKUP($B630,data02,data0211!G$900,FALSE)</f>
        <v>8530376</v>
      </c>
      <c r="H630" s="218">
        <f>HLOOKUP($B630,data02,data0211!H$900,FALSE)</f>
        <v>8948605.0999999996</v>
      </c>
      <c r="I630" s="218">
        <f>HLOOKUP($B630,data02,data0211!I$900,FALSE)</f>
        <v>-964000</v>
      </c>
      <c r="J630" s="218">
        <f>HLOOKUP($B630,data02,data0211!J$900,FALSE)</f>
        <v>49860</v>
      </c>
      <c r="K630" s="218">
        <f>HLOOKUP($B630,data02,data0211!K$900,FALSE)</f>
        <v>44251</v>
      </c>
      <c r="L630" s="218">
        <f>HLOOKUP($B630,data02,data0211!L$900,FALSE)</f>
        <v>5606</v>
      </c>
      <c r="M630" s="218">
        <f>HLOOKUP($B630,data02,data0211!M$900,FALSE)</f>
        <v>3</v>
      </c>
      <c r="N630" s="218">
        <f>HLOOKUP($B630,data02,data0211!N$900,FALSE)</f>
        <v>14094</v>
      </c>
      <c r="O630" s="218">
        <f>HLOOKUP($B630,data02,data0211!O$900,FALSE)</f>
        <v>241</v>
      </c>
      <c r="P630" s="218">
        <f>HLOOKUP($B630,data02,data0211!P$900,FALSE)</f>
        <v>1739077845</v>
      </c>
      <c r="Q630" s="218">
        <f>HLOOKUP($B630,data02,data0211!Q$900,FALSE)</f>
        <v>516094957</v>
      </c>
      <c r="R630" s="218">
        <f>HLOOKUP($B630,data02,data0211!R$900,FALSE)</f>
        <v>866757364</v>
      </c>
      <c r="S630" s="218">
        <f>HLOOKUP($B630,data02,data0211!S$900,FALSE)</f>
        <v>348484346</v>
      </c>
      <c r="T630" s="218">
        <f>HLOOKUP($B630,data02,data0211!T$900,FALSE)</f>
        <v>7614201</v>
      </c>
      <c r="U630" s="218">
        <f>HLOOKUP($B630,data02,data0211!U$900,FALSE)</f>
        <v>126977</v>
      </c>
      <c r="V630" s="218">
        <f>HLOOKUP($B630,data02,data0211!V$900,FALSE)</f>
        <v>2543873</v>
      </c>
      <c r="W630" s="218">
        <f>HLOOKUP($B630,data02,data0211!W$900,FALSE)</f>
        <v>0</v>
      </c>
      <c r="X630" s="218">
        <f>HLOOKUP($B630,data02,data0211!X$900,FALSE)</f>
        <v>1868724</v>
      </c>
      <c r="Y630" s="218">
        <f>HLOOKUP($B630,data02,data0211!Y$900,FALSE)</f>
        <v>659223</v>
      </c>
      <c r="Z630" s="218">
        <f>HLOOKUP($B630,data02,data0211!Z$900,FALSE)</f>
        <v>15926</v>
      </c>
      <c r="AA630" s="218">
        <f>HLOOKUP($B630,data02,data0211!AA$900,FALSE)</f>
        <v>0</v>
      </c>
      <c r="AB630" s="218">
        <f>HLOOKUP($B630,data02,data0211!AB$900,FALSE)</f>
        <v>22218004</v>
      </c>
      <c r="AC630" s="218">
        <f>HLOOKUP($B630,data02,data0211!AC$900,FALSE)</f>
        <v>11797740</v>
      </c>
      <c r="AD630" s="218">
        <f>HLOOKUP($B630,data02,data0211!AD$900,FALSE)</f>
        <v>8200377</v>
      </c>
      <c r="AE630" s="218">
        <f>HLOOKUP($B630,data02,data0211!AE$900,FALSE)</f>
        <v>2162750</v>
      </c>
      <c r="AF630" s="218">
        <f>HLOOKUP($B630,data02,data0211!AF$900,FALSE)</f>
        <v>48079</v>
      </c>
      <c r="AG630" s="218">
        <f>HLOOKUP($B630,data02,data0211!AG$900,FALSE)</f>
        <v>9058</v>
      </c>
      <c r="AH630" s="218">
        <f>HLOOKUP($B630,data02,data0211!AH$900,FALSE)</f>
        <v>143</v>
      </c>
      <c r="AI630" s="218">
        <f>HLOOKUP($B630,data02,data0211!AI$900,FALSE)</f>
        <v>41</v>
      </c>
      <c r="AJ630" s="218">
        <f>HLOOKUP($B630,data02,data0211!AJ$900,FALSE)</f>
        <v>102</v>
      </c>
      <c r="AK630" s="218">
        <f>HLOOKUP($B630,data02,data0211!AK$900,FALSE)</f>
        <v>147633</v>
      </c>
      <c r="AL630" s="218">
        <f>HLOOKUP($B630,data02,data0211!AL$900,FALSE)</f>
        <v>147633</v>
      </c>
      <c r="AM630" s="218">
        <f>HLOOKUP($B630,data02,data0211!AM$900,FALSE)</f>
        <v>0</v>
      </c>
      <c r="AN630" s="218">
        <f>HLOOKUP($B630,data02,data0211!AN$900,FALSE)</f>
        <v>290267</v>
      </c>
      <c r="AO630" s="218">
        <f>HLOOKUP($B630,data02,data0211!AO$900,FALSE)</f>
        <v>341368</v>
      </c>
      <c r="AP630" s="218">
        <f>HLOOKUP($B630,data02,data0211!AP$900,FALSE)</f>
        <v>341368</v>
      </c>
      <c r="AQ630" s="218">
        <f>HLOOKUP($B630,data02,data0211!AQ$900,FALSE)</f>
        <v>288460</v>
      </c>
      <c r="AR630" s="218">
        <f>HLOOKUP($B630,data02,data0211!AR$900,FALSE)</f>
        <v>1255</v>
      </c>
      <c r="AS630" s="218">
        <f>HLOOKUP($B630,data02,data0211!AS$900,FALSE)</f>
        <v>520</v>
      </c>
      <c r="AT630" s="218">
        <f>HLOOKUP($B630,data02,data0211!AT$900,FALSE)</f>
        <v>735</v>
      </c>
      <c r="AU630" s="218">
        <f>HLOOKUP($B630,data02,data0211!AU$900,FALSE)</f>
        <v>678</v>
      </c>
      <c r="AV630" s="218">
        <f>HLOOKUP($B630,data02,data0211!AV$900,FALSE)</f>
        <v>0</v>
      </c>
      <c r="AW630" s="218">
        <f>HLOOKUP($B630,data02,data0211!AW$900,FALSE)</f>
        <v>577</v>
      </c>
      <c r="AX630" s="218">
        <f>HLOOKUP($B630,data02,data0211!AX$900,FALSE)</f>
        <v>0</v>
      </c>
      <c r="AY630" s="218">
        <f>HLOOKUP($B630,data02,data0211!AY$900,FALSE)</f>
        <v>38</v>
      </c>
      <c r="AZ630" s="218">
        <f>HLOOKUP($B630,data02,data0211!AZ$900,FALSE)</f>
        <v>7350</v>
      </c>
      <c r="BA630" s="218">
        <f>HLOOKUP($B630,data02,data0211!BA$900,FALSE)</f>
        <v>71.599999999999994</v>
      </c>
      <c r="BB630" s="218"/>
      <c r="BC630" s="218"/>
      <c r="BD630" s="218"/>
      <c r="BE630" s="218"/>
    </row>
    <row r="631" spans="1:57" x14ac:dyDescent="0.2">
      <c r="A631" s="71" t="s">
        <v>270</v>
      </c>
      <c r="B631" s="71" t="s">
        <v>270</v>
      </c>
      <c r="C631" s="69">
        <v>2003</v>
      </c>
      <c r="D631" s="218">
        <f>HLOOKUP($B631,data03,data0211!D$900,FALSE)</f>
        <v>156068408.63</v>
      </c>
      <c r="E631" s="218">
        <f>HLOOKUP($B631,data03,data0211!E$900,FALSE)</f>
        <v>-37957568.969999999</v>
      </c>
      <c r="F631" s="218">
        <f>HLOOKUP($B631,data03,data0211!F$900,FALSE)</f>
        <v>0</v>
      </c>
      <c r="G631" s="218">
        <f>HLOOKUP($B631,data03,data0211!G$900,FALSE)</f>
        <v>772508</v>
      </c>
      <c r="H631" s="218">
        <f>HLOOKUP($B631,data03,data0211!H$900,FALSE)</f>
        <v>10226768.259999998</v>
      </c>
      <c r="I631" s="218">
        <f>HLOOKUP($B631,data03,data0211!I$900,FALSE)</f>
        <v>-240422.24</v>
      </c>
      <c r="J631" s="218">
        <f>HLOOKUP($B631,data03,data0211!J$900,FALSE)</f>
        <v>51814</v>
      </c>
      <c r="K631" s="218">
        <f>HLOOKUP($B631,data03,data0211!K$900,FALSE)</f>
        <v>46167</v>
      </c>
      <c r="L631" s="218">
        <f>HLOOKUP($B631,data03,data0211!L$900,FALSE)</f>
        <v>5645</v>
      </c>
      <c r="M631" s="218">
        <f>HLOOKUP($B631,data03,data0211!M$900,FALSE)</f>
        <v>2</v>
      </c>
      <c r="N631" s="218">
        <f>HLOOKUP($B631,data03,data0211!N$900,FALSE)</f>
        <v>14688</v>
      </c>
      <c r="O631" s="218">
        <f>HLOOKUP($B631,data03,data0211!O$900,FALSE)</f>
        <v>240</v>
      </c>
      <c r="P631" s="218">
        <f>HLOOKUP($B631,data03,data0211!P$900,FALSE)</f>
        <v>1696547681</v>
      </c>
      <c r="Q631" s="218">
        <f>HLOOKUP($B631,data03,data0211!Q$900,FALSE)</f>
        <v>521555853</v>
      </c>
      <c r="R631" s="218">
        <f>HLOOKUP($B631,data03,data0211!R$900,FALSE)</f>
        <v>935545190</v>
      </c>
      <c r="S631" s="218">
        <f>HLOOKUP($B631,data03,data0211!S$900,FALSE)</f>
        <v>227970675</v>
      </c>
      <c r="T631" s="218">
        <f>HLOOKUP($B631,data03,data0211!T$900,FALSE)</f>
        <v>11307769</v>
      </c>
      <c r="U631" s="218">
        <f>HLOOKUP($B631,data03,data0211!U$900,FALSE)</f>
        <v>168194</v>
      </c>
      <c r="V631" s="218">
        <f>HLOOKUP($B631,data03,data0211!V$900,FALSE)</f>
        <v>2457454</v>
      </c>
      <c r="W631" s="218">
        <f>HLOOKUP($B631,data03,data0211!W$900,FALSE)</f>
        <v>0</v>
      </c>
      <c r="X631" s="218">
        <f>HLOOKUP($B631,data03,data0211!X$900,FALSE)</f>
        <v>1962957</v>
      </c>
      <c r="Y631" s="218">
        <f>HLOOKUP($B631,data03,data0211!Y$900,FALSE)</f>
        <v>464265</v>
      </c>
      <c r="Z631" s="218">
        <f>HLOOKUP($B631,data03,data0211!Z$900,FALSE)</f>
        <v>30232</v>
      </c>
      <c r="AA631" s="218">
        <f>HLOOKUP($B631,data03,data0211!AA$900,FALSE)</f>
        <v>0</v>
      </c>
      <c r="AB631" s="218">
        <f>HLOOKUP($B631,data03,data0211!AB$900,FALSE)</f>
        <v>25321611</v>
      </c>
      <c r="AC631" s="218">
        <f>HLOOKUP($B631,data03,data0211!AC$900,FALSE)</f>
        <v>14083641</v>
      </c>
      <c r="AD631" s="218">
        <f>HLOOKUP($B631,data03,data0211!AD$900,FALSE)</f>
        <v>9031390</v>
      </c>
      <c r="AE631" s="218">
        <f>HLOOKUP($B631,data03,data0211!AE$900,FALSE)</f>
        <v>2090949</v>
      </c>
      <c r="AF631" s="218">
        <f>HLOOKUP($B631,data03,data0211!AF$900,FALSE)</f>
        <v>102757</v>
      </c>
      <c r="AG631" s="218">
        <f>HLOOKUP($B631,data03,data0211!AG$900,FALSE)</f>
        <v>12874</v>
      </c>
      <c r="AH631" s="218">
        <f>HLOOKUP($B631,data03,data0211!AH$900,FALSE)</f>
        <v>143</v>
      </c>
      <c r="AI631" s="218">
        <f>HLOOKUP($B631,data03,data0211!AI$900,FALSE)</f>
        <v>41</v>
      </c>
      <c r="AJ631" s="218">
        <f>HLOOKUP($B631,data03,data0211!AJ$900,FALSE)</f>
        <v>102</v>
      </c>
      <c r="AK631" s="218">
        <f>HLOOKUP($B631,data03,data0211!AK$900,FALSE)</f>
        <v>152400</v>
      </c>
      <c r="AL631" s="218">
        <f>HLOOKUP($B631,data03,data0211!AL$900,FALSE)</f>
        <v>152400</v>
      </c>
      <c r="AM631" s="218">
        <f>HLOOKUP($B631,data03,data0211!AM$900,FALSE)</f>
        <v>0</v>
      </c>
      <c r="AN631" s="218">
        <f>HLOOKUP($B631,data03,data0211!AN$900,FALSE)</f>
        <v>264086</v>
      </c>
      <c r="AO631" s="218">
        <f>HLOOKUP($B631,data03,data0211!AO$900,FALSE)</f>
        <v>332574</v>
      </c>
      <c r="AP631" s="218">
        <f>HLOOKUP($B631,data03,data0211!AP$900,FALSE)</f>
        <v>332574</v>
      </c>
      <c r="AQ631" s="218">
        <f>HLOOKUP($B631,data03,data0211!AQ$900,FALSE)</f>
        <v>265619</v>
      </c>
      <c r="AR631" s="218">
        <f>HLOOKUP($B631,data03,data0211!AR$900,FALSE)</f>
        <v>1285</v>
      </c>
      <c r="AS631" s="218">
        <f>HLOOKUP($B631,data03,data0211!AS$900,FALSE)</f>
        <v>525</v>
      </c>
      <c r="AT631" s="218">
        <f>HLOOKUP($B631,data03,data0211!AT$900,FALSE)</f>
        <v>760</v>
      </c>
      <c r="AU631" s="218">
        <f>HLOOKUP($B631,data03,data0211!AU$900,FALSE)</f>
        <v>688</v>
      </c>
      <c r="AV631" s="218">
        <f>HLOOKUP($B631,data03,data0211!AV$900,FALSE)</f>
        <v>0</v>
      </c>
      <c r="AW631" s="218">
        <f>HLOOKUP($B631,data03,data0211!AW$900,FALSE)</f>
        <v>597</v>
      </c>
      <c r="AX631" s="218">
        <f>HLOOKUP($B631,data03,data0211!AX$900,FALSE)</f>
        <v>0</v>
      </c>
      <c r="AY631" s="218">
        <f>HLOOKUP($B631,data03,data0211!AY$900,FALSE)</f>
        <v>38</v>
      </c>
      <c r="AZ631" s="218">
        <f>HLOOKUP($B631,data03,data0211!AZ$900,FALSE)</f>
        <v>7500</v>
      </c>
      <c r="BA631" s="218">
        <f>HLOOKUP($B631,data03,data0211!BA$900,FALSE)</f>
        <v>74.2</v>
      </c>
      <c r="BB631" s="218"/>
      <c r="BC631" s="218"/>
      <c r="BD631" s="218"/>
      <c r="BE631" s="218"/>
    </row>
    <row r="632" spans="1:57" x14ac:dyDescent="0.2">
      <c r="A632" s="71" t="s">
        <v>270</v>
      </c>
      <c r="B632" s="71" t="s">
        <v>270</v>
      </c>
      <c r="C632" s="69">
        <v>2004</v>
      </c>
      <c r="D632" s="218">
        <f>HLOOKUP($B632,data04,data0211!D$900,FALSE)</f>
        <v>164549588.72999999</v>
      </c>
      <c r="E632" s="218">
        <f>HLOOKUP($B632,data04,data0211!E$900,FALSE)</f>
        <v>-47215451.079999998</v>
      </c>
      <c r="F632" s="218">
        <f>HLOOKUP($B632,data04,data0211!F$900,FALSE)</f>
        <v>0</v>
      </c>
      <c r="G632" s="218">
        <f>HLOOKUP($B632,data04,data0211!G$900,FALSE)</f>
        <v>7974442</v>
      </c>
      <c r="H632" s="218">
        <f>HLOOKUP($B632,data04,data0211!H$900,FALSE)</f>
        <v>10348591.390000001</v>
      </c>
      <c r="I632" s="218">
        <f>HLOOKUP($B632,data04,data0211!I$900,FALSE)</f>
        <v>822703.06</v>
      </c>
      <c r="J632" s="218">
        <f>HLOOKUP($B632,data04,data0211!J$900,FALSE)</f>
        <v>53230</v>
      </c>
      <c r="K632" s="218">
        <f>HLOOKUP($B632,data04,data0211!K$900,FALSE)</f>
        <v>47496</v>
      </c>
      <c r="L632" s="218">
        <f>HLOOKUP($B632,data04,data0211!L$900,FALSE)</f>
        <v>5732</v>
      </c>
      <c r="M632" s="218">
        <f>HLOOKUP($B632,data04,data0211!M$900,FALSE)</f>
        <v>2</v>
      </c>
      <c r="N632" s="218">
        <f>HLOOKUP($B632,data04,data0211!N$900,FALSE)</f>
        <v>15062</v>
      </c>
      <c r="O632" s="218">
        <f>HLOOKUP($B632,data04,data0211!O$900,FALSE)</f>
        <v>237</v>
      </c>
      <c r="P632" s="218">
        <f>HLOOKUP($B632,data04,data0211!P$900,FALSE)</f>
        <v>1728259010</v>
      </c>
      <c r="Q632" s="218">
        <f>HLOOKUP($B632,data04,data0211!Q$900,FALSE)</f>
        <v>526841876</v>
      </c>
      <c r="R632" s="218">
        <f>HLOOKUP($B632,data04,data0211!R$900,FALSE)</f>
        <v>958302564</v>
      </c>
      <c r="S632" s="218">
        <f>HLOOKUP($B632,data04,data0211!S$900,FALSE)</f>
        <v>231154045</v>
      </c>
      <c r="T632" s="218">
        <f>HLOOKUP($B632,data04,data0211!T$900,FALSE)</f>
        <v>11795987</v>
      </c>
      <c r="U632" s="218">
        <f>HLOOKUP($B632,data04,data0211!U$900,FALSE)</f>
        <v>164538</v>
      </c>
      <c r="V632" s="218">
        <f>HLOOKUP($B632,data04,data0211!V$900,FALSE)</f>
        <v>2724011</v>
      </c>
      <c r="W632" s="218">
        <f>HLOOKUP($B632,data04,data0211!W$900,FALSE)</f>
        <v>0</v>
      </c>
      <c r="X632" s="218">
        <f>HLOOKUP($B632,data04,data0211!X$900,FALSE)</f>
        <v>2238290</v>
      </c>
      <c r="Y632" s="218">
        <f>HLOOKUP($B632,data04,data0211!Y$900,FALSE)</f>
        <v>454618</v>
      </c>
      <c r="Z632" s="218">
        <f>HLOOKUP($B632,data04,data0211!Z$900,FALSE)</f>
        <v>31103</v>
      </c>
      <c r="AA632" s="218">
        <f>HLOOKUP($B632,data04,data0211!AA$900,FALSE)</f>
        <v>0</v>
      </c>
      <c r="AB632" s="218">
        <f>HLOOKUP($B632,data04,data0211!AB$900,FALSE)</f>
        <v>25134838</v>
      </c>
      <c r="AC632" s="218">
        <f>HLOOKUP($B632,data04,data0211!AC$900,FALSE)</f>
        <v>13875878</v>
      </c>
      <c r="AD632" s="218">
        <f>HLOOKUP($B632,data04,data0211!AD$900,FALSE)</f>
        <v>9145079</v>
      </c>
      <c r="AE632" s="218">
        <f>HLOOKUP($B632,data04,data0211!AE$900,FALSE)</f>
        <v>2001191</v>
      </c>
      <c r="AF632" s="218">
        <f>HLOOKUP($B632,data04,data0211!AF$900,FALSE)</f>
        <v>100994</v>
      </c>
      <c r="AG632" s="218">
        <f>HLOOKUP($B632,data04,data0211!AG$900,FALSE)</f>
        <v>11696</v>
      </c>
      <c r="AH632" s="218">
        <f>HLOOKUP($B632,data04,data0211!AH$900,FALSE)</f>
        <v>143</v>
      </c>
      <c r="AI632" s="218">
        <f>HLOOKUP($B632,data04,data0211!AI$900,FALSE)</f>
        <v>41</v>
      </c>
      <c r="AJ632" s="218">
        <f>HLOOKUP($B632,data04,data0211!AJ$900,FALSE)</f>
        <v>102</v>
      </c>
      <c r="AK632" s="218">
        <f>HLOOKUP($B632,data04,data0211!AK$900,FALSE)</f>
        <v>155700</v>
      </c>
      <c r="AL632" s="218">
        <f>HLOOKUP($B632,data04,data0211!AL$900,FALSE)</f>
        <v>155700</v>
      </c>
      <c r="AM632" s="218">
        <f>HLOOKUP($B632,data04,data0211!AM$900,FALSE)</f>
        <v>0</v>
      </c>
      <c r="AN632" s="218">
        <f>HLOOKUP($B632,data04,data0211!AN$900,FALSE)</f>
        <v>275735</v>
      </c>
      <c r="AO632" s="218">
        <f>HLOOKUP($B632,data04,data0211!AO$900,FALSE)</f>
        <v>330378</v>
      </c>
      <c r="AP632" s="218">
        <f>HLOOKUP($B632,data04,data0211!AP$900,FALSE)</f>
        <v>330378</v>
      </c>
      <c r="AQ632" s="218">
        <f>HLOOKUP($B632,data04,data0211!AQ$900,FALSE)</f>
        <v>270811</v>
      </c>
      <c r="AR632" s="218">
        <f>HLOOKUP($B632,data04,data0211!AR$900,FALSE)</f>
        <v>1316</v>
      </c>
      <c r="AS632" s="218">
        <f>HLOOKUP($B632,data04,data0211!AS$900,FALSE)</f>
        <v>530</v>
      </c>
      <c r="AT632" s="218">
        <f>HLOOKUP($B632,data04,data0211!AT$900,FALSE)</f>
        <v>786</v>
      </c>
      <c r="AU632" s="218">
        <f>HLOOKUP($B632,data04,data0211!AU$900,FALSE)</f>
        <v>698</v>
      </c>
      <c r="AV632" s="218">
        <f>HLOOKUP($B632,data04,data0211!AV$900,FALSE)</f>
        <v>0</v>
      </c>
      <c r="AW632" s="218">
        <f>HLOOKUP($B632,data04,data0211!AW$900,FALSE)</f>
        <v>618</v>
      </c>
      <c r="AX632" s="218">
        <f>HLOOKUP($B632,data04,data0211!AX$900,FALSE)</f>
        <v>0</v>
      </c>
      <c r="AY632" s="218">
        <f>HLOOKUP($B632,data04,data0211!AY$900,FALSE)</f>
        <v>38</v>
      </c>
      <c r="AZ632" s="218">
        <f>HLOOKUP($B632,data04,data0211!AZ$900,FALSE)</f>
        <v>7650</v>
      </c>
      <c r="BA632" s="218">
        <f>HLOOKUP($B632,data04,data0211!BA$900,FALSE)</f>
        <v>71.900000000000006</v>
      </c>
      <c r="BB632" s="218"/>
      <c r="BC632" s="218"/>
      <c r="BD632" s="218"/>
      <c r="BE632" s="218"/>
    </row>
    <row r="633" spans="1:57" x14ac:dyDescent="0.2">
      <c r="A633" s="71" t="s">
        <v>270</v>
      </c>
      <c r="B633" s="71" t="s">
        <v>270</v>
      </c>
      <c r="C633" s="69">
        <v>2005</v>
      </c>
      <c r="D633" s="218">
        <f>HLOOKUP($B633,data05,data0211!D$900,FALSE)</f>
        <v>147838405.10000002</v>
      </c>
      <c r="E633" s="218">
        <f>HLOOKUP($B633,data05,data0211!E$900,FALSE)</f>
        <v>-43941335.350000001</v>
      </c>
      <c r="F633" s="218">
        <f>HLOOKUP($B633,data05,data0211!F$900,FALSE)</f>
        <v>0</v>
      </c>
      <c r="G633" s="218">
        <f>HLOOKUP($B633,data05,data0211!G$900,FALSE)</f>
        <v>13136525</v>
      </c>
      <c r="H633" s="218">
        <f>HLOOKUP($B633,data05,data0211!H$900,FALSE)</f>
        <v>9670235.5499999989</v>
      </c>
      <c r="I633" s="218">
        <f>HLOOKUP($B633,data05,data0211!I$900,FALSE)</f>
        <v>2655260</v>
      </c>
      <c r="J633" s="218">
        <f>HLOOKUP($B633,data05,data0211!J$900,FALSE)</f>
        <v>54677</v>
      </c>
      <c r="K633" s="218">
        <f>HLOOKUP($B633,data05,data0211!K$900,FALSE)</f>
        <v>48681</v>
      </c>
      <c r="L633" s="218">
        <f>HLOOKUP($B633,data05,data0211!L$900,FALSE)</f>
        <v>5995</v>
      </c>
      <c r="M633" s="218">
        <f>HLOOKUP($B633,data05,data0211!M$900,FALSE)</f>
        <v>1</v>
      </c>
      <c r="N633" s="218">
        <f>HLOOKUP($B633,data05,data0211!N$900,FALSE)</f>
        <v>10899391</v>
      </c>
      <c r="O633" s="218">
        <f>HLOOKUP($B633,data05,data0211!O$900,FALSE)</f>
        <v>155137</v>
      </c>
      <c r="P633" s="218">
        <f>HLOOKUP($B633,data05,data0211!P$900,FALSE)</f>
        <v>1650320458</v>
      </c>
      <c r="Q633" s="218">
        <f>HLOOKUP($B633,data05,data0211!Q$900,FALSE)</f>
        <v>582122828</v>
      </c>
      <c r="R633" s="218">
        <f>HLOOKUP($B633,data05,data0211!R$900,FALSE)</f>
        <v>998060864</v>
      </c>
      <c r="S633" s="218">
        <f>HLOOKUP($B633,data05,data0211!S$900,FALSE)</f>
        <v>59082238</v>
      </c>
      <c r="T633" s="218">
        <f>HLOOKUP($B633,data05,data0211!T$900,FALSE)</f>
        <v>10899391</v>
      </c>
      <c r="U633" s="218">
        <f>HLOOKUP($B633,data05,data0211!U$900,FALSE)</f>
        <v>155137</v>
      </c>
      <c r="V633" s="218">
        <f>HLOOKUP($B633,data05,data0211!V$900,FALSE)</f>
        <v>2231057</v>
      </c>
      <c r="W633" s="218">
        <f>HLOOKUP($B633,data05,data0211!W$900,FALSE)</f>
        <v>0</v>
      </c>
      <c r="X633" s="218">
        <f>HLOOKUP($B633,data05,data0211!X$900,FALSE)</f>
        <v>1989992</v>
      </c>
      <c r="Y633" s="218">
        <f>HLOOKUP($B633,data05,data0211!Y$900,FALSE)</f>
        <v>211702</v>
      </c>
      <c r="Z633" s="218">
        <f>HLOOKUP($B633,data05,data0211!Z$900,FALSE)</f>
        <v>29363</v>
      </c>
      <c r="AA633" s="218">
        <f>HLOOKUP($B633,data05,data0211!AA$900,FALSE)</f>
        <v>0</v>
      </c>
      <c r="AB633" s="218">
        <f>HLOOKUP($B633,data05,data0211!AB$900,FALSE)</f>
        <v>26511149.469999999</v>
      </c>
      <c r="AC633" s="218">
        <f>HLOOKUP($B633,data05,data0211!AC$900,FALSE)</f>
        <v>15818225</v>
      </c>
      <c r="AD633" s="218">
        <f>HLOOKUP($B633,data05,data0211!AD$900,FALSE)</f>
        <v>9547080</v>
      </c>
      <c r="AE633" s="218">
        <f>HLOOKUP($B633,data05,data0211!AE$900,FALSE)</f>
        <v>1021571</v>
      </c>
      <c r="AF633" s="218">
        <f>HLOOKUP($B633,data05,data0211!AF$900,FALSE)</f>
        <v>111940</v>
      </c>
      <c r="AG633" s="218">
        <f>HLOOKUP($B633,data05,data0211!AG$900,FALSE)</f>
        <v>12333</v>
      </c>
      <c r="AH633" s="218">
        <f>HLOOKUP($B633,data05,data0211!AH$900,FALSE)</f>
        <v>143</v>
      </c>
      <c r="AI633" s="218">
        <f>HLOOKUP($B633,data05,data0211!AI$900,FALSE)</f>
        <v>102</v>
      </c>
      <c r="AJ633" s="218">
        <f>HLOOKUP($B633,data05,data0211!AJ$900,FALSE)</f>
        <v>41</v>
      </c>
      <c r="AK633" s="218">
        <f>HLOOKUP($B633,data05,data0211!AK$900,FALSE)</f>
        <v>158700</v>
      </c>
      <c r="AL633" s="218">
        <f>HLOOKUP($B633,data05,data0211!AL$900,FALSE)</f>
        <v>158700</v>
      </c>
      <c r="AM633" s="218">
        <f>HLOOKUP($B633,data05,data0211!AM$900,FALSE)</f>
        <v>0</v>
      </c>
      <c r="AN633" s="218">
        <f>HLOOKUP($B633,data05,data0211!AN$900,FALSE)</f>
        <v>266138</v>
      </c>
      <c r="AO633" s="218">
        <f>HLOOKUP($B633,data05,data0211!AO$900,FALSE)</f>
        <v>335427</v>
      </c>
      <c r="AP633" s="218">
        <f>HLOOKUP($B633,data05,data0211!AP$900,FALSE)</f>
        <v>335427</v>
      </c>
      <c r="AQ633" s="218">
        <f>HLOOKUP($B633,data05,data0211!AQ$900,FALSE)</f>
        <v>266679</v>
      </c>
      <c r="AR633" s="218">
        <f>HLOOKUP($B633,data05,data0211!AR$900,FALSE)</f>
        <v>1347</v>
      </c>
      <c r="AS633" s="218">
        <f>HLOOKUP($B633,data05,data0211!AS$900,FALSE)</f>
        <v>535</v>
      </c>
      <c r="AT633" s="218">
        <f>HLOOKUP($B633,data05,data0211!AT$900,FALSE)</f>
        <v>812</v>
      </c>
      <c r="AU633" s="218">
        <f>HLOOKUP($B633,data05,data0211!AU$900,FALSE)</f>
        <v>706</v>
      </c>
      <c r="AV633" s="218">
        <f>HLOOKUP($B633,data05,data0211!AV$900,FALSE)</f>
        <v>0</v>
      </c>
      <c r="AW633" s="218">
        <f>HLOOKUP($B633,data05,data0211!AW$900,FALSE)</f>
        <v>641</v>
      </c>
      <c r="AX633" s="218">
        <f>HLOOKUP($B633,data05,data0211!AX$900,FALSE)</f>
        <v>0</v>
      </c>
      <c r="AY633" s="218">
        <f>HLOOKUP($B633,data05,data0211!AY$900,FALSE)</f>
        <v>0</v>
      </c>
      <c r="AZ633" s="218">
        <f>HLOOKUP($B633,data05,data0211!AZ$900,FALSE)</f>
        <v>7775</v>
      </c>
      <c r="BA633" s="218">
        <f>HLOOKUP($B633,data05,data0211!BA$900,FALSE)</f>
        <v>70</v>
      </c>
      <c r="BB633" s="218"/>
      <c r="BC633" s="218"/>
      <c r="BD633" s="218"/>
      <c r="BE633" s="218"/>
    </row>
    <row r="634" spans="1:57" x14ac:dyDescent="0.2">
      <c r="A634" s="71" t="s">
        <v>270</v>
      </c>
      <c r="B634" s="71" t="s">
        <v>270</v>
      </c>
      <c r="C634" s="69">
        <v>2006</v>
      </c>
      <c r="D634" s="218">
        <f>HLOOKUP($B634,data06,data0211!D$900,FALSE)</f>
        <v>157769154.38000003</v>
      </c>
      <c r="E634" s="218">
        <f>HLOOKUP($B634,data06,data0211!E$900,FALSE)</f>
        <v>-51885105.009999998</v>
      </c>
      <c r="F634" s="218">
        <f>HLOOKUP($B634,data06,data0211!F$900,FALSE)</f>
        <v>0</v>
      </c>
      <c r="G634" s="218">
        <f>HLOOKUP($B634,data06,data0211!G$900,FALSE)</f>
        <v>13350051</v>
      </c>
      <c r="H634" s="218">
        <f>HLOOKUP($B634,data06,data0211!H$900,FALSE)</f>
        <v>10953937.5</v>
      </c>
      <c r="I634" s="218">
        <f>HLOOKUP($B634,data06,data0211!I$900,FALSE)</f>
        <v>4580301.7</v>
      </c>
      <c r="J634" s="218">
        <f>HLOOKUP($B634,data06,data0211!J$900,FALSE)</f>
        <v>58220</v>
      </c>
      <c r="K634" s="218">
        <f>HLOOKUP($B634,data06,data0211!K$900,FALSE)</f>
        <v>52115</v>
      </c>
      <c r="L634" s="218">
        <f>HLOOKUP($B634,data06,data0211!L$900,FALSE)</f>
        <v>6104</v>
      </c>
      <c r="M634" s="218">
        <f>HLOOKUP($B634,data06,data0211!M$900,FALSE)</f>
        <v>1</v>
      </c>
      <c r="N634" s="218">
        <f>HLOOKUP($B634,data06,data0211!N$900,FALSE)</f>
        <v>15747</v>
      </c>
      <c r="O634" s="218">
        <f>HLOOKUP($B634,data06,data0211!O$900,FALSE)</f>
        <v>205</v>
      </c>
      <c r="P634" s="218">
        <f>HLOOKUP($B634,data06,data0211!P$900,FALSE)</f>
        <v>1575176317</v>
      </c>
      <c r="Q634" s="218">
        <f>HLOOKUP($B634,data06,data0211!Q$900,FALSE)</f>
        <v>569566301</v>
      </c>
      <c r="R634" s="218">
        <f>HLOOKUP($B634,data06,data0211!R$900,FALSE)</f>
        <v>994238859</v>
      </c>
      <c r="S634" s="218">
        <f>HLOOKUP($B634,data06,data0211!S$900,FALSE)</f>
        <v>0</v>
      </c>
      <c r="T634" s="218">
        <f>HLOOKUP($B634,data06,data0211!T$900,FALSE)</f>
        <v>11220645</v>
      </c>
      <c r="U634" s="218">
        <f>HLOOKUP($B634,data06,data0211!U$900,FALSE)</f>
        <v>150512</v>
      </c>
      <c r="V634" s="218">
        <f>HLOOKUP($B634,data06,data0211!V$900,FALSE)</f>
        <v>2131493</v>
      </c>
      <c r="W634" s="218">
        <f>HLOOKUP($B634,data06,data0211!W$900,FALSE)</f>
        <v>0</v>
      </c>
      <c r="X634" s="218">
        <f>HLOOKUP($B634,data06,data0211!X$900,FALSE)</f>
        <v>1981754</v>
      </c>
      <c r="Y634" s="218">
        <f>HLOOKUP($B634,data06,data0211!Y$900,FALSE)</f>
        <v>119849</v>
      </c>
      <c r="Z634" s="218">
        <f>HLOOKUP($B634,data06,data0211!Z$900,FALSE)</f>
        <v>29890</v>
      </c>
      <c r="AA634" s="218">
        <f>HLOOKUP($B634,data06,data0211!AA$900,FALSE)</f>
        <v>0</v>
      </c>
      <c r="AB634" s="218">
        <f>HLOOKUP($B634,data06,data0211!AB$900,FALSE)</f>
        <v>29181448</v>
      </c>
      <c r="AC634" s="218">
        <f>HLOOKUP($B634,data06,data0211!AC$900,FALSE)</f>
        <v>17632286</v>
      </c>
      <c r="AD634" s="218">
        <f>HLOOKUP($B634,data06,data0211!AD$900,FALSE)</f>
        <v>10606186</v>
      </c>
      <c r="AE634" s="218">
        <f>HLOOKUP($B634,data06,data0211!AE$900,FALSE)</f>
        <v>764712</v>
      </c>
      <c r="AF634" s="218">
        <f>HLOOKUP($B634,data06,data0211!AF$900,FALSE)</f>
        <v>166006</v>
      </c>
      <c r="AG634" s="218">
        <f>HLOOKUP($B634,data06,data0211!AG$900,FALSE)</f>
        <v>12258</v>
      </c>
      <c r="AH634" s="218">
        <f>HLOOKUP($B634,data06,data0211!AH$900,FALSE)</f>
        <v>143</v>
      </c>
      <c r="AI634" s="218">
        <f>HLOOKUP($B634,data06,data0211!AI$900,FALSE)</f>
        <v>102</v>
      </c>
      <c r="AJ634" s="218">
        <f>HLOOKUP($B634,data06,data0211!AJ$900,FALSE)</f>
        <v>41</v>
      </c>
      <c r="AK634" s="218">
        <f>HLOOKUP($B634,data06,data0211!AK$900,FALSE)</f>
        <v>161500</v>
      </c>
      <c r="AL634" s="218">
        <f>HLOOKUP($B634,data06,data0211!AL$900,FALSE)</f>
        <v>161500</v>
      </c>
      <c r="AM634" s="218">
        <f>HLOOKUP($B634,data06,data0211!AM$900,FALSE)</f>
        <v>0</v>
      </c>
      <c r="AN634" s="218">
        <f>HLOOKUP($B634,data06,data0211!AN$900,FALSE)</f>
        <v>261884</v>
      </c>
      <c r="AO634" s="218">
        <f>HLOOKUP($B634,data06,data0211!AO$900,FALSE)</f>
        <v>363987</v>
      </c>
      <c r="AP634" s="218">
        <f>HLOOKUP($B634,data06,data0211!AP$900,FALSE)</f>
        <v>363987</v>
      </c>
      <c r="AQ634" s="218">
        <f>HLOOKUP($B634,data06,data0211!AQ$900,FALSE)</f>
        <v>276407</v>
      </c>
      <c r="AR634" s="218">
        <f>HLOOKUP($B634,data06,data0211!AR$900,FALSE)</f>
        <v>1372</v>
      </c>
      <c r="AS634" s="218">
        <f>HLOOKUP($B634,data06,data0211!AS$900,FALSE)</f>
        <v>540</v>
      </c>
      <c r="AT634" s="218">
        <f>HLOOKUP($B634,data06,data0211!AT$900,FALSE)</f>
        <v>832</v>
      </c>
      <c r="AU634" s="218">
        <f>HLOOKUP($B634,data06,data0211!AU$900,FALSE)</f>
        <v>714</v>
      </c>
      <c r="AV634" s="218">
        <f>HLOOKUP($B634,data06,data0211!AV$900,FALSE)</f>
        <v>0</v>
      </c>
      <c r="AW634" s="218">
        <f>HLOOKUP($B634,data06,data0211!AW$900,FALSE)</f>
        <v>658</v>
      </c>
      <c r="AX634" s="218">
        <f>HLOOKUP($B634,data06,data0211!AX$900,FALSE)</f>
        <v>0</v>
      </c>
      <c r="AY634" s="218">
        <f>HLOOKUP($B634,data06,data0211!AY$900,FALSE)</f>
        <v>38</v>
      </c>
      <c r="AZ634" s="218">
        <f>HLOOKUP($B634,data06,data0211!AZ$900,FALSE)</f>
        <v>7980</v>
      </c>
      <c r="BA634" s="218">
        <f>HLOOKUP($B634,data06,data0211!BA$900,FALSE)</f>
        <v>69</v>
      </c>
      <c r="BB634" s="218"/>
      <c r="BC634" s="218"/>
      <c r="BD634" s="218"/>
      <c r="BE634" s="218"/>
    </row>
    <row r="635" spans="1:57" x14ac:dyDescent="0.2">
      <c r="A635" s="71" t="s">
        <v>270</v>
      </c>
      <c r="B635" s="71" t="s">
        <v>270</v>
      </c>
      <c r="C635" s="69">
        <v>2007</v>
      </c>
      <c r="D635" s="218">
        <f>HLOOKUP($B635,data07,data0211!D$900,FALSE)</f>
        <v>172059955.85000002</v>
      </c>
      <c r="E635" s="218">
        <f>HLOOKUP($B635,data07,data0211!E$900,FALSE)</f>
        <v>-59959914.490000002</v>
      </c>
      <c r="F635" s="218">
        <f>HLOOKUP($B635,data07,data0211!F$900,FALSE)</f>
        <v>0</v>
      </c>
      <c r="G635" s="218">
        <f>HLOOKUP($B635,data07,data0211!G$900,FALSE)</f>
        <v>16575734</v>
      </c>
      <c r="H635" s="218">
        <f>HLOOKUP($B635,data07,data0211!H$900,FALSE)</f>
        <v>10538759.42</v>
      </c>
      <c r="I635" s="218">
        <f>HLOOKUP($B635,data07,data0211!I$900,FALSE)</f>
        <v>5789968.2800000003</v>
      </c>
      <c r="J635" s="218">
        <f>HLOOKUP($B635,data07,data0211!J$900,FALSE)</f>
        <v>59883</v>
      </c>
      <c r="K635" s="218">
        <f>HLOOKUP($B635,data07,data0211!K$900,FALSE)</f>
        <v>53646</v>
      </c>
      <c r="L635" s="218">
        <f>HLOOKUP($B635,data07,data0211!L$900,FALSE)</f>
        <v>6236</v>
      </c>
      <c r="M635" s="218">
        <f>HLOOKUP($B635,data07,data0211!M$900,FALSE)</f>
        <v>1</v>
      </c>
      <c r="N635" s="218">
        <f>HLOOKUP($B635,data07,data0211!N$900,FALSE)</f>
        <v>15994</v>
      </c>
      <c r="O635" s="218">
        <f>HLOOKUP($B635,data07,data0211!O$900,FALSE)</f>
        <v>203</v>
      </c>
      <c r="P635" s="218">
        <f>HLOOKUP($B635,data07,data0211!P$900,FALSE)</f>
        <v>1619548481</v>
      </c>
      <c r="Q635" s="218">
        <f>HLOOKUP($B635,data07,data0211!Q$900,FALSE)</f>
        <v>592214968</v>
      </c>
      <c r="R635" s="218">
        <f>HLOOKUP($B635,data07,data0211!R$900,FALSE)</f>
        <v>1015760198</v>
      </c>
      <c r="S635" s="218">
        <f>HLOOKUP($B635,data07,data0211!S$900,FALSE)</f>
        <v>1</v>
      </c>
      <c r="T635" s="218">
        <f>HLOOKUP($B635,data07,data0211!T$900,FALSE)</f>
        <v>11417414</v>
      </c>
      <c r="U635" s="218">
        <f>HLOOKUP($B635,data07,data0211!U$900,FALSE)</f>
        <v>155900</v>
      </c>
      <c r="V635" s="218">
        <f>HLOOKUP($B635,data07,data0211!V$900,FALSE)</f>
        <v>2172613</v>
      </c>
      <c r="W635" s="218">
        <f>HLOOKUP($B635,data07,data0211!W$900,FALSE)</f>
        <v>0</v>
      </c>
      <c r="X635" s="218">
        <f>HLOOKUP($B635,data07,data0211!X$900,FALSE)</f>
        <v>2024981</v>
      </c>
      <c r="Y635" s="218">
        <f>HLOOKUP($B635,data07,data0211!Y$900,FALSE)</f>
        <v>117336</v>
      </c>
      <c r="Z635" s="218">
        <f>HLOOKUP($B635,data07,data0211!Z$900,FALSE)</f>
        <v>30296</v>
      </c>
      <c r="AA635" s="218">
        <f>HLOOKUP($B635,data07,data0211!AA$900,FALSE)</f>
        <v>0</v>
      </c>
      <c r="AB635" s="218">
        <f>HLOOKUP($B635,data07,data0211!AB$900,FALSE)</f>
        <v>29111558</v>
      </c>
      <c r="AC635" s="218">
        <f>HLOOKUP($B635,data07,data0211!AC$900,FALSE)</f>
        <v>17299707</v>
      </c>
      <c r="AD635" s="218">
        <f>HLOOKUP($B635,data07,data0211!AD$900,FALSE)</f>
        <v>10918693</v>
      </c>
      <c r="AE635" s="218">
        <f>HLOOKUP($B635,data07,data0211!AE$900,FALSE)</f>
        <v>733236</v>
      </c>
      <c r="AF635" s="218">
        <f>HLOOKUP($B635,data07,data0211!AF$900,FALSE)</f>
        <v>11775</v>
      </c>
      <c r="AG635" s="218">
        <f>HLOOKUP($B635,data07,data0211!AG$900,FALSE)</f>
        <v>148147</v>
      </c>
      <c r="AH635" s="218">
        <f>HLOOKUP($B635,data07,data0211!AH$900,FALSE)</f>
        <v>143</v>
      </c>
      <c r="AI635" s="218">
        <f>HLOOKUP($B635,data07,data0211!AI$900,FALSE)</f>
        <v>102</v>
      </c>
      <c r="AJ635" s="218">
        <f>HLOOKUP($B635,data07,data0211!AJ$900,FALSE)</f>
        <v>41</v>
      </c>
      <c r="AK635" s="218">
        <f>HLOOKUP($B635,data07,data0211!AK$900,FALSE)</f>
        <v>169800</v>
      </c>
      <c r="AL635" s="218">
        <f>HLOOKUP($B635,data07,data0211!AL$900,FALSE)</f>
        <v>169800</v>
      </c>
      <c r="AM635" s="218">
        <f>HLOOKUP($B635,data07,data0211!AM$900,FALSE)</f>
        <v>0</v>
      </c>
      <c r="AN635" s="218">
        <f>HLOOKUP($B635,data07,data0211!AN$900,FALSE)</f>
        <v>268651</v>
      </c>
      <c r="AO635" s="218">
        <f>HLOOKUP($B635,data07,data0211!AO$900,FALSE)</f>
        <v>351188</v>
      </c>
      <c r="AP635" s="218">
        <f>HLOOKUP($B635,data07,data0211!AP$900,FALSE)</f>
        <v>351188</v>
      </c>
      <c r="AQ635" s="218">
        <f>HLOOKUP($B635,data07,data0211!AQ$900,FALSE)</f>
        <v>286846</v>
      </c>
      <c r="AR635" s="218">
        <f>HLOOKUP($B635,data07,data0211!AR$900,FALSE)</f>
        <v>1397</v>
      </c>
      <c r="AS635" s="218">
        <f>HLOOKUP($B635,data07,data0211!AS$900,FALSE)</f>
        <v>545</v>
      </c>
      <c r="AT635" s="218">
        <f>HLOOKUP($B635,data07,data0211!AT$900,FALSE)</f>
        <v>852</v>
      </c>
      <c r="AU635" s="218">
        <f>HLOOKUP($B635,data07,data0211!AU$900,FALSE)</f>
        <v>722</v>
      </c>
      <c r="AV635" s="218">
        <f>HLOOKUP($B635,data07,data0211!AV$900,FALSE)</f>
        <v>0</v>
      </c>
      <c r="AW635" s="218">
        <f>HLOOKUP($B635,data07,data0211!AW$900,FALSE)</f>
        <v>675</v>
      </c>
      <c r="AX635" s="218">
        <f>HLOOKUP($B635,data07,data0211!AX$900,FALSE)</f>
        <v>0</v>
      </c>
      <c r="AY635" s="218">
        <f>HLOOKUP($B635,data07,data0211!AY$900,FALSE)</f>
        <v>38</v>
      </c>
      <c r="AZ635" s="218">
        <f>HLOOKUP($B635,data07,data0211!AZ$900,FALSE)</f>
        <v>8189</v>
      </c>
      <c r="BA635" s="218">
        <f>HLOOKUP($B635,data07,data0211!BA$900,FALSE)</f>
        <v>70</v>
      </c>
      <c r="BB635" s="218"/>
      <c r="BC635" s="218"/>
      <c r="BD635" s="218"/>
      <c r="BE635" s="218"/>
    </row>
    <row r="636" spans="1:57" x14ac:dyDescent="0.2">
      <c r="A636" s="71" t="s">
        <v>270</v>
      </c>
      <c r="B636" s="71" t="s">
        <v>270</v>
      </c>
      <c r="C636" s="69">
        <v>2008</v>
      </c>
      <c r="D636" s="218">
        <f>HLOOKUP($B636,data08,data0211!D$900,FALSE)</f>
        <v>191722317.75</v>
      </c>
      <c r="E636" s="218">
        <f>HLOOKUP($B636,data08,data0211!E$900,FALSE)</f>
        <v>-68906651.989999995</v>
      </c>
      <c r="F636" s="218">
        <f>HLOOKUP($B636,data08,data0211!F$900,FALSE)</f>
        <v>0</v>
      </c>
      <c r="G636" s="218">
        <f>HLOOKUP($B636,data08,data0211!G$900,FALSE)</f>
        <v>19368314</v>
      </c>
      <c r="H636" s="218">
        <f>HLOOKUP($B636,data08,data0211!H$900,FALSE)</f>
        <v>9625878.9100000001</v>
      </c>
      <c r="I636" s="218">
        <f>HLOOKUP($B636,data08,data0211!I$900,FALSE)</f>
        <v>2628032.0499999998</v>
      </c>
      <c r="J636" s="218">
        <f>HLOOKUP($B636,data08,data0211!J$900,FALSE)</f>
        <v>62038</v>
      </c>
      <c r="K636" s="218">
        <f>HLOOKUP($B636,data08,data0211!K$900,FALSE)</f>
        <v>55658</v>
      </c>
      <c r="L636" s="218">
        <f>HLOOKUP($B636,data08,data0211!L$900,FALSE)</f>
        <v>6379</v>
      </c>
      <c r="M636" s="218">
        <f>HLOOKUP($B636,data08,data0211!M$900,FALSE)</f>
        <v>1</v>
      </c>
      <c r="N636" s="218">
        <f>HLOOKUP($B636,data08,data0211!N$900,FALSE)</f>
        <v>16083</v>
      </c>
      <c r="O636" s="218">
        <f>HLOOKUP($B636,data08,data0211!O$900,FALSE)</f>
        <v>201</v>
      </c>
      <c r="P636" s="218">
        <f>HLOOKUP($B636,data08,data0211!P$900,FALSE)</f>
        <v>1591392611</v>
      </c>
      <c r="Q636" s="218">
        <f>HLOOKUP($B636,data08,data0211!Q$900,FALSE)</f>
        <v>588349444</v>
      </c>
      <c r="R636" s="218">
        <f>HLOOKUP($B636,data08,data0211!R$900,FALSE)</f>
        <v>991360455</v>
      </c>
      <c r="S636" s="218">
        <f>HLOOKUP($B636,data08,data0211!S$900,FALSE)</f>
        <v>1</v>
      </c>
      <c r="T636" s="218">
        <f>HLOOKUP($B636,data08,data0211!T$900,FALSE)</f>
        <v>11539071</v>
      </c>
      <c r="U636" s="218">
        <f>HLOOKUP($B636,data08,data0211!U$900,FALSE)</f>
        <v>143640</v>
      </c>
      <c r="V636" s="218">
        <f>HLOOKUP($B636,data08,data0211!V$900,FALSE)</f>
        <v>2163482</v>
      </c>
      <c r="W636" s="218">
        <f>HLOOKUP($B636,data08,data0211!W$900,FALSE)</f>
        <v>0</v>
      </c>
      <c r="X636" s="218">
        <f>HLOOKUP($B636,data08,data0211!X$900,FALSE)</f>
        <v>2026126</v>
      </c>
      <c r="Y636" s="218">
        <f>HLOOKUP($B636,data08,data0211!Y$900,FALSE)</f>
        <v>106448</v>
      </c>
      <c r="Z636" s="218">
        <f>HLOOKUP($B636,data08,data0211!Z$900,FALSE)</f>
        <v>30509</v>
      </c>
      <c r="AA636" s="218">
        <f>HLOOKUP($B636,data08,data0211!AA$900,FALSE)</f>
        <v>399</v>
      </c>
      <c r="AB636" s="218">
        <f>HLOOKUP($B636,data08,data0211!AB$900,FALSE)</f>
        <v>0</v>
      </c>
      <c r="AC636" s="218">
        <f>HLOOKUP($B636,data08,data0211!AC$900,FALSE)</f>
        <v>17500816</v>
      </c>
      <c r="AD636" s="218">
        <f>HLOOKUP($B636,data08,data0211!AD$900,FALSE)</f>
        <v>10126900</v>
      </c>
      <c r="AE636" s="218">
        <f>HLOOKUP($B636,data08,data0211!AE$900,FALSE)</f>
        <v>681126</v>
      </c>
      <c r="AF636" s="218">
        <f>HLOOKUP($B636,data08,data0211!AF$900,FALSE)</f>
        <v>117229</v>
      </c>
      <c r="AG636" s="218">
        <f>HLOOKUP($B636,data08,data0211!AG$900,FALSE)</f>
        <v>410</v>
      </c>
      <c r="AH636" s="218">
        <f>HLOOKUP($B636,data08,data0211!AH$900,FALSE)</f>
        <v>143</v>
      </c>
      <c r="AI636" s="218">
        <f>HLOOKUP($B636,data08,data0211!AI$900,FALSE)</f>
        <v>102</v>
      </c>
      <c r="AJ636" s="218">
        <f>HLOOKUP($B636,data08,data0211!AJ$900,FALSE)</f>
        <v>41</v>
      </c>
      <c r="AK636" s="218">
        <f>HLOOKUP($B636,data08,data0211!AK$900,FALSE)</f>
        <v>173600</v>
      </c>
      <c r="AL636" s="218">
        <f>HLOOKUP($B636,data08,data0211!AL$900,FALSE)</f>
        <v>173600</v>
      </c>
      <c r="AM636" s="218">
        <f>HLOOKUP($B636,data08,data0211!AM$900,FALSE)</f>
        <v>0</v>
      </c>
      <c r="AN636" s="218">
        <f>HLOOKUP($B636,data08,data0211!AN$900,FALSE)</f>
        <v>347832</v>
      </c>
      <c r="AO636" s="218">
        <f>HLOOKUP($B636,data08,data0211!AO$900,FALSE)</f>
        <v>346908</v>
      </c>
      <c r="AP636" s="218">
        <f>HLOOKUP($B636,data08,data0211!AP$900,FALSE)</f>
        <v>347832</v>
      </c>
      <c r="AQ636" s="218">
        <f>HLOOKUP($B636,data08,data0211!AQ$900,FALSE)</f>
        <v>276001</v>
      </c>
      <c r="AR636" s="218">
        <f>HLOOKUP($B636,data08,data0211!AR$900,FALSE)</f>
        <v>1414</v>
      </c>
      <c r="AS636" s="218">
        <f>HLOOKUP($B636,data08,data0211!AS$900,FALSE)</f>
        <v>547</v>
      </c>
      <c r="AT636" s="218">
        <f>HLOOKUP($B636,data08,data0211!AT$900,FALSE)</f>
        <v>867</v>
      </c>
      <c r="AU636" s="218">
        <f>HLOOKUP($B636,data08,data0211!AU$900,FALSE)</f>
        <v>731</v>
      </c>
      <c r="AV636" s="218">
        <f>HLOOKUP($B636,data08,data0211!AV$900,FALSE)</f>
        <v>0</v>
      </c>
      <c r="AW636" s="218">
        <f>HLOOKUP($B636,data08,data0211!AW$900,FALSE)</f>
        <v>683</v>
      </c>
      <c r="AX636" s="218">
        <f>HLOOKUP($B636,data08,data0211!AX$900,FALSE)</f>
        <v>0</v>
      </c>
      <c r="AY636" s="218">
        <f>HLOOKUP($B636,data08,data0211!AY$900,FALSE)</f>
        <v>38</v>
      </c>
      <c r="AZ636" s="218">
        <f>HLOOKUP($B636,data08,data0211!AZ$900,FALSE)</f>
        <v>8217</v>
      </c>
      <c r="BA636" s="218">
        <f>HLOOKUP($B636,data08,data0211!BA$900,FALSE)</f>
        <v>69</v>
      </c>
      <c r="BB636" s="218"/>
      <c r="BC636" s="218"/>
      <c r="BD636" s="218"/>
      <c r="BE636" s="218"/>
    </row>
    <row r="637" spans="1:57" x14ac:dyDescent="0.2">
      <c r="A637" s="71" t="s">
        <v>270</v>
      </c>
      <c r="B637" s="71" t="s">
        <v>270</v>
      </c>
      <c r="C637" s="69">
        <v>2009</v>
      </c>
      <c r="D637" s="218">
        <f>HLOOKUP($B637,data09,data0211!D$900,FALSE)</f>
        <v>215332746.50000003</v>
      </c>
      <c r="E637" s="218">
        <f>HLOOKUP($B637,data09,data0211!E$900,FALSE)</f>
        <v>-78668455.930000007</v>
      </c>
      <c r="F637" s="218">
        <f>HLOOKUP($B637,data09,data0211!F$900,FALSE)</f>
        <v>0</v>
      </c>
      <c r="G637" s="218">
        <f>HLOOKUP($B637,data09,data0211!G$900,FALSE)</f>
        <v>19045132.629999999</v>
      </c>
      <c r="H637" s="218">
        <f>HLOOKUP($B637,data09,data0211!H$900,FALSE)</f>
        <v>10168114.280000001</v>
      </c>
      <c r="I637" s="218">
        <f>HLOOKUP($B637,data09,data0211!I$900,FALSE)</f>
        <v>2489258</v>
      </c>
      <c r="J637" s="218">
        <f>HLOOKUP($B637,data09,data0211!J$900,FALSE)</f>
        <v>62858</v>
      </c>
      <c r="K637" s="218">
        <f>HLOOKUP($B637,data09,data0211!K$900,FALSE)</f>
        <v>56419</v>
      </c>
      <c r="L637" s="218">
        <f>HLOOKUP($B637,data09,data0211!L$900,FALSE)</f>
        <v>5760</v>
      </c>
      <c r="M637" s="218">
        <f>HLOOKUP($B637,data09,data0211!M$900,FALSE)</f>
        <v>679</v>
      </c>
      <c r="N637" s="218">
        <f>HLOOKUP($B637,data09,data0211!N$900,FALSE)</f>
        <v>16286</v>
      </c>
      <c r="O637" s="218">
        <f>HLOOKUP($B637,data09,data0211!O$900,FALSE)</f>
        <v>183</v>
      </c>
      <c r="P637" s="218">
        <f>HLOOKUP($B637,data09,data0211!P$900,FALSE)</f>
        <v>1547576995</v>
      </c>
      <c r="Q637" s="218">
        <f>HLOOKUP($B637,data09,data0211!Q$900,FALSE)</f>
        <v>583830856</v>
      </c>
      <c r="R637" s="218">
        <f>HLOOKUP($B637,data09,data0211!R$900,FALSE)</f>
        <v>947793212</v>
      </c>
      <c r="S637" s="218">
        <f>HLOOKUP($B637,data09,data0211!S$900,FALSE)</f>
        <v>4143540</v>
      </c>
      <c r="T637" s="218">
        <f>HLOOKUP($B637,data09,data0211!T$900,FALSE)</f>
        <v>11667574</v>
      </c>
      <c r="U637" s="218">
        <f>HLOOKUP($B637,data09,data0211!U$900,FALSE)</f>
        <v>141813</v>
      </c>
      <c r="V637" s="218">
        <f>HLOOKUP($B637,data09,data0211!V$900,FALSE)</f>
        <v>1955912</v>
      </c>
      <c r="W637" s="218">
        <f>HLOOKUP($B637,data09,data0211!W$900,FALSE)</f>
        <v>0</v>
      </c>
      <c r="X637" s="218">
        <f>HLOOKUP($B637,data09,data0211!X$900,FALSE)</f>
        <v>1922592</v>
      </c>
      <c r="Y637" s="218">
        <f>HLOOKUP($B637,data09,data0211!Y$900,FALSE)</f>
        <v>2363</v>
      </c>
      <c r="Z637" s="218">
        <f>HLOOKUP($B637,data09,data0211!Z$900,FALSE)</f>
        <v>30957</v>
      </c>
      <c r="AA637" s="218">
        <f>HLOOKUP($B637,data09,data0211!AA$900,FALSE)</f>
        <v>0</v>
      </c>
      <c r="AB637" s="218">
        <f>HLOOKUP($B637,data09,data0211!AB$900,FALSE)</f>
        <v>27816864.940000001</v>
      </c>
      <c r="AC637" s="218">
        <f>HLOOKUP($B637,data09,data0211!AC$900,FALSE)</f>
        <v>17558908.75</v>
      </c>
      <c r="AD637" s="218">
        <f>HLOOKUP($B637,data09,data0211!AD$900,FALSE)</f>
        <v>9935255.9000000004</v>
      </c>
      <c r="AE637" s="218">
        <f>HLOOKUP($B637,data09,data0211!AE$900,FALSE)</f>
        <v>84407.49</v>
      </c>
      <c r="AF637" s="218">
        <f>HLOOKUP($B637,data09,data0211!AF$900,FALSE)</f>
        <v>118908.98</v>
      </c>
      <c r="AG637" s="218">
        <f>HLOOKUP($B637,data09,data0211!AG$900,FALSE)</f>
        <v>347.4</v>
      </c>
      <c r="AH637" s="218">
        <f>HLOOKUP($B637,data09,data0211!AH$900,FALSE)</f>
        <v>143</v>
      </c>
      <c r="AI637" s="218">
        <f>HLOOKUP($B637,data09,data0211!AI$900,FALSE)</f>
        <v>102</v>
      </c>
      <c r="AJ637" s="218">
        <f>HLOOKUP($B637,data09,data0211!AJ$900,FALSE)</f>
        <v>41</v>
      </c>
      <c r="AK637" s="218">
        <f>HLOOKUP($B637,data09,data0211!AK$900,FALSE)</f>
        <v>177200</v>
      </c>
      <c r="AL637" s="218">
        <f>HLOOKUP($B637,data09,data0211!AL$900,FALSE)</f>
        <v>177200</v>
      </c>
      <c r="AM637" s="218">
        <f>HLOOKUP($B637,data09,data0211!AM$900,FALSE)</f>
        <v>0</v>
      </c>
      <c r="AN637" s="218">
        <f>HLOOKUP($B637,data09,data0211!AN$900,FALSE)</f>
        <v>254560</v>
      </c>
      <c r="AO637" s="218">
        <f>HLOOKUP($B637,data09,data0211!AO$900,FALSE)</f>
        <v>339629</v>
      </c>
      <c r="AP637" s="218">
        <f>HLOOKUP($B637,data09,data0211!AP$900,FALSE)</f>
        <v>339629</v>
      </c>
      <c r="AQ637" s="218">
        <f>HLOOKUP($B637,data09,data0211!AQ$900,FALSE)</f>
        <v>253016</v>
      </c>
      <c r="AR637" s="218">
        <f>HLOOKUP($B637,data09,data0211!AR$900,FALSE)</f>
        <v>1428</v>
      </c>
      <c r="AS637" s="218">
        <f>HLOOKUP($B637,data09,data0211!AS$900,FALSE)</f>
        <v>551</v>
      </c>
      <c r="AT637" s="218">
        <f>HLOOKUP($B637,data09,data0211!AT$900,FALSE)</f>
        <v>877</v>
      </c>
      <c r="AU637" s="218">
        <f>HLOOKUP($B637,data09,data0211!AU$900,FALSE)</f>
        <v>737</v>
      </c>
      <c r="AV637" s="218">
        <f>HLOOKUP($B637,data09,data0211!AV$900,FALSE)</f>
        <v>0</v>
      </c>
      <c r="AW637" s="218">
        <f>HLOOKUP($B637,data09,data0211!AW$900,FALSE)</f>
        <v>691</v>
      </c>
      <c r="AX637" s="218">
        <f>HLOOKUP($B637,data09,data0211!AX$900,FALSE)</f>
        <v>0</v>
      </c>
      <c r="AY637" s="218">
        <f>HLOOKUP($B637,data09,data0211!AY$900,FALSE)</f>
        <v>38</v>
      </c>
      <c r="AZ637" s="218">
        <f>HLOOKUP($B637,data09,data0211!AZ$900,FALSE)</f>
        <v>8239</v>
      </c>
      <c r="BA637" s="218">
        <f>HLOOKUP($B637,data09,data0211!BA$900,FALSE)</f>
        <v>70</v>
      </c>
      <c r="BB637" s="218"/>
      <c r="BC637" s="218"/>
      <c r="BD637" s="218"/>
      <c r="BE637" s="218"/>
    </row>
    <row r="638" spans="1:57" x14ac:dyDescent="0.2">
      <c r="A638" s="71" t="s">
        <v>270</v>
      </c>
      <c r="B638" s="71" t="s">
        <v>270</v>
      </c>
      <c r="C638" s="69">
        <v>2010</v>
      </c>
      <c r="D638" s="218">
        <f>HLOOKUP($B638,data10,data0211!D$900,FALSE)</f>
        <v>229596489.87</v>
      </c>
      <c r="E638" s="218">
        <f>HLOOKUP($B638,data10,data0211!E$900,FALSE)</f>
        <v>-85365492.620000005</v>
      </c>
      <c r="F638" s="218">
        <f>HLOOKUP($B638,data10,data0211!F$900,FALSE)</f>
        <v>0</v>
      </c>
      <c r="G638" s="218">
        <f>HLOOKUP($B638,data10,data0211!G$900,FALSE)</f>
        <v>19045132.629999999</v>
      </c>
      <c r="H638" s="218">
        <f>HLOOKUP($B638,data10,data0211!H$900,FALSE)</f>
        <v>10808516.199999999</v>
      </c>
      <c r="I638" s="218">
        <f>HLOOKUP($B638,data10,data0211!I$900,FALSE)</f>
        <v>1673240</v>
      </c>
      <c r="J638" s="218">
        <f>HLOOKUP($B638,data10,data0211!J$900,FALSE)</f>
        <v>62674</v>
      </c>
      <c r="K638" s="218">
        <f>HLOOKUP($B638,data10,data0211!K$900,FALSE)</f>
        <v>56902</v>
      </c>
      <c r="L638" s="218">
        <f>HLOOKUP($B638,data10,data0211!L$900,FALSE)</f>
        <v>5755</v>
      </c>
      <c r="M638" s="218">
        <f>HLOOKUP($B638,data10,data0211!M$900,FALSE)</f>
        <v>17</v>
      </c>
      <c r="N638" s="218">
        <f>HLOOKUP($B638,data10,data0211!N$900,FALSE)</f>
        <v>0</v>
      </c>
      <c r="O638" s="218">
        <f>HLOOKUP($B638,data10,data0211!O$900,FALSE)</f>
        <v>0</v>
      </c>
      <c r="P638" s="218">
        <f>HLOOKUP($B638,data10,data0211!P$900,FALSE)</f>
        <v>1593218181.73</v>
      </c>
      <c r="Q638" s="218">
        <f>HLOOKUP($B638,data10,data0211!Q$900,FALSE)</f>
        <v>625890072.50999999</v>
      </c>
      <c r="R638" s="218">
        <f>HLOOKUP($B638,data10,data0211!R$900,FALSE)</f>
        <v>806974382.21000004</v>
      </c>
      <c r="S638" s="218">
        <f>HLOOKUP($B638,data10,data0211!S$900,FALSE)</f>
        <v>160353727.00999999</v>
      </c>
      <c r="T638" s="218">
        <f>HLOOKUP($B638,data10,data0211!T$900,FALSE)</f>
        <v>0</v>
      </c>
      <c r="U638" s="218">
        <f>HLOOKUP($B638,data10,data0211!U$900,FALSE)</f>
        <v>0</v>
      </c>
      <c r="V638" s="218">
        <f>HLOOKUP($B638,data10,data0211!V$900,FALSE)</f>
        <v>1965913</v>
      </c>
      <c r="W638" s="218">
        <f>HLOOKUP($B638,data10,data0211!W$900,FALSE)</f>
        <v>0</v>
      </c>
      <c r="X638" s="218">
        <f>HLOOKUP($B638,data10,data0211!X$900,FALSE)</f>
        <v>1595878</v>
      </c>
      <c r="Y638" s="218">
        <f>HLOOKUP($B638,data10,data0211!Y$900,FALSE)</f>
        <v>370035</v>
      </c>
      <c r="Z638" s="218">
        <f>HLOOKUP($B638,data10,data0211!Z$900,FALSE)</f>
        <v>0</v>
      </c>
      <c r="AA638" s="218">
        <f>HLOOKUP($B638,data10,data0211!AA$900,FALSE)</f>
        <v>0</v>
      </c>
      <c r="AB638" s="218">
        <f>HLOOKUP($B638,data10,data0211!AB$900,FALSE)</f>
        <v>29164792.539999999</v>
      </c>
      <c r="AC638" s="218">
        <f>HLOOKUP($B638,data10,data0211!AC$900,FALSE)</f>
        <v>17594797.27</v>
      </c>
      <c r="AD638" s="218">
        <f>HLOOKUP($B638,data10,data0211!AD$900,FALSE)</f>
        <v>10303320.42</v>
      </c>
      <c r="AE638" s="218">
        <f>HLOOKUP($B638,data10,data0211!AE$900,FALSE)</f>
        <v>1266674.8500000001</v>
      </c>
      <c r="AF638" s="218">
        <f>HLOOKUP($B638,data10,data0211!AF$900,FALSE)</f>
        <v>0</v>
      </c>
      <c r="AG638" s="218">
        <f>HLOOKUP($B638,data10,data0211!AG$900,FALSE)</f>
        <v>0</v>
      </c>
      <c r="AH638" s="218">
        <f>HLOOKUP($B638,data10,data0211!AH$900,FALSE)</f>
        <v>0</v>
      </c>
      <c r="AI638" s="218">
        <f>HLOOKUP($B638,data10,data0211!AI$900,FALSE)</f>
        <v>0</v>
      </c>
      <c r="AJ638" s="218">
        <f>HLOOKUP($B638,data10,data0211!AJ$900,FALSE)</f>
        <v>0</v>
      </c>
      <c r="AK638" s="218">
        <f>HLOOKUP($B638,data10,data0211!AK$900,FALSE)</f>
        <v>180500</v>
      </c>
      <c r="AL638" s="218">
        <f>HLOOKUP($B638,data10,data0211!AL$900,FALSE)</f>
        <v>180500</v>
      </c>
      <c r="AM638" s="218">
        <f>HLOOKUP($B638,data10,data0211!AM$900,FALSE)</f>
        <v>0</v>
      </c>
      <c r="AN638" s="218">
        <f>HLOOKUP($B638,data10,data0211!AN$900,FALSE)</f>
        <v>258870</v>
      </c>
      <c r="AO638" s="218">
        <f>HLOOKUP($B638,data10,data0211!AO$900,FALSE)</f>
        <v>354830</v>
      </c>
      <c r="AP638" s="218">
        <f>HLOOKUP($B638,data10,data0211!AP$900,FALSE)</f>
        <v>354830</v>
      </c>
      <c r="AQ638" s="218">
        <f>HLOOKUP($B638,data10,data0211!AQ$900,FALSE)</f>
        <v>271682</v>
      </c>
      <c r="AR638" s="218">
        <f>HLOOKUP($B638,data10,data0211!AR$900,FALSE)</f>
        <v>1439</v>
      </c>
      <c r="AS638" s="218">
        <f>HLOOKUP($B638,data10,data0211!AS$900,FALSE)</f>
        <v>553</v>
      </c>
      <c r="AT638" s="218">
        <f>HLOOKUP($B638,data10,data0211!AT$900,FALSE)</f>
        <v>886</v>
      </c>
      <c r="AU638" s="218">
        <f>HLOOKUP($B638,data10,data0211!AU$900,FALSE)</f>
        <v>740</v>
      </c>
      <c r="AV638" s="218">
        <f>HLOOKUP($B638,data10,data0211!AV$900,FALSE)</f>
        <v>0</v>
      </c>
      <c r="AW638" s="218">
        <f>HLOOKUP($B638,data10,data0211!AW$900,FALSE)</f>
        <v>699</v>
      </c>
      <c r="AX638" s="218">
        <f>HLOOKUP($B638,data10,data0211!AX$900,FALSE)</f>
        <v>0</v>
      </c>
      <c r="AY638" s="218">
        <f>HLOOKUP($B638,data10,data0211!AY$900,FALSE)</f>
        <v>38</v>
      </c>
      <c r="AZ638" s="218">
        <f>HLOOKUP($B638,data10,data0211!AZ$900,FALSE)</f>
        <v>8259</v>
      </c>
      <c r="BA638" s="218">
        <f>HLOOKUP($B638,data10,data0211!BA$900,FALSE)</f>
        <v>68</v>
      </c>
      <c r="BB638" s="218"/>
      <c r="BC638" s="218"/>
      <c r="BD638" s="218"/>
      <c r="BE638" s="218"/>
    </row>
    <row r="639" spans="1:57" x14ac:dyDescent="0.2">
      <c r="A639" s="71" t="s">
        <v>270</v>
      </c>
      <c r="B639" s="71" t="s">
        <v>270</v>
      </c>
      <c r="C639" s="69">
        <v>2011</v>
      </c>
      <c r="D639" s="218">
        <f>HLOOKUP($B639,data11,data0211!D$900,FALSE)</f>
        <v>270625467.22000003</v>
      </c>
      <c r="E639" s="218">
        <f>HLOOKUP($B639,data11,data0211!E$900,FALSE)</f>
        <v>-92913946.400000006</v>
      </c>
      <c r="F639" s="218">
        <f>HLOOKUP($B639,data11,data0211!F$900,FALSE)</f>
        <v>0</v>
      </c>
      <c r="G639" s="218">
        <f>HLOOKUP($B639,data11,data0211!G$900,FALSE)</f>
        <v>29860999.989999998</v>
      </c>
      <c r="H639" s="218">
        <f>HLOOKUP($B639,data11,data0211!H$900,FALSE)</f>
        <v>12832817.600000001</v>
      </c>
      <c r="I639" s="218">
        <f>HLOOKUP($B639,data11,data0211!I$900,FALSE)</f>
        <v>-24234</v>
      </c>
      <c r="J639" s="218">
        <f>HLOOKUP($B639,data11,data0211!J$900,FALSE)</f>
        <v>63614</v>
      </c>
      <c r="K639" s="218">
        <f>HLOOKUP($B639,data11,data0211!K$900,FALSE)</f>
        <v>57781</v>
      </c>
      <c r="L639" s="218">
        <f>HLOOKUP($B639,data11,data0211!L$900,FALSE)</f>
        <v>5833</v>
      </c>
      <c r="M639" s="218">
        <f>HLOOKUP($B639,data11,data0211!M$900,FALSE)</f>
        <v>0</v>
      </c>
      <c r="N639" s="218">
        <f>HLOOKUP($B639,data11,data0211!N$900,FALSE)</f>
        <v>0</v>
      </c>
      <c r="O639" s="218">
        <f>HLOOKUP($B639,data11,data0211!O$900,FALSE)</f>
        <v>0</v>
      </c>
      <c r="P639" s="218">
        <f>HLOOKUP($B639,data11,data0211!P$900,FALSE)</f>
        <v>1507117575.8099999</v>
      </c>
      <c r="Q639" s="218">
        <f>HLOOKUP($B639,data11,data0211!Q$900,FALSE)</f>
        <v>588602039.60000002</v>
      </c>
      <c r="R639" s="218">
        <f>HLOOKUP($B639,data11,data0211!R$900,FALSE)</f>
        <v>918515536.21000004</v>
      </c>
      <c r="S639" s="218">
        <f>HLOOKUP($B639,data11,data0211!S$900,FALSE)</f>
        <v>0</v>
      </c>
      <c r="T639" s="218">
        <f>HLOOKUP($B639,data11,data0211!T$900,FALSE)</f>
        <v>0</v>
      </c>
      <c r="U639" s="218">
        <f>HLOOKUP($B639,data11,data0211!U$900,FALSE)</f>
        <v>0</v>
      </c>
      <c r="V639" s="218">
        <f>HLOOKUP($B639,data11,data0211!V$900,FALSE)</f>
        <v>1924820</v>
      </c>
      <c r="W639" s="218">
        <f>HLOOKUP($B639,data11,data0211!W$900,FALSE)</f>
        <v>0</v>
      </c>
      <c r="X639" s="218">
        <f>HLOOKUP($B639,data11,data0211!X$900,FALSE)</f>
        <v>1924820</v>
      </c>
      <c r="Y639" s="218">
        <f>HLOOKUP($B639,data11,data0211!Y$900,FALSE)</f>
        <v>0</v>
      </c>
      <c r="Z639" s="218">
        <f>HLOOKUP($B639,data11,data0211!Z$900,FALSE)</f>
        <v>0</v>
      </c>
      <c r="AA639" s="218">
        <f>HLOOKUP($B639,data11,data0211!AA$900,FALSE)</f>
        <v>0</v>
      </c>
      <c r="AB639" s="218">
        <f>HLOOKUP($B639,data11,data0211!AB$900,FALSE)</f>
        <v>31032646</v>
      </c>
      <c r="AC639" s="218">
        <f>HLOOKUP($B639,data11,data0211!AC$900,FALSE)</f>
        <v>18241865</v>
      </c>
      <c r="AD639" s="218">
        <f>HLOOKUP($B639,data11,data0211!AD$900,FALSE)</f>
        <v>12790781</v>
      </c>
      <c r="AE639" s="218">
        <f>HLOOKUP($B639,data11,data0211!AE$900,FALSE)</f>
        <v>0</v>
      </c>
      <c r="AF639" s="218">
        <f>HLOOKUP($B639,data11,data0211!AF$900,FALSE)</f>
        <v>0</v>
      </c>
      <c r="AG639" s="218">
        <f>HLOOKUP($B639,data11,data0211!AG$900,FALSE)</f>
        <v>0</v>
      </c>
      <c r="AH639" s="218">
        <f>HLOOKUP($B639,data11,data0211!AH$900,FALSE)</f>
        <v>143</v>
      </c>
      <c r="AI639" s="218">
        <f>HLOOKUP($B639,data11,data0211!AI$900,FALSE)</f>
        <v>102</v>
      </c>
      <c r="AJ639" s="218">
        <f>HLOOKUP($B639,data11,data0211!AJ$900,FALSE)</f>
        <v>41</v>
      </c>
      <c r="AK639" s="218">
        <f>HLOOKUP($B639,data11,data0211!AK$900,FALSE)</f>
        <v>183700</v>
      </c>
      <c r="AL639" s="218">
        <f>HLOOKUP($B639,data11,data0211!AL$900,FALSE)</f>
        <v>183700</v>
      </c>
      <c r="AM639" s="218">
        <f>HLOOKUP($B639,data11,data0211!AM$900,FALSE)</f>
        <v>0</v>
      </c>
      <c r="AN639" s="218">
        <f>HLOOKUP($B639,data11,data0211!AN$900,FALSE)</f>
        <v>239300</v>
      </c>
      <c r="AO639" s="218">
        <f>HLOOKUP($B639,data11,data0211!AO$900,FALSE)</f>
        <v>380100</v>
      </c>
      <c r="AP639" s="218">
        <f>HLOOKUP($B639,data11,data0211!AP$900,FALSE)</f>
        <v>380100</v>
      </c>
      <c r="AQ639" s="218">
        <f>HLOOKUP($B639,data11,data0211!AQ$900,FALSE)</f>
        <v>251564</v>
      </c>
      <c r="AR639" s="218">
        <f>HLOOKUP($B639,data11,data0211!AR$900,FALSE)</f>
        <v>1455</v>
      </c>
      <c r="AS639" s="218">
        <f>HLOOKUP($B639,data11,data0211!AS$900,FALSE)</f>
        <v>561</v>
      </c>
      <c r="AT639" s="218">
        <f>HLOOKUP($B639,data11,data0211!AT$900,FALSE)</f>
        <v>894</v>
      </c>
      <c r="AU639" s="218">
        <f>HLOOKUP($B639,data11,data0211!AU$900,FALSE)</f>
        <v>750</v>
      </c>
      <c r="AV639" s="218">
        <f>HLOOKUP($B639,data11,data0211!AV$900,FALSE)</f>
        <v>0</v>
      </c>
      <c r="AW639" s="218">
        <f>HLOOKUP($B639,data11,data0211!AW$900,FALSE)</f>
        <v>705</v>
      </c>
      <c r="AX639" s="218">
        <f>HLOOKUP($B639,data11,data0211!AX$900,FALSE)</f>
        <v>0</v>
      </c>
      <c r="AY639" s="218">
        <f>HLOOKUP($B639,data11,data0211!AY$900,FALSE)</f>
        <v>40</v>
      </c>
      <c r="AZ639" s="218">
        <f>HLOOKUP($B639,data11,data0211!AZ$900,FALSE)</f>
        <v>8285</v>
      </c>
      <c r="BA639" s="218">
        <f>HLOOKUP($B639,data11,data0211!BA$900,FALSE)</f>
        <v>67</v>
      </c>
      <c r="BB639" s="218"/>
      <c r="BC639" s="218"/>
      <c r="BD639" s="218"/>
      <c r="BE639" s="218"/>
    </row>
    <row r="640" spans="1:57" x14ac:dyDescent="0.2">
      <c r="A640" s="71" t="s">
        <v>34</v>
      </c>
      <c r="B640" s="71" t="s">
        <v>279</v>
      </c>
      <c r="C640" s="69">
        <v>2002</v>
      </c>
      <c r="D640" s="218">
        <f>HLOOKUP($B640,data02,data0211!D$900,FALSE)</f>
        <v>960774.27999999991</v>
      </c>
      <c r="E640" s="218">
        <f>HLOOKUP($B640,data02,data0211!E$900,FALSE)</f>
        <v>-590856.48</v>
      </c>
      <c r="F640" s="218">
        <f>HLOOKUP($B640,data02,data0211!F$900,FALSE)</f>
        <v>35210.160000000003</v>
      </c>
      <c r="G640" s="218">
        <f>HLOOKUP($B640,data02,data0211!G$900,FALSE)</f>
        <v>0</v>
      </c>
      <c r="H640" s="218">
        <f>HLOOKUP($B640,data02,data0211!H$900,FALSE)</f>
        <v>159470.93000000002</v>
      </c>
      <c r="I640" s="218">
        <f>HLOOKUP($B640,data02,data0211!I$900,FALSE)</f>
        <v>1548</v>
      </c>
      <c r="J640" s="218">
        <f>HLOOKUP($B640,data02,data0211!J$900,FALSE)</f>
        <v>672</v>
      </c>
      <c r="K640" s="218">
        <f>HLOOKUP($B640,data02,data0211!K$900,FALSE)</f>
        <v>583</v>
      </c>
      <c r="L640" s="218">
        <f>HLOOKUP($B640,data02,data0211!L$900,FALSE)</f>
        <v>89</v>
      </c>
      <c r="M640" s="218">
        <f>HLOOKUP($B640,data02,data0211!M$900,FALSE)</f>
        <v>0</v>
      </c>
      <c r="N640" s="218">
        <f>HLOOKUP($B640,data02,data0211!N$900,FALSE)</f>
        <v>152</v>
      </c>
      <c r="O640" s="218">
        <f>HLOOKUP($B640,data02,data0211!O$900,FALSE)</f>
        <v>0</v>
      </c>
      <c r="P640" s="218">
        <f>HLOOKUP($B640,data02,data0211!P$900,FALSE)</f>
        <v>9113032</v>
      </c>
      <c r="Q640" s="218">
        <f>HLOOKUP($B640,data02,data0211!Q$900,FALSE)</f>
        <v>5852818</v>
      </c>
      <c r="R640" s="218">
        <f>HLOOKUP($B640,data02,data0211!R$900,FALSE)</f>
        <v>3163014</v>
      </c>
      <c r="S640" s="218">
        <f>HLOOKUP($B640,data02,data0211!S$900,FALSE)</f>
        <v>0</v>
      </c>
      <c r="T640" s="218">
        <f>HLOOKUP($B640,data02,data0211!T$900,FALSE)</f>
        <v>97200</v>
      </c>
      <c r="U640" s="218">
        <f>HLOOKUP($B640,data02,data0211!U$900,FALSE)</f>
        <v>0</v>
      </c>
      <c r="V640" s="218">
        <f>HLOOKUP($B640,data02,data0211!V$900,FALSE)</f>
        <v>6731</v>
      </c>
      <c r="W640" s="218">
        <f>HLOOKUP($B640,data02,data0211!W$900,FALSE)</f>
        <v>0</v>
      </c>
      <c r="X640" s="218">
        <f>HLOOKUP($B640,data02,data0211!X$900,FALSE)</f>
        <v>6445</v>
      </c>
      <c r="Y640" s="218">
        <f>HLOOKUP($B640,data02,data0211!Y$900,FALSE)</f>
        <v>0</v>
      </c>
      <c r="Z640" s="218">
        <f>HLOOKUP($B640,data02,data0211!Z$900,FALSE)</f>
        <v>286</v>
      </c>
      <c r="AA640" s="218">
        <f>HLOOKUP($B640,data02,data0211!AA$900,FALSE)</f>
        <v>0</v>
      </c>
      <c r="AB640" s="218">
        <f>HLOOKUP($B640,data02,data0211!AB$900,FALSE)</f>
        <v>614726</v>
      </c>
      <c r="AC640" s="218">
        <f>HLOOKUP($B640,data02,data0211!AC$900,FALSE)</f>
        <v>402541</v>
      </c>
      <c r="AD640" s="218">
        <f>HLOOKUP($B640,data02,data0211!AD$900,FALSE)</f>
        <v>204077</v>
      </c>
      <c r="AE640" s="218">
        <f>HLOOKUP($B640,data02,data0211!AE$900,FALSE)</f>
        <v>0</v>
      </c>
      <c r="AF640" s="218">
        <f>HLOOKUP($B640,data02,data0211!AF$900,FALSE)</f>
        <v>8108</v>
      </c>
      <c r="AG640" s="218">
        <f>HLOOKUP($B640,data02,data0211!AG$900,FALSE)</f>
        <v>0</v>
      </c>
      <c r="AH640" s="218">
        <f>HLOOKUP($B640,data02,data0211!AH$900,FALSE)</f>
        <v>1.5</v>
      </c>
      <c r="AI640" s="218">
        <f>HLOOKUP($B640,data02,data0211!AI$900,FALSE)</f>
        <v>0</v>
      </c>
      <c r="AJ640" s="218">
        <f>HLOOKUP($B640,data02,data0211!AJ$900,FALSE)</f>
        <v>1.5</v>
      </c>
      <c r="AK640" s="218">
        <f>HLOOKUP($B640,data02,data0211!AK$900,FALSE)</f>
        <v>1600</v>
      </c>
      <c r="AL640" s="218">
        <f>HLOOKUP($B640,data02,data0211!AL$900,FALSE)</f>
        <v>1600</v>
      </c>
      <c r="AM640" s="218">
        <f>HLOOKUP($B640,data02,data0211!AM$900,FALSE)</f>
        <v>0</v>
      </c>
      <c r="AN640" s="218">
        <f>HLOOKUP($B640,data02,data0211!AN$900,FALSE)</f>
        <v>12276</v>
      </c>
      <c r="AO640" s="218">
        <f>HLOOKUP($B640,data02,data0211!AO$900,FALSE)</f>
        <v>8863</v>
      </c>
      <c r="AP640" s="218">
        <f>HLOOKUP($B640,data02,data0211!AP$900,FALSE)</f>
        <v>12276</v>
      </c>
      <c r="AQ640" s="218">
        <f>HLOOKUP($B640,data02,data0211!AQ$900,FALSE)</f>
        <v>1762</v>
      </c>
      <c r="AR640" s="218">
        <f>HLOOKUP($B640,data02,data0211!AR$900,FALSE)</f>
        <v>8.1</v>
      </c>
      <c r="AS640" s="218">
        <f>HLOOKUP($B640,data02,data0211!AS$900,FALSE)</f>
        <v>6.3</v>
      </c>
      <c r="AT640" s="218">
        <f>HLOOKUP($B640,data02,data0211!AT$900,FALSE)</f>
        <v>1.8</v>
      </c>
      <c r="AU640" s="218">
        <f>HLOOKUP($B640,data02,data0211!AU$900,FALSE)</f>
        <v>3.5</v>
      </c>
      <c r="AV640" s="218">
        <f>HLOOKUP($B640,data02,data0211!AV$900,FALSE)</f>
        <v>0.2</v>
      </c>
      <c r="AW640" s="218">
        <f>HLOOKUP($B640,data02,data0211!AW$900,FALSE)</f>
        <v>2.5</v>
      </c>
      <c r="AX640" s="218">
        <f>HLOOKUP($B640,data02,data0211!AX$900,FALSE)</f>
        <v>0</v>
      </c>
      <c r="AY640" s="218">
        <f>HLOOKUP($B640,data02,data0211!AY$900,FALSE)</f>
        <v>0</v>
      </c>
      <c r="AZ640" s="218">
        <f>HLOOKUP($B640,data02,data0211!AZ$900,FALSE)</f>
        <v>113</v>
      </c>
      <c r="BA640" s="218">
        <f>HLOOKUP($B640,data02,data0211!BA$900,FALSE)</f>
        <v>1</v>
      </c>
      <c r="BB640" s="218"/>
      <c r="BC640" s="218"/>
      <c r="BD640" s="218"/>
      <c r="BE640" s="218"/>
    </row>
    <row r="641" spans="1:57" x14ac:dyDescent="0.2">
      <c r="A641" s="71" t="s">
        <v>34</v>
      </c>
      <c r="B641" s="71" t="s">
        <v>34</v>
      </c>
      <c r="C641" s="69">
        <v>2002</v>
      </c>
      <c r="D641" s="218">
        <f>HLOOKUP($B641,data02,data0211!D$900,FALSE)</f>
        <v>23282589.48</v>
      </c>
      <c r="E641" s="218">
        <f>HLOOKUP($B641,data02,data0211!E$900,FALSE)</f>
        <v>-9836337.6400000006</v>
      </c>
      <c r="F641" s="218">
        <f>HLOOKUP($B641,data02,data0211!F$900,FALSE)</f>
        <v>811303.38</v>
      </c>
      <c r="G641" s="218">
        <f>HLOOKUP($B641,data02,data0211!G$900,FALSE)</f>
        <v>942854.81</v>
      </c>
      <c r="H641" s="218">
        <f>HLOOKUP($B641,data02,data0211!H$900,FALSE)</f>
        <v>1589337.4</v>
      </c>
      <c r="I641" s="218">
        <f>HLOOKUP($B641,data02,data0211!I$900,FALSE)</f>
        <v>102151.97</v>
      </c>
      <c r="J641" s="218">
        <f>HLOOKUP($B641,data02,data0211!J$900,FALSE)</f>
        <v>9414</v>
      </c>
      <c r="K641" s="218">
        <f>HLOOKUP($B641,data02,data0211!K$900,FALSE)</f>
        <v>8398</v>
      </c>
      <c r="L641" s="218">
        <f>HLOOKUP($B641,data02,data0211!L$900,FALSE)</f>
        <v>1016</v>
      </c>
      <c r="M641" s="218">
        <f>HLOOKUP($B641,data02,data0211!M$900,FALSE)</f>
        <v>0</v>
      </c>
      <c r="N641" s="218">
        <f>HLOOKUP($B641,data02,data0211!N$900,FALSE)</f>
        <v>2231</v>
      </c>
      <c r="O641" s="218">
        <f>HLOOKUP($B641,data02,data0211!O$900,FALSE)</f>
        <v>169</v>
      </c>
      <c r="P641" s="218">
        <f>HLOOKUP($B641,data02,data0211!P$900,FALSE)</f>
        <v>215589062</v>
      </c>
      <c r="Q641" s="218">
        <f>HLOOKUP($B641,data02,data0211!Q$900,FALSE)</f>
        <v>75060870</v>
      </c>
      <c r="R641" s="218">
        <f>HLOOKUP($B641,data02,data0211!R$900,FALSE)</f>
        <v>138946077</v>
      </c>
      <c r="S641" s="218">
        <f>HLOOKUP($B641,data02,data0211!S$900,FALSE)</f>
        <v>0</v>
      </c>
      <c r="T641" s="218">
        <f>HLOOKUP($B641,data02,data0211!T$900,FALSE)</f>
        <v>1448937</v>
      </c>
      <c r="U641" s="218">
        <f>HLOOKUP($B641,data02,data0211!U$900,FALSE)</f>
        <v>133178</v>
      </c>
      <c r="V641" s="218">
        <f>HLOOKUP($B641,data02,data0211!V$900,FALSE)</f>
        <v>284024</v>
      </c>
      <c r="W641" s="218">
        <f>HLOOKUP($B641,data02,data0211!W$900,FALSE)</f>
        <v>0</v>
      </c>
      <c r="X641" s="218">
        <f>HLOOKUP($B641,data02,data0211!X$900,FALSE)</f>
        <v>279293</v>
      </c>
      <c r="Y641" s="218">
        <f>HLOOKUP($B641,data02,data0211!Y$900,FALSE)</f>
        <v>0</v>
      </c>
      <c r="Z641" s="218">
        <f>HLOOKUP($B641,data02,data0211!Z$900,FALSE)</f>
        <v>4368</v>
      </c>
      <c r="AA641" s="218">
        <f>HLOOKUP($B641,data02,data0211!AA$900,FALSE)</f>
        <v>363</v>
      </c>
      <c r="AB641" s="218">
        <f>HLOOKUP($B641,data02,data0211!AB$900,FALSE)</f>
        <v>3408131.88</v>
      </c>
      <c r="AC641" s="218">
        <f>HLOOKUP($B641,data02,data0211!AC$900,FALSE)</f>
        <v>2306400.46</v>
      </c>
      <c r="AD641" s="218">
        <f>HLOOKUP($B641,data02,data0211!AD$900,FALSE)</f>
        <v>1098619.57</v>
      </c>
      <c r="AE641" s="218">
        <f>HLOOKUP($B641,data02,data0211!AE$900,FALSE)</f>
        <v>0</v>
      </c>
      <c r="AF641" s="218">
        <f>HLOOKUP($B641,data02,data0211!AF$900,FALSE)</f>
        <v>2313.98</v>
      </c>
      <c r="AG641" s="218">
        <f>HLOOKUP($B641,data02,data0211!AG$900,FALSE)</f>
        <v>797.87</v>
      </c>
      <c r="AH641" s="218">
        <f>HLOOKUP($B641,data02,data0211!AH$900,FALSE)</f>
        <v>15.5</v>
      </c>
      <c r="AI641" s="218">
        <f>HLOOKUP($B641,data02,data0211!AI$900,FALSE)</f>
        <v>0</v>
      </c>
      <c r="AJ641" s="218">
        <f>HLOOKUP($B641,data02,data0211!AJ$900,FALSE)</f>
        <v>15.5</v>
      </c>
      <c r="AK641" s="218">
        <f>HLOOKUP($B641,data02,data0211!AK$900,FALSE)</f>
        <v>26200</v>
      </c>
      <c r="AL641" s="218">
        <f>HLOOKUP($B641,data02,data0211!AL$900,FALSE)</f>
        <v>26200</v>
      </c>
      <c r="AM641" s="218">
        <f>HLOOKUP($B641,data02,data0211!AM$900,FALSE)</f>
        <v>0</v>
      </c>
      <c r="AN641" s="218">
        <f>HLOOKUP($B641,data02,data0211!AN$900,FALSE)</f>
        <v>40771</v>
      </c>
      <c r="AO641" s="218">
        <f>HLOOKUP($B641,data02,data0211!AO$900,FALSE)</f>
        <v>42316</v>
      </c>
      <c r="AP641" s="218">
        <f>HLOOKUP($B641,data02,data0211!AP$900,FALSE)</f>
        <v>42316</v>
      </c>
      <c r="AQ641" s="218">
        <f>HLOOKUP($B641,data02,data0211!AQ$900,FALSE)</f>
        <v>38549</v>
      </c>
      <c r="AR641" s="218">
        <f>HLOOKUP($B641,data02,data0211!AR$900,FALSE)</f>
        <v>141.5</v>
      </c>
      <c r="AS641" s="218">
        <f>HLOOKUP($B641,data02,data0211!AS$900,FALSE)</f>
        <v>83.5</v>
      </c>
      <c r="AT641" s="218">
        <f>HLOOKUP($B641,data02,data0211!AT$900,FALSE)</f>
        <v>58</v>
      </c>
      <c r="AU641" s="218">
        <f>HLOOKUP($B641,data02,data0211!AU$900,FALSE)</f>
        <v>80</v>
      </c>
      <c r="AV641" s="218">
        <f>HLOOKUP($B641,data02,data0211!AV$900,FALSE)</f>
        <v>0</v>
      </c>
      <c r="AW641" s="218">
        <f>HLOOKUP($B641,data02,data0211!AW$900,FALSE)</f>
        <v>61.5</v>
      </c>
      <c r="AX641" s="218">
        <f>HLOOKUP($B641,data02,data0211!AX$900,FALSE)</f>
        <v>0</v>
      </c>
      <c r="AY641" s="218">
        <f>HLOOKUP($B641,data02,data0211!AY$900,FALSE)</f>
        <v>0</v>
      </c>
      <c r="AZ641" s="218">
        <f>HLOOKUP($B641,data02,data0211!AZ$900,FALSE)</f>
        <v>1195</v>
      </c>
      <c r="BA641" s="218">
        <f>HLOOKUP($B641,data02,data0211!BA$900,FALSE)</f>
        <v>0</v>
      </c>
      <c r="BB641" s="218"/>
      <c r="BC641" s="218"/>
      <c r="BD641" s="218"/>
      <c r="BE641" s="218"/>
    </row>
    <row r="642" spans="1:57" x14ac:dyDescent="0.2">
      <c r="A642" s="71" t="s">
        <v>34</v>
      </c>
      <c r="B642" s="71" t="s">
        <v>279</v>
      </c>
      <c r="C642" s="69">
        <v>2003</v>
      </c>
      <c r="D642" s="218">
        <f>HLOOKUP($B642,data03,data0211!D$900,FALSE)</f>
        <v>983488.4</v>
      </c>
      <c r="E642" s="218">
        <f>HLOOKUP($B642,data03,data0211!E$900,FALSE)</f>
        <v>-626692.52</v>
      </c>
      <c r="F642" s="218">
        <f>HLOOKUP($B642,data03,data0211!F$900,FALSE)</f>
        <v>0</v>
      </c>
      <c r="G642" s="218">
        <f>HLOOKUP($B642,data03,data0211!G$900,FALSE)</f>
        <v>0</v>
      </c>
      <c r="H642" s="218">
        <f>HLOOKUP($B642,data03,data0211!H$900,FALSE)</f>
        <v>156883.19</v>
      </c>
      <c r="I642" s="218">
        <f>HLOOKUP($B642,data03,data0211!I$900,FALSE)</f>
        <v>4441</v>
      </c>
      <c r="J642" s="218">
        <f>HLOOKUP($B642,data03,data0211!J$900,FALSE)</f>
        <v>672</v>
      </c>
      <c r="K642" s="218">
        <f>HLOOKUP($B642,data03,data0211!K$900,FALSE)</f>
        <v>583</v>
      </c>
      <c r="L642" s="218">
        <f>HLOOKUP($B642,data03,data0211!L$900,FALSE)</f>
        <v>83</v>
      </c>
      <c r="M642" s="218">
        <f>HLOOKUP($B642,data03,data0211!M$900,FALSE)</f>
        <v>6</v>
      </c>
      <c r="N642" s="218">
        <f>HLOOKUP($B642,data03,data0211!N$900,FALSE)</f>
        <v>152</v>
      </c>
      <c r="O642" s="218">
        <f>HLOOKUP($B642,data03,data0211!O$900,FALSE)</f>
        <v>0</v>
      </c>
      <c r="P642" s="218">
        <f>HLOOKUP($B642,data03,data0211!P$900,FALSE)</f>
        <v>10062249</v>
      </c>
      <c r="Q642" s="218">
        <f>HLOOKUP($B642,data03,data0211!Q$900,FALSE)</f>
        <v>6338391</v>
      </c>
      <c r="R642" s="218">
        <f>HLOOKUP($B642,data03,data0211!R$900,FALSE)</f>
        <v>3626658</v>
      </c>
      <c r="S642" s="218">
        <f>HLOOKUP($B642,data03,data0211!S$900,FALSE)</f>
        <v>0</v>
      </c>
      <c r="T642" s="218">
        <f>HLOOKUP($B642,data03,data0211!T$900,FALSE)</f>
        <v>97200</v>
      </c>
      <c r="U642" s="218">
        <f>HLOOKUP($B642,data03,data0211!U$900,FALSE)</f>
        <v>0</v>
      </c>
      <c r="V642" s="218">
        <f>HLOOKUP($B642,data03,data0211!V$900,FALSE)</f>
        <v>7145</v>
      </c>
      <c r="W642" s="218">
        <f>HLOOKUP($B642,data03,data0211!W$900,FALSE)</f>
        <v>0</v>
      </c>
      <c r="X642" s="218">
        <f>HLOOKUP($B642,data03,data0211!X$900,FALSE)</f>
        <v>6859</v>
      </c>
      <c r="Y642" s="218">
        <f>HLOOKUP($B642,data03,data0211!Y$900,FALSE)</f>
        <v>0</v>
      </c>
      <c r="Z642" s="218">
        <f>HLOOKUP($B642,data03,data0211!Z$900,FALSE)</f>
        <v>286</v>
      </c>
      <c r="AA642" s="218">
        <f>HLOOKUP($B642,data03,data0211!AA$900,FALSE)</f>
        <v>0</v>
      </c>
      <c r="AB642" s="218">
        <f>HLOOKUP($B642,data03,data0211!AB$900,FALSE)</f>
        <v>444821</v>
      </c>
      <c r="AC642" s="218">
        <f>HLOOKUP($B642,data03,data0211!AC$900,FALSE)</f>
        <v>279210</v>
      </c>
      <c r="AD642" s="218">
        <f>HLOOKUP($B642,data03,data0211!AD$900,FALSE)</f>
        <v>157500</v>
      </c>
      <c r="AE642" s="218">
        <f>HLOOKUP($B642,data03,data0211!AE$900,FALSE)</f>
        <v>0</v>
      </c>
      <c r="AF642" s="218">
        <f>HLOOKUP($B642,data03,data0211!AF$900,FALSE)</f>
        <v>8111</v>
      </c>
      <c r="AG642" s="218">
        <f>HLOOKUP($B642,data03,data0211!AG$900,FALSE)</f>
        <v>0</v>
      </c>
      <c r="AH642" s="218">
        <f>HLOOKUP($B642,data03,data0211!AH$900,FALSE)</f>
        <v>1.5</v>
      </c>
      <c r="AI642" s="218">
        <f>HLOOKUP($B642,data03,data0211!AI$900,FALSE)</f>
        <v>0</v>
      </c>
      <c r="AJ642" s="218">
        <f>HLOOKUP($B642,data03,data0211!AJ$900,FALSE)</f>
        <v>1.5</v>
      </c>
      <c r="AK642" s="218">
        <f>HLOOKUP($B642,data03,data0211!AK$900,FALSE)</f>
        <v>1600</v>
      </c>
      <c r="AL642" s="218">
        <f>HLOOKUP($B642,data03,data0211!AL$900,FALSE)</f>
        <v>1600</v>
      </c>
      <c r="AM642" s="218">
        <f>HLOOKUP($B642,data03,data0211!AM$900,FALSE)</f>
        <v>0</v>
      </c>
      <c r="AN642" s="218">
        <f>HLOOKUP($B642,data03,data0211!AN$900,FALSE)</f>
        <v>12276</v>
      </c>
      <c r="AO642" s="218">
        <f>HLOOKUP($B642,data03,data0211!AO$900,FALSE)</f>
        <v>8863</v>
      </c>
      <c r="AP642" s="218">
        <f>HLOOKUP($B642,data03,data0211!AP$900,FALSE)</f>
        <v>12276</v>
      </c>
      <c r="AQ642" s="218">
        <f>HLOOKUP($B642,data03,data0211!AQ$900,FALSE)</f>
        <v>1762</v>
      </c>
      <c r="AR642" s="218">
        <f>HLOOKUP($B642,data03,data0211!AR$900,FALSE)</f>
        <v>8.1</v>
      </c>
      <c r="AS642" s="218">
        <f>HLOOKUP($B642,data03,data0211!AS$900,FALSE)</f>
        <v>6.3</v>
      </c>
      <c r="AT642" s="218">
        <f>HLOOKUP($B642,data03,data0211!AT$900,FALSE)</f>
        <v>1.8</v>
      </c>
      <c r="AU642" s="218">
        <f>HLOOKUP($B642,data03,data0211!AU$900,FALSE)</f>
        <v>3.5</v>
      </c>
      <c r="AV642" s="218">
        <f>HLOOKUP($B642,data03,data0211!AV$900,FALSE)</f>
        <v>0.2</v>
      </c>
      <c r="AW642" s="218">
        <f>HLOOKUP($B642,data03,data0211!AW$900,FALSE)</f>
        <v>2.5</v>
      </c>
      <c r="AX642" s="218">
        <f>HLOOKUP($B642,data03,data0211!AX$900,FALSE)</f>
        <v>0</v>
      </c>
      <c r="AY642" s="218">
        <f>HLOOKUP($B642,data03,data0211!AY$900,FALSE)</f>
        <v>0</v>
      </c>
      <c r="AZ642" s="218">
        <f>HLOOKUP($B642,data03,data0211!AZ$900,FALSE)</f>
        <v>113</v>
      </c>
      <c r="BA642" s="218">
        <f>HLOOKUP($B642,data03,data0211!BA$900,FALSE)</f>
        <v>0.05</v>
      </c>
      <c r="BB642" s="218"/>
      <c r="BC642" s="218"/>
      <c r="BD642" s="218"/>
      <c r="BE642" s="218"/>
    </row>
    <row r="643" spans="1:57" x14ac:dyDescent="0.2">
      <c r="A643" s="71" t="s">
        <v>34</v>
      </c>
      <c r="B643" s="71" t="s">
        <v>34</v>
      </c>
      <c r="C643" s="69">
        <v>2003</v>
      </c>
      <c r="D643" s="218">
        <f>HLOOKUP($B643,data03,data0211!D$900,FALSE)</f>
        <v>25294320.390000004</v>
      </c>
      <c r="E643" s="218">
        <f>HLOOKUP($B643,data03,data0211!E$900,FALSE)</f>
        <v>-10628372.41</v>
      </c>
      <c r="F643" s="218">
        <f>HLOOKUP($B643,data03,data0211!F$900,FALSE)</f>
        <v>0</v>
      </c>
      <c r="G643" s="218">
        <f>HLOOKUP($B643,data03,data0211!G$900,FALSE)</f>
        <v>2101670.63</v>
      </c>
      <c r="H643" s="218">
        <f>HLOOKUP($B643,data03,data0211!H$900,FALSE)</f>
        <v>1753929.67</v>
      </c>
      <c r="I643" s="218">
        <f>HLOOKUP($B643,data03,data0211!I$900,FALSE)</f>
        <v>541168</v>
      </c>
      <c r="J643" s="218">
        <f>HLOOKUP($B643,data03,data0211!J$900,FALSE)</f>
        <v>9616</v>
      </c>
      <c r="K643" s="218">
        <f>HLOOKUP($B643,data03,data0211!K$900,FALSE)</f>
        <v>8581</v>
      </c>
      <c r="L643" s="218">
        <f>HLOOKUP($B643,data03,data0211!L$900,FALSE)</f>
        <v>1035</v>
      </c>
      <c r="M643" s="218">
        <f>HLOOKUP($B643,data03,data0211!M$900,FALSE)</f>
        <v>0</v>
      </c>
      <c r="N643" s="218">
        <f>HLOOKUP($B643,data03,data0211!N$900,FALSE)</f>
        <v>2452</v>
      </c>
      <c r="O643" s="218">
        <f>HLOOKUP($B643,data03,data0211!O$900,FALSE)</f>
        <v>164</v>
      </c>
      <c r="P643" s="218">
        <f>HLOOKUP($B643,data03,data0211!P$900,FALSE)</f>
        <v>231212060</v>
      </c>
      <c r="Q643" s="218">
        <f>HLOOKUP($B643,data03,data0211!Q$900,FALSE)</f>
        <v>76392259</v>
      </c>
      <c r="R643" s="218">
        <f>HLOOKUP($B643,data03,data0211!R$900,FALSE)</f>
        <v>153143425</v>
      </c>
      <c r="S643" s="218">
        <f>HLOOKUP($B643,data03,data0211!S$900,FALSE)</f>
        <v>0</v>
      </c>
      <c r="T643" s="218">
        <f>HLOOKUP($B643,data03,data0211!T$900,FALSE)</f>
        <v>1535995</v>
      </c>
      <c r="U643" s="218">
        <f>HLOOKUP($B643,data03,data0211!U$900,FALSE)</f>
        <v>140381</v>
      </c>
      <c r="V643" s="218">
        <f>HLOOKUP($B643,data03,data0211!V$900,FALSE)</f>
        <v>252702</v>
      </c>
      <c r="W643" s="218">
        <f>HLOOKUP($B643,data03,data0211!W$900,FALSE)</f>
        <v>0</v>
      </c>
      <c r="X643" s="218">
        <f>HLOOKUP($B643,data03,data0211!X$900,FALSE)</f>
        <v>248019</v>
      </c>
      <c r="Y643" s="218">
        <f>HLOOKUP($B643,data03,data0211!Y$900,FALSE)</f>
        <v>0</v>
      </c>
      <c r="Z643" s="218">
        <f>HLOOKUP($B643,data03,data0211!Z$900,FALSE)</f>
        <v>4309</v>
      </c>
      <c r="AA643" s="218">
        <f>HLOOKUP($B643,data03,data0211!AA$900,FALSE)</f>
        <v>374</v>
      </c>
      <c r="AB643" s="218">
        <f>HLOOKUP($B643,data03,data0211!AB$900,FALSE)</f>
        <v>3820057.17</v>
      </c>
      <c r="AC643" s="218">
        <f>HLOOKUP($B643,data03,data0211!AC$900,FALSE)</f>
        <v>2561199.96</v>
      </c>
      <c r="AD643" s="218">
        <f>HLOOKUP($B643,data03,data0211!AD$900,FALSE)</f>
        <v>1255496.26</v>
      </c>
      <c r="AE643" s="218">
        <f>HLOOKUP($B643,data03,data0211!AE$900,FALSE)</f>
        <v>0</v>
      </c>
      <c r="AF643" s="218">
        <f>HLOOKUP($B643,data03,data0211!AF$900,FALSE)</f>
        <v>1806.96</v>
      </c>
      <c r="AG643" s="218">
        <f>HLOOKUP($B643,data03,data0211!AG$900,FALSE)</f>
        <v>1553.99</v>
      </c>
      <c r="AH643" s="218">
        <f>HLOOKUP($B643,data03,data0211!AH$900,FALSE)</f>
        <v>15.5</v>
      </c>
      <c r="AI643" s="218">
        <f>HLOOKUP($B643,data03,data0211!AI$900,FALSE)</f>
        <v>15.5</v>
      </c>
      <c r="AJ643" s="218">
        <f>HLOOKUP($B643,data03,data0211!AJ$900,FALSE)</f>
        <v>0</v>
      </c>
      <c r="AK643" s="218">
        <f>HLOOKUP($B643,data03,data0211!AK$900,FALSE)</f>
        <v>26886</v>
      </c>
      <c r="AL643" s="218">
        <f>HLOOKUP($B643,data03,data0211!AL$900,FALSE)</f>
        <v>26886</v>
      </c>
      <c r="AM643" s="218">
        <f>HLOOKUP($B643,data03,data0211!AM$900,FALSE)</f>
        <v>0</v>
      </c>
      <c r="AN643" s="218">
        <f>HLOOKUP($B643,data03,data0211!AN$900,FALSE)</f>
        <v>40738</v>
      </c>
      <c r="AO643" s="218">
        <f>HLOOKUP($B643,data03,data0211!AO$900,FALSE)</f>
        <v>43569</v>
      </c>
      <c r="AP643" s="218">
        <f>HLOOKUP($B643,data03,data0211!AP$900,FALSE)</f>
        <v>43569</v>
      </c>
      <c r="AQ643" s="218">
        <f>HLOOKUP($B643,data03,data0211!AQ$900,FALSE)</f>
        <v>38357</v>
      </c>
      <c r="AR643" s="218">
        <f>HLOOKUP($B643,data03,data0211!AR$900,FALSE)</f>
        <v>147.5</v>
      </c>
      <c r="AS643" s="218">
        <f>HLOOKUP($B643,data03,data0211!AS$900,FALSE)</f>
        <v>86.5</v>
      </c>
      <c r="AT643" s="218">
        <f>HLOOKUP($B643,data03,data0211!AT$900,FALSE)</f>
        <v>61</v>
      </c>
      <c r="AU643" s="218">
        <f>HLOOKUP($B643,data03,data0211!AU$900,FALSE)</f>
        <v>83</v>
      </c>
      <c r="AV643" s="218">
        <f>HLOOKUP($B643,data03,data0211!AV$900,FALSE)</f>
        <v>0</v>
      </c>
      <c r="AW643" s="218">
        <f>HLOOKUP($B643,data03,data0211!AW$900,FALSE)</f>
        <v>64.5</v>
      </c>
      <c r="AX643" s="218">
        <f>HLOOKUP($B643,data03,data0211!AX$900,FALSE)</f>
        <v>0</v>
      </c>
      <c r="AY643" s="218">
        <f>HLOOKUP($B643,data03,data0211!AY$900,FALSE)</f>
        <v>0</v>
      </c>
      <c r="AZ643" s="218">
        <f>HLOOKUP($B643,data03,data0211!AZ$900,FALSE)</f>
        <v>1225</v>
      </c>
      <c r="BA643" s="218">
        <f>HLOOKUP($B643,data03,data0211!BA$900,FALSE)</f>
        <v>70.75</v>
      </c>
      <c r="BB643" s="218"/>
      <c r="BC643" s="218"/>
      <c r="BD643" s="218"/>
      <c r="BE643" s="218"/>
    </row>
    <row r="644" spans="1:57" x14ac:dyDescent="0.2">
      <c r="A644" s="71" t="s">
        <v>34</v>
      </c>
      <c r="B644" s="71" t="s">
        <v>279</v>
      </c>
      <c r="C644" s="69">
        <v>2004</v>
      </c>
      <c r="D644" s="218">
        <f>HLOOKUP($B644,data04,data0211!D$900,FALSE)</f>
        <v>1027285.4299999999</v>
      </c>
      <c r="E644" s="218">
        <f>HLOOKUP($B644,data04,data0211!E$900,FALSE)</f>
        <v>-663388.43000000005</v>
      </c>
      <c r="F644" s="218">
        <f>HLOOKUP($B644,data04,data0211!F$900,FALSE)</f>
        <v>0</v>
      </c>
      <c r="G644" s="218">
        <f>HLOOKUP($B644,data04,data0211!G$900,FALSE)</f>
        <v>0</v>
      </c>
      <c r="H644" s="218">
        <f>HLOOKUP($B644,data04,data0211!H$900,FALSE)</f>
        <v>169475.7</v>
      </c>
      <c r="I644" s="218">
        <f>HLOOKUP($B644,data04,data0211!I$900,FALSE)</f>
        <v>-3324</v>
      </c>
      <c r="J644" s="218">
        <f>HLOOKUP($B644,data04,data0211!J$900,FALSE)</f>
        <v>680</v>
      </c>
      <c r="K644" s="218">
        <f>HLOOKUP($B644,data04,data0211!K$900,FALSE)</f>
        <v>591</v>
      </c>
      <c r="L644" s="218">
        <f>HLOOKUP($B644,data04,data0211!L$900,FALSE)</f>
        <v>89</v>
      </c>
      <c r="M644" s="218">
        <f>HLOOKUP($B644,data04,data0211!M$900,FALSE)</f>
        <v>0</v>
      </c>
      <c r="N644" s="218">
        <f>HLOOKUP($B644,data04,data0211!N$900,FALSE)</f>
        <v>152</v>
      </c>
      <c r="O644" s="218">
        <f>HLOOKUP($B644,data04,data0211!O$900,FALSE)</f>
        <v>0</v>
      </c>
      <c r="P644" s="218">
        <f>HLOOKUP($B644,data04,data0211!P$900,FALSE)</f>
        <v>9789935.3000000007</v>
      </c>
      <c r="Q644" s="218">
        <f>HLOOKUP($B644,data04,data0211!Q$900,FALSE)</f>
        <v>6129549</v>
      </c>
      <c r="R644" s="218">
        <f>HLOOKUP($B644,data04,data0211!R$900,FALSE)</f>
        <v>3549431</v>
      </c>
      <c r="S644" s="218">
        <f>HLOOKUP($B644,data04,data0211!S$900,FALSE)</f>
        <v>0</v>
      </c>
      <c r="T644" s="218">
        <f>HLOOKUP($B644,data04,data0211!T$900,FALSE)</f>
        <v>110955.3</v>
      </c>
      <c r="U644" s="218">
        <f>HLOOKUP($B644,data04,data0211!U$900,FALSE)</f>
        <v>0</v>
      </c>
      <c r="V644" s="218">
        <f>HLOOKUP($B644,data04,data0211!V$900,FALSE)</f>
        <v>7845</v>
      </c>
      <c r="W644" s="218">
        <f>HLOOKUP($B644,data04,data0211!W$900,FALSE)</f>
        <v>0</v>
      </c>
      <c r="X644" s="218">
        <f>HLOOKUP($B644,data04,data0211!X$900,FALSE)</f>
        <v>7559</v>
      </c>
      <c r="Y644" s="218">
        <f>HLOOKUP($B644,data04,data0211!Y$900,FALSE)</f>
        <v>0</v>
      </c>
      <c r="Z644" s="218">
        <f>HLOOKUP($B644,data04,data0211!Z$900,FALSE)</f>
        <v>286</v>
      </c>
      <c r="AA644" s="218">
        <f>HLOOKUP($B644,data04,data0211!AA$900,FALSE)</f>
        <v>0</v>
      </c>
      <c r="AB644" s="218">
        <f>HLOOKUP($B644,data04,data0211!AB$900,FALSE)</f>
        <v>456209</v>
      </c>
      <c r="AC644" s="218">
        <f>HLOOKUP($B644,data04,data0211!AC$900,FALSE)</f>
        <v>280044</v>
      </c>
      <c r="AD644" s="218">
        <f>HLOOKUP($B644,data04,data0211!AD$900,FALSE)</f>
        <v>170513</v>
      </c>
      <c r="AE644" s="218">
        <f>HLOOKUP($B644,data04,data0211!AE$900,FALSE)</f>
        <v>0</v>
      </c>
      <c r="AF644" s="218">
        <f>HLOOKUP($B644,data04,data0211!AF$900,FALSE)</f>
        <v>5652</v>
      </c>
      <c r="AG644" s="218">
        <f>HLOOKUP($B644,data04,data0211!AG$900,FALSE)</f>
        <v>0</v>
      </c>
      <c r="AH644" s="218">
        <f>HLOOKUP($B644,data04,data0211!AH$900,FALSE)</f>
        <v>1.5</v>
      </c>
      <c r="AI644" s="218">
        <f>HLOOKUP($B644,data04,data0211!AI$900,FALSE)</f>
        <v>0</v>
      </c>
      <c r="AJ644" s="218">
        <f>HLOOKUP($B644,data04,data0211!AJ$900,FALSE)</f>
        <v>1.5</v>
      </c>
      <c r="AK644" s="218">
        <f>HLOOKUP($B644,data04,data0211!AK$900,FALSE)</f>
        <v>1600</v>
      </c>
      <c r="AL644" s="218">
        <f>HLOOKUP($B644,data04,data0211!AL$900,FALSE)</f>
        <v>1600</v>
      </c>
      <c r="AM644" s="218">
        <f>HLOOKUP($B644,data04,data0211!AM$900,FALSE)</f>
        <v>0</v>
      </c>
      <c r="AN644" s="218">
        <f>HLOOKUP($B644,data04,data0211!AN$900,FALSE)</f>
        <v>11563</v>
      </c>
      <c r="AO644" s="218">
        <f>HLOOKUP($B644,data04,data0211!AO$900,FALSE)</f>
        <v>8129</v>
      </c>
      <c r="AP644" s="218">
        <f>HLOOKUP($B644,data04,data0211!AP$900,FALSE)</f>
        <v>11563</v>
      </c>
      <c r="AQ644" s="218">
        <f>HLOOKUP($B644,data04,data0211!AQ$900,FALSE)</f>
        <v>1641</v>
      </c>
      <c r="AR644" s="218">
        <f>HLOOKUP($B644,data04,data0211!AR$900,FALSE)</f>
        <v>8.1</v>
      </c>
      <c r="AS644" s="218">
        <f>HLOOKUP($B644,data04,data0211!AS$900,FALSE)</f>
        <v>6.3</v>
      </c>
      <c r="AT644" s="218">
        <f>HLOOKUP($B644,data04,data0211!AT$900,FALSE)</f>
        <v>1.8</v>
      </c>
      <c r="AU644" s="218">
        <f>HLOOKUP($B644,data04,data0211!AU$900,FALSE)</f>
        <v>3.5</v>
      </c>
      <c r="AV644" s="218">
        <f>HLOOKUP($B644,data04,data0211!AV$900,FALSE)</f>
        <v>0.2</v>
      </c>
      <c r="AW644" s="218">
        <f>HLOOKUP($B644,data04,data0211!AW$900,FALSE)</f>
        <v>2.5</v>
      </c>
      <c r="AX644" s="218">
        <f>HLOOKUP($B644,data04,data0211!AX$900,FALSE)</f>
        <v>0</v>
      </c>
      <c r="AY644" s="218">
        <f>HLOOKUP($B644,data04,data0211!AY$900,FALSE)</f>
        <v>0</v>
      </c>
      <c r="AZ644" s="218">
        <f>HLOOKUP($B644,data04,data0211!AZ$900,FALSE)</f>
        <v>113</v>
      </c>
      <c r="BA644" s="218">
        <f>HLOOKUP($B644,data04,data0211!BA$900,FALSE)</f>
        <v>76.599999999999994</v>
      </c>
      <c r="BB644" s="218"/>
      <c r="BC644" s="218"/>
      <c r="BD644" s="218"/>
      <c r="BE644" s="218"/>
    </row>
    <row r="645" spans="1:57" x14ac:dyDescent="0.2">
      <c r="A645" s="71" t="s">
        <v>34</v>
      </c>
      <c r="B645" s="71" t="s">
        <v>34</v>
      </c>
      <c r="C645" s="69">
        <v>2004</v>
      </c>
      <c r="D645" s="218">
        <f>HLOOKUP($B645,data04,data0211!D$900,FALSE)</f>
        <v>26113521.890000001</v>
      </c>
      <c r="E645" s="218">
        <f>HLOOKUP($B645,data04,data0211!E$900,FALSE)</f>
        <v>-11408019.77</v>
      </c>
      <c r="F645" s="218">
        <f>HLOOKUP($B645,data04,data0211!F$900,FALSE)</f>
        <v>0</v>
      </c>
      <c r="G645" s="218">
        <f>HLOOKUP($B645,data04,data0211!G$900,FALSE)</f>
        <v>925693</v>
      </c>
      <c r="H645" s="218">
        <f>HLOOKUP($B645,data04,data0211!H$900,FALSE)</f>
        <v>1647185.4900000002</v>
      </c>
      <c r="I645" s="218">
        <f>HLOOKUP($B645,data04,data0211!I$900,FALSE)</f>
        <v>540276</v>
      </c>
      <c r="J645" s="218">
        <f>HLOOKUP($B645,data04,data0211!J$900,FALSE)</f>
        <v>9844</v>
      </c>
      <c r="K645" s="218">
        <f>HLOOKUP($B645,data04,data0211!K$900,FALSE)</f>
        <v>8801</v>
      </c>
      <c r="L645" s="218">
        <f>HLOOKUP($B645,data04,data0211!L$900,FALSE)</f>
        <v>1043</v>
      </c>
      <c r="M645" s="218">
        <f>HLOOKUP($B645,data04,data0211!M$900,FALSE)</f>
        <v>0</v>
      </c>
      <c r="N645" s="218">
        <f>HLOOKUP($B645,data04,data0211!N$900,FALSE)</f>
        <v>2487</v>
      </c>
      <c r="O645" s="218">
        <f>HLOOKUP($B645,data04,data0211!O$900,FALSE)</f>
        <v>172</v>
      </c>
      <c r="P645" s="218">
        <f>HLOOKUP($B645,data04,data0211!P$900,FALSE)</f>
        <v>230980179</v>
      </c>
      <c r="Q645" s="218">
        <f>HLOOKUP($B645,data04,data0211!Q$900,FALSE)</f>
        <v>76313591</v>
      </c>
      <c r="R645" s="218">
        <f>HLOOKUP($B645,data04,data0211!R$900,FALSE)</f>
        <v>152954047</v>
      </c>
      <c r="S645" s="218">
        <f>HLOOKUP($B645,data04,data0211!S$900,FALSE)</f>
        <v>0</v>
      </c>
      <c r="T645" s="218">
        <f>HLOOKUP($B645,data04,data0211!T$900,FALSE)</f>
        <v>1578693</v>
      </c>
      <c r="U645" s="218">
        <f>HLOOKUP($B645,data04,data0211!U$900,FALSE)</f>
        <v>133848</v>
      </c>
      <c r="V645" s="218">
        <f>HLOOKUP($B645,data04,data0211!V$900,FALSE)</f>
        <v>298747</v>
      </c>
      <c r="W645" s="218">
        <f>HLOOKUP($B645,data04,data0211!W$900,FALSE)</f>
        <v>0</v>
      </c>
      <c r="X645" s="218">
        <f>HLOOKUP($B645,data04,data0211!X$900,FALSE)</f>
        <v>293990</v>
      </c>
      <c r="Y645" s="218">
        <f>HLOOKUP($B645,data04,data0211!Y$900,FALSE)</f>
        <v>0</v>
      </c>
      <c r="Z645" s="218">
        <f>HLOOKUP($B645,data04,data0211!Z$900,FALSE)</f>
        <v>4390</v>
      </c>
      <c r="AA645" s="218">
        <f>HLOOKUP($B645,data04,data0211!AA$900,FALSE)</f>
        <v>367</v>
      </c>
      <c r="AB645" s="218">
        <f>HLOOKUP($B645,data04,data0211!AB$900,FALSE)</f>
        <v>3768003</v>
      </c>
      <c r="AC645" s="218">
        <f>HLOOKUP($B645,data04,data0211!AC$900,FALSE)</f>
        <v>2539629</v>
      </c>
      <c r="AD645" s="218">
        <f>HLOOKUP($B645,data04,data0211!AD$900,FALSE)</f>
        <v>1224571</v>
      </c>
      <c r="AE645" s="218">
        <f>HLOOKUP($B645,data04,data0211!AE$900,FALSE)</f>
        <v>0</v>
      </c>
      <c r="AF645" s="218">
        <f>HLOOKUP($B645,data04,data0211!AF$900,FALSE)</f>
        <v>2448</v>
      </c>
      <c r="AG645" s="218">
        <f>HLOOKUP($B645,data04,data0211!AG$900,FALSE)</f>
        <v>1355</v>
      </c>
      <c r="AH645" s="218">
        <f>HLOOKUP($B645,data04,data0211!AH$900,FALSE)</f>
        <v>15.5</v>
      </c>
      <c r="AI645" s="218">
        <f>HLOOKUP($B645,data04,data0211!AI$900,FALSE)</f>
        <v>0</v>
      </c>
      <c r="AJ645" s="218">
        <f>HLOOKUP($B645,data04,data0211!AJ$900,FALSE)</f>
        <v>15.5</v>
      </c>
      <c r="AK645" s="218">
        <f>HLOOKUP($B645,data04,data0211!AK$900,FALSE)</f>
        <v>27576</v>
      </c>
      <c r="AL645" s="218">
        <f>HLOOKUP($B645,data04,data0211!AL$900,FALSE)</f>
        <v>27576</v>
      </c>
      <c r="AM645" s="218">
        <f>HLOOKUP($B645,data04,data0211!AM$900,FALSE)</f>
        <v>0</v>
      </c>
      <c r="AN645" s="218">
        <f>HLOOKUP($B645,data04,data0211!AN$900,FALSE)</f>
        <v>42087</v>
      </c>
      <c r="AO645" s="218">
        <f>HLOOKUP($B645,data04,data0211!AO$900,FALSE)</f>
        <v>42493</v>
      </c>
      <c r="AP645" s="218">
        <f>HLOOKUP($B645,data04,data0211!AP$900,FALSE)</f>
        <v>42493</v>
      </c>
      <c r="AQ645" s="218">
        <f>HLOOKUP($B645,data04,data0211!AQ$900,FALSE)</f>
        <v>38080</v>
      </c>
      <c r="AR645" s="218">
        <f>HLOOKUP($B645,data04,data0211!AR$900,FALSE)</f>
        <v>236</v>
      </c>
      <c r="AS645" s="218">
        <f>HLOOKUP($B645,data04,data0211!AS$900,FALSE)</f>
        <v>149</v>
      </c>
      <c r="AT645" s="218">
        <f>HLOOKUP($B645,data04,data0211!AT$900,FALSE)</f>
        <v>87</v>
      </c>
      <c r="AU645" s="218">
        <f>HLOOKUP($B645,data04,data0211!AU$900,FALSE)</f>
        <v>62</v>
      </c>
      <c r="AV645" s="218">
        <f>HLOOKUP($B645,data04,data0211!AV$900,FALSE)</f>
        <v>83</v>
      </c>
      <c r="AW645" s="218">
        <f>HLOOKUP($B645,data04,data0211!AW$900,FALSE)</f>
        <v>66</v>
      </c>
      <c r="AX645" s="218">
        <f>HLOOKUP($B645,data04,data0211!AX$900,FALSE)</f>
        <v>0</v>
      </c>
      <c r="AY645" s="218">
        <f>HLOOKUP($B645,data04,data0211!AY$900,FALSE)</f>
        <v>0</v>
      </c>
      <c r="AZ645" s="218">
        <f>HLOOKUP($B645,data04,data0211!AZ$900,FALSE)</f>
        <v>1230</v>
      </c>
      <c r="BA645" s="218">
        <f>HLOOKUP($B645,data04,data0211!BA$900,FALSE)</f>
        <v>72.64</v>
      </c>
      <c r="BB645" s="218"/>
      <c r="BC645" s="218"/>
      <c r="BD645" s="218"/>
      <c r="BE645" s="218"/>
    </row>
    <row r="646" spans="1:57" x14ac:dyDescent="0.2">
      <c r="A646" s="71" t="s">
        <v>34</v>
      </c>
      <c r="B646" s="71" t="s">
        <v>279</v>
      </c>
      <c r="C646" s="69">
        <v>2005</v>
      </c>
      <c r="D646" s="218">
        <f>HLOOKUP($B646,data05,data0211!D$900,FALSE)</f>
        <v>1029219.07</v>
      </c>
      <c r="E646" s="218">
        <f>HLOOKUP($B646,data05,data0211!E$900,FALSE)</f>
        <v>-700306.12</v>
      </c>
      <c r="F646" s="218">
        <f>HLOOKUP($B646,data05,data0211!F$900,FALSE)</f>
        <v>0</v>
      </c>
      <c r="G646" s="218">
        <f>HLOOKUP($B646,data05,data0211!G$900,FALSE)</f>
        <v>1933</v>
      </c>
      <c r="H646" s="218">
        <f>HLOOKUP($B646,data05,data0211!H$900,FALSE)</f>
        <v>198967.05</v>
      </c>
      <c r="I646" s="218">
        <f>HLOOKUP($B646,data05,data0211!I$900,FALSE)</f>
        <v>-2664</v>
      </c>
      <c r="J646" s="218">
        <f>HLOOKUP($B646,data05,data0211!J$900,FALSE)</f>
        <v>682</v>
      </c>
      <c r="K646" s="218">
        <f>HLOOKUP($B646,data05,data0211!K$900,FALSE)</f>
        <v>593</v>
      </c>
      <c r="L646" s="218">
        <f>HLOOKUP($B646,data05,data0211!L$900,FALSE)</f>
        <v>89</v>
      </c>
      <c r="M646" s="218">
        <f>HLOOKUP($B646,data05,data0211!M$900,FALSE)</f>
        <v>0</v>
      </c>
      <c r="N646" s="218">
        <f>HLOOKUP($B646,data05,data0211!N$900,FALSE)</f>
        <v>103645</v>
      </c>
      <c r="O646" s="218">
        <f>HLOOKUP($B646,data05,data0211!O$900,FALSE)</f>
        <v>0</v>
      </c>
      <c r="P646" s="218">
        <f>HLOOKUP($B646,data05,data0211!P$900,FALSE)</f>
        <v>9244178</v>
      </c>
      <c r="Q646" s="218">
        <f>HLOOKUP($B646,data05,data0211!Q$900,FALSE)</f>
        <v>5874838</v>
      </c>
      <c r="R646" s="218">
        <f>HLOOKUP($B646,data05,data0211!R$900,FALSE)</f>
        <v>3265695</v>
      </c>
      <c r="S646" s="218">
        <f>HLOOKUP($B646,data05,data0211!S$900,FALSE)</f>
        <v>0</v>
      </c>
      <c r="T646" s="218">
        <f>HLOOKUP($B646,data05,data0211!T$900,FALSE)</f>
        <v>103645</v>
      </c>
      <c r="U646" s="218">
        <f>HLOOKUP($B646,data05,data0211!U$900,FALSE)</f>
        <v>0</v>
      </c>
      <c r="V646" s="218">
        <f>HLOOKUP($B646,data05,data0211!V$900,FALSE)</f>
        <v>5759</v>
      </c>
      <c r="W646" s="218">
        <f>HLOOKUP($B646,data05,data0211!W$900,FALSE)</f>
        <v>0</v>
      </c>
      <c r="X646" s="218">
        <f>HLOOKUP($B646,data05,data0211!X$900,FALSE)</f>
        <v>5472</v>
      </c>
      <c r="Y646" s="218">
        <f>HLOOKUP($B646,data05,data0211!Y$900,FALSE)</f>
        <v>0</v>
      </c>
      <c r="Z646" s="218">
        <f>HLOOKUP($B646,data05,data0211!Z$900,FALSE)</f>
        <v>287</v>
      </c>
      <c r="AA646" s="218">
        <f>HLOOKUP($B646,data05,data0211!AA$900,FALSE)</f>
        <v>0</v>
      </c>
      <c r="AB646" s="218">
        <f>HLOOKUP($B646,data05,data0211!AB$900,FALSE)</f>
        <v>167765.70000000001</v>
      </c>
      <c r="AC646" s="218">
        <f>HLOOKUP($B646,data05,data0211!AC$900,FALSE)</f>
        <v>116303.57</v>
      </c>
      <c r="AD646" s="218">
        <f>HLOOKUP($B646,data05,data0211!AD$900,FALSE)</f>
        <v>49433.29</v>
      </c>
      <c r="AE646" s="218">
        <f>HLOOKUP($B646,data05,data0211!AE$900,FALSE)</f>
        <v>0</v>
      </c>
      <c r="AF646" s="218">
        <f>HLOOKUP($B646,data05,data0211!AF$900,FALSE)</f>
        <v>2028.84</v>
      </c>
      <c r="AG646" s="218">
        <f>HLOOKUP($B646,data05,data0211!AG$900,FALSE)</f>
        <v>0</v>
      </c>
      <c r="AH646" s="218">
        <f>HLOOKUP($B646,data05,data0211!AH$900,FALSE)</f>
        <v>1</v>
      </c>
      <c r="AI646" s="218">
        <f>HLOOKUP($B646,data05,data0211!AI$900,FALSE)</f>
        <v>1</v>
      </c>
      <c r="AJ646" s="218">
        <f>HLOOKUP($B646,data05,data0211!AJ$900,FALSE)</f>
        <v>0</v>
      </c>
      <c r="AK646" s="218">
        <f>HLOOKUP($B646,data05,data0211!AK$900,FALSE)</f>
        <v>1600</v>
      </c>
      <c r="AL646" s="218">
        <f>HLOOKUP($B646,data05,data0211!AL$900,FALSE)</f>
        <v>1600</v>
      </c>
      <c r="AM646" s="218">
        <f>HLOOKUP($B646,data05,data0211!AM$900,FALSE)</f>
        <v>0</v>
      </c>
      <c r="AN646" s="218">
        <f>HLOOKUP($B646,data05,data0211!AN$900,FALSE)</f>
        <v>2144</v>
      </c>
      <c r="AO646" s="218">
        <f>HLOOKUP($B646,data05,data0211!AO$900,FALSE)</f>
        <v>1570</v>
      </c>
      <c r="AP646" s="218">
        <f>HLOOKUP($B646,data05,data0211!AP$900,FALSE)</f>
        <v>2144</v>
      </c>
      <c r="AQ646" s="218">
        <f>HLOOKUP($B646,data05,data0211!AQ$900,FALSE)</f>
        <v>1665</v>
      </c>
      <c r="AR646" s="218">
        <f>HLOOKUP($B646,data05,data0211!AR$900,FALSE)</f>
        <v>8</v>
      </c>
      <c r="AS646" s="218">
        <f>HLOOKUP($B646,data05,data0211!AS$900,FALSE)</f>
        <v>6</v>
      </c>
      <c r="AT646" s="218">
        <f>HLOOKUP($B646,data05,data0211!AT$900,FALSE)</f>
        <v>1</v>
      </c>
      <c r="AU646" s="218">
        <f>HLOOKUP($B646,data05,data0211!AU$900,FALSE)</f>
        <v>3</v>
      </c>
      <c r="AV646" s="218">
        <f>HLOOKUP($B646,data05,data0211!AV$900,FALSE)</f>
        <v>0</v>
      </c>
      <c r="AW646" s="218">
        <f>HLOOKUP($B646,data05,data0211!AW$900,FALSE)</f>
        <v>2</v>
      </c>
      <c r="AX646" s="218">
        <f>HLOOKUP($B646,data05,data0211!AX$900,FALSE)</f>
        <v>0</v>
      </c>
      <c r="AY646" s="218">
        <f>HLOOKUP($B646,data05,data0211!AY$900,FALSE)</f>
        <v>0</v>
      </c>
      <c r="AZ646" s="218">
        <f>HLOOKUP($B646,data05,data0211!AZ$900,FALSE)</f>
        <v>113</v>
      </c>
      <c r="BA646" s="218">
        <f>HLOOKUP($B646,data05,data0211!BA$900,FALSE)</f>
        <v>66</v>
      </c>
      <c r="BB646" s="218"/>
      <c r="BC646" s="218"/>
      <c r="BD646" s="218"/>
      <c r="BE646" s="218"/>
    </row>
    <row r="647" spans="1:57" x14ac:dyDescent="0.2">
      <c r="A647" s="71" t="s">
        <v>34</v>
      </c>
      <c r="B647" s="71" t="s">
        <v>34</v>
      </c>
      <c r="C647" s="69">
        <v>2005</v>
      </c>
      <c r="D647" s="218">
        <f>HLOOKUP($B647,data05,data0211!D$900,FALSE)</f>
        <v>27004863.559999999</v>
      </c>
      <c r="E647" s="218">
        <f>HLOOKUP($B647,data05,data0211!E$900,FALSE)</f>
        <v>-12274280.07</v>
      </c>
      <c r="F647" s="218">
        <f>HLOOKUP($B647,data05,data0211!F$900,FALSE)</f>
        <v>0</v>
      </c>
      <c r="G647" s="218">
        <f>HLOOKUP($B647,data05,data0211!G$900,FALSE)</f>
        <v>936983.87</v>
      </c>
      <c r="H647" s="218">
        <f>HLOOKUP($B647,data05,data0211!H$900,FALSE)</f>
        <v>1637533.62</v>
      </c>
      <c r="I647" s="218">
        <f>HLOOKUP($B647,data05,data0211!I$900,FALSE)</f>
        <v>563029</v>
      </c>
      <c r="J647" s="218">
        <f>HLOOKUP($B647,data05,data0211!J$900,FALSE)</f>
        <v>9927</v>
      </c>
      <c r="K647" s="218">
        <f>HLOOKUP($B647,data05,data0211!K$900,FALSE)</f>
        <v>8865</v>
      </c>
      <c r="L647" s="218">
        <f>HLOOKUP($B647,data05,data0211!L$900,FALSE)</f>
        <v>1062</v>
      </c>
      <c r="M647" s="218">
        <f>HLOOKUP($B647,data05,data0211!M$900,FALSE)</f>
        <v>0</v>
      </c>
      <c r="N647" s="218">
        <f>HLOOKUP($B647,data05,data0211!N$900,FALSE)</f>
        <v>1653280</v>
      </c>
      <c r="O647" s="218">
        <f>HLOOKUP($B647,data05,data0211!O$900,FALSE)</f>
        <v>140975</v>
      </c>
      <c r="P647" s="218">
        <f>HLOOKUP($B647,data05,data0211!P$900,FALSE)</f>
        <v>250828291</v>
      </c>
      <c r="Q647" s="218">
        <f>HLOOKUP($B647,data05,data0211!Q$900,FALSE)</f>
        <v>85230972</v>
      </c>
      <c r="R647" s="218">
        <f>HLOOKUP($B647,data05,data0211!R$900,FALSE)</f>
        <v>163803064</v>
      </c>
      <c r="S647" s="218">
        <f>HLOOKUP($B647,data05,data0211!S$900,FALSE)</f>
        <v>0</v>
      </c>
      <c r="T647" s="218">
        <f>HLOOKUP($B647,data05,data0211!T$900,FALSE)</f>
        <v>1653280</v>
      </c>
      <c r="U647" s="218">
        <f>HLOOKUP($B647,data05,data0211!U$900,FALSE)</f>
        <v>140975</v>
      </c>
      <c r="V647" s="218">
        <f>HLOOKUP($B647,data05,data0211!V$900,FALSE)</f>
        <v>297196</v>
      </c>
      <c r="W647" s="218">
        <f>HLOOKUP($B647,data05,data0211!W$900,FALSE)</f>
        <v>0</v>
      </c>
      <c r="X647" s="218">
        <f>HLOOKUP($B647,data05,data0211!X$900,FALSE)</f>
        <v>292401</v>
      </c>
      <c r="Y647" s="218">
        <f>HLOOKUP($B647,data05,data0211!Y$900,FALSE)</f>
        <v>0</v>
      </c>
      <c r="Z647" s="218">
        <f>HLOOKUP($B647,data05,data0211!Z$900,FALSE)</f>
        <v>4431</v>
      </c>
      <c r="AA647" s="218">
        <f>HLOOKUP($B647,data05,data0211!AA$900,FALSE)</f>
        <v>364</v>
      </c>
      <c r="AB647" s="218">
        <f>HLOOKUP($B647,data05,data0211!AB$900,FALSE)</f>
        <v>4026193.9</v>
      </c>
      <c r="AC647" s="218">
        <f>HLOOKUP($B647,data05,data0211!AC$900,FALSE)</f>
        <v>2777049</v>
      </c>
      <c r="AD647" s="218">
        <f>HLOOKUP($B647,data05,data0211!AD$900,FALSE)</f>
        <v>1245319</v>
      </c>
      <c r="AE647" s="218">
        <f>HLOOKUP($B647,data05,data0211!AE$900,FALSE)</f>
        <v>0</v>
      </c>
      <c r="AF647" s="218">
        <f>HLOOKUP($B647,data05,data0211!AF$900,FALSE)</f>
        <v>2289</v>
      </c>
      <c r="AG647" s="218">
        <f>HLOOKUP($B647,data05,data0211!AG$900,FALSE)</f>
        <v>1537</v>
      </c>
      <c r="AH647" s="218">
        <f>HLOOKUP($B647,data05,data0211!AH$900,FALSE)</f>
        <v>16</v>
      </c>
      <c r="AI647" s="218">
        <f>HLOOKUP($B647,data05,data0211!AI$900,FALSE)</f>
        <v>16</v>
      </c>
      <c r="AJ647" s="218">
        <f>HLOOKUP($B647,data05,data0211!AJ$900,FALSE)</f>
        <v>0</v>
      </c>
      <c r="AK647" s="218">
        <f>HLOOKUP($B647,data05,data0211!AK$900,FALSE)</f>
        <v>27865</v>
      </c>
      <c r="AL647" s="218">
        <f>HLOOKUP($B647,data05,data0211!AL$900,FALSE)</f>
        <v>27865</v>
      </c>
      <c r="AM647" s="218">
        <f>HLOOKUP($B647,data05,data0211!AM$900,FALSE)</f>
        <v>0</v>
      </c>
      <c r="AN647" s="218">
        <f>HLOOKUP($B647,data05,data0211!AN$900,FALSE)</f>
        <v>42730</v>
      </c>
      <c r="AO647" s="218">
        <f>HLOOKUP($B647,data05,data0211!AO$900,FALSE)</f>
        <v>46108</v>
      </c>
      <c r="AP647" s="218">
        <f>HLOOKUP($B647,data05,data0211!AP$900,FALSE)</f>
        <v>46108</v>
      </c>
      <c r="AQ647" s="218">
        <f>HLOOKUP($B647,data05,data0211!AQ$900,FALSE)</f>
        <v>40515</v>
      </c>
      <c r="AR647" s="218">
        <f>HLOOKUP($B647,data05,data0211!AR$900,FALSE)</f>
        <v>153</v>
      </c>
      <c r="AS647" s="218">
        <f>HLOOKUP($B647,data05,data0211!AS$900,FALSE)</f>
        <v>89</v>
      </c>
      <c r="AT647" s="218">
        <f>HLOOKUP($B647,data05,data0211!AT$900,FALSE)</f>
        <v>64</v>
      </c>
      <c r="AU647" s="218">
        <f>HLOOKUP($B647,data05,data0211!AU$900,FALSE)</f>
        <v>84</v>
      </c>
      <c r="AV647" s="218">
        <f>HLOOKUP($B647,data05,data0211!AV$900,FALSE)</f>
        <v>0</v>
      </c>
      <c r="AW647" s="218">
        <f>HLOOKUP($B647,data05,data0211!AW$900,FALSE)</f>
        <v>69</v>
      </c>
      <c r="AX647" s="218">
        <f>HLOOKUP($B647,data05,data0211!AX$900,FALSE)</f>
        <v>0</v>
      </c>
      <c r="AY647" s="218">
        <f>HLOOKUP($B647,data05,data0211!AY$900,FALSE)</f>
        <v>0</v>
      </c>
      <c r="AZ647" s="218">
        <f>HLOOKUP($B647,data05,data0211!AZ$900,FALSE)</f>
        <v>1240</v>
      </c>
      <c r="BA647" s="218">
        <f>HLOOKUP($B647,data05,data0211!BA$900,FALSE)</f>
        <v>72</v>
      </c>
      <c r="BB647" s="218"/>
      <c r="BC647" s="218"/>
      <c r="BD647" s="218"/>
      <c r="BE647" s="218"/>
    </row>
    <row r="648" spans="1:57" x14ac:dyDescent="0.2">
      <c r="A648" s="71" t="s">
        <v>34</v>
      </c>
      <c r="B648" s="71" t="s">
        <v>279</v>
      </c>
      <c r="C648" s="69">
        <v>2006</v>
      </c>
      <c r="D648" s="218">
        <f>HLOOKUP($B648,data06,data0211!D$900,FALSE)</f>
        <v>1059291.96</v>
      </c>
      <c r="E648" s="218">
        <f>HLOOKUP($B648,data06,data0211!E$900,FALSE)</f>
        <v>-742221.17</v>
      </c>
      <c r="F648" s="218">
        <f>HLOOKUP($B648,data06,data0211!F$900,FALSE)</f>
        <v>0</v>
      </c>
      <c r="G648" s="218">
        <f>HLOOKUP($B648,data06,data0211!G$900,FALSE)</f>
        <v>30072.89</v>
      </c>
      <c r="H648" s="218">
        <f>HLOOKUP($B648,data06,data0211!H$900,FALSE)</f>
        <v>237406.91</v>
      </c>
      <c r="I648" s="218">
        <f>HLOOKUP($B648,data06,data0211!I$900,FALSE)</f>
        <v>0</v>
      </c>
      <c r="J648" s="218">
        <f>HLOOKUP($B648,data06,data0211!J$900,FALSE)</f>
        <v>678</v>
      </c>
      <c r="K648" s="218">
        <f>HLOOKUP($B648,data06,data0211!K$900,FALSE)</f>
        <v>590</v>
      </c>
      <c r="L648" s="218">
        <f>HLOOKUP($B648,data06,data0211!L$900,FALSE)</f>
        <v>88</v>
      </c>
      <c r="M648" s="218">
        <f>HLOOKUP($B648,data06,data0211!M$900,FALSE)</f>
        <v>0</v>
      </c>
      <c r="N648" s="218">
        <f>HLOOKUP($B648,data06,data0211!N$900,FALSE)</f>
        <v>152</v>
      </c>
      <c r="O648" s="218">
        <f>HLOOKUP($B648,data06,data0211!O$900,FALSE)</f>
        <v>0</v>
      </c>
      <c r="P648" s="218">
        <f>HLOOKUP($B648,data06,data0211!P$900,FALSE)</f>
        <v>8596601</v>
      </c>
      <c r="Q648" s="218">
        <f>HLOOKUP($B648,data06,data0211!Q$900,FALSE)</f>
        <v>5683369</v>
      </c>
      <c r="R648" s="218">
        <f>HLOOKUP($B648,data06,data0211!R$900,FALSE)</f>
        <v>2812411</v>
      </c>
      <c r="S648" s="218">
        <f>HLOOKUP($B648,data06,data0211!S$900,FALSE)</f>
        <v>0</v>
      </c>
      <c r="T648" s="218">
        <f>HLOOKUP($B648,data06,data0211!T$900,FALSE)</f>
        <v>100821</v>
      </c>
      <c r="U648" s="218">
        <f>HLOOKUP($B648,data06,data0211!U$900,FALSE)</f>
        <v>0</v>
      </c>
      <c r="V648" s="218">
        <f>HLOOKUP($B648,data06,data0211!V$900,FALSE)</f>
        <v>3436</v>
      </c>
      <c r="W648" s="218">
        <f>HLOOKUP($B648,data06,data0211!W$900,FALSE)</f>
        <v>0</v>
      </c>
      <c r="X648" s="218">
        <f>HLOOKUP($B648,data06,data0211!X$900,FALSE)</f>
        <v>3146</v>
      </c>
      <c r="Y648" s="218">
        <f>HLOOKUP($B648,data06,data0211!Y$900,FALSE)</f>
        <v>0</v>
      </c>
      <c r="Z648" s="218">
        <f>HLOOKUP($B648,data06,data0211!Z$900,FALSE)</f>
        <v>290</v>
      </c>
      <c r="AA648" s="218">
        <f>HLOOKUP($B648,data06,data0211!AA$900,FALSE)</f>
        <v>0</v>
      </c>
      <c r="AB648" s="218">
        <f>HLOOKUP($B648,data06,data0211!AB$900,FALSE)</f>
        <v>229822.97</v>
      </c>
      <c r="AC648" s="218">
        <f>HLOOKUP($B648,data06,data0211!AC$900,FALSE)</f>
        <v>162342.38</v>
      </c>
      <c r="AD648" s="218">
        <f>HLOOKUP($B648,data06,data0211!AD$900,FALSE)</f>
        <v>64526.289999999994</v>
      </c>
      <c r="AE648" s="218">
        <f>HLOOKUP($B648,data06,data0211!AE$900,FALSE)</f>
        <v>0</v>
      </c>
      <c r="AF648" s="218">
        <f>HLOOKUP($B648,data06,data0211!AF$900,FALSE)</f>
        <v>2954.3</v>
      </c>
      <c r="AG648" s="218">
        <f>HLOOKUP($B648,data06,data0211!AG$900,FALSE)</f>
        <v>0</v>
      </c>
      <c r="AH648" s="218">
        <f>HLOOKUP($B648,data06,data0211!AH$900,FALSE)</f>
        <v>1</v>
      </c>
      <c r="AI648" s="218">
        <f>HLOOKUP($B648,data06,data0211!AI$900,FALSE)</f>
        <v>1</v>
      </c>
      <c r="AJ648" s="218">
        <f>HLOOKUP($B648,data06,data0211!AJ$900,FALSE)</f>
        <v>0</v>
      </c>
      <c r="AK648" s="218">
        <f>HLOOKUP($B648,data06,data0211!AK$900,FALSE)</f>
        <v>1600</v>
      </c>
      <c r="AL648" s="218">
        <f>HLOOKUP($B648,data06,data0211!AL$900,FALSE)</f>
        <v>2529</v>
      </c>
      <c r="AM648" s="218">
        <f>HLOOKUP($B648,data06,data0211!AM$900,FALSE)</f>
        <v>0</v>
      </c>
      <c r="AN648" s="218">
        <f>HLOOKUP($B648,data06,data0211!AN$900,FALSE)</f>
        <v>1914</v>
      </c>
      <c r="AO648" s="218">
        <f>HLOOKUP($B648,data06,data0211!AO$900,FALSE)</f>
        <v>1452</v>
      </c>
      <c r="AP648" s="218">
        <f>HLOOKUP($B648,data06,data0211!AP$900,FALSE)</f>
        <v>1914</v>
      </c>
      <c r="AQ648" s="218">
        <f>HLOOKUP($B648,data06,data0211!AQ$900,FALSE)</f>
        <v>1571</v>
      </c>
      <c r="AR648" s="218">
        <f>HLOOKUP($B648,data06,data0211!AR$900,FALSE)</f>
        <v>9</v>
      </c>
      <c r="AS648" s="218">
        <f>HLOOKUP($B648,data06,data0211!AS$900,FALSE)</f>
        <v>8</v>
      </c>
      <c r="AT648" s="218">
        <f>HLOOKUP($B648,data06,data0211!AT$900,FALSE)</f>
        <v>1</v>
      </c>
      <c r="AU648" s="218">
        <f>HLOOKUP($B648,data06,data0211!AU$900,FALSE)</f>
        <v>4</v>
      </c>
      <c r="AV648" s="218">
        <f>HLOOKUP($B648,data06,data0211!AV$900,FALSE)</f>
        <v>0</v>
      </c>
      <c r="AW648" s="218">
        <f>HLOOKUP($B648,data06,data0211!AW$900,FALSE)</f>
        <v>4</v>
      </c>
      <c r="AX648" s="218">
        <f>HLOOKUP($B648,data06,data0211!AX$900,FALSE)</f>
        <v>0</v>
      </c>
      <c r="AY648" s="218">
        <f>HLOOKUP($B648,data06,data0211!AY$900,FALSE)</f>
        <v>0</v>
      </c>
      <c r="AZ648" s="218">
        <f>HLOOKUP($B648,data06,data0211!AZ$900,FALSE)</f>
        <v>75</v>
      </c>
      <c r="BA648" s="218">
        <f>HLOOKUP($B648,data06,data0211!BA$900,FALSE)</f>
        <v>66</v>
      </c>
      <c r="BB648" s="218"/>
      <c r="BC648" s="218"/>
      <c r="BD648" s="218"/>
      <c r="BE648" s="218"/>
    </row>
    <row r="649" spans="1:57" x14ac:dyDescent="0.2">
      <c r="A649" s="71" t="s">
        <v>34</v>
      </c>
      <c r="B649" s="71" t="s">
        <v>34</v>
      </c>
      <c r="C649" s="69">
        <v>2006</v>
      </c>
      <c r="D649" s="218">
        <f>HLOOKUP($B649,data06,data0211!D$900,FALSE)</f>
        <v>28211799.289999999</v>
      </c>
      <c r="E649" s="218">
        <f>HLOOKUP($B649,data06,data0211!E$900,FALSE)</f>
        <v>-12997168.369999999</v>
      </c>
      <c r="F649" s="218">
        <f>HLOOKUP($B649,data06,data0211!F$900,FALSE)</f>
        <v>0</v>
      </c>
      <c r="G649" s="218">
        <f>HLOOKUP($B649,data06,data0211!G$900,FALSE)</f>
        <v>1423059.72</v>
      </c>
      <c r="H649" s="218">
        <f>HLOOKUP($B649,data06,data0211!H$900,FALSE)</f>
        <v>1678142.8299999998</v>
      </c>
      <c r="I649" s="218">
        <f>HLOOKUP($B649,data06,data0211!I$900,FALSE)</f>
        <v>579143.87</v>
      </c>
      <c r="J649" s="218">
        <f>HLOOKUP($B649,data06,data0211!J$900,FALSE)</f>
        <v>9997</v>
      </c>
      <c r="K649" s="218">
        <f>HLOOKUP($B649,data06,data0211!K$900,FALSE)</f>
        <v>8915</v>
      </c>
      <c r="L649" s="218">
        <f>HLOOKUP($B649,data06,data0211!L$900,FALSE)</f>
        <v>1082</v>
      </c>
      <c r="M649" s="218">
        <f>HLOOKUP($B649,data06,data0211!M$900,FALSE)</f>
        <v>0</v>
      </c>
      <c r="N649" s="218">
        <f>HLOOKUP($B649,data06,data0211!N$900,FALSE)</f>
        <v>2380</v>
      </c>
      <c r="O649" s="218">
        <f>HLOOKUP($B649,data06,data0211!O$900,FALSE)</f>
        <v>176</v>
      </c>
      <c r="P649" s="218">
        <f>HLOOKUP($B649,data06,data0211!P$900,FALSE)</f>
        <v>242028651</v>
      </c>
      <c r="Q649" s="218">
        <f>HLOOKUP($B649,data06,data0211!Q$900,FALSE)</f>
        <v>79376454</v>
      </c>
      <c r="R649" s="218">
        <f>HLOOKUP($B649,data06,data0211!R$900,FALSE)</f>
        <v>160927606</v>
      </c>
      <c r="S649" s="218">
        <f>HLOOKUP($B649,data06,data0211!S$900,FALSE)</f>
        <v>0</v>
      </c>
      <c r="T649" s="218">
        <f>HLOOKUP($B649,data06,data0211!T$900,FALSE)</f>
        <v>1594469</v>
      </c>
      <c r="U649" s="218">
        <f>HLOOKUP($B649,data06,data0211!U$900,FALSE)</f>
        <v>130122</v>
      </c>
      <c r="V649" s="218">
        <f>HLOOKUP($B649,data06,data0211!V$900,FALSE)</f>
        <v>285412</v>
      </c>
      <c r="W649" s="218">
        <f>HLOOKUP($B649,data06,data0211!W$900,FALSE)</f>
        <v>0</v>
      </c>
      <c r="X649" s="218">
        <f>HLOOKUP($B649,data06,data0211!X$900,FALSE)</f>
        <v>280590</v>
      </c>
      <c r="Y649" s="218">
        <f>HLOOKUP($B649,data06,data0211!Y$900,FALSE)</f>
        <v>0</v>
      </c>
      <c r="Z649" s="218">
        <f>HLOOKUP($B649,data06,data0211!Z$900,FALSE)</f>
        <v>4452</v>
      </c>
      <c r="AA649" s="218">
        <f>HLOOKUP($B649,data06,data0211!AA$900,FALSE)</f>
        <v>370</v>
      </c>
      <c r="AB649" s="218">
        <f>HLOOKUP($B649,data06,data0211!AB$900,FALSE)</f>
        <v>4020427.73</v>
      </c>
      <c r="AC649" s="218">
        <f>HLOOKUP($B649,data06,data0211!AC$900,FALSE)</f>
        <v>2729793.81</v>
      </c>
      <c r="AD649" s="218">
        <f>HLOOKUP($B649,data06,data0211!AD$900,FALSE)</f>
        <v>1286664.94</v>
      </c>
      <c r="AE649" s="218">
        <f>HLOOKUP($B649,data06,data0211!AE$900,FALSE)</f>
        <v>0</v>
      </c>
      <c r="AF649" s="218">
        <f>HLOOKUP($B649,data06,data0211!AF$900,FALSE)</f>
        <v>2444.23</v>
      </c>
      <c r="AG649" s="218">
        <f>HLOOKUP($B649,data06,data0211!AG$900,FALSE)</f>
        <v>1524.75</v>
      </c>
      <c r="AH649" s="218">
        <f>HLOOKUP($B649,data06,data0211!AH$900,FALSE)</f>
        <v>16</v>
      </c>
      <c r="AI649" s="218">
        <f>HLOOKUP($B649,data06,data0211!AI$900,FALSE)</f>
        <v>16</v>
      </c>
      <c r="AJ649" s="218">
        <f>HLOOKUP($B649,data06,data0211!AJ$900,FALSE)</f>
        <v>0</v>
      </c>
      <c r="AK649" s="218">
        <f>HLOOKUP($B649,data06,data0211!AK$900,FALSE)</f>
        <v>27981</v>
      </c>
      <c r="AL649" s="218">
        <f>HLOOKUP($B649,data06,data0211!AL$900,FALSE)</f>
        <v>27981</v>
      </c>
      <c r="AM649" s="218">
        <f>HLOOKUP($B649,data06,data0211!AM$900,FALSE)</f>
        <v>0</v>
      </c>
      <c r="AN649" s="218">
        <f>HLOOKUP($B649,data06,data0211!AN$900,FALSE)</f>
        <v>42242</v>
      </c>
      <c r="AO649" s="218">
        <f>HLOOKUP($B649,data06,data0211!AO$900,FALSE)</f>
        <v>48878</v>
      </c>
      <c r="AP649" s="218">
        <f>HLOOKUP($B649,data06,data0211!AP$900,FALSE)</f>
        <v>48878</v>
      </c>
      <c r="AQ649" s="218">
        <f>HLOOKUP($B649,data06,data0211!AQ$900,FALSE)</f>
        <v>40364</v>
      </c>
      <c r="AR649" s="218">
        <f>HLOOKUP($B649,data06,data0211!AR$900,FALSE)</f>
        <v>156</v>
      </c>
      <c r="AS649" s="218">
        <f>HLOOKUP($B649,data06,data0211!AS$900,FALSE)</f>
        <v>91</v>
      </c>
      <c r="AT649" s="218">
        <f>HLOOKUP($B649,data06,data0211!AT$900,FALSE)</f>
        <v>65</v>
      </c>
      <c r="AU649" s="218">
        <f>HLOOKUP($B649,data06,data0211!AU$900,FALSE)</f>
        <v>87</v>
      </c>
      <c r="AV649" s="218">
        <f>HLOOKUP($B649,data06,data0211!AV$900,FALSE)</f>
        <v>0</v>
      </c>
      <c r="AW649" s="218">
        <f>HLOOKUP($B649,data06,data0211!AW$900,FALSE)</f>
        <v>69</v>
      </c>
      <c r="AX649" s="218">
        <f>HLOOKUP($B649,data06,data0211!AX$900,FALSE)</f>
        <v>0</v>
      </c>
      <c r="AY649" s="218">
        <f>HLOOKUP($B649,data06,data0211!AY$900,FALSE)</f>
        <v>0</v>
      </c>
      <c r="AZ649" s="218">
        <f>HLOOKUP($B649,data06,data0211!AZ$900,FALSE)</f>
        <v>1252</v>
      </c>
      <c r="BA649" s="218">
        <f>HLOOKUP($B649,data06,data0211!BA$900,FALSE)</f>
        <v>70</v>
      </c>
      <c r="BB649" s="218"/>
      <c r="BC649" s="218"/>
      <c r="BD649" s="218"/>
      <c r="BE649" s="218"/>
    </row>
    <row r="650" spans="1:57" x14ac:dyDescent="0.2">
      <c r="A650" s="71" t="s">
        <v>34</v>
      </c>
      <c r="B650" s="71" t="s">
        <v>279</v>
      </c>
      <c r="C650" s="69">
        <v>2007</v>
      </c>
      <c r="D650" s="218">
        <f>HLOOKUP($B650,data07,data0211!D$900,FALSE)</f>
        <v>1092128.8899999999</v>
      </c>
      <c r="E650" s="218">
        <f>HLOOKUP($B650,data07,data0211!E$900,FALSE)</f>
        <v>-779762.5</v>
      </c>
      <c r="F650" s="218">
        <f>HLOOKUP($B650,data07,data0211!F$900,FALSE)</f>
        <v>0</v>
      </c>
      <c r="G650" s="218">
        <f>HLOOKUP($B650,data07,data0211!G$900,FALSE)</f>
        <v>8003.85</v>
      </c>
      <c r="H650" s="218">
        <f>HLOOKUP($B650,data07,data0211!H$900,FALSE)</f>
        <v>212540.66</v>
      </c>
      <c r="I650" s="218">
        <f>HLOOKUP($B650,data07,data0211!I$900,FALSE)</f>
        <v>0</v>
      </c>
      <c r="J650" s="218">
        <f>HLOOKUP($B650,data07,data0211!J$900,FALSE)</f>
        <v>677</v>
      </c>
      <c r="K650" s="218">
        <f>HLOOKUP($B650,data07,data0211!K$900,FALSE)</f>
        <v>592</v>
      </c>
      <c r="L650" s="218">
        <f>HLOOKUP($B650,data07,data0211!L$900,FALSE)</f>
        <v>85</v>
      </c>
      <c r="M650" s="218">
        <f>HLOOKUP($B650,data07,data0211!M$900,FALSE)</f>
        <v>0</v>
      </c>
      <c r="N650" s="218">
        <f>HLOOKUP($B650,data07,data0211!N$900,FALSE)</f>
        <v>152</v>
      </c>
      <c r="O650" s="218">
        <f>HLOOKUP($B650,data07,data0211!O$900,FALSE)</f>
        <v>0</v>
      </c>
      <c r="P650" s="218">
        <f>HLOOKUP($B650,data07,data0211!P$900,FALSE)</f>
        <v>9456588</v>
      </c>
      <c r="Q650" s="218">
        <f>HLOOKUP($B650,data07,data0211!Q$900,FALSE)</f>
        <v>5786652</v>
      </c>
      <c r="R650" s="218">
        <f>HLOOKUP($B650,data07,data0211!R$900,FALSE)</f>
        <v>3568735</v>
      </c>
      <c r="S650" s="218">
        <f>HLOOKUP($B650,data07,data0211!S$900,FALSE)</f>
        <v>0</v>
      </c>
      <c r="T650" s="218">
        <f>HLOOKUP($B650,data07,data0211!T$900,FALSE)</f>
        <v>101201</v>
      </c>
      <c r="U650" s="218">
        <f>HLOOKUP($B650,data07,data0211!U$900,FALSE)</f>
        <v>0</v>
      </c>
      <c r="V650" s="218">
        <f>HLOOKUP($B650,data07,data0211!V$900,FALSE)</f>
        <v>6658</v>
      </c>
      <c r="W650" s="218">
        <f>HLOOKUP($B650,data07,data0211!W$900,FALSE)</f>
        <v>0</v>
      </c>
      <c r="X650" s="218">
        <f>HLOOKUP($B650,data07,data0211!X$900,FALSE)</f>
        <v>6372</v>
      </c>
      <c r="Y650" s="218">
        <f>HLOOKUP($B650,data07,data0211!Y$900,FALSE)</f>
        <v>0</v>
      </c>
      <c r="Z650" s="218">
        <f>HLOOKUP($B650,data07,data0211!Z$900,FALSE)</f>
        <v>286</v>
      </c>
      <c r="AA650" s="218">
        <f>HLOOKUP($B650,data07,data0211!AA$900,FALSE)</f>
        <v>0</v>
      </c>
      <c r="AB650" s="218">
        <f>HLOOKUP($B650,data07,data0211!AB$900,FALSE)</f>
        <v>224440.31</v>
      </c>
      <c r="AC650" s="218">
        <f>HLOOKUP($B650,data07,data0211!AC$900,FALSE)</f>
        <v>155733.19</v>
      </c>
      <c r="AD650" s="218">
        <f>HLOOKUP($B650,data07,data0211!AD$900,FALSE)</f>
        <v>66028.75</v>
      </c>
      <c r="AE650" s="218">
        <f>HLOOKUP($B650,data07,data0211!AE$900,FALSE)</f>
        <v>0</v>
      </c>
      <c r="AF650" s="218">
        <f>HLOOKUP($B650,data07,data0211!AF$900,FALSE)</f>
        <v>0</v>
      </c>
      <c r="AG650" s="218">
        <f>HLOOKUP($B650,data07,data0211!AG$900,FALSE)</f>
        <v>2678.37</v>
      </c>
      <c r="AH650" s="218">
        <f>HLOOKUP($B650,data07,data0211!AH$900,FALSE)</f>
        <v>1</v>
      </c>
      <c r="AI650" s="218">
        <f>HLOOKUP($B650,data07,data0211!AI$900,FALSE)</f>
        <v>1</v>
      </c>
      <c r="AJ650" s="218">
        <f>HLOOKUP($B650,data07,data0211!AJ$900,FALSE)</f>
        <v>0</v>
      </c>
      <c r="AK650" s="218">
        <f>HLOOKUP($B650,data07,data0211!AK$900,FALSE)</f>
        <v>1600</v>
      </c>
      <c r="AL650" s="218">
        <f>HLOOKUP($B650,data07,data0211!AL$900,FALSE)</f>
        <v>2529</v>
      </c>
      <c r="AM650" s="218">
        <f>HLOOKUP($B650,data07,data0211!AM$900,FALSE)</f>
        <v>0</v>
      </c>
      <c r="AN650" s="218">
        <f>HLOOKUP($B650,data07,data0211!AN$900,FALSE)</f>
        <v>2183</v>
      </c>
      <c r="AO650" s="218">
        <f>HLOOKUP($B650,data07,data0211!AO$900,FALSE)</f>
        <v>1636</v>
      </c>
      <c r="AP650" s="218">
        <f>HLOOKUP($B650,data07,data0211!AP$900,FALSE)</f>
        <v>2183</v>
      </c>
      <c r="AQ650" s="218">
        <f>HLOOKUP($B650,data07,data0211!AQ$900,FALSE)</f>
        <v>1924</v>
      </c>
      <c r="AR650" s="218">
        <f>HLOOKUP($B650,data07,data0211!AR$900,FALSE)</f>
        <v>9</v>
      </c>
      <c r="AS650" s="218">
        <f>HLOOKUP($B650,data07,data0211!AS$900,FALSE)</f>
        <v>8</v>
      </c>
      <c r="AT650" s="218">
        <f>HLOOKUP($B650,data07,data0211!AT$900,FALSE)</f>
        <v>1</v>
      </c>
      <c r="AU650" s="218">
        <f>HLOOKUP($B650,data07,data0211!AU$900,FALSE)</f>
        <v>4</v>
      </c>
      <c r="AV650" s="218">
        <f>HLOOKUP($B650,data07,data0211!AV$900,FALSE)</f>
        <v>0</v>
      </c>
      <c r="AW650" s="218">
        <f>HLOOKUP($B650,data07,data0211!AW$900,FALSE)</f>
        <v>5</v>
      </c>
      <c r="AX650" s="218">
        <f>HLOOKUP($B650,data07,data0211!AX$900,FALSE)</f>
        <v>0</v>
      </c>
      <c r="AY650" s="218">
        <f>HLOOKUP($B650,data07,data0211!AY$900,FALSE)</f>
        <v>0</v>
      </c>
      <c r="AZ650" s="218">
        <f>HLOOKUP($B650,data07,data0211!AZ$900,FALSE)</f>
        <v>75</v>
      </c>
      <c r="BA650" s="218">
        <f>HLOOKUP($B650,data07,data0211!BA$900,FALSE)</f>
        <v>66</v>
      </c>
      <c r="BB650" s="218"/>
      <c r="BC650" s="218"/>
      <c r="BD650" s="218"/>
      <c r="BE650" s="218"/>
    </row>
    <row r="651" spans="1:57" x14ac:dyDescent="0.2">
      <c r="A651" s="71" t="s">
        <v>34</v>
      </c>
      <c r="B651" s="71" t="s">
        <v>34</v>
      </c>
      <c r="C651" s="69">
        <v>2007</v>
      </c>
      <c r="D651" s="218">
        <f>HLOOKUP($B651,data07,data0211!D$900,FALSE)</f>
        <v>29747050.420000002</v>
      </c>
      <c r="E651" s="218">
        <f>HLOOKUP($B651,data07,data0211!E$900,FALSE)</f>
        <v>-13990622.52</v>
      </c>
      <c r="F651" s="218">
        <f>HLOOKUP($B651,data07,data0211!F$900,FALSE)</f>
        <v>0</v>
      </c>
      <c r="G651" s="218">
        <f>HLOOKUP($B651,data07,data0211!G$900,FALSE)</f>
        <v>1584588.35</v>
      </c>
      <c r="H651" s="218">
        <f>HLOOKUP($B651,data07,data0211!H$900,FALSE)</f>
        <v>1910331.4500000002</v>
      </c>
      <c r="I651" s="218">
        <f>HLOOKUP($B651,data07,data0211!I$900,FALSE)</f>
        <v>513187</v>
      </c>
      <c r="J651" s="218">
        <f>HLOOKUP($B651,data07,data0211!J$900,FALSE)</f>
        <v>10134</v>
      </c>
      <c r="K651" s="218">
        <f>HLOOKUP($B651,data07,data0211!K$900,FALSE)</f>
        <v>8995</v>
      </c>
      <c r="L651" s="218">
        <f>HLOOKUP($B651,data07,data0211!L$900,FALSE)</f>
        <v>1139</v>
      </c>
      <c r="M651" s="218">
        <f>HLOOKUP($B651,data07,data0211!M$900,FALSE)</f>
        <v>0</v>
      </c>
      <c r="N651" s="218">
        <f>HLOOKUP($B651,data07,data0211!N$900,FALSE)</f>
        <v>2528</v>
      </c>
      <c r="O651" s="218">
        <f>HLOOKUP($B651,data07,data0211!O$900,FALSE)</f>
        <v>181</v>
      </c>
      <c r="P651" s="218">
        <f>HLOOKUP($B651,data07,data0211!P$900,FALSE)</f>
        <v>247266985</v>
      </c>
      <c r="Q651" s="218">
        <f>HLOOKUP($B651,data07,data0211!Q$900,FALSE)</f>
        <v>80135717</v>
      </c>
      <c r="R651" s="218">
        <f>HLOOKUP($B651,data07,data0211!R$900,FALSE)</f>
        <v>165400748</v>
      </c>
      <c r="S651" s="218">
        <f>HLOOKUP($B651,data07,data0211!S$900,FALSE)</f>
        <v>0</v>
      </c>
      <c r="T651" s="218">
        <f>HLOOKUP($B651,data07,data0211!T$900,FALSE)</f>
        <v>1597044</v>
      </c>
      <c r="U651" s="218">
        <f>HLOOKUP($B651,data07,data0211!U$900,FALSE)</f>
        <v>133476</v>
      </c>
      <c r="V651" s="218">
        <f>HLOOKUP($B651,data07,data0211!V$900,FALSE)</f>
        <v>312133</v>
      </c>
      <c r="W651" s="218">
        <f>HLOOKUP($B651,data07,data0211!W$900,FALSE)</f>
        <v>0</v>
      </c>
      <c r="X651" s="218">
        <f>HLOOKUP($B651,data07,data0211!X$900,FALSE)</f>
        <v>307315</v>
      </c>
      <c r="Y651" s="218">
        <f>HLOOKUP($B651,data07,data0211!Y$900,FALSE)</f>
        <v>0</v>
      </c>
      <c r="Z651" s="218">
        <f>HLOOKUP($B651,data07,data0211!Z$900,FALSE)</f>
        <v>4445</v>
      </c>
      <c r="AA651" s="218">
        <f>HLOOKUP($B651,data07,data0211!AA$900,FALSE)</f>
        <v>373</v>
      </c>
      <c r="AB651" s="218">
        <f>HLOOKUP($B651,data07,data0211!AB$900,FALSE)</f>
        <v>4096711.29</v>
      </c>
      <c r="AC651" s="218">
        <f>HLOOKUP($B651,data07,data0211!AC$900,FALSE)</f>
        <v>2762644.64</v>
      </c>
      <c r="AD651" s="218">
        <f>HLOOKUP($B651,data07,data0211!AD$900,FALSE)</f>
        <v>1330077.6100000001</v>
      </c>
      <c r="AE651" s="218">
        <f>HLOOKUP($B651,data07,data0211!AE$900,FALSE)</f>
        <v>0</v>
      </c>
      <c r="AF651" s="218">
        <f>HLOOKUP($B651,data07,data0211!AF$900,FALSE)</f>
        <v>1526.11</v>
      </c>
      <c r="AG651" s="218">
        <f>HLOOKUP($B651,data07,data0211!AG$900,FALSE)</f>
        <v>2462.9299999999998</v>
      </c>
      <c r="AH651" s="218">
        <f>HLOOKUP($B651,data07,data0211!AH$900,FALSE)</f>
        <v>16</v>
      </c>
      <c r="AI651" s="218">
        <f>HLOOKUP($B651,data07,data0211!AI$900,FALSE)</f>
        <v>16</v>
      </c>
      <c r="AJ651" s="218">
        <f>HLOOKUP($B651,data07,data0211!AJ$900,FALSE)</f>
        <v>0</v>
      </c>
      <c r="AK651" s="218">
        <f>HLOOKUP($B651,data07,data0211!AK$900,FALSE)</f>
        <v>28178</v>
      </c>
      <c r="AL651" s="218">
        <f>HLOOKUP($B651,data07,data0211!AL$900,FALSE)</f>
        <v>28178</v>
      </c>
      <c r="AM651" s="218">
        <f>HLOOKUP($B651,data07,data0211!AM$900,FALSE)</f>
        <v>0</v>
      </c>
      <c r="AN651" s="218">
        <f>HLOOKUP($B651,data07,data0211!AN$900,FALSE)</f>
        <v>42618</v>
      </c>
      <c r="AO651" s="218">
        <f>HLOOKUP($B651,data07,data0211!AO$900,FALSE)</f>
        <v>46056</v>
      </c>
      <c r="AP651" s="218">
        <f>HLOOKUP($B651,data07,data0211!AP$900,FALSE)</f>
        <v>46056</v>
      </c>
      <c r="AQ651" s="218">
        <f>HLOOKUP($B651,data07,data0211!AQ$900,FALSE)</f>
        <v>41714</v>
      </c>
      <c r="AR651" s="218">
        <f>HLOOKUP($B651,data07,data0211!AR$900,FALSE)</f>
        <v>159</v>
      </c>
      <c r="AS651" s="218">
        <f>HLOOKUP($B651,data07,data0211!AS$900,FALSE)</f>
        <v>93</v>
      </c>
      <c r="AT651" s="218">
        <f>HLOOKUP($B651,data07,data0211!AT$900,FALSE)</f>
        <v>66</v>
      </c>
      <c r="AU651" s="218">
        <f>HLOOKUP($B651,data07,data0211!AU$900,FALSE)</f>
        <v>89</v>
      </c>
      <c r="AV651" s="218">
        <f>HLOOKUP($B651,data07,data0211!AV$900,FALSE)</f>
        <v>0</v>
      </c>
      <c r="AW651" s="218">
        <f>HLOOKUP($B651,data07,data0211!AW$900,FALSE)</f>
        <v>70</v>
      </c>
      <c r="AX651" s="218">
        <f>HLOOKUP($B651,data07,data0211!AX$900,FALSE)</f>
        <v>0</v>
      </c>
      <c r="AY651" s="218">
        <f>HLOOKUP($B651,data07,data0211!AY$900,FALSE)</f>
        <v>0</v>
      </c>
      <c r="AZ651" s="218">
        <f>HLOOKUP($B651,data07,data0211!AZ$900,FALSE)</f>
        <v>1257</v>
      </c>
      <c r="BA651" s="218">
        <f>HLOOKUP($B651,data07,data0211!BA$900,FALSE)</f>
        <v>70</v>
      </c>
      <c r="BB651" s="218"/>
      <c r="BC651" s="218"/>
      <c r="BD651" s="218"/>
      <c r="BE651" s="218"/>
    </row>
    <row r="652" spans="1:57" x14ac:dyDescent="0.2">
      <c r="A652" s="71" t="s">
        <v>34</v>
      </c>
      <c r="B652" s="71" t="s">
        <v>279</v>
      </c>
      <c r="C652" s="69">
        <v>2008</v>
      </c>
      <c r="D652" s="218">
        <f>HLOOKUP($B652,data08,data0211!D$900,FALSE)</f>
        <v>1168039.73</v>
      </c>
      <c r="E652" s="218">
        <f>HLOOKUP($B652,data08,data0211!E$900,FALSE)</f>
        <v>-822278.26</v>
      </c>
      <c r="F652" s="218">
        <f>HLOOKUP($B652,data08,data0211!F$900,FALSE)</f>
        <v>0</v>
      </c>
      <c r="G652" s="218">
        <f>HLOOKUP($B652,data08,data0211!G$900,FALSE)</f>
        <v>76189</v>
      </c>
      <c r="H652" s="218">
        <f>HLOOKUP($B652,data08,data0211!H$900,FALSE)</f>
        <v>206511.08</v>
      </c>
      <c r="I652" s="218">
        <f>HLOOKUP($B652,data08,data0211!I$900,FALSE)</f>
        <v>0</v>
      </c>
      <c r="J652" s="218">
        <f>HLOOKUP($B652,data08,data0211!J$900,FALSE)</f>
        <v>681</v>
      </c>
      <c r="K652" s="218">
        <f>HLOOKUP($B652,data08,data0211!K$900,FALSE)</f>
        <v>594</v>
      </c>
      <c r="L652" s="218">
        <f>HLOOKUP($B652,data08,data0211!L$900,FALSE)</f>
        <v>87</v>
      </c>
      <c r="M652" s="218">
        <f>HLOOKUP($B652,data08,data0211!M$900,FALSE)</f>
        <v>0</v>
      </c>
      <c r="N652" s="218">
        <f>HLOOKUP($B652,data08,data0211!N$900,FALSE)</f>
        <v>152</v>
      </c>
      <c r="O652" s="218">
        <f>HLOOKUP($B652,data08,data0211!O$900,FALSE)</f>
        <v>0</v>
      </c>
      <c r="P652" s="218">
        <f>HLOOKUP($B652,data08,data0211!P$900,FALSE)</f>
        <v>9083254</v>
      </c>
      <c r="Q652" s="218">
        <f>HLOOKUP($B652,data08,data0211!Q$900,FALSE)</f>
        <v>5882230</v>
      </c>
      <c r="R652" s="218">
        <f>HLOOKUP($B652,data08,data0211!R$900,FALSE)</f>
        <v>3097510</v>
      </c>
      <c r="S652" s="218">
        <f>HLOOKUP($B652,data08,data0211!S$900,FALSE)</f>
        <v>0</v>
      </c>
      <c r="T652" s="218">
        <f>HLOOKUP($B652,data08,data0211!T$900,FALSE)</f>
        <v>103514</v>
      </c>
      <c r="U652" s="218">
        <f>HLOOKUP($B652,data08,data0211!U$900,FALSE)</f>
        <v>0</v>
      </c>
      <c r="V652" s="218">
        <f>HLOOKUP($B652,data08,data0211!V$900,FALSE)</f>
        <v>5866</v>
      </c>
      <c r="W652" s="218">
        <f>HLOOKUP($B652,data08,data0211!W$900,FALSE)</f>
        <v>0</v>
      </c>
      <c r="X652" s="218">
        <f>HLOOKUP($B652,data08,data0211!X$900,FALSE)</f>
        <v>5579</v>
      </c>
      <c r="Y652" s="218">
        <f>HLOOKUP($B652,data08,data0211!Y$900,FALSE)</f>
        <v>0</v>
      </c>
      <c r="Z652" s="218">
        <f>HLOOKUP($B652,data08,data0211!Z$900,FALSE)</f>
        <v>287</v>
      </c>
      <c r="AA652" s="218">
        <f>HLOOKUP($B652,data08,data0211!AA$900,FALSE)</f>
        <v>0</v>
      </c>
      <c r="AB652" s="218">
        <f>HLOOKUP($B652,data08,data0211!AB$900,FALSE)</f>
        <v>0</v>
      </c>
      <c r="AC652" s="218">
        <f>HLOOKUP($B652,data08,data0211!AC$900,FALSE)</f>
        <v>164894.39000000001</v>
      </c>
      <c r="AD652" s="218">
        <f>HLOOKUP($B652,data08,data0211!AD$900,FALSE)</f>
        <v>66649.09</v>
      </c>
      <c r="AE652" s="218">
        <f>HLOOKUP($B652,data08,data0211!AE$900,FALSE)</f>
        <v>0</v>
      </c>
      <c r="AF652" s="218">
        <f>HLOOKUP($B652,data08,data0211!AF$900,FALSE)</f>
        <v>2884.39</v>
      </c>
      <c r="AG652" s="218">
        <f>HLOOKUP($B652,data08,data0211!AG$900,FALSE)</f>
        <v>0</v>
      </c>
      <c r="AH652" s="218">
        <f>HLOOKUP($B652,data08,data0211!AH$900,FALSE)</f>
        <v>1</v>
      </c>
      <c r="AI652" s="218">
        <f>HLOOKUP($B652,data08,data0211!AI$900,FALSE)</f>
        <v>1</v>
      </c>
      <c r="AJ652" s="218">
        <f>HLOOKUP($B652,data08,data0211!AJ$900,FALSE)</f>
        <v>0</v>
      </c>
      <c r="AK652" s="218">
        <f>HLOOKUP($B652,data08,data0211!AK$900,FALSE)</f>
        <v>1600</v>
      </c>
      <c r="AL652" s="218">
        <f>HLOOKUP($B652,data08,data0211!AL$900,FALSE)</f>
        <v>2529</v>
      </c>
      <c r="AM652" s="218">
        <f>HLOOKUP($B652,data08,data0211!AM$900,FALSE)</f>
        <v>0</v>
      </c>
      <c r="AN652" s="218">
        <f>HLOOKUP($B652,data08,data0211!AN$900,FALSE)</f>
        <v>2125</v>
      </c>
      <c r="AO652" s="218">
        <f>HLOOKUP($B652,data08,data0211!AO$900,FALSE)</f>
        <v>1300</v>
      </c>
      <c r="AP652" s="218">
        <f>HLOOKUP($B652,data08,data0211!AP$900,FALSE)</f>
        <v>2125</v>
      </c>
      <c r="AQ652" s="218">
        <f>HLOOKUP($B652,data08,data0211!AQ$900,FALSE)</f>
        <v>1564</v>
      </c>
      <c r="AR652" s="218">
        <f>HLOOKUP($B652,data08,data0211!AR$900,FALSE)</f>
        <v>9</v>
      </c>
      <c r="AS652" s="218">
        <f>HLOOKUP($B652,data08,data0211!AS$900,FALSE)</f>
        <v>8</v>
      </c>
      <c r="AT652" s="218">
        <f>HLOOKUP($B652,data08,data0211!AT$900,FALSE)</f>
        <v>1</v>
      </c>
      <c r="AU652" s="218">
        <f>HLOOKUP($B652,data08,data0211!AU$900,FALSE)</f>
        <v>4</v>
      </c>
      <c r="AV652" s="218">
        <f>HLOOKUP($B652,data08,data0211!AV$900,FALSE)</f>
        <v>0</v>
      </c>
      <c r="AW652" s="218">
        <f>HLOOKUP($B652,data08,data0211!AW$900,FALSE)</f>
        <v>5</v>
      </c>
      <c r="AX652" s="218">
        <f>HLOOKUP($B652,data08,data0211!AX$900,FALSE)</f>
        <v>0</v>
      </c>
      <c r="AY652" s="218">
        <f>HLOOKUP($B652,data08,data0211!AY$900,FALSE)</f>
        <v>0</v>
      </c>
      <c r="AZ652" s="218">
        <f>HLOOKUP($B652,data08,data0211!AZ$900,FALSE)</f>
        <v>75</v>
      </c>
      <c r="BA652" s="218">
        <f>HLOOKUP($B652,data08,data0211!BA$900,FALSE)</f>
        <v>66</v>
      </c>
      <c r="BB652" s="218"/>
      <c r="BC652" s="218"/>
      <c r="BD652" s="218"/>
      <c r="BE652" s="218"/>
    </row>
    <row r="653" spans="1:57" x14ac:dyDescent="0.2">
      <c r="A653" s="71" t="s">
        <v>34</v>
      </c>
      <c r="B653" s="71" t="s">
        <v>34</v>
      </c>
      <c r="C653" s="69">
        <v>2008</v>
      </c>
      <c r="D653" s="218">
        <f>HLOOKUP($B653,data08,data0211!D$900,FALSE)</f>
        <v>31194411.599999994</v>
      </c>
      <c r="E653" s="218">
        <f>HLOOKUP($B653,data08,data0211!E$900,FALSE)</f>
        <v>-14945573.359999999</v>
      </c>
      <c r="F653" s="218">
        <f>HLOOKUP($B653,data08,data0211!F$900,FALSE)</f>
        <v>0</v>
      </c>
      <c r="G653" s="218">
        <f>HLOOKUP($B653,data08,data0211!G$900,FALSE)</f>
        <v>1492908.2</v>
      </c>
      <c r="H653" s="218">
        <f>HLOOKUP($B653,data08,data0211!H$900,FALSE)</f>
        <v>2156890.44</v>
      </c>
      <c r="I653" s="218">
        <f>HLOOKUP($B653,data08,data0211!I$900,FALSE)</f>
        <v>406026</v>
      </c>
      <c r="J653" s="218">
        <f>HLOOKUP($B653,data08,data0211!J$900,FALSE)</f>
        <v>10200</v>
      </c>
      <c r="K653" s="218">
        <f>HLOOKUP($B653,data08,data0211!K$900,FALSE)</f>
        <v>9056</v>
      </c>
      <c r="L653" s="218">
        <f>HLOOKUP($B653,data08,data0211!L$900,FALSE)</f>
        <v>1144</v>
      </c>
      <c r="M653" s="218">
        <f>HLOOKUP($B653,data08,data0211!M$900,FALSE)</f>
        <v>0</v>
      </c>
      <c r="N653" s="218">
        <f>HLOOKUP($B653,data08,data0211!N$900,FALSE)</f>
        <v>2602</v>
      </c>
      <c r="O653" s="218">
        <f>HLOOKUP($B653,data08,data0211!O$900,FALSE)</f>
        <v>177</v>
      </c>
      <c r="P653" s="218">
        <f>HLOOKUP($B653,data08,data0211!P$900,FALSE)</f>
        <v>240633232</v>
      </c>
      <c r="Q653" s="218">
        <f>HLOOKUP($B653,data08,data0211!Q$900,FALSE)</f>
        <v>79576857</v>
      </c>
      <c r="R653" s="218">
        <f>HLOOKUP($B653,data08,data0211!R$900,FALSE)</f>
        <v>159288984</v>
      </c>
      <c r="S653" s="218">
        <f>HLOOKUP($B653,data08,data0211!S$900,FALSE)</f>
        <v>0</v>
      </c>
      <c r="T653" s="218">
        <f>HLOOKUP($B653,data08,data0211!T$900,FALSE)</f>
        <v>1630499</v>
      </c>
      <c r="U653" s="218">
        <f>HLOOKUP($B653,data08,data0211!U$900,FALSE)</f>
        <v>136892</v>
      </c>
      <c r="V653" s="218">
        <f>HLOOKUP($B653,data08,data0211!V$900,FALSE)</f>
        <v>296997</v>
      </c>
      <c r="W653" s="218">
        <f>HLOOKUP($B653,data08,data0211!W$900,FALSE)</f>
        <v>0</v>
      </c>
      <c r="X653" s="218">
        <f>HLOOKUP($B653,data08,data0211!X$900,FALSE)</f>
        <v>292063</v>
      </c>
      <c r="Y653" s="218">
        <f>HLOOKUP($B653,data08,data0211!Y$900,FALSE)</f>
        <v>0</v>
      </c>
      <c r="Z653" s="218">
        <f>HLOOKUP($B653,data08,data0211!Z$900,FALSE)</f>
        <v>4555</v>
      </c>
      <c r="AA653" s="218">
        <f>HLOOKUP($B653,data08,data0211!AA$900,FALSE)</f>
        <v>379</v>
      </c>
      <c r="AB653" s="218">
        <f>HLOOKUP($B653,data08,data0211!AB$900,FALSE)</f>
        <v>0</v>
      </c>
      <c r="AC653" s="218">
        <f>HLOOKUP($B653,data08,data0211!AC$900,FALSE)</f>
        <v>2775392.71</v>
      </c>
      <c r="AD653" s="218">
        <f>HLOOKUP($B653,data08,data0211!AD$900,FALSE)</f>
        <v>1350793.87</v>
      </c>
      <c r="AE653" s="218">
        <f>HLOOKUP($B653,data08,data0211!AE$900,FALSE)</f>
        <v>0</v>
      </c>
      <c r="AF653" s="218">
        <f>HLOOKUP($B653,data08,data0211!AF$900,FALSE)</f>
        <v>2596.3000000000002</v>
      </c>
      <c r="AG653" s="218">
        <f>HLOOKUP($B653,data08,data0211!AG$900,FALSE)</f>
        <v>1481.71</v>
      </c>
      <c r="AH653" s="218">
        <f>HLOOKUP($B653,data08,data0211!AH$900,FALSE)</f>
        <v>16</v>
      </c>
      <c r="AI653" s="218">
        <f>HLOOKUP($B653,data08,data0211!AI$900,FALSE)</f>
        <v>16</v>
      </c>
      <c r="AJ653" s="218">
        <f>HLOOKUP($B653,data08,data0211!AJ$900,FALSE)</f>
        <v>0</v>
      </c>
      <c r="AK653" s="218">
        <f>HLOOKUP($B653,data08,data0211!AK$900,FALSE)</f>
        <v>27300</v>
      </c>
      <c r="AL653" s="218">
        <f>HLOOKUP($B653,data08,data0211!AL$900,FALSE)</f>
        <v>27300</v>
      </c>
      <c r="AM653" s="218">
        <f>HLOOKUP($B653,data08,data0211!AM$900,FALSE)</f>
        <v>0</v>
      </c>
      <c r="AN653" s="218">
        <f>HLOOKUP($B653,data08,data0211!AN$900,FALSE)</f>
        <v>41257</v>
      </c>
      <c r="AO653" s="218">
        <f>HLOOKUP($B653,data08,data0211!AO$900,FALSE)</f>
        <v>42789</v>
      </c>
      <c r="AP653" s="218">
        <f>HLOOKUP($B653,data08,data0211!AP$900,FALSE)</f>
        <v>42789</v>
      </c>
      <c r="AQ653" s="218">
        <f>HLOOKUP($B653,data08,data0211!AQ$900,FALSE)</f>
        <v>39097</v>
      </c>
      <c r="AR653" s="218">
        <f>HLOOKUP($B653,data08,data0211!AR$900,FALSE)</f>
        <v>161</v>
      </c>
      <c r="AS653" s="218">
        <f>HLOOKUP($B653,data08,data0211!AS$900,FALSE)</f>
        <v>95</v>
      </c>
      <c r="AT653" s="218">
        <f>HLOOKUP($B653,data08,data0211!AT$900,FALSE)</f>
        <v>66</v>
      </c>
      <c r="AU653" s="218">
        <f>HLOOKUP($B653,data08,data0211!AU$900,FALSE)</f>
        <v>91</v>
      </c>
      <c r="AV653" s="218">
        <f>HLOOKUP($B653,data08,data0211!AV$900,FALSE)</f>
        <v>0</v>
      </c>
      <c r="AW653" s="218">
        <f>HLOOKUP($B653,data08,data0211!AW$900,FALSE)</f>
        <v>70</v>
      </c>
      <c r="AX653" s="218">
        <f>HLOOKUP($B653,data08,data0211!AX$900,FALSE)</f>
        <v>0</v>
      </c>
      <c r="AY653" s="218">
        <f>HLOOKUP($B653,data08,data0211!AY$900,FALSE)</f>
        <v>0</v>
      </c>
      <c r="AZ653" s="218">
        <f>HLOOKUP($B653,data08,data0211!AZ$900,FALSE)</f>
        <v>1293</v>
      </c>
      <c r="BA653" s="218">
        <f>HLOOKUP($B653,data08,data0211!BA$900,FALSE)</f>
        <v>73</v>
      </c>
      <c r="BB653" s="218"/>
      <c r="BC653" s="218"/>
      <c r="BD653" s="218"/>
      <c r="BE653" s="218"/>
    </row>
    <row r="654" spans="1:57" x14ac:dyDescent="0.2">
      <c r="A654" s="71" t="s">
        <v>34</v>
      </c>
      <c r="B654" s="71" t="s">
        <v>34</v>
      </c>
      <c r="C654" s="69">
        <v>2009</v>
      </c>
      <c r="D654" s="218">
        <f>HLOOKUP($B654,data09,data0211!D$900,FALSE)</f>
        <v>32718887.780000005</v>
      </c>
      <c r="E654" s="218">
        <f>HLOOKUP($B654,data09,data0211!E$900,FALSE)</f>
        <v>-15691593.1</v>
      </c>
      <c r="F654" s="218">
        <f>HLOOKUP($B654,data09,data0211!F$900,FALSE)</f>
        <v>0</v>
      </c>
      <c r="G654" s="218">
        <f>HLOOKUP($B654,data09,data0211!G$900,FALSE)</f>
        <v>1783450.36</v>
      </c>
      <c r="H654" s="218">
        <f>HLOOKUP($B654,data09,data0211!H$900,FALSE)</f>
        <v>2354774.4200000004</v>
      </c>
      <c r="I654" s="218">
        <f>HLOOKUP($B654,data09,data0211!I$900,FALSE)</f>
        <v>370750.1</v>
      </c>
      <c r="J654" s="218">
        <f>HLOOKUP($B654,data09,data0211!J$900,FALSE)</f>
        <v>11126</v>
      </c>
      <c r="K654" s="218">
        <f>HLOOKUP($B654,data09,data0211!K$900,FALSE)</f>
        <v>9814</v>
      </c>
      <c r="L654" s="218">
        <f>HLOOKUP($B654,data09,data0211!L$900,FALSE)</f>
        <v>1277</v>
      </c>
      <c r="M654" s="218">
        <f>HLOOKUP($B654,data09,data0211!M$900,FALSE)</f>
        <v>35</v>
      </c>
      <c r="N654" s="218">
        <f>HLOOKUP($B654,data09,data0211!N$900,FALSE)</f>
        <v>2614</v>
      </c>
      <c r="O654" s="218">
        <f>HLOOKUP($B654,data09,data0211!O$900,FALSE)</f>
        <v>167</v>
      </c>
      <c r="P654" s="218">
        <f>HLOOKUP($B654,data09,data0211!P$900,FALSE)</f>
        <v>243621743</v>
      </c>
      <c r="Q654" s="218">
        <f>HLOOKUP($B654,data09,data0211!Q$900,FALSE)</f>
        <v>84392286</v>
      </c>
      <c r="R654" s="218">
        <f>HLOOKUP($B654,data09,data0211!R$900,FALSE)</f>
        <v>156957669</v>
      </c>
      <c r="S654" s="218">
        <f>HLOOKUP($B654,data09,data0211!S$900,FALSE)</f>
        <v>373171</v>
      </c>
      <c r="T654" s="218">
        <f>HLOOKUP($B654,data09,data0211!T$900,FALSE)</f>
        <v>1770107</v>
      </c>
      <c r="U654" s="218">
        <f>HLOOKUP($B654,data09,data0211!U$900,FALSE)</f>
        <v>128510</v>
      </c>
      <c r="V654" s="218">
        <f>HLOOKUP($B654,data09,data0211!V$900,FALSE)</f>
        <v>312469</v>
      </c>
      <c r="W654" s="218">
        <f>HLOOKUP($B654,data09,data0211!W$900,FALSE)</f>
        <v>0</v>
      </c>
      <c r="X654" s="218">
        <f>HLOOKUP($B654,data09,data0211!X$900,FALSE)</f>
        <v>306995</v>
      </c>
      <c r="Y654" s="218">
        <f>HLOOKUP($B654,data09,data0211!Y$900,FALSE)</f>
        <v>0</v>
      </c>
      <c r="Z654" s="218">
        <f>HLOOKUP($B654,data09,data0211!Z$900,FALSE)</f>
        <v>5112</v>
      </c>
      <c r="AA654" s="218">
        <f>HLOOKUP($B654,data09,data0211!AA$900,FALSE)</f>
        <v>362</v>
      </c>
      <c r="AB654" s="218">
        <f>HLOOKUP($B654,data09,data0211!AB$900,FALSE)</f>
        <v>4408423.99</v>
      </c>
      <c r="AC654" s="218">
        <f>HLOOKUP($B654,data09,data0211!AC$900,FALSE)</f>
        <v>2986224.85</v>
      </c>
      <c r="AD654" s="218">
        <f>HLOOKUP($B654,data09,data0211!AD$900,FALSE)</f>
        <v>1403163.8900000001</v>
      </c>
      <c r="AE654" s="218">
        <f>HLOOKUP($B654,data09,data0211!AE$900,FALSE)</f>
        <v>0</v>
      </c>
      <c r="AF654" s="218">
        <f>HLOOKUP($B654,data09,data0211!AF$900,FALSE)</f>
        <v>4861.07</v>
      </c>
      <c r="AG654" s="218">
        <f>HLOOKUP($B654,data09,data0211!AG$900,FALSE)</f>
        <v>1376.58</v>
      </c>
      <c r="AH654" s="218">
        <f>HLOOKUP($B654,data09,data0211!AH$900,FALSE)</f>
        <v>17</v>
      </c>
      <c r="AI654" s="218">
        <f>HLOOKUP($B654,data09,data0211!AI$900,FALSE)</f>
        <v>17</v>
      </c>
      <c r="AJ654" s="218">
        <f>HLOOKUP($B654,data09,data0211!AJ$900,FALSE)</f>
        <v>0</v>
      </c>
      <c r="AK654" s="218">
        <f>HLOOKUP($B654,data09,data0211!AK$900,FALSE)</f>
        <v>29182</v>
      </c>
      <c r="AL654" s="218">
        <f>HLOOKUP($B654,data09,data0211!AL$900,FALSE)</f>
        <v>29182</v>
      </c>
      <c r="AM654" s="218">
        <f>HLOOKUP($B654,data09,data0211!AM$900,FALSE)</f>
        <v>0</v>
      </c>
      <c r="AN654" s="218">
        <f>HLOOKUP($B654,data09,data0211!AN$900,FALSE)</f>
        <v>43705</v>
      </c>
      <c r="AO654" s="218">
        <f>HLOOKUP($B654,data09,data0211!AO$900,FALSE)</f>
        <v>45326</v>
      </c>
      <c r="AP654" s="218">
        <f>HLOOKUP($B654,data09,data0211!AP$900,FALSE)</f>
        <v>45326</v>
      </c>
      <c r="AQ654" s="218">
        <f>HLOOKUP($B654,data09,data0211!AQ$900,FALSE)</f>
        <v>39984</v>
      </c>
      <c r="AR654" s="218">
        <f>HLOOKUP($B654,data09,data0211!AR$900,FALSE)</f>
        <v>173</v>
      </c>
      <c r="AS654" s="218">
        <f>HLOOKUP($B654,data09,data0211!AS$900,FALSE)</f>
        <v>102</v>
      </c>
      <c r="AT654" s="218">
        <f>HLOOKUP($B654,data09,data0211!AT$900,FALSE)</f>
        <v>71</v>
      </c>
      <c r="AU654" s="218">
        <f>HLOOKUP($B654,data09,data0211!AU$900,FALSE)</f>
        <v>96</v>
      </c>
      <c r="AV654" s="218">
        <f>HLOOKUP($B654,data09,data0211!AV$900,FALSE)</f>
        <v>0</v>
      </c>
      <c r="AW654" s="218">
        <f>HLOOKUP($B654,data09,data0211!AW$900,FALSE)</f>
        <v>77</v>
      </c>
      <c r="AX654" s="218">
        <f>HLOOKUP($B654,data09,data0211!AX$900,FALSE)</f>
        <v>0</v>
      </c>
      <c r="AY654" s="218">
        <f>HLOOKUP($B654,data09,data0211!AY$900,FALSE)</f>
        <v>0</v>
      </c>
      <c r="AZ654" s="218">
        <f>HLOOKUP($B654,data09,data0211!AZ$900,FALSE)</f>
        <v>1366</v>
      </c>
      <c r="BA654" s="218">
        <f>HLOOKUP($B654,data09,data0211!BA$900,FALSE)</f>
        <v>72</v>
      </c>
      <c r="BB654" s="218"/>
      <c r="BC654" s="218"/>
      <c r="BD654" s="218"/>
      <c r="BE654" s="218"/>
    </row>
    <row r="655" spans="1:57" x14ac:dyDescent="0.2">
      <c r="A655" s="71" t="s">
        <v>34</v>
      </c>
      <c r="B655" s="71" t="s">
        <v>34</v>
      </c>
      <c r="C655" s="69">
        <v>2010</v>
      </c>
      <c r="D655" s="218">
        <f>HLOOKUP($B655,data10,data0211!D$900,FALSE)</f>
        <v>34069262.519999996</v>
      </c>
      <c r="E655" s="218">
        <f>HLOOKUP($B655,data10,data0211!E$900,FALSE)</f>
        <v>-16585038.439999999</v>
      </c>
      <c r="F655" s="218">
        <f>HLOOKUP($B655,data10,data0211!F$900,FALSE)</f>
        <v>0</v>
      </c>
      <c r="G655" s="218">
        <f>HLOOKUP($B655,data10,data0211!G$900,FALSE)</f>
        <v>1783450.36</v>
      </c>
      <c r="H655" s="218">
        <f>HLOOKUP($B655,data10,data0211!H$900,FALSE)</f>
        <v>2552190</v>
      </c>
      <c r="I655" s="218">
        <f>HLOOKUP($B655,data10,data0211!I$900,FALSE)</f>
        <v>285235</v>
      </c>
      <c r="J655" s="218">
        <f>HLOOKUP($B655,data10,data0211!J$900,FALSE)</f>
        <v>11256</v>
      </c>
      <c r="K655" s="218">
        <f>HLOOKUP($B655,data10,data0211!K$900,FALSE)</f>
        <v>9963</v>
      </c>
      <c r="L655" s="218">
        <f>HLOOKUP($B655,data10,data0211!L$900,FALSE)</f>
        <v>1293</v>
      </c>
      <c r="M655" s="218">
        <f>HLOOKUP($B655,data10,data0211!M$900,FALSE)</f>
        <v>0</v>
      </c>
      <c r="N655" s="218">
        <f>HLOOKUP($B655,data10,data0211!N$900,FALSE)</f>
        <v>0</v>
      </c>
      <c r="O655" s="218">
        <f>HLOOKUP($B655,data10,data0211!O$900,FALSE)</f>
        <v>0</v>
      </c>
      <c r="P655" s="218">
        <f>HLOOKUP($B655,data10,data0211!P$900,FALSE)</f>
        <v>245699092</v>
      </c>
      <c r="Q655" s="218">
        <f>HLOOKUP($B655,data10,data0211!Q$900,FALSE)</f>
        <v>86211880</v>
      </c>
      <c r="R655" s="218">
        <f>HLOOKUP($B655,data10,data0211!R$900,FALSE)</f>
        <v>159487212</v>
      </c>
      <c r="S655" s="218">
        <f>HLOOKUP($B655,data10,data0211!S$900,FALSE)</f>
        <v>0</v>
      </c>
      <c r="T655" s="218">
        <f>HLOOKUP($B655,data10,data0211!T$900,FALSE)</f>
        <v>0</v>
      </c>
      <c r="U655" s="218">
        <f>HLOOKUP($B655,data10,data0211!U$900,FALSE)</f>
        <v>0</v>
      </c>
      <c r="V655" s="218">
        <f>HLOOKUP($B655,data10,data0211!V$900,FALSE)</f>
        <v>298437</v>
      </c>
      <c r="W655" s="218">
        <f>HLOOKUP($B655,data10,data0211!W$900,FALSE)</f>
        <v>0</v>
      </c>
      <c r="X655" s="218">
        <f>HLOOKUP($B655,data10,data0211!X$900,FALSE)</f>
        <v>298437</v>
      </c>
      <c r="Y655" s="218">
        <f>HLOOKUP($B655,data10,data0211!Y$900,FALSE)</f>
        <v>0</v>
      </c>
      <c r="Z655" s="218">
        <f>HLOOKUP($B655,data10,data0211!Z$900,FALSE)</f>
        <v>0</v>
      </c>
      <c r="AA655" s="218">
        <f>HLOOKUP($B655,data10,data0211!AA$900,FALSE)</f>
        <v>0</v>
      </c>
      <c r="AB655" s="218">
        <f>HLOOKUP($B655,data10,data0211!AB$900,FALSE)</f>
        <v>4648637.59</v>
      </c>
      <c r="AC655" s="218">
        <f>HLOOKUP($B655,data10,data0211!AC$900,FALSE)</f>
        <v>3120339.21</v>
      </c>
      <c r="AD655" s="218">
        <f>HLOOKUP($B655,data10,data0211!AD$900,FALSE)</f>
        <v>1528298.38</v>
      </c>
      <c r="AE655" s="218">
        <f>HLOOKUP($B655,data10,data0211!AE$900,FALSE)</f>
        <v>0</v>
      </c>
      <c r="AF655" s="218">
        <f>HLOOKUP($B655,data10,data0211!AF$900,FALSE)</f>
        <v>0</v>
      </c>
      <c r="AG655" s="218">
        <f>HLOOKUP($B655,data10,data0211!AG$900,FALSE)</f>
        <v>0</v>
      </c>
      <c r="AH655" s="218">
        <f>HLOOKUP($B655,data10,data0211!AH$900,FALSE)</f>
        <v>0</v>
      </c>
      <c r="AI655" s="218">
        <f>HLOOKUP($B655,data10,data0211!AI$900,FALSE)</f>
        <v>0</v>
      </c>
      <c r="AJ655" s="218">
        <f>HLOOKUP($B655,data10,data0211!AJ$900,FALSE)</f>
        <v>0</v>
      </c>
      <c r="AK655" s="218">
        <f>HLOOKUP($B655,data10,data0211!AK$900,FALSE)</f>
        <v>29905</v>
      </c>
      <c r="AL655" s="218">
        <f>HLOOKUP($B655,data10,data0211!AL$900,FALSE)</f>
        <v>31149</v>
      </c>
      <c r="AM655" s="218">
        <f>HLOOKUP($B655,data10,data0211!AM$900,FALSE)</f>
        <v>0</v>
      </c>
      <c r="AN655" s="218">
        <f>HLOOKUP($B655,data10,data0211!AN$900,FALSE)</f>
        <v>43609</v>
      </c>
      <c r="AO655" s="218">
        <f>HLOOKUP($B655,data10,data0211!AO$900,FALSE)</f>
        <v>47841</v>
      </c>
      <c r="AP655" s="218">
        <f>HLOOKUP($B655,data10,data0211!AP$900,FALSE)</f>
        <v>47841</v>
      </c>
      <c r="AQ655" s="218">
        <f>HLOOKUP($B655,data10,data0211!AQ$900,FALSE)</f>
        <v>41559</v>
      </c>
      <c r="AR655" s="218">
        <f>HLOOKUP($B655,data10,data0211!AR$900,FALSE)</f>
        <v>176</v>
      </c>
      <c r="AS655" s="218">
        <f>HLOOKUP($B655,data10,data0211!AS$900,FALSE)</f>
        <v>103</v>
      </c>
      <c r="AT655" s="218">
        <f>HLOOKUP($B655,data10,data0211!AT$900,FALSE)</f>
        <v>73</v>
      </c>
      <c r="AU655" s="218">
        <f>HLOOKUP($B655,data10,data0211!AU$900,FALSE)</f>
        <v>97</v>
      </c>
      <c r="AV655" s="218">
        <f>HLOOKUP($B655,data10,data0211!AV$900,FALSE)</f>
        <v>0</v>
      </c>
      <c r="AW655" s="218">
        <f>HLOOKUP($B655,data10,data0211!AW$900,FALSE)</f>
        <v>79</v>
      </c>
      <c r="AX655" s="218">
        <f>HLOOKUP($B655,data10,data0211!AX$900,FALSE)</f>
        <v>0</v>
      </c>
      <c r="AY655" s="218">
        <f>HLOOKUP($B655,data10,data0211!AY$900,FALSE)</f>
        <v>0</v>
      </c>
      <c r="AZ655" s="218">
        <f>HLOOKUP($B655,data10,data0211!AZ$900,FALSE)</f>
        <v>1407</v>
      </c>
      <c r="BA655" s="218">
        <f>HLOOKUP($B655,data10,data0211!BA$900,FALSE)</f>
        <v>72</v>
      </c>
      <c r="BB655" s="218"/>
      <c r="BC655" s="218"/>
      <c r="BD655" s="218"/>
      <c r="BE655" s="218"/>
    </row>
    <row r="656" spans="1:57" x14ac:dyDescent="0.2">
      <c r="A656" s="71" t="s">
        <v>34</v>
      </c>
      <c r="B656" s="71" t="s">
        <v>34</v>
      </c>
      <c r="C656" s="69">
        <v>2011</v>
      </c>
      <c r="D656" s="218">
        <f>HLOOKUP($B656,data11,data0211!D$900,FALSE)</f>
        <v>35782607.49000001</v>
      </c>
      <c r="E656" s="218">
        <f>HLOOKUP($B656,data11,data0211!E$900,FALSE)</f>
        <v>-17739126.059999999</v>
      </c>
      <c r="F656" s="218">
        <f>HLOOKUP($B656,data11,data0211!F$900,FALSE)</f>
        <v>0</v>
      </c>
      <c r="G656" s="218">
        <f>HLOOKUP($B656,data11,data0211!G$900,FALSE)</f>
        <v>1597404.52</v>
      </c>
      <c r="H656" s="218">
        <f>HLOOKUP($B656,data11,data0211!H$900,FALSE)</f>
        <v>2834444.7600000002</v>
      </c>
      <c r="I656" s="218">
        <f>HLOOKUP($B656,data11,data0211!I$900,FALSE)</f>
        <v>213493</v>
      </c>
      <c r="J656" s="218">
        <f>HLOOKUP($B656,data11,data0211!J$900,FALSE)</f>
        <v>11248</v>
      </c>
      <c r="K656" s="218">
        <f>HLOOKUP($B656,data11,data0211!K$900,FALSE)</f>
        <v>10027</v>
      </c>
      <c r="L656" s="218">
        <f>HLOOKUP($B656,data11,data0211!L$900,FALSE)</f>
        <v>1221</v>
      </c>
      <c r="M656" s="218">
        <f>HLOOKUP($B656,data11,data0211!M$900,FALSE)</f>
        <v>0</v>
      </c>
      <c r="N656" s="218">
        <f>HLOOKUP($B656,data11,data0211!N$900,FALSE)</f>
        <v>0</v>
      </c>
      <c r="O656" s="218">
        <f>HLOOKUP($B656,data11,data0211!O$900,FALSE)</f>
        <v>0</v>
      </c>
      <c r="P656" s="218">
        <f>HLOOKUP($B656,data11,data0211!P$900,FALSE)</f>
        <v>243474417</v>
      </c>
      <c r="Q656" s="218">
        <f>HLOOKUP($B656,data11,data0211!Q$900,FALSE)</f>
        <v>85903538</v>
      </c>
      <c r="R656" s="218">
        <f>HLOOKUP($B656,data11,data0211!R$900,FALSE)</f>
        <v>157570879</v>
      </c>
      <c r="S656" s="218">
        <f>HLOOKUP($B656,data11,data0211!S$900,FALSE)</f>
        <v>0</v>
      </c>
      <c r="T656" s="218">
        <f>HLOOKUP($B656,data11,data0211!T$900,FALSE)</f>
        <v>0</v>
      </c>
      <c r="U656" s="218">
        <f>HLOOKUP($B656,data11,data0211!U$900,FALSE)</f>
        <v>0</v>
      </c>
      <c r="V656" s="218">
        <f>HLOOKUP($B656,data11,data0211!V$900,FALSE)</f>
        <v>298210</v>
      </c>
      <c r="W656" s="218">
        <f>HLOOKUP($B656,data11,data0211!W$900,FALSE)</f>
        <v>0</v>
      </c>
      <c r="X656" s="218">
        <f>HLOOKUP($B656,data11,data0211!X$900,FALSE)</f>
        <v>298210</v>
      </c>
      <c r="Y656" s="218">
        <f>HLOOKUP($B656,data11,data0211!Y$900,FALSE)</f>
        <v>0</v>
      </c>
      <c r="Z656" s="218">
        <f>HLOOKUP($B656,data11,data0211!Z$900,FALSE)</f>
        <v>0</v>
      </c>
      <c r="AA656" s="218">
        <f>HLOOKUP($B656,data11,data0211!AA$900,FALSE)</f>
        <v>0</v>
      </c>
      <c r="AB656" s="218">
        <f>HLOOKUP($B656,data11,data0211!AB$900,FALSE)</f>
        <v>4769455.97</v>
      </c>
      <c r="AC656" s="218">
        <f>HLOOKUP($B656,data11,data0211!AC$900,FALSE)</f>
        <v>3125258.1</v>
      </c>
      <c r="AD656" s="218">
        <f>HLOOKUP($B656,data11,data0211!AD$900,FALSE)</f>
        <v>1644197.87</v>
      </c>
      <c r="AE656" s="218">
        <f>HLOOKUP($B656,data11,data0211!AE$900,FALSE)</f>
        <v>0</v>
      </c>
      <c r="AF656" s="218">
        <f>HLOOKUP($B656,data11,data0211!AF$900,FALSE)</f>
        <v>0</v>
      </c>
      <c r="AG656" s="218">
        <f>HLOOKUP($B656,data11,data0211!AG$900,FALSE)</f>
        <v>0</v>
      </c>
      <c r="AH656" s="218">
        <f>HLOOKUP($B656,data11,data0211!AH$900,FALSE)</f>
        <v>17</v>
      </c>
      <c r="AI656" s="218">
        <f>HLOOKUP($B656,data11,data0211!AI$900,FALSE)</f>
        <v>17</v>
      </c>
      <c r="AJ656" s="218">
        <f>HLOOKUP($B656,data11,data0211!AJ$900,FALSE)</f>
        <v>0</v>
      </c>
      <c r="AK656" s="218">
        <f>HLOOKUP($B656,data11,data0211!AK$900,FALSE)</f>
        <v>29575</v>
      </c>
      <c r="AL656" s="218">
        <f>HLOOKUP($B656,data11,data0211!AL$900,FALSE)</f>
        <v>31031</v>
      </c>
      <c r="AM656" s="218">
        <f>HLOOKUP($B656,data11,data0211!AM$900,FALSE)</f>
        <v>0</v>
      </c>
      <c r="AN656" s="218">
        <f>HLOOKUP($B656,data11,data0211!AN$900,FALSE)</f>
        <v>42505</v>
      </c>
      <c r="AO656" s="218">
        <f>HLOOKUP($B656,data11,data0211!AO$900,FALSE)</f>
        <v>47996</v>
      </c>
      <c r="AP656" s="218">
        <f>HLOOKUP($B656,data11,data0211!AP$900,FALSE)</f>
        <v>47996</v>
      </c>
      <c r="AQ656" s="218">
        <f>HLOOKUP($B656,data11,data0211!AQ$900,FALSE)</f>
        <v>40755</v>
      </c>
      <c r="AR656" s="218">
        <f>HLOOKUP($B656,data11,data0211!AR$900,FALSE)</f>
        <v>176</v>
      </c>
      <c r="AS656" s="218">
        <f>HLOOKUP($B656,data11,data0211!AS$900,FALSE)</f>
        <v>103</v>
      </c>
      <c r="AT656" s="218">
        <f>HLOOKUP($B656,data11,data0211!AT$900,FALSE)</f>
        <v>73</v>
      </c>
      <c r="AU656" s="218">
        <f>HLOOKUP($B656,data11,data0211!AU$900,FALSE)</f>
        <v>97</v>
      </c>
      <c r="AV656" s="218">
        <f>HLOOKUP($B656,data11,data0211!AV$900,FALSE)</f>
        <v>0</v>
      </c>
      <c r="AW656" s="218">
        <f>HLOOKUP($B656,data11,data0211!AW$900,FALSE)</f>
        <v>79</v>
      </c>
      <c r="AX656" s="218">
        <f>HLOOKUP($B656,data11,data0211!AX$900,FALSE)</f>
        <v>0</v>
      </c>
      <c r="AY656" s="218">
        <f>HLOOKUP($B656,data11,data0211!AY$900,FALSE)</f>
        <v>0</v>
      </c>
      <c r="AZ656" s="218">
        <f>HLOOKUP($B656,data11,data0211!AZ$900,FALSE)</f>
        <v>1416</v>
      </c>
      <c r="BA656" s="218">
        <f>HLOOKUP($B656,data11,data0211!BA$900,FALSE)</f>
        <v>71</v>
      </c>
      <c r="BB656" s="218"/>
      <c r="BC656" s="218"/>
      <c r="BD656" s="218"/>
      <c r="BE656" s="218"/>
    </row>
    <row r="657" spans="1:57" x14ac:dyDescent="0.2">
      <c r="A657" s="71" t="s">
        <v>35</v>
      </c>
      <c r="B657" s="71" t="s">
        <v>35</v>
      </c>
      <c r="C657" s="69">
        <v>2002</v>
      </c>
      <c r="D657" s="218">
        <f>HLOOKUP($B657,data02,data0211!D$900,FALSE)</f>
        <v>29912539.510000002</v>
      </c>
      <c r="E657" s="218">
        <f>HLOOKUP($B657,data02,data0211!E$900,FALSE)</f>
        <v>-15907290.99</v>
      </c>
      <c r="F657" s="218">
        <f>HLOOKUP($B657,data02,data0211!F$900,FALSE)</f>
        <v>1298982.96</v>
      </c>
      <c r="G657" s="218">
        <f>HLOOKUP($B657,data02,data0211!G$900,FALSE)</f>
        <v>974127</v>
      </c>
      <c r="H657" s="218">
        <f>HLOOKUP($B657,data02,data0211!H$900,FALSE)</f>
        <v>2251213.73</v>
      </c>
      <c r="I657" s="218">
        <f>HLOOKUP($B657,data02,data0211!I$900,FALSE)</f>
        <v>773949</v>
      </c>
      <c r="J657" s="218">
        <f>HLOOKUP($B657,data02,data0211!J$900,FALSE)</f>
        <v>12106</v>
      </c>
      <c r="K657" s="218">
        <f>HLOOKUP($B657,data02,data0211!K$900,FALSE)</f>
        <v>10538</v>
      </c>
      <c r="L657" s="218">
        <f>HLOOKUP($B657,data02,data0211!L$900,FALSE)</f>
        <v>1568</v>
      </c>
      <c r="M657" s="218">
        <f>HLOOKUP($B657,data02,data0211!M$900,FALSE)</f>
        <v>0</v>
      </c>
      <c r="N657" s="218">
        <f>HLOOKUP($B657,data02,data0211!N$900,FALSE)</f>
        <v>3459</v>
      </c>
      <c r="O657" s="218">
        <f>HLOOKUP($B657,data02,data0211!O$900,FALSE)</f>
        <v>287</v>
      </c>
      <c r="P657" s="218">
        <f>HLOOKUP($B657,data02,data0211!P$900,FALSE)</f>
        <v>286884558</v>
      </c>
      <c r="Q657" s="218">
        <f>HLOOKUP($B657,data02,data0211!Q$900,FALSE)</f>
        <v>100616157</v>
      </c>
      <c r="R657" s="218">
        <f>HLOOKUP($B657,data02,data0211!R$900,FALSE)</f>
        <v>183674228</v>
      </c>
      <c r="S657" s="218">
        <f>HLOOKUP($B657,data02,data0211!S$900,FALSE)</f>
        <v>0</v>
      </c>
      <c r="T657" s="218">
        <f>HLOOKUP($B657,data02,data0211!T$900,FALSE)</f>
        <v>2163064</v>
      </c>
      <c r="U657" s="218">
        <f>HLOOKUP($B657,data02,data0211!U$900,FALSE)</f>
        <v>431109</v>
      </c>
      <c r="V657" s="218">
        <f>HLOOKUP($B657,data02,data0211!V$900,FALSE)</f>
        <v>313102</v>
      </c>
      <c r="W657" s="218">
        <f>HLOOKUP($B657,data02,data0211!W$900,FALSE)</f>
        <v>0</v>
      </c>
      <c r="X657" s="218">
        <f>HLOOKUP($B657,data02,data0211!X$900,FALSE)</f>
        <v>305528</v>
      </c>
      <c r="Y657" s="218">
        <f>HLOOKUP($B657,data02,data0211!Y$900,FALSE)</f>
        <v>0</v>
      </c>
      <c r="Z657" s="218">
        <f>HLOOKUP($B657,data02,data0211!Z$900,FALSE)</f>
        <v>6352</v>
      </c>
      <c r="AA657" s="218">
        <f>HLOOKUP($B657,data02,data0211!AA$900,FALSE)</f>
        <v>1222</v>
      </c>
      <c r="AB657" s="218">
        <f>HLOOKUP($B657,data02,data0211!AB$900,FALSE)</f>
        <v>4371131</v>
      </c>
      <c r="AC657" s="218">
        <f>HLOOKUP($B657,data02,data0211!AC$900,FALSE)</f>
        <v>2131314</v>
      </c>
      <c r="AD657" s="218">
        <f>HLOOKUP($B657,data02,data0211!AD$900,FALSE)</f>
        <v>2169996</v>
      </c>
      <c r="AE657" s="218">
        <f>HLOOKUP($B657,data02,data0211!AE$900,FALSE)</f>
        <v>0</v>
      </c>
      <c r="AF657" s="218">
        <f>HLOOKUP($B657,data02,data0211!AF$900,FALSE)</f>
        <v>56159</v>
      </c>
      <c r="AG657" s="218">
        <f>HLOOKUP($B657,data02,data0211!AG$900,FALSE)</f>
        <v>13662</v>
      </c>
      <c r="AH657" s="218">
        <f>HLOOKUP($B657,data02,data0211!AH$900,FALSE)</f>
        <v>27</v>
      </c>
      <c r="AI657" s="218">
        <f>HLOOKUP($B657,data02,data0211!AI$900,FALSE)</f>
        <v>0</v>
      </c>
      <c r="AJ657" s="218">
        <f>HLOOKUP($B657,data02,data0211!AJ$900,FALSE)</f>
        <v>27</v>
      </c>
      <c r="AK657" s="218">
        <f>HLOOKUP($B657,data02,data0211!AK$900,FALSE)</f>
        <v>30000</v>
      </c>
      <c r="AL657" s="218">
        <f>HLOOKUP($B657,data02,data0211!AL$900,FALSE)</f>
        <v>30000</v>
      </c>
      <c r="AM657" s="218">
        <f>HLOOKUP($B657,data02,data0211!AM$900,FALSE)</f>
        <v>0</v>
      </c>
      <c r="AN657" s="218">
        <f>HLOOKUP($B657,data02,data0211!AN$900,FALSE)</f>
        <v>58480</v>
      </c>
      <c r="AO657" s="218">
        <f>HLOOKUP($B657,data02,data0211!AO$900,FALSE)</f>
        <v>63040</v>
      </c>
      <c r="AP657" s="218">
        <f>HLOOKUP($B657,data02,data0211!AP$900,FALSE)</f>
        <v>63040</v>
      </c>
      <c r="AQ657" s="218">
        <f>HLOOKUP($B657,data02,data0211!AQ$900,FALSE)</f>
        <v>54440</v>
      </c>
      <c r="AR657" s="218">
        <f>HLOOKUP($B657,data02,data0211!AR$900,FALSE)</f>
        <v>280.3</v>
      </c>
      <c r="AS657" s="218">
        <f>HLOOKUP($B657,data02,data0211!AS$900,FALSE)</f>
        <v>237</v>
      </c>
      <c r="AT657" s="218">
        <f>HLOOKUP($B657,data02,data0211!AT$900,FALSE)</f>
        <v>43.3</v>
      </c>
      <c r="AU657" s="218">
        <f>HLOOKUP($B657,data02,data0211!AU$900,FALSE)</f>
        <v>204</v>
      </c>
      <c r="AV657" s="218">
        <f>HLOOKUP($B657,data02,data0211!AV$900,FALSE)</f>
        <v>5.7</v>
      </c>
      <c r="AW657" s="218">
        <f>HLOOKUP($B657,data02,data0211!AW$900,FALSE)</f>
        <v>70.599999999999994</v>
      </c>
      <c r="AX657" s="218">
        <f>HLOOKUP($B657,data02,data0211!AX$900,FALSE)</f>
        <v>0</v>
      </c>
      <c r="AY657" s="218">
        <f>HLOOKUP($B657,data02,data0211!AY$900,FALSE)</f>
        <v>0</v>
      </c>
      <c r="AZ657" s="218">
        <f>HLOOKUP($B657,data02,data0211!AZ$900,FALSE)</f>
        <v>1657</v>
      </c>
      <c r="BA657" s="218">
        <f>HLOOKUP($B657,data02,data0211!BA$900,FALSE)</f>
        <v>68.7</v>
      </c>
      <c r="BB657" s="218"/>
      <c r="BC657" s="218"/>
      <c r="BD657" s="218"/>
      <c r="BE657" s="218"/>
    </row>
    <row r="658" spans="1:57" x14ac:dyDescent="0.2">
      <c r="A658" s="71" t="s">
        <v>35</v>
      </c>
      <c r="B658" s="71" t="s">
        <v>35</v>
      </c>
      <c r="C658" s="69">
        <v>2003</v>
      </c>
      <c r="D658" s="218">
        <f>HLOOKUP($B658,data03,data0211!D$900,FALSE)</f>
        <v>31118341.329999998</v>
      </c>
      <c r="E658" s="218">
        <f>HLOOKUP($B658,data03,data0211!E$900,FALSE)</f>
        <v>-17213392.98</v>
      </c>
      <c r="F658" s="218">
        <f>HLOOKUP($B658,data03,data0211!F$900,FALSE)</f>
        <v>0</v>
      </c>
      <c r="G658" s="218">
        <f>HLOOKUP($B658,data03,data0211!G$900,FALSE)</f>
        <v>1222712</v>
      </c>
      <c r="H658" s="218">
        <f>HLOOKUP($B658,data03,data0211!H$900,FALSE)</f>
        <v>2641679.3599999999</v>
      </c>
      <c r="I658" s="218">
        <f>HLOOKUP($B658,data03,data0211!I$900,FALSE)</f>
        <v>1015000</v>
      </c>
      <c r="J658" s="218">
        <f>HLOOKUP($B658,data03,data0211!J$900,FALSE)</f>
        <v>12258</v>
      </c>
      <c r="K658" s="218">
        <f>HLOOKUP($B658,data03,data0211!K$900,FALSE)</f>
        <v>10651</v>
      </c>
      <c r="L658" s="218">
        <f>HLOOKUP($B658,data03,data0211!L$900,FALSE)</f>
        <v>1607</v>
      </c>
      <c r="M658" s="218">
        <f>HLOOKUP($B658,data03,data0211!M$900,FALSE)</f>
        <v>0</v>
      </c>
      <c r="N658" s="218">
        <f>HLOOKUP($B658,data03,data0211!N$900,FALSE)</f>
        <v>3462</v>
      </c>
      <c r="O658" s="218">
        <f>HLOOKUP($B658,data03,data0211!O$900,FALSE)</f>
        <v>274</v>
      </c>
      <c r="P658" s="218">
        <f>HLOOKUP($B658,data03,data0211!P$900,FALSE)</f>
        <v>320550420</v>
      </c>
      <c r="Q658" s="218">
        <f>HLOOKUP($B658,data03,data0211!Q$900,FALSE)</f>
        <v>110928534</v>
      </c>
      <c r="R658" s="218">
        <f>HLOOKUP($B658,data03,data0211!R$900,FALSE)</f>
        <v>206635349</v>
      </c>
      <c r="S658" s="218">
        <f>HLOOKUP($B658,data03,data0211!S$900,FALSE)</f>
        <v>0</v>
      </c>
      <c r="T658" s="218">
        <f>HLOOKUP($B658,data03,data0211!T$900,FALSE)</f>
        <v>2491269</v>
      </c>
      <c r="U658" s="218">
        <f>HLOOKUP($B658,data03,data0211!U$900,FALSE)</f>
        <v>495268</v>
      </c>
      <c r="V658" s="218">
        <f>HLOOKUP($B658,data03,data0211!V$900,FALSE)</f>
        <v>433288</v>
      </c>
      <c r="W658" s="218">
        <f>HLOOKUP($B658,data03,data0211!W$900,FALSE)</f>
        <v>0</v>
      </c>
      <c r="X658" s="218">
        <f>HLOOKUP($B658,data03,data0211!X$900,FALSE)</f>
        <v>424931</v>
      </c>
      <c r="Y658" s="218">
        <f>HLOOKUP($B658,data03,data0211!Y$900,FALSE)</f>
        <v>0</v>
      </c>
      <c r="Z658" s="218">
        <f>HLOOKUP($B658,data03,data0211!Z$900,FALSE)</f>
        <v>6981</v>
      </c>
      <c r="AA658" s="218">
        <f>HLOOKUP($B658,data03,data0211!AA$900,FALSE)</f>
        <v>1376</v>
      </c>
      <c r="AB658" s="218">
        <f>HLOOKUP($B658,data03,data0211!AB$900,FALSE)</f>
        <v>6978958</v>
      </c>
      <c r="AC658" s="218">
        <f>HLOOKUP($B658,data03,data0211!AC$900,FALSE)</f>
        <v>3397938</v>
      </c>
      <c r="AD658" s="218">
        <f>HLOOKUP($B658,data03,data0211!AD$900,FALSE)</f>
        <v>3474598</v>
      </c>
      <c r="AE658" s="218">
        <f>HLOOKUP($B658,data03,data0211!AE$900,FALSE)</f>
        <v>0</v>
      </c>
      <c r="AF658" s="218">
        <f>HLOOKUP($B658,data03,data0211!AF$900,FALSE)</f>
        <v>86501</v>
      </c>
      <c r="AG658" s="218">
        <f>HLOOKUP($B658,data03,data0211!AG$900,FALSE)</f>
        <v>19921</v>
      </c>
      <c r="AH658" s="218">
        <f>HLOOKUP($B658,data03,data0211!AH$900,FALSE)</f>
        <v>26.56</v>
      </c>
      <c r="AI658" s="218">
        <f>HLOOKUP($B658,data03,data0211!AI$900,FALSE)</f>
        <v>0</v>
      </c>
      <c r="AJ658" s="218">
        <f>HLOOKUP($B658,data03,data0211!AJ$900,FALSE)</f>
        <v>26.56</v>
      </c>
      <c r="AK658" s="218">
        <f>HLOOKUP($B658,data03,data0211!AK$900,FALSE)</f>
        <v>30000</v>
      </c>
      <c r="AL658" s="218">
        <f>HLOOKUP($B658,data03,data0211!AL$900,FALSE)</f>
        <v>30000</v>
      </c>
      <c r="AM658" s="218">
        <f>HLOOKUP($B658,data03,data0211!AM$900,FALSE)</f>
        <v>0</v>
      </c>
      <c r="AN658" s="218">
        <f>HLOOKUP($B658,data03,data0211!AN$900,FALSE)</f>
        <v>61913</v>
      </c>
      <c r="AO658" s="218">
        <f>HLOOKUP($B658,data03,data0211!AO$900,FALSE)</f>
        <v>53830</v>
      </c>
      <c r="AP658" s="218">
        <f>HLOOKUP($B658,data03,data0211!AP$900,FALSE)</f>
        <v>61913</v>
      </c>
      <c r="AQ658" s="218">
        <f>HLOOKUP($B658,data03,data0211!AQ$900,FALSE)</f>
        <v>51120</v>
      </c>
      <c r="AR658" s="218">
        <f>HLOOKUP($B658,data03,data0211!AR$900,FALSE)</f>
        <v>286.3</v>
      </c>
      <c r="AS658" s="218">
        <f>HLOOKUP($B658,data03,data0211!AS$900,FALSE)</f>
        <v>240.8</v>
      </c>
      <c r="AT658" s="218">
        <f>HLOOKUP($B658,data03,data0211!AT$900,FALSE)</f>
        <v>45.5</v>
      </c>
      <c r="AU658" s="218">
        <f>HLOOKUP($B658,data03,data0211!AU$900,FALSE)</f>
        <v>209</v>
      </c>
      <c r="AV658" s="218">
        <f>HLOOKUP($B658,data03,data0211!AV$900,FALSE)</f>
        <v>5.7</v>
      </c>
      <c r="AW658" s="218">
        <f>HLOOKUP($B658,data03,data0211!AW$900,FALSE)</f>
        <v>71.599999999999994</v>
      </c>
      <c r="AX658" s="218">
        <f>HLOOKUP($B658,data03,data0211!AX$900,FALSE)</f>
        <v>0</v>
      </c>
      <c r="AY658" s="218">
        <f>HLOOKUP($B658,data03,data0211!AY$900,FALSE)</f>
        <v>0</v>
      </c>
      <c r="AZ658" s="218">
        <f>HLOOKUP($B658,data03,data0211!AZ$900,FALSE)</f>
        <v>1673</v>
      </c>
      <c r="BA658" s="218">
        <f>HLOOKUP($B658,data03,data0211!BA$900,FALSE)</f>
        <v>73</v>
      </c>
      <c r="BB658" s="218"/>
      <c r="BC658" s="218"/>
      <c r="BD658" s="218"/>
      <c r="BE658" s="218"/>
    </row>
    <row r="659" spans="1:57" x14ac:dyDescent="0.2">
      <c r="A659" s="71" t="s">
        <v>35</v>
      </c>
      <c r="B659" s="71" t="s">
        <v>35</v>
      </c>
      <c r="C659" s="69">
        <v>2004</v>
      </c>
      <c r="D659" s="218">
        <f>HLOOKUP($B659,data04,data0211!D$900,FALSE)</f>
        <v>33061168.41</v>
      </c>
      <c r="E659" s="218">
        <f>HLOOKUP($B659,data04,data0211!E$900,FALSE)</f>
        <v>-18389465.650000002</v>
      </c>
      <c r="F659" s="218">
        <f>HLOOKUP($B659,data04,data0211!F$900,FALSE)</f>
        <v>0</v>
      </c>
      <c r="G659" s="218">
        <f>HLOOKUP($B659,data04,data0211!G$900,FALSE)</f>
        <v>1822249</v>
      </c>
      <c r="H659" s="218">
        <f>HLOOKUP($B659,data04,data0211!H$900,FALSE)</f>
        <v>2729048.64</v>
      </c>
      <c r="I659" s="218">
        <f>HLOOKUP($B659,data04,data0211!I$900,FALSE)</f>
        <v>678950</v>
      </c>
      <c r="J659" s="218">
        <f>HLOOKUP($B659,data04,data0211!J$900,FALSE)</f>
        <v>12248</v>
      </c>
      <c r="K659" s="218">
        <f>HLOOKUP($B659,data04,data0211!K$900,FALSE)</f>
        <v>10743</v>
      </c>
      <c r="L659" s="218">
        <f>HLOOKUP($B659,data04,data0211!L$900,FALSE)</f>
        <v>1505</v>
      </c>
      <c r="M659" s="218">
        <f>HLOOKUP($B659,data04,data0211!M$900,FALSE)</f>
        <v>0</v>
      </c>
      <c r="N659" s="218">
        <f>HLOOKUP($B659,data04,data0211!N$900,FALSE)</f>
        <v>3487</v>
      </c>
      <c r="O659" s="218">
        <f>HLOOKUP($B659,data04,data0211!O$900,FALSE)</f>
        <v>270</v>
      </c>
      <c r="P659" s="218">
        <f>HLOOKUP($B659,data04,data0211!P$900,FALSE)</f>
        <v>313903113</v>
      </c>
      <c r="Q659" s="218">
        <f>HLOOKUP($B659,data04,data0211!Q$900,FALSE)</f>
        <v>107069794</v>
      </c>
      <c r="R659" s="218">
        <f>HLOOKUP($B659,data04,data0211!R$900,FALSE)</f>
        <v>203857017</v>
      </c>
      <c r="S659" s="218">
        <f>HLOOKUP($B659,data04,data0211!S$900,FALSE)</f>
        <v>0</v>
      </c>
      <c r="T659" s="218">
        <f>HLOOKUP($B659,data04,data0211!T$900,FALSE)</f>
        <v>2516661</v>
      </c>
      <c r="U659" s="218">
        <f>HLOOKUP($B659,data04,data0211!U$900,FALSE)</f>
        <v>459641</v>
      </c>
      <c r="V659" s="218">
        <f>HLOOKUP($B659,data04,data0211!V$900,FALSE)</f>
        <v>400120</v>
      </c>
      <c r="W659" s="218">
        <f>HLOOKUP($B659,data04,data0211!W$900,FALSE)</f>
        <v>0</v>
      </c>
      <c r="X659" s="218">
        <f>HLOOKUP($B659,data04,data0211!X$900,FALSE)</f>
        <v>391841</v>
      </c>
      <c r="Y659" s="218">
        <f>HLOOKUP($B659,data04,data0211!Y$900,FALSE)</f>
        <v>0</v>
      </c>
      <c r="Z659" s="218">
        <f>HLOOKUP($B659,data04,data0211!Z$900,FALSE)</f>
        <v>7006</v>
      </c>
      <c r="AA659" s="218">
        <f>HLOOKUP($B659,data04,data0211!AA$900,FALSE)</f>
        <v>1273</v>
      </c>
      <c r="AB659" s="218">
        <f>HLOOKUP($B659,data04,data0211!AB$900,FALSE)</f>
        <v>6762107</v>
      </c>
      <c r="AC659" s="218">
        <f>HLOOKUP($B659,data04,data0211!AC$900,FALSE)</f>
        <v>3287271</v>
      </c>
      <c r="AD659" s="218">
        <f>HLOOKUP($B659,data04,data0211!AD$900,FALSE)</f>
        <v>3367930</v>
      </c>
      <c r="AE659" s="218">
        <f>HLOOKUP($B659,data04,data0211!AE$900,FALSE)</f>
        <v>0</v>
      </c>
      <c r="AF659" s="218">
        <f>HLOOKUP($B659,data04,data0211!AF$900,FALSE)</f>
        <v>84893</v>
      </c>
      <c r="AG659" s="218">
        <f>HLOOKUP($B659,data04,data0211!AG$900,FALSE)</f>
        <v>22013</v>
      </c>
      <c r="AH659" s="218">
        <f>HLOOKUP($B659,data04,data0211!AH$900,FALSE)</f>
        <v>27</v>
      </c>
      <c r="AI659" s="218">
        <f>HLOOKUP($B659,data04,data0211!AI$900,FALSE)</f>
        <v>0</v>
      </c>
      <c r="AJ659" s="218">
        <f>HLOOKUP($B659,data04,data0211!AJ$900,FALSE)</f>
        <v>27</v>
      </c>
      <c r="AK659" s="218">
        <f>HLOOKUP($B659,data04,data0211!AK$900,FALSE)</f>
        <v>30000</v>
      </c>
      <c r="AL659" s="218">
        <f>HLOOKUP($B659,data04,data0211!AL$900,FALSE)</f>
        <v>30000</v>
      </c>
      <c r="AM659" s="218">
        <f>HLOOKUP($B659,data04,data0211!AM$900,FALSE)</f>
        <v>0</v>
      </c>
      <c r="AN659" s="218">
        <f>HLOOKUP($B659,data04,data0211!AN$900,FALSE)</f>
        <v>74924</v>
      </c>
      <c r="AO659" s="218">
        <f>HLOOKUP($B659,data04,data0211!AO$900,FALSE)</f>
        <v>73528</v>
      </c>
      <c r="AP659" s="218">
        <f>HLOOKUP($B659,data04,data0211!AP$900,FALSE)</f>
        <v>74924</v>
      </c>
      <c r="AQ659" s="218">
        <f>HLOOKUP($B659,data04,data0211!AQ$900,FALSE)</f>
        <v>59320</v>
      </c>
      <c r="AR659" s="218">
        <f>HLOOKUP($B659,data04,data0211!AR$900,FALSE)</f>
        <v>297.7</v>
      </c>
      <c r="AS659" s="218">
        <f>HLOOKUP($B659,data04,data0211!AS$900,FALSE)</f>
        <v>245</v>
      </c>
      <c r="AT659" s="218">
        <f>HLOOKUP($B659,data04,data0211!AT$900,FALSE)</f>
        <v>52.7</v>
      </c>
      <c r="AU659" s="218">
        <f>HLOOKUP($B659,data04,data0211!AU$900,FALSE)</f>
        <v>217.9</v>
      </c>
      <c r="AV659" s="218">
        <f>HLOOKUP($B659,data04,data0211!AV$900,FALSE)</f>
        <v>5.7</v>
      </c>
      <c r="AW659" s="218">
        <f>HLOOKUP($B659,data04,data0211!AW$900,FALSE)</f>
        <v>74.099999999999994</v>
      </c>
      <c r="AX659" s="218">
        <f>HLOOKUP($B659,data04,data0211!AX$900,FALSE)</f>
        <v>0</v>
      </c>
      <c r="AY659" s="218">
        <f>HLOOKUP($B659,data04,data0211!AY$900,FALSE)</f>
        <v>0</v>
      </c>
      <c r="AZ659" s="218">
        <f>HLOOKUP($B659,data04,data0211!AZ$900,FALSE)</f>
        <v>1692</v>
      </c>
      <c r="BA659" s="218">
        <f>HLOOKUP($B659,data04,data0211!BA$900,FALSE)</f>
        <v>63.4</v>
      </c>
      <c r="BB659" s="218"/>
      <c r="BC659" s="218"/>
      <c r="BD659" s="218"/>
      <c r="BE659" s="218"/>
    </row>
    <row r="660" spans="1:57" x14ac:dyDescent="0.2">
      <c r="A660" s="71" t="s">
        <v>35</v>
      </c>
      <c r="B660" s="71" t="s">
        <v>35</v>
      </c>
      <c r="C660" s="69">
        <v>2005</v>
      </c>
      <c r="D660" s="218">
        <f>HLOOKUP($B660,data05,data0211!D$900,FALSE)</f>
        <v>34234390.120000005</v>
      </c>
      <c r="E660" s="218">
        <f>HLOOKUP($B660,data05,data0211!E$900,FALSE)</f>
        <v>-19235843.050000001</v>
      </c>
      <c r="F660" s="218">
        <f>HLOOKUP($B660,data05,data0211!F$900,FALSE)</f>
        <v>0</v>
      </c>
      <c r="G660" s="218">
        <f>HLOOKUP($B660,data05,data0211!G$900,FALSE)</f>
        <v>1410731</v>
      </c>
      <c r="H660" s="218">
        <f>HLOOKUP($B660,data05,data0211!H$900,FALSE)</f>
        <v>2949155.17</v>
      </c>
      <c r="I660" s="218">
        <f>HLOOKUP($B660,data05,data0211!I$900,FALSE)</f>
        <v>1198433</v>
      </c>
      <c r="J660" s="218">
        <f>HLOOKUP($B660,data05,data0211!J$900,FALSE)</f>
        <v>12374</v>
      </c>
      <c r="K660" s="218">
        <f>HLOOKUP($B660,data05,data0211!K$900,FALSE)</f>
        <v>10848</v>
      </c>
      <c r="L660" s="218">
        <f>HLOOKUP($B660,data05,data0211!L$900,FALSE)</f>
        <v>1526</v>
      </c>
      <c r="M660" s="218">
        <f>HLOOKUP($B660,data05,data0211!M$900,FALSE)</f>
        <v>0</v>
      </c>
      <c r="N660" s="218">
        <f>HLOOKUP($B660,data05,data0211!N$900,FALSE)</f>
        <v>2520849</v>
      </c>
      <c r="O660" s="218">
        <f>HLOOKUP($B660,data05,data0211!O$900,FALSE)</f>
        <v>433230</v>
      </c>
      <c r="P660" s="218">
        <f>HLOOKUP($B660,data05,data0211!P$900,FALSE)</f>
        <v>323017339</v>
      </c>
      <c r="Q660" s="218">
        <f>HLOOKUP($B660,data05,data0211!Q$900,FALSE)</f>
        <v>110976692</v>
      </c>
      <c r="R660" s="218">
        <f>HLOOKUP($B660,data05,data0211!R$900,FALSE)</f>
        <v>209086568</v>
      </c>
      <c r="S660" s="218">
        <f>HLOOKUP($B660,data05,data0211!S$900,FALSE)</f>
        <v>0</v>
      </c>
      <c r="T660" s="218">
        <f>HLOOKUP($B660,data05,data0211!T$900,FALSE)</f>
        <v>2520849</v>
      </c>
      <c r="U660" s="218">
        <f>HLOOKUP($B660,data05,data0211!U$900,FALSE)</f>
        <v>433230</v>
      </c>
      <c r="V660" s="218">
        <f>HLOOKUP($B660,data05,data0211!V$900,FALSE)</f>
        <v>404421</v>
      </c>
      <c r="W660" s="218">
        <f>HLOOKUP($B660,data05,data0211!W$900,FALSE)</f>
        <v>0</v>
      </c>
      <c r="X660" s="218">
        <f>HLOOKUP($B660,data05,data0211!X$900,FALSE)</f>
        <v>396182</v>
      </c>
      <c r="Y660" s="218">
        <f>HLOOKUP($B660,data05,data0211!Y$900,FALSE)</f>
        <v>0</v>
      </c>
      <c r="Z660" s="218">
        <f>HLOOKUP($B660,data05,data0211!Z$900,FALSE)</f>
        <v>7037</v>
      </c>
      <c r="AA660" s="218">
        <f>HLOOKUP($B660,data05,data0211!AA$900,FALSE)</f>
        <v>1202</v>
      </c>
      <c r="AB660" s="218">
        <f>HLOOKUP($B660,data05,data0211!AB$900,FALSE)</f>
        <v>6667607</v>
      </c>
      <c r="AC660" s="218">
        <f>HLOOKUP($B660,data05,data0211!AC$900,FALSE)</f>
        <v>3332493</v>
      </c>
      <c r="AD660" s="218">
        <f>HLOOKUP($B660,data05,data0211!AD$900,FALSE)</f>
        <v>3228381</v>
      </c>
      <c r="AE660" s="218">
        <f>HLOOKUP($B660,data05,data0211!AE$900,FALSE)</f>
        <v>0</v>
      </c>
      <c r="AF660" s="218">
        <f>HLOOKUP($B660,data05,data0211!AF$900,FALSE)</f>
        <v>86148</v>
      </c>
      <c r="AG660" s="218">
        <f>HLOOKUP($B660,data05,data0211!AG$900,FALSE)</f>
        <v>20585</v>
      </c>
      <c r="AH660" s="218">
        <f>HLOOKUP($B660,data05,data0211!AH$900,FALSE)</f>
        <v>27</v>
      </c>
      <c r="AI660" s="218">
        <f>HLOOKUP($B660,data05,data0211!AI$900,FALSE)</f>
        <v>27</v>
      </c>
      <c r="AJ660" s="218">
        <f>HLOOKUP($B660,data05,data0211!AJ$900,FALSE)</f>
        <v>0</v>
      </c>
      <c r="AK660" s="218">
        <f>HLOOKUP($B660,data05,data0211!AK$900,FALSE)</f>
        <v>30000</v>
      </c>
      <c r="AL660" s="218">
        <f>HLOOKUP($B660,data05,data0211!AL$900,FALSE)</f>
        <v>30000</v>
      </c>
      <c r="AM660" s="218">
        <f>HLOOKUP($B660,data05,data0211!AM$900,FALSE)</f>
        <v>0</v>
      </c>
      <c r="AN660" s="218">
        <f>HLOOKUP($B660,data05,data0211!AN$900,FALSE)</f>
        <v>60656</v>
      </c>
      <c r="AO660" s="218">
        <f>HLOOKUP($B660,data05,data0211!AO$900,FALSE)</f>
        <v>56765</v>
      </c>
      <c r="AP660" s="218">
        <f>HLOOKUP($B660,data05,data0211!AP$900,FALSE)</f>
        <v>60656</v>
      </c>
      <c r="AQ660" s="218">
        <f>HLOOKUP($B660,data05,data0211!AQ$900,FALSE)</f>
        <v>53230</v>
      </c>
      <c r="AR660" s="218">
        <f>HLOOKUP($B660,data05,data0211!AR$900,FALSE)</f>
        <v>299</v>
      </c>
      <c r="AS660" s="218">
        <f>HLOOKUP($B660,data05,data0211!AS$900,FALSE)</f>
        <v>245</v>
      </c>
      <c r="AT660" s="218">
        <f>HLOOKUP($B660,data05,data0211!AT$900,FALSE)</f>
        <v>54</v>
      </c>
      <c r="AU660" s="218">
        <f>HLOOKUP($B660,data05,data0211!AU$900,FALSE)</f>
        <v>218</v>
      </c>
      <c r="AV660" s="218">
        <f>HLOOKUP($B660,data05,data0211!AV$900,FALSE)</f>
        <v>6</v>
      </c>
      <c r="AW660" s="218">
        <f>HLOOKUP($B660,data05,data0211!AW$900,FALSE)</f>
        <v>75</v>
      </c>
      <c r="AX660" s="218">
        <f>HLOOKUP($B660,data05,data0211!AX$900,FALSE)</f>
        <v>0</v>
      </c>
      <c r="AY660" s="218">
        <f>HLOOKUP($B660,data05,data0211!AY$900,FALSE)</f>
        <v>0</v>
      </c>
      <c r="AZ660" s="218">
        <f>HLOOKUP($B660,data05,data0211!AZ$900,FALSE)</f>
        <v>1699</v>
      </c>
      <c r="BA660" s="218">
        <f>HLOOKUP($B660,data05,data0211!BA$900,FALSE)</f>
        <v>74</v>
      </c>
      <c r="BB660" s="218"/>
      <c r="BC660" s="218"/>
      <c r="BD660" s="218"/>
      <c r="BE660" s="218"/>
    </row>
    <row r="661" spans="1:57" x14ac:dyDescent="0.2">
      <c r="A661" s="71" t="s">
        <v>35</v>
      </c>
      <c r="B661" s="71" t="s">
        <v>35</v>
      </c>
      <c r="C661" s="69">
        <v>2006</v>
      </c>
      <c r="D661" s="218">
        <f>HLOOKUP($B661,data06,data0211!D$900,FALSE)</f>
        <v>36029853.859999999</v>
      </c>
      <c r="E661" s="218">
        <f>HLOOKUP($B661,data06,data0211!E$900,FALSE)</f>
        <v>-20466085.66</v>
      </c>
      <c r="F661" s="218">
        <f>HLOOKUP($B661,data06,data0211!F$900,FALSE)</f>
        <v>0</v>
      </c>
      <c r="G661" s="218">
        <f>HLOOKUP($B661,data06,data0211!G$900,FALSE)</f>
        <v>1552615</v>
      </c>
      <c r="H661" s="218">
        <f>HLOOKUP($B661,data06,data0211!H$900,FALSE)</f>
        <v>3278174.1500000004</v>
      </c>
      <c r="I661" s="218">
        <f>HLOOKUP($B661,data06,data0211!I$900,FALSE)</f>
        <v>699818</v>
      </c>
      <c r="J661" s="218">
        <f>HLOOKUP($B661,data06,data0211!J$900,FALSE)</f>
        <v>12551</v>
      </c>
      <c r="K661" s="218">
        <f>HLOOKUP($B661,data06,data0211!K$900,FALSE)</f>
        <v>11005</v>
      </c>
      <c r="L661" s="218">
        <f>HLOOKUP($B661,data06,data0211!L$900,FALSE)</f>
        <v>1546</v>
      </c>
      <c r="M661" s="218">
        <f>HLOOKUP($B661,data06,data0211!M$900,FALSE)</f>
        <v>0</v>
      </c>
      <c r="N661" s="218">
        <f>HLOOKUP($B661,data06,data0211!N$900,FALSE)</f>
        <v>1</v>
      </c>
      <c r="O661" s="218">
        <f>HLOOKUP($B661,data06,data0211!O$900,FALSE)</f>
        <v>19</v>
      </c>
      <c r="P661" s="218">
        <f>HLOOKUP($B661,data06,data0211!P$900,FALSE)</f>
        <v>320376795</v>
      </c>
      <c r="Q661" s="218">
        <f>HLOOKUP($B661,data06,data0211!Q$900,FALSE)</f>
        <v>108206276</v>
      </c>
      <c r="R661" s="218">
        <f>HLOOKUP($B661,data06,data0211!R$900,FALSE)</f>
        <v>209218547</v>
      </c>
      <c r="S661" s="218">
        <f>HLOOKUP($B661,data06,data0211!S$900,FALSE)</f>
        <v>0</v>
      </c>
      <c r="T661" s="218">
        <f>HLOOKUP($B661,data06,data0211!T$900,FALSE)</f>
        <v>2523667</v>
      </c>
      <c r="U661" s="218">
        <f>HLOOKUP($B661,data06,data0211!U$900,FALSE)</f>
        <v>428305</v>
      </c>
      <c r="V661" s="218">
        <f>HLOOKUP($B661,data06,data0211!V$900,FALSE)</f>
        <v>425476</v>
      </c>
      <c r="W661" s="218">
        <f>HLOOKUP($B661,data06,data0211!W$900,FALSE)</f>
        <v>0</v>
      </c>
      <c r="X661" s="218">
        <f>HLOOKUP($B661,data06,data0211!X$900,FALSE)</f>
        <v>417239</v>
      </c>
      <c r="Y661" s="218">
        <f>HLOOKUP($B661,data06,data0211!Y$900,FALSE)</f>
        <v>0</v>
      </c>
      <c r="Z661" s="218">
        <f>HLOOKUP($B661,data06,data0211!Z$900,FALSE)</f>
        <v>7045</v>
      </c>
      <c r="AA661" s="218">
        <f>HLOOKUP($B661,data06,data0211!AA$900,FALSE)</f>
        <v>1192</v>
      </c>
      <c r="AB661" s="218">
        <f>HLOOKUP($B661,data06,data0211!AB$900,FALSE)</f>
        <v>6387311</v>
      </c>
      <c r="AC661" s="218">
        <f>HLOOKUP($B661,data06,data0211!AC$900,FALSE)</f>
        <v>3170381</v>
      </c>
      <c r="AD661" s="218">
        <f>HLOOKUP($B661,data06,data0211!AD$900,FALSE)</f>
        <v>3110140</v>
      </c>
      <c r="AE661" s="218">
        <f>HLOOKUP($B661,data06,data0211!AE$900,FALSE)</f>
        <v>0</v>
      </c>
      <c r="AF661" s="218">
        <f>HLOOKUP($B661,data06,data0211!AF$900,FALSE)</f>
        <v>86778</v>
      </c>
      <c r="AG661" s="218">
        <f>HLOOKUP($B661,data06,data0211!AG$900,FALSE)</f>
        <v>20012</v>
      </c>
      <c r="AH661" s="218">
        <f>HLOOKUP($B661,data06,data0211!AH$900,FALSE)</f>
        <v>27</v>
      </c>
      <c r="AI661" s="218">
        <f>HLOOKUP($B661,data06,data0211!AI$900,FALSE)</f>
        <v>27</v>
      </c>
      <c r="AJ661" s="218">
        <f>HLOOKUP($B661,data06,data0211!AJ$900,FALSE)</f>
        <v>0</v>
      </c>
      <c r="AK661" s="218">
        <f>HLOOKUP($B661,data06,data0211!AK$900,FALSE)</f>
        <v>30300</v>
      </c>
      <c r="AL661" s="218">
        <f>HLOOKUP($B661,data06,data0211!AL$900,FALSE)</f>
        <v>30300</v>
      </c>
      <c r="AM661" s="218">
        <f>HLOOKUP($B661,data06,data0211!AM$900,FALSE)</f>
        <v>0</v>
      </c>
      <c r="AN661" s="218">
        <f>HLOOKUP($B661,data06,data0211!AN$900,FALSE)</f>
        <v>55532</v>
      </c>
      <c r="AO661" s="218">
        <f>HLOOKUP($B661,data06,data0211!AO$900,FALSE)</f>
        <v>58542</v>
      </c>
      <c r="AP661" s="218">
        <f>HLOOKUP($B661,data06,data0211!AP$900,FALSE)</f>
        <v>58542</v>
      </c>
      <c r="AQ661" s="218">
        <f>HLOOKUP($B661,data06,data0211!AQ$900,FALSE)</f>
        <v>50230</v>
      </c>
      <c r="AR661" s="218">
        <f>HLOOKUP($B661,data06,data0211!AR$900,FALSE)</f>
        <v>302</v>
      </c>
      <c r="AS661" s="218">
        <f>HLOOKUP($B661,data06,data0211!AS$900,FALSE)</f>
        <v>245</v>
      </c>
      <c r="AT661" s="218">
        <f>HLOOKUP($B661,data06,data0211!AT$900,FALSE)</f>
        <v>57</v>
      </c>
      <c r="AU661" s="218">
        <f>HLOOKUP($B661,data06,data0211!AU$900,FALSE)</f>
        <v>221</v>
      </c>
      <c r="AV661" s="218">
        <f>HLOOKUP($B661,data06,data0211!AV$900,FALSE)</f>
        <v>6</v>
      </c>
      <c r="AW661" s="218">
        <f>HLOOKUP($B661,data06,data0211!AW$900,FALSE)</f>
        <v>75</v>
      </c>
      <c r="AX661" s="218">
        <f>HLOOKUP($B661,data06,data0211!AX$900,FALSE)</f>
        <v>0</v>
      </c>
      <c r="AY661" s="218">
        <f>HLOOKUP($B661,data06,data0211!AY$900,FALSE)</f>
        <v>0</v>
      </c>
      <c r="AZ661" s="218">
        <f>HLOOKUP($B661,data06,data0211!AZ$900,FALSE)</f>
        <v>1737</v>
      </c>
      <c r="BA661" s="218">
        <f>HLOOKUP($B661,data06,data0211!BA$900,FALSE)</f>
        <v>75</v>
      </c>
      <c r="BB661" s="218"/>
      <c r="BC661" s="218"/>
      <c r="BD661" s="218"/>
      <c r="BE661" s="218"/>
    </row>
    <row r="662" spans="1:57" x14ac:dyDescent="0.2">
      <c r="A662" s="71" t="s">
        <v>35</v>
      </c>
      <c r="B662" s="71" t="s">
        <v>35</v>
      </c>
      <c r="C662" s="69">
        <v>2007</v>
      </c>
      <c r="D662" s="218">
        <f>HLOOKUP($B662,data07,data0211!D$900,FALSE)</f>
        <v>37173548.579999991</v>
      </c>
      <c r="E662" s="218">
        <f>HLOOKUP($B662,data07,data0211!E$900,FALSE)</f>
        <v>-21764120.030000001</v>
      </c>
      <c r="F662" s="218">
        <f>HLOOKUP($B662,data07,data0211!F$900,FALSE)</f>
        <v>0</v>
      </c>
      <c r="G662" s="218">
        <f>HLOOKUP($B662,data07,data0211!G$900,FALSE)</f>
        <v>1165487</v>
      </c>
      <c r="H662" s="218">
        <f>HLOOKUP($B662,data07,data0211!H$900,FALSE)</f>
        <v>3413830.9900000007</v>
      </c>
      <c r="I662" s="218">
        <f>HLOOKUP($B662,data07,data0211!I$900,FALSE)</f>
        <v>477000</v>
      </c>
      <c r="J662" s="218">
        <f>HLOOKUP($B662,data07,data0211!J$900,FALSE)</f>
        <v>12648</v>
      </c>
      <c r="K662" s="218">
        <f>HLOOKUP($B662,data07,data0211!K$900,FALSE)</f>
        <v>11102</v>
      </c>
      <c r="L662" s="218">
        <f>HLOOKUP($B662,data07,data0211!L$900,FALSE)</f>
        <v>1546</v>
      </c>
      <c r="M662" s="218">
        <f>HLOOKUP($B662,data07,data0211!M$900,FALSE)</f>
        <v>0</v>
      </c>
      <c r="N662" s="218">
        <f>HLOOKUP($B662,data07,data0211!N$900,FALSE)</f>
        <v>3516</v>
      </c>
      <c r="O662" s="218">
        <f>HLOOKUP($B662,data07,data0211!O$900,FALSE)</f>
        <v>210</v>
      </c>
      <c r="P662" s="218">
        <f>HLOOKUP($B662,data07,data0211!P$900,FALSE)</f>
        <v>321106485</v>
      </c>
      <c r="Q662" s="218">
        <f>HLOOKUP($B662,data07,data0211!Q$900,FALSE)</f>
        <v>109590116</v>
      </c>
      <c r="R662" s="218">
        <f>HLOOKUP($B662,data07,data0211!R$900,FALSE)</f>
        <v>208616563</v>
      </c>
      <c r="S662" s="218">
        <f>HLOOKUP($B662,data07,data0211!S$900,FALSE)</f>
        <v>0</v>
      </c>
      <c r="T662" s="218">
        <f>HLOOKUP($B662,data07,data0211!T$900,FALSE)</f>
        <v>2535348</v>
      </c>
      <c r="U662" s="218">
        <f>HLOOKUP($B662,data07,data0211!U$900,FALSE)</f>
        <v>364458</v>
      </c>
      <c r="V662" s="218">
        <f>HLOOKUP($B662,data07,data0211!V$900,FALSE)</f>
        <v>417528</v>
      </c>
      <c r="W662" s="218">
        <f>HLOOKUP($B662,data07,data0211!W$900,FALSE)</f>
        <v>0</v>
      </c>
      <c r="X662" s="218">
        <f>HLOOKUP($B662,data07,data0211!X$900,FALSE)</f>
        <v>409437</v>
      </c>
      <c r="Y662" s="218">
        <f>HLOOKUP($B662,data07,data0211!Y$900,FALSE)</f>
        <v>0</v>
      </c>
      <c r="Z662" s="218">
        <f>HLOOKUP($B662,data07,data0211!Z$900,FALSE)</f>
        <v>7079</v>
      </c>
      <c r="AA662" s="218">
        <f>HLOOKUP($B662,data07,data0211!AA$900,FALSE)</f>
        <v>1012</v>
      </c>
      <c r="AB662" s="218">
        <f>HLOOKUP($B662,data07,data0211!AB$900,FALSE)</f>
        <v>6200807</v>
      </c>
      <c r="AC662" s="218">
        <f>HLOOKUP($B662,data07,data0211!AC$900,FALSE)</f>
        <v>3117158</v>
      </c>
      <c r="AD662" s="218">
        <f>HLOOKUP($B662,data07,data0211!AD$900,FALSE)</f>
        <v>2990963</v>
      </c>
      <c r="AE662" s="218">
        <f>HLOOKUP($B662,data07,data0211!AE$900,FALSE)</f>
        <v>0</v>
      </c>
      <c r="AF662" s="218">
        <f>HLOOKUP($B662,data07,data0211!AF$900,FALSE)</f>
        <v>16737</v>
      </c>
      <c r="AG662" s="218">
        <f>HLOOKUP($B662,data07,data0211!AG$900,FALSE)</f>
        <v>75949</v>
      </c>
      <c r="AH662" s="218">
        <f>HLOOKUP($B662,data07,data0211!AH$900,FALSE)</f>
        <v>27</v>
      </c>
      <c r="AI662" s="218">
        <f>HLOOKUP($B662,data07,data0211!AI$900,FALSE)</f>
        <v>27</v>
      </c>
      <c r="AJ662" s="218">
        <f>HLOOKUP($B662,data07,data0211!AJ$900,FALSE)</f>
        <v>0</v>
      </c>
      <c r="AK662" s="218">
        <f>HLOOKUP($B662,data07,data0211!AK$900,FALSE)</f>
        <v>30300</v>
      </c>
      <c r="AL662" s="218">
        <f>HLOOKUP($B662,data07,data0211!AL$900,FALSE)</f>
        <v>30300</v>
      </c>
      <c r="AM662" s="218">
        <f>HLOOKUP($B662,data07,data0211!AM$900,FALSE)</f>
        <v>0</v>
      </c>
      <c r="AN662" s="218">
        <f>HLOOKUP($B662,data07,data0211!AN$900,FALSE)</f>
        <v>57057</v>
      </c>
      <c r="AO662" s="218">
        <f>HLOOKUP($B662,data07,data0211!AO$900,FALSE)</f>
        <v>55709</v>
      </c>
      <c r="AP662" s="218">
        <f>HLOOKUP($B662,data07,data0211!AP$900,FALSE)</f>
        <v>57057</v>
      </c>
      <c r="AQ662" s="218">
        <f>HLOOKUP($B662,data07,data0211!AQ$900,FALSE)</f>
        <v>52880</v>
      </c>
      <c r="AR662" s="218">
        <f>HLOOKUP($B662,data07,data0211!AR$900,FALSE)</f>
        <v>302</v>
      </c>
      <c r="AS662" s="218">
        <f>HLOOKUP($B662,data07,data0211!AS$900,FALSE)</f>
        <v>245</v>
      </c>
      <c r="AT662" s="218">
        <f>HLOOKUP($B662,data07,data0211!AT$900,FALSE)</f>
        <v>57</v>
      </c>
      <c r="AU662" s="218">
        <f>HLOOKUP($B662,data07,data0211!AU$900,FALSE)</f>
        <v>221</v>
      </c>
      <c r="AV662" s="218">
        <f>HLOOKUP($B662,data07,data0211!AV$900,FALSE)</f>
        <v>6</v>
      </c>
      <c r="AW662" s="218">
        <f>HLOOKUP($B662,data07,data0211!AW$900,FALSE)</f>
        <v>75</v>
      </c>
      <c r="AX662" s="218">
        <f>HLOOKUP($B662,data07,data0211!AX$900,FALSE)</f>
        <v>0</v>
      </c>
      <c r="AY662" s="218">
        <f>HLOOKUP($B662,data07,data0211!AY$900,FALSE)</f>
        <v>0</v>
      </c>
      <c r="AZ662" s="218">
        <f>HLOOKUP($B662,data07,data0211!AZ$900,FALSE)</f>
        <v>1744</v>
      </c>
      <c r="BA662" s="218">
        <f>HLOOKUP($B662,data07,data0211!BA$900,FALSE)</f>
        <v>72</v>
      </c>
      <c r="BB662" s="218"/>
      <c r="BC662" s="218"/>
      <c r="BD662" s="218"/>
      <c r="BE662" s="218"/>
    </row>
    <row r="663" spans="1:57" x14ac:dyDescent="0.2">
      <c r="A663" s="71" t="s">
        <v>35</v>
      </c>
      <c r="B663" s="71" t="s">
        <v>35</v>
      </c>
      <c r="C663" s="69">
        <v>2008</v>
      </c>
      <c r="D663" s="218">
        <f>HLOOKUP($B663,data08,data0211!D$900,FALSE)</f>
        <v>33813062.699999996</v>
      </c>
      <c r="E663" s="218">
        <f>HLOOKUP($B663,data08,data0211!E$900,FALSE)</f>
        <v>-17559244.23</v>
      </c>
      <c r="F663" s="218">
        <f>HLOOKUP($B663,data08,data0211!F$900,FALSE)</f>
        <v>0</v>
      </c>
      <c r="G663" s="218">
        <f>HLOOKUP($B663,data08,data0211!G$900,FALSE)</f>
        <v>2251561</v>
      </c>
      <c r="H663" s="218">
        <f>HLOOKUP($B663,data08,data0211!H$900,FALSE)</f>
        <v>3737525.09</v>
      </c>
      <c r="I663" s="218">
        <f>HLOOKUP($B663,data08,data0211!I$900,FALSE)</f>
        <v>473000</v>
      </c>
      <c r="J663" s="218">
        <f>HLOOKUP($B663,data08,data0211!J$900,FALSE)</f>
        <v>12797</v>
      </c>
      <c r="K663" s="218">
        <f>HLOOKUP($B663,data08,data0211!K$900,FALSE)</f>
        <v>11261</v>
      </c>
      <c r="L663" s="218">
        <f>HLOOKUP($B663,data08,data0211!L$900,FALSE)</f>
        <v>1536</v>
      </c>
      <c r="M663" s="218">
        <f>HLOOKUP($B663,data08,data0211!M$900,FALSE)</f>
        <v>0</v>
      </c>
      <c r="N663" s="218">
        <f>HLOOKUP($B663,data08,data0211!N$900,FALSE)</f>
        <v>3531</v>
      </c>
      <c r="O663" s="218">
        <f>HLOOKUP($B663,data08,data0211!O$900,FALSE)</f>
        <v>202</v>
      </c>
      <c r="P663" s="218">
        <f>HLOOKUP($B663,data08,data0211!P$900,FALSE)</f>
        <v>319007969</v>
      </c>
      <c r="Q663" s="218">
        <f>HLOOKUP($B663,data08,data0211!Q$900,FALSE)</f>
        <v>109814584</v>
      </c>
      <c r="R663" s="218">
        <f>HLOOKUP($B663,data08,data0211!R$900,FALSE)</f>
        <v>206291735</v>
      </c>
      <c r="S663" s="218">
        <f>HLOOKUP($B663,data08,data0211!S$900,FALSE)</f>
        <v>0</v>
      </c>
      <c r="T663" s="218">
        <f>HLOOKUP($B663,data08,data0211!T$900,FALSE)</f>
        <v>2549242</v>
      </c>
      <c r="U663" s="218">
        <f>HLOOKUP($B663,data08,data0211!U$900,FALSE)</f>
        <v>352408</v>
      </c>
      <c r="V663" s="218">
        <f>HLOOKUP($B663,data08,data0211!V$900,FALSE)</f>
        <v>404841</v>
      </c>
      <c r="W663" s="218">
        <f>HLOOKUP($B663,data08,data0211!W$900,FALSE)</f>
        <v>0</v>
      </c>
      <c r="X663" s="218">
        <f>HLOOKUP($B663,data08,data0211!X$900,FALSE)</f>
        <v>396778</v>
      </c>
      <c r="Y663" s="218">
        <f>HLOOKUP($B663,data08,data0211!Y$900,FALSE)</f>
        <v>0</v>
      </c>
      <c r="Z663" s="218">
        <f>HLOOKUP($B663,data08,data0211!Z$900,FALSE)</f>
        <v>7084</v>
      </c>
      <c r="AA663" s="218">
        <f>HLOOKUP($B663,data08,data0211!AA$900,FALSE)</f>
        <v>979</v>
      </c>
      <c r="AB663" s="218">
        <f>HLOOKUP($B663,data08,data0211!AB$900,FALSE)</f>
        <v>0</v>
      </c>
      <c r="AC663" s="218">
        <f>HLOOKUP($B663,data08,data0211!AC$900,FALSE)</f>
        <v>3184956</v>
      </c>
      <c r="AD663" s="218">
        <f>HLOOKUP($B663,data08,data0211!AD$900,FALSE)</f>
        <v>2967518</v>
      </c>
      <c r="AE663" s="218">
        <f>HLOOKUP($B663,data08,data0211!AE$900,FALSE)</f>
        <v>0</v>
      </c>
      <c r="AF663" s="218">
        <f>HLOOKUP($B663,data08,data0211!AF$900,FALSE)</f>
        <v>72445</v>
      </c>
      <c r="AG663" s="218">
        <f>HLOOKUP($B663,data08,data0211!AG$900,FALSE)</f>
        <v>15702</v>
      </c>
      <c r="AH663" s="218">
        <f>HLOOKUP($B663,data08,data0211!AH$900,FALSE)</f>
        <v>27</v>
      </c>
      <c r="AI663" s="218">
        <f>HLOOKUP($B663,data08,data0211!AI$900,FALSE)</f>
        <v>27</v>
      </c>
      <c r="AJ663" s="218">
        <f>HLOOKUP($B663,data08,data0211!AJ$900,FALSE)</f>
        <v>0</v>
      </c>
      <c r="AK663" s="218">
        <f>HLOOKUP($B663,data08,data0211!AK$900,FALSE)</f>
        <v>31000</v>
      </c>
      <c r="AL663" s="218">
        <f>HLOOKUP($B663,data08,data0211!AL$900,FALSE)</f>
        <v>31000</v>
      </c>
      <c r="AM663" s="218">
        <f>HLOOKUP($B663,data08,data0211!AM$900,FALSE)</f>
        <v>0</v>
      </c>
      <c r="AN663" s="218">
        <f>HLOOKUP($B663,data08,data0211!AN$900,FALSE)</f>
        <v>55775</v>
      </c>
      <c r="AO663" s="218">
        <f>HLOOKUP($B663,data08,data0211!AO$900,FALSE)</f>
        <v>50520</v>
      </c>
      <c r="AP663" s="218">
        <f>HLOOKUP($B663,data08,data0211!AP$900,FALSE)</f>
        <v>55775</v>
      </c>
      <c r="AQ663" s="218">
        <f>HLOOKUP($B663,data08,data0211!AQ$900,FALSE)</f>
        <v>49220</v>
      </c>
      <c r="AR663" s="218">
        <f>HLOOKUP($B663,data08,data0211!AR$900,FALSE)</f>
        <v>304</v>
      </c>
      <c r="AS663" s="218">
        <f>HLOOKUP($B663,data08,data0211!AS$900,FALSE)</f>
        <v>245</v>
      </c>
      <c r="AT663" s="218">
        <f>HLOOKUP($B663,data08,data0211!AT$900,FALSE)</f>
        <v>59</v>
      </c>
      <c r="AU663" s="218">
        <f>HLOOKUP($B663,data08,data0211!AU$900,FALSE)</f>
        <v>222</v>
      </c>
      <c r="AV663" s="218">
        <f>HLOOKUP($B663,data08,data0211!AV$900,FALSE)</f>
        <v>6</v>
      </c>
      <c r="AW663" s="218">
        <f>HLOOKUP($B663,data08,data0211!AW$900,FALSE)</f>
        <v>76</v>
      </c>
      <c r="AX663" s="218">
        <f>HLOOKUP($B663,data08,data0211!AX$900,FALSE)</f>
        <v>0</v>
      </c>
      <c r="AY663" s="218">
        <f>HLOOKUP($B663,data08,data0211!AY$900,FALSE)</f>
        <v>0</v>
      </c>
      <c r="AZ663" s="218">
        <f>HLOOKUP($B663,data08,data0211!AZ$900,FALSE)</f>
        <v>1758</v>
      </c>
      <c r="BA663" s="218">
        <f>HLOOKUP($B663,data08,data0211!BA$900,FALSE)</f>
        <v>77</v>
      </c>
      <c r="BB663" s="218"/>
      <c r="BC663" s="218"/>
      <c r="BD663" s="218"/>
      <c r="BE663" s="218"/>
    </row>
    <row r="664" spans="1:57" x14ac:dyDescent="0.2">
      <c r="A664" s="71" t="s">
        <v>35</v>
      </c>
      <c r="B664" s="71" t="s">
        <v>35</v>
      </c>
      <c r="C664" s="69">
        <v>2009</v>
      </c>
      <c r="D664" s="218">
        <f>HLOOKUP($B664,data09,data0211!D$900,FALSE)</f>
        <v>33741882.809999995</v>
      </c>
      <c r="E664" s="218">
        <f>HLOOKUP($B664,data09,data0211!E$900,FALSE)</f>
        <v>-17556726.25</v>
      </c>
      <c r="F664" s="218">
        <f>HLOOKUP($B664,data09,data0211!F$900,FALSE)</f>
        <v>0</v>
      </c>
      <c r="G664" s="218">
        <f>HLOOKUP($B664,data09,data0211!G$900,FALSE)</f>
        <v>1617709</v>
      </c>
      <c r="H664" s="218">
        <f>HLOOKUP($B664,data09,data0211!H$900,FALSE)</f>
        <v>3831334.23</v>
      </c>
      <c r="I664" s="218">
        <f>HLOOKUP($B664,data09,data0211!I$900,FALSE)</f>
        <v>293783</v>
      </c>
      <c r="J664" s="218">
        <f>HLOOKUP($B664,data09,data0211!J$900,FALSE)</f>
        <v>12962</v>
      </c>
      <c r="K664" s="218">
        <f>HLOOKUP($B664,data09,data0211!K$900,FALSE)</f>
        <v>11296</v>
      </c>
      <c r="L664" s="218">
        <f>HLOOKUP($B664,data09,data0211!L$900,FALSE)</f>
        <v>1513</v>
      </c>
      <c r="M664" s="218">
        <f>HLOOKUP($B664,data09,data0211!M$900,FALSE)</f>
        <v>153</v>
      </c>
      <c r="N664" s="218">
        <f>HLOOKUP($B664,data09,data0211!N$900,FALSE)</f>
        <v>3554</v>
      </c>
      <c r="O664" s="218">
        <f>HLOOKUP($B664,data09,data0211!O$900,FALSE)</f>
        <v>197</v>
      </c>
      <c r="P664" s="218">
        <f>HLOOKUP($B664,data09,data0211!P$900,FALSE)</f>
        <v>309605840</v>
      </c>
      <c r="Q664" s="218">
        <f>HLOOKUP($B664,data09,data0211!Q$900,FALSE)</f>
        <v>108280800</v>
      </c>
      <c r="R664" s="218">
        <f>HLOOKUP($B664,data09,data0211!R$900,FALSE)</f>
        <v>197578908</v>
      </c>
      <c r="S664" s="218">
        <f>HLOOKUP($B664,data09,data0211!S$900,FALSE)</f>
        <v>846523</v>
      </c>
      <c r="T664" s="218">
        <f>HLOOKUP($B664,data09,data0211!T$900,FALSE)</f>
        <v>2561703</v>
      </c>
      <c r="U664" s="218">
        <f>HLOOKUP($B664,data09,data0211!U$900,FALSE)</f>
        <v>337906</v>
      </c>
      <c r="V664" s="218">
        <f>HLOOKUP($B664,data09,data0211!V$900,FALSE)</f>
        <v>393736</v>
      </c>
      <c r="W664" s="218">
        <f>HLOOKUP($B664,data09,data0211!W$900,FALSE)</f>
        <v>0</v>
      </c>
      <c r="X664" s="218">
        <f>HLOOKUP($B664,data09,data0211!X$900,FALSE)</f>
        <v>385654</v>
      </c>
      <c r="Y664" s="218">
        <f>HLOOKUP($B664,data09,data0211!Y$900,FALSE)</f>
        <v>0</v>
      </c>
      <c r="Z664" s="218">
        <f>HLOOKUP($B664,data09,data0211!Z$900,FALSE)</f>
        <v>7143</v>
      </c>
      <c r="AA664" s="218">
        <f>HLOOKUP($B664,data09,data0211!AA$900,FALSE)</f>
        <v>939</v>
      </c>
      <c r="AB664" s="218">
        <f>HLOOKUP($B664,data09,data0211!AB$900,FALSE)</f>
        <v>6072740</v>
      </c>
      <c r="AC664" s="218">
        <f>HLOOKUP($B664,data09,data0211!AC$900,FALSE)</f>
        <v>3165109</v>
      </c>
      <c r="AD664" s="218">
        <f>HLOOKUP($B664,data09,data0211!AD$900,FALSE)</f>
        <v>2780860</v>
      </c>
      <c r="AE664" s="218">
        <f>HLOOKUP($B664,data09,data0211!AE$900,FALSE)</f>
        <v>0</v>
      </c>
      <c r="AF664" s="218">
        <f>HLOOKUP($B664,data09,data0211!AF$900,FALSE)</f>
        <v>70905</v>
      </c>
      <c r="AG664" s="218">
        <f>HLOOKUP($B664,data09,data0211!AG$900,FALSE)</f>
        <v>15076</v>
      </c>
      <c r="AH664" s="218">
        <f>HLOOKUP($B664,data09,data0211!AH$900,FALSE)</f>
        <v>27</v>
      </c>
      <c r="AI664" s="218">
        <f>HLOOKUP($B664,data09,data0211!AI$900,FALSE)</f>
        <v>27</v>
      </c>
      <c r="AJ664" s="218">
        <f>HLOOKUP($B664,data09,data0211!AJ$900,FALSE)</f>
        <v>0</v>
      </c>
      <c r="AK664" s="218">
        <f>HLOOKUP($B664,data09,data0211!AK$900,FALSE)</f>
        <v>31000</v>
      </c>
      <c r="AL664" s="218">
        <f>HLOOKUP($B664,data09,data0211!AL$900,FALSE)</f>
        <v>31000</v>
      </c>
      <c r="AM664" s="218">
        <f>HLOOKUP($B664,data09,data0211!AM$900,FALSE)</f>
        <v>0</v>
      </c>
      <c r="AN664" s="218">
        <f>HLOOKUP($B664,data09,data0211!AN$900,FALSE)</f>
        <v>59109</v>
      </c>
      <c r="AO664" s="218">
        <f>HLOOKUP($B664,data09,data0211!AO$900,FALSE)</f>
        <v>51144</v>
      </c>
      <c r="AP664" s="218">
        <f>HLOOKUP($B664,data09,data0211!AP$900,FALSE)</f>
        <v>59109</v>
      </c>
      <c r="AQ664" s="218">
        <f>HLOOKUP($B664,data09,data0211!AQ$900,FALSE)</f>
        <v>47700</v>
      </c>
      <c r="AR664" s="218">
        <f>HLOOKUP($B664,data09,data0211!AR$900,FALSE)</f>
        <v>307</v>
      </c>
      <c r="AS664" s="218">
        <f>HLOOKUP($B664,data09,data0211!AS$900,FALSE)</f>
        <v>248</v>
      </c>
      <c r="AT664" s="218">
        <f>HLOOKUP($B664,data09,data0211!AT$900,FALSE)</f>
        <v>59</v>
      </c>
      <c r="AU664" s="218">
        <f>HLOOKUP($B664,data09,data0211!AU$900,FALSE)</f>
        <v>225</v>
      </c>
      <c r="AV664" s="218">
        <f>HLOOKUP($B664,data09,data0211!AV$900,FALSE)</f>
        <v>6</v>
      </c>
      <c r="AW664" s="218">
        <f>HLOOKUP($B664,data09,data0211!AW$900,FALSE)</f>
        <v>76</v>
      </c>
      <c r="AX664" s="218">
        <f>HLOOKUP($B664,data09,data0211!AX$900,FALSE)</f>
        <v>0</v>
      </c>
      <c r="AY664" s="218">
        <f>HLOOKUP($B664,data09,data0211!AY$900,FALSE)</f>
        <v>0</v>
      </c>
      <c r="AZ664" s="218">
        <f>HLOOKUP($B664,data09,data0211!AZ$900,FALSE)</f>
        <v>1765</v>
      </c>
      <c r="BA664" s="218">
        <f>HLOOKUP($B664,data09,data0211!BA$900,FALSE)</f>
        <v>77</v>
      </c>
      <c r="BB664" s="218"/>
      <c r="BC664" s="218"/>
      <c r="BD664" s="218"/>
      <c r="BE664" s="218"/>
    </row>
    <row r="665" spans="1:57" x14ac:dyDescent="0.2">
      <c r="A665" s="71" t="s">
        <v>35</v>
      </c>
      <c r="B665" s="71" t="s">
        <v>35</v>
      </c>
      <c r="C665" s="69">
        <v>2010</v>
      </c>
      <c r="D665" s="218">
        <f>HLOOKUP($B665,data10,data0211!D$900,FALSE)</f>
        <v>33374001.700000003</v>
      </c>
      <c r="E665" s="218">
        <f>HLOOKUP($B665,data10,data0211!E$900,FALSE)</f>
        <v>-17565940.25</v>
      </c>
      <c r="F665" s="218">
        <f>HLOOKUP($B665,data10,data0211!F$900,FALSE)</f>
        <v>0</v>
      </c>
      <c r="G665" s="218">
        <f>HLOOKUP($B665,data10,data0211!G$900,FALSE)</f>
        <v>1617709</v>
      </c>
      <c r="H665" s="218">
        <f>HLOOKUP($B665,data10,data0211!H$900,FALSE)</f>
        <v>4093750.7700000005</v>
      </c>
      <c r="I665" s="218">
        <f>HLOOKUP($B665,data10,data0211!I$900,FALSE)</f>
        <v>624000</v>
      </c>
      <c r="J665" s="218">
        <f>HLOOKUP($B665,data10,data0211!J$900,FALSE)</f>
        <v>12862</v>
      </c>
      <c r="K665" s="218">
        <f>HLOOKUP($B665,data10,data0211!K$900,FALSE)</f>
        <v>11357</v>
      </c>
      <c r="L665" s="218">
        <f>HLOOKUP($B665,data10,data0211!L$900,FALSE)</f>
        <v>1505</v>
      </c>
      <c r="M665" s="218">
        <f>HLOOKUP($B665,data10,data0211!M$900,FALSE)</f>
        <v>0</v>
      </c>
      <c r="N665" s="218">
        <f>HLOOKUP($B665,data10,data0211!N$900,FALSE)</f>
        <v>0</v>
      </c>
      <c r="O665" s="218">
        <f>HLOOKUP($B665,data10,data0211!O$900,FALSE)</f>
        <v>0</v>
      </c>
      <c r="P665" s="218">
        <f>HLOOKUP($B665,data10,data0211!P$900,FALSE)</f>
        <v>305338215</v>
      </c>
      <c r="Q665" s="218">
        <f>HLOOKUP($B665,data10,data0211!Q$900,FALSE)</f>
        <v>107193730</v>
      </c>
      <c r="R665" s="218">
        <f>HLOOKUP($B665,data10,data0211!R$900,FALSE)</f>
        <v>198144485</v>
      </c>
      <c r="S665" s="218">
        <f>HLOOKUP($B665,data10,data0211!S$900,FALSE)</f>
        <v>0</v>
      </c>
      <c r="T665" s="218">
        <f>HLOOKUP($B665,data10,data0211!T$900,FALSE)</f>
        <v>0</v>
      </c>
      <c r="U665" s="218">
        <f>HLOOKUP($B665,data10,data0211!U$900,FALSE)</f>
        <v>0</v>
      </c>
      <c r="V665" s="218">
        <f>HLOOKUP($B665,data10,data0211!V$900,FALSE)</f>
        <v>386685</v>
      </c>
      <c r="W665" s="218">
        <f>HLOOKUP($B665,data10,data0211!W$900,FALSE)</f>
        <v>0</v>
      </c>
      <c r="X665" s="218">
        <f>HLOOKUP($B665,data10,data0211!X$900,FALSE)</f>
        <v>386685</v>
      </c>
      <c r="Y665" s="218">
        <f>HLOOKUP($B665,data10,data0211!Y$900,FALSE)</f>
        <v>0</v>
      </c>
      <c r="Z665" s="218">
        <f>HLOOKUP($B665,data10,data0211!Z$900,FALSE)</f>
        <v>0</v>
      </c>
      <c r="AA665" s="218">
        <f>HLOOKUP($B665,data10,data0211!AA$900,FALSE)</f>
        <v>0</v>
      </c>
      <c r="AB665" s="218">
        <f>HLOOKUP($B665,data10,data0211!AB$900,FALSE)</f>
        <v>6568249</v>
      </c>
      <c r="AC665" s="218">
        <f>HLOOKUP($B665,data10,data0211!AC$900,FALSE)</f>
        <v>3455067</v>
      </c>
      <c r="AD665" s="218">
        <f>HLOOKUP($B665,data10,data0211!AD$900,FALSE)</f>
        <v>3113182</v>
      </c>
      <c r="AE665" s="218">
        <f>HLOOKUP($B665,data10,data0211!AE$900,FALSE)</f>
        <v>0</v>
      </c>
      <c r="AF665" s="218">
        <f>HLOOKUP($B665,data10,data0211!AF$900,FALSE)</f>
        <v>0</v>
      </c>
      <c r="AG665" s="218">
        <f>HLOOKUP($B665,data10,data0211!AG$900,FALSE)</f>
        <v>0</v>
      </c>
      <c r="AH665" s="218">
        <f>HLOOKUP($B665,data10,data0211!AH$900,FALSE)</f>
        <v>0</v>
      </c>
      <c r="AI665" s="218">
        <f>HLOOKUP($B665,data10,data0211!AI$900,FALSE)</f>
        <v>0</v>
      </c>
      <c r="AJ665" s="218">
        <f>HLOOKUP($B665,data10,data0211!AJ$900,FALSE)</f>
        <v>0</v>
      </c>
      <c r="AK665" s="218">
        <f>HLOOKUP($B665,data10,data0211!AK$900,FALSE)</f>
        <v>31000</v>
      </c>
      <c r="AL665" s="218">
        <f>HLOOKUP($B665,data10,data0211!AL$900,FALSE)</f>
        <v>31000</v>
      </c>
      <c r="AM665" s="218">
        <f>HLOOKUP($B665,data10,data0211!AM$900,FALSE)</f>
        <v>0</v>
      </c>
      <c r="AN665" s="218">
        <f>HLOOKUP($B665,data10,data0211!AN$900,FALSE)</f>
        <v>57908</v>
      </c>
      <c r="AO665" s="218">
        <f>HLOOKUP($B665,data10,data0211!AO$900,FALSE)</f>
        <v>55679</v>
      </c>
      <c r="AP665" s="218">
        <f>HLOOKUP($B665,data10,data0211!AP$900,FALSE)</f>
        <v>57908</v>
      </c>
      <c r="AQ665" s="218">
        <f>HLOOKUP($B665,data10,data0211!AQ$900,FALSE)</f>
        <v>50620</v>
      </c>
      <c r="AR665" s="218">
        <f>HLOOKUP($B665,data10,data0211!AR$900,FALSE)</f>
        <v>313</v>
      </c>
      <c r="AS665" s="218">
        <f>HLOOKUP($B665,data10,data0211!AS$900,FALSE)</f>
        <v>248</v>
      </c>
      <c r="AT665" s="218">
        <f>HLOOKUP($B665,data10,data0211!AT$900,FALSE)</f>
        <v>65</v>
      </c>
      <c r="AU665" s="218">
        <f>HLOOKUP($B665,data10,data0211!AU$900,FALSE)</f>
        <v>225</v>
      </c>
      <c r="AV665" s="218">
        <f>HLOOKUP($B665,data10,data0211!AV$900,FALSE)</f>
        <v>6</v>
      </c>
      <c r="AW665" s="218">
        <f>HLOOKUP($B665,data10,data0211!AW$900,FALSE)</f>
        <v>82</v>
      </c>
      <c r="AX665" s="218">
        <f>HLOOKUP($B665,data10,data0211!AX$900,FALSE)</f>
        <v>0</v>
      </c>
      <c r="AY665" s="218">
        <f>HLOOKUP($B665,data10,data0211!AY$900,FALSE)</f>
        <v>0</v>
      </c>
      <c r="AZ665" s="218">
        <f>HLOOKUP($B665,data10,data0211!AZ$900,FALSE)</f>
        <v>1797</v>
      </c>
      <c r="BA665" s="218">
        <f>HLOOKUP($B665,data10,data0211!BA$900,FALSE)</f>
        <v>72</v>
      </c>
      <c r="BB665" s="218"/>
      <c r="BC665" s="218"/>
      <c r="BD665" s="218"/>
      <c r="BE665" s="218"/>
    </row>
    <row r="666" spans="1:57" x14ac:dyDescent="0.2">
      <c r="A666" s="71" t="s">
        <v>35</v>
      </c>
      <c r="B666" s="71" t="s">
        <v>35</v>
      </c>
      <c r="C666" s="69">
        <v>2011</v>
      </c>
      <c r="D666" s="218">
        <f>HLOOKUP($B666,data11,data0211!D$900,FALSE)</f>
        <v>34333810.549999997</v>
      </c>
      <c r="E666" s="218">
        <f>HLOOKUP($B666,data11,data0211!E$900,FALSE)</f>
        <v>-18004651.289999999</v>
      </c>
      <c r="F666" s="218">
        <f>HLOOKUP($B666,data11,data0211!F$900,FALSE)</f>
        <v>0</v>
      </c>
      <c r="G666" s="218">
        <f>HLOOKUP($B666,data11,data0211!G$900,FALSE)</f>
        <v>1899562</v>
      </c>
      <c r="H666" s="218">
        <f>HLOOKUP($B666,data11,data0211!H$900,FALSE)</f>
        <v>4405707.6100000003</v>
      </c>
      <c r="I666" s="218">
        <f>HLOOKUP($B666,data11,data0211!I$900,FALSE)</f>
        <v>292000</v>
      </c>
      <c r="J666" s="218">
        <f>HLOOKUP($B666,data11,data0211!J$900,FALSE)</f>
        <v>13035</v>
      </c>
      <c r="K666" s="218">
        <f>HLOOKUP($B666,data11,data0211!K$900,FALSE)</f>
        <v>11525</v>
      </c>
      <c r="L666" s="218">
        <f>HLOOKUP($B666,data11,data0211!L$900,FALSE)</f>
        <v>1510</v>
      </c>
      <c r="M666" s="218">
        <f>HLOOKUP($B666,data11,data0211!M$900,FALSE)</f>
        <v>0</v>
      </c>
      <c r="N666" s="218">
        <f>HLOOKUP($B666,data11,data0211!N$900,FALSE)</f>
        <v>0</v>
      </c>
      <c r="O666" s="218">
        <f>HLOOKUP($B666,data11,data0211!O$900,FALSE)</f>
        <v>0</v>
      </c>
      <c r="P666" s="218">
        <f>HLOOKUP($B666,data11,data0211!P$900,FALSE)</f>
        <v>303545330</v>
      </c>
      <c r="Q666" s="218">
        <f>HLOOKUP($B666,data11,data0211!Q$900,FALSE)</f>
        <v>106490221</v>
      </c>
      <c r="R666" s="218">
        <f>HLOOKUP($B666,data11,data0211!R$900,FALSE)</f>
        <v>197055109</v>
      </c>
      <c r="S666" s="218">
        <f>HLOOKUP($B666,data11,data0211!S$900,FALSE)</f>
        <v>0</v>
      </c>
      <c r="T666" s="218">
        <f>HLOOKUP($B666,data11,data0211!T$900,FALSE)</f>
        <v>0</v>
      </c>
      <c r="U666" s="218">
        <f>HLOOKUP($B666,data11,data0211!U$900,FALSE)</f>
        <v>0</v>
      </c>
      <c r="V666" s="218">
        <f>HLOOKUP($B666,data11,data0211!V$900,FALSE)</f>
        <v>390760</v>
      </c>
      <c r="W666" s="218">
        <f>HLOOKUP($B666,data11,data0211!W$900,FALSE)</f>
        <v>0</v>
      </c>
      <c r="X666" s="218">
        <f>HLOOKUP($B666,data11,data0211!X$900,FALSE)</f>
        <v>390760</v>
      </c>
      <c r="Y666" s="218">
        <f>HLOOKUP($B666,data11,data0211!Y$900,FALSE)</f>
        <v>0</v>
      </c>
      <c r="Z666" s="218">
        <f>HLOOKUP($B666,data11,data0211!Z$900,FALSE)</f>
        <v>0</v>
      </c>
      <c r="AA666" s="218">
        <f>HLOOKUP($B666,data11,data0211!AA$900,FALSE)</f>
        <v>0</v>
      </c>
      <c r="AB666" s="218">
        <f>HLOOKUP($B666,data11,data0211!AB$900,FALSE)</f>
        <v>6905232</v>
      </c>
      <c r="AC666" s="218">
        <f>HLOOKUP($B666,data11,data0211!AC$900,FALSE)</f>
        <v>3687251</v>
      </c>
      <c r="AD666" s="218">
        <f>HLOOKUP($B666,data11,data0211!AD$900,FALSE)</f>
        <v>3217981</v>
      </c>
      <c r="AE666" s="218">
        <f>HLOOKUP($B666,data11,data0211!AE$900,FALSE)</f>
        <v>0</v>
      </c>
      <c r="AF666" s="218">
        <f>HLOOKUP($B666,data11,data0211!AF$900,FALSE)</f>
        <v>0</v>
      </c>
      <c r="AG666" s="218">
        <f>HLOOKUP($B666,data11,data0211!AG$900,FALSE)</f>
        <v>0</v>
      </c>
      <c r="AH666" s="218">
        <f>HLOOKUP($B666,data11,data0211!AH$900,FALSE)</f>
        <v>27</v>
      </c>
      <c r="AI666" s="218">
        <f>HLOOKUP($B666,data11,data0211!AI$900,FALSE)</f>
        <v>27</v>
      </c>
      <c r="AJ666" s="218">
        <f>HLOOKUP($B666,data11,data0211!AJ$900,FALSE)</f>
        <v>0</v>
      </c>
      <c r="AK666" s="218">
        <f>HLOOKUP($B666,data11,data0211!AK$900,FALSE)</f>
        <v>31586</v>
      </c>
      <c r="AL666" s="218">
        <f>HLOOKUP($B666,data11,data0211!AL$900,FALSE)</f>
        <v>31586</v>
      </c>
      <c r="AM666" s="218">
        <f>HLOOKUP($B666,data11,data0211!AM$900,FALSE)</f>
        <v>0</v>
      </c>
      <c r="AN666" s="218">
        <f>HLOOKUP($B666,data11,data0211!AN$900,FALSE)</f>
        <v>59312</v>
      </c>
      <c r="AO666" s="218">
        <f>HLOOKUP($B666,data11,data0211!AO$900,FALSE)</f>
        <v>57089</v>
      </c>
      <c r="AP666" s="218">
        <f>HLOOKUP($B666,data11,data0211!AP$900,FALSE)</f>
        <v>59312</v>
      </c>
      <c r="AQ666" s="218">
        <f>HLOOKUP($B666,data11,data0211!AQ$900,FALSE)</f>
        <v>50680</v>
      </c>
      <c r="AR666" s="218">
        <f>HLOOKUP($B666,data11,data0211!AR$900,FALSE)</f>
        <v>314</v>
      </c>
      <c r="AS666" s="218">
        <f>HLOOKUP($B666,data11,data0211!AS$900,FALSE)</f>
        <v>248</v>
      </c>
      <c r="AT666" s="218">
        <f>HLOOKUP($B666,data11,data0211!AT$900,FALSE)</f>
        <v>66</v>
      </c>
      <c r="AU666" s="218">
        <f>HLOOKUP($B666,data11,data0211!AU$900,FALSE)</f>
        <v>226</v>
      </c>
      <c r="AV666" s="218">
        <f>HLOOKUP($B666,data11,data0211!AV$900,FALSE)</f>
        <v>6</v>
      </c>
      <c r="AW666" s="218">
        <f>HLOOKUP($B666,data11,data0211!AW$900,FALSE)</f>
        <v>82</v>
      </c>
      <c r="AX666" s="218">
        <f>HLOOKUP($B666,data11,data0211!AX$900,FALSE)</f>
        <v>0</v>
      </c>
      <c r="AY666" s="218">
        <f>HLOOKUP($B666,data11,data0211!AY$900,FALSE)</f>
        <v>0</v>
      </c>
      <c r="AZ666" s="218">
        <f>HLOOKUP($B666,data11,data0211!AZ$900,FALSE)</f>
        <v>10</v>
      </c>
      <c r="BA666" s="218">
        <f>HLOOKUP($B666,data11,data0211!BA$900,FALSE)</f>
        <v>71</v>
      </c>
      <c r="BB666" s="218"/>
      <c r="BC666" s="218"/>
      <c r="BD666" s="218"/>
      <c r="BE666" s="218"/>
    </row>
    <row r="667" spans="1:57" x14ac:dyDescent="0.2">
      <c r="A667" s="71" t="s">
        <v>36</v>
      </c>
      <c r="B667" s="71" t="s">
        <v>36</v>
      </c>
      <c r="C667" s="69">
        <v>2002</v>
      </c>
      <c r="D667" s="218">
        <f>HLOOKUP($B667,data02,data0211!D$900,FALSE)</f>
        <v>91694595.029999986</v>
      </c>
      <c r="E667" s="218">
        <f>HLOOKUP($B667,data02,data0211!E$900,FALSE)</f>
        <v>-54164794.359999999</v>
      </c>
      <c r="F667" s="218">
        <f>HLOOKUP($B667,data02,data0211!F$900,FALSE)</f>
        <v>3079079.54</v>
      </c>
      <c r="G667" s="218">
        <f>HLOOKUP($B667,data02,data0211!G$900,FALSE)</f>
        <v>4029764.02</v>
      </c>
      <c r="H667" s="218">
        <f>HLOOKUP($B667,data02,data0211!H$900,FALSE)</f>
        <v>8874750.0299999993</v>
      </c>
      <c r="I667" s="218">
        <f>HLOOKUP($B667,data02,data0211!I$900,FALSE)</f>
        <v>0</v>
      </c>
      <c r="J667" s="218">
        <f>HLOOKUP($B667,data02,data0211!J$900,FALSE)</f>
        <v>47533</v>
      </c>
      <c r="K667" s="218">
        <f>HLOOKUP($B667,data02,data0211!K$900,FALSE)</f>
        <v>42960</v>
      </c>
      <c r="L667" s="218">
        <f>HLOOKUP($B667,data02,data0211!L$900,FALSE)</f>
        <v>4570</v>
      </c>
      <c r="M667" s="218">
        <f>HLOOKUP($B667,data02,data0211!M$900,FALSE)</f>
        <v>3</v>
      </c>
      <c r="N667" s="218">
        <f>HLOOKUP($B667,data02,data0211!N$900,FALSE)</f>
        <v>9967</v>
      </c>
      <c r="O667" s="218">
        <f>HLOOKUP($B667,data02,data0211!O$900,FALSE)</f>
        <v>38</v>
      </c>
      <c r="P667" s="218">
        <f>HLOOKUP($B667,data02,data0211!P$900,FALSE)</f>
        <v>1163441783</v>
      </c>
      <c r="Q667" s="218">
        <f>HLOOKUP($B667,data02,data0211!Q$900,FALSE)</f>
        <v>480135066</v>
      </c>
      <c r="R667" s="218">
        <f>HLOOKUP($B667,data02,data0211!R$900,FALSE)</f>
        <v>563020748</v>
      </c>
      <c r="S667" s="218">
        <f>HLOOKUP($B667,data02,data0211!S$900,FALSE)</f>
        <v>114267039</v>
      </c>
      <c r="T667" s="218">
        <f>HLOOKUP($B667,data02,data0211!T$900,FALSE)</f>
        <v>5992137</v>
      </c>
      <c r="U667" s="218">
        <f>HLOOKUP($B667,data02,data0211!U$900,FALSE)</f>
        <v>26793</v>
      </c>
      <c r="V667" s="218">
        <f>HLOOKUP($B667,data02,data0211!V$900,FALSE)</f>
        <v>1581826</v>
      </c>
      <c r="W667" s="218">
        <f>HLOOKUP($B667,data02,data0211!W$900,FALSE)</f>
        <v>0</v>
      </c>
      <c r="X667" s="218">
        <f>HLOOKUP($B667,data02,data0211!X$900,FALSE)</f>
        <v>1182171</v>
      </c>
      <c r="Y667" s="218">
        <f>HLOOKUP($B667,data02,data0211!Y$900,FALSE)</f>
        <v>386160</v>
      </c>
      <c r="Z667" s="218">
        <f>HLOOKUP($B667,data02,data0211!Z$900,FALSE)</f>
        <v>13365</v>
      </c>
      <c r="AA667" s="218">
        <f>HLOOKUP($B667,data02,data0211!AA$900,FALSE)</f>
        <v>130</v>
      </c>
      <c r="AB667" s="218">
        <f>HLOOKUP($B667,data02,data0211!AB$900,FALSE)</f>
        <v>16671774.969999997</v>
      </c>
      <c r="AC667" s="218">
        <f>HLOOKUP($B667,data02,data0211!AC$900,FALSE)</f>
        <v>7350004.1800000006</v>
      </c>
      <c r="AD667" s="218">
        <f>HLOOKUP($B667,data02,data0211!AD$900,FALSE)</f>
        <v>6774584.1499999985</v>
      </c>
      <c r="AE667" s="218">
        <f>HLOOKUP($B667,data02,data0211!AE$900,FALSE)</f>
        <v>2439185.35</v>
      </c>
      <c r="AF667" s="218">
        <f>HLOOKUP($B667,data02,data0211!AF$900,FALSE)</f>
        <v>106399.29</v>
      </c>
      <c r="AG667" s="218">
        <f>HLOOKUP($B667,data02,data0211!AG$900,FALSE)</f>
        <v>1602</v>
      </c>
      <c r="AH667" s="218">
        <f>HLOOKUP($B667,data02,data0211!AH$900,FALSE)</f>
        <v>143</v>
      </c>
      <c r="AI667" s="218">
        <f>HLOOKUP($B667,data02,data0211!AI$900,FALSE)</f>
        <v>74.36</v>
      </c>
      <c r="AJ667" s="218">
        <f>HLOOKUP($B667,data02,data0211!AJ$900,FALSE)</f>
        <v>68.64</v>
      </c>
      <c r="AK667" s="218">
        <f>HLOOKUP($B667,data02,data0211!AK$900,FALSE)</f>
        <v>143835</v>
      </c>
      <c r="AL667" s="218">
        <f>HLOOKUP($B667,data02,data0211!AL$900,FALSE)</f>
        <v>143835</v>
      </c>
      <c r="AM667" s="218">
        <f>HLOOKUP($B667,data02,data0211!AM$900,FALSE)</f>
        <v>0</v>
      </c>
      <c r="AN667" s="218">
        <f>HLOOKUP($B667,data02,data0211!AN$900,FALSE)</f>
        <v>210000</v>
      </c>
      <c r="AO667" s="218">
        <f>HLOOKUP($B667,data02,data0211!AO$900,FALSE)</f>
        <v>222000</v>
      </c>
      <c r="AP667" s="218">
        <f>HLOOKUP($B667,data02,data0211!AP$900,FALSE)</f>
        <v>222000</v>
      </c>
      <c r="AQ667" s="218">
        <f>HLOOKUP($B667,data02,data0211!AQ$900,FALSE)</f>
        <v>189000</v>
      </c>
      <c r="AR667" s="218">
        <f>HLOOKUP($B667,data02,data0211!AR$900,FALSE)</f>
        <v>1455</v>
      </c>
      <c r="AS667" s="218">
        <f>HLOOKUP($B667,data02,data0211!AS$900,FALSE)</f>
        <v>798</v>
      </c>
      <c r="AT667" s="218">
        <f>HLOOKUP($B667,data02,data0211!AT$900,FALSE)</f>
        <v>657</v>
      </c>
      <c r="AU667" s="218">
        <f>HLOOKUP($B667,data02,data0211!AU$900,FALSE)</f>
        <v>203</v>
      </c>
      <c r="AV667" s="218">
        <f>HLOOKUP($B667,data02,data0211!AV$900,FALSE)</f>
        <v>0</v>
      </c>
      <c r="AW667" s="218">
        <f>HLOOKUP($B667,data02,data0211!AW$900,FALSE)</f>
        <v>403</v>
      </c>
      <c r="AX667" s="218">
        <f>HLOOKUP($B667,data02,data0211!AX$900,FALSE)</f>
        <v>0</v>
      </c>
      <c r="AY667" s="218">
        <f>HLOOKUP($B667,data02,data0211!AY$900,FALSE)</f>
        <v>16</v>
      </c>
      <c r="AZ667" s="218">
        <f>HLOOKUP($B667,data02,data0211!AZ$900,FALSE)</f>
        <v>5687</v>
      </c>
      <c r="BA667" s="218">
        <f>HLOOKUP($B667,data02,data0211!BA$900,FALSE)</f>
        <v>0</v>
      </c>
      <c r="BB667" s="218"/>
      <c r="BC667" s="218"/>
      <c r="BD667" s="218"/>
      <c r="BE667" s="218"/>
    </row>
    <row r="668" spans="1:57" x14ac:dyDescent="0.2">
      <c r="A668" s="71" t="s">
        <v>36</v>
      </c>
      <c r="B668" s="71" t="s">
        <v>36</v>
      </c>
      <c r="C668" s="69">
        <v>2003</v>
      </c>
      <c r="D668" s="218">
        <f>HLOOKUP($B668,data03,data0211!D$900,FALSE)</f>
        <v>98441614.75</v>
      </c>
      <c r="E668" s="218">
        <f>HLOOKUP($B668,data03,data0211!E$900,FALSE)</f>
        <v>-57086495.869999997</v>
      </c>
      <c r="F668" s="218">
        <f>HLOOKUP($B668,data03,data0211!F$900,FALSE)</f>
        <v>0</v>
      </c>
      <c r="G668" s="218">
        <f>HLOOKUP($B668,data03,data0211!G$900,FALSE)</f>
        <v>2628914</v>
      </c>
      <c r="H668" s="218">
        <f>HLOOKUP($B668,data03,data0211!H$900,FALSE)</f>
        <v>8050337</v>
      </c>
      <c r="I668" s="218">
        <f>HLOOKUP($B668,data03,data0211!I$900,FALSE)</f>
        <v>0</v>
      </c>
      <c r="J668" s="218">
        <f>HLOOKUP($B668,data03,data0211!J$900,FALSE)</f>
        <v>48202</v>
      </c>
      <c r="K668" s="218">
        <f>HLOOKUP($B668,data03,data0211!K$900,FALSE)</f>
        <v>43679</v>
      </c>
      <c r="L668" s="218">
        <f>HLOOKUP($B668,data03,data0211!L$900,FALSE)</f>
        <v>4520</v>
      </c>
      <c r="M668" s="218">
        <f>HLOOKUP($B668,data03,data0211!M$900,FALSE)</f>
        <v>3</v>
      </c>
      <c r="N668" s="218">
        <f>HLOOKUP($B668,data03,data0211!N$900,FALSE)</f>
        <v>10076</v>
      </c>
      <c r="O668" s="218">
        <f>HLOOKUP($B668,data03,data0211!O$900,FALSE)</f>
        <v>81</v>
      </c>
      <c r="P668" s="218">
        <f>HLOOKUP($B668,data03,data0211!P$900,FALSE)</f>
        <v>1192940488</v>
      </c>
      <c r="Q668" s="218">
        <f>HLOOKUP($B668,data03,data0211!Q$900,FALSE)</f>
        <v>471232312</v>
      </c>
      <c r="R668" s="218">
        <f>HLOOKUP($B668,data03,data0211!R$900,FALSE)</f>
        <v>544089615</v>
      </c>
      <c r="S668" s="218">
        <f>HLOOKUP($B668,data03,data0211!S$900,FALSE)</f>
        <v>169257214</v>
      </c>
      <c r="T668" s="218">
        <f>HLOOKUP($B668,data03,data0211!T$900,FALSE)</f>
        <v>8322229</v>
      </c>
      <c r="U668" s="218">
        <f>HLOOKUP($B668,data03,data0211!U$900,FALSE)</f>
        <v>39118</v>
      </c>
      <c r="V668" s="218">
        <f>HLOOKUP($B668,data03,data0211!V$900,FALSE)</f>
        <v>1376026</v>
      </c>
      <c r="W668" s="218">
        <f>HLOOKUP($B668,data03,data0211!W$900,FALSE)</f>
        <v>0</v>
      </c>
      <c r="X668" s="218">
        <f>HLOOKUP($B668,data03,data0211!X$900,FALSE)</f>
        <v>1003755</v>
      </c>
      <c r="Y668" s="218">
        <f>HLOOKUP($B668,data03,data0211!Y$900,FALSE)</f>
        <v>349045</v>
      </c>
      <c r="Z668" s="218">
        <f>HLOOKUP($B668,data03,data0211!Z$900,FALSE)</f>
        <v>23095</v>
      </c>
      <c r="AA668" s="218">
        <f>HLOOKUP($B668,data03,data0211!AA$900,FALSE)</f>
        <v>131</v>
      </c>
      <c r="AB668" s="218">
        <f>HLOOKUP($B668,data03,data0211!AB$900,FALSE)</f>
        <v>16240900</v>
      </c>
      <c r="AC668" s="218">
        <f>HLOOKUP($B668,data03,data0211!AC$900,FALSE)</f>
        <v>8291855</v>
      </c>
      <c r="AD668" s="218">
        <f>HLOOKUP($B668,data03,data0211!AD$900,FALSE)</f>
        <v>6377898</v>
      </c>
      <c r="AE668" s="218">
        <f>HLOOKUP($B668,data03,data0211!AE$900,FALSE)</f>
        <v>1311994</v>
      </c>
      <c r="AF668" s="218">
        <f>HLOOKUP($B668,data03,data0211!AF$900,FALSE)</f>
        <v>257555</v>
      </c>
      <c r="AG668" s="218">
        <f>HLOOKUP($B668,data03,data0211!AG$900,FALSE)</f>
        <v>1598</v>
      </c>
      <c r="AH668" s="218">
        <f>HLOOKUP($B668,data03,data0211!AH$900,FALSE)</f>
        <v>143</v>
      </c>
      <c r="AI668" s="218">
        <f>HLOOKUP($B668,data03,data0211!AI$900,FALSE)</f>
        <v>74.36</v>
      </c>
      <c r="AJ668" s="218">
        <f>HLOOKUP($B668,data03,data0211!AJ$900,FALSE)</f>
        <v>68.64</v>
      </c>
      <c r="AK668" s="218">
        <f>HLOOKUP($B668,data03,data0211!AK$900,FALSE)</f>
        <v>148300</v>
      </c>
      <c r="AL668" s="218">
        <f>HLOOKUP($B668,data03,data0211!AL$900,FALSE)</f>
        <v>148300</v>
      </c>
      <c r="AM668" s="218">
        <f>HLOOKUP($B668,data03,data0211!AM$900,FALSE)</f>
        <v>0</v>
      </c>
      <c r="AN668" s="218">
        <f>HLOOKUP($B668,data03,data0211!AN$900,FALSE)</f>
        <v>228000</v>
      </c>
      <c r="AO668" s="218">
        <f>HLOOKUP($B668,data03,data0211!AO$900,FALSE)</f>
        <v>218000</v>
      </c>
      <c r="AP668" s="218">
        <f>HLOOKUP($B668,data03,data0211!AP$900,FALSE)</f>
        <v>228000</v>
      </c>
      <c r="AQ668" s="218">
        <f>HLOOKUP($B668,data03,data0211!AQ$900,FALSE)</f>
        <v>198000</v>
      </c>
      <c r="AR668" s="218">
        <f>HLOOKUP($B668,data03,data0211!AR$900,FALSE)</f>
        <v>1538</v>
      </c>
      <c r="AS668" s="218">
        <f>HLOOKUP($B668,data03,data0211!AS$900,FALSE)</f>
        <v>813</v>
      </c>
      <c r="AT668" s="218">
        <f>HLOOKUP($B668,data03,data0211!AT$900,FALSE)</f>
        <v>725</v>
      </c>
      <c r="AU668" s="218">
        <f>HLOOKUP($B668,data03,data0211!AU$900,FALSE)</f>
        <v>295</v>
      </c>
      <c r="AV668" s="218">
        <f>HLOOKUP($B668,data03,data0211!AV$900,FALSE)</f>
        <v>0</v>
      </c>
      <c r="AW668" s="218">
        <f>HLOOKUP($B668,data03,data0211!AW$900,FALSE)</f>
        <v>206.7</v>
      </c>
      <c r="AX668" s="218">
        <f>HLOOKUP($B668,data03,data0211!AX$900,FALSE)</f>
        <v>0</v>
      </c>
      <c r="AY668" s="218">
        <f>HLOOKUP($B668,data03,data0211!AY$900,FALSE)</f>
        <v>16</v>
      </c>
      <c r="AZ668" s="218">
        <f>HLOOKUP($B668,data03,data0211!AZ$900,FALSE)</f>
        <v>5687</v>
      </c>
      <c r="BA668" s="218">
        <f>HLOOKUP($B668,data03,data0211!BA$900,FALSE)</f>
        <v>76.459999999999994</v>
      </c>
      <c r="BB668" s="218"/>
      <c r="BC668" s="218"/>
      <c r="BD668" s="218"/>
      <c r="BE668" s="218"/>
    </row>
    <row r="669" spans="1:57" x14ac:dyDescent="0.2">
      <c r="A669" s="71" t="s">
        <v>36</v>
      </c>
      <c r="B669" s="71" t="s">
        <v>36</v>
      </c>
      <c r="C669" s="69">
        <v>2004</v>
      </c>
      <c r="D669" s="218">
        <f>HLOOKUP($B669,data04,data0211!D$900,FALSE)</f>
        <v>105766010.55</v>
      </c>
      <c r="E669" s="218">
        <f>HLOOKUP($B669,data04,data0211!E$900,FALSE)</f>
        <v>-60424206.710000001</v>
      </c>
      <c r="F669" s="218">
        <f>HLOOKUP($B669,data04,data0211!F$900,FALSE)</f>
        <v>0</v>
      </c>
      <c r="G669" s="218">
        <f>HLOOKUP($B669,data04,data0211!G$900,FALSE)</f>
        <v>8104180</v>
      </c>
      <c r="H669" s="218">
        <f>HLOOKUP($B669,data04,data0211!H$900,FALSE)</f>
        <v>7593543.1900000004</v>
      </c>
      <c r="I669" s="218">
        <f>HLOOKUP($B669,data04,data0211!I$900,FALSE)</f>
        <v>0</v>
      </c>
      <c r="J669" s="218">
        <f>HLOOKUP($B669,data04,data0211!J$900,FALSE)</f>
        <v>48675</v>
      </c>
      <c r="K669" s="218">
        <f>HLOOKUP($B669,data04,data0211!K$900,FALSE)</f>
        <v>44280</v>
      </c>
      <c r="L669" s="218">
        <f>HLOOKUP($B669,data04,data0211!L$900,FALSE)</f>
        <v>4393</v>
      </c>
      <c r="M669" s="218">
        <f>HLOOKUP($B669,data04,data0211!M$900,FALSE)</f>
        <v>2</v>
      </c>
      <c r="N669" s="218">
        <f>HLOOKUP($B669,data04,data0211!N$900,FALSE)</f>
        <v>10076</v>
      </c>
      <c r="O669" s="218">
        <f>HLOOKUP($B669,data04,data0211!O$900,FALSE)</f>
        <v>77</v>
      </c>
      <c r="P669" s="218">
        <f>HLOOKUP($B669,data04,data0211!P$900,FALSE)</f>
        <v>1175439752</v>
      </c>
      <c r="Q669" s="218">
        <f>HLOOKUP($B669,data04,data0211!Q$900,FALSE)</f>
        <v>474309661</v>
      </c>
      <c r="R669" s="218">
        <f>HLOOKUP($B669,data04,data0211!R$900,FALSE)</f>
        <v>580242799</v>
      </c>
      <c r="S669" s="218">
        <f>HLOOKUP($B669,data04,data0211!S$900,FALSE)</f>
        <v>112144197</v>
      </c>
      <c r="T669" s="218">
        <f>HLOOKUP($B669,data04,data0211!T$900,FALSE)</f>
        <v>8702376</v>
      </c>
      <c r="U669" s="218">
        <f>HLOOKUP($B669,data04,data0211!U$900,FALSE)</f>
        <v>40719</v>
      </c>
      <c r="V669" s="218">
        <f>HLOOKUP($B669,data04,data0211!V$900,FALSE)</f>
        <v>1359377</v>
      </c>
      <c r="W669" s="218">
        <f>HLOOKUP($B669,data04,data0211!W$900,FALSE)</f>
        <v>0</v>
      </c>
      <c r="X669" s="218">
        <f>HLOOKUP($B669,data04,data0211!X$900,FALSE)</f>
        <v>1092663</v>
      </c>
      <c r="Y669" s="218">
        <f>HLOOKUP($B669,data04,data0211!Y$900,FALSE)</f>
        <v>243129</v>
      </c>
      <c r="Z669" s="218">
        <f>HLOOKUP($B669,data04,data0211!Z$900,FALSE)</f>
        <v>23450</v>
      </c>
      <c r="AA669" s="218">
        <f>HLOOKUP($B669,data04,data0211!AA$900,FALSE)</f>
        <v>135</v>
      </c>
      <c r="AB669" s="218">
        <f>HLOOKUP($B669,data04,data0211!AB$900,FALSE)</f>
        <v>16321459</v>
      </c>
      <c r="AC669" s="218">
        <f>HLOOKUP($B669,data04,data0211!AC$900,FALSE)</f>
        <v>8209347</v>
      </c>
      <c r="AD669" s="218">
        <f>HLOOKUP($B669,data04,data0211!AD$900,FALSE)</f>
        <v>6857887</v>
      </c>
      <c r="AE669" s="218">
        <f>HLOOKUP($B669,data04,data0211!AE$900,FALSE)</f>
        <v>1010732</v>
      </c>
      <c r="AF669" s="218">
        <f>HLOOKUP($B669,data04,data0211!AF$900,FALSE)</f>
        <v>241805</v>
      </c>
      <c r="AG669" s="218">
        <f>HLOOKUP($B669,data04,data0211!AG$900,FALSE)</f>
        <v>1688</v>
      </c>
      <c r="AH669" s="218">
        <f>HLOOKUP($B669,data04,data0211!AH$900,FALSE)</f>
        <v>143</v>
      </c>
      <c r="AI669" s="218">
        <f>HLOOKUP($B669,data04,data0211!AI$900,FALSE)</f>
        <v>71.64</v>
      </c>
      <c r="AJ669" s="218">
        <f>HLOOKUP($B669,data04,data0211!AJ$900,FALSE)</f>
        <v>71.36</v>
      </c>
      <c r="AK669" s="218">
        <f>HLOOKUP($B669,data04,data0211!AK$900,FALSE)</f>
        <v>150000</v>
      </c>
      <c r="AL669" s="218">
        <f>HLOOKUP($B669,data04,data0211!AL$900,FALSE)</f>
        <v>150000</v>
      </c>
      <c r="AM669" s="218">
        <f>HLOOKUP($B669,data04,data0211!AM$900,FALSE)</f>
        <v>0</v>
      </c>
      <c r="AN669" s="218">
        <f>HLOOKUP($B669,data04,data0211!AN$900,FALSE)</f>
        <v>233000</v>
      </c>
      <c r="AO669" s="218">
        <f>HLOOKUP($B669,data04,data0211!AO$900,FALSE)</f>
        <v>200000</v>
      </c>
      <c r="AP669" s="218">
        <f>HLOOKUP($B669,data04,data0211!AP$900,FALSE)</f>
        <v>233000</v>
      </c>
      <c r="AQ669" s="218">
        <f>HLOOKUP($B669,data04,data0211!AQ$900,FALSE)</f>
        <v>188000</v>
      </c>
      <c r="AR669" s="218">
        <f>HLOOKUP($B669,data04,data0211!AR$900,FALSE)</f>
        <v>1731</v>
      </c>
      <c r="AS669" s="218">
        <f>HLOOKUP($B669,data04,data0211!AS$900,FALSE)</f>
        <v>892</v>
      </c>
      <c r="AT669" s="218">
        <f>HLOOKUP($B669,data04,data0211!AT$900,FALSE)</f>
        <v>839</v>
      </c>
      <c r="AU669" s="218">
        <f>HLOOKUP($B669,data04,data0211!AU$900,FALSE)</f>
        <v>359.6</v>
      </c>
      <c r="AV669" s="218">
        <f>HLOOKUP($B669,data04,data0211!AV$900,FALSE)</f>
        <v>0</v>
      </c>
      <c r="AW669" s="218">
        <f>HLOOKUP($B669,data04,data0211!AW$900,FALSE)</f>
        <v>509.1</v>
      </c>
      <c r="AX669" s="218">
        <f>HLOOKUP($B669,data04,data0211!AX$900,FALSE)</f>
        <v>0</v>
      </c>
      <c r="AY669" s="218">
        <f>HLOOKUP($B669,data04,data0211!AY$900,FALSE)</f>
        <v>16</v>
      </c>
      <c r="AZ669" s="218">
        <f>HLOOKUP($B669,data04,data0211!AZ$900,FALSE)</f>
        <v>6153</v>
      </c>
      <c r="BA669" s="218">
        <f>HLOOKUP($B669,data04,data0211!BA$900,FALSE)</f>
        <v>71.89</v>
      </c>
      <c r="BB669" s="218"/>
      <c r="BC669" s="218"/>
      <c r="BD669" s="218"/>
      <c r="BE669" s="218"/>
    </row>
    <row r="670" spans="1:57" x14ac:dyDescent="0.2">
      <c r="A670" s="71" t="s">
        <v>36</v>
      </c>
      <c r="B670" s="71" t="s">
        <v>36</v>
      </c>
      <c r="C670" s="69">
        <v>2005</v>
      </c>
      <c r="D670" s="218">
        <f>HLOOKUP($B670,data05,data0211!D$900,FALSE)</f>
        <v>115312031.84999999</v>
      </c>
      <c r="E670" s="218">
        <f>HLOOKUP($B670,data05,data0211!E$900,FALSE)</f>
        <v>-63362308.280000001</v>
      </c>
      <c r="F670" s="218">
        <f>HLOOKUP($B670,data05,data0211!F$900,FALSE)</f>
        <v>0</v>
      </c>
      <c r="G670" s="218">
        <f>HLOOKUP($B670,data05,data0211!G$900,FALSE)</f>
        <v>10943000</v>
      </c>
      <c r="H670" s="218">
        <f>HLOOKUP($B670,data05,data0211!H$900,FALSE)</f>
        <v>7675841.6899999995</v>
      </c>
      <c r="I670" s="218">
        <f>HLOOKUP($B670,data05,data0211!I$900,FALSE)</f>
        <v>2333000</v>
      </c>
      <c r="J670" s="218">
        <f>HLOOKUP($B670,data05,data0211!J$900,FALSE)</f>
        <v>49500</v>
      </c>
      <c r="K670" s="218">
        <f>HLOOKUP($B670,data05,data0211!K$900,FALSE)</f>
        <v>44917</v>
      </c>
      <c r="L670" s="218">
        <f>HLOOKUP($B670,data05,data0211!L$900,FALSE)</f>
        <v>4581</v>
      </c>
      <c r="M670" s="218">
        <f>HLOOKUP($B670,data05,data0211!M$900,FALSE)</f>
        <v>2</v>
      </c>
      <c r="N670" s="218">
        <f>HLOOKUP($B670,data05,data0211!N$900,FALSE)</f>
        <v>41058</v>
      </c>
      <c r="O670" s="218">
        <f>HLOOKUP($B670,data05,data0211!O$900,FALSE)</f>
        <v>0</v>
      </c>
      <c r="P670" s="218">
        <f>HLOOKUP($B670,data05,data0211!P$900,FALSE)</f>
        <v>1128827182</v>
      </c>
      <c r="Q670" s="218">
        <f>HLOOKUP($B670,data05,data0211!Q$900,FALSE)</f>
        <v>485942543</v>
      </c>
      <c r="R670" s="218">
        <f>HLOOKUP($B670,data05,data0211!R$900,FALSE)</f>
        <v>633701746</v>
      </c>
      <c r="S670" s="218">
        <f>HLOOKUP($B670,data05,data0211!S$900,FALSE)</f>
        <v>9141835</v>
      </c>
      <c r="T670" s="218">
        <f>HLOOKUP($B670,data05,data0211!T$900,FALSE)</f>
        <v>41058</v>
      </c>
      <c r="U670" s="218">
        <f>HLOOKUP($B670,data05,data0211!U$900,FALSE)</f>
        <v>0</v>
      </c>
      <c r="V670" s="218">
        <f>HLOOKUP($B670,data05,data0211!V$900,FALSE)</f>
        <v>1234902</v>
      </c>
      <c r="W670" s="218">
        <f>HLOOKUP($B670,data05,data0211!W$900,FALSE)</f>
        <v>0</v>
      </c>
      <c r="X670" s="218">
        <f>HLOOKUP($B670,data05,data0211!X$900,FALSE)</f>
        <v>1056085</v>
      </c>
      <c r="Y670" s="218">
        <f>HLOOKUP($B670,data05,data0211!Y$900,FALSE)</f>
        <v>154704</v>
      </c>
      <c r="Z670" s="218">
        <f>HLOOKUP($B670,data05,data0211!Z$900,FALSE)</f>
        <v>23979</v>
      </c>
      <c r="AA670" s="218">
        <f>HLOOKUP($B670,data05,data0211!AA$900,FALSE)</f>
        <v>134</v>
      </c>
      <c r="AB670" s="218">
        <f>HLOOKUP($B670,data05,data0211!AB$900,FALSE)</f>
        <v>17413400</v>
      </c>
      <c r="AC670" s="218">
        <f>HLOOKUP($B670,data05,data0211!AC$900,FALSE)</f>
        <v>9079188</v>
      </c>
      <c r="AD670" s="218">
        <f>HLOOKUP($B670,data05,data0211!AD$900,FALSE)</f>
        <v>7369336</v>
      </c>
      <c r="AE670" s="218">
        <f>HLOOKUP($B670,data05,data0211!AE$900,FALSE)</f>
        <v>713103</v>
      </c>
      <c r="AF670" s="218">
        <f>HLOOKUP($B670,data05,data0211!AF$900,FALSE)</f>
        <v>249709</v>
      </c>
      <c r="AG670" s="218">
        <f>HLOOKUP($B670,data05,data0211!AG$900,FALSE)</f>
        <v>2064</v>
      </c>
      <c r="AH670" s="218">
        <f>HLOOKUP($B670,data05,data0211!AH$900,FALSE)</f>
        <v>143</v>
      </c>
      <c r="AI670" s="218">
        <f>HLOOKUP($B670,data05,data0211!AI$900,FALSE)</f>
        <v>65</v>
      </c>
      <c r="AJ670" s="218">
        <f>HLOOKUP($B670,data05,data0211!AJ$900,FALSE)</f>
        <v>78</v>
      </c>
      <c r="AK670" s="218">
        <f>HLOOKUP($B670,data05,data0211!AK$900,FALSE)</f>
        <v>155000</v>
      </c>
      <c r="AL670" s="218">
        <f>HLOOKUP($B670,data05,data0211!AL$900,FALSE)</f>
        <v>155000</v>
      </c>
      <c r="AM670" s="218">
        <f>HLOOKUP($B670,data05,data0211!AM$900,FALSE)</f>
        <v>0</v>
      </c>
      <c r="AN670" s="218">
        <f>HLOOKUP($B670,data05,data0211!AN$900,FALSE)</f>
        <v>217814</v>
      </c>
      <c r="AO670" s="218">
        <f>HLOOKUP($B670,data05,data0211!AO$900,FALSE)</f>
        <v>211272</v>
      </c>
      <c r="AP670" s="218">
        <f>HLOOKUP($B670,data05,data0211!AP$900,FALSE)</f>
        <v>217814</v>
      </c>
      <c r="AQ670" s="218">
        <f>HLOOKUP($B670,data05,data0211!AQ$900,FALSE)</f>
        <v>189320</v>
      </c>
      <c r="AR670" s="218">
        <f>HLOOKUP($B670,data05,data0211!AR$900,FALSE)</f>
        <v>2002</v>
      </c>
      <c r="AS670" s="218">
        <f>HLOOKUP($B670,data05,data0211!AS$900,FALSE)</f>
        <v>1003</v>
      </c>
      <c r="AT670" s="218">
        <f>HLOOKUP($B670,data05,data0211!AT$900,FALSE)</f>
        <v>999</v>
      </c>
      <c r="AU670" s="218">
        <f>HLOOKUP($B670,data05,data0211!AU$900,FALSE)</f>
        <v>349</v>
      </c>
      <c r="AV670" s="218">
        <f>HLOOKUP($B670,data05,data0211!AV$900,FALSE)</f>
        <v>0</v>
      </c>
      <c r="AW670" s="218">
        <f>HLOOKUP($B670,data05,data0211!AW$900,FALSE)</f>
        <v>575</v>
      </c>
      <c r="AX670" s="218">
        <f>HLOOKUP($B670,data05,data0211!AX$900,FALSE)</f>
        <v>0</v>
      </c>
      <c r="AY670" s="218">
        <f>HLOOKUP($B670,data05,data0211!AY$900,FALSE)</f>
        <v>16</v>
      </c>
      <c r="AZ670" s="218">
        <f>HLOOKUP($B670,data05,data0211!AZ$900,FALSE)</f>
        <v>6286</v>
      </c>
      <c r="BA670" s="218">
        <f>HLOOKUP($B670,data05,data0211!BA$900,FALSE)</f>
        <v>51</v>
      </c>
      <c r="BB670" s="218"/>
      <c r="BC670" s="218"/>
      <c r="BD670" s="218"/>
      <c r="BE670" s="218"/>
    </row>
    <row r="671" spans="1:57" x14ac:dyDescent="0.2">
      <c r="A671" s="71" t="s">
        <v>36</v>
      </c>
      <c r="B671" s="71" t="s">
        <v>36</v>
      </c>
      <c r="C671" s="69">
        <v>2006</v>
      </c>
      <c r="D671" s="218">
        <f>HLOOKUP($B671,data06,data0211!D$900,FALSE)</f>
        <v>127456751.53999999</v>
      </c>
      <c r="E671" s="218">
        <f>HLOOKUP($B671,data06,data0211!E$900,FALSE)</f>
        <v>-66502244.280000001</v>
      </c>
      <c r="F671" s="218">
        <f>HLOOKUP($B671,data06,data0211!F$900,FALSE)</f>
        <v>0</v>
      </c>
      <c r="G671" s="218">
        <f>HLOOKUP($B671,data06,data0211!G$900,FALSE)</f>
        <v>10634423</v>
      </c>
      <c r="H671" s="218">
        <f>HLOOKUP($B671,data06,data0211!H$900,FALSE)</f>
        <v>7571117.0899999999</v>
      </c>
      <c r="I671" s="218">
        <f>HLOOKUP($B671,data06,data0211!I$900,FALSE)</f>
        <v>2125000.2599999998</v>
      </c>
      <c r="J671" s="218">
        <f>HLOOKUP($B671,data06,data0211!J$900,FALSE)</f>
        <v>50528</v>
      </c>
      <c r="K671" s="218">
        <f>HLOOKUP($B671,data06,data0211!K$900,FALSE)</f>
        <v>45961</v>
      </c>
      <c r="L671" s="218">
        <f>HLOOKUP($B671,data06,data0211!L$900,FALSE)</f>
        <v>4565</v>
      </c>
      <c r="M671" s="218">
        <f>HLOOKUP($B671,data06,data0211!M$900,FALSE)</f>
        <v>2</v>
      </c>
      <c r="N671" s="218">
        <f>HLOOKUP($B671,data06,data0211!N$900,FALSE)</f>
        <v>11038</v>
      </c>
      <c r="O671" s="218">
        <f>HLOOKUP($B671,data06,data0211!O$900,FALSE)</f>
        <v>0</v>
      </c>
      <c r="P671" s="218">
        <f>HLOOKUP($B671,data06,data0211!P$900,FALSE)</f>
        <v>1107170264</v>
      </c>
      <c r="Q671" s="218">
        <f>HLOOKUP($B671,data06,data0211!Q$900,FALSE)</f>
        <v>465431095</v>
      </c>
      <c r="R671" s="218">
        <f>HLOOKUP($B671,data06,data0211!R$900,FALSE)</f>
        <v>572719314</v>
      </c>
      <c r="S671" s="218">
        <f>HLOOKUP($B671,data06,data0211!S$900,FALSE)</f>
        <v>59641741</v>
      </c>
      <c r="T671" s="218">
        <f>HLOOKUP($B671,data06,data0211!T$900,FALSE)</f>
        <v>9378114</v>
      </c>
      <c r="U671" s="218">
        <f>HLOOKUP($B671,data06,data0211!U$900,FALSE)</f>
        <v>0</v>
      </c>
      <c r="V671" s="218">
        <f>HLOOKUP($B671,data06,data0211!V$900,FALSE)</f>
        <v>1231635</v>
      </c>
      <c r="W671" s="218">
        <f>HLOOKUP($B671,data06,data0211!W$900,FALSE)</f>
        <v>0</v>
      </c>
      <c r="X671" s="218">
        <f>HLOOKUP($B671,data06,data0211!X$900,FALSE)</f>
        <v>1065457</v>
      </c>
      <c r="Y671" s="218">
        <f>HLOOKUP($B671,data06,data0211!Y$900,FALSE)</f>
        <v>141375</v>
      </c>
      <c r="Z671" s="218">
        <f>HLOOKUP($B671,data06,data0211!Z$900,FALSE)</f>
        <v>24803</v>
      </c>
      <c r="AA671" s="218">
        <f>HLOOKUP($B671,data06,data0211!AA$900,FALSE)</f>
        <v>0</v>
      </c>
      <c r="AB671" s="218">
        <f>HLOOKUP($B671,data06,data0211!AB$900,FALSE)</f>
        <v>17539487.349999998</v>
      </c>
      <c r="AC671" s="218">
        <f>HLOOKUP($B671,data06,data0211!AC$900,FALSE)</f>
        <v>9292025.2799999993</v>
      </c>
      <c r="AD671" s="218">
        <f>HLOOKUP($B671,data06,data0211!AD$900,FALSE)</f>
        <v>7297998.4800000004</v>
      </c>
      <c r="AE671" s="218">
        <f>HLOOKUP($B671,data06,data0211!AE$900,FALSE)</f>
        <v>667440.65</v>
      </c>
      <c r="AF671" s="218">
        <f>HLOOKUP($B671,data06,data0211!AF$900,FALSE)</f>
        <v>282022.94</v>
      </c>
      <c r="AG671" s="218">
        <f>HLOOKUP($B671,data06,data0211!AG$900,FALSE)</f>
        <v>0</v>
      </c>
      <c r="AH671" s="218">
        <f>HLOOKUP($B671,data06,data0211!AH$900,FALSE)</f>
        <v>149</v>
      </c>
      <c r="AI671" s="218">
        <f>HLOOKUP($B671,data06,data0211!AI$900,FALSE)</f>
        <v>71</v>
      </c>
      <c r="AJ671" s="218">
        <f>HLOOKUP($B671,data06,data0211!AJ$900,FALSE)</f>
        <v>78</v>
      </c>
      <c r="AK671" s="218">
        <f>HLOOKUP($B671,data06,data0211!AK$900,FALSE)</f>
        <v>155000</v>
      </c>
      <c r="AL671" s="218">
        <f>HLOOKUP($B671,data06,data0211!AL$900,FALSE)</f>
        <v>155000</v>
      </c>
      <c r="AM671" s="218">
        <f>HLOOKUP($B671,data06,data0211!AM$900,FALSE)</f>
        <v>0</v>
      </c>
      <c r="AN671" s="218">
        <f>HLOOKUP($B671,data06,data0211!AN$900,FALSE)</f>
        <v>208543</v>
      </c>
      <c r="AO671" s="218">
        <f>HLOOKUP($B671,data06,data0211!AO$900,FALSE)</f>
        <v>222832</v>
      </c>
      <c r="AP671" s="218">
        <f>HLOOKUP($B671,data06,data0211!AP$900,FALSE)</f>
        <v>222832</v>
      </c>
      <c r="AQ671" s="218">
        <f>HLOOKUP($B671,data06,data0211!AQ$900,FALSE)</f>
        <v>190015</v>
      </c>
      <c r="AR671" s="218">
        <f>HLOOKUP($B671,data06,data0211!AR$900,FALSE)</f>
        <v>934</v>
      </c>
      <c r="AS671" s="218">
        <f>HLOOKUP($B671,data06,data0211!AS$900,FALSE)</f>
        <v>503</v>
      </c>
      <c r="AT671" s="218">
        <f>HLOOKUP($B671,data06,data0211!AT$900,FALSE)</f>
        <v>431</v>
      </c>
      <c r="AU671" s="218">
        <f>HLOOKUP($B671,data06,data0211!AU$900,FALSE)</f>
        <v>351</v>
      </c>
      <c r="AV671" s="218">
        <f>HLOOKUP($B671,data06,data0211!AV$900,FALSE)</f>
        <v>0</v>
      </c>
      <c r="AW671" s="218">
        <f>HLOOKUP($B671,data06,data0211!AW$900,FALSE)</f>
        <v>583</v>
      </c>
      <c r="AX671" s="218">
        <f>HLOOKUP($B671,data06,data0211!AX$900,FALSE)</f>
        <v>0</v>
      </c>
      <c r="AY671" s="218">
        <f>HLOOKUP($B671,data06,data0211!AY$900,FALSE)</f>
        <v>16</v>
      </c>
      <c r="AZ671" s="218">
        <f>HLOOKUP($B671,data06,data0211!AZ$900,FALSE)</f>
        <v>6275</v>
      </c>
      <c r="BA671" s="218">
        <f>HLOOKUP($B671,data06,data0211!BA$900,FALSE)</f>
        <v>59</v>
      </c>
      <c r="BB671" s="218"/>
      <c r="BC671" s="218"/>
      <c r="BD671" s="218"/>
      <c r="BE671" s="218"/>
    </row>
    <row r="672" spans="1:57" x14ac:dyDescent="0.2">
      <c r="A672" s="71" t="s">
        <v>36</v>
      </c>
      <c r="B672" s="71" t="s">
        <v>36</v>
      </c>
      <c r="C672" s="69">
        <v>2007</v>
      </c>
      <c r="D672" s="218">
        <f>HLOOKUP($B672,data07,data0211!D$900,FALSE)</f>
        <v>138636292.29000002</v>
      </c>
      <c r="E672" s="218">
        <f>HLOOKUP($B672,data07,data0211!E$900,FALSE)</f>
        <v>-70201259.230000004</v>
      </c>
      <c r="F672" s="218">
        <f>HLOOKUP($B672,data07,data0211!F$900,FALSE)</f>
        <v>0</v>
      </c>
      <c r="G672" s="218">
        <f>HLOOKUP($B672,data07,data0211!G$900,FALSE)</f>
        <v>8721855</v>
      </c>
      <c r="H672" s="218">
        <f>HLOOKUP($B672,data07,data0211!H$900,FALSE)</f>
        <v>8193467.25</v>
      </c>
      <c r="I672" s="218">
        <f>HLOOKUP($B672,data07,data0211!I$900,FALSE)</f>
        <v>2281864.2599999998</v>
      </c>
      <c r="J672" s="218">
        <f>HLOOKUP($B672,data07,data0211!J$900,FALSE)</f>
        <v>50980</v>
      </c>
      <c r="K672" s="218">
        <f>HLOOKUP($B672,data07,data0211!K$900,FALSE)</f>
        <v>46679</v>
      </c>
      <c r="L672" s="218">
        <f>HLOOKUP($B672,data07,data0211!L$900,FALSE)</f>
        <v>4299</v>
      </c>
      <c r="M672" s="218">
        <f>HLOOKUP($B672,data07,data0211!M$900,FALSE)</f>
        <v>2</v>
      </c>
      <c r="N672" s="218">
        <f>HLOOKUP($B672,data07,data0211!N$900,FALSE)</f>
        <v>11820</v>
      </c>
      <c r="O672" s="218">
        <f>HLOOKUP($B672,data07,data0211!O$900,FALSE)</f>
        <v>303</v>
      </c>
      <c r="P672" s="218">
        <f>HLOOKUP($B672,data07,data0211!P$900,FALSE)</f>
        <v>1191135111</v>
      </c>
      <c r="Q672" s="218">
        <f>HLOOKUP($B672,data07,data0211!Q$900,FALSE)</f>
        <v>495109283</v>
      </c>
      <c r="R672" s="218">
        <f>HLOOKUP($B672,data07,data0211!R$900,FALSE)</f>
        <v>623104547</v>
      </c>
      <c r="S672" s="218">
        <f>HLOOKUP($B672,data07,data0211!S$900,FALSE)</f>
        <v>62714298</v>
      </c>
      <c r="T672" s="218">
        <f>HLOOKUP($B672,data07,data0211!T$900,FALSE)</f>
        <v>10156755</v>
      </c>
      <c r="U672" s="218">
        <f>HLOOKUP($B672,data07,data0211!U$900,FALSE)</f>
        <v>50228</v>
      </c>
      <c r="V672" s="218">
        <f>HLOOKUP($B672,data07,data0211!V$900,FALSE)</f>
        <v>1275852</v>
      </c>
      <c r="W672" s="218">
        <f>HLOOKUP($B672,data07,data0211!W$900,FALSE)</f>
        <v>0</v>
      </c>
      <c r="X672" s="218">
        <f>HLOOKUP($B672,data07,data0211!X$900,FALSE)</f>
        <v>1114160</v>
      </c>
      <c r="Y672" s="218">
        <f>HLOOKUP($B672,data07,data0211!Y$900,FALSE)</f>
        <v>135954</v>
      </c>
      <c r="Z672" s="218">
        <f>HLOOKUP($B672,data07,data0211!Z$900,FALSE)</f>
        <v>25454</v>
      </c>
      <c r="AA672" s="218">
        <f>HLOOKUP($B672,data07,data0211!AA$900,FALSE)</f>
        <v>284</v>
      </c>
      <c r="AB672" s="218">
        <f>HLOOKUP($B672,data07,data0211!AB$900,FALSE)</f>
        <v>17166980</v>
      </c>
      <c r="AC672" s="218">
        <f>HLOOKUP($B672,data07,data0211!AC$900,FALSE)</f>
        <v>8815853</v>
      </c>
      <c r="AD672" s="218">
        <f>HLOOKUP($B672,data07,data0211!AD$900,FALSE)</f>
        <v>7410429</v>
      </c>
      <c r="AE672" s="218">
        <f>HLOOKUP($B672,data07,data0211!AE$900,FALSE)</f>
        <v>646310</v>
      </c>
      <c r="AF672" s="218">
        <f>HLOOKUP($B672,data07,data0211!AF$900,FALSE)</f>
        <v>1418</v>
      </c>
      <c r="AG672" s="218">
        <f>HLOOKUP($B672,data07,data0211!AG$900,FALSE)</f>
        <v>292970</v>
      </c>
      <c r="AH672" s="218">
        <f>HLOOKUP($B672,data07,data0211!AH$900,FALSE)</f>
        <v>149</v>
      </c>
      <c r="AI672" s="218">
        <f>HLOOKUP($B672,data07,data0211!AI$900,FALSE)</f>
        <v>71</v>
      </c>
      <c r="AJ672" s="218">
        <f>HLOOKUP($B672,data07,data0211!AJ$900,FALSE)</f>
        <v>78</v>
      </c>
      <c r="AK672" s="218">
        <f>HLOOKUP($B672,data07,data0211!AK$900,FALSE)</f>
        <v>155000</v>
      </c>
      <c r="AL672" s="218">
        <f>HLOOKUP($B672,data07,data0211!AL$900,FALSE)</f>
        <v>155000</v>
      </c>
      <c r="AM672" s="218">
        <f>HLOOKUP($B672,data07,data0211!AM$900,FALSE)</f>
        <v>0</v>
      </c>
      <c r="AN672" s="218">
        <f>HLOOKUP($B672,data07,data0211!AN$900,FALSE)</f>
        <v>212930</v>
      </c>
      <c r="AO672" s="218">
        <f>HLOOKUP($B672,data07,data0211!AO$900,FALSE)</f>
        <v>221904</v>
      </c>
      <c r="AP672" s="218">
        <f>HLOOKUP($B672,data07,data0211!AP$900,FALSE)</f>
        <v>221904</v>
      </c>
      <c r="AQ672" s="218">
        <f>HLOOKUP($B672,data07,data0211!AQ$900,FALSE)</f>
        <v>198924</v>
      </c>
      <c r="AR672" s="218">
        <f>HLOOKUP($B672,data07,data0211!AR$900,FALSE)</f>
        <v>953</v>
      </c>
      <c r="AS672" s="218">
        <f>HLOOKUP($B672,data07,data0211!AS$900,FALSE)</f>
        <v>513</v>
      </c>
      <c r="AT672" s="218">
        <f>HLOOKUP($B672,data07,data0211!AT$900,FALSE)</f>
        <v>440</v>
      </c>
      <c r="AU672" s="218">
        <f>HLOOKUP($B672,data07,data0211!AU$900,FALSE)</f>
        <v>358</v>
      </c>
      <c r="AV672" s="218">
        <f>HLOOKUP($B672,data07,data0211!AV$900,FALSE)</f>
        <v>0</v>
      </c>
      <c r="AW672" s="218">
        <f>HLOOKUP($B672,data07,data0211!AW$900,FALSE)</f>
        <v>595</v>
      </c>
      <c r="AX672" s="218">
        <f>HLOOKUP($B672,data07,data0211!AX$900,FALSE)</f>
        <v>0</v>
      </c>
      <c r="AY672" s="218">
        <f>HLOOKUP($B672,data07,data0211!AY$900,FALSE)</f>
        <v>16</v>
      </c>
      <c r="AZ672" s="218">
        <f>HLOOKUP($B672,data07,data0211!AZ$900,FALSE)</f>
        <v>6471</v>
      </c>
      <c r="BA672" s="218">
        <f>HLOOKUP($B672,data07,data0211!BA$900,FALSE)</f>
        <v>61</v>
      </c>
      <c r="BB672" s="218"/>
      <c r="BC672" s="218"/>
      <c r="BD672" s="218"/>
      <c r="BE672" s="218"/>
    </row>
    <row r="673" spans="1:57" x14ac:dyDescent="0.2">
      <c r="A673" s="71" t="s">
        <v>36</v>
      </c>
      <c r="B673" s="71" t="s">
        <v>36</v>
      </c>
      <c r="C673" s="69">
        <v>2008</v>
      </c>
      <c r="D673" s="218">
        <f>HLOOKUP($B673,data08,data0211!D$900,FALSE)</f>
        <v>148494260.13</v>
      </c>
      <c r="E673" s="218">
        <f>HLOOKUP($B673,data08,data0211!E$900,FALSE)</f>
        <v>-74487859.230000004</v>
      </c>
      <c r="F673" s="218">
        <f>HLOOKUP($B673,data08,data0211!F$900,FALSE)</f>
        <v>0</v>
      </c>
      <c r="G673" s="218">
        <f>HLOOKUP($B673,data08,data0211!G$900,FALSE)</f>
        <v>9942000</v>
      </c>
      <c r="H673" s="218">
        <f>HLOOKUP($B673,data08,data0211!H$900,FALSE)</f>
        <v>8435686.1600000001</v>
      </c>
      <c r="I673" s="218">
        <f>HLOOKUP($B673,data08,data0211!I$900,FALSE)</f>
        <v>1933850.08</v>
      </c>
      <c r="J673" s="218">
        <f>HLOOKUP($B673,data08,data0211!J$900,FALSE)</f>
        <v>51813</v>
      </c>
      <c r="K673" s="218">
        <f>HLOOKUP($B673,data08,data0211!K$900,FALSE)</f>
        <v>47436</v>
      </c>
      <c r="L673" s="218">
        <f>HLOOKUP($B673,data08,data0211!L$900,FALSE)</f>
        <v>4374</v>
      </c>
      <c r="M673" s="218">
        <f>HLOOKUP($B673,data08,data0211!M$900,FALSE)</f>
        <v>3</v>
      </c>
      <c r="N673" s="218">
        <f>HLOOKUP($B673,data08,data0211!N$900,FALSE)</f>
        <v>11720</v>
      </c>
      <c r="O673" s="218">
        <f>HLOOKUP($B673,data08,data0211!O$900,FALSE)</f>
        <v>301</v>
      </c>
      <c r="P673" s="218">
        <f>HLOOKUP($B673,data08,data0211!P$900,FALSE)</f>
        <v>1165414350</v>
      </c>
      <c r="Q673" s="218">
        <f>HLOOKUP($B673,data08,data0211!Q$900,FALSE)</f>
        <v>493225543</v>
      </c>
      <c r="R673" s="218">
        <f>HLOOKUP($B673,data08,data0211!R$900,FALSE)</f>
        <v>614853557</v>
      </c>
      <c r="S673" s="218">
        <f>HLOOKUP($B673,data08,data0211!S$900,FALSE)</f>
        <v>47136452</v>
      </c>
      <c r="T673" s="218">
        <f>HLOOKUP($B673,data08,data0211!T$900,FALSE)</f>
        <v>10189806</v>
      </c>
      <c r="U673" s="218">
        <f>HLOOKUP($B673,data08,data0211!U$900,FALSE)</f>
        <v>8992</v>
      </c>
      <c r="V673" s="218">
        <f>HLOOKUP($B673,data08,data0211!V$900,FALSE)</f>
        <v>1254453</v>
      </c>
      <c r="W673" s="218">
        <f>HLOOKUP($B673,data08,data0211!W$900,FALSE)</f>
        <v>0</v>
      </c>
      <c r="X673" s="218">
        <f>HLOOKUP($B673,data08,data0211!X$900,FALSE)</f>
        <v>1092478</v>
      </c>
      <c r="Y673" s="218">
        <f>HLOOKUP($B673,data08,data0211!Y$900,FALSE)</f>
        <v>123774</v>
      </c>
      <c r="Z673" s="218">
        <f>HLOOKUP($B673,data08,data0211!Z$900,FALSE)</f>
        <v>29209</v>
      </c>
      <c r="AA673" s="218">
        <f>HLOOKUP($B673,data08,data0211!AA$900,FALSE)</f>
        <v>8992</v>
      </c>
      <c r="AB673" s="218">
        <f>HLOOKUP($B673,data08,data0211!AB$900,FALSE)</f>
        <v>0</v>
      </c>
      <c r="AC673" s="218">
        <f>HLOOKUP($B673,data08,data0211!AC$900,FALSE)</f>
        <v>9920593</v>
      </c>
      <c r="AD673" s="218">
        <f>HLOOKUP($B673,data08,data0211!AD$900,FALSE)</f>
        <v>7250803</v>
      </c>
      <c r="AE673" s="218">
        <f>HLOOKUP($B673,data08,data0211!AE$900,FALSE)</f>
        <v>635404</v>
      </c>
      <c r="AF673" s="218">
        <f>HLOOKUP($B673,data08,data0211!AF$900,FALSE)</f>
        <v>380619</v>
      </c>
      <c r="AG673" s="218">
        <f>HLOOKUP($B673,data08,data0211!AG$900,FALSE)</f>
        <v>217</v>
      </c>
      <c r="AH673" s="218">
        <f>HLOOKUP($B673,data08,data0211!AH$900,FALSE)</f>
        <v>143</v>
      </c>
      <c r="AI673" s="218">
        <f>HLOOKUP($B673,data08,data0211!AI$900,FALSE)</f>
        <v>71</v>
      </c>
      <c r="AJ673" s="218">
        <f>HLOOKUP($B673,data08,data0211!AJ$900,FALSE)</f>
        <v>72</v>
      </c>
      <c r="AK673" s="218">
        <f>HLOOKUP($B673,data08,data0211!AK$900,FALSE)</f>
        <v>150000</v>
      </c>
      <c r="AL673" s="218">
        <f>HLOOKUP($B673,data08,data0211!AL$900,FALSE)</f>
        <v>150000</v>
      </c>
      <c r="AM673" s="218">
        <f>HLOOKUP($B673,data08,data0211!AM$900,FALSE)</f>
        <v>0</v>
      </c>
      <c r="AN673" s="218">
        <f>HLOOKUP($B673,data08,data0211!AN$900,FALSE)</f>
        <v>208345</v>
      </c>
      <c r="AO673" s="218">
        <f>HLOOKUP($B673,data08,data0211!AO$900,FALSE)</f>
        <v>192721</v>
      </c>
      <c r="AP673" s="218">
        <f>HLOOKUP($B673,data08,data0211!AP$900,FALSE)</f>
        <v>208345</v>
      </c>
      <c r="AQ673" s="218">
        <f>HLOOKUP($B673,data08,data0211!AQ$900,FALSE)</f>
        <v>184389</v>
      </c>
      <c r="AR673" s="218">
        <f>HLOOKUP($B673,data08,data0211!AR$900,FALSE)</f>
        <v>948</v>
      </c>
      <c r="AS673" s="218">
        <f>HLOOKUP($B673,data08,data0211!AS$900,FALSE)</f>
        <v>510</v>
      </c>
      <c r="AT673" s="218">
        <f>HLOOKUP($B673,data08,data0211!AT$900,FALSE)</f>
        <v>438</v>
      </c>
      <c r="AU673" s="218">
        <f>HLOOKUP($B673,data08,data0211!AU$900,FALSE)</f>
        <v>353</v>
      </c>
      <c r="AV673" s="218">
        <f>HLOOKUP($B673,data08,data0211!AV$900,FALSE)</f>
        <v>0</v>
      </c>
      <c r="AW673" s="218">
        <f>HLOOKUP($B673,data08,data0211!AW$900,FALSE)</f>
        <v>595</v>
      </c>
      <c r="AX673" s="218">
        <f>HLOOKUP($B673,data08,data0211!AX$900,FALSE)</f>
        <v>0</v>
      </c>
      <c r="AY673" s="218">
        <f>HLOOKUP($B673,data08,data0211!AY$900,FALSE)</f>
        <v>16</v>
      </c>
      <c r="AZ673" s="218">
        <f>HLOOKUP($B673,data08,data0211!AZ$900,FALSE)</f>
        <v>6387</v>
      </c>
      <c r="BA673" s="218">
        <f>HLOOKUP($B673,data08,data0211!BA$900,FALSE)</f>
        <v>64</v>
      </c>
      <c r="BB673" s="218"/>
      <c r="BC673" s="218"/>
      <c r="BD673" s="218"/>
      <c r="BE673" s="218"/>
    </row>
    <row r="674" spans="1:57" x14ac:dyDescent="0.2">
      <c r="A674" s="71" t="s">
        <v>36</v>
      </c>
      <c r="B674" s="71" t="s">
        <v>36</v>
      </c>
      <c r="C674" s="69">
        <v>2009</v>
      </c>
      <c r="D674" s="218">
        <f>HLOOKUP($B674,data09,data0211!D$900,FALSE)</f>
        <v>155613048.73000002</v>
      </c>
      <c r="E674" s="218">
        <f>HLOOKUP($B674,data09,data0211!E$900,FALSE)</f>
        <v>-78500104.129999995</v>
      </c>
      <c r="F674" s="218">
        <f>HLOOKUP($B674,data09,data0211!F$900,FALSE)</f>
        <v>0</v>
      </c>
      <c r="G674" s="218">
        <f>HLOOKUP($B674,data09,data0211!G$900,FALSE)</f>
        <v>6350924</v>
      </c>
      <c r="H674" s="218">
        <f>HLOOKUP($B674,data09,data0211!H$900,FALSE)</f>
        <v>8399845.8200000003</v>
      </c>
      <c r="I674" s="218">
        <f>HLOOKUP($B674,data09,data0211!I$900,FALSE)</f>
        <v>1923557</v>
      </c>
      <c r="J674" s="218">
        <f>HLOOKUP($B674,data09,data0211!J$900,FALSE)</f>
        <v>52488</v>
      </c>
      <c r="K674" s="218">
        <f>HLOOKUP($B674,data09,data0211!K$900,FALSE)</f>
        <v>47769</v>
      </c>
      <c r="L674" s="218">
        <f>HLOOKUP($B674,data09,data0211!L$900,FALSE)</f>
        <v>4414</v>
      </c>
      <c r="M674" s="218">
        <f>HLOOKUP($B674,data09,data0211!M$900,FALSE)</f>
        <v>305</v>
      </c>
      <c r="N674" s="218">
        <f>HLOOKUP($B674,data09,data0211!N$900,FALSE)</f>
        <v>11946</v>
      </c>
      <c r="O674" s="218">
        <f>HLOOKUP($B674,data09,data0211!O$900,FALSE)</f>
        <v>28</v>
      </c>
      <c r="P674" s="218">
        <f>HLOOKUP($B674,data09,data0211!P$900,FALSE)</f>
        <v>1134000394</v>
      </c>
      <c r="Q674" s="218">
        <f>HLOOKUP($B674,data09,data0211!Q$900,FALSE)</f>
        <v>490807351</v>
      </c>
      <c r="R674" s="218">
        <f>HLOOKUP($B674,data09,data0211!R$900,FALSE)</f>
        <v>592382764</v>
      </c>
      <c r="S674" s="218">
        <f>HLOOKUP($B674,data09,data0211!S$900,FALSE)</f>
        <v>40073798</v>
      </c>
      <c r="T674" s="218">
        <f>HLOOKUP($B674,data09,data0211!T$900,FALSE)</f>
        <v>10699688</v>
      </c>
      <c r="U674" s="218">
        <f>HLOOKUP($B674,data09,data0211!U$900,FALSE)</f>
        <v>36793</v>
      </c>
      <c r="V674" s="218">
        <f>HLOOKUP($B674,data09,data0211!V$900,FALSE)</f>
        <v>1168105</v>
      </c>
      <c r="W674" s="218">
        <f>HLOOKUP($B674,data09,data0211!W$900,FALSE)</f>
        <v>0</v>
      </c>
      <c r="X674" s="218">
        <f>HLOOKUP($B674,data09,data0211!X$900,FALSE)</f>
        <v>1052057</v>
      </c>
      <c r="Y674" s="218">
        <f>HLOOKUP($B674,data09,data0211!Y$900,FALSE)</f>
        <v>89006</v>
      </c>
      <c r="Z674" s="218">
        <f>HLOOKUP($B674,data09,data0211!Z$900,FALSE)</f>
        <v>27042</v>
      </c>
      <c r="AA674" s="218">
        <f>HLOOKUP($B674,data09,data0211!AA$900,FALSE)</f>
        <v>0</v>
      </c>
      <c r="AB674" s="218">
        <f>HLOOKUP($B674,data09,data0211!AB$900,FALSE)</f>
        <v>18392254</v>
      </c>
      <c r="AC674" s="218">
        <f>HLOOKUP($B674,data09,data0211!AC$900,FALSE)</f>
        <v>10503425</v>
      </c>
      <c r="AD674" s="218">
        <f>HLOOKUP($B674,data09,data0211!AD$900,FALSE)</f>
        <v>6935027</v>
      </c>
      <c r="AE674" s="218">
        <f>HLOOKUP($B674,data09,data0211!AE$900,FALSE)</f>
        <v>404283</v>
      </c>
      <c r="AF674" s="218">
        <f>HLOOKUP($B674,data09,data0211!AF$900,FALSE)</f>
        <v>482540</v>
      </c>
      <c r="AG674" s="218">
        <f>HLOOKUP($B674,data09,data0211!AG$900,FALSE)</f>
        <v>198</v>
      </c>
      <c r="AH674" s="218">
        <f>HLOOKUP($B674,data09,data0211!AH$900,FALSE)</f>
        <v>149</v>
      </c>
      <c r="AI674" s="218">
        <f>HLOOKUP($B674,data09,data0211!AI$900,FALSE)</f>
        <v>71</v>
      </c>
      <c r="AJ674" s="218">
        <f>HLOOKUP($B674,data09,data0211!AJ$900,FALSE)</f>
        <v>78</v>
      </c>
      <c r="AK674" s="218">
        <f>HLOOKUP($B674,data09,data0211!AK$900,FALSE)</f>
        <v>155000</v>
      </c>
      <c r="AL674" s="218">
        <f>HLOOKUP($B674,data09,data0211!AL$900,FALSE)</f>
        <v>155000</v>
      </c>
      <c r="AM674" s="218">
        <f>HLOOKUP($B674,data09,data0211!AM$900,FALSE)</f>
        <v>0</v>
      </c>
      <c r="AN674" s="218">
        <f>HLOOKUP($B674,data09,data0211!AN$900,FALSE)</f>
        <v>208345</v>
      </c>
      <c r="AO674" s="218">
        <f>HLOOKUP($B674,data09,data0211!AO$900,FALSE)</f>
        <v>210068</v>
      </c>
      <c r="AP674" s="218">
        <f>HLOOKUP($B674,data09,data0211!AP$900,FALSE)</f>
        <v>210068</v>
      </c>
      <c r="AQ674" s="218">
        <f>HLOOKUP($B674,data09,data0211!AQ$900,FALSE)</f>
        <v>180645</v>
      </c>
      <c r="AR674" s="218">
        <f>HLOOKUP($B674,data09,data0211!AR$900,FALSE)</f>
        <v>950</v>
      </c>
      <c r="AS674" s="218">
        <f>HLOOKUP($B674,data09,data0211!AS$900,FALSE)</f>
        <v>511</v>
      </c>
      <c r="AT674" s="218">
        <f>HLOOKUP($B674,data09,data0211!AT$900,FALSE)</f>
        <v>439</v>
      </c>
      <c r="AU674" s="218">
        <f>HLOOKUP($B674,data09,data0211!AU$900,FALSE)</f>
        <v>354</v>
      </c>
      <c r="AV674" s="218">
        <f>HLOOKUP($B674,data09,data0211!AV$900,FALSE)</f>
        <v>0</v>
      </c>
      <c r="AW674" s="218">
        <f>HLOOKUP($B674,data09,data0211!AW$900,FALSE)</f>
        <v>596</v>
      </c>
      <c r="AX674" s="218">
        <f>HLOOKUP($B674,data09,data0211!AX$900,FALSE)</f>
        <v>0</v>
      </c>
      <c r="AY674" s="218">
        <f>HLOOKUP($B674,data09,data0211!AY$900,FALSE)</f>
        <v>16</v>
      </c>
      <c r="AZ674" s="218">
        <f>HLOOKUP($B674,data09,data0211!AZ$900,FALSE)</f>
        <v>6427</v>
      </c>
      <c r="BA674" s="218">
        <f>HLOOKUP($B674,data09,data0211!BA$900,FALSE)</f>
        <v>61</v>
      </c>
      <c r="BB674" s="218"/>
      <c r="BC674" s="218"/>
      <c r="BD674" s="218"/>
      <c r="BE674" s="218"/>
    </row>
    <row r="675" spans="1:57" x14ac:dyDescent="0.2">
      <c r="A675" s="71" t="s">
        <v>36</v>
      </c>
      <c r="B675" s="71" t="s">
        <v>36</v>
      </c>
      <c r="C675" s="69">
        <v>2010</v>
      </c>
      <c r="D675" s="218">
        <f>HLOOKUP($B675,data10,data0211!D$900,FALSE)</f>
        <v>162471783</v>
      </c>
      <c r="E675" s="218">
        <f>HLOOKUP($B675,data10,data0211!E$900,FALSE)</f>
        <v>-82890064</v>
      </c>
      <c r="F675" s="218">
        <f>HLOOKUP($B675,data10,data0211!F$900,FALSE)</f>
        <v>0</v>
      </c>
      <c r="G675" s="218">
        <f>HLOOKUP($B675,data10,data0211!G$900,FALSE)</f>
        <v>6350924</v>
      </c>
      <c r="H675" s="218">
        <f>HLOOKUP($B675,data10,data0211!H$900,FALSE)</f>
        <v>8362787</v>
      </c>
      <c r="I675" s="218">
        <f>HLOOKUP($B675,data10,data0211!I$900,FALSE)</f>
        <v>1885201</v>
      </c>
      <c r="J675" s="218">
        <f>HLOOKUP($B675,data10,data0211!J$900,FALSE)</f>
        <v>52710</v>
      </c>
      <c r="K675" s="218">
        <f>HLOOKUP($B675,data10,data0211!K$900,FALSE)</f>
        <v>48387</v>
      </c>
      <c r="L675" s="218">
        <f>HLOOKUP($B675,data10,data0211!L$900,FALSE)</f>
        <v>4312</v>
      </c>
      <c r="M675" s="218">
        <f>HLOOKUP($B675,data10,data0211!M$900,FALSE)</f>
        <v>11</v>
      </c>
      <c r="N675" s="218">
        <f>HLOOKUP($B675,data10,data0211!N$900,FALSE)</f>
        <v>0</v>
      </c>
      <c r="O675" s="218">
        <f>HLOOKUP($B675,data10,data0211!O$900,FALSE)</f>
        <v>0</v>
      </c>
      <c r="P675" s="218">
        <f>HLOOKUP($B675,data10,data0211!P$900,FALSE)</f>
        <v>1128809412</v>
      </c>
      <c r="Q675" s="218">
        <f>HLOOKUP($B675,data10,data0211!Q$900,FALSE)</f>
        <v>500205636</v>
      </c>
      <c r="R675" s="218">
        <f>HLOOKUP($B675,data10,data0211!R$900,FALSE)</f>
        <v>509999399</v>
      </c>
      <c r="S675" s="218">
        <f>HLOOKUP($B675,data10,data0211!S$900,FALSE)</f>
        <v>118604377</v>
      </c>
      <c r="T675" s="218">
        <f>HLOOKUP($B675,data10,data0211!T$900,FALSE)</f>
        <v>0</v>
      </c>
      <c r="U675" s="218">
        <f>HLOOKUP($B675,data10,data0211!U$900,FALSE)</f>
        <v>0</v>
      </c>
      <c r="V675" s="218">
        <f>HLOOKUP($B675,data10,data0211!V$900,FALSE)</f>
        <v>1137441</v>
      </c>
      <c r="W675" s="218">
        <f>HLOOKUP($B675,data10,data0211!W$900,FALSE)</f>
        <v>0</v>
      </c>
      <c r="X675" s="218">
        <f>HLOOKUP($B675,data10,data0211!X$900,FALSE)</f>
        <v>871715</v>
      </c>
      <c r="Y675" s="218">
        <f>HLOOKUP($B675,data10,data0211!Y$900,FALSE)</f>
        <v>265726</v>
      </c>
      <c r="Z675" s="218">
        <f>HLOOKUP($B675,data10,data0211!Z$900,FALSE)</f>
        <v>0</v>
      </c>
      <c r="AA675" s="218">
        <f>HLOOKUP($B675,data10,data0211!AA$900,FALSE)</f>
        <v>0</v>
      </c>
      <c r="AB675" s="218">
        <f>HLOOKUP($B675,data10,data0211!AB$900,FALSE)</f>
        <v>18271591</v>
      </c>
      <c r="AC675" s="218">
        <f>HLOOKUP($B675,data10,data0211!AC$900,FALSE)</f>
        <v>11202438</v>
      </c>
      <c r="AD675" s="218">
        <f>HLOOKUP($B675,data10,data0211!AD$900,FALSE)</f>
        <v>6810653</v>
      </c>
      <c r="AE675" s="218">
        <f>HLOOKUP($B675,data10,data0211!AE$900,FALSE)</f>
        <v>258500</v>
      </c>
      <c r="AF675" s="218">
        <f>HLOOKUP($B675,data10,data0211!AF$900,FALSE)</f>
        <v>0</v>
      </c>
      <c r="AG675" s="218">
        <f>HLOOKUP($B675,data10,data0211!AG$900,FALSE)</f>
        <v>0</v>
      </c>
      <c r="AH675" s="218">
        <f>HLOOKUP($B675,data10,data0211!AH$900,FALSE)</f>
        <v>0</v>
      </c>
      <c r="AI675" s="218">
        <f>HLOOKUP($B675,data10,data0211!AI$900,FALSE)</f>
        <v>0</v>
      </c>
      <c r="AJ675" s="218">
        <f>HLOOKUP($B675,data10,data0211!AJ$900,FALSE)</f>
        <v>0</v>
      </c>
      <c r="AK675" s="218">
        <f>HLOOKUP($B675,data10,data0211!AK$900,FALSE)</f>
        <v>155000</v>
      </c>
      <c r="AL675" s="218">
        <f>HLOOKUP($B675,data10,data0211!AL$900,FALSE)</f>
        <v>155000</v>
      </c>
      <c r="AM675" s="218">
        <f>HLOOKUP($B675,data10,data0211!AM$900,FALSE)</f>
        <v>0</v>
      </c>
      <c r="AN675" s="218">
        <f>HLOOKUP($B675,data10,data0211!AN$900,FALSE)</f>
        <v>220115</v>
      </c>
      <c r="AO675" s="218">
        <f>HLOOKUP($B675,data10,data0211!AO$900,FALSE)</f>
        <v>214439</v>
      </c>
      <c r="AP675" s="218">
        <f>HLOOKUP($B675,data10,data0211!AP$900,FALSE)</f>
        <v>220115</v>
      </c>
      <c r="AQ675" s="218">
        <f>HLOOKUP($B675,data10,data0211!AQ$900,FALSE)</f>
        <v>188605</v>
      </c>
      <c r="AR675" s="218">
        <f>HLOOKUP($B675,data10,data0211!AR$900,FALSE)</f>
        <v>955</v>
      </c>
      <c r="AS675" s="218">
        <f>HLOOKUP($B675,data10,data0211!AS$900,FALSE)</f>
        <v>562</v>
      </c>
      <c r="AT675" s="218">
        <f>HLOOKUP($B675,data10,data0211!AT$900,FALSE)</f>
        <v>393</v>
      </c>
      <c r="AU675" s="218">
        <f>HLOOKUP($B675,data10,data0211!AU$900,FALSE)</f>
        <v>359</v>
      </c>
      <c r="AV675" s="218">
        <f>HLOOKUP($B675,data10,data0211!AV$900,FALSE)</f>
        <v>0</v>
      </c>
      <c r="AW675" s="218">
        <f>HLOOKUP($B675,data10,data0211!AW$900,FALSE)</f>
        <v>596</v>
      </c>
      <c r="AX675" s="218">
        <f>HLOOKUP($B675,data10,data0211!AX$900,FALSE)</f>
        <v>0</v>
      </c>
      <c r="AY675" s="218">
        <f>HLOOKUP($B675,data10,data0211!AY$900,FALSE)</f>
        <v>16</v>
      </c>
      <c r="AZ675" s="218">
        <f>HLOOKUP($B675,data10,data0211!AZ$900,FALSE)</f>
        <v>6397</v>
      </c>
      <c r="BA675" s="218">
        <f>HLOOKUP($B675,data10,data0211!BA$900,FALSE)</f>
        <v>59</v>
      </c>
      <c r="BB675" s="218"/>
      <c r="BC675" s="218"/>
      <c r="BD675" s="218"/>
      <c r="BE675" s="218"/>
    </row>
    <row r="676" spans="1:57" x14ac:dyDescent="0.2">
      <c r="A676" s="71" t="s">
        <v>36</v>
      </c>
      <c r="B676" s="71" t="s">
        <v>36</v>
      </c>
      <c r="C676" s="69">
        <v>2011</v>
      </c>
      <c r="D676" s="218">
        <f>HLOOKUP($B676,data11,data0211!D$900,FALSE)</f>
        <v>172069560.06000003</v>
      </c>
      <c r="E676" s="218">
        <f>HLOOKUP($B676,data11,data0211!E$900,FALSE)</f>
        <v>-82243764.090000004</v>
      </c>
      <c r="F676" s="218">
        <f>HLOOKUP($B676,data11,data0211!F$900,FALSE)</f>
        <v>0</v>
      </c>
      <c r="G676" s="218">
        <f>HLOOKUP($B676,data11,data0211!G$900,FALSE)</f>
        <v>18284376</v>
      </c>
      <c r="H676" s="218">
        <f>HLOOKUP($B676,data11,data0211!H$900,FALSE)</f>
        <v>9471777.8399999999</v>
      </c>
      <c r="I676" s="218">
        <f>HLOOKUP($B676,data11,data0211!I$900,FALSE)</f>
        <v>1637431.7000000002</v>
      </c>
      <c r="J676" s="218">
        <f>HLOOKUP($B676,data11,data0211!J$900,FALSE)</f>
        <v>53083</v>
      </c>
      <c r="K676" s="218">
        <f>HLOOKUP($B676,data11,data0211!K$900,FALSE)</f>
        <v>48674</v>
      </c>
      <c r="L676" s="218">
        <f>HLOOKUP($B676,data11,data0211!L$900,FALSE)</f>
        <v>4408</v>
      </c>
      <c r="M676" s="218">
        <f>HLOOKUP($B676,data11,data0211!M$900,FALSE)</f>
        <v>1</v>
      </c>
      <c r="N676" s="218">
        <f>HLOOKUP($B676,data11,data0211!N$900,FALSE)</f>
        <v>0</v>
      </c>
      <c r="O676" s="218">
        <f>HLOOKUP($B676,data11,data0211!O$900,FALSE)</f>
        <v>0</v>
      </c>
      <c r="P676" s="218">
        <f>HLOOKUP($B676,data11,data0211!P$900,FALSE)</f>
        <v>1097496802</v>
      </c>
      <c r="Q676" s="218">
        <f>HLOOKUP($B676,data11,data0211!Q$900,FALSE)</f>
        <v>484617834</v>
      </c>
      <c r="R676" s="218">
        <f>HLOOKUP($B676,data11,data0211!R$900,FALSE)</f>
        <v>575138269</v>
      </c>
      <c r="S676" s="218">
        <f>HLOOKUP($B676,data11,data0211!S$900,FALSE)</f>
        <v>37740699</v>
      </c>
      <c r="T676" s="218">
        <f>HLOOKUP($B676,data11,data0211!T$900,FALSE)</f>
        <v>0</v>
      </c>
      <c r="U676" s="218">
        <f>HLOOKUP($B676,data11,data0211!U$900,FALSE)</f>
        <v>0</v>
      </c>
      <c r="V676" s="218">
        <f>HLOOKUP($B676,data11,data0211!V$900,FALSE)</f>
        <v>1143474</v>
      </c>
      <c r="W676" s="218">
        <f>HLOOKUP($B676,data11,data0211!W$900,FALSE)</f>
        <v>0</v>
      </c>
      <c r="X676" s="218">
        <f>HLOOKUP($B676,data11,data0211!X$900,FALSE)</f>
        <v>1059770</v>
      </c>
      <c r="Y676" s="218">
        <f>HLOOKUP($B676,data11,data0211!Y$900,FALSE)</f>
        <v>83704</v>
      </c>
      <c r="Z676" s="218">
        <f>HLOOKUP($B676,data11,data0211!Z$900,FALSE)</f>
        <v>0</v>
      </c>
      <c r="AA676" s="218">
        <f>HLOOKUP($B676,data11,data0211!AA$900,FALSE)</f>
        <v>0</v>
      </c>
      <c r="AB676" s="218">
        <f>HLOOKUP($B676,data11,data0211!AB$900,FALSE)</f>
        <v>20671828.620000001</v>
      </c>
      <c r="AC676" s="218">
        <f>HLOOKUP($B676,data11,data0211!AC$900,FALSE)</f>
        <v>12986955.15</v>
      </c>
      <c r="AD676" s="218">
        <f>HLOOKUP($B676,data11,data0211!AD$900,FALSE)</f>
        <v>7451916.5299999993</v>
      </c>
      <c r="AE676" s="218">
        <f>HLOOKUP($B676,data11,data0211!AE$900,FALSE)</f>
        <v>232956.94</v>
      </c>
      <c r="AF676" s="218">
        <f>HLOOKUP($B676,data11,data0211!AF$900,FALSE)</f>
        <v>0</v>
      </c>
      <c r="AG676" s="218">
        <f>HLOOKUP($B676,data11,data0211!AG$900,FALSE)</f>
        <v>0</v>
      </c>
      <c r="AH676" s="218">
        <f>HLOOKUP($B676,data11,data0211!AH$900,FALSE)</f>
        <v>149</v>
      </c>
      <c r="AI676" s="218">
        <f>HLOOKUP($B676,data11,data0211!AI$900,FALSE)</f>
        <v>71</v>
      </c>
      <c r="AJ676" s="218">
        <f>HLOOKUP($B676,data11,data0211!AJ$900,FALSE)</f>
        <v>78</v>
      </c>
      <c r="AK676" s="218">
        <f>HLOOKUP($B676,data11,data0211!AK$900,FALSE)</f>
        <v>155000</v>
      </c>
      <c r="AL676" s="218">
        <f>HLOOKUP($B676,data11,data0211!AL$900,FALSE)</f>
        <v>155000</v>
      </c>
      <c r="AM676" s="218">
        <f>HLOOKUP($B676,data11,data0211!AM$900,FALSE)</f>
        <v>0</v>
      </c>
      <c r="AN676" s="218">
        <f>HLOOKUP($B676,data11,data0211!AN$900,FALSE)</f>
        <v>205860</v>
      </c>
      <c r="AO676" s="218">
        <f>HLOOKUP($B676,data11,data0211!AO$900,FALSE)</f>
        <v>234849</v>
      </c>
      <c r="AP676" s="218">
        <f>HLOOKUP($B676,data11,data0211!AP$900,FALSE)</f>
        <v>234849</v>
      </c>
      <c r="AQ676" s="218">
        <f>HLOOKUP($B676,data11,data0211!AQ$900,FALSE)</f>
        <v>130273</v>
      </c>
      <c r="AR676" s="218">
        <f>HLOOKUP($B676,data11,data0211!AR$900,FALSE)</f>
        <v>987</v>
      </c>
      <c r="AS676" s="218">
        <f>HLOOKUP($B676,data11,data0211!AS$900,FALSE)</f>
        <v>570</v>
      </c>
      <c r="AT676" s="218">
        <f>HLOOKUP($B676,data11,data0211!AT$900,FALSE)</f>
        <v>417</v>
      </c>
      <c r="AU676" s="218">
        <f>HLOOKUP($B676,data11,data0211!AU$900,FALSE)</f>
        <v>417</v>
      </c>
      <c r="AV676" s="218">
        <f>HLOOKUP($B676,data11,data0211!AV$900,FALSE)</f>
        <v>0</v>
      </c>
      <c r="AW676" s="218">
        <f>HLOOKUP($B676,data11,data0211!AW$900,FALSE)</f>
        <v>570</v>
      </c>
      <c r="AX676" s="218">
        <f>HLOOKUP($B676,data11,data0211!AX$900,FALSE)</f>
        <v>0</v>
      </c>
      <c r="AY676" s="218">
        <f>HLOOKUP($B676,data11,data0211!AY$900,FALSE)</f>
        <v>16</v>
      </c>
      <c r="AZ676" s="218">
        <f>HLOOKUP($B676,data11,data0211!AZ$900,FALSE)</f>
        <v>6439</v>
      </c>
      <c r="BA676" s="218">
        <f>HLOOKUP($B676,data11,data0211!BA$900,FALSE)</f>
        <v>55</v>
      </c>
      <c r="BB676" s="218"/>
      <c r="BC676" s="218"/>
      <c r="BD676" s="218"/>
      <c r="BE676" s="218"/>
    </row>
    <row r="677" spans="1:57" x14ac:dyDescent="0.2">
      <c r="A677" s="71" t="s">
        <v>37</v>
      </c>
      <c r="B677" s="71" t="s">
        <v>37</v>
      </c>
      <c r="C677" s="69">
        <v>2002</v>
      </c>
      <c r="D677" s="218">
        <f>HLOOKUP($B677,data02,data0211!D$900,FALSE)</f>
        <v>19289514.350000001</v>
      </c>
      <c r="E677" s="218">
        <f>HLOOKUP($B677,data02,data0211!E$900,FALSE)</f>
        <v>-10270309.02</v>
      </c>
      <c r="F677" s="218">
        <f>HLOOKUP($B677,data02,data0211!F$900,FALSE)</f>
        <v>557579.53</v>
      </c>
      <c r="G677" s="218">
        <f>HLOOKUP($B677,data02,data0211!G$900,FALSE)</f>
        <v>642931.51</v>
      </c>
      <c r="H677" s="218">
        <f>HLOOKUP($B677,data02,data0211!H$900,FALSE)</f>
        <v>1700850.74</v>
      </c>
      <c r="I677" s="218">
        <f>HLOOKUP($B677,data02,data0211!I$900,FALSE)</f>
        <v>115897</v>
      </c>
      <c r="J677" s="218">
        <f>HLOOKUP($B677,data02,data0211!J$900,FALSE)</f>
        <v>10011</v>
      </c>
      <c r="K677" s="218">
        <f>HLOOKUP($B677,data02,data0211!K$900,FALSE)</f>
        <v>8421</v>
      </c>
      <c r="L677" s="218">
        <f>HLOOKUP($B677,data02,data0211!L$900,FALSE)</f>
        <v>1590</v>
      </c>
      <c r="M677" s="218">
        <f>HLOOKUP($B677,data02,data0211!M$900,FALSE)</f>
        <v>0</v>
      </c>
      <c r="N677" s="218">
        <f>HLOOKUP($B677,data02,data0211!N$900,FALSE)</f>
        <v>2567</v>
      </c>
      <c r="O677" s="218">
        <f>HLOOKUP($B677,data02,data0211!O$900,FALSE)</f>
        <v>251</v>
      </c>
      <c r="P677" s="218">
        <f>HLOOKUP($B677,data02,data0211!P$900,FALSE)</f>
        <v>191317428</v>
      </c>
      <c r="Q677" s="218">
        <f>HLOOKUP($B677,data02,data0211!Q$900,FALSE)</f>
        <v>76563860</v>
      </c>
      <c r="R677" s="218">
        <f>HLOOKUP($B677,data02,data0211!R$900,FALSE)</f>
        <v>112129765</v>
      </c>
      <c r="S677" s="218">
        <f>HLOOKUP($B677,data02,data0211!S$900,FALSE)</f>
        <v>0</v>
      </c>
      <c r="T677" s="218">
        <f>HLOOKUP($B677,data02,data0211!T$900,FALSE)</f>
        <v>2345205</v>
      </c>
      <c r="U677" s="218">
        <f>HLOOKUP($B677,data02,data0211!U$900,FALSE)</f>
        <v>278598</v>
      </c>
      <c r="V677" s="218">
        <f>HLOOKUP($B677,data02,data0211!V$900,FALSE)</f>
        <v>195834</v>
      </c>
      <c r="W677" s="218">
        <f>HLOOKUP($B677,data02,data0211!W$900,FALSE)</f>
        <v>0</v>
      </c>
      <c r="X677" s="218">
        <f>HLOOKUP($B677,data02,data0211!X$900,FALSE)</f>
        <v>188392</v>
      </c>
      <c r="Y677" s="218">
        <f>HLOOKUP($B677,data02,data0211!Y$900,FALSE)</f>
        <v>0</v>
      </c>
      <c r="Z677" s="218">
        <f>HLOOKUP($B677,data02,data0211!Z$900,FALSE)</f>
        <v>6641</v>
      </c>
      <c r="AA677" s="218">
        <f>HLOOKUP($B677,data02,data0211!AA$900,FALSE)</f>
        <v>801</v>
      </c>
      <c r="AB677" s="218">
        <f>HLOOKUP($B677,data02,data0211!AB$900,FALSE)</f>
        <v>3449456.49</v>
      </c>
      <c r="AC677" s="218">
        <f>HLOOKUP($B677,data02,data0211!AC$900,FALSE)</f>
        <v>2011833.18</v>
      </c>
      <c r="AD677" s="218">
        <f>HLOOKUP($B677,data02,data0211!AD$900,FALSE)</f>
        <v>1390431.93</v>
      </c>
      <c r="AE677" s="218">
        <f>HLOOKUP($B677,data02,data0211!AE$900,FALSE)</f>
        <v>0</v>
      </c>
      <c r="AF677" s="218">
        <f>HLOOKUP($B677,data02,data0211!AF$900,FALSE)</f>
        <v>40000.97</v>
      </c>
      <c r="AG677" s="218">
        <f>HLOOKUP($B677,data02,data0211!AG$900,FALSE)</f>
        <v>7190.41</v>
      </c>
      <c r="AH677" s="218">
        <f>HLOOKUP($B677,data02,data0211!AH$900,FALSE)</f>
        <v>35.6</v>
      </c>
      <c r="AI677" s="218">
        <f>HLOOKUP($B677,data02,data0211!AI$900,FALSE)</f>
        <v>0</v>
      </c>
      <c r="AJ677" s="218">
        <f>HLOOKUP($B677,data02,data0211!AJ$900,FALSE)</f>
        <v>35.6</v>
      </c>
      <c r="AK677" s="218">
        <f>HLOOKUP($B677,data02,data0211!AK$900,FALSE)</f>
        <v>20200</v>
      </c>
      <c r="AL677" s="218">
        <f>HLOOKUP($B677,data02,data0211!AL$900,FALSE)</f>
        <v>20200</v>
      </c>
      <c r="AM677" s="218">
        <f>HLOOKUP($B677,data02,data0211!AM$900,FALSE)</f>
        <v>0</v>
      </c>
      <c r="AN677" s="218">
        <f>HLOOKUP($B677,data02,data0211!AN$900,FALSE)</f>
        <v>37988</v>
      </c>
      <c r="AO677" s="218">
        <f>HLOOKUP($B677,data02,data0211!AO$900,FALSE)</f>
        <v>32303</v>
      </c>
      <c r="AP677" s="218">
        <f>HLOOKUP($B677,data02,data0211!AP$900,FALSE)</f>
        <v>37988</v>
      </c>
      <c r="AQ677" s="218">
        <f>HLOOKUP($B677,data02,data0211!AQ$900,FALSE)</f>
        <v>31916</v>
      </c>
      <c r="AR677" s="218">
        <f>HLOOKUP($B677,data02,data0211!AR$900,FALSE)</f>
        <v>147.4</v>
      </c>
      <c r="AS677" s="218">
        <f>HLOOKUP($B677,data02,data0211!AS$900,FALSE)</f>
        <v>127.5</v>
      </c>
      <c r="AT677" s="218">
        <f>HLOOKUP($B677,data02,data0211!AT$900,FALSE)</f>
        <v>19.899999999999999</v>
      </c>
      <c r="AU677" s="218">
        <f>HLOOKUP($B677,data02,data0211!AU$900,FALSE)</f>
        <v>94.1</v>
      </c>
      <c r="AV677" s="218">
        <f>HLOOKUP($B677,data02,data0211!AV$900,FALSE)</f>
        <v>1.5</v>
      </c>
      <c r="AW677" s="218">
        <f>HLOOKUP($B677,data02,data0211!AW$900,FALSE)</f>
        <v>51.8</v>
      </c>
      <c r="AX677" s="218">
        <f>HLOOKUP($B677,data02,data0211!AX$900,FALSE)</f>
        <v>0</v>
      </c>
      <c r="AY677" s="218">
        <f>HLOOKUP($B677,data02,data0211!AY$900,FALSE)</f>
        <v>11</v>
      </c>
      <c r="AZ677" s="218">
        <f>HLOOKUP($B677,data02,data0211!AZ$900,FALSE)</f>
        <v>1592</v>
      </c>
      <c r="BA677" s="218">
        <f>HLOOKUP($B677,data02,data0211!BA$900,FALSE)</f>
        <v>61.5</v>
      </c>
      <c r="BB677" s="218"/>
      <c r="BC677" s="218"/>
      <c r="BD677" s="218"/>
      <c r="BE677" s="218"/>
    </row>
    <row r="678" spans="1:57" x14ac:dyDescent="0.2">
      <c r="A678" s="71" t="s">
        <v>37</v>
      </c>
      <c r="B678" s="71" t="s">
        <v>37</v>
      </c>
      <c r="C678" s="69">
        <v>2003</v>
      </c>
      <c r="D678" s="218">
        <f>HLOOKUP($B678,data03,data0211!D$900,FALSE)</f>
        <v>19870298.640000001</v>
      </c>
      <c r="E678" s="218">
        <f>HLOOKUP($B678,data03,data0211!E$900,FALSE)</f>
        <v>-10927010.32</v>
      </c>
      <c r="F678" s="218">
        <f>HLOOKUP($B678,data03,data0211!F$900,FALSE)</f>
        <v>0</v>
      </c>
      <c r="G678" s="218">
        <f>HLOOKUP($B678,data03,data0211!G$900,FALSE)</f>
        <v>644750</v>
      </c>
      <c r="H678" s="218">
        <f>HLOOKUP($B678,data03,data0211!H$900,FALSE)</f>
        <v>1942462.6099999999</v>
      </c>
      <c r="I678" s="218">
        <f>HLOOKUP($B678,data03,data0211!I$900,FALSE)</f>
        <v>221997.69</v>
      </c>
      <c r="J678" s="218">
        <f>HLOOKUP($B678,data03,data0211!J$900,FALSE)</f>
        <v>10032</v>
      </c>
      <c r="K678" s="218">
        <f>HLOOKUP($B678,data03,data0211!K$900,FALSE)</f>
        <v>8439</v>
      </c>
      <c r="L678" s="218">
        <f>HLOOKUP($B678,data03,data0211!L$900,FALSE)</f>
        <v>1593</v>
      </c>
      <c r="M678" s="218">
        <f>HLOOKUP($B678,data03,data0211!M$900,FALSE)</f>
        <v>0</v>
      </c>
      <c r="N678" s="218">
        <f>HLOOKUP($B678,data03,data0211!N$900,FALSE)</f>
        <v>2571</v>
      </c>
      <c r="O678" s="218">
        <f>HLOOKUP($B678,data03,data0211!O$900,FALSE)</f>
        <v>286</v>
      </c>
      <c r="P678" s="218">
        <f>HLOOKUP($B678,data03,data0211!P$900,FALSE)</f>
        <v>205451211</v>
      </c>
      <c r="Q678" s="218">
        <f>HLOOKUP($B678,data03,data0211!Q$900,FALSE)</f>
        <v>84423857</v>
      </c>
      <c r="R678" s="218">
        <f>HLOOKUP($B678,data03,data0211!R$900,FALSE)</f>
        <v>118185032</v>
      </c>
      <c r="S678" s="218">
        <f>HLOOKUP($B678,data03,data0211!S$900,FALSE)</f>
        <v>0</v>
      </c>
      <c r="T678" s="218">
        <f>HLOOKUP($B678,data03,data0211!T$900,FALSE)</f>
        <v>2550979</v>
      </c>
      <c r="U678" s="218">
        <f>HLOOKUP($B678,data03,data0211!U$900,FALSE)</f>
        <v>291343</v>
      </c>
      <c r="V678" s="218">
        <f>HLOOKUP($B678,data03,data0211!V$900,FALSE)</f>
        <v>204354</v>
      </c>
      <c r="W678" s="218">
        <f>HLOOKUP($B678,data03,data0211!W$900,FALSE)</f>
        <v>0</v>
      </c>
      <c r="X678" s="218">
        <f>HLOOKUP($B678,data03,data0211!X$900,FALSE)</f>
        <v>196690</v>
      </c>
      <c r="Y678" s="218">
        <f>HLOOKUP($B678,data03,data0211!Y$900,FALSE)</f>
        <v>0</v>
      </c>
      <c r="Z678" s="218">
        <f>HLOOKUP($B678,data03,data0211!Z$900,FALSE)</f>
        <v>6816</v>
      </c>
      <c r="AA678" s="218">
        <f>HLOOKUP($B678,data03,data0211!AA$900,FALSE)</f>
        <v>848</v>
      </c>
      <c r="AB678" s="218">
        <f>HLOOKUP($B678,data03,data0211!AB$900,FALSE)</f>
        <v>3648568</v>
      </c>
      <c r="AC678" s="218">
        <f>HLOOKUP($B678,data03,data0211!AC$900,FALSE)</f>
        <v>2055303</v>
      </c>
      <c r="AD678" s="218">
        <f>HLOOKUP($B678,data03,data0211!AD$900,FALSE)</f>
        <v>1538428</v>
      </c>
      <c r="AE678" s="218">
        <f>HLOOKUP($B678,data03,data0211!AE$900,FALSE)</f>
        <v>0</v>
      </c>
      <c r="AF678" s="218">
        <f>HLOOKUP($B678,data03,data0211!AF$900,FALSE)</f>
        <v>43044</v>
      </c>
      <c r="AG678" s="218">
        <f>HLOOKUP($B678,data03,data0211!AG$900,FALSE)</f>
        <v>11793</v>
      </c>
      <c r="AH678" s="218">
        <f>HLOOKUP($B678,data03,data0211!AH$900,FALSE)</f>
        <v>35.6</v>
      </c>
      <c r="AI678" s="218">
        <f>HLOOKUP($B678,data03,data0211!AI$900,FALSE)</f>
        <v>0</v>
      </c>
      <c r="AJ678" s="218">
        <f>HLOOKUP($B678,data03,data0211!AJ$900,FALSE)</f>
        <v>35.6</v>
      </c>
      <c r="AK678" s="218">
        <f>HLOOKUP($B678,data03,data0211!AK$900,FALSE)</f>
        <v>20200</v>
      </c>
      <c r="AL678" s="218">
        <f>HLOOKUP($B678,data03,data0211!AL$900,FALSE)</f>
        <v>20200</v>
      </c>
      <c r="AM678" s="218">
        <f>HLOOKUP($B678,data03,data0211!AM$900,FALSE)</f>
        <v>0</v>
      </c>
      <c r="AN678" s="218">
        <f>HLOOKUP($B678,data03,data0211!AN$900,FALSE)</f>
        <v>39960</v>
      </c>
      <c r="AO678" s="218">
        <f>HLOOKUP($B678,data03,data0211!AO$900,FALSE)</f>
        <v>29942</v>
      </c>
      <c r="AP678" s="218">
        <f>HLOOKUP($B678,data03,data0211!AP$900,FALSE)</f>
        <v>39960</v>
      </c>
      <c r="AQ678" s="218">
        <f>HLOOKUP($B678,data03,data0211!AQ$900,FALSE)</f>
        <v>30488</v>
      </c>
      <c r="AR678" s="218">
        <f>HLOOKUP($B678,data03,data0211!AR$900,FALSE)</f>
        <v>147.4</v>
      </c>
      <c r="AS678" s="218">
        <f>HLOOKUP($B678,data03,data0211!AS$900,FALSE)</f>
        <v>127.5</v>
      </c>
      <c r="AT678" s="218">
        <f>HLOOKUP($B678,data03,data0211!AT$900,FALSE)</f>
        <v>19.899999999999999</v>
      </c>
      <c r="AU678" s="218">
        <f>HLOOKUP($B678,data03,data0211!AU$900,FALSE)</f>
        <v>94.1</v>
      </c>
      <c r="AV678" s="218">
        <f>HLOOKUP($B678,data03,data0211!AV$900,FALSE)</f>
        <v>1.5</v>
      </c>
      <c r="AW678" s="218">
        <f>HLOOKUP($B678,data03,data0211!AW$900,FALSE)</f>
        <v>51.8</v>
      </c>
      <c r="AX678" s="218">
        <f>HLOOKUP($B678,data03,data0211!AX$900,FALSE)</f>
        <v>0</v>
      </c>
      <c r="AY678" s="218">
        <f>HLOOKUP($B678,data03,data0211!AY$900,FALSE)</f>
        <v>11</v>
      </c>
      <c r="AZ678" s="218">
        <f>HLOOKUP($B678,data03,data0211!AZ$900,FALSE)</f>
        <v>1592</v>
      </c>
      <c r="BA678" s="218">
        <f>HLOOKUP($B678,data03,data0211!BA$900,FALSE)</f>
        <v>60</v>
      </c>
      <c r="BB678" s="218"/>
      <c r="BC678" s="218"/>
      <c r="BD678" s="218"/>
      <c r="BE678" s="218"/>
    </row>
    <row r="679" spans="1:57" x14ac:dyDescent="0.2">
      <c r="A679" s="71" t="s">
        <v>37</v>
      </c>
      <c r="B679" s="71" t="s">
        <v>37</v>
      </c>
      <c r="C679" s="69">
        <v>2004</v>
      </c>
      <c r="D679" s="218">
        <f>HLOOKUP($B679,data04,data0211!D$900,FALSE)</f>
        <v>20980365.439999998</v>
      </c>
      <c r="E679" s="218">
        <f>HLOOKUP($B679,data04,data0211!E$900,FALSE)</f>
        <v>-11604351.640000001</v>
      </c>
      <c r="F679" s="218">
        <f>HLOOKUP($B679,data04,data0211!F$900,FALSE)</f>
        <v>0</v>
      </c>
      <c r="G679" s="218">
        <f>HLOOKUP($B679,data04,data0211!G$900,FALSE)</f>
        <v>1126916.24</v>
      </c>
      <c r="H679" s="218">
        <f>HLOOKUP($B679,data04,data0211!H$900,FALSE)</f>
        <v>1919475.83</v>
      </c>
      <c r="I679" s="218">
        <f>HLOOKUP($B679,data04,data0211!I$900,FALSE)</f>
        <v>170833.77</v>
      </c>
      <c r="J679" s="218">
        <f>HLOOKUP($B679,data04,data0211!J$900,FALSE)</f>
        <v>10108</v>
      </c>
      <c r="K679" s="218">
        <f>HLOOKUP($B679,data04,data0211!K$900,FALSE)</f>
        <v>8501</v>
      </c>
      <c r="L679" s="218">
        <f>HLOOKUP($B679,data04,data0211!L$900,FALSE)</f>
        <v>1607</v>
      </c>
      <c r="M679" s="218">
        <f>HLOOKUP($B679,data04,data0211!M$900,FALSE)</f>
        <v>0</v>
      </c>
      <c r="N679" s="218">
        <f>HLOOKUP($B679,data04,data0211!N$900,FALSE)</f>
        <v>2584</v>
      </c>
      <c r="O679" s="218">
        <f>HLOOKUP($B679,data04,data0211!O$900,FALSE)</f>
        <v>236</v>
      </c>
      <c r="P679" s="218">
        <f>HLOOKUP($B679,data04,data0211!P$900,FALSE)</f>
        <v>204676301</v>
      </c>
      <c r="Q679" s="218">
        <f>HLOOKUP($B679,data04,data0211!Q$900,FALSE)</f>
        <v>80414342</v>
      </c>
      <c r="R679" s="218">
        <f>HLOOKUP($B679,data04,data0211!R$900,FALSE)</f>
        <v>121349821</v>
      </c>
      <c r="S679" s="218">
        <f>HLOOKUP($B679,data04,data0211!S$900,FALSE)</f>
        <v>0</v>
      </c>
      <c r="T679" s="218">
        <f>HLOOKUP($B679,data04,data0211!T$900,FALSE)</f>
        <v>2630856</v>
      </c>
      <c r="U679" s="218">
        <f>HLOOKUP($B679,data04,data0211!U$900,FALSE)</f>
        <v>281282</v>
      </c>
      <c r="V679" s="218">
        <f>HLOOKUP($B679,data04,data0211!V$900,FALSE)</f>
        <v>199324</v>
      </c>
      <c r="W679" s="218">
        <f>HLOOKUP($B679,data04,data0211!W$900,FALSE)</f>
        <v>0</v>
      </c>
      <c r="X679" s="218">
        <f>HLOOKUP($B679,data04,data0211!X$900,FALSE)</f>
        <v>191624</v>
      </c>
      <c r="Y679" s="218">
        <f>HLOOKUP($B679,data04,data0211!Y$900,FALSE)</f>
        <v>0</v>
      </c>
      <c r="Z679" s="218">
        <f>HLOOKUP($B679,data04,data0211!Z$900,FALSE)</f>
        <v>6982</v>
      </c>
      <c r="AA679" s="218">
        <f>HLOOKUP($B679,data04,data0211!AA$900,FALSE)</f>
        <v>718</v>
      </c>
      <c r="AB679" s="218">
        <f>HLOOKUP($B679,data04,data0211!AB$900,FALSE)</f>
        <v>3611301.46</v>
      </c>
      <c r="AC679" s="218">
        <f>HLOOKUP($B679,data04,data0211!AC$900,FALSE)</f>
        <v>2067562.21</v>
      </c>
      <c r="AD679" s="218">
        <f>HLOOKUP($B679,data04,data0211!AD$900,FALSE)</f>
        <v>1488952.09</v>
      </c>
      <c r="AE679" s="218">
        <f>HLOOKUP($B679,data04,data0211!AE$900,FALSE)</f>
        <v>0</v>
      </c>
      <c r="AF679" s="218">
        <f>HLOOKUP($B679,data04,data0211!AF$900,FALSE)</f>
        <v>44279.97</v>
      </c>
      <c r="AG679" s="218">
        <f>HLOOKUP($B679,data04,data0211!AG$900,FALSE)</f>
        <v>10507.19</v>
      </c>
      <c r="AH679" s="218">
        <f>HLOOKUP($B679,data04,data0211!AH$900,FALSE)</f>
        <v>35.6</v>
      </c>
      <c r="AI679" s="218">
        <f>HLOOKUP($B679,data04,data0211!AI$900,FALSE)</f>
        <v>0</v>
      </c>
      <c r="AJ679" s="218">
        <f>HLOOKUP($B679,data04,data0211!AJ$900,FALSE)</f>
        <v>35.6</v>
      </c>
      <c r="AK679" s="218">
        <f>HLOOKUP($B679,data04,data0211!AK$900,FALSE)</f>
        <v>20200</v>
      </c>
      <c r="AL679" s="218">
        <f>HLOOKUP($B679,data04,data0211!AL$900,FALSE)</f>
        <v>20200</v>
      </c>
      <c r="AM679" s="218">
        <f>HLOOKUP($B679,data04,data0211!AM$900,FALSE)</f>
        <v>0</v>
      </c>
      <c r="AN679" s="218">
        <f>HLOOKUP($B679,data04,data0211!AN$900,FALSE)</f>
        <v>43015</v>
      </c>
      <c r="AO679" s="218">
        <f>HLOOKUP($B679,data04,data0211!AO$900,FALSE)</f>
        <v>26600</v>
      </c>
      <c r="AP679" s="218">
        <f>HLOOKUP($B679,data04,data0211!AP$900,FALSE)</f>
        <v>43015</v>
      </c>
      <c r="AQ679" s="218">
        <f>HLOOKUP($B679,data04,data0211!AQ$900,FALSE)</f>
        <v>28653</v>
      </c>
      <c r="AR679" s="218">
        <f>HLOOKUP($B679,data04,data0211!AR$900,FALSE)</f>
        <v>147.4</v>
      </c>
      <c r="AS679" s="218">
        <f>HLOOKUP($B679,data04,data0211!AS$900,FALSE)</f>
        <v>127.5</v>
      </c>
      <c r="AT679" s="218">
        <f>HLOOKUP($B679,data04,data0211!AT$900,FALSE)</f>
        <v>19.899999999999999</v>
      </c>
      <c r="AU679" s="218">
        <f>HLOOKUP($B679,data04,data0211!AU$900,FALSE)</f>
        <v>94.1</v>
      </c>
      <c r="AV679" s="218">
        <f>HLOOKUP($B679,data04,data0211!AV$900,FALSE)</f>
        <v>1.5</v>
      </c>
      <c r="AW679" s="218">
        <f>HLOOKUP($B679,data04,data0211!AW$900,FALSE)</f>
        <v>51.8</v>
      </c>
      <c r="AX679" s="218">
        <f>HLOOKUP($B679,data04,data0211!AX$900,FALSE)</f>
        <v>0</v>
      </c>
      <c r="AY679" s="218">
        <f>HLOOKUP($B679,data04,data0211!AY$900,FALSE)</f>
        <v>11</v>
      </c>
      <c r="AZ679" s="218">
        <f>HLOOKUP($B679,data04,data0211!AZ$900,FALSE)</f>
        <v>1592</v>
      </c>
      <c r="BA679" s="218">
        <f>HLOOKUP($B679,data04,data0211!BA$900,FALSE)</f>
        <v>0.56000000000000005</v>
      </c>
      <c r="BB679" s="218"/>
      <c r="BC679" s="218"/>
      <c r="BD679" s="218"/>
      <c r="BE679" s="218"/>
    </row>
    <row r="680" spans="1:57" x14ac:dyDescent="0.2">
      <c r="A680" s="71" t="s">
        <v>37</v>
      </c>
      <c r="B680" s="71" t="s">
        <v>37</v>
      </c>
      <c r="C680" s="69">
        <v>2005</v>
      </c>
      <c r="D680" s="218">
        <f>HLOOKUP($B680,data05,data0211!D$900,FALSE)</f>
        <v>21807504.909999996</v>
      </c>
      <c r="E680" s="218">
        <f>HLOOKUP($B680,data05,data0211!E$900,FALSE)</f>
        <v>-12767569.07</v>
      </c>
      <c r="F680" s="218">
        <f>HLOOKUP($B680,data05,data0211!F$900,FALSE)</f>
        <v>0</v>
      </c>
      <c r="G680" s="218">
        <f>HLOOKUP($B680,data05,data0211!G$900,FALSE)</f>
        <v>822862.8</v>
      </c>
      <c r="H680" s="218">
        <f>HLOOKUP($B680,data05,data0211!H$900,FALSE)</f>
        <v>1856499.68</v>
      </c>
      <c r="I680" s="218">
        <f>HLOOKUP($B680,data05,data0211!I$900,FALSE)</f>
        <v>217372</v>
      </c>
      <c r="J680" s="218">
        <f>HLOOKUP($B680,data05,data0211!J$900,FALSE)</f>
        <v>10190</v>
      </c>
      <c r="K680" s="218">
        <f>HLOOKUP($B680,data05,data0211!K$900,FALSE)</f>
        <v>8601</v>
      </c>
      <c r="L680" s="218">
        <f>HLOOKUP($B680,data05,data0211!L$900,FALSE)</f>
        <v>1589</v>
      </c>
      <c r="M680" s="218">
        <f>HLOOKUP($B680,data05,data0211!M$900,FALSE)</f>
        <v>0</v>
      </c>
      <c r="N680" s="218">
        <f>HLOOKUP($B680,data05,data0211!N$900,FALSE)</f>
        <v>2426246</v>
      </c>
      <c r="O680" s="218">
        <f>HLOOKUP($B680,data05,data0211!O$900,FALSE)</f>
        <v>284332</v>
      </c>
      <c r="P680" s="218">
        <f>HLOOKUP($B680,data05,data0211!P$900,FALSE)</f>
        <v>200891724</v>
      </c>
      <c r="Q680" s="218">
        <f>HLOOKUP($B680,data05,data0211!Q$900,FALSE)</f>
        <v>78865660</v>
      </c>
      <c r="R680" s="218">
        <f>HLOOKUP($B680,data05,data0211!R$900,FALSE)</f>
        <v>119315486</v>
      </c>
      <c r="S680" s="218">
        <f>HLOOKUP($B680,data05,data0211!S$900,FALSE)</f>
        <v>0</v>
      </c>
      <c r="T680" s="218">
        <f>HLOOKUP($B680,data05,data0211!T$900,FALSE)</f>
        <v>2426246</v>
      </c>
      <c r="U680" s="218">
        <f>HLOOKUP($B680,data05,data0211!U$900,FALSE)</f>
        <v>284332</v>
      </c>
      <c r="V680" s="218">
        <f>HLOOKUP($B680,data05,data0211!V$900,FALSE)</f>
        <v>216433</v>
      </c>
      <c r="W680" s="218">
        <f>HLOOKUP($B680,data05,data0211!W$900,FALSE)</f>
        <v>0</v>
      </c>
      <c r="X680" s="218">
        <f>HLOOKUP($B680,data05,data0211!X$900,FALSE)</f>
        <v>208872</v>
      </c>
      <c r="Y680" s="218">
        <f>HLOOKUP($B680,data05,data0211!Y$900,FALSE)</f>
        <v>0</v>
      </c>
      <c r="Z680" s="218">
        <f>HLOOKUP($B680,data05,data0211!Z$900,FALSE)</f>
        <v>6773</v>
      </c>
      <c r="AA680" s="218">
        <f>HLOOKUP($B680,data05,data0211!AA$900,FALSE)</f>
        <v>788</v>
      </c>
      <c r="AB680" s="218">
        <f>HLOOKUP($B680,data05,data0211!AB$900,FALSE)</f>
        <v>3777887.83</v>
      </c>
      <c r="AC680" s="218">
        <f>HLOOKUP($B680,data05,data0211!AC$900,FALSE)</f>
        <v>2179722</v>
      </c>
      <c r="AD680" s="218">
        <f>HLOOKUP($B680,data05,data0211!AD$900,FALSE)</f>
        <v>1541661</v>
      </c>
      <c r="AE680" s="218">
        <f>HLOOKUP($B680,data05,data0211!AE$900,FALSE)</f>
        <v>0</v>
      </c>
      <c r="AF680" s="218">
        <f>HLOOKUP($B680,data05,data0211!AF$900,FALSE)</f>
        <v>46667</v>
      </c>
      <c r="AG680" s="218">
        <f>HLOOKUP($B680,data05,data0211!AG$900,FALSE)</f>
        <v>9838</v>
      </c>
      <c r="AH680" s="218">
        <f>HLOOKUP($B680,data05,data0211!AH$900,FALSE)</f>
        <v>35</v>
      </c>
      <c r="AI680" s="218">
        <f>HLOOKUP($B680,data05,data0211!AI$900,FALSE)</f>
        <v>35</v>
      </c>
      <c r="AJ680" s="218">
        <f>HLOOKUP($B680,data05,data0211!AJ$900,FALSE)</f>
        <v>0</v>
      </c>
      <c r="AK680" s="218">
        <f>HLOOKUP($B680,data05,data0211!AK$900,FALSE)</f>
        <v>20200</v>
      </c>
      <c r="AL680" s="218">
        <f>HLOOKUP($B680,data05,data0211!AL$900,FALSE)</f>
        <v>20200</v>
      </c>
      <c r="AM680" s="218">
        <f>HLOOKUP($B680,data05,data0211!AM$900,FALSE)</f>
        <v>0</v>
      </c>
      <c r="AN680" s="218">
        <f>HLOOKUP($B680,data05,data0211!AN$900,FALSE)</f>
        <v>41386</v>
      </c>
      <c r="AO680" s="218">
        <f>HLOOKUP($B680,data05,data0211!AO$900,FALSE)</f>
        <v>35915</v>
      </c>
      <c r="AP680" s="218">
        <f>HLOOKUP($B680,data05,data0211!AP$900,FALSE)</f>
        <v>41386</v>
      </c>
      <c r="AQ680" s="218">
        <f>HLOOKUP($B680,data05,data0211!AQ$900,FALSE)</f>
        <v>34808</v>
      </c>
      <c r="AR680" s="218">
        <f>HLOOKUP($B680,data05,data0211!AR$900,FALSE)</f>
        <v>146</v>
      </c>
      <c r="AS680" s="218">
        <f>HLOOKUP($B680,data05,data0211!AS$900,FALSE)</f>
        <v>127</v>
      </c>
      <c r="AT680" s="218">
        <f>HLOOKUP($B680,data05,data0211!AT$900,FALSE)</f>
        <v>19</v>
      </c>
      <c r="AU680" s="218">
        <f>HLOOKUP($B680,data05,data0211!AU$900,FALSE)</f>
        <v>96</v>
      </c>
      <c r="AV680" s="218">
        <f>HLOOKUP($B680,data05,data0211!AV$900,FALSE)</f>
        <v>1</v>
      </c>
      <c r="AW680" s="218">
        <f>HLOOKUP($B680,data05,data0211!AW$900,FALSE)</f>
        <v>51</v>
      </c>
      <c r="AX680" s="218">
        <f>HLOOKUP($B680,data05,data0211!AX$900,FALSE)</f>
        <v>0</v>
      </c>
      <c r="AY680" s="218">
        <f>HLOOKUP($B680,data05,data0211!AY$900,FALSE)</f>
        <v>11</v>
      </c>
      <c r="AZ680" s="218">
        <f>HLOOKUP($B680,data05,data0211!AZ$900,FALSE)</f>
        <v>1592</v>
      </c>
      <c r="BA680" s="218">
        <f>HLOOKUP($B680,data05,data0211!BA$900,FALSE)</f>
        <v>0</v>
      </c>
      <c r="BB680" s="218"/>
      <c r="BC680" s="218"/>
      <c r="BD680" s="218"/>
      <c r="BE680" s="218"/>
    </row>
    <row r="681" spans="1:57" x14ac:dyDescent="0.2">
      <c r="A681" s="71" t="s">
        <v>37</v>
      </c>
      <c r="B681" s="71" t="s">
        <v>37</v>
      </c>
      <c r="C681" s="69">
        <v>2006</v>
      </c>
      <c r="D681" s="218">
        <f>HLOOKUP($B681,data06,data0211!D$900,FALSE)</f>
        <v>22538819.560000002</v>
      </c>
      <c r="E681" s="218">
        <f>HLOOKUP($B681,data06,data0211!E$900,FALSE)</f>
        <v>-13560598.73</v>
      </c>
      <c r="F681" s="218">
        <f>HLOOKUP($B681,data06,data0211!F$900,FALSE)</f>
        <v>0</v>
      </c>
      <c r="G681" s="218">
        <f>HLOOKUP($B681,data06,data0211!G$900,FALSE)</f>
        <v>736153.97</v>
      </c>
      <c r="H681" s="218">
        <f>HLOOKUP($B681,data06,data0211!H$900,FALSE)</f>
        <v>1988954.76</v>
      </c>
      <c r="I681" s="218">
        <f>HLOOKUP($B681,data06,data0211!I$900,FALSE)</f>
        <v>229775</v>
      </c>
      <c r="J681" s="218">
        <f>HLOOKUP($B681,data06,data0211!J$900,FALSE)</f>
        <v>10230</v>
      </c>
      <c r="K681" s="218">
        <f>HLOOKUP($B681,data06,data0211!K$900,FALSE)</f>
        <v>8625</v>
      </c>
      <c r="L681" s="218">
        <f>HLOOKUP($B681,data06,data0211!L$900,FALSE)</f>
        <v>1605</v>
      </c>
      <c r="M681" s="218">
        <f>HLOOKUP($B681,data06,data0211!M$900,FALSE)</f>
        <v>0</v>
      </c>
      <c r="N681" s="218">
        <f>HLOOKUP($B681,data06,data0211!N$900,FALSE)</f>
        <v>2635</v>
      </c>
      <c r="O681" s="218">
        <f>HLOOKUP($B681,data06,data0211!O$900,FALSE)</f>
        <v>225</v>
      </c>
      <c r="P681" s="218">
        <f>HLOOKUP($B681,data06,data0211!P$900,FALSE)</f>
        <v>193210045.66999999</v>
      </c>
      <c r="Q681" s="218">
        <f>HLOOKUP($B681,data06,data0211!Q$900,FALSE)</f>
        <v>75536829</v>
      </c>
      <c r="R681" s="218">
        <f>HLOOKUP($B681,data06,data0211!R$900,FALSE)</f>
        <v>116088912.03</v>
      </c>
      <c r="S681" s="218">
        <f>HLOOKUP($B681,data06,data0211!S$900,FALSE)</f>
        <v>0</v>
      </c>
      <c r="T681" s="218">
        <f>HLOOKUP($B681,data06,data0211!T$900,FALSE)</f>
        <v>1316909.77</v>
      </c>
      <c r="U681" s="218">
        <f>HLOOKUP($B681,data06,data0211!U$900,FALSE)</f>
        <v>267394.87</v>
      </c>
      <c r="V681" s="218">
        <f>HLOOKUP($B681,data06,data0211!V$900,FALSE)</f>
        <v>214551</v>
      </c>
      <c r="W681" s="218">
        <f>HLOOKUP($B681,data06,data0211!W$900,FALSE)</f>
        <v>0</v>
      </c>
      <c r="X681" s="218">
        <f>HLOOKUP($B681,data06,data0211!X$900,FALSE)</f>
        <v>207000</v>
      </c>
      <c r="Y681" s="218">
        <f>HLOOKUP($B681,data06,data0211!Y$900,FALSE)</f>
        <v>0</v>
      </c>
      <c r="Z681" s="218">
        <f>HLOOKUP($B681,data06,data0211!Z$900,FALSE)</f>
        <v>6784</v>
      </c>
      <c r="AA681" s="218">
        <f>HLOOKUP($B681,data06,data0211!AA$900,FALSE)</f>
        <v>767</v>
      </c>
      <c r="AB681" s="218">
        <f>HLOOKUP($B681,data06,data0211!AB$900,FALSE)</f>
        <v>2807040.82</v>
      </c>
      <c r="AC681" s="218">
        <f>HLOOKUP($B681,data06,data0211!AC$900,FALSE)</f>
        <v>1239976.79</v>
      </c>
      <c r="AD681" s="218">
        <f>HLOOKUP($B681,data06,data0211!AD$900,FALSE)</f>
        <v>1514199.08</v>
      </c>
      <c r="AE681" s="218">
        <f>HLOOKUP($B681,data06,data0211!AE$900,FALSE)</f>
        <v>0</v>
      </c>
      <c r="AF681" s="218">
        <f>HLOOKUP($B681,data06,data0211!AF$900,FALSE)</f>
        <v>44187.49</v>
      </c>
      <c r="AG681" s="218">
        <f>HLOOKUP($B681,data06,data0211!AG$900,FALSE)</f>
        <v>8677.4599999999991</v>
      </c>
      <c r="AH681" s="218">
        <f>HLOOKUP($B681,data06,data0211!AH$900,FALSE)</f>
        <v>35</v>
      </c>
      <c r="AI681" s="218">
        <f>HLOOKUP($B681,data06,data0211!AI$900,FALSE)</f>
        <v>35</v>
      </c>
      <c r="AJ681" s="218">
        <f>HLOOKUP($B681,data06,data0211!AJ$900,FALSE)</f>
        <v>0</v>
      </c>
      <c r="AK681" s="218">
        <f>HLOOKUP($B681,data06,data0211!AK$900,FALSE)</f>
        <v>20200</v>
      </c>
      <c r="AL681" s="218">
        <f>HLOOKUP($B681,data06,data0211!AL$900,FALSE)</f>
        <v>20200</v>
      </c>
      <c r="AM681" s="218">
        <f>HLOOKUP($B681,data06,data0211!AM$900,FALSE)</f>
        <v>0</v>
      </c>
      <c r="AN681" s="218">
        <f>HLOOKUP($B681,data06,data0211!AN$900,FALSE)</f>
        <v>37266</v>
      </c>
      <c r="AO681" s="218">
        <f>HLOOKUP($B681,data06,data0211!AO$900,FALSE)</f>
        <v>36020</v>
      </c>
      <c r="AP681" s="218">
        <f>HLOOKUP($B681,data06,data0211!AP$900,FALSE)</f>
        <v>37266</v>
      </c>
      <c r="AQ681" s="218">
        <f>HLOOKUP($B681,data06,data0211!AQ$900,FALSE)</f>
        <v>36643</v>
      </c>
      <c r="AR681" s="218">
        <f>HLOOKUP($B681,data06,data0211!AR$900,FALSE)</f>
        <v>146</v>
      </c>
      <c r="AS681" s="218">
        <f>HLOOKUP($B681,data06,data0211!AS$900,FALSE)</f>
        <v>127</v>
      </c>
      <c r="AT681" s="218">
        <f>HLOOKUP($B681,data06,data0211!AT$900,FALSE)</f>
        <v>19</v>
      </c>
      <c r="AU681" s="218">
        <f>HLOOKUP($B681,data06,data0211!AU$900,FALSE)</f>
        <v>96</v>
      </c>
      <c r="AV681" s="218">
        <f>HLOOKUP($B681,data06,data0211!AV$900,FALSE)</f>
        <v>1</v>
      </c>
      <c r="AW681" s="218">
        <f>HLOOKUP($B681,data06,data0211!AW$900,FALSE)</f>
        <v>51</v>
      </c>
      <c r="AX681" s="218">
        <f>HLOOKUP($B681,data06,data0211!AX$900,FALSE)</f>
        <v>0</v>
      </c>
      <c r="AY681" s="218">
        <f>HLOOKUP($B681,data06,data0211!AY$900,FALSE)</f>
        <v>11</v>
      </c>
      <c r="AZ681" s="218">
        <f>HLOOKUP($B681,data06,data0211!AZ$900,FALSE)</f>
        <v>1592</v>
      </c>
      <c r="BA681" s="218">
        <f>HLOOKUP($B681,data06,data0211!BA$900,FALSE)</f>
        <v>59</v>
      </c>
      <c r="BB681" s="218"/>
      <c r="BC681" s="218"/>
      <c r="BD681" s="218"/>
      <c r="BE681" s="218"/>
    </row>
    <row r="682" spans="1:57" x14ac:dyDescent="0.2">
      <c r="A682" s="71" t="s">
        <v>37</v>
      </c>
      <c r="B682" s="71" t="s">
        <v>37</v>
      </c>
      <c r="C682" s="69">
        <v>2007</v>
      </c>
      <c r="D682" s="218">
        <f>HLOOKUP($B682,data07,data0211!D$900,FALSE)</f>
        <v>23350633.75</v>
      </c>
      <c r="E682" s="218">
        <f>HLOOKUP($B682,data07,data0211!E$900,FALSE)</f>
        <v>-14348515.98</v>
      </c>
      <c r="F682" s="218">
        <f>HLOOKUP($B682,data07,data0211!F$900,FALSE)</f>
        <v>0</v>
      </c>
      <c r="G682" s="218">
        <f>HLOOKUP($B682,data07,data0211!G$900,FALSE)</f>
        <v>834648.54</v>
      </c>
      <c r="H682" s="218">
        <f>HLOOKUP($B682,data07,data0211!H$900,FALSE)</f>
        <v>2250222.09</v>
      </c>
      <c r="I682" s="218">
        <f>HLOOKUP($B682,data07,data0211!I$900,FALSE)</f>
        <v>75370</v>
      </c>
      <c r="J682" s="218">
        <f>HLOOKUP($B682,data07,data0211!J$900,FALSE)</f>
        <v>10230</v>
      </c>
      <c r="K682" s="218">
        <f>HLOOKUP($B682,data07,data0211!K$900,FALSE)</f>
        <v>8625</v>
      </c>
      <c r="L682" s="218">
        <f>HLOOKUP($B682,data07,data0211!L$900,FALSE)</f>
        <v>1605</v>
      </c>
      <c r="M682" s="218">
        <f>HLOOKUP($B682,data07,data0211!M$900,FALSE)</f>
        <v>0</v>
      </c>
      <c r="N682" s="218">
        <f>HLOOKUP($B682,data07,data0211!N$900,FALSE)</f>
        <v>2648</v>
      </c>
      <c r="O682" s="218">
        <f>HLOOKUP($B682,data07,data0211!O$900,FALSE)</f>
        <v>225</v>
      </c>
      <c r="P682" s="218">
        <f>HLOOKUP($B682,data07,data0211!P$900,FALSE)</f>
        <v>163417590</v>
      </c>
      <c r="Q682" s="218">
        <f>HLOOKUP($B682,data07,data0211!Q$900,FALSE)</f>
        <v>75938194</v>
      </c>
      <c r="R682" s="218">
        <f>HLOOKUP($B682,data07,data0211!R$900,FALSE)</f>
        <v>84784890</v>
      </c>
      <c r="S682" s="218">
        <f>HLOOKUP($B682,data07,data0211!S$900,FALSE)</f>
        <v>0</v>
      </c>
      <c r="T682" s="218">
        <f>HLOOKUP($B682,data07,data0211!T$900,FALSE)</f>
        <v>2427707</v>
      </c>
      <c r="U682" s="218">
        <f>HLOOKUP($B682,data07,data0211!U$900,FALSE)</f>
        <v>266799</v>
      </c>
      <c r="V682" s="218">
        <f>HLOOKUP($B682,data07,data0211!V$900,FALSE)</f>
        <v>220582</v>
      </c>
      <c r="W682" s="218">
        <f>HLOOKUP($B682,data07,data0211!W$900,FALSE)</f>
        <v>0</v>
      </c>
      <c r="X682" s="218">
        <f>HLOOKUP($B682,data07,data0211!X$900,FALSE)</f>
        <v>213039</v>
      </c>
      <c r="Y682" s="218">
        <f>HLOOKUP($B682,data07,data0211!Y$900,FALSE)</f>
        <v>0</v>
      </c>
      <c r="Z682" s="218">
        <f>HLOOKUP($B682,data07,data0211!Z$900,FALSE)</f>
        <v>6777</v>
      </c>
      <c r="AA682" s="218">
        <f>HLOOKUP($B682,data07,data0211!AA$900,FALSE)</f>
        <v>766</v>
      </c>
      <c r="AB682" s="218">
        <f>HLOOKUP($B682,data07,data0211!AB$900,FALSE)</f>
        <v>3460208.82</v>
      </c>
      <c r="AC682" s="218">
        <f>HLOOKUP($B682,data07,data0211!AC$900,FALSE)</f>
        <v>1950099.88</v>
      </c>
      <c r="AD682" s="218">
        <f>HLOOKUP($B682,data07,data0211!AD$900,FALSE)</f>
        <v>1459960.38</v>
      </c>
      <c r="AE682" s="218">
        <f>HLOOKUP($B682,data07,data0211!AE$900,FALSE)</f>
        <v>0</v>
      </c>
      <c r="AF682" s="218">
        <f>HLOOKUP($B682,data07,data0211!AF$900,FALSE)</f>
        <v>6865.47</v>
      </c>
      <c r="AG682" s="218">
        <f>HLOOKUP($B682,data07,data0211!AG$900,FALSE)</f>
        <v>43283.09</v>
      </c>
      <c r="AH682" s="218">
        <f>HLOOKUP($B682,data07,data0211!AH$900,FALSE)</f>
        <v>35</v>
      </c>
      <c r="AI682" s="218">
        <f>HLOOKUP($B682,data07,data0211!AI$900,FALSE)</f>
        <v>35</v>
      </c>
      <c r="AJ682" s="218">
        <f>HLOOKUP($B682,data07,data0211!AJ$900,FALSE)</f>
        <v>0</v>
      </c>
      <c r="AK682" s="218">
        <f>HLOOKUP($B682,data07,data0211!AK$900,FALSE)</f>
        <v>20200</v>
      </c>
      <c r="AL682" s="218">
        <f>HLOOKUP($B682,data07,data0211!AL$900,FALSE)</f>
        <v>20200</v>
      </c>
      <c r="AM682" s="218">
        <f>HLOOKUP($B682,data07,data0211!AM$900,FALSE)</f>
        <v>0</v>
      </c>
      <c r="AN682" s="218">
        <f>HLOOKUP($B682,data07,data0211!AN$900,FALSE)</f>
        <v>38695</v>
      </c>
      <c r="AO682" s="218">
        <f>HLOOKUP($B682,data07,data0211!AO$900,FALSE)</f>
        <v>32198</v>
      </c>
      <c r="AP682" s="218">
        <f>HLOOKUP($B682,data07,data0211!AP$900,FALSE)</f>
        <v>38695</v>
      </c>
      <c r="AQ682" s="218">
        <f>HLOOKUP($B682,data07,data0211!AQ$900,FALSE)</f>
        <v>31160</v>
      </c>
      <c r="AR682" s="218">
        <f>HLOOKUP($B682,data07,data0211!AR$900,FALSE)</f>
        <v>146</v>
      </c>
      <c r="AS682" s="218">
        <f>HLOOKUP($B682,data07,data0211!AS$900,FALSE)</f>
        <v>127</v>
      </c>
      <c r="AT682" s="218">
        <f>HLOOKUP($B682,data07,data0211!AT$900,FALSE)</f>
        <v>19</v>
      </c>
      <c r="AU682" s="218">
        <f>HLOOKUP($B682,data07,data0211!AU$900,FALSE)</f>
        <v>94</v>
      </c>
      <c r="AV682" s="218">
        <f>HLOOKUP($B682,data07,data0211!AV$900,FALSE)</f>
        <v>1</v>
      </c>
      <c r="AW682" s="218">
        <f>HLOOKUP($B682,data07,data0211!AW$900,FALSE)</f>
        <v>51</v>
      </c>
      <c r="AX682" s="218">
        <f>HLOOKUP($B682,data07,data0211!AX$900,FALSE)</f>
        <v>0</v>
      </c>
      <c r="AY682" s="218">
        <f>HLOOKUP($B682,data07,data0211!AY$900,FALSE)</f>
        <v>11</v>
      </c>
      <c r="AZ682" s="218">
        <f>HLOOKUP($B682,data07,data0211!AZ$900,FALSE)</f>
        <v>1592</v>
      </c>
      <c r="BA682" s="218">
        <f>HLOOKUP($B682,data07,data0211!BA$900,FALSE)</f>
        <v>72</v>
      </c>
      <c r="BB682" s="218"/>
      <c r="BC682" s="218"/>
      <c r="BD682" s="218"/>
      <c r="BE682" s="218"/>
    </row>
    <row r="683" spans="1:57" x14ac:dyDescent="0.2">
      <c r="A683" s="71" t="s">
        <v>37</v>
      </c>
      <c r="B683" s="71" t="s">
        <v>37</v>
      </c>
      <c r="C683" s="69">
        <v>2008</v>
      </c>
      <c r="D683" s="218">
        <f>HLOOKUP($B683,data08,data0211!D$900,FALSE)</f>
        <v>24106300.5</v>
      </c>
      <c r="E683" s="218">
        <f>HLOOKUP($B683,data08,data0211!E$900,FALSE)</f>
        <v>-14964771.01</v>
      </c>
      <c r="F683" s="218">
        <f>HLOOKUP($B683,data08,data0211!F$900,FALSE)</f>
        <v>0</v>
      </c>
      <c r="G683" s="218">
        <f>HLOOKUP($B683,data08,data0211!G$900,FALSE)</f>
        <v>804554.98</v>
      </c>
      <c r="H683" s="218">
        <f>HLOOKUP($B683,data08,data0211!H$900,FALSE)</f>
        <v>2313764.75</v>
      </c>
      <c r="I683" s="218">
        <f>HLOOKUP($B683,data08,data0211!I$900,FALSE)</f>
        <v>92372</v>
      </c>
      <c r="J683" s="218">
        <f>HLOOKUP($B683,data08,data0211!J$900,FALSE)</f>
        <v>10381</v>
      </c>
      <c r="K683" s="218">
        <f>HLOOKUP($B683,data08,data0211!K$900,FALSE)</f>
        <v>8809</v>
      </c>
      <c r="L683" s="218">
        <f>HLOOKUP($B683,data08,data0211!L$900,FALSE)</f>
        <v>1572</v>
      </c>
      <c r="M683" s="218">
        <f>HLOOKUP($B683,data08,data0211!M$900,FALSE)</f>
        <v>0</v>
      </c>
      <c r="N683" s="218">
        <f>HLOOKUP($B683,data08,data0211!N$900,FALSE)</f>
        <v>2653</v>
      </c>
      <c r="O683" s="218">
        <f>HLOOKUP($B683,data08,data0211!O$900,FALSE)</f>
        <v>216</v>
      </c>
      <c r="P683" s="218">
        <f>HLOOKUP($B683,data08,data0211!P$900,FALSE)</f>
        <v>195950229.71000001</v>
      </c>
      <c r="Q683" s="218">
        <f>HLOOKUP($B683,data08,data0211!Q$900,FALSE)</f>
        <v>78434655.349999994</v>
      </c>
      <c r="R683" s="218">
        <f>HLOOKUP($B683,data08,data0211!R$900,FALSE)</f>
        <v>114881643.66</v>
      </c>
      <c r="S683" s="218">
        <f>HLOOKUP($B683,data08,data0211!S$900,FALSE)</f>
        <v>0</v>
      </c>
      <c r="T683" s="218">
        <f>HLOOKUP($B683,data08,data0211!T$900,FALSE)</f>
        <v>2370684.33</v>
      </c>
      <c r="U683" s="218">
        <f>HLOOKUP($B683,data08,data0211!U$900,FALSE)</f>
        <v>263246.37</v>
      </c>
      <c r="V683" s="218">
        <f>HLOOKUP($B683,data08,data0211!V$900,FALSE)</f>
        <v>221081</v>
      </c>
      <c r="W683" s="218">
        <f>HLOOKUP($B683,data08,data0211!W$900,FALSE)</f>
        <v>0</v>
      </c>
      <c r="X683" s="218">
        <f>HLOOKUP($B683,data08,data0211!X$900,FALSE)</f>
        <v>213602</v>
      </c>
      <c r="Y683" s="218">
        <f>HLOOKUP($B683,data08,data0211!Y$900,FALSE)</f>
        <v>0</v>
      </c>
      <c r="Z683" s="218">
        <f>HLOOKUP($B683,data08,data0211!Z$900,FALSE)</f>
        <v>6728</v>
      </c>
      <c r="AA683" s="218">
        <f>HLOOKUP($B683,data08,data0211!AA$900,FALSE)</f>
        <v>751</v>
      </c>
      <c r="AB683" s="218">
        <f>HLOOKUP($B683,data08,data0211!AB$900,FALSE)</f>
        <v>0</v>
      </c>
      <c r="AC683" s="218">
        <f>HLOOKUP($B683,data08,data0211!AC$900,FALSE)</f>
        <v>2000424.91</v>
      </c>
      <c r="AD683" s="218">
        <f>HLOOKUP($B683,data08,data0211!AD$900,FALSE)</f>
        <v>1442033.88</v>
      </c>
      <c r="AE683" s="218">
        <f>HLOOKUP($B683,data08,data0211!AE$900,FALSE)</f>
        <v>0</v>
      </c>
      <c r="AF683" s="218">
        <f>HLOOKUP($B683,data08,data0211!AF$900,FALSE)</f>
        <v>43575.23</v>
      </c>
      <c r="AG683" s="218">
        <f>HLOOKUP($B683,data08,data0211!AG$900,FALSE)</f>
        <v>6693.06</v>
      </c>
      <c r="AH683" s="218">
        <f>HLOOKUP($B683,data08,data0211!AH$900,FALSE)</f>
        <v>35</v>
      </c>
      <c r="AI683" s="218">
        <f>HLOOKUP($B683,data08,data0211!AI$900,FALSE)</f>
        <v>35</v>
      </c>
      <c r="AJ683" s="218">
        <f>HLOOKUP($B683,data08,data0211!AJ$900,FALSE)</f>
        <v>0</v>
      </c>
      <c r="AK683" s="218">
        <f>HLOOKUP($B683,data08,data0211!AK$900,FALSE)</f>
        <v>20200</v>
      </c>
      <c r="AL683" s="218">
        <f>HLOOKUP($B683,data08,data0211!AL$900,FALSE)</f>
        <v>20200</v>
      </c>
      <c r="AM683" s="218">
        <f>HLOOKUP($B683,data08,data0211!AM$900,FALSE)</f>
        <v>0</v>
      </c>
      <c r="AN683" s="218">
        <f>HLOOKUP($B683,data08,data0211!AN$900,FALSE)</f>
        <v>37482</v>
      </c>
      <c r="AO683" s="218">
        <f>HLOOKUP($B683,data08,data0211!AO$900,FALSE)</f>
        <v>29118</v>
      </c>
      <c r="AP683" s="218">
        <f>HLOOKUP($B683,data08,data0211!AP$900,FALSE)</f>
        <v>37482</v>
      </c>
      <c r="AQ683" s="218">
        <f>HLOOKUP($B683,data08,data0211!AQ$900,FALSE)</f>
        <v>28131</v>
      </c>
      <c r="AR683" s="218">
        <f>HLOOKUP($B683,data08,data0211!AR$900,FALSE)</f>
        <v>146</v>
      </c>
      <c r="AS683" s="218">
        <f>HLOOKUP($B683,data08,data0211!AS$900,FALSE)</f>
        <v>127</v>
      </c>
      <c r="AT683" s="218">
        <f>HLOOKUP($B683,data08,data0211!AT$900,FALSE)</f>
        <v>19</v>
      </c>
      <c r="AU683" s="218">
        <f>HLOOKUP($B683,data08,data0211!AU$900,FALSE)</f>
        <v>94</v>
      </c>
      <c r="AV683" s="218">
        <f>HLOOKUP($B683,data08,data0211!AV$900,FALSE)</f>
        <v>1</v>
      </c>
      <c r="AW683" s="218">
        <f>HLOOKUP($B683,data08,data0211!AW$900,FALSE)</f>
        <v>51</v>
      </c>
      <c r="AX683" s="218">
        <f>HLOOKUP($B683,data08,data0211!AX$900,FALSE)</f>
        <v>0</v>
      </c>
      <c r="AY683" s="218">
        <f>HLOOKUP($B683,data08,data0211!AY$900,FALSE)</f>
        <v>14</v>
      </c>
      <c r="AZ683" s="218">
        <f>HLOOKUP($B683,data08,data0211!AZ$900,FALSE)</f>
        <v>1592</v>
      </c>
      <c r="BA683" s="218">
        <f>HLOOKUP($B683,data08,data0211!BA$900,FALSE)</f>
        <v>79</v>
      </c>
      <c r="BB683" s="218"/>
      <c r="BC683" s="218"/>
      <c r="BD683" s="218"/>
      <c r="BE683" s="218"/>
    </row>
    <row r="684" spans="1:57" x14ac:dyDescent="0.2">
      <c r="A684" s="71" t="s">
        <v>37</v>
      </c>
      <c r="B684" s="71" t="s">
        <v>37</v>
      </c>
      <c r="C684" s="69">
        <v>2009</v>
      </c>
      <c r="D684" s="218">
        <f>HLOOKUP($B684,data09,data0211!D$900,FALSE)</f>
        <v>24886423.09</v>
      </c>
      <c r="E684" s="218">
        <f>HLOOKUP($B684,data09,data0211!E$900,FALSE)</f>
        <v>-15633695.17</v>
      </c>
      <c r="F684" s="218">
        <f>HLOOKUP($B684,data09,data0211!F$900,FALSE)</f>
        <v>0</v>
      </c>
      <c r="G684" s="218">
        <f>HLOOKUP($B684,data09,data0211!G$900,FALSE)</f>
        <v>1128076.25</v>
      </c>
      <c r="H684" s="218">
        <f>HLOOKUP($B684,data09,data0211!H$900,FALSE)</f>
        <v>2364575.9000000004</v>
      </c>
      <c r="I684" s="218">
        <f>HLOOKUP($B684,data09,data0211!I$900,FALSE)</f>
        <v>72916</v>
      </c>
      <c r="J684" s="218">
        <f>HLOOKUP($B684,data09,data0211!J$900,FALSE)</f>
        <v>10462</v>
      </c>
      <c r="K684" s="218">
        <f>HLOOKUP($B684,data09,data0211!K$900,FALSE)</f>
        <v>8851</v>
      </c>
      <c r="L684" s="218">
        <f>HLOOKUP($B684,data09,data0211!L$900,FALSE)</f>
        <v>1538</v>
      </c>
      <c r="M684" s="218">
        <f>HLOOKUP($B684,data09,data0211!M$900,FALSE)</f>
        <v>73</v>
      </c>
      <c r="N684" s="218">
        <f>HLOOKUP($B684,data09,data0211!N$900,FALSE)</f>
        <v>6652</v>
      </c>
      <c r="O684" s="218">
        <f>HLOOKUP($B684,data09,data0211!O$900,FALSE)</f>
        <v>200</v>
      </c>
      <c r="P684" s="218">
        <f>HLOOKUP($B684,data09,data0211!P$900,FALSE)</f>
        <v>197012949.49000001</v>
      </c>
      <c r="Q684" s="218">
        <f>HLOOKUP($B684,data09,data0211!Q$900,FALSE)</f>
        <v>79726454.040000007</v>
      </c>
      <c r="R684" s="218">
        <f>HLOOKUP($B684,data09,data0211!R$900,FALSE)</f>
        <v>112269292.68000001</v>
      </c>
      <c r="S684" s="218">
        <f>HLOOKUP($B684,data09,data0211!S$900,FALSE)</f>
        <v>2376274.96</v>
      </c>
      <c r="T684" s="218">
        <f>HLOOKUP($B684,data09,data0211!T$900,FALSE)</f>
        <v>2376274.96</v>
      </c>
      <c r="U684" s="218">
        <f>HLOOKUP($B684,data09,data0211!U$900,FALSE)</f>
        <v>264652.84999999998</v>
      </c>
      <c r="V684" s="218">
        <f>HLOOKUP($B684,data09,data0211!V$900,FALSE)</f>
        <v>217261</v>
      </c>
      <c r="W684" s="218">
        <f>HLOOKUP($B684,data09,data0211!W$900,FALSE)</f>
        <v>0</v>
      </c>
      <c r="X684" s="218">
        <f>HLOOKUP($B684,data09,data0211!X$900,FALSE)</f>
        <v>209853</v>
      </c>
      <c r="Y684" s="218">
        <f>HLOOKUP($B684,data09,data0211!Y$900,FALSE)</f>
        <v>0</v>
      </c>
      <c r="Z684" s="218">
        <f>HLOOKUP($B684,data09,data0211!Z$900,FALSE)</f>
        <v>6652</v>
      </c>
      <c r="AA684" s="218">
        <f>HLOOKUP($B684,data09,data0211!AA$900,FALSE)</f>
        <v>756</v>
      </c>
      <c r="AB684" s="218">
        <f>HLOOKUP($B684,data09,data0211!AB$900,FALSE)</f>
        <v>3529331.53</v>
      </c>
      <c r="AC684" s="218">
        <f>HLOOKUP($B684,data09,data0211!AC$900,FALSE)</f>
        <v>2025173.8</v>
      </c>
      <c r="AD684" s="218">
        <f>HLOOKUP($B684,data09,data0211!AD$900,FALSE)</f>
        <v>1444168.1099999999</v>
      </c>
      <c r="AE684" s="218">
        <f>HLOOKUP($B684,data09,data0211!AE$900,FALSE)</f>
        <v>0</v>
      </c>
      <c r="AF684" s="218">
        <f>HLOOKUP($B684,data09,data0211!AF$900,FALSE)</f>
        <v>44291.71</v>
      </c>
      <c r="AG684" s="218">
        <f>HLOOKUP($B684,data09,data0211!AG$900,FALSE)</f>
        <v>6644.78</v>
      </c>
      <c r="AH684" s="218">
        <f>HLOOKUP($B684,data09,data0211!AH$900,FALSE)</f>
        <v>35</v>
      </c>
      <c r="AI684" s="218">
        <f>HLOOKUP($B684,data09,data0211!AI$900,FALSE)</f>
        <v>35</v>
      </c>
      <c r="AJ684" s="218">
        <f>HLOOKUP($B684,data09,data0211!AJ$900,FALSE)</f>
        <v>0</v>
      </c>
      <c r="AK684" s="218">
        <f>HLOOKUP($B684,data09,data0211!AK$900,FALSE)</f>
        <v>20200</v>
      </c>
      <c r="AL684" s="218">
        <f>HLOOKUP($B684,data09,data0211!AL$900,FALSE)</f>
        <v>20200</v>
      </c>
      <c r="AM684" s="218">
        <f>HLOOKUP($B684,data09,data0211!AM$900,FALSE)</f>
        <v>0</v>
      </c>
      <c r="AN684" s="218">
        <f>HLOOKUP($B684,data09,data0211!AN$900,FALSE)</f>
        <v>36925</v>
      </c>
      <c r="AO684" s="218">
        <f>HLOOKUP($B684,data09,data0211!AO$900,FALSE)</f>
        <v>29961</v>
      </c>
      <c r="AP684" s="218">
        <f>HLOOKUP($B684,data09,data0211!AP$900,FALSE)</f>
        <v>36925</v>
      </c>
      <c r="AQ684" s="218">
        <f>HLOOKUP($B684,data09,data0211!AQ$900,FALSE)</f>
        <v>28499</v>
      </c>
      <c r="AR684" s="218">
        <f>HLOOKUP($B684,data09,data0211!AR$900,FALSE)</f>
        <v>146</v>
      </c>
      <c r="AS684" s="218">
        <f>HLOOKUP($B684,data09,data0211!AS$900,FALSE)</f>
        <v>127</v>
      </c>
      <c r="AT684" s="218">
        <f>HLOOKUP($B684,data09,data0211!AT$900,FALSE)</f>
        <v>19</v>
      </c>
      <c r="AU684" s="218">
        <f>HLOOKUP($B684,data09,data0211!AU$900,FALSE)</f>
        <v>92</v>
      </c>
      <c r="AV684" s="218">
        <f>HLOOKUP($B684,data09,data0211!AV$900,FALSE)</f>
        <v>1</v>
      </c>
      <c r="AW684" s="218">
        <f>HLOOKUP($B684,data09,data0211!AW$900,FALSE)</f>
        <v>53</v>
      </c>
      <c r="AX684" s="218">
        <f>HLOOKUP($B684,data09,data0211!AX$900,FALSE)</f>
        <v>0</v>
      </c>
      <c r="AY684" s="218">
        <f>HLOOKUP($B684,data09,data0211!AY$900,FALSE)</f>
        <v>14</v>
      </c>
      <c r="AZ684" s="218">
        <f>HLOOKUP($B684,data09,data0211!AZ$900,FALSE)</f>
        <v>1592</v>
      </c>
      <c r="BA684" s="218">
        <f>HLOOKUP($B684,data09,data0211!BA$900,FALSE)</f>
        <v>76</v>
      </c>
      <c r="BB684" s="218"/>
      <c r="BC684" s="218"/>
      <c r="BD684" s="218"/>
      <c r="BE684" s="218"/>
    </row>
    <row r="685" spans="1:57" x14ac:dyDescent="0.2">
      <c r="A685" s="71" t="s">
        <v>37</v>
      </c>
      <c r="B685" s="71" t="s">
        <v>37</v>
      </c>
      <c r="C685" s="69">
        <v>2010</v>
      </c>
      <c r="D685" s="218">
        <f>HLOOKUP($B685,data10,data0211!D$900,FALSE)</f>
        <v>25472625.770000003</v>
      </c>
      <c r="E685" s="218">
        <f>HLOOKUP($B685,data10,data0211!E$900,FALSE)</f>
        <v>-16217706.199999999</v>
      </c>
      <c r="F685" s="218">
        <f>HLOOKUP($B685,data10,data0211!F$900,FALSE)</f>
        <v>0</v>
      </c>
      <c r="G685" s="218">
        <f>HLOOKUP($B685,data10,data0211!G$900,FALSE)</f>
        <v>1128076.25</v>
      </c>
      <c r="H685" s="218">
        <f>HLOOKUP($B685,data10,data0211!H$900,FALSE)</f>
        <v>2258616.5900000003</v>
      </c>
      <c r="I685" s="218">
        <f>HLOOKUP($B685,data10,data0211!I$900,FALSE)</f>
        <v>29695</v>
      </c>
      <c r="J685" s="218">
        <f>HLOOKUP($B685,data10,data0211!J$900,FALSE)</f>
        <v>10475</v>
      </c>
      <c r="K685" s="218">
        <f>HLOOKUP($B685,data10,data0211!K$900,FALSE)</f>
        <v>8955</v>
      </c>
      <c r="L685" s="218">
        <f>HLOOKUP($B685,data10,data0211!L$900,FALSE)</f>
        <v>1520</v>
      </c>
      <c r="M685" s="218">
        <f>HLOOKUP($B685,data10,data0211!M$900,FALSE)</f>
        <v>0</v>
      </c>
      <c r="N685" s="218">
        <f>HLOOKUP($B685,data10,data0211!N$900,FALSE)</f>
        <v>0</v>
      </c>
      <c r="O685" s="218">
        <f>HLOOKUP($B685,data10,data0211!O$900,FALSE)</f>
        <v>0</v>
      </c>
      <c r="P685" s="218">
        <f>HLOOKUP($B685,data10,data0211!P$900,FALSE)</f>
        <v>185435680</v>
      </c>
      <c r="Q685" s="218">
        <f>HLOOKUP($B685,data10,data0211!Q$900,FALSE)</f>
        <v>76783544</v>
      </c>
      <c r="R685" s="218">
        <f>HLOOKUP($B685,data10,data0211!R$900,FALSE)</f>
        <v>108652136</v>
      </c>
      <c r="S685" s="218">
        <f>HLOOKUP($B685,data10,data0211!S$900,FALSE)</f>
        <v>0</v>
      </c>
      <c r="T685" s="218">
        <f>HLOOKUP($B685,data10,data0211!T$900,FALSE)</f>
        <v>0</v>
      </c>
      <c r="U685" s="218">
        <f>HLOOKUP($B685,data10,data0211!U$900,FALSE)</f>
        <v>0</v>
      </c>
      <c r="V685" s="218">
        <f>HLOOKUP($B685,data10,data0211!V$900,FALSE)</f>
        <v>211781</v>
      </c>
      <c r="W685" s="218">
        <f>HLOOKUP($B685,data10,data0211!W$900,FALSE)</f>
        <v>0</v>
      </c>
      <c r="X685" s="218">
        <f>HLOOKUP($B685,data10,data0211!X$900,FALSE)</f>
        <v>211781</v>
      </c>
      <c r="Y685" s="218">
        <f>HLOOKUP($B685,data10,data0211!Y$900,FALSE)</f>
        <v>0</v>
      </c>
      <c r="Z685" s="218">
        <f>HLOOKUP($B685,data10,data0211!Z$900,FALSE)</f>
        <v>0</v>
      </c>
      <c r="AA685" s="218">
        <f>HLOOKUP($B685,data10,data0211!AA$900,FALSE)</f>
        <v>0</v>
      </c>
      <c r="AB685" s="218">
        <f>HLOOKUP($B685,data10,data0211!AB$900,FALSE)</f>
        <v>3462215.23</v>
      </c>
      <c r="AC685" s="218">
        <f>HLOOKUP($B685,data10,data0211!AC$900,FALSE)</f>
        <v>2028281.82</v>
      </c>
      <c r="AD685" s="218">
        <f>HLOOKUP($B685,data10,data0211!AD$900,FALSE)</f>
        <v>1433933.4100000001</v>
      </c>
      <c r="AE685" s="218">
        <f>HLOOKUP($B685,data10,data0211!AE$900,FALSE)</f>
        <v>0</v>
      </c>
      <c r="AF685" s="218">
        <f>HLOOKUP($B685,data10,data0211!AF$900,FALSE)</f>
        <v>0</v>
      </c>
      <c r="AG685" s="218">
        <f>HLOOKUP($B685,data10,data0211!AG$900,FALSE)</f>
        <v>0</v>
      </c>
      <c r="AH685" s="218">
        <f>HLOOKUP($B685,data10,data0211!AH$900,FALSE)</f>
        <v>0</v>
      </c>
      <c r="AI685" s="218">
        <f>HLOOKUP($B685,data10,data0211!AI$900,FALSE)</f>
        <v>0</v>
      </c>
      <c r="AJ685" s="218">
        <f>HLOOKUP($B685,data10,data0211!AJ$900,FALSE)</f>
        <v>0</v>
      </c>
      <c r="AK685" s="218">
        <f>HLOOKUP($B685,data10,data0211!AK$900,FALSE)</f>
        <v>20200</v>
      </c>
      <c r="AL685" s="218">
        <f>HLOOKUP($B685,data10,data0211!AL$900,FALSE)</f>
        <v>20200</v>
      </c>
      <c r="AM685" s="218">
        <f>HLOOKUP($B685,data10,data0211!AM$900,FALSE)</f>
        <v>0</v>
      </c>
      <c r="AN685" s="218">
        <f>HLOOKUP($B685,data10,data0211!AN$900,FALSE)</f>
        <v>32708</v>
      </c>
      <c r="AO685" s="218">
        <f>HLOOKUP($B685,data10,data0211!AO$900,FALSE)</f>
        <v>33526</v>
      </c>
      <c r="AP685" s="218">
        <f>HLOOKUP($B685,data10,data0211!AP$900,FALSE)</f>
        <v>33526</v>
      </c>
      <c r="AQ685" s="218">
        <f>HLOOKUP($B685,data10,data0211!AQ$900,FALSE)</f>
        <v>27868</v>
      </c>
      <c r="AR685" s="218">
        <f>HLOOKUP($B685,data10,data0211!AR$900,FALSE)</f>
        <v>148</v>
      </c>
      <c r="AS685" s="218">
        <f>HLOOKUP($B685,data10,data0211!AS$900,FALSE)</f>
        <v>129</v>
      </c>
      <c r="AT685" s="218">
        <f>HLOOKUP($B685,data10,data0211!AT$900,FALSE)</f>
        <v>19</v>
      </c>
      <c r="AU685" s="218">
        <f>HLOOKUP($B685,data10,data0211!AU$900,FALSE)</f>
        <v>96</v>
      </c>
      <c r="AV685" s="218">
        <f>HLOOKUP($B685,data10,data0211!AV$900,FALSE)</f>
        <v>1</v>
      </c>
      <c r="AW685" s="218">
        <f>HLOOKUP($B685,data10,data0211!AW$900,FALSE)</f>
        <v>51</v>
      </c>
      <c r="AX685" s="218">
        <f>HLOOKUP($B685,data10,data0211!AX$900,FALSE)</f>
        <v>0</v>
      </c>
      <c r="AY685" s="218">
        <f>HLOOKUP($B685,data10,data0211!AY$900,FALSE)</f>
        <v>14</v>
      </c>
      <c r="AZ685" s="218">
        <f>HLOOKUP($B685,data10,data0211!AZ$900,FALSE)</f>
        <v>1592</v>
      </c>
      <c r="BA685" s="218">
        <f>HLOOKUP($B685,data10,data0211!BA$900,FALSE)</f>
        <v>77</v>
      </c>
      <c r="BB685" s="218"/>
      <c r="BC685" s="218"/>
      <c r="BD685" s="218"/>
      <c r="BE685" s="218"/>
    </row>
    <row r="686" spans="1:57" x14ac:dyDescent="0.2">
      <c r="A686" s="71" t="s">
        <v>37</v>
      </c>
      <c r="B686" s="71" t="s">
        <v>37</v>
      </c>
      <c r="C686" s="69">
        <v>2011</v>
      </c>
      <c r="D686" s="218">
        <f>HLOOKUP($B686,data11,data0211!D$900,FALSE)</f>
        <v>26471326.210000005</v>
      </c>
      <c r="E686" s="218">
        <f>HLOOKUP($B686,data11,data0211!E$900,FALSE)</f>
        <v>-16998913.510000002</v>
      </c>
      <c r="F686" s="218">
        <f>HLOOKUP($B686,data11,data0211!F$900,FALSE)</f>
        <v>0</v>
      </c>
      <c r="G686" s="218">
        <f>HLOOKUP($B686,data11,data0211!G$900,FALSE)</f>
        <v>767212.21</v>
      </c>
      <c r="H686" s="218">
        <f>HLOOKUP($B686,data11,data0211!H$900,FALSE)</f>
        <v>2615907.1300000004</v>
      </c>
      <c r="I686" s="218">
        <f>HLOOKUP($B686,data11,data0211!I$900,FALSE)</f>
        <v>109813</v>
      </c>
      <c r="J686" s="218">
        <f>HLOOKUP($B686,data11,data0211!J$900,FALSE)</f>
        <v>10555</v>
      </c>
      <c r="K686" s="218">
        <f>HLOOKUP($B686,data11,data0211!K$900,FALSE)</f>
        <v>9037</v>
      </c>
      <c r="L686" s="218">
        <f>HLOOKUP($B686,data11,data0211!L$900,FALSE)</f>
        <v>1518</v>
      </c>
      <c r="M686" s="218">
        <f>HLOOKUP($B686,data11,data0211!M$900,FALSE)</f>
        <v>0</v>
      </c>
      <c r="N686" s="218">
        <f>HLOOKUP($B686,data11,data0211!N$900,FALSE)</f>
        <v>0</v>
      </c>
      <c r="O686" s="218">
        <f>HLOOKUP($B686,data11,data0211!O$900,FALSE)</f>
        <v>0</v>
      </c>
      <c r="P686" s="218">
        <f>HLOOKUP($B686,data11,data0211!P$900,FALSE)</f>
        <v>186403533.46000004</v>
      </c>
      <c r="Q686" s="218">
        <f>HLOOKUP($B686,data11,data0211!Q$900,FALSE)</f>
        <v>79270519.859999999</v>
      </c>
      <c r="R686" s="218">
        <f>HLOOKUP($B686,data11,data0211!R$900,FALSE)</f>
        <v>107133013.60000001</v>
      </c>
      <c r="S686" s="218">
        <f>HLOOKUP($B686,data11,data0211!S$900,FALSE)</f>
        <v>0</v>
      </c>
      <c r="T686" s="218">
        <f>HLOOKUP($B686,data11,data0211!T$900,FALSE)</f>
        <v>0</v>
      </c>
      <c r="U686" s="218">
        <f>HLOOKUP($B686,data11,data0211!U$900,FALSE)</f>
        <v>0</v>
      </c>
      <c r="V686" s="218">
        <f>HLOOKUP($B686,data11,data0211!V$900,FALSE)</f>
        <v>203575</v>
      </c>
      <c r="W686" s="218">
        <f>HLOOKUP($B686,data11,data0211!W$900,FALSE)</f>
        <v>0</v>
      </c>
      <c r="X686" s="218">
        <f>HLOOKUP($B686,data11,data0211!X$900,FALSE)</f>
        <v>203575</v>
      </c>
      <c r="Y686" s="218">
        <f>HLOOKUP($B686,data11,data0211!Y$900,FALSE)</f>
        <v>0</v>
      </c>
      <c r="Z686" s="218">
        <f>HLOOKUP($B686,data11,data0211!Z$900,FALSE)</f>
        <v>0</v>
      </c>
      <c r="AA686" s="218">
        <f>HLOOKUP($B686,data11,data0211!AA$900,FALSE)</f>
        <v>0</v>
      </c>
      <c r="AB686" s="218">
        <f>HLOOKUP($B686,data11,data0211!AB$900,FALSE)</f>
        <v>3868446.99</v>
      </c>
      <c r="AC686" s="218">
        <f>HLOOKUP($B686,data11,data0211!AC$900,FALSE)</f>
        <v>2388211.13</v>
      </c>
      <c r="AD686" s="218">
        <f>HLOOKUP($B686,data11,data0211!AD$900,FALSE)</f>
        <v>1480235.8599999999</v>
      </c>
      <c r="AE686" s="218">
        <f>HLOOKUP($B686,data11,data0211!AE$900,FALSE)</f>
        <v>0</v>
      </c>
      <c r="AF686" s="218">
        <f>HLOOKUP($B686,data11,data0211!AF$900,FALSE)</f>
        <v>0</v>
      </c>
      <c r="AG686" s="218">
        <f>HLOOKUP($B686,data11,data0211!AG$900,FALSE)</f>
        <v>0</v>
      </c>
      <c r="AH686" s="218">
        <f>HLOOKUP($B686,data11,data0211!AH$900,FALSE)</f>
        <v>35</v>
      </c>
      <c r="AI686" s="218">
        <f>HLOOKUP($B686,data11,data0211!AI$900,FALSE)</f>
        <v>35</v>
      </c>
      <c r="AJ686" s="218">
        <f>HLOOKUP($B686,data11,data0211!AJ$900,FALSE)</f>
        <v>0</v>
      </c>
      <c r="AK686" s="218">
        <f>HLOOKUP($B686,data11,data0211!AK$900,FALSE)</f>
        <v>20200</v>
      </c>
      <c r="AL686" s="218">
        <f>HLOOKUP($B686,data11,data0211!AL$900,FALSE)</f>
        <v>20200</v>
      </c>
      <c r="AM686" s="218">
        <f>HLOOKUP($B686,data11,data0211!AM$900,FALSE)</f>
        <v>0</v>
      </c>
      <c r="AN686" s="218">
        <f>HLOOKUP($B686,data11,data0211!AN$900,FALSE)</f>
        <v>37173</v>
      </c>
      <c r="AO686" s="218">
        <f>HLOOKUP($B686,data11,data0211!AO$900,FALSE)</f>
        <v>33019</v>
      </c>
      <c r="AP686" s="218">
        <f>HLOOKUP($B686,data11,data0211!AP$900,FALSE)</f>
        <v>37173</v>
      </c>
      <c r="AQ686" s="218">
        <f>HLOOKUP($B686,data11,data0211!AQ$900,FALSE)</f>
        <v>27564</v>
      </c>
      <c r="AR686" s="218">
        <f>HLOOKUP($B686,data11,data0211!AR$900,FALSE)</f>
        <v>148</v>
      </c>
      <c r="AS686" s="218">
        <f>HLOOKUP($B686,data11,data0211!AS$900,FALSE)</f>
        <v>129</v>
      </c>
      <c r="AT686" s="218">
        <f>HLOOKUP($B686,data11,data0211!AT$900,FALSE)</f>
        <v>19</v>
      </c>
      <c r="AU686" s="218">
        <f>HLOOKUP($B686,data11,data0211!AU$900,FALSE)</f>
        <v>96</v>
      </c>
      <c r="AV686" s="218">
        <f>HLOOKUP($B686,data11,data0211!AV$900,FALSE)</f>
        <v>1</v>
      </c>
      <c r="AW686" s="218">
        <f>HLOOKUP($B686,data11,data0211!AW$900,FALSE)</f>
        <v>51</v>
      </c>
      <c r="AX686" s="218">
        <f>HLOOKUP($B686,data11,data0211!AX$900,FALSE)</f>
        <v>0</v>
      </c>
      <c r="AY686" s="218">
        <f>HLOOKUP($B686,data11,data0211!AY$900,FALSE)</f>
        <v>14</v>
      </c>
      <c r="AZ686" s="218">
        <f>HLOOKUP($B686,data11,data0211!AZ$900,FALSE)</f>
        <v>1592</v>
      </c>
      <c r="BA686" s="218">
        <f>HLOOKUP($B686,data11,data0211!BA$900,FALSE)</f>
        <v>78</v>
      </c>
      <c r="BB686" s="218"/>
      <c r="BC686" s="218"/>
      <c r="BD686" s="218"/>
      <c r="BE686" s="218"/>
    </row>
    <row r="687" spans="1:57" x14ac:dyDescent="0.2">
      <c r="A687" s="71" t="s">
        <v>38</v>
      </c>
      <c r="B687" s="71" t="s">
        <v>38</v>
      </c>
      <c r="C687" s="69">
        <v>2002</v>
      </c>
      <c r="D687" s="218">
        <f>HLOOKUP($B687,data02,data0211!D$900,FALSE)</f>
        <v>9610360.9800000004</v>
      </c>
      <c r="E687" s="218">
        <f>HLOOKUP($B687,data02,data0211!E$900,FALSE)</f>
        <v>-4678791.9800000004</v>
      </c>
      <c r="F687" s="218">
        <f>HLOOKUP($B687,data02,data0211!F$900,FALSE)</f>
        <v>325647.01</v>
      </c>
      <c r="G687" s="218">
        <f>HLOOKUP($B687,data02,data0211!G$900,FALSE)</f>
        <v>191526.27</v>
      </c>
      <c r="H687" s="218">
        <f>HLOOKUP($B687,data02,data0211!H$900,FALSE)</f>
        <v>712803.57000000007</v>
      </c>
      <c r="I687" s="218">
        <f>HLOOKUP($B687,data02,data0211!I$900,FALSE)</f>
        <v>0</v>
      </c>
      <c r="J687" s="218">
        <f>HLOOKUP($B687,data02,data0211!J$900,FALSE)</f>
        <v>3227</v>
      </c>
      <c r="K687" s="218">
        <f>HLOOKUP($B687,data02,data0211!K$900,FALSE)</f>
        <v>2607</v>
      </c>
      <c r="L687" s="218">
        <f>HLOOKUP($B687,data02,data0211!L$900,FALSE)</f>
        <v>620</v>
      </c>
      <c r="M687" s="218">
        <f>HLOOKUP($B687,data02,data0211!M$900,FALSE)</f>
        <v>0</v>
      </c>
      <c r="N687" s="218">
        <f>HLOOKUP($B687,data02,data0211!N$900,FALSE)</f>
        <v>1</v>
      </c>
      <c r="O687" s="218">
        <f>HLOOKUP($B687,data02,data0211!O$900,FALSE)</f>
        <v>0</v>
      </c>
      <c r="P687" s="218">
        <f>HLOOKUP($B687,data02,data0211!P$900,FALSE)</f>
        <v>78937017.299999997</v>
      </c>
      <c r="Q687" s="218">
        <f>HLOOKUP($B687,data02,data0211!Q$900,FALSE)</f>
        <v>34515324.399999999</v>
      </c>
      <c r="R687" s="218">
        <f>HLOOKUP($B687,data02,data0211!R$900,FALSE)</f>
        <v>44001700.299999997</v>
      </c>
      <c r="S687" s="218">
        <f>HLOOKUP($B687,data02,data0211!S$900,FALSE)</f>
        <v>0</v>
      </c>
      <c r="T687" s="218">
        <f>HLOOKUP($B687,data02,data0211!T$900,FALSE)</f>
        <v>410075.5</v>
      </c>
      <c r="U687" s="218">
        <f>HLOOKUP($B687,data02,data0211!U$900,FALSE)</f>
        <v>9917.1</v>
      </c>
      <c r="V687" s="218">
        <f>HLOOKUP($B687,data02,data0211!V$900,FALSE)</f>
        <v>0</v>
      </c>
      <c r="W687" s="218">
        <f>HLOOKUP($B687,data02,data0211!W$900,FALSE)</f>
        <v>0</v>
      </c>
      <c r="X687" s="218">
        <f>HLOOKUP($B687,data02,data0211!X$900,FALSE)</f>
        <v>0</v>
      </c>
      <c r="Y687" s="218">
        <f>HLOOKUP($B687,data02,data0211!Y$900,FALSE)</f>
        <v>0</v>
      </c>
      <c r="Z687" s="218">
        <f>HLOOKUP($B687,data02,data0211!Z$900,FALSE)</f>
        <v>0</v>
      </c>
      <c r="AA687" s="218">
        <f>HLOOKUP($B687,data02,data0211!AA$900,FALSE)</f>
        <v>0</v>
      </c>
      <c r="AB687" s="218">
        <f>HLOOKUP($B687,data02,data0211!AB$900,FALSE)</f>
        <v>946895.84</v>
      </c>
      <c r="AC687" s="218">
        <f>HLOOKUP($B687,data02,data0211!AC$900,FALSE)</f>
        <v>414077.55</v>
      </c>
      <c r="AD687" s="218">
        <f>HLOOKUP($B687,data02,data0211!AD$900,FALSE)</f>
        <v>527705.05000000005</v>
      </c>
      <c r="AE687" s="218">
        <f>HLOOKUP($B687,data02,data0211!AE$900,FALSE)</f>
        <v>0</v>
      </c>
      <c r="AF687" s="218">
        <f>HLOOKUP($B687,data02,data0211!AF$900,FALSE)</f>
        <v>4923.8599999999997</v>
      </c>
      <c r="AG687" s="218">
        <f>HLOOKUP($B687,data02,data0211!AG$900,FALSE)</f>
        <v>189.38</v>
      </c>
      <c r="AH687" s="218">
        <f>HLOOKUP($B687,data02,data0211!AH$900,FALSE)</f>
        <v>15</v>
      </c>
      <c r="AI687" s="218">
        <f>HLOOKUP($B687,data02,data0211!AI$900,FALSE)</f>
        <v>0</v>
      </c>
      <c r="AJ687" s="218">
        <f>HLOOKUP($B687,data02,data0211!AJ$900,FALSE)</f>
        <v>15</v>
      </c>
      <c r="AK687" s="218">
        <f>HLOOKUP($B687,data02,data0211!AK$900,FALSE)</f>
        <v>6500</v>
      </c>
      <c r="AL687" s="218">
        <f>HLOOKUP($B687,data02,data0211!AL$900,FALSE)</f>
        <v>6500</v>
      </c>
      <c r="AM687" s="218">
        <f>HLOOKUP($B687,data02,data0211!AM$900,FALSE)</f>
        <v>14</v>
      </c>
      <c r="AN687" s="218">
        <f>HLOOKUP($B687,data02,data0211!AN$900,FALSE)</f>
        <v>19182</v>
      </c>
      <c r="AO687" s="218">
        <f>HLOOKUP($B687,data02,data0211!AO$900,FALSE)</f>
        <v>11497</v>
      </c>
      <c r="AP687" s="218">
        <f>HLOOKUP($B687,data02,data0211!AP$900,FALSE)</f>
        <v>19182</v>
      </c>
      <c r="AQ687" s="218">
        <f>HLOOKUP($B687,data02,data0211!AQ$900,FALSE)</f>
        <v>14483</v>
      </c>
      <c r="AR687" s="218">
        <f>HLOOKUP($B687,data02,data0211!AR$900,FALSE)</f>
        <v>128</v>
      </c>
      <c r="AS687" s="218">
        <f>HLOOKUP($B687,data02,data0211!AS$900,FALSE)</f>
        <v>117</v>
      </c>
      <c r="AT687" s="218">
        <f>HLOOKUP($B687,data02,data0211!AT$900,FALSE)</f>
        <v>11</v>
      </c>
      <c r="AU687" s="218">
        <f>HLOOKUP($B687,data02,data0211!AU$900,FALSE)</f>
        <v>73</v>
      </c>
      <c r="AV687" s="218">
        <f>HLOOKUP($B687,data02,data0211!AV$900,FALSE)</f>
        <v>0</v>
      </c>
      <c r="AW687" s="218">
        <f>HLOOKUP($B687,data02,data0211!AW$900,FALSE)</f>
        <v>44</v>
      </c>
      <c r="AX687" s="218">
        <f>HLOOKUP($B687,data02,data0211!AX$900,FALSE)</f>
        <v>0</v>
      </c>
      <c r="AY687" s="218">
        <f>HLOOKUP($B687,data02,data0211!AY$900,FALSE)</f>
        <v>5</v>
      </c>
      <c r="AZ687" s="218">
        <f>HLOOKUP($B687,data02,data0211!AZ$900,FALSE)</f>
        <v>688</v>
      </c>
      <c r="BA687" s="218">
        <f>HLOOKUP($B687,data02,data0211!BA$900,FALSE)</f>
        <v>68.06</v>
      </c>
      <c r="BB687" s="218"/>
      <c r="BC687" s="218"/>
      <c r="BD687" s="218"/>
      <c r="BE687" s="218"/>
    </row>
    <row r="688" spans="1:57" x14ac:dyDescent="0.2">
      <c r="A688" s="71" t="s">
        <v>38</v>
      </c>
      <c r="B688" s="71" t="s">
        <v>38</v>
      </c>
      <c r="C688" s="69">
        <v>2003</v>
      </c>
      <c r="D688" s="218">
        <f>HLOOKUP($B688,data03,data0211!D$900,FALSE)</f>
        <v>9866555.379999999</v>
      </c>
      <c r="E688" s="218">
        <f>HLOOKUP($B688,data03,data0211!E$900,FALSE)</f>
        <v>-5008266.6100000003</v>
      </c>
      <c r="F688" s="218">
        <f>HLOOKUP($B688,data03,data0211!F$900,FALSE)</f>
        <v>0</v>
      </c>
      <c r="G688" s="218">
        <f>HLOOKUP($B688,data03,data0211!G$900,FALSE)</f>
        <v>263724.15000000002</v>
      </c>
      <c r="H688" s="218">
        <f>HLOOKUP($B688,data03,data0211!H$900,FALSE)</f>
        <v>808023.89</v>
      </c>
      <c r="I688" s="218">
        <f>HLOOKUP($B688,data03,data0211!I$900,FALSE)</f>
        <v>4188</v>
      </c>
      <c r="J688" s="218">
        <f>HLOOKUP($B688,data03,data0211!J$900,FALSE)</f>
        <v>3191</v>
      </c>
      <c r="K688" s="218">
        <f>HLOOKUP($B688,data03,data0211!K$900,FALSE)</f>
        <v>2570</v>
      </c>
      <c r="L688" s="218">
        <f>HLOOKUP($B688,data03,data0211!L$900,FALSE)</f>
        <v>621</v>
      </c>
      <c r="M688" s="218">
        <f>HLOOKUP($B688,data03,data0211!M$900,FALSE)</f>
        <v>0</v>
      </c>
      <c r="N688" s="218">
        <f>HLOOKUP($B688,data03,data0211!N$900,FALSE)</f>
        <v>1004</v>
      </c>
      <c r="O688" s="218">
        <f>HLOOKUP($B688,data03,data0211!O$900,FALSE)</f>
        <v>16</v>
      </c>
      <c r="P688" s="218">
        <f>HLOOKUP($B688,data03,data0211!P$900,FALSE)</f>
        <v>93063317.200000003</v>
      </c>
      <c r="Q688" s="218">
        <f>HLOOKUP($B688,data03,data0211!Q$900,FALSE)</f>
        <v>39860930.600000001</v>
      </c>
      <c r="R688" s="218">
        <f>HLOOKUP($B688,data03,data0211!R$900,FALSE)</f>
        <v>52233474</v>
      </c>
      <c r="S688" s="218">
        <f>HLOOKUP($B688,data03,data0211!S$900,FALSE)</f>
        <v>0</v>
      </c>
      <c r="T688" s="218">
        <f>HLOOKUP($B688,data03,data0211!T$900,FALSE)</f>
        <v>951786</v>
      </c>
      <c r="U688" s="218">
        <f>HLOOKUP($B688,data03,data0211!U$900,FALSE)</f>
        <v>17126.599999999999</v>
      </c>
      <c r="V688" s="218">
        <f>HLOOKUP($B688,data03,data0211!V$900,FALSE)</f>
        <v>0</v>
      </c>
      <c r="W688" s="218">
        <f>HLOOKUP($B688,data03,data0211!W$900,FALSE)</f>
        <v>0</v>
      </c>
      <c r="X688" s="218">
        <f>HLOOKUP($B688,data03,data0211!X$900,FALSE)</f>
        <v>0</v>
      </c>
      <c r="Y688" s="218">
        <f>HLOOKUP($B688,data03,data0211!Y$900,FALSE)</f>
        <v>0</v>
      </c>
      <c r="Z688" s="218">
        <f>HLOOKUP($B688,data03,data0211!Z$900,FALSE)</f>
        <v>0</v>
      </c>
      <c r="AA688" s="218">
        <f>HLOOKUP($B688,data03,data0211!AA$900,FALSE)</f>
        <v>0</v>
      </c>
      <c r="AB688" s="218">
        <f>HLOOKUP($B688,data03,data0211!AB$900,FALSE)</f>
        <v>1574445.78</v>
      </c>
      <c r="AC688" s="218">
        <f>HLOOKUP($B688,data03,data0211!AC$900,FALSE)</f>
        <v>893716</v>
      </c>
      <c r="AD688" s="218">
        <f>HLOOKUP($B688,data03,data0211!AD$900,FALSE)</f>
        <v>666936.4</v>
      </c>
      <c r="AE688" s="218">
        <f>HLOOKUP($B688,data03,data0211!AE$900,FALSE)</f>
        <v>0</v>
      </c>
      <c r="AF688" s="218">
        <f>HLOOKUP($B688,data03,data0211!AF$900,FALSE)</f>
        <v>13528.13</v>
      </c>
      <c r="AG688" s="218">
        <f>HLOOKUP($B688,data03,data0211!AG$900,FALSE)</f>
        <v>265.25</v>
      </c>
      <c r="AH688" s="218">
        <f>HLOOKUP($B688,data03,data0211!AH$900,FALSE)</f>
        <v>15</v>
      </c>
      <c r="AI688" s="218">
        <f>HLOOKUP($B688,data03,data0211!AI$900,FALSE)</f>
        <v>0</v>
      </c>
      <c r="AJ688" s="218">
        <f>HLOOKUP($B688,data03,data0211!AJ$900,FALSE)</f>
        <v>15</v>
      </c>
      <c r="AK688" s="218">
        <f>HLOOKUP($B688,data03,data0211!AK$900,FALSE)</f>
        <v>6500</v>
      </c>
      <c r="AL688" s="218">
        <f>HLOOKUP($B688,data03,data0211!AL$900,FALSE)</f>
        <v>6500</v>
      </c>
      <c r="AM688" s="218">
        <f>HLOOKUP($B688,data03,data0211!AM$900,FALSE)</f>
        <v>14</v>
      </c>
      <c r="AN688" s="218">
        <f>HLOOKUP($B688,data03,data0211!AN$900,FALSE)</f>
        <v>19182</v>
      </c>
      <c r="AO688" s="218">
        <f>HLOOKUP($B688,data03,data0211!AO$900,FALSE)</f>
        <v>11497</v>
      </c>
      <c r="AP688" s="218">
        <f>HLOOKUP($B688,data03,data0211!AP$900,FALSE)</f>
        <v>19182</v>
      </c>
      <c r="AQ688" s="218">
        <f>HLOOKUP($B688,data03,data0211!AQ$900,FALSE)</f>
        <v>14483</v>
      </c>
      <c r="AR688" s="218">
        <f>HLOOKUP($B688,data03,data0211!AR$900,FALSE)</f>
        <v>128</v>
      </c>
      <c r="AS688" s="218">
        <f>HLOOKUP($B688,data03,data0211!AS$900,FALSE)</f>
        <v>117</v>
      </c>
      <c r="AT688" s="218">
        <f>HLOOKUP($B688,data03,data0211!AT$900,FALSE)</f>
        <v>11</v>
      </c>
      <c r="AU688" s="218">
        <f>HLOOKUP($B688,data03,data0211!AU$900,FALSE)</f>
        <v>84</v>
      </c>
      <c r="AV688" s="218">
        <f>HLOOKUP($B688,data03,data0211!AV$900,FALSE)</f>
        <v>0</v>
      </c>
      <c r="AW688" s="218">
        <f>HLOOKUP($B688,data03,data0211!AW$900,FALSE)</f>
        <v>44</v>
      </c>
      <c r="AX688" s="218">
        <f>HLOOKUP($B688,data03,data0211!AX$900,FALSE)</f>
        <v>0</v>
      </c>
      <c r="AY688" s="218">
        <f>HLOOKUP($B688,data03,data0211!AY$900,FALSE)</f>
        <v>5</v>
      </c>
      <c r="AZ688" s="218">
        <f>HLOOKUP($B688,data03,data0211!AZ$900,FALSE)</f>
        <v>688</v>
      </c>
      <c r="BA688" s="218">
        <f>HLOOKUP($B688,data03,data0211!BA$900,FALSE)</f>
        <v>68.06</v>
      </c>
      <c r="BB688" s="218"/>
      <c r="BC688" s="218"/>
      <c r="BD688" s="218"/>
      <c r="BE688" s="218"/>
    </row>
    <row r="689" spans="1:57" x14ac:dyDescent="0.2">
      <c r="A689" s="71" t="s">
        <v>38</v>
      </c>
      <c r="B689" s="71" t="s">
        <v>38</v>
      </c>
      <c r="C689" s="69">
        <v>2004</v>
      </c>
      <c r="D689" s="218">
        <f>HLOOKUP($B689,data04,data0211!D$900,FALSE)</f>
        <v>10205891.089999998</v>
      </c>
      <c r="E689" s="218">
        <f>HLOOKUP($B689,data04,data0211!E$900,FALSE)</f>
        <v>-5345335.76</v>
      </c>
      <c r="F689" s="218">
        <f>HLOOKUP($B689,data04,data0211!F$900,FALSE)</f>
        <v>0</v>
      </c>
      <c r="G689" s="218">
        <f>HLOOKUP($B689,data04,data0211!G$900,FALSE)</f>
        <v>357344.19</v>
      </c>
      <c r="H689" s="218">
        <f>HLOOKUP($B689,data04,data0211!H$900,FALSE)</f>
        <v>921928.54</v>
      </c>
      <c r="I689" s="218">
        <f>HLOOKUP($B689,data04,data0211!I$900,FALSE)</f>
        <v>23612</v>
      </c>
      <c r="J689" s="218">
        <f>HLOOKUP($B689,data04,data0211!J$900,FALSE)</f>
        <v>3230</v>
      </c>
      <c r="K689" s="218">
        <f>HLOOKUP($B689,data04,data0211!K$900,FALSE)</f>
        <v>2594</v>
      </c>
      <c r="L689" s="218">
        <f>HLOOKUP($B689,data04,data0211!L$900,FALSE)</f>
        <v>636</v>
      </c>
      <c r="M689" s="218">
        <f>HLOOKUP($B689,data04,data0211!M$900,FALSE)</f>
        <v>0</v>
      </c>
      <c r="N689" s="218">
        <f>HLOOKUP($B689,data04,data0211!N$900,FALSE)</f>
        <v>1004</v>
      </c>
      <c r="O689" s="218">
        <f>HLOOKUP($B689,data04,data0211!O$900,FALSE)</f>
        <v>16</v>
      </c>
      <c r="P689" s="218">
        <f>HLOOKUP($B689,data04,data0211!P$900,FALSE)</f>
        <v>89026826.799999997</v>
      </c>
      <c r="Q689" s="218">
        <f>HLOOKUP($B689,data04,data0211!Q$900,FALSE)</f>
        <v>37450474.5</v>
      </c>
      <c r="R689" s="218">
        <f>HLOOKUP($B689,data04,data0211!R$900,FALSE)</f>
        <v>50637675.5</v>
      </c>
      <c r="S689" s="218">
        <f>HLOOKUP($B689,data04,data0211!S$900,FALSE)</f>
        <v>0</v>
      </c>
      <c r="T689" s="218">
        <f>HLOOKUP($B689,data04,data0211!T$900,FALSE)</f>
        <v>921748.7</v>
      </c>
      <c r="U689" s="218">
        <f>HLOOKUP($B689,data04,data0211!U$900,FALSE)</f>
        <v>16928.099999999999</v>
      </c>
      <c r="V689" s="218">
        <f>HLOOKUP($B689,data04,data0211!V$900,FALSE)</f>
        <v>0</v>
      </c>
      <c r="W689" s="218">
        <f>HLOOKUP($B689,data04,data0211!W$900,FALSE)</f>
        <v>0</v>
      </c>
      <c r="X689" s="218">
        <f>HLOOKUP($B689,data04,data0211!X$900,FALSE)</f>
        <v>0</v>
      </c>
      <c r="Y689" s="218">
        <f>HLOOKUP($B689,data04,data0211!Y$900,FALSE)</f>
        <v>0</v>
      </c>
      <c r="Z689" s="218">
        <f>HLOOKUP($B689,data04,data0211!Z$900,FALSE)</f>
        <v>0</v>
      </c>
      <c r="AA689" s="218">
        <f>HLOOKUP($B689,data04,data0211!AA$900,FALSE)</f>
        <v>0</v>
      </c>
      <c r="AB689" s="218">
        <f>HLOOKUP($B689,data04,data0211!AB$900,FALSE)</f>
        <v>1520937.71</v>
      </c>
      <c r="AC689" s="218">
        <f>HLOOKUP($B689,data04,data0211!AC$900,FALSE)</f>
        <v>871068.35</v>
      </c>
      <c r="AD689" s="218">
        <f>HLOOKUP($B689,data04,data0211!AD$900,FALSE)</f>
        <v>636090.31000000006</v>
      </c>
      <c r="AE689" s="218">
        <f>HLOOKUP($B689,data04,data0211!AE$900,FALSE)</f>
        <v>0</v>
      </c>
      <c r="AF689" s="218">
        <f>HLOOKUP($B689,data04,data0211!AF$900,FALSE)</f>
        <v>13466.51</v>
      </c>
      <c r="AG689" s="218">
        <f>HLOOKUP($B689,data04,data0211!AG$900,FALSE)</f>
        <v>312.54000000000002</v>
      </c>
      <c r="AH689" s="218">
        <f>HLOOKUP($B689,data04,data0211!AH$900,FALSE)</f>
        <v>15</v>
      </c>
      <c r="AI689" s="218">
        <f>HLOOKUP($B689,data04,data0211!AI$900,FALSE)</f>
        <v>0</v>
      </c>
      <c r="AJ689" s="218">
        <f>HLOOKUP($B689,data04,data0211!AJ$900,FALSE)</f>
        <v>15</v>
      </c>
      <c r="AK689" s="218">
        <f>HLOOKUP($B689,data04,data0211!AK$900,FALSE)</f>
        <v>6500</v>
      </c>
      <c r="AL689" s="218">
        <f>HLOOKUP($B689,data04,data0211!AL$900,FALSE)</f>
        <v>6500</v>
      </c>
      <c r="AM689" s="218">
        <f>HLOOKUP($B689,data04,data0211!AM$900,FALSE)</f>
        <v>14</v>
      </c>
      <c r="AN689" s="218">
        <f>HLOOKUP($B689,data04,data0211!AN$900,FALSE)</f>
        <v>20090</v>
      </c>
      <c r="AO689" s="218">
        <f>HLOOKUP($B689,data04,data0211!AO$900,FALSE)</f>
        <v>10625</v>
      </c>
      <c r="AP689" s="218">
        <f>HLOOKUP($B689,data04,data0211!AP$900,FALSE)</f>
        <v>20090</v>
      </c>
      <c r="AQ689" s="218">
        <f>HLOOKUP($B689,data04,data0211!AQ$900,FALSE)</f>
        <v>13499</v>
      </c>
      <c r="AR689" s="218">
        <f>HLOOKUP($B689,data04,data0211!AR$900,FALSE)</f>
        <v>128</v>
      </c>
      <c r="AS689" s="218">
        <f>HLOOKUP($B689,data04,data0211!AS$900,FALSE)</f>
        <v>117</v>
      </c>
      <c r="AT689" s="218">
        <f>HLOOKUP($B689,data04,data0211!AT$900,FALSE)</f>
        <v>11</v>
      </c>
      <c r="AU689" s="218">
        <f>HLOOKUP($B689,data04,data0211!AU$900,FALSE)</f>
        <v>84</v>
      </c>
      <c r="AV689" s="218">
        <f>HLOOKUP($B689,data04,data0211!AV$900,FALSE)</f>
        <v>0</v>
      </c>
      <c r="AW689" s="218">
        <f>HLOOKUP($B689,data04,data0211!AW$900,FALSE)</f>
        <v>44</v>
      </c>
      <c r="AX689" s="218">
        <f>HLOOKUP($B689,data04,data0211!AX$900,FALSE)</f>
        <v>0</v>
      </c>
      <c r="AY689" s="218">
        <f>HLOOKUP($B689,data04,data0211!AY$900,FALSE)</f>
        <v>3</v>
      </c>
      <c r="AZ689" s="218">
        <f>HLOOKUP($B689,data04,data0211!AZ$900,FALSE)</f>
        <v>687</v>
      </c>
      <c r="BA689" s="218">
        <f>HLOOKUP($B689,data04,data0211!BA$900,FALSE)</f>
        <v>69.06</v>
      </c>
      <c r="BB689" s="218"/>
      <c r="BC689" s="218"/>
      <c r="BD689" s="218"/>
      <c r="BE689" s="218"/>
    </row>
    <row r="690" spans="1:57" x14ac:dyDescent="0.2">
      <c r="A690" s="71" t="s">
        <v>38</v>
      </c>
      <c r="B690" s="71" t="s">
        <v>38</v>
      </c>
      <c r="C690" s="69">
        <v>2005</v>
      </c>
      <c r="D690" s="218">
        <f>HLOOKUP($B690,data05,data0211!D$900,FALSE)</f>
        <v>10331623.809999999</v>
      </c>
      <c r="E690" s="218">
        <f>HLOOKUP($B690,data05,data0211!E$900,FALSE)</f>
        <v>-5726282.8600000003</v>
      </c>
      <c r="F690" s="218">
        <f>HLOOKUP($B690,data05,data0211!F$900,FALSE)</f>
        <v>0</v>
      </c>
      <c r="G690" s="218">
        <f>HLOOKUP($B690,data05,data0211!G$900,FALSE)</f>
        <v>432363.47</v>
      </c>
      <c r="H690" s="218">
        <f>HLOOKUP($B690,data05,data0211!H$900,FALSE)</f>
        <v>984578.89000000013</v>
      </c>
      <c r="I690" s="218">
        <f>HLOOKUP($B690,data05,data0211!I$900,FALSE)</f>
        <v>29722</v>
      </c>
      <c r="J690" s="218">
        <f>HLOOKUP($B690,data05,data0211!J$900,FALSE)</f>
        <v>3265</v>
      </c>
      <c r="K690" s="218">
        <f>HLOOKUP($B690,data05,data0211!K$900,FALSE)</f>
        <v>2612</v>
      </c>
      <c r="L690" s="218">
        <f>HLOOKUP($B690,data05,data0211!L$900,FALSE)</f>
        <v>653</v>
      </c>
      <c r="M690" s="218">
        <f>HLOOKUP($B690,data05,data0211!M$900,FALSE)</f>
        <v>0</v>
      </c>
      <c r="N690" s="218">
        <f>HLOOKUP($B690,data05,data0211!N$900,FALSE)</f>
        <v>918701</v>
      </c>
      <c r="O690" s="218">
        <f>HLOOKUP($B690,data05,data0211!O$900,FALSE)</f>
        <v>16288</v>
      </c>
      <c r="P690" s="218">
        <f>HLOOKUP($B690,data05,data0211!P$900,FALSE)</f>
        <v>93693596</v>
      </c>
      <c r="Q690" s="218">
        <f>HLOOKUP($B690,data05,data0211!Q$900,FALSE)</f>
        <v>36691794</v>
      </c>
      <c r="R690" s="218">
        <f>HLOOKUP($B690,data05,data0211!R$900,FALSE)</f>
        <v>56066813</v>
      </c>
      <c r="S690" s="218">
        <f>HLOOKUP($B690,data05,data0211!S$900,FALSE)</f>
        <v>0</v>
      </c>
      <c r="T690" s="218">
        <f>HLOOKUP($B690,data05,data0211!T$900,FALSE)</f>
        <v>918701</v>
      </c>
      <c r="U690" s="218">
        <f>HLOOKUP($B690,data05,data0211!U$900,FALSE)</f>
        <v>16288</v>
      </c>
      <c r="V690" s="218">
        <f>HLOOKUP($B690,data05,data0211!V$900,FALSE)</f>
        <v>0</v>
      </c>
      <c r="W690" s="218">
        <f>HLOOKUP($B690,data05,data0211!W$900,FALSE)</f>
        <v>0</v>
      </c>
      <c r="X690" s="218">
        <f>HLOOKUP($B690,data05,data0211!X$900,FALSE)</f>
        <v>0</v>
      </c>
      <c r="Y690" s="218">
        <f>HLOOKUP($B690,data05,data0211!Y$900,FALSE)</f>
        <v>0</v>
      </c>
      <c r="Z690" s="218">
        <f>HLOOKUP($B690,data05,data0211!Z$900,FALSE)</f>
        <v>0</v>
      </c>
      <c r="AA690" s="218">
        <f>HLOOKUP($B690,data05,data0211!AA$900,FALSE)</f>
        <v>0</v>
      </c>
      <c r="AB690" s="218">
        <f>HLOOKUP($B690,data05,data0211!AB$900,FALSE)</f>
        <v>1597494.74</v>
      </c>
      <c r="AC690" s="218">
        <f>HLOOKUP($B690,data05,data0211!AC$900,FALSE)</f>
        <v>891116.71</v>
      </c>
      <c r="AD690" s="218">
        <f>HLOOKUP($B690,data05,data0211!AD$900,FALSE)</f>
        <v>692134.5</v>
      </c>
      <c r="AE690" s="218">
        <f>HLOOKUP($B690,data05,data0211!AE$900,FALSE)</f>
        <v>0</v>
      </c>
      <c r="AF690" s="218">
        <f>HLOOKUP($B690,data05,data0211!AF$900,FALSE)</f>
        <v>13963.11</v>
      </c>
      <c r="AG690" s="218">
        <f>HLOOKUP($B690,data05,data0211!AG$900,FALSE)</f>
        <v>280.42</v>
      </c>
      <c r="AH690" s="218">
        <f>HLOOKUP($B690,data05,data0211!AH$900,FALSE)</f>
        <v>15</v>
      </c>
      <c r="AI690" s="218">
        <f>HLOOKUP($B690,data05,data0211!AI$900,FALSE)</f>
        <v>15</v>
      </c>
      <c r="AJ690" s="218">
        <f>HLOOKUP($B690,data05,data0211!AJ$900,FALSE)</f>
        <v>0</v>
      </c>
      <c r="AK690" s="218">
        <f>HLOOKUP($B690,data05,data0211!AK$900,FALSE)</f>
        <v>6500</v>
      </c>
      <c r="AL690" s="218">
        <f>HLOOKUP($B690,data05,data0211!AL$900,FALSE)</f>
        <v>6500</v>
      </c>
      <c r="AM690" s="218">
        <f>HLOOKUP($B690,data05,data0211!AM$900,FALSE)</f>
        <v>0</v>
      </c>
      <c r="AN690" s="218">
        <f>HLOOKUP($B690,data05,data0211!AN$900,FALSE)</f>
        <v>20</v>
      </c>
      <c r="AO690" s="218">
        <f>HLOOKUP($B690,data05,data0211!AO$900,FALSE)</f>
        <v>12</v>
      </c>
      <c r="AP690" s="218">
        <f>HLOOKUP($B690,data05,data0211!AP$900,FALSE)</f>
        <v>20</v>
      </c>
      <c r="AQ690" s="218">
        <f>HLOOKUP($B690,data05,data0211!AQ$900,FALSE)</f>
        <v>16</v>
      </c>
      <c r="AR690" s="218">
        <f>HLOOKUP($B690,data05,data0211!AR$900,FALSE)</f>
        <v>128</v>
      </c>
      <c r="AS690" s="218">
        <f>HLOOKUP($B690,data05,data0211!AS$900,FALSE)</f>
        <v>117</v>
      </c>
      <c r="AT690" s="218">
        <f>HLOOKUP($B690,data05,data0211!AT$900,FALSE)</f>
        <v>11</v>
      </c>
      <c r="AU690" s="218">
        <f>HLOOKUP($B690,data05,data0211!AU$900,FALSE)</f>
        <v>84</v>
      </c>
      <c r="AV690" s="218">
        <f>HLOOKUP($B690,data05,data0211!AV$900,FALSE)</f>
        <v>0</v>
      </c>
      <c r="AW690" s="218">
        <f>HLOOKUP($B690,data05,data0211!AW$900,FALSE)</f>
        <v>44</v>
      </c>
      <c r="AX690" s="218">
        <f>HLOOKUP($B690,data05,data0211!AX$900,FALSE)</f>
        <v>0</v>
      </c>
      <c r="AY690" s="218">
        <f>HLOOKUP($B690,data05,data0211!AY$900,FALSE)</f>
        <v>3</v>
      </c>
      <c r="AZ690" s="218">
        <f>HLOOKUP($B690,data05,data0211!AZ$900,FALSE)</f>
        <v>687</v>
      </c>
      <c r="BA690" s="218">
        <f>HLOOKUP($B690,data05,data0211!BA$900,FALSE)</f>
        <v>76</v>
      </c>
      <c r="BB690" s="218"/>
      <c r="BC690" s="218"/>
      <c r="BD690" s="218"/>
      <c r="BE690" s="218"/>
    </row>
    <row r="691" spans="1:57" x14ac:dyDescent="0.2">
      <c r="A691" s="71" t="s">
        <v>38</v>
      </c>
      <c r="B691" s="71" t="s">
        <v>38</v>
      </c>
      <c r="C691" s="69">
        <v>2006</v>
      </c>
      <c r="D691" s="218">
        <f>HLOOKUP($B691,data06,data0211!D$900,FALSE)</f>
        <v>10519050.379999999</v>
      </c>
      <c r="E691" s="218">
        <f>HLOOKUP($B691,data06,data0211!E$900,FALSE)</f>
        <v>-6106367.1699999999</v>
      </c>
      <c r="F691" s="218">
        <f>HLOOKUP($B691,data06,data0211!F$900,FALSE)</f>
        <v>0</v>
      </c>
      <c r="G691" s="218">
        <f>HLOOKUP($B691,data06,data0211!G$900,FALSE)</f>
        <v>133808.54999999999</v>
      </c>
      <c r="H691" s="218">
        <f>HLOOKUP($B691,data06,data0211!H$900,FALSE)</f>
        <v>1000744.0899999999</v>
      </c>
      <c r="I691" s="218">
        <f>HLOOKUP($B691,data06,data0211!I$900,FALSE)</f>
        <v>94800</v>
      </c>
      <c r="J691" s="218">
        <f>HLOOKUP($B691,data06,data0211!J$900,FALSE)</f>
        <v>3271</v>
      </c>
      <c r="K691" s="218">
        <f>HLOOKUP($B691,data06,data0211!K$900,FALSE)</f>
        <v>2614</v>
      </c>
      <c r="L691" s="218">
        <f>HLOOKUP($B691,data06,data0211!L$900,FALSE)</f>
        <v>657</v>
      </c>
      <c r="M691" s="218">
        <f>HLOOKUP($B691,data06,data0211!M$900,FALSE)</f>
        <v>0</v>
      </c>
      <c r="N691" s="218">
        <f>HLOOKUP($B691,data06,data0211!N$900,FALSE)</f>
        <v>1004</v>
      </c>
      <c r="O691" s="218">
        <f>HLOOKUP($B691,data06,data0211!O$900,FALSE)</f>
        <v>16</v>
      </c>
      <c r="P691" s="218">
        <f>HLOOKUP($B691,data06,data0211!P$900,FALSE)</f>
        <v>85636750.729999989</v>
      </c>
      <c r="Q691" s="218">
        <f>HLOOKUP($B691,data06,data0211!Q$900,FALSE)</f>
        <v>33103725.27</v>
      </c>
      <c r="R691" s="218">
        <f>HLOOKUP($B691,data06,data0211!R$900,FALSE)</f>
        <v>51649271.370000005</v>
      </c>
      <c r="S691" s="218">
        <f>HLOOKUP($B691,data06,data0211!S$900,FALSE)</f>
        <v>0</v>
      </c>
      <c r="T691" s="218">
        <f>HLOOKUP($B691,data06,data0211!T$900,FALSE)</f>
        <v>867845.6</v>
      </c>
      <c r="U691" s="218">
        <f>HLOOKUP($B691,data06,data0211!U$900,FALSE)</f>
        <v>15908.49</v>
      </c>
      <c r="V691" s="218">
        <f>HLOOKUP($B691,data06,data0211!V$900,FALSE)</f>
        <v>0</v>
      </c>
      <c r="W691" s="218">
        <f>HLOOKUP($B691,data06,data0211!W$900,FALSE)</f>
        <v>0</v>
      </c>
      <c r="X691" s="218">
        <f>HLOOKUP($B691,data06,data0211!X$900,FALSE)</f>
        <v>0</v>
      </c>
      <c r="Y691" s="218">
        <f>HLOOKUP($B691,data06,data0211!Y$900,FALSE)</f>
        <v>0</v>
      </c>
      <c r="Z691" s="218">
        <f>HLOOKUP($B691,data06,data0211!Z$900,FALSE)</f>
        <v>0</v>
      </c>
      <c r="AA691" s="218">
        <f>HLOOKUP($B691,data06,data0211!AA$900,FALSE)</f>
        <v>0</v>
      </c>
      <c r="AB691" s="218">
        <f>HLOOKUP($B691,data06,data0211!AB$900,FALSE)</f>
        <v>1708781.62</v>
      </c>
      <c r="AC691" s="218">
        <f>HLOOKUP($B691,data06,data0211!AC$900,FALSE)</f>
        <v>940613.39</v>
      </c>
      <c r="AD691" s="218">
        <f>HLOOKUP($B691,data06,data0211!AD$900,FALSE)</f>
        <v>752770.28</v>
      </c>
      <c r="AE691" s="218">
        <f>HLOOKUP($B691,data06,data0211!AE$900,FALSE)</f>
        <v>0</v>
      </c>
      <c r="AF691" s="218">
        <f>HLOOKUP($B691,data06,data0211!AF$900,FALSE)</f>
        <v>15021.18</v>
      </c>
      <c r="AG691" s="218">
        <f>HLOOKUP($B691,data06,data0211!AG$900,FALSE)</f>
        <v>376.77</v>
      </c>
      <c r="AH691" s="218">
        <f>HLOOKUP($B691,data06,data0211!AH$900,FALSE)</f>
        <v>15</v>
      </c>
      <c r="AI691" s="218">
        <f>HLOOKUP($B691,data06,data0211!AI$900,FALSE)</f>
        <v>15</v>
      </c>
      <c r="AJ691" s="218">
        <f>HLOOKUP($B691,data06,data0211!AJ$900,FALSE)</f>
        <v>0</v>
      </c>
      <c r="AK691" s="218">
        <f>HLOOKUP($B691,data06,data0211!AK$900,FALSE)</f>
        <v>6500</v>
      </c>
      <c r="AL691" s="218">
        <f>HLOOKUP($B691,data06,data0211!AL$900,FALSE)</f>
        <v>6500</v>
      </c>
      <c r="AM691" s="218">
        <f>HLOOKUP($B691,data06,data0211!AM$900,FALSE)</f>
        <v>0</v>
      </c>
      <c r="AN691" s="218">
        <f>HLOOKUP($B691,data06,data0211!AN$900,FALSE)</f>
        <v>17750</v>
      </c>
      <c r="AO691" s="218">
        <f>HLOOKUP($B691,data06,data0211!AO$900,FALSE)</f>
        <v>12570</v>
      </c>
      <c r="AP691" s="218">
        <f>HLOOKUP($B691,data06,data0211!AP$900,FALSE)</f>
        <v>17750</v>
      </c>
      <c r="AQ691" s="218">
        <f>HLOOKUP($B691,data06,data0211!AQ$900,FALSE)</f>
        <v>13617</v>
      </c>
      <c r="AR691" s="218">
        <f>HLOOKUP($B691,data06,data0211!AR$900,FALSE)</f>
        <v>128</v>
      </c>
      <c r="AS691" s="218">
        <f>HLOOKUP($B691,data06,data0211!AS$900,FALSE)</f>
        <v>117</v>
      </c>
      <c r="AT691" s="218">
        <f>HLOOKUP($B691,data06,data0211!AT$900,FALSE)</f>
        <v>11</v>
      </c>
      <c r="AU691" s="218">
        <f>HLOOKUP($B691,data06,data0211!AU$900,FALSE)</f>
        <v>84</v>
      </c>
      <c r="AV691" s="218">
        <f>HLOOKUP($B691,data06,data0211!AV$900,FALSE)</f>
        <v>0</v>
      </c>
      <c r="AW691" s="218">
        <f>HLOOKUP($B691,data06,data0211!AW$900,FALSE)</f>
        <v>44</v>
      </c>
      <c r="AX691" s="218">
        <f>HLOOKUP($B691,data06,data0211!AX$900,FALSE)</f>
        <v>0</v>
      </c>
      <c r="AY691" s="218">
        <f>HLOOKUP($B691,data06,data0211!AY$900,FALSE)</f>
        <v>5</v>
      </c>
      <c r="AZ691" s="218">
        <f>HLOOKUP($B691,data06,data0211!AZ$900,FALSE)</f>
        <v>687</v>
      </c>
      <c r="BA691" s="218">
        <f>HLOOKUP($B691,data06,data0211!BA$900,FALSE)</f>
        <v>70</v>
      </c>
      <c r="BB691" s="218"/>
      <c r="BC691" s="218"/>
      <c r="BD691" s="218"/>
      <c r="BE691" s="218"/>
    </row>
    <row r="692" spans="1:57" x14ac:dyDescent="0.2">
      <c r="A692" s="71" t="s">
        <v>38</v>
      </c>
      <c r="B692" s="71" t="s">
        <v>38</v>
      </c>
      <c r="C692" s="69">
        <v>2007</v>
      </c>
      <c r="D692" s="218">
        <f>HLOOKUP($B692,data07,data0211!D$900,FALSE)</f>
        <v>10666614.01</v>
      </c>
      <c r="E692" s="218">
        <f>HLOOKUP($B692,data07,data0211!E$900,FALSE)</f>
        <v>-6487599.9099999992</v>
      </c>
      <c r="F692" s="218">
        <f>HLOOKUP($B692,data07,data0211!F$900,FALSE)</f>
        <v>0</v>
      </c>
      <c r="G692" s="218">
        <f>HLOOKUP($B692,data07,data0211!G$900,FALSE)</f>
        <v>183262.13</v>
      </c>
      <c r="H692" s="218">
        <f>HLOOKUP($B692,data07,data0211!H$900,FALSE)</f>
        <v>1033627.8699999999</v>
      </c>
      <c r="I692" s="218">
        <f>HLOOKUP($B692,data07,data0211!I$900,FALSE)</f>
        <v>138155.16</v>
      </c>
      <c r="J692" s="218">
        <f>HLOOKUP($B692,data07,data0211!J$900,FALSE)</f>
        <v>3365</v>
      </c>
      <c r="K692" s="218">
        <f>HLOOKUP($B692,data07,data0211!K$900,FALSE)</f>
        <v>2696</v>
      </c>
      <c r="L692" s="218">
        <f>HLOOKUP($B692,data07,data0211!L$900,FALSE)</f>
        <v>669</v>
      </c>
      <c r="M692" s="218">
        <f>HLOOKUP($B692,data07,data0211!M$900,FALSE)</f>
        <v>0</v>
      </c>
      <c r="N692" s="218">
        <f>HLOOKUP($B692,data07,data0211!N$900,FALSE)</f>
        <v>1004</v>
      </c>
      <c r="O692" s="218">
        <f>HLOOKUP($B692,data07,data0211!O$900,FALSE)</f>
        <v>16</v>
      </c>
      <c r="P692" s="218">
        <f>HLOOKUP($B692,data07,data0211!P$900,FALSE)</f>
        <v>89725494.760000005</v>
      </c>
      <c r="Q692" s="218">
        <f>HLOOKUP($B692,data07,data0211!Q$900,FALSE)</f>
        <v>34279946.969999999</v>
      </c>
      <c r="R692" s="218">
        <f>HLOOKUP($B692,data07,data0211!R$900,FALSE)</f>
        <v>54561642.280000001</v>
      </c>
      <c r="S692" s="218">
        <f>HLOOKUP($B692,data07,data0211!S$900,FALSE)</f>
        <v>0</v>
      </c>
      <c r="T692" s="218">
        <f>HLOOKUP($B692,data07,data0211!T$900,FALSE)</f>
        <v>867845.87</v>
      </c>
      <c r="U692" s="218">
        <f>HLOOKUP($B692,data07,data0211!U$900,FALSE)</f>
        <v>16059.64</v>
      </c>
      <c r="V692" s="218">
        <f>HLOOKUP($B692,data07,data0211!V$900,FALSE)</f>
        <v>92912</v>
      </c>
      <c r="W692" s="218">
        <f>HLOOKUP($B692,data07,data0211!W$900,FALSE)</f>
        <v>0</v>
      </c>
      <c r="X692" s="218">
        <f>HLOOKUP($B692,data07,data0211!X$900,FALSE)</f>
        <v>90488</v>
      </c>
      <c r="Y692" s="218">
        <f>HLOOKUP($B692,data07,data0211!Y$900,FALSE)</f>
        <v>0</v>
      </c>
      <c r="Z692" s="218">
        <f>HLOOKUP($B692,data07,data0211!Z$900,FALSE)</f>
        <v>2424</v>
      </c>
      <c r="AA692" s="218">
        <f>HLOOKUP($B692,data07,data0211!AA$900,FALSE)</f>
        <v>0</v>
      </c>
      <c r="AB692" s="218">
        <f>HLOOKUP($B692,data07,data0211!AB$900,FALSE)</f>
        <v>1785959.97</v>
      </c>
      <c r="AC692" s="218">
        <f>HLOOKUP($B692,data07,data0211!AC$900,FALSE)</f>
        <v>977162.59</v>
      </c>
      <c r="AD692" s="218">
        <f>HLOOKUP($B692,data07,data0211!AD$900,FALSE)</f>
        <v>793806.78</v>
      </c>
      <c r="AE692" s="218">
        <f>HLOOKUP($B692,data07,data0211!AE$900,FALSE)</f>
        <v>0</v>
      </c>
      <c r="AF692" s="218">
        <f>HLOOKUP($B692,data07,data0211!AF$900,FALSE)</f>
        <v>470.55</v>
      </c>
      <c r="AG692" s="218">
        <f>HLOOKUP($B692,data07,data0211!AG$900,FALSE)</f>
        <v>14520.05</v>
      </c>
      <c r="AH692" s="218">
        <f>HLOOKUP($B692,data07,data0211!AH$900,FALSE)</f>
        <v>15</v>
      </c>
      <c r="AI692" s="218">
        <f>HLOOKUP($B692,data07,data0211!AI$900,FALSE)</f>
        <v>15</v>
      </c>
      <c r="AJ692" s="218">
        <f>HLOOKUP($B692,data07,data0211!AJ$900,FALSE)</f>
        <v>0</v>
      </c>
      <c r="AK692" s="218">
        <f>HLOOKUP($B692,data07,data0211!AK$900,FALSE)</f>
        <v>6500</v>
      </c>
      <c r="AL692" s="218">
        <f>HLOOKUP($B692,data07,data0211!AL$900,FALSE)</f>
        <v>6500</v>
      </c>
      <c r="AM692" s="218">
        <f>HLOOKUP($B692,data07,data0211!AM$900,FALSE)</f>
        <v>0</v>
      </c>
      <c r="AN692" s="218">
        <f>HLOOKUP($B692,data07,data0211!AN$900,FALSE)</f>
        <v>19170</v>
      </c>
      <c r="AO692" s="218">
        <f>HLOOKUP($B692,data07,data0211!AO$900,FALSE)</f>
        <v>12650</v>
      </c>
      <c r="AP692" s="218">
        <f>HLOOKUP($B692,data07,data0211!AP$900,FALSE)</f>
        <v>19170</v>
      </c>
      <c r="AQ692" s="218">
        <f>HLOOKUP($B692,data07,data0211!AQ$900,FALSE)</f>
        <v>14410</v>
      </c>
      <c r="AR692" s="218">
        <f>HLOOKUP($B692,data07,data0211!AR$900,FALSE)</f>
        <v>128</v>
      </c>
      <c r="AS692" s="218">
        <f>HLOOKUP($B692,data07,data0211!AS$900,FALSE)</f>
        <v>117</v>
      </c>
      <c r="AT692" s="218">
        <f>HLOOKUP($B692,data07,data0211!AT$900,FALSE)</f>
        <v>11</v>
      </c>
      <c r="AU692" s="218">
        <f>HLOOKUP($B692,data07,data0211!AU$900,FALSE)</f>
        <v>84</v>
      </c>
      <c r="AV692" s="218">
        <f>HLOOKUP($B692,data07,data0211!AV$900,FALSE)</f>
        <v>0</v>
      </c>
      <c r="AW692" s="218">
        <f>HLOOKUP($B692,data07,data0211!AW$900,FALSE)</f>
        <v>44</v>
      </c>
      <c r="AX692" s="218">
        <f>HLOOKUP($B692,data07,data0211!AX$900,FALSE)</f>
        <v>0</v>
      </c>
      <c r="AY692" s="218">
        <f>HLOOKUP($B692,data07,data0211!AY$900,FALSE)</f>
        <v>5</v>
      </c>
      <c r="AZ692" s="218">
        <f>HLOOKUP($B692,data07,data0211!AZ$900,FALSE)</f>
        <v>687</v>
      </c>
      <c r="BA692" s="218">
        <f>HLOOKUP($B692,data07,data0211!BA$900,FALSE)</f>
        <v>69928</v>
      </c>
      <c r="BB692" s="218"/>
      <c r="BC692" s="218"/>
      <c r="BD692" s="218"/>
      <c r="BE692" s="218"/>
    </row>
    <row r="693" spans="1:57" x14ac:dyDescent="0.2">
      <c r="A693" s="71" t="s">
        <v>38</v>
      </c>
      <c r="B693" s="71" t="s">
        <v>38</v>
      </c>
      <c r="C693" s="69">
        <v>2008</v>
      </c>
      <c r="D693" s="218">
        <f>HLOOKUP($B693,data08,data0211!D$900,FALSE)</f>
        <v>11136797.01</v>
      </c>
      <c r="E693" s="218">
        <f>HLOOKUP($B693,data08,data0211!E$900,FALSE)</f>
        <v>-6761274.25</v>
      </c>
      <c r="F693" s="218">
        <f>HLOOKUP($B693,data08,data0211!F$900,FALSE)</f>
        <v>0</v>
      </c>
      <c r="G693" s="218">
        <f>HLOOKUP($B693,data08,data0211!G$900,FALSE)</f>
        <v>667281.55000000005</v>
      </c>
      <c r="H693" s="218">
        <f>HLOOKUP($B693,data08,data0211!H$900,FALSE)</f>
        <v>1171644.75</v>
      </c>
      <c r="I693" s="218">
        <f>HLOOKUP($B693,data08,data0211!I$900,FALSE)</f>
        <v>56441</v>
      </c>
      <c r="J693" s="218">
        <f>HLOOKUP($B693,data08,data0211!J$900,FALSE)</f>
        <v>3356</v>
      </c>
      <c r="K693" s="218">
        <f>HLOOKUP($B693,data08,data0211!K$900,FALSE)</f>
        <v>2723</v>
      </c>
      <c r="L693" s="218">
        <f>HLOOKUP($B693,data08,data0211!L$900,FALSE)</f>
        <v>633</v>
      </c>
      <c r="M693" s="218">
        <f>HLOOKUP($B693,data08,data0211!M$900,FALSE)</f>
        <v>0</v>
      </c>
      <c r="N693" s="218">
        <f>HLOOKUP($B693,data08,data0211!N$900,FALSE)</f>
        <v>1004</v>
      </c>
      <c r="O693" s="218">
        <f>HLOOKUP($B693,data08,data0211!O$900,FALSE)</f>
        <v>16</v>
      </c>
      <c r="P693" s="218">
        <f>HLOOKUP($B693,data08,data0211!P$900,FALSE)</f>
        <v>88199452.250000015</v>
      </c>
      <c r="Q693" s="218">
        <f>HLOOKUP($B693,data08,data0211!Q$900,FALSE)</f>
        <v>34188974.920000002</v>
      </c>
      <c r="R693" s="218">
        <f>HLOOKUP($B693,data08,data0211!R$900,FALSE)</f>
        <v>53124267.879999995</v>
      </c>
      <c r="S693" s="218">
        <f>HLOOKUP($B693,data08,data0211!S$900,FALSE)</f>
        <v>0</v>
      </c>
      <c r="T693" s="218">
        <f>HLOOKUP($B693,data08,data0211!T$900,FALSE)</f>
        <v>870724.37</v>
      </c>
      <c r="U693" s="218">
        <f>HLOOKUP($B693,data08,data0211!U$900,FALSE)</f>
        <v>15485.08</v>
      </c>
      <c r="V693" s="218">
        <f>HLOOKUP($B693,data08,data0211!V$900,FALSE)</f>
        <v>92326</v>
      </c>
      <c r="W693" s="218">
        <f>HLOOKUP($B693,data08,data0211!W$900,FALSE)</f>
        <v>0</v>
      </c>
      <c r="X693" s="218">
        <f>HLOOKUP($B693,data08,data0211!X$900,FALSE)</f>
        <v>89902</v>
      </c>
      <c r="Y693" s="218">
        <f>HLOOKUP($B693,data08,data0211!Y$900,FALSE)</f>
        <v>0</v>
      </c>
      <c r="Z693" s="218">
        <f>HLOOKUP($B693,data08,data0211!Z$900,FALSE)</f>
        <v>2424</v>
      </c>
      <c r="AA693" s="218">
        <f>HLOOKUP($B693,data08,data0211!AA$900,FALSE)</f>
        <v>0</v>
      </c>
      <c r="AB693" s="218">
        <f>HLOOKUP($B693,data08,data0211!AB$900,FALSE)</f>
        <v>0</v>
      </c>
      <c r="AC693" s="218">
        <f>HLOOKUP($B693,data08,data0211!AC$900,FALSE)</f>
        <v>971364.47</v>
      </c>
      <c r="AD693" s="218">
        <f>HLOOKUP($B693,data08,data0211!AD$900,FALSE)</f>
        <v>808171.62999999989</v>
      </c>
      <c r="AE693" s="218">
        <f>HLOOKUP($B693,data08,data0211!AE$900,FALSE)</f>
        <v>0</v>
      </c>
      <c r="AF693" s="218">
        <f>HLOOKUP($B693,data08,data0211!AF$900,FALSE)</f>
        <v>16369.85</v>
      </c>
      <c r="AG693" s="218">
        <f>HLOOKUP($B693,data08,data0211!AG$900,FALSE)</f>
        <v>602.29999999999995</v>
      </c>
      <c r="AH693" s="218">
        <f>HLOOKUP($B693,data08,data0211!AH$900,FALSE)</f>
        <v>15</v>
      </c>
      <c r="AI693" s="218">
        <f>HLOOKUP($B693,data08,data0211!AI$900,FALSE)</f>
        <v>15</v>
      </c>
      <c r="AJ693" s="218">
        <f>HLOOKUP($B693,data08,data0211!AJ$900,FALSE)</f>
        <v>0</v>
      </c>
      <c r="AK693" s="218">
        <f>HLOOKUP($B693,data08,data0211!AK$900,FALSE)</f>
        <v>19170</v>
      </c>
      <c r="AL693" s="218">
        <f>HLOOKUP($B693,data08,data0211!AL$900,FALSE)</f>
        <v>6500</v>
      </c>
      <c r="AM693" s="218">
        <f>HLOOKUP($B693,data08,data0211!AM$900,FALSE)</f>
        <v>0</v>
      </c>
      <c r="AN693" s="218">
        <f>HLOOKUP($B693,data08,data0211!AN$900,FALSE)</f>
        <v>18670</v>
      </c>
      <c r="AO693" s="218">
        <f>HLOOKUP($B693,data08,data0211!AO$900,FALSE)</f>
        <v>11820</v>
      </c>
      <c r="AP693" s="218">
        <f>HLOOKUP($B693,data08,data0211!AP$900,FALSE)</f>
        <v>18670</v>
      </c>
      <c r="AQ693" s="218">
        <f>HLOOKUP($B693,data08,data0211!AQ$900,FALSE)</f>
        <v>13970</v>
      </c>
      <c r="AR693" s="218">
        <f>HLOOKUP($B693,data08,data0211!AR$900,FALSE)</f>
        <v>128</v>
      </c>
      <c r="AS693" s="218">
        <f>HLOOKUP($B693,data08,data0211!AS$900,FALSE)</f>
        <v>117</v>
      </c>
      <c r="AT693" s="218">
        <f>HLOOKUP($B693,data08,data0211!AT$900,FALSE)</f>
        <v>11</v>
      </c>
      <c r="AU693" s="218">
        <f>HLOOKUP($B693,data08,data0211!AU$900,FALSE)</f>
        <v>84</v>
      </c>
      <c r="AV693" s="218">
        <f>HLOOKUP($B693,data08,data0211!AV$900,FALSE)</f>
        <v>0</v>
      </c>
      <c r="AW693" s="218">
        <f>HLOOKUP($B693,data08,data0211!AW$900,FALSE)</f>
        <v>44</v>
      </c>
      <c r="AX693" s="218">
        <f>HLOOKUP($B693,data08,data0211!AX$900,FALSE)</f>
        <v>0</v>
      </c>
      <c r="AY693" s="218">
        <f>HLOOKUP($B693,data08,data0211!AY$900,FALSE)</f>
        <v>5</v>
      </c>
      <c r="AZ693" s="218">
        <f>HLOOKUP($B693,data08,data0211!AZ$900,FALSE)</f>
        <v>687</v>
      </c>
      <c r="BA693" s="218">
        <f>HLOOKUP($B693,data08,data0211!BA$900,FALSE)</f>
        <v>69978</v>
      </c>
      <c r="BB693" s="218"/>
      <c r="BC693" s="218"/>
      <c r="BD693" s="218"/>
      <c r="BE693" s="218"/>
    </row>
    <row r="694" spans="1:57" x14ac:dyDescent="0.2">
      <c r="A694" s="71" t="s">
        <v>38</v>
      </c>
      <c r="B694" s="71" t="s">
        <v>38</v>
      </c>
      <c r="C694" s="69">
        <v>2009</v>
      </c>
      <c r="D694" s="218">
        <f>HLOOKUP($B694,data09,data0211!D$900,FALSE)</f>
        <v>11343589.26</v>
      </c>
      <c r="E694" s="218">
        <f>HLOOKUP($B694,data09,data0211!E$900,FALSE)</f>
        <v>-6855301.0099999998</v>
      </c>
      <c r="F694" s="218">
        <f>HLOOKUP($B694,data09,data0211!F$900,FALSE)</f>
        <v>0</v>
      </c>
      <c r="G694" s="218">
        <f>HLOOKUP($B694,data09,data0211!G$900,FALSE)</f>
        <v>491417.51</v>
      </c>
      <c r="H694" s="218">
        <f>HLOOKUP($B694,data09,data0211!H$900,FALSE)</f>
        <v>1210059.1100000001</v>
      </c>
      <c r="I694" s="218">
        <f>HLOOKUP($B694,data09,data0211!I$900,FALSE)</f>
        <v>11762</v>
      </c>
      <c r="J694" s="218">
        <f>HLOOKUP($B694,data09,data0211!J$900,FALSE)</f>
        <v>3378</v>
      </c>
      <c r="K694" s="218">
        <f>HLOOKUP($B694,data09,data0211!K$900,FALSE)</f>
        <v>2751</v>
      </c>
      <c r="L694" s="218">
        <f>HLOOKUP($B694,data09,data0211!L$900,FALSE)</f>
        <v>608</v>
      </c>
      <c r="M694" s="218">
        <f>HLOOKUP($B694,data09,data0211!M$900,FALSE)</f>
        <v>19</v>
      </c>
      <c r="N694" s="218">
        <f>HLOOKUP($B694,data09,data0211!N$900,FALSE)</f>
        <v>1004</v>
      </c>
      <c r="O694" s="218">
        <f>HLOOKUP($B694,data09,data0211!O$900,FALSE)</f>
        <v>15</v>
      </c>
      <c r="P694" s="218">
        <f>HLOOKUP($B694,data09,data0211!P$900,FALSE)</f>
        <v>89991083.279999986</v>
      </c>
      <c r="Q694" s="218">
        <f>HLOOKUP($B694,data09,data0211!Q$900,FALSE)</f>
        <v>34644938.590000004</v>
      </c>
      <c r="R694" s="218">
        <f>HLOOKUP($B694,data09,data0211!R$900,FALSE)</f>
        <v>54406540.5</v>
      </c>
      <c r="S694" s="218">
        <f>HLOOKUP($B694,data09,data0211!S$900,FALSE)</f>
        <v>59160.32</v>
      </c>
      <c r="T694" s="218">
        <f>HLOOKUP($B694,data09,data0211!T$900,FALSE)</f>
        <v>867845.96</v>
      </c>
      <c r="U694" s="218">
        <f>HLOOKUP($B694,data09,data0211!U$900,FALSE)</f>
        <v>12597.91</v>
      </c>
      <c r="V694" s="218">
        <f>HLOOKUP($B694,data09,data0211!V$900,FALSE)</f>
        <v>96580</v>
      </c>
      <c r="W694" s="218">
        <f>HLOOKUP($B694,data09,data0211!W$900,FALSE)</f>
        <v>0</v>
      </c>
      <c r="X694" s="218">
        <f>HLOOKUP($B694,data09,data0211!X$900,FALSE)</f>
        <v>94156</v>
      </c>
      <c r="Y694" s="218">
        <f>HLOOKUP($B694,data09,data0211!Y$900,FALSE)</f>
        <v>0</v>
      </c>
      <c r="Z694" s="218">
        <f>HLOOKUP($B694,data09,data0211!Z$900,FALSE)</f>
        <v>2424</v>
      </c>
      <c r="AA694" s="218">
        <f>HLOOKUP($B694,data09,data0211!AA$900,FALSE)</f>
        <v>0</v>
      </c>
      <c r="AB694" s="218">
        <f>HLOOKUP($B694,data09,data0211!AB$900,FALSE)</f>
        <v>1677651.64</v>
      </c>
      <c r="AC694" s="218">
        <f>HLOOKUP($B694,data09,data0211!AC$900,FALSE)</f>
        <v>937164.24</v>
      </c>
      <c r="AD694" s="218">
        <f>HLOOKUP($B694,data09,data0211!AD$900,FALSE)</f>
        <v>722197.09</v>
      </c>
      <c r="AE694" s="218">
        <f>HLOOKUP($B694,data09,data0211!AE$900,FALSE)</f>
        <v>0</v>
      </c>
      <c r="AF694" s="218">
        <f>HLOOKUP($B694,data09,data0211!AF$900,FALSE)</f>
        <v>13562.36</v>
      </c>
      <c r="AG694" s="218">
        <f>HLOOKUP($B694,data09,data0211!AG$900,FALSE)</f>
        <v>517.46</v>
      </c>
      <c r="AH694" s="218">
        <f>HLOOKUP($B694,data09,data0211!AH$900,FALSE)</f>
        <v>15</v>
      </c>
      <c r="AI694" s="218">
        <f>HLOOKUP($B694,data09,data0211!AI$900,FALSE)</f>
        <v>15</v>
      </c>
      <c r="AJ694" s="218">
        <f>HLOOKUP($B694,data09,data0211!AJ$900,FALSE)</f>
        <v>0</v>
      </c>
      <c r="AK694" s="218">
        <f>HLOOKUP($B694,data09,data0211!AK$900,FALSE)</f>
        <v>6500</v>
      </c>
      <c r="AL694" s="218">
        <f>HLOOKUP($B694,data09,data0211!AL$900,FALSE)</f>
        <v>6500</v>
      </c>
      <c r="AM694" s="218">
        <f>HLOOKUP($B694,data09,data0211!AM$900,FALSE)</f>
        <v>0</v>
      </c>
      <c r="AN694" s="218">
        <f>HLOOKUP($B694,data09,data0211!AN$900,FALSE)</f>
        <v>20600</v>
      </c>
      <c r="AO694" s="218">
        <f>HLOOKUP($B694,data09,data0211!AO$900,FALSE)</f>
        <v>12820</v>
      </c>
      <c r="AP694" s="218">
        <f>HLOOKUP($B694,data09,data0211!AP$900,FALSE)</f>
        <v>20600</v>
      </c>
      <c r="AQ694" s="218">
        <f>HLOOKUP($B694,data09,data0211!AQ$900,FALSE)</f>
        <v>14548</v>
      </c>
      <c r="AR694" s="218">
        <f>HLOOKUP($B694,data09,data0211!AR$900,FALSE)</f>
        <v>128</v>
      </c>
      <c r="AS694" s="218">
        <f>HLOOKUP($B694,data09,data0211!AS$900,FALSE)</f>
        <v>117</v>
      </c>
      <c r="AT694" s="218">
        <f>HLOOKUP($B694,data09,data0211!AT$900,FALSE)</f>
        <v>11</v>
      </c>
      <c r="AU694" s="218">
        <f>HLOOKUP($B694,data09,data0211!AU$900,FALSE)</f>
        <v>84</v>
      </c>
      <c r="AV694" s="218">
        <f>HLOOKUP($B694,data09,data0211!AV$900,FALSE)</f>
        <v>0</v>
      </c>
      <c r="AW694" s="218">
        <f>HLOOKUP($B694,data09,data0211!AW$900,FALSE)</f>
        <v>44</v>
      </c>
      <c r="AX694" s="218">
        <f>HLOOKUP($B694,data09,data0211!AX$900,FALSE)</f>
        <v>0</v>
      </c>
      <c r="AY694" s="218">
        <f>HLOOKUP($B694,data09,data0211!AY$900,FALSE)</f>
        <v>5</v>
      </c>
      <c r="AZ694" s="218">
        <f>HLOOKUP($B694,data09,data0211!AZ$900,FALSE)</f>
        <v>687</v>
      </c>
      <c r="BA694" s="218">
        <f>HLOOKUP($B694,data09,data0211!BA$900,FALSE)</f>
        <v>70208</v>
      </c>
      <c r="BB694" s="218"/>
      <c r="BC694" s="218"/>
      <c r="BD694" s="218"/>
      <c r="BE694" s="218"/>
    </row>
    <row r="695" spans="1:57" x14ac:dyDescent="0.2">
      <c r="A695" s="71" t="s">
        <v>38</v>
      </c>
      <c r="B695" s="71" t="s">
        <v>38</v>
      </c>
      <c r="C695" s="69">
        <v>2010</v>
      </c>
      <c r="D695" s="218">
        <f>HLOOKUP($B695,data10,data0211!D$900,FALSE)</f>
        <v>11937479.460000003</v>
      </c>
      <c r="E695" s="218">
        <f>HLOOKUP($B695,data10,data0211!E$900,FALSE)</f>
        <v>-6965573.5999999996</v>
      </c>
      <c r="F695" s="218">
        <f>HLOOKUP($B695,data10,data0211!F$900,FALSE)</f>
        <v>0</v>
      </c>
      <c r="G695" s="218">
        <f>HLOOKUP($B695,data10,data0211!G$900,FALSE)</f>
        <v>491417.51</v>
      </c>
      <c r="H695" s="218">
        <f>HLOOKUP($B695,data10,data0211!H$900,FALSE)</f>
        <v>1204457.8900000001</v>
      </c>
      <c r="I695" s="218">
        <f>HLOOKUP($B695,data10,data0211!I$900,FALSE)</f>
        <v>-27051</v>
      </c>
      <c r="J695" s="218">
        <f>HLOOKUP($B695,data10,data0211!J$900,FALSE)</f>
        <v>3377</v>
      </c>
      <c r="K695" s="218">
        <f>HLOOKUP($B695,data10,data0211!K$900,FALSE)</f>
        <v>2773</v>
      </c>
      <c r="L695" s="218">
        <f>HLOOKUP($B695,data10,data0211!L$900,FALSE)</f>
        <v>604</v>
      </c>
      <c r="M695" s="218">
        <f>HLOOKUP($B695,data10,data0211!M$900,FALSE)</f>
        <v>0</v>
      </c>
      <c r="N695" s="218">
        <f>HLOOKUP($B695,data10,data0211!N$900,FALSE)</f>
        <v>0</v>
      </c>
      <c r="O695" s="218">
        <f>HLOOKUP($B695,data10,data0211!O$900,FALSE)</f>
        <v>0</v>
      </c>
      <c r="P695" s="218">
        <f>HLOOKUP($B695,data10,data0211!P$900,FALSE)</f>
        <v>83932778.170000017</v>
      </c>
      <c r="Q695" s="218">
        <f>HLOOKUP($B695,data10,data0211!Q$900,FALSE)</f>
        <v>32389316.25</v>
      </c>
      <c r="R695" s="218">
        <f>HLOOKUP($B695,data10,data0211!R$900,FALSE)</f>
        <v>51543461.920000002</v>
      </c>
      <c r="S695" s="218">
        <f>HLOOKUP($B695,data10,data0211!S$900,FALSE)</f>
        <v>0</v>
      </c>
      <c r="T695" s="218">
        <f>HLOOKUP($B695,data10,data0211!T$900,FALSE)</f>
        <v>0</v>
      </c>
      <c r="U695" s="218">
        <f>HLOOKUP($B695,data10,data0211!U$900,FALSE)</f>
        <v>0</v>
      </c>
      <c r="V695" s="218">
        <f>HLOOKUP($B695,data10,data0211!V$900,FALSE)</f>
        <v>90298</v>
      </c>
      <c r="W695" s="218">
        <f>HLOOKUP($B695,data10,data0211!W$900,FALSE)</f>
        <v>0</v>
      </c>
      <c r="X695" s="218">
        <f>HLOOKUP($B695,data10,data0211!X$900,FALSE)</f>
        <v>90298</v>
      </c>
      <c r="Y695" s="218">
        <f>HLOOKUP($B695,data10,data0211!Y$900,FALSE)</f>
        <v>0</v>
      </c>
      <c r="Z695" s="218">
        <f>HLOOKUP($B695,data10,data0211!Z$900,FALSE)</f>
        <v>0</v>
      </c>
      <c r="AA695" s="218">
        <f>HLOOKUP($B695,data10,data0211!AA$900,FALSE)</f>
        <v>0</v>
      </c>
      <c r="AB695" s="218">
        <f>HLOOKUP($B695,data10,data0211!AB$900,FALSE)</f>
        <v>1743783.32</v>
      </c>
      <c r="AC695" s="218">
        <f>HLOOKUP($B695,data10,data0211!AC$900,FALSE)</f>
        <v>965985.19</v>
      </c>
      <c r="AD695" s="218">
        <f>HLOOKUP($B695,data10,data0211!AD$900,FALSE)</f>
        <v>777798.13</v>
      </c>
      <c r="AE695" s="218">
        <f>HLOOKUP($B695,data10,data0211!AE$900,FALSE)</f>
        <v>0</v>
      </c>
      <c r="AF695" s="218">
        <f>HLOOKUP($B695,data10,data0211!AF$900,FALSE)</f>
        <v>0</v>
      </c>
      <c r="AG695" s="218">
        <f>HLOOKUP($B695,data10,data0211!AG$900,FALSE)</f>
        <v>0</v>
      </c>
      <c r="AH695" s="218">
        <f>HLOOKUP($B695,data10,data0211!AH$900,FALSE)</f>
        <v>0</v>
      </c>
      <c r="AI695" s="218">
        <f>HLOOKUP($B695,data10,data0211!AI$900,FALSE)</f>
        <v>0</v>
      </c>
      <c r="AJ695" s="218">
        <f>HLOOKUP($B695,data10,data0211!AJ$900,FALSE)</f>
        <v>0</v>
      </c>
      <c r="AK695" s="218">
        <f>HLOOKUP($B695,data10,data0211!AK$900,FALSE)</f>
        <v>6500</v>
      </c>
      <c r="AL695" s="218">
        <f>HLOOKUP($B695,data10,data0211!AL$900,FALSE)</f>
        <v>6500</v>
      </c>
      <c r="AM695" s="218">
        <f>HLOOKUP($B695,data10,data0211!AM$900,FALSE)</f>
        <v>0</v>
      </c>
      <c r="AN695" s="218">
        <f>HLOOKUP($B695,data10,data0211!AN$900,FALSE)</f>
        <v>17871</v>
      </c>
      <c r="AO695" s="218">
        <f>HLOOKUP($B695,data10,data0211!AO$900,FALSE)</f>
        <v>13004</v>
      </c>
      <c r="AP695" s="218">
        <f>HLOOKUP($B695,data10,data0211!AP$900,FALSE)</f>
        <v>17871</v>
      </c>
      <c r="AQ695" s="218">
        <f>HLOOKUP($B695,data10,data0211!AQ$900,FALSE)</f>
        <v>13840</v>
      </c>
      <c r="AR695" s="218">
        <f>HLOOKUP($B695,data10,data0211!AR$900,FALSE)</f>
        <v>129</v>
      </c>
      <c r="AS695" s="218">
        <f>HLOOKUP($B695,data10,data0211!AS$900,FALSE)</f>
        <v>118</v>
      </c>
      <c r="AT695" s="218">
        <f>HLOOKUP($B695,data10,data0211!AT$900,FALSE)</f>
        <v>11</v>
      </c>
      <c r="AU695" s="218">
        <f>HLOOKUP($B695,data10,data0211!AU$900,FALSE)</f>
        <v>84</v>
      </c>
      <c r="AV695" s="218">
        <f>HLOOKUP($B695,data10,data0211!AV$900,FALSE)</f>
        <v>0</v>
      </c>
      <c r="AW695" s="218">
        <f>HLOOKUP($B695,data10,data0211!AW$900,FALSE)</f>
        <v>45</v>
      </c>
      <c r="AX695" s="218">
        <f>HLOOKUP($B695,data10,data0211!AX$900,FALSE)</f>
        <v>0</v>
      </c>
      <c r="AY695" s="218">
        <f>HLOOKUP($B695,data10,data0211!AY$900,FALSE)</f>
        <v>5</v>
      </c>
      <c r="AZ695" s="218">
        <f>HLOOKUP($B695,data10,data0211!AZ$900,FALSE)</f>
        <v>687</v>
      </c>
      <c r="BA695" s="218">
        <f>HLOOKUP($B695,data10,data0211!BA$900,FALSE)</f>
        <v>70185</v>
      </c>
      <c r="BB695" s="218"/>
      <c r="BC695" s="218"/>
      <c r="BD695" s="218"/>
      <c r="BE695" s="218"/>
    </row>
    <row r="696" spans="1:57" x14ac:dyDescent="0.2">
      <c r="A696" s="71" t="s">
        <v>38</v>
      </c>
      <c r="B696" s="71" t="s">
        <v>38</v>
      </c>
      <c r="C696" s="69">
        <v>2011</v>
      </c>
      <c r="D696" s="218">
        <f>HLOOKUP($B696,data11,data0211!D$900,FALSE)</f>
        <v>12139958.049999999</v>
      </c>
      <c r="E696" s="218">
        <f>HLOOKUP($B696,data11,data0211!E$900,FALSE)</f>
        <v>-7400061.8200000003</v>
      </c>
      <c r="F696" s="218">
        <f>HLOOKUP($B696,data11,data0211!F$900,FALSE)</f>
        <v>0</v>
      </c>
      <c r="G696" s="218">
        <f>HLOOKUP($B696,data11,data0211!G$900,FALSE)</f>
        <v>353225.53</v>
      </c>
      <c r="H696" s="218">
        <f>HLOOKUP($B696,data11,data0211!H$900,FALSE)</f>
        <v>1301891.3899999999</v>
      </c>
      <c r="I696" s="218">
        <f>HLOOKUP($B696,data11,data0211!I$900,FALSE)</f>
        <v>35400</v>
      </c>
      <c r="J696" s="218">
        <f>HLOOKUP($B696,data11,data0211!J$900,FALSE)</f>
        <v>3441</v>
      </c>
      <c r="K696" s="218">
        <f>HLOOKUP($B696,data11,data0211!K$900,FALSE)</f>
        <v>2837</v>
      </c>
      <c r="L696" s="218">
        <f>HLOOKUP($B696,data11,data0211!L$900,FALSE)</f>
        <v>604</v>
      </c>
      <c r="M696" s="218">
        <f>HLOOKUP($B696,data11,data0211!M$900,FALSE)</f>
        <v>0</v>
      </c>
      <c r="N696" s="218">
        <f>HLOOKUP($B696,data11,data0211!N$900,FALSE)</f>
        <v>0</v>
      </c>
      <c r="O696" s="218">
        <f>HLOOKUP($B696,data11,data0211!O$900,FALSE)</f>
        <v>0</v>
      </c>
      <c r="P696" s="218">
        <f>HLOOKUP($B696,data11,data0211!P$900,FALSE)</f>
        <v>84106262.439999998</v>
      </c>
      <c r="Q696" s="218">
        <f>HLOOKUP($B696,data11,data0211!Q$900,FALSE)</f>
        <v>33051993.399999999</v>
      </c>
      <c r="R696" s="218">
        <f>HLOOKUP($B696,data11,data0211!R$900,FALSE)</f>
        <v>51054269.039999999</v>
      </c>
      <c r="S696" s="218">
        <f>HLOOKUP($B696,data11,data0211!S$900,FALSE)</f>
        <v>0</v>
      </c>
      <c r="T696" s="218">
        <f>HLOOKUP($B696,data11,data0211!T$900,FALSE)</f>
        <v>0</v>
      </c>
      <c r="U696" s="218">
        <f>HLOOKUP($B696,data11,data0211!U$900,FALSE)</f>
        <v>0</v>
      </c>
      <c r="V696" s="218">
        <f>HLOOKUP($B696,data11,data0211!V$900,FALSE)</f>
        <v>81419</v>
      </c>
      <c r="W696" s="218">
        <f>HLOOKUP($B696,data11,data0211!W$900,FALSE)</f>
        <v>0</v>
      </c>
      <c r="X696" s="218">
        <f>HLOOKUP($B696,data11,data0211!X$900,FALSE)</f>
        <v>81419</v>
      </c>
      <c r="Y696" s="218">
        <f>HLOOKUP($B696,data11,data0211!Y$900,FALSE)</f>
        <v>0</v>
      </c>
      <c r="Z696" s="218">
        <f>HLOOKUP($B696,data11,data0211!Z$900,FALSE)</f>
        <v>0</v>
      </c>
      <c r="AA696" s="218">
        <f>HLOOKUP($B696,data11,data0211!AA$900,FALSE)</f>
        <v>0</v>
      </c>
      <c r="AB696" s="218">
        <f>HLOOKUP($B696,data11,data0211!AB$900,FALSE)</f>
        <v>1992360.8399999999</v>
      </c>
      <c r="AC696" s="218">
        <f>HLOOKUP($B696,data11,data0211!AC$900,FALSE)</f>
        <v>1144729.69</v>
      </c>
      <c r="AD696" s="218">
        <f>HLOOKUP($B696,data11,data0211!AD$900,FALSE)</f>
        <v>847631.15</v>
      </c>
      <c r="AE696" s="218">
        <f>HLOOKUP($B696,data11,data0211!AE$900,FALSE)</f>
        <v>0</v>
      </c>
      <c r="AF696" s="218">
        <f>HLOOKUP($B696,data11,data0211!AF$900,FALSE)</f>
        <v>0</v>
      </c>
      <c r="AG696" s="218">
        <f>HLOOKUP($B696,data11,data0211!AG$900,FALSE)</f>
        <v>0</v>
      </c>
      <c r="AH696" s="218">
        <f>HLOOKUP($B696,data11,data0211!AH$900,FALSE)</f>
        <v>15</v>
      </c>
      <c r="AI696" s="218">
        <f>HLOOKUP($B696,data11,data0211!AI$900,FALSE)</f>
        <v>15</v>
      </c>
      <c r="AJ696" s="218">
        <f>HLOOKUP($B696,data11,data0211!AJ$900,FALSE)</f>
        <v>0</v>
      </c>
      <c r="AK696" s="218">
        <f>HLOOKUP($B696,data11,data0211!AK$900,FALSE)</f>
        <v>6500</v>
      </c>
      <c r="AL696" s="218">
        <f>HLOOKUP($B696,data11,data0211!AL$900,FALSE)</f>
        <v>6500</v>
      </c>
      <c r="AM696" s="218">
        <f>HLOOKUP($B696,data11,data0211!AM$900,FALSE)</f>
        <v>0</v>
      </c>
      <c r="AN696" s="218">
        <f>HLOOKUP($B696,data11,data0211!AN$900,FALSE)</f>
        <v>19700</v>
      </c>
      <c r="AO696" s="218">
        <f>HLOOKUP($B696,data11,data0211!AO$900,FALSE)</f>
        <v>13168</v>
      </c>
      <c r="AP696" s="218">
        <f>HLOOKUP($B696,data11,data0211!AP$900,FALSE)</f>
        <v>19700</v>
      </c>
      <c r="AQ696" s="218">
        <f>HLOOKUP($B696,data11,data0211!AQ$900,FALSE)</f>
        <v>13845</v>
      </c>
      <c r="AR696" s="218">
        <f>HLOOKUP($B696,data11,data0211!AR$900,FALSE)</f>
        <v>129</v>
      </c>
      <c r="AS696" s="218">
        <f>HLOOKUP($B696,data11,data0211!AS$900,FALSE)</f>
        <v>118</v>
      </c>
      <c r="AT696" s="218">
        <f>HLOOKUP($B696,data11,data0211!AT$900,FALSE)</f>
        <v>11</v>
      </c>
      <c r="AU696" s="218">
        <f>HLOOKUP($B696,data11,data0211!AU$900,FALSE)</f>
        <v>84</v>
      </c>
      <c r="AV696" s="218">
        <f>HLOOKUP($B696,data11,data0211!AV$900,FALSE)</f>
        <v>0</v>
      </c>
      <c r="AW696" s="218">
        <f>HLOOKUP($B696,data11,data0211!AW$900,FALSE)</f>
        <v>45</v>
      </c>
      <c r="AX696" s="218">
        <f>HLOOKUP($B696,data11,data0211!AX$900,FALSE)</f>
        <v>0</v>
      </c>
      <c r="AY696" s="218">
        <f>HLOOKUP($B696,data11,data0211!AY$900,FALSE)</f>
        <v>5</v>
      </c>
      <c r="AZ696" s="218">
        <f>HLOOKUP($B696,data11,data0211!AZ$900,FALSE)</f>
        <v>687</v>
      </c>
      <c r="BA696" s="218">
        <f>HLOOKUP($B696,data11,data0211!BA$900,FALSE)</f>
        <v>68270</v>
      </c>
      <c r="BB696" s="218"/>
      <c r="BC696" s="218"/>
      <c r="BD696" s="218"/>
      <c r="BE696" s="218"/>
    </row>
    <row r="697" spans="1:57" x14ac:dyDescent="0.2">
      <c r="A697" s="71" t="s">
        <v>62</v>
      </c>
      <c r="B697" s="71" t="s">
        <v>62</v>
      </c>
      <c r="C697" s="69">
        <v>2002</v>
      </c>
      <c r="D697" s="218">
        <f>HLOOKUP($B697,data02,data0211!D$900,FALSE)</f>
        <v>46866716.120000005</v>
      </c>
      <c r="E697" s="218">
        <f>HLOOKUP($B697,data02,data0211!E$900,FALSE)</f>
        <v>-6889841.3700000001</v>
      </c>
      <c r="F697" s="218">
        <f>HLOOKUP($B697,data02,data0211!F$900,FALSE)</f>
        <v>2377167.85</v>
      </c>
      <c r="G697" s="218">
        <f>HLOOKUP($B697,data02,data0211!G$900,FALSE)</f>
        <v>2698415</v>
      </c>
      <c r="H697" s="218">
        <f>HLOOKUP($B697,data02,data0211!H$900,FALSE)</f>
        <v>5179551.09</v>
      </c>
      <c r="I697" s="218">
        <f>HLOOKUP($B697,data02,data0211!I$900,FALSE)</f>
        <v>464043.19</v>
      </c>
      <c r="J697" s="218">
        <f>HLOOKUP($B697,data02,data0211!J$900,FALSE)</f>
        <v>32850</v>
      </c>
      <c r="K697" s="218">
        <f>HLOOKUP($B697,data02,data0211!K$900,FALSE)</f>
        <v>28354</v>
      </c>
      <c r="L697" s="218">
        <f>HLOOKUP($B697,data02,data0211!L$900,FALSE)</f>
        <v>4037</v>
      </c>
      <c r="M697" s="218">
        <f>HLOOKUP($B697,data02,data0211!M$900,FALSE)</f>
        <v>2</v>
      </c>
      <c r="N697" s="218">
        <f>HLOOKUP($B697,data02,data0211!N$900,FALSE)</f>
        <v>7808</v>
      </c>
      <c r="O697" s="218">
        <f>HLOOKUP($B697,data02,data0211!O$900,FALSE)</f>
        <v>667</v>
      </c>
      <c r="P697" s="218">
        <f>HLOOKUP($B697,data02,data0211!P$900,FALSE)</f>
        <v>808921986</v>
      </c>
      <c r="Q697" s="218">
        <f>HLOOKUP($B697,data02,data0211!Q$900,FALSE)</f>
        <v>301118299</v>
      </c>
      <c r="R697" s="218">
        <f>HLOOKUP($B697,data02,data0211!R$900,FALSE)</f>
        <v>443626283</v>
      </c>
      <c r="S697" s="218">
        <f>HLOOKUP($B697,data02,data0211!S$900,FALSE)</f>
        <v>58804718</v>
      </c>
      <c r="T697" s="218">
        <f>HLOOKUP($B697,data02,data0211!T$900,FALSE)</f>
        <v>4679216</v>
      </c>
      <c r="U697" s="218">
        <f>HLOOKUP($B697,data02,data0211!U$900,FALSE)</f>
        <v>693470</v>
      </c>
      <c r="V697" s="218">
        <f>HLOOKUP($B697,data02,data0211!V$900,FALSE)</f>
        <v>898619</v>
      </c>
      <c r="W697" s="218">
        <f>HLOOKUP($B697,data02,data0211!W$900,FALSE)</f>
        <v>0</v>
      </c>
      <c r="X697" s="218">
        <f>HLOOKUP($B697,data02,data0211!X$900,FALSE)</f>
        <v>774226</v>
      </c>
      <c r="Y697" s="218">
        <f>HLOOKUP($B697,data02,data0211!Y$900,FALSE)</f>
        <v>104791</v>
      </c>
      <c r="Z697" s="218">
        <f>HLOOKUP($B697,data02,data0211!Z$900,FALSE)</f>
        <v>16434</v>
      </c>
      <c r="AA697" s="218">
        <f>HLOOKUP($B697,data02,data0211!AA$900,FALSE)</f>
        <v>3168</v>
      </c>
      <c r="AB697" s="218">
        <f>HLOOKUP($B697,data02,data0211!AB$900,FALSE)</f>
        <v>12058723</v>
      </c>
      <c r="AC697" s="218">
        <f>HLOOKUP($B697,data02,data0211!AC$900,FALSE)</f>
        <v>7134114</v>
      </c>
      <c r="AD697" s="218">
        <f>HLOOKUP($B697,data02,data0211!AD$900,FALSE)</f>
        <v>4659961</v>
      </c>
      <c r="AE697" s="218">
        <f>HLOOKUP($B697,data02,data0211!AE$900,FALSE)</f>
        <v>139820</v>
      </c>
      <c r="AF697" s="218">
        <f>HLOOKUP($B697,data02,data0211!AF$900,FALSE)</f>
        <v>107188</v>
      </c>
      <c r="AG697" s="218">
        <f>HLOOKUP($B697,data02,data0211!AG$900,FALSE)</f>
        <v>17640</v>
      </c>
      <c r="AH697" s="218">
        <f>HLOOKUP($B697,data02,data0211!AH$900,FALSE)</f>
        <v>66.33</v>
      </c>
      <c r="AI697" s="218">
        <f>HLOOKUP($B697,data02,data0211!AI$900,FALSE)</f>
        <v>0</v>
      </c>
      <c r="AJ697" s="218">
        <f>HLOOKUP($B697,data02,data0211!AJ$900,FALSE)</f>
        <v>66.33</v>
      </c>
      <c r="AK697" s="218">
        <f>HLOOKUP($B697,data02,data0211!AK$900,FALSE)</f>
        <v>77794</v>
      </c>
      <c r="AL697" s="218">
        <f>HLOOKUP($B697,data02,data0211!AL$900,FALSE)</f>
        <v>77794</v>
      </c>
      <c r="AM697" s="218">
        <f>HLOOKUP($B697,data02,data0211!AM$900,FALSE)</f>
        <v>0</v>
      </c>
      <c r="AN697" s="218">
        <f>HLOOKUP($B697,data02,data0211!AN$900,FALSE)</f>
        <v>137199</v>
      </c>
      <c r="AO697" s="218">
        <f>HLOOKUP($B697,data02,data0211!AO$900,FALSE)</f>
        <v>138749</v>
      </c>
      <c r="AP697" s="218">
        <f>HLOOKUP($B697,data02,data0211!AP$900,FALSE)</f>
        <v>138749</v>
      </c>
      <c r="AQ697" s="218">
        <f>HLOOKUP($B697,data02,data0211!AQ$900,FALSE)</f>
        <v>125579</v>
      </c>
      <c r="AR697" s="218">
        <f>HLOOKUP($B697,data02,data0211!AR$900,FALSE)</f>
        <v>523.1</v>
      </c>
      <c r="AS697" s="218">
        <f>HLOOKUP($B697,data02,data0211!AS$900,FALSE)</f>
        <v>377.7</v>
      </c>
      <c r="AT697" s="218">
        <f>HLOOKUP($B697,data02,data0211!AT$900,FALSE)</f>
        <v>145.4</v>
      </c>
      <c r="AU697" s="218">
        <f>HLOOKUP($B697,data02,data0211!AU$900,FALSE)</f>
        <v>337.7</v>
      </c>
      <c r="AV697" s="218">
        <f>HLOOKUP($B697,data02,data0211!AV$900,FALSE)</f>
        <v>8.1999999999999993</v>
      </c>
      <c r="AW697" s="218">
        <f>HLOOKUP($B697,data02,data0211!AW$900,FALSE)</f>
        <v>177.2</v>
      </c>
      <c r="AX697" s="218">
        <f>HLOOKUP($B697,data02,data0211!AX$900,FALSE)</f>
        <v>0</v>
      </c>
      <c r="AY697" s="218">
        <f>HLOOKUP($B697,data02,data0211!AY$900,FALSE)</f>
        <v>39</v>
      </c>
      <c r="AZ697" s="218">
        <f>HLOOKUP($B697,data02,data0211!AZ$900,FALSE)</f>
        <v>5305</v>
      </c>
      <c r="BA697" s="218">
        <f>HLOOKUP($B697,data02,data0211!BA$900,FALSE)</f>
        <v>0</v>
      </c>
      <c r="BB697" s="218"/>
      <c r="BC697" s="218"/>
      <c r="BD697" s="218"/>
      <c r="BE697" s="218"/>
    </row>
    <row r="698" spans="1:57" x14ac:dyDescent="0.2">
      <c r="A698" s="71" t="s">
        <v>62</v>
      </c>
      <c r="B698" s="71" t="s">
        <v>62</v>
      </c>
      <c r="C698" s="69">
        <v>2003</v>
      </c>
      <c r="D698" s="218">
        <f>HLOOKUP($B698,data03,data0211!D$900,FALSE)</f>
        <v>50022715.07</v>
      </c>
      <c r="E698" s="218">
        <f>HLOOKUP($B698,data03,data0211!E$900,FALSE)</f>
        <v>-9433923.3200000003</v>
      </c>
      <c r="F698" s="218">
        <f>HLOOKUP($B698,data03,data0211!F$900,FALSE)</f>
        <v>0</v>
      </c>
      <c r="G698" s="218">
        <f>HLOOKUP($B698,data03,data0211!G$900,FALSE)</f>
        <v>4288492</v>
      </c>
      <c r="H698" s="218">
        <f>HLOOKUP($B698,data03,data0211!H$900,FALSE)</f>
        <v>4858094.12</v>
      </c>
      <c r="I698" s="218">
        <f>HLOOKUP($B698,data03,data0211!I$900,FALSE)</f>
        <v>1914029.27</v>
      </c>
      <c r="J698" s="218">
        <f>HLOOKUP($B698,data03,data0211!J$900,FALSE)</f>
        <v>32847</v>
      </c>
      <c r="K698" s="218">
        <f>HLOOKUP($B698,data03,data0211!K$900,FALSE)</f>
        <v>28820</v>
      </c>
      <c r="L698" s="218">
        <f>HLOOKUP($B698,data03,data0211!L$900,FALSE)</f>
        <v>4025</v>
      </c>
      <c r="M698" s="218">
        <f>HLOOKUP($B698,data03,data0211!M$900,FALSE)</f>
        <v>2</v>
      </c>
      <c r="N698" s="218">
        <f>HLOOKUP($B698,data03,data0211!N$900,FALSE)</f>
        <v>8046</v>
      </c>
      <c r="O698" s="218">
        <f>HLOOKUP($B698,data03,data0211!O$900,FALSE)</f>
        <v>702</v>
      </c>
      <c r="P698" s="218">
        <f>HLOOKUP($B698,data03,data0211!P$900,FALSE)</f>
        <v>805996163</v>
      </c>
      <c r="Q698" s="218">
        <f>HLOOKUP($B698,data03,data0211!Q$900,FALSE)</f>
        <v>287513562</v>
      </c>
      <c r="R698" s="218">
        <f>HLOOKUP($B698,data03,data0211!R$900,FALSE)</f>
        <v>445807436</v>
      </c>
      <c r="S698" s="218">
        <f>HLOOKUP($B698,data03,data0211!S$900,FALSE)</f>
        <v>65357746</v>
      </c>
      <c r="T698" s="218">
        <f>HLOOKUP($B698,data03,data0211!T$900,FALSE)</f>
        <v>6292294</v>
      </c>
      <c r="U698" s="218">
        <f>HLOOKUP($B698,data03,data0211!U$900,FALSE)</f>
        <v>1025125</v>
      </c>
      <c r="V698" s="218">
        <f>HLOOKUP($B698,data03,data0211!V$900,FALSE)</f>
        <v>927731</v>
      </c>
      <c r="W698" s="218">
        <f>HLOOKUP($B698,data03,data0211!W$900,FALSE)</f>
        <v>0</v>
      </c>
      <c r="X698" s="218">
        <f>HLOOKUP($B698,data03,data0211!X$900,FALSE)</f>
        <v>772437</v>
      </c>
      <c r="Y698" s="218">
        <f>HLOOKUP($B698,data03,data0211!Y$900,FALSE)</f>
        <v>134739</v>
      </c>
      <c r="Z698" s="218">
        <f>HLOOKUP($B698,data03,data0211!Z$900,FALSE)</f>
        <v>17707</v>
      </c>
      <c r="AA698" s="218">
        <f>HLOOKUP($B698,data03,data0211!AA$900,FALSE)</f>
        <v>2848</v>
      </c>
      <c r="AB698" s="218">
        <f>HLOOKUP($B698,data03,data0211!AB$900,FALSE)</f>
        <v>13231779</v>
      </c>
      <c r="AC698" s="218">
        <f>HLOOKUP($B698,data03,data0211!AC$900,FALSE)</f>
        <v>8044229</v>
      </c>
      <c r="AD698" s="218">
        <f>HLOOKUP($B698,data03,data0211!AD$900,FALSE)</f>
        <v>4910071</v>
      </c>
      <c r="AE698" s="218">
        <f>HLOOKUP($B698,data03,data0211!AE$900,FALSE)</f>
        <v>116923</v>
      </c>
      <c r="AF698" s="218">
        <f>HLOOKUP($B698,data03,data0211!AF$900,FALSE)</f>
        <v>142491</v>
      </c>
      <c r="AG698" s="218">
        <f>HLOOKUP($B698,data03,data0211!AG$900,FALSE)</f>
        <v>18065</v>
      </c>
      <c r="AH698" s="218">
        <f>HLOOKUP($B698,data03,data0211!AH$900,FALSE)</f>
        <v>63.9</v>
      </c>
      <c r="AI698" s="218">
        <f>HLOOKUP($B698,data03,data0211!AI$900,FALSE)</f>
        <v>0</v>
      </c>
      <c r="AJ698" s="218">
        <f>HLOOKUP($B698,data03,data0211!AJ$900,FALSE)</f>
        <v>63.9</v>
      </c>
      <c r="AK698" s="218">
        <f>HLOOKUP($B698,data03,data0211!AK$900,FALSE)</f>
        <v>78565</v>
      </c>
      <c r="AL698" s="218">
        <f>HLOOKUP($B698,data03,data0211!AL$900,FALSE)</f>
        <v>78565</v>
      </c>
      <c r="AM698" s="218">
        <f>HLOOKUP($B698,data03,data0211!AM$900,FALSE)</f>
        <v>0</v>
      </c>
      <c r="AN698" s="218">
        <f>HLOOKUP($B698,data03,data0211!AN$900,FALSE)</f>
        <v>148653</v>
      </c>
      <c r="AO698" s="218">
        <f>HLOOKUP($B698,data03,data0211!AO$900,FALSE)</f>
        <v>143722</v>
      </c>
      <c r="AP698" s="218">
        <f>HLOOKUP($B698,data03,data0211!AP$900,FALSE)</f>
        <v>148653</v>
      </c>
      <c r="AQ698" s="218">
        <f>HLOOKUP($B698,data03,data0211!AQ$900,FALSE)</f>
        <v>131276</v>
      </c>
      <c r="AR698" s="218">
        <f>HLOOKUP($B698,data03,data0211!AR$900,FALSE)</f>
        <v>529.1</v>
      </c>
      <c r="AS698" s="218">
        <f>HLOOKUP($B698,data03,data0211!AS$900,FALSE)</f>
        <v>377.7</v>
      </c>
      <c r="AT698" s="218">
        <f>HLOOKUP($B698,data03,data0211!AT$900,FALSE)</f>
        <v>151.4</v>
      </c>
      <c r="AU698" s="218">
        <f>HLOOKUP($B698,data03,data0211!AU$900,FALSE)</f>
        <v>343.1</v>
      </c>
      <c r="AV698" s="218">
        <f>HLOOKUP($B698,data03,data0211!AV$900,FALSE)</f>
        <v>20.2</v>
      </c>
      <c r="AW698" s="218">
        <f>HLOOKUP($B698,data03,data0211!AW$900,FALSE)</f>
        <v>165.8</v>
      </c>
      <c r="AX698" s="218">
        <f>HLOOKUP($B698,data03,data0211!AX$900,FALSE)</f>
        <v>0</v>
      </c>
      <c r="AY698" s="218">
        <f>HLOOKUP($B698,data03,data0211!AY$900,FALSE)</f>
        <v>39</v>
      </c>
      <c r="AZ698" s="218">
        <f>HLOOKUP($B698,data03,data0211!AZ$900,FALSE)</f>
        <v>3548</v>
      </c>
      <c r="BA698" s="218">
        <f>HLOOKUP($B698,data03,data0211!BA$900,FALSE)</f>
        <v>0</v>
      </c>
      <c r="BB698" s="218"/>
      <c r="BC698" s="218"/>
      <c r="BD698" s="218"/>
      <c r="BE698" s="218"/>
    </row>
    <row r="699" spans="1:57" x14ac:dyDescent="0.2">
      <c r="A699" s="71" t="s">
        <v>62</v>
      </c>
      <c r="B699" s="71" t="s">
        <v>62</v>
      </c>
      <c r="C699" s="69">
        <v>2004</v>
      </c>
      <c r="D699" s="218">
        <f>HLOOKUP($B699,data04,data0211!D$900,FALSE)</f>
        <v>54369813.899999999</v>
      </c>
      <c r="E699" s="218">
        <f>HLOOKUP($B699,data04,data0211!E$900,FALSE)</f>
        <v>-12069251.380000001</v>
      </c>
      <c r="F699" s="218">
        <f>HLOOKUP($B699,data04,data0211!F$900,FALSE)</f>
        <v>0</v>
      </c>
      <c r="G699" s="218">
        <f>HLOOKUP($B699,data04,data0211!G$900,FALSE)</f>
        <v>4995123</v>
      </c>
      <c r="H699" s="218">
        <f>HLOOKUP($B699,data04,data0211!H$900,FALSE)</f>
        <v>5103360.25</v>
      </c>
      <c r="I699" s="218">
        <f>HLOOKUP($B699,data04,data0211!I$900,FALSE)</f>
        <v>1692853</v>
      </c>
      <c r="J699" s="218">
        <f>HLOOKUP($B699,data04,data0211!J$900,FALSE)</f>
        <v>33438</v>
      </c>
      <c r="K699" s="218">
        <f>HLOOKUP($B699,data04,data0211!K$900,FALSE)</f>
        <v>29240</v>
      </c>
      <c r="L699" s="218">
        <f>HLOOKUP($B699,data04,data0211!L$900,FALSE)</f>
        <v>4196</v>
      </c>
      <c r="M699" s="218">
        <f>HLOOKUP($B699,data04,data0211!M$900,FALSE)</f>
        <v>2</v>
      </c>
      <c r="N699" s="218">
        <f>HLOOKUP($B699,data04,data0211!N$900,FALSE)</f>
        <v>8078</v>
      </c>
      <c r="O699" s="218">
        <f>HLOOKUP($B699,data04,data0211!O$900,FALSE)</f>
        <v>660</v>
      </c>
      <c r="P699" s="218">
        <f>HLOOKUP($B699,data04,data0211!P$900,FALSE)</f>
        <v>790191455</v>
      </c>
      <c r="Q699" s="218">
        <f>HLOOKUP($B699,data04,data0211!Q$900,FALSE)</f>
        <v>285057855</v>
      </c>
      <c r="R699" s="218">
        <f>HLOOKUP($B699,data04,data0211!R$900,FALSE)</f>
        <v>433386010</v>
      </c>
      <c r="S699" s="218">
        <f>HLOOKUP($B699,data04,data0211!S$900,FALSE)</f>
        <v>64756589</v>
      </c>
      <c r="T699" s="218">
        <f>HLOOKUP($B699,data04,data0211!T$900,FALSE)</f>
        <v>5980324</v>
      </c>
      <c r="U699" s="218">
        <f>HLOOKUP($B699,data04,data0211!U$900,FALSE)</f>
        <v>1010677</v>
      </c>
      <c r="V699" s="218">
        <f>HLOOKUP($B699,data04,data0211!V$900,FALSE)</f>
        <v>939354</v>
      </c>
      <c r="W699" s="218">
        <f>HLOOKUP($B699,data04,data0211!W$900,FALSE)</f>
        <v>0</v>
      </c>
      <c r="X699" s="218">
        <f>HLOOKUP($B699,data04,data0211!X$900,FALSE)</f>
        <v>786950</v>
      </c>
      <c r="Y699" s="218">
        <f>HLOOKUP($B699,data04,data0211!Y$900,FALSE)</f>
        <v>133227</v>
      </c>
      <c r="Z699" s="218">
        <f>HLOOKUP($B699,data04,data0211!Z$900,FALSE)</f>
        <v>16548</v>
      </c>
      <c r="AA699" s="218">
        <f>HLOOKUP($B699,data04,data0211!AA$900,FALSE)</f>
        <v>2629</v>
      </c>
      <c r="AB699" s="218">
        <f>HLOOKUP($B699,data04,data0211!AB$900,FALSE)</f>
        <v>12922230.470000001</v>
      </c>
      <c r="AC699" s="218">
        <f>HLOOKUP($B699,data04,data0211!AC$900,FALSE)</f>
        <v>7962064.3100000005</v>
      </c>
      <c r="AD699" s="218">
        <f>HLOOKUP($B699,data04,data0211!AD$900,FALSE)</f>
        <v>4698794.59</v>
      </c>
      <c r="AE699" s="218">
        <f>HLOOKUP($B699,data04,data0211!AE$900,FALSE)</f>
        <v>104562.31</v>
      </c>
      <c r="AF699" s="218">
        <f>HLOOKUP($B699,data04,data0211!AF$900,FALSE)</f>
        <v>139997.54</v>
      </c>
      <c r="AG699" s="218">
        <f>HLOOKUP($B699,data04,data0211!AG$900,FALSE)</f>
        <v>16811.72</v>
      </c>
      <c r="AH699" s="218">
        <f>HLOOKUP($B699,data04,data0211!AH$900,FALSE)</f>
        <v>63.9</v>
      </c>
      <c r="AI699" s="218">
        <f>HLOOKUP($B699,data04,data0211!AI$900,FALSE)</f>
        <v>0</v>
      </c>
      <c r="AJ699" s="218">
        <f>HLOOKUP($B699,data04,data0211!AJ$900,FALSE)</f>
        <v>63.9</v>
      </c>
      <c r="AK699" s="218">
        <f>HLOOKUP($B699,data04,data0211!AK$900,FALSE)</f>
        <v>79265</v>
      </c>
      <c r="AL699" s="218">
        <f>HLOOKUP($B699,data04,data0211!AL$900,FALSE)</f>
        <v>79265</v>
      </c>
      <c r="AM699" s="218">
        <f>HLOOKUP($B699,data04,data0211!AM$900,FALSE)</f>
        <v>0</v>
      </c>
      <c r="AN699" s="218">
        <f>HLOOKUP($B699,data04,data0211!AN$900,FALSE)</f>
        <v>161348</v>
      </c>
      <c r="AO699" s="218">
        <f>HLOOKUP($B699,data04,data0211!AO$900,FALSE)</f>
        <v>136574</v>
      </c>
      <c r="AP699" s="218">
        <f>HLOOKUP($B699,data04,data0211!AP$900,FALSE)</f>
        <v>161348</v>
      </c>
      <c r="AQ699" s="218">
        <f>HLOOKUP($B699,data04,data0211!AQ$900,FALSE)</f>
        <v>129383</v>
      </c>
      <c r="AR699" s="218">
        <f>HLOOKUP($B699,data04,data0211!AR$900,FALSE)</f>
        <v>533.79999999999995</v>
      </c>
      <c r="AS699" s="218">
        <f>HLOOKUP($B699,data04,data0211!AS$900,FALSE)</f>
        <v>380.7</v>
      </c>
      <c r="AT699" s="218">
        <f>HLOOKUP($B699,data04,data0211!AT$900,FALSE)</f>
        <v>153.1</v>
      </c>
      <c r="AU699" s="218">
        <f>HLOOKUP($B699,data04,data0211!AU$900,FALSE)</f>
        <v>347.1</v>
      </c>
      <c r="AV699" s="218">
        <f>HLOOKUP($B699,data04,data0211!AV$900,FALSE)</f>
        <v>8.1</v>
      </c>
      <c r="AW699" s="218">
        <f>HLOOKUP($B699,data04,data0211!AW$900,FALSE)</f>
        <v>178.6</v>
      </c>
      <c r="AX699" s="218">
        <f>HLOOKUP($B699,data04,data0211!AX$900,FALSE)</f>
        <v>0</v>
      </c>
      <c r="AY699" s="218">
        <f>HLOOKUP($B699,data04,data0211!AY$900,FALSE)</f>
        <v>39</v>
      </c>
      <c r="AZ699" s="218">
        <f>HLOOKUP($B699,data04,data0211!AZ$900,FALSE)</f>
        <v>3489</v>
      </c>
      <c r="BA699" s="218">
        <f>HLOOKUP($B699,data04,data0211!BA$900,FALSE)</f>
        <v>0</v>
      </c>
      <c r="BB699" s="218"/>
      <c r="BC699" s="218"/>
      <c r="BD699" s="218"/>
      <c r="BE699" s="218"/>
    </row>
    <row r="700" spans="1:57" x14ac:dyDescent="0.2">
      <c r="A700" s="71" t="s">
        <v>62</v>
      </c>
      <c r="B700" s="71" t="s">
        <v>62</v>
      </c>
      <c r="C700" s="69">
        <v>2005</v>
      </c>
      <c r="D700" s="218">
        <f>HLOOKUP($B700,data05,data0211!D$900,FALSE)</f>
        <v>56535698.850000009</v>
      </c>
      <c r="E700" s="218">
        <f>HLOOKUP($B700,data05,data0211!E$900,FALSE)</f>
        <v>-14802477.449999999</v>
      </c>
      <c r="F700" s="218">
        <f>HLOOKUP($B700,data05,data0211!F$900,FALSE)</f>
        <v>0</v>
      </c>
      <c r="G700" s="218">
        <f>HLOOKUP($B700,data05,data0211!G$900,FALSE)</f>
        <v>4564154</v>
      </c>
      <c r="H700" s="218">
        <f>HLOOKUP($B700,data05,data0211!H$900,FALSE)</f>
        <v>5271823.58</v>
      </c>
      <c r="I700" s="218">
        <f>HLOOKUP($B700,data05,data0211!I$900,FALSE)</f>
        <v>2782935.5</v>
      </c>
      <c r="J700" s="218">
        <f>HLOOKUP($B700,data05,data0211!J$900,FALSE)</f>
        <v>33531</v>
      </c>
      <c r="K700" s="218">
        <f>HLOOKUP($B700,data05,data0211!K$900,FALSE)</f>
        <v>29400</v>
      </c>
      <c r="L700" s="218">
        <f>HLOOKUP($B700,data05,data0211!L$900,FALSE)</f>
        <v>4129</v>
      </c>
      <c r="M700" s="218">
        <f>HLOOKUP($B700,data05,data0211!M$900,FALSE)</f>
        <v>2</v>
      </c>
      <c r="N700" s="218">
        <f>HLOOKUP($B700,data05,data0211!N$900,FALSE)</f>
        <v>5985582</v>
      </c>
      <c r="O700" s="218">
        <f>HLOOKUP($B700,data05,data0211!O$900,FALSE)</f>
        <v>966991</v>
      </c>
      <c r="P700" s="218">
        <f>HLOOKUP($B700,data05,data0211!P$900,FALSE)</f>
        <v>822852234</v>
      </c>
      <c r="Q700" s="218">
        <f>HLOOKUP($B700,data05,data0211!Q$900,FALSE)</f>
        <v>297081386</v>
      </c>
      <c r="R700" s="218">
        <f>HLOOKUP($B700,data05,data0211!R$900,FALSE)</f>
        <v>452166586</v>
      </c>
      <c r="S700" s="218">
        <f>HLOOKUP($B700,data05,data0211!S$900,FALSE)</f>
        <v>66651689</v>
      </c>
      <c r="T700" s="218">
        <f>HLOOKUP($B700,data05,data0211!T$900,FALSE)</f>
        <v>5985582</v>
      </c>
      <c r="U700" s="218">
        <f>HLOOKUP($B700,data05,data0211!U$900,FALSE)</f>
        <v>966991</v>
      </c>
      <c r="V700" s="218">
        <f>HLOOKUP($B700,data05,data0211!V$900,FALSE)</f>
        <v>920151</v>
      </c>
      <c r="W700" s="218">
        <f>HLOOKUP($B700,data05,data0211!W$900,FALSE)</f>
        <v>0</v>
      </c>
      <c r="X700" s="218">
        <f>HLOOKUP($B700,data05,data0211!X$900,FALSE)</f>
        <v>764986</v>
      </c>
      <c r="Y700" s="218">
        <f>HLOOKUP($B700,data05,data0211!Y$900,FALSE)</f>
        <v>136079</v>
      </c>
      <c r="Z700" s="218">
        <f>HLOOKUP($B700,data05,data0211!Z$900,FALSE)</f>
        <v>16365</v>
      </c>
      <c r="AA700" s="218">
        <f>HLOOKUP($B700,data05,data0211!AA$900,FALSE)</f>
        <v>2721</v>
      </c>
      <c r="AB700" s="218">
        <f>HLOOKUP($B700,data05,data0211!AB$900,FALSE)</f>
        <v>13368454.220000001</v>
      </c>
      <c r="AC700" s="218">
        <f>HLOOKUP($B700,data05,data0211!AC$900,FALSE)</f>
        <v>8570470.6699999999</v>
      </c>
      <c r="AD700" s="218">
        <f>HLOOKUP($B700,data05,data0211!AD$900,FALSE)</f>
        <v>5210865.8900000006</v>
      </c>
      <c r="AE700" s="218">
        <f>HLOOKUP($B700,data05,data0211!AE$900,FALSE)</f>
        <v>115272.16</v>
      </c>
      <c r="AF700" s="218">
        <f>HLOOKUP($B700,data05,data0211!AF$900,FALSE)</f>
        <v>142978.25</v>
      </c>
      <c r="AG700" s="218">
        <f>HLOOKUP($B700,data05,data0211!AG$900,FALSE)</f>
        <v>17100.189999999999</v>
      </c>
      <c r="AH700" s="218">
        <f>HLOOKUP($B700,data05,data0211!AH$900,FALSE)</f>
        <v>64</v>
      </c>
      <c r="AI700" s="218">
        <f>HLOOKUP($B700,data05,data0211!AI$900,FALSE)</f>
        <v>64</v>
      </c>
      <c r="AJ700" s="218">
        <f>HLOOKUP($B700,data05,data0211!AJ$900,FALSE)</f>
        <v>0</v>
      </c>
      <c r="AK700" s="218">
        <f>HLOOKUP($B700,data05,data0211!AK$900,FALSE)</f>
        <v>79850</v>
      </c>
      <c r="AL700" s="218">
        <f>HLOOKUP($B700,data05,data0211!AL$900,FALSE)</f>
        <v>79850</v>
      </c>
      <c r="AM700" s="218">
        <f>HLOOKUP($B700,data05,data0211!AM$900,FALSE)</f>
        <v>0</v>
      </c>
      <c r="AN700" s="218">
        <f>HLOOKUP($B700,data05,data0211!AN$900,FALSE)</f>
        <v>152882</v>
      </c>
      <c r="AO700" s="218">
        <f>HLOOKUP($B700,data05,data0211!AO$900,FALSE)</f>
        <v>154667</v>
      </c>
      <c r="AP700" s="218">
        <f>HLOOKUP($B700,data05,data0211!AP$900,FALSE)</f>
        <v>154667</v>
      </c>
      <c r="AQ700" s="218">
        <f>HLOOKUP($B700,data05,data0211!AQ$900,FALSE)</f>
        <v>137204</v>
      </c>
      <c r="AR700" s="218">
        <f>HLOOKUP($B700,data05,data0211!AR$900,FALSE)</f>
        <v>536</v>
      </c>
      <c r="AS700" s="218">
        <f>HLOOKUP($B700,data05,data0211!AS$900,FALSE)</f>
        <v>380</v>
      </c>
      <c r="AT700" s="218">
        <f>HLOOKUP($B700,data05,data0211!AT$900,FALSE)</f>
        <v>156</v>
      </c>
      <c r="AU700" s="218">
        <f>HLOOKUP($B700,data05,data0211!AU$900,FALSE)</f>
        <v>348</v>
      </c>
      <c r="AV700" s="218">
        <f>HLOOKUP($B700,data05,data0211!AV$900,FALSE)</f>
        <v>8</v>
      </c>
      <c r="AW700" s="218">
        <f>HLOOKUP($B700,data05,data0211!AW$900,FALSE)</f>
        <v>179</v>
      </c>
      <c r="AX700" s="218">
        <f>HLOOKUP($B700,data05,data0211!AX$900,FALSE)</f>
        <v>0</v>
      </c>
      <c r="AY700" s="218">
        <f>HLOOKUP($B700,data05,data0211!AY$900,FALSE)</f>
        <v>39</v>
      </c>
      <c r="AZ700" s="218">
        <f>HLOOKUP($B700,data05,data0211!AZ$900,FALSE)</f>
        <v>3537</v>
      </c>
      <c r="BA700" s="218">
        <f>HLOOKUP($B700,data05,data0211!BA$900,FALSE)</f>
        <v>72</v>
      </c>
      <c r="BB700" s="218"/>
      <c r="BC700" s="218"/>
      <c r="BD700" s="218"/>
      <c r="BE700" s="218"/>
    </row>
    <row r="701" spans="1:57" x14ac:dyDescent="0.2">
      <c r="A701" s="71" t="s">
        <v>62</v>
      </c>
      <c r="B701" s="71" t="s">
        <v>62</v>
      </c>
      <c r="C701" s="69">
        <v>2006</v>
      </c>
      <c r="D701" s="218">
        <f>HLOOKUP($B701,data06,data0211!D$900,FALSE)</f>
        <v>59418093.190000013</v>
      </c>
      <c r="E701" s="218">
        <f>HLOOKUP($B701,data06,data0211!E$900,FALSE)</f>
        <v>-17703003.989999998</v>
      </c>
      <c r="F701" s="218">
        <f>HLOOKUP($B701,data06,data0211!F$900,FALSE)</f>
        <v>0</v>
      </c>
      <c r="G701" s="218">
        <f>HLOOKUP($B701,data06,data0211!G$900,FALSE)</f>
        <v>5752245</v>
      </c>
      <c r="H701" s="218">
        <f>HLOOKUP($B701,data06,data0211!H$900,FALSE)</f>
        <v>6090168.0300000003</v>
      </c>
      <c r="I701" s="218">
        <f>HLOOKUP($B701,data06,data0211!I$900,FALSE)</f>
        <v>1817789.32</v>
      </c>
      <c r="J701" s="218">
        <f>HLOOKUP($B701,data06,data0211!J$900,FALSE)</f>
        <v>33866</v>
      </c>
      <c r="K701" s="218">
        <f>HLOOKUP($B701,data06,data0211!K$900,FALSE)</f>
        <v>29729</v>
      </c>
      <c r="L701" s="218">
        <f>HLOOKUP($B701,data06,data0211!L$900,FALSE)</f>
        <v>4135</v>
      </c>
      <c r="M701" s="218">
        <f>HLOOKUP($B701,data06,data0211!M$900,FALSE)</f>
        <v>2</v>
      </c>
      <c r="N701" s="218">
        <f>HLOOKUP($B701,data06,data0211!N$900,FALSE)</f>
        <v>8238</v>
      </c>
      <c r="O701" s="218">
        <f>HLOOKUP($B701,data06,data0211!O$900,FALSE)</f>
        <v>682</v>
      </c>
      <c r="P701" s="218">
        <f>HLOOKUP($B701,data06,data0211!P$900,FALSE)</f>
        <v>810188267</v>
      </c>
      <c r="Q701" s="218">
        <f>HLOOKUP($B701,data06,data0211!Q$900,FALSE)</f>
        <v>290645501</v>
      </c>
      <c r="R701" s="218">
        <f>HLOOKUP($B701,data06,data0211!R$900,FALSE)</f>
        <v>448765064</v>
      </c>
      <c r="S701" s="218">
        <f>HLOOKUP($B701,data06,data0211!S$900,FALSE)</f>
        <v>63402525</v>
      </c>
      <c r="T701" s="218">
        <f>HLOOKUP($B701,data06,data0211!T$900,FALSE)</f>
        <v>6283519</v>
      </c>
      <c r="U701" s="218">
        <f>HLOOKUP($B701,data06,data0211!U$900,FALSE)</f>
        <v>1091658</v>
      </c>
      <c r="V701" s="218">
        <f>HLOOKUP($B701,data06,data0211!V$900,FALSE)</f>
        <v>957649</v>
      </c>
      <c r="W701" s="218">
        <f>HLOOKUP($B701,data06,data0211!W$900,FALSE)</f>
        <v>0</v>
      </c>
      <c r="X701" s="218">
        <f>HLOOKUP($B701,data06,data0211!X$900,FALSE)</f>
        <v>805377</v>
      </c>
      <c r="Y701" s="218">
        <f>HLOOKUP($B701,data06,data0211!Y$900,FALSE)</f>
        <v>133042</v>
      </c>
      <c r="Z701" s="218">
        <f>HLOOKUP($B701,data06,data0211!Z$900,FALSE)</f>
        <v>16568</v>
      </c>
      <c r="AA701" s="218">
        <f>HLOOKUP($B701,data06,data0211!AA$900,FALSE)</f>
        <v>2662</v>
      </c>
      <c r="AB701" s="218">
        <f>HLOOKUP($B701,data06,data0211!AB$900,FALSE)</f>
        <v>12729462.189999998</v>
      </c>
      <c r="AC701" s="218">
        <f>HLOOKUP($B701,data06,data0211!AC$900,FALSE)</f>
        <v>7773521.7000000002</v>
      </c>
      <c r="AD701" s="218">
        <f>HLOOKUP($B701,data06,data0211!AD$900,FALSE)</f>
        <v>4706709.6100000003</v>
      </c>
      <c r="AE701" s="218">
        <f>HLOOKUP($B701,data06,data0211!AE$900,FALSE)</f>
        <v>102596.28</v>
      </c>
      <c r="AF701" s="218">
        <f>HLOOKUP($B701,data06,data0211!AF$900,FALSE)</f>
        <v>129895.7</v>
      </c>
      <c r="AG701" s="218">
        <f>HLOOKUP($B701,data06,data0211!AG$900,FALSE)</f>
        <v>16738.900000000001</v>
      </c>
      <c r="AH701" s="218">
        <f>HLOOKUP($B701,data06,data0211!AH$900,FALSE)</f>
        <v>64</v>
      </c>
      <c r="AI701" s="218">
        <f>HLOOKUP($B701,data06,data0211!AI$900,FALSE)</f>
        <v>64</v>
      </c>
      <c r="AJ701" s="218">
        <f>HLOOKUP($B701,data06,data0211!AJ$900,FALSE)</f>
        <v>0</v>
      </c>
      <c r="AK701" s="218">
        <f>HLOOKUP($B701,data06,data0211!AK$900,FALSE)</f>
        <v>78748</v>
      </c>
      <c r="AL701" s="218">
        <f>HLOOKUP($B701,data06,data0211!AL$900,FALSE)</f>
        <v>78748</v>
      </c>
      <c r="AM701" s="218">
        <f>HLOOKUP($B701,data06,data0211!AM$900,FALSE)</f>
        <v>0</v>
      </c>
      <c r="AN701" s="218">
        <f>HLOOKUP($B701,data06,data0211!AN$900,FALSE)</f>
        <v>145957</v>
      </c>
      <c r="AO701" s="218">
        <f>HLOOKUP($B701,data06,data0211!AO$900,FALSE)</f>
        <v>157909</v>
      </c>
      <c r="AP701" s="218">
        <f>HLOOKUP($B701,data06,data0211!AP$900,FALSE)</f>
        <v>157909</v>
      </c>
      <c r="AQ701" s="218">
        <f>HLOOKUP($B701,data06,data0211!AQ$900,FALSE)</f>
        <v>135233</v>
      </c>
      <c r="AR701" s="218">
        <f>HLOOKUP($B701,data06,data0211!AR$900,FALSE)</f>
        <v>545</v>
      </c>
      <c r="AS701" s="218">
        <f>HLOOKUP($B701,data06,data0211!AS$900,FALSE)</f>
        <v>384</v>
      </c>
      <c r="AT701" s="218">
        <f>HLOOKUP($B701,data06,data0211!AT$900,FALSE)</f>
        <v>161</v>
      </c>
      <c r="AU701" s="218">
        <f>HLOOKUP($B701,data06,data0211!AU$900,FALSE)</f>
        <v>370</v>
      </c>
      <c r="AV701" s="218">
        <f>HLOOKUP($B701,data06,data0211!AV$900,FALSE)</f>
        <v>8</v>
      </c>
      <c r="AW701" s="218">
        <f>HLOOKUP($B701,data06,data0211!AW$900,FALSE)</f>
        <v>186</v>
      </c>
      <c r="AX701" s="218">
        <f>HLOOKUP($B701,data06,data0211!AX$900,FALSE)</f>
        <v>0</v>
      </c>
      <c r="AY701" s="218">
        <f>HLOOKUP($B701,data06,data0211!AY$900,FALSE)</f>
        <v>39</v>
      </c>
      <c r="AZ701" s="218">
        <f>HLOOKUP($B701,data06,data0211!AZ$900,FALSE)</f>
        <v>3733</v>
      </c>
      <c r="BA701" s="218">
        <f>HLOOKUP($B701,data06,data0211!BA$900,FALSE)</f>
        <v>70</v>
      </c>
      <c r="BB701" s="218"/>
      <c r="BC701" s="218"/>
      <c r="BD701" s="218"/>
      <c r="BE701" s="218"/>
    </row>
    <row r="702" spans="1:57" x14ac:dyDescent="0.2">
      <c r="A702" s="71" t="s">
        <v>62</v>
      </c>
      <c r="B702" s="71" t="s">
        <v>62</v>
      </c>
      <c r="C702" s="69">
        <v>2007</v>
      </c>
      <c r="D702" s="218">
        <f>HLOOKUP($B702,data07,data0211!D$900,FALSE)</f>
        <v>64788299.890000008</v>
      </c>
      <c r="E702" s="218">
        <f>HLOOKUP($B702,data07,data0211!E$900,FALSE)</f>
        <v>-20852125.25</v>
      </c>
      <c r="F702" s="218">
        <f>HLOOKUP($B702,data07,data0211!F$900,FALSE)</f>
        <v>0</v>
      </c>
      <c r="G702" s="218">
        <f>HLOOKUP($B702,data07,data0211!G$900,FALSE)</f>
        <v>5388661</v>
      </c>
      <c r="H702" s="218">
        <f>HLOOKUP($B702,data07,data0211!H$900,FALSE)</f>
        <v>6295015.8799999999</v>
      </c>
      <c r="I702" s="218">
        <f>HLOOKUP($B702,data07,data0211!I$900,FALSE)</f>
        <v>1382741.7</v>
      </c>
      <c r="J702" s="218">
        <f>HLOOKUP($B702,data07,data0211!J$900,FALSE)</f>
        <v>34161</v>
      </c>
      <c r="K702" s="218">
        <f>HLOOKUP($B702,data07,data0211!K$900,FALSE)</f>
        <v>30138</v>
      </c>
      <c r="L702" s="218">
        <f>HLOOKUP($B702,data07,data0211!L$900,FALSE)</f>
        <v>4021</v>
      </c>
      <c r="M702" s="218">
        <f>HLOOKUP($B702,data07,data0211!M$900,FALSE)</f>
        <v>2</v>
      </c>
      <c r="N702" s="218">
        <f>HLOOKUP($B702,data07,data0211!N$900,FALSE)</f>
        <v>8324</v>
      </c>
      <c r="O702" s="218">
        <f>HLOOKUP($B702,data07,data0211!O$900,FALSE)</f>
        <v>464</v>
      </c>
      <c r="P702" s="218">
        <f>HLOOKUP($B702,data07,data0211!P$900,FALSE)</f>
        <v>820201487</v>
      </c>
      <c r="Q702" s="218">
        <f>HLOOKUP($B702,data07,data0211!Q$900,FALSE)</f>
        <v>286683602</v>
      </c>
      <c r="R702" s="218">
        <f>HLOOKUP($B702,data07,data0211!R$900,FALSE)</f>
        <v>462399524</v>
      </c>
      <c r="S702" s="218">
        <f>HLOOKUP($B702,data07,data0211!S$900,FALSE)</f>
        <v>63221100</v>
      </c>
      <c r="T702" s="218">
        <f>HLOOKUP($B702,data07,data0211!T$900,FALSE)</f>
        <v>6588942</v>
      </c>
      <c r="U702" s="218">
        <f>HLOOKUP($B702,data07,data0211!U$900,FALSE)</f>
        <v>1308319</v>
      </c>
      <c r="V702" s="218">
        <f>HLOOKUP($B702,data07,data0211!V$900,FALSE)</f>
        <v>978599</v>
      </c>
      <c r="W702" s="218">
        <f>HLOOKUP($B702,data07,data0211!W$900,FALSE)</f>
        <v>0</v>
      </c>
      <c r="X702" s="218">
        <f>HLOOKUP($B702,data07,data0211!X$900,FALSE)</f>
        <v>830730</v>
      </c>
      <c r="Y702" s="218">
        <f>HLOOKUP($B702,data07,data0211!Y$900,FALSE)</f>
        <v>128682</v>
      </c>
      <c r="Z702" s="218">
        <f>HLOOKUP($B702,data07,data0211!Z$900,FALSE)</f>
        <v>16613</v>
      </c>
      <c r="AA702" s="218">
        <f>HLOOKUP($B702,data07,data0211!AA$900,FALSE)</f>
        <v>2574</v>
      </c>
      <c r="AB702" s="218">
        <f>HLOOKUP($B702,data07,data0211!AB$900,FALSE)</f>
        <v>12274743.679999998</v>
      </c>
      <c r="AC702" s="218">
        <f>HLOOKUP($B702,data07,data0211!AC$900,FALSE)</f>
        <v>7493047.4500000002</v>
      </c>
      <c r="AD702" s="218">
        <f>HLOOKUP($B702,data07,data0211!AD$900,FALSE)</f>
        <v>4567003.59</v>
      </c>
      <c r="AE702" s="218">
        <f>HLOOKUP($B702,data07,data0211!AE$900,FALSE)</f>
        <v>98177.04</v>
      </c>
      <c r="AF702" s="218">
        <f>HLOOKUP($B702,data07,data0211!AF$900,FALSE)</f>
        <v>15287.43</v>
      </c>
      <c r="AG702" s="218">
        <f>HLOOKUP($B702,data07,data0211!AG$900,FALSE)</f>
        <v>101228.17</v>
      </c>
      <c r="AH702" s="218">
        <f>HLOOKUP($B702,data07,data0211!AH$900,FALSE)</f>
        <v>64</v>
      </c>
      <c r="AI702" s="218">
        <f>HLOOKUP($B702,data07,data0211!AI$900,FALSE)</f>
        <v>64</v>
      </c>
      <c r="AJ702" s="218">
        <f>HLOOKUP($B702,data07,data0211!AJ$900,FALSE)</f>
        <v>0</v>
      </c>
      <c r="AK702" s="218">
        <f>HLOOKUP($B702,data07,data0211!AK$900,FALSE)</f>
        <v>79496</v>
      </c>
      <c r="AL702" s="218">
        <f>HLOOKUP($B702,data07,data0211!AL$900,FALSE)</f>
        <v>79496</v>
      </c>
      <c r="AM702" s="218">
        <f>HLOOKUP($B702,data07,data0211!AM$900,FALSE)</f>
        <v>0</v>
      </c>
      <c r="AN702" s="218">
        <f>HLOOKUP($B702,data07,data0211!AN$900,FALSE)</f>
        <v>148761</v>
      </c>
      <c r="AO702" s="218">
        <f>HLOOKUP($B702,data07,data0211!AO$900,FALSE)</f>
        <v>152219</v>
      </c>
      <c r="AP702" s="218">
        <f>HLOOKUP($B702,data07,data0211!AP$900,FALSE)</f>
        <v>152219</v>
      </c>
      <c r="AQ702" s="218">
        <f>HLOOKUP($B702,data07,data0211!AQ$900,FALSE)</f>
        <v>139052</v>
      </c>
      <c r="AR702" s="218">
        <f>HLOOKUP($B702,data07,data0211!AR$900,FALSE)</f>
        <v>545</v>
      </c>
      <c r="AS702" s="218">
        <f>HLOOKUP($B702,data07,data0211!AS$900,FALSE)</f>
        <v>384</v>
      </c>
      <c r="AT702" s="218">
        <f>HLOOKUP($B702,data07,data0211!AT$900,FALSE)</f>
        <v>161</v>
      </c>
      <c r="AU702" s="218">
        <f>HLOOKUP($B702,data07,data0211!AU$900,FALSE)</f>
        <v>349</v>
      </c>
      <c r="AV702" s="218">
        <f>HLOOKUP($B702,data07,data0211!AV$900,FALSE)</f>
        <v>8</v>
      </c>
      <c r="AW702" s="218">
        <f>HLOOKUP($B702,data07,data0211!AW$900,FALSE)</f>
        <v>188</v>
      </c>
      <c r="AX702" s="218">
        <f>HLOOKUP($B702,data07,data0211!AX$900,FALSE)</f>
        <v>0</v>
      </c>
      <c r="AY702" s="218">
        <f>HLOOKUP($B702,data07,data0211!AY$900,FALSE)</f>
        <v>39</v>
      </c>
      <c r="AZ702" s="218">
        <f>HLOOKUP($B702,data07,data0211!AZ$900,FALSE)</f>
        <v>3777</v>
      </c>
      <c r="BA702" s="218">
        <f>HLOOKUP($B702,data07,data0211!BA$900,FALSE)</f>
        <v>69</v>
      </c>
      <c r="BB702" s="218"/>
      <c r="BC702" s="218"/>
      <c r="BD702" s="218"/>
      <c r="BE702" s="218"/>
    </row>
    <row r="703" spans="1:57" x14ac:dyDescent="0.2">
      <c r="A703" s="71" t="s">
        <v>62</v>
      </c>
      <c r="B703" s="71" t="s">
        <v>62</v>
      </c>
      <c r="C703" s="69">
        <v>2008</v>
      </c>
      <c r="D703" s="218">
        <f>HLOOKUP($B703,data08,data0211!D$900,FALSE)</f>
        <v>76523045.779999986</v>
      </c>
      <c r="E703" s="218">
        <f>HLOOKUP($B703,data08,data0211!E$900,FALSE)</f>
        <v>-24083215.440000001</v>
      </c>
      <c r="F703" s="218">
        <f>HLOOKUP($B703,data08,data0211!F$900,FALSE)</f>
        <v>0</v>
      </c>
      <c r="G703" s="218">
        <f>HLOOKUP($B703,data08,data0211!G$900,FALSE)</f>
        <v>4409757</v>
      </c>
      <c r="H703" s="218">
        <f>HLOOKUP($B703,data08,data0211!H$900,FALSE)</f>
        <v>6882938.25</v>
      </c>
      <c r="I703" s="218">
        <f>HLOOKUP($B703,data08,data0211!I$900,FALSE)</f>
        <v>811656</v>
      </c>
      <c r="J703" s="218">
        <f>HLOOKUP($B703,data08,data0211!J$900,FALSE)</f>
        <v>34349</v>
      </c>
      <c r="K703" s="218">
        <f>HLOOKUP($B703,data08,data0211!K$900,FALSE)</f>
        <v>30342</v>
      </c>
      <c r="L703" s="218">
        <f>HLOOKUP($B703,data08,data0211!L$900,FALSE)</f>
        <v>4005</v>
      </c>
      <c r="M703" s="218">
        <f>HLOOKUP($B703,data08,data0211!M$900,FALSE)</f>
        <v>2</v>
      </c>
      <c r="N703" s="218">
        <f>HLOOKUP($B703,data08,data0211!N$900,FALSE)</f>
        <v>7996</v>
      </c>
      <c r="O703" s="218">
        <f>HLOOKUP($B703,data08,data0211!O$900,FALSE)</f>
        <v>438</v>
      </c>
      <c r="P703" s="218">
        <f>HLOOKUP($B703,data08,data0211!P$900,FALSE)</f>
        <v>819538763</v>
      </c>
      <c r="Q703" s="218">
        <f>HLOOKUP($B703,data08,data0211!Q$900,FALSE)</f>
        <v>288028301</v>
      </c>
      <c r="R703" s="218">
        <f>HLOOKUP($B703,data08,data0211!R$900,FALSE)</f>
        <v>461848990</v>
      </c>
      <c r="S703" s="218">
        <f>HLOOKUP($B703,data08,data0211!S$900,FALSE)</f>
        <v>63387466</v>
      </c>
      <c r="T703" s="218">
        <f>HLOOKUP($B703,data08,data0211!T$900,FALSE)</f>
        <v>5640742</v>
      </c>
      <c r="U703" s="218">
        <f>HLOOKUP($B703,data08,data0211!U$900,FALSE)</f>
        <v>633264</v>
      </c>
      <c r="V703" s="218">
        <f>HLOOKUP($B703,data08,data0211!V$900,FALSE)</f>
        <v>996087</v>
      </c>
      <c r="W703" s="218">
        <f>HLOOKUP($B703,data08,data0211!W$900,FALSE)</f>
        <v>0</v>
      </c>
      <c r="X703" s="218">
        <f>HLOOKUP($B703,data08,data0211!X$900,FALSE)</f>
        <v>842747</v>
      </c>
      <c r="Y703" s="218">
        <f>HLOOKUP($B703,data08,data0211!Y$900,FALSE)</f>
        <v>134390</v>
      </c>
      <c r="Z703" s="218">
        <f>HLOOKUP($B703,data08,data0211!Z$900,FALSE)</f>
        <v>16513</v>
      </c>
      <c r="AA703" s="218">
        <f>HLOOKUP($B703,data08,data0211!AA$900,FALSE)</f>
        <v>2437</v>
      </c>
      <c r="AB703" s="218">
        <f>HLOOKUP($B703,data08,data0211!AB$900,FALSE)</f>
        <v>0</v>
      </c>
      <c r="AC703" s="218">
        <f>HLOOKUP($B703,data08,data0211!AC$900,FALSE)</f>
        <v>7700558</v>
      </c>
      <c r="AD703" s="218">
        <f>HLOOKUP($B703,data08,data0211!AD$900,FALSE)</f>
        <v>4631935</v>
      </c>
      <c r="AE703" s="218">
        <f>HLOOKUP($B703,data08,data0211!AE$900,FALSE)</f>
        <v>103009</v>
      </c>
      <c r="AF703" s="218">
        <f>HLOOKUP($B703,data08,data0211!AF$900,FALSE)</f>
        <v>144760</v>
      </c>
      <c r="AG703" s="218">
        <f>HLOOKUP($B703,data08,data0211!AG$900,FALSE)</f>
        <v>15229</v>
      </c>
      <c r="AH703" s="218">
        <f>HLOOKUP($B703,data08,data0211!AH$900,FALSE)</f>
        <v>64</v>
      </c>
      <c r="AI703" s="218">
        <f>HLOOKUP($B703,data08,data0211!AI$900,FALSE)</f>
        <v>64</v>
      </c>
      <c r="AJ703" s="218">
        <f>HLOOKUP($B703,data08,data0211!AJ$900,FALSE)</f>
        <v>0</v>
      </c>
      <c r="AK703" s="218">
        <f>HLOOKUP($B703,data08,data0211!AK$900,FALSE)</f>
        <v>80253</v>
      </c>
      <c r="AL703" s="218">
        <f>HLOOKUP($B703,data08,data0211!AL$900,FALSE)</f>
        <v>80253</v>
      </c>
      <c r="AM703" s="218">
        <f>HLOOKUP($B703,data08,data0211!AM$900,FALSE)</f>
        <v>0</v>
      </c>
      <c r="AN703" s="218">
        <f>HLOOKUP($B703,data08,data0211!AN$900,FALSE)</f>
        <v>148395</v>
      </c>
      <c r="AO703" s="218">
        <f>HLOOKUP($B703,data08,data0211!AO$900,FALSE)</f>
        <v>142964</v>
      </c>
      <c r="AP703" s="218">
        <f>HLOOKUP($B703,data08,data0211!AP$900,FALSE)</f>
        <v>148395</v>
      </c>
      <c r="AQ703" s="218">
        <f>HLOOKUP($B703,data08,data0211!AQ$900,FALSE)</f>
        <v>132690</v>
      </c>
      <c r="AR703" s="218">
        <f>HLOOKUP($B703,data08,data0211!AR$900,FALSE)</f>
        <v>550</v>
      </c>
      <c r="AS703" s="218">
        <f>HLOOKUP($B703,data08,data0211!AS$900,FALSE)</f>
        <v>384</v>
      </c>
      <c r="AT703" s="218">
        <f>HLOOKUP($B703,data08,data0211!AT$900,FALSE)</f>
        <v>166</v>
      </c>
      <c r="AU703" s="218">
        <f>HLOOKUP($B703,data08,data0211!AU$900,FALSE)</f>
        <v>349</v>
      </c>
      <c r="AV703" s="218">
        <f>HLOOKUP($B703,data08,data0211!AV$900,FALSE)</f>
        <v>8</v>
      </c>
      <c r="AW703" s="218">
        <f>HLOOKUP($B703,data08,data0211!AW$900,FALSE)</f>
        <v>193</v>
      </c>
      <c r="AX703" s="218">
        <f>HLOOKUP($B703,data08,data0211!AX$900,FALSE)</f>
        <v>0</v>
      </c>
      <c r="AY703" s="218">
        <f>HLOOKUP($B703,data08,data0211!AY$900,FALSE)</f>
        <v>37</v>
      </c>
      <c r="AZ703" s="218">
        <f>HLOOKUP($B703,data08,data0211!AZ$900,FALSE)</f>
        <v>3752</v>
      </c>
      <c r="BA703" s="218">
        <f>HLOOKUP($B703,data08,data0211!BA$900,FALSE)</f>
        <v>73</v>
      </c>
      <c r="BB703" s="218"/>
      <c r="BC703" s="218"/>
      <c r="BD703" s="218"/>
      <c r="BE703" s="218"/>
    </row>
    <row r="704" spans="1:57" x14ac:dyDescent="0.2">
      <c r="A704" s="71" t="s">
        <v>62</v>
      </c>
      <c r="B704" s="71" t="s">
        <v>62</v>
      </c>
      <c r="C704" s="69">
        <v>2009</v>
      </c>
      <c r="D704" s="218">
        <f>HLOOKUP($B704,data09,data0211!D$900,FALSE)</f>
        <v>79263289.749999985</v>
      </c>
      <c r="E704" s="218">
        <f>HLOOKUP($B704,data09,data0211!E$900,FALSE)</f>
        <v>-26568256.75</v>
      </c>
      <c r="F704" s="218">
        <f>HLOOKUP($B704,data09,data0211!F$900,FALSE)</f>
        <v>0</v>
      </c>
      <c r="G704" s="218">
        <f>HLOOKUP($B704,data09,data0211!G$900,FALSE)</f>
        <v>6804755</v>
      </c>
      <c r="H704" s="218">
        <f>HLOOKUP($B704,data09,data0211!H$900,FALSE)</f>
        <v>6329469.4500000002</v>
      </c>
      <c r="I704" s="218">
        <f>HLOOKUP($B704,data09,data0211!I$900,FALSE)</f>
        <v>1060000</v>
      </c>
      <c r="J704" s="218">
        <f>HLOOKUP($B704,data09,data0211!J$900,FALSE)</f>
        <v>35037</v>
      </c>
      <c r="K704" s="218">
        <f>HLOOKUP($B704,data09,data0211!K$900,FALSE)</f>
        <v>30680</v>
      </c>
      <c r="L704" s="218">
        <f>HLOOKUP($B704,data09,data0211!L$900,FALSE)</f>
        <v>3972</v>
      </c>
      <c r="M704" s="218">
        <f>HLOOKUP($B704,data09,data0211!M$900,FALSE)</f>
        <v>385</v>
      </c>
      <c r="N704" s="218">
        <f>HLOOKUP($B704,data09,data0211!N$900,FALSE)</f>
        <v>8006</v>
      </c>
      <c r="O704" s="218">
        <f>HLOOKUP($B704,data09,data0211!O$900,FALSE)</f>
        <v>416</v>
      </c>
      <c r="P704" s="218">
        <f>HLOOKUP($B704,data09,data0211!P$900,FALSE)</f>
        <v>791578450</v>
      </c>
      <c r="Q704" s="218">
        <f>HLOOKUP($B704,data09,data0211!Q$900,FALSE)</f>
        <v>283366850</v>
      </c>
      <c r="R704" s="218">
        <f>HLOOKUP($B704,data09,data0211!R$900,FALSE)</f>
        <v>441174330</v>
      </c>
      <c r="S704" s="218">
        <f>HLOOKUP($B704,data09,data0211!S$900,FALSE)</f>
        <v>60008834</v>
      </c>
      <c r="T704" s="218">
        <f>HLOOKUP($B704,data09,data0211!T$900,FALSE)</f>
        <v>6133999</v>
      </c>
      <c r="U704" s="218">
        <f>HLOOKUP($B704,data09,data0211!U$900,FALSE)</f>
        <v>894437</v>
      </c>
      <c r="V704" s="218">
        <f>HLOOKUP($B704,data09,data0211!V$900,FALSE)</f>
        <v>963985</v>
      </c>
      <c r="W704" s="218">
        <f>HLOOKUP($B704,data09,data0211!W$900,FALSE)</f>
        <v>0</v>
      </c>
      <c r="X704" s="218">
        <f>HLOOKUP($B704,data09,data0211!X$900,FALSE)</f>
        <v>818800</v>
      </c>
      <c r="Y704" s="218">
        <f>HLOOKUP($B704,data09,data0211!Y$900,FALSE)</f>
        <v>126986</v>
      </c>
      <c r="Z704" s="218">
        <f>HLOOKUP($B704,data09,data0211!Z$900,FALSE)</f>
        <v>16283</v>
      </c>
      <c r="AA704" s="218">
        <f>HLOOKUP($B704,data09,data0211!AA$900,FALSE)</f>
        <v>1916</v>
      </c>
      <c r="AB704" s="218">
        <f>HLOOKUP($B704,data09,data0211!AB$900,FALSE)</f>
        <v>13090125.559999999</v>
      </c>
      <c r="AC704" s="218">
        <f>HLOOKUP($B704,data09,data0211!AC$900,FALSE)</f>
        <v>7729831.7199999997</v>
      </c>
      <c r="AD704" s="218">
        <f>HLOOKUP($B704,data09,data0211!AD$900,FALSE)</f>
        <v>4874207.51</v>
      </c>
      <c r="AE704" s="218">
        <f>HLOOKUP($B704,data09,data0211!AE$900,FALSE)</f>
        <v>139681.70000000001</v>
      </c>
      <c r="AF704" s="218">
        <f>HLOOKUP($B704,data09,data0211!AF$900,FALSE)</f>
        <v>232099.34</v>
      </c>
      <c r="AG704" s="218">
        <f>HLOOKUP($B704,data09,data0211!AG$900,FALSE)</f>
        <v>29448.62</v>
      </c>
      <c r="AH704" s="218">
        <f>HLOOKUP($B704,data09,data0211!AH$900,FALSE)</f>
        <v>64</v>
      </c>
      <c r="AI704" s="218">
        <f>HLOOKUP($B704,data09,data0211!AI$900,FALSE)</f>
        <v>64</v>
      </c>
      <c r="AJ704" s="218">
        <f>HLOOKUP($B704,data09,data0211!AJ$900,FALSE)</f>
        <v>0</v>
      </c>
      <c r="AK704" s="218">
        <f>HLOOKUP($B704,data09,data0211!AK$900,FALSE)</f>
        <v>81937</v>
      </c>
      <c r="AL704" s="218">
        <f>HLOOKUP($B704,data09,data0211!AL$900,FALSE)</f>
        <v>81937</v>
      </c>
      <c r="AM704" s="218">
        <f>HLOOKUP($B704,data09,data0211!AM$900,FALSE)</f>
        <v>0</v>
      </c>
      <c r="AN704" s="218">
        <f>HLOOKUP($B704,data09,data0211!AN$900,FALSE)</f>
        <v>153787</v>
      </c>
      <c r="AO704" s="218">
        <f>HLOOKUP($B704,data09,data0211!AO$900,FALSE)</f>
        <v>147235</v>
      </c>
      <c r="AP704" s="218">
        <f>HLOOKUP($B704,data09,data0211!AP$900,FALSE)</f>
        <v>153787</v>
      </c>
      <c r="AQ704" s="218">
        <f>HLOOKUP($B704,data09,data0211!AQ$900,FALSE)</f>
        <v>131446</v>
      </c>
      <c r="AR704" s="218">
        <f>HLOOKUP($B704,data09,data0211!AR$900,FALSE)</f>
        <v>550</v>
      </c>
      <c r="AS704" s="218">
        <f>HLOOKUP($B704,data09,data0211!AS$900,FALSE)</f>
        <v>384</v>
      </c>
      <c r="AT704" s="218">
        <f>HLOOKUP($B704,data09,data0211!AT$900,FALSE)</f>
        <v>166</v>
      </c>
      <c r="AU704" s="218">
        <f>HLOOKUP($B704,data09,data0211!AU$900,FALSE)</f>
        <v>345</v>
      </c>
      <c r="AV704" s="218">
        <f>HLOOKUP($B704,data09,data0211!AV$900,FALSE)</f>
        <v>8</v>
      </c>
      <c r="AW704" s="218">
        <f>HLOOKUP($B704,data09,data0211!AW$900,FALSE)</f>
        <v>197</v>
      </c>
      <c r="AX704" s="218">
        <f>HLOOKUP($B704,data09,data0211!AX$900,FALSE)</f>
        <v>0</v>
      </c>
      <c r="AY704" s="218">
        <f>HLOOKUP($B704,data09,data0211!AY$900,FALSE)</f>
        <v>37</v>
      </c>
      <c r="AZ704" s="218">
        <f>HLOOKUP($B704,data09,data0211!AZ$900,FALSE)</f>
        <v>3774</v>
      </c>
      <c r="BA704" s="218">
        <f>HLOOKUP($B704,data09,data0211!BA$900,FALSE)</f>
        <v>72</v>
      </c>
      <c r="BB704" s="218"/>
      <c r="BC704" s="218"/>
      <c r="BD704" s="218"/>
      <c r="BE704" s="218"/>
    </row>
    <row r="705" spans="1:57" x14ac:dyDescent="0.2">
      <c r="A705" s="71" t="s">
        <v>62</v>
      </c>
      <c r="B705" s="71" t="s">
        <v>62</v>
      </c>
      <c r="C705" s="69">
        <v>2010</v>
      </c>
      <c r="D705" s="218">
        <f>HLOOKUP($B705,data10,data0211!D$900,FALSE)</f>
        <v>84677271.429999977</v>
      </c>
      <c r="E705" s="218">
        <f>HLOOKUP($B705,data10,data0211!E$900,FALSE)</f>
        <v>-29619450.039999999</v>
      </c>
      <c r="F705" s="218">
        <f>HLOOKUP($B705,data10,data0211!F$900,FALSE)</f>
        <v>0</v>
      </c>
      <c r="G705" s="218">
        <f>HLOOKUP($B705,data10,data0211!G$900,FALSE)</f>
        <v>6804755</v>
      </c>
      <c r="H705" s="218">
        <f>HLOOKUP($B705,data10,data0211!H$900,FALSE)</f>
        <v>6012831.1399999997</v>
      </c>
      <c r="I705" s="218">
        <f>HLOOKUP($B705,data10,data0211!I$900,FALSE)</f>
        <v>1217103.05</v>
      </c>
      <c r="J705" s="218">
        <f>HLOOKUP($B705,data10,data0211!J$900,FALSE)</f>
        <v>35012</v>
      </c>
      <c r="K705" s="218">
        <f>HLOOKUP($B705,data10,data0211!K$900,FALSE)</f>
        <v>31037</v>
      </c>
      <c r="L705" s="218">
        <f>HLOOKUP($B705,data10,data0211!L$900,FALSE)</f>
        <v>3973</v>
      </c>
      <c r="M705" s="218">
        <f>HLOOKUP($B705,data10,data0211!M$900,FALSE)</f>
        <v>2</v>
      </c>
      <c r="N705" s="218">
        <f>HLOOKUP($B705,data10,data0211!N$900,FALSE)</f>
        <v>0</v>
      </c>
      <c r="O705" s="218">
        <f>HLOOKUP($B705,data10,data0211!O$900,FALSE)</f>
        <v>0</v>
      </c>
      <c r="P705" s="218">
        <f>HLOOKUP($B705,data10,data0211!P$900,FALSE)</f>
        <v>792968780</v>
      </c>
      <c r="Q705" s="218">
        <f>HLOOKUP($B705,data10,data0211!Q$900,FALSE)</f>
        <v>284955081</v>
      </c>
      <c r="R705" s="218">
        <f>HLOOKUP($B705,data10,data0211!R$900,FALSE)</f>
        <v>451267558</v>
      </c>
      <c r="S705" s="218">
        <f>HLOOKUP($B705,data10,data0211!S$900,FALSE)</f>
        <v>56746141</v>
      </c>
      <c r="T705" s="218">
        <f>HLOOKUP($B705,data10,data0211!T$900,FALSE)</f>
        <v>0</v>
      </c>
      <c r="U705" s="218">
        <f>HLOOKUP($B705,data10,data0211!U$900,FALSE)</f>
        <v>0</v>
      </c>
      <c r="V705" s="218">
        <f>HLOOKUP($B705,data10,data0211!V$900,FALSE)</f>
        <v>946709</v>
      </c>
      <c r="W705" s="218">
        <f>HLOOKUP($B705,data10,data0211!W$900,FALSE)</f>
        <v>0</v>
      </c>
      <c r="X705" s="218">
        <f>HLOOKUP($B705,data10,data0211!X$900,FALSE)</f>
        <v>825019</v>
      </c>
      <c r="Y705" s="218">
        <f>HLOOKUP($B705,data10,data0211!Y$900,FALSE)</f>
        <v>121690</v>
      </c>
      <c r="Z705" s="218">
        <f>HLOOKUP($B705,data10,data0211!Z$900,FALSE)</f>
        <v>0</v>
      </c>
      <c r="AA705" s="218">
        <f>HLOOKUP($B705,data10,data0211!AA$900,FALSE)</f>
        <v>0</v>
      </c>
      <c r="AB705" s="218">
        <f>HLOOKUP($B705,data10,data0211!AB$900,FALSE)</f>
        <v>13304758</v>
      </c>
      <c r="AC705" s="218">
        <f>HLOOKUP($B705,data10,data0211!AC$900,FALSE)</f>
        <v>7842079</v>
      </c>
      <c r="AD705" s="218">
        <f>HLOOKUP($B705,data10,data0211!AD$900,FALSE)</f>
        <v>5245862</v>
      </c>
      <c r="AE705" s="218">
        <f>HLOOKUP($B705,data10,data0211!AE$900,FALSE)</f>
        <v>216817</v>
      </c>
      <c r="AF705" s="218">
        <f>HLOOKUP($B705,data10,data0211!AF$900,FALSE)</f>
        <v>0</v>
      </c>
      <c r="AG705" s="218">
        <f>HLOOKUP($B705,data10,data0211!AG$900,FALSE)</f>
        <v>0</v>
      </c>
      <c r="AH705" s="218">
        <f>HLOOKUP($B705,data10,data0211!AH$900,FALSE)</f>
        <v>0</v>
      </c>
      <c r="AI705" s="218">
        <f>HLOOKUP($B705,data10,data0211!AI$900,FALSE)</f>
        <v>0</v>
      </c>
      <c r="AJ705" s="218">
        <f>HLOOKUP($B705,data10,data0211!AJ$900,FALSE)</f>
        <v>0</v>
      </c>
      <c r="AK705" s="218">
        <f>HLOOKUP($B705,data10,data0211!AK$900,FALSE)</f>
        <v>83396</v>
      </c>
      <c r="AL705" s="218">
        <f>HLOOKUP($B705,data10,data0211!AL$900,FALSE)</f>
        <v>83396</v>
      </c>
      <c r="AM705" s="218">
        <f>HLOOKUP($B705,data10,data0211!AM$900,FALSE)</f>
        <v>0</v>
      </c>
      <c r="AN705" s="218">
        <f>HLOOKUP($B705,data10,data0211!AN$900,FALSE)</f>
        <v>147722</v>
      </c>
      <c r="AO705" s="218">
        <f>HLOOKUP($B705,data10,data0211!AO$900,FALSE)</f>
        <v>150103</v>
      </c>
      <c r="AP705" s="218">
        <f>HLOOKUP($B705,data10,data0211!AP$900,FALSE)</f>
        <v>150103</v>
      </c>
      <c r="AQ705" s="218">
        <f>HLOOKUP($B705,data10,data0211!AQ$900,FALSE)</f>
        <v>135507</v>
      </c>
      <c r="AR705" s="218">
        <f>HLOOKUP($B705,data10,data0211!AR$900,FALSE)</f>
        <v>552</v>
      </c>
      <c r="AS705" s="218">
        <f>HLOOKUP($B705,data10,data0211!AS$900,FALSE)</f>
        <v>384</v>
      </c>
      <c r="AT705" s="218">
        <f>HLOOKUP($B705,data10,data0211!AT$900,FALSE)</f>
        <v>168</v>
      </c>
      <c r="AU705" s="218">
        <f>HLOOKUP($B705,data10,data0211!AU$900,FALSE)</f>
        <v>345</v>
      </c>
      <c r="AV705" s="218">
        <f>HLOOKUP($B705,data10,data0211!AV$900,FALSE)</f>
        <v>7</v>
      </c>
      <c r="AW705" s="218">
        <f>HLOOKUP($B705,data10,data0211!AW$900,FALSE)</f>
        <v>200</v>
      </c>
      <c r="AX705" s="218">
        <f>HLOOKUP($B705,data10,data0211!AX$900,FALSE)</f>
        <v>0</v>
      </c>
      <c r="AY705" s="218">
        <f>HLOOKUP($B705,data10,data0211!AY$900,FALSE)</f>
        <v>37</v>
      </c>
      <c r="AZ705" s="218">
        <f>HLOOKUP($B705,data10,data0211!AZ$900,FALSE)</f>
        <v>3858</v>
      </c>
      <c r="BA705" s="218">
        <f>HLOOKUP($B705,data10,data0211!BA$900,FALSE)</f>
        <v>71</v>
      </c>
      <c r="BB705" s="218"/>
      <c r="BC705" s="218"/>
      <c r="BD705" s="218"/>
      <c r="BE705" s="218"/>
    </row>
    <row r="706" spans="1:57" x14ac:dyDescent="0.2">
      <c r="A706" s="71" t="s">
        <v>62</v>
      </c>
      <c r="B706" s="71" t="s">
        <v>62</v>
      </c>
      <c r="C706" s="69">
        <v>2011</v>
      </c>
      <c r="D706" s="218">
        <f>HLOOKUP($B706,data11,data0211!D$900,FALSE)</f>
        <v>90945334.389999971</v>
      </c>
      <c r="E706" s="218">
        <f>HLOOKUP($B706,data11,data0211!E$900,FALSE)</f>
        <v>-33043910.699999999</v>
      </c>
      <c r="F706" s="218">
        <f>HLOOKUP($B706,data11,data0211!F$900,FALSE)</f>
        <v>0</v>
      </c>
      <c r="G706" s="218">
        <f>HLOOKUP($B706,data11,data0211!G$900,FALSE)</f>
        <v>6203278</v>
      </c>
      <c r="H706" s="218">
        <f>HLOOKUP($B706,data11,data0211!H$900,FALSE)</f>
        <v>6718432.8800000008</v>
      </c>
      <c r="I706" s="218">
        <f>HLOOKUP($B706,data11,data0211!I$900,FALSE)</f>
        <v>870496</v>
      </c>
      <c r="J706" s="218">
        <f>HLOOKUP($B706,data11,data0211!J$900,FALSE)</f>
        <v>35270</v>
      </c>
      <c r="K706" s="218">
        <f>HLOOKUP($B706,data11,data0211!K$900,FALSE)</f>
        <v>31314</v>
      </c>
      <c r="L706" s="218">
        <f>HLOOKUP($B706,data11,data0211!L$900,FALSE)</f>
        <v>3954</v>
      </c>
      <c r="M706" s="218">
        <f>HLOOKUP($B706,data11,data0211!M$900,FALSE)</f>
        <v>2</v>
      </c>
      <c r="N706" s="218">
        <f>HLOOKUP($B706,data11,data0211!N$900,FALSE)</f>
        <v>0</v>
      </c>
      <c r="O706" s="218">
        <f>HLOOKUP($B706,data11,data0211!O$900,FALSE)</f>
        <v>0</v>
      </c>
      <c r="P706" s="218">
        <f>HLOOKUP($B706,data11,data0211!P$900,FALSE)</f>
        <v>805584296</v>
      </c>
      <c r="Q706" s="218">
        <f>HLOOKUP($B706,data11,data0211!Q$900,FALSE)</f>
        <v>291989685</v>
      </c>
      <c r="R706" s="218">
        <f>HLOOKUP($B706,data11,data0211!R$900,FALSE)</f>
        <v>457353731</v>
      </c>
      <c r="S706" s="218">
        <f>HLOOKUP($B706,data11,data0211!S$900,FALSE)</f>
        <v>56240880</v>
      </c>
      <c r="T706" s="218">
        <f>HLOOKUP($B706,data11,data0211!T$900,FALSE)</f>
        <v>0</v>
      </c>
      <c r="U706" s="218">
        <f>HLOOKUP($B706,data11,data0211!U$900,FALSE)</f>
        <v>0</v>
      </c>
      <c r="V706" s="218">
        <f>HLOOKUP($B706,data11,data0211!V$900,FALSE)</f>
        <v>970160</v>
      </c>
      <c r="W706" s="218">
        <f>HLOOKUP($B706,data11,data0211!W$900,FALSE)</f>
        <v>0</v>
      </c>
      <c r="X706" s="218">
        <f>HLOOKUP($B706,data11,data0211!X$900,FALSE)</f>
        <v>848381</v>
      </c>
      <c r="Y706" s="218">
        <f>HLOOKUP($B706,data11,data0211!Y$900,FALSE)</f>
        <v>121779</v>
      </c>
      <c r="Z706" s="218">
        <f>HLOOKUP($B706,data11,data0211!Z$900,FALSE)</f>
        <v>0</v>
      </c>
      <c r="AA706" s="218">
        <f>HLOOKUP($B706,data11,data0211!AA$900,FALSE)</f>
        <v>0</v>
      </c>
      <c r="AB706" s="218">
        <f>HLOOKUP($B706,data11,data0211!AB$900,FALSE)</f>
        <v>13186079.280000001</v>
      </c>
      <c r="AC706" s="218">
        <f>HLOOKUP($B706,data11,data0211!AC$900,FALSE)</f>
        <v>7759948.6900000004</v>
      </c>
      <c r="AD706" s="218">
        <f>HLOOKUP($B706,data11,data0211!AD$900,FALSE)</f>
        <v>5191321.1100000003</v>
      </c>
      <c r="AE706" s="218">
        <f>HLOOKUP($B706,data11,data0211!AE$900,FALSE)</f>
        <v>234809.48</v>
      </c>
      <c r="AF706" s="218">
        <f>HLOOKUP($B706,data11,data0211!AF$900,FALSE)</f>
        <v>0</v>
      </c>
      <c r="AG706" s="218">
        <f>HLOOKUP($B706,data11,data0211!AG$900,FALSE)</f>
        <v>0</v>
      </c>
      <c r="AH706" s="218">
        <f>HLOOKUP($B706,data11,data0211!AH$900,FALSE)</f>
        <v>63</v>
      </c>
      <c r="AI706" s="218">
        <f>HLOOKUP($B706,data11,data0211!AI$900,FALSE)</f>
        <v>63</v>
      </c>
      <c r="AJ706" s="218">
        <f>HLOOKUP($B706,data11,data0211!AJ$900,FALSE)</f>
        <v>0</v>
      </c>
      <c r="AK706" s="218">
        <f>HLOOKUP($B706,data11,data0211!AK$900,FALSE)</f>
        <v>83173</v>
      </c>
      <c r="AL706" s="218">
        <f>HLOOKUP($B706,data11,data0211!AL$900,FALSE)</f>
        <v>83173</v>
      </c>
      <c r="AM706" s="218">
        <f>HLOOKUP($B706,data11,data0211!AM$900,FALSE)</f>
        <v>0</v>
      </c>
      <c r="AN706" s="218">
        <f>HLOOKUP($B706,data11,data0211!AN$900,FALSE)</f>
        <v>153393</v>
      </c>
      <c r="AO706" s="218">
        <f>HLOOKUP($B706,data11,data0211!AO$900,FALSE)</f>
        <v>161697</v>
      </c>
      <c r="AP706" s="218">
        <f>HLOOKUP($B706,data11,data0211!AP$900,FALSE)</f>
        <v>161697</v>
      </c>
      <c r="AQ706" s="218">
        <f>HLOOKUP($B706,data11,data0211!AQ$900,FALSE)</f>
        <v>135588</v>
      </c>
      <c r="AR706" s="218">
        <f>HLOOKUP($B706,data11,data0211!AR$900,FALSE)</f>
        <v>553</v>
      </c>
      <c r="AS706" s="218">
        <f>HLOOKUP($B706,data11,data0211!AS$900,FALSE)</f>
        <v>385</v>
      </c>
      <c r="AT706" s="218">
        <f>HLOOKUP($B706,data11,data0211!AT$900,FALSE)</f>
        <v>168</v>
      </c>
      <c r="AU706" s="218">
        <f>HLOOKUP($B706,data11,data0211!AU$900,FALSE)</f>
        <v>346</v>
      </c>
      <c r="AV706" s="218">
        <f>HLOOKUP($B706,data11,data0211!AV$900,FALSE)</f>
        <v>7</v>
      </c>
      <c r="AW706" s="218">
        <f>HLOOKUP($B706,data11,data0211!AW$900,FALSE)</f>
        <v>200</v>
      </c>
      <c r="AX706" s="218">
        <f>HLOOKUP($B706,data11,data0211!AX$900,FALSE)</f>
        <v>0</v>
      </c>
      <c r="AY706" s="218">
        <f>HLOOKUP($B706,data11,data0211!AY$900,FALSE)</f>
        <v>37</v>
      </c>
      <c r="AZ706" s="218">
        <f>HLOOKUP($B706,data11,data0211!AZ$900,FALSE)</f>
        <v>3864</v>
      </c>
      <c r="BA706" s="218">
        <f>HLOOKUP($B706,data11,data0211!BA$900,FALSE)</f>
        <v>71</v>
      </c>
      <c r="BB706" s="218"/>
      <c r="BC706" s="218"/>
      <c r="BD706" s="218"/>
      <c r="BE706" s="218"/>
    </row>
    <row r="707" spans="1:57" x14ac:dyDescent="0.2">
      <c r="A707" s="71" t="s">
        <v>3</v>
      </c>
      <c r="B707" s="71" t="s">
        <v>247</v>
      </c>
      <c r="C707" s="69">
        <v>2002</v>
      </c>
      <c r="D707" s="218">
        <f>HLOOKUP($B707,data02,data0211!D$900,FALSE)</f>
        <v>161429077</v>
      </c>
      <c r="E707" s="218">
        <f>HLOOKUP($B707,data02,data0211!E$900,FALSE)</f>
        <v>-58993357</v>
      </c>
      <c r="F707" s="218">
        <f>HLOOKUP($B707,data02,data0211!F$900,FALSE)</f>
        <v>5813292</v>
      </c>
      <c r="G707" s="218">
        <f>HLOOKUP($B707,data02,data0211!G$900,FALSE)</f>
        <v>11780010</v>
      </c>
      <c r="H707" s="218">
        <f>HLOOKUP($B707,data02,data0211!H$900,FALSE)</f>
        <v>6995261</v>
      </c>
      <c r="I707" s="218">
        <f>HLOOKUP($B707,data02,data0211!I$900,FALSE)</f>
        <v>929279</v>
      </c>
      <c r="J707" s="218">
        <f>HLOOKUP($B707,data02,data0211!J$900,FALSE)</f>
        <v>59220</v>
      </c>
      <c r="K707" s="218">
        <f>HLOOKUP($B707,data02,data0211!K$900,FALSE)</f>
        <v>52941</v>
      </c>
      <c r="L707" s="218">
        <f>HLOOKUP($B707,data02,data0211!L$900,FALSE)</f>
        <v>6279</v>
      </c>
      <c r="M707" s="218">
        <f>HLOOKUP($B707,data02,data0211!M$900,FALSE)</f>
        <v>0</v>
      </c>
      <c r="N707" s="218">
        <f>HLOOKUP($B707,data02,data0211!N$900,FALSE)</f>
        <v>13010</v>
      </c>
      <c r="O707" s="218">
        <f>HLOOKUP($B707,data02,data0211!O$900,FALSE)</f>
        <v>0</v>
      </c>
      <c r="P707" s="218">
        <f>HLOOKUP($B707,data02,data0211!P$900,FALSE)</f>
        <v>1223152247</v>
      </c>
      <c r="Q707" s="218">
        <f>HLOOKUP($B707,data02,data0211!Q$900,FALSE)</f>
        <v>442416080</v>
      </c>
      <c r="R707" s="218">
        <f>HLOOKUP($B707,data02,data0211!R$900,FALSE)</f>
        <v>772793005</v>
      </c>
      <c r="S707" s="218">
        <f>HLOOKUP($B707,data02,data0211!S$900,FALSE)</f>
        <v>0</v>
      </c>
      <c r="T707" s="218">
        <f>HLOOKUP($B707,data02,data0211!T$900,FALSE)</f>
        <v>7943162</v>
      </c>
      <c r="U707" s="218">
        <f>HLOOKUP($B707,data02,data0211!U$900,FALSE)</f>
        <v>0</v>
      </c>
      <c r="V707" s="218">
        <f>HLOOKUP($B707,data02,data0211!V$900,FALSE)</f>
        <v>1515941</v>
      </c>
      <c r="W707" s="218">
        <f>HLOOKUP($B707,data02,data0211!W$900,FALSE)</f>
        <v>0</v>
      </c>
      <c r="X707" s="218">
        <f>HLOOKUP($B707,data02,data0211!X$900,FALSE)</f>
        <v>1491737</v>
      </c>
      <c r="Y707" s="218">
        <f>HLOOKUP($B707,data02,data0211!Y$900,FALSE)</f>
        <v>0</v>
      </c>
      <c r="Z707" s="218">
        <f>HLOOKUP($B707,data02,data0211!Z$900,FALSE)</f>
        <v>24204</v>
      </c>
      <c r="AA707" s="218">
        <f>HLOOKUP($B707,data02,data0211!AA$900,FALSE)</f>
        <v>0</v>
      </c>
      <c r="AB707" s="218">
        <f>HLOOKUP($B707,data02,data0211!AB$900,FALSE)</f>
        <v>21095706</v>
      </c>
      <c r="AC707" s="218">
        <f>HLOOKUP($B707,data02,data0211!AC$900,FALSE)</f>
        <v>13157942</v>
      </c>
      <c r="AD707" s="218">
        <f>HLOOKUP($B707,data02,data0211!AD$900,FALSE)</f>
        <v>7867664</v>
      </c>
      <c r="AE707" s="218">
        <f>HLOOKUP($B707,data02,data0211!AE$900,FALSE)</f>
        <v>0</v>
      </c>
      <c r="AF707" s="218">
        <f>HLOOKUP($B707,data02,data0211!AF$900,FALSE)</f>
        <v>70100</v>
      </c>
      <c r="AG707" s="218">
        <f>HLOOKUP($B707,data02,data0211!AG$900,FALSE)</f>
        <v>0</v>
      </c>
      <c r="AH707" s="218">
        <f>HLOOKUP($B707,data02,data0211!AH$900,FALSE)</f>
        <v>374</v>
      </c>
      <c r="AI707" s="218">
        <f>HLOOKUP($B707,data02,data0211!AI$900,FALSE)</f>
        <v>11</v>
      </c>
      <c r="AJ707" s="218">
        <f>HLOOKUP($B707,data02,data0211!AJ$900,FALSE)</f>
        <v>363</v>
      </c>
      <c r="AK707" s="218">
        <f>HLOOKUP($B707,data02,data0211!AK$900,FALSE)</f>
        <v>168549</v>
      </c>
      <c r="AL707" s="218">
        <f>HLOOKUP($B707,data02,data0211!AL$900,FALSE)</f>
        <v>183150</v>
      </c>
      <c r="AM707" s="218">
        <f>HLOOKUP($B707,data02,data0211!AM$900,FALSE)</f>
        <v>187</v>
      </c>
      <c r="AN707" s="218">
        <f>HLOOKUP($B707,data02,data0211!AN$900,FALSE)</f>
        <v>222560</v>
      </c>
      <c r="AO707" s="218">
        <f>HLOOKUP($B707,data02,data0211!AO$900,FALSE)</f>
        <v>290733</v>
      </c>
      <c r="AP707" s="218">
        <f>HLOOKUP($B707,data02,data0211!AP$900,FALSE)</f>
        <v>290733</v>
      </c>
      <c r="AQ707" s="218">
        <f>HLOOKUP($B707,data02,data0211!AQ$900,FALSE)</f>
        <v>245250</v>
      </c>
      <c r="AR707" s="218">
        <f>HLOOKUP($B707,data02,data0211!AR$900,FALSE)</f>
        <v>1312</v>
      </c>
      <c r="AS707" s="218">
        <f>HLOOKUP($B707,data02,data0211!AS$900,FALSE)</f>
        <v>644</v>
      </c>
      <c r="AT707" s="218">
        <f>HLOOKUP($B707,data02,data0211!AT$900,FALSE)</f>
        <v>668</v>
      </c>
      <c r="AU707" s="218">
        <f>HLOOKUP($B707,data02,data0211!AU$900,FALSE)</f>
        <v>655</v>
      </c>
      <c r="AV707" s="218">
        <f>HLOOKUP($B707,data02,data0211!AV$900,FALSE)</f>
        <v>0</v>
      </c>
      <c r="AW707" s="218">
        <f>HLOOKUP($B707,data02,data0211!AW$900,FALSE)</f>
        <v>657</v>
      </c>
      <c r="AX707" s="218">
        <f>HLOOKUP($B707,data02,data0211!AX$900,FALSE)</f>
        <v>0</v>
      </c>
      <c r="AY707" s="218">
        <f>HLOOKUP($B707,data02,data0211!AY$900,FALSE)</f>
        <v>39</v>
      </c>
      <c r="AZ707" s="218">
        <f>HLOOKUP($B707,data02,data0211!AZ$900,FALSE)</f>
        <v>8602</v>
      </c>
      <c r="BA707" s="218">
        <f>HLOOKUP($B707,data02,data0211!BA$900,FALSE)</f>
        <v>0.64</v>
      </c>
      <c r="BB707" s="218"/>
      <c r="BC707" s="218"/>
      <c r="BD707" s="218"/>
      <c r="BE707" s="218"/>
    </row>
    <row r="708" spans="1:57" x14ac:dyDescent="0.2">
      <c r="A708" s="71" t="s">
        <v>198</v>
      </c>
      <c r="B708" s="71" t="s">
        <v>198</v>
      </c>
      <c r="C708" s="69">
        <v>2002</v>
      </c>
      <c r="D708" s="218">
        <f>HLOOKUP($B708,data02,data0211!D$900,FALSE)</f>
        <v>734181281.12</v>
      </c>
      <c r="E708" s="218">
        <f>HLOOKUP($B708,data02,data0211!E$900,FALSE)</f>
        <v>-298520450.38999999</v>
      </c>
      <c r="F708" s="218">
        <f>HLOOKUP($B708,data02,data0211!F$900,FALSE)</f>
        <v>24705866.420000002</v>
      </c>
      <c r="G708" s="218">
        <f>HLOOKUP($B708,data02,data0211!G$900,FALSE)</f>
        <v>33509945.039999999</v>
      </c>
      <c r="H708" s="218">
        <f>HLOOKUP($B708,data02,data0211!H$900,FALSE)</f>
        <v>28247676.120000001</v>
      </c>
      <c r="I708" s="218">
        <f>HLOOKUP($B708,data02,data0211!I$900,FALSE)</f>
        <v>7691592.71</v>
      </c>
      <c r="J708" s="218">
        <f>HLOOKUP($B708,data02,data0211!J$900,FALSE)</f>
        <v>195151</v>
      </c>
      <c r="K708" s="218">
        <f>HLOOKUP($B708,data02,data0211!K$900,FALSE)</f>
        <v>170321</v>
      </c>
      <c r="L708" s="218">
        <f>HLOOKUP($B708,data02,data0211!L$900,FALSE)</f>
        <v>24825</v>
      </c>
      <c r="M708" s="218">
        <f>HLOOKUP($B708,data02,data0211!M$900,FALSE)</f>
        <v>5</v>
      </c>
      <c r="N708" s="218">
        <f>HLOOKUP($B708,data02,data0211!N$900,FALSE)</f>
        <v>47346</v>
      </c>
      <c r="O708" s="218">
        <f>HLOOKUP($B708,data02,data0211!O$900,FALSE)</f>
        <v>307</v>
      </c>
      <c r="P708" s="218">
        <f>HLOOKUP($B708,data02,data0211!P$900,FALSE)</f>
        <v>4891367835</v>
      </c>
      <c r="Q708" s="218">
        <f>HLOOKUP($B708,data02,data0211!Q$900,FALSE)</f>
        <v>1909581281</v>
      </c>
      <c r="R708" s="218">
        <f>HLOOKUP($B708,data02,data0211!R$900,FALSE)</f>
        <v>2539134899</v>
      </c>
      <c r="S708" s="218">
        <f>HLOOKUP($B708,data02,data0211!S$900,FALSE)</f>
        <v>409948085</v>
      </c>
      <c r="T708" s="218">
        <f>HLOOKUP($B708,data02,data0211!T$900,FALSE)</f>
        <v>32275672</v>
      </c>
      <c r="U708" s="218">
        <f>HLOOKUP($B708,data02,data0211!U$900,FALSE)</f>
        <v>427898</v>
      </c>
      <c r="V708" s="218">
        <f>HLOOKUP($B708,data02,data0211!V$900,FALSE)</f>
        <v>9185825</v>
      </c>
      <c r="W708" s="218">
        <f>HLOOKUP($B708,data02,data0211!W$900,FALSE)</f>
        <v>0</v>
      </c>
      <c r="X708" s="218">
        <f>HLOOKUP($B708,data02,data0211!X$900,FALSE)</f>
        <v>8354970</v>
      </c>
      <c r="Y708" s="218">
        <f>HLOOKUP($B708,data02,data0211!Y$900,FALSE)</f>
        <v>737536</v>
      </c>
      <c r="Z708" s="218">
        <f>HLOOKUP($B708,data02,data0211!Z$900,FALSE)</f>
        <v>91322</v>
      </c>
      <c r="AA708" s="218">
        <f>HLOOKUP($B708,data02,data0211!AA$900,FALSE)</f>
        <v>1997</v>
      </c>
      <c r="AB708" s="218">
        <f>HLOOKUP($B708,data02,data0211!AB$900,FALSE)</f>
        <v>99690748</v>
      </c>
      <c r="AC708" s="218">
        <f>HLOOKUP($B708,data02,data0211!AC$900,FALSE)</f>
        <v>47422043</v>
      </c>
      <c r="AD708" s="218">
        <f>HLOOKUP($B708,data02,data0211!AD$900,FALSE)</f>
        <v>51469176</v>
      </c>
      <c r="AE708" s="218">
        <f>HLOOKUP($B708,data02,data0211!AE$900,FALSE)</f>
        <v>271697</v>
      </c>
      <c r="AF708" s="218">
        <f>HLOOKUP($B708,data02,data0211!AF$900,FALSE)</f>
        <v>512692</v>
      </c>
      <c r="AG708" s="218">
        <f>HLOOKUP($B708,data02,data0211!AG$900,FALSE)</f>
        <v>15140</v>
      </c>
      <c r="AH708" s="218">
        <f>HLOOKUP($B708,data02,data0211!AH$900,FALSE)</f>
        <v>624.4</v>
      </c>
      <c r="AI708" s="218">
        <f>HLOOKUP($B708,data02,data0211!AI$900,FALSE)</f>
        <v>189.1</v>
      </c>
      <c r="AJ708" s="218">
        <f>HLOOKUP($B708,data02,data0211!AJ$900,FALSE)</f>
        <v>435.3</v>
      </c>
      <c r="AK708" s="218">
        <f>HLOOKUP($B708,data02,data0211!AK$900,FALSE)</f>
        <v>634985</v>
      </c>
      <c r="AL708" s="218">
        <f>HLOOKUP($B708,data02,data0211!AL$900,FALSE)</f>
        <v>634985</v>
      </c>
      <c r="AM708" s="218">
        <f>HLOOKUP($B708,data02,data0211!AM$900,FALSE)</f>
        <v>0</v>
      </c>
      <c r="AN708" s="218">
        <f>HLOOKUP($B708,data02,data0211!AN$900,FALSE)</f>
        <v>1433988</v>
      </c>
      <c r="AO708" s="218">
        <f>HLOOKUP($B708,data02,data0211!AO$900,FALSE)</f>
        <v>1756741</v>
      </c>
      <c r="AP708" s="218">
        <f>HLOOKUP($B708,data02,data0211!AP$900,FALSE)</f>
        <v>1756741</v>
      </c>
      <c r="AQ708" s="218">
        <f>HLOOKUP($B708,data02,data0211!AQ$900,FALSE)</f>
        <v>1117973</v>
      </c>
      <c r="AR708" s="218">
        <f>HLOOKUP($B708,data02,data0211!AR$900,FALSE)</f>
        <v>5429.3</v>
      </c>
      <c r="AS708" s="218">
        <f>HLOOKUP($B708,data02,data0211!AS$900,FALSE)</f>
        <v>2369.4</v>
      </c>
      <c r="AT708" s="218">
        <f>HLOOKUP($B708,data02,data0211!AT$900,FALSE)</f>
        <v>3059.9</v>
      </c>
      <c r="AU708" s="218">
        <f>HLOOKUP($B708,data02,data0211!AU$900,FALSE)</f>
        <v>2477.1</v>
      </c>
      <c r="AV708" s="218">
        <f>HLOOKUP($B708,data02,data0211!AV$900,FALSE)</f>
        <v>48</v>
      </c>
      <c r="AW708" s="218">
        <f>HLOOKUP($B708,data02,data0211!AW$900,FALSE)</f>
        <v>2904.2</v>
      </c>
      <c r="AX708" s="218">
        <f>HLOOKUP($B708,data02,data0211!AX$900,FALSE)</f>
        <v>14</v>
      </c>
      <c r="AY708" s="218">
        <f>HLOOKUP($B708,data02,data0211!AY$900,FALSE)</f>
        <v>24</v>
      </c>
      <c r="AZ708" s="218">
        <f>HLOOKUP($B708,data02,data0211!AZ$900,FALSE)</f>
        <v>30596</v>
      </c>
      <c r="BA708" s="218">
        <f>HLOOKUP($B708,data02,data0211!BA$900,FALSE)</f>
        <v>66.81</v>
      </c>
      <c r="BB708" s="218"/>
      <c r="BC708" s="218"/>
      <c r="BD708" s="218"/>
      <c r="BE708" s="218"/>
    </row>
    <row r="709" spans="1:57" x14ac:dyDescent="0.2">
      <c r="A709" s="71" t="s">
        <v>3</v>
      </c>
      <c r="B709" s="71" t="s">
        <v>247</v>
      </c>
      <c r="C709" s="69">
        <v>2003</v>
      </c>
      <c r="D709" s="218">
        <f>HLOOKUP($B709,data03,data0211!D$900,FALSE)</f>
        <v>174219418</v>
      </c>
      <c r="E709" s="218">
        <f>HLOOKUP($B709,data03,data0211!E$900,FALSE)</f>
        <v>-65123112</v>
      </c>
      <c r="F709" s="218">
        <f>HLOOKUP($B709,data03,data0211!F$900,FALSE)</f>
        <v>0</v>
      </c>
      <c r="G709" s="218">
        <f>HLOOKUP($B709,data03,data0211!G$900,FALSE)</f>
        <v>15028842</v>
      </c>
      <c r="H709" s="218">
        <f>HLOOKUP($B709,data03,data0211!H$900,FALSE)</f>
        <v>8885882</v>
      </c>
      <c r="I709" s="218">
        <f>HLOOKUP($B709,data03,data0211!I$900,FALSE)</f>
        <v>1214827</v>
      </c>
      <c r="J709" s="218">
        <f>HLOOKUP($B709,data03,data0211!J$900,FALSE)</f>
        <v>61590</v>
      </c>
      <c r="K709" s="218">
        <f>HLOOKUP($B709,data03,data0211!K$900,FALSE)</f>
        <v>55195</v>
      </c>
      <c r="L709" s="218">
        <f>HLOOKUP($B709,data03,data0211!L$900,FALSE)</f>
        <v>6395</v>
      </c>
      <c r="M709" s="218">
        <f>HLOOKUP($B709,data03,data0211!M$900,FALSE)</f>
        <v>0</v>
      </c>
      <c r="N709" s="218">
        <f>HLOOKUP($B709,data03,data0211!N$900,FALSE)</f>
        <v>13177</v>
      </c>
      <c r="O709" s="218">
        <f>HLOOKUP($B709,data03,data0211!O$900,FALSE)</f>
        <v>0</v>
      </c>
      <c r="P709" s="218">
        <f>HLOOKUP($B709,data03,data0211!P$900,FALSE)</f>
        <v>1400964679</v>
      </c>
      <c r="Q709" s="218">
        <f>HLOOKUP($B709,data03,data0211!Q$900,FALSE)</f>
        <v>502666838</v>
      </c>
      <c r="R709" s="218">
        <f>HLOOKUP($B709,data03,data0211!R$900,FALSE)</f>
        <v>888427676</v>
      </c>
      <c r="S709" s="218">
        <f>HLOOKUP($B709,data03,data0211!S$900,FALSE)</f>
        <v>0</v>
      </c>
      <c r="T709" s="218">
        <f>HLOOKUP($B709,data03,data0211!T$900,FALSE)</f>
        <v>9870165</v>
      </c>
      <c r="U709" s="218">
        <f>HLOOKUP($B709,data03,data0211!U$900,FALSE)</f>
        <v>0</v>
      </c>
      <c r="V709" s="218">
        <f>HLOOKUP($B709,data03,data0211!V$900,FALSE)</f>
        <v>1801649</v>
      </c>
      <c r="W709" s="218">
        <f>HLOOKUP($B709,data03,data0211!W$900,FALSE)</f>
        <v>0</v>
      </c>
      <c r="X709" s="218">
        <f>HLOOKUP($B709,data03,data0211!X$900,FALSE)</f>
        <v>1772300</v>
      </c>
      <c r="Y709" s="218">
        <f>HLOOKUP($B709,data03,data0211!Y$900,FALSE)</f>
        <v>0</v>
      </c>
      <c r="Z709" s="218">
        <f>HLOOKUP($B709,data03,data0211!Z$900,FALSE)</f>
        <v>29349</v>
      </c>
      <c r="AA709" s="218">
        <f>HLOOKUP($B709,data03,data0211!AA$900,FALSE)</f>
        <v>0</v>
      </c>
      <c r="AB709" s="218">
        <f>HLOOKUP($B709,data03,data0211!AB$900,FALSE)</f>
        <v>26264397</v>
      </c>
      <c r="AC709" s="218">
        <f>HLOOKUP($B709,data03,data0211!AC$900,FALSE)</f>
        <v>16488483</v>
      </c>
      <c r="AD709" s="218">
        <f>HLOOKUP($B709,data03,data0211!AD$900,FALSE)</f>
        <v>9689243</v>
      </c>
      <c r="AE709" s="218">
        <f>HLOOKUP($B709,data03,data0211!AE$900,FALSE)</f>
        <v>0</v>
      </c>
      <c r="AF709" s="218">
        <f>HLOOKUP($B709,data03,data0211!AF$900,FALSE)</f>
        <v>86671</v>
      </c>
      <c r="AG709" s="218">
        <f>HLOOKUP($B709,data03,data0211!AG$900,FALSE)</f>
        <v>0</v>
      </c>
      <c r="AH709" s="218">
        <f>HLOOKUP($B709,data03,data0211!AH$900,FALSE)</f>
        <v>374</v>
      </c>
      <c r="AI709" s="218">
        <f>HLOOKUP($B709,data03,data0211!AI$900,FALSE)</f>
        <v>11</v>
      </c>
      <c r="AJ709" s="218">
        <f>HLOOKUP($B709,data03,data0211!AJ$900,FALSE)</f>
        <v>363</v>
      </c>
      <c r="AK709" s="218">
        <f>HLOOKUP($B709,data03,data0211!AK$900,FALSE)</f>
        <v>159914</v>
      </c>
      <c r="AL709" s="218">
        <f>HLOOKUP($B709,data03,data0211!AL$900,FALSE)</f>
        <v>173820</v>
      </c>
      <c r="AM709" s="218">
        <f>HLOOKUP($B709,data03,data0211!AM$900,FALSE)</f>
        <v>187</v>
      </c>
      <c r="AN709" s="218">
        <f>HLOOKUP($B709,data03,data0211!AN$900,FALSE)</f>
        <v>247728</v>
      </c>
      <c r="AO709" s="218">
        <f>HLOOKUP($B709,data03,data0211!AO$900,FALSE)</f>
        <v>283771</v>
      </c>
      <c r="AP709" s="218">
        <f>HLOOKUP($B709,data03,data0211!AP$900,FALSE)</f>
        <v>283771</v>
      </c>
      <c r="AQ709" s="218">
        <f>HLOOKUP($B709,data03,data0211!AQ$900,FALSE)</f>
        <v>238526</v>
      </c>
      <c r="AR709" s="218">
        <f>HLOOKUP($B709,data03,data0211!AR$900,FALSE)</f>
        <v>1317</v>
      </c>
      <c r="AS709" s="218">
        <f>HLOOKUP($B709,data03,data0211!AS$900,FALSE)</f>
        <v>615</v>
      </c>
      <c r="AT709" s="218">
        <f>HLOOKUP($B709,data03,data0211!AT$900,FALSE)</f>
        <v>702</v>
      </c>
      <c r="AU709" s="218">
        <f>HLOOKUP($B709,data03,data0211!AU$900,FALSE)</f>
        <v>647</v>
      </c>
      <c r="AV709" s="218">
        <f>HLOOKUP($B709,data03,data0211!AV$900,FALSE)</f>
        <v>0</v>
      </c>
      <c r="AW709" s="218">
        <f>HLOOKUP($B709,data03,data0211!AW$900,FALSE)</f>
        <v>670</v>
      </c>
      <c r="AX709" s="218">
        <f>HLOOKUP($B709,data03,data0211!AX$900,FALSE)</f>
        <v>0</v>
      </c>
      <c r="AY709" s="218">
        <f>HLOOKUP($B709,data03,data0211!AY$900,FALSE)</f>
        <v>39</v>
      </c>
      <c r="AZ709" s="218">
        <f>HLOOKUP($B709,data03,data0211!AZ$900,FALSE)</f>
        <v>8306</v>
      </c>
      <c r="BA709" s="218">
        <f>HLOOKUP($B709,data03,data0211!BA$900,FALSE)</f>
        <v>0.57999999999999996</v>
      </c>
      <c r="BB709" s="218"/>
      <c r="BC709" s="218"/>
      <c r="BD709" s="218"/>
      <c r="BE709" s="218"/>
    </row>
    <row r="710" spans="1:57" x14ac:dyDescent="0.2">
      <c r="A710" s="71" t="s">
        <v>198</v>
      </c>
      <c r="B710" s="71" t="s">
        <v>198</v>
      </c>
      <c r="C710" s="69">
        <v>2003</v>
      </c>
      <c r="D710" s="218">
        <f>HLOOKUP($B710,data03,data0211!D$900,FALSE)</f>
        <v>776267041.08999991</v>
      </c>
      <c r="E710" s="218">
        <f>HLOOKUP($B710,data03,data0211!E$900,FALSE)</f>
        <v>-314617673.55999994</v>
      </c>
      <c r="F710" s="218">
        <f>HLOOKUP($B710,data03,data0211!F$900,FALSE)</f>
        <v>0</v>
      </c>
      <c r="G710" s="218">
        <f>HLOOKUP($B710,data03,data0211!G$900,FALSE)</f>
        <v>38329217</v>
      </c>
      <c r="H710" s="218">
        <f>HLOOKUP($B710,data03,data0211!H$900,FALSE)</f>
        <v>33817990.820000008</v>
      </c>
      <c r="I710" s="218">
        <f>HLOOKUP($B710,data03,data0211!I$900,FALSE)</f>
        <v>12807218</v>
      </c>
      <c r="J710" s="218">
        <f>HLOOKUP($B710,data03,data0211!J$900,FALSE)</f>
        <v>205025</v>
      </c>
      <c r="K710" s="218">
        <f>HLOOKUP($B710,data03,data0211!K$900,FALSE)</f>
        <v>179658</v>
      </c>
      <c r="L710" s="218">
        <f>HLOOKUP($B710,data03,data0211!L$900,FALSE)</f>
        <v>25362</v>
      </c>
      <c r="M710" s="218">
        <f>HLOOKUP($B710,data03,data0211!M$900,FALSE)</f>
        <v>5</v>
      </c>
      <c r="N710" s="218">
        <f>HLOOKUP($B710,data03,data0211!N$900,FALSE)</f>
        <v>49969</v>
      </c>
      <c r="O710" s="218">
        <f>HLOOKUP($B710,data03,data0211!O$900,FALSE)</f>
        <v>276</v>
      </c>
      <c r="P710" s="218">
        <f>HLOOKUP($B710,data03,data0211!P$900,FALSE)</f>
        <v>6220864456</v>
      </c>
      <c r="Q710" s="218">
        <f>HLOOKUP($B710,data03,data0211!Q$900,FALSE)</f>
        <v>1831852250</v>
      </c>
      <c r="R710" s="218">
        <f>HLOOKUP($B710,data03,data0211!R$900,FALSE)</f>
        <v>3965720518</v>
      </c>
      <c r="S710" s="218">
        <f>HLOOKUP($B710,data03,data0211!S$900,FALSE)</f>
        <v>386477276</v>
      </c>
      <c r="T710" s="218">
        <f>HLOOKUP($B710,data03,data0211!T$900,FALSE)</f>
        <v>36465189</v>
      </c>
      <c r="U710" s="218">
        <f>HLOOKUP($B710,data03,data0211!U$900,FALSE)</f>
        <v>349223</v>
      </c>
      <c r="V710" s="218">
        <f>HLOOKUP($B710,data03,data0211!V$900,FALSE)</f>
        <v>9000740</v>
      </c>
      <c r="W710" s="218">
        <f>HLOOKUP($B710,data03,data0211!W$900,FALSE)</f>
        <v>0</v>
      </c>
      <c r="X710" s="218">
        <f>HLOOKUP($B710,data03,data0211!X$900,FALSE)</f>
        <v>7646678</v>
      </c>
      <c r="Y710" s="218">
        <f>HLOOKUP($B710,data03,data0211!Y$900,FALSE)</f>
        <v>1255496</v>
      </c>
      <c r="Z710" s="218">
        <f>HLOOKUP($B710,data03,data0211!Z$900,FALSE)</f>
        <v>96534</v>
      </c>
      <c r="AA710" s="218">
        <f>HLOOKUP($B710,data03,data0211!AA$900,FALSE)</f>
        <v>2032</v>
      </c>
      <c r="AB710" s="218">
        <f>HLOOKUP($B710,data03,data0211!AB$900,FALSE)</f>
        <v>98883961</v>
      </c>
      <c r="AC710" s="218">
        <f>HLOOKUP($B710,data03,data0211!AC$900,FALSE)</f>
        <v>49938554</v>
      </c>
      <c r="AD710" s="218">
        <f>HLOOKUP($B710,data03,data0211!AD$900,FALSE)</f>
        <v>46008324</v>
      </c>
      <c r="AE710" s="218">
        <f>HLOOKUP($B710,data03,data0211!AE$900,FALSE)</f>
        <v>2278424</v>
      </c>
      <c r="AF710" s="218">
        <f>HLOOKUP($B710,data03,data0211!AF$900,FALSE)</f>
        <v>650975</v>
      </c>
      <c r="AG710" s="218">
        <f>HLOOKUP($B710,data03,data0211!AG$900,FALSE)</f>
        <v>7684</v>
      </c>
      <c r="AH710" s="218">
        <f>HLOOKUP($B710,data03,data0211!AH$900,FALSE)</f>
        <v>619</v>
      </c>
      <c r="AI710" s="218">
        <f>HLOOKUP($B710,data03,data0211!AI$900,FALSE)</f>
        <v>57</v>
      </c>
      <c r="AJ710" s="218">
        <f>HLOOKUP($B710,data03,data0211!AJ$900,FALSE)</f>
        <v>562</v>
      </c>
      <c r="AK710" s="218">
        <f>HLOOKUP($B710,data03,data0211!AK$900,FALSE)</f>
        <v>656000</v>
      </c>
      <c r="AL710" s="218">
        <f>HLOOKUP($B710,data03,data0211!AL$900,FALSE)</f>
        <v>656000</v>
      </c>
      <c r="AM710" s="218">
        <f>HLOOKUP($B710,data03,data0211!AM$900,FALSE)</f>
        <v>48</v>
      </c>
      <c r="AN710" s="218">
        <f>HLOOKUP($B710,data03,data0211!AN$900,FALSE)</f>
        <v>1041314</v>
      </c>
      <c r="AO710" s="218">
        <f>HLOOKUP($B710,data03,data0211!AO$900,FALSE)</f>
        <v>1413208</v>
      </c>
      <c r="AP710" s="218">
        <f>HLOOKUP($B710,data03,data0211!AP$900,FALSE)</f>
        <v>0</v>
      </c>
      <c r="AQ710" s="218">
        <f>HLOOKUP($B710,data03,data0211!AQ$900,FALSE)</f>
        <v>1080411</v>
      </c>
      <c r="AR710" s="218">
        <f>HLOOKUP($B710,data03,data0211!AR$900,FALSE)</f>
        <v>6488.4</v>
      </c>
      <c r="AS710" s="218">
        <f>HLOOKUP($B710,data03,data0211!AS$900,FALSE)</f>
        <v>2224.4</v>
      </c>
      <c r="AT710" s="218">
        <f>HLOOKUP($B710,data03,data0211!AT$900,FALSE)</f>
        <v>4264</v>
      </c>
      <c r="AU710" s="218">
        <f>HLOOKUP($B710,data03,data0211!AU$900,FALSE)</f>
        <v>2539.1999999999998</v>
      </c>
      <c r="AV710" s="218">
        <f>HLOOKUP($B710,data03,data0211!AV$900,FALSE)</f>
        <v>50</v>
      </c>
      <c r="AW710" s="218">
        <f>HLOOKUP($B710,data03,data0211!AW$900,FALSE)</f>
        <v>3042.2</v>
      </c>
      <c r="AX710" s="218">
        <f>HLOOKUP($B710,data03,data0211!AX$900,FALSE)</f>
        <v>16</v>
      </c>
      <c r="AY710" s="218">
        <f>HLOOKUP($B710,data03,data0211!AY$900,FALSE)</f>
        <v>25</v>
      </c>
      <c r="AZ710" s="218">
        <f>HLOOKUP($B710,data03,data0211!AZ$900,FALSE)</f>
        <v>31565</v>
      </c>
      <c r="BA710" s="218">
        <f>HLOOKUP($B710,data03,data0211!BA$900,FALSE)</f>
        <v>0</v>
      </c>
      <c r="BB710" s="218"/>
      <c r="BC710" s="218"/>
      <c r="BD710" s="218"/>
      <c r="BE710" s="218"/>
    </row>
    <row r="711" spans="1:57" x14ac:dyDescent="0.2">
      <c r="A711" s="71" t="s">
        <v>3</v>
      </c>
      <c r="B711" s="71" t="s">
        <v>247</v>
      </c>
      <c r="C711" s="69">
        <v>2004</v>
      </c>
      <c r="D711" s="218">
        <f>HLOOKUP($B711,data04,data0211!D$900,FALSE)</f>
        <v>180784519</v>
      </c>
      <c r="E711" s="218">
        <f>HLOOKUP($B711,data04,data0211!E$900,FALSE)</f>
        <v>-72124925</v>
      </c>
      <c r="F711" s="218">
        <f>HLOOKUP($B711,data04,data0211!F$900,FALSE)</f>
        <v>0</v>
      </c>
      <c r="G711" s="218">
        <f>HLOOKUP($B711,data04,data0211!G$900,FALSE)</f>
        <v>17687211</v>
      </c>
      <c r="H711" s="218">
        <f>HLOOKUP($B711,data04,data0211!H$900,FALSE)</f>
        <v>8204178</v>
      </c>
      <c r="I711" s="218">
        <f>HLOOKUP($B711,data04,data0211!I$900,FALSE)</f>
        <v>4727355</v>
      </c>
      <c r="J711" s="218">
        <f>HLOOKUP($B711,data04,data0211!J$900,FALSE)</f>
        <v>63973</v>
      </c>
      <c r="K711" s="218">
        <f>HLOOKUP($B711,data04,data0211!K$900,FALSE)</f>
        <v>57473</v>
      </c>
      <c r="L711" s="218">
        <f>HLOOKUP($B711,data04,data0211!L$900,FALSE)</f>
        <v>6500</v>
      </c>
      <c r="M711" s="218">
        <f>HLOOKUP($B711,data04,data0211!M$900,FALSE)</f>
        <v>0</v>
      </c>
      <c r="N711" s="218">
        <f>HLOOKUP($B711,data04,data0211!N$900,FALSE)</f>
        <v>13252</v>
      </c>
      <c r="O711" s="218">
        <f>HLOOKUP($B711,data04,data0211!O$900,FALSE)</f>
        <v>0</v>
      </c>
      <c r="P711" s="218">
        <f>HLOOKUP($B711,data04,data0211!P$900,FALSE)</f>
        <v>1425084299</v>
      </c>
      <c r="Q711" s="218">
        <f>HLOOKUP($B711,data04,data0211!Q$900,FALSE)</f>
        <v>497770378</v>
      </c>
      <c r="R711" s="218">
        <f>HLOOKUP($B711,data04,data0211!R$900,FALSE)</f>
        <v>916195637</v>
      </c>
      <c r="S711" s="218">
        <f>HLOOKUP($B711,data04,data0211!S$900,FALSE)</f>
        <v>0</v>
      </c>
      <c r="T711" s="218">
        <f>HLOOKUP($B711,data04,data0211!T$900,FALSE)</f>
        <v>11118284</v>
      </c>
      <c r="U711" s="218">
        <f>HLOOKUP($B711,data04,data0211!U$900,FALSE)</f>
        <v>0</v>
      </c>
      <c r="V711" s="218">
        <f>HLOOKUP($B711,data04,data0211!V$900,FALSE)</f>
        <v>1873486</v>
      </c>
      <c r="W711" s="218">
        <f>HLOOKUP($B711,data04,data0211!W$900,FALSE)</f>
        <v>0</v>
      </c>
      <c r="X711" s="218">
        <f>HLOOKUP($B711,data04,data0211!X$900,FALSE)</f>
        <v>1841391</v>
      </c>
      <c r="Y711" s="218">
        <f>HLOOKUP($B711,data04,data0211!Y$900,FALSE)</f>
        <v>0</v>
      </c>
      <c r="Z711" s="218">
        <f>HLOOKUP($B711,data04,data0211!Z$900,FALSE)</f>
        <v>32095</v>
      </c>
      <c r="AA711" s="218">
        <f>HLOOKUP($B711,data04,data0211!AA$900,FALSE)</f>
        <v>0</v>
      </c>
      <c r="AB711" s="218">
        <f>HLOOKUP($B711,data04,data0211!AB$900,FALSE)</f>
        <v>25722618</v>
      </c>
      <c r="AC711" s="218">
        <f>HLOOKUP($B711,data04,data0211!AC$900,FALSE)</f>
        <v>16125307</v>
      </c>
      <c r="AD711" s="218">
        <f>HLOOKUP($B711,data04,data0211!AD$900,FALSE)</f>
        <v>9508265</v>
      </c>
      <c r="AE711" s="218">
        <f>HLOOKUP($B711,data04,data0211!AE$900,FALSE)</f>
        <v>0</v>
      </c>
      <c r="AF711" s="218">
        <f>HLOOKUP($B711,data04,data0211!AF$900,FALSE)</f>
        <v>89046</v>
      </c>
      <c r="AG711" s="218">
        <f>HLOOKUP($B711,data04,data0211!AG$900,FALSE)</f>
        <v>0</v>
      </c>
      <c r="AH711" s="218">
        <f>HLOOKUP($B711,data04,data0211!AH$900,FALSE)</f>
        <v>374</v>
      </c>
      <c r="AI711" s="218">
        <f>HLOOKUP($B711,data04,data0211!AI$900,FALSE)</f>
        <v>11</v>
      </c>
      <c r="AJ711" s="218">
        <f>HLOOKUP($B711,data04,data0211!AJ$900,FALSE)</f>
        <v>363</v>
      </c>
      <c r="AK711" s="218">
        <f>HLOOKUP($B711,data04,data0211!AK$900,FALSE)</f>
        <v>167053</v>
      </c>
      <c r="AL711" s="218">
        <f>HLOOKUP($B711,data04,data0211!AL$900,FALSE)</f>
        <v>181579</v>
      </c>
      <c r="AM711" s="218">
        <f>HLOOKUP($B711,data04,data0211!AM$900,FALSE)</f>
        <v>187</v>
      </c>
      <c r="AN711" s="218">
        <f>HLOOKUP($B711,data04,data0211!AN$900,FALSE)</f>
        <v>274862</v>
      </c>
      <c r="AO711" s="218">
        <f>HLOOKUP($B711,data04,data0211!AO$900,FALSE)</f>
        <v>274400</v>
      </c>
      <c r="AP711" s="218">
        <f>HLOOKUP($B711,data04,data0211!AP$900,FALSE)</f>
        <v>274862</v>
      </c>
      <c r="AQ711" s="218">
        <f>HLOOKUP($B711,data04,data0211!AQ$900,FALSE)</f>
        <v>243518</v>
      </c>
      <c r="AR711" s="218">
        <f>HLOOKUP($B711,data04,data0211!AR$900,FALSE)</f>
        <v>1517</v>
      </c>
      <c r="AS711" s="218">
        <f>HLOOKUP($B711,data04,data0211!AS$900,FALSE)</f>
        <v>690</v>
      </c>
      <c r="AT711" s="218">
        <f>HLOOKUP($B711,data04,data0211!AT$900,FALSE)</f>
        <v>827</v>
      </c>
      <c r="AU711" s="218">
        <f>HLOOKUP($B711,data04,data0211!AU$900,FALSE)</f>
        <v>740</v>
      </c>
      <c r="AV711" s="218">
        <f>HLOOKUP($B711,data04,data0211!AV$900,FALSE)</f>
        <v>0</v>
      </c>
      <c r="AW711" s="218">
        <f>HLOOKUP($B711,data04,data0211!AW$900,FALSE)</f>
        <v>777</v>
      </c>
      <c r="AX711" s="218">
        <f>HLOOKUP($B711,data04,data0211!AX$900,FALSE)</f>
        <v>0</v>
      </c>
      <c r="AY711" s="218">
        <f>HLOOKUP($B711,data04,data0211!AY$900,FALSE)</f>
        <v>42</v>
      </c>
      <c r="AZ711" s="218">
        <f>HLOOKUP($B711,data04,data0211!AZ$900,FALSE)</f>
        <v>9118</v>
      </c>
      <c r="BA711" s="218">
        <f>HLOOKUP($B711,data04,data0211!BA$900,FALSE)</f>
        <v>0.62</v>
      </c>
      <c r="BB711" s="218"/>
      <c r="BC711" s="218"/>
      <c r="BD711" s="218"/>
      <c r="BE711" s="218"/>
    </row>
    <row r="712" spans="1:57" x14ac:dyDescent="0.2">
      <c r="A712" s="71" t="s">
        <v>198</v>
      </c>
      <c r="B712" s="71" t="s">
        <v>198</v>
      </c>
      <c r="C712" s="69">
        <v>2004</v>
      </c>
      <c r="D712" s="218">
        <f>HLOOKUP($B712,data04,data0211!D$900,FALSE)</f>
        <v>825757511.03000009</v>
      </c>
      <c r="E712" s="218">
        <f>HLOOKUP($B712,data04,data0211!E$900,FALSE)</f>
        <v>-351640479.13</v>
      </c>
      <c r="F712" s="218">
        <f>HLOOKUP($B712,data04,data0211!F$900,FALSE)</f>
        <v>0</v>
      </c>
      <c r="G712" s="218">
        <f>HLOOKUP($B712,data04,data0211!G$900,FALSE)</f>
        <v>51184449</v>
      </c>
      <c r="H712" s="218">
        <f>HLOOKUP($B712,data04,data0211!H$900,FALSE)</f>
        <v>36862986.859999999</v>
      </c>
      <c r="I712" s="218">
        <f>HLOOKUP($B712,data04,data0211!I$900,FALSE)</f>
        <v>11322409.449999999</v>
      </c>
      <c r="J712" s="218">
        <f>HLOOKUP($B712,data04,data0211!J$900,FALSE)</f>
        <v>212981</v>
      </c>
      <c r="K712" s="218">
        <f>HLOOKUP($B712,data04,data0211!K$900,FALSE)</f>
        <v>187044</v>
      </c>
      <c r="L712" s="218">
        <f>HLOOKUP($B712,data04,data0211!L$900,FALSE)</f>
        <v>25932</v>
      </c>
      <c r="M712" s="218">
        <f>HLOOKUP($B712,data04,data0211!M$900,FALSE)</f>
        <v>5</v>
      </c>
      <c r="N712" s="218">
        <f>HLOOKUP($B712,data04,data0211!N$900,FALSE)</f>
        <v>51845</v>
      </c>
      <c r="O712" s="218">
        <f>HLOOKUP($B712,data04,data0211!O$900,FALSE)</f>
        <v>253</v>
      </c>
      <c r="P712" s="218">
        <f>HLOOKUP($B712,data04,data0211!P$900,FALSE)</f>
        <v>6430695270</v>
      </c>
      <c r="Q712" s="218">
        <f>HLOOKUP($B712,data04,data0211!Q$900,FALSE)</f>
        <v>1889604391</v>
      </c>
      <c r="R712" s="218">
        <f>HLOOKUP($B712,data04,data0211!R$900,FALSE)</f>
        <v>4100860575</v>
      </c>
      <c r="S712" s="218">
        <f>HLOOKUP($B712,data04,data0211!S$900,FALSE)</f>
        <v>402727206</v>
      </c>
      <c r="T712" s="218">
        <f>HLOOKUP($B712,data04,data0211!T$900,FALSE)</f>
        <v>36912318</v>
      </c>
      <c r="U712" s="218">
        <f>HLOOKUP($B712,data04,data0211!U$900,FALSE)</f>
        <v>590780</v>
      </c>
      <c r="V712" s="218">
        <f>HLOOKUP($B712,data04,data0211!V$900,FALSE)</f>
        <v>9849687</v>
      </c>
      <c r="W712" s="218">
        <f>HLOOKUP($B712,data04,data0211!W$900,FALSE)</f>
        <v>0</v>
      </c>
      <c r="X712" s="218">
        <f>HLOOKUP($B712,data04,data0211!X$900,FALSE)</f>
        <v>9017451</v>
      </c>
      <c r="Y712" s="218">
        <f>HLOOKUP($B712,data04,data0211!Y$900,FALSE)</f>
        <v>724021</v>
      </c>
      <c r="Z712" s="218">
        <f>HLOOKUP($B712,data04,data0211!Z$900,FALSE)</f>
        <v>106676</v>
      </c>
      <c r="AA712" s="218">
        <f>HLOOKUP($B712,data04,data0211!AA$900,FALSE)</f>
        <v>1539</v>
      </c>
      <c r="AB712" s="218">
        <f>HLOOKUP($B712,data04,data0211!AB$900,FALSE)</f>
        <v>98169940</v>
      </c>
      <c r="AC712" s="218">
        <f>HLOOKUP($B712,data04,data0211!AC$900,FALSE)</f>
        <v>49099218</v>
      </c>
      <c r="AD712" s="218">
        <f>HLOOKUP($B712,data04,data0211!AD$900,FALSE)</f>
        <v>47616370</v>
      </c>
      <c r="AE712" s="218">
        <f>HLOOKUP($B712,data04,data0211!AE$900,FALSE)</f>
        <v>730235</v>
      </c>
      <c r="AF712" s="218">
        <f>HLOOKUP($B712,data04,data0211!AF$900,FALSE)</f>
        <v>708708</v>
      </c>
      <c r="AG712" s="218">
        <f>HLOOKUP($B712,data04,data0211!AG$900,FALSE)</f>
        <v>15409</v>
      </c>
      <c r="AH712" s="218">
        <f>HLOOKUP($B712,data04,data0211!AH$900,FALSE)</f>
        <v>619</v>
      </c>
      <c r="AI712" s="218">
        <f>HLOOKUP($B712,data04,data0211!AI$900,FALSE)</f>
        <v>57</v>
      </c>
      <c r="AJ712" s="218">
        <f>HLOOKUP($B712,data04,data0211!AJ$900,FALSE)</f>
        <v>562</v>
      </c>
      <c r="AK712" s="218">
        <f>HLOOKUP($B712,data04,data0211!AK$900,FALSE)</f>
        <v>683000</v>
      </c>
      <c r="AL712" s="218">
        <f>HLOOKUP($B712,data04,data0211!AL$900,FALSE)</f>
        <v>683000</v>
      </c>
      <c r="AM712" s="218">
        <f>HLOOKUP($B712,data04,data0211!AM$900,FALSE)</f>
        <v>0</v>
      </c>
      <c r="AN712" s="218">
        <f>HLOOKUP($B712,data04,data0211!AN$900,FALSE)</f>
        <v>1066070</v>
      </c>
      <c r="AO712" s="218">
        <f>HLOOKUP($B712,data04,data0211!AO$900,FALSE)</f>
        <v>1300564</v>
      </c>
      <c r="AP712" s="218">
        <f>HLOOKUP($B712,data04,data0211!AP$900,FALSE)</f>
        <v>0</v>
      </c>
      <c r="AQ712" s="218">
        <f>HLOOKUP($B712,data04,data0211!AQ$900,FALSE)</f>
        <v>1076942</v>
      </c>
      <c r="AR712" s="218">
        <f>HLOOKUP($B712,data04,data0211!AR$900,FALSE)</f>
        <v>5751.2</v>
      </c>
      <c r="AS712" s="218">
        <f>HLOOKUP($B712,data04,data0211!AS$900,FALSE)</f>
        <v>1915.2</v>
      </c>
      <c r="AT712" s="218">
        <f>HLOOKUP($B712,data04,data0211!AT$900,FALSE)</f>
        <v>3836</v>
      </c>
      <c r="AU712" s="218">
        <f>HLOOKUP($B712,data04,data0211!AU$900,FALSE)</f>
        <v>2620.6</v>
      </c>
      <c r="AV712" s="218">
        <f>HLOOKUP($B712,data04,data0211!AV$900,FALSE)</f>
        <v>51</v>
      </c>
      <c r="AW712" s="218">
        <f>HLOOKUP($B712,data04,data0211!AW$900,FALSE)</f>
        <v>3079.7</v>
      </c>
      <c r="AX712" s="218">
        <f>HLOOKUP($B712,data04,data0211!AX$900,FALSE)</f>
        <v>18</v>
      </c>
      <c r="AY712" s="218">
        <f>HLOOKUP($B712,data04,data0211!AY$900,FALSE)</f>
        <v>24</v>
      </c>
      <c r="AZ712" s="218">
        <f>HLOOKUP($B712,data04,data0211!AZ$900,FALSE)</f>
        <v>32777</v>
      </c>
      <c r="BA712" s="218">
        <f>HLOOKUP($B712,data04,data0211!BA$900,FALSE)</f>
        <v>70</v>
      </c>
      <c r="BB712" s="218"/>
      <c r="BC712" s="218"/>
      <c r="BD712" s="218"/>
      <c r="BE712" s="218"/>
    </row>
    <row r="713" spans="1:57" x14ac:dyDescent="0.2">
      <c r="A713" s="71" t="s">
        <v>3</v>
      </c>
      <c r="B713" s="71" t="s">
        <v>247</v>
      </c>
      <c r="C713" s="69">
        <v>2005</v>
      </c>
      <c r="D713" s="218">
        <f>HLOOKUP($B713,data05,data0211!D$900,FALSE)</f>
        <v>211370872</v>
      </c>
      <c r="E713" s="218">
        <f>HLOOKUP($B713,data05,data0211!E$900,FALSE)</f>
        <v>-79370223</v>
      </c>
      <c r="F713" s="218">
        <f>HLOOKUP($B713,data05,data0211!F$900,FALSE)</f>
        <v>0</v>
      </c>
      <c r="G713" s="218">
        <f>HLOOKUP($B713,data05,data0211!G$900,FALSE)</f>
        <v>16907754</v>
      </c>
      <c r="H713" s="218">
        <f>HLOOKUP($B713,data05,data0211!H$900,FALSE)</f>
        <v>7169958</v>
      </c>
      <c r="I713" s="218">
        <f>HLOOKUP($B713,data05,data0211!I$900,FALSE)</f>
        <v>4700578</v>
      </c>
      <c r="J713" s="218">
        <f>HLOOKUP($B713,data05,data0211!J$900,FALSE)</f>
        <v>65812</v>
      </c>
      <c r="K713" s="218">
        <f>HLOOKUP($B713,data05,data0211!K$900,FALSE)</f>
        <v>59186</v>
      </c>
      <c r="L713" s="218">
        <f>HLOOKUP($B713,data05,data0211!L$900,FALSE)</f>
        <v>6626</v>
      </c>
      <c r="M713" s="218">
        <f>HLOOKUP($B713,data05,data0211!M$900,FALSE)</f>
        <v>0</v>
      </c>
      <c r="N713" s="218">
        <f>HLOOKUP($B713,data05,data0211!N$900,FALSE)</f>
        <v>10477548</v>
      </c>
      <c r="O713" s="218">
        <f>HLOOKUP($B713,data05,data0211!O$900,FALSE)</f>
        <v>0</v>
      </c>
      <c r="P713" s="218">
        <f>HLOOKUP($B713,data05,data0211!P$900,FALSE)</f>
        <v>1486446616</v>
      </c>
      <c r="Q713" s="218">
        <f>HLOOKUP($B713,data05,data0211!Q$900,FALSE)</f>
        <v>542827565</v>
      </c>
      <c r="R713" s="218">
        <f>HLOOKUP($B713,data05,data0211!R$900,FALSE)</f>
        <v>933141503</v>
      </c>
      <c r="S713" s="218">
        <f>HLOOKUP($B713,data05,data0211!S$900,FALSE)</f>
        <v>0</v>
      </c>
      <c r="T713" s="218">
        <f>HLOOKUP($B713,data05,data0211!T$900,FALSE)</f>
        <v>10477548</v>
      </c>
      <c r="U713" s="218">
        <f>HLOOKUP($B713,data05,data0211!U$900,FALSE)</f>
        <v>0</v>
      </c>
      <c r="V713" s="218">
        <f>HLOOKUP($B713,data05,data0211!V$900,FALSE)</f>
        <v>1907707</v>
      </c>
      <c r="W713" s="218">
        <f>HLOOKUP($B713,data05,data0211!W$900,FALSE)</f>
        <v>0</v>
      </c>
      <c r="X713" s="218">
        <f>HLOOKUP($B713,data05,data0211!X$900,FALSE)</f>
        <v>1876766</v>
      </c>
      <c r="Y713" s="218">
        <f>HLOOKUP($B713,data05,data0211!Y$900,FALSE)</f>
        <v>0</v>
      </c>
      <c r="Z713" s="218">
        <f>HLOOKUP($B713,data05,data0211!Z$900,FALSE)</f>
        <v>30941</v>
      </c>
      <c r="AA713" s="218">
        <f>HLOOKUP($B713,data05,data0211!AA$900,FALSE)</f>
        <v>0</v>
      </c>
      <c r="AB713" s="218">
        <f>HLOOKUP($B713,data05,data0211!AB$900,FALSE)</f>
        <v>31675471</v>
      </c>
      <c r="AC713" s="218">
        <f>HLOOKUP($B713,data05,data0211!AC$900,FALSE)</f>
        <v>17313847</v>
      </c>
      <c r="AD713" s="218">
        <f>HLOOKUP($B713,data05,data0211!AD$900,FALSE)</f>
        <v>10001982</v>
      </c>
      <c r="AE713" s="218">
        <f>HLOOKUP($B713,data05,data0211!AE$900,FALSE)</f>
        <v>0</v>
      </c>
      <c r="AF713" s="218">
        <f>HLOOKUP($B713,data05,data0211!AF$900,FALSE)</f>
        <v>90966</v>
      </c>
      <c r="AG713" s="218">
        <f>HLOOKUP($B713,data05,data0211!AG$900,FALSE)</f>
        <v>0</v>
      </c>
      <c r="AH713" s="218">
        <f>HLOOKUP($B713,data05,data0211!AH$900,FALSE)</f>
        <v>374</v>
      </c>
      <c r="AI713" s="218">
        <f>HLOOKUP($B713,data05,data0211!AI$900,FALSE)</f>
        <v>363</v>
      </c>
      <c r="AJ713" s="218">
        <f>HLOOKUP($B713,data05,data0211!AJ$900,FALSE)</f>
        <v>11</v>
      </c>
      <c r="AK713" s="218">
        <f>HLOOKUP($B713,data05,data0211!AK$900,FALSE)</f>
        <v>177661</v>
      </c>
      <c r="AL713" s="218">
        <f>HLOOKUP($B713,data05,data0211!AL$900,FALSE)</f>
        <v>193108</v>
      </c>
      <c r="AM713" s="218">
        <f>HLOOKUP($B713,data05,data0211!AM$900,FALSE)</f>
        <v>187</v>
      </c>
      <c r="AN713" s="218">
        <f>HLOOKUP($B713,data05,data0211!AN$900,FALSE)</f>
        <v>280827</v>
      </c>
      <c r="AO713" s="218">
        <f>HLOOKUP($B713,data05,data0211!AO$900,FALSE)</f>
        <v>313186</v>
      </c>
      <c r="AP713" s="218">
        <f>HLOOKUP($B713,data05,data0211!AP$900,FALSE)</f>
        <v>313186</v>
      </c>
      <c r="AQ713" s="218">
        <f>HLOOKUP($B713,data05,data0211!AQ$900,FALSE)</f>
        <v>264962</v>
      </c>
      <c r="AR713" s="218">
        <f>HLOOKUP($B713,data05,data0211!AR$900,FALSE)</f>
        <v>1485</v>
      </c>
      <c r="AS713" s="218">
        <f>HLOOKUP($B713,data05,data0211!AS$900,FALSE)</f>
        <v>677</v>
      </c>
      <c r="AT713" s="218">
        <f>HLOOKUP($B713,data05,data0211!AT$900,FALSE)</f>
        <v>808</v>
      </c>
      <c r="AU713" s="218">
        <f>HLOOKUP($B713,data05,data0211!AU$900,FALSE)</f>
        <v>705</v>
      </c>
      <c r="AV713" s="218">
        <f>HLOOKUP($B713,data05,data0211!AV$900,FALSE)</f>
        <v>0</v>
      </c>
      <c r="AW713" s="218">
        <f>HLOOKUP($B713,data05,data0211!AW$900,FALSE)</f>
        <v>780</v>
      </c>
      <c r="AX713" s="218">
        <f>HLOOKUP($B713,data05,data0211!AX$900,FALSE)</f>
        <v>0</v>
      </c>
      <c r="AY713" s="218">
        <f>HLOOKUP($B713,data05,data0211!AY$900,FALSE)</f>
        <v>41</v>
      </c>
      <c r="AZ713" s="218">
        <f>HLOOKUP($B713,data05,data0211!AZ$900,FALSE)</f>
        <v>8863</v>
      </c>
      <c r="BA713" s="218">
        <f>HLOOKUP($B713,data05,data0211!BA$900,FALSE)</f>
        <v>66</v>
      </c>
      <c r="BB713" s="218"/>
      <c r="BC713" s="218"/>
      <c r="BD713" s="218"/>
      <c r="BE713" s="218"/>
    </row>
    <row r="714" spans="1:57" x14ac:dyDescent="0.2">
      <c r="A714" s="71" t="s">
        <v>198</v>
      </c>
      <c r="B714" s="71" t="s">
        <v>198</v>
      </c>
      <c r="C714" s="69">
        <v>2005</v>
      </c>
      <c r="D714" s="218">
        <f>HLOOKUP($B714,data05,data0211!D$900,FALSE)</f>
        <v>911163209.35000014</v>
      </c>
      <c r="E714" s="218">
        <f>HLOOKUP($B714,data05,data0211!E$900,FALSE)</f>
        <v>-393693722.94</v>
      </c>
      <c r="F714" s="218">
        <f>HLOOKUP($B714,data05,data0211!F$900,FALSE)</f>
        <v>0</v>
      </c>
      <c r="G714" s="218">
        <f>HLOOKUP($B714,data05,data0211!G$900,FALSE)</f>
        <v>0</v>
      </c>
      <c r="H714" s="218">
        <f>HLOOKUP($B714,data05,data0211!H$900,FALSE)</f>
        <v>38762336.160000004</v>
      </c>
      <c r="I714" s="218">
        <f>HLOOKUP($B714,data05,data0211!I$900,FALSE)</f>
        <v>11065431</v>
      </c>
      <c r="J714" s="218">
        <f>HLOOKUP($B714,data05,data0211!J$900,FALSE)</f>
        <v>219788</v>
      </c>
      <c r="K714" s="218">
        <f>HLOOKUP($B714,data05,data0211!K$900,FALSE)</f>
        <v>192706</v>
      </c>
      <c r="L714" s="218">
        <f>HLOOKUP($B714,data05,data0211!L$900,FALSE)</f>
        <v>27077</v>
      </c>
      <c r="M714" s="218">
        <f>HLOOKUP($B714,data05,data0211!M$900,FALSE)</f>
        <v>5</v>
      </c>
      <c r="N714" s="218">
        <f>HLOOKUP($B714,data05,data0211!N$900,FALSE)</f>
        <v>2868937</v>
      </c>
      <c r="O714" s="218">
        <f>HLOOKUP($B714,data05,data0211!O$900,FALSE)</f>
        <v>36572706</v>
      </c>
      <c r="P714" s="218">
        <f>HLOOKUP($B714,data05,data0211!P$900,FALSE)</f>
        <v>6839843019</v>
      </c>
      <c r="Q714" s="218">
        <f>HLOOKUP($B714,data05,data0211!Q$900,FALSE)</f>
        <v>2041954318</v>
      </c>
      <c r="R714" s="218">
        <f>HLOOKUP($B714,data05,data0211!R$900,FALSE)</f>
        <v>4360476404</v>
      </c>
      <c r="S714" s="218">
        <f>HLOOKUP($B714,data05,data0211!S$900,FALSE)</f>
        <v>397970654</v>
      </c>
      <c r="T714" s="218">
        <f>HLOOKUP($B714,data05,data0211!T$900,FALSE)</f>
        <v>2868937</v>
      </c>
      <c r="U714" s="218">
        <f>HLOOKUP($B714,data05,data0211!U$900,FALSE)</f>
        <v>36572706</v>
      </c>
      <c r="V714" s="218">
        <f>HLOOKUP($B714,data05,data0211!V$900,FALSE)</f>
        <v>9672781</v>
      </c>
      <c r="W714" s="218">
        <f>HLOOKUP($B714,data05,data0211!W$900,FALSE)</f>
        <v>0</v>
      </c>
      <c r="X714" s="218">
        <f>HLOOKUP($B714,data05,data0211!X$900,FALSE)</f>
        <v>8854597</v>
      </c>
      <c r="Y714" s="218">
        <f>HLOOKUP($B714,data05,data0211!Y$900,FALSE)</f>
        <v>709878</v>
      </c>
      <c r="Z714" s="218">
        <f>HLOOKUP($B714,data05,data0211!Z$900,FALSE)</f>
        <v>106945</v>
      </c>
      <c r="AA714" s="218">
        <f>HLOOKUP($B714,data05,data0211!AA$900,FALSE)</f>
        <v>1361</v>
      </c>
      <c r="AB714" s="218">
        <f>HLOOKUP($B714,data05,data0211!AB$900,FALSE)</f>
        <v>101917691.95</v>
      </c>
      <c r="AC714" s="218">
        <f>HLOOKUP($B714,data05,data0211!AC$900,FALSE)</f>
        <v>51771990.740000002</v>
      </c>
      <c r="AD714" s="218">
        <f>HLOOKUP($B714,data05,data0211!AD$900,FALSE)</f>
        <v>48809599.950000003</v>
      </c>
      <c r="AE714" s="218">
        <f>HLOOKUP($B714,data05,data0211!AE$900,FALSE)</f>
        <v>590802.22</v>
      </c>
      <c r="AF714" s="218">
        <f>HLOOKUP($B714,data05,data0211!AF$900,FALSE)</f>
        <v>732481.45</v>
      </c>
      <c r="AG714" s="218">
        <f>HLOOKUP($B714,data05,data0211!AG$900,FALSE)</f>
        <v>6333.86</v>
      </c>
      <c r="AH714" s="218">
        <f>HLOOKUP($B714,data05,data0211!AH$900,FALSE)</f>
        <v>636</v>
      </c>
      <c r="AI714" s="218">
        <f>HLOOKUP($B714,data05,data0211!AI$900,FALSE)</f>
        <v>411</v>
      </c>
      <c r="AJ714" s="218">
        <f>HLOOKUP($B714,data05,data0211!AJ$900,FALSE)</f>
        <v>225</v>
      </c>
      <c r="AK714" s="218">
        <f>HLOOKUP($B714,data05,data0211!AK$900,FALSE)</f>
        <v>715000</v>
      </c>
      <c r="AL714" s="218">
        <f>HLOOKUP($B714,data05,data0211!AL$900,FALSE)</f>
        <v>715000</v>
      </c>
      <c r="AM714" s="218">
        <f>HLOOKUP($B714,data05,data0211!AM$900,FALSE)</f>
        <v>0</v>
      </c>
      <c r="AN714" s="218">
        <f>HLOOKUP($B714,data05,data0211!AN$900,FALSE)</f>
        <v>1099666</v>
      </c>
      <c r="AO714" s="218">
        <f>HLOOKUP($B714,data05,data0211!AO$900,FALSE)</f>
        <v>1488919</v>
      </c>
      <c r="AP714" s="218">
        <f>HLOOKUP($B714,data05,data0211!AP$900,FALSE)</f>
        <v>1488919</v>
      </c>
      <c r="AQ714" s="218">
        <f>HLOOKUP($B714,data05,data0211!AQ$900,FALSE)</f>
        <v>1157510</v>
      </c>
      <c r="AR714" s="218">
        <f>HLOOKUP($B714,data05,data0211!AR$900,FALSE)</f>
        <v>5857</v>
      </c>
      <c r="AS714" s="218">
        <f>HLOOKUP($B714,data05,data0211!AS$900,FALSE)</f>
        <v>1929</v>
      </c>
      <c r="AT714" s="218">
        <f>HLOOKUP($B714,data05,data0211!AT$900,FALSE)</f>
        <v>3928</v>
      </c>
      <c r="AU714" s="218">
        <f>HLOOKUP($B714,data05,data0211!AU$900,FALSE)</f>
        <v>2667</v>
      </c>
      <c r="AV714" s="218">
        <f>HLOOKUP($B714,data05,data0211!AV$900,FALSE)</f>
        <v>52</v>
      </c>
      <c r="AW714" s="218">
        <f>HLOOKUP($B714,data05,data0211!AW$900,FALSE)</f>
        <v>3137</v>
      </c>
      <c r="AX714" s="218">
        <f>HLOOKUP($B714,data05,data0211!AX$900,FALSE)</f>
        <v>18</v>
      </c>
      <c r="AY714" s="218">
        <f>HLOOKUP($B714,data05,data0211!AY$900,FALSE)</f>
        <v>24</v>
      </c>
      <c r="AZ714" s="218">
        <f>HLOOKUP($B714,data05,data0211!AZ$900,FALSE)</f>
        <v>31029</v>
      </c>
      <c r="BA714" s="218">
        <f>HLOOKUP($B714,data05,data0211!BA$900,FALSE)</f>
        <v>71</v>
      </c>
      <c r="BB714" s="218"/>
      <c r="BC714" s="218"/>
      <c r="BD714" s="218"/>
      <c r="BE714" s="218"/>
    </row>
    <row r="715" spans="1:57" x14ac:dyDescent="0.2">
      <c r="A715" s="71" t="s">
        <v>3</v>
      </c>
      <c r="B715" s="71" t="s">
        <v>247</v>
      </c>
      <c r="C715" s="69">
        <v>2006</v>
      </c>
      <c r="D715" s="218">
        <f>HLOOKUP($B715,data06,data0211!D$900,FALSE)</f>
        <v>230265010</v>
      </c>
      <c r="E715" s="218">
        <f>HLOOKUP($B715,data06,data0211!E$900,FALSE)</f>
        <v>-88294682</v>
      </c>
      <c r="F715" s="218">
        <f>HLOOKUP($B715,data06,data0211!F$900,FALSE)</f>
        <v>0</v>
      </c>
      <c r="G715" s="218">
        <f>HLOOKUP($B715,data06,data0211!G$900,FALSE)</f>
        <v>17769650</v>
      </c>
      <c r="H715" s="218">
        <f>HLOOKUP($B715,data06,data0211!H$900,FALSE)</f>
        <v>7902681</v>
      </c>
      <c r="I715" s="218">
        <f>HLOOKUP($B715,data06,data0211!I$900,FALSE)</f>
        <v>5450000</v>
      </c>
      <c r="J715" s="218">
        <f>HLOOKUP($B715,data06,data0211!J$900,FALSE)</f>
        <v>67523</v>
      </c>
      <c r="K715" s="218">
        <f>HLOOKUP($B715,data06,data0211!K$900,FALSE)</f>
        <v>60659</v>
      </c>
      <c r="L715" s="218">
        <f>HLOOKUP($B715,data06,data0211!L$900,FALSE)</f>
        <v>6864</v>
      </c>
      <c r="M715" s="218">
        <f>HLOOKUP($B715,data06,data0211!M$900,FALSE)</f>
        <v>0</v>
      </c>
      <c r="N715" s="218">
        <f>HLOOKUP($B715,data06,data0211!N$900,FALSE)</f>
        <v>14174</v>
      </c>
      <c r="O715" s="218">
        <f>HLOOKUP($B715,data06,data0211!O$900,FALSE)</f>
        <v>0</v>
      </c>
      <c r="P715" s="218">
        <f>HLOOKUP($B715,data06,data0211!P$900,FALSE)</f>
        <v>1478570768</v>
      </c>
      <c r="Q715" s="218">
        <f>HLOOKUP($B715,data06,data0211!Q$900,FALSE)</f>
        <v>530557254</v>
      </c>
      <c r="R715" s="218">
        <f>HLOOKUP($B715,data06,data0211!R$900,FALSE)</f>
        <v>937360428</v>
      </c>
      <c r="S715" s="218">
        <f>HLOOKUP($B715,data06,data0211!S$900,FALSE)</f>
        <v>0</v>
      </c>
      <c r="T715" s="218">
        <f>HLOOKUP($B715,data06,data0211!T$900,FALSE)</f>
        <v>10653086</v>
      </c>
      <c r="U715" s="218">
        <f>HLOOKUP($B715,data06,data0211!U$900,FALSE)</f>
        <v>0</v>
      </c>
      <c r="V715" s="218">
        <f>HLOOKUP($B715,data06,data0211!V$900,FALSE)</f>
        <v>1950902</v>
      </c>
      <c r="W715" s="218">
        <f>HLOOKUP($B715,data06,data0211!W$900,FALSE)</f>
        <v>0</v>
      </c>
      <c r="X715" s="218">
        <f>HLOOKUP($B715,data06,data0211!X$900,FALSE)</f>
        <v>1919615</v>
      </c>
      <c r="Y715" s="218">
        <f>HLOOKUP($B715,data06,data0211!Y$900,FALSE)</f>
        <v>0</v>
      </c>
      <c r="Z715" s="218">
        <f>HLOOKUP($B715,data06,data0211!Z$900,FALSE)</f>
        <v>31287</v>
      </c>
      <c r="AA715" s="218">
        <f>HLOOKUP($B715,data06,data0211!AA$900,FALSE)</f>
        <v>0</v>
      </c>
      <c r="AB715" s="218">
        <f>HLOOKUP($B715,data06,data0211!AB$900,FALSE)</f>
        <v>27554646</v>
      </c>
      <c r="AC715" s="218">
        <f>HLOOKUP($B715,data06,data0211!AC$900,FALSE)</f>
        <v>17504523</v>
      </c>
      <c r="AD715" s="218">
        <f>HLOOKUP($B715,data06,data0211!AD$900,FALSE)</f>
        <v>9958904</v>
      </c>
      <c r="AE715" s="218">
        <f>HLOOKUP($B715,data06,data0211!AE$900,FALSE)</f>
        <v>0</v>
      </c>
      <c r="AF715" s="218">
        <f>HLOOKUP($B715,data06,data0211!AF$900,FALSE)</f>
        <v>91219</v>
      </c>
      <c r="AG715" s="218">
        <f>HLOOKUP($B715,data06,data0211!AG$900,FALSE)</f>
        <v>0</v>
      </c>
      <c r="AH715" s="218">
        <f>HLOOKUP($B715,data06,data0211!AH$900,FALSE)</f>
        <v>374</v>
      </c>
      <c r="AI715" s="218">
        <f>HLOOKUP($B715,data06,data0211!AI$900,FALSE)</f>
        <v>363</v>
      </c>
      <c r="AJ715" s="218">
        <f>HLOOKUP($B715,data06,data0211!AJ$900,FALSE)</f>
        <v>11</v>
      </c>
      <c r="AK715" s="218">
        <f>HLOOKUP($B715,data06,data0211!AK$900,FALSE)</f>
        <v>178875</v>
      </c>
      <c r="AL715" s="218">
        <f>HLOOKUP($B715,data06,data0211!AL$900,FALSE)</f>
        <v>194429</v>
      </c>
      <c r="AM715" s="218">
        <f>HLOOKUP($B715,data06,data0211!AM$900,FALSE)</f>
        <v>187</v>
      </c>
      <c r="AN715" s="218">
        <f>HLOOKUP($B715,data06,data0211!AN$900,FALSE)</f>
        <v>285502</v>
      </c>
      <c r="AO715" s="218">
        <f>HLOOKUP($B715,data06,data0211!AO$900,FALSE)</f>
        <v>324449</v>
      </c>
      <c r="AP715" s="218">
        <f>HLOOKUP($B715,data06,data0211!AP$900,FALSE)</f>
        <v>324449</v>
      </c>
      <c r="AQ715" s="218">
        <f>HLOOKUP($B715,data06,data0211!AQ$900,FALSE)</f>
        <v>273268</v>
      </c>
      <c r="AR715" s="218">
        <f>HLOOKUP($B715,data06,data0211!AR$900,FALSE)</f>
        <v>1447</v>
      </c>
      <c r="AS715" s="218">
        <f>HLOOKUP($B715,data06,data0211!AS$900,FALSE)</f>
        <v>657</v>
      </c>
      <c r="AT715" s="218">
        <f>HLOOKUP($B715,data06,data0211!AT$900,FALSE)</f>
        <v>790</v>
      </c>
      <c r="AU715" s="218">
        <f>HLOOKUP($B715,data06,data0211!AU$900,FALSE)</f>
        <v>686</v>
      </c>
      <c r="AV715" s="218">
        <f>HLOOKUP($B715,data06,data0211!AV$900,FALSE)</f>
        <v>0</v>
      </c>
      <c r="AW715" s="218">
        <f>HLOOKUP($B715,data06,data0211!AW$900,FALSE)</f>
        <v>761</v>
      </c>
      <c r="AX715" s="218">
        <f>HLOOKUP($B715,data06,data0211!AX$900,FALSE)</f>
        <v>0</v>
      </c>
      <c r="AY715" s="218">
        <f>HLOOKUP($B715,data06,data0211!AY$900,FALSE)</f>
        <v>40</v>
      </c>
      <c r="AZ715" s="218">
        <f>HLOOKUP($B715,data06,data0211!AZ$900,FALSE)</f>
        <v>8901</v>
      </c>
      <c r="BA715" s="218">
        <f>HLOOKUP($B715,data06,data0211!BA$900,FALSE)</f>
        <v>65</v>
      </c>
      <c r="BB715" s="218"/>
      <c r="BC715" s="218"/>
      <c r="BD715" s="218"/>
      <c r="BE715" s="218"/>
    </row>
    <row r="716" spans="1:57" x14ac:dyDescent="0.2">
      <c r="A716" s="71" t="s">
        <v>3</v>
      </c>
      <c r="B716" s="71" t="s">
        <v>3</v>
      </c>
      <c r="C716" s="69">
        <v>2006</v>
      </c>
      <c r="D716" s="218">
        <f>HLOOKUP($B716,data06,data0211!D$900,FALSE)</f>
        <v>923278503.77999985</v>
      </c>
      <c r="E716" s="218">
        <f>HLOOKUP($B716,data06,data0211!E$900,FALSE)</f>
        <v>-400838801.81999999</v>
      </c>
      <c r="F716" s="218">
        <f>HLOOKUP($B716,data06,data0211!F$900,FALSE)</f>
        <v>0</v>
      </c>
      <c r="G716" s="218">
        <f>HLOOKUP($B716,data06,data0211!G$900,FALSE)</f>
        <v>56197851.420000002</v>
      </c>
      <c r="H716" s="218">
        <f>HLOOKUP($B716,data06,data0211!H$900,FALSE)</f>
        <v>35119786.150000006</v>
      </c>
      <c r="I716" s="218">
        <f>HLOOKUP($B716,data06,data0211!I$900,FALSE)</f>
        <v>11464622.17</v>
      </c>
      <c r="J716" s="218">
        <f>HLOOKUP($B716,data06,data0211!J$900,FALSE)</f>
        <v>228471</v>
      </c>
      <c r="K716" s="218">
        <f>HLOOKUP($B716,data06,data0211!K$900,FALSE)</f>
        <v>200794</v>
      </c>
      <c r="L716" s="218">
        <f>HLOOKUP($B716,data06,data0211!L$900,FALSE)</f>
        <v>27673</v>
      </c>
      <c r="M716" s="218">
        <f>HLOOKUP($B716,data06,data0211!M$900,FALSE)</f>
        <v>4</v>
      </c>
      <c r="N716" s="218">
        <f>HLOOKUP($B716,data06,data0211!N$900,FALSE)</f>
        <v>47</v>
      </c>
      <c r="O716" s="218">
        <f>HLOOKUP($B716,data06,data0211!O$900,FALSE)</f>
        <v>148</v>
      </c>
      <c r="P716" s="218">
        <f>HLOOKUP($B716,data06,data0211!P$900,FALSE)</f>
        <v>6744270641</v>
      </c>
      <c r="Q716" s="218">
        <f>HLOOKUP($B716,data06,data0211!Q$900,FALSE)</f>
        <v>2003371840</v>
      </c>
      <c r="R716" s="218">
        <f>HLOOKUP($B716,data06,data0211!R$900,FALSE)</f>
        <v>4428877085</v>
      </c>
      <c r="S716" s="218">
        <f>HLOOKUP($B716,data06,data0211!S$900,FALSE)</f>
        <v>271206836</v>
      </c>
      <c r="T716" s="218">
        <f>HLOOKUP($B716,data06,data0211!T$900,FALSE)</f>
        <v>40343688</v>
      </c>
      <c r="U716" s="218">
        <f>HLOOKUP($B716,data06,data0211!U$900,FALSE)</f>
        <v>471192</v>
      </c>
      <c r="V716" s="218">
        <f>HLOOKUP($B716,data06,data0211!V$900,FALSE)</f>
        <v>10219566</v>
      </c>
      <c r="W716" s="218">
        <f>HLOOKUP($B716,data06,data0211!W$900,FALSE)</f>
        <v>0</v>
      </c>
      <c r="X716" s="218">
        <f>HLOOKUP($B716,data06,data0211!X$900,FALSE)</f>
        <v>9607482</v>
      </c>
      <c r="Y716" s="218">
        <f>HLOOKUP($B716,data06,data0211!Y$900,FALSE)</f>
        <v>498757</v>
      </c>
      <c r="Z716" s="218">
        <f>HLOOKUP($B716,data06,data0211!Z$900,FALSE)</f>
        <v>112046</v>
      </c>
      <c r="AA716" s="218">
        <f>HLOOKUP($B716,data06,data0211!AA$900,FALSE)</f>
        <v>1281</v>
      </c>
      <c r="AB716" s="218">
        <f>HLOOKUP($B716,data06,data0211!AB$900,FALSE)</f>
        <v>103176586.56</v>
      </c>
      <c r="AC716" s="218">
        <f>HLOOKUP($B716,data06,data0211!AC$900,FALSE)</f>
        <v>51571388.649999999</v>
      </c>
      <c r="AD716" s="218">
        <f>HLOOKUP($B716,data06,data0211!AD$900,FALSE)</f>
        <v>50152083.379999995</v>
      </c>
      <c r="AE716" s="218">
        <f>HLOOKUP($B716,data06,data0211!AE$900,FALSE)</f>
        <v>703030.59</v>
      </c>
      <c r="AF716" s="218">
        <f>HLOOKUP($B716,data06,data0211!AF$900,FALSE)</f>
        <v>22289.13</v>
      </c>
      <c r="AG716" s="218">
        <f>HLOOKUP($B716,data06,data0211!AG$900,FALSE)</f>
        <v>727794.81</v>
      </c>
      <c r="AH716" s="218">
        <f>HLOOKUP($B716,data06,data0211!AH$900,FALSE)</f>
        <v>635</v>
      </c>
      <c r="AI716" s="218">
        <f>HLOOKUP($B716,data06,data0211!AI$900,FALSE)</f>
        <v>415</v>
      </c>
      <c r="AJ716" s="218">
        <f>HLOOKUP($B716,data06,data0211!AJ$900,FALSE)</f>
        <v>220</v>
      </c>
      <c r="AK716" s="218">
        <f>HLOOKUP($B716,data06,data0211!AK$900,FALSE)</f>
        <v>710772</v>
      </c>
      <c r="AL716" s="218">
        <f>HLOOKUP($B716,data06,data0211!AL$900,FALSE)</f>
        <v>710772</v>
      </c>
      <c r="AM716" s="218">
        <f>HLOOKUP($B716,data06,data0211!AM$900,FALSE)</f>
        <v>0</v>
      </c>
      <c r="AN716" s="218">
        <f>HLOOKUP($B716,data06,data0211!AN$900,FALSE)</f>
        <v>1085602</v>
      </c>
      <c r="AO716" s="218">
        <f>HLOOKUP($B716,data06,data0211!AO$900,FALSE)</f>
        <v>1576599</v>
      </c>
      <c r="AP716" s="218">
        <f>HLOOKUP($B716,data06,data0211!AP$900,FALSE)</f>
        <v>1576599</v>
      </c>
      <c r="AQ716" s="218">
        <f>HLOOKUP($B716,data06,data0211!AQ$900,FALSE)</f>
        <v>1170832</v>
      </c>
      <c r="AR716" s="218">
        <f>HLOOKUP($B716,data06,data0211!AR$900,FALSE)</f>
        <v>6018</v>
      </c>
      <c r="AS716" s="218">
        <f>HLOOKUP($B716,data06,data0211!AS$900,FALSE)</f>
        <v>1865</v>
      </c>
      <c r="AT716" s="218">
        <f>HLOOKUP($B716,data06,data0211!AT$900,FALSE)</f>
        <v>4153</v>
      </c>
      <c r="AU716" s="218">
        <f>HLOOKUP($B716,data06,data0211!AU$900,FALSE)</f>
        <v>2751</v>
      </c>
      <c r="AV716" s="218">
        <f>HLOOKUP($B716,data06,data0211!AV$900,FALSE)</f>
        <v>79</v>
      </c>
      <c r="AW716" s="218">
        <f>HLOOKUP($B716,data06,data0211!AW$900,FALSE)</f>
        <v>3188</v>
      </c>
      <c r="AX716" s="218">
        <f>HLOOKUP($B716,data06,data0211!AX$900,FALSE)</f>
        <v>10</v>
      </c>
      <c r="AY716" s="218">
        <f>HLOOKUP($B716,data06,data0211!AY$900,FALSE)</f>
        <v>17</v>
      </c>
      <c r="AZ716" s="218">
        <f>HLOOKUP($B716,data06,data0211!AZ$900,FALSE)</f>
        <v>30676</v>
      </c>
      <c r="BA716" s="218">
        <f>HLOOKUP($B716,data06,data0211!BA$900,FALSE)</f>
        <v>69</v>
      </c>
      <c r="BB716" s="218"/>
      <c r="BC716" s="218"/>
      <c r="BD716" s="218"/>
      <c r="BE716" s="218"/>
    </row>
    <row r="717" spans="1:57" x14ac:dyDescent="0.2">
      <c r="A717" s="71" t="s">
        <v>3</v>
      </c>
      <c r="B717" s="71" t="s">
        <v>247</v>
      </c>
      <c r="C717" s="69">
        <v>2007</v>
      </c>
      <c r="D717" s="218">
        <f>HLOOKUP($B717,data07,data0211!D$900,FALSE)</f>
        <v>246193253</v>
      </c>
      <c r="E717" s="218">
        <f>HLOOKUP($B717,data07,data0211!E$900,FALSE)</f>
        <v>-97897299</v>
      </c>
      <c r="F717" s="218">
        <f>HLOOKUP($B717,data07,data0211!F$900,FALSE)</f>
        <v>0</v>
      </c>
      <c r="G717" s="218">
        <f>HLOOKUP($B717,data07,data0211!G$900,FALSE)</f>
        <v>18475847</v>
      </c>
      <c r="H717" s="218">
        <f>HLOOKUP($B717,data07,data0211!H$900,FALSE)</f>
        <v>7855243</v>
      </c>
      <c r="I717" s="218">
        <f>HLOOKUP($B717,data07,data0211!I$900,FALSE)</f>
        <v>5450000</v>
      </c>
      <c r="J717" s="218">
        <f>HLOOKUP($B717,data07,data0211!J$900,FALSE)</f>
        <v>68535</v>
      </c>
      <c r="K717" s="218">
        <f>HLOOKUP($B717,data07,data0211!K$900,FALSE)</f>
        <v>61561</v>
      </c>
      <c r="L717" s="218">
        <f>HLOOKUP($B717,data07,data0211!L$900,FALSE)</f>
        <v>6974</v>
      </c>
      <c r="M717" s="218">
        <f>HLOOKUP($B717,data07,data0211!M$900,FALSE)</f>
        <v>0</v>
      </c>
      <c r="N717" s="218">
        <f>HLOOKUP($B717,data07,data0211!N$900,FALSE)</f>
        <v>14681</v>
      </c>
      <c r="O717" s="218">
        <f>HLOOKUP($B717,data07,data0211!O$900,FALSE)</f>
        <v>0</v>
      </c>
      <c r="P717" s="218">
        <f>HLOOKUP($B717,data07,data0211!P$900,FALSE)</f>
        <v>1499547730</v>
      </c>
      <c r="Q717" s="218">
        <f>HLOOKUP($B717,data07,data0211!Q$900,FALSE)</f>
        <v>548016272</v>
      </c>
      <c r="R717" s="218">
        <f>HLOOKUP($B717,data07,data0211!R$900,FALSE)</f>
        <v>940740837</v>
      </c>
      <c r="S717" s="218">
        <f>HLOOKUP($B717,data07,data0211!S$900,FALSE)</f>
        <v>0</v>
      </c>
      <c r="T717" s="218">
        <f>HLOOKUP($B717,data07,data0211!T$900,FALSE)</f>
        <v>10790621</v>
      </c>
      <c r="U717" s="218">
        <f>HLOOKUP($B717,data07,data0211!U$900,FALSE)</f>
        <v>0</v>
      </c>
      <c r="V717" s="218">
        <f>HLOOKUP($B717,data07,data0211!V$900,FALSE)</f>
        <v>1977209</v>
      </c>
      <c r="W717" s="218">
        <f>HLOOKUP($B717,data07,data0211!W$900,FALSE)</f>
        <v>0</v>
      </c>
      <c r="X717" s="218">
        <f>HLOOKUP($B717,data07,data0211!X$900,FALSE)</f>
        <v>1945250</v>
      </c>
      <c r="Y717" s="218">
        <f>HLOOKUP($B717,data07,data0211!Y$900,FALSE)</f>
        <v>0</v>
      </c>
      <c r="Z717" s="218">
        <f>HLOOKUP($B717,data07,data0211!Z$900,FALSE)</f>
        <v>31959</v>
      </c>
      <c r="AA717" s="218">
        <f>HLOOKUP($B717,data07,data0211!AA$900,FALSE)</f>
        <v>0</v>
      </c>
      <c r="AB717" s="218">
        <f>HLOOKUP($B717,data07,data0211!AB$900,FALSE)</f>
        <v>27617627</v>
      </c>
      <c r="AC717" s="218">
        <f>HLOOKUP($B717,data07,data0211!AC$900,FALSE)</f>
        <v>17567935</v>
      </c>
      <c r="AD717" s="218">
        <f>HLOOKUP($B717,data07,data0211!AD$900,FALSE)</f>
        <v>9958303</v>
      </c>
      <c r="AE717" s="218">
        <f>HLOOKUP($B717,data07,data0211!AE$900,FALSE)</f>
        <v>0</v>
      </c>
      <c r="AF717" s="218">
        <f>HLOOKUP($B717,data07,data0211!AF$900,FALSE)</f>
        <v>0</v>
      </c>
      <c r="AG717" s="218">
        <f>HLOOKUP($B717,data07,data0211!AG$900,FALSE)</f>
        <v>91389</v>
      </c>
      <c r="AH717" s="218">
        <f>HLOOKUP($B717,data07,data0211!AH$900,FALSE)</f>
        <v>374</v>
      </c>
      <c r="AI717" s="218">
        <f>HLOOKUP($B717,data07,data0211!AI$900,FALSE)</f>
        <v>363</v>
      </c>
      <c r="AJ717" s="218">
        <f>HLOOKUP($B717,data07,data0211!AJ$900,FALSE)</f>
        <v>11</v>
      </c>
      <c r="AK717" s="218">
        <f>HLOOKUP($B717,data07,data0211!AK$900,FALSE)</f>
        <v>181930</v>
      </c>
      <c r="AL717" s="218">
        <f>HLOOKUP($B717,data07,data0211!AL$900,FALSE)</f>
        <v>197750</v>
      </c>
      <c r="AM717" s="218">
        <f>HLOOKUP($B717,data07,data0211!AM$900,FALSE)</f>
        <v>0</v>
      </c>
      <c r="AN717" s="218">
        <f>HLOOKUP($B717,data07,data0211!AN$900,FALSE)</f>
        <v>262451</v>
      </c>
      <c r="AO717" s="218">
        <f>HLOOKUP($B717,data07,data0211!AO$900,FALSE)</f>
        <v>309144</v>
      </c>
      <c r="AP717" s="218">
        <f>HLOOKUP($B717,data07,data0211!AP$900,FALSE)</f>
        <v>309144</v>
      </c>
      <c r="AQ717" s="218">
        <f>HLOOKUP($B717,data07,data0211!AQ$900,FALSE)</f>
        <v>264432</v>
      </c>
      <c r="AR717" s="218">
        <f>HLOOKUP($B717,data07,data0211!AR$900,FALSE)</f>
        <v>1445</v>
      </c>
      <c r="AS717" s="218">
        <f>HLOOKUP($B717,data07,data0211!AS$900,FALSE)</f>
        <v>652</v>
      </c>
      <c r="AT717" s="218">
        <f>HLOOKUP($B717,data07,data0211!AT$900,FALSE)</f>
        <v>793</v>
      </c>
      <c r="AU717" s="218">
        <f>HLOOKUP($B717,data07,data0211!AU$900,FALSE)</f>
        <v>683</v>
      </c>
      <c r="AV717" s="218">
        <f>HLOOKUP($B717,data07,data0211!AV$900,FALSE)</f>
        <v>0</v>
      </c>
      <c r="AW717" s="218">
        <f>HLOOKUP($B717,data07,data0211!AW$900,FALSE)</f>
        <v>762</v>
      </c>
      <c r="AX717" s="218">
        <f>HLOOKUP($B717,data07,data0211!AX$900,FALSE)</f>
        <v>0</v>
      </c>
      <c r="AY717" s="218">
        <f>HLOOKUP($B717,data07,data0211!AY$900,FALSE)</f>
        <v>40</v>
      </c>
      <c r="AZ717" s="218">
        <f>HLOOKUP($B717,data07,data0211!AZ$900,FALSE)</f>
        <v>8938</v>
      </c>
      <c r="BA717" s="218">
        <f>HLOOKUP($B717,data07,data0211!BA$900,FALSE)</f>
        <v>68</v>
      </c>
      <c r="BB717" s="218"/>
      <c r="BC717" s="218"/>
      <c r="BD717" s="218"/>
      <c r="BE717" s="218"/>
    </row>
    <row r="718" spans="1:57" x14ac:dyDescent="0.2">
      <c r="A718" s="71" t="s">
        <v>3</v>
      </c>
      <c r="B718" s="71" t="s">
        <v>3</v>
      </c>
      <c r="C718" s="69">
        <v>2007</v>
      </c>
      <c r="D718" s="218">
        <f>HLOOKUP($B718,data07,data0211!D$900,FALSE)</f>
        <v>971952206.34000003</v>
      </c>
      <c r="E718" s="218">
        <f>HLOOKUP($B718,data07,data0211!E$900,FALSE)</f>
        <v>-426390843.14999998</v>
      </c>
      <c r="F718" s="218">
        <f>HLOOKUP($B718,data07,data0211!F$900,FALSE)</f>
        <v>0</v>
      </c>
      <c r="G718" s="218">
        <f>HLOOKUP($B718,data07,data0211!G$900,FALSE)</f>
        <v>62680364.490000002</v>
      </c>
      <c r="H718" s="218">
        <f>HLOOKUP($B718,data07,data0211!H$900,FALSE)</f>
        <v>38729427.93</v>
      </c>
      <c r="I718" s="218">
        <f>HLOOKUP($B718,data07,data0211!I$900,FALSE)</f>
        <v>14099762.34</v>
      </c>
      <c r="J718" s="218">
        <f>HLOOKUP($B718,data07,data0211!J$900,FALSE)</f>
        <v>236220</v>
      </c>
      <c r="K718" s="218">
        <f>HLOOKUP($B718,data07,data0211!K$900,FALSE)</f>
        <v>207783</v>
      </c>
      <c r="L718" s="218">
        <f>HLOOKUP($B718,data07,data0211!L$900,FALSE)</f>
        <v>28436</v>
      </c>
      <c r="M718" s="218">
        <f>HLOOKUP($B718,data07,data0211!M$900,FALSE)</f>
        <v>1</v>
      </c>
      <c r="N718" s="218">
        <f>HLOOKUP($B718,data07,data0211!N$900,FALSE)</f>
        <v>13</v>
      </c>
      <c r="O718" s="218">
        <f>HLOOKUP($B718,data07,data0211!O$900,FALSE)</f>
        <v>144</v>
      </c>
      <c r="P718" s="218">
        <f>HLOOKUP($B718,data07,data0211!P$900,FALSE)</f>
        <v>6832453515</v>
      </c>
      <c r="Q718" s="218">
        <f>HLOOKUP($B718,data07,data0211!Q$900,FALSE)</f>
        <v>2039498572</v>
      </c>
      <c r="R718" s="218">
        <f>HLOOKUP($B718,data07,data0211!R$900,FALSE)</f>
        <v>4708854957</v>
      </c>
      <c r="S718" s="218">
        <f>HLOOKUP($B718,data07,data0211!S$900,FALSE)</f>
        <v>41045125</v>
      </c>
      <c r="T718" s="218">
        <f>HLOOKUP($B718,data07,data0211!T$900,FALSE)</f>
        <v>42585750</v>
      </c>
      <c r="U718" s="218">
        <f>HLOOKUP($B718,data07,data0211!U$900,FALSE)</f>
        <v>469111</v>
      </c>
      <c r="V718" s="218">
        <f>HLOOKUP($B718,data07,data0211!V$900,FALSE)</f>
        <v>10411416</v>
      </c>
      <c r="W718" s="218">
        <f>HLOOKUP($B718,data07,data0211!W$900,FALSE)</f>
        <v>0</v>
      </c>
      <c r="X718" s="218">
        <f>HLOOKUP($B718,data07,data0211!X$900,FALSE)</f>
        <v>10181508</v>
      </c>
      <c r="Y718" s="218">
        <f>HLOOKUP($B718,data07,data0211!Y$900,FALSE)</f>
        <v>110828</v>
      </c>
      <c r="Z718" s="218">
        <f>HLOOKUP($B718,data07,data0211!Z$900,FALSE)</f>
        <v>117755</v>
      </c>
      <c r="AA718" s="218">
        <f>HLOOKUP($B718,data07,data0211!AA$900,FALSE)</f>
        <v>1325</v>
      </c>
      <c r="AB718" s="218">
        <f>HLOOKUP($B718,data07,data0211!AB$900,FALSE)</f>
        <v>109973336</v>
      </c>
      <c r="AC718" s="218">
        <f>HLOOKUP($B718,data07,data0211!AC$900,FALSE)</f>
        <v>54987411</v>
      </c>
      <c r="AD718" s="218">
        <f>HLOOKUP($B718,data07,data0211!AD$900,FALSE)</f>
        <v>53955895</v>
      </c>
      <c r="AE718" s="218">
        <f>HLOOKUP($B718,data07,data0211!AE$900,FALSE)</f>
        <v>183755</v>
      </c>
      <c r="AF718" s="218">
        <f>HLOOKUP($B718,data07,data0211!AF$900,FALSE)</f>
        <v>6465</v>
      </c>
      <c r="AG718" s="218">
        <f>HLOOKUP($B718,data07,data0211!AG$900,FALSE)</f>
        <v>839810</v>
      </c>
      <c r="AH718" s="218">
        <f>HLOOKUP($B718,data07,data0211!AH$900,FALSE)</f>
        <v>640</v>
      </c>
      <c r="AI718" s="218">
        <f>HLOOKUP($B718,data07,data0211!AI$900,FALSE)</f>
        <v>456</v>
      </c>
      <c r="AJ718" s="218">
        <f>HLOOKUP($B718,data07,data0211!AJ$900,FALSE)</f>
        <v>184</v>
      </c>
      <c r="AK718" s="218">
        <f>HLOOKUP($B718,data07,data0211!AK$900,FALSE)</f>
        <v>706000</v>
      </c>
      <c r="AL718" s="218">
        <f>HLOOKUP($B718,data07,data0211!AL$900,FALSE)</f>
        <v>706000</v>
      </c>
      <c r="AM718" s="218">
        <f>HLOOKUP($B718,data07,data0211!AM$900,FALSE)</f>
        <v>0</v>
      </c>
      <c r="AN718" s="218">
        <f>HLOOKUP($B718,data07,data0211!AN$900,FALSE)</f>
        <v>1096729</v>
      </c>
      <c r="AO718" s="218">
        <f>HLOOKUP($B718,data07,data0211!AO$900,FALSE)</f>
        <v>1518593</v>
      </c>
      <c r="AP718" s="218">
        <f>HLOOKUP($B718,data07,data0211!AP$900,FALSE)</f>
        <v>1518593</v>
      </c>
      <c r="AQ718" s="218">
        <f>HLOOKUP($B718,data07,data0211!AQ$900,FALSE)</f>
        <v>1211502</v>
      </c>
      <c r="AR718" s="218">
        <f>HLOOKUP($B718,data07,data0211!AR$900,FALSE)</f>
        <v>6200</v>
      </c>
      <c r="AS718" s="218">
        <f>HLOOKUP($B718,data07,data0211!AS$900,FALSE)</f>
        <v>1906</v>
      </c>
      <c r="AT718" s="218">
        <f>HLOOKUP($B718,data07,data0211!AT$900,FALSE)</f>
        <v>4294</v>
      </c>
      <c r="AU718" s="218">
        <f>HLOOKUP($B718,data07,data0211!AU$900,FALSE)</f>
        <v>2789</v>
      </c>
      <c r="AV718" s="218">
        <f>HLOOKUP($B718,data07,data0211!AV$900,FALSE)</f>
        <v>90</v>
      </c>
      <c r="AW718" s="218">
        <f>HLOOKUP($B718,data07,data0211!AW$900,FALSE)</f>
        <v>3321</v>
      </c>
      <c r="AX718" s="218">
        <f>HLOOKUP($B718,data07,data0211!AX$900,FALSE)</f>
        <v>10</v>
      </c>
      <c r="AY718" s="218">
        <f>HLOOKUP($B718,data07,data0211!AY$900,FALSE)</f>
        <v>17</v>
      </c>
      <c r="AZ718" s="218">
        <f>HLOOKUP($B718,data07,data0211!AZ$900,FALSE)</f>
        <v>31487</v>
      </c>
      <c r="BA718" s="218">
        <f>HLOOKUP($B718,data07,data0211!BA$900,FALSE)</f>
        <v>0</v>
      </c>
      <c r="BB718" s="218"/>
      <c r="BC718" s="218"/>
      <c r="BD718" s="218"/>
      <c r="BE718" s="218"/>
    </row>
    <row r="719" spans="1:57" x14ac:dyDescent="0.2">
      <c r="A719" s="71" t="s">
        <v>3</v>
      </c>
      <c r="B719" s="71" t="s">
        <v>247</v>
      </c>
      <c r="C719" s="69">
        <v>2008</v>
      </c>
      <c r="D719" s="218">
        <f>HLOOKUP($B719,data08,data0211!D$900,FALSE)</f>
        <v>263950807</v>
      </c>
      <c r="E719" s="218">
        <f>HLOOKUP($B719,data08,data0211!E$900,FALSE)</f>
        <v>-108307273</v>
      </c>
      <c r="F719" s="218">
        <f>HLOOKUP($B719,data08,data0211!F$900,FALSE)</f>
        <v>0</v>
      </c>
      <c r="G719" s="218">
        <f>HLOOKUP($B719,data08,data0211!G$900,FALSE)</f>
        <v>15218526</v>
      </c>
      <c r="H719" s="218">
        <f>HLOOKUP($B719,data08,data0211!H$900,FALSE)</f>
        <v>10137547</v>
      </c>
      <c r="I719" s="218">
        <f>HLOOKUP($B719,data08,data0211!I$900,FALSE)</f>
        <v>3718000</v>
      </c>
      <c r="J719" s="218">
        <f>HLOOKUP($B719,data08,data0211!J$900,FALSE)</f>
        <v>69628</v>
      </c>
      <c r="K719" s="218">
        <f>HLOOKUP($B719,data08,data0211!K$900,FALSE)</f>
        <v>62513</v>
      </c>
      <c r="L719" s="218">
        <f>HLOOKUP($B719,data08,data0211!L$900,FALSE)</f>
        <v>7115</v>
      </c>
      <c r="M719" s="218">
        <f>HLOOKUP($B719,data08,data0211!M$900,FALSE)</f>
        <v>0</v>
      </c>
      <c r="N719" s="218">
        <f>HLOOKUP($B719,data08,data0211!N$900,FALSE)</f>
        <v>14896</v>
      </c>
      <c r="O719" s="218">
        <f>HLOOKUP($B719,data08,data0211!O$900,FALSE)</f>
        <v>0</v>
      </c>
      <c r="P719" s="218">
        <f>HLOOKUP($B719,data08,data0211!P$900,FALSE)</f>
        <v>1539165665</v>
      </c>
      <c r="Q719" s="218">
        <f>HLOOKUP($B719,data08,data0211!Q$900,FALSE)</f>
        <v>547117234</v>
      </c>
      <c r="R719" s="218">
        <f>HLOOKUP($B719,data08,data0211!R$900,FALSE)</f>
        <v>980805847</v>
      </c>
      <c r="S719" s="218">
        <f>HLOOKUP($B719,data08,data0211!S$900,FALSE)</f>
        <v>0</v>
      </c>
      <c r="T719" s="218">
        <f>HLOOKUP($B719,data08,data0211!T$900,FALSE)</f>
        <v>11242584</v>
      </c>
      <c r="U719" s="218">
        <f>HLOOKUP($B719,data08,data0211!U$900,FALSE)</f>
        <v>0</v>
      </c>
      <c r="V719" s="218">
        <f>HLOOKUP($B719,data08,data0211!V$900,FALSE)</f>
        <v>2026336</v>
      </c>
      <c r="W719" s="218">
        <f>HLOOKUP($B719,data08,data0211!W$900,FALSE)</f>
        <v>0</v>
      </c>
      <c r="X719" s="218">
        <f>HLOOKUP($B719,data08,data0211!X$900,FALSE)</f>
        <v>1993150</v>
      </c>
      <c r="Y719" s="218">
        <f>HLOOKUP($B719,data08,data0211!Y$900,FALSE)</f>
        <v>0</v>
      </c>
      <c r="Z719" s="218">
        <f>HLOOKUP($B719,data08,data0211!Z$900,FALSE)</f>
        <v>33186</v>
      </c>
      <c r="AA719" s="218">
        <f>HLOOKUP($B719,data08,data0211!AA$900,FALSE)</f>
        <v>0</v>
      </c>
      <c r="AB719" s="218">
        <f>HLOOKUP($B719,data08,data0211!AB$900,FALSE)</f>
        <v>0</v>
      </c>
      <c r="AC719" s="218">
        <f>HLOOKUP($B719,data08,data0211!AC$900,FALSE)</f>
        <v>18539980</v>
      </c>
      <c r="AD719" s="218">
        <f>HLOOKUP($B719,data08,data0211!AD$900,FALSE)</f>
        <v>10769909</v>
      </c>
      <c r="AE719" s="218">
        <f>HLOOKUP($B719,data08,data0211!AE$900,FALSE)</f>
        <v>0</v>
      </c>
      <c r="AF719" s="218">
        <f>HLOOKUP($B719,data08,data0211!AF$900,FALSE)</f>
        <v>210150</v>
      </c>
      <c r="AG719" s="218">
        <f>HLOOKUP($B719,data08,data0211!AG$900,FALSE)</f>
        <v>0</v>
      </c>
      <c r="AH719" s="218">
        <f>HLOOKUP($B719,data08,data0211!AH$900,FALSE)</f>
        <v>164</v>
      </c>
      <c r="AI719" s="218">
        <f>HLOOKUP($B719,data08,data0211!AI$900,FALSE)</f>
        <v>164</v>
      </c>
      <c r="AJ719" s="218">
        <f>HLOOKUP($B719,data08,data0211!AJ$900,FALSE)</f>
        <v>0</v>
      </c>
      <c r="AK719" s="218">
        <f>HLOOKUP($B719,data08,data0211!AK$900,FALSE)</f>
        <v>182142</v>
      </c>
      <c r="AL719" s="218">
        <f>HLOOKUP($B719,data08,data0211!AL$900,FALSE)</f>
        <v>197980</v>
      </c>
      <c r="AM719" s="218">
        <f>HLOOKUP($B719,data08,data0211!AM$900,FALSE)</f>
        <v>0</v>
      </c>
      <c r="AN719" s="218">
        <f>HLOOKUP($B719,data08,data0211!AN$900,FALSE)</f>
        <v>319735</v>
      </c>
      <c r="AO719" s="218">
        <f>HLOOKUP($B719,data08,data0211!AO$900,FALSE)</f>
        <v>318595</v>
      </c>
      <c r="AP719" s="218">
        <f>HLOOKUP($B719,data08,data0211!AP$900,FALSE)</f>
        <v>319735</v>
      </c>
      <c r="AQ719" s="218">
        <f>HLOOKUP($B719,data08,data0211!AQ$900,FALSE)</f>
        <v>277972</v>
      </c>
      <c r="AR719" s="218">
        <f>HLOOKUP($B719,data08,data0211!AR$900,FALSE)</f>
        <v>1482</v>
      </c>
      <c r="AS719" s="218">
        <f>HLOOKUP($B719,data08,data0211!AS$900,FALSE)</f>
        <v>667</v>
      </c>
      <c r="AT719" s="218">
        <f>HLOOKUP($B719,data08,data0211!AT$900,FALSE)</f>
        <v>815</v>
      </c>
      <c r="AU719" s="218">
        <f>HLOOKUP($B719,data08,data0211!AU$900,FALSE)</f>
        <v>707</v>
      </c>
      <c r="AV719" s="218">
        <f>HLOOKUP($B719,data08,data0211!AV$900,FALSE)</f>
        <v>0</v>
      </c>
      <c r="AW719" s="218">
        <f>HLOOKUP($B719,data08,data0211!AW$900,FALSE)</f>
        <v>775</v>
      </c>
      <c r="AX719" s="218">
        <f>HLOOKUP($B719,data08,data0211!AX$900,FALSE)</f>
        <v>0</v>
      </c>
      <c r="AY719" s="218">
        <f>HLOOKUP($B719,data08,data0211!AY$900,FALSE)</f>
        <v>40</v>
      </c>
      <c r="AZ719" s="218">
        <f>HLOOKUP($B719,data08,data0211!AZ$900,FALSE)</f>
        <v>9059</v>
      </c>
      <c r="BA719" s="218">
        <f>HLOOKUP($B719,data08,data0211!BA$900,FALSE)</f>
        <v>67</v>
      </c>
      <c r="BB719" s="218"/>
      <c r="BC719" s="218"/>
      <c r="BD719" s="218"/>
      <c r="BE719" s="218"/>
    </row>
    <row r="720" spans="1:57" x14ac:dyDescent="0.2">
      <c r="A720" s="71" t="s">
        <v>3</v>
      </c>
      <c r="B720" s="71" t="s">
        <v>3</v>
      </c>
      <c r="C720" s="69">
        <v>2008</v>
      </c>
      <c r="D720" s="218">
        <f>HLOOKUP($B720,data08,data0211!D$900,FALSE)</f>
        <v>1057768364.97</v>
      </c>
      <c r="E720" s="218">
        <f>HLOOKUP($B720,data08,data0211!E$900,FALSE)</f>
        <v>-455079131.66000003</v>
      </c>
      <c r="F720" s="218">
        <f>HLOOKUP($B720,data08,data0211!F$900,FALSE)</f>
        <v>0</v>
      </c>
      <c r="G720" s="218">
        <f>HLOOKUP($B720,data08,data0211!G$900,FALSE)</f>
        <v>74602622.980000004</v>
      </c>
      <c r="H720" s="218">
        <f>HLOOKUP($B720,data08,data0211!H$900,FALSE)</f>
        <v>42942386.100000001</v>
      </c>
      <c r="I720" s="218">
        <f>HLOOKUP($B720,data08,data0211!I$900,FALSE)</f>
        <v>7430468.75</v>
      </c>
      <c r="J720" s="218">
        <f>HLOOKUP($B720,data08,data0211!J$900,FALSE)</f>
        <v>244573</v>
      </c>
      <c r="K720" s="218">
        <f>HLOOKUP($B720,data08,data0211!K$900,FALSE)</f>
        <v>215323</v>
      </c>
      <c r="L720" s="218">
        <f>HLOOKUP($B720,data08,data0211!L$900,FALSE)</f>
        <v>29249</v>
      </c>
      <c r="M720" s="218">
        <f>HLOOKUP($B720,data08,data0211!M$900,FALSE)</f>
        <v>1</v>
      </c>
      <c r="N720" s="218">
        <f>HLOOKUP($B720,data08,data0211!N$900,FALSE)</f>
        <v>15</v>
      </c>
      <c r="O720" s="218">
        <f>HLOOKUP($B720,data08,data0211!O$900,FALSE)</f>
        <v>141</v>
      </c>
      <c r="P720" s="218">
        <f>HLOOKUP($B720,data08,data0211!P$900,FALSE)</f>
        <v>6828654919</v>
      </c>
      <c r="Q720" s="218">
        <f>HLOOKUP($B720,data08,data0211!Q$900,FALSE)</f>
        <v>2077903209</v>
      </c>
      <c r="R720" s="218">
        <f>HLOOKUP($B720,data08,data0211!R$900,FALSE)</f>
        <v>4675423293</v>
      </c>
      <c r="S720" s="218">
        <f>HLOOKUP($B720,data08,data0211!S$900,FALSE)</f>
        <v>30339590</v>
      </c>
      <c r="T720" s="218">
        <f>HLOOKUP($B720,data08,data0211!T$900,FALSE)</f>
        <v>44459843</v>
      </c>
      <c r="U720" s="218">
        <f>HLOOKUP($B720,data08,data0211!U$900,FALSE)</f>
        <v>528984</v>
      </c>
      <c r="V720" s="218">
        <f>HLOOKUP($B720,data08,data0211!V$900,FALSE)</f>
        <v>10412388</v>
      </c>
      <c r="W720" s="218">
        <f>HLOOKUP($B720,data08,data0211!W$900,FALSE)</f>
        <v>0</v>
      </c>
      <c r="X720" s="218">
        <f>HLOOKUP($B720,data08,data0211!X$900,FALSE)</f>
        <v>10204367</v>
      </c>
      <c r="Y720" s="218">
        <f>HLOOKUP($B720,data08,data0211!Y$900,FALSE)</f>
        <v>81053</v>
      </c>
      <c r="Z720" s="218">
        <f>HLOOKUP($B720,data08,data0211!Z$900,FALSE)</f>
        <v>125612</v>
      </c>
      <c r="AA720" s="218">
        <f>HLOOKUP($B720,data08,data0211!AA$900,FALSE)</f>
        <v>1356</v>
      </c>
      <c r="AB720" s="218">
        <f>HLOOKUP($B720,data08,data0211!AB$900,FALSE)</f>
        <v>0</v>
      </c>
      <c r="AC720" s="218">
        <f>HLOOKUP($B720,data08,data0211!AC$900,FALSE)</f>
        <v>57284967</v>
      </c>
      <c r="AD720" s="218">
        <f>HLOOKUP($B720,data08,data0211!AD$900,FALSE)</f>
        <v>52637476</v>
      </c>
      <c r="AE720" s="218">
        <f>HLOOKUP($B720,data08,data0211!AE$900,FALSE)</f>
        <v>156527</v>
      </c>
      <c r="AF720" s="218">
        <f>HLOOKUP($B720,data08,data0211!AF$900,FALSE)</f>
        <v>1056431</v>
      </c>
      <c r="AG720" s="218">
        <f>HLOOKUP($B720,data08,data0211!AG$900,FALSE)</f>
        <v>14989</v>
      </c>
      <c r="AH720" s="218">
        <f>HLOOKUP($B720,data08,data0211!AH$900,FALSE)</f>
        <v>640</v>
      </c>
      <c r="AI720" s="218">
        <f>HLOOKUP($B720,data08,data0211!AI$900,FALSE)</f>
        <v>456</v>
      </c>
      <c r="AJ720" s="218">
        <f>HLOOKUP($B720,data08,data0211!AJ$900,FALSE)</f>
        <v>184</v>
      </c>
      <c r="AK720" s="218">
        <f>HLOOKUP($B720,data08,data0211!AK$900,FALSE)</f>
        <v>805479</v>
      </c>
      <c r="AL720" s="218">
        <f>HLOOKUP($B720,data08,data0211!AL$900,FALSE)</f>
        <v>805479</v>
      </c>
      <c r="AM720" s="218">
        <f>HLOOKUP($B720,data08,data0211!AM$900,FALSE)</f>
        <v>0</v>
      </c>
      <c r="AN720" s="218">
        <f>HLOOKUP($B720,data08,data0211!AN$900,FALSE)</f>
        <v>1084085</v>
      </c>
      <c r="AO720" s="218">
        <f>HLOOKUP($B720,data08,data0211!AO$900,FALSE)</f>
        <v>1443918</v>
      </c>
      <c r="AP720" s="218">
        <f>HLOOKUP($B720,data08,data0211!AP$900,FALSE)</f>
        <v>1443918</v>
      </c>
      <c r="AQ720" s="218">
        <f>HLOOKUP($B720,data08,data0211!AQ$900,FALSE)</f>
        <v>1141832</v>
      </c>
      <c r="AR720" s="218">
        <f>HLOOKUP($B720,data08,data0211!AR$900,FALSE)</f>
        <v>6109</v>
      </c>
      <c r="AS720" s="218">
        <f>HLOOKUP($B720,data08,data0211!AS$900,FALSE)</f>
        <v>1925</v>
      </c>
      <c r="AT720" s="218">
        <f>HLOOKUP($B720,data08,data0211!AT$900,FALSE)</f>
        <v>4184</v>
      </c>
      <c r="AU720" s="218">
        <f>HLOOKUP($B720,data08,data0211!AU$900,FALSE)</f>
        <v>2815</v>
      </c>
      <c r="AV720" s="218">
        <f>HLOOKUP($B720,data08,data0211!AV$900,FALSE)</f>
        <v>91</v>
      </c>
      <c r="AW720" s="218">
        <f>HLOOKUP($B720,data08,data0211!AW$900,FALSE)</f>
        <v>3203</v>
      </c>
      <c r="AX720" s="218">
        <f>HLOOKUP($B720,data08,data0211!AX$900,FALSE)</f>
        <v>10</v>
      </c>
      <c r="AY720" s="218">
        <f>HLOOKUP($B720,data08,data0211!AY$900,FALSE)</f>
        <v>15</v>
      </c>
      <c r="AZ720" s="218">
        <f>HLOOKUP($B720,data08,data0211!AZ$900,FALSE)</f>
        <v>34300</v>
      </c>
      <c r="BA720" s="218">
        <f>HLOOKUP($B720,data08,data0211!BA$900,FALSE)</f>
        <v>70</v>
      </c>
      <c r="BB720" s="218"/>
      <c r="BC720" s="218"/>
      <c r="BD720" s="218"/>
      <c r="BE720" s="218"/>
    </row>
    <row r="721" spans="1:57" x14ac:dyDescent="0.2">
      <c r="A721" s="71" t="s">
        <v>3</v>
      </c>
      <c r="B721" s="71" t="s">
        <v>3</v>
      </c>
      <c r="C721" s="69">
        <v>2009</v>
      </c>
      <c r="D721" s="218">
        <f>HLOOKUP($B721,data09,data0211!D$900,FALSE)</f>
        <v>1393928752</v>
      </c>
      <c r="E721" s="218">
        <f>HLOOKUP($B721,data09,data0211!E$900,FALSE)</f>
        <v>-597964297</v>
      </c>
      <c r="F721" s="218">
        <f>HLOOKUP($B721,data09,data0211!F$900,FALSE)</f>
        <v>0</v>
      </c>
      <c r="G721" s="218">
        <f>HLOOKUP($B721,data09,data0211!G$900,FALSE)</f>
        <v>63314708</v>
      </c>
      <c r="H721" s="218">
        <f>HLOOKUP($B721,data09,data0211!H$900,FALSE)</f>
        <v>55129046</v>
      </c>
      <c r="I721" s="218">
        <f>HLOOKUP($B721,data09,data0211!I$900,FALSE)</f>
        <v>8561170</v>
      </c>
      <c r="J721" s="218">
        <f>HLOOKUP($B721,data09,data0211!J$900,FALSE)</f>
        <v>320695</v>
      </c>
      <c r="K721" s="218">
        <f>HLOOKUP($B721,data09,data0211!K$900,FALSE)</f>
        <v>283665</v>
      </c>
      <c r="L721" s="218">
        <f>HLOOKUP($B721,data09,data0211!L$900,FALSE)</f>
        <v>34248</v>
      </c>
      <c r="M721" s="218">
        <f>HLOOKUP($B721,data09,data0211!M$900,FALSE)</f>
        <v>2782</v>
      </c>
      <c r="N721" s="218">
        <f>HLOOKUP($B721,data09,data0211!N$900,FALSE)</f>
        <v>37</v>
      </c>
      <c r="O721" s="218">
        <f>HLOOKUP($B721,data09,data0211!O$900,FALSE)</f>
        <v>135</v>
      </c>
      <c r="P721" s="218">
        <f>HLOOKUP($B721,data09,data0211!P$900,FALSE)</f>
        <v>8292914586</v>
      </c>
      <c r="Q721" s="218">
        <f>HLOOKUP($B721,data09,data0211!Q$900,FALSE)</f>
        <v>2693171018</v>
      </c>
      <c r="R721" s="218">
        <f>HLOOKUP($B721,data09,data0211!R$900,FALSE)</f>
        <v>5499754106</v>
      </c>
      <c r="S721" s="218">
        <f>HLOOKUP($B721,data09,data0211!S$900,FALSE)</f>
        <v>40864085</v>
      </c>
      <c r="T721" s="218">
        <f>HLOOKUP($B721,data09,data0211!T$900,FALSE)</f>
        <v>58633153</v>
      </c>
      <c r="U721" s="218">
        <f>HLOOKUP($B721,data09,data0211!U$900,FALSE)</f>
        <v>492224</v>
      </c>
      <c r="V721" s="218">
        <f>HLOOKUP($B721,data09,data0211!V$900,FALSE)</f>
        <v>11721832</v>
      </c>
      <c r="W721" s="218">
        <f>HLOOKUP($B721,data09,data0211!W$900,FALSE)</f>
        <v>0</v>
      </c>
      <c r="X721" s="218">
        <f>HLOOKUP($B721,data09,data0211!X$900,FALSE)</f>
        <v>11481216</v>
      </c>
      <c r="Y721" s="218">
        <f>HLOOKUP($B721,data09,data0211!Y$900,FALSE)</f>
        <v>83090</v>
      </c>
      <c r="Z721" s="218">
        <f>HLOOKUP($B721,data09,data0211!Z$900,FALSE)</f>
        <v>156308</v>
      </c>
      <c r="AA721" s="218">
        <f>HLOOKUP($B721,data09,data0211!AA$900,FALSE)</f>
        <v>1218</v>
      </c>
      <c r="AB721" s="218">
        <f>HLOOKUP($B721,data09,data0211!AB$900,FALSE)</f>
        <v>143030450</v>
      </c>
      <c r="AC721" s="218">
        <f>HLOOKUP($B721,data09,data0211!AC$900,FALSE)</f>
        <v>77327995</v>
      </c>
      <c r="AD721" s="218">
        <f>HLOOKUP($B721,data09,data0211!AD$900,FALSE)</f>
        <v>63586096</v>
      </c>
      <c r="AE721" s="218">
        <f>HLOOKUP($B721,data09,data0211!AE$900,FALSE)</f>
        <v>233984</v>
      </c>
      <c r="AF721" s="218">
        <f>HLOOKUP($B721,data09,data0211!AF$900,FALSE)</f>
        <v>1430201</v>
      </c>
      <c r="AG721" s="218">
        <f>HLOOKUP($B721,data09,data0211!AG$900,FALSE)</f>
        <v>13590</v>
      </c>
      <c r="AH721" s="218">
        <f>HLOOKUP($B721,data09,data0211!AH$900,FALSE)</f>
        <v>806</v>
      </c>
      <c r="AI721" s="218">
        <f>HLOOKUP($B721,data09,data0211!AI$900,FALSE)</f>
        <v>503</v>
      </c>
      <c r="AJ721" s="218">
        <f>HLOOKUP($B721,data09,data0211!AJ$900,FALSE)</f>
        <v>303</v>
      </c>
      <c r="AK721" s="218">
        <f>HLOOKUP($B721,data09,data0211!AK$900,FALSE)</f>
        <v>1030369</v>
      </c>
      <c r="AL721" s="218">
        <f>HLOOKUP($B721,data09,data0211!AL$900,FALSE)</f>
        <v>1030369</v>
      </c>
      <c r="AM721" s="218">
        <f>HLOOKUP($B721,data09,data0211!AM$900,FALSE)</f>
        <v>0</v>
      </c>
      <c r="AN721" s="218">
        <f>HLOOKUP($B721,data09,data0211!AN$900,FALSE)</f>
        <v>1336784</v>
      </c>
      <c r="AO721" s="218">
        <f>HLOOKUP($B721,data09,data0211!AO$900,FALSE)</f>
        <v>1762834</v>
      </c>
      <c r="AP721" s="218">
        <f>HLOOKUP($B721,data09,data0211!AP$900,FALSE)</f>
        <v>1762834</v>
      </c>
      <c r="AQ721" s="218">
        <f>HLOOKUP($B721,data09,data0211!AQ$900,FALSE)</f>
        <v>1354508</v>
      </c>
      <c r="AR721" s="218">
        <f>HLOOKUP($B721,data09,data0211!AR$900,FALSE)</f>
        <v>7681</v>
      </c>
      <c r="AS721" s="218">
        <f>HLOOKUP($B721,data09,data0211!AS$900,FALSE)</f>
        <v>2755</v>
      </c>
      <c r="AT721" s="218">
        <f>HLOOKUP($B721,data09,data0211!AT$900,FALSE)</f>
        <v>4926</v>
      </c>
      <c r="AU721" s="218">
        <f>HLOOKUP($B721,data09,data0211!AU$900,FALSE)</f>
        <v>3622</v>
      </c>
      <c r="AV721" s="218">
        <f>HLOOKUP($B721,data09,data0211!AV$900,FALSE)</f>
        <v>79</v>
      </c>
      <c r="AW721" s="218">
        <f>HLOOKUP($B721,data09,data0211!AW$900,FALSE)</f>
        <v>3980</v>
      </c>
      <c r="AX721" s="218">
        <f>HLOOKUP($B721,data09,data0211!AX$900,FALSE)</f>
        <v>22</v>
      </c>
      <c r="AY721" s="218">
        <f>HLOOKUP($B721,data09,data0211!AY$900,FALSE)</f>
        <v>62</v>
      </c>
      <c r="AZ721" s="218">
        <f>HLOOKUP($B721,data09,data0211!AZ$900,FALSE)</f>
        <v>40878</v>
      </c>
      <c r="BA721" s="218">
        <f>HLOOKUP($B721,data09,data0211!BA$900,FALSE)</f>
        <v>0</v>
      </c>
      <c r="BB721" s="218"/>
      <c r="BC721" s="218"/>
      <c r="BD721" s="218"/>
      <c r="BE721" s="218"/>
    </row>
    <row r="722" spans="1:57" x14ac:dyDescent="0.2">
      <c r="A722" s="71" t="s">
        <v>3</v>
      </c>
      <c r="B722" s="71" t="s">
        <v>3</v>
      </c>
      <c r="C722" s="69">
        <v>2010</v>
      </c>
      <c r="D722" s="218">
        <f>HLOOKUP($B722,data10,data0211!D$900,FALSE)</f>
        <v>1512701084.8299999</v>
      </c>
      <c r="E722" s="218">
        <f>HLOOKUP($B722,data10,data0211!E$900,FALSE)</f>
        <v>-619451272.76999998</v>
      </c>
      <c r="F722" s="218">
        <f>HLOOKUP($B722,data10,data0211!F$900,FALSE)</f>
        <v>0</v>
      </c>
      <c r="G722" s="218">
        <f>HLOOKUP($B722,data10,data0211!G$900,FALSE)</f>
        <v>63314708</v>
      </c>
      <c r="H722" s="218">
        <f>HLOOKUP($B722,data10,data0211!H$900,FALSE)</f>
        <v>52489479.329999998</v>
      </c>
      <c r="I722" s="218">
        <f>HLOOKUP($B722,data10,data0211!I$900,FALSE)</f>
        <v>380062.26</v>
      </c>
      <c r="J722" s="218">
        <f>HLOOKUP($B722,data10,data0211!J$900,FALSE)</f>
        <v>325540</v>
      </c>
      <c r="K722" s="218">
        <f>HLOOKUP($B722,data10,data0211!K$900,FALSE)</f>
        <v>290951</v>
      </c>
      <c r="L722" s="218">
        <f>HLOOKUP($B722,data10,data0211!L$900,FALSE)</f>
        <v>34588</v>
      </c>
      <c r="M722" s="218">
        <f>HLOOKUP($B722,data10,data0211!M$900,FALSE)</f>
        <v>1</v>
      </c>
      <c r="N722" s="218">
        <f>HLOOKUP($B722,data10,data0211!N$900,FALSE)</f>
        <v>0</v>
      </c>
      <c r="O722" s="218">
        <f>HLOOKUP($B722,data10,data0211!O$900,FALSE)</f>
        <v>0</v>
      </c>
      <c r="P722" s="218">
        <f>HLOOKUP($B722,data10,data0211!P$900,FALSE)</f>
        <v>8263543864</v>
      </c>
      <c r="Q722" s="218">
        <f>HLOOKUP($B722,data10,data0211!Q$900,FALSE)</f>
        <v>2727096928</v>
      </c>
      <c r="R722" s="218">
        <f>HLOOKUP($B722,data10,data0211!R$900,FALSE)</f>
        <v>5508837199</v>
      </c>
      <c r="S722" s="218">
        <f>HLOOKUP($B722,data10,data0211!S$900,FALSE)</f>
        <v>27609737</v>
      </c>
      <c r="T722" s="218">
        <f>HLOOKUP($B722,data10,data0211!T$900,FALSE)</f>
        <v>0</v>
      </c>
      <c r="U722" s="218">
        <f>HLOOKUP($B722,data10,data0211!U$900,FALSE)</f>
        <v>0</v>
      </c>
      <c r="V722" s="218">
        <f>HLOOKUP($B722,data10,data0211!V$900,FALSE)</f>
        <v>12014000</v>
      </c>
      <c r="W722" s="218">
        <f>HLOOKUP($B722,data10,data0211!W$900,FALSE)</f>
        <v>0</v>
      </c>
      <c r="X722" s="218">
        <f>HLOOKUP($B722,data10,data0211!X$900,FALSE)</f>
        <v>11933194</v>
      </c>
      <c r="Y722" s="218">
        <f>HLOOKUP($B722,data10,data0211!Y$900,FALSE)</f>
        <v>80806</v>
      </c>
      <c r="Z722" s="218">
        <f>HLOOKUP($B722,data10,data0211!Z$900,FALSE)</f>
        <v>0</v>
      </c>
      <c r="AA722" s="218">
        <f>HLOOKUP($B722,data10,data0211!AA$900,FALSE)</f>
        <v>0</v>
      </c>
      <c r="AB722" s="218">
        <f>HLOOKUP($B722,data10,data0211!AB$900,FALSE)</f>
        <v>145249850</v>
      </c>
      <c r="AC722" s="218">
        <f>HLOOKUP($B722,data10,data0211!AC$900,FALSE)</f>
        <v>79661790</v>
      </c>
      <c r="AD722" s="218">
        <f>HLOOKUP($B722,data10,data0211!AD$900,FALSE)</f>
        <v>65478591</v>
      </c>
      <c r="AE722" s="218">
        <f>HLOOKUP($B722,data10,data0211!AE$900,FALSE)</f>
        <v>109469</v>
      </c>
      <c r="AF722" s="218">
        <f>HLOOKUP($B722,data10,data0211!AF$900,FALSE)</f>
        <v>0</v>
      </c>
      <c r="AG722" s="218">
        <f>HLOOKUP($B722,data10,data0211!AG$900,FALSE)</f>
        <v>0</v>
      </c>
      <c r="AH722" s="218">
        <f>HLOOKUP($B722,data10,data0211!AH$900,FALSE)</f>
        <v>0</v>
      </c>
      <c r="AI722" s="218">
        <f>HLOOKUP($B722,data10,data0211!AI$900,FALSE)</f>
        <v>0</v>
      </c>
      <c r="AJ722" s="218">
        <f>HLOOKUP($B722,data10,data0211!AJ$900,FALSE)</f>
        <v>0</v>
      </c>
      <c r="AK722" s="218">
        <f>HLOOKUP($B722,data10,data0211!AK$900,FALSE)</f>
        <v>1196983</v>
      </c>
      <c r="AL722" s="218">
        <f>HLOOKUP($B722,data10,data0211!AL$900,FALSE)</f>
        <v>1196983</v>
      </c>
      <c r="AM722" s="218">
        <f>HLOOKUP($B722,data10,data0211!AM$900,FALSE)</f>
        <v>0</v>
      </c>
      <c r="AN722" s="218">
        <f>HLOOKUP($B722,data10,data0211!AN$900,FALSE)</f>
        <v>1380420</v>
      </c>
      <c r="AO722" s="218">
        <f>HLOOKUP($B722,data10,data0211!AO$900,FALSE)</f>
        <v>1895989</v>
      </c>
      <c r="AP722" s="218">
        <f>HLOOKUP($B722,data10,data0211!AP$900,FALSE)</f>
        <v>1895989</v>
      </c>
      <c r="AQ722" s="218">
        <f>HLOOKUP($B722,data10,data0211!AQ$900,FALSE)</f>
        <v>1447917</v>
      </c>
      <c r="AR722" s="218">
        <f>HLOOKUP($B722,data10,data0211!AR$900,FALSE)</f>
        <v>7381</v>
      </c>
      <c r="AS722" s="218">
        <f>HLOOKUP($B722,data10,data0211!AS$900,FALSE)</f>
        <v>2551</v>
      </c>
      <c r="AT722" s="218">
        <f>HLOOKUP($B722,data10,data0211!AT$900,FALSE)</f>
        <v>4830</v>
      </c>
      <c r="AU722" s="218">
        <f>HLOOKUP($B722,data10,data0211!AU$900,FALSE)</f>
        <v>3455</v>
      </c>
      <c r="AV722" s="218">
        <f>HLOOKUP($B722,data10,data0211!AV$900,FALSE)</f>
        <v>119</v>
      </c>
      <c r="AW722" s="218">
        <f>HLOOKUP($B722,data10,data0211!AW$900,FALSE)</f>
        <v>3807</v>
      </c>
      <c r="AX722" s="218">
        <f>HLOOKUP($B722,data10,data0211!AX$900,FALSE)</f>
        <v>22</v>
      </c>
      <c r="AY722" s="218">
        <f>HLOOKUP($B722,data10,data0211!AY$900,FALSE)</f>
        <v>62</v>
      </c>
      <c r="AZ722" s="218">
        <f>HLOOKUP($B722,data10,data0211!AZ$900,FALSE)</f>
        <v>40878</v>
      </c>
      <c r="BA722" s="218">
        <f>HLOOKUP($B722,data10,data0211!BA$900,FALSE)</f>
        <v>0</v>
      </c>
      <c r="BB722" s="218"/>
      <c r="BC722" s="218"/>
      <c r="BD722" s="218"/>
      <c r="BE722" s="218"/>
    </row>
    <row r="723" spans="1:57" x14ac:dyDescent="0.2">
      <c r="A723" s="71" t="s">
        <v>3</v>
      </c>
      <c r="B723" s="71" t="s">
        <v>3</v>
      </c>
      <c r="C723" s="69">
        <v>2011</v>
      </c>
      <c r="D723" s="218">
        <f>HLOOKUP($B723,data11,data0211!D$900,FALSE)</f>
        <v>1619407126.1500003</v>
      </c>
      <c r="E723" s="218">
        <f>HLOOKUP($B723,data11,data0211!E$900,FALSE)</f>
        <v>-664848363.53999996</v>
      </c>
      <c r="F723" s="218">
        <f>HLOOKUP($B723,data11,data0211!F$900,FALSE)</f>
        <v>0</v>
      </c>
      <c r="G723" s="218">
        <f>HLOOKUP($B723,data11,data0211!G$900,FALSE)</f>
        <v>113399335.43000001</v>
      </c>
      <c r="H723" s="218">
        <f>HLOOKUP($B723,data11,data0211!H$900,FALSE)</f>
        <v>57831837.340000004</v>
      </c>
      <c r="I723" s="218">
        <f>HLOOKUP($B723,data11,data0211!I$900,FALSE)</f>
        <v>5221900.68</v>
      </c>
      <c r="J723" s="218">
        <f>HLOOKUP($B723,data11,data0211!J$900,FALSE)</f>
        <v>332993</v>
      </c>
      <c r="K723" s="218">
        <f>HLOOKUP($B723,data11,data0211!K$900,FALSE)</f>
        <v>297962</v>
      </c>
      <c r="L723" s="218">
        <f>HLOOKUP($B723,data11,data0211!L$900,FALSE)</f>
        <v>35030</v>
      </c>
      <c r="M723" s="218">
        <f>HLOOKUP($B723,data11,data0211!M$900,FALSE)</f>
        <v>1</v>
      </c>
      <c r="N723" s="218">
        <f>HLOOKUP($B723,data11,data0211!N$900,FALSE)</f>
        <v>0</v>
      </c>
      <c r="O723" s="218">
        <f>HLOOKUP($B723,data11,data0211!O$900,FALSE)</f>
        <v>0</v>
      </c>
      <c r="P723" s="218">
        <f>HLOOKUP($B723,data11,data0211!P$900,FALSE)</f>
        <v>8322749725</v>
      </c>
      <c r="Q723" s="218">
        <f>HLOOKUP($B723,data11,data0211!Q$900,FALSE)</f>
        <v>2727580225</v>
      </c>
      <c r="R723" s="218">
        <f>HLOOKUP($B723,data11,data0211!R$900,FALSE)</f>
        <v>5568053095</v>
      </c>
      <c r="S723" s="218">
        <f>HLOOKUP($B723,data11,data0211!S$900,FALSE)</f>
        <v>27116405</v>
      </c>
      <c r="T723" s="218">
        <f>HLOOKUP($B723,data11,data0211!T$900,FALSE)</f>
        <v>0</v>
      </c>
      <c r="U723" s="218">
        <f>HLOOKUP($B723,data11,data0211!U$900,FALSE)</f>
        <v>0</v>
      </c>
      <c r="V723" s="218">
        <f>HLOOKUP($B723,data11,data0211!V$900,FALSE)</f>
        <v>12137194</v>
      </c>
      <c r="W723" s="218">
        <f>HLOOKUP($B723,data11,data0211!W$900,FALSE)</f>
        <v>0</v>
      </c>
      <c r="X723" s="218">
        <f>HLOOKUP($B723,data11,data0211!X$900,FALSE)</f>
        <v>12056896</v>
      </c>
      <c r="Y723" s="218">
        <f>HLOOKUP($B723,data11,data0211!Y$900,FALSE)</f>
        <v>80298</v>
      </c>
      <c r="Z723" s="218">
        <f>HLOOKUP($B723,data11,data0211!Z$900,FALSE)</f>
        <v>0</v>
      </c>
      <c r="AA723" s="218">
        <f>HLOOKUP($B723,data11,data0211!AA$900,FALSE)</f>
        <v>0</v>
      </c>
      <c r="AB723" s="218">
        <f>HLOOKUP($B723,data11,data0211!AB$900,FALSE)</f>
        <v>149651732</v>
      </c>
      <c r="AC723" s="218">
        <f>HLOOKUP($B723,data11,data0211!AC$900,FALSE)</f>
        <v>81026110</v>
      </c>
      <c r="AD723" s="218">
        <f>HLOOKUP($B723,data11,data0211!AD$900,FALSE)</f>
        <v>68516095</v>
      </c>
      <c r="AE723" s="218">
        <f>HLOOKUP($B723,data11,data0211!AE$900,FALSE)</f>
        <v>109527</v>
      </c>
      <c r="AF723" s="218">
        <f>HLOOKUP($B723,data11,data0211!AF$900,FALSE)</f>
        <v>0</v>
      </c>
      <c r="AG723" s="218">
        <f>HLOOKUP($B723,data11,data0211!AG$900,FALSE)</f>
        <v>0</v>
      </c>
      <c r="AH723" s="218">
        <f>HLOOKUP($B723,data11,data0211!AH$900,FALSE)</f>
        <v>806</v>
      </c>
      <c r="AI723" s="218">
        <f>HLOOKUP($B723,data11,data0211!AI$900,FALSE)</f>
        <v>503</v>
      </c>
      <c r="AJ723" s="218">
        <f>HLOOKUP($B723,data11,data0211!AJ$900,FALSE)</f>
        <v>303</v>
      </c>
      <c r="AK723" s="218">
        <f>HLOOKUP($B723,data11,data0211!AK$900,FALSE)</f>
        <v>1026559</v>
      </c>
      <c r="AL723" s="218">
        <f>HLOOKUP($B723,data11,data0211!AL$900,FALSE)</f>
        <v>1026559</v>
      </c>
      <c r="AM723" s="218">
        <f>HLOOKUP($B723,data11,data0211!AM$900,FALSE)</f>
        <v>0</v>
      </c>
      <c r="AN723" s="218">
        <f>HLOOKUP($B723,data11,data0211!AN$900,FALSE)</f>
        <v>1350678</v>
      </c>
      <c r="AO723" s="218">
        <f>HLOOKUP($B723,data11,data0211!AO$900,FALSE)</f>
        <v>1961144</v>
      </c>
      <c r="AP723" s="218">
        <f>HLOOKUP($B723,data11,data0211!AP$900,FALSE)</f>
        <v>1961144</v>
      </c>
      <c r="AQ723" s="218">
        <f>HLOOKUP($B723,data11,data0211!AQ$900,FALSE)</f>
        <v>1434223</v>
      </c>
      <c r="AR723" s="218">
        <f>HLOOKUP($B723,data11,data0211!AR$900,FALSE)</f>
        <v>7431</v>
      </c>
      <c r="AS723" s="218">
        <f>HLOOKUP($B723,data11,data0211!AS$900,FALSE)</f>
        <v>2584</v>
      </c>
      <c r="AT723" s="218">
        <f>HLOOKUP($B723,data11,data0211!AT$900,FALSE)</f>
        <v>4847</v>
      </c>
      <c r="AU723" s="218">
        <f>HLOOKUP($B723,data11,data0211!AU$900,FALSE)</f>
        <v>3537</v>
      </c>
      <c r="AV723" s="218">
        <f>HLOOKUP($B723,data11,data0211!AV$900,FALSE)</f>
        <v>136</v>
      </c>
      <c r="AW723" s="218">
        <f>HLOOKUP($B723,data11,data0211!AW$900,FALSE)</f>
        <v>3758</v>
      </c>
      <c r="AX723" s="218">
        <f>HLOOKUP($B723,data11,data0211!AX$900,FALSE)</f>
        <v>22</v>
      </c>
      <c r="AY723" s="218">
        <f>HLOOKUP($B723,data11,data0211!AY$900,FALSE)</f>
        <v>65</v>
      </c>
      <c r="AZ723" s="218">
        <f>HLOOKUP($B723,data11,data0211!AZ$900,FALSE)</f>
        <v>42603</v>
      </c>
      <c r="BA723" s="218">
        <f>HLOOKUP($B723,data11,data0211!BA$900,FALSE)</f>
        <v>0</v>
      </c>
      <c r="BB723" s="218"/>
      <c r="BC723" s="218"/>
      <c r="BD723" s="218"/>
      <c r="BE723" s="218"/>
    </row>
    <row r="724" spans="1:57" x14ac:dyDescent="0.2">
      <c r="A724" s="71" t="s">
        <v>40</v>
      </c>
      <c r="B724" s="71" t="s">
        <v>40</v>
      </c>
      <c r="C724" s="69">
        <v>2002</v>
      </c>
      <c r="D724" s="218">
        <f>HLOOKUP($B724,data02,data0211!D$900,FALSE)</f>
        <v>64612594.93</v>
      </c>
      <c r="E724" s="218">
        <f>HLOOKUP($B724,data02,data0211!E$900,FALSE)</f>
        <v>-33520939.449999999</v>
      </c>
      <c r="F724" s="218">
        <f>HLOOKUP($B724,data02,data0211!F$900,FALSE)</f>
        <v>2455890.16</v>
      </c>
      <c r="G724" s="218">
        <f>HLOOKUP($B724,data02,data0211!G$900,FALSE)</f>
        <v>2228519</v>
      </c>
      <c r="H724" s="218">
        <f>HLOOKUP($B724,data02,data0211!H$900,FALSE)</f>
        <v>5484374.1600000011</v>
      </c>
      <c r="I724" s="218">
        <f>HLOOKUP($B724,data02,data0211!I$900,FALSE)</f>
        <v>0</v>
      </c>
      <c r="J724" s="218">
        <f>HLOOKUP($B724,data02,data0211!J$900,FALSE)</f>
        <v>32240</v>
      </c>
      <c r="K724" s="218">
        <f>HLOOKUP($B724,data02,data0211!K$900,FALSE)</f>
        <v>28526</v>
      </c>
      <c r="L724" s="218">
        <f>HLOOKUP($B724,data02,data0211!L$900,FALSE)</f>
        <v>3714</v>
      </c>
      <c r="M724" s="218">
        <f>HLOOKUP($B724,data02,data0211!M$900,FALSE)</f>
        <v>0</v>
      </c>
      <c r="N724" s="218">
        <f>HLOOKUP($B724,data02,data0211!N$900,FALSE)</f>
        <v>8568</v>
      </c>
      <c r="O724" s="218">
        <f>HLOOKUP($B724,data02,data0211!O$900,FALSE)</f>
        <v>466</v>
      </c>
      <c r="P724" s="218">
        <f>HLOOKUP($B724,data02,data0211!P$900,FALSE)</f>
        <v>714673992</v>
      </c>
      <c r="Q724" s="218">
        <f>HLOOKUP($B724,data02,data0211!Q$900,FALSE)</f>
        <v>353515082</v>
      </c>
      <c r="R724" s="218">
        <f>HLOOKUP($B724,data02,data0211!R$900,FALSE)</f>
        <v>353776645</v>
      </c>
      <c r="S724" s="218">
        <f>HLOOKUP($B724,data02,data0211!S$900,FALSE)</f>
        <v>0</v>
      </c>
      <c r="T724" s="218">
        <f>HLOOKUP($B724,data02,data0211!T$900,FALSE)</f>
        <v>7098520</v>
      </c>
      <c r="U724" s="218">
        <f>HLOOKUP($B724,data02,data0211!U$900,FALSE)</f>
        <v>283745</v>
      </c>
      <c r="V724" s="218">
        <f>HLOOKUP($B724,data02,data0211!V$900,FALSE)</f>
        <v>673677</v>
      </c>
      <c r="W724" s="218">
        <f>HLOOKUP($B724,data02,data0211!W$900,FALSE)</f>
        <v>0</v>
      </c>
      <c r="X724" s="218">
        <f>HLOOKUP($B724,data02,data0211!X$900,FALSE)</f>
        <v>649820</v>
      </c>
      <c r="Y724" s="218">
        <f>HLOOKUP($B724,data02,data0211!Y$900,FALSE)</f>
        <v>0</v>
      </c>
      <c r="Z724" s="218">
        <f>HLOOKUP($B724,data02,data0211!Z$900,FALSE)</f>
        <v>23069</v>
      </c>
      <c r="AA724" s="218">
        <f>HLOOKUP($B724,data02,data0211!AA$900,FALSE)</f>
        <v>788</v>
      </c>
      <c r="AB724" s="218">
        <f>HLOOKUP($B724,data02,data0211!AB$900,FALSE)</f>
        <v>10277250</v>
      </c>
      <c r="AC724" s="218">
        <f>HLOOKUP($B724,data02,data0211!AC$900,FALSE)</f>
        <v>5852666</v>
      </c>
      <c r="AD724" s="218">
        <f>HLOOKUP($B724,data02,data0211!AD$900,FALSE)</f>
        <v>4337852</v>
      </c>
      <c r="AE724" s="218">
        <f>HLOOKUP($B724,data02,data0211!AE$900,FALSE)</f>
        <v>0</v>
      </c>
      <c r="AF724" s="218">
        <f>HLOOKUP($B724,data02,data0211!AF$900,FALSE)</f>
        <v>79028</v>
      </c>
      <c r="AG724" s="218">
        <f>HLOOKUP($B724,data02,data0211!AG$900,FALSE)</f>
        <v>7704</v>
      </c>
      <c r="AH724" s="218">
        <f>HLOOKUP($B724,data02,data0211!AH$900,FALSE)</f>
        <v>342</v>
      </c>
      <c r="AI724" s="218">
        <f>HLOOKUP($B724,data02,data0211!AI$900,FALSE)</f>
        <v>284</v>
      </c>
      <c r="AJ724" s="218">
        <f>HLOOKUP($B724,data02,data0211!AJ$900,FALSE)</f>
        <v>58</v>
      </c>
      <c r="AK724" s="218">
        <f>HLOOKUP($B724,data02,data0211!AK$900,FALSE)</f>
        <v>78000</v>
      </c>
      <c r="AL724" s="218">
        <f>HLOOKUP($B724,data02,data0211!AL$900,FALSE)</f>
        <v>75000</v>
      </c>
      <c r="AM724" s="218">
        <f>HLOOKUP($B724,data02,data0211!AM$900,FALSE)</f>
        <v>100</v>
      </c>
      <c r="AN724" s="218">
        <f>HLOOKUP($B724,data02,data0211!AN$900,FALSE)</f>
        <v>138</v>
      </c>
      <c r="AO724" s="218">
        <f>HLOOKUP($B724,data02,data0211!AO$900,FALSE)</f>
        <v>111</v>
      </c>
      <c r="AP724" s="218">
        <f>HLOOKUP($B724,data02,data0211!AP$900,FALSE)</f>
        <v>0</v>
      </c>
      <c r="AQ724" s="218">
        <f>HLOOKUP($B724,data02,data0211!AQ$900,FALSE)</f>
        <v>113</v>
      </c>
      <c r="AR724" s="218">
        <f>HLOOKUP($B724,data02,data0211!AR$900,FALSE)</f>
        <v>710</v>
      </c>
      <c r="AS724" s="218">
        <f>HLOOKUP($B724,data02,data0211!AS$900,FALSE)</f>
        <v>604</v>
      </c>
      <c r="AT724" s="218">
        <f>HLOOKUP($B724,data02,data0211!AT$900,FALSE)</f>
        <v>106</v>
      </c>
      <c r="AU724" s="218">
        <f>HLOOKUP($B724,data02,data0211!AU$900,FALSE)</f>
        <v>446</v>
      </c>
      <c r="AV724" s="218">
        <f>HLOOKUP($B724,data02,data0211!AV$900,FALSE)</f>
        <v>10</v>
      </c>
      <c r="AW724" s="218">
        <f>HLOOKUP($B724,data02,data0211!AW$900,FALSE)</f>
        <v>254</v>
      </c>
      <c r="AX724" s="218">
        <f>HLOOKUP($B724,data02,data0211!AX$900,FALSE)</f>
        <v>8</v>
      </c>
      <c r="AY724" s="218">
        <f>HLOOKUP($B724,data02,data0211!AY$900,FALSE)</f>
        <v>33</v>
      </c>
      <c r="AZ724" s="218">
        <f>HLOOKUP($B724,data02,data0211!AZ$900,FALSE)</f>
        <v>5500</v>
      </c>
      <c r="BA724" s="218">
        <f>HLOOKUP($B724,data02,data0211!BA$900,FALSE)</f>
        <v>75.099999999999994</v>
      </c>
      <c r="BB724" s="218"/>
      <c r="BC724" s="218"/>
      <c r="BD724" s="218"/>
      <c r="BE724" s="218"/>
    </row>
    <row r="725" spans="1:57" x14ac:dyDescent="0.2">
      <c r="A725" s="71" t="s">
        <v>40</v>
      </c>
      <c r="B725" s="71" t="s">
        <v>40</v>
      </c>
      <c r="C725" s="69">
        <v>2003</v>
      </c>
      <c r="D725" s="218">
        <f>HLOOKUP($B725,data03,data0211!D$900,FALSE)</f>
        <v>65480302.229999997</v>
      </c>
      <c r="E725" s="218">
        <f>HLOOKUP($B725,data03,data0211!E$900,FALSE)</f>
        <v>-35288723.109999999</v>
      </c>
      <c r="F725" s="218">
        <f>HLOOKUP($B725,data03,data0211!F$900,FALSE)</f>
        <v>0</v>
      </c>
      <c r="G725" s="218">
        <f>HLOOKUP($B725,data03,data0211!G$900,FALSE)</f>
        <v>1775800</v>
      </c>
      <c r="H725" s="218">
        <f>HLOOKUP($B725,data03,data0211!H$900,FALSE)</f>
        <v>5888577.29</v>
      </c>
      <c r="I725" s="218">
        <f>HLOOKUP($B725,data03,data0211!I$900,FALSE)</f>
        <v>0</v>
      </c>
      <c r="J725" s="218">
        <f>HLOOKUP($B725,data03,data0211!J$900,FALSE)</f>
        <v>32443</v>
      </c>
      <c r="K725" s="218">
        <f>HLOOKUP($B725,data03,data0211!K$900,FALSE)</f>
        <v>28709</v>
      </c>
      <c r="L725" s="218">
        <f>HLOOKUP($B725,data03,data0211!L$900,FALSE)</f>
        <v>3734</v>
      </c>
      <c r="M725" s="218">
        <f>HLOOKUP($B725,data03,data0211!M$900,FALSE)</f>
        <v>0</v>
      </c>
      <c r="N725" s="218">
        <f>HLOOKUP($B725,data03,data0211!N$900,FALSE)</f>
        <v>8619</v>
      </c>
      <c r="O725" s="218">
        <f>HLOOKUP($B725,data03,data0211!O$900,FALSE)</f>
        <v>466</v>
      </c>
      <c r="P725" s="218">
        <f>HLOOKUP($B725,data03,data0211!P$900,FALSE)</f>
        <v>726783940</v>
      </c>
      <c r="Q725" s="218">
        <f>HLOOKUP($B725,data03,data0211!Q$900,FALSE)</f>
        <v>358676526</v>
      </c>
      <c r="R725" s="218">
        <f>HLOOKUP($B725,data03,data0211!R$900,FALSE)</f>
        <v>360873011</v>
      </c>
      <c r="S725" s="218">
        <f>HLOOKUP($B725,data03,data0211!S$900,FALSE)</f>
        <v>0</v>
      </c>
      <c r="T725" s="218">
        <f>HLOOKUP($B725,data03,data0211!T$900,FALSE)</f>
        <v>6929107</v>
      </c>
      <c r="U725" s="218">
        <f>HLOOKUP($B725,data03,data0211!U$900,FALSE)</f>
        <v>305296</v>
      </c>
      <c r="V725" s="218">
        <f>HLOOKUP($B725,data03,data0211!V$900,FALSE)</f>
        <v>684762</v>
      </c>
      <c r="W725" s="218">
        <f>HLOOKUP($B725,data03,data0211!W$900,FALSE)</f>
        <v>0</v>
      </c>
      <c r="X725" s="218">
        <f>HLOOKUP($B725,data03,data0211!X$900,FALSE)</f>
        <v>662620</v>
      </c>
      <c r="Y725" s="218">
        <f>HLOOKUP($B725,data03,data0211!Y$900,FALSE)</f>
        <v>0</v>
      </c>
      <c r="Z725" s="218">
        <f>HLOOKUP($B725,data03,data0211!Z$900,FALSE)</f>
        <v>21295</v>
      </c>
      <c r="AA725" s="218">
        <f>HLOOKUP($B725,data03,data0211!AA$900,FALSE)</f>
        <v>847</v>
      </c>
      <c r="AB725" s="218">
        <f>HLOOKUP($B725,data03,data0211!AB$900,FALSE)</f>
        <v>10190889</v>
      </c>
      <c r="AC725" s="218">
        <f>HLOOKUP($B725,data03,data0211!AC$900,FALSE)</f>
        <v>5537540</v>
      </c>
      <c r="AD725" s="218">
        <f>HLOOKUP($B725,data03,data0211!AD$900,FALSE)</f>
        <v>4524633</v>
      </c>
      <c r="AE725" s="218">
        <f>HLOOKUP($B725,data03,data0211!AE$900,FALSE)</f>
        <v>0</v>
      </c>
      <c r="AF725" s="218">
        <f>HLOOKUP($B725,data03,data0211!AF$900,FALSE)</f>
        <v>115669</v>
      </c>
      <c r="AG725" s="218">
        <f>HLOOKUP($B725,data03,data0211!AG$900,FALSE)</f>
        <v>13047</v>
      </c>
      <c r="AH725" s="218">
        <f>HLOOKUP($B725,data03,data0211!AH$900,FALSE)</f>
        <v>342</v>
      </c>
      <c r="AI725" s="218">
        <f>HLOOKUP($B725,data03,data0211!AI$900,FALSE)</f>
        <v>284</v>
      </c>
      <c r="AJ725" s="218">
        <f>HLOOKUP($B725,data03,data0211!AJ$900,FALSE)</f>
        <v>58</v>
      </c>
      <c r="AK725" s="218">
        <f>HLOOKUP($B725,data03,data0211!AK$900,FALSE)</f>
        <v>78000</v>
      </c>
      <c r="AL725" s="218">
        <f>HLOOKUP($B725,data03,data0211!AL$900,FALSE)</f>
        <v>75000</v>
      </c>
      <c r="AM725" s="218">
        <f>HLOOKUP($B725,data03,data0211!AM$900,FALSE)</f>
        <v>100</v>
      </c>
      <c r="AN725" s="218">
        <f>HLOOKUP($B725,data03,data0211!AN$900,FALSE)</f>
        <v>147</v>
      </c>
      <c r="AO725" s="218">
        <f>HLOOKUP($B725,data03,data0211!AO$900,FALSE)</f>
        <v>118</v>
      </c>
      <c r="AP725" s="218">
        <f>HLOOKUP($B725,data03,data0211!AP$900,FALSE)</f>
        <v>0</v>
      </c>
      <c r="AQ725" s="218">
        <f>HLOOKUP($B725,data03,data0211!AQ$900,FALSE)</f>
        <v>114</v>
      </c>
      <c r="AR725" s="218">
        <f>HLOOKUP($B725,data03,data0211!AR$900,FALSE)</f>
        <v>710</v>
      </c>
      <c r="AS725" s="218">
        <f>HLOOKUP($B725,data03,data0211!AS$900,FALSE)</f>
        <v>604</v>
      </c>
      <c r="AT725" s="218">
        <f>HLOOKUP($B725,data03,data0211!AT$900,FALSE)</f>
        <v>106</v>
      </c>
      <c r="AU725" s="218">
        <f>HLOOKUP($B725,data03,data0211!AU$900,FALSE)</f>
        <v>446</v>
      </c>
      <c r="AV725" s="218">
        <f>HLOOKUP($B725,data03,data0211!AV$900,FALSE)</f>
        <v>10</v>
      </c>
      <c r="AW725" s="218">
        <f>HLOOKUP($B725,data03,data0211!AW$900,FALSE)</f>
        <v>254</v>
      </c>
      <c r="AX725" s="218">
        <f>HLOOKUP($B725,data03,data0211!AX$900,FALSE)</f>
        <v>8</v>
      </c>
      <c r="AY725" s="218">
        <f>HLOOKUP($B725,data03,data0211!AY$900,FALSE)</f>
        <v>33</v>
      </c>
      <c r="AZ725" s="218">
        <f>HLOOKUP($B725,data03,data0211!AZ$900,FALSE)</f>
        <v>5500</v>
      </c>
      <c r="BA725" s="218">
        <f>HLOOKUP($B725,data03,data0211!BA$900,FALSE)</f>
        <v>75.400000000000006</v>
      </c>
      <c r="BB725" s="218"/>
      <c r="BC725" s="218"/>
      <c r="BD725" s="218"/>
      <c r="BE725" s="218"/>
    </row>
    <row r="726" spans="1:57" x14ac:dyDescent="0.2">
      <c r="A726" s="71" t="s">
        <v>40</v>
      </c>
      <c r="B726" s="71" t="s">
        <v>40</v>
      </c>
      <c r="C726" s="69">
        <v>2004</v>
      </c>
      <c r="D726" s="218">
        <f>HLOOKUP($B726,data04,data0211!D$900,FALSE)</f>
        <v>67265120</v>
      </c>
      <c r="E726" s="218">
        <f>HLOOKUP($B726,data04,data0211!E$900,FALSE)</f>
        <v>-37121648</v>
      </c>
      <c r="F726" s="218">
        <f>HLOOKUP($B726,data04,data0211!F$900,FALSE)</f>
        <v>0</v>
      </c>
      <c r="G726" s="218">
        <f>HLOOKUP($B726,data04,data0211!G$900,FALSE)</f>
        <v>2759696</v>
      </c>
      <c r="H726" s="218">
        <f>HLOOKUP($B726,data04,data0211!H$900,FALSE)</f>
        <v>6830817</v>
      </c>
      <c r="I726" s="218">
        <f>HLOOKUP($B726,data04,data0211!I$900,FALSE)</f>
        <v>21810</v>
      </c>
      <c r="J726" s="218">
        <f>HLOOKUP($B726,data04,data0211!J$900,FALSE)</f>
        <v>32365</v>
      </c>
      <c r="K726" s="218">
        <f>HLOOKUP($B726,data04,data0211!K$900,FALSE)</f>
        <v>28569</v>
      </c>
      <c r="L726" s="218">
        <f>HLOOKUP($B726,data04,data0211!L$900,FALSE)</f>
        <v>3796</v>
      </c>
      <c r="M726" s="218">
        <f>HLOOKUP($B726,data04,data0211!M$900,FALSE)</f>
        <v>0</v>
      </c>
      <c r="N726" s="218">
        <f>HLOOKUP($B726,data04,data0211!N$900,FALSE)</f>
        <v>8650</v>
      </c>
      <c r="O726" s="218">
        <f>HLOOKUP($B726,data04,data0211!O$900,FALSE)</f>
        <v>466</v>
      </c>
      <c r="P726" s="218">
        <f>HLOOKUP($B726,data04,data0211!P$900,FALSE)</f>
        <v>723592739</v>
      </c>
      <c r="Q726" s="218">
        <f>HLOOKUP($B726,data04,data0211!Q$900,FALSE)</f>
        <v>352871458</v>
      </c>
      <c r="R726" s="218">
        <f>HLOOKUP($B726,data04,data0211!R$900,FALSE)</f>
        <v>363462340</v>
      </c>
      <c r="S726" s="218">
        <f>HLOOKUP($B726,data04,data0211!S$900,FALSE)</f>
        <v>0</v>
      </c>
      <c r="T726" s="218">
        <f>HLOOKUP($B726,data04,data0211!T$900,FALSE)</f>
        <v>6973456</v>
      </c>
      <c r="U726" s="218">
        <f>HLOOKUP($B726,data04,data0211!U$900,FALSE)</f>
        <v>285485</v>
      </c>
      <c r="V726" s="218">
        <f>HLOOKUP($B726,data04,data0211!V$900,FALSE)</f>
        <v>704175</v>
      </c>
      <c r="W726" s="218">
        <f>HLOOKUP($B726,data04,data0211!W$900,FALSE)</f>
        <v>0</v>
      </c>
      <c r="X726" s="218">
        <f>HLOOKUP($B726,data04,data0211!X$900,FALSE)</f>
        <v>682008</v>
      </c>
      <c r="Y726" s="218">
        <f>HLOOKUP($B726,data04,data0211!Y$900,FALSE)</f>
        <v>0</v>
      </c>
      <c r="Z726" s="218">
        <f>HLOOKUP($B726,data04,data0211!Z$900,FALSE)</f>
        <v>21340</v>
      </c>
      <c r="AA726" s="218">
        <f>HLOOKUP($B726,data04,data0211!AA$900,FALSE)</f>
        <v>767</v>
      </c>
      <c r="AB726" s="218">
        <f>HLOOKUP($B726,data04,data0211!AB$900,FALSE)</f>
        <v>10426082</v>
      </c>
      <c r="AC726" s="218">
        <f>HLOOKUP($B726,data04,data0211!AC$900,FALSE)</f>
        <v>5566573</v>
      </c>
      <c r="AD726" s="218">
        <f>HLOOKUP($B726,data04,data0211!AD$900,FALSE)</f>
        <v>4739330</v>
      </c>
      <c r="AE726" s="218">
        <f>HLOOKUP($B726,data04,data0211!AE$900,FALSE)</f>
        <v>0</v>
      </c>
      <c r="AF726" s="218">
        <f>HLOOKUP($B726,data04,data0211!AF$900,FALSE)</f>
        <v>108419</v>
      </c>
      <c r="AG726" s="218">
        <f>HLOOKUP($B726,data04,data0211!AG$900,FALSE)</f>
        <v>11760</v>
      </c>
      <c r="AH726" s="218">
        <f>HLOOKUP($B726,data04,data0211!AH$900,FALSE)</f>
        <v>342</v>
      </c>
      <c r="AI726" s="218">
        <f>HLOOKUP($B726,data04,data0211!AI$900,FALSE)</f>
        <v>284</v>
      </c>
      <c r="AJ726" s="218">
        <f>HLOOKUP($B726,data04,data0211!AJ$900,FALSE)</f>
        <v>58</v>
      </c>
      <c r="AK726" s="218">
        <f>HLOOKUP($B726,data04,data0211!AK$900,FALSE)</f>
        <v>78000</v>
      </c>
      <c r="AL726" s="218">
        <f>HLOOKUP($B726,data04,data0211!AL$900,FALSE)</f>
        <v>75000</v>
      </c>
      <c r="AM726" s="218">
        <f>HLOOKUP($B726,data04,data0211!AM$900,FALSE)</f>
        <v>100</v>
      </c>
      <c r="AN726" s="218">
        <f>HLOOKUP($B726,data04,data0211!AN$900,FALSE)</f>
        <v>151</v>
      </c>
      <c r="AO726" s="218">
        <f>HLOOKUP($B726,data04,data0211!AO$900,FALSE)</f>
        <v>108</v>
      </c>
      <c r="AP726" s="218">
        <f>HLOOKUP($B726,data04,data0211!AP$900,FALSE)</f>
        <v>0</v>
      </c>
      <c r="AQ726" s="218">
        <f>HLOOKUP($B726,data04,data0211!AQ$900,FALSE)</f>
        <v>114</v>
      </c>
      <c r="AR726" s="218">
        <f>HLOOKUP($B726,data04,data0211!AR$900,FALSE)</f>
        <v>711</v>
      </c>
      <c r="AS726" s="218">
        <f>HLOOKUP($B726,data04,data0211!AS$900,FALSE)</f>
        <v>605</v>
      </c>
      <c r="AT726" s="218">
        <f>HLOOKUP($B726,data04,data0211!AT$900,FALSE)</f>
        <v>106</v>
      </c>
      <c r="AU726" s="218">
        <f>HLOOKUP($B726,data04,data0211!AU$900,FALSE)</f>
        <v>446</v>
      </c>
      <c r="AV726" s="218">
        <f>HLOOKUP($B726,data04,data0211!AV$900,FALSE)</f>
        <v>10</v>
      </c>
      <c r="AW726" s="218">
        <f>HLOOKUP($B726,data04,data0211!AW$900,FALSE)</f>
        <v>255</v>
      </c>
      <c r="AX726" s="218">
        <f>HLOOKUP($B726,data04,data0211!AX$900,FALSE)</f>
        <v>8</v>
      </c>
      <c r="AY726" s="218">
        <f>HLOOKUP($B726,data04,data0211!AY$900,FALSE)</f>
        <v>33</v>
      </c>
      <c r="AZ726" s="218">
        <f>HLOOKUP($B726,data04,data0211!AZ$900,FALSE)</f>
        <v>5892</v>
      </c>
      <c r="BA726" s="218">
        <f>HLOOKUP($B726,data04,data0211!BA$900,FALSE)</f>
        <v>75.900000000000006</v>
      </c>
      <c r="BB726" s="218"/>
      <c r="BC726" s="218"/>
      <c r="BD726" s="218"/>
      <c r="BE726" s="218"/>
    </row>
    <row r="727" spans="1:57" x14ac:dyDescent="0.2">
      <c r="A727" s="71" t="s">
        <v>40</v>
      </c>
      <c r="B727" s="71" t="s">
        <v>40</v>
      </c>
      <c r="C727" s="69">
        <v>2005</v>
      </c>
      <c r="D727" s="218">
        <f>HLOOKUP($B727,data05,data0211!D$900,FALSE)</f>
        <v>70159059.5</v>
      </c>
      <c r="E727" s="218">
        <f>HLOOKUP($B727,data05,data0211!E$900,FALSE)</f>
        <v>-38991564.009999998</v>
      </c>
      <c r="F727" s="218">
        <f>HLOOKUP($B727,data05,data0211!F$900,FALSE)</f>
        <v>0</v>
      </c>
      <c r="G727" s="218">
        <f>HLOOKUP($B727,data05,data0211!G$900,FALSE)</f>
        <v>3761856</v>
      </c>
      <c r="H727" s="218">
        <f>HLOOKUP($B727,data05,data0211!H$900,FALSE)</f>
        <v>6785963.3900000006</v>
      </c>
      <c r="I727" s="218">
        <f>HLOOKUP($B727,data05,data0211!I$900,FALSE)</f>
        <v>0</v>
      </c>
      <c r="J727" s="218">
        <f>HLOOKUP($B727,data05,data0211!J$900,FALSE)</f>
        <v>32497</v>
      </c>
      <c r="K727" s="218">
        <f>HLOOKUP($B727,data05,data0211!K$900,FALSE)</f>
        <v>28646</v>
      </c>
      <c r="L727" s="218">
        <f>HLOOKUP($B727,data05,data0211!L$900,FALSE)</f>
        <v>3851</v>
      </c>
      <c r="M727" s="218">
        <f>HLOOKUP($B727,data05,data0211!M$900,FALSE)</f>
        <v>0</v>
      </c>
      <c r="N727" s="218">
        <f>HLOOKUP($B727,data05,data0211!N$900,FALSE)</f>
        <v>281406</v>
      </c>
      <c r="O727" s="218">
        <f>HLOOKUP($B727,data05,data0211!O$900,FALSE)</f>
        <v>6947864</v>
      </c>
      <c r="P727" s="218">
        <f>HLOOKUP($B727,data05,data0211!P$900,FALSE)</f>
        <v>717784001</v>
      </c>
      <c r="Q727" s="218">
        <f>HLOOKUP($B727,data05,data0211!Q$900,FALSE)</f>
        <v>347274259</v>
      </c>
      <c r="R727" s="218">
        <f>HLOOKUP($B727,data05,data0211!R$900,FALSE)</f>
        <v>363280472</v>
      </c>
      <c r="S727" s="218">
        <f>HLOOKUP($B727,data05,data0211!S$900,FALSE)</f>
        <v>0</v>
      </c>
      <c r="T727" s="218">
        <f>HLOOKUP($B727,data05,data0211!T$900,FALSE)</f>
        <v>281406</v>
      </c>
      <c r="U727" s="218">
        <f>HLOOKUP($B727,data05,data0211!U$900,FALSE)</f>
        <v>6947864</v>
      </c>
      <c r="V727" s="218">
        <f>HLOOKUP($B727,data05,data0211!V$900,FALSE)</f>
        <v>704274</v>
      </c>
      <c r="W727" s="218">
        <f>HLOOKUP($B727,data05,data0211!W$900,FALSE)</f>
        <v>0</v>
      </c>
      <c r="X727" s="218">
        <f>HLOOKUP($B727,data05,data0211!X$900,FALSE)</f>
        <v>682195</v>
      </c>
      <c r="Y727" s="218">
        <f>HLOOKUP($B727,data05,data0211!Y$900,FALSE)</f>
        <v>0</v>
      </c>
      <c r="Z727" s="218">
        <f>HLOOKUP($B727,data05,data0211!Z$900,FALSE)</f>
        <v>21295</v>
      </c>
      <c r="AA727" s="218">
        <f>HLOOKUP($B727,data05,data0211!AA$900,FALSE)</f>
        <v>784</v>
      </c>
      <c r="AB727" s="218">
        <f>HLOOKUP($B727,data05,data0211!AB$900,FALSE)</f>
        <v>10951917.77</v>
      </c>
      <c r="AC727" s="218">
        <f>HLOOKUP($B727,data05,data0211!AC$900,FALSE)</f>
        <v>5763799</v>
      </c>
      <c r="AD727" s="218">
        <f>HLOOKUP($B727,data05,data0211!AD$900,FALSE)</f>
        <v>5062799</v>
      </c>
      <c r="AE727" s="218">
        <f>HLOOKUP($B727,data05,data0211!AE$900,FALSE)</f>
        <v>0</v>
      </c>
      <c r="AF727" s="218">
        <f>HLOOKUP($B727,data05,data0211!AF$900,FALSE)</f>
        <v>112414</v>
      </c>
      <c r="AG727" s="218">
        <f>HLOOKUP($B727,data05,data0211!AG$900,FALSE)</f>
        <v>12757</v>
      </c>
      <c r="AH727" s="218">
        <f>HLOOKUP($B727,data05,data0211!AH$900,FALSE)</f>
        <v>342</v>
      </c>
      <c r="AI727" s="218">
        <f>HLOOKUP($B727,data05,data0211!AI$900,FALSE)</f>
        <v>58</v>
      </c>
      <c r="AJ727" s="218">
        <f>HLOOKUP($B727,data05,data0211!AJ$900,FALSE)</f>
        <v>284</v>
      </c>
      <c r="AK727" s="218">
        <f>HLOOKUP($B727,data05,data0211!AK$900,FALSE)</f>
        <v>77566</v>
      </c>
      <c r="AL727" s="218">
        <f>HLOOKUP($B727,data05,data0211!AL$900,FALSE)</f>
        <v>74566</v>
      </c>
      <c r="AM727" s="218">
        <f>HLOOKUP($B727,data05,data0211!AM$900,FALSE)</f>
        <v>100</v>
      </c>
      <c r="AN727" s="218">
        <f>HLOOKUP($B727,data05,data0211!AN$900,FALSE)</f>
        <v>156336</v>
      </c>
      <c r="AO727" s="218">
        <f>HLOOKUP($B727,data05,data0211!AO$900,FALSE)</f>
        <v>100440</v>
      </c>
      <c r="AP727" s="218">
        <f>HLOOKUP($B727,data05,data0211!AP$900,FALSE)</f>
        <v>156336</v>
      </c>
      <c r="AQ727" s="218">
        <f>HLOOKUP($B727,data05,data0211!AQ$900,FALSE)</f>
        <v>115436</v>
      </c>
      <c r="AR727" s="218">
        <f>HLOOKUP($B727,data05,data0211!AR$900,FALSE)</f>
        <v>715</v>
      </c>
      <c r="AS727" s="218">
        <f>HLOOKUP($B727,data05,data0211!AS$900,FALSE)</f>
        <v>604</v>
      </c>
      <c r="AT727" s="218">
        <f>HLOOKUP($B727,data05,data0211!AT$900,FALSE)</f>
        <v>111</v>
      </c>
      <c r="AU727" s="218">
        <f>HLOOKUP($B727,data05,data0211!AU$900,FALSE)</f>
        <v>449</v>
      </c>
      <c r="AV727" s="218">
        <f>HLOOKUP($B727,data05,data0211!AV$900,FALSE)</f>
        <v>10</v>
      </c>
      <c r="AW727" s="218">
        <f>HLOOKUP($B727,data05,data0211!AW$900,FALSE)</f>
        <v>256</v>
      </c>
      <c r="AX727" s="218">
        <f>HLOOKUP($B727,data05,data0211!AX$900,FALSE)</f>
        <v>8</v>
      </c>
      <c r="AY727" s="218">
        <f>HLOOKUP($B727,data05,data0211!AY$900,FALSE)</f>
        <v>35</v>
      </c>
      <c r="AZ727" s="218">
        <f>HLOOKUP($B727,data05,data0211!AZ$900,FALSE)</f>
        <v>5944</v>
      </c>
      <c r="BA727" s="218">
        <f>HLOOKUP($B727,data05,data0211!BA$900,FALSE)</f>
        <v>75</v>
      </c>
      <c r="BB727" s="218"/>
      <c r="BC727" s="218"/>
      <c r="BD727" s="218"/>
      <c r="BE727" s="218"/>
    </row>
    <row r="728" spans="1:57" x14ac:dyDescent="0.2">
      <c r="A728" s="71" t="s">
        <v>40</v>
      </c>
      <c r="B728" s="71" t="s">
        <v>40</v>
      </c>
      <c r="C728" s="69">
        <v>2006</v>
      </c>
      <c r="D728" s="218">
        <f>HLOOKUP($B728,data06,data0211!D$900,FALSE)</f>
        <v>72801669.109999985</v>
      </c>
      <c r="E728" s="218">
        <f>HLOOKUP($B728,data06,data0211!E$900,FALSE)</f>
        <v>-40958322.350000001</v>
      </c>
      <c r="F728" s="218">
        <f>HLOOKUP($B728,data06,data0211!F$900,FALSE)</f>
        <v>0</v>
      </c>
      <c r="G728" s="218">
        <f>HLOOKUP($B728,data06,data0211!G$900,FALSE)</f>
        <v>3356036</v>
      </c>
      <c r="H728" s="218">
        <f>HLOOKUP($B728,data06,data0211!H$900,FALSE)</f>
        <v>6582711.6800000006</v>
      </c>
      <c r="I728" s="218">
        <f>HLOOKUP($B728,data06,data0211!I$900,FALSE)</f>
        <v>0</v>
      </c>
      <c r="J728" s="218">
        <f>HLOOKUP($B728,data06,data0211!J$900,FALSE)</f>
        <v>32438</v>
      </c>
      <c r="K728" s="218">
        <f>HLOOKUP($B728,data06,data0211!K$900,FALSE)</f>
        <v>28675</v>
      </c>
      <c r="L728" s="218">
        <f>HLOOKUP($B728,data06,data0211!L$900,FALSE)</f>
        <v>3763</v>
      </c>
      <c r="M728" s="218">
        <f>HLOOKUP($B728,data06,data0211!M$900,FALSE)</f>
        <v>0</v>
      </c>
      <c r="N728" s="218">
        <f>HLOOKUP($B728,data06,data0211!N$900,FALSE)</f>
        <v>8469</v>
      </c>
      <c r="O728" s="218">
        <f>HLOOKUP($B728,data06,data0211!O$900,FALSE)</f>
        <v>446</v>
      </c>
      <c r="P728" s="218">
        <f>HLOOKUP($B728,data06,data0211!P$900,FALSE)</f>
        <v>697140805</v>
      </c>
      <c r="Q728" s="218">
        <f>HLOOKUP($B728,data06,data0211!Q$900,FALSE)</f>
        <v>335395539</v>
      </c>
      <c r="R728" s="218">
        <f>HLOOKUP($B728,data06,data0211!R$900,FALSE)</f>
        <v>353865433</v>
      </c>
      <c r="S728" s="218">
        <f>HLOOKUP($B728,data06,data0211!S$900,FALSE)</f>
        <v>0</v>
      </c>
      <c r="T728" s="218">
        <f>HLOOKUP($B728,data06,data0211!T$900,FALSE)</f>
        <v>7605824</v>
      </c>
      <c r="U728" s="218">
        <f>HLOOKUP($B728,data06,data0211!U$900,FALSE)</f>
        <v>274009</v>
      </c>
      <c r="V728" s="218">
        <f>HLOOKUP($B728,data06,data0211!V$900,FALSE)</f>
        <v>681622</v>
      </c>
      <c r="W728" s="218">
        <f>HLOOKUP($B728,data06,data0211!W$900,FALSE)</f>
        <v>0</v>
      </c>
      <c r="X728" s="218">
        <f>HLOOKUP($B728,data06,data0211!X$900,FALSE)</f>
        <v>657827</v>
      </c>
      <c r="Y728" s="218">
        <f>HLOOKUP($B728,data06,data0211!Y$900,FALSE)</f>
        <v>0</v>
      </c>
      <c r="Z728" s="218">
        <f>HLOOKUP($B728,data06,data0211!Z$900,FALSE)</f>
        <v>23029</v>
      </c>
      <c r="AA728" s="218">
        <f>HLOOKUP($B728,data06,data0211!AA$900,FALSE)</f>
        <v>766</v>
      </c>
      <c r="AB728" s="218">
        <f>HLOOKUP($B728,data06,data0211!AB$900,FALSE)</f>
        <v>11001732</v>
      </c>
      <c r="AC728" s="218">
        <f>HLOOKUP($B728,data06,data0211!AC$900,FALSE)</f>
        <v>5867019</v>
      </c>
      <c r="AD728" s="218">
        <f>HLOOKUP($B728,data06,data0211!AD$900,FALSE)</f>
        <v>5012679</v>
      </c>
      <c r="AE728" s="218">
        <f>HLOOKUP($B728,data06,data0211!AE$900,FALSE)</f>
        <v>0</v>
      </c>
      <c r="AF728" s="218">
        <f>HLOOKUP($B728,data06,data0211!AF$900,FALSE)</f>
        <v>108766</v>
      </c>
      <c r="AG728" s="218">
        <f>HLOOKUP($B728,data06,data0211!AG$900,FALSE)</f>
        <v>13268</v>
      </c>
      <c r="AH728" s="218">
        <f>HLOOKUP($B728,data06,data0211!AH$900,FALSE)</f>
        <v>342</v>
      </c>
      <c r="AI728" s="218">
        <f>HLOOKUP($B728,data06,data0211!AI$900,FALSE)</f>
        <v>58</v>
      </c>
      <c r="AJ728" s="218">
        <f>HLOOKUP($B728,data06,data0211!AJ$900,FALSE)</f>
        <v>284</v>
      </c>
      <c r="AK728" s="218">
        <f>HLOOKUP($B728,data06,data0211!AK$900,FALSE)</f>
        <v>77948</v>
      </c>
      <c r="AL728" s="218">
        <f>HLOOKUP($B728,data06,data0211!AL$900,FALSE)</f>
        <v>74948</v>
      </c>
      <c r="AM728" s="218">
        <f>HLOOKUP($B728,data06,data0211!AM$900,FALSE)</f>
        <v>100</v>
      </c>
      <c r="AN728" s="218">
        <f>HLOOKUP($B728,data06,data0211!AN$900,FALSE)</f>
        <v>137316</v>
      </c>
      <c r="AO728" s="218">
        <f>HLOOKUP($B728,data06,data0211!AO$900,FALSE)</f>
        <v>99704</v>
      </c>
      <c r="AP728" s="218">
        <f>HLOOKUP($B728,data06,data0211!AP$900,FALSE)</f>
        <v>137316</v>
      </c>
      <c r="AQ728" s="218">
        <f>HLOOKUP($B728,data06,data0211!AQ$900,FALSE)</f>
        <v>110401</v>
      </c>
      <c r="AR728" s="218">
        <f>HLOOKUP($B728,data06,data0211!AR$900,FALSE)</f>
        <v>722</v>
      </c>
      <c r="AS728" s="218">
        <f>HLOOKUP($B728,data06,data0211!AS$900,FALSE)</f>
        <v>610</v>
      </c>
      <c r="AT728" s="218">
        <f>HLOOKUP($B728,data06,data0211!AT$900,FALSE)</f>
        <v>112</v>
      </c>
      <c r="AU728" s="218">
        <f>HLOOKUP($B728,data06,data0211!AU$900,FALSE)</f>
        <v>455</v>
      </c>
      <c r="AV728" s="218">
        <f>HLOOKUP($B728,data06,data0211!AV$900,FALSE)</f>
        <v>10</v>
      </c>
      <c r="AW728" s="218">
        <f>HLOOKUP($B728,data06,data0211!AW$900,FALSE)</f>
        <v>258</v>
      </c>
      <c r="AX728" s="218">
        <f>HLOOKUP($B728,data06,data0211!AX$900,FALSE)</f>
        <v>8</v>
      </c>
      <c r="AY728" s="218">
        <f>HLOOKUP($B728,data06,data0211!AY$900,FALSE)</f>
        <v>33</v>
      </c>
      <c r="AZ728" s="218">
        <f>HLOOKUP($B728,data06,data0211!AZ$900,FALSE)</f>
        <v>5927</v>
      </c>
      <c r="BA728" s="218">
        <f>HLOOKUP($B728,data06,data0211!BA$900,FALSE)</f>
        <v>76</v>
      </c>
      <c r="BB728" s="218"/>
      <c r="BC728" s="218"/>
      <c r="BD728" s="218"/>
      <c r="BE728" s="218"/>
    </row>
    <row r="729" spans="1:57" x14ac:dyDescent="0.2">
      <c r="A729" s="71" t="s">
        <v>40</v>
      </c>
      <c r="B729" s="71" t="s">
        <v>40</v>
      </c>
      <c r="C729" s="69">
        <v>2007</v>
      </c>
      <c r="D729" s="218">
        <f>HLOOKUP($B729,data07,data0211!D$900,FALSE)</f>
        <v>75999153.920000002</v>
      </c>
      <c r="E729" s="218">
        <f>HLOOKUP($B729,data07,data0211!E$900,FALSE)</f>
        <v>-42459337</v>
      </c>
      <c r="F729" s="218">
        <f>HLOOKUP($B729,data07,data0211!F$900,FALSE)</f>
        <v>0</v>
      </c>
      <c r="G729" s="218">
        <f>HLOOKUP($B729,data07,data0211!G$900,FALSE)</f>
        <v>4062771</v>
      </c>
      <c r="H729" s="218">
        <f>HLOOKUP($B729,data07,data0211!H$900,FALSE)</f>
        <v>7320286.0099999998</v>
      </c>
      <c r="I729" s="218">
        <f>HLOOKUP($B729,data07,data0211!I$900,FALSE)</f>
        <v>391000</v>
      </c>
      <c r="J729" s="218">
        <f>HLOOKUP($B729,data07,data0211!J$900,FALSE)</f>
        <v>32512</v>
      </c>
      <c r="K729" s="218">
        <f>HLOOKUP($B729,data07,data0211!K$900,FALSE)</f>
        <v>28723</v>
      </c>
      <c r="L729" s="218">
        <f>HLOOKUP($B729,data07,data0211!L$900,FALSE)</f>
        <v>3789</v>
      </c>
      <c r="M729" s="218">
        <f>HLOOKUP($B729,data07,data0211!M$900,FALSE)</f>
        <v>0</v>
      </c>
      <c r="N729" s="218">
        <f>HLOOKUP($B729,data07,data0211!N$900,FALSE)</f>
        <v>8717</v>
      </c>
      <c r="O729" s="218">
        <f>HLOOKUP($B729,data07,data0211!O$900,FALSE)</f>
        <v>438</v>
      </c>
      <c r="P729" s="218">
        <f>HLOOKUP($B729,data07,data0211!P$900,FALSE)</f>
        <v>701800772</v>
      </c>
      <c r="Q729" s="218">
        <f>HLOOKUP($B729,data07,data0211!Q$900,FALSE)</f>
        <v>338874337</v>
      </c>
      <c r="R729" s="218">
        <f>HLOOKUP($B729,data07,data0211!R$900,FALSE)</f>
        <v>355019853</v>
      </c>
      <c r="S729" s="218">
        <f>HLOOKUP($B729,data07,data0211!S$900,FALSE)</f>
        <v>0</v>
      </c>
      <c r="T729" s="218">
        <f>HLOOKUP($B729,data07,data0211!T$900,FALSE)</f>
        <v>7637528</v>
      </c>
      <c r="U729" s="218">
        <f>HLOOKUP($B729,data07,data0211!U$900,FALSE)</f>
        <v>269054</v>
      </c>
      <c r="V729" s="218">
        <f>HLOOKUP($B729,data07,data0211!V$900,FALSE)</f>
        <v>679337</v>
      </c>
      <c r="W729" s="218">
        <f>HLOOKUP($B729,data07,data0211!W$900,FALSE)</f>
        <v>0</v>
      </c>
      <c r="X729" s="218">
        <f>HLOOKUP($B729,data07,data0211!X$900,FALSE)</f>
        <v>657184</v>
      </c>
      <c r="Y729" s="218">
        <f>HLOOKUP($B729,data07,data0211!Y$900,FALSE)</f>
        <v>0</v>
      </c>
      <c r="Z729" s="218">
        <f>HLOOKUP($B729,data07,data0211!Z$900,FALSE)</f>
        <v>21406</v>
      </c>
      <c r="AA729" s="218">
        <f>HLOOKUP($B729,data07,data0211!AA$900,FALSE)</f>
        <v>747</v>
      </c>
      <c r="AB729" s="218">
        <f>HLOOKUP($B729,data07,data0211!AB$900,FALSE)</f>
        <v>11785501</v>
      </c>
      <c r="AC729" s="218">
        <f>HLOOKUP($B729,data07,data0211!AC$900,FALSE)</f>
        <v>6215178</v>
      </c>
      <c r="AD729" s="218">
        <f>HLOOKUP($B729,data07,data0211!AD$900,FALSE)</f>
        <v>5443680</v>
      </c>
      <c r="AE729" s="218">
        <f>HLOOKUP($B729,data07,data0211!AE$900,FALSE)</f>
        <v>0</v>
      </c>
      <c r="AF729" s="218">
        <f>HLOOKUP($B729,data07,data0211!AF$900,FALSE)</f>
        <v>14337</v>
      </c>
      <c r="AG729" s="218">
        <f>HLOOKUP($B729,data07,data0211!AG$900,FALSE)</f>
        <v>112306</v>
      </c>
      <c r="AH729" s="218">
        <f>HLOOKUP($B729,data07,data0211!AH$900,FALSE)</f>
        <v>342</v>
      </c>
      <c r="AI729" s="218">
        <f>HLOOKUP($B729,data07,data0211!AI$900,FALSE)</f>
        <v>58</v>
      </c>
      <c r="AJ729" s="218">
        <f>HLOOKUP($B729,data07,data0211!AJ$900,FALSE)</f>
        <v>284</v>
      </c>
      <c r="AK729" s="218">
        <f>HLOOKUP($B729,data07,data0211!AK$900,FALSE)</f>
        <v>77948</v>
      </c>
      <c r="AL729" s="218">
        <f>HLOOKUP($B729,data07,data0211!AL$900,FALSE)</f>
        <v>74948</v>
      </c>
      <c r="AM729" s="218">
        <f>HLOOKUP($B729,data07,data0211!AM$900,FALSE)</f>
        <v>100</v>
      </c>
      <c r="AN729" s="218">
        <f>HLOOKUP($B729,data07,data0211!AN$900,FALSE)</f>
        <v>139708</v>
      </c>
      <c r="AO729" s="218">
        <f>HLOOKUP($B729,data07,data0211!AO$900,FALSE)</f>
        <v>101464</v>
      </c>
      <c r="AP729" s="218">
        <f>HLOOKUP($B729,data07,data0211!AP$900,FALSE)</f>
        <v>139708</v>
      </c>
      <c r="AQ729" s="218">
        <f>HLOOKUP($B729,data07,data0211!AQ$900,FALSE)</f>
        <v>115546</v>
      </c>
      <c r="AR729" s="218">
        <f>HLOOKUP($B729,data07,data0211!AR$900,FALSE)</f>
        <v>725</v>
      </c>
      <c r="AS729" s="218">
        <f>HLOOKUP($B729,data07,data0211!AS$900,FALSE)</f>
        <v>611</v>
      </c>
      <c r="AT729" s="218">
        <f>HLOOKUP($B729,data07,data0211!AT$900,FALSE)</f>
        <v>114</v>
      </c>
      <c r="AU729" s="218">
        <f>HLOOKUP($B729,data07,data0211!AU$900,FALSE)</f>
        <v>455</v>
      </c>
      <c r="AV729" s="218">
        <f>HLOOKUP($B729,data07,data0211!AV$900,FALSE)</f>
        <v>10</v>
      </c>
      <c r="AW729" s="218">
        <f>HLOOKUP($B729,data07,data0211!AW$900,FALSE)</f>
        <v>260</v>
      </c>
      <c r="AX729" s="218">
        <f>HLOOKUP($B729,data07,data0211!AX$900,FALSE)</f>
        <v>8</v>
      </c>
      <c r="AY729" s="218">
        <f>HLOOKUP($B729,data07,data0211!AY$900,FALSE)</f>
        <v>33</v>
      </c>
      <c r="AZ729" s="218">
        <f>HLOOKUP($B729,data07,data0211!AZ$900,FALSE)</f>
        <v>5953</v>
      </c>
      <c r="BA729" s="218">
        <f>HLOOKUP($B729,data07,data0211!BA$900,FALSE)</f>
        <v>75</v>
      </c>
      <c r="BB729" s="218"/>
      <c r="BC729" s="218"/>
      <c r="BD729" s="218"/>
      <c r="BE729" s="218"/>
    </row>
    <row r="730" spans="1:57" x14ac:dyDescent="0.2">
      <c r="A730" s="71" t="s">
        <v>40</v>
      </c>
      <c r="B730" s="71" t="s">
        <v>40</v>
      </c>
      <c r="C730" s="69">
        <v>2008</v>
      </c>
      <c r="D730" s="218">
        <f>HLOOKUP($B730,data08,data0211!D$900,FALSE)</f>
        <v>79991099.610000014</v>
      </c>
      <c r="E730" s="218">
        <f>HLOOKUP($B730,data08,data0211!E$900,FALSE)</f>
        <v>-44922665</v>
      </c>
      <c r="F730" s="218">
        <f>HLOOKUP($B730,data08,data0211!F$900,FALSE)</f>
        <v>0</v>
      </c>
      <c r="G730" s="218">
        <f>HLOOKUP($B730,data08,data0211!G$900,FALSE)</f>
        <v>4939789</v>
      </c>
      <c r="H730" s="218">
        <f>HLOOKUP($B730,data08,data0211!H$900,FALSE)</f>
        <v>7022128</v>
      </c>
      <c r="I730" s="218">
        <f>HLOOKUP($B730,data08,data0211!I$900,FALSE)</f>
        <v>1045700</v>
      </c>
      <c r="J730" s="218">
        <f>HLOOKUP($B730,data08,data0211!J$900,FALSE)</f>
        <v>32734</v>
      </c>
      <c r="K730" s="218">
        <f>HLOOKUP($B730,data08,data0211!K$900,FALSE)</f>
        <v>28915</v>
      </c>
      <c r="L730" s="218">
        <f>HLOOKUP($B730,data08,data0211!L$900,FALSE)</f>
        <v>3819</v>
      </c>
      <c r="M730" s="218">
        <f>HLOOKUP($B730,data08,data0211!M$900,FALSE)</f>
        <v>0</v>
      </c>
      <c r="N730" s="218">
        <f>HLOOKUP($B730,data08,data0211!N$900,FALSE)</f>
        <v>8759</v>
      </c>
      <c r="O730" s="218">
        <f>HLOOKUP($B730,data08,data0211!O$900,FALSE)</f>
        <v>430</v>
      </c>
      <c r="P730" s="218">
        <f>HLOOKUP($B730,data08,data0211!P$900,FALSE)</f>
        <v>710698626</v>
      </c>
      <c r="Q730" s="218">
        <f>HLOOKUP($B730,data08,data0211!Q$900,FALSE)</f>
        <v>347363230</v>
      </c>
      <c r="R730" s="218">
        <f>HLOOKUP($B730,data08,data0211!R$900,FALSE)</f>
        <v>355446428</v>
      </c>
      <c r="S730" s="218">
        <f>HLOOKUP($B730,data08,data0211!S$900,FALSE)</f>
        <v>0</v>
      </c>
      <c r="T730" s="218">
        <f>HLOOKUP($B730,data08,data0211!T$900,FALSE)</f>
        <v>7620205</v>
      </c>
      <c r="U730" s="218">
        <f>HLOOKUP($B730,data08,data0211!U$900,FALSE)</f>
        <v>268763</v>
      </c>
      <c r="V730" s="218">
        <f>HLOOKUP($B730,data08,data0211!V$900,FALSE)</f>
        <v>672760</v>
      </c>
      <c r="W730" s="218">
        <f>HLOOKUP($B730,data08,data0211!W$900,FALSE)</f>
        <v>0</v>
      </c>
      <c r="X730" s="218">
        <f>HLOOKUP($B730,data08,data0211!X$900,FALSE)</f>
        <v>650699</v>
      </c>
      <c r="Y730" s="218">
        <f>HLOOKUP($B730,data08,data0211!Y$900,FALSE)</f>
        <v>0</v>
      </c>
      <c r="Z730" s="218">
        <f>HLOOKUP($B730,data08,data0211!Z$900,FALSE)</f>
        <v>21317</v>
      </c>
      <c r="AA730" s="218">
        <f>HLOOKUP($B730,data08,data0211!AA$900,FALSE)</f>
        <v>744</v>
      </c>
      <c r="AB730" s="218">
        <f>HLOOKUP($B730,data08,data0211!AB$900,FALSE)</f>
        <v>0</v>
      </c>
      <c r="AC730" s="218">
        <f>HLOOKUP($B730,data08,data0211!AC$900,FALSE)</f>
        <v>7340925</v>
      </c>
      <c r="AD730" s="218">
        <f>HLOOKUP($B730,data08,data0211!AD$900,FALSE)</f>
        <v>5859190</v>
      </c>
      <c r="AE730" s="218">
        <f>HLOOKUP($B730,data08,data0211!AE$900,FALSE)</f>
        <v>0</v>
      </c>
      <c r="AF730" s="218">
        <f>HLOOKUP($B730,data08,data0211!AF$900,FALSE)</f>
        <v>219037</v>
      </c>
      <c r="AG730" s="218">
        <f>HLOOKUP($B730,data08,data0211!AG$900,FALSE)</f>
        <v>18690</v>
      </c>
      <c r="AH730" s="218">
        <f>HLOOKUP($B730,data08,data0211!AH$900,FALSE)</f>
        <v>342</v>
      </c>
      <c r="AI730" s="218">
        <f>HLOOKUP($B730,data08,data0211!AI$900,FALSE)</f>
        <v>58</v>
      </c>
      <c r="AJ730" s="218">
        <f>HLOOKUP($B730,data08,data0211!AJ$900,FALSE)</f>
        <v>284</v>
      </c>
      <c r="AK730" s="218">
        <f>HLOOKUP($B730,data08,data0211!AK$900,FALSE)</f>
        <v>77948</v>
      </c>
      <c r="AL730" s="218">
        <f>HLOOKUP($B730,data08,data0211!AL$900,FALSE)</f>
        <v>74948</v>
      </c>
      <c r="AM730" s="218">
        <f>HLOOKUP($B730,data08,data0211!AM$900,FALSE)</f>
        <v>100</v>
      </c>
      <c r="AN730" s="218">
        <f>HLOOKUP($B730,data08,data0211!AN$900,FALSE)</f>
        <v>139124</v>
      </c>
      <c r="AO730" s="218">
        <f>HLOOKUP($B730,data08,data0211!AO$900,FALSE)</f>
        <v>92154</v>
      </c>
      <c r="AP730" s="218">
        <f>HLOOKUP($B730,data08,data0211!AP$900,FALSE)</f>
        <v>139124</v>
      </c>
      <c r="AQ730" s="218">
        <f>HLOOKUP($B730,data08,data0211!AQ$900,FALSE)</f>
        <v>109253</v>
      </c>
      <c r="AR730" s="218">
        <f>HLOOKUP($B730,data08,data0211!AR$900,FALSE)</f>
        <v>728</v>
      </c>
      <c r="AS730" s="218">
        <f>HLOOKUP($B730,data08,data0211!AS$900,FALSE)</f>
        <v>612</v>
      </c>
      <c r="AT730" s="218">
        <f>HLOOKUP($B730,data08,data0211!AT$900,FALSE)</f>
        <v>116</v>
      </c>
      <c r="AU730" s="218">
        <f>HLOOKUP($B730,data08,data0211!AU$900,FALSE)</f>
        <v>455</v>
      </c>
      <c r="AV730" s="218">
        <f>HLOOKUP($B730,data08,data0211!AV$900,FALSE)</f>
        <v>10</v>
      </c>
      <c r="AW730" s="218">
        <f>HLOOKUP($B730,data08,data0211!AW$900,FALSE)</f>
        <v>263</v>
      </c>
      <c r="AX730" s="218">
        <f>HLOOKUP($B730,data08,data0211!AX$900,FALSE)</f>
        <v>8</v>
      </c>
      <c r="AY730" s="218">
        <f>HLOOKUP($B730,data08,data0211!AY$900,FALSE)</f>
        <v>33</v>
      </c>
      <c r="AZ730" s="218">
        <f>HLOOKUP($B730,data08,data0211!AZ$900,FALSE)</f>
        <v>5998</v>
      </c>
      <c r="BA730" s="218">
        <f>HLOOKUP($B730,data08,data0211!BA$900,FALSE)</f>
        <v>75</v>
      </c>
      <c r="BB730" s="218"/>
      <c r="BC730" s="218"/>
      <c r="BD730" s="218"/>
      <c r="BE730" s="218"/>
    </row>
    <row r="731" spans="1:57" ht="15" customHeight="1" x14ac:dyDescent="0.2">
      <c r="A731" s="71" t="s">
        <v>40</v>
      </c>
      <c r="B731" s="71" t="s">
        <v>40</v>
      </c>
      <c r="C731" s="69">
        <v>2009</v>
      </c>
      <c r="D731" s="218">
        <f>HLOOKUP($B731,data09,data0211!D$900,FALSE)</f>
        <v>85207405.799999997</v>
      </c>
      <c r="E731" s="218">
        <f>HLOOKUP($B731,data09,data0211!E$900,FALSE)</f>
        <v>-46258843</v>
      </c>
      <c r="F731" s="218">
        <f>HLOOKUP($B731,data09,data0211!F$900,FALSE)</f>
        <v>0</v>
      </c>
      <c r="G731" s="218">
        <f>HLOOKUP($B731,data09,data0211!G$900,FALSE)</f>
        <v>5856346</v>
      </c>
      <c r="H731" s="218">
        <f>HLOOKUP($B731,data09,data0211!H$900,FALSE)</f>
        <v>7756509.3600000013</v>
      </c>
      <c r="I731" s="218">
        <f>HLOOKUP($B731,data09,data0211!I$900,FALSE)</f>
        <v>971999.96</v>
      </c>
      <c r="J731" s="218">
        <f>HLOOKUP($B731,data09,data0211!J$900,FALSE)</f>
        <v>32825</v>
      </c>
      <c r="K731" s="218">
        <f>HLOOKUP($B731,data09,data0211!K$900,FALSE)</f>
        <v>29028</v>
      </c>
      <c r="L731" s="218">
        <f>HLOOKUP($B731,data09,data0211!L$900,FALSE)</f>
        <v>3780</v>
      </c>
      <c r="M731" s="218">
        <f>HLOOKUP($B731,data09,data0211!M$900,FALSE)</f>
        <v>17</v>
      </c>
      <c r="N731" s="218">
        <f>HLOOKUP($B731,data09,data0211!N$900,FALSE)</f>
        <v>8839</v>
      </c>
      <c r="O731" s="218">
        <f>HLOOKUP($B731,data09,data0211!O$900,FALSE)</f>
        <v>416</v>
      </c>
      <c r="P731" s="218">
        <f>HLOOKUP($B731,data09,data0211!P$900,FALSE)</f>
        <v>707756700</v>
      </c>
      <c r="Q731" s="218">
        <f>HLOOKUP($B731,data09,data0211!Q$900,FALSE)</f>
        <v>348619359</v>
      </c>
      <c r="R731" s="218">
        <f>HLOOKUP($B731,data09,data0211!R$900,FALSE)</f>
        <v>350448362</v>
      </c>
      <c r="S731" s="218">
        <f>HLOOKUP($B731,data09,data0211!S$900,FALSE)</f>
        <v>823448</v>
      </c>
      <c r="T731" s="218">
        <f>HLOOKUP($B731,data09,data0211!T$900,FALSE)</f>
        <v>7603009</v>
      </c>
      <c r="U731" s="218">
        <f>HLOOKUP($B731,data09,data0211!U$900,FALSE)</f>
        <v>262522</v>
      </c>
      <c r="V731" s="218">
        <f>HLOOKUP($B731,data09,data0211!V$900,FALSE)</f>
        <v>659698</v>
      </c>
      <c r="W731" s="218">
        <f>HLOOKUP($B731,data09,data0211!W$900,FALSE)</f>
        <v>0</v>
      </c>
      <c r="X731" s="218">
        <f>HLOOKUP($B731,data09,data0211!X$900,FALSE)</f>
        <v>637622</v>
      </c>
      <c r="Y731" s="218">
        <f>HLOOKUP($B731,data09,data0211!Y$900,FALSE)</f>
        <v>0</v>
      </c>
      <c r="Z731" s="218">
        <f>HLOOKUP($B731,data09,data0211!Z$900,FALSE)</f>
        <v>21346</v>
      </c>
      <c r="AA731" s="218">
        <f>HLOOKUP($B731,data09,data0211!AA$900,FALSE)</f>
        <v>730</v>
      </c>
      <c r="AB731" s="218">
        <f>HLOOKUP($B731,data09,data0211!AB$900,FALSE)</f>
        <v>14782065</v>
      </c>
      <c r="AC731" s="218">
        <f>HLOOKUP($B731,data09,data0211!AC$900,FALSE)</f>
        <v>8375415</v>
      </c>
      <c r="AD731" s="218">
        <f>HLOOKUP($B731,data09,data0211!AD$900,FALSE)</f>
        <v>5909585</v>
      </c>
      <c r="AE731" s="218">
        <f>HLOOKUP($B731,data09,data0211!AE$900,FALSE)</f>
        <v>0</v>
      </c>
      <c r="AF731" s="218">
        <f>HLOOKUP($B731,data09,data0211!AF$900,FALSE)</f>
        <v>446230</v>
      </c>
      <c r="AG731" s="218">
        <f>HLOOKUP($B731,data09,data0211!AG$900,FALSE)</f>
        <v>26615</v>
      </c>
      <c r="AH731" s="218">
        <f>HLOOKUP($B731,data09,data0211!AH$900,FALSE)</f>
        <v>342</v>
      </c>
      <c r="AI731" s="218">
        <f>HLOOKUP($B731,data09,data0211!AI$900,FALSE)</f>
        <v>58</v>
      </c>
      <c r="AJ731" s="218">
        <f>HLOOKUP($B731,data09,data0211!AJ$900,FALSE)</f>
        <v>284</v>
      </c>
      <c r="AK731" s="218">
        <f>HLOOKUP($B731,data09,data0211!AK$900,FALSE)</f>
        <v>78000</v>
      </c>
      <c r="AL731" s="218">
        <f>HLOOKUP($B731,data09,data0211!AL$900,FALSE)</f>
        <v>75000</v>
      </c>
      <c r="AM731" s="218">
        <f>HLOOKUP($B731,data09,data0211!AM$900,FALSE)</f>
        <v>100</v>
      </c>
      <c r="AN731" s="218">
        <f>HLOOKUP($B731,data09,data0211!AN$900,FALSE)</f>
        <v>147108</v>
      </c>
      <c r="AO731" s="218">
        <f>HLOOKUP($B731,data09,data0211!AO$900,FALSE)</f>
        <v>97507</v>
      </c>
      <c r="AP731" s="218">
        <f>HLOOKUP($B731,data09,data0211!AP$900,FALSE)</f>
        <v>147108</v>
      </c>
      <c r="AQ731" s="218">
        <f>HLOOKUP($B731,data09,data0211!AQ$900,FALSE)</f>
        <v>111107</v>
      </c>
      <c r="AR731" s="218">
        <f>HLOOKUP($B731,data09,data0211!AR$900,FALSE)</f>
        <v>732</v>
      </c>
      <c r="AS731" s="218">
        <f>HLOOKUP($B731,data09,data0211!AS$900,FALSE)</f>
        <v>616</v>
      </c>
      <c r="AT731" s="218">
        <f>HLOOKUP($B731,data09,data0211!AT$900,FALSE)</f>
        <v>116</v>
      </c>
      <c r="AU731" s="218">
        <f>HLOOKUP($B731,data09,data0211!AU$900,FALSE)</f>
        <v>458</v>
      </c>
      <c r="AV731" s="218">
        <f>HLOOKUP($B731,data09,data0211!AV$900,FALSE)</f>
        <v>10</v>
      </c>
      <c r="AW731" s="218">
        <f>HLOOKUP($B731,data09,data0211!AW$900,FALSE)</f>
        <v>264</v>
      </c>
      <c r="AX731" s="218">
        <f>HLOOKUP($B731,data09,data0211!AX$900,FALSE)</f>
        <v>8</v>
      </c>
      <c r="AY731" s="218">
        <f>HLOOKUP($B731,data09,data0211!AY$900,FALSE)</f>
        <v>33</v>
      </c>
      <c r="AZ731" s="218">
        <f>HLOOKUP($B731,data09,data0211!AZ$900,FALSE)</f>
        <v>6039</v>
      </c>
      <c r="BA731" s="218">
        <f>HLOOKUP($B731,data09,data0211!BA$900,FALSE)</f>
        <v>76</v>
      </c>
      <c r="BB731" s="218"/>
      <c r="BC731" s="218"/>
      <c r="BD731" s="218"/>
      <c r="BE731" s="218"/>
    </row>
    <row r="732" spans="1:57" x14ac:dyDescent="0.2">
      <c r="A732" s="71" t="s">
        <v>40</v>
      </c>
      <c r="B732" s="71" t="s">
        <v>40</v>
      </c>
      <c r="C732" s="69">
        <v>2010</v>
      </c>
      <c r="D732" s="218">
        <f>HLOOKUP($B732,data10,data0211!D$900,FALSE)</f>
        <v>89274241.539999992</v>
      </c>
      <c r="E732" s="218">
        <f>HLOOKUP($B732,data10,data0211!E$900,FALSE)</f>
        <v>-47689616.340000004</v>
      </c>
      <c r="F732" s="218">
        <f>HLOOKUP($B732,data10,data0211!F$900,FALSE)</f>
        <v>0</v>
      </c>
      <c r="G732" s="218">
        <f>HLOOKUP($B732,data10,data0211!G$900,FALSE)</f>
        <v>5856346</v>
      </c>
      <c r="H732" s="218">
        <f>HLOOKUP($B732,data10,data0211!H$900,FALSE)</f>
        <v>8173362.2799999993</v>
      </c>
      <c r="I732" s="218">
        <f>HLOOKUP($B732,data10,data0211!I$900,FALSE)</f>
        <v>445000</v>
      </c>
      <c r="J732" s="218">
        <f>HLOOKUP($B732,data10,data0211!J$900,FALSE)</f>
        <v>32870</v>
      </c>
      <c r="K732" s="218">
        <f>HLOOKUP($B732,data10,data0211!K$900,FALSE)</f>
        <v>29086</v>
      </c>
      <c r="L732" s="218">
        <f>HLOOKUP($B732,data10,data0211!L$900,FALSE)</f>
        <v>3784</v>
      </c>
      <c r="M732" s="218">
        <f>HLOOKUP($B732,data10,data0211!M$900,FALSE)</f>
        <v>0</v>
      </c>
      <c r="N732" s="218">
        <f>HLOOKUP($B732,data10,data0211!N$900,FALSE)</f>
        <v>0</v>
      </c>
      <c r="O732" s="218">
        <f>HLOOKUP($B732,data10,data0211!O$900,FALSE)</f>
        <v>0</v>
      </c>
      <c r="P732" s="218">
        <f>HLOOKUP($B732,data10,data0211!P$900,FALSE)</f>
        <v>674907898</v>
      </c>
      <c r="Q732" s="218">
        <f>HLOOKUP($B732,data10,data0211!Q$900,FALSE)</f>
        <v>326493714</v>
      </c>
      <c r="R732" s="218">
        <f>HLOOKUP($B732,data10,data0211!R$900,FALSE)</f>
        <v>348414184</v>
      </c>
      <c r="S732" s="218">
        <f>HLOOKUP($B732,data10,data0211!S$900,FALSE)</f>
        <v>0</v>
      </c>
      <c r="T732" s="218">
        <f>HLOOKUP($B732,data10,data0211!T$900,FALSE)</f>
        <v>0</v>
      </c>
      <c r="U732" s="218">
        <f>HLOOKUP($B732,data10,data0211!U$900,FALSE)</f>
        <v>0</v>
      </c>
      <c r="V732" s="218">
        <f>HLOOKUP($B732,data10,data0211!V$900,FALSE)</f>
        <v>635104</v>
      </c>
      <c r="W732" s="218">
        <f>HLOOKUP($B732,data10,data0211!W$900,FALSE)</f>
        <v>0</v>
      </c>
      <c r="X732" s="218">
        <f>HLOOKUP($B732,data10,data0211!X$900,FALSE)</f>
        <v>635104</v>
      </c>
      <c r="Y732" s="218">
        <f>HLOOKUP($B732,data10,data0211!Y$900,FALSE)</f>
        <v>0</v>
      </c>
      <c r="Z732" s="218">
        <f>HLOOKUP($B732,data10,data0211!Z$900,FALSE)</f>
        <v>0</v>
      </c>
      <c r="AA732" s="218">
        <f>HLOOKUP($B732,data10,data0211!AA$900,FALSE)</f>
        <v>0</v>
      </c>
      <c r="AB732" s="218">
        <f>HLOOKUP($B732,data10,data0211!AB$900,FALSE)</f>
        <v>13696203</v>
      </c>
      <c r="AC732" s="218">
        <f>HLOOKUP($B732,data10,data0211!AC$900,FALSE)</f>
        <v>7880033</v>
      </c>
      <c r="AD732" s="218">
        <f>HLOOKUP($B732,data10,data0211!AD$900,FALSE)</f>
        <v>5816170</v>
      </c>
      <c r="AE732" s="218">
        <f>HLOOKUP($B732,data10,data0211!AE$900,FALSE)</f>
        <v>0</v>
      </c>
      <c r="AF732" s="218">
        <f>HLOOKUP($B732,data10,data0211!AF$900,FALSE)</f>
        <v>0</v>
      </c>
      <c r="AG732" s="218">
        <f>HLOOKUP($B732,data10,data0211!AG$900,FALSE)</f>
        <v>0</v>
      </c>
      <c r="AH732" s="218">
        <f>HLOOKUP($B732,data10,data0211!AH$900,FALSE)</f>
        <v>0</v>
      </c>
      <c r="AI732" s="218">
        <f>HLOOKUP($B732,data10,data0211!AI$900,FALSE)</f>
        <v>0</v>
      </c>
      <c r="AJ732" s="218">
        <f>HLOOKUP($B732,data10,data0211!AJ$900,FALSE)</f>
        <v>0</v>
      </c>
      <c r="AK732" s="218">
        <f>HLOOKUP($B732,data10,data0211!AK$900,FALSE)</f>
        <v>78000</v>
      </c>
      <c r="AL732" s="218">
        <f>HLOOKUP($B732,data10,data0211!AL$900,FALSE)</f>
        <v>75000</v>
      </c>
      <c r="AM732" s="218">
        <f>HLOOKUP($B732,data10,data0211!AM$900,FALSE)</f>
        <v>100</v>
      </c>
      <c r="AN732" s="218">
        <f>HLOOKUP($B732,data10,data0211!AN$900,FALSE)</f>
        <v>141244</v>
      </c>
      <c r="AO732" s="218">
        <f>HLOOKUP($B732,data10,data0211!AO$900,FALSE)</f>
        <v>101492</v>
      </c>
      <c r="AP732" s="218">
        <f>HLOOKUP($B732,data10,data0211!AP$900,FALSE)</f>
        <v>141244</v>
      </c>
      <c r="AQ732" s="218">
        <f>HLOOKUP($B732,data10,data0211!AQ$900,FALSE)</f>
        <v>108859</v>
      </c>
      <c r="AR732" s="218">
        <f>HLOOKUP($B732,data10,data0211!AR$900,FALSE)</f>
        <v>733</v>
      </c>
      <c r="AS732" s="218">
        <f>HLOOKUP($B732,data10,data0211!AS$900,FALSE)</f>
        <v>616</v>
      </c>
      <c r="AT732" s="218">
        <f>HLOOKUP($B732,data10,data0211!AT$900,FALSE)</f>
        <v>117</v>
      </c>
      <c r="AU732" s="218">
        <f>HLOOKUP($B732,data10,data0211!AU$900,FALSE)</f>
        <v>460</v>
      </c>
      <c r="AV732" s="218">
        <f>HLOOKUP($B732,data10,data0211!AV$900,FALSE)</f>
        <v>10</v>
      </c>
      <c r="AW732" s="218">
        <f>HLOOKUP($B732,data10,data0211!AW$900,FALSE)</f>
        <v>263</v>
      </c>
      <c r="AX732" s="218">
        <f>HLOOKUP($B732,data10,data0211!AX$900,FALSE)</f>
        <v>8</v>
      </c>
      <c r="AY732" s="218">
        <f>HLOOKUP($B732,data10,data0211!AY$900,FALSE)</f>
        <v>34</v>
      </c>
      <c r="AZ732" s="218">
        <f>HLOOKUP($B732,data10,data0211!AZ$900,FALSE)</f>
        <v>6056</v>
      </c>
      <c r="BA732" s="218">
        <f>HLOOKUP($B732,data10,data0211!BA$900,FALSE)</f>
        <v>75</v>
      </c>
      <c r="BB732" s="218"/>
      <c r="BC732" s="218"/>
      <c r="BD732" s="218"/>
      <c r="BE732" s="218"/>
    </row>
    <row r="733" spans="1:57" x14ac:dyDescent="0.2">
      <c r="A733" s="71" t="s">
        <v>40</v>
      </c>
      <c r="B733" s="71" t="s">
        <v>40</v>
      </c>
      <c r="C733" s="69">
        <v>2011</v>
      </c>
      <c r="D733" s="218">
        <f>HLOOKUP($B733,data11,data0211!D$900,FALSE)</f>
        <v>99682620</v>
      </c>
      <c r="E733" s="218">
        <f>HLOOKUP($B733,data11,data0211!E$900,FALSE)</f>
        <v>-49620201</v>
      </c>
      <c r="F733" s="218">
        <f>HLOOKUP($B733,data11,data0211!F$900,FALSE)</f>
        <v>0</v>
      </c>
      <c r="G733" s="218">
        <f>HLOOKUP($B733,data11,data0211!G$900,FALSE)</f>
        <v>12862025</v>
      </c>
      <c r="H733" s="218">
        <f>HLOOKUP($B733,data11,data0211!H$900,FALSE)</f>
        <v>8475990</v>
      </c>
      <c r="I733" s="218">
        <f>HLOOKUP($B733,data11,data0211!I$900,FALSE)</f>
        <v>466500</v>
      </c>
      <c r="J733" s="218">
        <f>HLOOKUP($B733,data11,data0211!J$900,FALSE)</f>
        <v>32998</v>
      </c>
      <c r="K733" s="218">
        <f>HLOOKUP($B733,data11,data0211!K$900,FALSE)</f>
        <v>29163</v>
      </c>
      <c r="L733" s="218">
        <f>HLOOKUP($B733,data11,data0211!L$900,FALSE)</f>
        <v>3835</v>
      </c>
      <c r="M733" s="218">
        <f>HLOOKUP($B733,data11,data0211!M$900,FALSE)</f>
        <v>0</v>
      </c>
      <c r="N733" s="218">
        <f>HLOOKUP($B733,data11,data0211!N$900,FALSE)</f>
        <v>0</v>
      </c>
      <c r="O733" s="218">
        <f>HLOOKUP($B733,data11,data0211!O$900,FALSE)</f>
        <v>0</v>
      </c>
      <c r="P733" s="218">
        <f>HLOOKUP($B733,data11,data0211!P$900,FALSE)</f>
        <v>693540710</v>
      </c>
      <c r="Q733" s="218">
        <f>HLOOKUP($B733,data11,data0211!Q$900,FALSE)</f>
        <v>331996914</v>
      </c>
      <c r="R733" s="218">
        <f>HLOOKUP($B733,data11,data0211!R$900,FALSE)</f>
        <v>361543796</v>
      </c>
      <c r="S733" s="218">
        <f>HLOOKUP($B733,data11,data0211!S$900,FALSE)</f>
        <v>0</v>
      </c>
      <c r="T733" s="218">
        <f>HLOOKUP($B733,data11,data0211!T$900,FALSE)</f>
        <v>0</v>
      </c>
      <c r="U733" s="218">
        <f>HLOOKUP($B733,data11,data0211!U$900,FALSE)</f>
        <v>0</v>
      </c>
      <c r="V733" s="218">
        <f>HLOOKUP($B733,data11,data0211!V$900,FALSE)</f>
        <v>629024</v>
      </c>
      <c r="W733" s="218">
        <f>HLOOKUP($B733,data11,data0211!W$900,FALSE)</f>
        <v>0</v>
      </c>
      <c r="X733" s="218">
        <f>HLOOKUP($B733,data11,data0211!X$900,FALSE)</f>
        <v>629024</v>
      </c>
      <c r="Y733" s="218">
        <f>HLOOKUP($B733,data11,data0211!Y$900,FALSE)</f>
        <v>0</v>
      </c>
      <c r="Z733" s="218">
        <f>HLOOKUP($B733,data11,data0211!Z$900,FALSE)</f>
        <v>0</v>
      </c>
      <c r="AA733" s="218">
        <f>HLOOKUP($B733,data11,data0211!AA$900,FALSE)</f>
        <v>0</v>
      </c>
      <c r="AB733" s="218">
        <f>HLOOKUP($B733,data11,data0211!AB$900,FALSE)</f>
        <v>13953059</v>
      </c>
      <c r="AC733" s="218">
        <f>HLOOKUP($B733,data11,data0211!AC$900,FALSE)</f>
        <v>8189191</v>
      </c>
      <c r="AD733" s="218">
        <f>HLOOKUP($B733,data11,data0211!AD$900,FALSE)</f>
        <v>5763868</v>
      </c>
      <c r="AE733" s="218">
        <f>HLOOKUP($B733,data11,data0211!AE$900,FALSE)</f>
        <v>0</v>
      </c>
      <c r="AF733" s="218">
        <f>HLOOKUP($B733,data11,data0211!AF$900,FALSE)</f>
        <v>0</v>
      </c>
      <c r="AG733" s="218">
        <f>HLOOKUP($B733,data11,data0211!AG$900,FALSE)</f>
        <v>0</v>
      </c>
      <c r="AH733" s="218">
        <f>HLOOKUP($B733,data11,data0211!AH$900,FALSE)</f>
        <v>342</v>
      </c>
      <c r="AI733" s="218">
        <f>HLOOKUP($B733,data11,data0211!AI$900,FALSE)</f>
        <v>58</v>
      </c>
      <c r="AJ733" s="218">
        <f>HLOOKUP($B733,data11,data0211!AJ$900,FALSE)</f>
        <v>284</v>
      </c>
      <c r="AK733" s="218">
        <f>HLOOKUP($B733,data11,data0211!AK$900,FALSE)</f>
        <v>78000</v>
      </c>
      <c r="AL733" s="218">
        <f>HLOOKUP($B733,data11,data0211!AL$900,FALSE)</f>
        <v>75000</v>
      </c>
      <c r="AM733" s="218">
        <f>HLOOKUP($B733,data11,data0211!AM$900,FALSE)</f>
        <v>100</v>
      </c>
      <c r="AN733" s="218">
        <f>HLOOKUP($B733,data11,data0211!AN$900,FALSE)</f>
        <v>149857</v>
      </c>
      <c r="AO733" s="218">
        <f>HLOOKUP($B733,data11,data0211!AO$900,FALSE)</f>
        <v>95135</v>
      </c>
      <c r="AP733" s="218">
        <f>HLOOKUP($B733,data11,data0211!AP$900,FALSE)</f>
        <v>149857</v>
      </c>
      <c r="AQ733" s="218">
        <f>HLOOKUP($B733,data11,data0211!AQ$900,FALSE)</f>
        <v>109109</v>
      </c>
      <c r="AR733" s="218">
        <f>HLOOKUP($B733,data11,data0211!AR$900,FALSE)</f>
        <v>737</v>
      </c>
      <c r="AS733" s="218">
        <f>HLOOKUP($B733,data11,data0211!AS$900,FALSE)</f>
        <v>617</v>
      </c>
      <c r="AT733" s="218">
        <f>HLOOKUP($B733,data11,data0211!AT$900,FALSE)</f>
        <v>120</v>
      </c>
      <c r="AU733" s="218">
        <f>HLOOKUP($B733,data11,data0211!AU$900,FALSE)</f>
        <v>464</v>
      </c>
      <c r="AV733" s="218">
        <f>HLOOKUP($B733,data11,data0211!AV$900,FALSE)</f>
        <v>10</v>
      </c>
      <c r="AW733" s="218">
        <f>HLOOKUP($B733,data11,data0211!AW$900,FALSE)</f>
        <v>263</v>
      </c>
      <c r="AX733" s="218">
        <f>HLOOKUP($B733,data11,data0211!AX$900,FALSE)</f>
        <v>8</v>
      </c>
      <c r="AY733" s="218">
        <f>HLOOKUP($B733,data11,data0211!AY$900,FALSE)</f>
        <v>34</v>
      </c>
      <c r="AZ733" s="218">
        <f>HLOOKUP($B733,data11,data0211!AZ$900,FALSE)</f>
        <v>6082</v>
      </c>
      <c r="BA733" s="218">
        <f>HLOOKUP($B733,data11,data0211!BA$900,FALSE)</f>
        <v>72</v>
      </c>
      <c r="BB733" s="218"/>
      <c r="BC733" s="218"/>
      <c r="BD733" s="218"/>
      <c r="BE733" s="218"/>
    </row>
    <row r="734" spans="1:57" x14ac:dyDescent="0.2">
      <c r="A734" s="71" t="s">
        <v>41</v>
      </c>
      <c r="B734" s="71" t="s">
        <v>41</v>
      </c>
      <c r="C734" s="69">
        <v>2002</v>
      </c>
      <c r="D734" s="218">
        <f>HLOOKUP($B734,data02,data0211!D$900,FALSE)</f>
        <v>9490386.8199999984</v>
      </c>
      <c r="E734" s="218">
        <f>HLOOKUP($B734,data02,data0211!E$900,FALSE)</f>
        <v>-5338463.04</v>
      </c>
      <c r="F734" s="218">
        <f>HLOOKUP($B734,data02,data0211!F$900,FALSE)</f>
        <v>349269.84</v>
      </c>
      <c r="G734" s="218">
        <f>HLOOKUP($B734,data02,data0211!G$900,FALSE)</f>
        <v>508993</v>
      </c>
      <c r="H734" s="218">
        <f>HLOOKUP($B734,data02,data0211!H$900,FALSE)</f>
        <v>749735.20000000007</v>
      </c>
      <c r="I734" s="218">
        <f>HLOOKUP($B734,data02,data0211!I$900,FALSE)</f>
        <v>22406</v>
      </c>
      <c r="J734" s="218">
        <f>HLOOKUP($B734,data02,data0211!J$900,FALSE)</f>
        <v>3984</v>
      </c>
      <c r="K734" s="218">
        <f>HLOOKUP($B734,data02,data0211!K$900,FALSE)</f>
        <v>3440</v>
      </c>
      <c r="L734" s="218">
        <f>HLOOKUP($B734,data02,data0211!L$900,FALSE)</f>
        <v>544</v>
      </c>
      <c r="M734" s="218">
        <f>HLOOKUP($B734,data02,data0211!M$900,FALSE)</f>
        <v>0</v>
      </c>
      <c r="N734" s="218">
        <f>HLOOKUP($B734,data02,data0211!N$900,FALSE)</f>
        <v>1058</v>
      </c>
      <c r="O734" s="218">
        <f>HLOOKUP($B734,data02,data0211!O$900,FALSE)</f>
        <v>0</v>
      </c>
      <c r="P734" s="218">
        <f>HLOOKUP($B734,data02,data0211!P$900,FALSE)</f>
        <v>90391062</v>
      </c>
      <c r="Q734" s="218">
        <f>HLOOKUP($B734,data02,data0211!Q$900,FALSE)</f>
        <v>30951632</v>
      </c>
      <c r="R734" s="218">
        <f>HLOOKUP($B734,data02,data0211!R$900,FALSE)</f>
        <v>58425132</v>
      </c>
      <c r="S734" s="218">
        <f>HLOOKUP($B734,data02,data0211!S$900,FALSE)</f>
        <v>0</v>
      </c>
      <c r="T734" s="218">
        <f>HLOOKUP($B734,data02,data0211!T$900,FALSE)</f>
        <v>1014298</v>
      </c>
      <c r="U734" s="218">
        <f>HLOOKUP($B734,data02,data0211!U$900,FALSE)</f>
        <v>0</v>
      </c>
      <c r="V734" s="218">
        <f>HLOOKUP($B734,data02,data0211!V$900,FALSE)</f>
        <v>124674</v>
      </c>
      <c r="W734" s="218">
        <f>HLOOKUP($B734,data02,data0211!W$900,FALSE)</f>
        <v>0</v>
      </c>
      <c r="X734" s="218">
        <f>HLOOKUP($B734,data02,data0211!X$900,FALSE)</f>
        <v>121685</v>
      </c>
      <c r="Y734" s="218">
        <f>HLOOKUP($B734,data02,data0211!Y$900,FALSE)</f>
        <v>0</v>
      </c>
      <c r="Z734" s="218">
        <f>HLOOKUP($B734,data02,data0211!Z$900,FALSE)</f>
        <v>2989</v>
      </c>
      <c r="AA734" s="218">
        <f>HLOOKUP($B734,data02,data0211!AA$900,FALSE)</f>
        <v>0</v>
      </c>
      <c r="AB734" s="218">
        <f>HLOOKUP($B734,data02,data0211!AB$900,FALSE)</f>
        <v>1138212.19</v>
      </c>
      <c r="AC734" s="218">
        <f>HLOOKUP($B734,data02,data0211!AC$900,FALSE)</f>
        <v>653546</v>
      </c>
      <c r="AD734" s="218">
        <f>HLOOKUP($B734,data02,data0211!AD$900,FALSE)</f>
        <v>468793.53</v>
      </c>
      <c r="AE734" s="218">
        <f>HLOOKUP($B734,data02,data0211!AE$900,FALSE)</f>
        <v>0</v>
      </c>
      <c r="AF734" s="218">
        <f>HLOOKUP($B734,data02,data0211!AF$900,FALSE)</f>
        <v>15872.66</v>
      </c>
      <c r="AG734" s="218">
        <f>HLOOKUP($B734,data02,data0211!AG$900,FALSE)</f>
        <v>0</v>
      </c>
      <c r="AH734" s="218">
        <f>HLOOKUP($B734,data02,data0211!AH$900,FALSE)</f>
        <v>13</v>
      </c>
      <c r="AI734" s="218">
        <f>HLOOKUP($B734,data02,data0211!AI$900,FALSE)</f>
        <v>0</v>
      </c>
      <c r="AJ734" s="218">
        <f>HLOOKUP($B734,data02,data0211!AJ$900,FALSE)</f>
        <v>13</v>
      </c>
      <c r="AK734" s="218">
        <f>HLOOKUP($B734,data02,data0211!AK$900,FALSE)</f>
        <v>8125</v>
      </c>
      <c r="AL734" s="218">
        <f>HLOOKUP($B734,data02,data0211!AL$900,FALSE)</f>
        <v>8125</v>
      </c>
      <c r="AM734" s="218">
        <f>HLOOKUP($B734,data02,data0211!AM$900,FALSE)</f>
        <v>0</v>
      </c>
      <c r="AN734" s="218">
        <f>HLOOKUP($B734,data02,data0211!AN$900,FALSE)</f>
        <v>17140</v>
      </c>
      <c r="AO734" s="218">
        <f>HLOOKUP($B734,data02,data0211!AO$900,FALSE)</f>
        <v>17566</v>
      </c>
      <c r="AP734" s="218">
        <f>HLOOKUP($B734,data02,data0211!AP$900,FALSE)</f>
        <v>0</v>
      </c>
      <c r="AQ734" s="218">
        <f>HLOOKUP($B734,data02,data0211!AQ$900,FALSE)</f>
        <v>16110</v>
      </c>
      <c r="AR734" s="218">
        <f>HLOOKUP($B734,data02,data0211!AR$900,FALSE)</f>
        <v>70</v>
      </c>
      <c r="AS734" s="218">
        <f>HLOOKUP($B734,data02,data0211!AS$900,FALSE)</f>
        <v>68</v>
      </c>
      <c r="AT734" s="218">
        <f>HLOOKUP($B734,data02,data0211!AT$900,FALSE)</f>
        <v>2</v>
      </c>
      <c r="AU734" s="218">
        <f>HLOOKUP($B734,data02,data0211!AU$900,FALSE)</f>
        <v>49</v>
      </c>
      <c r="AV734" s="218">
        <f>HLOOKUP($B734,data02,data0211!AV$900,FALSE)</f>
        <v>1</v>
      </c>
      <c r="AW734" s="218">
        <f>HLOOKUP($B734,data02,data0211!AW$900,FALSE)</f>
        <v>20</v>
      </c>
      <c r="AX734" s="218">
        <f>HLOOKUP($B734,data02,data0211!AX$900,FALSE)</f>
        <v>0</v>
      </c>
      <c r="AY734" s="218">
        <f>HLOOKUP($B734,data02,data0211!AY$900,FALSE)</f>
        <v>5</v>
      </c>
      <c r="AZ734" s="218">
        <f>HLOOKUP($B734,data02,data0211!AZ$900,FALSE)</f>
        <v>425</v>
      </c>
      <c r="BA734" s="218">
        <f>HLOOKUP($B734,data02,data0211!BA$900,FALSE)</f>
        <v>69</v>
      </c>
      <c r="BB734" s="218"/>
      <c r="BC734" s="218"/>
      <c r="BD734" s="218"/>
      <c r="BE734" s="218"/>
    </row>
    <row r="735" spans="1:57" x14ac:dyDescent="0.2">
      <c r="A735" s="71" t="s">
        <v>41</v>
      </c>
      <c r="B735" s="71" t="s">
        <v>41</v>
      </c>
      <c r="C735" s="69">
        <v>2003</v>
      </c>
      <c r="D735" s="218">
        <f>HLOOKUP($B735,data03,data0211!D$900,FALSE)</f>
        <v>9586590.9899999984</v>
      </c>
      <c r="E735" s="218">
        <f>HLOOKUP($B735,data03,data0211!E$900,FALSE)</f>
        <v>-5592107.9199999999</v>
      </c>
      <c r="F735" s="218">
        <f>HLOOKUP($B735,data03,data0211!F$900,FALSE)</f>
        <v>0</v>
      </c>
      <c r="G735" s="218">
        <f>HLOOKUP($B735,data03,data0211!G$900,FALSE)</f>
        <v>188436</v>
      </c>
      <c r="H735" s="218">
        <f>HLOOKUP($B735,data03,data0211!H$900,FALSE)</f>
        <v>738871.74</v>
      </c>
      <c r="I735" s="218">
        <f>HLOOKUP($B735,data03,data0211!I$900,FALSE)</f>
        <v>21265</v>
      </c>
      <c r="J735" s="218">
        <f>HLOOKUP($B735,data03,data0211!J$900,FALSE)</f>
        <v>4048</v>
      </c>
      <c r="K735" s="218">
        <f>HLOOKUP($B735,data03,data0211!K$900,FALSE)</f>
        <v>3471</v>
      </c>
      <c r="L735" s="218">
        <f>HLOOKUP($B735,data03,data0211!L$900,FALSE)</f>
        <v>577</v>
      </c>
      <c r="M735" s="218">
        <f>HLOOKUP($B735,data03,data0211!M$900,FALSE)</f>
        <v>0</v>
      </c>
      <c r="N735" s="218">
        <f>HLOOKUP($B735,data03,data0211!N$900,FALSE)</f>
        <v>1055</v>
      </c>
      <c r="O735" s="218">
        <f>HLOOKUP($B735,data03,data0211!O$900,FALSE)</f>
        <v>0</v>
      </c>
      <c r="P735" s="218">
        <f>HLOOKUP($B735,data03,data0211!P$900,FALSE)</f>
        <v>90960035</v>
      </c>
      <c r="Q735" s="218">
        <f>HLOOKUP($B735,data03,data0211!Q$900,FALSE)</f>
        <v>31953378</v>
      </c>
      <c r="R735" s="218">
        <f>HLOOKUP($B735,data03,data0211!R$900,FALSE)</f>
        <v>57931956</v>
      </c>
      <c r="S735" s="218">
        <f>HLOOKUP($B735,data03,data0211!S$900,FALSE)</f>
        <v>0</v>
      </c>
      <c r="T735" s="218">
        <f>HLOOKUP($B735,data03,data0211!T$900,FALSE)</f>
        <v>1074701</v>
      </c>
      <c r="U735" s="218">
        <f>HLOOKUP($B735,data03,data0211!U$900,FALSE)</f>
        <v>0</v>
      </c>
      <c r="V735" s="218">
        <f>HLOOKUP($B735,data03,data0211!V$900,FALSE)</f>
        <v>126408</v>
      </c>
      <c r="W735" s="218">
        <f>HLOOKUP($B735,data03,data0211!W$900,FALSE)</f>
        <v>0</v>
      </c>
      <c r="X735" s="218">
        <f>HLOOKUP($B735,data03,data0211!X$900,FALSE)</f>
        <v>123406</v>
      </c>
      <c r="Y735" s="218">
        <f>HLOOKUP($B735,data03,data0211!Y$900,FALSE)</f>
        <v>0</v>
      </c>
      <c r="Z735" s="218">
        <f>HLOOKUP($B735,data03,data0211!Z$900,FALSE)</f>
        <v>3002</v>
      </c>
      <c r="AA735" s="218">
        <f>HLOOKUP($B735,data03,data0211!AA$900,FALSE)</f>
        <v>0</v>
      </c>
      <c r="AB735" s="218">
        <f>HLOOKUP($B735,data03,data0211!AB$900,FALSE)</f>
        <v>1196061</v>
      </c>
      <c r="AC735" s="218">
        <f>HLOOKUP($B735,data03,data0211!AC$900,FALSE)</f>
        <v>721847</v>
      </c>
      <c r="AD735" s="218">
        <f>HLOOKUP($B735,data03,data0211!AD$900,FALSE)</f>
        <v>458600</v>
      </c>
      <c r="AE735" s="218">
        <f>HLOOKUP($B735,data03,data0211!AE$900,FALSE)</f>
        <v>0</v>
      </c>
      <c r="AF735" s="218">
        <f>HLOOKUP($B735,data03,data0211!AF$900,FALSE)</f>
        <v>15614</v>
      </c>
      <c r="AG735" s="218">
        <f>HLOOKUP($B735,data03,data0211!AG$900,FALSE)</f>
        <v>0</v>
      </c>
      <c r="AH735" s="218">
        <f>HLOOKUP($B735,data03,data0211!AH$900,FALSE)</f>
        <v>13</v>
      </c>
      <c r="AI735" s="218">
        <f>HLOOKUP($B735,data03,data0211!AI$900,FALSE)</f>
        <v>0</v>
      </c>
      <c r="AJ735" s="218">
        <f>HLOOKUP($B735,data03,data0211!AJ$900,FALSE)</f>
        <v>13</v>
      </c>
      <c r="AK735" s="218">
        <f>HLOOKUP($B735,data03,data0211!AK$900,FALSE)</f>
        <v>8125</v>
      </c>
      <c r="AL735" s="218">
        <f>HLOOKUP($B735,data03,data0211!AL$900,FALSE)</f>
        <v>8125</v>
      </c>
      <c r="AM735" s="218">
        <f>HLOOKUP($B735,data03,data0211!AM$900,FALSE)</f>
        <v>0</v>
      </c>
      <c r="AN735" s="218">
        <f>HLOOKUP($B735,data03,data0211!AN$900,FALSE)</f>
        <v>18946</v>
      </c>
      <c r="AO735" s="218">
        <f>HLOOKUP($B735,data03,data0211!AO$900,FALSE)</f>
        <v>16608</v>
      </c>
      <c r="AP735" s="218">
        <f>HLOOKUP($B735,data03,data0211!AP$900,FALSE)</f>
        <v>0</v>
      </c>
      <c r="AQ735" s="218">
        <f>HLOOKUP($B735,data03,data0211!AQ$900,FALSE)</f>
        <v>15664</v>
      </c>
      <c r="AR735" s="218">
        <f>HLOOKUP($B735,data03,data0211!AR$900,FALSE)</f>
        <v>70</v>
      </c>
      <c r="AS735" s="218">
        <f>HLOOKUP($B735,data03,data0211!AS$900,FALSE)</f>
        <v>68</v>
      </c>
      <c r="AT735" s="218">
        <f>HLOOKUP($B735,data03,data0211!AT$900,FALSE)</f>
        <v>2</v>
      </c>
      <c r="AU735" s="218">
        <f>HLOOKUP($B735,data03,data0211!AU$900,FALSE)</f>
        <v>49</v>
      </c>
      <c r="AV735" s="218">
        <f>HLOOKUP($B735,data03,data0211!AV$900,FALSE)</f>
        <v>1</v>
      </c>
      <c r="AW735" s="218">
        <f>HLOOKUP($B735,data03,data0211!AW$900,FALSE)</f>
        <v>20</v>
      </c>
      <c r="AX735" s="218">
        <f>HLOOKUP($B735,data03,data0211!AX$900,FALSE)</f>
        <v>0</v>
      </c>
      <c r="AY735" s="218">
        <f>HLOOKUP($B735,data03,data0211!AY$900,FALSE)</f>
        <v>5</v>
      </c>
      <c r="AZ735" s="218">
        <f>HLOOKUP($B735,data03,data0211!AZ$900,FALSE)</f>
        <v>425</v>
      </c>
      <c r="BA735" s="218">
        <f>HLOOKUP($B735,data03,data0211!BA$900,FALSE)</f>
        <v>70</v>
      </c>
      <c r="BB735" s="218"/>
      <c r="BC735" s="218"/>
      <c r="BD735" s="218"/>
      <c r="BE735" s="218"/>
    </row>
    <row r="736" spans="1:57" x14ac:dyDescent="0.2">
      <c r="A736" s="71" t="s">
        <v>41</v>
      </c>
      <c r="B736" s="71" t="s">
        <v>41</v>
      </c>
      <c r="C736" s="69">
        <v>2004</v>
      </c>
      <c r="D736" s="218">
        <f>HLOOKUP($B736,data04,data0211!D$900,FALSE)</f>
        <v>9972704.6500000004</v>
      </c>
      <c r="E736" s="218">
        <f>HLOOKUP($B736,data04,data0211!E$900,FALSE)</f>
        <v>-5944878.5300000003</v>
      </c>
      <c r="F736" s="218">
        <f>HLOOKUP($B736,data04,data0211!F$900,FALSE)</f>
        <v>0</v>
      </c>
      <c r="G736" s="218">
        <f>HLOOKUP($B736,data04,data0211!G$900,FALSE)</f>
        <v>386114</v>
      </c>
      <c r="H736" s="218">
        <f>HLOOKUP($B736,data04,data0211!H$900,FALSE)</f>
        <v>745252.56</v>
      </c>
      <c r="I736" s="218">
        <f>HLOOKUP($B736,data04,data0211!I$900,FALSE)</f>
        <v>39746</v>
      </c>
      <c r="J736" s="218">
        <f>HLOOKUP($B736,data04,data0211!J$900,FALSE)</f>
        <v>4050</v>
      </c>
      <c r="K736" s="218">
        <f>HLOOKUP($B736,data04,data0211!K$900,FALSE)</f>
        <v>3472</v>
      </c>
      <c r="L736" s="218">
        <f>HLOOKUP($B736,data04,data0211!L$900,FALSE)</f>
        <v>578</v>
      </c>
      <c r="M736" s="218">
        <f>HLOOKUP($B736,data04,data0211!M$900,FALSE)</f>
        <v>0</v>
      </c>
      <c r="N736" s="218">
        <f>HLOOKUP($B736,data04,data0211!N$900,FALSE)</f>
        <v>1067</v>
      </c>
      <c r="O736" s="218">
        <f>HLOOKUP($B736,data04,data0211!O$900,FALSE)</f>
        <v>0</v>
      </c>
      <c r="P736" s="218">
        <f>HLOOKUP($B736,data04,data0211!P$900,FALSE)</f>
        <v>92881382</v>
      </c>
      <c r="Q736" s="218">
        <f>HLOOKUP($B736,data04,data0211!Q$900,FALSE)</f>
        <v>31096168</v>
      </c>
      <c r="R736" s="218">
        <f>HLOOKUP($B736,data04,data0211!R$900,FALSE)</f>
        <v>60695754</v>
      </c>
      <c r="S736" s="218">
        <f>HLOOKUP($B736,data04,data0211!S$900,FALSE)</f>
        <v>0</v>
      </c>
      <c r="T736" s="218">
        <f>HLOOKUP($B736,data04,data0211!T$900,FALSE)</f>
        <v>1089460</v>
      </c>
      <c r="U736" s="218">
        <f>HLOOKUP($B736,data04,data0211!U$900,FALSE)</f>
        <v>0</v>
      </c>
      <c r="V736" s="218">
        <f>HLOOKUP($B736,data04,data0211!V$900,FALSE)</f>
        <v>136614</v>
      </c>
      <c r="W736" s="218">
        <f>HLOOKUP($B736,data04,data0211!W$900,FALSE)</f>
        <v>0</v>
      </c>
      <c r="X736" s="218">
        <f>HLOOKUP($B736,data04,data0211!X$900,FALSE)</f>
        <v>133582</v>
      </c>
      <c r="Y736" s="218">
        <f>HLOOKUP($B736,data04,data0211!Y$900,FALSE)</f>
        <v>0</v>
      </c>
      <c r="Z736" s="218">
        <f>HLOOKUP($B736,data04,data0211!Z$900,FALSE)</f>
        <v>3032</v>
      </c>
      <c r="AA736" s="218">
        <f>HLOOKUP($B736,data04,data0211!AA$900,FALSE)</f>
        <v>0</v>
      </c>
      <c r="AB736" s="218">
        <f>HLOOKUP($B736,data04,data0211!AB$900,FALSE)</f>
        <v>1218114</v>
      </c>
      <c r="AC736" s="218">
        <f>HLOOKUP($B736,data04,data0211!AC$900,FALSE)</f>
        <v>729050</v>
      </c>
      <c r="AD736" s="218">
        <f>HLOOKUP($B736,data04,data0211!AD$900,FALSE)</f>
        <v>473530</v>
      </c>
      <c r="AE736" s="218">
        <f>HLOOKUP($B736,data04,data0211!AE$900,FALSE)</f>
        <v>0</v>
      </c>
      <c r="AF736" s="218">
        <f>HLOOKUP($B736,data04,data0211!AF$900,FALSE)</f>
        <v>15534</v>
      </c>
      <c r="AG736" s="218">
        <f>HLOOKUP($B736,data04,data0211!AG$900,FALSE)</f>
        <v>0</v>
      </c>
      <c r="AH736" s="218">
        <f>HLOOKUP($B736,data04,data0211!AH$900,FALSE)</f>
        <v>13</v>
      </c>
      <c r="AI736" s="218">
        <f>HLOOKUP($B736,data04,data0211!AI$900,FALSE)</f>
        <v>0</v>
      </c>
      <c r="AJ736" s="218">
        <f>HLOOKUP($B736,data04,data0211!AJ$900,FALSE)</f>
        <v>13</v>
      </c>
      <c r="AK736" s="218">
        <f>HLOOKUP($B736,data04,data0211!AK$900,FALSE)</f>
        <v>8125</v>
      </c>
      <c r="AL736" s="218">
        <f>HLOOKUP($B736,data04,data0211!AL$900,FALSE)</f>
        <v>8125</v>
      </c>
      <c r="AM736" s="218">
        <f>HLOOKUP($B736,data04,data0211!AM$900,FALSE)</f>
        <v>0</v>
      </c>
      <c r="AN736" s="218">
        <f>HLOOKUP($B736,data04,data0211!AN$900,FALSE)</f>
        <v>19991</v>
      </c>
      <c r="AO736" s="218">
        <f>HLOOKUP($B736,data04,data0211!AO$900,FALSE)</f>
        <v>14941</v>
      </c>
      <c r="AP736" s="218">
        <f>HLOOKUP($B736,data04,data0211!AP$900,FALSE)</f>
        <v>0</v>
      </c>
      <c r="AQ736" s="218">
        <f>HLOOKUP($B736,data04,data0211!AQ$900,FALSE)</f>
        <v>15966</v>
      </c>
      <c r="AR736" s="218">
        <f>HLOOKUP($B736,data04,data0211!AR$900,FALSE)</f>
        <v>70</v>
      </c>
      <c r="AS736" s="218">
        <f>HLOOKUP($B736,data04,data0211!AS$900,FALSE)</f>
        <v>68</v>
      </c>
      <c r="AT736" s="218">
        <f>HLOOKUP($B736,data04,data0211!AT$900,FALSE)</f>
        <v>2</v>
      </c>
      <c r="AU736" s="218">
        <f>HLOOKUP($B736,data04,data0211!AU$900,FALSE)</f>
        <v>49</v>
      </c>
      <c r="AV736" s="218">
        <f>HLOOKUP($B736,data04,data0211!AV$900,FALSE)</f>
        <v>1</v>
      </c>
      <c r="AW736" s="218">
        <f>HLOOKUP($B736,data04,data0211!AW$900,FALSE)</f>
        <v>20</v>
      </c>
      <c r="AX736" s="218">
        <f>HLOOKUP($B736,data04,data0211!AX$900,FALSE)</f>
        <v>0</v>
      </c>
      <c r="AY736" s="218">
        <f>HLOOKUP($B736,data04,data0211!AY$900,FALSE)</f>
        <v>5</v>
      </c>
      <c r="AZ736" s="218">
        <f>HLOOKUP($B736,data04,data0211!AZ$900,FALSE)</f>
        <v>425</v>
      </c>
      <c r="BA736" s="218">
        <f>HLOOKUP($B736,data04,data0211!BA$900,FALSE)</f>
        <v>70</v>
      </c>
      <c r="BB736" s="218"/>
      <c r="BC736" s="218"/>
      <c r="BD736" s="218"/>
      <c r="BE736" s="218"/>
    </row>
    <row r="737" spans="1:57" x14ac:dyDescent="0.2">
      <c r="A737" s="71" t="s">
        <v>41</v>
      </c>
      <c r="B737" s="71" t="s">
        <v>41</v>
      </c>
      <c r="C737" s="69">
        <v>2005</v>
      </c>
      <c r="D737" s="218">
        <f>HLOOKUP($B737,data05,data0211!D$900,FALSE)</f>
        <v>10380999.720000003</v>
      </c>
      <c r="E737" s="218">
        <f>HLOOKUP($B737,data05,data0211!E$900,FALSE)</f>
        <v>-6299715.7599999998</v>
      </c>
      <c r="F737" s="218">
        <f>HLOOKUP($B737,data05,data0211!F$900,FALSE)</f>
        <v>0</v>
      </c>
      <c r="G737" s="218">
        <f>HLOOKUP($B737,data05,data0211!G$900,FALSE)</f>
        <v>408295</v>
      </c>
      <c r="H737" s="218">
        <f>HLOOKUP($B737,data05,data0211!H$900,FALSE)</f>
        <v>697695.37</v>
      </c>
      <c r="I737" s="218">
        <f>HLOOKUP($B737,data05,data0211!I$900,FALSE)</f>
        <v>57250</v>
      </c>
      <c r="J737" s="218">
        <f>HLOOKUP($B737,data05,data0211!J$900,FALSE)</f>
        <v>4116</v>
      </c>
      <c r="K737" s="218">
        <f>HLOOKUP($B737,data05,data0211!K$900,FALSE)</f>
        <v>3531</v>
      </c>
      <c r="L737" s="218">
        <f>HLOOKUP($B737,data05,data0211!L$900,FALSE)</f>
        <v>585</v>
      </c>
      <c r="M737" s="218">
        <f>HLOOKUP($B737,data05,data0211!M$900,FALSE)</f>
        <v>0</v>
      </c>
      <c r="N737" s="218">
        <f>HLOOKUP($B737,data05,data0211!N$900,FALSE)</f>
        <v>1092429</v>
      </c>
      <c r="O737" s="218">
        <f>HLOOKUP($B737,data05,data0211!O$900,FALSE)</f>
        <v>0</v>
      </c>
      <c r="P737" s="218">
        <f>HLOOKUP($B737,data05,data0211!P$900,FALSE)</f>
        <v>98424070</v>
      </c>
      <c r="Q737" s="218">
        <f>HLOOKUP($B737,data05,data0211!Q$900,FALSE)</f>
        <v>32131824</v>
      </c>
      <c r="R737" s="218">
        <f>HLOOKUP($B737,data05,data0211!R$900,FALSE)</f>
        <v>65199817</v>
      </c>
      <c r="S737" s="218">
        <f>HLOOKUP($B737,data05,data0211!S$900,FALSE)</f>
        <v>0</v>
      </c>
      <c r="T737" s="218">
        <f>HLOOKUP($B737,data05,data0211!T$900,FALSE)</f>
        <v>1092429</v>
      </c>
      <c r="U737" s="218">
        <f>HLOOKUP($B737,data05,data0211!U$900,FALSE)</f>
        <v>0</v>
      </c>
      <c r="V737" s="218">
        <f>HLOOKUP($B737,data05,data0211!V$900,FALSE)</f>
        <v>150279</v>
      </c>
      <c r="W737" s="218">
        <f>HLOOKUP($B737,data05,data0211!W$900,FALSE)</f>
        <v>0</v>
      </c>
      <c r="X737" s="218">
        <f>HLOOKUP($B737,data05,data0211!X$900,FALSE)</f>
        <v>147227</v>
      </c>
      <c r="Y737" s="218">
        <f>HLOOKUP($B737,data05,data0211!Y$900,FALSE)</f>
        <v>0</v>
      </c>
      <c r="Z737" s="218">
        <f>HLOOKUP($B737,data05,data0211!Z$900,FALSE)</f>
        <v>3052</v>
      </c>
      <c r="AA737" s="218">
        <f>HLOOKUP($B737,data05,data0211!AA$900,FALSE)</f>
        <v>0</v>
      </c>
      <c r="AB737" s="218">
        <f>HLOOKUP($B737,data05,data0211!AB$900,FALSE)</f>
        <v>1337962.76</v>
      </c>
      <c r="AC737" s="218">
        <f>HLOOKUP($B737,data05,data0211!AC$900,FALSE)</f>
        <v>743332</v>
      </c>
      <c r="AD737" s="218">
        <f>HLOOKUP($B737,data05,data0211!AD$900,FALSE)</f>
        <v>517514</v>
      </c>
      <c r="AE737" s="218">
        <f>HLOOKUP($B737,data05,data0211!AE$900,FALSE)</f>
        <v>0</v>
      </c>
      <c r="AF737" s="218">
        <f>HLOOKUP($B737,data05,data0211!AF$900,FALSE)</f>
        <v>16256</v>
      </c>
      <c r="AG737" s="218">
        <f>HLOOKUP($B737,data05,data0211!AG$900,FALSE)</f>
        <v>0</v>
      </c>
      <c r="AH737" s="218">
        <f>HLOOKUP($B737,data05,data0211!AH$900,FALSE)</f>
        <v>13</v>
      </c>
      <c r="AI737" s="218">
        <f>HLOOKUP($B737,data05,data0211!AI$900,FALSE)</f>
        <v>13</v>
      </c>
      <c r="AJ737" s="218">
        <f>HLOOKUP($B737,data05,data0211!AJ$900,FALSE)</f>
        <v>0</v>
      </c>
      <c r="AK737" s="218">
        <f>HLOOKUP($B737,data05,data0211!AK$900,FALSE)</f>
        <v>8125</v>
      </c>
      <c r="AL737" s="218">
        <f>HLOOKUP($B737,data05,data0211!AL$900,FALSE)</f>
        <v>8125</v>
      </c>
      <c r="AM737" s="218">
        <f>HLOOKUP($B737,data05,data0211!AM$900,FALSE)</f>
        <v>0</v>
      </c>
      <c r="AN737" s="218">
        <f>HLOOKUP($B737,data05,data0211!AN$900,FALSE)</f>
        <v>19031</v>
      </c>
      <c r="AO737" s="218">
        <f>HLOOKUP($B737,data05,data0211!AO$900,FALSE)</f>
        <v>18576</v>
      </c>
      <c r="AP737" s="218">
        <f>HLOOKUP($B737,data05,data0211!AP$900,FALSE)</f>
        <v>19031</v>
      </c>
      <c r="AQ737" s="218">
        <f>HLOOKUP($B737,data05,data0211!AQ$900,FALSE)</f>
        <v>16996</v>
      </c>
      <c r="AR737" s="218">
        <f>HLOOKUP($B737,data05,data0211!AR$900,FALSE)</f>
        <v>70</v>
      </c>
      <c r="AS737" s="218">
        <f>HLOOKUP($B737,data05,data0211!AS$900,FALSE)</f>
        <v>68</v>
      </c>
      <c r="AT737" s="218">
        <f>HLOOKUP($B737,data05,data0211!AT$900,FALSE)</f>
        <v>2</v>
      </c>
      <c r="AU737" s="218">
        <f>HLOOKUP($B737,data05,data0211!AU$900,FALSE)</f>
        <v>49</v>
      </c>
      <c r="AV737" s="218">
        <f>HLOOKUP($B737,data05,data0211!AV$900,FALSE)</f>
        <v>1</v>
      </c>
      <c r="AW737" s="218">
        <f>HLOOKUP($B737,data05,data0211!AW$900,FALSE)</f>
        <v>20</v>
      </c>
      <c r="AX737" s="218">
        <f>HLOOKUP($B737,data05,data0211!AX$900,FALSE)</f>
        <v>0</v>
      </c>
      <c r="AY737" s="218">
        <f>HLOOKUP($B737,data05,data0211!AY$900,FALSE)</f>
        <v>5</v>
      </c>
      <c r="AZ737" s="218">
        <f>HLOOKUP($B737,data05,data0211!AZ$900,FALSE)</f>
        <v>425</v>
      </c>
      <c r="BA737" s="218">
        <f>HLOOKUP($B737,data05,data0211!BA$900,FALSE)</f>
        <v>69</v>
      </c>
      <c r="BB737" s="218"/>
      <c r="BC737" s="218"/>
      <c r="BD737" s="218"/>
      <c r="BE737" s="218"/>
    </row>
    <row r="738" spans="1:57" x14ac:dyDescent="0.2">
      <c r="A738" s="71" t="s">
        <v>41</v>
      </c>
      <c r="B738" s="71" t="s">
        <v>41</v>
      </c>
      <c r="C738" s="69">
        <v>2006</v>
      </c>
      <c r="D738" s="218">
        <f>HLOOKUP($B738,data06,data0211!D$900,FALSE)</f>
        <v>10667660.73</v>
      </c>
      <c r="E738" s="218">
        <f>HLOOKUP($B738,data06,data0211!E$900,FALSE)</f>
        <v>-6659585.4100000001</v>
      </c>
      <c r="F738" s="218">
        <f>HLOOKUP($B738,data06,data0211!F$900,FALSE)</f>
        <v>0</v>
      </c>
      <c r="G738" s="218">
        <f>HLOOKUP($B738,data06,data0211!G$900,FALSE)</f>
        <v>286661</v>
      </c>
      <c r="H738" s="218">
        <f>HLOOKUP($B738,data06,data0211!H$900,FALSE)</f>
        <v>872133.11999999988</v>
      </c>
      <c r="I738" s="218">
        <f>HLOOKUP($B738,data06,data0211!I$900,FALSE)</f>
        <v>61856</v>
      </c>
      <c r="J738" s="218">
        <f>HLOOKUP($B738,data06,data0211!J$900,FALSE)</f>
        <v>4133</v>
      </c>
      <c r="K738" s="218">
        <f>HLOOKUP($B738,data06,data0211!K$900,FALSE)</f>
        <v>3542</v>
      </c>
      <c r="L738" s="218">
        <f>HLOOKUP($B738,data06,data0211!L$900,FALSE)</f>
        <v>591</v>
      </c>
      <c r="M738" s="218">
        <f>HLOOKUP($B738,data06,data0211!M$900,FALSE)</f>
        <v>0</v>
      </c>
      <c r="N738" s="218">
        <f>HLOOKUP($B738,data06,data0211!N$900,FALSE)</f>
        <v>1151</v>
      </c>
      <c r="O738" s="218">
        <f>HLOOKUP($B738,data06,data0211!O$900,FALSE)</f>
        <v>0</v>
      </c>
      <c r="P738" s="218">
        <f>HLOOKUP($B738,data06,data0211!P$900,FALSE)</f>
        <v>97310234</v>
      </c>
      <c r="Q738" s="218">
        <f>HLOOKUP($B738,data06,data0211!Q$900,FALSE)</f>
        <v>30640237</v>
      </c>
      <c r="R738" s="218">
        <f>HLOOKUP($B738,data06,data0211!R$900,FALSE)</f>
        <v>65574034</v>
      </c>
      <c r="S738" s="218">
        <f>HLOOKUP($B738,data06,data0211!S$900,FALSE)</f>
        <v>0</v>
      </c>
      <c r="T738" s="218">
        <f>HLOOKUP($B738,data06,data0211!T$900,FALSE)</f>
        <v>1095963</v>
      </c>
      <c r="U738" s="218">
        <f>HLOOKUP($B738,data06,data0211!U$900,FALSE)</f>
        <v>0</v>
      </c>
      <c r="V738" s="218">
        <f>HLOOKUP($B738,data06,data0211!V$900,FALSE)</f>
        <v>156653</v>
      </c>
      <c r="W738" s="218">
        <f>HLOOKUP($B738,data06,data0211!W$900,FALSE)</f>
        <v>0</v>
      </c>
      <c r="X738" s="218">
        <f>HLOOKUP($B738,data06,data0211!X$900,FALSE)</f>
        <v>153600</v>
      </c>
      <c r="Y738" s="218">
        <f>HLOOKUP($B738,data06,data0211!Y$900,FALSE)</f>
        <v>0</v>
      </c>
      <c r="Z738" s="218">
        <f>HLOOKUP($B738,data06,data0211!Z$900,FALSE)</f>
        <v>3053</v>
      </c>
      <c r="AA738" s="218">
        <f>HLOOKUP($B738,data06,data0211!AA$900,FALSE)</f>
        <v>0</v>
      </c>
      <c r="AB738" s="218">
        <f>HLOOKUP($B738,data06,data0211!AB$900,FALSE)</f>
        <v>1400361.06</v>
      </c>
      <c r="AC738" s="218">
        <f>HLOOKUP($B738,data06,data0211!AC$900,FALSE)</f>
        <v>808800.94</v>
      </c>
      <c r="AD738" s="218">
        <f>HLOOKUP($B738,data06,data0211!AD$900,FALSE)</f>
        <v>573507.9</v>
      </c>
      <c r="AE738" s="218">
        <f>HLOOKUP($B738,data06,data0211!AE$900,FALSE)</f>
        <v>0</v>
      </c>
      <c r="AF738" s="218">
        <f>HLOOKUP($B738,data06,data0211!AF$900,FALSE)</f>
        <v>18052.22</v>
      </c>
      <c r="AG738" s="218">
        <f>HLOOKUP($B738,data06,data0211!AG$900,FALSE)</f>
        <v>0</v>
      </c>
      <c r="AH738" s="218">
        <f>HLOOKUP($B738,data06,data0211!AH$900,FALSE)</f>
        <v>13</v>
      </c>
      <c r="AI738" s="218">
        <f>HLOOKUP($B738,data06,data0211!AI$900,FALSE)</f>
        <v>13</v>
      </c>
      <c r="AJ738" s="218">
        <f>HLOOKUP($B738,data06,data0211!AJ$900,FALSE)</f>
        <v>0</v>
      </c>
      <c r="AK738" s="218">
        <f>HLOOKUP($B738,data06,data0211!AK$900,FALSE)</f>
        <v>8100</v>
      </c>
      <c r="AL738" s="218">
        <f>HLOOKUP($B738,data06,data0211!AL$900,FALSE)</f>
        <v>8100</v>
      </c>
      <c r="AM738" s="218">
        <f>HLOOKUP($B738,data06,data0211!AM$900,FALSE)</f>
        <v>0</v>
      </c>
      <c r="AN738" s="218">
        <f>HLOOKUP($B738,data06,data0211!AN$900,FALSE)</f>
        <v>18162</v>
      </c>
      <c r="AO738" s="218">
        <f>HLOOKUP($B738,data06,data0211!AO$900,FALSE)</f>
        <v>19051</v>
      </c>
      <c r="AP738" s="218">
        <f>HLOOKUP($B738,data06,data0211!AP$900,FALSE)</f>
        <v>19051</v>
      </c>
      <c r="AQ738" s="218">
        <f>HLOOKUP($B738,data06,data0211!AQ$900,FALSE)</f>
        <v>16646</v>
      </c>
      <c r="AR738" s="218">
        <f>HLOOKUP($B738,data06,data0211!AR$900,FALSE)</f>
        <v>55</v>
      </c>
      <c r="AS738" s="218">
        <f>HLOOKUP($B738,data06,data0211!AS$900,FALSE)</f>
        <v>53</v>
      </c>
      <c r="AT738" s="218">
        <f>HLOOKUP($B738,data06,data0211!AT$900,FALSE)</f>
        <v>2</v>
      </c>
      <c r="AU738" s="218">
        <f>HLOOKUP($B738,data06,data0211!AU$900,FALSE)</f>
        <v>34</v>
      </c>
      <c r="AV738" s="218">
        <f>HLOOKUP($B738,data06,data0211!AV$900,FALSE)</f>
        <v>1</v>
      </c>
      <c r="AW738" s="218">
        <f>HLOOKUP($B738,data06,data0211!AW$900,FALSE)</f>
        <v>20</v>
      </c>
      <c r="AX738" s="218">
        <f>HLOOKUP($B738,data06,data0211!AX$900,FALSE)</f>
        <v>0</v>
      </c>
      <c r="AY738" s="218">
        <f>HLOOKUP($B738,data06,data0211!AY$900,FALSE)</f>
        <v>5</v>
      </c>
      <c r="AZ738" s="218">
        <f>HLOOKUP($B738,data06,data0211!AZ$900,FALSE)</f>
        <v>640</v>
      </c>
      <c r="BA738" s="218">
        <f>HLOOKUP($B738,data06,data0211!BA$900,FALSE)</f>
        <v>70</v>
      </c>
      <c r="BB738" s="218"/>
      <c r="BC738" s="218"/>
      <c r="BD738" s="218"/>
      <c r="BE738" s="218"/>
    </row>
    <row r="739" spans="1:57" x14ac:dyDescent="0.2">
      <c r="A739" s="71" t="s">
        <v>41</v>
      </c>
      <c r="B739" s="71" t="s">
        <v>41</v>
      </c>
      <c r="C739" s="69">
        <v>2007</v>
      </c>
      <c r="D739" s="218">
        <f>HLOOKUP($B739,data07,data0211!D$900,FALSE)</f>
        <v>11176445.510000002</v>
      </c>
      <c r="E739" s="218">
        <f>HLOOKUP($B739,data07,data0211!E$900,FALSE)</f>
        <v>-7026240.6299999999</v>
      </c>
      <c r="F739" s="218">
        <f>HLOOKUP($B739,data07,data0211!F$900,FALSE)</f>
        <v>0</v>
      </c>
      <c r="G739" s="218">
        <f>HLOOKUP($B739,data07,data0211!G$900,FALSE)</f>
        <v>508785</v>
      </c>
      <c r="H739" s="218">
        <f>HLOOKUP($B739,data07,data0211!H$900,FALSE)</f>
        <v>940510.67999999993</v>
      </c>
      <c r="I739" s="218">
        <f>HLOOKUP($B739,data07,data0211!I$900,FALSE)</f>
        <v>48358</v>
      </c>
      <c r="J739" s="218">
        <f>HLOOKUP($B739,data07,data0211!J$900,FALSE)</f>
        <v>4149</v>
      </c>
      <c r="K739" s="218">
        <f>HLOOKUP($B739,data07,data0211!K$900,FALSE)</f>
        <v>3559</v>
      </c>
      <c r="L739" s="218">
        <f>HLOOKUP($B739,data07,data0211!L$900,FALSE)</f>
        <v>590</v>
      </c>
      <c r="M739" s="218">
        <f>HLOOKUP($B739,data07,data0211!M$900,FALSE)</f>
        <v>0</v>
      </c>
      <c r="N739" s="218">
        <f>HLOOKUP($B739,data07,data0211!N$900,FALSE)</f>
        <v>1151</v>
      </c>
      <c r="O739" s="218">
        <f>HLOOKUP($B739,data07,data0211!O$900,FALSE)</f>
        <v>0</v>
      </c>
      <c r="P739" s="218">
        <f>HLOOKUP($B739,data07,data0211!P$900,FALSE)</f>
        <v>99235605</v>
      </c>
      <c r="Q739" s="218">
        <f>HLOOKUP($B739,data07,data0211!Q$900,FALSE)</f>
        <v>31007901</v>
      </c>
      <c r="R739" s="218">
        <f>HLOOKUP($B739,data07,data0211!R$900,FALSE)</f>
        <v>67121871</v>
      </c>
      <c r="S739" s="218">
        <f>HLOOKUP($B739,data07,data0211!S$900,FALSE)</f>
        <v>0</v>
      </c>
      <c r="T739" s="218">
        <f>HLOOKUP($B739,data07,data0211!T$900,FALSE)</f>
        <v>1105833</v>
      </c>
      <c r="U739" s="218">
        <f>HLOOKUP($B739,data07,data0211!U$900,FALSE)</f>
        <v>0</v>
      </c>
      <c r="V739" s="218">
        <f>HLOOKUP($B739,data07,data0211!V$900,FALSE)</f>
        <v>149616</v>
      </c>
      <c r="W739" s="218">
        <f>HLOOKUP($B739,data07,data0211!W$900,FALSE)</f>
        <v>0</v>
      </c>
      <c r="X739" s="218">
        <f>HLOOKUP($B739,data07,data0211!X$900,FALSE)</f>
        <v>146521</v>
      </c>
      <c r="Y739" s="218">
        <f>HLOOKUP($B739,data07,data0211!Y$900,FALSE)</f>
        <v>0</v>
      </c>
      <c r="Z739" s="218">
        <f>HLOOKUP($B739,data07,data0211!Z$900,FALSE)</f>
        <v>3095</v>
      </c>
      <c r="AA739" s="218">
        <f>HLOOKUP($B739,data07,data0211!AA$900,FALSE)</f>
        <v>0</v>
      </c>
      <c r="AB739" s="218">
        <f>HLOOKUP($B739,data07,data0211!AB$900,FALSE)</f>
        <v>1487615</v>
      </c>
      <c r="AC739" s="218">
        <f>HLOOKUP($B739,data07,data0211!AC$900,FALSE)</f>
        <v>868920</v>
      </c>
      <c r="AD739" s="218">
        <f>HLOOKUP($B739,data07,data0211!AD$900,FALSE)</f>
        <v>599719</v>
      </c>
      <c r="AE739" s="218">
        <f>HLOOKUP($B739,data07,data0211!AE$900,FALSE)</f>
        <v>0</v>
      </c>
      <c r="AF739" s="218">
        <f>HLOOKUP($B739,data07,data0211!AF$900,FALSE)</f>
        <v>0</v>
      </c>
      <c r="AG739" s="218">
        <f>HLOOKUP($B739,data07,data0211!AG$900,FALSE)</f>
        <v>18976</v>
      </c>
      <c r="AH739" s="218">
        <f>HLOOKUP($B739,data07,data0211!AH$900,FALSE)</f>
        <v>13</v>
      </c>
      <c r="AI739" s="218">
        <f>HLOOKUP($B739,data07,data0211!AI$900,FALSE)</f>
        <v>13</v>
      </c>
      <c r="AJ739" s="218">
        <f>HLOOKUP($B739,data07,data0211!AJ$900,FALSE)</f>
        <v>0</v>
      </c>
      <c r="AK739" s="218">
        <f>HLOOKUP($B739,data07,data0211!AK$900,FALSE)</f>
        <v>7800</v>
      </c>
      <c r="AL739" s="218">
        <f>HLOOKUP($B739,data07,data0211!AL$900,FALSE)</f>
        <v>7800</v>
      </c>
      <c r="AM739" s="218">
        <f>HLOOKUP($B739,data07,data0211!AM$900,FALSE)</f>
        <v>0</v>
      </c>
      <c r="AN739" s="218">
        <f>HLOOKUP($B739,data07,data0211!AN$900,FALSE)</f>
        <v>19154</v>
      </c>
      <c r="AO739" s="218">
        <f>HLOOKUP($B739,data07,data0211!AO$900,FALSE)</f>
        <v>19086</v>
      </c>
      <c r="AP739" s="218">
        <f>HLOOKUP($B739,data07,data0211!AP$900,FALSE)</f>
        <v>19154</v>
      </c>
      <c r="AQ739" s="218">
        <f>HLOOKUP($B739,data07,data0211!AQ$900,FALSE)</f>
        <v>17421</v>
      </c>
      <c r="AR739" s="218">
        <f>HLOOKUP($B739,data07,data0211!AR$900,FALSE)</f>
        <v>55</v>
      </c>
      <c r="AS739" s="218">
        <f>HLOOKUP($B739,data07,data0211!AS$900,FALSE)</f>
        <v>53</v>
      </c>
      <c r="AT739" s="218">
        <f>HLOOKUP($B739,data07,data0211!AT$900,FALSE)</f>
        <v>2</v>
      </c>
      <c r="AU739" s="218">
        <f>HLOOKUP($B739,data07,data0211!AU$900,FALSE)</f>
        <v>34</v>
      </c>
      <c r="AV739" s="218">
        <f>HLOOKUP($B739,data07,data0211!AV$900,FALSE)</f>
        <v>1</v>
      </c>
      <c r="AW739" s="218">
        <f>HLOOKUP($B739,data07,data0211!AW$900,FALSE)</f>
        <v>20</v>
      </c>
      <c r="AX739" s="218">
        <f>HLOOKUP($B739,data07,data0211!AX$900,FALSE)</f>
        <v>0</v>
      </c>
      <c r="AY739" s="218">
        <f>HLOOKUP($B739,data07,data0211!AY$900,FALSE)</f>
        <v>5</v>
      </c>
      <c r="AZ739" s="218">
        <f>HLOOKUP($B739,data07,data0211!AZ$900,FALSE)</f>
        <v>645</v>
      </c>
      <c r="BA739" s="218">
        <f>HLOOKUP($B739,data07,data0211!BA$900,FALSE)</f>
        <v>68</v>
      </c>
      <c r="BB739" s="218"/>
      <c r="BC739" s="218"/>
      <c r="BD739" s="218"/>
      <c r="BE739" s="218"/>
    </row>
    <row r="740" spans="1:57" x14ac:dyDescent="0.2">
      <c r="A740" s="71" t="s">
        <v>41</v>
      </c>
      <c r="B740" s="71" t="s">
        <v>41</v>
      </c>
      <c r="C740" s="69">
        <v>2008</v>
      </c>
      <c r="D740" s="218">
        <f>HLOOKUP($B740,data08,data0211!D$900,FALSE)</f>
        <v>11544649.630000001</v>
      </c>
      <c r="E740" s="218">
        <f>HLOOKUP($B740,data08,data0211!E$900,FALSE)</f>
        <v>-7402264.4800000004</v>
      </c>
      <c r="F740" s="218">
        <f>HLOOKUP($B740,data08,data0211!F$900,FALSE)</f>
        <v>0</v>
      </c>
      <c r="G740" s="218">
        <f>HLOOKUP($B740,data08,data0211!G$900,FALSE)</f>
        <v>368204</v>
      </c>
      <c r="H740" s="218">
        <f>HLOOKUP($B740,data08,data0211!H$900,FALSE)</f>
        <v>1027939.27</v>
      </c>
      <c r="I740" s="218">
        <f>HLOOKUP($B740,data08,data0211!I$900,FALSE)</f>
        <v>25099</v>
      </c>
      <c r="J740" s="218">
        <f>HLOOKUP($B740,data08,data0211!J$900,FALSE)</f>
        <v>4194</v>
      </c>
      <c r="K740" s="218">
        <f>HLOOKUP($B740,data08,data0211!K$900,FALSE)</f>
        <v>3603</v>
      </c>
      <c r="L740" s="218">
        <f>HLOOKUP($B740,data08,data0211!L$900,FALSE)</f>
        <v>591</v>
      </c>
      <c r="M740" s="218">
        <f>HLOOKUP($B740,data08,data0211!M$900,FALSE)</f>
        <v>0</v>
      </c>
      <c r="N740" s="218">
        <f>HLOOKUP($B740,data08,data0211!N$900,FALSE)</f>
        <v>1165</v>
      </c>
      <c r="O740" s="218">
        <f>HLOOKUP($B740,data08,data0211!O$900,FALSE)</f>
        <v>0</v>
      </c>
      <c r="P740" s="218">
        <f>HLOOKUP($B740,data08,data0211!P$900,FALSE)</f>
        <v>101925474</v>
      </c>
      <c r="Q740" s="218">
        <f>HLOOKUP($B740,data08,data0211!Q$900,FALSE)</f>
        <v>31465398</v>
      </c>
      <c r="R740" s="218">
        <f>HLOOKUP($B740,data08,data0211!R$900,FALSE)</f>
        <v>69352093</v>
      </c>
      <c r="S740" s="218">
        <f>HLOOKUP($B740,data08,data0211!S$900,FALSE)</f>
        <v>0</v>
      </c>
      <c r="T740" s="218">
        <f>HLOOKUP($B740,data08,data0211!T$900,FALSE)</f>
        <v>1107983</v>
      </c>
      <c r="U740" s="218">
        <f>HLOOKUP($B740,data08,data0211!U$900,FALSE)</f>
        <v>0</v>
      </c>
      <c r="V740" s="218">
        <f>HLOOKUP($B740,data08,data0211!V$900,FALSE)</f>
        <v>148947</v>
      </c>
      <c r="W740" s="218">
        <f>HLOOKUP($B740,data08,data0211!W$900,FALSE)</f>
        <v>0</v>
      </c>
      <c r="X740" s="218">
        <f>HLOOKUP($B740,data08,data0211!X$900,FALSE)</f>
        <v>145847</v>
      </c>
      <c r="Y740" s="218">
        <f>HLOOKUP($B740,data08,data0211!Y$900,FALSE)</f>
        <v>0</v>
      </c>
      <c r="Z740" s="218">
        <f>HLOOKUP($B740,data08,data0211!Z$900,FALSE)</f>
        <v>3100</v>
      </c>
      <c r="AA740" s="218">
        <f>HLOOKUP($B740,data08,data0211!AA$900,FALSE)</f>
        <v>0</v>
      </c>
      <c r="AB740" s="218">
        <f>HLOOKUP($B740,data08,data0211!AB$900,FALSE)</f>
        <v>0</v>
      </c>
      <c r="AC740" s="218">
        <f>HLOOKUP($B740,data08,data0211!AC$900,FALSE)</f>
        <v>980208</v>
      </c>
      <c r="AD740" s="218">
        <f>HLOOKUP($B740,data08,data0211!AD$900,FALSE)</f>
        <v>699009</v>
      </c>
      <c r="AE740" s="218">
        <f>HLOOKUP($B740,data08,data0211!AE$900,FALSE)</f>
        <v>0</v>
      </c>
      <c r="AF740" s="218">
        <f>HLOOKUP($B740,data08,data0211!AF$900,FALSE)</f>
        <v>20509</v>
      </c>
      <c r="AG740" s="218">
        <f>HLOOKUP($B740,data08,data0211!AG$900,FALSE)</f>
        <v>0</v>
      </c>
      <c r="AH740" s="218">
        <f>HLOOKUP($B740,data08,data0211!AH$900,FALSE)</f>
        <v>13</v>
      </c>
      <c r="AI740" s="218">
        <f>HLOOKUP($B740,data08,data0211!AI$900,FALSE)</f>
        <v>13</v>
      </c>
      <c r="AJ740" s="218">
        <f>HLOOKUP($B740,data08,data0211!AJ$900,FALSE)</f>
        <v>0</v>
      </c>
      <c r="AK740" s="218">
        <f>HLOOKUP($B740,data08,data0211!AK$900,FALSE)</f>
        <v>7846</v>
      </c>
      <c r="AL740" s="218">
        <f>HLOOKUP($B740,data08,data0211!AL$900,FALSE)</f>
        <v>7846</v>
      </c>
      <c r="AM740" s="218">
        <f>HLOOKUP($B740,data08,data0211!AM$900,FALSE)</f>
        <v>0</v>
      </c>
      <c r="AN740" s="218">
        <f>HLOOKUP($B740,data08,data0211!AN$900,FALSE)</f>
        <v>19183</v>
      </c>
      <c r="AO740" s="218">
        <f>HLOOKUP($B740,data08,data0211!AO$900,FALSE)</f>
        <v>17745</v>
      </c>
      <c r="AP740" s="218">
        <f>HLOOKUP($B740,data08,data0211!AP$900,FALSE)</f>
        <v>19183</v>
      </c>
      <c r="AQ740" s="218">
        <f>HLOOKUP($B740,data08,data0211!AQ$900,FALSE)</f>
        <v>16731</v>
      </c>
      <c r="AR740" s="218">
        <f>HLOOKUP($B740,data08,data0211!AR$900,FALSE)</f>
        <v>55</v>
      </c>
      <c r="AS740" s="218">
        <f>HLOOKUP($B740,data08,data0211!AS$900,FALSE)</f>
        <v>53</v>
      </c>
      <c r="AT740" s="218">
        <f>HLOOKUP($B740,data08,data0211!AT$900,FALSE)</f>
        <v>2</v>
      </c>
      <c r="AU740" s="218">
        <f>HLOOKUP($B740,data08,data0211!AU$900,FALSE)</f>
        <v>34</v>
      </c>
      <c r="AV740" s="218">
        <f>HLOOKUP($B740,data08,data0211!AV$900,FALSE)</f>
        <v>1</v>
      </c>
      <c r="AW740" s="218">
        <f>HLOOKUP($B740,data08,data0211!AW$900,FALSE)</f>
        <v>20</v>
      </c>
      <c r="AX740" s="218">
        <f>HLOOKUP($B740,data08,data0211!AX$900,FALSE)</f>
        <v>0</v>
      </c>
      <c r="AY740" s="218">
        <f>HLOOKUP($B740,data08,data0211!AY$900,FALSE)</f>
        <v>5</v>
      </c>
      <c r="AZ740" s="218">
        <f>HLOOKUP($B740,data08,data0211!AZ$900,FALSE)</f>
        <v>645</v>
      </c>
      <c r="BA740" s="218">
        <f>HLOOKUP($B740,data08,data0211!BA$900,FALSE)</f>
        <v>72</v>
      </c>
      <c r="BB740" s="218"/>
      <c r="BC740" s="218"/>
      <c r="BD740" s="218"/>
      <c r="BE740" s="218"/>
    </row>
    <row r="741" spans="1:57" x14ac:dyDescent="0.2">
      <c r="A741" s="71" t="s">
        <v>41</v>
      </c>
      <c r="B741" s="71" t="s">
        <v>41</v>
      </c>
      <c r="C741" s="69">
        <v>2009</v>
      </c>
      <c r="D741" s="218">
        <f>HLOOKUP($B741,data09,data0211!D$900,FALSE)</f>
        <v>12178305.510000002</v>
      </c>
      <c r="E741" s="218">
        <f>HLOOKUP($B741,data09,data0211!E$900,FALSE)</f>
        <v>-7819389.4000000004</v>
      </c>
      <c r="F741" s="218">
        <f>HLOOKUP($B741,data09,data0211!F$900,FALSE)</f>
        <v>0</v>
      </c>
      <c r="G741" s="218">
        <f>HLOOKUP($B741,data09,data0211!G$900,FALSE)</f>
        <v>633656</v>
      </c>
      <c r="H741" s="218">
        <f>HLOOKUP($B741,data09,data0211!H$900,FALSE)</f>
        <v>1008660.1900000001</v>
      </c>
      <c r="I741" s="218">
        <f>HLOOKUP($B741,data09,data0211!I$900,FALSE)</f>
        <v>21172</v>
      </c>
      <c r="J741" s="218">
        <f>HLOOKUP($B741,data09,data0211!J$900,FALSE)</f>
        <v>4180</v>
      </c>
      <c r="K741" s="218">
        <f>HLOOKUP($B741,data09,data0211!K$900,FALSE)</f>
        <v>3613</v>
      </c>
      <c r="L741" s="218">
        <f>HLOOKUP($B741,data09,data0211!L$900,FALSE)</f>
        <v>567</v>
      </c>
      <c r="M741" s="218">
        <f>HLOOKUP($B741,data09,data0211!M$900,FALSE)</f>
        <v>0</v>
      </c>
      <c r="N741" s="218">
        <f>HLOOKUP($B741,data09,data0211!N$900,FALSE)</f>
        <v>1169</v>
      </c>
      <c r="O741" s="218">
        <f>HLOOKUP($B741,data09,data0211!O$900,FALSE)</f>
        <v>0</v>
      </c>
      <c r="P741" s="218">
        <f>HLOOKUP($B741,data09,data0211!P$900,FALSE)</f>
        <v>96981360</v>
      </c>
      <c r="Q741" s="218">
        <f>HLOOKUP($B741,data09,data0211!Q$900,FALSE)</f>
        <v>30635928</v>
      </c>
      <c r="R741" s="218">
        <f>HLOOKUP($B741,data09,data0211!R$900,FALSE)</f>
        <v>65230700</v>
      </c>
      <c r="S741" s="218">
        <f>HLOOKUP($B741,data09,data0211!S$900,FALSE)</f>
        <v>0</v>
      </c>
      <c r="T741" s="218">
        <f>HLOOKUP($B741,data09,data0211!T$900,FALSE)</f>
        <v>1114732</v>
      </c>
      <c r="U741" s="218">
        <f>HLOOKUP($B741,data09,data0211!U$900,FALSE)</f>
        <v>0</v>
      </c>
      <c r="V741" s="218">
        <f>HLOOKUP($B741,data09,data0211!V$900,FALSE)</f>
        <v>144821</v>
      </c>
      <c r="W741" s="218">
        <f>HLOOKUP($B741,data09,data0211!W$900,FALSE)</f>
        <v>0</v>
      </c>
      <c r="X741" s="218">
        <f>HLOOKUP($B741,data09,data0211!X$900,FALSE)</f>
        <v>141729</v>
      </c>
      <c r="Y741" s="218">
        <f>HLOOKUP($B741,data09,data0211!Y$900,FALSE)</f>
        <v>0</v>
      </c>
      <c r="Z741" s="218">
        <f>HLOOKUP($B741,data09,data0211!Z$900,FALSE)</f>
        <v>3092</v>
      </c>
      <c r="AA741" s="218">
        <f>HLOOKUP($B741,data09,data0211!AA$900,FALSE)</f>
        <v>0</v>
      </c>
      <c r="AB741" s="218">
        <f>HLOOKUP($B741,data09,data0211!AB$900,FALSE)</f>
        <v>1398913</v>
      </c>
      <c r="AC741" s="218">
        <f>HLOOKUP($B741,data09,data0211!AC$900,FALSE)</f>
        <v>849085</v>
      </c>
      <c r="AD741" s="218">
        <f>HLOOKUP($B741,data09,data0211!AD$900,FALSE)</f>
        <v>531983</v>
      </c>
      <c r="AE741" s="218">
        <f>HLOOKUP($B741,data09,data0211!AE$900,FALSE)</f>
        <v>0</v>
      </c>
      <c r="AF741" s="218">
        <f>HLOOKUP($B741,data09,data0211!AF$900,FALSE)</f>
        <v>17845</v>
      </c>
      <c r="AG741" s="218">
        <f>HLOOKUP($B741,data09,data0211!AG$900,FALSE)</f>
        <v>0</v>
      </c>
      <c r="AH741" s="218">
        <f>HLOOKUP($B741,data09,data0211!AH$900,FALSE)</f>
        <v>13</v>
      </c>
      <c r="AI741" s="218">
        <f>HLOOKUP($B741,data09,data0211!AI$900,FALSE)</f>
        <v>13</v>
      </c>
      <c r="AJ741" s="218">
        <f>HLOOKUP($B741,data09,data0211!AJ$900,FALSE)</f>
        <v>0</v>
      </c>
      <c r="AK741" s="218">
        <f>HLOOKUP($B741,data09,data0211!AK$900,FALSE)</f>
        <v>7846</v>
      </c>
      <c r="AL741" s="218">
        <f>HLOOKUP($B741,data09,data0211!AL$900,FALSE)</f>
        <v>7846</v>
      </c>
      <c r="AM741" s="218">
        <f>HLOOKUP($B741,data09,data0211!AM$900,FALSE)</f>
        <v>0</v>
      </c>
      <c r="AN741" s="218">
        <f>HLOOKUP($B741,data09,data0211!AN$900,FALSE)</f>
        <v>19807</v>
      </c>
      <c r="AO741" s="218">
        <f>HLOOKUP($B741,data09,data0211!AO$900,FALSE)</f>
        <v>18505</v>
      </c>
      <c r="AP741" s="218">
        <f>HLOOKUP($B741,data09,data0211!AP$900,FALSE)</f>
        <v>19807</v>
      </c>
      <c r="AQ741" s="218">
        <f>HLOOKUP($B741,data09,data0211!AQ$900,FALSE)</f>
        <v>16671</v>
      </c>
      <c r="AR741" s="218">
        <f>HLOOKUP($B741,data09,data0211!AR$900,FALSE)</f>
        <v>55</v>
      </c>
      <c r="AS741" s="218">
        <f>HLOOKUP($B741,data09,data0211!AS$900,FALSE)</f>
        <v>53</v>
      </c>
      <c r="AT741" s="218">
        <f>HLOOKUP($B741,data09,data0211!AT$900,FALSE)</f>
        <v>2</v>
      </c>
      <c r="AU741" s="218">
        <f>HLOOKUP($B741,data09,data0211!AU$900,FALSE)</f>
        <v>34</v>
      </c>
      <c r="AV741" s="218">
        <f>HLOOKUP($B741,data09,data0211!AV$900,FALSE)</f>
        <v>1</v>
      </c>
      <c r="AW741" s="218">
        <f>HLOOKUP($B741,data09,data0211!AW$900,FALSE)</f>
        <v>20</v>
      </c>
      <c r="AX741" s="218">
        <f>HLOOKUP($B741,data09,data0211!AX$900,FALSE)</f>
        <v>0</v>
      </c>
      <c r="AY741" s="218">
        <f>HLOOKUP($B741,data09,data0211!AY$900,FALSE)</f>
        <v>5</v>
      </c>
      <c r="AZ741" s="218">
        <f>HLOOKUP($B741,data09,data0211!AZ$900,FALSE)</f>
        <v>645</v>
      </c>
      <c r="BA741" s="218">
        <f>HLOOKUP($B741,data09,data0211!BA$900,FALSE)</f>
        <v>70</v>
      </c>
      <c r="BB741" s="218"/>
      <c r="BC741" s="218"/>
      <c r="BD741" s="218"/>
      <c r="BE741" s="218"/>
    </row>
    <row r="742" spans="1:57" x14ac:dyDescent="0.2">
      <c r="A742" s="71" t="s">
        <v>41</v>
      </c>
      <c r="B742" s="71" t="s">
        <v>41</v>
      </c>
      <c r="C742" s="69">
        <v>2010</v>
      </c>
      <c r="D742" s="218">
        <f>HLOOKUP($B742,data10,data0211!D$900,FALSE)</f>
        <v>12711556.469999999</v>
      </c>
      <c r="E742" s="218">
        <f>HLOOKUP($B742,data10,data0211!E$900,FALSE)</f>
        <v>-8199560.2300000004</v>
      </c>
      <c r="F742" s="218">
        <f>HLOOKUP($B742,data10,data0211!F$900,FALSE)</f>
        <v>0</v>
      </c>
      <c r="G742" s="218">
        <f>HLOOKUP($B742,data10,data0211!G$900,FALSE)</f>
        <v>633656</v>
      </c>
      <c r="H742" s="218">
        <f>HLOOKUP($B742,data10,data0211!H$900,FALSE)</f>
        <v>961010.86999999988</v>
      </c>
      <c r="I742" s="218">
        <f>HLOOKUP($B742,data10,data0211!I$900,FALSE)</f>
        <v>6960</v>
      </c>
      <c r="J742" s="218">
        <f>HLOOKUP($B742,data10,data0211!J$900,FALSE)</f>
        <v>4155</v>
      </c>
      <c r="K742" s="218">
        <f>HLOOKUP($B742,data10,data0211!K$900,FALSE)</f>
        <v>3654</v>
      </c>
      <c r="L742" s="218">
        <f>HLOOKUP($B742,data10,data0211!L$900,FALSE)</f>
        <v>501</v>
      </c>
      <c r="M742" s="218">
        <f>HLOOKUP($B742,data10,data0211!M$900,FALSE)</f>
        <v>0</v>
      </c>
      <c r="N742" s="218">
        <f>HLOOKUP($B742,data10,data0211!N$900,FALSE)</f>
        <v>0</v>
      </c>
      <c r="O742" s="218">
        <f>HLOOKUP($B742,data10,data0211!O$900,FALSE)</f>
        <v>0</v>
      </c>
      <c r="P742" s="218">
        <f>HLOOKUP($B742,data10,data0211!P$900,FALSE)</f>
        <v>94435422</v>
      </c>
      <c r="Q742" s="218">
        <f>HLOOKUP($B742,data10,data0211!Q$900,FALSE)</f>
        <v>30305144</v>
      </c>
      <c r="R742" s="218">
        <f>HLOOKUP($B742,data10,data0211!R$900,FALSE)</f>
        <v>64130278</v>
      </c>
      <c r="S742" s="218">
        <f>HLOOKUP($B742,data10,data0211!S$900,FALSE)</f>
        <v>0</v>
      </c>
      <c r="T742" s="218">
        <f>HLOOKUP($B742,data10,data0211!T$900,FALSE)</f>
        <v>0</v>
      </c>
      <c r="U742" s="218">
        <f>HLOOKUP($B742,data10,data0211!U$900,FALSE)</f>
        <v>0</v>
      </c>
      <c r="V742" s="218">
        <f>HLOOKUP($B742,data10,data0211!V$900,FALSE)</f>
        <v>141997</v>
      </c>
      <c r="W742" s="218">
        <f>HLOOKUP($B742,data10,data0211!W$900,FALSE)</f>
        <v>0</v>
      </c>
      <c r="X742" s="218">
        <f>HLOOKUP($B742,data10,data0211!X$900,FALSE)</f>
        <v>141997</v>
      </c>
      <c r="Y742" s="218">
        <f>HLOOKUP($B742,data10,data0211!Y$900,FALSE)</f>
        <v>0</v>
      </c>
      <c r="Z742" s="218">
        <f>HLOOKUP($B742,data10,data0211!Z$900,FALSE)</f>
        <v>0</v>
      </c>
      <c r="AA742" s="218">
        <f>HLOOKUP($B742,data10,data0211!AA$900,FALSE)</f>
        <v>0</v>
      </c>
      <c r="AB742" s="218">
        <f>HLOOKUP($B742,data10,data0211!AB$900,FALSE)</f>
        <v>1412734</v>
      </c>
      <c r="AC742" s="218">
        <f>HLOOKUP($B742,data10,data0211!AC$900,FALSE)</f>
        <v>896369</v>
      </c>
      <c r="AD742" s="218">
        <f>HLOOKUP($B742,data10,data0211!AD$900,FALSE)</f>
        <v>516365</v>
      </c>
      <c r="AE742" s="218">
        <f>HLOOKUP($B742,data10,data0211!AE$900,FALSE)</f>
        <v>0</v>
      </c>
      <c r="AF742" s="218">
        <f>HLOOKUP($B742,data10,data0211!AF$900,FALSE)</f>
        <v>0</v>
      </c>
      <c r="AG742" s="218">
        <f>HLOOKUP($B742,data10,data0211!AG$900,FALSE)</f>
        <v>0</v>
      </c>
      <c r="AH742" s="218">
        <f>HLOOKUP($B742,data10,data0211!AH$900,FALSE)</f>
        <v>0</v>
      </c>
      <c r="AI742" s="218">
        <f>HLOOKUP($B742,data10,data0211!AI$900,FALSE)</f>
        <v>0</v>
      </c>
      <c r="AJ742" s="218">
        <f>HLOOKUP($B742,data10,data0211!AJ$900,FALSE)</f>
        <v>0</v>
      </c>
      <c r="AK742" s="218">
        <f>HLOOKUP($B742,data10,data0211!AK$900,FALSE)</f>
        <v>7846</v>
      </c>
      <c r="AL742" s="218">
        <f>HLOOKUP($B742,data10,data0211!AL$900,FALSE)</f>
        <v>7846</v>
      </c>
      <c r="AM742" s="218">
        <f>HLOOKUP($B742,data10,data0211!AM$900,FALSE)</f>
        <v>0</v>
      </c>
      <c r="AN742" s="218">
        <f>HLOOKUP($B742,data10,data0211!AN$900,FALSE)</f>
        <v>17707</v>
      </c>
      <c r="AO742" s="218">
        <f>HLOOKUP($B742,data10,data0211!AO$900,FALSE)</f>
        <v>18705</v>
      </c>
      <c r="AP742" s="218">
        <f>HLOOKUP($B742,data10,data0211!AP$900,FALSE)</f>
        <v>18705</v>
      </c>
      <c r="AQ742" s="218">
        <f>HLOOKUP($B742,data10,data0211!AQ$900,FALSE)</f>
        <v>16459</v>
      </c>
      <c r="AR742" s="218">
        <f>HLOOKUP($B742,data10,data0211!AR$900,FALSE)</f>
        <v>55</v>
      </c>
      <c r="AS742" s="218">
        <f>HLOOKUP($B742,data10,data0211!AS$900,FALSE)</f>
        <v>53</v>
      </c>
      <c r="AT742" s="218">
        <f>HLOOKUP($B742,data10,data0211!AT$900,FALSE)</f>
        <v>2</v>
      </c>
      <c r="AU742" s="218">
        <f>HLOOKUP($B742,data10,data0211!AU$900,FALSE)</f>
        <v>34</v>
      </c>
      <c r="AV742" s="218">
        <f>HLOOKUP($B742,data10,data0211!AV$900,FALSE)</f>
        <v>1</v>
      </c>
      <c r="AW742" s="218">
        <f>HLOOKUP($B742,data10,data0211!AW$900,FALSE)</f>
        <v>20</v>
      </c>
      <c r="AX742" s="218">
        <f>HLOOKUP($B742,data10,data0211!AX$900,FALSE)</f>
        <v>0</v>
      </c>
      <c r="AY742" s="218">
        <f>HLOOKUP($B742,data10,data0211!AY$900,FALSE)</f>
        <v>5</v>
      </c>
      <c r="AZ742" s="218">
        <f>HLOOKUP($B742,data10,data0211!AZ$900,FALSE)</f>
        <v>645</v>
      </c>
      <c r="BA742" s="218">
        <f>HLOOKUP($B742,data10,data0211!BA$900,FALSE)</f>
        <v>69</v>
      </c>
      <c r="BB742" s="218"/>
      <c r="BC742" s="218"/>
      <c r="BD742" s="218"/>
      <c r="BE742" s="218"/>
    </row>
    <row r="743" spans="1:57" x14ac:dyDescent="0.2">
      <c r="A743" s="71" t="s">
        <v>41</v>
      </c>
      <c r="B743" s="71" t="s">
        <v>41</v>
      </c>
      <c r="C743" s="69">
        <v>2011</v>
      </c>
      <c r="D743" s="218">
        <f>HLOOKUP($B743,data11,data0211!D$900,FALSE)</f>
        <v>13229840.120000001</v>
      </c>
      <c r="E743" s="218">
        <f>HLOOKUP($B743,data11,data0211!E$900,FALSE)</f>
        <v>-8580105.6899999995</v>
      </c>
      <c r="F743" s="218">
        <f>HLOOKUP($B743,data11,data0211!F$900,FALSE)</f>
        <v>0</v>
      </c>
      <c r="G743" s="218">
        <f>HLOOKUP($B743,data11,data0211!G$900,FALSE)</f>
        <v>518263</v>
      </c>
      <c r="H743" s="218">
        <f>HLOOKUP($B743,data11,data0211!H$900,FALSE)</f>
        <v>1084572.3800000001</v>
      </c>
      <c r="I743" s="218">
        <f>HLOOKUP($B743,data11,data0211!I$900,FALSE)</f>
        <v>32633</v>
      </c>
      <c r="J743" s="218">
        <f>HLOOKUP($B743,data11,data0211!J$900,FALSE)</f>
        <v>4183</v>
      </c>
      <c r="K743" s="218">
        <f>HLOOKUP($B743,data11,data0211!K$900,FALSE)</f>
        <v>3687</v>
      </c>
      <c r="L743" s="218">
        <f>HLOOKUP($B743,data11,data0211!L$900,FALSE)</f>
        <v>496</v>
      </c>
      <c r="M743" s="218">
        <f>HLOOKUP($B743,data11,data0211!M$900,FALSE)</f>
        <v>0</v>
      </c>
      <c r="N743" s="218">
        <f>HLOOKUP($B743,data11,data0211!N$900,FALSE)</f>
        <v>0</v>
      </c>
      <c r="O743" s="218">
        <f>HLOOKUP($B743,data11,data0211!O$900,FALSE)</f>
        <v>0</v>
      </c>
      <c r="P743" s="218">
        <f>HLOOKUP($B743,data11,data0211!P$900,FALSE)</f>
        <v>88568831</v>
      </c>
      <c r="Q743" s="218">
        <f>HLOOKUP($B743,data11,data0211!Q$900,FALSE)</f>
        <v>30085520</v>
      </c>
      <c r="R743" s="218">
        <f>HLOOKUP($B743,data11,data0211!R$900,FALSE)</f>
        <v>58483311</v>
      </c>
      <c r="S743" s="218">
        <f>HLOOKUP($B743,data11,data0211!S$900,FALSE)</f>
        <v>0</v>
      </c>
      <c r="T743" s="218">
        <f>HLOOKUP($B743,data11,data0211!T$900,FALSE)</f>
        <v>0</v>
      </c>
      <c r="U743" s="218">
        <f>HLOOKUP($B743,data11,data0211!U$900,FALSE)</f>
        <v>0</v>
      </c>
      <c r="V743" s="218">
        <f>HLOOKUP($B743,data11,data0211!V$900,FALSE)</f>
        <v>130980</v>
      </c>
      <c r="W743" s="218">
        <f>HLOOKUP($B743,data11,data0211!W$900,FALSE)</f>
        <v>0</v>
      </c>
      <c r="X743" s="218">
        <f>HLOOKUP($B743,data11,data0211!X$900,FALSE)</f>
        <v>130980</v>
      </c>
      <c r="Y743" s="218">
        <f>HLOOKUP($B743,data11,data0211!Y$900,FALSE)</f>
        <v>0</v>
      </c>
      <c r="Z743" s="218">
        <f>HLOOKUP($B743,data11,data0211!Z$900,FALSE)</f>
        <v>0</v>
      </c>
      <c r="AA743" s="218">
        <f>HLOOKUP($B743,data11,data0211!AA$900,FALSE)</f>
        <v>0</v>
      </c>
      <c r="AB743" s="218">
        <f>HLOOKUP($B743,data11,data0211!AB$900,FALSE)</f>
        <v>1740413</v>
      </c>
      <c r="AC743" s="218">
        <f>HLOOKUP($B743,data11,data0211!AC$900,FALSE)</f>
        <v>1058579</v>
      </c>
      <c r="AD743" s="218">
        <f>HLOOKUP($B743,data11,data0211!AD$900,FALSE)</f>
        <v>681834</v>
      </c>
      <c r="AE743" s="218">
        <f>HLOOKUP($B743,data11,data0211!AE$900,FALSE)</f>
        <v>0</v>
      </c>
      <c r="AF743" s="218">
        <f>HLOOKUP($B743,data11,data0211!AF$900,FALSE)</f>
        <v>0</v>
      </c>
      <c r="AG743" s="218">
        <f>HLOOKUP($B743,data11,data0211!AG$900,FALSE)</f>
        <v>0</v>
      </c>
      <c r="AH743" s="218">
        <f>HLOOKUP($B743,data11,data0211!AH$900,FALSE)</f>
        <v>13</v>
      </c>
      <c r="AI743" s="218">
        <f>HLOOKUP($B743,data11,data0211!AI$900,FALSE)</f>
        <v>13</v>
      </c>
      <c r="AJ743" s="218">
        <f>HLOOKUP($B743,data11,data0211!AJ$900,FALSE)</f>
        <v>0</v>
      </c>
      <c r="AK743" s="218">
        <f>HLOOKUP($B743,data11,data0211!AK$900,FALSE)</f>
        <v>7846</v>
      </c>
      <c r="AL743" s="218">
        <f>HLOOKUP($B743,data11,data0211!AL$900,FALSE)</f>
        <v>7846</v>
      </c>
      <c r="AM743" s="218">
        <f>HLOOKUP($B743,data11,data0211!AM$900,FALSE)</f>
        <v>0</v>
      </c>
      <c r="AN743" s="218">
        <f>HLOOKUP($B743,data11,data0211!AN$900,FALSE)</f>
        <v>10822</v>
      </c>
      <c r="AO743" s="218">
        <f>HLOOKUP($B743,data11,data0211!AO$900,FALSE)</f>
        <v>18295</v>
      </c>
      <c r="AP743" s="218">
        <f>HLOOKUP($B743,data11,data0211!AP$900,FALSE)</f>
        <v>18295</v>
      </c>
      <c r="AQ743" s="218">
        <f>HLOOKUP($B743,data11,data0211!AQ$900,FALSE)</f>
        <v>15304</v>
      </c>
      <c r="AR743" s="218">
        <f>HLOOKUP($B743,data11,data0211!AR$900,FALSE)</f>
        <v>55</v>
      </c>
      <c r="AS743" s="218">
        <f>HLOOKUP($B743,data11,data0211!AS$900,FALSE)</f>
        <v>53</v>
      </c>
      <c r="AT743" s="218">
        <f>HLOOKUP($B743,data11,data0211!AT$900,FALSE)</f>
        <v>2</v>
      </c>
      <c r="AU743" s="218">
        <f>HLOOKUP($B743,data11,data0211!AU$900,FALSE)</f>
        <v>34</v>
      </c>
      <c r="AV743" s="218">
        <f>HLOOKUP($B743,data11,data0211!AV$900,FALSE)</f>
        <v>1</v>
      </c>
      <c r="AW743" s="218">
        <f>HLOOKUP($B743,data11,data0211!AW$900,FALSE)</f>
        <v>20</v>
      </c>
      <c r="AX743" s="218">
        <f>HLOOKUP($B743,data11,data0211!AX$900,FALSE)</f>
        <v>0</v>
      </c>
      <c r="AY743" s="218">
        <f>HLOOKUP($B743,data11,data0211!AY$900,FALSE)</f>
        <v>5</v>
      </c>
      <c r="AZ743" s="218">
        <f>HLOOKUP($B743,data11,data0211!AZ$900,FALSE)</f>
        <v>645</v>
      </c>
      <c r="BA743" s="218">
        <f>HLOOKUP($B743,data11,data0211!BA$900,FALSE)</f>
        <v>70</v>
      </c>
      <c r="BB743" s="218"/>
      <c r="BC743" s="218"/>
      <c r="BD743" s="218"/>
      <c r="BE743" s="218"/>
    </row>
    <row r="744" spans="1:57" x14ac:dyDescent="0.2">
      <c r="A744" s="71" t="s">
        <v>42</v>
      </c>
      <c r="B744" s="71" t="s">
        <v>42</v>
      </c>
      <c r="C744" s="69">
        <v>2002</v>
      </c>
      <c r="D744" s="218">
        <f>HLOOKUP($B744,data02,data0211!D$900,FALSE)</f>
        <v>3578251.06</v>
      </c>
      <c r="E744" s="218">
        <f>HLOOKUP($B744,data02,data0211!E$900,FALSE)</f>
        <v>-302091.43</v>
      </c>
      <c r="F744" s="218">
        <f>HLOOKUP($B744,data02,data0211!F$900,FALSE)</f>
        <v>146008.26999999999</v>
      </c>
      <c r="G744" s="218">
        <f>HLOOKUP($B744,data02,data0211!G$900,FALSE)</f>
        <v>233282</v>
      </c>
      <c r="H744" s="218">
        <f>HLOOKUP($B744,data02,data0211!H$900,FALSE)</f>
        <v>1100210.21</v>
      </c>
      <c r="I744" s="218">
        <f>HLOOKUP($B744,data02,data0211!I$900,FALSE)</f>
        <v>2401.2600000000002</v>
      </c>
      <c r="J744" s="218">
        <f>HLOOKUP($B744,data02,data0211!J$900,FALSE)</f>
        <v>5713</v>
      </c>
      <c r="K744" s="218">
        <f>HLOOKUP($B744,data02,data0211!K$900,FALSE)</f>
        <v>4856</v>
      </c>
      <c r="L744" s="218">
        <f>HLOOKUP($B744,data02,data0211!L$900,FALSE)</f>
        <v>857</v>
      </c>
      <c r="M744" s="218">
        <f>HLOOKUP($B744,data02,data0211!M$900,FALSE)</f>
        <v>0</v>
      </c>
      <c r="N744" s="218">
        <f>HLOOKUP($B744,data02,data0211!N$900,FALSE)</f>
        <v>1619</v>
      </c>
      <c r="O744" s="218">
        <f>HLOOKUP($B744,data02,data0211!O$900,FALSE)</f>
        <v>56</v>
      </c>
      <c r="P744" s="218">
        <f>HLOOKUP($B744,data02,data0211!P$900,FALSE)</f>
        <v>122481365</v>
      </c>
      <c r="Q744" s="218">
        <f>HLOOKUP($B744,data02,data0211!Q$900,FALSE)</f>
        <v>44348020</v>
      </c>
      <c r="R744" s="218">
        <f>HLOOKUP($B744,data02,data0211!R$900,FALSE)</f>
        <v>76771330</v>
      </c>
      <c r="S744" s="218">
        <f>HLOOKUP($B744,data02,data0211!S$900,FALSE)</f>
        <v>0</v>
      </c>
      <c r="T744" s="218">
        <f>HLOOKUP($B744,data02,data0211!T$900,FALSE)</f>
        <v>1323387</v>
      </c>
      <c r="U744" s="218">
        <f>HLOOKUP($B744,data02,data0211!U$900,FALSE)</f>
        <v>38628</v>
      </c>
      <c r="V744" s="218">
        <f>HLOOKUP($B744,data02,data0211!V$900,FALSE)</f>
        <v>148083.29999999999</v>
      </c>
      <c r="W744" s="218">
        <f>HLOOKUP($B744,data02,data0211!W$900,FALSE)</f>
        <v>0</v>
      </c>
      <c r="X744" s="218">
        <f>HLOOKUP($B744,data02,data0211!X$900,FALSE)</f>
        <v>148083.29999999999</v>
      </c>
      <c r="Y744" s="218">
        <f>HLOOKUP($B744,data02,data0211!Y$900,FALSE)</f>
        <v>0</v>
      </c>
      <c r="Z744" s="218">
        <f>HLOOKUP($B744,data02,data0211!Z$900,FALSE)</f>
        <v>2915</v>
      </c>
      <c r="AA744" s="218">
        <f>HLOOKUP($B744,data02,data0211!AA$900,FALSE)</f>
        <v>101.2</v>
      </c>
      <c r="AB744" s="218">
        <f>HLOOKUP($B744,data02,data0211!AB$900,FALSE)</f>
        <v>1399547</v>
      </c>
      <c r="AC744" s="218">
        <f>HLOOKUP($B744,data02,data0211!AC$900,FALSE)</f>
        <v>878514</v>
      </c>
      <c r="AD744" s="218">
        <f>HLOOKUP($B744,data02,data0211!AD$900,FALSE)</f>
        <v>484280</v>
      </c>
      <c r="AE744" s="218">
        <f>HLOOKUP($B744,data02,data0211!AE$900,FALSE)</f>
        <v>0</v>
      </c>
      <c r="AF744" s="218">
        <f>HLOOKUP($B744,data02,data0211!AF$900,FALSE)</f>
        <v>36621</v>
      </c>
      <c r="AG744" s="218">
        <f>HLOOKUP($B744,data02,data0211!AG$900,FALSE)</f>
        <v>132</v>
      </c>
      <c r="AH744" s="218">
        <f>HLOOKUP($B744,data02,data0211!AH$900,FALSE)</f>
        <v>18.7</v>
      </c>
      <c r="AI744" s="218">
        <f>HLOOKUP($B744,data02,data0211!AI$900,FALSE)</f>
        <v>7.2</v>
      </c>
      <c r="AJ744" s="218">
        <f>HLOOKUP($B744,data02,data0211!AJ$900,FALSE)</f>
        <v>11.5</v>
      </c>
      <c r="AK744" s="218">
        <f>HLOOKUP($B744,data02,data0211!AK$900,FALSE)</f>
        <v>9821</v>
      </c>
      <c r="AL744" s="218">
        <f>HLOOKUP($B744,data02,data0211!AL$900,FALSE)</f>
        <v>16603</v>
      </c>
      <c r="AM744" s="218">
        <f>HLOOKUP($B744,data02,data0211!AM$900,FALSE)</f>
        <v>0</v>
      </c>
      <c r="AN744" s="218">
        <f>HLOOKUP($B744,data02,data0211!AN$900,FALSE)</f>
        <v>23030</v>
      </c>
      <c r="AO744" s="218">
        <f>HLOOKUP($B744,data02,data0211!AO$900,FALSE)</f>
        <v>21704</v>
      </c>
      <c r="AP744" s="218">
        <f>HLOOKUP($B744,data02,data0211!AP$900,FALSE)</f>
        <v>0</v>
      </c>
      <c r="AQ744" s="218">
        <f>HLOOKUP($B744,data02,data0211!AQ$900,FALSE)</f>
        <v>21171</v>
      </c>
      <c r="AR744" s="218">
        <f>HLOOKUP($B744,data02,data0211!AR$900,FALSE)</f>
        <v>84.4</v>
      </c>
      <c r="AS744" s="218">
        <f>HLOOKUP($B744,data02,data0211!AS$900,FALSE)</f>
        <v>75.599999999999994</v>
      </c>
      <c r="AT744" s="218">
        <f>HLOOKUP($B744,data02,data0211!AT$900,FALSE)</f>
        <v>8.8000000000000007</v>
      </c>
      <c r="AU744" s="218">
        <f>HLOOKUP($B744,data02,data0211!AU$900,FALSE)</f>
        <v>41.2</v>
      </c>
      <c r="AV744" s="218">
        <f>HLOOKUP($B744,data02,data0211!AV$900,FALSE)</f>
        <v>0</v>
      </c>
      <c r="AW744" s="218">
        <f>HLOOKUP($B744,data02,data0211!AW$900,FALSE)</f>
        <v>43.2</v>
      </c>
      <c r="AX744" s="218">
        <f>HLOOKUP($B744,data02,data0211!AX$900,FALSE)</f>
        <v>0</v>
      </c>
      <c r="AY744" s="218">
        <f>HLOOKUP($B744,data02,data0211!AY$900,FALSE)</f>
        <v>9</v>
      </c>
      <c r="AZ744" s="218">
        <f>HLOOKUP($B744,data02,data0211!AZ$900,FALSE)</f>
        <v>960</v>
      </c>
      <c r="BA744" s="218">
        <f>HLOOKUP($B744,data02,data0211!BA$900,FALSE)</f>
        <v>0</v>
      </c>
      <c r="BB744" s="218"/>
      <c r="BC744" s="218"/>
      <c r="BD744" s="218"/>
      <c r="BE744" s="218"/>
    </row>
    <row r="745" spans="1:57" x14ac:dyDescent="0.2">
      <c r="A745" s="71" t="s">
        <v>42</v>
      </c>
      <c r="B745" s="71" t="s">
        <v>42</v>
      </c>
      <c r="C745" s="69">
        <v>2003</v>
      </c>
      <c r="D745" s="218">
        <f>HLOOKUP($B745,data03,data0211!D$900,FALSE)</f>
        <v>3734071.0799999996</v>
      </c>
      <c r="E745" s="218">
        <f>HLOOKUP($B745,data03,data0211!E$900,FALSE)</f>
        <v>-434557.9</v>
      </c>
      <c r="F745" s="218">
        <f>HLOOKUP($B745,data03,data0211!F$900,FALSE)</f>
        <v>0</v>
      </c>
      <c r="G745" s="218">
        <f>HLOOKUP($B745,data03,data0211!G$900,FALSE)</f>
        <v>155820</v>
      </c>
      <c r="H745" s="218">
        <f>HLOOKUP($B745,data03,data0211!H$900,FALSE)</f>
        <v>1172503.73</v>
      </c>
      <c r="I745" s="218">
        <f>HLOOKUP($B745,data03,data0211!I$900,FALSE)</f>
        <v>14676</v>
      </c>
      <c r="J745" s="218">
        <f>HLOOKUP($B745,data03,data0211!J$900,FALSE)</f>
        <v>5738</v>
      </c>
      <c r="K745" s="218">
        <f>HLOOKUP($B745,data03,data0211!K$900,FALSE)</f>
        <v>4860</v>
      </c>
      <c r="L745" s="218">
        <f>HLOOKUP($B745,data03,data0211!L$900,FALSE)</f>
        <v>878</v>
      </c>
      <c r="M745" s="218">
        <f>HLOOKUP($B745,data03,data0211!M$900,FALSE)</f>
        <v>0</v>
      </c>
      <c r="N745" s="218">
        <f>HLOOKUP($B745,data03,data0211!N$900,FALSE)</f>
        <v>1633</v>
      </c>
      <c r="O745" s="218">
        <f>HLOOKUP($B745,data03,data0211!O$900,FALSE)</f>
        <v>56</v>
      </c>
      <c r="P745" s="218">
        <f>HLOOKUP($B745,data03,data0211!P$900,FALSE)</f>
        <v>124591891</v>
      </c>
      <c r="Q745" s="218">
        <f>HLOOKUP($B745,data03,data0211!Q$900,FALSE)</f>
        <v>45368680</v>
      </c>
      <c r="R745" s="218">
        <f>HLOOKUP($B745,data03,data0211!R$900,FALSE)</f>
        <v>77732017</v>
      </c>
      <c r="S745" s="218">
        <f>HLOOKUP($B745,data03,data0211!S$900,FALSE)</f>
        <v>0</v>
      </c>
      <c r="T745" s="218">
        <f>HLOOKUP($B745,data03,data0211!T$900,FALSE)</f>
        <v>1475534</v>
      </c>
      <c r="U745" s="218">
        <f>HLOOKUP($B745,data03,data0211!U$900,FALSE)</f>
        <v>15660</v>
      </c>
      <c r="V745" s="218">
        <f>HLOOKUP($B745,data03,data0211!V$900,FALSE)</f>
        <v>139135</v>
      </c>
      <c r="W745" s="218">
        <f>HLOOKUP($B745,data03,data0211!W$900,FALSE)</f>
        <v>0</v>
      </c>
      <c r="X745" s="218">
        <f>HLOOKUP($B745,data03,data0211!X$900,FALSE)</f>
        <v>135085</v>
      </c>
      <c r="Y745" s="218">
        <f>HLOOKUP($B745,data03,data0211!Y$900,FALSE)</f>
        <v>0</v>
      </c>
      <c r="Z745" s="218">
        <f>HLOOKUP($B745,data03,data0211!Z$900,FALSE)</f>
        <v>4050</v>
      </c>
      <c r="AA745" s="218">
        <f>HLOOKUP($B745,data03,data0211!AA$900,FALSE)</f>
        <v>0</v>
      </c>
      <c r="AB745" s="218">
        <f>HLOOKUP($B745,data03,data0211!AB$900,FALSE)</f>
        <v>1546288</v>
      </c>
      <c r="AC745" s="218">
        <f>HLOOKUP($B745,data03,data0211!AC$900,FALSE)</f>
        <v>962756</v>
      </c>
      <c r="AD745" s="218">
        <f>HLOOKUP($B745,data03,data0211!AD$900,FALSE)</f>
        <v>533680</v>
      </c>
      <c r="AE745" s="218">
        <f>HLOOKUP($B745,data03,data0211!AE$900,FALSE)</f>
        <v>0</v>
      </c>
      <c r="AF745" s="218">
        <f>HLOOKUP($B745,data03,data0211!AF$900,FALSE)</f>
        <v>48237</v>
      </c>
      <c r="AG745" s="218">
        <f>HLOOKUP($B745,data03,data0211!AG$900,FALSE)</f>
        <v>1615</v>
      </c>
      <c r="AH745" s="218">
        <f>HLOOKUP($B745,data03,data0211!AH$900,FALSE)</f>
        <v>18.7</v>
      </c>
      <c r="AI745" s="218">
        <f>HLOOKUP($B745,data03,data0211!AI$900,FALSE)</f>
        <v>7.2</v>
      </c>
      <c r="AJ745" s="218">
        <f>HLOOKUP($B745,data03,data0211!AJ$900,FALSE)</f>
        <v>11.5</v>
      </c>
      <c r="AK745" s="218">
        <f>HLOOKUP($B745,data03,data0211!AK$900,FALSE)</f>
        <v>9900</v>
      </c>
      <c r="AL745" s="218">
        <f>HLOOKUP($B745,data03,data0211!AL$900,FALSE)</f>
        <v>16700</v>
      </c>
      <c r="AM745" s="218">
        <f>HLOOKUP($B745,data03,data0211!AM$900,FALSE)</f>
        <v>0</v>
      </c>
      <c r="AN745" s="218">
        <f>HLOOKUP($B745,data03,data0211!AN$900,FALSE)</f>
        <v>31849</v>
      </c>
      <c r="AO745" s="218">
        <f>HLOOKUP($B745,data03,data0211!AO$900,FALSE)</f>
        <v>29127</v>
      </c>
      <c r="AP745" s="218">
        <f>HLOOKUP($B745,data03,data0211!AP$900,FALSE)</f>
        <v>0</v>
      </c>
      <c r="AQ745" s="218">
        <f>HLOOKUP($B745,data03,data0211!AQ$900,FALSE)</f>
        <v>22694</v>
      </c>
      <c r="AR745" s="218">
        <f>HLOOKUP($B745,data03,data0211!AR$900,FALSE)</f>
        <v>85</v>
      </c>
      <c r="AS745" s="218">
        <f>HLOOKUP($B745,data03,data0211!AS$900,FALSE)</f>
        <v>76</v>
      </c>
      <c r="AT745" s="218">
        <f>HLOOKUP($B745,data03,data0211!AT$900,FALSE)</f>
        <v>9</v>
      </c>
      <c r="AU745" s="218">
        <f>HLOOKUP($B745,data03,data0211!AU$900,FALSE)</f>
        <v>42</v>
      </c>
      <c r="AV745" s="218">
        <f>HLOOKUP($B745,data03,data0211!AV$900,FALSE)</f>
        <v>0</v>
      </c>
      <c r="AW745" s="218">
        <f>HLOOKUP($B745,data03,data0211!AW$900,FALSE)</f>
        <v>43</v>
      </c>
      <c r="AX745" s="218">
        <f>HLOOKUP($B745,data03,data0211!AX$900,FALSE)</f>
        <v>9</v>
      </c>
      <c r="AY745" s="218">
        <f>HLOOKUP($B745,data03,data0211!AY$900,FALSE)</f>
        <v>0</v>
      </c>
      <c r="AZ745" s="218">
        <f>HLOOKUP($B745,data03,data0211!AZ$900,FALSE)</f>
        <v>960</v>
      </c>
      <c r="BA745" s="218">
        <f>HLOOKUP($B745,data03,data0211!BA$900,FALSE)</f>
        <v>0</v>
      </c>
      <c r="BB745" s="218"/>
      <c r="BC745" s="218"/>
      <c r="BD745" s="218"/>
      <c r="BE745" s="218"/>
    </row>
    <row r="746" spans="1:57" x14ac:dyDescent="0.2">
      <c r="A746" s="71" t="s">
        <v>42</v>
      </c>
      <c r="B746" s="71" t="s">
        <v>42</v>
      </c>
      <c r="C746" s="69">
        <v>2004</v>
      </c>
      <c r="D746" s="218">
        <f>HLOOKUP($B746,data04,data0211!D$900,FALSE)</f>
        <v>4121464.7700000005</v>
      </c>
      <c r="E746" s="218">
        <f>HLOOKUP($B746,data04,data0211!E$900,FALSE)</f>
        <v>-602140.61</v>
      </c>
      <c r="F746" s="218">
        <f>HLOOKUP($B746,data04,data0211!F$900,FALSE)</f>
        <v>0</v>
      </c>
      <c r="G746" s="218">
        <f>HLOOKUP($B746,data04,data0211!G$900,FALSE)</f>
        <v>296720</v>
      </c>
      <c r="H746" s="218">
        <f>HLOOKUP($B746,data04,data0211!H$900,FALSE)</f>
        <v>1186238.1100000001</v>
      </c>
      <c r="I746" s="218">
        <f>HLOOKUP($B746,data04,data0211!I$900,FALSE)</f>
        <v>39438</v>
      </c>
      <c r="J746" s="218">
        <f>HLOOKUP($B746,data04,data0211!J$900,FALSE)</f>
        <v>5749</v>
      </c>
      <c r="K746" s="218">
        <f>HLOOKUP($B746,data04,data0211!K$900,FALSE)</f>
        <v>4869</v>
      </c>
      <c r="L746" s="218">
        <f>HLOOKUP($B746,data04,data0211!L$900,FALSE)</f>
        <v>880</v>
      </c>
      <c r="M746" s="218">
        <f>HLOOKUP($B746,data04,data0211!M$900,FALSE)</f>
        <v>0</v>
      </c>
      <c r="N746" s="218">
        <f>HLOOKUP($B746,data04,data0211!N$900,FALSE)</f>
        <v>1635</v>
      </c>
      <c r="O746" s="218">
        <f>HLOOKUP($B746,data04,data0211!O$900,FALSE)</f>
        <v>56</v>
      </c>
      <c r="P746" s="218">
        <f>HLOOKUP($B746,data04,data0211!P$900,FALSE)</f>
        <v>128527347</v>
      </c>
      <c r="Q746" s="218">
        <f>HLOOKUP($B746,data04,data0211!Q$900,FALSE)</f>
        <v>47583355</v>
      </c>
      <c r="R746" s="218">
        <f>HLOOKUP($B746,data04,data0211!R$900,FALSE)</f>
        <v>79453892</v>
      </c>
      <c r="S746" s="218">
        <f>HLOOKUP($B746,data04,data0211!S$900,FALSE)</f>
        <v>0</v>
      </c>
      <c r="T746" s="218">
        <f>HLOOKUP($B746,data04,data0211!T$900,FALSE)</f>
        <v>1431216</v>
      </c>
      <c r="U746" s="218">
        <f>HLOOKUP($B746,data04,data0211!U$900,FALSE)</f>
        <v>58884</v>
      </c>
      <c r="V746" s="218">
        <f>HLOOKUP($B746,data04,data0211!V$900,FALSE)</f>
        <v>146561.70000000001</v>
      </c>
      <c r="W746" s="218">
        <f>HLOOKUP($B746,data04,data0211!W$900,FALSE)</f>
        <v>0</v>
      </c>
      <c r="X746" s="218">
        <f>HLOOKUP($B746,data04,data0211!X$900,FALSE)</f>
        <v>142556.29999999999</v>
      </c>
      <c r="Y746" s="218">
        <f>HLOOKUP($B746,data04,data0211!Y$900,FALSE)</f>
        <v>0</v>
      </c>
      <c r="Z746" s="218">
        <f>HLOOKUP($B746,data04,data0211!Z$900,FALSE)</f>
        <v>3751.9</v>
      </c>
      <c r="AA746" s="218">
        <f>HLOOKUP($B746,data04,data0211!AA$900,FALSE)</f>
        <v>253.5</v>
      </c>
      <c r="AB746" s="218">
        <f>HLOOKUP($B746,data04,data0211!AB$900,FALSE)</f>
        <v>1559012</v>
      </c>
      <c r="AC746" s="218">
        <f>HLOOKUP($B746,data04,data0211!AC$900,FALSE)</f>
        <v>929276</v>
      </c>
      <c r="AD746" s="218">
        <f>HLOOKUP($B746,data04,data0211!AD$900,FALSE)</f>
        <v>583550</v>
      </c>
      <c r="AE746" s="218">
        <f>HLOOKUP($B746,data04,data0211!AE$900,FALSE)</f>
        <v>0</v>
      </c>
      <c r="AF746" s="218">
        <f>HLOOKUP($B746,data04,data0211!AF$900,FALSE)</f>
        <v>44551</v>
      </c>
      <c r="AG746" s="218">
        <f>HLOOKUP($B746,data04,data0211!AG$900,FALSE)</f>
        <v>1635</v>
      </c>
      <c r="AH746" s="218">
        <f>HLOOKUP($B746,data04,data0211!AH$900,FALSE)</f>
        <v>18.7</v>
      </c>
      <c r="AI746" s="218">
        <f>HLOOKUP($B746,data04,data0211!AI$900,FALSE)</f>
        <v>7.2</v>
      </c>
      <c r="AJ746" s="218">
        <f>HLOOKUP($B746,data04,data0211!AJ$900,FALSE)</f>
        <v>11.5</v>
      </c>
      <c r="AK746" s="218">
        <f>HLOOKUP($B746,data04,data0211!AK$900,FALSE)</f>
        <v>9900</v>
      </c>
      <c r="AL746" s="218">
        <f>HLOOKUP($B746,data04,data0211!AL$900,FALSE)</f>
        <v>16700</v>
      </c>
      <c r="AM746" s="218">
        <f>HLOOKUP($B746,data04,data0211!AM$900,FALSE)</f>
        <v>0</v>
      </c>
      <c r="AN746" s="218">
        <f>HLOOKUP($B746,data04,data0211!AN$900,FALSE)</f>
        <v>26771</v>
      </c>
      <c r="AO746" s="218">
        <f>HLOOKUP($B746,data04,data0211!AO$900,FALSE)</f>
        <v>30552</v>
      </c>
      <c r="AP746" s="218">
        <f>HLOOKUP($B746,data04,data0211!AP$900,FALSE)</f>
        <v>0</v>
      </c>
      <c r="AQ746" s="218">
        <f>HLOOKUP($B746,data04,data0211!AQ$900,FALSE)</f>
        <v>21972</v>
      </c>
      <c r="AR746" s="218">
        <f>HLOOKUP($B746,data04,data0211!AR$900,FALSE)</f>
        <v>86</v>
      </c>
      <c r="AS746" s="218">
        <f>HLOOKUP($B746,data04,data0211!AS$900,FALSE)</f>
        <v>76.5</v>
      </c>
      <c r="AT746" s="218">
        <f>HLOOKUP($B746,data04,data0211!AT$900,FALSE)</f>
        <v>9.5</v>
      </c>
      <c r="AU746" s="218">
        <f>HLOOKUP($B746,data04,data0211!AU$900,FALSE)</f>
        <v>43</v>
      </c>
      <c r="AV746" s="218">
        <f>HLOOKUP($B746,data04,data0211!AV$900,FALSE)</f>
        <v>0</v>
      </c>
      <c r="AW746" s="218">
        <f>HLOOKUP($B746,data04,data0211!AW$900,FALSE)</f>
        <v>43</v>
      </c>
      <c r="AX746" s="218">
        <f>HLOOKUP($B746,data04,data0211!AX$900,FALSE)</f>
        <v>0</v>
      </c>
      <c r="AY746" s="218">
        <f>HLOOKUP($B746,data04,data0211!AY$900,FALSE)</f>
        <v>9</v>
      </c>
      <c r="AZ746" s="218">
        <f>HLOOKUP($B746,data04,data0211!AZ$900,FALSE)</f>
        <v>965</v>
      </c>
      <c r="BA746" s="218">
        <f>HLOOKUP($B746,data04,data0211!BA$900,FALSE)</f>
        <v>70</v>
      </c>
      <c r="BB746" s="218"/>
      <c r="BC746" s="218"/>
      <c r="BD746" s="218"/>
      <c r="BE746" s="218"/>
    </row>
    <row r="747" spans="1:57" x14ac:dyDescent="0.2">
      <c r="A747" s="71" t="s">
        <v>42</v>
      </c>
      <c r="B747" s="71" t="s">
        <v>42</v>
      </c>
      <c r="C747" s="69">
        <v>2005</v>
      </c>
      <c r="D747" s="218">
        <f>HLOOKUP($B747,data05,data0211!D$900,FALSE)</f>
        <v>4381905.67</v>
      </c>
      <c r="E747" s="218">
        <f>HLOOKUP($B747,data05,data0211!E$900,FALSE)</f>
        <v>-745481.88</v>
      </c>
      <c r="F747" s="218">
        <f>HLOOKUP($B747,data05,data0211!F$900,FALSE)</f>
        <v>0</v>
      </c>
      <c r="G747" s="218">
        <f>HLOOKUP($B747,data05,data0211!G$900,FALSE)</f>
        <v>280085.3</v>
      </c>
      <c r="H747" s="218">
        <f>HLOOKUP($B747,data05,data0211!H$900,FALSE)</f>
        <v>1177051.5</v>
      </c>
      <c r="I747" s="218">
        <f>HLOOKUP($B747,data05,data0211!I$900,FALSE)</f>
        <v>25880.65</v>
      </c>
      <c r="J747" s="218">
        <f>HLOOKUP($B747,data05,data0211!J$900,FALSE)</f>
        <v>5823</v>
      </c>
      <c r="K747" s="218">
        <f>HLOOKUP($B747,data05,data0211!K$900,FALSE)</f>
        <v>4931</v>
      </c>
      <c r="L747" s="218">
        <f>HLOOKUP($B747,data05,data0211!L$900,FALSE)</f>
        <v>892</v>
      </c>
      <c r="M747" s="218">
        <f>HLOOKUP($B747,data05,data0211!M$900,FALSE)</f>
        <v>0</v>
      </c>
      <c r="N747" s="218">
        <f>HLOOKUP($B747,data05,data0211!N$900,FALSE)</f>
        <v>1358999</v>
      </c>
      <c r="O747" s="218">
        <f>HLOOKUP($B747,data05,data0211!O$900,FALSE)</f>
        <v>0</v>
      </c>
      <c r="P747" s="218">
        <f>HLOOKUP($B747,data05,data0211!P$900,FALSE)</f>
        <v>123510432</v>
      </c>
      <c r="Q747" s="218">
        <f>HLOOKUP($B747,data05,data0211!Q$900,FALSE)</f>
        <v>46192526</v>
      </c>
      <c r="R747" s="218">
        <f>HLOOKUP($B747,data05,data0211!R$900,FALSE)</f>
        <v>75958907</v>
      </c>
      <c r="S747" s="218">
        <f>HLOOKUP($B747,data05,data0211!S$900,FALSE)</f>
        <v>0</v>
      </c>
      <c r="T747" s="218">
        <f>HLOOKUP($B747,data05,data0211!T$900,FALSE)</f>
        <v>1358999</v>
      </c>
      <c r="U747" s="218">
        <f>HLOOKUP($B747,data05,data0211!U$900,FALSE)</f>
        <v>0</v>
      </c>
      <c r="V747" s="218">
        <f>HLOOKUP($B747,data05,data0211!V$900,FALSE)</f>
        <v>143455</v>
      </c>
      <c r="W747" s="218">
        <f>HLOOKUP($B747,data05,data0211!W$900,FALSE)</f>
        <v>0</v>
      </c>
      <c r="X747" s="218">
        <f>HLOOKUP($B747,data05,data0211!X$900,FALSE)</f>
        <v>139429</v>
      </c>
      <c r="Y747" s="218">
        <f>HLOOKUP($B747,data05,data0211!Y$900,FALSE)</f>
        <v>0</v>
      </c>
      <c r="Z747" s="218">
        <f>HLOOKUP($B747,data05,data0211!Z$900,FALSE)</f>
        <v>3765</v>
      </c>
      <c r="AA747" s="218">
        <f>HLOOKUP($B747,data05,data0211!AA$900,FALSE)</f>
        <v>261</v>
      </c>
      <c r="AB747" s="218">
        <f>HLOOKUP($B747,data05,data0211!AB$900,FALSE)</f>
        <v>1551221.99</v>
      </c>
      <c r="AC747" s="218">
        <f>HLOOKUP($B747,data05,data0211!AC$900,FALSE)</f>
        <v>941449.11</v>
      </c>
      <c r="AD747" s="218">
        <f>HLOOKUP($B747,data05,data0211!AD$900,FALSE)</f>
        <v>562780.67999999993</v>
      </c>
      <c r="AE747" s="218">
        <f>HLOOKUP($B747,data05,data0211!AE$900,FALSE)</f>
        <v>0</v>
      </c>
      <c r="AF747" s="218">
        <f>HLOOKUP($B747,data05,data0211!AF$900,FALSE)</f>
        <v>45260.67</v>
      </c>
      <c r="AG747" s="218">
        <f>HLOOKUP($B747,data05,data0211!AG$900,FALSE)</f>
        <v>1731.53</v>
      </c>
      <c r="AH747" s="218">
        <f>HLOOKUP($B747,data05,data0211!AH$900,FALSE)</f>
        <v>18</v>
      </c>
      <c r="AI747" s="218">
        <f>HLOOKUP($B747,data05,data0211!AI$900,FALSE)</f>
        <v>11</v>
      </c>
      <c r="AJ747" s="218">
        <f>HLOOKUP($B747,data05,data0211!AJ$900,FALSE)</f>
        <v>7</v>
      </c>
      <c r="AK747" s="218">
        <f>HLOOKUP($B747,data05,data0211!AK$900,FALSE)</f>
        <v>9900</v>
      </c>
      <c r="AL747" s="218">
        <f>HLOOKUP($B747,data05,data0211!AL$900,FALSE)</f>
        <v>16700</v>
      </c>
      <c r="AM747" s="218">
        <f>HLOOKUP($B747,data05,data0211!AM$900,FALSE)</f>
        <v>0</v>
      </c>
      <c r="AN747" s="218">
        <f>HLOOKUP($B747,data05,data0211!AN$900,FALSE)</f>
        <v>25475</v>
      </c>
      <c r="AO747" s="218">
        <f>HLOOKUP($B747,data05,data0211!AO$900,FALSE)</f>
        <v>22345</v>
      </c>
      <c r="AP747" s="218">
        <f>HLOOKUP($B747,data05,data0211!AP$900,FALSE)</f>
        <v>0</v>
      </c>
      <c r="AQ747" s="218">
        <f>HLOOKUP($B747,data05,data0211!AQ$900,FALSE)</f>
        <v>21620</v>
      </c>
      <c r="AR747" s="218">
        <f>HLOOKUP($B747,data05,data0211!AR$900,FALSE)</f>
        <v>86</v>
      </c>
      <c r="AS747" s="218">
        <f>HLOOKUP($B747,data05,data0211!AS$900,FALSE)</f>
        <v>76</v>
      </c>
      <c r="AT747" s="218">
        <f>HLOOKUP($B747,data05,data0211!AT$900,FALSE)</f>
        <v>9</v>
      </c>
      <c r="AU747" s="218">
        <f>HLOOKUP($B747,data05,data0211!AU$900,FALSE)</f>
        <v>43</v>
      </c>
      <c r="AV747" s="218">
        <f>HLOOKUP($B747,data05,data0211!AV$900,FALSE)</f>
        <v>0</v>
      </c>
      <c r="AW747" s="218">
        <f>HLOOKUP($B747,data05,data0211!AW$900,FALSE)</f>
        <v>43</v>
      </c>
      <c r="AX747" s="218">
        <f>HLOOKUP($B747,data05,data0211!AX$900,FALSE)</f>
        <v>0</v>
      </c>
      <c r="AY747" s="218">
        <f>HLOOKUP($B747,data05,data0211!AY$900,FALSE)</f>
        <v>9</v>
      </c>
      <c r="AZ747" s="218">
        <f>HLOOKUP($B747,data05,data0211!AZ$900,FALSE)</f>
        <v>965</v>
      </c>
      <c r="BA747" s="218">
        <f>HLOOKUP($B747,data05,data0211!BA$900,FALSE)</f>
        <v>0</v>
      </c>
      <c r="BB747" s="218"/>
      <c r="BC747" s="218"/>
      <c r="BD747" s="218"/>
      <c r="BE747" s="218"/>
    </row>
    <row r="748" spans="1:57" x14ac:dyDescent="0.2">
      <c r="A748" s="71" t="s">
        <v>42</v>
      </c>
      <c r="B748" s="71" t="s">
        <v>42</v>
      </c>
      <c r="C748" s="69">
        <v>2006</v>
      </c>
      <c r="D748" s="218">
        <f>HLOOKUP($B748,data06,data0211!D$900,FALSE)</f>
        <v>4718804.580000001</v>
      </c>
      <c r="E748" s="218">
        <f>HLOOKUP($B748,data06,data0211!E$900,FALSE)</f>
        <v>-938348.3</v>
      </c>
      <c r="F748" s="218">
        <f>HLOOKUP($B748,data06,data0211!F$900,FALSE)</f>
        <v>0</v>
      </c>
      <c r="G748" s="218">
        <f>HLOOKUP($B748,data06,data0211!G$900,FALSE)</f>
        <v>252818.7</v>
      </c>
      <c r="H748" s="218">
        <f>HLOOKUP($B748,data06,data0211!H$900,FALSE)</f>
        <v>1319784.04</v>
      </c>
      <c r="I748" s="218">
        <f>HLOOKUP($B748,data06,data0211!I$900,FALSE)</f>
        <v>25909</v>
      </c>
      <c r="J748" s="218">
        <f>HLOOKUP($B748,data06,data0211!J$900,FALSE)</f>
        <v>5839</v>
      </c>
      <c r="K748" s="218">
        <f>HLOOKUP($B748,data06,data0211!K$900,FALSE)</f>
        <v>4962</v>
      </c>
      <c r="L748" s="218">
        <f>HLOOKUP($B748,data06,data0211!L$900,FALSE)</f>
        <v>877</v>
      </c>
      <c r="M748" s="218">
        <f>HLOOKUP($B748,data06,data0211!M$900,FALSE)</f>
        <v>0</v>
      </c>
      <c r="N748" s="218">
        <f>HLOOKUP($B748,data06,data0211!N$900,FALSE)</f>
        <v>1642</v>
      </c>
      <c r="O748" s="218">
        <f>HLOOKUP($B748,data06,data0211!O$900,FALSE)</f>
        <v>67</v>
      </c>
      <c r="P748" s="218">
        <f>HLOOKUP($B748,data06,data0211!P$900,FALSE)</f>
        <v>67020068</v>
      </c>
      <c r="Q748" s="218">
        <f>HLOOKUP($B748,data06,data0211!Q$900,FALSE)</f>
        <v>44343815</v>
      </c>
      <c r="R748" s="218">
        <f>HLOOKUP($B748,data06,data0211!R$900,FALSE)</f>
        <v>22573648</v>
      </c>
      <c r="S748" s="218">
        <f>HLOOKUP($B748,data06,data0211!S$900,FALSE)</f>
        <v>0</v>
      </c>
      <c r="T748" s="218">
        <f>HLOOKUP($B748,data06,data0211!T$900,FALSE)</f>
        <v>0</v>
      </c>
      <c r="U748" s="218">
        <f>HLOOKUP($B748,data06,data0211!U$900,FALSE)</f>
        <v>102605</v>
      </c>
      <c r="V748" s="218">
        <f>HLOOKUP($B748,data06,data0211!V$900,FALSE)</f>
        <v>142410</v>
      </c>
      <c r="W748" s="218">
        <f>HLOOKUP($B748,data06,data0211!W$900,FALSE)</f>
        <v>0</v>
      </c>
      <c r="X748" s="218">
        <f>HLOOKUP($B748,data06,data0211!X$900,FALSE)</f>
        <v>138632</v>
      </c>
      <c r="Y748" s="218">
        <f>HLOOKUP($B748,data06,data0211!Y$900,FALSE)</f>
        <v>0</v>
      </c>
      <c r="Z748" s="218">
        <f>HLOOKUP($B748,data06,data0211!Z$900,FALSE)</f>
        <v>3778</v>
      </c>
      <c r="AA748" s="218">
        <f>HLOOKUP($B748,data06,data0211!AA$900,FALSE)</f>
        <v>0</v>
      </c>
      <c r="AB748" s="218">
        <f>HLOOKUP($B748,data06,data0211!AB$900,FALSE)</f>
        <v>1532554.89</v>
      </c>
      <c r="AC748" s="218">
        <f>HLOOKUP($B748,data06,data0211!AC$900,FALSE)</f>
        <v>931836.4</v>
      </c>
      <c r="AD748" s="218">
        <f>HLOOKUP($B748,data06,data0211!AD$900,FALSE)</f>
        <v>554289.77</v>
      </c>
      <c r="AE748" s="218">
        <f>HLOOKUP($B748,data06,data0211!AE$900,FALSE)</f>
        <v>0</v>
      </c>
      <c r="AF748" s="218">
        <f>HLOOKUP($B748,data06,data0211!AF$900,FALSE)</f>
        <v>44457.81</v>
      </c>
      <c r="AG748" s="218">
        <f>HLOOKUP($B748,data06,data0211!AG$900,FALSE)</f>
        <v>1970.91</v>
      </c>
      <c r="AH748" s="218">
        <f>HLOOKUP($B748,data06,data0211!AH$900,FALSE)</f>
        <v>18</v>
      </c>
      <c r="AI748" s="218">
        <f>HLOOKUP($B748,data06,data0211!AI$900,FALSE)</f>
        <v>11</v>
      </c>
      <c r="AJ748" s="218">
        <f>HLOOKUP($B748,data06,data0211!AJ$900,FALSE)</f>
        <v>7</v>
      </c>
      <c r="AK748" s="218">
        <f>HLOOKUP($B748,data06,data0211!AK$900,FALSE)</f>
        <v>9900</v>
      </c>
      <c r="AL748" s="218">
        <f>HLOOKUP($B748,data06,data0211!AL$900,FALSE)</f>
        <v>16700</v>
      </c>
      <c r="AM748" s="218">
        <f>HLOOKUP($B748,data06,data0211!AM$900,FALSE)</f>
        <v>0</v>
      </c>
      <c r="AN748" s="218">
        <f>HLOOKUP($B748,data06,data0211!AN$900,FALSE)</f>
        <v>29587</v>
      </c>
      <c r="AO748" s="218">
        <f>HLOOKUP($B748,data06,data0211!AO$900,FALSE)</f>
        <v>21274</v>
      </c>
      <c r="AP748" s="218">
        <f>HLOOKUP($B748,data06,data0211!AP$900,FALSE)</f>
        <v>29587</v>
      </c>
      <c r="AQ748" s="218">
        <f>HLOOKUP($B748,data06,data0211!AQ$900,FALSE)</f>
        <v>21222</v>
      </c>
      <c r="AR748" s="218">
        <f>HLOOKUP($B748,data06,data0211!AR$900,FALSE)</f>
        <v>87</v>
      </c>
      <c r="AS748" s="218">
        <f>HLOOKUP($B748,data06,data0211!AS$900,FALSE)</f>
        <v>78</v>
      </c>
      <c r="AT748" s="218">
        <f>HLOOKUP($B748,data06,data0211!AT$900,FALSE)</f>
        <v>9</v>
      </c>
      <c r="AU748" s="218">
        <f>HLOOKUP($B748,data06,data0211!AU$900,FALSE)</f>
        <v>443</v>
      </c>
      <c r="AV748" s="218">
        <f>HLOOKUP($B748,data06,data0211!AV$900,FALSE)</f>
        <v>0</v>
      </c>
      <c r="AW748" s="218">
        <f>HLOOKUP($B748,data06,data0211!AW$900,FALSE)</f>
        <v>35</v>
      </c>
      <c r="AX748" s="218">
        <f>HLOOKUP($B748,data06,data0211!AX$900,FALSE)</f>
        <v>0</v>
      </c>
      <c r="AY748" s="218">
        <f>HLOOKUP($B748,data06,data0211!AY$900,FALSE)</f>
        <v>9</v>
      </c>
      <c r="AZ748" s="218">
        <f>HLOOKUP($B748,data06,data0211!AZ$900,FALSE)</f>
        <v>965</v>
      </c>
      <c r="BA748" s="218">
        <f>HLOOKUP($B748,data06,data0211!BA$900,FALSE)</f>
        <v>0</v>
      </c>
      <c r="BB748" s="218"/>
      <c r="BC748" s="218"/>
      <c r="BD748" s="218"/>
      <c r="BE748" s="218"/>
    </row>
    <row r="749" spans="1:57" x14ac:dyDescent="0.2">
      <c r="A749" s="71" t="s">
        <v>42</v>
      </c>
      <c r="B749" s="71" t="s">
        <v>42</v>
      </c>
      <c r="C749" s="69">
        <v>2007</v>
      </c>
      <c r="D749" s="218">
        <f>HLOOKUP($B749,data07,data0211!D$900,FALSE)</f>
        <v>4898251.7299999995</v>
      </c>
      <c r="E749" s="218">
        <f>HLOOKUP($B749,data07,data0211!E$900,FALSE)</f>
        <v>-1138605.24</v>
      </c>
      <c r="F749" s="218">
        <f>HLOOKUP($B749,data07,data0211!F$900,FALSE)</f>
        <v>0</v>
      </c>
      <c r="G749" s="218">
        <f>HLOOKUP($B749,data07,data0211!G$900,FALSE)</f>
        <v>226508</v>
      </c>
      <c r="H749" s="218">
        <f>HLOOKUP($B749,data07,data0211!H$900,FALSE)</f>
        <v>1357185.7499999998</v>
      </c>
      <c r="I749" s="218">
        <f>HLOOKUP($B749,data07,data0211!I$900,FALSE)</f>
        <v>39826</v>
      </c>
      <c r="J749" s="218">
        <f>HLOOKUP($B749,data07,data0211!J$900,FALSE)</f>
        <v>5864</v>
      </c>
      <c r="K749" s="218">
        <f>HLOOKUP($B749,data07,data0211!K$900,FALSE)</f>
        <v>4967</v>
      </c>
      <c r="L749" s="218">
        <f>HLOOKUP($B749,data07,data0211!L$900,FALSE)</f>
        <v>897</v>
      </c>
      <c r="M749" s="218">
        <f>HLOOKUP($B749,data07,data0211!M$900,FALSE)</f>
        <v>0</v>
      </c>
      <c r="N749" s="218">
        <f>HLOOKUP($B749,data07,data0211!N$900,FALSE)</f>
        <v>1644</v>
      </c>
      <c r="O749" s="218">
        <f>HLOOKUP($B749,data07,data0211!O$900,FALSE)</f>
        <v>67</v>
      </c>
      <c r="P749" s="218">
        <f>HLOOKUP($B749,data07,data0211!P$900,FALSE)</f>
        <v>113998664</v>
      </c>
      <c r="Q749" s="218">
        <f>HLOOKUP($B749,data07,data0211!Q$900,FALSE)</f>
        <v>45086486</v>
      </c>
      <c r="R749" s="218">
        <f>HLOOKUP($B749,data07,data0211!R$900,FALSE)</f>
        <v>67416920</v>
      </c>
      <c r="S749" s="218">
        <f>HLOOKUP($B749,data07,data0211!S$900,FALSE)</f>
        <v>0</v>
      </c>
      <c r="T749" s="218">
        <f>HLOOKUP($B749,data07,data0211!T$900,FALSE)</f>
        <v>1392325</v>
      </c>
      <c r="U749" s="218">
        <f>HLOOKUP($B749,data07,data0211!U$900,FALSE)</f>
        <v>102933</v>
      </c>
      <c r="V749" s="218">
        <f>HLOOKUP($B749,data07,data0211!V$900,FALSE)</f>
        <v>122413</v>
      </c>
      <c r="W749" s="218">
        <f>HLOOKUP($B749,data07,data0211!W$900,FALSE)</f>
        <v>0</v>
      </c>
      <c r="X749" s="218">
        <f>HLOOKUP($B749,data07,data0211!X$900,FALSE)</f>
        <v>118636</v>
      </c>
      <c r="Y749" s="218">
        <f>HLOOKUP($B749,data07,data0211!Y$900,FALSE)</f>
        <v>0</v>
      </c>
      <c r="Z749" s="218">
        <f>HLOOKUP($B749,data07,data0211!Z$900,FALSE)</f>
        <v>3777</v>
      </c>
      <c r="AA749" s="218">
        <f>HLOOKUP($B749,data07,data0211!AA$900,FALSE)</f>
        <v>0</v>
      </c>
      <c r="AB749" s="218">
        <f>HLOOKUP($B749,data07,data0211!AB$900,FALSE)</f>
        <v>1520021.49</v>
      </c>
      <c r="AC749" s="218">
        <f>HLOOKUP($B749,data07,data0211!AC$900,FALSE)</f>
        <v>934540.47</v>
      </c>
      <c r="AD749" s="218">
        <f>HLOOKUP($B749,data07,data0211!AD$900,FALSE)</f>
        <v>539345.25</v>
      </c>
      <c r="AE749" s="218">
        <f>HLOOKUP($B749,data07,data0211!AE$900,FALSE)</f>
        <v>0</v>
      </c>
      <c r="AF749" s="218">
        <f>HLOOKUP($B749,data07,data0211!AF$900,FALSE)</f>
        <v>1943.14</v>
      </c>
      <c r="AG749" s="218">
        <f>HLOOKUP($B749,data07,data0211!AG$900,FALSE)</f>
        <v>44192.63</v>
      </c>
      <c r="AH749" s="218">
        <f>HLOOKUP($B749,data07,data0211!AH$900,FALSE)</f>
        <v>18</v>
      </c>
      <c r="AI749" s="218">
        <f>HLOOKUP($B749,data07,data0211!AI$900,FALSE)</f>
        <v>11</v>
      </c>
      <c r="AJ749" s="218">
        <f>HLOOKUP($B749,data07,data0211!AJ$900,FALSE)</f>
        <v>7</v>
      </c>
      <c r="AK749" s="218">
        <f>HLOOKUP($B749,data07,data0211!AK$900,FALSE)</f>
        <v>9900</v>
      </c>
      <c r="AL749" s="218">
        <f>HLOOKUP($B749,data07,data0211!AL$900,FALSE)</f>
        <v>16700</v>
      </c>
      <c r="AM749" s="218">
        <f>HLOOKUP($B749,data07,data0211!AM$900,FALSE)</f>
        <v>0</v>
      </c>
      <c r="AN749" s="218">
        <f>HLOOKUP($B749,data07,data0211!AN$900,FALSE)</f>
        <v>32731</v>
      </c>
      <c r="AO749" s="218">
        <f>HLOOKUP($B749,data07,data0211!AO$900,FALSE)</f>
        <v>31422</v>
      </c>
      <c r="AP749" s="218">
        <f>HLOOKUP($B749,data07,data0211!AP$900,FALSE)</f>
        <v>32731</v>
      </c>
      <c r="AQ749" s="218">
        <f>HLOOKUP($B749,data07,data0211!AQ$900,FALSE)</f>
        <v>23280</v>
      </c>
      <c r="AR749" s="218">
        <f>HLOOKUP($B749,data07,data0211!AR$900,FALSE)</f>
        <v>87</v>
      </c>
      <c r="AS749" s="218">
        <f>HLOOKUP($B749,data07,data0211!AS$900,FALSE)</f>
        <v>78</v>
      </c>
      <c r="AT749" s="218">
        <f>HLOOKUP($B749,data07,data0211!AT$900,FALSE)</f>
        <v>9</v>
      </c>
      <c r="AU749" s="218">
        <f>HLOOKUP($B749,data07,data0211!AU$900,FALSE)</f>
        <v>43</v>
      </c>
      <c r="AV749" s="218">
        <f>HLOOKUP($B749,data07,data0211!AV$900,FALSE)</f>
        <v>0</v>
      </c>
      <c r="AW749" s="218">
        <f>HLOOKUP($B749,data07,data0211!AW$900,FALSE)</f>
        <v>44</v>
      </c>
      <c r="AX749" s="218">
        <f>HLOOKUP($B749,data07,data0211!AX$900,FALSE)</f>
        <v>0</v>
      </c>
      <c r="AY749" s="218">
        <f>HLOOKUP($B749,data07,data0211!AY$900,FALSE)</f>
        <v>9</v>
      </c>
      <c r="AZ749" s="218">
        <f>HLOOKUP($B749,data07,data0211!AZ$900,FALSE)</f>
        <v>965</v>
      </c>
      <c r="BA749" s="218">
        <f>HLOOKUP($B749,data07,data0211!BA$900,FALSE)</f>
        <v>0</v>
      </c>
      <c r="BB749" s="218"/>
      <c r="BC749" s="218"/>
      <c r="BD749" s="218"/>
      <c r="BE749" s="218"/>
    </row>
    <row r="750" spans="1:57" x14ac:dyDescent="0.2">
      <c r="A750" s="71" t="s">
        <v>42</v>
      </c>
      <c r="B750" s="71" t="s">
        <v>42</v>
      </c>
      <c r="C750" s="69">
        <v>2008</v>
      </c>
      <c r="D750" s="218">
        <f>HLOOKUP($B750,data08,data0211!D$900,FALSE)</f>
        <v>5577282.8299999991</v>
      </c>
      <c r="E750" s="218">
        <f>HLOOKUP($B750,data08,data0211!E$900,FALSE)</f>
        <v>-1367600.83</v>
      </c>
      <c r="F750" s="218">
        <f>HLOOKUP($B750,data08,data0211!F$900,FALSE)</f>
        <v>0</v>
      </c>
      <c r="G750" s="218">
        <f>HLOOKUP($B750,data08,data0211!G$900,FALSE)</f>
        <v>576549.17000000004</v>
      </c>
      <c r="H750" s="218">
        <f>HLOOKUP($B750,data08,data0211!H$900,FALSE)</f>
        <v>1461898.3399999999</v>
      </c>
      <c r="I750" s="218">
        <f>HLOOKUP($B750,data08,data0211!I$900,FALSE)</f>
        <v>23799</v>
      </c>
      <c r="J750" s="218">
        <f>HLOOKUP($B750,data08,data0211!J$900,FALSE)</f>
        <v>5859</v>
      </c>
      <c r="K750" s="218">
        <f>HLOOKUP($B750,data08,data0211!K$900,FALSE)</f>
        <v>4966</v>
      </c>
      <c r="L750" s="218">
        <f>HLOOKUP($B750,data08,data0211!L$900,FALSE)</f>
        <v>893</v>
      </c>
      <c r="M750" s="218">
        <f>HLOOKUP($B750,data08,data0211!M$900,FALSE)</f>
        <v>0</v>
      </c>
      <c r="N750" s="218">
        <f>HLOOKUP($B750,data08,data0211!N$900,FALSE)</f>
        <v>1643</v>
      </c>
      <c r="O750" s="218">
        <f>HLOOKUP($B750,data08,data0211!O$900,FALSE)</f>
        <v>65</v>
      </c>
      <c r="P750" s="218">
        <f>HLOOKUP($B750,data08,data0211!P$900,FALSE)</f>
        <v>111785106</v>
      </c>
      <c r="Q750" s="218">
        <f>HLOOKUP($B750,data08,data0211!Q$900,FALSE)</f>
        <v>44465236</v>
      </c>
      <c r="R750" s="218">
        <f>HLOOKUP($B750,data08,data0211!R$900,FALSE)</f>
        <v>65825492</v>
      </c>
      <c r="S750" s="218">
        <f>HLOOKUP($B750,data08,data0211!S$900,FALSE)</f>
        <v>0</v>
      </c>
      <c r="T750" s="218">
        <f>HLOOKUP($B750,data08,data0211!T$900,FALSE)</f>
        <v>1394217</v>
      </c>
      <c r="U750" s="218">
        <f>HLOOKUP($B750,data08,data0211!U$900,FALSE)</f>
        <v>100161</v>
      </c>
      <c r="V750" s="218">
        <f>HLOOKUP($B750,data08,data0211!V$900,FALSE)</f>
        <v>127789</v>
      </c>
      <c r="W750" s="218">
        <f>HLOOKUP($B750,data08,data0211!W$900,FALSE)</f>
        <v>0</v>
      </c>
      <c r="X750" s="218">
        <f>HLOOKUP($B750,data08,data0211!X$900,FALSE)</f>
        <v>124007</v>
      </c>
      <c r="Y750" s="218">
        <f>HLOOKUP($B750,data08,data0211!Y$900,FALSE)</f>
        <v>0</v>
      </c>
      <c r="Z750" s="218">
        <f>HLOOKUP($B750,data08,data0211!Z$900,FALSE)</f>
        <v>3782</v>
      </c>
      <c r="AA750" s="218">
        <f>HLOOKUP($B750,data08,data0211!AA$900,FALSE)</f>
        <v>0</v>
      </c>
      <c r="AB750" s="218">
        <f>HLOOKUP($B750,data08,data0211!AB$900,FALSE)</f>
        <v>0</v>
      </c>
      <c r="AC750" s="218">
        <f>HLOOKUP($B750,data08,data0211!AC$900,FALSE)</f>
        <v>1040276</v>
      </c>
      <c r="AD750" s="218">
        <f>HLOOKUP($B750,data08,data0211!AD$900,FALSE)</f>
        <v>653316.96</v>
      </c>
      <c r="AE750" s="218">
        <f>HLOOKUP($B750,data08,data0211!AE$900,FALSE)</f>
        <v>0</v>
      </c>
      <c r="AF750" s="218">
        <f>HLOOKUP($B750,data08,data0211!AF$900,FALSE)</f>
        <v>57337.16</v>
      </c>
      <c r="AG750" s="218">
        <f>HLOOKUP($B750,data08,data0211!AG$900,FALSE)</f>
        <v>2854.85</v>
      </c>
      <c r="AH750" s="218">
        <f>HLOOKUP($B750,data08,data0211!AH$900,FALSE)</f>
        <v>18</v>
      </c>
      <c r="AI750" s="218">
        <f>HLOOKUP($B750,data08,data0211!AI$900,FALSE)</f>
        <v>11</v>
      </c>
      <c r="AJ750" s="218">
        <f>HLOOKUP($B750,data08,data0211!AJ$900,FALSE)</f>
        <v>7</v>
      </c>
      <c r="AK750" s="218">
        <f>HLOOKUP($B750,data08,data0211!AK$900,FALSE)</f>
        <v>9900</v>
      </c>
      <c r="AL750" s="218">
        <f>HLOOKUP($B750,data08,data0211!AL$900,FALSE)</f>
        <v>16700</v>
      </c>
      <c r="AM750" s="218">
        <f>HLOOKUP($B750,data08,data0211!AM$900,FALSE)</f>
        <v>0</v>
      </c>
      <c r="AN750" s="218">
        <f>HLOOKUP($B750,data08,data0211!AN$900,FALSE)</f>
        <v>39622</v>
      </c>
      <c r="AO750" s="218">
        <f>HLOOKUP($B750,data08,data0211!AO$900,FALSE)</f>
        <v>21598</v>
      </c>
      <c r="AP750" s="218">
        <f>HLOOKUP($B750,data08,data0211!AP$900,FALSE)</f>
        <v>39622</v>
      </c>
      <c r="AQ750" s="218">
        <f>HLOOKUP($B750,data08,data0211!AQ$900,FALSE)</f>
        <v>21600</v>
      </c>
      <c r="AR750" s="218">
        <f>HLOOKUP($B750,data08,data0211!AR$900,FALSE)</f>
        <v>88</v>
      </c>
      <c r="AS750" s="218">
        <f>HLOOKUP($B750,data08,data0211!AS$900,FALSE)</f>
        <v>79</v>
      </c>
      <c r="AT750" s="218">
        <f>HLOOKUP($B750,data08,data0211!AT$900,FALSE)</f>
        <v>9</v>
      </c>
      <c r="AU750" s="218">
        <f>HLOOKUP($B750,data08,data0211!AU$900,FALSE)</f>
        <v>44</v>
      </c>
      <c r="AV750" s="218">
        <f>HLOOKUP($B750,data08,data0211!AV$900,FALSE)</f>
        <v>0</v>
      </c>
      <c r="AW750" s="218">
        <f>HLOOKUP($B750,data08,data0211!AW$900,FALSE)</f>
        <v>44</v>
      </c>
      <c r="AX750" s="218">
        <f>HLOOKUP($B750,data08,data0211!AX$900,FALSE)</f>
        <v>0</v>
      </c>
      <c r="AY750" s="218">
        <f>HLOOKUP($B750,data08,data0211!AY$900,FALSE)</f>
        <v>9</v>
      </c>
      <c r="AZ750" s="218">
        <f>HLOOKUP($B750,data08,data0211!AZ$900,FALSE)</f>
        <v>970</v>
      </c>
      <c r="BA750" s="218">
        <f>HLOOKUP($B750,data08,data0211!BA$900,FALSE)</f>
        <v>0</v>
      </c>
      <c r="BB750" s="218"/>
      <c r="BC750" s="218"/>
      <c r="BD750" s="218"/>
      <c r="BE750" s="218"/>
    </row>
    <row r="751" spans="1:57" x14ac:dyDescent="0.2">
      <c r="A751" s="71" t="s">
        <v>42</v>
      </c>
      <c r="B751" s="71" t="s">
        <v>42</v>
      </c>
      <c r="C751" s="69">
        <v>2009</v>
      </c>
      <c r="D751" s="218">
        <f>HLOOKUP($B751,data09,data0211!D$900,FALSE)</f>
        <v>6120076.4900000002</v>
      </c>
      <c r="E751" s="218">
        <f>HLOOKUP($B751,data09,data0211!E$900,FALSE)</f>
        <v>-1643982.68</v>
      </c>
      <c r="F751" s="218">
        <f>HLOOKUP($B751,data09,data0211!F$900,FALSE)</f>
        <v>0</v>
      </c>
      <c r="G751" s="218">
        <f>HLOOKUP($B751,data09,data0211!G$900,FALSE)</f>
        <v>543809.79</v>
      </c>
      <c r="H751" s="218">
        <f>HLOOKUP($B751,data09,data0211!H$900,FALSE)</f>
        <v>1555712.19</v>
      </c>
      <c r="I751" s="218">
        <f>HLOOKUP($B751,data09,data0211!I$900,FALSE)</f>
        <v>28706</v>
      </c>
      <c r="J751" s="218">
        <f>HLOOKUP($B751,data09,data0211!J$900,FALSE)</f>
        <v>5863</v>
      </c>
      <c r="K751" s="218">
        <f>HLOOKUP($B751,data09,data0211!K$900,FALSE)</f>
        <v>4974</v>
      </c>
      <c r="L751" s="218">
        <f>HLOOKUP($B751,data09,data0211!L$900,FALSE)</f>
        <v>840</v>
      </c>
      <c r="M751" s="218">
        <f>HLOOKUP($B751,data09,data0211!M$900,FALSE)</f>
        <v>49</v>
      </c>
      <c r="N751" s="218">
        <f>HLOOKUP($B751,data09,data0211!N$900,FALSE)</f>
        <v>1640</v>
      </c>
      <c r="O751" s="218">
        <f>HLOOKUP($B751,data09,data0211!O$900,FALSE)</f>
        <v>76</v>
      </c>
      <c r="P751" s="218">
        <f>HLOOKUP($B751,data09,data0211!P$900,FALSE)</f>
        <v>110613517</v>
      </c>
      <c r="Q751" s="218">
        <f>HLOOKUP($B751,data09,data0211!Q$900,FALSE)</f>
        <v>45271935</v>
      </c>
      <c r="R751" s="218">
        <f>HLOOKUP($B751,data09,data0211!R$900,FALSE)</f>
        <v>63472480</v>
      </c>
      <c r="S751" s="218">
        <f>HLOOKUP($B751,data09,data0211!S$900,FALSE)</f>
        <v>348019</v>
      </c>
      <c r="T751" s="218">
        <f>HLOOKUP($B751,data09,data0211!T$900,FALSE)</f>
        <v>1412527</v>
      </c>
      <c r="U751" s="218">
        <f>HLOOKUP($B751,data09,data0211!U$900,FALSE)</f>
        <v>108556</v>
      </c>
      <c r="V751" s="218">
        <f>HLOOKUP($B751,data09,data0211!V$900,FALSE)</f>
        <v>134035</v>
      </c>
      <c r="W751" s="218">
        <f>HLOOKUP($B751,data09,data0211!W$900,FALSE)</f>
        <v>0</v>
      </c>
      <c r="X751" s="218">
        <f>HLOOKUP($B751,data09,data0211!X$900,FALSE)</f>
        <v>130261</v>
      </c>
      <c r="Y751" s="218">
        <f>HLOOKUP($B751,data09,data0211!Y$900,FALSE)</f>
        <v>0</v>
      </c>
      <c r="Z751" s="218">
        <f>HLOOKUP($B751,data09,data0211!Z$900,FALSE)</f>
        <v>3774</v>
      </c>
      <c r="AA751" s="218">
        <f>HLOOKUP($B751,data09,data0211!AA$900,FALSE)</f>
        <v>0</v>
      </c>
      <c r="AB751" s="218">
        <f>HLOOKUP($B751,data09,data0211!AB$900,FALSE)</f>
        <v>1983789.05</v>
      </c>
      <c r="AC751" s="218">
        <f>HLOOKUP($B751,data09,data0211!AC$900,FALSE)</f>
        <v>1156502.4099999999</v>
      </c>
      <c r="AD751" s="218">
        <f>HLOOKUP($B751,data09,data0211!AD$900,FALSE)</f>
        <v>729254.1</v>
      </c>
      <c r="AE751" s="218">
        <f>HLOOKUP($B751,data09,data0211!AE$900,FALSE)</f>
        <v>0</v>
      </c>
      <c r="AF751" s="218">
        <f>HLOOKUP($B751,data09,data0211!AF$900,FALSE)</f>
        <v>77352.78</v>
      </c>
      <c r="AG751" s="218">
        <f>HLOOKUP($B751,data09,data0211!AG$900,FALSE)</f>
        <v>4063.18</v>
      </c>
      <c r="AH751" s="218">
        <f>HLOOKUP($B751,data09,data0211!AH$900,FALSE)</f>
        <v>18</v>
      </c>
      <c r="AI751" s="218">
        <f>HLOOKUP($B751,data09,data0211!AI$900,FALSE)</f>
        <v>11</v>
      </c>
      <c r="AJ751" s="218">
        <f>HLOOKUP($B751,data09,data0211!AJ$900,FALSE)</f>
        <v>7</v>
      </c>
      <c r="AK751" s="218">
        <f>HLOOKUP($B751,data09,data0211!AK$900,FALSE)</f>
        <v>9900</v>
      </c>
      <c r="AL751" s="218">
        <f>HLOOKUP($B751,data09,data0211!AL$900,FALSE)</f>
        <v>16700</v>
      </c>
      <c r="AM751" s="218">
        <f>HLOOKUP($B751,data09,data0211!AM$900,FALSE)</f>
        <v>0</v>
      </c>
      <c r="AN751" s="218">
        <f>HLOOKUP($B751,data09,data0211!AN$900,FALSE)</f>
        <v>26268</v>
      </c>
      <c r="AO751" s="218">
        <f>HLOOKUP($B751,data09,data0211!AO$900,FALSE)</f>
        <v>18378</v>
      </c>
      <c r="AP751" s="218">
        <f>HLOOKUP($B751,data09,data0211!AP$900,FALSE)</f>
        <v>26268</v>
      </c>
      <c r="AQ751" s="218">
        <f>HLOOKUP($B751,data09,data0211!AQ$900,FALSE)</f>
        <v>19194</v>
      </c>
      <c r="AR751" s="218">
        <f>HLOOKUP($B751,data09,data0211!AR$900,FALSE)</f>
        <v>89</v>
      </c>
      <c r="AS751" s="218">
        <f>HLOOKUP($B751,data09,data0211!AS$900,FALSE)</f>
        <v>80</v>
      </c>
      <c r="AT751" s="218">
        <f>HLOOKUP($B751,data09,data0211!AT$900,FALSE)</f>
        <v>9</v>
      </c>
      <c r="AU751" s="218">
        <f>HLOOKUP($B751,data09,data0211!AU$900,FALSE)</f>
        <v>45</v>
      </c>
      <c r="AV751" s="218">
        <f>HLOOKUP($B751,data09,data0211!AV$900,FALSE)</f>
        <v>0</v>
      </c>
      <c r="AW751" s="218">
        <f>HLOOKUP($B751,data09,data0211!AW$900,FALSE)</f>
        <v>44</v>
      </c>
      <c r="AX751" s="218">
        <f>HLOOKUP($B751,data09,data0211!AX$900,FALSE)</f>
        <v>0</v>
      </c>
      <c r="AY751" s="218">
        <f>HLOOKUP($B751,data09,data0211!AY$900,FALSE)</f>
        <v>9</v>
      </c>
      <c r="AZ751" s="218">
        <f>HLOOKUP($B751,data09,data0211!AZ$900,FALSE)</f>
        <v>973</v>
      </c>
      <c r="BA751" s="218">
        <f>HLOOKUP($B751,data09,data0211!BA$900,FALSE)</f>
        <v>0</v>
      </c>
      <c r="BB751" s="218"/>
      <c r="BC751" s="218"/>
      <c r="BD751" s="218"/>
      <c r="BE751" s="218"/>
    </row>
    <row r="752" spans="1:57" x14ac:dyDescent="0.2">
      <c r="A752" s="71" t="s">
        <v>42</v>
      </c>
      <c r="B752" s="71" t="s">
        <v>42</v>
      </c>
      <c r="C752" s="69">
        <v>2010</v>
      </c>
      <c r="D752" s="218">
        <f>HLOOKUP($B752,data10,data0211!D$900,FALSE)</f>
        <v>6389185.4500000002</v>
      </c>
      <c r="E752" s="218">
        <f>HLOOKUP($B752,data10,data0211!E$900,FALSE)</f>
        <v>-1904543.09</v>
      </c>
      <c r="F752" s="218">
        <f>HLOOKUP($B752,data10,data0211!F$900,FALSE)</f>
        <v>0</v>
      </c>
      <c r="G752" s="218">
        <f>HLOOKUP($B752,data10,data0211!G$900,FALSE)</f>
        <v>543809.79</v>
      </c>
      <c r="H752" s="218">
        <f>HLOOKUP($B752,data10,data0211!H$900,FALSE)</f>
        <v>1606958.0300000003</v>
      </c>
      <c r="I752" s="218">
        <f>HLOOKUP($B752,data10,data0211!I$900,FALSE)</f>
        <v>-1415</v>
      </c>
      <c r="J752" s="218">
        <f>HLOOKUP($B752,data10,data0211!J$900,FALSE)</f>
        <v>5818</v>
      </c>
      <c r="K752" s="218">
        <f>HLOOKUP($B752,data10,data0211!K$900,FALSE)</f>
        <v>4982</v>
      </c>
      <c r="L752" s="218">
        <f>HLOOKUP($B752,data10,data0211!L$900,FALSE)</f>
        <v>836</v>
      </c>
      <c r="M752" s="218">
        <f>HLOOKUP($B752,data10,data0211!M$900,FALSE)</f>
        <v>0</v>
      </c>
      <c r="N752" s="218">
        <f>HLOOKUP($B752,data10,data0211!N$900,FALSE)</f>
        <v>0</v>
      </c>
      <c r="O752" s="218">
        <f>HLOOKUP($B752,data10,data0211!O$900,FALSE)</f>
        <v>0</v>
      </c>
      <c r="P752" s="218">
        <f>HLOOKUP($B752,data10,data0211!P$900,FALSE)</f>
        <v>105964407</v>
      </c>
      <c r="Q752" s="218">
        <f>HLOOKUP($B752,data10,data0211!Q$900,FALSE)</f>
        <v>44191614</v>
      </c>
      <c r="R752" s="218">
        <f>HLOOKUP($B752,data10,data0211!R$900,FALSE)</f>
        <v>61772793</v>
      </c>
      <c r="S752" s="218">
        <f>HLOOKUP($B752,data10,data0211!S$900,FALSE)</f>
        <v>0</v>
      </c>
      <c r="T752" s="218">
        <f>HLOOKUP($B752,data10,data0211!T$900,FALSE)</f>
        <v>0</v>
      </c>
      <c r="U752" s="218">
        <f>HLOOKUP($B752,data10,data0211!U$900,FALSE)</f>
        <v>0</v>
      </c>
      <c r="V752" s="218">
        <f>HLOOKUP($B752,data10,data0211!V$900,FALSE)</f>
        <v>128467</v>
      </c>
      <c r="W752" s="218">
        <f>HLOOKUP($B752,data10,data0211!W$900,FALSE)</f>
        <v>0</v>
      </c>
      <c r="X752" s="218">
        <f>HLOOKUP($B752,data10,data0211!X$900,FALSE)</f>
        <v>128467</v>
      </c>
      <c r="Y752" s="218">
        <f>HLOOKUP($B752,data10,data0211!Y$900,FALSE)</f>
        <v>0</v>
      </c>
      <c r="Z752" s="218">
        <f>HLOOKUP($B752,data10,data0211!Z$900,FALSE)</f>
        <v>0</v>
      </c>
      <c r="AA752" s="218">
        <f>HLOOKUP($B752,data10,data0211!AA$900,FALSE)</f>
        <v>0</v>
      </c>
      <c r="AB752" s="218">
        <f>HLOOKUP($B752,data10,data0211!AB$900,FALSE)</f>
        <v>1871286.44</v>
      </c>
      <c r="AC752" s="218">
        <f>HLOOKUP($B752,data10,data0211!AC$900,FALSE)</f>
        <v>1147031.98</v>
      </c>
      <c r="AD752" s="218">
        <f>HLOOKUP($B752,data10,data0211!AD$900,FALSE)</f>
        <v>724254.46</v>
      </c>
      <c r="AE752" s="218">
        <f>HLOOKUP($B752,data10,data0211!AE$900,FALSE)</f>
        <v>0</v>
      </c>
      <c r="AF752" s="218">
        <f>HLOOKUP($B752,data10,data0211!AF$900,FALSE)</f>
        <v>0</v>
      </c>
      <c r="AG752" s="218">
        <f>HLOOKUP($B752,data10,data0211!AG$900,FALSE)</f>
        <v>0</v>
      </c>
      <c r="AH752" s="218">
        <f>HLOOKUP($B752,data10,data0211!AH$900,FALSE)</f>
        <v>0</v>
      </c>
      <c r="AI752" s="218">
        <f>HLOOKUP($B752,data10,data0211!AI$900,FALSE)</f>
        <v>0</v>
      </c>
      <c r="AJ752" s="218">
        <f>HLOOKUP($B752,data10,data0211!AJ$900,FALSE)</f>
        <v>0</v>
      </c>
      <c r="AK752" s="218">
        <f>HLOOKUP($B752,data10,data0211!AK$900,FALSE)</f>
        <v>9900</v>
      </c>
      <c r="AL752" s="218">
        <f>HLOOKUP($B752,data10,data0211!AL$900,FALSE)</f>
        <v>16700</v>
      </c>
      <c r="AM752" s="218">
        <f>HLOOKUP($B752,data10,data0211!AM$900,FALSE)</f>
        <v>0</v>
      </c>
      <c r="AN752" s="218">
        <f>HLOOKUP($B752,data10,data0211!AN$900,FALSE)</f>
        <v>29160</v>
      </c>
      <c r="AO752" s="218">
        <f>HLOOKUP($B752,data10,data0211!AO$900,FALSE)</f>
        <v>32187</v>
      </c>
      <c r="AP752" s="218">
        <f>HLOOKUP($B752,data10,data0211!AP$900,FALSE)</f>
        <v>32187</v>
      </c>
      <c r="AQ752" s="218">
        <f>HLOOKUP($B752,data10,data0211!AQ$900,FALSE)</f>
        <v>21989</v>
      </c>
      <c r="AR752" s="218">
        <f>HLOOKUP($B752,data10,data0211!AR$900,FALSE)</f>
        <v>94</v>
      </c>
      <c r="AS752" s="218">
        <f>HLOOKUP($B752,data10,data0211!AS$900,FALSE)</f>
        <v>84</v>
      </c>
      <c r="AT752" s="218">
        <f>HLOOKUP($B752,data10,data0211!AT$900,FALSE)</f>
        <v>10</v>
      </c>
      <c r="AU752" s="218">
        <f>HLOOKUP($B752,data10,data0211!AU$900,FALSE)</f>
        <v>51</v>
      </c>
      <c r="AV752" s="218">
        <f>HLOOKUP($B752,data10,data0211!AV$900,FALSE)</f>
        <v>0</v>
      </c>
      <c r="AW752" s="218">
        <f>HLOOKUP($B752,data10,data0211!AW$900,FALSE)</f>
        <v>43</v>
      </c>
      <c r="AX752" s="218">
        <f>HLOOKUP($B752,data10,data0211!AX$900,FALSE)</f>
        <v>0</v>
      </c>
      <c r="AY752" s="218">
        <f>HLOOKUP($B752,data10,data0211!AY$900,FALSE)</f>
        <v>9</v>
      </c>
      <c r="AZ752" s="218">
        <f>HLOOKUP($B752,data10,data0211!AZ$900,FALSE)</f>
        <v>974</v>
      </c>
      <c r="BA752" s="218">
        <f>HLOOKUP($B752,data10,data0211!BA$900,FALSE)</f>
        <v>0</v>
      </c>
      <c r="BB752" s="218"/>
      <c r="BC752" s="218"/>
      <c r="BD752" s="218"/>
      <c r="BE752" s="218"/>
    </row>
    <row r="753" spans="1:57" x14ac:dyDescent="0.2">
      <c r="A753" s="71" t="s">
        <v>42</v>
      </c>
      <c r="B753" s="71" t="s">
        <v>42</v>
      </c>
      <c r="C753" s="69">
        <v>2011</v>
      </c>
      <c r="D753" s="218">
        <f>HLOOKUP($B753,data11,data0211!D$900,FALSE)</f>
        <v>6974954.9600000009</v>
      </c>
      <c r="E753" s="218">
        <f>HLOOKUP($B753,data11,data0211!E$900,FALSE)</f>
        <v>-2232001.13</v>
      </c>
      <c r="F753" s="218">
        <f>HLOOKUP($B753,data11,data0211!F$900,FALSE)</f>
        <v>0</v>
      </c>
      <c r="G753" s="218">
        <f>HLOOKUP($B753,data11,data0211!G$900,FALSE)</f>
        <v>516578</v>
      </c>
      <c r="H753" s="218">
        <f>HLOOKUP($B753,data11,data0211!H$900,FALSE)</f>
        <v>1546298.84</v>
      </c>
      <c r="I753" s="218">
        <f>HLOOKUP($B753,data11,data0211!I$900,FALSE)</f>
        <v>7685</v>
      </c>
      <c r="J753" s="218">
        <f>HLOOKUP($B753,data11,data0211!J$900,FALSE)</f>
        <v>5839</v>
      </c>
      <c r="K753" s="218">
        <f>HLOOKUP($B753,data11,data0211!K$900,FALSE)</f>
        <v>5004</v>
      </c>
      <c r="L753" s="218">
        <f>HLOOKUP($B753,data11,data0211!L$900,FALSE)</f>
        <v>835</v>
      </c>
      <c r="M753" s="218">
        <f>HLOOKUP($B753,data11,data0211!M$900,FALSE)</f>
        <v>0</v>
      </c>
      <c r="N753" s="218">
        <f>HLOOKUP($B753,data11,data0211!N$900,FALSE)</f>
        <v>0</v>
      </c>
      <c r="O753" s="218">
        <f>HLOOKUP($B753,data11,data0211!O$900,FALSE)</f>
        <v>0</v>
      </c>
      <c r="P753" s="218">
        <f>HLOOKUP($B753,data11,data0211!P$900,FALSE)</f>
        <v>106753165</v>
      </c>
      <c r="Q753" s="218">
        <f>HLOOKUP($B753,data11,data0211!Q$900,FALSE)</f>
        <v>43287278</v>
      </c>
      <c r="R753" s="218">
        <f>HLOOKUP($B753,data11,data0211!R$900,FALSE)</f>
        <v>63465887</v>
      </c>
      <c r="S753" s="218">
        <f>HLOOKUP($B753,data11,data0211!S$900,FALSE)</f>
        <v>0</v>
      </c>
      <c r="T753" s="218">
        <f>HLOOKUP($B753,data11,data0211!T$900,FALSE)</f>
        <v>0</v>
      </c>
      <c r="U753" s="218">
        <f>HLOOKUP($B753,data11,data0211!U$900,FALSE)</f>
        <v>0</v>
      </c>
      <c r="V753" s="218">
        <f>HLOOKUP($B753,data11,data0211!V$900,FALSE)</f>
        <v>130762</v>
      </c>
      <c r="W753" s="218">
        <f>HLOOKUP($B753,data11,data0211!W$900,FALSE)</f>
        <v>0</v>
      </c>
      <c r="X753" s="218">
        <f>HLOOKUP($B753,data11,data0211!X$900,FALSE)</f>
        <v>130762</v>
      </c>
      <c r="Y753" s="218">
        <f>HLOOKUP($B753,data11,data0211!Y$900,FALSE)</f>
        <v>0</v>
      </c>
      <c r="Z753" s="218">
        <f>HLOOKUP($B753,data11,data0211!Z$900,FALSE)</f>
        <v>0</v>
      </c>
      <c r="AA753" s="218">
        <f>HLOOKUP($B753,data11,data0211!AA$900,FALSE)</f>
        <v>0</v>
      </c>
      <c r="AB753" s="218">
        <f>HLOOKUP($B753,data11,data0211!AB$900,FALSE)</f>
        <v>1858647.98</v>
      </c>
      <c r="AC753" s="218">
        <f>HLOOKUP($B753,data11,data0211!AC$900,FALSE)</f>
        <v>1131184.4099999999</v>
      </c>
      <c r="AD753" s="218">
        <f>HLOOKUP($B753,data11,data0211!AD$900,FALSE)</f>
        <v>727463.57000000007</v>
      </c>
      <c r="AE753" s="218">
        <f>HLOOKUP($B753,data11,data0211!AE$900,FALSE)</f>
        <v>0</v>
      </c>
      <c r="AF753" s="218">
        <f>HLOOKUP($B753,data11,data0211!AF$900,FALSE)</f>
        <v>0</v>
      </c>
      <c r="AG753" s="218">
        <f>HLOOKUP($B753,data11,data0211!AG$900,FALSE)</f>
        <v>0</v>
      </c>
      <c r="AH753" s="218">
        <f>HLOOKUP($B753,data11,data0211!AH$900,FALSE)</f>
        <v>18</v>
      </c>
      <c r="AI753" s="218">
        <f>HLOOKUP($B753,data11,data0211!AI$900,FALSE)</f>
        <v>11</v>
      </c>
      <c r="AJ753" s="218">
        <f>HLOOKUP($B753,data11,data0211!AJ$900,FALSE)</f>
        <v>7</v>
      </c>
      <c r="AK753" s="218">
        <f>HLOOKUP($B753,data11,data0211!AK$900,FALSE)</f>
        <v>9900</v>
      </c>
      <c r="AL753" s="218">
        <f>HLOOKUP($B753,data11,data0211!AL$900,FALSE)</f>
        <v>16700</v>
      </c>
      <c r="AM753" s="218">
        <f>HLOOKUP($B753,data11,data0211!AM$900,FALSE)</f>
        <v>0</v>
      </c>
      <c r="AN753" s="218">
        <f>HLOOKUP($B753,data11,data0211!AN$900,FALSE)</f>
        <v>26579</v>
      </c>
      <c r="AO753" s="218">
        <f>HLOOKUP($B753,data11,data0211!AO$900,FALSE)</f>
        <v>32356</v>
      </c>
      <c r="AP753" s="218">
        <f>HLOOKUP($B753,data11,data0211!AP$900,FALSE)</f>
        <v>32356</v>
      </c>
      <c r="AQ753" s="218">
        <f>HLOOKUP($B753,data11,data0211!AQ$900,FALSE)</f>
        <v>20617</v>
      </c>
      <c r="AR753" s="218">
        <f>HLOOKUP($B753,data11,data0211!AR$900,FALSE)</f>
        <v>94</v>
      </c>
      <c r="AS753" s="218">
        <f>HLOOKUP($B753,data11,data0211!AS$900,FALSE)</f>
        <v>84</v>
      </c>
      <c r="AT753" s="218">
        <f>HLOOKUP($B753,data11,data0211!AT$900,FALSE)</f>
        <v>10</v>
      </c>
      <c r="AU753" s="218">
        <f>HLOOKUP($B753,data11,data0211!AU$900,FALSE)</f>
        <v>50</v>
      </c>
      <c r="AV753" s="218">
        <f>HLOOKUP($B753,data11,data0211!AV$900,FALSE)</f>
        <v>0</v>
      </c>
      <c r="AW753" s="218">
        <f>HLOOKUP($B753,data11,data0211!AW$900,FALSE)</f>
        <v>44</v>
      </c>
      <c r="AX753" s="218">
        <f>HLOOKUP($B753,data11,data0211!AX$900,FALSE)</f>
        <v>0</v>
      </c>
      <c r="AY753" s="218">
        <f>HLOOKUP($B753,data11,data0211!AY$900,FALSE)</f>
        <v>9</v>
      </c>
      <c r="AZ753" s="218">
        <f>HLOOKUP($B753,data11,data0211!AZ$900,FALSE)</f>
        <v>973</v>
      </c>
      <c r="BA753" s="218">
        <f>HLOOKUP($B753,data11,data0211!BA$900,FALSE)</f>
        <v>0</v>
      </c>
      <c r="BB753" s="218"/>
      <c r="BC753" s="218"/>
      <c r="BD753" s="218"/>
      <c r="BE753" s="218"/>
    </row>
    <row r="754" spans="1:57" x14ac:dyDescent="0.2">
      <c r="A754" s="71" t="s">
        <v>44</v>
      </c>
      <c r="B754" s="71" t="s">
        <v>44</v>
      </c>
      <c r="C754" s="69">
        <v>2002</v>
      </c>
      <c r="D754" s="218">
        <f>HLOOKUP($B754,data02,data0211!D$900,FALSE)</f>
        <v>5549244.5699999994</v>
      </c>
      <c r="E754" s="218">
        <f>HLOOKUP($B754,data02,data0211!E$900,FALSE)</f>
        <v>-522937.02</v>
      </c>
      <c r="F754" s="218">
        <f>HLOOKUP($B754,data02,data0211!F$900,FALSE)</f>
        <v>199657.38</v>
      </c>
      <c r="G754" s="218">
        <f>HLOOKUP($B754,data02,data0211!G$900,FALSE)</f>
        <v>422550.42</v>
      </c>
      <c r="H754" s="218">
        <f>HLOOKUP($B754,data02,data0211!H$900,FALSE)</f>
        <v>771004.31</v>
      </c>
      <c r="I754" s="218">
        <f>HLOOKUP($B754,data02,data0211!I$900,FALSE)</f>
        <v>1201</v>
      </c>
      <c r="J754" s="218">
        <f>HLOOKUP($B754,data02,data0211!J$900,FALSE)</f>
        <v>2729</v>
      </c>
      <c r="K754" s="218">
        <f>HLOOKUP($B754,data02,data0211!K$900,FALSE)</f>
        <v>2279</v>
      </c>
      <c r="L754" s="218">
        <f>HLOOKUP($B754,data02,data0211!L$900,FALSE)</f>
        <v>450</v>
      </c>
      <c r="M754" s="218">
        <f>HLOOKUP($B754,data02,data0211!M$900,FALSE)</f>
        <v>0</v>
      </c>
      <c r="N754" s="218">
        <f>HLOOKUP($B754,data02,data0211!N$900,FALSE)</f>
        <v>535</v>
      </c>
      <c r="O754" s="218">
        <f>HLOOKUP($B754,data02,data0211!O$900,FALSE)</f>
        <v>0</v>
      </c>
      <c r="P754" s="218">
        <f>HLOOKUP($B754,data02,data0211!P$900,FALSE)</f>
        <v>86260326</v>
      </c>
      <c r="Q754" s="218">
        <f>HLOOKUP($B754,data02,data0211!Q$900,FALSE)</f>
        <v>31422729</v>
      </c>
      <c r="R754" s="218">
        <f>HLOOKUP($B754,data02,data0211!R$900,FALSE)</f>
        <v>54380413</v>
      </c>
      <c r="S754" s="218">
        <f>HLOOKUP($B754,data02,data0211!S$900,FALSE)</f>
        <v>0</v>
      </c>
      <c r="T754" s="218">
        <f>HLOOKUP($B754,data02,data0211!T$900,FALSE)</f>
        <v>457184</v>
      </c>
      <c r="U754" s="218">
        <f>HLOOKUP($B754,data02,data0211!U$900,FALSE)</f>
        <v>0</v>
      </c>
      <c r="V754" s="218">
        <f>HLOOKUP($B754,data02,data0211!V$900,FALSE)</f>
        <v>72507</v>
      </c>
      <c r="W754" s="218">
        <f>HLOOKUP($B754,data02,data0211!W$900,FALSE)</f>
        <v>0</v>
      </c>
      <c r="X754" s="218">
        <f>HLOOKUP($B754,data02,data0211!X$900,FALSE)</f>
        <v>71017</v>
      </c>
      <c r="Y754" s="218">
        <f>HLOOKUP($B754,data02,data0211!Y$900,FALSE)</f>
        <v>0</v>
      </c>
      <c r="Z754" s="218">
        <f>HLOOKUP($B754,data02,data0211!Z$900,FALSE)</f>
        <v>1490</v>
      </c>
      <c r="AA754" s="218">
        <f>HLOOKUP($B754,data02,data0211!AA$900,FALSE)</f>
        <v>0</v>
      </c>
      <c r="AB754" s="218">
        <f>HLOOKUP($B754,data02,data0211!AB$900,FALSE)</f>
        <v>677733.23</v>
      </c>
      <c r="AC754" s="218">
        <f>HLOOKUP($B754,data02,data0211!AC$900,FALSE)</f>
        <v>402784.9</v>
      </c>
      <c r="AD754" s="218">
        <f>HLOOKUP($B754,data02,data0211!AD$900,FALSE)</f>
        <v>270140.63</v>
      </c>
      <c r="AE754" s="218">
        <f>HLOOKUP($B754,data02,data0211!AE$900,FALSE)</f>
        <v>0</v>
      </c>
      <c r="AF754" s="218">
        <f>HLOOKUP($B754,data02,data0211!AF$900,FALSE)</f>
        <v>4807.7</v>
      </c>
      <c r="AG754" s="218">
        <f>HLOOKUP($B754,data02,data0211!AG$900,FALSE)</f>
        <v>0</v>
      </c>
      <c r="AH754" s="218">
        <f>HLOOKUP($B754,data02,data0211!AH$900,FALSE)</f>
        <v>536</v>
      </c>
      <c r="AI754" s="218">
        <f>HLOOKUP($B754,data02,data0211!AI$900,FALSE)</f>
        <v>530</v>
      </c>
      <c r="AJ754" s="218">
        <f>HLOOKUP($B754,data02,data0211!AJ$900,FALSE)</f>
        <v>6</v>
      </c>
      <c r="AK754" s="218">
        <f>HLOOKUP($B754,data02,data0211!AK$900,FALSE)</f>
        <v>5336</v>
      </c>
      <c r="AL754" s="218">
        <f>HLOOKUP($B754,data02,data0211!AL$900,FALSE)</f>
        <v>5336</v>
      </c>
      <c r="AM754" s="218">
        <f>HLOOKUP($B754,data02,data0211!AM$900,FALSE)</f>
        <v>112</v>
      </c>
      <c r="AN754" s="218">
        <f>HLOOKUP($B754,data02,data0211!AN$900,FALSE)</f>
        <v>18850</v>
      </c>
      <c r="AO754" s="218">
        <f>HLOOKUP($B754,data02,data0211!AO$900,FALSE)</f>
        <v>15228</v>
      </c>
      <c r="AP754" s="218">
        <f>HLOOKUP($B754,data02,data0211!AP$900,FALSE)</f>
        <v>0</v>
      </c>
      <c r="AQ754" s="218">
        <f>HLOOKUP($B754,data02,data0211!AQ$900,FALSE)</f>
        <v>15136</v>
      </c>
      <c r="AR754" s="218">
        <f>HLOOKUP($B754,data02,data0211!AR$900,FALSE)</f>
        <v>202.9</v>
      </c>
      <c r="AS754" s="218">
        <f>HLOOKUP($B754,data02,data0211!AS$900,FALSE)</f>
        <v>197.5</v>
      </c>
      <c r="AT754" s="218">
        <f>HLOOKUP($B754,data02,data0211!AT$900,FALSE)</f>
        <v>5.4</v>
      </c>
      <c r="AU754" s="218">
        <f>HLOOKUP($B754,data02,data0211!AU$900,FALSE)</f>
        <v>69.2</v>
      </c>
      <c r="AV754" s="218">
        <f>HLOOKUP($B754,data02,data0211!AV$900,FALSE)</f>
        <v>0</v>
      </c>
      <c r="AW754" s="218">
        <f>HLOOKUP($B754,data02,data0211!AW$900,FALSE)</f>
        <v>133.69999999999999</v>
      </c>
      <c r="AX754" s="218">
        <f>HLOOKUP($B754,data02,data0211!AX$900,FALSE)</f>
        <v>0</v>
      </c>
      <c r="AY754" s="218">
        <f>HLOOKUP($B754,data02,data0211!AY$900,FALSE)</f>
        <v>0</v>
      </c>
      <c r="AZ754" s="218">
        <f>HLOOKUP($B754,data02,data0211!AZ$900,FALSE)</f>
        <v>870</v>
      </c>
      <c r="BA754" s="218">
        <f>HLOOKUP($B754,data02,data0211!BA$900,FALSE)</f>
        <v>8.66</v>
      </c>
      <c r="BB754" s="218"/>
      <c r="BC754" s="218"/>
      <c r="BD754" s="218"/>
      <c r="BE754" s="218"/>
    </row>
    <row r="755" spans="1:57" x14ac:dyDescent="0.2">
      <c r="A755" s="71" t="s">
        <v>44</v>
      </c>
      <c r="B755" s="71" t="s">
        <v>44</v>
      </c>
      <c r="C755" s="69">
        <v>2003</v>
      </c>
      <c r="D755" s="218">
        <f>HLOOKUP($B755,data03,data0211!D$900,FALSE)</f>
        <v>5956826.540000001</v>
      </c>
      <c r="E755" s="218">
        <f>HLOOKUP($B755,data03,data0211!E$900,FALSE)</f>
        <v>-789016.73</v>
      </c>
      <c r="F755" s="218">
        <f>HLOOKUP($B755,data03,data0211!F$900,FALSE)</f>
        <v>0</v>
      </c>
      <c r="G755" s="218">
        <f>HLOOKUP($B755,data03,data0211!G$900,FALSE)</f>
        <v>492280.71</v>
      </c>
      <c r="H755" s="218">
        <f>HLOOKUP($B755,data03,data0211!H$900,FALSE)</f>
        <v>650416.84000000008</v>
      </c>
      <c r="I755" s="218">
        <f>HLOOKUP($B755,data03,data0211!I$900,FALSE)</f>
        <v>126718</v>
      </c>
      <c r="J755" s="218">
        <f>HLOOKUP($B755,data03,data0211!J$900,FALSE)</f>
        <v>2735</v>
      </c>
      <c r="K755" s="218">
        <f>HLOOKUP($B755,data03,data0211!K$900,FALSE)</f>
        <v>2274</v>
      </c>
      <c r="L755" s="218">
        <f>HLOOKUP($B755,data03,data0211!L$900,FALSE)</f>
        <v>461</v>
      </c>
      <c r="M755" s="218">
        <f>HLOOKUP($B755,data03,data0211!M$900,FALSE)</f>
        <v>0</v>
      </c>
      <c r="N755" s="218">
        <f>HLOOKUP($B755,data03,data0211!N$900,FALSE)</f>
        <v>535</v>
      </c>
      <c r="O755" s="218">
        <f>HLOOKUP($B755,data03,data0211!O$900,FALSE)</f>
        <v>0</v>
      </c>
      <c r="P755" s="218">
        <f>HLOOKUP($B755,data03,data0211!P$900,FALSE)</f>
        <v>91371270</v>
      </c>
      <c r="Q755" s="218">
        <f>HLOOKUP($B755,data03,data0211!Q$900,FALSE)</f>
        <v>32459023</v>
      </c>
      <c r="R755" s="218">
        <f>HLOOKUP($B755,data03,data0211!R$900,FALSE)</f>
        <v>58447420</v>
      </c>
      <c r="S755" s="218">
        <f>HLOOKUP($B755,data03,data0211!S$900,FALSE)</f>
        <v>0</v>
      </c>
      <c r="T755" s="218">
        <f>HLOOKUP($B755,data03,data0211!T$900,FALSE)</f>
        <v>464827</v>
      </c>
      <c r="U755" s="218">
        <f>HLOOKUP($B755,data03,data0211!U$900,FALSE)</f>
        <v>0</v>
      </c>
      <c r="V755" s="218">
        <f>HLOOKUP($B755,data03,data0211!V$900,FALSE)</f>
        <v>104683</v>
      </c>
      <c r="W755" s="218">
        <f>HLOOKUP($B755,data03,data0211!W$900,FALSE)</f>
        <v>0</v>
      </c>
      <c r="X755" s="218">
        <f>HLOOKUP($B755,data03,data0211!X$900,FALSE)</f>
        <v>103221</v>
      </c>
      <c r="Y755" s="218">
        <f>HLOOKUP($B755,data03,data0211!Y$900,FALSE)</f>
        <v>0</v>
      </c>
      <c r="Z755" s="218">
        <f>HLOOKUP($B755,data03,data0211!Z$900,FALSE)</f>
        <v>1462</v>
      </c>
      <c r="AA755" s="218">
        <f>HLOOKUP($B755,data03,data0211!AA$900,FALSE)</f>
        <v>0</v>
      </c>
      <c r="AB755" s="218">
        <f>HLOOKUP($B755,data03,data0211!AB$900,FALSE)</f>
        <v>1261109.31</v>
      </c>
      <c r="AC755" s="218">
        <f>HLOOKUP($B755,data03,data0211!AC$900,FALSE)</f>
        <v>746926.51</v>
      </c>
      <c r="AD755" s="218">
        <f>HLOOKUP($B755,data03,data0211!AD$900,FALSE)</f>
        <v>505872.54</v>
      </c>
      <c r="AE755" s="218">
        <f>HLOOKUP($B755,data03,data0211!AE$900,FALSE)</f>
        <v>0</v>
      </c>
      <c r="AF755" s="218">
        <f>HLOOKUP($B755,data03,data0211!AF$900,FALSE)</f>
        <v>8310.26</v>
      </c>
      <c r="AG755" s="218">
        <f>HLOOKUP($B755,data03,data0211!AG$900,FALSE)</f>
        <v>0</v>
      </c>
      <c r="AH755" s="218">
        <f>HLOOKUP($B755,data03,data0211!AH$900,FALSE)</f>
        <v>536</v>
      </c>
      <c r="AI755" s="218">
        <f>HLOOKUP($B755,data03,data0211!AI$900,FALSE)</f>
        <v>530</v>
      </c>
      <c r="AJ755" s="218">
        <f>HLOOKUP($B755,data03,data0211!AJ$900,FALSE)</f>
        <v>6</v>
      </c>
      <c r="AK755" s="218">
        <f>HLOOKUP($B755,data03,data0211!AK$900,FALSE)</f>
        <v>5336</v>
      </c>
      <c r="AL755" s="218">
        <f>HLOOKUP($B755,data03,data0211!AL$900,FALSE)</f>
        <v>5336</v>
      </c>
      <c r="AM755" s="218">
        <f>HLOOKUP($B755,data03,data0211!AM$900,FALSE)</f>
        <v>112</v>
      </c>
      <c r="AN755" s="218">
        <f>HLOOKUP($B755,data03,data0211!AN$900,FALSE)</f>
        <v>20972</v>
      </c>
      <c r="AO755" s="218">
        <f>HLOOKUP($B755,data03,data0211!AO$900,FALSE)</f>
        <v>15713</v>
      </c>
      <c r="AP755" s="218">
        <f>HLOOKUP($B755,data03,data0211!AP$900,FALSE)</f>
        <v>0</v>
      </c>
      <c r="AQ755" s="218">
        <f>HLOOKUP($B755,data03,data0211!AQ$900,FALSE)</f>
        <v>15737</v>
      </c>
      <c r="AR755" s="218">
        <f>HLOOKUP($B755,data03,data0211!AR$900,FALSE)</f>
        <v>210.5</v>
      </c>
      <c r="AS755" s="218">
        <f>HLOOKUP($B755,data03,data0211!AS$900,FALSE)</f>
        <v>204.5</v>
      </c>
      <c r="AT755" s="218">
        <f>HLOOKUP($B755,data03,data0211!AT$900,FALSE)</f>
        <v>6</v>
      </c>
      <c r="AU755" s="218">
        <f>HLOOKUP($B755,data03,data0211!AU$900,FALSE)</f>
        <v>71.8</v>
      </c>
      <c r="AV755" s="218">
        <f>HLOOKUP($B755,data03,data0211!AV$900,FALSE)</f>
        <v>0</v>
      </c>
      <c r="AW755" s="218">
        <f>HLOOKUP($B755,data03,data0211!AW$900,FALSE)</f>
        <v>138.69999999999999</v>
      </c>
      <c r="AX755" s="218">
        <f>HLOOKUP($B755,data03,data0211!AX$900,FALSE)</f>
        <v>0</v>
      </c>
      <c r="AY755" s="218">
        <f>HLOOKUP($B755,data03,data0211!AY$900,FALSE)</f>
        <v>0</v>
      </c>
      <c r="AZ755" s="218">
        <f>HLOOKUP($B755,data03,data0211!AZ$900,FALSE)</f>
        <v>901</v>
      </c>
      <c r="BA755" s="218">
        <f>HLOOKUP($B755,data03,data0211!BA$900,FALSE)</f>
        <v>8.64</v>
      </c>
      <c r="BB755" s="218"/>
      <c r="BC755" s="218"/>
      <c r="BD755" s="218"/>
      <c r="BE755" s="218"/>
    </row>
    <row r="756" spans="1:57" x14ac:dyDescent="0.2">
      <c r="A756" s="71" t="s">
        <v>44</v>
      </c>
      <c r="B756" s="71" t="s">
        <v>44</v>
      </c>
      <c r="C756" s="69">
        <v>2004</v>
      </c>
      <c r="D756" s="218">
        <f>HLOOKUP($B756,data04,data0211!D$900,FALSE)</f>
        <v>6332895.2800000003</v>
      </c>
      <c r="E756" s="218">
        <f>HLOOKUP($B756,data04,data0211!E$900,FALSE)</f>
        <v>-1078042.98</v>
      </c>
      <c r="F756" s="218">
        <f>HLOOKUP($B756,data04,data0211!F$900,FALSE)</f>
        <v>0</v>
      </c>
      <c r="G756" s="218">
        <f>HLOOKUP($B756,data04,data0211!G$900,FALSE)</f>
        <v>384135.94</v>
      </c>
      <c r="H756" s="218">
        <f>HLOOKUP($B756,data04,data0211!H$900,FALSE)</f>
        <v>913441.41999999993</v>
      </c>
      <c r="I756" s="218">
        <f>HLOOKUP($B756,data04,data0211!I$900,FALSE)</f>
        <v>33964</v>
      </c>
      <c r="J756" s="218">
        <f>HLOOKUP($B756,data04,data0211!J$900,FALSE)</f>
        <v>2749</v>
      </c>
      <c r="K756" s="218">
        <f>HLOOKUP($B756,data04,data0211!K$900,FALSE)</f>
        <v>2287</v>
      </c>
      <c r="L756" s="218">
        <f>HLOOKUP($B756,data04,data0211!L$900,FALSE)</f>
        <v>462</v>
      </c>
      <c r="M756" s="218">
        <f>HLOOKUP($B756,data04,data0211!M$900,FALSE)</f>
        <v>0</v>
      </c>
      <c r="N756" s="218">
        <f>HLOOKUP($B756,data04,data0211!N$900,FALSE)</f>
        <v>537</v>
      </c>
      <c r="O756" s="218">
        <f>HLOOKUP($B756,data04,data0211!O$900,FALSE)</f>
        <v>0</v>
      </c>
      <c r="P756" s="218">
        <f>HLOOKUP($B756,data04,data0211!P$900,FALSE)</f>
        <v>89665584</v>
      </c>
      <c r="Q756" s="218">
        <f>HLOOKUP($B756,data04,data0211!Q$900,FALSE)</f>
        <v>33256852</v>
      </c>
      <c r="R756" s="218">
        <f>HLOOKUP($B756,data04,data0211!R$900,FALSE)</f>
        <v>55938540</v>
      </c>
      <c r="S756" s="218">
        <f>HLOOKUP($B756,data04,data0211!S$900,FALSE)</f>
        <v>0</v>
      </c>
      <c r="T756" s="218">
        <f>HLOOKUP($B756,data04,data0211!T$900,FALSE)</f>
        <v>470192</v>
      </c>
      <c r="U756" s="218">
        <f>HLOOKUP($B756,data04,data0211!U$900,FALSE)</f>
        <v>0</v>
      </c>
      <c r="V756" s="218">
        <f>HLOOKUP($B756,data04,data0211!V$900,FALSE)</f>
        <v>52245</v>
      </c>
      <c r="W756" s="218">
        <f>HLOOKUP($B756,data04,data0211!W$900,FALSE)</f>
        <v>0</v>
      </c>
      <c r="X756" s="218">
        <f>HLOOKUP($B756,data04,data0211!X$900,FALSE)</f>
        <v>50784</v>
      </c>
      <c r="Y756" s="218">
        <f>HLOOKUP($B756,data04,data0211!Y$900,FALSE)</f>
        <v>0</v>
      </c>
      <c r="Z756" s="218">
        <f>HLOOKUP($B756,data04,data0211!Z$900,FALSE)</f>
        <v>1461</v>
      </c>
      <c r="AA756" s="218">
        <f>HLOOKUP($B756,data04,data0211!AA$900,FALSE)</f>
        <v>0</v>
      </c>
      <c r="AB756" s="218">
        <f>HLOOKUP($B756,data04,data0211!AB$900,FALSE)</f>
        <v>1255049.53</v>
      </c>
      <c r="AC756" s="218">
        <f>HLOOKUP($B756,data04,data0211!AC$900,FALSE)</f>
        <v>745993.84</v>
      </c>
      <c r="AD756" s="218">
        <f>HLOOKUP($B756,data04,data0211!AD$900,FALSE)</f>
        <v>500900.18</v>
      </c>
      <c r="AE756" s="218">
        <f>HLOOKUP($B756,data04,data0211!AE$900,FALSE)</f>
        <v>0</v>
      </c>
      <c r="AF756" s="218">
        <f>HLOOKUP($B756,data04,data0211!AF$900,FALSE)</f>
        <v>8155.51</v>
      </c>
      <c r="AG756" s="218">
        <f>HLOOKUP($B756,data04,data0211!AG$900,FALSE)</f>
        <v>0</v>
      </c>
      <c r="AH756" s="218">
        <f>HLOOKUP($B756,data04,data0211!AH$900,FALSE)</f>
        <v>536</v>
      </c>
      <c r="AI756" s="218">
        <f>HLOOKUP($B756,data04,data0211!AI$900,FALSE)</f>
        <v>530</v>
      </c>
      <c r="AJ756" s="218">
        <f>HLOOKUP($B756,data04,data0211!AJ$900,FALSE)</f>
        <v>6</v>
      </c>
      <c r="AK756" s="218">
        <f>HLOOKUP($B756,data04,data0211!AK$900,FALSE)</f>
        <v>5336</v>
      </c>
      <c r="AL756" s="218">
        <f>HLOOKUP($B756,data04,data0211!AL$900,FALSE)</f>
        <v>5336</v>
      </c>
      <c r="AM756" s="218">
        <f>HLOOKUP($B756,data04,data0211!AM$900,FALSE)</f>
        <v>112</v>
      </c>
      <c r="AN756" s="218">
        <f>HLOOKUP($B756,data04,data0211!AN$900,FALSE)</f>
        <v>21279</v>
      </c>
      <c r="AO756" s="218">
        <f>HLOOKUP($B756,data04,data0211!AO$900,FALSE)</f>
        <v>14564</v>
      </c>
      <c r="AP756" s="218">
        <f>HLOOKUP($B756,data04,data0211!AP$900,FALSE)</f>
        <v>0</v>
      </c>
      <c r="AQ756" s="218">
        <f>HLOOKUP($B756,data04,data0211!AQ$900,FALSE)</f>
        <v>15767</v>
      </c>
      <c r="AR756" s="218">
        <f>HLOOKUP($B756,data04,data0211!AR$900,FALSE)</f>
        <v>212</v>
      </c>
      <c r="AS756" s="218">
        <f>HLOOKUP($B756,data04,data0211!AS$900,FALSE)</f>
        <v>205.5</v>
      </c>
      <c r="AT756" s="218">
        <f>HLOOKUP($B756,data04,data0211!AT$900,FALSE)</f>
        <v>6.5</v>
      </c>
      <c r="AU756" s="218">
        <f>HLOOKUP($B756,data04,data0211!AU$900,FALSE)</f>
        <v>72.099999999999994</v>
      </c>
      <c r="AV756" s="218">
        <f>HLOOKUP($B756,data04,data0211!AV$900,FALSE)</f>
        <v>0</v>
      </c>
      <c r="AW756" s="218">
        <f>HLOOKUP($B756,data04,data0211!AW$900,FALSE)</f>
        <v>139.9</v>
      </c>
      <c r="AX756" s="218">
        <f>HLOOKUP($B756,data04,data0211!AX$900,FALSE)</f>
        <v>0</v>
      </c>
      <c r="AY756" s="218">
        <f>HLOOKUP($B756,data04,data0211!AY$900,FALSE)</f>
        <v>0</v>
      </c>
      <c r="AZ756" s="218">
        <f>HLOOKUP($B756,data04,data0211!AZ$900,FALSE)</f>
        <v>930</v>
      </c>
      <c r="BA756" s="218">
        <f>HLOOKUP($B756,data04,data0211!BA$900,FALSE)</f>
        <v>8.52</v>
      </c>
      <c r="BB756" s="218"/>
      <c r="BC756" s="218"/>
      <c r="BD756" s="218"/>
      <c r="BE756" s="218"/>
    </row>
    <row r="757" spans="1:57" x14ac:dyDescent="0.2">
      <c r="A757" s="71" t="s">
        <v>44</v>
      </c>
      <c r="B757" s="71" t="s">
        <v>44</v>
      </c>
      <c r="C757" s="69">
        <v>2005</v>
      </c>
      <c r="D757" s="218">
        <f>HLOOKUP($B757,data05,data0211!D$900,FALSE)</f>
        <v>6623702.9500000002</v>
      </c>
      <c r="E757" s="218">
        <f>HLOOKUP($B757,data05,data0211!E$900,FALSE)</f>
        <v>-1368548.51</v>
      </c>
      <c r="F757" s="218">
        <f>HLOOKUP($B757,data05,data0211!F$900,FALSE)</f>
        <v>0</v>
      </c>
      <c r="G757" s="218">
        <f>HLOOKUP($B757,data05,data0211!G$900,FALSE)</f>
        <v>279586.96000000002</v>
      </c>
      <c r="H757" s="218">
        <f>HLOOKUP($B757,data05,data0211!H$900,FALSE)</f>
        <v>991517.33</v>
      </c>
      <c r="I757" s="218">
        <f>HLOOKUP($B757,data05,data0211!I$900,FALSE)</f>
        <v>28066</v>
      </c>
      <c r="J757" s="218">
        <f>HLOOKUP($B757,data05,data0211!J$900,FALSE)</f>
        <v>2760</v>
      </c>
      <c r="K757" s="218">
        <f>HLOOKUP($B757,data05,data0211!K$900,FALSE)</f>
        <v>2300</v>
      </c>
      <c r="L757" s="218">
        <f>HLOOKUP($B757,data05,data0211!L$900,FALSE)</f>
        <v>460</v>
      </c>
      <c r="M757" s="218">
        <f>HLOOKUP($B757,data05,data0211!M$900,FALSE)</f>
        <v>0</v>
      </c>
      <c r="N757" s="218">
        <f>HLOOKUP($B757,data05,data0211!N$900,FALSE)</f>
        <v>492940.57</v>
      </c>
      <c r="O757" s="218">
        <f>HLOOKUP($B757,data05,data0211!O$900,FALSE)</f>
        <v>0</v>
      </c>
      <c r="P757" s="218">
        <f>HLOOKUP($B757,data05,data0211!P$900,FALSE)</f>
        <v>94428257.5</v>
      </c>
      <c r="Q757" s="218">
        <f>HLOOKUP($B757,data05,data0211!Q$900,FALSE)</f>
        <v>32820792</v>
      </c>
      <c r="R757" s="218">
        <f>HLOOKUP($B757,data05,data0211!R$900,FALSE)</f>
        <v>61114524.93</v>
      </c>
      <c r="S757" s="218">
        <f>HLOOKUP($B757,data05,data0211!S$900,FALSE)</f>
        <v>0</v>
      </c>
      <c r="T757" s="218">
        <f>HLOOKUP($B757,data05,data0211!T$900,FALSE)</f>
        <v>492940.57</v>
      </c>
      <c r="U757" s="218">
        <f>HLOOKUP($B757,data05,data0211!U$900,FALSE)</f>
        <v>0</v>
      </c>
      <c r="V757" s="218">
        <f>HLOOKUP($B757,data05,data0211!V$900,FALSE)</f>
        <v>105723</v>
      </c>
      <c r="W757" s="218">
        <f>HLOOKUP($B757,data05,data0211!W$900,FALSE)</f>
        <v>0</v>
      </c>
      <c r="X757" s="218">
        <f>HLOOKUP($B757,data05,data0211!X$900,FALSE)</f>
        <v>104253</v>
      </c>
      <c r="Y757" s="218">
        <f>HLOOKUP($B757,data05,data0211!Y$900,FALSE)</f>
        <v>0</v>
      </c>
      <c r="Z757" s="218">
        <f>HLOOKUP($B757,data05,data0211!Z$900,FALSE)</f>
        <v>1470</v>
      </c>
      <c r="AA757" s="218">
        <f>HLOOKUP($B757,data05,data0211!AA$900,FALSE)</f>
        <v>0</v>
      </c>
      <c r="AB757" s="218">
        <f>HLOOKUP($B757,data05,data0211!AB$900,FALSE)</f>
        <v>1268289.77</v>
      </c>
      <c r="AC757" s="218">
        <f>HLOOKUP($B757,data05,data0211!AC$900,FALSE)</f>
        <v>748754.4</v>
      </c>
      <c r="AD757" s="218">
        <f>HLOOKUP($B757,data05,data0211!AD$900,FALSE)</f>
        <v>530876.41999999993</v>
      </c>
      <c r="AE757" s="218">
        <f>HLOOKUP($B757,data05,data0211!AE$900,FALSE)</f>
        <v>0</v>
      </c>
      <c r="AF757" s="218">
        <f>HLOOKUP($B757,data05,data0211!AF$900,FALSE)</f>
        <v>7676.22</v>
      </c>
      <c r="AG757" s="218">
        <f>HLOOKUP($B757,data05,data0211!AG$900,FALSE)</f>
        <v>0</v>
      </c>
      <c r="AH757" s="218">
        <f>HLOOKUP($B757,data05,data0211!AH$900,FALSE)</f>
        <v>536</v>
      </c>
      <c r="AI757" s="218">
        <f>HLOOKUP($B757,data05,data0211!AI$900,FALSE)</f>
        <v>6</v>
      </c>
      <c r="AJ757" s="218">
        <f>HLOOKUP($B757,data05,data0211!AJ$900,FALSE)</f>
        <v>530</v>
      </c>
      <c r="AK757" s="218">
        <f>HLOOKUP($B757,data05,data0211!AK$900,FALSE)</f>
        <v>5336</v>
      </c>
      <c r="AL757" s="218">
        <f>HLOOKUP($B757,data05,data0211!AL$900,FALSE)</f>
        <v>5336</v>
      </c>
      <c r="AM757" s="218">
        <f>HLOOKUP($B757,data05,data0211!AM$900,FALSE)</f>
        <v>112</v>
      </c>
      <c r="AN757" s="218">
        <f>HLOOKUP($B757,data05,data0211!AN$900,FALSE)</f>
        <v>22753</v>
      </c>
      <c r="AO757" s="218">
        <f>HLOOKUP($B757,data05,data0211!AO$900,FALSE)</f>
        <v>15308</v>
      </c>
      <c r="AP757" s="218">
        <f>HLOOKUP($B757,data05,data0211!AP$900,FALSE)</f>
        <v>0</v>
      </c>
      <c r="AQ757" s="218">
        <f>HLOOKUP($B757,data05,data0211!AQ$900,FALSE)</f>
        <v>16378</v>
      </c>
      <c r="AR757" s="218">
        <f>HLOOKUP($B757,data05,data0211!AR$900,FALSE)</f>
        <v>212</v>
      </c>
      <c r="AS757" s="218">
        <f>HLOOKUP($B757,data05,data0211!AS$900,FALSE)</f>
        <v>205</v>
      </c>
      <c r="AT757" s="218">
        <f>HLOOKUP($B757,data05,data0211!AT$900,FALSE)</f>
        <v>6</v>
      </c>
      <c r="AU757" s="218">
        <f>HLOOKUP($B757,data05,data0211!AU$900,FALSE)</f>
        <v>72</v>
      </c>
      <c r="AV757" s="218">
        <f>HLOOKUP($B757,data05,data0211!AV$900,FALSE)</f>
        <v>0</v>
      </c>
      <c r="AW757" s="218">
        <f>HLOOKUP($B757,data05,data0211!AW$900,FALSE)</f>
        <v>139</v>
      </c>
      <c r="AX757" s="218">
        <f>HLOOKUP($B757,data05,data0211!AX$900,FALSE)</f>
        <v>0</v>
      </c>
      <c r="AY757" s="218">
        <f>HLOOKUP($B757,data05,data0211!AY$900,FALSE)</f>
        <v>0</v>
      </c>
      <c r="AZ757" s="218">
        <f>HLOOKUP($B757,data05,data0211!AZ$900,FALSE)</f>
        <v>937</v>
      </c>
      <c r="BA757" s="218">
        <f>HLOOKUP($B757,data05,data0211!BA$900,FALSE)</f>
        <v>8</v>
      </c>
      <c r="BB757" s="218"/>
      <c r="BC757" s="218"/>
      <c r="BD757" s="218"/>
      <c r="BE757" s="218"/>
    </row>
    <row r="758" spans="1:57" x14ac:dyDescent="0.2">
      <c r="A758" s="71" t="s">
        <v>44</v>
      </c>
      <c r="B758" s="71" t="s">
        <v>44</v>
      </c>
      <c r="C758" s="69">
        <v>2006</v>
      </c>
      <c r="D758" s="218">
        <f>HLOOKUP($B758,data06,data0211!D$900,FALSE)</f>
        <v>6828244.7000000002</v>
      </c>
      <c r="E758" s="218">
        <f>HLOOKUP($B758,data06,data0211!E$900,FALSE)</f>
        <v>-1669497.8</v>
      </c>
      <c r="F758" s="218">
        <f>HLOOKUP($B758,data06,data0211!F$900,FALSE)</f>
        <v>0</v>
      </c>
      <c r="G758" s="218">
        <f>HLOOKUP($B758,data06,data0211!G$900,FALSE)</f>
        <v>208644.3</v>
      </c>
      <c r="H758" s="218">
        <f>HLOOKUP($B758,data06,data0211!H$900,FALSE)</f>
        <v>980527.73</v>
      </c>
      <c r="I758" s="218">
        <f>HLOOKUP($B758,data06,data0211!I$900,FALSE)</f>
        <v>33368</v>
      </c>
      <c r="J758" s="218">
        <f>HLOOKUP($B758,data06,data0211!J$900,FALSE)</f>
        <v>2734</v>
      </c>
      <c r="K758" s="218">
        <f>HLOOKUP($B758,data06,data0211!K$900,FALSE)</f>
        <v>2293</v>
      </c>
      <c r="L758" s="218">
        <f>HLOOKUP($B758,data06,data0211!L$900,FALSE)</f>
        <v>441</v>
      </c>
      <c r="M758" s="218">
        <f>HLOOKUP($B758,data06,data0211!M$900,FALSE)</f>
        <v>0</v>
      </c>
      <c r="N758" s="218">
        <f>HLOOKUP($B758,data06,data0211!N$900,FALSE)</f>
        <v>533</v>
      </c>
      <c r="O758" s="218">
        <f>HLOOKUP($B758,data06,data0211!O$900,FALSE)</f>
        <v>0</v>
      </c>
      <c r="P758" s="218">
        <f>HLOOKUP($B758,data06,data0211!P$900,FALSE)</f>
        <v>92077783</v>
      </c>
      <c r="Q758" s="218">
        <f>HLOOKUP($B758,data06,data0211!Q$900,FALSE)</f>
        <v>31452628</v>
      </c>
      <c r="R758" s="218">
        <f>HLOOKUP($B758,data06,data0211!R$900,FALSE)</f>
        <v>60136389</v>
      </c>
      <c r="S758" s="218">
        <f>HLOOKUP($B758,data06,data0211!S$900,FALSE)</f>
        <v>0</v>
      </c>
      <c r="T758" s="218">
        <f>HLOOKUP($B758,data06,data0211!T$900,FALSE)</f>
        <v>488766</v>
      </c>
      <c r="U758" s="218">
        <f>HLOOKUP($B758,data06,data0211!U$900,FALSE)</f>
        <v>0</v>
      </c>
      <c r="V758" s="218">
        <f>HLOOKUP($B758,data06,data0211!V$900,FALSE)</f>
        <v>108187</v>
      </c>
      <c r="W758" s="218">
        <f>HLOOKUP($B758,data06,data0211!W$900,FALSE)</f>
        <v>0</v>
      </c>
      <c r="X758" s="218">
        <f>HLOOKUP($B758,data06,data0211!X$900,FALSE)</f>
        <v>106738</v>
      </c>
      <c r="Y758" s="218">
        <f>HLOOKUP($B758,data06,data0211!Y$900,FALSE)</f>
        <v>0</v>
      </c>
      <c r="Z758" s="218">
        <f>HLOOKUP($B758,data06,data0211!Z$900,FALSE)</f>
        <v>1449</v>
      </c>
      <c r="AA758" s="218">
        <f>HLOOKUP($B758,data06,data0211!AA$900,FALSE)</f>
        <v>0</v>
      </c>
      <c r="AB758" s="218">
        <f>HLOOKUP($B758,data06,data0211!AB$900,FALSE)</f>
        <v>1338894.77</v>
      </c>
      <c r="AC758" s="218">
        <f>HLOOKUP($B758,data06,data0211!AC$900,FALSE)</f>
        <v>770263.41</v>
      </c>
      <c r="AD758" s="218">
        <f>HLOOKUP($B758,data06,data0211!AD$900,FALSE)</f>
        <v>560234.29</v>
      </c>
      <c r="AE758" s="218">
        <f>HLOOKUP($B758,data06,data0211!AE$900,FALSE)</f>
        <v>0</v>
      </c>
      <c r="AF758" s="218">
        <f>HLOOKUP($B758,data06,data0211!AF$900,FALSE)</f>
        <v>8397.07</v>
      </c>
      <c r="AG758" s="218">
        <f>HLOOKUP($B758,data06,data0211!AG$900,FALSE)</f>
        <v>0</v>
      </c>
      <c r="AH758" s="218">
        <f>HLOOKUP($B758,data06,data0211!AH$900,FALSE)</f>
        <v>536</v>
      </c>
      <c r="AI758" s="218">
        <f>HLOOKUP($B758,data06,data0211!AI$900,FALSE)</f>
        <v>6</v>
      </c>
      <c r="AJ758" s="218">
        <f>HLOOKUP($B758,data06,data0211!AJ$900,FALSE)</f>
        <v>530</v>
      </c>
      <c r="AK758" s="218">
        <f>HLOOKUP($B758,data06,data0211!AK$900,FALSE)</f>
        <v>5336</v>
      </c>
      <c r="AL758" s="218">
        <f>HLOOKUP($B758,data06,data0211!AL$900,FALSE)</f>
        <v>5336</v>
      </c>
      <c r="AM758" s="218">
        <f>HLOOKUP($B758,data06,data0211!AM$900,FALSE)</f>
        <v>112</v>
      </c>
      <c r="AN758" s="218">
        <f>HLOOKUP($B758,data06,data0211!AN$900,FALSE)</f>
        <v>22013</v>
      </c>
      <c r="AO758" s="218">
        <f>HLOOKUP($B758,data06,data0211!AO$900,FALSE)</f>
        <v>15345</v>
      </c>
      <c r="AP758" s="218">
        <f>HLOOKUP($B758,data06,data0211!AP$900,FALSE)</f>
        <v>22013</v>
      </c>
      <c r="AQ758" s="218">
        <f>HLOOKUP($B758,data06,data0211!AQ$900,FALSE)</f>
        <v>15882</v>
      </c>
      <c r="AR758" s="218">
        <f>HLOOKUP($B758,data06,data0211!AR$900,FALSE)</f>
        <v>211</v>
      </c>
      <c r="AS758" s="218">
        <f>HLOOKUP($B758,data06,data0211!AS$900,FALSE)</f>
        <v>205</v>
      </c>
      <c r="AT758" s="218">
        <f>HLOOKUP($B758,data06,data0211!AT$900,FALSE)</f>
        <v>6</v>
      </c>
      <c r="AU758" s="218">
        <f>HLOOKUP($B758,data06,data0211!AU$900,FALSE)</f>
        <v>72</v>
      </c>
      <c r="AV758" s="218">
        <f>HLOOKUP($B758,data06,data0211!AV$900,FALSE)</f>
        <v>0</v>
      </c>
      <c r="AW758" s="218">
        <f>HLOOKUP($B758,data06,data0211!AW$900,FALSE)</f>
        <v>139</v>
      </c>
      <c r="AX758" s="218">
        <f>HLOOKUP($B758,data06,data0211!AX$900,FALSE)</f>
        <v>0</v>
      </c>
      <c r="AY758" s="218">
        <f>HLOOKUP($B758,data06,data0211!AY$900,FALSE)</f>
        <v>0</v>
      </c>
      <c r="AZ758" s="218">
        <f>HLOOKUP($B758,data06,data0211!AZ$900,FALSE)</f>
        <v>942</v>
      </c>
      <c r="BA758" s="218">
        <f>HLOOKUP($B758,data06,data0211!BA$900,FALSE)</f>
        <v>8</v>
      </c>
      <c r="BB758" s="218"/>
      <c r="BC758" s="218"/>
      <c r="BD758" s="218"/>
      <c r="BE758" s="218"/>
    </row>
    <row r="759" spans="1:57" x14ac:dyDescent="0.2">
      <c r="A759" s="71" t="s">
        <v>44</v>
      </c>
      <c r="B759" s="71" t="s">
        <v>44</v>
      </c>
      <c r="C759" s="69">
        <v>2007</v>
      </c>
      <c r="D759" s="218">
        <f>HLOOKUP($B759,data07,data0211!D$900,FALSE)</f>
        <v>7071790.2999999998</v>
      </c>
      <c r="E759" s="218">
        <f>HLOOKUP($B759,data07,data0211!E$900,FALSE)</f>
        <v>-1964631.31</v>
      </c>
      <c r="F759" s="218">
        <f>HLOOKUP($B759,data07,data0211!F$900,FALSE)</f>
        <v>0</v>
      </c>
      <c r="G759" s="218">
        <f>HLOOKUP($B759,data07,data0211!G$900,FALSE)</f>
        <v>264762.34000000003</v>
      </c>
      <c r="H759" s="218">
        <f>HLOOKUP($B759,data07,data0211!H$900,FALSE)</f>
        <v>1025147.62</v>
      </c>
      <c r="I759" s="218">
        <f>HLOOKUP($B759,data07,data0211!I$900,FALSE)</f>
        <v>28541</v>
      </c>
      <c r="J759" s="218">
        <f>HLOOKUP($B759,data07,data0211!J$900,FALSE)</f>
        <v>2754</v>
      </c>
      <c r="K759" s="218">
        <f>HLOOKUP($B759,data07,data0211!K$900,FALSE)</f>
        <v>2310</v>
      </c>
      <c r="L759" s="218">
        <f>HLOOKUP($B759,data07,data0211!L$900,FALSE)</f>
        <v>444</v>
      </c>
      <c r="M759" s="218">
        <f>HLOOKUP($B759,data07,data0211!M$900,FALSE)</f>
        <v>0</v>
      </c>
      <c r="N759" s="218">
        <f>HLOOKUP($B759,data07,data0211!N$900,FALSE)</f>
        <v>533</v>
      </c>
      <c r="O759" s="218">
        <f>HLOOKUP($B759,data07,data0211!O$900,FALSE)</f>
        <v>0</v>
      </c>
      <c r="P759" s="218">
        <f>HLOOKUP($B759,data07,data0211!P$900,FALSE)</f>
        <v>90679122</v>
      </c>
      <c r="Q759" s="218">
        <f>HLOOKUP($B759,data07,data0211!Q$900,FALSE)</f>
        <v>32814076</v>
      </c>
      <c r="R759" s="218">
        <f>HLOOKUP($B759,data07,data0211!R$900,FALSE)</f>
        <v>57375461</v>
      </c>
      <c r="S759" s="218">
        <f>HLOOKUP($B759,data07,data0211!S$900,FALSE)</f>
        <v>0</v>
      </c>
      <c r="T759" s="218">
        <f>HLOOKUP($B759,data07,data0211!T$900,FALSE)</f>
        <v>489585</v>
      </c>
      <c r="U759" s="218">
        <f>HLOOKUP($B759,data07,data0211!U$900,FALSE)</f>
        <v>0</v>
      </c>
      <c r="V759" s="218">
        <f>HLOOKUP($B759,data07,data0211!V$900,FALSE)</f>
        <v>107407</v>
      </c>
      <c r="W759" s="218">
        <f>HLOOKUP($B759,data07,data0211!W$900,FALSE)</f>
        <v>0</v>
      </c>
      <c r="X759" s="218">
        <f>HLOOKUP($B759,data07,data0211!X$900,FALSE)</f>
        <v>105960</v>
      </c>
      <c r="Y759" s="218">
        <f>HLOOKUP($B759,data07,data0211!Y$900,FALSE)</f>
        <v>0</v>
      </c>
      <c r="Z759" s="218">
        <f>HLOOKUP($B759,data07,data0211!Z$900,FALSE)</f>
        <v>1447</v>
      </c>
      <c r="AA759" s="218">
        <f>HLOOKUP($B759,data07,data0211!AA$900,FALSE)</f>
        <v>0</v>
      </c>
      <c r="AB759" s="218">
        <f>HLOOKUP($B759,data07,data0211!AB$900,FALSE)</f>
        <v>1440779.39</v>
      </c>
      <c r="AC759" s="218">
        <f>HLOOKUP($B759,data07,data0211!AC$900,FALSE)</f>
        <v>835049.66</v>
      </c>
      <c r="AD759" s="218">
        <f>HLOOKUP($B759,data07,data0211!AD$900,FALSE)</f>
        <v>596870.60000000009</v>
      </c>
      <c r="AE759" s="218">
        <f>HLOOKUP($B759,data07,data0211!AE$900,FALSE)</f>
        <v>0</v>
      </c>
      <c r="AF759" s="218">
        <f>HLOOKUP($B759,data07,data0211!AF$900,FALSE)</f>
        <v>0</v>
      </c>
      <c r="AG759" s="218">
        <f>HLOOKUP($B759,data07,data0211!AG$900,FALSE)</f>
        <v>8859.1299999999992</v>
      </c>
      <c r="AH759" s="218">
        <f>HLOOKUP($B759,data07,data0211!AH$900,FALSE)</f>
        <v>536</v>
      </c>
      <c r="AI759" s="218">
        <f>HLOOKUP($B759,data07,data0211!AI$900,FALSE)</f>
        <v>6</v>
      </c>
      <c r="AJ759" s="218">
        <f>HLOOKUP($B759,data07,data0211!AJ$900,FALSE)</f>
        <v>530</v>
      </c>
      <c r="AK759" s="218">
        <f>HLOOKUP($B759,data07,data0211!AK$900,FALSE)</f>
        <v>5336</v>
      </c>
      <c r="AL759" s="218">
        <f>HLOOKUP($B759,data07,data0211!AL$900,FALSE)</f>
        <v>5336</v>
      </c>
      <c r="AM759" s="218">
        <f>HLOOKUP($B759,data07,data0211!AM$900,FALSE)</f>
        <v>108</v>
      </c>
      <c r="AN759" s="218">
        <f>HLOOKUP($B759,data07,data0211!AN$900,FALSE)</f>
        <v>22552</v>
      </c>
      <c r="AO759" s="218">
        <f>HLOOKUP($B759,data07,data0211!AO$900,FALSE)</f>
        <v>14949</v>
      </c>
      <c r="AP759" s="218">
        <f>HLOOKUP($B759,data07,data0211!AP$900,FALSE)</f>
        <v>22552</v>
      </c>
      <c r="AQ759" s="218">
        <f>HLOOKUP($B759,data07,data0211!AQ$900,FALSE)</f>
        <v>15505</v>
      </c>
      <c r="AR759" s="218">
        <f>HLOOKUP($B759,data07,data0211!AR$900,FALSE)</f>
        <v>211</v>
      </c>
      <c r="AS759" s="218">
        <f>HLOOKUP($B759,data07,data0211!AS$900,FALSE)</f>
        <v>205</v>
      </c>
      <c r="AT759" s="218">
        <f>HLOOKUP($B759,data07,data0211!AT$900,FALSE)</f>
        <v>6</v>
      </c>
      <c r="AU759" s="218">
        <f>HLOOKUP($B759,data07,data0211!AU$900,FALSE)</f>
        <v>72</v>
      </c>
      <c r="AV759" s="218">
        <f>HLOOKUP($B759,data07,data0211!AV$900,FALSE)</f>
        <v>0</v>
      </c>
      <c r="AW759" s="218">
        <f>HLOOKUP($B759,data07,data0211!AW$900,FALSE)</f>
        <v>139</v>
      </c>
      <c r="AX759" s="218">
        <f>HLOOKUP($B759,data07,data0211!AX$900,FALSE)</f>
        <v>0</v>
      </c>
      <c r="AY759" s="218">
        <f>HLOOKUP($B759,data07,data0211!AY$900,FALSE)</f>
        <v>0</v>
      </c>
      <c r="AZ759" s="218">
        <f>HLOOKUP($B759,data07,data0211!AZ$900,FALSE)</f>
        <v>942</v>
      </c>
      <c r="BA759" s="218">
        <f>HLOOKUP($B759,data07,data0211!BA$900,FALSE)</f>
        <v>8</v>
      </c>
      <c r="BB759" s="218"/>
      <c r="BC759" s="218"/>
      <c r="BD759" s="218"/>
      <c r="BE759" s="218"/>
    </row>
    <row r="760" spans="1:57" x14ac:dyDescent="0.2">
      <c r="A760" s="71" t="s">
        <v>44</v>
      </c>
      <c r="B760" s="71" t="s">
        <v>44</v>
      </c>
      <c r="C760" s="69">
        <v>2008</v>
      </c>
      <c r="D760" s="218">
        <f>HLOOKUP($B760,data08,data0211!D$900,FALSE)</f>
        <v>7480631.54</v>
      </c>
      <c r="E760" s="218">
        <f>HLOOKUP($B760,data08,data0211!E$900,FALSE)</f>
        <v>-2263978.98</v>
      </c>
      <c r="F760" s="218">
        <f>HLOOKUP($B760,data08,data0211!F$900,FALSE)</f>
        <v>0</v>
      </c>
      <c r="G760" s="218">
        <f>HLOOKUP($B760,data08,data0211!G$900,FALSE)</f>
        <v>440124.3</v>
      </c>
      <c r="H760" s="218">
        <f>HLOOKUP($B760,data08,data0211!H$900,FALSE)</f>
        <v>1124817.5599999998</v>
      </c>
      <c r="I760" s="218">
        <f>HLOOKUP($B760,data08,data0211!I$900,FALSE)</f>
        <v>25818</v>
      </c>
      <c r="J760" s="218">
        <f>HLOOKUP($B760,data08,data0211!J$900,FALSE)</f>
        <v>2734</v>
      </c>
      <c r="K760" s="218">
        <f>HLOOKUP($B760,data08,data0211!K$900,FALSE)</f>
        <v>2302</v>
      </c>
      <c r="L760" s="218">
        <f>HLOOKUP($B760,data08,data0211!L$900,FALSE)</f>
        <v>432</v>
      </c>
      <c r="M760" s="218">
        <f>HLOOKUP($B760,data08,data0211!M$900,FALSE)</f>
        <v>0</v>
      </c>
      <c r="N760" s="218">
        <f>HLOOKUP($B760,data08,data0211!N$900,FALSE)</f>
        <v>532</v>
      </c>
      <c r="O760" s="218">
        <f>HLOOKUP($B760,data08,data0211!O$900,FALSE)</f>
        <v>0</v>
      </c>
      <c r="P760" s="218">
        <f>HLOOKUP($B760,data08,data0211!P$900,FALSE)</f>
        <v>76752093</v>
      </c>
      <c r="Q760" s="218">
        <f>HLOOKUP($B760,data08,data0211!Q$900,FALSE)</f>
        <v>33587664</v>
      </c>
      <c r="R760" s="218">
        <f>HLOOKUP($B760,data08,data0211!R$900,FALSE)</f>
        <v>42670262</v>
      </c>
      <c r="S760" s="218">
        <f>HLOOKUP($B760,data08,data0211!S$900,FALSE)</f>
        <v>0</v>
      </c>
      <c r="T760" s="218">
        <f>HLOOKUP($B760,data08,data0211!T$900,FALSE)</f>
        <v>494167</v>
      </c>
      <c r="U760" s="218">
        <f>HLOOKUP($B760,data08,data0211!U$900,FALSE)</f>
        <v>0</v>
      </c>
      <c r="V760" s="218">
        <f>HLOOKUP($B760,data08,data0211!V$900,FALSE)</f>
        <v>76545</v>
      </c>
      <c r="W760" s="218">
        <f>HLOOKUP($B760,data08,data0211!W$900,FALSE)</f>
        <v>0</v>
      </c>
      <c r="X760" s="218">
        <f>HLOOKUP($B760,data08,data0211!X$900,FALSE)</f>
        <v>75100</v>
      </c>
      <c r="Y760" s="218">
        <f>HLOOKUP($B760,data08,data0211!Y$900,FALSE)</f>
        <v>0</v>
      </c>
      <c r="Z760" s="218">
        <f>HLOOKUP($B760,data08,data0211!Z$900,FALSE)</f>
        <v>1445</v>
      </c>
      <c r="AA760" s="218">
        <f>HLOOKUP($B760,data08,data0211!AA$900,FALSE)</f>
        <v>0</v>
      </c>
      <c r="AB760" s="218">
        <f>HLOOKUP($B760,data08,data0211!AB$900,FALSE)</f>
        <v>0</v>
      </c>
      <c r="AC760" s="218">
        <f>HLOOKUP($B760,data08,data0211!AC$900,FALSE)</f>
        <v>869707.17</v>
      </c>
      <c r="AD760" s="218">
        <f>HLOOKUP($B760,data08,data0211!AD$900,FALSE)</f>
        <v>584286.08000000007</v>
      </c>
      <c r="AE760" s="218">
        <f>HLOOKUP($B760,data08,data0211!AE$900,FALSE)</f>
        <v>0</v>
      </c>
      <c r="AF760" s="218">
        <f>HLOOKUP($B760,data08,data0211!AF$900,FALSE)</f>
        <v>12195.03</v>
      </c>
      <c r="AG760" s="218">
        <f>HLOOKUP($B760,data08,data0211!AG$900,FALSE)</f>
        <v>0</v>
      </c>
      <c r="AH760" s="218">
        <f>HLOOKUP($B760,data08,data0211!AH$900,FALSE)</f>
        <v>536</v>
      </c>
      <c r="AI760" s="218">
        <f>HLOOKUP($B760,data08,data0211!AI$900,FALSE)</f>
        <v>6</v>
      </c>
      <c r="AJ760" s="218">
        <f>HLOOKUP($B760,data08,data0211!AJ$900,FALSE)</f>
        <v>530</v>
      </c>
      <c r="AK760" s="218">
        <f>HLOOKUP($B760,data08,data0211!AK$900,FALSE)</f>
        <v>5336</v>
      </c>
      <c r="AL760" s="218">
        <f>HLOOKUP($B760,data08,data0211!AL$900,FALSE)</f>
        <v>5336</v>
      </c>
      <c r="AM760" s="218">
        <f>HLOOKUP($B760,data08,data0211!AM$900,FALSE)</f>
        <v>108</v>
      </c>
      <c r="AN760" s="218">
        <f>HLOOKUP($B760,data08,data0211!AN$900,FALSE)</f>
        <v>18091</v>
      </c>
      <c r="AO760" s="218">
        <f>HLOOKUP($B760,data08,data0211!AO$900,FALSE)</f>
        <v>11853</v>
      </c>
      <c r="AP760" s="218">
        <f>HLOOKUP($B760,data08,data0211!AP$900,FALSE)</f>
        <v>18091</v>
      </c>
      <c r="AQ760" s="218">
        <f>HLOOKUP($B760,data08,data0211!AQ$900,FALSE)</f>
        <v>13292</v>
      </c>
      <c r="AR760" s="218">
        <f>HLOOKUP($B760,data08,data0211!AR$900,FALSE)</f>
        <v>211</v>
      </c>
      <c r="AS760" s="218">
        <f>HLOOKUP($B760,data08,data0211!AS$900,FALSE)</f>
        <v>205</v>
      </c>
      <c r="AT760" s="218">
        <f>HLOOKUP($B760,data08,data0211!AT$900,FALSE)</f>
        <v>6</v>
      </c>
      <c r="AU760" s="218">
        <f>HLOOKUP($B760,data08,data0211!AU$900,FALSE)</f>
        <v>72</v>
      </c>
      <c r="AV760" s="218">
        <f>HLOOKUP($B760,data08,data0211!AV$900,FALSE)</f>
        <v>0</v>
      </c>
      <c r="AW760" s="218">
        <f>HLOOKUP($B760,data08,data0211!AW$900,FALSE)</f>
        <v>139</v>
      </c>
      <c r="AX760" s="218">
        <f>HLOOKUP($B760,data08,data0211!AX$900,FALSE)</f>
        <v>0</v>
      </c>
      <c r="AY760" s="218">
        <f>HLOOKUP($B760,data08,data0211!AY$900,FALSE)</f>
        <v>0</v>
      </c>
      <c r="AZ760" s="218">
        <f>HLOOKUP($B760,data08,data0211!AZ$900,FALSE)</f>
        <v>831</v>
      </c>
      <c r="BA760" s="218">
        <f>HLOOKUP($B760,data08,data0211!BA$900,FALSE)</f>
        <v>8</v>
      </c>
      <c r="BB760" s="218"/>
      <c r="BC760" s="218"/>
      <c r="BD760" s="218"/>
      <c r="BE760" s="218"/>
    </row>
    <row r="761" spans="1:57" x14ac:dyDescent="0.2">
      <c r="A761" s="71" t="s">
        <v>44</v>
      </c>
      <c r="B761" s="71" t="s">
        <v>44</v>
      </c>
      <c r="C761" s="69">
        <v>2009</v>
      </c>
      <c r="D761" s="218">
        <f>HLOOKUP($B761,data09,data0211!D$900,FALSE)</f>
        <v>7840546.0600000015</v>
      </c>
      <c r="E761" s="218">
        <f>HLOOKUP($B761,data09,data0211!E$900,FALSE)</f>
        <v>-2588353.38</v>
      </c>
      <c r="F761" s="218">
        <f>HLOOKUP($B761,data09,data0211!F$900,FALSE)</f>
        <v>0</v>
      </c>
      <c r="G761" s="218">
        <f>HLOOKUP($B761,data09,data0211!G$900,FALSE)</f>
        <v>387978.47</v>
      </c>
      <c r="H761" s="218">
        <f>HLOOKUP($B761,data09,data0211!H$900,FALSE)</f>
        <v>1102924.6599999999</v>
      </c>
      <c r="I761" s="218">
        <f>HLOOKUP($B761,data09,data0211!I$900,FALSE)</f>
        <v>35709.410000000003</v>
      </c>
      <c r="J761" s="218">
        <f>HLOOKUP($B761,data09,data0211!J$900,FALSE)</f>
        <v>2740</v>
      </c>
      <c r="K761" s="218">
        <f>HLOOKUP($B761,data09,data0211!K$900,FALSE)</f>
        <v>2296</v>
      </c>
      <c r="L761" s="218">
        <f>HLOOKUP($B761,data09,data0211!L$900,FALSE)</f>
        <v>431</v>
      </c>
      <c r="M761" s="218">
        <f>HLOOKUP($B761,data09,data0211!M$900,FALSE)</f>
        <v>13</v>
      </c>
      <c r="N761" s="218">
        <f>HLOOKUP($B761,data09,data0211!N$900,FALSE)</f>
        <v>534</v>
      </c>
      <c r="O761" s="218">
        <f>HLOOKUP($B761,data09,data0211!O$900,FALSE)</f>
        <v>0</v>
      </c>
      <c r="P761" s="218">
        <f>HLOOKUP($B761,data09,data0211!P$900,FALSE)</f>
        <v>72428352</v>
      </c>
      <c r="Q761" s="218">
        <f>HLOOKUP($B761,data09,data0211!Q$900,FALSE)</f>
        <v>33747939</v>
      </c>
      <c r="R761" s="218">
        <f>HLOOKUP($B761,data09,data0211!R$900,FALSE)</f>
        <v>38166216</v>
      </c>
      <c r="S761" s="218">
        <f>HLOOKUP($B761,data09,data0211!S$900,FALSE)</f>
        <v>42486</v>
      </c>
      <c r="T761" s="218">
        <f>HLOOKUP($B761,data09,data0211!T$900,FALSE)</f>
        <v>471711</v>
      </c>
      <c r="U761" s="218">
        <f>HLOOKUP($B761,data09,data0211!U$900,FALSE)</f>
        <v>0</v>
      </c>
      <c r="V761" s="218">
        <f>HLOOKUP($B761,data09,data0211!V$900,FALSE)</f>
        <v>58186</v>
      </c>
      <c r="W761" s="218">
        <f>HLOOKUP($B761,data09,data0211!W$900,FALSE)</f>
        <v>0</v>
      </c>
      <c r="X761" s="218">
        <f>HLOOKUP($B761,data09,data0211!X$900,FALSE)</f>
        <v>56741</v>
      </c>
      <c r="Y761" s="218">
        <f>HLOOKUP($B761,data09,data0211!Y$900,FALSE)</f>
        <v>0</v>
      </c>
      <c r="Z761" s="218">
        <f>HLOOKUP($B761,data09,data0211!Z$900,FALSE)</f>
        <v>1445</v>
      </c>
      <c r="AA761" s="218">
        <f>HLOOKUP($B761,data09,data0211!AA$900,FALSE)</f>
        <v>0</v>
      </c>
      <c r="AB761" s="218">
        <f>HLOOKUP($B761,data09,data0211!AB$900,FALSE)</f>
        <v>1765777.47</v>
      </c>
      <c r="AC761" s="218">
        <f>HLOOKUP($B761,data09,data0211!AC$900,FALSE)</f>
        <v>1049003.82</v>
      </c>
      <c r="AD761" s="218">
        <f>HLOOKUP($B761,data09,data0211!AD$900,FALSE)</f>
        <v>648335.52</v>
      </c>
      <c r="AE761" s="218">
        <f>HLOOKUP($B761,data09,data0211!AE$900,FALSE)</f>
        <v>0</v>
      </c>
      <c r="AF761" s="218">
        <f>HLOOKUP($B761,data09,data0211!AF$900,FALSE)</f>
        <v>64818.48</v>
      </c>
      <c r="AG761" s="218">
        <f>HLOOKUP($B761,data09,data0211!AG$900,FALSE)</f>
        <v>0</v>
      </c>
      <c r="AH761" s="218">
        <f>HLOOKUP($B761,data09,data0211!AH$900,FALSE)</f>
        <v>536</v>
      </c>
      <c r="AI761" s="218">
        <f>HLOOKUP($B761,data09,data0211!AI$900,FALSE)</f>
        <v>6</v>
      </c>
      <c r="AJ761" s="218">
        <f>HLOOKUP($B761,data09,data0211!AJ$900,FALSE)</f>
        <v>530</v>
      </c>
      <c r="AK761" s="218">
        <f>HLOOKUP($B761,data09,data0211!AK$900,FALSE)</f>
        <v>5336</v>
      </c>
      <c r="AL761" s="218">
        <f>HLOOKUP($B761,data09,data0211!AL$900,FALSE)</f>
        <v>5336</v>
      </c>
      <c r="AM761" s="218">
        <f>HLOOKUP($B761,data09,data0211!AM$900,FALSE)</f>
        <v>108</v>
      </c>
      <c r="AN761" s="218">
        <f>HLOOKUP($B761,data09,data0211!AN$900,FALSE)</f>
        <v>18326</v>
      </c>
      <c r="AO761" s="218">
        <f>HLOOKUP($B761,data09,data0211!AO$900,FALSE)</f>
        <v>11160</v>
      </c>
      <c r="AP761" s="218">
        <f>HLOOKUP($B761,data09,data0211!AP$900,FALSE)</f>
        <v>18326</v>
      </c>
      <c r="AQ761" s="218">
        <f>HLOOKUP($B761,data09,data0211!AQ$900,FALSE)</f>
        <v>12426</v>
      </c>
      <c r="AR761" s="218">
        <f>HLOOKUP($B761,data09,data0211!AR$900,FALSE)</f>
        <v>211</v>
      </c>
      <c r="AS761" s="218">
        <f>HLOOKUP($B761,data09,data0211!AS$900,FALSE)</f>
        <v>205</v>
      </c>
      <c r="AT761" s="218">
        <f>HLOOKUP($B761,data09,data0211!AT$900,FALSE)</f>
        <v>6</v>
      </c>
      <c r="AU761" s="218">
        <f>HLOOKUP($B761,data09,data0211!AU$900,FALSE)</f>
        <v>72</v>
      </c>
      <c r="AV761" s="218">
        <f>HLOOKUP($B761,data09,data0211!AV$900,FALSE)</f>
        <v>0</v>
      </c>
      <c r="AW761" s="218">
        <f>HLOOKUP($B761,data09,data0211!AW$900,FALSE)</f>
        <v>139</v>
      </c>
      <c r="AX761" s="218">
        <f>HLOOKUP($B761,data09,data0211!AX$900,FALSE)</f>
        <v>0</v>
      </c>
      <c r="AY761" s="218">
        <f>HLOOKUP($B761,data09,data0211!AY$900,FALSE)</f>
        <v>0</v>
      </c>
      <c r="AZ761" s="218">
        <f>HLOOKUP($B761,data09,data0211!AZ$900,FALSE)</f>
        <v>831</v>
      </c>
      <c r="BA761" s="218">
        <f>HLOOKUP($B761,data09,data0211!BA$900,FALSE)</f>
        <v>8</v>
      </c>
      <c r="BB761" s="218"/>
      <c r="BC761" s="218"/>
      <c r="BD761" s="218"/>
      <c r="BE761" s="218"/>
    </row>
    <row r="762" spans="1:57" x14ac:dyDescent="0.2">
      <c r="A762" s="71" t="s">
        <v>44</v>
      </c>
      <c r="B762" s="71" t="s">
        <v>44</v>
      </c>
      <c r="C762" s="69">
        <v>2010</v>
      </c>
      <c r="D762" s="218">
        <f>HLOOKUP($B762,data10,data0211!D$900,FALSE)</f>
        <v>8249248.3800000018</v>
      </c>
      <c r="E762" s="218">
        <f>HLOOKUP($B762,data10,data0211!E$900,FALSE)</f>
        <v>-2932348.63</v>
      </c>
      <c r="F762" s="218">
        <f>HLOOKUP($B762,data10,data0211!F$900,FALSE)</f>
        <v>0</v>
      </c>
      <c r="G762" s="218">
        <f>HLOOKUP($B762,data10,data0211!G$900,FALSE)</f>
        <v>387978.47</v>
      </c>
      <c r="H762" s="218">
        <f>HLOOKUP($B762,data10,data0211!H$900,FALSE)</f>
        <v>1133633.6599999999</v>
      </c>
      <c r="I762" s="218">
        <f>HLOOKUP($B762,data10,data0211!I$900,FALSE)</f>
        <v>12408.59</v>
      </c>
      <c r="J762" s="218">
        <f>HLOOKUP($B762,data10,data0211!J$900,FALSE)</f>
        <v>2754</v>
      </c>
      <c r="K762" s="218">
        <f>HLOOKUP($B762,data10,data0211!K$900,FALSE)</f>
        <v>2312</v>
      </c>
      <c r="L762" s="218">
        <f>HLOOKUP($B762,data10,data0211!L$900,FALSE)</f>
        <v>442</v>
      </c>
      <c r="M762" s="218">
        <f>HLOOKUP($B762,data10,data0211!M$900,FALSE)</f>
        <v>0</v>
      </c>
      <c r="N762" s="218">
        <f>HLOOKUP($B762,data10,data0211!N$900,FALSE)</f>
        <v>0</v>
      </c>
      <c r="O762" s="218">
        <f>HLOOKUP($B762,data10,data0211!O$900,FALSE)</f>
        <v>0</v>
      </c>
      <c r="P762" s="218">
        <f>HLOOKUP($B762,data10,data0211!P$900,FALSE)</f>
        <v>70574452</v>
      </c>
      <c r="Q762" s="218">
        <f>HLOOKUP($B762,data10,data0211!Q$900,FALSE)</f>
        <v>31178902</v>
      </c>
      <c r="R762" s="218">
        <f>HLOOKUP($B762,data10,data0211!R$900,FALSE)</f>
        <v>39395550</v>
      </c>
      <c r="S762" s="218">
        <f>HLOOKUP($B762,data10,data0211!S$900,FALSE)</f>
        <v>0</v>
      </c>
      <c r="T762" s="218">
        <f>HLOOKUP($B762,data10,data0211!T$900,FALSE)</f>
        <v>0</v>
      </c>
      <c r="U762" s="218">
        <f>HLOOKUP($B762,data10,data0211!U$900,FALSE)</f>
        <v>0</v>
      </c>
      <c r="V762" s="218">
        <f>HLOOKUP($B762,data10,data0211!V$900,FALSE)</f>
        <v>71492</v>
      </c>
      <c r="W762" s="218">
        <f>HLOOKUP($B762,data10,data0211!W$900,FALSE)</f>
        <v>0</v>
      </c>
      <c r="X762" s="218">
        <f>HLOOKUP($B762,data10,data0211!X$900,FALSE)</f>
        <v>71492</v>
      </c>
      <c r="Y762" s="218">
        <f>HLOOKUP($B762,data10,data0211!Y$900,FALSE)</f>
        <v>0</v>
      </c>
      <c r="Z762" s="218">
        <f>HLOOKUP($B762,data10,data0211!Z$900,FALSE)</f>
        <v>0</v>
      </c>
      <c r="AA762" s="218">
        <f>HLOOKUP($B762,data10,data0211!AA$900,FALSE)</f>
        <v>0</v>
      </c>
      <c r="AB762" s="218">
        <f>HLOOKUP($B762,data10,data0211!AB$900,FALSE)</f>
        <v>1629579.27</v>
      </c>
      <c r="AC762" s="218">
        <f>HLOOKUP($B762,data10,data0211!AC$900,FALSE)</f>
        <v>987510.97</v>
      </c>
      <c r="AD762" s="218">
        <f>HLOOKUP($B762,data10,data0211!AD$900,FALSE)</f>
        <v>642068.30000000005</v>
      </c>
      <c r="AE762" s="218">
        <f>HLOOKUP($B762,data10,data0211!AE$900,FALSE)</f>
        <v>0</v>
      </c>
      <c r="AF762" s="218">
        <f>HLOOKUP($B762,data10,data0211!AF$900,FALSE)</f>
        <v>0</v>
      </c>
      <c r="AG762" s="218">
        <f>HLOOKUP($B762,data10,data0211!AG$900,FALSE)</f>
        <v>0</v>
      </c>
      <c r="AH762" s="218">
        <f>HLOOKUP($B762,data10,data0211!AH$900,FALSE)</f>
        <v>0</v>
      </c>
      <c r="AI762" s="218">
        <f>HLOOKUP($B762,data10,data0211!AI$900,FALSE)</f>
        <v>0</v>
      </c>
      <c r="AJ762" s="218">
        <f>HLOOKUP($B762,data10,data0211!AJ$900,FALSE)</f>
        <v>0</v>
      </c>
      <c r="AK762" s="218">
        <f>HLOOKUP($B762,data10,data0211!AK$900,FALSE)</f>
        <v>5336</v>
      </c>
      <c r="AL762" s="218">
        <f>HLOOKUP($B762,data10,data0211!AL$900,FALSE)</f>
        <v>5336</v>
      </c>
      <c r="AM762" s="218">
        <f>HLOOKUP($B762,data10,data0211!AM$900,FALSE)</f>
        <v>108</v>
      </c>
      <c r="AN762" s="218">
        <f>HLOOKUP($B762,data10,data0211!AN$900,FALSE)</f>
        <v>17859</v>
      </c>
      <c r="AO762" s="218">
        <f>HLOOKUP($B762,data10,data0211!AO$900,FALSE)</f>
        <v>11303</v>
      </c>
      <c r="AP762" s="218">
        <f>HLOOKUP($B762,data10,data0211!AP$900,FALSE)</f>
        <v>17859</v>
      </c>
      <c r="AQ762" s="218">
        <f>HLOOKUP($B762,data10,data0211!AQ$900,FALSE)</f>
        <v>12538</v>
      </c>
      <c r="AR762" s="218">
        <f>HLOOKUP($B762,data10,data0211!AR$900,FALSE)</f>
        <v>211</v>
      </c>
      <c r="AS762" s="218">
        <f>HLOOKUP($B762,data10,data0211!AS$900,FALSE)</f>
        <v>205</v>
      </c>
      <c r="AT762" s="218">
        <f>HLOOKUP($B762,data10,data0211!AT$900,FALSE)</f>
        <v>6</v>
      </c>
      <c r="AU762" s="218">
        <f>HLOOKUP($B762,data10,data0211!AU$900,FALSE)</f>
        <v>72</v>
      </c>
      <c r="AV762" s="218">
        <f>HLOOKUP($B762,data10,data0211!AV$900,FALSE)</f>
        <v>0</v>
      </c>
      <c r="AW762" s="218">
        <f>HLOOKUP($B762,data10,data0211!AW$900,FALSE)</f>
        <v>139</v>
      </c>
      <c r="AX762" s="218">
        <f>HLOOKUP($B762,data10,data0211!AX$900,FALSE)</f>
        <v>0</v>
      </c>
      <c r="AY762" s="218">
        <f>HLOOKUP($B762,data10,data0211!AY$900,FALSE)</f>
        <v>0</v>
      </c>
      <c r="AZ762" s="218">
        <f>HLOOKUP($B762,data10,data0211!AZ$900,FALSE)</f>
        <v>0</v>
      </c>
      <c r="BA762" s="218">
        <f>HLOOKUP($B762,data10,data0211!BA$900,FALSE)</f>
        <v>8</v>
      </c>
      <c r="BB762" s="218"/>
      <c r="BC762" s="218"/>
      <c r="BD762" s="218"/>
      <c r="BE762" s="218"/>
    </row>
    <row r="763" spans="1:57" x14ac:dyDescent="0.2">
      <c r="A763" s="71" t="s">
        <v>44</v>
      </c>
      <c r="B763" s="71" t="s">
        <v>44</v>
      </c>
      <c r="C763" s="69">
        <v>2011</v>
      </c>
      <c r="D763" s="218">
        <f>HLOOKUP($B763,data11,data0211!D$900,FALSE)</f>
        <v>8575068.2000000011</v>
      </c>
      <c r="E763" s="218">
        <f>HLOOKUP($B763,data11,data0211!E$900,FALSE)</f>
        <v>-3236651.6</v>
      </c>
      <c r="F763" s="218">
        <f>HLOOKUP($B763,data11,data0211!F$900,FALSE)</f>
        <v>0</v>
      </c>
      <c r="G763" s="218">
        <f>HLOOKUP($B763,data11,data0211!G$900,FALSE)</f>
        <v>325819.82</v>
      </c>
      <c r="H763" s="218">
        <f>HLOOKUP($B763,data11,data0211!H$900,FALSE)</f>
        <v>1140634.92</v>
      </c>
      <c r="I763" s="218">
        <f>HLOOKUP($B763,data11,data0211!I$900,FALSE)</f>
        <v>29731.99</v>
      </c>
      <c r="J763" s="218">
        <f>HLOOKUP($B763,data11,data0211!J$900,FALSE)</f>
        <v>2755</v>
      </c>
      <c r="K763" s="218">
        <f>HLOOKUP($B763,data11,data0211!K$900,FALSE)</f>
        <v>2324</v>
      </c>
      <c r="L763" s="218">
        <f>HLOOKUP($B763,data11,data0211!L$900,FALSE)</f>
        <v>431</v>
      </c>
      <c r="M763" s="218">
        <f>HLOOKUP($B763,data11,data0211!M$900,FALSE)</f>
        <v>0</v>
      </c>
      <c r="N763" s="218">
        <f>HLOOKUP($B763,data11,data0211!N$900,FALSE)</f>
        <v>0</v>
      </c>
      <c r="O763" s="218">
        <f>HLOOKUP($B763,data11,data0211!O$900,FALSE)</f>
        <v>0</v>
      </c>
      <c r="P763" s="218">
        <f>HLOOKUP($B763,data11,data0211!P$900,FALSE)</f>
        <v>72584384.75</v>
      </c>
      <c r="Q763" s="218">
        <f>HLOOKUP($B763,data11,data0211!Q$900,FALSE)</f>
        <v>32694600.370000001</v>
      </c>
      <c r="R763" s="218">
        <f>HLOOKUP($B763,data11,data0211!R$900,FALSE)</f>
        <v>39889784.380000003</v>
      </c>
      <c r="S763" s="218">
        <f>HLOOKUP($B763,data11,data0211!S$900,FALSE)</f>
        <v>0</v>
      </c>
      <c r="T763" s="218">
        <f>HLOOKUP($B763,data11,data0211!T$900,FALSE)</f>
        <v>0</v>
      </c>
      <c r="U763" s="218">
        <f>HLOOKUP($B763,data11,data0211!U$900,FALSE)</f>
        <v>0</v>
      </c>
      <c r="V763" s="218">
        <f>HLOOKUP($B763,data11,data0211!V$900,FALSE)</f>
        <v>66653</v>
      </c>
      <c r="W763" s="218">
        <f>HLOOKUP($B763,data11,data0211!W$900,FALSE)</f>
        <v>0</v>
      </c>
      <c r="X763" s="218">
        <f>HLOOKUP($B763,data11,data0211!X$900,FALSE)</f>
        <v>66653</v>
      </c>
      <c r="Y763" s="218">
        <f>HLOOKUP($B763,data11,data0211!Y$900,FALSE)</f>
        <v>0</v>
      </c>
      <c r="Z763" s="218">
        <f>HLOOKUP($B763,data11,data0211!Z$900,FALSE)</f>
        <v>0</v>
      </c>
      <c r="AA763" s="218">
        <f>HLOOKUP($B763,data11,data0211!AA$900,FALSE)</f>
        <v>0</v>
      </c>
      <c r="AB763" s="218">
        <f>HLOOKUP($B763,data11,data0211!AB$900,FALSE)</f>
        <v>1643146.92</v>
      </c>
      <c r="AC763" s="218">
        <f>HLOOKUP($B763,data11,data0211!AC$900,FALSE)</f>
        <v>1010129.49</v>
      </c>
      <c r="AD763" s="218">
        <f>HLOOKUP($B763,data11,data0211!AD$900,FALSE)</f>
        <v>633017.42999999993</v>
      </c>
      <c r="AE763" s="218">
        <f>HLOOKUP($B763,data11,data0211!AE$900,FALSE)</f>
        <v>0</v>
      </c>
      <c r="AF763" s="218">
        <f>HLOOKUP($B763,data11,data0211!AF$900,FALSE)</f>
        <v>0</v>
      </c>
      <c r="AG763" s="218">
        <f>HLOOKUP($B763,data11,data0211!AG$900,FALSE)</f>
        <v>0</v>
      </c>
      <c r="AH763" s="218">
        <f>HLOOKUP($B763,data11,data0211!AH$900,FALSE)</f>
        <v>536</v>
      </c>
      <c r="AI763" s="218">
        <f>HLOOKUP($B763,data11,data0211!AI$900,FALSE)</f>
        <v>6</v>
      </c>
      <c r="AJ763" s="218">
        <f>HLOOKUP($B763,data11,data0211!AJ$900,FALSE)</f>
        <v>530</v>
      </c>
      <c r="AK763" s="218">
        <f>HLOOKUP($B763,data11,data0211!AK$900,FALSE)</f>
        <v>5336</v>
      </c>
      <c r="AL763" s="218">
        <f>HLOOKUP($B763,data11,data0211!AL$900,FALSE)</f>
        <v>5336</v>
      </c>
      <c r="AM763" s="218">
        <f>HLOOKUP($B763,data11,data0211!AM$900,FALSE)</f>
        <v>108</v>
      </c>
      <c r="AN763" s="218">
        <f>HLOOKUP($B763,data11,data0211!AN$900,FALSE)</f>
        <v>18704</v>
      </c>
      <c r="AO763" s="218">
        <f>HLOOKUP($B763,data11,data0211!AO$900,FALSE)</f>
        <v>10767</v>
      </c>
      <c r="AP763" s="218">
        <f>HLOOKUP($B763,data11,data0211!AP$900,FALSE)</f>
        <v>18704</v>
      </c>
      <c r="AQ763" s="218">
        <f>HLOOKUP($B763,data11,data0211!AQ$900,FALSE)</f>
        <v>12177</v>
      </c>
      <c r="AR763" s="218">
        <f>HLOOKUP($B763,data11,data0211!AR$900,FALSE)</f>
        <v>283</v>
      </c>
      <c r="AS763" s="218">
        <f>HLOOKUP($B763,data11,data0211!AS$900,FALSE)</f>
        <v>277</v>
      </c>
      <c r="AT763" s="218">
        <f>HLOOKUP($B763,data11,data0211!AT$900,FALSE)</f>
        <v>6</v>
      </c>
      <c r="AU763" s="218">
        <f>HLOOKUP($B763,data11,data0211!AU$900,FALSE)</f>
        <v>79</v>
      </c>
      <c r="AV763" s="218">
        <f>HLOOKUP($B763,data11,data0211!AV$900,FALSE)</f>
        <v>0</v>
      </c>
      <c r="AW763" s="218">
        <f>HLOOKUP($B763,data11,data0211!AW$900,FALSE)</f>
        <v>204</v>
      </c>
      <c r="AX763" s="218">
        <f>HLOOKUP($B763,data11,data0211!AX$900,FALSE)</f>
        <v>0</v>
      </c>
      <c r="AY763" s="218">
        <f>HLOOKUP($B763,data11,data0211!AY$900,FALSE)</f>
        <v>0</v>
      </c>
      <c r="AZ763" s="218">
        <f>HLOOKUP($B763,data11,data0211!AZ$900,FALSE)</f>
        <v>0</v>
      </c>
      <c r="BA763" s="218">
        <f>HLOOKUP($B763,data11,data0211!BA$900,FALSE)</f>
        <v>8</v>
      </c>
      <c r="BB763" s="218"/>
      <c r="BC763" s="218"/>
      <c r="BD763" s="218"/>
      <c r="BE763" s="218"/>
    </row>
    <row r="764" spans="1:57" x14ac:dyDescent="0.2">
      <c r="A764" s="71" t="s">
        <v>217</v>
      </c>
      <c r="B764" s="71" t="s">
        <v>217</v>
      </c>
      <c r="C764" s="69">
        <v>2002</v>
      </c>
      <c r="D764" s="218">
        <f>HLOOKUP($B764,data02,data0211!D$900,FALSE)</f>
        <v>29425532.190000001</v>
      </c>
      <c r="E764" s="218">
        <f>HLOOKUP($B764,data02,data0211!E$900,FALSE)</f>
        <v>-11021800.73</v>
      </c>
      <c r="F764" s="218">
        <f>HLOOKUP($B764,data02,data0211!F$900,FALSE)</f>
        <v>988309.07</v>
      </c>
      <c r="G764" s="218">
        <f>HLOOKUP($B764,data02,data0211!G$900,FALSE)</f>
        <v>2211503.5299999998</v>
      </c>
      <c r="H764" s="218">
        <f>HLOOKUP($B764,data02,data0211!H$900,FALSE)</f>
        <v>2246650.3899999997</v>
      </c>
      <c r="I764" s="218">
        <f>HLOOKUP($B764,data02,data0211!I$900,FALSE)</f>
        <v>428385</v>
      </c>
      <c r="J764" s="218">
        <f>HLOOKUP($B764,data02,data0211!J$900,FALSE)</f>
        <v>14395</v>
      </c>
      <c r="K764" s="218">
        <f>HLOOKUP($B764,data02,data0211!K$900,FALSE)</f>
        <v>12666</v>
      </c>
      <c r="L764" s="218">
        <f>HLOOKUP($B764,data02,data0211!L$900,FALSE)</f>
        <v>1728</v>
      </c>
      <c r="M764" s="218">
        <f>HLOOKUP($B764,data02,data0211!M$900,FALSE)</f>
        <v>1</v>
      </c>
      <c r="N764" s="218">
        <f>HLOOKUP($B764,data02,data0211!N$900,FALSE)</f>
        <v>1</v>
      </c>
      <c r="O764" s="218">
        <f>HLOOKUP($B764,data02,data0211!O$900,FALSE)</f>
        <v>32</v>
      </c>
      <c r="P764" s="218">
        <f>HLOOKUP($B764,data02,data0211!P$900,FALSE)</f>
        <v>362208340</v>
      </c>
      <c r="Q764" s="218">
        <f>HLOOKUP($B764,data02,data0211!Q$900,FALSE)</f>
        <v>111303194</v>
      </c>
      <c r="R764" s="218">
        <f>HLOOKUP($B764,data02,data0211!R$900,FALSE)</f>
        <v>217370463</v>
      </c>
      <c r="S764" s="218">
        <f>HLOOKUP($B764,data02,data0211!S$900,FALSE)</f>
        <v>30787872</v>
      </c>
      <c r="T764" s="218">
        <f>HLOOKUP($B764,data02,data0211!T$900,FALSE)</f>
        <v>2729177</v>
      </c>
      <c r="U764" s="218">
        <f>HLOOKUP($B764,data02,data0211!U$900,FALSE)</f>
        <v>17634</v>
      </c>
      <c r="V764" s="218">
        <f>HLOOKUP($B764,data02,data0211!V$900,FALSE)</f>
        <v>537127</v>
      </c>
      <c r="W764" s="218">
        <f>HLOOKUP($B764,data02,data0211!W$900,FALSE)</f>
        <v>0</v>
      </c>
      <c r="X764" s="218">
        <f>HLOOKUP($B764,data02,data0211!X$900,FALSE)</f>
        <v>457136</v>
      </c>
      <c r="Y764" s="218">
        <f>HLOOKUP($B764,data02,data0211!Y$900,FALSE)</f>
        <v>72335</v>
      </c>
      <c r="Z764" s="218">
        <f>HLOOKUP($B764,data02,data0211!Z$900,FALSE)</f>
        <v>7607</v>
      </c>
      <c r="AA764" s="218">
        <f>HLOOKUP($B764,data02,data0211!AA$900,FALSE)</f>
        <v>49</v>
      </c>
      <c r="AB764" s="218">
        <f>HLOOKUP($B764,data02,data0211!AB$900,FALSE)</f>
        <v>4347995.6500000004</v>
      </c>
      <c r="AC764" s="218">
        <f>HLOOKUP($B764,data02,data0211!AC$900,FALSE)</f>
        <v>2749665.8</v>
      </c>
      <c r="AD764" s="218">
        <f>HLOOKUP($B764,data02,data0211!AD$900,FALSE)</f>
        <v>1561993.91</v>
      </c>
      <c r="AE764" s="218">
        <f>HLOOKUP($B764,data02,data0211!AE$900,FALSE)</f>
        <v>23291.73</v>
      </c>
      <c r="AF764" s="218">
        <f>HLOOKUP($B764,data02,data0211!AF$900,FALSE)</f>
        <v>12797.8</v>
      </c>
      <c r="AG764" s="218">
        <f>HLOOKUP($B764,data02,data0211!AG$900,FALSE)</f>
        <v>246.41</v>
      </c>
      <c r="AH764" s="218">
        <f>HLOOKUP($B764,data02,data0211!AH$900,FALSE)</f>
        <v>31</v>
      </c>
      <c r="AI764" s="218">
        <f>HLOOKUP($B764,data02,data0211!AI$900,FALSE)</f>
        <v>0</v>
      </c>
      <c r="AJ764" s="218">
        <f>HLOOKUP($B764,data02,data0211!AJ$900,FALSE)</f>
        <v>31</v>
      </c>
      <c r="AK764" s="218">
        <f>HLOOKUP($B764,data02,data0211!AK$900,FALSE)</f>
        <v>32000</v>
      </c>
      <c r="AL764" s="218">
        <f>HLOOKUP($B764,data02,data0211!AL$900,FALSE)</f>
        <v>32000</v>
      </c>
      <c r="AM764" s="218">
        <f>HLOOKUP($B764,data02,data0211!AM$900,FALSE)</f>
        <v>0</v>
      </c>
      <c r="AN764" s="218">
        <f>HLOOKUP($B764,data02,data0211!AN$900,FALSE)</f>
        <v>58183</v>
      </c>
      <c r="AO764" s="218">
        <f>HLOOKUP($B764,data02,data0211!AO$900,FALSE)</f>
        <v>70523</v>
      </c>
      <c r="AP764" s="218">
        <f>HLOOKUP($B764,data02,data0211!AP$900,FALSE)</f>
        <v>0</v>
      </c>
      <c r="AQ764" s="218">
        <f>HLOOKUP($B764,data02,data0211!AQ$900,FALSE)</f>
        <v>58931</v>
      </c>
      <c r="AR764" s="218">
        <f>HLOOKUP($B764,data02,data0211!AR$900,FALSE)</f>
        <v>244</v>
      </c>
      <c r="AS764" s="218">
        <f>HLOOKUP($B764,data02,data0211!AS$900,FALSE)</f>
        <v>181.5</v>
      </c>
      <c r="AT764" s="218">
        <f>HLOOKUP($B764,data02,data0211!AT$900,FALSE)</f>
        <v>62.5</v>
      </c>
      <c r="AU764" s="218">
        <f>HLOOKUP($B764,data02,data0211!AU$900,FALSE)</f>
        <v>174.2</v>
      </c>
      <c r="AV764" s="218">
        <f>HLOOKUP($B764,data02,data0211!AV$900,FALSE)</f>
        <v>17.600000000000001</v>
      </c>
      <c r="AW764" s="218">
        <f>HLOOKUP($B764,data02,data0211!AW$900,FALSE)</f>
        <v>52.2</v>
      </c>
      <c r="AX764" s="218">
        <f>HLOOKUP($B764,data02,data0211!AX$900,FALSE)</f>
        <v>0</v>
      </c>
      <c r="AY764" s="218">
        <f>HLOOKUP($B764,data02,data0211!AY$900,FALSE)</f>
        <v>0</v>
      </c>
      <c r="AZ764" s="218">
        <f>HLOOKUP($B764,data02,data0211!AZ$900,FALSE)</f>
        <v>1214</v>
      </c>
      <c r="BA764" s="218">
        <f>HLOOKUP($B764,data02,data0211!BA$900,FALSE)</f>
        <v>0</v>
      </c>
      <c r="BB764" s="218"/>
      <c r="BC764" s="218"/>
      <c r="BD764" s="218"/>
      <c r="BE764" s="218"/>
    </row>
    <row r="765" spans="1:57" x14ac:dyDescent="0.2">
      <c r="A765" s="71" t="s">
        <v>217</v>
      </c>
      <c r="B765" s="71" t="s">
        <v>217</v>
      </c>
      <c r="C765" s="69">
        <v>2003</v>
      </c>
      <c r="D765" s="218">
        <f>HLOOKUP($B765,data03,data0211!D$900,FALSE)</f>
        <v>32009087.170000002</v>
      </c>
      <c r="E765" s="218">
        <f>HLOOKUP($B765,data03,data0211!E$900,FALSE)</f>
        <v>-12050992.34</v>
      </c>
      <c r="F765" s="218">
        <f>HLOOKUP($B765,data03,data0211!F$900,FALSE)</f>
        <v>0</v>
      </c>
      <c r="G765" s="218">
        <f>HLOOKUP($B765,data03,data0211!G$900,FALSE)</f>
        <v>2477530.2000000002</v>
      </c>
      <c r="H765" s="218">
        <f>HLOOKUP($B765,data03,data0211!H$900,FALSE)</f>
        <v>2397264.17</v>
      </c>
      <c r="I765" s="218">
        <f>HLOOKUP($B765,data03,data0211!I$900,FALSE)</f>
        <v>972188</v>
      </c>
      <c r="J765" s="218">
        <f>HLOOKUP($B765,data03,data0211!J$900,FALSE)</f>
        <v>14613</v>
      </c>
      <c r="K765" s="218">
        <f>HLOOKUP($B765,data03,data0211!K$900,FALSE)</f>
        <v>12874</v>
      </c>
      <c r="L765" s="218">
        <f>HLOOKUP($B765,data03,data0211!L$900,FALSE)</f>
        <v>1738</v>
      </c>
      <c r="M765" s="218">
        <f>HLOOKUP($B765,data03,data0211!M$900,FALSE)</f>
        <v>1</v>
      </c>
      <c r="N765" s="218">
        <f>HLOOKUP($B765,data03,data0211!N$900,FALSE)</f>
        <v>1</v>
      </c>
      <c r="O765" s="218">
        <f>HLOOKUP($B765,data03,data0211!O$900,FALSE)</f>
        <v>32</v>
      </c>
      <c r="P765" s="218">
        <f>HLOOKUP($B765,data03,data0211!P$900,FALSE)</f>
        <v>359240700</v>
      </c>
      <c r="Q765" s="218">
        <f>HLOOKUP($B765,data03,data0211!Q$900,FALSE)</f>
        <v>109532055</v>
      </c>
      <c r="R765" s="218">
        <f>HLOOKUP($B765,data03,data0211!R$900,FALSE)</f>
        <v>214539610</v>
      </c>
      <c r="S765" s="218">
        <f>HLOOKUP($B765,data03,data0211!S$900,FALSE)</f>
        <v>32606336</v>
      </c>
      <c r="T765" s="218">
        <f>HLOOKUP($B765,data03,data0211!T$900,FALSE)</f>
        <v>2562699</v>
      </c>
      <c r="U765" s="218">
        <f>HLOOKUP($B765,data03,data0211!U$900,FALSE)</f>
        <v>0</v>
      </c>
      <c r="V765" s="218">
        <f>HLOOKUP($B765,data03,data0211!V$900,FALSE)</f>
        <v>537039</v>
      </c>
      <c r="W765" s="218">
        <f>HLOOKUP($B765,data03,data0211!W$900,FALSE)</f>
        <v>0</v>
      </c>
      <c r="X765" s="218">
        <f>HLOOKUP($B765,data03,data0211!X$900,FALSE)</f>
        <v>465881</v>
      </c>
      <c r="Y765" s="218">
        <f>HLOOKUP($B765,data03,data0211!Y$900,FALSE)</f>
        <v>63360</v>
      </c>
      <c r="Z765" s="218">
        <f>HLOOKUP($B765,data03,data0211!Z$900,FALSE)</f>
        <v>7798</v>
      </c>
      <c r="AA765" s="218">
        <f>HLOOKUP($B765,data03,data0211!AA$900,FALSE)</f>
        <v>0</v>
      </c>
      <c r="AB765" s="218">
        <f>HLOOKUP($B765,data03,data0211!AB$900,FALSE)</f>
        <v>5500260.4100000001</v>
      </c>
      <c r="AC765" s="218">
        <f>HLOOKUP($B765,data03,data0211!AC$900,FALSE)</f>
        <v>3466283.06</v>
      </c>
      <c r="AD765" s="218">
        <f>HLOOKUP($B765,data03,data0211!AD$900,FALSE)</f>
        <v>2010192.95</v>
      </c>
      <c r="AE765" s="218">
        <f>HLOOKUP($B765,data03,data0211!AE$900,FALSE)</f>
        <v>2993.13</v>
      </c>
      <c r="AF765" s="218">
        <f>HLOOKUP($B765,data03,data0211!AF$900,FALSE)</f>
        <v>20791.27</v>
      </c>
      <c r="AG765" s="218">
        <f>HLOOKUP($B765,data03,data0211!AG$900,FALSE)</f>
        <v>0</v>
      </c>
      <c r="AH765" s="218">
        <f>HLOOKUP($B765,data03,data0211!AH$900,FALSE)</f>
        <v>32</v>
      </c>
      <c r="AI765" s="218">
        <f>HLOOKUP($B765,data03,data0211!AI$900,FALSE)</f>
        <v>0</v>
      </c>
      <c r="AJ765" s="218">
        <f>HLOOKUP($B765,data03,data0211!AJ$900,FALSE)</f>
        <v>32</v>
      </c>
      <c r="AK765" s="218">
        <f>HLOOKUP($B765,data03,data0211!AK$900,FALSE)</f>
        <v>32000</v>
      </c>
      <c r="AL765" s="218">
        <f>HLOOKUP($B765,data03,data0211!AL$900,FALSE)</f>
        <v>32000</v>
      </c>
      <c r="AM765" s="218">
        <f>HLOOKUP($B765,data03,data0211!AM$900,FALSE)</f>
        <v>0</v>
      </c>
      <c r="AN765" s="218">
        <f>HLOOKUP($B765,data03,data0211!AN$900,FALSE)</f>
        <v>57359</v>
      </c>
      <c r="AO765" s="218">
        <f>HLOOKUP($B765,data03,data0211!AO$900,FALSE)</f>
        <v>66301</v>
      </c>
      <c r="AP765" s="218">
        <f>HLOOKUP($B765,data03,data0211!AP$900,FALSE)</f>
        <v>0</v>
      </c>
      <c r="AQ765" s="218">
        <f>HLOOKUP($B765,data03,data0211!AQ$900,FALSE)</f>
        <v>56602</v>
      </c>
      <c r="AR765" s="218">
        <f>HLOOKUP($B765,data03,data0211!AR$900,FALSE)</f>
        <v>232</v>
      </c>
      <c r="AS765" s="218">
        <f>HLOOKUP($B765,data03,data0211!AS$900,FALSE)</f>
        <v>174</v>
      </c>
      <c r="AT765" s="218">
        <f>HLOOKUP($B765,data03,data0211!AT$900,FALSE)</f>
        <v>58</v>
      </c>
      <c r="AU765" s="218">
        <f>HLOOKUP($B765,data03,data0211!AU$900,FALSE)</f>
        <v>158</v>
      </c>
      <c r="AV765" s="218">
        <f>HLOOKUP($B765,data03,data0211!AV$900,FALSE)</f>
        <v>16</v>
      </c>
      <c r="AW765" s="218">
        <f>HLOOKUP($B765,data03,data0211!AW$900,FALSE)</f>
        <v>58</v>
      </c>
      <c r="AX765" s="218">
        <f>HLOOKUP($B765,data03,data0211!AX$900,FALSE)</f>
        <v>0</v>
      </c>
      <c r="AY765" s="218">
        <f>HLOOKUP($B765,data03,data0211!AY$900,FALSE)</f>
        <v>0</v>
      </c>
      <c r="AZ765" s="218">
        <f>HLOOKUP($B765,data03,data0211!AZ$900,FALSE)</f>
        <v>1231</v>
      </c>
      <c r="BA765" s="218">
        <f>HLOOKUP($B765,data03,data0211!BA$900,FALSE)</f>
        <v>0</v>
      </c>
      <c r="BB765" s="218"/>
      <c r="BC765" s="218"/>
      <c r="BD765" s="218"/>
      <c r="BE765" s="218"/>
    </row>
    <row r="766" spans="1:57" x14ac:dyDescent="0.2">
      <c r="A766" s="71" t="s">
        <v>217</v>
      </c>
      <c r="B766" s="71" t="s">
        <v>217</v>
      </c>
      <c r="C766" s="69">
        <v>2004</v>
      </c>
      <c r="D766" s="218">
        <f>HLOOKUP($B766,data04,data0211!D$900,FALSE)</f>
        <v>33671295.880000003</v>
      </c>
      <c r="E766" s="218">
        <f>HLOOKUP($B766,data04,data0211!E$900,FALSE)</f>
        <v>-13125892.789999999</v>
      </c>
      <c r="F766" s="218">
        <f>HLOOKUP($B766,data04,data0211!F$900,FALSE)</f>
        <v>0</v>
      </c>
      <c r="G766" s="218">
        <f>HLOOKUP($B766,data04,data0211!G$900,FALSE)</f>
        <v>2054807.66</v>
      </c>
      <c r="H766" s="218">
        <f>HLOOKUP($B766,data04,data0211!H$900,FALSE)</f>
        <v>2651351.9099999997</v>
      </c>
      <c r="I766" s="218">
        <f>HLOOKUP($B766,data04,data0211!I$900,FALSE)</f>
        <v>745505</v>
      </c>
      <c r="J766" s="218">
        <f>HLOOKUP($B766,data04,data0211!J$900,FALSE)</f>
        <v>14931</v>
      </c>
      <c r="K766" s="218">
        <f>HLOOKUP($B766,data04,data0211!K$900,FALSE)</f>
        <v>13182</v>
      </c>
      <c r="L766" s="218">
        <f>HLOOKUP($B766,data04,data0211!L$900,FALSE)</f>
        <v>1748</v>
      </c>
      <c r="M766" s="218">
        <f>HLOOKUP($B766,data04,data0211!M$900,FALSE)</f>
        <v>1</v>
      </c>
      <c r="N766" s="218">
        <f>HLOOKUP($B766,data04,data0211!N$900,FALSE)</f>
        <v>2</v>
      </c>
      <c r="O766" s="218">
        <f>HLOOKUP($B766,data04,data0211!O$900,FALSE)</f>
        <v>32</v>
      </c>
      <c r="P766" s="218">
        <f>HLOOKUP($B766,data04,data0211!P$900,FALSE)</f>
        <v>356758413</v>
      </c>
      <c r="Q766" s="218">
        <f>HLOOKUP($B766,data04,data0211!Q$900,FALSE)</f>
        <v>107351758</v>
      </c>
      <c r="R766" s="218">
        <f>HLOOKUP($B766,data04,data0211!R$900,FALSE)</f>
        <v>211700743</v>
      </c>
      <c r="S766" s="218">
        <f>HLOOKUP($B766,data04,data0211!S$900,FALSE)</f>
        <v>34831328</v>
      </c>
      <c r="T766" s="218">
        <f>HLOOKUP($B766,data04,data0211!T$900,FALSE)</f>
        <v>2874584</v>
      </c>
      <c r="U766" s="218">
        <f>HLOOKUP($B766,data04,data0211!U$900,FALSE)</f>
        <v>0</v>
      </c>
      <c r="V766" s="218">
        <f>HLOOKUP($B766,data04,data0211!V$900,FALSE)</f>
        <v>481814</v>
      </c>
      <c r="W766" s="218">
        <f>HLOOKUP($B766,data04,data0211!W$900,FALSE)</f>
        <v>0</v>
      </c>
      <c r="X766" s="218">
        <f>HLOOKUP($B766,data04,data0211!X$900,FALSE)</f>
        <v>408475</v>
      </c>
      <c r="Y766" s="218">
        <f>HLOOKUP($B766,data04,data0211!Y$900,FALSE)</f>
        <v>65360</v>
      </c>
      <c r="Z766" s="218">
        <f>HLOOKUP($B766,data04,data0211!Z$900,FALSE)</f>
        <v>7979</v>
      </c>
      <c r="AA766" s="218">
        <f>HLOOKUP($B766,data04,data0211!AA$900,FALSE)</f>
        <v>0</v>
      </c>
      <c r="AB766" s="218">
        <f>HLOOKUP($B766,data04,data0211!AB$900,FALSE)</f>
        <v>5520006.4199999999</v>
      </c>
      <c r="AC766" s="218">
        <f>HLOOKUP($B766,data04,data0211!AC$900,FALSE)</f>
        <v>3435118.7</v>
      </c>
      <c r="AD766" s="218">
        <f>HLOOKUP($B766,data04,data0211!AD$900,FALSE)</f>
        <v>2044412.91</v>
      </c>
      <c r="AE766" s="218">
        <f>HLOOKUP($B766,data04,data0211!AE$900,FALSE)</f>
        <v>19865.11</v>
      </c>
      <c r="AF766" s="218">
        <f>HLOOKUP($B766,data04,data0211!AF$900,FALSE)</f>
        <v>20609.7</v>
      </c>
      <c r="AG766" s="218">
        <f>HLOOKUP($B766,data04,data0211!AG$900,FALSE)</f>
        <v>0</v>
      </c>
      <c r="AH766" s="218">
        <f>HLOOKUP($B766,data04,data0211!AH$900,FALSE)</f>
        <v>32</v>
      </c>
      <c r="AI766" s="218">
        <f>HLOOKUP($B766,data04,data0211!AI$900,FALSE)</f>
        <v>0</v>
      </c>
      <c r="AJ766" s="218">
        <f>HLOOKUP($B766,data04,data0211!AJ$900,FALSE)</f>
        <v>32</v>
      </c>
      <c r="AK766" s="218">
        <f>HLOOKUP($B766,data04,data0211!AK$900,FALSE)</f>
        <v>32000</v>
      </c>
      <c r="AL766" s="218">
        <f>HLOOKUP($B766,data04,data0211!AL$900,FALSE)</f>
        <v>32000</v>
      </c>
      <c r="AM766" s="218">
        <f>HLOOKUP($B766,data04,data0211!AM$900,FALSE)</f>
        <v>0</v>
      </c>
      <c r="AN766" s="218">
        <f>HLOOKUP($B766,data04,data0211!AN$900,FALSE)</f>
        <v>60964</v>
      </c>
      <c r="AO766" s="218">
        <f>HLOOKUP($B766,data04,data0211!AO$900,FALSE)</f>
        <v>65409</v>
      </c>
      <c r="AP766" s="218">
        <f>HLOOKUP($B766,data04,data0211!AP$900,FALSE)</f>
        <v>0</v>
      </c>
      <c r="AQ766" s="218">
        <f>HLOOKUP($B766,data04,data0211!AQ$900,FALSE)</f>
        <v>57387</v>
      </c>
      <c r="AR766" s="218">
        <f>HLOOKUP($B766,data04,data0211!AR$900,FALSE)</f>
        <v>233</v>
      </c>
      <c r="AS766" s="218">
        <f>HLOOKUP($B766,data04,data0211!AS$900,FALSE)</f>
        <v>175</v>
      </c>
      <c r="AT766" s="218">
        <f>HLOOKUP($B766,data04,data0211!AT$900,FALSE)</f>
        <v>58</v>
      </c>
      <c r="AU766" s="218">
        <f>HLOOKUP($B766,data04,data0211!AU$900,FALSE)</f>
        <v>158</v>
      </c>
      <c r="AV766" s="218">
        <f>HLOOKUP($B766,data04,data0211!AV$900,FALSE)</f>
        <v>16</v>
      </c>
      <c r="AW766" s="218">
        <f>HLOOKUP($B766,data04,data0211!AW$900,FALSE)</f>
        <v>59</v>
      </c>
      <c r="AX766" s="218">
        <f>HLOOKUP($B766,data04,data0211!AX$900,FALSE)</f>
        <v>0</v>
      </c>
      <c r="AY766" s="218">
        <f>HLOOKUP($B766,data04,data0211!AY$900,FALSE)</f>
        <v>0</v>
      </c>
      <c r="AZ766" s="218">
        <f>HLOOKUP($B766,data04,data0211!AZ$900,FALSE)</f>
        <v>1295</v>
      </c>
      <c r="BA766" s="218">
        <f>HLOOKUP($B766,data04,data0211!BA$900,FALSE)</f>
        <v>64</v>
      </c>
      <c r="BB766" s="218"/>
      <c r="BC766" s="218"/>
      <c r="BD766" s="218"/>
      <c r="BE766" s="218"/>
    </row>
    <row r="767" spans="1:57" x14ac:dyDescent="0.2">
      <c r="A767" s="71" t="s">
        <v>217</v>
      </c>
      <c r="B767" s="71" t="s">
        <v>217</v>
      </c>
      <c r="C767" s="69">
        <v>2005</v>
      </c>
      <c r="D767" s="218">
        <f>HLOOKUP($B767,data05,data0211!D$900,FALSE)</f>
        <v>36059639.57</v>
      </c>
      <c r="E767" s="218">
        <f>HLOOKUP($B767,data05,data0211!E$900,FALSE)</f>
        <v>-14262245.869999999</v>
      </c>
      <c r="F767" s="218">
        <f>HLOOKUP($B767,data05,data0211!F$900,FALSE)</f>
        <v>0</v>
      </c>
      <c r="G767" s="218">
        <f>HLOOKUP($B767,data05,data0211!G$900,FALSE)</f>
        <v>2144120.31</v>
      </c>
      <c r="H767" s="218">
        <f>HLOOKUP($B767,data05,data0211!H$900,FALSE)</f>
        <v>2904042.9699999997</v>
      </c>
      <c r="I767" s="218">
        <f>HLOOKUP($B767,data05,data0211!I$900,FALSE)</f>
        <v>876594</v>
      </c>
      <c r="J767" s="218">
        <f>HLOOKUP($B767,data05,data0211!J$900,FALSE)</f>
        <v>15243</v>
      </c>
      <c r="K767" s="218">
        <f>HLOOKUP($B767,data05,data0211!K$900,FALSE)</f>
        <v>13469</v>
      </c>
      <c r="L767" s="218">
        <f>HLOOKUP($B767,data05,data0211!L$900,FALSE)</f>
        <v>1773</v>
      </c>
      <c r="M767" s="218">
        <f>HLOOKUP($B767,data05,data0211!M$900,FALSE)</f>
        <v>1</v>
      </c>
      <c r="N767" s="218">
        <f>HLOOKUP($B767,data05,data0211!N$900,FALSE)</f>
        <v>0</v>
      </c>
      <c r="O767" s="218">
        <f>HLOOKUP($B767,data05,data0211!O$900,FALSE)</f>
        <v>2895198</v>
      </c>
      <c r="P767" s="218">
        <f>HLOOKUP($B767,data05,data0211!P$900,FALSE)</f>
        <v>376178610</v>
      </c>
      <c r="Q767" s="218">
        <f>HLOOKUP($B767,data05,data0211!Q$900,FALSE)</f>
        <v>117918983</v>
      </c>
      <c r="R767" s="218">
        <f>HLOOKUP($B767,data05,data0211!R$900,FALSE)</f>
        <v>217029986</v>
      </c>
      <c r="S767" s="218">
        <f>HLOOKUP($B767,data05,data0211!S$900,FALSE)</f>
        <v>38334443</v>
      </c>
      <c r="T767" s="218">
        <f>HLOOKUP($B767,data05,data0211!T$900,FALSE)</f>
        <v>0</v>
      </c>
      <c r="U767" s="218">
        <f>HLOOKUP($B767,data05,data0211!U$900,FALSE)</f>
        <v>2895198</v>
      </c>
      <c r="V767" s="218">
        <f>HLOOKUP($B767,data05,data0211!V$900,FALSE)</f>
        <v>0</v>
      </c>
      <c r="W767" s="218">
        <f>HLOOKUP($B767,data05,data0211!W$900,FALSE)</f>
        <v>0</v>
      </c>
      <c r="X767" s="218">
        <f>HLOOKUP($B767,data05,data0211!X$900,FALSE)</f>
        <v>408245</v>
      </c>
      <c r="Y767" s="218">
        <f>HLOOKUP($B767,data05,data0211!Y$900,FALSE)</f>
        <v>68146</v>
      </c>
      <c r="Z767" s="218">
        <f>HLOOKUP($B767,data05,data0211!Z$900,FALSE)</f>
        <v>0</v>
      </c>
      <c r="AA767" s="218">
        <f>HLOOKUP($B767,data05,data0211!AA$900,FALSE)</f>
        <v>8082</v>
      </c>
      <c r="AB767" s="218">
        <f>HLOOKUP($B767,data05,data0211!AB$900,FALSE)</f>
        <v>5573566.8400000008</v>
      </c>
      <c r="AC767" s="218">
        <f>HLOOKUP($B767,data05,data0211!AC$900,FALSE)</f>
        <v>3738433.2</v>
      </c>
      <c r="AD767" s="218">
        <f>HLOOKUP($B767,data05,data0211!AD$900,FALSE)</f>
        <v>1854883.58</v>
      </c>
      <c r="AE767" s="218">
        <f>HLOOKUP($B767,data05,data0211!AE$900,FALSE)</f>
        <v>-37259.050000000003</v>
      </c>
      <c r="AF767" s="218">
        <f>HLOOKUP($B767,data05,data0211!AF$900,FALSE)</f>
        <v>0</v>
      </c>
      <c r="AG767" s="218">
        <f>HLOOKUP($B767,data05,data0211!AG$900,FALSE)</f>
        <v>17509.11</v>
      </c>
      <c r="AH767" s="218">
        <f>HLOOKUP($B767,data05,data0211!AH$900,FALSE)</f>
        <v>32</v>
      </c>
      <c r="AI767" s="218">
        <f>HLOOKUP($B767,data05,data0211!AI$900,FALSE)</f>
        <v>0</v>
      </c>
      <c r="AJ767" s="218">
        <f>HLOOKUP($B767,data05,data0211!AJ$900,FALSE)</f>
        <v>32</v>
      </c>
      <c r="AK767" s="218">
        <f>HLOOKUP($B767,data05,data0211!AK$900,FALSE)</f>
        <v>33000</v>
      </c>
      <c r="AL767" s="218">
        <f>HLOOKUP($B767,data05,data0211!AL$900,FALSE)</f>
        <v>33000</v>
      </c>
      <c r="AM767" s="218">
        <f>HLOOKUP($B767,data05,data0211!AM$900,FALSE)</f>
        <v>0</v>
      </c>
      <c r="AN767" s="218">
        <f>HLOOKUP($B767,data05,data0211!AN$900,FALSE)</f>
        <v>61768</v>
      </c>
      <c r="AO767" s="218">
        <f>HLOOKUP($B767,data05,data0211!AO$900,FALSE)</f>
        <v>74621</v>
      </c>
      <c r="AP767" s="218">
        <f>HLOOKUP($B767,data05,data0211!AP$900,FALSE)</f>
        <v>0</v>
      </c>
      <c r="AQ767" s="218">
        <f>HLOOKUP($B767,data05,data0211!AQ$900,FALSE)</f>
        <v>60810</v>
      </c>
      <c r="AR767" s="218">
        <f>HLOOKUP($B767,data05,data0211!AR$900,FALSE)</f>
        <v>239</v>
      </c>
      <c r="AS767" s="218">
        <f>HLOOKUP($B767,data05,data0211!AS$900,FALSE)</f>
        <v>172</v>
      </c>
      <c r="AT767" s="218">
        <f>HLOOKUP($B767,data05,data0211!AT$900,FALSE)</f>
        <v>67</v>
      </c>
      <c r="AU767" s="218">
        <f>HLOOKUP($B767,data05,data0211!AU$900,FALSE)</f>
        <v>156</v>
      </c>
      <c r="AV767" s="218">
        <f>HLOOKUP($B767,data05,data0211!AV$900,FALSE)</f>
        <v>15</v>
      </c>
      <c r="AW767" s="218">
        <f>HLOOKUP($B767,data05,data0211!AW$900,FALSE)</f>
        <v>69</v>
      </c>
      <c r="AX767" s="218">
        <f>HLOOKUP($B767,data05,data0211!AX$900,FALSE)</f>
        <v>0</v>
      </c>
      <c r="AY767" s="218">
        <f>HLOOKUP($B767,data05,data0211!AY$900,FALSE)</f>
        <v>0</v>
      </c>
      <c r="AZ767" s="218">
        <f>HLOOKUP($B767,data05,data0211!AZ$900,FALSE)</f>
        <v>1301</v>
      </c>
      <c r="BA767" s="218">
        <f>HLOOKUP($B767,data05,data0211!BA$900,FALSE)</f>
        <v>0</v>
      </c>
      <c r="BB767" s="218"/>
      <c r="BC767" s="218"/>
      <c r="BD767" s="218"/>
      <c r="BE767" s="218"/>
    </row>
    <row r="768" spans="1:57" x14ac:dyDescent="0.2">
      <c r="A768" s="71" t="s">
        <v>217</v>
      </c>
      <c r="B768" s="71" t="s">
        <v>217</v>
      </c>
      <c r="C768" s="69">
        <v>2006</v>
      </c>
      <c r="D768" s="218">
        <f>HLOOKUP($B768,data06,data0211!D$900,FALSE)</f>
        <v>38243873.700000003</v>
      </c>
      <c r="E768" s="218">
        <f>HLOOKUP($B768,data06,data0211!E$900,FALSE)</f>
        <v>-15449880.76</v>
      </c>
      <c r="F768" s="218">
        <f>HLOOKUP($B768,data06,data0211!F$900,FALSE)</f>
        <v>0</v>
      </c>
      <c r="G768" s="218">
        <f>HLOOKUP($B768,data06,data0211!G$900,FALSE)</f>
        <v>2184234.13</v>
      </c>
      <c r="H768" s="218">
        <f>HLOOKUP($B768,data06,data0211!H$900,FALSE)</f>
        <v>3300094.64</v>
      </c>
      <c r="I768" s="218">
        <f>HLOOKUP($B768,data06,data0211!I$900,FALSE)</f>
        <v>451574</v>
      </c>
      <c r="J768" s="218">
        <f>HLOOKUP($B768,data06,data0211!J$900,FALSE)</f>
        <v>15597</v>
      </c>
      <c r="K768" s="218">
        <f>HLOOKUP($B768,data06,data0211!K$900,FALSE)</f>
        <v>13821</v>
      </c>
      <c r="L768" s="218">
        <f>HLOOKUP($B768,data06,data0211!L$900,FALSE)</f>
        <v>1775</v>
      </c>
      <c r="M768" s="218">
        <f>HLOOKUP($B768,data06,data0211!M$900,FALSE)</f>
        <v>1</v>
      </c>
      <c r="N768" s="218">
        <f>HLOOKUP($B768,data06,data0211!N$900,FALSE)</f>
        <v>4626</v>
      </c>
      <c r="O768" s="218">
        <f>HLOOKUP($B768,data06,data0211!O$900,FALSE)</f>
        <v>34</v>
      </c>
      <c r="P768" s="218">
        <f>HLOOKUP($B768,data06,data0211!P$900,FALSE)</f>
        <v>367218614</v>
      </c>
      <c r="Q768" s="218">
        <f>HLOOKUP($B768,data06,data0211!Q$900,FALSE)</f>
        <v>113523979</v>
      </c>
      <c r="R768" s="218">
        <f>HLOOKUP($B768,data06,data0211!R$900,FALSE)</f>
        <v>213663545</v>
      </c>
      <c r="S768" s="218">
        <f>HLOOKUP($B768,data06,data0211!S$900,FALSE)</f>
        <v>36937199</v>
      </c>
      <c r="T768" s="218">
        <f>HLOOKUP($B768,data06,data0211!T$900,FALSE)</f>
        <v>2938634</v>
      </c>
      <c r="U768" s="218">
        <f>HLOOKUP($B768,data06,data0211!U$900,FALSE)</f>
        <v>155257</v>
      </c>
      <c r="V768" s="218">
        <f>HLOOKUP($B768,data06,data0211!V$900,FALSE)</f>
        <v>493282</v>
      </c>
      <c r="W768" s="218">
        <f>HLOOKUP($B768,data06,data0211!W$900,FALSE)</f>
        <v>0</v>
      </c>
      <c r="X768" s="218">
        <f>HLOOKUP($B768,data06,data0211!X$900,FALSE)</f>
        <v>418955</v>
      </c>
      <c r="Y768" s="218">
        <f>HLOOKUP($B768,data06,data0211!Y$900,FALSE)</f>
        <v>65717</v>
      </c>
      <c r="Z768" s="218">
        <f>HLOOKUP($B768,data06,data0211!Z$900,FALSE)</f>
        <v>8179</v>
      </c>
      <c r="AA768" s="218">
        <f>HLOOKUP($B768,data06,data0211!AA$900,FALSE)</f>
        <v>431</v>
      </c>
      <c r="AB768" s="218">
        <f>HLOOKUP($B768,data06,data0211!AB$900,FALSE)</f>
        <v>5596089.9700000007</v>
      </c>
      <c r="AC768" s="218">
        <f>HLOOKUP($B768,data06,data0211!AC$900,FALSE)</f>
        <v>3529934.89</v>
      </c>
      <c r="AD768" s="218">
        <f>HLOOKUP($B768,data06,data0211!AD$900,FALSE)</f>
        <v>2027394.31</v>
      </c>
      <c r="AE768" s="218">
        <f>HLOOKUP($B768,data06,data0211!AE$900,FALSE)</f>
        <v>15271.78</v>
      </c>
      <c r="AF768" s="218">
        <f>HLOOKUP($B768,data06,data0211!AF$900,FALSE)</f>
        <v>16384.09</v>
      </c>
      <c r="AG768" s="218">
        <f>HLOOKUP($B768,data06,data0211!AG$900,FALSE)</f>
        <v>7104.9</v>
      </c>
      <c r="AH768" s="218">
        <f>HLOOKUP($B768,data06,data0211!AH$900,FALSE)</f>
        <v>33</v>
      </c>
      <c r="AI768" s="218">
        <f>HLOOKUP($B768,data06,data0211!AI$900,FALSE)</f>
        <v>33</v>
      </c>
      <c r="AJ768" s="218">
        <f>HLOOKUP($B768,data06,data0211!AJ$900,FALSE)</f>
        <v>0</v>
      </c>
      <c r="AK768" s="218">
        <f>HLOOKUP($B768,data06,data0211!AK$900,FALSE)</f>
        <v>33000</v>
      </c>
      <c r="AL768" s="218">
        <f>HLOOKUP($B768,data06,data0211!AL$900,FALSE)</f>
        <v>33000</v>
      </c>
      <c r="AM768" s="218">
        <f>HLOOKUP($B768,data06,data0211!AM$900,FALSE)</f>
        <v>0</v>
      </c>
      <c r="AN768" s="218">
        <f>HLOOKUP($B768,data06,data0211!AN$900,FALSE)</f>
        <v>61700</v>
      </c>
      <c r="AO768" s="218">
        <f>HLOOKUP($B768,data06,data0211!AO$900,FALSE)</f>
        <v>77500</v>
      </c>
      <c r="AP768" s="218">
        <f>HLOOKUP($B768,data06,data0211!AP$900,FALSE)</f>
        <v>77500</v>
      </c>
      <c r="AQ768" s="218">
        <f>HLOOKUP($B768,data06,data0211!AQ$900,FALSE)</f>
        <v>61300</v>
      </c>
      <c r="AR768" s="218">
        <f>HLOOKUP($B768,data06,data0211!AR$900,FALSE)</f>
        <v>246</v>
      </c>
      <c r="AS768" s="218">
        <f>HLOOKUP($B768,data06,data0211!AS$900,FALSE)</f>
        <v>171</v>
      </c>
      <c r="AT768" s="218">
        <f>HLOOKUP($B768,data06,data0211!AT$900,FALSE)</f>
        <v>75</v>
      </c>
      <c r="AU768" s="218">
        <f>HLOOKUP($B768,data06,data0211!AU$900,FALSE)</f>
        <v>153</v>
      </c>
      <c r="AV768" s="218">
        <f>HLOOKUP($B768,data06,data0211!AV$900,FALSE)</f>
        <v>16</v>
      </c>
      <c r="AW768" s="218">
        <f>HLOOKUP($B768,data06,data0211!AW$900,FALSE)</f>
        <v>78</v>
      </c>
      <c r="AX768" s="218">
        <f>HLOOKUP($B768,data06,data0211!AX$900,FALSE)</f>
        <v>0</v>
      </c>
      <c r="AY768" s="218">
        <f>HLOOKUP($B768,data06,data0211!AY$900,FALSE)</f>
        <v>0</v>
      </c>
      <c r="AZ768" s="218">
        <f>HLOOKUP($B768,data06,data0211!AZ$900,FALSE)</f>
        <v>1314</v>
      </c>
      <c r="BA768" s="218">
        <f>HLOOKUP($B768,data06,data0211!BA$900,FALSE)</f>
        <v>56</v>
      </c>
      <c r="BB768" s="218"/>
      <c r="BC768" s="218"/>
      <c r="BD768" s="218"/>
      <c r="BE768" s="218"/>
    </row>
    <row r="769" spans="1:57" x14ac:dyDescent="0.2">
      <c r="A769" s="71" t="s">
        <v>217</v>
      </c>
      <c r="B769" s="71" t="s">
        <v>217</v>
      </c>
      <c r="C769" s="69">
        <v>2007</v>
      </c>
      <c r="D769" s="218">
        <f>HLOOKUP($B769,data07,data0211!D$900,FALSE)</f>
        <v>40931048.900000006</v>
      </c>
      <c r="E769" s="218">
        <f>HLOOKUP($B769,data07,data0211!E$900,FALSE)</f>
        <v>-16679885.199999999</v>
      </c>
      <c r="F769" s="218">
        <f>HLOOKUP($B769,data07,data0211!F$900,FALSE)</f>
        <v>0</v>
      </c>
      <c r="G769" s="218">
        <f>HLOOKUP($B769,data07,data0211!G$900,FALSE)</f>
        <v>2687173.31</v>
      </c>
      <c r="H769" s="218">
        <f>HLOOKUP($B769,data07,data0211!H$900,FALSE)</f>
        <v>3226973.5</v>
      </c>
      <c r="I769" s="218">
        <f>HLOOKUP($B769,data07,data0211!I$900,FALSE)</f>
        <v>636248</v>
      </c>
      <c r="J769" s="218">
        <f>HLOOKUP($B769,data07,data0211!J$900,FALSE)</f>
        <v>15919</v>
      </c>
      <c r="K769" s="218">
        <f>HLOOKUP($B769,data07,data0211!K$900,FALSE)</f>
        <v>14064</v>
      </c>
      <c r="L769" s="218">
        <f>HLOOKUP($B769,data07,data0211!L$900,FALSE)</f>
        <v>1854</v>
      </c>
      <c r="M769" s="218">
        <f>HLOOKUP($B769,data07,data0211!M$900,FALSE)</f>
        <v>1</v>
      </c>
      <c r="N769" s="218">
        <f>HLOOKUP($B769,data07,data0211!N$900,FALSE)</f>
        <v>4674</v>
      </c>
      <c r="O769" s="218">
        <f>HLOOKUP($B769,data07,data0211!O$900,FALSE)</f>
        <v>34</v>
      </c>
      <c r="P769" s="218">
        <f>HLOOKUP($B769,data07,data0211!P$900,FALSE)</f>
        <v>366885092</v>
      </c>
      <c r="Q769" s="218">
        <f>HLOOKUP($B769,data07,data0211!Q$900,FALSE)</f>
        <v>119400889</v>
      </c>
      <c r="R769" s="218">
        <f>HLOOKUP($B769,data07,data0211!R$900,FALSE)</f>
        <v>211141713</v>
      </c>
      <c r="S769" s="218">
        <f>HLOOKUP($B769,data07,data0211!S$900,FALSE)</f>
        <v>33251155</v>
      </c>
      <c r="T769" s="218">
        <f>HLOOKUP($B769,data07,data0211!T$900,FALSE)</f>
        <v>2977270</v>
      </c>
      <c r="U769" s="218">
        <f>HLOOKUP($B769,data07,data0211!U$900,FALSE)</f>
        <v>114065</v>
      </c>
      <c r="V769" s="218">
        <f>HLOOKUP($B769,data07,data0211!V$900,FALSE)</f>
        <v>485637</v>
      </c>
      <c r="W769" s="218">
        <f>HLOOKUP($B769,data07,data0211!W$900,FALSE)</f>
        <v>0</v>
      </c>
      <c r="X769" s="218">
        <f>HLOOKUP($B769,data07,data0211!X$900,FALSE)</f>
        <v>410845</v>
      </c>
      <c r="Y769" s="218">
        <f>HLOOKUP($B769,data07,data0211!Y$900,FALSE)</f>
        <v>66206</v>
      </c>
      <c r="Z769" s="218">
        <f>HLOOKUP($B769,data07,data0211!Z$900,FALSE)</f>
        <v>8284</v>
      </c>
      <c r="AA769" s="218">
        <f>HLOOKUP($B769,data07,data0211!AA$900,FALSE)</f>
        <v>302</v>
      </c>
      <c r="AB769" s="218">
        <f>HLOOKUP($B769,data07,data0211!AB$900,FALSE)</f>
        <v>6047480.1100000003</v>
      </c>
      <c r="AC769" s="218">
        <f>HLOOKUP($B769,data07,data0211!AC$900,FALSE)</f>
        <v>3799758.91</v>
      </c>
      <c r="AD769" s="218">
        <f>HLOOKUP($B769,data07,data0211!AD$900,FALSE)</f>
        <v>2198913.46</v>
      </c>
      <c r="AE769" s="218">
        <f>HLOOKUP($B769,data07,data0211!AE$900,FALSE)</f>
        <v>32836.660000000003</v>
      </c>
      <c r="AF769" s="218">
        <f>HLOOKUP($B769,data07,data0211!AF$900,FALSE)</f>
        <v>7498.43</v>
      </c>
      <c r="AG769" s="218">
        <f>HLOOKUP($B769,data07,data0211!AG$900,FALSE)</f>
        <v>8472.65</v>
      </c>
      <c r="AH769" s="218">
        <f>HLOOKUP($B769,data07,data0211!AH$900,FALSE)</f>
        <v>33</v>
      </c>
      <c r="AI769" s="218">
        <f>HLOOKUP($B769,data07,data0211!AI$900,FALSE)</f>
        <v>33</v>
      </c>
      <c r="AJ769" s="218">
        <f>HLOOKUP($B769,data07,data0211!AJ$900,FALSE)</f>
        <v>0</v>
      </c>
      <c r="AK769" s="218">
        <f>HLOOKUP($B769,data07,data0211!AK$900,FALSE)</f>
        <v>36000</v>
      </c>
      <c r="AL769" s="218">
        <f>HLOOKUP($B769,data07,data0211!AL$900,FALSE)</f>
        <v>36000</v>
      </c>
      <c r="AM769" s="218">
        <f>HLOOKUP($B769,data07,data0211!AM$900,FALSE)</f>
        <v>0</v>
      </c>
      <c r="AN769" s="218">
        <f>HLOOKUP($B769,data07,data0211!AN$900,FALSE)</f>
        <v>60692</v>
      </c>
      <c r="AO769" s="218">
        <f>HLOOKUP($B769,data07,data0211!AO$900,FALSE)</f>
        <v>73561</v>
      </c>
      <c r="AP769" s="218">
        <f>HLOOKUP($B769,data07,data0211!AP$900,FALSE)</f>
        <v>73561</v>
      </c>
      <c r="AQ769" s="218">
        <f>HLOOKUP($B769,data07,data0211!AQ$900,FALSE)</f>
        <v>61686</v>
      </c>
      <c r="AR769" s="218">
        <f>HLOOKUP($B769,data07,data0211!AR$900,FALSE)</f>
        <v>240</v>
      </c>
      <c r="AS769" s="218">
        <f>HLOOKUP($B769,data07,data0211!AS$900,FALSE)</f>
        <v>160</v>
      </c>
      <c r="AT769" s="218">
        <f>HLOOKUP($B769,data07,data0211!AT$900,FALSE)</f>
        <v>80</v>
      </c>
      <c r="AU769" s="218">
        <f>HLOOKUP($B769,data07,data0211!AU$900,FALSE)</f>
        <v>144</v>
      </c>
      <c r="AV769" s="218">
        <f>HLOOKUP($B769,data07,data0211!AV$900,FALSE)</f>
        <v>13</v>
      </c>
      <c r="AW769" s="218">
        <f>HLOOKUP($B769,data07,data0211!AW$900,FALSE)</f>
        <v>83</v>
      </c>
      <c r="AX769" s="218">
        <f>HLOOKUP($B769,data07,data0211!AX$900,FALSE)</f>
        <v>0</v>
      </c>
      <c r="AY769" s="218">
        <f>HLOOKUP($B769,data07,data0211!AY$900,FALSE)</f>
        <v>0</v>
      </c>
      <c r="AZ769" s="218">
        <f>HLOOKUP($B769,data07,data0211!AZ$900,FALSE)</f>
        <v>1359</v>
      </c>
      <c r="BA769" s="218">
        <f>HLOOKUP($B769,data07,data0211!BA$900,FALSE)</f>
        <v>58</v>
      </c>
      <c r="BB769" s="218"/>
      <c r="BC769" s="218"/>
      <c r="BD769" s="218"/>
      <c r="BE769" s="218"/>
    </row>
    <row r="770" spans="1:57" x14ac:dyDescent="0.2">
      <c r="A770" s="71" t="s">
        <v>217</v>
      </c>
      <c r="B770" s="71" t="s">
        <v>217</v>
      </c>
      <c r="C770" s="69">
        <v>2008</v>
      </c>
      <c r="D770" s="218">
        <f>HLOOKUP($B770,data08,data0211!D$900,FALSE)</f>
        <v>43489840.420000002</v>
      </c>
      <c r="E770" s="218">
        <f>HLOOKUP($B770,data08,data0211!E$900,FALSE)</f>
        <v>-17965232.41</v>
      </c>
      <c r="F770" s="218">
        <f>HLOOKUP($B770,data08,data0211!F$900,FALSE)</f>
        <v>0</v>
      </c>
      <c r="G770" s="218">
        <f>HLOOKUP($B770,data08,data0211!G$900,FALSE)</f>
        <v>2558791.52</v>
      </c>
      <c r="H770" s="218">
        <f>HLOOKUP($B770,data08,data0211!H$900,FALSE)</f>
        <v>3075601.4</v>
      </c>
      <c r="I770" s="218">
        <f>HLOOKUP($B770,data08,data0211!I$900,FALSE)</f>
        <v>677819.9</v>
      </c>
      <c r="J770" s="218">
        <f>HLOOKUP($B770,data08,data0211!J$900,FALSE)</f>
        <v>16133</v>
      </c>
      <c r="K770" s="218">
        <f>HLOOKUP($B770,data08,data0211!K$900,FALSE)</f>
        <v>14260</v>
      </c>
      <c r="L770" s="218">
        <f>HLOOKUP($B770,data08,data0211!L$900,FALSE)</f>
        <v>1872</v>
      </c>
      <c r="M770" s="218">
        <f>HLOOKUP($B770,data08,data0211!M$900,FALSE)</f>
        <v>1</v>
      </c>
      <c r="N770" s="218">
        <f>HLOOKUP($B770,data08,data0211!N$900,FALSE)</f>
        <v>4736</v>
      </c>
      <c r="O770" s="218">
        <f>HLOOKUP($B770,data08,data0211!O$900,FALSE)</f>
        <v>46</v>
      </c>
      <c r="P770" s="218">
        <f>HLOOKUP($B770,data08,data0211!P$900,FALSE)</f>
        <v>343399650</v>
      </c>
      <c r="Q770" s="218">
        <f>HLOOKUP($B770,data08,data0211!Q$900,FALSE)</f>
        <v>120297987</v>
      </c>
      <c r="R770" s="218">
        <f>HLOOKUP($B770,data08,data0211!R$900,FALSE)</f>
        <v>191684471</v>
      </c>
      <c r="S770" s="218">
        <f>HLOOKUP($B770,data08,data0211!S$900,FALSE)</f>
        <v>28374428</v>
      </c>
      <c r="T770" s="218">
        <f>HLOOKUP($B770,data08,data0211!T$900,FALSE)</f>
        <v>2998494</v>
      </c>
      <c r="U770" s="218">
        <f>HLOOKUP($B770,data08,data0211!U$900,FALSE)</f>
        <v>44270</v>
      </c>
      <c r="V770" s="218">
        <f>HLOOKUP($B770,data08,data0211!V$900,FALSE)</f>
        <v>446340</v>
      </c>
      <c r="W770" s="218">
        <f>HLOOKUP($B770,data08,data0211!W$900,FALSE)</f>
        <v>0</v>
      </c>
      <c r="X770" s="218">
        <f>HLOOKUP($B770,data08,data0211!X$900,FALSE)</f>
        <v>377470</v>
      </c>
      <c r="Y770" s="218">
        <f>HLOOKUP($B770,data08,data0211!Y$900,FALSE)</f>
        <v>60397</v>
      </c>
      <c r="Z770" s="218">
        <f>HLOOKUP($B770,data08,data0211!Z$900,FALSE)</f>
        <v>8335</v>
      </c>
      <c r="AA770" s="218">
        <f>HLOOKUP($B770,data08,data0211!AA$900,FALSE)</f>
        <v>138</v>
      </c>
      <c r="AB770" s="218">
        <f>HLOOKUP($B770,data08,data0211!AB$900,FALSE)</f>
        <v>0</v>
      </c>
      <c r="AC770" s="218">
        <f>HLOOKUP($B770,data08,data0211!AC$900,FALSE)</f>
        <v>3859623.48</v>
      </c>
      <c r="AD770" s="218">
        <f>HLOOKUP($B770,data08,data0211!AD$900,FALSE)</f>
        <v>2088798.88</v>
      </c>
      <c r="AE770" s="218">
        <f>HLOOKUP($B770,data08,data0211!AE$900,FALSE)</f>
        <v>16852.14</v>
      </c>
      <c r="AF770" s="218">
        <f>HLOOKUP($B770,data08,data0211!AF$900,FALSE)</f>
        <v>3526.36</v>
      </c>
      <c r="AG770" s="218">
        <f>HLOOKUP($B770,data08,data0211!AG$900,FALSE)</f>
        <v>1317.91</v>
      </c>
      <c r="AH770" s="218">
        <f>HLOOKUP($B770,data08,data0211!AH$900,FALSE)</f>
        <v>33</v>
      </c>
      <c r="AI770" s="218">
        <f>HLOOKUP($B770,data08,data0211!AI$900,FALSE)</f>
        <v>33</v>
      </c>
      <c r="AJ770" s="218">
        <f>HLOOKUP($B770,data08,data0211!AJ$900,FALSE)</f>
        <v>0</v>
      </c>
      <c r="AK770" s="218">
        <f>HLOOKUP($B770,data08,data0211!AK$900,FALSE)</f>
        <v>36000</v>
      </c>
      <c r="AL770" s="218">
        <f>HLOOKUP($B770,data08,data0211!AL$900,FALSE)</f>
        <v>36000</v>
      </c>
      <c r="AM770" s="218">
        <f>HLOOKUP($B770,data08,data0211!AM$900,FALSE)</f>
        <v>0</v>
      </c>
      <c r="AN770" s="218">
        <f>HLOOKUP($B770,data08,data0211!AN$900,FALSE)</f>
        <v>58384</v>
      </c>
      <c r="AO770" s="218">
        <f>HLOOKUP($B770,data08,data0211!AO$900,FALSE)</f>
        <v>67027</v>
      </c>
      <c r="AP770" s="218">
        <f>HLOOKUP($B770,data08,data0211!AP$900,FALSE)</f>
        <v>67027</v>
      </c>
      <c r="AQ770" s="218">
        <f>HLOOKUP($B770,data08,data0211!AQ$900,FALSE)</f>
        <v>56122</v>
      </c>
      <c r="AR770" s="218">
        <f>HLOOKUP($B770,data08,data0211!AR$900,FALSE)</f>
        <v>244</v>
      </c>
      <c r="AS770" s="218">
        <f>HLOOKUP($B770,data08,data0211!AS$900,FALSE)</f>
        <v>158</v>
      </c>
      <c r="AT770" s="218">
        <f>HLOOKUP($B770,data08,data0211!AT$900,FALSE)</f>
        <v>86</v>
      </c>
      <c r="AU770" s="218">
        <f>HLOOKUP($B770,data08,data0211!AU$900,FALSE)</f>
        <v>143</v>
      </c>
      <c r="AV770" s="218">
        <f>HLOOKUP($B770,data08,data0211!AV$900,FALSE)</f>
        <v>13</v>
      </c>
      <c r="AW770" s="218">
        <f>HLOOKUP($B770,data08,data0211!AW$900,FALSE)</f>
        <v>88</v>
      </c>
      <c r="AX770" s="218">
        <f>HLOOKUP($B770,data08,data0211!AX$900,FALSE)</f>
        <v>0</v>
      </c>
      <c r="AY770" s="218">
        <f>HLOOKUP($B770,data08,data0211!AY$900,FALSE)</f>
        <v>0</v>
      </c>
      <c r="AZ770" s="218">
        <f>HLOOKUP($B770,data08,data0211!AZ$900,FALSE)</f>
        <v>1377</v>
      </c>
      <c r="BA770" s="218">
        <f>HLOOKUP($B770,data08,data0211!BA$900,FALSE)</f>
        <v>60</v>
      </c>
      <c r="BB770" s="218"/>
      <c r="BC770" s="218"/>
      <c r="BD770" s="218"/>
      <c r="BE770" s="218"/>
    </row>
    <row r="771" spans="1:57" x14ac:dyDescent="0.2">
      <c r="A771" s="71" t="s">
        <v>217</v>
      </c>
      <c r="B771" s="71" t="s">
        <v>217</v>
      </c>
      <c r="C771" s="69">
        <v>2009</v>
      </c>
      <c r="D771" s="218">
        <f>HLOOKUP($B771,data09,data0211!D$900,FALSE)</f>
        <v>44756020.790000007</v>
      </c>
      <c r="E771" s="218">
        <f>HLOOKUP($B771,data09,data0211!E$900,FALSE)</f>
        <v>-19274042.640000001</v>
      </c>
      <c r="F771" s="218">
        <f>HLOOKUP($B771,data09,data0211!F$900,FALSE)</f>
        <v>0</v>
      </c>
      <c r="G771" s="218">
        <f>HLOOKUP($B771,data09,data0211!G$900,FALSE)</f>
        <v>1000749</v>
      </c>
      <c r="H771" s="218">
        <f>HLOOKUP($B771,data09,data0211!H$900,FALSE)</f>
        <v>3152055.5900000003</v>
      </c>
      <c r="I771" s="218">
        <f>HLOOKUP($B771,data09,data0211!I$900,FALSE)</f>
        <v>509687</v>
      </c>
      <c r="J771" s="218">
        <f>HLOOKUP($B771,data09,data0211!J$900,FALSE)</f>
        <v>16243</v>
      </c>
      <c r="K771" s="218">
        <f>HLOOKUP($B771,data09,data0211!K$900,FALSE)</f>
        <v>14374</v>
      </c>
      <c r="L771" s="218">
        <f>HLOOKUP($B771,data09,data0211!L$900,FALSE)</f>
        <v>1864</v>
      </c>
      <c r="M771" s="218">
        <f>HLOOKUP($B771,data09,data0211!M$900,FALSE)</f>
        <v>5</v>
      </c>
      <c r="N771" s="218">
        <f>HLOOKUP($B771,data09,data0211!N$900,FALSE)</f>
        <v>4758</v>
      </c>
      <c r="O771" s="218">
        <f>HLOOKUP($B771,data09,data0211!O$900,FALSE)</f>
        <v>50</v>
      </c>
      <c r="P771" s="218">
        <f>HLOOKUP($B771,data09,data0211!P$900,FALSE)</f>
        <v>289185003</v>
      </c>
      <c r="Q771" s="218">
        <f>HLOOKUP($B771,data09,data0211!Q$900,FALSE)</f>
        <v>115181982</v>
      </c>
      <c r="R771" s="218">
        <f>HLOOKUP($B771,data09,data0211!R$900,FALSE)</f>
        <v>164384301</v>
      </c>
      <c r="S771" s="218">
        <f>HLOOKUP($B771,data09,data0211!S$900,FALSE)</f>
        <v>6514112</v>
      </c>
      <c r="T771" s="218">
        <f>HLOOKUP($B771,data09,data0211!T$900,FALSE)</f>
        <v>3047943</v>
      </c>
      <c r="U771" s="218">
        <f>HLOOKUP($B771,data09,data0211!U$900,FALSE)</f>
        <v>56665</v>
      </c>
      <c r="V771" s="218">
        <f>HLOOKUP($B771,data09,data0211!V$900,FALSE)</f>
        <v>367423</v>
      </c>
      <c r="W771" s="218">
        <f>HLOOKUP($B771,data09,data0211!W$900,FALSE)</f>
        <v>0</v>
      </c>
      <c r="X771" s="218">
        <f>HLOOKUP($B771,data09,data0211!X$900,FALSE)</f>
        <v>343044</v>
      </c>
      <c r="Y771" s="218">
        <f>HLOOKUP($B771,data09,data0211!Y$900,FALSE)</f>
        <v>15788</v>
      </c>
      <c r="Z771" s="218">
        <f>HLOOKUP($B771,data09,data0211!Z$900,FALSE)</f>
        <v>8434</v>
      </c>
      <c r="AA771" s="218">
        <f>HLOOKUP($B771,data09,data0211!AA$900,FALSE)</f>
        <v>157</v>
      </c>
      <c r="AB771" s="218">
        <f>HLOOKUP($B771,data09,data0211!AB$900,FALSE)</f>
        <v>5686811.9199999999</v>
      </c>
      <c r="AC771" s="218">
        <f>HLOOKUP($B771,data09,data0211!AC$900,FALSE)</f>
        <v>3721392.97</v>
      </c>
      <c r="AD771" s="218">
        <f>HLOOKUP($B771,data09,data0211!AD$900,FALSE)</f>
        <v>1952847.4</v>
      </c>
      <c r="AE771" s="218">
        <f>HLOOKUP($B771,data09,data0211!AE$900,FALSE)</f>
        <v>5756.44</v>
      </c>
      <c r="AF771" s="218">
        <f>HLOOKUP($B771,data09,data0211!AF$900,FALSE)</f>
        <v>4563.3500000000004</v>
      </c>
      <c r="AG771" s="218">
        <f>HLOOKUP($B771,data09,data0211!AG$900,FALSE)</f>
        <v>1638.11</v>
      </c>
      <c r="AH771" s="218">
        <f>HLOOKUP($B771,data09,data0211!AH$900,FALSE)</f>
        <v>33</v>
      </c>
      <c r="AI771" s="218">
        <f>HLOOKUP($B771,data09,data0211!AI$900,FALSE)</f>
        <v>33</v>
      </c>
      <c r="AJ771" s="218">
        <f>HLOOKUP($B771,data09,data0211!AJ$900,FALSE)</f>
        <v>0</v>
      </c>
      <c r="AK771" s="218">
        <f>HLOOKUP($B771,data09,data0211!AK$900,FALSE)</f>
        <v>36000</v>
      </c>
      <c r="AL771" s="218">
        <f>HLOOKUP($B771,data09,data0211!AL$900,FALSE)</f>
        <v>36000</v>
      </c>
      <c r="AM771" s="218">
        <f>HLOOKUP($B771,data09,data0211!AM$900,FALSE)</f>
        <v>0</v>
      </c>
      <c r="AN771" s="218">
        <f>HLOOKUP($B771,data09,data0211!AN$900,FALSE)</f>
        <v>52131</v>
      </c>
      <c r="AO771" s="218">
        <f>HLOOKUP($B771,data09,data0211!AO$900,FALSE)</f>
        <v>61895</v>
      </c>
      <c r="AP771" s="218">
        <f>HLOOKUP($B771,data09,data0211!AP$900,FALSE)</f>
        <v>61895</v>
      </c>
      <c r="AQ771" s="218">
        <f>HLOOKUP($B771,data09,data0211!AQ$900,FALSE)</f>
        <v>48277</v>
      </c>
      <c r="AR771" s="218">
        <f>HLOOKUP($B771,data09,data0211!AR$900,FALSE)</f>
        <v>243</v>
      </c>
      <c r="AS771" s="218">
        <f>HLOOKUP($B771,data09,data0211!AS$900,FALSE)</f>
        <v>156</v>
      </c>
      <c r="AT771" s="218">
        <f>HLOOKUP($B771,data09,data0211!AT$900,FALSE)</f>
        <v>87</v>
      </c>
      <c r="AU771" s="218">
        <f>HLOOKUP($B771,data09,data0211!AU$900,FALSE)</f>
        <v>141</v>
      </c>
      <c r="AV771" s="218">
        <f>HLOOKUP($B771,data09,data0211!AV$900,FALSE)</f>
        <v>12</v>
      </c>
      <c r="AW771" s="218">
        <f>HLOOKUP($B771,data09,data0211!AW$900,FALSE)</f>
        <v>90</v>
      </c>
      <c r="AX771" s="218">
        <f>HLOOKUP($B771,data09,data0211!AX$900,FALSE)</f>
        <v>0</v>
      </c>
      <c r="AY771" s="218">
        <f>HLOOKUP($B771,data09,data0211!AY$900,FALSE)</f>
        <v>0</v>
      </c>
      <c r="AZ771" s="218">
        <f>HLOOKUP($B771,data09,data0211!AZ$900,FALSE)</f>
        <v>1380</v>
      </c>
      <c r="BA771" s="218">
        <f>HLOOKUP($B771,data09,data0211!BA$900,FALSE)</f>
        <v>55</v>
      </c>
      <c r="BB771" s="218"/>
      <c r="BC771" s="218"/>
      <c r="BD771" s="218"/>
      <c r="BE771" s="218"/>
    </row>
    <row r="772" spans="1:57" x14ac:dyDescent="0.2">
      <c r="A772" s="71" t="s">
        <v>217</v>
      </c>
      <c r="B772" s="71" t="s">
        <v>217</v>
      </c>
      <c r="C772" s="69">
        <v>2010</v>
      </c>
      <c r="D772" s="218">
        <f>HLOOKUP($B772,data10,data0211!D$900,FALSE)</f>
        <v>46273436.320000008</v>
      </c>
      <c r="E772" s="218">
        <f>HLOOKUP($B772,data10,data0211!E$900,FALSE)</f>
        <v>-20614926.02</v>
      </c>
      <c r="F772" s="218">
        <f>HLOOKUP($B772,data10,data0211!F$900,FALSE)</f>
        <v>0</v>
      </c>
      <c r="G772" s="218">
        <f>HLOOKUP($B772,data10,data0211!G$900,FALSE)</f>
        <v>1132886</v>
      </c>
      <c r="H772" s="218">
        <f>HLOOKUP($B772,data10,data0211!H$900,FALSE)</f>
        <v>3282196.8</v>
      </c>
      <c r="I772" s="218">
        <f>HLOOKUP($B772,data10,data0211!I$900,FALSE)</f>
        <v>407059.68</v>
      </c>
      <c r="J772" s="218">
        <f>HLOOKUP($B772,data10,data0211!J$900,FALSE)</f>
        <v>16419</v>
      </c>
      <c r="K772" s="218">
        <f>HLOOKUP($B772,data10,data0211!K$900,FALSE)</f>
        <v>14538</v>
      </c>
      <c r="L772" s="218">
        <f>HLOOKUP($B772,data10,data0211!L$900,FALSE)</f>
        <v>1881</v>
      </c>
      <c r="M772" s="218">
        <f>HLOOKUP($B772,data10,data0211!M$900,FALSE)</f>
        <v>0</v>
      </c>
      <c r="N772" s="218">
        <f>HLOOKUP($B772,data10,data0211!N$900,FALSE)</f>
        <v>0</v>
      </c>
      <c r="O772" s="218">
        <f>HLOOKUP($B772,data10,data0211!O$900,FALSE)</f>
        <v>0</v>
      </c>
      <c r="P772" s="218">
        <f>HLOOKUP($B772,data10,data0211!P$900,FALSE)</f>
        <v>294878573</v>
      </c>
      <c r="Q772" s="218">
        <f>HLOOKUP($B772,data10,data0211!Q$900,FALSE)</f>
        <v>120949829</v>
      </c>
      <c r="R772" s="218">
        <f>HLOOKUP($B772,data10,data0211!R$900,FALSE)</f>
        <v>173928744</v>
      </c>
      <c r="S772" s="218">
        <f>HLOOKUP($B772,data10,data0211!S$900,FALSE)</f>
        <v>0</v>
      </c>
      <c r="T772" s="218">
        <f>HLOOKUP($B772,data10,data0211!T$900,FALSE)</f>
        <v>0</v>
      </c>
      <c r="U772" s="218">
        <f>HLOOKUP($B772,data10,data0211!U$900,FALSE)</f>
        <v>0</v>
      </c>
      <c r="V772" s="218">
        <f>HLOOKUP($B772,data10,data0211!V$900,FALSE)</f>
        <v>353239</v>
      </c>
      <c r="W772" s="218">
        <f>HLOOKUP($B772,data10,data0211!W$900,FALSE)</f>
        <v>0</v>
      </c>
      <c r="X772" s="218">
        <f>HLOOKUP($B772,data10,data0211!X$900,FALSE)</f>
        <v>353239</v>
      </c>
      <c r="Y772" s="218">
        <f>HLOOKUP($B772,data10,data0211!Y$900,FALSE)</f>
        <v>0</v>
      </c>
      <c r="Z772" s="218">
        <f>HLOOKUP($B772,data10,data0211!Z$900,FALSE)</f>
        <v>0</v>
      </c>
      <c r="AA772" s="218">
        <f>HLOOKUP($B772,data10,data0211!AA$900,FALSE)</f>
        <v>0</v>
      </c>
      <c r="AB772" s="218">
        <f>HLOOKUP($B772,data10,data0211!AB$900,FALSE)</f>
        <v>5772266.6500000004</v>
      </c>
      <c r="AC772" s="218">
        <f>HLOOKUP($B772,data10,data0211!AC$900,FALSE)</f>
        <v>3813349.8200000003</v>
      </c>
      <c r="AD772" s="218">
        <f>HLOOKUP($B772,data10,data0211!AD$900,FALSE)</f>
        <v>1958916.8299999996</v>
      </c>
      <c r="AE772" s="218">
        <f>HLOOKUP($B772,data10,data0211!AE$900,FALSE)</f>
        <v>0</v>
      </c>
      <c r="AF772" s="218">
        <f>HLOOKUP($B772,data10,data0211!AF$900,FALSE)</f>
        <v>0</v>
      </c>
      <c r="AG772" s="218">
        <f>HLOOKUP($B772,data10,data0211!AG$900,FALSE)</f>
        <v>0</v>
      </c>
      <c r="AH772" s="218">
        <f>HLOOKUP($B772,data10,data0211!AH$900,FALSE)</f>
        <v>0</v>
      </c>
      <c r="AI772" s="218">
        <f>HLOOKUP($B772,data10,data0211!AI$900,FALSE)</f>
        <v>0</v>
      </c>
      <c r="AJ772" s="218">
        <f>HLOOKUP($B772,data10,data0211!AJ$900,FALSE)</f>
        <v>0</v>
      </c>
      <c r="AK772" s="218">
        <f>HLOOKUP($B772,data10,data0211!AK$900,FALSE)</f>
        <v>36110</v>
      </c>
      <c r="AL772" s="218">
        <f>HLOOKUP($B772,data10,data0211!AL$900,FALSE)</f>
        <v>36110</v>
      </c>
      <c r="AM772" s="218">
        <f>HLOOKUP($B772,data10,data0211!AM$900,FALSE)</f>
        <v>0</v>
      </c>
      <c r="AN772" s="218">
        <f>HLOOKUP($B772,data10,data0211!AN$900,FALSE)</f>
        <v>50015</v>
      </c>
      <c r="AO772" s="218">
        <f>HLOOKUP($B772,data10,data0211!AO$900,FALSE)</f>
        <v>62047</v>
      </c>
      <c r="AP772" s="218">
        <f>HLOOKUP($B772,data10,data0211!AP$900,FALSE)</f>
        <v>62047</v>
      </c>
      <c r="AQ772" s="218">
        <f>HLOOKUP($B772,data10,data0211!AQ$900,FALSE)</f>
        <v>50812</v>
      </c>
      <c r="AR772" s="218">
        <f>HLOOKUP($B772,data10,data0211!AR$900,FALSE)</f>
        <v>247</v>
      </c>
      <c r="AS772" s="218">
        <f>HLOOKUP($B772,data10,data0211!AS$900,FALSE)</f>
        <v>158</v>
      </c>
      <c r="AT772" s="218">
        <f>HLOOKUP($B772,data10,data0211!AT$900,FALSE)</f>
        <v>89</v>
      </c>
      <c r="AU772" s="218">
        <f>HLOOKUP($B772,data10,data0211!AU$900,FALSE)</f>
        <v>141</v>
      </c>
      <c r="AV772" s="218">
        <f>HLOOKUP($B772,data10,data0211!AV$900,FALSE)</f>
        <v>12</v>
      </c>
      <c r="AW772" s="218">
        <f>HLOOKUP($B772,data10,data0211!AW$900,FALSE)</f>
        <v>94</v>
      </c>
      <c r="AX772" s="218">
        <f>HLOOKUP($B772,data10,data0211!AX$900,FALSE)</f>
        <v>0</v>
      </c>
      <c r="AY772" s="218">
        <f>HLOOKUP($B772,data10,data0211!AY$900,FALSE)</f>
        <v>0</v>
      </c>
      <c r="AZ772" s="218">
        <f>HLOOKUP($B772,data10,data0211!AZ$900,FALSE)</f>
        <v>1385</v>
      </c>
      <c r="BA772" s="218">
        <f>HLOOKUP($B772,data10,data0211!BA$900,FALSE)</f>
        <v>56</v>
      </c>
      <c r="BB772" s="218"/>
      <c r="BC772" s="218"/>
      <c r="BD772" s="218"/>
      <c r="BE772" s="218"/>
    </row>
    <row r="773" spans="1:57" x14ac:dyDescent="0.2">
      <c r="A773" s="71" t="s">
        <v>217</v>
      </c>
      <c r="B773" s="71" t="s">
        <v>217</v>
      </c>
      <c r="C773" s="69">
        <v>2011</v>
      </c>
      <c r="D773" s="218">
        <f>HLOOKUP($B773,data11,data0211!D$900,FALSE)</f>
        <v>48155190.470000006</v>
      </c>
      <c r="E773" s="218">
        <f>HLOOKUP($B773,data11,data0211!E$900,FALSE)</f>
        <v>-22001262.23</v>
      </c>
      <c r="F773" s="218">
        <f>HLOOKUP($B773,data11,data0211!F$900,FALSE)</f>
        <v>0</v>
      </c>
      <c r="G773" s="218">
        <f>HLOOKUP($B773,data11,data0211!G$900,FALSE)</f>
        <v>1759990</v>
      </c>
      <c r="H773" s="218">
        <f>HLOOKUP($B773,data11,data0211!H$900,FALSE)</f>
        <v>3509548.61</v>
      </c>
      <c r="I773" s="218">
        <f>HLOOKUP($B773,data11,data0211!I$900,FALSE)</f>
        <v>283808</v>
      </c>
      <c r="J773" s="218">
        <f>HLOOKUP($B773,data11,data0211!J$900,FALSE)</f>
        <v>16436</v>
      </c>
      <c r="K773" s="218">
        <f>HLOOKUP($B773,data11,data0211!K$900,FALSE)</f>
        <v>14580</v>
      </c>
      <c r="L773" s="218">
        <f>HLOOKUP($B773,data11,data0211!L$900,FALSE)</f>
        <v>1856</v>
      </c>
      <c r="M773" s="218">
        <f>HLOOKUP($B773,data11,data0211!M$900,FALSE)</f>
        <v>0</v>
      </c>
      <c r="N773" s="218">
        <f>HLOOKUP($B773,data11,data0211!N$900,FALSE)</f>
        <v>0</v>
      </c>
      <c r="O773" s="218">
        <f>HLOOKUP($B773,data11,data0211!O$900,FALSE)</f>
        <v>0</v>
      </c>
      <c r="P773" s="218">
        <f>HLOOKUP($B773,data11,data0211!P$900,FALSE)</f>
        <v>291893294</v>
      </c>
      <c r="Q773" s="218">
        <f>HLOOKUP($B773,data11,data0211!Q$900,FALSE)</f>
        <v>118988254</v>
      </c>
      <c r="R773" s="218">
        <f>HLOOKUP($B773,data11,data0211!R$900,FALSE)</f>
        <v>172905040</v>
      </c>
      <c r="S773" s="218">
        <f>HLOOKUP($B773,data11,data0211!S$900,FALSE)</f>
        <v>0</v>
      </c>
      <c r="T773" s="218">
        <f>HLOOKUP($B773,data11,data0211!T$900,FALSE)</f>
        <v>0</v>
      </c>
      <c r="U773" s="218">
        <f>HLOOKUP($B773,data11,data0211!U$900,FALSE)</f>
        <v>0</v>
      </c>
      <c r="V773" s="218">
        <f>HLOOKUP($B773,data11,data0211!V$900,FALSE)</f>
        <v>340694</v>
      </c>
      <c r="W773" s="218">
        <f>HLOOKUP($B773,data11,data0211!W$900,FALSE)</f>
        <v>0</v>
      </c>
      <c r="X773" s="218">
        <f>HLOOKUP($B773,data11,data0211!X$900,FALSE)</f>
        <v>340694</v>
      </c>
      <c r="Y773" s="218">
        <f>HLOOKUP($B773,data11,data0211!Y$900,FALSE)</f>
        <v>0</v>
      </c>
      <c r="Z773" s="218">
        <f>HLOOKUP($B773,data11,data0211!Z$900,FALSE)</f>
        <v>0</v>
      </c>
      <c r="AA773" s="218">
        <f>HLOOKUP($B773,data11,data0211!AA$900,FALSE)</f>
        <v>0</v>
      </c>
      <c r="AB773" s="218">
        <f>HLOOKUP($B773,data11,data0211!AB$900,FALSE)</f>
        <v>5938449.8499999996</v>
      </c>
      <c r="AC773" s="218">
        <f>HLOOKUP($B773,data11,data0211!AC$900,FALSE)</f>
        <v>3865040.54</v>
      </c>
      <c r="AD773" s="218">
        <f>HLOOKUP($B773,data11,data0211!AD$900,FALSE)</f>
        <v>2073853.3900000001</v>
      </c>
      <c r="AE773" s="218">
        <f>HLOOKUP($B773,data11,data0211!AE$900,FALSE)</f>
        <v>0</v>
      </c>
      <c r="AF773" s="218">
        <f>HLOOKUP($B773,data11,data0211!AF$900,FALSE)</f>
        <v>0</v>
      </c>
      <c r="AG773" s="218">
        <f>HLOOKUP($B773,data11,data0211!AG$900,FALSE)</f>
        <v>0</v>
      </c>
      <c r="AH773" s="218">
        <f>HLOOKUP($B773,data11,data0211!AH$900,FALSE)</f>
        <v>33</v>
      </c>
      <c r="AI773" s="218">
        <f>HLOOKUP($B773,data11,data0211!AI$900,FALSE)</f>
        <v>33</v>
      </c>
      <c r="AJ773" s="218">
        <f>HLOOKUP($B773,data11,data0211!AJ$900,FALSE)</f>
        <v>0</v>
      </c>
      <c r="AK773" s="218">
        <f>HLOOKUP($B773,data11,data0211!AK$900,FALSE)</f>
        <v>36492</v>
      </c>
      <c r="AL773" s="218">
        <f>HLOOKUP($B773,data11,data0211!AL$900,FALSE)</f>
        <v>39839</v>
      </c>
      <c r="AM773" s="218">
        <f>HLOOKUP($B773,data11,data0211!AM$900,FALSE)</f>
        <v>0</v>
      </c>
      <c r="AN773" s="218">
        <f>HLOOKUP($B773,data11,data0211!AN$900,FALSE)</f>
        <v>47750</v>
      </c>
      <c r="AO773" s="218">
        <f>HLOOKUP($B773,data11,data0211!AO$900,FALSE)</f>
        <v>65534</v>
      </c>
      <c r="AP773" s="218">
        <f>HLOOKUP($B773,data11,data0211!AP$900,FALSE)</f>
        <v>65534</v>
      </c>
      <c r="AQ773" s="218">
        <f>HLOOKUP($B773,data11,data0211!AQ$900,FALSE)</f>
        <v>50164</v>
      </c>
      <c r="AR773" s="218">
        <f>HLOOKUP($B773,data11,data0211!AR$900,FALSE)</f>
        <v>248</v>
      </c>
      <c r="AS773" s="218">
        <f>HLOOKUP($B773,data11,data0211!AS$900,FALSE)</f>
        <v>156</v>
      </c>
      <c r="AT773" s="218">
        <f>HLOOKUP($B773,data11,data0211!AT$900,FALSE)</f>
        <v>92</v>
      </c>
      <c r="AU773" s="218">
        <f>HLOOKUP($B773,data11,data0211!AU$900,FALSE)</f>
        <v>139</v>
      </c>
      <c r="AV773" s="218">
        <f>HLOOKUP($B773,data11,data0211!AV$900,FALSE)</f>
        <v>11</v>
      </c>
      <c r="AW773" s="218">
        <f>HLOOKUP($B773,data11,data0211!AW$900,FALSE)</f>
        <v>98</v>
      </c>
      <c r="AX773" s="218">
        <f>HLOOKUP($B773,data11,data0211!AX$900,FALSE)</f>
        <v>0</v>
      </c>
      <c r="AY773" s="218">
        <f>HLOOKUP($B773,data11,data0211!AY$900,FALSE)</f>
        <v>0</v>
      </c>
      <c r="AZ773" s="218">
        <f>HLOOKUP($B773,data11,data0211!AZ$900,FALSE)</f>
        <v>1399</v>
      </c>
      <c r="BA773" s="218">
        <f>HLOOKUP($B773,data11,data0211!BA$900,FALSE)</f>
        <v>53</v>
      </c>
      <c r="BB773" s="218"/>
      <c r="BC773" s="218"/>
      <c r="BD773" s="218"/>
      <c r="BE773" s="218"/>
    </row>
    <row r="774" spans="1:57" x14ac:dyDescent="0.2">
      <c r="A774" s="71" t="s">
        <v>45</v>
      </c>
      <c r="B774" s="71" t="s">
        <v>45</v>
      </c>
      <c r="C774" s="69">
        <v>2002</v>
      </c>
      <c r="D774" s="218">
        <f>HLOOKUP($B774,data02,data0211!D$900,FALSE)</f>
        <v>113843625</v>
      </c>
      <c r="E774" s="218">
        <f>HLOOKUP($B774,data02,data0211!E$900,FALSE)</f>
        <v>-55417366</v>
      </c>
      <c r="F774" s="218">
        <f>HLOOKUP($B774,data02,data0211!F$900,FALSE)</f>
        <v>3974007</v>
      </c>
      <c r="G774" s="218">
        <f>HLOOKUP($B774,data02,data0211!G$900,FALSE)</f>
        <v>6793028</v>
      </c>
      <c r="H774" s="218">
        <f>HLOOKUP($B774,data02,data0211!H$900,FALSE)</f>
        <v>10187237</v>
      </c>
      <c r="I774" s="218">
        <f>HLOOKUP($B774,data02,data0211!I$900,FALSE)</f>
        <v>0</v>
      </c>
      <c r="J774" s="218">
        <f>HLOOKUP($B774,data02,data0211!J$900,FALSE)</f>
        <v>48820</v>
      </c>
      <c r="K774" s="218">
        <f>HLOOKUP($B774,data02,data0211!K$900,FALSE)</f>
        <v>43688</v>
      </c>
      <c r="L774" s="218">
        <f>HLOOKUP($B774,data02,data0211!L$900,FALSE)</f>
        <v>5129</v>
      </c>
      <c r="M774" s="218">
        <f>HLOOKUP($B774,data02,data0211!M$900,FALSE)</f>
        <v>3</v>
      </c>
      <c r="N774" s="218">
        <f>HLOOKUP($B774,data02,data0211!N$900,FALSE)</f>
        <v>1</v>
      </c>
      <c r="O774" s="218">
        <f>HLOOKUP($B774,data02,data0211!O$900,FALSE)</f>
        <v>0</v>
      </c>
      <c r="P774" s="218">
        <f>HLOOKUP($B774,data02,data0211!P$900,FALSE)</f>
        <v>1015641442</v>
      </c>
      <c r="Q774" s="218">
        <f>HLOOKUP($B774,data02,data0211!Q$900,FALSE)</f>
        <v>348898285</v>
      </c>
      <c r="R774" s="218">
        <f>HLOOKUP($B774,data02,data0211!R$900,FALSE)</f>
        <v>589904900</v>
      </c>
      <c r="S774" s="218">
        <f>HLOOKUP($B774,data02,data0211!S$900,FALSE)</f>
        <v>65932598</v>
      </c>
      <c r="T774" s="218">
        <f>HLOOKUP($B774,data02,data0211!T$900,FALSE)</f>
        <v>10905659</v>
      </c>
      <c r="U774" s="218">
        <f>HLOOKUP($B774,data02,data0211!U$900,FALSE)</f>
        <v>0</v>
      </c>
      <c r="V774" s="218">
        <f>HLOOKUP($B774,data02,data0211!V$900,FALSE)</f>
        <v>463537</v>
      </c>
      <c r="W774" s="218">
        <f>HLOOKUP($B774,data02,data0211!W$900,FALSE)</f>
        <v>0</v>
      </c>
      <c r="X774" s="218">
        <f>HLOOKUP($B774,data02,data0211!X$900,FALSE)</f>
        <v>381245</v>
      </c>
      <c r="Y774" s="218">
        <f>HLOOKUP($B774,data02,data0211!Y$900,FALSE)</f>
        <v>82292</v>
      </c>
      <c r="Z774" s="218">
        <f>HLOOKUP($B774,data02,data0211!Z$900,FALSE)</f>
        <v>0</v>
      </c>
      <c r="AA774" s="218">
        <f>HLOOKUP($B774,data02,data0211!AA$900,FALSE)</f>
        <v>0</v>
      </c>
      <c r="AB774" s="218">
        <f>HLOOKUP($B774,data02,data0211!AB$900,FALSE)</f>
        <v>71088311</v>
      </c>
      <c r="AC774" s="218">
        <f>HLOOKUP($B774,data02,data0211!AC$900,FALSE)</f>
        <v>26876077</v>
      </c>
      <c r="AD774" s="218">
        <f>HLOOKUP($B774,data02,data0211!AD$900,FALSE)</f>
        <v>39138697</v>
      </c>
      <c r="AE774" s="218">
        <f>HLOOKUP($B774,data02,data0211!AE$900,FALSE)</f>
        <v>4553592</v>
      </c>
      <c r="AF774" s="218">
        <f>HLOOKUP($B774,data02,data0211!AF$900,FALSE)</f>
        <v>519945</v>
      </c>
      <c r="AG774" s="218">
        <f>HLOOKUP($B774,data02,data0211!AG$900,FALSE)</f>
        <v>0</v>
      </c>
      <c r="AH774" s="218">
        <f>HLOOKUP($B774,data02,data0211!AH$900,FALSE)</f>
        <v>381</v>
      </c>
      <c r="AI774" s="218">
        <f>HLOOKUP($B774,data02,data0211!AI$900,FALSE)</f>
        <v>326</v>
      </c>
      <c r="AJ774" s="218">
        <f>HLOOKUP($B774,data02,data0211!AJ$900,FALSE)</f>
        <v>55</v>
      </c>
      <c r="AK774" s="218">
        <f>HLOOKUP($B774,data02,data0211!AK$900,FALSE)</f>
        <v>109615</v>
      </c>
      <c r="AL774" s="218">
        <f>HLOOKUP($B774,data02,data0211!AL$900,FALSE)</f>
        <v>109016</v>
      </c>
      <c r="AM774" s="218">
        <f>HLOOKUP($B774,data02,data0211!AM$900,FALSE)</f>
        <v>0</v>
      </c>
      <c r="AN774" s="218">
        <f>HLOOKUP($B774,data02,data0211!AN$900,FALSE)</f>
        <v>189837</v>
      </c>
      <c r="AO774" s="218">
        <f>HLOOKUP($B774,data02,data0211!AO$900,FALSE)</f>
        <v>169159</v>
      </c>
      <c r="AP774" s="218">
        <f>HLOOKUP($B774,data02,data0211!AP$900,FALSE)</f>
        <v>0</v>
      </c>
      <c r="AQ774" s="218">
        <f>HLOOKUP($B774,data02,data0211!AQ$900,FALSE)</f>
        <v>165652</v>
      </c>
      <c r="AR774" s="218">
        <f>HLOOKUP($B774,data02,data0211!AR$900,FALSE)</f>
        <v>135.1</v>
      </c>
      <c r="AS774" s="218">
        <f>HLOOKUP($B774,data02,data0211!AS$900,FALSE)</f>
        <v>95.9</v>
      </c>
      <c r="AT774" s="218">
        <f>HLOOKUP($B774,data02,data0211!AT$900,FALSE)</f>
        <v>39.200000000000003</v>
      </c>
      <c r="AU774" s="218">
        <f>HLOOKUP($B774,data02,data0211!AU$900,FALSE)</f>
        <v>77.900000000000006</v>
      </c>
      <c r="AV774" s="218">
        <f>HLOOKUP($B774,data02,data0211!AV$900,FALSE)</f>
        <v>0</v>
      </c>
      <c r="AW774" s="218">
        <f>HLOOKUP($B774,data02,data0211!AW$900,FALSE)</f>
        <v>57.2</v>
      </c>
      <c r="AX774" s="218">
        <f>HLOOKUP($B774,data02,data0211!AX$900,FALSE)</f>
        <v>0</v>
      </c>
      <c r="AY774" s="218">
        <f>HLOOKUP($B774,data02,data0211!AY$900,FALSE)</f>
        <v>33</v>
      </c>
      <c r="AZ774" s="218">
        <f>HLOOKUP($B774,data02,data0211!AZ$900,FALSE)</f>
        <v>6709</v>
      </c>
      <c r="BA774" s="218">
        <f>HLOOKUP($B774,data02,data0211!BA$900,FALSE)</f>
        <v>73.97</v>
      </c>
      <c r="BB774" s="218"/>
      <c r="BC774" s="218"/>
      <c r="BD774" s="218"/>
      <c r="BE774" s="218"/>
    </row>
    <row r="775" spans="1:57" x14ac:dyDescent="0.2">
      <c r="A775" s="71" t="s">
        <v>45</v>
      </c>
      <c r="B775" s="71" t="s">
        <v>45</v>
      </c>
      <c r="C775" s="69">
        <v>2003</v>
      </c>
      <c r="D775" s="218">
        <f>HLOOKUP($B775,data03,data0211!D$900,FALSE)</f>
        <v>118555343</v>
      </c>
      <c r="E775" s="218">
        <f>HLOOKUP($B775,data03,data0211!E$900,FALSE)</f>
        <v>-56198757</v>
      </c>
      <c r="F775" s="218">
        <f>HLOOKUP($B775,data03,data0211!F$900,FALSE)</f>
        <v>0</v>
      </c>
      <c r="G775" s="218">
        <f>HLOOKUP($B775,data03,data0211!G$900,FALSE)</f>
        <v>5141137</v>
      </c>
      <c r="H775" s="218">
        <f>HLOOKUP($B775,data03,data0211!H$900,FALSE)</f>
        <v>10663571</v>
      </c>
      <c r="I775" s="218">
        <f>HLOOKUP($B775,data03,data0211!I$900,FALSE)</f>
        <v>0</v>
      </c>
      <c r="J775" s="218">
        <f>HLOOKUP($B775,data03,data0211!J$900,FALSE)</f>
        <v>49236</v>
      </c>
      <c r="K775" s="218">
        <f>HLOOKUP($B775,data03,data0211!K$900,FALSE)</f>
        <v>44110</v>
      </c>
      <c r="L775" s="218">
        <f>HLOOKUP($B775,data03,data0211!L$900,FALSE)</f>
        <v>5123</v>
      </c>
      <c r="M775" s="218">
        <f>HLOOKUP($B775,data03,data0211!M$900,FALSE)</f>
        <v>3</v>
      </c>
      <c r="N775" s="218">
        <f>HLOOKUP($B775,data03,data0211!N$900,FALSE)</f>
        <v>2</v>
      </c>
      <c r="O775" s="218">
        <f>HLOOKUP($B775,data03,data0211!O$900,FALSE)</f>
        <v>135</v>
      </c>
      <c r="P775" s="218">
        <f>HLOOKUP($B775,data03,data0211!P$900,FALSE)</f>
        <v>1051685176</v>
      </c>
      <c r="Q775" s="218">
        <f>HLOOKUP($B775,data03,data0211!Q$900,FALSE)</f>
        <v>362446556</v>
      </c>
      <c r="R775" s="218">
        <f>HLOOKUP($B775,data03,data0211!R$900,FALSE)</f>
        <v>617621785</v>
      </c>
      <c r="S775" s="218">
        <f>HLOOKUP($B775,data03,data0211!S$900,FALSE)</f>
        <v>60967083</v>
      </c>
      <c r="T775" s="218">
        <f>HLOOKUP($B775,data03,data0211!T$900,FALSE)</f>
        <v>10585102</v>
      </c>
      <c r="U775" s="218">
        <f>HLOOKUP($B775,data03,data0211!U$900,FALSE)</f>
        <v>64650</v>
      </c>
      <c r="V775" s="218">
        <f>HLOOKUP($B775,data03,data0211!V$900,FALSE)</f>
        <v>1461722</v>
      </c>
      <c r="W775" s="218">
        <f>HLOOKUP($B775,data03,data0211!W$900,FALSE)</f>
        <v>0</v>
      </c>
      <c r="X775" s="218">
        <f>HLOOKUP($B775,data03,data0211!X$900,FALSE)</f>
        <v>1260704</v>
      </c>
      <c r="Y775" s="218">
        <f>HLOOKUP($B775,data03,data0211!Y$900,FALSE)</f>
        <v>170758</v>
      </c>
      <c r="Z775" s="218">
        <f>HLOOKUP($B775,data03,data0211!Z$900,FALSE)</f>
        <v>30260</v>
      </c>
      <c r="AA775" s="218">
        <f>HLOOKUP($B775,data03,data0211!AA$900,FALSE)</f>
        <v>0</v>
      </c>
      <c r="AB775" s="218">
        <f>HLOOKUP($B775,data03,data0211!AB$900,FALSE)</f>
        <v>15141174</v>
      </c>
      <c r="AC775" s="218">
        <f>HLOOKUP($B775,data03,data0211!AC$900,FALSE)</f>
        <v>9703372</v>
      </c>
      <c r="AD775" s="218">
        <f>HLOOKUP($B775,data03,data0211!AD$900,FALSE)</f>
        <v>4844679</v>
      </c>
      <c r="AE775" s="218">
        <f>HLOOKUP($B775,data03,data0211!AE$900,FALSE)</f>
        <v>546741</v>
      </c>
      <c r="AF775" s="218">
        <f>HLOOKUP($B775,data03,data0211!AF$900,FALSE)</f>
        <v>46382</v>
      </c>
      <c r="AG775" s="218">
        <f>HLOOKUP($B775,data03,data0211!AG$900,FALSE)</f>
        <v>0</v>
      </c>
      <c r="AH775" s="218">
        <f>HLOOKUP($B775,data03,data0211!AH$900,FALSE)</f>
        <v>381.15</v>
      </c>
      <c r="AI775" s="218">
        <f>HLOOKUP($B775,data03,data0211!AI$900,FALSE)</f>
        <v>326.14999999999998</v>
      </c>
      <c r="AJ775" s="218">
        <f>HLOOKUP($B775,data03,data0211!AJ$900,FALSE)</f>
        <v>55</v>
      </c>
      <c r="AK775" s="218">
        <f>HLOOKUP($B775,data03,data0211!AK$900,FALSE)</f>
        <v>109615</v>
      </c>
      <c r="AL775" s="218">
        <f>HLOOKUP($B775,data03,data0211!AL$900,FALSE)</f>
        <v>109016</v>
      </c>
      <c r="AM775" s="218">
        <f>HLOOKUP($B775,data03,data0211!AM$900,FALSE)</f>
        <v>0</v>
      </c>
      <c r="AN775" s="218">
        <f>HLOOKUP($B775,data03,data0211!AN$900,FALSE)</f>
        <v>195658</v>
      </c>
      <c r="AO775" s="218">
        <f>HLOOKUP($B775,data03,data0211!AO$900,FALSE)</f>
        <v>166343</v>
      </c>
      <c r="AP775" s="218">
        <f>HLOOKUP($B775,data03,data0211!AP$900,FALSE)</f>
        <v>0</v>
      </c>
      <c r="AQ775" s="218">
        <f>HLOOKUP($B775,data03,data0211!AQ$900,FALSE)</f>
        <v>167524</v>
      </c>
      <c r="AR775" s="218">
        <f>HLOOKUP($B775,data03,data0211!AR$900,FALSE)</f>
        <v>1349.3</v>
      </c>
      <c r="AS775" s="218">
        <f>HLOOKUP($B775,data03,data0211!AS$900,FALSE)</f>
        <v>895.2</v>
      </c>
      <c r="AT775" s="218">
        <f>HLOOKUP($B775,data03,data0211!AT$900,FALSE)</f>
        <v>454.1</v>
      </c>
      <c r="AU775" s="218">
        <f>HLOOKUP($B775,data03,data0211!AU$900,FALSE)</f>
        <v>767.6</v>
      </c>
      <c r="AV775" s="218">
        <f>HLOOKUP($B775,data03,data0211!AV$900,FALSE)</f>
        <v>0</v>
      </c>
      <c r="AW775" s="218">
        <f>HLOOKUP($B775,data03,data0211!AW$900,FALSE)</f>
        <v>581.6</v>
      </c>
      <c r="AX775" s="218">
        <f>HLOOKUP($B775,data03,data0211!AX$900,FALSE)</f>
        <v>0</v>
      </c>
      <c r="AY775" s="218">
        <f>HLOOKUP($B775,data03,data0211!AY$900,FALSE)</f>
        <v>33</v>
      </c>
      <c r="AZ775" s="218">
        <f>HLOOKUP($B775,data03,data0211!AZ$900,FALSE)</f>
        <v>6743</v>
      </c>
      <c r="BA775" s="218">
        <f>HLOOKUP($B775,data03,data0211!BA$900,FALSE)</f>
        <v>73.209999999999994</v>
      </c>
      <c r="BB775" s="218"/>
      <c r="BC775" s="218"/>
      <c r="BD775" s="218"/>
      <c r="BE775" s="218"/>
    </row>
    <row r="776" spans="1:57" x14ac:dyDescent="0.2">
      <c r="A776" s="71" t="s">
        <v>45</v>
      </c>
      <c r="B776" s="71" t="s">
        <v>45</v>
      </c>
      <c r="C776" s="69">
        <v>2004</v>
      </c>
      <c r="D776" s="218">
        <f>HLOOKUP($B776,data04,data0211!D$900,FALSE)</f>
        <v>123017416</v>
      </c>
      <c r="E776" s="218">
        <f>HLOOKUP($B776,data04,data0211!E$900,FALSE)</f>
        <v>-60248325</v>
      </c>
      <c r="F776" s="218">
        <f>HLOOKUP($B776,data04,data0211!F$900,FALSE)</f>
        <v>0</v>
      </c>
      <c r="G776" s="218">
        <f>HLOOKUP($B776,data04,data0211!G$900,FALSE)</f>
        <v>5651742</v>
      </c>
      <c r="H776" s="218">
        <f>HLOOKUP($B776,data04,data0211!H$900,FALSE)</f>
        <v>10258976</v>
      </c>
      <c r="I776" s="218">
        <f>HLOOKUP($B776,data04,data0211!I$900,FALSE)</f>
        <v>0</v>
      </c>
      <c r="J776" s="218">
        <f>HLOOKUP($B776,data04,data0211!J$900,FALSE)</f>
        <v>49323</v>
      </c>
      <c r="K776" s="218">
        <f>HLOOKUP($B776,data04,data0211!K$900,FALSE)</f>
        <v>44167</v>
      </c>
      <c r="L776" s="218">
        <f>HLOOKUP($B776,data04,data0211!L$900,FALSE)</f>
        <v>5153</v>
      </c>
      <c r="M776" s="218">
        <f>HLOOKUP($B776,data04,data0211!M$900,FALSE)</f>
        <v>3</v>
      </c>
      <c r="N776" s="218">
        <f>HLOOKUP($B776,data04,data0211!N$900,FALSE)</f>
        <v>2</v>
      </c>
      <c r="O776" s="218">
        <f>HLOOKUP($B776,data04,data0211!O$900,FALSE)</f>
        <v>140</v>
      </c>
      <c r="P776" s="218">
        <f>HLOOKUP($B776,data04,data0211!P$900,FALSE)</f>
        <v>1033807068</v>
      </c>
      <c r="Q776" s="218">
        <f>HLOOKUP($B776,data04,data0211!Q$900,FALSE)</f>
        <v>354174194</v>
      </c>
      <c r="R776" s="218">
        <f>HLOOKUP($B776,data04,data0211!R$900,FALSE)</f>
        <v>620754157</v>
      </c>
      <c r="S776" s="218">
        <f>HLOOKUP($B776,data04,data0211!S$900,FALSE)</f>
        <v>48081084</v>
      </c>
      <c r="T776" s="218">
        <f>HLOOKUP($B776,data04,data0211!T$900,FALSE)</f>
        <v>10732983</v>
      </c>
      <c r="U776" s="218">
        <f>HLOOKUP($B776,data04,data0211!U$900,FALSE)</f>
        <v>64650</v>
      </c>
      <c r="V776" s="218">
        <f>HLOOKUP($B776,data04,data0211!V$900,FALSE)</f>
        <v>1437110</v>
      </c>
      <c r="W776" s="218">
        <f>HLOOKUP($B776,data04,data0211!W$900,FALSE)</f>
        <v>0</v>
      </c>
      <c r="X776" s="218">
        <f>HLOOKUP($B776,data04,data0211!X$900,FALSE)</f>
        <v>1266944</v>
      </c>
      <c r="Y776" s="218">
        <f>HLOOKUP($B776,data04,data0211!Y$900,FALSE)</f>
        <v>139820</v>
      </c>
      <c r="Z776" s="218">
        <f>HLOOKUP($B776,data04,data0211!Z$900,FALSE)</f>
        <v>30346</v>
      </c>
      <c r="AA776" s="218">
        <f>HLOOKUP($B776,data04,data0211!AA$900,FALSE)</f>
        <v>0</v>
      </c>
      <c r="AB776" s="218">
        <f>HLOOKUP($B776,data04,data0211!AB$900,FALSE)</f>
        <v>14748208</v>
      </c>
      <c r="AC776" s="218">
        <f>HLOOKUP($B776,data04,data0211!AC$900,FALSE)</f>
        <v>9546652</v>
      </c>
      <c r="AD776" s="218">
        <f>HLOOKUP($B776,data04,data0211!AD$900,FALSE)</f>
        <v>4640593</v>
      </c>
      <c r="AE776" s="218">
        <f>HLOOKUP($B776,data04,data0211!AE$900,FALSE)</f>
        <v>515898</v>
      </c>
      <c r="AF776" s="218">
        <f>HLOOKUP($B776,data04,data0211!AF$900,FALSE)</f>
        <v>44335</v>
      </c>
      <c r="AG776" s="218">
        <f>HLOOKUP($B776,data04,data0211!AG$900,FALSE)</f>
        <v>730</v>
      </c>
      <c r="AH776" s="218">
        <f>HLOOKUP($B776,data04,data0211!AH$900,FALSE)</f>
        <v>381</v>
      </c>
      <c r="AI776" s="218">
        <f>HLOOKUP($B776,data04,data0211!AI$900,FALSE)</f>
        <v>326</v>
      </c>
      <c r="AJ776" s="218">
        <f>HLOOKUP($B776,data04,data0211!AJ$900,FALSE)</f>
        <v>55</v>
      </c>
      <c r="AK776" s="218">
        <f>HLOOKUP($B776,data04,data0211!AK$900,FALSE)</f>
        <v>109615</v>
      </c>
      <c r="AL776" s="218">
        <f>HLOOKUP($B776,data04,data0211!AL$900,FALSE)</f>
        <v>109016</v>
      </c>
      <c r="AM776" s="218">
        <f>HLOOKUP($B776,data04,data0211!AM$900,FALSE)</f>
        <v>0</v>
      </c>
      <c r="AN776" s="218">
        <f>HLOOKUP($B776,data04,data0211!AN$900,FALSE)</f>
        <v>198752</v>
      </c>
      <c r="AO776" s="218">
        <f>HLOOKUP($B776,data04,data0211!AO$900,FALSE)</f>
        <v>155397</v>
      </c>
      <c r="AP776" s="218">
        <f>HLOOKUP($B776,data04,data0211!AP$900,FALSE)</f>
        <v>0</v>
      </c>
      <c r="AQ776" s="218">
        <f>HLOOKUP($B776,data04,data0211!AQ$900,FALSE)</f>
        <v>161420</v>
      </c>
      <c r="AR776" s="218">
        <f>HLOOKUP($B776,data04,data0211!AR$900,FALSE)</f>
        <v>1338.1</v>
      </c>
      <c r="AS776" s="218">
        <f>HLOOKUP($B776,data04,data0211!AS$900,FALSE)</f>
        <v>886.1</v>
      </c>
      <c r="AT776" s="218">
        <f>HLOOKUP($B776,data04,data0211!AT$900,FALSE)</f>
        <v>452</v>
      </c>
      <c r="AU776" s="218">
        <f>HLOOKUP($B776,data04,data0211!AU$900,FALSE)</f>
        <v>754</v>
      </c>
      <c r="AV776" s="218">
        <f>HLOOKUP($B776,data04,data0211!AV$900,FALSE)</f>
        <v>0</v>
      </c>
      <c r="AW776" s="218">
        <f>HLOOKUP($B776,data04,data0211!AW$900,FALSE)</f>
        <v>583</v>
      </c>
      <c r="AX776" s="218">
        <f>HLOOKUP($B776,data04,data0211!AX$900,FALSE)</f>
        <v>0</v>
      </c>
      <c r="AY776" s="218">
        <f>HLOOKUP($B776,data04,data0211!AY$900,FALSE)</f>
        <v>33</v>
      </c>
      <c r="AZ776" s="218">
        <f>HLOOKUP($B776,data04,data0211!AZ$900,FALSE)</f>
        <v>6777</v>
      </c>
      <c r="BA776" s="218">
        <f>HLOOKUP($B776,data04,data0211!BA$900,FALSE)</f>
        <v>76.06</v>
      </c>
      <c r="BB776" s="218"/>
      <c r="BC776" s="218"/>
      <c r="BD776" s="218"/>
      <c r="BE776" s="218"/>
    </row>
    <row r="777" spans="1:57" x14ac:dyDescent="0.2">
      <c r="A777" s="71" t="s">
        <v>45</v>
      </c>
      <c r="B777" s="71" t="s">
        <v>45</v>
      </c>
      <c r="C777" s="69">
        <v>2005</v>
      </c>
      <c r="D777" s="218">
        <f>HLOOKUP($B777,data05,data0211!D$900,FALSE)</f>
        <v>128297616</v>
      </c>
      <c r="E777" s="218">
        <f>HLOOKUP($B777,data05,data0211!E$900,FALSE)</f>
        <v>-64425736</v>
      </c>
      <c r="F777" s="218">
        <f>HLOOKUP($B777,data05,data0211!F$900,FALSE)</f>
        <v>0</v>
      </c>
      <c r="G777" s="218">
        <f>HLOOKUP($B777,data05,data0211!G$900,FALSE)</f>
        <v>5760884</v>
      </c>
      <c r="H777" s="218">
        <f>HLOOKUP($B777,data05,data0211!H$900,FALSE)</f>
        <v>10019522.030000001</v>
      </c>
      <c r="I777" s="218">
        <f>HLOOKUP($B777,data05,data0211!I$900,FALSE)</f>
        <v>1364999</v>
      </c>
      <c r="J777" s="218">
        <f>HLOOKUP($B777,data05,data0211!J$900,FALSE)</f>
        <v>49558</v>
      </c>
      <c r="K777" s="218">
        <f>HLOOKUP($B777,data05,data0211!K$900,FALSE)</f>
        <v>44418</v>
      </c>
      <c r="L777" s="218">
        <f>HLOOKUP($B777,data05,data0211!L$900,FALSE)</f>
        <v>5139</v>
      </c>
      <c r="M777" s="218">
        <f>HLOOKUP($B777,data05,data0211!M$900,FALSE)</f>
        <v>1</v>
      </c>
      <c r="N777" s="218">
        <f>HLOOKUP($B777,data05,data0211!N$900,FALSE)</f>
        <v>10779848</v>
      </c>
      <c r="O777" s="218">
        <f>HLOOKUP($B777,data05,data0211!O$900,FALSE)</f>
        <v>126496</v>
      </c>
      <c r="P777" s="218">
        <f>HLOOKUP($B777,data05,data0211!P$900,FALSE)</f>
        <v>1054662883</v>
      </c>
      <c r="Q777" s="218">
        <f>HLOOKUP($B777,data05,data0211!Q$900,FALSE)</f>
        <v>357638570</v>
      </c>
      <c r="R777" s="218">
        <f>HLOOKUP($B777,data05,data0211!R$900,FALSE)</f>
        <v>659584718</v>
      </c>
      <c r="S777" s="218">
        <f>HLOOKUP($B777,data05,data0211!S$900,FALSE)</f>
        <v>26533251</v>
      </c>
      <c r="T777" s="218">
        <f>HLOOKUP($B777,data05,data0211!T$900,FALSE)</f>
        <v>10779848</v>
      </c>
      <c r="U777" s="218">
        <f>HLOOKUP($B777,data05,data0211!U$900,FALSE)</f>
        <v>126496</v>
      </c>
      <c r="V777" s="218">
        <f>HLOOKUP($B777,data05,data0211!V$900,FALSE)</f>
        <v>1475643</v>
      </c>
      <c r="W777" s="218">
        <f>HLOOKUP($B777,data05,data0211!W$900,FALSE)</f>
        <v>0</v>
      </c>
      <c r="X777" s="218">
        <f>HLOOKUP($B777,data05,data0211!X$900,FALSE)</f>
        <v>1376667</v>
      </c>
      <c r="Y777" s="218">
        <f>HLOOKUP($B777,data05,data0211!Y$900,FALSE)</f>
        <v>68367</v>
      </c>
      <c r="Z777" s="218">
        <f>HLOOKUP($B777,data05,data0211!Z$900,FALSE)</f>
        <v>30609</v>
      </c>
      <c r="AA777" s="218">
        <f>HLOOKUP($B777,data05,data0211!AA$900,FALSE)</f>
        <v>0</v>
      </c>
      <c r="AB777" s="218">
        <f>HLOOKUP($B777,data05,data0211!AB$900,FALSE)</f>
        <v>15416077</v>
      </c>
      <c r="AC777" s="218">
        <f>HLOOKUP($B777,data05,data0211!AC$900,FALSE)</f>
        <v>10066710</v>
      </c>
      <c r="AD777" s="218">
        <f>HLOOKUP($B777,data05,data0211!AD$900,FALSE)</f>
        <v>5172036</v>
      </c>
      <c r="AE777" s="218">
        <f>HLOOKUP($B777,data05,data0211!AE$900,FALSE)</f>
        <v>287824</v>
      </c>
      <c r="AF777" s="218">
        <f>HLOOKUP($B777,data05,data0211!AF$900,FALSE)</f>
        <v>88208</v>
      </c>
      <c r="AG777" s="218">
        <f>HLOOKUP($B777,data05,data0211!AG$900,FALSE)</f>
        <v>964</v>
      </c>
      <c r="AH777" s="218">
        <f>HLOOKUP($B777,data05,data0211!AH$900,FALSE)</f>
        <v>381</v>
      </c>
      <c r="AI777" s="218">
        <f>HLOOKUP($B777,data05,data0211!AI$900,FALSE)</f>
        <v>55</v>
      </c>
      <c r="AJ777" s="218">
        <f>HLOOKUP($B777,data05,data0211!AJ$900,FALSE)</f>
        <v>326</v>
      </c>
      <c r="AK777" s="218">
        <f>HLOOKUP($B777,data05,data0211!AK$900,FALSE)</f>
        <v>110716</v>
      </c>
      <c r="AL777" s="218">
        <f>HLOOKUP($B777,data05,data0211!AL$900,FALSE)</f>
        <v>109016</v>
      </c>
      <c r="AM777" s="218">
        <f>HLOOKUP($B777,data05,data0211!AM$900,FALSE)</f>
        <v>0</v>
      </c>
      <c r="AN777" s="218">
        <f>HLOOKUP($B777,data05,data0211!AN$900,FALSE)</f>
        <v>197</v>
      </c>
      <c r="AO777" s="218">
        <f>HLOOKUP($B777,data05,data0211!AO$900,FALSE)</f>
        <v>171</v>
      </c>
      <c r="AP777" s="218">
        <f>HLOOKUP($B777,data05,data0211!AP$900,FALSE)</f>
        <v>0</v>
      </c>
      <c r="AQ777" s="218">
        <f>HLOOKUP($B777,data05,data0211!AQ$900,FALSE)</f>
        <v>169</v>
      </c>
      <c r="AR777" s="218">
        <f>HLOOKUP($B777,data05,data0211!AR$900,FALSE)</f>
        <v>1340</v>
      </c>
      <c r="AS777" s="218">
        <f>HLOOKUP($B777,data05,data0211!AS$900,FALSE)</f>
        <v>886</v>
      </c>
      <c r="AT777" s="218">
        <f>HLOOKUP($B777,data05,data0211!AT$900,FALSE)</f>
        <v>454</v>
      </c>
      <c r="AU777" s="218">
        <f>HLOOKUP($B777,data05,data0211!AU$900,FALSE)</f>
        <v>755</v>
      </c>
      <c r="AV777" s="218">
        <f>HLOOKUP($B777,data05,data0211!AV$900,FALSE)</f>
        <v>0</v>
      </c>
      <c r="AW777" s="218">
        <f>HLOOKUP($B777,data05,data0211!AW$900,FALSE)</f>
        <v>584</v>
      </c>
      <c r="AX777" s="218">
        <f>HLOOKUP($B777,data05,data0211!AX$900,FALSE)</f>
        <v>0</v>
      </c>
      <c r="AY777" s="218">
        <f>HLOOKUP($B777,data05,data0211!AY$900,FALSE)</f>
        <v>37</v>
      </c>
      <c r="AZ777" s="218">
        <f>HLOOKUP($B777,data05,data0211!AZ$900,FALSE)</f>
        <v>6830</v>
      </c>
      <c r="BA777" s="218">
        <f>HLOOKUP($B777,data05,data0211!BA$900,FALSE)</f>
        <v>74</v>
      </c>
      <c r="BB777" s="218"/>
      <c r="BC777" s="218"/>
      <c r="BD777" s="218"/>
      <c r="BE777" s="218"/>
    </row>
    <row r="778" spans="1:57" x14ac:dyDescent="0.2">
      <c r="A778" s="71" t="s">
        <v>45</v>
      </c>
      <c r="B778" s="71" t="s">
        <v>45</v>
      </c>
      <c r="C778" s="69">
        <v>2006</v>
      </c>
      <c r="D778" s="218">
        <f>HLOOKUP($B778,data06,data0211!D$900,FALSE)</f>
        <v>135036488.03</v>
      </c>
      <c r="E778" s="218">
        <f>HLOOKUP($B778,data06,data0211!E$900,FALSE)</f>
        <v>-68974136.319999993</v>
      </c>
      <c r="F778" s="218">
        <f>HLOOKUP($B778,data06,data0211!F$900,FALSE)</f>
        <v>0</v>
      </c>
      <c r="G778" s="218">
        <f>HLOOKUP($B778,data06,data0211!G$900,FALSE)</f>
        <v>6936925</v>
      </c>
      <c r="H778" s="218">
        <f>HLOOKUP($B778,data06,data0211!H$900,FALSE)</f>
        <v>10500903.51</v>
      </c>
      <c r="I778" s="218">
        <f>HLOOKUP($B778,data06,data0211!I$900,FALSE)</f>
        <v>1213708</v>
      </c>
      <c r="J778" s="218">
        <f>HLOOKUP($B778,data06,data0211!J$900,FALSE)</f>
        <v>49556</v>
      </c>
      <c r="K778" s="218">
        <f>HLOOKUP($B778,data06,data0211!K$900,FALSE)</f>
        <v>44524</v>
      </c>
      <c r="L778" s="218">
        <f>HLOOKUP($B778,data06,data0211!L$900,FALSE)</f>
        <v>5032</v>
      </c>
      <c r="M778" s="218">
        <f>HLOOKUP($B778,data06,data0211!M$900,FALSE)</f>
        <v>0</v>
      </c>
      <c r="N778" s="218">
        <f>HLOOKUP($B778,data06,data0211!N$900,FALSE)</f>
        <v>12956</v>
      </c>
      <c r="O778" s="218">
        <f>HLOOKUP($B778,data06,data0211!O$900,FALSE)</f>
        <v>164</v>
      </c>
      <c r="P778" s="218">
        <f>HLOOKUP($B778,data06,data0211!P$900,FALSE)</f>
        <v>1040012689</v>
      </c>
      <c r="Q778" s="218">
        <f>HLOOKUP($B778,data06,data0211!Q$900,FALSE)</f>
        <v>346415246</v>
      </c>
      <c r="R778" s="218">
        <f>HLOOKUP($B778,data06,data0211!R$900,FALSE)</f>
        <v>681186819</v>
      </c>
      <c r="S778" s="218">
        <f>HLOOKUP($B778,data06,data0211!S$900,FALSE)</f>
        <v>0</v>
      </c>
      <c r="T778" s="218">
        <f>HLOOKUP($B778,data06,data0211!T$900,FALSE)</f>
        <v>2254745</v>
      </c>
      <c r="U778" s="218">
        <f>HLOOKUP($B778,data06,data0211!U$900,FALSE)</f>
        <v>10155879</v>
      </c>
      <c r="V778" s="218">
        <f>HLOOKUP($B778,data06,data0211!V$900,FALSE)</f>
        <v>1476385</v>
      </c>
      <c r="W778" s="218">
        <f>HLOOKUP($B778,data06,data0211!W$900,FALSE)</f>
        <v>0</v>
      </c>
      <c r="X778" s="218">
        <f>HLOOKUP($B778,data06,data0211!X$900,FALSE)</f>
        <v>1445801</v>
      </c>
      <c r="Y778" s="218">
        <f>HLOOKUP($B778,data06,data0211!Y$900,FALSE)</f>
        <v>0</v>
      </c>
      <c r="Z778" s="218">
        <f>HLOOKUP($B778,data06,data0211!Z$900,FALSE)</f>
        <v>30584</v>
      </c>
      <c r="AA778" s="218">
        <f>HLOOKUP($B778,data06,data0211!AA$900,FALSE)</f>
        <v>0</v>
      </c>
      <c r="AB778" s="218">
        <f>HLOOKUP($B778,data06,data0211!AB$900,FALSE)</f>
        <v>15823035</v>
      </c>
      <c r="AC778" s="218">
        <f>HLOOKUP($B778,data06,data0211!AC$900,FALSE)</f>
        <v>10381955</v>
      </c>
      <c r="AD778" s="218">
        <f>HLOOKUP($B778,data06,data0211!AD$900,FALSE)</f>
        <v>5331759</v>
      </c>
      <c r="AE778" s="218">
        <f>HLOOKUP($B778,data06,data0211!AE$900,FALSE)</f>
        <v>0</v>
      </c>
      <c r="AF778" s="218">
        <f>HLOOKUP($B778,data06,data0211!AF$900,FALSE)</f>
        <v>108502</v>
      </c>
      <c r="AG778" s="218">
        <f>HLOOKUP($B778,data06,data0211!AG$900,FALSE)</f>
        <v>819</v>
      </c>
      <c r="AH778" s="218">
        <f>HLOOKUP($B778,data06,data0211!AH$900,FALSE)</f>
        <v>381</v>
      </c>
      <c r="AI778" s="218">
        <f>HLOOKUP($B778,data06,data0211!AI$900,FALSE)</f>
        <v>122</v>
      </c>
      <c r="AJ778" s="218">
        <f>HLOOKUP($B778,data06,data0211!AJ$900,FALSE)</f>
        <v>259</v>
      </c>
      <c r="AK778" s="218">
        <f>HLOOKUP($B778,data06,data0211!AK$900,FALSE)</f>
        <v>110049</v>
      </c>
      <c r="AL778" s="218">
        <f>HLOOKUP($B778,data06,data0211!AL$900,FALSE)</f>
        <v>109140</v>
      </c>
      <c r="AM778" s="218">
        <f>HLOOKUP($B778,data06,data0211!AM$900,FALSE)</f>
        <v>0</v>
      </c>
      <c r="AN778" s="218">
        <f>HLOOKUP($B778,data06,data0211!AN$900,FALSE)</f>
        <v>181900</v>
      </c>
      <c r="AO778" s="218">
        <f>HLOOKUP($B778,data06,data0211!AO$900,FALSE)</f>
        <v>168500</v>
      </c>
      <c r="AP778" s="218">
        <f>HLOOKUP($B778,data06,data0211!AP$900,FALSE)</f>
        <v>181900</v>
      </c>
      <c r="AQ778" s="218">
        <f>HLOOKUP($B778,data06,data0211!AQ$900,FALSE)</f>
        <v>163000</v>
      </c>
      <c r="AR778" s="218">
        <f>HLOOKUP($B778,data06,data0211!AR$900,FALSE)</f>
        <v>1340</v>
      </c>
      <c r="AS778" s="218">
        <f>HLOOKUP($B778,data06,data0211!AS$900,FALSE)</f>
        <v>886</v>
      </c>
      <c r="AT778" s="218">
        <f>HLOOKUP($B778,data06,data0211!AT$900,FALSE)</f>
        <v>454</v>
      </c>
      <c r="AU778" s="218">
        <f>HLOOKUP($B778,data06,data0211!AU$900,FALSE)</f>
        <v>755</v>
      </c>
      <c r="AV778" s="218">
        <f>HLOOKUP($B778,data06,data0211!AV$900,FALSE)</f>
        <v>0</v>
      </c>
      <c r="AW778" s="218">
        <f>HLOOKUP($B778,data06,data0211!AW$900,FALSE)</f>
        <v>584</v>
      </c>
      <c r="AX778" s="218">
        <f>HLOOKUP($B778,data06,data0211!AX$900,FALSE)</f>
        <v>0</v>
      </c>
      <c r="AY778" s="218">
        <f>HLOOKUP($B778,data06,data0211!AY$900,FALSE)</f>
        <v>37</v>
      </c>
      <c r="AZ778" s="218">
        <f>HLOOKUP($B778,data06,data0211!AZ$900,FALSE)</f>
        <v>6919</v>
      </c>
      <c r="BA778" s="218">
        <f>HLOOKUP($B778,data06,data0211!BA$900,FALSE)</f>
        <v>75</v>
      </c>
      <c r="BB778" s="218"/>
      <c r="BC778" s="218"/>
      <c r="BD778" s="218"/>
      <c r="BE778" s="218"/>
    </row>
    <row r="779" spans="1:57" x14ac:dyDescent="0.2">
      <c r="A779" s="71" t="s">
        <v>45</v>
      </c>
      <c r="B779" s="71" t="s">
        <v>45</v>
      </c>
      <c r="C779" s="69">
        <v>2007</v>
      </c>
      <c r="D779" s="218">
        <f>HLOOKUP($B779,data07,data0211!D$900,FALSE)</f>
        <v>140189571.24999997</v>
      </c>
      <c r="E779" s="218">
        <f>HLOOKUP($B779,data07,data0211!E$900,FALSE)</f>
        <v>-73220225.260000005</v>
      </c>
      <c r="F779" s="218">
        <f>HLOOKUP($B779,data07,data0211!F$900,FALSE)</f>
        <v>0</v>
      </c>
      <c r="G779" s="218">
        <f>HLOOKUP($B779,data07,data0211!G$900,FALSE)</f>
        <v>6018518</v>
      </c>
      <c r="H779" s="218">
        <f>HLOOKUP($B779,data07,data0211!H$900,FALSE)</f>
        <v>11589643.970000003</v>
      </c>
      <c r="I779" s="218">
        <f>HLOOKUP($B779,data07,data0211!I$900,FALSE)</f>
        <v>610000</v>
      </c>
      <c r="J779" s="218">
        <f>HLOOKUP($B779,data07,data0211!J$900,FALSE)</f>
        <v>49421</v>
      </c>
      <c r="K779" s="218">
        <f>HLOOKUP($B779,data07,data0211!K$900,FALSE)</f>
        <v>44460</v>
      </c>
      <c r="L779" s="218">
        <f>HLOOKUP($B779,data07,data0211!L$900,FALSE)</f>
        <v>4961</v>
      </c>
      <c r="M779" s="218">
        <f>HLOOKUP($B779,data07,data0211!M$900,FALSE)</f>
        <v>0</v>
      </c>
      <c r="N779" s="218">
        <f>HLOOKUP($B779,data07,data0211!N$900,FALSE)</f>
        <v>13170</v>
      </c>
      <c r="O779" s="218">
        <f>HLOOKUP($B779,data07,data0211!O$900,FALSE)</f>
        <v>153</v>
      </c>
      <c r="P779" s="218">
        <f>HLOOKUP($B779,data07,data0211!P$900,FALSE)</f>
        <v>1024516481</v>
      </c>
      <c r="Q779" s="218">
        <f>HLOOKUP($B779,data07,data0211!Q$900,FALSE)</f>
        <v>344508404</v>
      </c>
      <c r="R779" s="218">
        <f>HLOOKUP($B779,data07,data0211!R$900,FALSE)</f>
        <v>669420045</v>
      </c>
      <c r="S779" s="218">
        <f>HLOOKUP($B779,data07,data0211!S$900,FALSE)</f>
        <v>0</v>
      </c>
      <c r="T779" s="218">
        <f>HLOOKUP($B779,data07,data0211!T$900,FALSE)</f>
        <v>10523382</v>
      </c>
      <c r="U779" s="218">
        <f>HLOOKUP($B779,data07,data0211!U$900,FALSE)</f>
        <v>64650</v>
      </c>
      <c r="V779" s="218">
        <f>HLOOKUP($B779,data07,data0211!V$900,FALSE)</f>
        <v>1472236</v>
      </c>
      <c r="W779" s="218">
        <f>HLOOKUP($B779,data07,data0211!W$900,FALSE)</f>
        <v>0</v>
      </c>
      <c r="X779" s="218">
        <f>HLOOKUP($B779,data07,data0211!X$900,FALSE)</f>
        <v>1441285</v>
      </c>
      <c r="Y779" s="218">
        <f>HLOOKUP($B779,data07,data0211!Y$900,FALSE)</f>
        <v>0</v>
      </c>
      <c r="Z779" s="218">
        <f>HLOOKUP($B779,data07,data0211!Z$900,FALSE)</f>
        <v>30951</v>
      </c>
      <c r="AA779" s="218">
        <f>HLOOKUP($B779,data07,data0211!AA$900,FALSE)</f>
        <v>0</v>
      </c>
      <c r="AB779" s="218">
        <f>HLOOKUP($B779,data07,data0211!AB$900,FALSE)</f>
        <v>0</v>
      </c>
      <c r="AC779" s="218">
        <f>HLOOKUP($B779,data07,data0211!AC$900,FALSE)</f>
        <v>0</v>
      </c>
      <c r="AD779" s="218">
        <f>HLOOKUP($B779,data07,data0211!AD$900,FALSE)</f>
        <v>0</v>
      </c>
      <c r="AE779" s="218">
        <f>HLOOKUP($B779,data07,data0211!AE$900,FALSE)</f>
        <v>0</v>
      </c>
      <c r="AF779" s="218">
        <f>HLOOKUP($B779,data07,data0211!AF$900,FALSE)</f>
        <v>0</v>
      </c>
      <c r="AG779" s="218">
        <f>HLOOKUP($B779,data07,data0211!AG$900,FALSE)</f>
        <v>0</v>
      </c>
      <c r="AH779" s="218">
        <f>HLOOKUP($B779,data07,data0211!AH$900,FALSE)</f>
        <v>381</v>
      </c>
      <c r="AI779" s="218">
        <f>HLOOKUP($B779,data07,data0211!AI$900,FALSE)</f>
        <v>122</v>
      </c>
      <c r="AJ779" s="218">
        <f>HLOOKUP($B779,data07,data0211!AJ$900,FALSE)</f>
        <v>259</v>
      </c>
      <c r="AK779" s="218">
        <f>HLOOKUP($B779,data07,data0211!AK$900,FALSE)</f>
        <v>109973</v>
      </c>
      <c r="AL779" s="218">
        <f>HLOOKUP($B779,data07,data0211!AL$900,FALSE)</f>
        <v>109141</v>
      </c>
      <c r="AM779" s="218">
        <f>HLOOKUP($B779,data07,data0211!AM$900,FALSE)</f>
        <v>0</v>
      </c>
      <c r="AN779" s="218">
        <f>HLOOKUP($B779,data07,data0211!AN$900,FALSE)</f>
        <v>190600</v>
      </c>
      <c r="AO779" s="218">
        <f>HLOOKUP($B779,data07,data0211!AO$900,FALSE)</f>
        <v>177000</v>
      </c>
      <c r="AP779" s="218">
        <f>HLOOKUP($B779,data07,data0211!AP$900,FALSE)</f>
        <v>190600</v>
      </c>
      <c r="AQ779" s="218">
        <f>HLOOKUP($B779,data07,data0211!AQ$900,FALSE)</f>
        <v>167300</v>
      </c>
      <c r="AR779" s="218">
        <f>HLOOKUP($B779,data07,data0211!AR$900,FALSE)</f>
        <v>1160</v>
      </c>
      <c r="AS779" s="218">
        <f>HLOOKUP($B779,data07,data0211!AS$900,FALSE)</f>
        <v>929</v>
      </c>
      <c r="AT779" s="218">
        <f>HLOOKUP($B779,data07,data0211!AT$900,FALSE)</f>
        <v>231</v>
      </c>
      <c r="AU779" s="218">
        <f>HLOOKUP($B779,data07,data0211!AU$900,FALSE)</f>
        <v>642</v>
      </c>
      <c r="AV779" s="218">
        <f>HLOOKUP($B779,data07,data0211!AV$900,FALSE)</f>
        <v>0</v>
      </c>
      <c r="AW779" s="218">
        <f>HLOOKUP($B779,data07,data0211!AW$900,FALSE)</f>
        <v>518</v>
      </c>
      <c r="AX779" s="218">
        <f>HLOOKUP($B779,data07,data0211!AX$900,FALSE)</f>
        <v>0</v>
      </c>
      <c r="AY779" s="218">
        <f>HLOOKUP($B779,data07,data0211!AY$900,FALSE)</f>
        <v>36</v>
      </c>
      <c r="AZ779" s="218">
        <f>HLOOKUP($B779,data07,data0211!AZ$900,FALSE)</f>
        <v>6945</v>
      </c>
      <c r="BA779" s="218">
        <f>HLOOKUP($B779,data07,data0211!BA$900,FALSE)</f>
        <v>74</v>
      </c>
      <c r="BB779" s="218"/>
      <c r="BC779" s="218"/>
      <c r="BD779" s="218"/>
      <c r="BE779" s="218"/>
    </row>
    <row r="780" spans="1:57" x14ac:dyDescent="0.2">
      <c r="A780" s="71" t="s">
        <v>45</v>
      </c>
      <c r="B780" s="71" t="s">
        <v>45</v>
      </c>
      <c r="C780" s="69">
        <v>2008</v>
      </c>
      <c r="D780" s="218">
        <f>HLOOKUP($B780,data08,data0211!D$900,FALSE)</f>
        <v>146657320.83000001</v>
      </c>
      <c r="E780" s="218">
        <f>HLOOKUP($B780,data08,data0211!E$900,FALSE)</f>
        <v>-78207282.849999994</v>
      </c>
      <c r="F780" s="218">
        <f>HLOOKUP($B780,data08,data0211!F$900,FALSE)</f>
        <v>0</v>
      </c>
      <c r="G780" s="218">
        <f>HLOOKUP($B780,data08,data0211!G$900,FALSE)</f>
        <v>7822358</v>
      </c>
      <c r="H780" s="218">
        <f>HLOOKUP($B780,data08,data0211!H$900,FALSE)</f>
        <v>11457312.399999999</v>
      </c>
      <c r="I780" s="218">
        <f>HLOOKUP($B780,data08,data0211!I$900,FALSE)</f>
        <v>963000</v>
      </c>
      <c r="J780" s="218">
        <f>HLOOKUP($B780,data08,data0211!J$900,FALSE)</f>
        <v>49361</v>
      </c>
      <c r="K780" s="218">
        <f>HLOOKUP($B780,data08,data0211!K$900,FALSE)</f>
        <v>44351</v>
      </c>
      <c r="L780" s="218">
        <f>HLOOKUP($B780,data08,data0211!L$900,FALSE)</f>
        <v>5010</v>
      </c>
      <c r="M780" s="218">
        <f>HLOOKUP($B780,data08,data0211!M$900,FALSE)</f>
        <v>0</v>
      </c>
      <c r="N780" s="218">
        <f>HLOOKUP($B780,data08,data0211!N$900,FALSE)</f>
        <v>13030</v>
      </c>
      <c r="O780" s="218">
        <f>HLOOKUP($B780,data08,data0211!O$900,FALSE)</f>
        <v>153</v>
      </c>
      <c r="P780" s="218">
        <f>HLOOKUP($B780,data08,data0211!P$900,FALSE)</f>
        <v>1006913914</v>
      </c>
      <c r="Q780" s="218">
        <f>HLOOKUP($B780,data08,data0211!Q$900,FALSE)</f>
        <v>351645318</v>
      </c>
      <c r="R780" s="218">
        <f>HLOOKUP($B780,data08,data0211!R$900,FALSE)</f>
        <v>644339043</v>
      </c>
      <c r="S780" s="218">
        <f>HLOOKUP($B780,data08,data0211!S$900,FALSE)</f>
        <v>0</v>
      </c>
      <c r="T780" s="218">
        <f>HLOOKUP($B780,data08,data0211!T$900,FALSE)</f>
        <v>10864903</v>
      </c>
      <c r="U780" s="218">
        <f>HLOOKUP($B780,data08,data0211!U$900,FALSE)</f>
        <v>64650</v>
      </c>
      <c r="V780" s="218">
        <f>HLOOKUP($B780,data08,data0211!V$900,FALSE)</f>
        <v>1405943</v>
      </c>
      <c r="W780" s="218">
        <f>HLOOKUP($B780,data08,data0211!W$900,FALSE)</f>
        <v>0</v>
      </c>
      <c r="X780" s="218">
        <f>HLOOKUP($B780,data08,data0211!X$900,FALSE)</f>
        <v>1374475</v>
      </c>
      <c r="Y780" s="218">
        <f>HLOOKUP($B780,data08,data0211!Y$900,FALSE)</f>
        <v>0</v>
      </c>
      <c r="Z780" s="218">
        <f>HLOOKUP($B780,data08,data0211!Z$900,FALSE)</f>
        <v>31468</v>
      </c>
      <c r="AA780" s="218">
        <f>HLOOKUP($B780,data08,data0211!AA$900,FALSE)</f>
        <v>0</v>
      </c>
      <c r="AB780" s="218">
        <f>HLOOKUP($B780,data08,data0211!AB$900,FALSE)</f>
        <v>0</v>
      </c>
      <c r="AC780" s="218">
        <f>HLOOKUP($B780,data08,data0211!AC$900,FALSE)</f>
        <v>10825519.630000001</v>
      </c>
      <c r="AD780" s="218">
        <f>HLOOKUP($B780,data08,data0211!AD$900,FALSE)</f>
        <v>5536921.6300000008</v>
      </c>
      <c r="AE780" s="218">
        <f>HLOOKUP($B780,data08,data0211!AE$900,FALSE)</f>
        <v>0</v>
      </c>
      <c r="AF780" s="218">
        <f>HLOOKUP($B780,data08,data0211!AF$900,FALSE)</f>
        <v>118506.32</v>
      </c>
      <c r="AG780" s="218">
        <f>HLOOKUP($B780,data08,data0211!AG$900,FALSE)</f>
        <v>0</v>
      </c>
      <c r="AH780" s="218">
        <f>HLOOKUP($B780,data08,data0211!AH$900,FALSE)</f>
        <v>381</v>
      </c>
      <c r="AI780" s="218">
        <f>HLOOKUP($B780,data08,data0211!AI$900,FALSE)</f>
        <v>122</v>
      </c>
      <c r="AJ780" s="218">
        <f>HLOOKUP($B780,data08,data0211!AJ$900,FALSE)</f>
        <v>259</v>
      </c>
      <c r="AK780" s="218">
        <f>HLOOKUP($B780,data08,data0211!AK$900,FALSE)</f>
        <v>110046</v>
      </c>
      <c r="AL780" s="218">
        <f>HLOOKUP($B780,data08,data0211!AL$900,FALSE)</f>
        <v>109141</v>
      </c>
      <c r="AM780" s="218">
        <f>HLOOKUP($B780,data08,data0211!AM$900,FALSE)</f>
        <v>0</v>
      </c>
      <c r="AN780" s="218">
        <f>HLOOKUP($B780,data08,data0211!AN$900,FALSE)</f>
        <v>186530</v>
      </c>
      <c r="AO780" s="218">
        <f>HLOOKUP($B780,data08,data0211!AO$900,FALSE)</f>
        <v>161660</v>
      </c>
      <c r="AP780" s="218">
        <f>HLOOKUP($B780,data08,data0211!AP$900,FALSE)</f>
        <v>186530</v>
      </c>
      <c r="AQ780" s="218">
        <f>HLOOKUP($B780,data08,data0211!AQ$900,FALSE)</f>
        <v>158988</v>
      </c>
      <c r="AR780" s="218">
        <f>HLOOKUP($B780,data08,data0211!AR$900,FALSE)</f>
        <v>1172</v>
      </c>
      <c r="AS780" s="218">
        <f>HLOOKUP($B780,data08,data0211!AS$900,FALSE)</f>
        <v>940</v>
      </c>
      <c r="AT780" s="218">
        <f>HLOOKUP($B780,data08,data0211!AT$900,FALSE)</f>
        <v>232</v>
      </c>
      <c r="AU780" s="218">
        <f>HLOOKUP($B780,data08,data0211!AU$900,FALSE)</f>
        <v>639</v>
      </c>
      <c r="AV780" s="218">
        <f>HLOOKUP($B780,data08,data0211!AV$900,FALSE)</f>
        <v>0</v>
      </c>
      <c r="AW780" s="218">
        <f>HLOOKUP($B780,data08,data0211!AW$900,FALSE)</f>
        <v>533</v>
      </c>
      <c r="AX780" s="218">
        <f>HLOOKUP($B780,data08,data0211!AX$900,FALSE)</f>
        <v>0</v>
      </c>
      <c r="AY780" s="218">
        <f>HLOOKUP($B780,data08,data0211!AY$900,FALSE)</f>
        <v>36</v>
      </c>
      <c r="AZ780" s="218">
        <f>HLOOKUP($B780,data08,data0211!AZ$900,FALSE)</f>
        <v>7003</v>
      </c>
      <c r="BA780" s="218">
        <f>HLOOKUP($B780,data08,data0211!BA$900,FALSE)</f>
        <v>76</v>
      </c>
      <c r="BB780" s="218"/>
      <c r="BC780" s="218"/>
      <c r="BD780" s="218"/>
      <c r="BE780" s="218"/>
    </row>
    <row r="781" spans="1:57" x14ac:dyDescent="0.2">
      <c r="A781" s="71" t="s">
        <v>45</v>
      </c>
      <c r="B781" s="71" t="s">
        <v>45</v>
      </c>
      <c r="C781" s="69">
        <v>2009</v>
      </c>
      <c r="D781" s="218">
        <f>HLOOKUP($B781,data09,data0211!D$900,FALSE)</f>
        <v>148972568.99999997</v>
      </c>
      <c r="E781" s="218">
        <f>HLOOKUP($B781,data09,data0211!E$900,FALSE)</f>
        <v>-79903058.560000002</v>
      </c>
      <c r="F781" s="218">
        <f>HLOOKUP($B781,data09,data0211!F$900,FALSE)</f>
        <v>0</v>
      </c>
      <c r="G781" s="218">
        <f>HLOOKUP($B781,data09,data0211!G$900,FALSE)</f>
        <v>8516762</v>
      </c>
      <c r="H781" s="218">
        <f>HLOOKUP($B781,data09,data0211!H$900,FALSE)</f>
        <v>11703465.470000001</v>
      </c>
      <c r="I781" s="218">
        <f>HLOOKUP($B781,data09,data0211!I$900,FALSE)</f>
        <v>-3091000</v>
      </c>
      <c r="J781" s="218">
        <f>HLOOKUP($B781,data09,data0211!J$900,FALSE)</f>
        <v>49922</v>
      </c>
      <c r="K781" s="218">
        <f>HLOOKUP($B781,data09,data0211!K$900,FALSE)</f>
        <v>44443</v>
      </c>
      <c r="L781" s="218">
        <f>HLOOKUP($B781,data09,data0211!L$900,FALSE)</f>
        <v>5010</v>
      </c>
      <c r="M781" s="218">
        <f>HLOOKUP($B781,data09,data0211!M$900,FALSE)</f>
        <v>469</v>
      </c>
      <c r="N781" s="218">
        <f>HLOOKUP($B781,data09,data0211!N$900,FALSE)</f>
        <v>13055</v>
      </c>
      <c r="O781" s="218">
        <f>HLOOKUP($B781,data09,data0211!O$900,FALSE)</f>
        <v>168</v>
      </c>
      <c r="P781" s="218">
        <f>HLOOKUP($B781,data09,data0211!P$900,FALSE)</f>
        <v>982671593</v>
      </c>
      <c r="Q781" s="218">
        <f>HLOOKUP($B781,data09,data0211!Q$900,FALSE)</f>
        <v>348392935</v>
      </c>
      <c r="R781" s="218">
        <f>HLOOKUP($B781,data09,data0211!R$900,FALSE)</f>
        <v>620641698</v>
      </c>
      <c r="S781" s="218">
        <f>HLOOKUP($B781,data09,data0211!S$900,FALSE)</f>
        <v>1995125</v>
      </c>
      <c r="T781" s="218">
        <f>HLOOKUP($B781,data09,data0211!T$900,FALSE)</f>
        <v>11577185</v>
      </c>
      <c r="U781" s="218">
        <f>HLOOKUP($B781,data09,data0211!U$900,FALSE)</f>
        <v>64650</v>
      </c>
      <c r="V781" s="218">
        <f>HLOOKUP($B781,data09,data0211!V$900,FALSE)</f>
        <v>1351705</v>
      </c>
      <c r="W781" s="218">
        <f>HLOOKUP($B781,data09,data0211!W$900,FALSE)</f>
        <v>0</v>
      </c>
      <c r="X781" s="218">
        <f>HLOOKUP($B781,data09,data0211!X$900,FALSE)</f>
        <v>1320724</v>
      </c>
      <c r="Y781" s="218">
        <f>HLOOKUP($B781,data09,data0211!Y$900,FALSE)</f>
        <v>0</v>
      </c>
      <c r="Z781" s="218">
        <f>HLOOKUP($B781,data09,data0211!Z$900,FALSE)</f>
        <v>30981</v>
      </c>
      <c r="AA781" s="218">
        <f>HLOOKUP($B781,data09,data0211!AA$900,FALSE)</f>
        <v>0</v>
      </c>
      <c r="AB781" s="218">
        <f>HLOOKUP($B781,data09,data0211!AB$900,FALSE)</f>
        <v>16908091.620000001</v>
      </c>
      <c r="AC781" s="218">
        <f>HLOOKUP($B781,data09,data0211!AC$900,FALSE)</f>
        <v>10704867.369999999</v>
      </c>
      <c r="AD781" s="218">
        <f>HLOOKUP($B781,data09,data0211!AD$900,FALSE)</f>
        <v>5769108.2199999997</v>
      </c>
      <c r="AE781" s="218">
        <f>HLOOKUP($B781,data09,data0211!AE$900,FALSE)</f>
        <v>0</v>
      </c>
      <c r="AF781" s="218">
        <f>HLOOKUP($B781,data09,data0211!AF$900,FALSE)</f>
        <v>299271.94</v>
      </c>
      <c r="AG781" s="218">
        <f>HLOOKUP($B781,data09,data0211!AG$900,FALSE)</f>
        <v>0</v>
      </c>
      <c r="AH781" s="218">
        <f>HLOOKUP($B781,data09,data0211!AH$900,FALSE)</f>
        <v>381</v>
      </c>
      <c r="AI781" s="218">
        <f>HLOOKUP($B781,data09,data0211!AI$900,FALSE)</f>
        <v>122</v>
      </c>
      <c r="AJ781" s="218">
        <f>HLOOKUP($B781,data09,data0211!AJ$900,FALSE)</f>
        <v>259</v>
      </c>
      <c r="AK781" s="218">
        <f>HLOOKUP($B781,data09,data0211!AK$900,FALSE)</f>
        <v>110046</v>
      </c>
      <c r="AL781" s="218">
        <f>HLOOKUP($B781,data09,data0211!AL$900,FALSE)</f>
        <v>109141</v>
      </c>
      <c r="AM781" s="218">
        <f>HLOOKUP($B781,data09,data0211!AM$900,FALSE)</f>
        <v>0</v>
      </c>
      <c r="AN781" s="218">
        <f>HLOOKUP($B781,data09,data0211!AN$900,FALSE)</f>
        <v>186606</v>
      </c>
      <c r="AO781" s="218">
        <f>HLOOKUP($B781,data09,data0211!AO$900,FALSE)</f>
        <v>153937</v>
      </c>
      <c r="AP781" s="218">
        <f>HLOOKUP($B781,data09,data0211!AP$900,FALSE)</f>
        <v>186606</v>
      </c>
      <c r="AQ781" s="218">
        <f>HLOOKUP($B781,data09,data0211!AQ$900,FALSE)</f>
        <v>154002</v>
      </c>
      <c r="AR781" s="218">
        <f>HLOOKUP($B781,data09,data0211!AR$900,FALSE)</f>
        <v>1186</v>
      </c>
      <c r="AS781" s="218">
        <f>HLOOKUP($B781,data09,data0211!AS$900,FALSE)</f>
        <v>952</v>
      </c>
      <c r="AT781" s="218">
        <f>HLOOKUP($B781,data09,data0211!AT$900,FALSE)</f>
        <v>234</v>
      </c>
      <c r="AU781" s="218">
        <f>HLOOKUP($B781,data09,data0211!AU$900,FALSE)</f>
        <v>631</v>
      </c>
      <c r="AV781" s="218">
        <f>HLOOKUP($B781,data09,data0211!AV$900,FALSE)</f>
        <v>0</v>
      </c>
      <c r="AW781" s="218">
        <f>HLOOKUP($B781,data09,data0211!AW$900,FALSE)</f>
        <v>555</v>
      </c>
      <c r="AX781" s="218">
        <f>HLOOKUP($B781,data09,data0211!AX$900,FALSE)</f>
        <v>0</v>
      </c>
      <c r="AY781" s="218">
        <f>HLOOKUP($B781,data09,data0211!AY$900,FALSE)</f>
        <v>29</v>
      </c>
      <c r="AZ781" s="218">
        <f>HLOOKUP($B781,data09,data0211!AZ$900,FALSE)</f>
        <v>7039</v>
      </c>
      <c r="BA781" s="218">
        <f>HLOOKUP($B781,data09,data0211!BA$900,FALSE)</f>
        <v>72</v>
      </c>
      <c r="BB781" s="218"/>
      <c r="BC781" s="218"/>
      <c r="BD781" s="218"/>
      <c r="BE781" s="218"/>
    </row>
    <row r="782" spans="1:57" x14ac:dyDescent="0.2">
      <c r="A782" s="71" t="s">
        <v>45</v>
      </c>
      <c r="B782" s="71" t="s">
        <v>45</v>
      </c>
      <c r="C782" s="69">
        <v>2010</v>
      </c>
      <c r="D782" s="218">
        <f>HLOOKUP($B782,data10,data0211!D$900,FALSE)</f>
        <v>157431302.81</v>
      </c>
      <c r="E782" s="218">
        <f>HLOOKUP($B782,data10,data0211!E$900,FALSE)</f>
        <v>-85340674.939999998</v>
      </c>
      <c r="F782" s="218">
        <f>HLOOKUP($B782,data10,data0211!F$900,FALSE)</f>
        <v>0</v>
      </c>
      <c r="G782" s="218">
        <f>HLOOKUP($B782,data10,data0211!G$900,FALSE)</f>
        <v>8516762</v>
      </c>
      <c r="H782" s="218">
        <f>HLOOKUP($B782,data10,data0211!H$900,FALSE)</f>
        <v>12039742.83</v>
      </c>
      <c r="I782" s="218">
        <f>HLOOKUP($B782,data10,data0211!I$900,FALSE)</f>
        <v>253500</v>
      </c>
      <c r="J782" s="218">
        <f>HLOOKUP($B782,data10,data0211!J$900,FALSE)</f>
        <v>49508</v>
      </c>
      <c r="K782" s="218">
        <f>HLOOKUP($B782,data10,data0211!K$900,FALSE)</f>
        <v>44559</v>
      </c>
      <c r="L782" s="218">
        <f>HLOOKUP($B782,data10,data0211!L$900,FALSE)</f>
        <v>4949</v>
      </c>
      <c r="M782" s="218">
        <f>HLOOKUP($B782,data10,data0211!M$900,FALSE)</f>
        <v>0</v>
      </c>
      <c r="N782" s="218">
        <f>HLOOKUP($B782,data10,data0211!N$900,FALSE)</f>
        <v>0</v>
      </c>
      <c r="O782" s="218">
        <f>HLOOKUP($B782,data10,data0211!O$900,FALSE)</f>
        <v>0</v>
      </c>
      <c r="P782" s="218">
        <f>HLOOKUP($B782,data10,data0211!P$900,FALSE)</f>
        <v>931409728</v>
      </c>
      <c r="Q782" s="218">
        <f>HLOOKUP($B782,data10,data0211!Q$900,FALSE)</f>
        <v>335657888</v>
      </c>
      <c r="R782" s="218">
        <f>HLOOKUP($B782,data10,data0211!R$900,FALSE)</f>
        <v>595751840</v>
      </c>
      <c r="S782" s="218">
        <f>HLOOKUP($B782,data10,data0211!S$900,FALSE)</f>
        <v>0</v>
      </c>
      <c r="T782" s="218">
        <f>HLOOKUP($B782,data10,data0211!T$900,FALSE)</f>
        <v>0</v>
      </c>
      <c r="U782" s="218">
        <f>HLOOKUP($B782,data10,data0211!U$900,FALSE)</f>
        <v>0</v>
      </c>
      <c r="V782" s="218">
        <f>HLOOKUP($B782,data10,data0211!V$900,FALSE)</f>
        <v>1290601</v>
      </c>
      <c r="W782" s="218">
        <f>HLOOKUP($B782,data10,data0211!W$900,FALSE)</f>
        <v>0</v>
      </c>
      <c r="X782" s="218">
        <f>HLOOKUP($B782,data10,data0211!X$900,FALSE)</f>
        <v>1290601</v>
      </c>
      <c r="Y782" s="218">
        <f>HLOOKUP($B782,data10,data0211!Y$900,FALSE)</f>
        <v>0</v>
      </c>
      <c r="Z782" s="218">
        <f>HLOOKUP($B782,data10,data0211!Z$900,FALSE)</f>
        <v>0</v>
      </c>
      <c r="AA782" s="218">
        <f>HLOOKUP($B782,data10,data0211!AA$900,FALSE)</f>
        <v>0</v>
      </c>
      <c r="AB782" s="218">
        <f>HLOOKUP($B782,data10,data0211!AB$900,FALSE)</f>
        <v>16018534.560000001</v>
      </c>
      <c r="AC782" s="218">
        <f>HLOOKUP($B782,data10,data0211!AC$900,FALSE)</f>
        <v>9933606.1500000004</v>
      </c>
      <c r="AD782" s="218">
        <f>HLOOKUP($B782,data10,data0211!AD$900,FALSE)</f>
        <v>6084928.4100000001</v>
      </c>
      <c r="AE782" s="218">
        <f>HLOOKUP($B782,data10,data0211!AE$900,FALSE)</f>
        <v>0</v>
      </c>
      <c r="AF782" s="218">
        <f>HLOOKUP($B782,data10,data0211!AF$900,FALSE)</f>
        <v>0</v>
      </c>
      <c r="AG782" s="218">
        <f>HLOOKUP($B782,data10,data0211!AG$900,FALSE)</f>
        <v>0</v>
      </c>
      <c r="AH782" s="218">
        <f>HLOOKUP($B782,data10,data0211!AH$900,FALSE)</f>
        <v>0</v>
      </c>
      <c r="AI782" s="218">
        <f>HLOOKUP($B782,data10,data0211!AI$900,FALSE)</f>
        <v>0</v>
      </c>
      <c r="AJ782" s="218">
        <f>HLOOKUP($B782,data10,data0211!AJ$900,FALSE)</f>
        <v>0</v>
      </c>
      <c r="AK782" s="218">
        <f>HLOOKUP($B782,data10,data0211!AK$900,FALSE)</f>
        <v>109972</v>
      </c>
      <c r="AL782" s="218">
        <f>HLOOKUP($B782,data10,data0211!AL$900,FALSE)</f>
        <v>109140</v>
      </c>
      <c r="AM782" s="218">
        <f>HLOOKUP($B782,data10,data0211!AM$900,FALSE)</f>
        <v>0</v>
      </c>
      <c r="AN782" s="218">
        <f>HLOOKUP($B782,data10,data0211!AN$900,FALSE)</f>
        <v>176768</v>
      </c>
      <c r="AO782" s="218">
        <f>HLOOKUP($B782,data10,data0211!AO$900,FALSE)</f>
        <v>155411</v>
      </c>
      <c r="AP782" s="218">
        <f>HLOOKUP($B782,data10,data0211!AP$900,FALSE)</f>
        <v>176768</v>
      </c>
      <c r="AQ782" s="218">
        <f>HLOOKUP($B782,data10,data0211!AQ$900,FALSE)</f>
        <v>150088</v>
      </c>
      <c r="AR782" s="218">
        <f>HLOOKUP($B782,data10,data0211!AR$900,FALSE)</f>
        <v>1178</v>
      </c>
      <c r="AS782" s="218">
        <f>HLOOKUP($B782,data10,data0211!AS$900,FALSE)</f>
        <v>944</v>
      </c>
      <c r="AT782" s="218">
        <f>HLOOKUP($B782,data10,data0211!AT$900,FALSE)</f>
        <v>234</v>
      </c>
      <c r="AU782" s="218">
        <f>HLOOKUP($B782,data10,data0211!AU$900,FALSE)</f>
        <v>632</v>
      </c>
      <c r="AV782" s="218">
        <f>HLOOKUP($B782,data10,data0211!AV$900,FALSE)</f>
        <v>0</v>
      </c>
      <c r="AW782" s="218">
        <f>HLOOKUP($B782,data10,data0211!AW$900,FALSE)</f>
        <v>546</v>
      </c>
      <c r="AX782" s="218">
        <f>HLOOKUP($B782,data10,data0211!AX$900,FALSE)</f>
        <v>0</v>
      </c>
      <c r="AY782" s="218">
        <f>HLOOKUP($B782,data10,data0211!AY$900,FALSE)</f>
        <v>29</v>
      </c>
      <c r="AZ782" s="218">
        <f>HLOOKUP($B782,data10,data0211!AZ$900,FALSE)</f>
        <v>7096</v>
      </c>
      <c r="BA782" s="218">
        <f>HLOOKUP($B782,data10,data0211!BA$900,FALSE)</f>
        <v>75</v>
      </c>
      <c r="BB782" s="218"/>
      <c r="BC782" s="218"/>
      <c r="BD782" s="218"/>
      <c r="BE782" s="218"/>
    </row>
    <row r="783" spans="1:57" x14ac:dyDescent="0.2">
      <c r="A783" s="71" t="s">
        <v>45</v>
      </c>
      <c r="B783" s="71" t="s">
        <v>45</v>
      </c>
      <c r="C783" s="69">
        <v>2011</v>
      </c>
      <c r="D783" s="218">
        <f>HLOOKUP($B783,data11,data0211!D$900,FALSE)</f>
        <v>166583882.19999999</v>
      </c>
      <c r="E783" s="218">
        <f>HLOOKUP($B783,data11,data0211!E$900,FALSE)</f>
        <v>-90481827.459999993</v>
      </c>
      <c r="F783" s="218">
        <f>HLOOKUP($B783,data11,data0211!F$900,FALSE)</f>
        <v>0</v>
      </c>
      <c r="G783" s="218">
        <f>HLOOKUP($B783,data11,data0211!G$900,FALSE)</f>
        <v>11195367</v>
      </c>
      <c r="H783" s="218">
        <f>HLOOKUP($B783,data11,data0211!H$900,FALSE)</f>
        <v>11780375.18</v>
      </c>
      <c r="I783" s="218">
        <f>HLOOKUP($B783,data11,data0211!I$900,FALSE)</f>
        <v>661874.6</v>
      </c>
      <c r="J783" s="218">
        <f>HLOOKUP($B783,data11,data0211!J$900,FALSE)</f>
        <v>49765</v>
      </c>
      <c r="K783" s="218">
        <f>HLOOKUP($B783,data11,data0211!K$900,FALSE)</f>
        <v>44749</v>
      </c>
      <c r="L783" s="218">
        <f>HLOOKUP($B783,data11,data0211!L$900,FALSE)</f>
        <v>5016</v>
      </c>
      <c r="M783" s="218">
        <f>HLOOKUP($B783,data11,data0211!M$900,FALSE)</f>
        <v>0</v>
      </c>
      <c r="N783" s="218">
        <f>HLOOKUP($B783,data11,data0211!N$900,FALSE)</f>
        <v>0</v>
      </c>
      <c r="O783" s="218">
        <f>HLOOKUP($B783,data11,data0211!O$900,FALSE)</f>
        <v>0</v>
      </c>
      <c r="P783" s="218">
        <f>HLOOKUP($B783,data11,data0211!P$900,FALSE)</f>
        <v>943030337.75999999</v>
      </c>
      <c r="Q783" s="218">
        <f>HLOOKUP($B783,data11,data0211!Q$900,FALSE)</f>
        <v>337828769</v>
      </c>
      <c r="R783" s="218">
        <f>HLOOKUP($B783,data11,data0211!R$900,FALSE)</f>
        <v>605201568.75999999</v>
      </c>
      <c r="S783" s="218">
        <f>HLOOKUP($B783,data11,data0211!S$900,FALSE)</f>
        <v>0</v>
      </c>
      <c r="T783" s="218">
        <f>HLOOKUP($B783,data11,data0211!T$900,FALSE)</f>
        <v>0</v>
      </c>
      <c r="U783" s="218">
        <f>HLOOKUP($B783,data11,data0211!U$900,FALSE)</f>
        <v>0</v>
      </c>
      <c r="V783" s="218">
        <f>HLOOKUP($B783,data11,data0211!V$900,FALSE)</f>
        <v>1259579</v>
      </c>
      <c r="W783" s="218">
        <f>HLOOKUP($B783,data11,data0211!W$900,FALSE)</f>
        <v>0</v>
      </c>
      <c r="X783" s="218">
        <f>HLOOKUP($B783,data11,data0211!X$900,FALSE)</f>
        <v>1259579.1299999999</v>
      </c>
      <c r="Y783" s="218">
        <f>HLOOKUP($B783,data11,data0211!Y$900,FALSE)</f>
        <v>0</v>
      </c>
      <c r="Z783" s="218">
        <f>HLOOKUP($B783,data11,data0211!Z$900,FALSE)</f>
        <v>0</v>
      </c>
      <c r="AA783" s="218">
        <f>HLOOKUP($B783,data11,data0211!AA$900,FALSE)</f>
        <v>0</v>
      </c>
      <c r="AB783" s="218">
        <f>HLOOKUP($B783,data11,data0211!AB$900,FALSE)</f>
        <v>16652988.33</v>
      </c>
      <c r="AC783" s="218">
        <f>HLOOKUP($B783,data11,data0211!AC$900,FALSE)</f>
        <v>10099179.949999999</v>
      </c>
      <c r="AD783" s="218">
        <f>HLOOKUP($B783,data11,data0211!AD$900,FALSE)</f>
        <v>6553808.3799999999</v>
      </c>
      <c r="AE783" s="218">
        <f>HLOOKUP($B783,data11,data0211!AE$900,FALSE)</f>
        <v>0</v>
      </c>
      <c r="AF783" s="218">
        <f>HLOOKUP($B783,data11,data0211!AF$900,FALSE)</f>
        <v>0</v>
      </c>
      <c r="AG783" s="218">
        <f>HLOOKUP($B783,data11,data0211!AG$900,FALSE)</f>
        <v>0</v>
      </c>
      <c r="AH783" s="218">
        <f>HLOOKUP($B783,data11,data0211!AH$900,FALSE)</f>
        <v>381</v>
      </c>
      <c r="AI783" s="218">
        <f>HLOOKUP($B783,data11,data0211!AI$900,FALSE)</f>
        <v>122</v>
      </c>
      <c r="AJ783" s="218">
        <f>HLOOKUP($B783,data11,data0211!AJ$900,FALSE)</f>
        <v>259</v>
      </c>
      <c r="AK783" s="218">
        <f>HLOOKUP($B783,data11,data0211!AK$900,FALSE)</f>
        <v>109219</v>
      </c>
      <c r="AL783" s="218">
        <f>HLOOKUP($B783,data11,data0211!AL$900,FALSE)</f>
        <v>108359</v>
      </c>
      <c r="AM783" s="218">
        <f>HLOOKUP($B783,data11,data0211!AM$900,FALSE)</f>
        <v>0</v>
      </c>
      <c r="AN783" s="218">
        <f>HLOOKUP($B783,data11,data0211!AN$900,FALSE)</f>
        <v>171304</v>
      </c>
      <c r="AO783" s="218">
        <f>HLOOKUP($B783,data11,data0211!AO$900,FALSE)</f>
        <v>154665</v>
      </c>
      <c r="AP783" s="218">
        <f>HLOOKUP($B783,data11,data0211!AP$900,FALSE)</f>
        <v>171304</v>
      </c>
      <c r="AQ783" s="218">
        <f>HLOOKUP($B783,data11,data0211!AQ$900,FALSE)</f>
        <v>149558</v>
      </c>
      <c r="AR783" s="218">
        <f>HLOOKUP($B783,data11,data0211!AR$900,FALSE)</f>
        <v>1186</v>
      </c>
      <c r="AS783" s="218">
        <f>HLOOKUP($B783,data11,data0211!AS$900,FALSE)</f>
        <v>950</v>
      </c>
      <c r="AT783" s="218">
        <f>HLOOKUP($B783,data11,data0211!AT$900,FALSE)</f>
        <v>236</v>
      </c>
      <c r="AU783" s="218">
        <f>HLOOKUP($B783,data11,data0211!AU$900,FALSE)</f>
        <v>630</v>
      </c>
      <c r="AV783" s="218">
        <f>HLOOKUP($B783,data11,data0211!AV$900,FALSE)</f>
        <v>1</v>
      </c>
      <c r="AW783" s="218">
        <f>HLOOKUP($B783,data11,data0211!AW$900,FALSE)</f>
        <v>555</v>
      </c>
      <c r="AX783" s="218">
        <f>HLOOKUP($B783,data11,data0211!AX$900,FALSE)</f>
        <v>0</v>
      </c>
      <c r="AY783" s="218">
        <f>HLOOKUP($B783,data11,data0211!AY$900,FALSE)</f>
        <v>27</v>
      </c>
      <c r="AZ783" s="218">
        <f>HLOOKUP($B783,data11,data0211!AZ$900,FALSE)</f>
        <v>7132</v>
      </c>
      <c r="BA783" s="218">
        <f>HLOOKUP($B783,data11,data0211!BA$900,FALSE)</f>
        <v>76</v>
      </c>
      <c r="BB783" s="218"/>
      <c r="BC783" s="218"/>
      <c r="BD783" s="218"/>
      <c r="BE783" s="218"/>
    </row>
    <row r="784" spans="1:57" x14ac:dyDescent="0.2">
      <c r="A784" s="71" t="s">
        <v>46</v>
      </c>
      <c r="B784" s="71" t="s">
        <v>46</v>
      </c>
      <c r="C784" s="69">
        <v>2002</v>
      </c>
      <c r="D784" s="218">
        <f>HLOOKUP($B784,data02,data0211!D$900,FALSE)</f>
        <v>6329758.0700000003</v>
      </c>
      <c r="E784" s="218">
        <f>HLOOKUP($B784,data02,data0211!E$900,FALSE)</f>
        <v>-857873.54</v>
      </c>
      <c r="F784" s="218">
        <f>HLOOKUP($B784,data02,data0211!F$900,FALSE)</f>
        <v>292623.09000000003</v>
      </c>
      <c r="G784" s="218">
        <f>HLOOKUP($B784,data02,data0211!G$900,FALSE)</f>
        <v>425329</v>
      </c>
      <c r="H784" s="218">
        <f>HLOOKUP($B784,data02,data0211!H$900,FALSE)</f>
        <v>1243228.0199999998</v>
      </c>
      <c r="I784" s="218">
        <f>HLOOKUP($B784,data02,data0211!I$900,FALSE)</f>
        <v>0</v>
      </c>
      <c r="J784" s="218">
        <f>HLOOKUP($B784,data02,data0211!J$900,FALSE)</f>
        <v>6075</v>
      </c>
      <c r="K784" s="218">
        <f>HLOOKUP($B784,data02,data0211!K$900,FALSE)</f>
        <v>5338</v>
      </c>
      <c r="L784" s="218">
        <f>HLOOKUP($B784,data02,data0211!L$900,FALSE)</f>
        <v>737</v>
      </c>
      <c r="M784" s="218">
        <f>HLOOKUP($B784,data02,data0211!M$900,FALSE)</f>
        <v>0</v>
      </c>
      <c r="N784" s="218">
        <f>HLOOKUP($B784,data02,data0211!N$900,FALSE)</f>
        <v>1</v>
      </c>
      <c r="O784" s="218">
        <f>HLOOKUP($B784,data02,data0211!O$900,FALSE)</f>
        <v>18</v>
      </c>
      <c r="P784" s="218">
        <f>HLOOKUP($B784,data02,data0211!P$900,FALSE)</f>
        <v>217790206</v>
      </c>
      <c r="Q784" s="218">
        <f>HLOOKUP($B784,data02,data0211!Q$900,FALSE)</f>
        <v>50972655</v>
      </c>
      <c r="R784" s="218">
        <f>HLOOKUP($B784,data02,data0211!R$900,FALSE)</f>
        <v>165290392</v>
      </c>
      <c r="S784" s="218">
        <f>HLOOKUP($B784,data02,data0211!S$900,FALSE)</f>
        <v>0</v>
      </c>
      <c r="T784" s="218">
        <f>HLOOKUP($B784,data02,data0211!T$900,FALSE)</f>
        <v>1394864</v>
      </c>
      <c r="U784" s="218">
        <f>HLOOKUP($B784,data02,data0211!U$900,FALSE)</f>
        <v>132295</v>
      </c>
      <c r="V784" s="218">
        <f>HLOOKUP($B784,data02,data0211!V$900,FALSE)</f>
        <v>339211</v>
      </c>
      <c r="W784" s="218">
        <f>HLOOKUP($B784,data02,data0211!W$900,FALSE)</f>
        <v>0</v>
      </c>
      <c r="X784" s="218">
        <f>HLOOKUP($B784,data02,data0211!X$900,FALSE)</f>
        <v>335071</v>
      </c>
      <c r="Y784" s="218">
        <f>HLOOKUP($B784,data02,data0211!Y$900,FALSE)</f>
        <v>0</v>
      </c>
      <c r="Z784" s="218">
        <f>HLOOKUP($B784,data02,data0211!Z$900,FALSE)</f>
        <v>3696</v>
      </c>
      <c r="AA784" s="218">
        <f>HLOOKUP($B784,data02,data0211!AA$900,FALSE)</f>
        <v>444</v>
      </c>
      <c r="AB784" s="218">
        <f>HLOOKUP($B784,data02,data0211!AB$900,FALSE)</f>
        <v>1336880.8500000001</v>
      </c>
      <c r="AC784" s="218">
        <f>HLOOKUP($B784,data02,data0211!AC$900,FALSE)</f>
        <v>967653</v>
      </c>
      <c r="AD784" s="218">
        <f>HLOOKUP($B784,data02,data0211!AD$900,FALSE)</f>
        <v>345458.54</v>
      </c>
      <c r="AE784" s="218">
        <f>HLOOKUP($B784,data02,data0211!AE$900,FALSE)</f>
        <v>0</v>
      </c>
      <c r="AF784" s="218">
        <f>HLOOKUP($B784,data02,data0211!AF$900,FALSE)</f>
        <v>19953.2</v>
      </c>
      <c r="AG784" s="218">
        <f>HLOOKUP($B784,data02,data0211!AG$900,FALSE)</f>
        <v>3816.11</v>
      </c>
      <c r="AH784" s="218">
        <f>HLOOKUP($B784,data02,data0211!AH$900,FALSE)</f>
        <v>9</v>
      </c>
      <c r="AI784" s="218">
        <f>HLOOKUP($B784,data02,data0211!AI$900,FALSE)</f>
        <v>1</v>
      </c>
      <c r="AJ784" s="218">
        <f>HLOOKUP($B784,data02,data0211!AJ$900,FALSE)</f>
        <v>8</v>
      </c>
      <c r="AK784" s="218">
        <f>HLOOKUP($B784,data02,data0211!AK$900,FALSE)</f>
        <v>15140</v>
      </c>
      <c r="AL784" s="218">
        <f>HLOOKUP($B784,data02,data0211!AL$900,FALSE)</f>
        <v>15000</v>
      </c>
      <c r="AM784" s="218">
        <f>HLOOKUP($B784,data02,data0211!AM$900,FALSE)</f>
        <v>0</v>
      </c>
      <c r="AN784" s="218">
        <f>HLOOKUP($B784,data02,data0211!AN$900,FALSE)</f>
        <v>37004</v>
      </c>
      <c r="AO784" s="218">
        <f>HLOOKUP($B784,data02,data0211!AO$900,FALSE)</f>
        <v>42560</v>
      </c>
      <c r="AP784" s="218">
        <f>HLOOKUP($B784,data02,data0211!AP$900,FALSE)</f>
        <v>0</v>
      </c>
      <c r="AQ784" s="218">
        <f>HLOOKUP($B784,data02,data0211!AQ$900,FALSE)</f>
        <v>36470</v>
      </c>
      <c r="AR784" s="218">
        <f>HLOOKUP($B784,data02,data0211!AR$900,FALSE)</f>
        <v>134</v>
      </c>
      <c r="AS784" s="218">
        <f>HLOOKUP($B784,data02,data0211!AS$900,FALSE)</f>
        <v>95.5</v>
      </c>
      <c r="AT784" s="218">
        <f>HLOOKUP($B784,data02,data0211!AT$900,FALSE)</f>
        <v>38.5</v>
      </c>
      <c r="AU784" s="218">
        <f>HLOOKUP($B784,data02,data0211!AU$900,FALSE)</f>
        <v>77.5</v>
      </c>
      <c r="AV784" s="218">
        <f>HLOOKUP($B784,data02,data0211!AV$900,FALSE)</f>
        <v>0</v>
      </c>
      <c r="AW784" s="218">
        <f>HLOOKUP($B784,data02,data0211!AW$900,FALSE)</f>
        <v>56.5</v>
      </c>
      <c r="AX784" s="218">
        <f>HLOOKUP($B784,data02,data0211!AX$900,FALSE)</f>
        <v>0</v>
      </c>
      <c r="AY784" s="218">
        <f>HLOOKUP($B784,data02,data0211!AY$900,FALSE)</f>
        <v>5</v>
      </c>
      <c r="AZ784" s="218">
        <f>HLOOKUP($B784,data02,data0211!AZ$900,FALSE)</f>
        <v>850</v>
      </c>
      <c r="BA784" s="218">
        <f>HLOOKUP($B784,data02,data0211!BA$900,FALSE)</f>
        <v>0</v>
      </c>
      <c r="BB784" s="218"/>
      <c r="BC784" s="218"/>
      <c r="BD784" s="218"/>
      <c r="BE784" s="218"/>
    </row>
    <row r="785" spans="1:57" x14ac:dyDescent="0.2">
      <c r="A785" s="71" t="s">
        <v>46</v>
      </c>
      <c r="B785" s="71" t="s">
        <v>46</v>
      </c>
      <c r="C785" s="69">
        <v>2003</v>
      </c>
      <c r="D785" s="218">
        <f>HLOOKUP($B785,data03,data0211!D$900,FALSE)</f>
        <v>6896516.9199999999</v>
      </c>
      <c r="E785" s="218">
        <f>HLOOKUP($B785,data03,data0211!E$900,FALSE)</f>
        <v>-1160258.31</v>
      </c>
      <c r="F785" s="218">
        <f>HLOOKUP($B785,data03,data0211!F$900,FALSE)</f>
        <v>0</v>
      </c>
      <c r="G785" s="218">
        <f>HLOOKUP($B785,data03,data0211!G$900,FALSE)</f>
        <v>566758</v>
      </c>
      <c r="H785" s="218">
        <f>HLOOKUP($B785,data03,data0211!H$900,FALSE)</f>
        <v>1301425.27</v>
      </c>
      <c r="I785" s="218">
        <f>HLOOKUP($B785,data03,data0211!I$900,FALSE)</f>
        <v>0</v>
      </c>
      <c r="J785" s="218">
        <f>HLOOKUP($B785,data03,data0211!J$900,FALSE)</f>
        <v>6165</v>
      </c>
      <c r="K785" s="218">
        <f>HLOOKUP($B785,data03,data0211!K$900,FALSE)</f>
        <v>5420</v>
      </c>
      <c r="L785" s="218">
        <f>HLOOKUP($B785,data03,data0211!L$900,FALSE)</f>
        <v>745</v>
      </c>
      <c r="M785" s="218">
        <f>HLOOKUP($B785,data03,data0211!M$900,FALSE)</f>
        <v>0</v>
      </c>
      <c r="N785" s="218">
        <f>HLOOKUP($B785,data03,data0211!N$900,FALSE)</f>
        <v>1</v>
      </c>
      <c r="O785" s="218">
        <f>HLOOKUP($B785,data03,data0211!O$900,FALSE)</f>
        <v>19</v>
      </c>
      <c r="P785" s="218">
        <f>HLOOKUP($B785,data03,data0211!P$900,FALSE)</f>
        <v>229514052</v>
      </c>
      <c r="Q785" s="218">
        <f>HLOOKUP($B785,data03,data0211!Q$900,FALSE)</f>
        <v>51828794</v>
      </c>
      <c r="R785" s="218">
        <f>HLOOKUP($B785,data03,data0211!R$900,FALSE)</f>
        <v>176150253</v>
      </c>
      <c r="S785" s="218">
        <f>HLOOKUP($B785,data03,data0211!S$900,FALSE)</f>
        <v>0</v>
      </c>
      <c r="T785" s="218">
        <f>HLOOKUP($B785,data03,data0211!T$900,FALSE)</f>
        <v>1403638</v>
      </c>
      <c r="U785" s="218">
        <f>HLOOKUP($B785,data03,data0211!U$900,FALSE)</f>
        <v>131367</v>
      </c>
      <c r="V785" s="218">
        <f>HLOOKUP($B785,data03,data0211!V$900,FALSE)</f>
        <v>336511</v>
      </c>
      <c r="W785" s="218">
        <f>HLOOKUP($B785,data03,data0211!W$900,FALSE)</f>
        <v>0</v>
      </c>
      <c r="X785" s="218">
        <f>HLOOKUP($B785,data03,data0211!X$900,FALSE)</f>
        <v>332437</v>
      </c>
      <c r="Y785" s="218">
        <f>HLOOKUP($B785,data03,data0211!Y$900,FALSE)</f>
        <v>0</v>
      </c>
      <c r="Z785" s="218">
        <f>HLOOKUP($B785,data03,data0211!Z$900,FALSE)</f>
        <v>3704</v>
      </c>
      <c r="AA785" s="218">
        <f>HLOOKUP($B785,data03,data0211!AA$900,FALSE)</f>
        <v>370</v>
      </c>
      <c r="AB785" s="218">
        <f>HLOOKUP($B785,data03,data0211!AB$900,FALSE)</f>
        <v>1511814</v>
      </c>
      <c r="AC785" s="218">
        <f>HLOOKUP($B785,data03,data0211!AC$900,FALSE)</f>
        <v>1085915</v>
      </c>
      <c r="AD785" s="218">
        <f>HLOOKUP($B785,data03,data0211!AD$900,FALSE)</f>
        <v>399002</v>
      </c>
      <c r="AE785" s="218">
        <f>HLOOKUP($B785,data03,data0211!AE$900,FALSE)</f>
        <v>0</v>
      </c>
      <c r="AF785" s="218">
        <f>HLOOKUP($B785,data03,data0211!AF$900,FALSE)</f>
        <v>22969</v>
      </c>
      <c r="AG785" s="218">
        <f>HLOOKUP($B785,data03,data0211!AG$900,FALSE)</f>
        <v>3928</v>
      </c>
      <c r="AH785" s="218">
        <f>HLOOKUP($B785,data03,data0211!AH$900,FALSE)</f>
        <v>9</v>
      </c>
      <c r="AI785" s="218">
        <f>HLOOKUP($B785,data03,data0211!AI$900,FALSE)</f>
        <v>1</v>
      </c>
      <c r="AJ785" s="218">
        <f>HLOOKUP($B785,data03,data0211!AJ$900,FALSE)</f>
        <v>8</v>
      </c>
      <c r="AK785" s="218">
        <f>HLOOKUP($B785,data03,data0211!AK$900,FALSE)</f>
        <v>15140</v>
      </c>
      <c r="AL785" s="218">
        <f>HLOOKUP($B785,data03,data0211!AL$900,FALSE)</f>
        <v>15000</v>
      </c>
      <c r="AM785" s="218">
        <f>HLOOKUP($B785,data03,data0211!AM$900,FALSE)</f>
        <v>0</v>
      </c>
      <c r="AN785" s="218">
        <f>HLOOKUP($B785,data03,data0211!AN$900,FALSE)</f>
        <v>37722</v>
      </c>
      <c r="AO785" s="218">
        <f>HLOOKUP($B785,data03,data0211!AO$900,FALSE)</f>
        <v>41306</v>
      </c>
      <c r="AP785" s="218">
        <f>HLOOKUP($B785,data03,data0211!AP$900,FALSE)</f>
        <v>0</v>
      </c>
      <c r="AQ785" s="218">
        <f>HLOOKUP($B785,data03,data0211!AQ$900,FALSE)</f>
        <v>36251</v>
      </c>
      <c r="AR785" s="218">
        <f>HLOOKUP($B785,data03,data0211!AR$900,FALSE)</f>
        <v>135.1</v>
      </c>
      <c r="AS785" s="218">
        <f>HLOOKUP($B785,data03,data0211!AS$900,FALSE)</f>
        <v>95.9</v>
      </c>
      <c r="AT785" s="218">
        <f>HLOOKUP($B785,data03,data0211!AT$900,FALSE)</f>
        <v>39.200000000000003</v>
      </c>
      <c r="AU785" s="218">
        <f>HLOOKUP($B785,data03,data0211!AU$900,FALSE)</f>
        <v>77.900000000000006</v>
      </c>
      <c r="AV785" s="218">
        <f>HLOOKUP($B785,data03,data0211!AV$900,FALSE)</f>
        <v>0</v>
      </c>
      <c r="AW785" s="218">
        <f>HLOOKUP($B785,data03,data0211!AW$900,FALSE)</f>
        <v>57.2</v>
      </c>
      <c r="AX785" s="218">
        <f>HLOOKUP($B785,data03,data0211!AX$900,FALSE)</f>
        <v>0</v>
      </c>
      <c r="AY785" s="218">
        <f>HLOOKUP($B785,data03,data0211!AY$900,FALSE)</f>
        <v>5</v>
      </c>
      <c r="AZ785" s="218">
        <f>HLOOKUP($B785,data03,data0211!AZ$900,FALSE)</f>
        <v>865</v>
      </c>
      <c r="BA785" s="218">
        <f>HLOOKUP($B785,data03,data0211!BA$900,FALSE)</f>
        <v>0</v>
      </c>
      <c r="BB785" s="218"/>
      <c r="BC785" s="218"/>
      <c r="BD785" s="218"/>
      <c r="BE785" s="218"/>
    </row>
    <row r="786" spans="1:57" x14ac:dyDescent="0.2">
      <c r="A786" s="71" t="s">
        <v>46</v>
      </c>
      <c r="B786" s="71" t="s">
        <v>46</v>
      </c>
      <c r="C786" s="69">
        <v>2004</v>
      </c>
      <c r="D786" s="218">
        <f>HLOOKUP($B786,data04,data0211!D$900,FALSE)</f>
        <v>7821210.3800000008</v>
      </c>
      <c r="E786" s="218">
        <f>HLOOKUP($B786,data04,data0211!E$900,FALSE)</f>
        <v>-1444516.25</v>
      </c>
      <c r="F786" s="218">
        <f>HLOOKUP($B786,data04,data0211!F$900,FALSE)</f>
        <v>0</v>
      </c>
      <c r="G786" s="218">
        <f>HLOOKUP($B786,data04,data0211!G$900,FALSE)</f>
        <v>924694</v>
      </c>
      <c r="H786" s="218">
        <f>HLOOKUP($B786,data04,data0211!H$900,FALSE)</f>
        <v>1300196.1200000001</v>
      </c>
      <c r="I786" s="218">
        <f>HLOOKUP($B786,data04,data0211!I$900,FALSE)</f>
        <v>0</v>
      </c>
      <c r="J786" s="218">
        <f>HLOOKUP($B786,data04,data0211!J$900,FALSE)</f>
        <v>6263</v>
      </c>
      <c r="K786" s="218">
        <f>HLOOKUP($B786,data04,data0211!K$900,FALSE)</f>
        <v>5523</v>
      </c>
      <c r="L786" s="218">
        <f>HLOOKUP($B786,data04,data0211!L$900,FALSE)</f>
        <v>740</v>
      </c>
      <c r="M786" s="218">
        <f>HLOOKUP($B786,data04,data0211!M$900,FALSE)</f>
        <v>0</v>
      </c>
      <c r="N786" s="218">
        <f>HLOOKUP($B786,data04,data0211!N$900,FALSE)</f>
        <v>1</v>
      </c>
      <c r="O786" s="218">
        <f>HLOOKUP($B786,data04,data0211!O$900,FALSE)</f>
        <v>18</v>
      </c>
      <c r="P786" s="218">
        <f>HLOOKUP($B786,data04,data0211!P$900,FALSE)</f>
        <v>237490418</v>
      </c>
      <c r="Q786" s="218">
        <f>HLOOKUP($B786,data04,data0211!Q$900,FALSE)</f>
        <v>51089457</v>
      </c>
      <c r="R786" s="218">
        <f>HLOOKUP($B786,data04,data0211!R$900,FALSE)</f>
        <v>184863682</v>
      </c>
      <c r="S786" s="218">
        <f>HLOOKUP($B786,data04,data0211!S$900,FALSE)</f>
        <v>0</v>
      </c>
      <c r="T786" s="218">
        <f>HLOOKUP($B786,data04,data0211!T$900,FALSE)</f>
        <v>1411531</v>
      </c>
      <c r="U786" s="218">
        <f>HLOOKUP($B786,data04,data0211!U$900,FALSE)</f>
        <v>125748</v>
      </c>
      <c r="V786" s="218">
        <f>HLOOKUP($B786,data04,data0211!V$900,FALSE)</f>
        <v>364383</v>
      </c>
      <c r="W786" s="218">
        <f>HLOOKUP($B786,data04,data0211!W$900,FALSE)</f>
        <v>0</v>
      </c>
      <c r="X786" s="218">
        <f>HLOOKUP($B786,data04,data0211!X$900,FALSE)</f>
        <v>353302</v>
      </c>
      <c r="Y786" s="218">
        <f>HLOOKUP($B786,data04,data0211!Y$900,FALSE)</f>
        <v>0</v>
      </c>
      <c r="Z786" s="218">
        <f>HLOOKUP($B786,data04,data0211!Z$900,FALSE)</f>
        <v>3710</v>
      </c>
      <c r="AA786" s="218">
        <f>HLOOKUP($B786,data04,data0211!AA$900,FALSE)</f>
        <v>7371</v>
      </c>
      <c r="AB786" s="218">
        <f>HLOOKUP($B786,data04,data0211!AB$900,FALSE)</f>
        <v>1534108</v>
      </c>
      <c r="AC786" s="218">
        <f>HLOOKUP($B786,data04,data0211!AC$900,FALSE)</f>
        <v>1102083</v>
      </c>
      <c r="AD786" s="218">
        <f>HLOOKUP($B786,data04,data0211!AD$900,FALSE)</f>
        <v>404840</v>
      </c>
      <c r="AE786" s="218">
        <f>HLOOKUP($B786,data04,data0211!AE$900,FALSE)</f>
        <v>0</v>
      </c>
      <c r="AF786" s="218">
        <f>HLOOKUP($B786,data04,data0211!AF$900,FALSE)</f>
        <v>23118</v>
      </c>
      <c r="AG786" s="218">
        <f>HLOOKUP($B786,data04,data0211!AG$900,FALSE)</f>
        <v>4067</v>
      </c>
      <c r="AH786" s="218">
        <f>HLOOKUP($B786,data04,data0211!AH$900,FALSE)</f>
        <v>9</v>
      </c>
      <c r="AI786" s="218">
        <f>HLOOKUP($B786,data04,data0211!AI$900,FALSE)</f>
        <v>8</v>
      </c>
      <c r="AJ786" s="218">
        <f>HLOOKUP($B786,data04,data0211!AJ$900,FALSE)</f>
        <v>1</v>
      </c>
      <c r="AK786" s="218">
        <f>HLOOKUP($B786,data04,data0211!AK$900,FALSE)</f>
        <v>15140</v>
      </c>
      <c r="AL786" s="218">
        <f>HLOOKUP($B786,data04,data0211!AL$900,FALSE)</f>
        <v>15000</v>
      </c>
      <c r="AM786" s="218">
        <f>HLOOKUP($B786,data04,data0211!AM$900,FALSE)</f>
        <v>0</v>
      </c>
      <c r="AN786" s="218">
        <f>HLOOKUP($B786,data04,data0211!AN$900,FALSE)</f>
        <v>38752</v>
      </c>
      <c r="AO786" s="218">
        <f>HLOOKUP($B786,data04,data0211!AO$900,FALSE)</f>
        <v>41171</v>
      </c>
      <c r="AP786" s="218">
        <f>HLOOKUP($B786,data04,data0211!AP$900,FALSE)</f>
        <v>0</v>
      </c>
      <c r="AQ786" s="218">
        <f>HLOOKUP($B786,data04,data0211!AQ$900,FALSE)</f>
        <v>37397</v>
      </c>
      <c r="AR786" s="218">
        <f>HLOOKUP($B786,data04,data0211!AR$900,FALSE)</f>
        <v>231</v>
      </c>
      <c r="AS786" s="218">
        <f>HLOOKUP($B786,data04,data0211!AS$900,FALSE)</f>
        <v>135.1</v>
      </c>
      <c r="AT786" s="218">
        <f>HLOOKUP($B786,data04,data0211!AT$900,FALSE)</f>
        <v>95.9</v>
      </c>
      <c r="AU786" s="218">
        <f>HLOOKUP($B786,data04,data0211!AU$900,FALSE)</f>
        <v>39.200000000000003</v>
      </c>
      <c r="AV786" s="218">
        <f>HLOOKUP($B786,data04,data0211!AV$900,FALSE)</f>
        <v>0</v>
      </c>
      <c r="AW786" s="218">
        <f>HLOOKUP($B786,data04,data0211!AW$900,FALSE)</f>
        <v>57.2</v>
      </c>
      <c r="AX786" s="218">
        <f>HLOOKUP($B786,data04,data0211!AX$900,FALSE)</f>
        <v>0</v>
      </c>
      <c r="AY786" s="218">
        <f>HLOOKUP($B786,data04,data0211!AY$900,FALSE)</f>
        <v>5</v>
      </c>
      <c r="AZ786" s="218">
        <f>HLOOKUP($B786,data04,data0211!AZ$900,FALSE)</f>
        <v>865</v>
      </c>
      <c r="BA786" s="218">
        <f>HLOOKUP($B786,data04,data0211!BA$900,FALSE)</f>
        <v>72.099999999999994</v>
      </c>
      <c r="BB786" s="218"/>
      <c r="BC786" s="218"/>
      <c r="BD786" s="218"/>
      <c r="BE786" s="218"/>
    </row>
    <row r="787" spans="1:57" x14ac:dyDescent="0.2">
      <c r="A787" s="71" t="s">
        <v>46</v>
      </c>
      <c r="B787" s="71" t="s">
        <v>46</v>
      </c>
      <c r="C787" s="69">
        <v>2005</v>
      </c>
      <c r="D787" s="218">
        <f>HLOOKUP($B787,data05,data0211!D$900,FALSE)</f>
        <v>12702386.800000001</v>
      </c>
      <c r="E787" s="218">
        <f>HLOOKUP($B787,data05,data0211!E$900,FALSE)</f>
        <v>-6336046.4199999999</v>
      </c>
      <c r="F787" s="218">
        <f>HLOOKUP($B787,data05,data0211!F$900,FALSE)</f>
        <v>0</v>
      </c>
      <c r="G787" s="218">
        <f>HLOOKUP($B787,data05,data0211!G$900,FALSE)</f>
        <v>757445</v>
      </c>
      <c r="H787" s="218">
        <f>HLOOKUP($B787,data05,data0211!H$900,FALSE)</f>
        <v>1364812</v>
      </c>
      <c r="I787" s="218">
        <f>HLOOKUP($B787,data05,data0211!I$900,FALSE)</f>
        <v>34184</v>
      </c>
      <c r="J787" s="218">
        <f>HLOOKUP($B787,data05,data0211!J$900,FALSE)</f>
        <v>6343</v>
      </c>
      <c r="K787" s="218">
        <f>HLOOKUP($B787,data05,data0211!K$900,FALSE)</f>
        <v>5607</v>
      </c>
      <c r="L787" s="218">
        <f>HLOOKUP($B787,data05,data0211!L$900,FALSE)</f>
        <v>736</v>
      </c>
      <c r="M787" s="218">
        <f>HLOOKUP($B787,data05,data0211!M$900,FALSE)</f>
        <v>0</v>
      </c>
      <c r="N787" s="218">
        <f>HLOOKUP($B787,data05,data0211!N$900,FALSE)</f>
        <v>1280811.4099999999</v>
      </c>
      <c r="O787" s="218">
        <f>HLOOKUP($B787,data05,data0211!O$900,FALSE)</f>
        <v>111833.95</v>
      </c>
      <c r="P787" s="218">
        <f>HLOOKUP($B787,data05,data0211!P$900,FALSE)</f>
        <v>235792985.46999997</v>
      </c>
      <c r="Q787" s="218">
        <f>HLOOKUP($B787,data05,data0211!Q$900,FALSE)</f>
        <v>55742813.189999998</v>
      </c>
      <c r="R787" s="218">
        <f>HLOOKUP($B787,data05,data0211!R$900,FALSE)</f>
        <v>178657526.91999999</v>
      </c>
      <c r="S787" s="218">
        <f>HLOOKUP($B787,data05,data0211!S$900,FALSE)</f>
        <v>0</v>
      </c>
      <c r="T787" s="218">
        <f>HLOOKUP($B787,data05,data0211!T$900,FALSE)</f>
        <v>1280811.4099999999</v>
      </c>
      <c r="U787" s="218">
        <f>HLOOKUP($B787,data05,data0211!U$900,FALSE)</f>
        <v>111833.95</v>
      </c>
      <c r="V787" s="218">
        <f>HLOOKUP($B787,data05,data0211!V$900,FALSE)</f>
        <v>352579</v>
      </c>
      <c r="W787" s="218">
        <f>HLOOKUP($B787,data05,data0211!W$900,FALSE)</f>
        <v>0</v>
      </c>
      <c r="X787" s="218">
        <f>HLOOKUP($B787,data05,data0211!X$900,FALSE)</f>
        <v>348784</v>
      </c>
      <c r="Y787" s="218">
        <f>HLOOKUP($B787,data05,data0211!Y$900,FALSE)</f>
        <v>0</v>
      </c>
      <c r="Z787" s="218">
        <f>HLOOKUP($B787,data05,data0211!Z$900,FALSE)</f>
        <v>3463</v>
      </c>
      <c r="AA787" s="218">
        <f>HLOOKUP($B787,data05,data0211!AA$900,FALSE)</f>
        <v>332</v>
      </c>
      <c r="AB787" s="218">
        <f>HLOOKUP($B787,data05,data0211!AB$900,FALSE)</f>
        <v>1731173.07</v>
      </c>
      <c r="AC787" s="218">
        <f>HLOOKUP($B787,data05,data0211!AC$900,FALSE)</f>
        <v>1256775.74</v>
      </c>
      <c r="AD787" s="218">
        <f>HLOOKUP($B787,data05,data0211!AD$900,FALSE)</f>
        <v>443594.52</v>
      </c>
      <c r="AE787" s="218">
        <f>HLOOKUP($B787,data05,data0211!AE$900,FALSE)</f>
        <v>0</v>
      </c>
      <c r="AF787" s="218">
        <f>HLOOKUP($B787,data05,data0211!AF$900,FALSE)</f>
        <v>25235.41</v>
      </c>
      <c r="AG787" s="218">
        <f>HLOOKUP($B787,data05,data0211!AG$900,FALSE)</f>
        <v>5567.4</v>
      </c>
      <c r="AH787" s="218">
        <f>HLOOKUP($B787,data05,data0211!AH$900,FALSE)</f>
        <v>9</v>
      </c>
      <c r="AI787" s="218">
        <f>HLOOKUP($B787,data05,data0211!AI$900,FALSE)</f>
        <v>8</v>
      </c>
      <c r="AJ787" s="218">
        <f>HLOOKUP($B787,data05,data0211!AJ$900,FALSE)</f>
        <v>1</v>
      </c>
      <c r="AK787" s="218">
        <f>HLOOKUP($B787,data05,data0211!AK$900,FALSE)</f>
        <v>15140</v>
      </c>
      <c r="AL787" s="218">
        <f>HLOOKUP($B787,data05,data0211!AL$900,FALSE)</f>
        <v>15000</v>
      </c>
      <c r="AM787" s="218">
        <f>HLOOKUP($B787,data05,data0211!AM$900,FALSE)</f>
        <v>0</v>
      </c>
      <c r="AN787" s="218">
        <f>HLOOKUP($B787,data05,data0211!AN$900,FALSE)</f>
        <v>37330</v>
      </c>
      <c r="AO787" s="218">
        <f>HLOOKUP($B787,data05,data0211!AO$900,FALSE)</f>
        <v>42283</v>
      </c>
      <c r="AP787" s="218">
        <f>HLOOKUP($B787,data05,data0211!AP$900,FALSE)</f>
        <v>0</v>
      </c>
      <c r="AQ787" s="218">
        <f>HLOOKUP($B787,data05,data0211!AQ$900,FALSE)</f>
        <v>36579</v>
      </c>
      <c r="AR787" s="218">
        <f>HLOOKUP($B787,data05,data0211!AR$900,FALSE)</f>
        <v>147</v>
      </c>
      <c r="AS787" s="218">
        <f>HLOOKUP($B787,data05,data0211!AS$900,FALSE)</f>
        <v>100</v>
      </c>
      <c r="AT787" s="218">
        <f>HLOOKUP($B787,data05,data0211!AT$900,FALSE)</f>
        <v>47</v>
      </c>
      <c r="AU787" s="218">
        <f>HLOOKUP($B787,data05,data0211!AU$900,FALSE)</f>
        <v>87</v>
      </c>
      <c r="AV787" s="218">
        <f>HLOOKUP($B787,data05,data0211!AV$900,FALSE)</f>
        <v>0</v>
      </c>
      <c r="AW787" s="218">
        <f>HLOOKUP($B787,data05,data0211!AW$900,FALSE)</f>
        <v>60</v>
      </c>
      <c r="AX787" s="218">
        <f>HLOOKUP($B787,data05,data0211!AX$900,FALSE)</f>
        <v>0</v>
      </c>
      <c r="AY787" s="218">
        <f>HLOOKUP($B787,data05,data0211!AY$900,FALSE)</f>
        <v>5</v>
      </c>
      <c r="AZ787" s="218">
        <f>HLOOKUP($B787,data05,data0211!AZ$900,FALSE)</f>
        <v>791</v>
      </c>
      <c r="BA787" s="218">
        <f>HLOOKUP($B787,data05,data0211!BA$900,FALSE)</f>
        <v>76</v>
      </c>
      <c r="BB787" s="218"/>
      <c r="BC787" s="218"/>
      <c r="BD787" s="218"/>
      <c r="BE787" s="218"/>
    </row>
    <row r="788" spans="1:57" x14ac:dyDescent="0.2">
      <c r="A788" s="71" t="s">
        <v>46</v>
      </c>
      <c r="B788" s="71" t="s">
        <v>46</v>
      </c>
      <c r="C788" s="69">
        <v>2006</v>
      </c>
      <c r="D788" s="218">
        <f>HLOOKUP($B788,data06,data0211!D$900,FALSE)</f>
        <v>13626137.77</v>
      </c>
      <c r="E788" s="218">
        <f>HLOOKUP($B788,data06,data0211!E$900,FALSE)</f>
        <v>-6683874.8899999997</v>
      </c>
      <c r="F788" s="218">
        <f>HLOOKUP($B788,data06,data0211!F$900,FALSE)</f>
        <v>0</v>
      </c>
      <c r="G788" s="218">
        <f>HLOOKUP($B788,data06,data0211!G$900,FALSE)</f>
        <v>996413</v>
      </c>
      <c r="H788" s="218">
        <f>HLOOKUP($B788,data06,data0211!H$900,FALSE)</f>
        <v>1578564</v>
      </c>
      <c r="I788" s="218">
        <f>HLOOKUP($B788,data06,data0211!I$900,FALSE)</f>
        <v>122000</v>
      </c>
      <c r="J788" s="218">
        <f>HLOOKUP($B788,data06,data0211!J$900,FALSE)</f>
        <v>6457</v>
      </c>
      <c r="K788" s="218">
        <f>HLOOKUP($B788,data06,data0211!K$900,FALSE)</f>
        <v>5733</v>
      </c>
      <c r="L788" s="218">
        <f>HLOOKUP($B788,data06,data0211!L$900,FALSE)</f>
        <v>723</v>
      </c>
      <c r="M788" s="218">
        <f>HLOOKUP($B788,data06,data0211!M$900,FALSE)</f>
        <v>1</v>
      </c>
      <c r="N788" s="218">
        <f>HLOOKUP($B788,data06,data0211!N$900,FALSE)</f>
        <v>2537</v>
      </c>
      <c r="O788" s="218">
        <f>HLOOKUP($B788,data06,data0211!O$900,FALSE)</f>
        <v>89</v>
      </c>
      <c r="P788" s="218">
        <f>HLOOKUP($B788,data06,data0211!P$900,FALSE)</f>
        <v>229230519.68000001</v>
      </c>
      <c r="Q788" s="218">
        <f>HLOOKUP($B788,data06,data0211!Q$900,FALSE)</f>
        <v>52306081.219999999</v>
      </c>
      <c r="R788" s="218">
        <f>HLOOKUP($B788,data06,data0211!R$900,FALSE)</f>
        <v>155771734.81</v>
      </c>
      <c r="S788" s="218">
        <f>HLOOKUP($B788,data06,data0211!S$900,FALSE)</f>
        <v>19595364.489999998</v>
      </c>
      <c r="T788" s="218">
        <f>HLOOKUP($B788,data06,data0211!T$900,FALSE)</f>
        <v>1425749.92</v>
      </c>
      <c r="U788" s="218">
        <f>HLOOKUP($B788,data06,data0211!U$900,FALSE)</f>
        <v>131589.24</v>
      </c>
      <c r="V788" s="218">
        <f>HLOOKUP($B788,data06,data0211!V$900,FALSE)</f>
        <v>368998</v>
      </c>
      <c r="W788" s="218">
        <f>HLOOKUP($B788,data06,data0211!W$900,FALSE)</f>
        <v>0</v>
      </c>
      <c r="X788" s="218">
        <f>HLOOKUP($B788,data06,data0211!X$900,FALSE)</f>
        <v>323565</v>
      </c>
      <c r="Y788" s="218">
        <f>HLOOKUP($B788,data06,data0211!Y$900,FALSE)</f>
        <v>41655</v>
      </c>
      <c r="Z788" s="218">
        <f>HLOOKUP($B788,data06,data0211!Z$900,FALSE)</f>
        <v>3462</v>
      </c>
      <c r="AA788" s="218">
        <f>HLOOKUP($B788,data06,data0211!AA$900,FALSE)</f>
        <v>316</v>
      </c>
      <c r="AB788" s="218">
        <f>HLOOKUP($B788,data06,data0211!AB$900,FALSE)</f>
        <v>2253947.34</v>
      </c>
      <c r="AC788" s="218">
        <f>HLOOKUP($B788,data06,data0211!AC$900,FALSE)</f>
        <v>1574922.26</v>
      </c>
      <c r="AD788" s="218">
        <f>HLOOKUP($B788,data06,data0211!AD$900,FALSE)</f>
        <v>609304.37</v>
      </c>
      <c r="AE788" s="218">
        <f>HLOOKUP($B788,data06,data0211!AE$900,FALSE)</f>
        <v>26297.77</v>
      </c>
      <c r="AF788" s="218">
        <f>HLOOKUP($B788,data06,data0211!AF$900,FALSE)</f>
        <v>29299.63</v>
      </c>
      <c r="AG788" s="218">
        <f>HLOOKUP($B788,data06,data0211!AG$900,FALSE)</f>
        <v>14123.31</v>
      </c>
      <c r="AH788" s="218">
        <f>HLOOKUP($B788,data06,data0211!AH$900,FALSE)</f>
        <v>9</v>
      </c>
      <c r="AI788" s="218">
        <f>HLOOKUP($B788,data06,data0211!AI$900,FALSE)</f>
        <v>8</v>
      </c>
      <c r="AJ788" s="218">
        <f>HLOOKUP($B788,data06,data0211!AJ$900,FALSE)</f>
        <v>1</v>
      </c>
      <c r="AK788" s="218">
        <f>HLOOKUP($B788,data06,data0211!AK$900,FALSE)</f>
        <v>15140</v>
      </c>
      <c r="AL788" s="218">
        <f>HLOOKUP($B788,data06,data0211!AL$900,FALSE)</f>
        <v>15000</v>
      </c>
      <c r="AM788" s="218">
        <f>HLOOKUP($B788,data06,data0211!AM$900,FALSE)</f>
        <v>0</v>
      </c>
      <c r="AN788" s="218">
        <f>HLOOKUP($B788,data06,data0211!AN$900,FALSE)</f>
        <v>39491</v>
      </c>
      <c r="AO788" s="218">
        <f>HLOOKUP($B788,data06,data0211!AO$900,FALSE)</f>
        <v>43121</v>
      </c>
      <c r="AP788" s="218">
        <f>HLOOKUP($B788,data06,data0211!AP$900,FALSE)</f>
        <v>0</v>
      </c>
      <c r="AQ788" s="218">
        <f>HLOOKUP($B788,data06,data0211!AQ$900,FALSE)</f>
        <v>37435</v>
      </c>
      <c r="AR788" s="218">
        <f>HLOOKUP($B788,data06,data0211!AR$900,FALSE)</f>
        <v>151</v>
      </c>
      <c r="AS788" s="218">
        <f>HLOOKUP($B788,data06,data0211!AS$900,FALSE)</f>
        <v>102</v>
      </c>
      <c r="AT788" s="218">
        <f>HLOOKUP($B788,data06,data0211!AT$900,FALSE)</f>
        <v>49</v>
      </c>
      <c r="AU788" s="218">
        <f>HLOOKUP($B788,data06,data0211!AU$900,FALSE)</f>
        <v>88</v>
      </c>
      <c r="AV788" s="218">
        <f>HLOOKUP($B788,data06,data0211!AV$900,FALSE)</f>
        <v>0</v>
      </c>
      <c r="AW788" s="218">
        <f>HLOOKUP($B788,data06,data0211!AW$900,FALSE)</f>
        <v>63</v>
      </c>
      <c r="AX788" s="218">
        <f>HLOOKUP($B788,data06,data0211!AX$900,FALSE)</f>
        <v>0</v>
      </c>
      <c r="AY788" s="218">
        <f>HLOOKUP($B788,data06,data0211!AY$900,FALSE)</f>
        <v>3</v>
      </c>
      <c r="AZ788" s="218">
        <f>HLOOKUP($B788,data06,data0211!AZ$900,FALSE)</f>
        <v>850</v>
      </c>
      <c r="BA788" s="218">
        <f>HLOOKUP($B788,data06,data0211!BA$900,FALSE)</f>
        <v>70</v>
      </c>
      <c r="BB788" s="218"/>
      <c r="BC788" s="218"/>
      <c r="BD788" s="218"/>
      <c r="BE788" s="218"/>
    </row>
    <row r="789" spans="1:57" x14ac:dyDescent="0.2">
      <c r="A789" s="71" t="s">
        <v>46</v>
      </c>
      <c r="B789" s="71" t="s">
        <v>46</v>
      </c>
      <c r="C789" s="69">
        <v>2007</v>
      </c>
      <c r="D789" s="218">
        <f>HLOOKUP($B789,data07,data0211!D$900,FALSE)</f>
        <v>14567655.58</v>
      </c>
      <c r="E789" s="218">
        <f>HLOOKUP($B789,data07,data0211!E$900,FALSE)</f>
        <v>-7124293.8899999997</v>
      </c>
      <c r="F789" s="218">
        <f>HLOOKUP($B789,data07,data0211!F$900,FALSE)</f>
        <v>0</v>
      </c>
      <c r="G789" s="218">
        <f>HLOOKUP($B789,data07,data0211!G$900,FALSE)</f>
        <v>941518</v>
      </c>
      <c r="H789" s="218">
        <f>HLOOKUP($B789,data07,data0211!H$900,FALSE)</f>
        <v>1596156</v>
      </c>
      <c r="I789" s="218">
        <f>HLOOKUP($B789,data07,data0211!I$900,FALSE)</f>
        <v>187056</v>
      </c>
      <c r="J789" s="218">
        <f>HLOOKUP($B789,data07,data0211!J$900,FALSE)</f>
        <v>6571</v>
      </c>
      <c r="K789" s="218">
        <f>HLOOKUP($B789,data07,data0211!K$900,FALSE)</f>
        <v>5844</v>
      </c>
      <c r="L789" s="218">
        <f>HLOOKUP($B789,data07,data0211!L$900,FALSE)</f>
        <v>726</v>
      </c>
      <c r="M789" s="218">
        <f>HLOOKUP($B789,data07,data0211!M$900,FALSE)</f>
        <v>1</v>
      </c>
      <c r="N789" s="218">
        <f>HLOOKUP($B789,data07,data0211!N$900,FALSE)</f>
        <v>2551</v>
      </c>
      <c r="O789" s="218">
        <f>HLOOKUP($B789,data07,data0211!O$900,FALSE)</f>
        <v>69</v>
      </c>
      <c r="P789" s="218">
        <f>HLOOKUP($B789,data07,data0211!P$900,FALSE)</f>
        <v>238023374.63999999</v>
      </c>
      <c r="Q789" s="218">
        <f>HLOOKUP($B789,data07,data0211!Q$900,FALSE)</f>
        <v>52893412</v>
      </c>
      <c r="R789" s="218">
        <f>HLOOKUP($B789,data07,data0211!R$900,FALSE)</f>
        <v>148324638</v>
      </c>
      <c r="S789" s="218">
        <f>HLOOKUP($B789,data07,data0211!S$900,FALSE)</f>
        <v>35246343</v>
      </c>
      <c r="T789" s="218">
        <f>HLOOKUP($B789,data07,data0211!T$900,FALSE)</f>
        <v>1423698</v>
      </c>
      <c r="U789" s="218">
        <f>HLOOKUP($B789,data07,data0211!U$900,FALSE)</f>
        <v>135283.64000000001</v>
      </c>
      <c r="V789" s="218">
        <f>HLOOKUP($B789,data07,data0211!V$900,FALSE)</f>
        <v>369492</v>
      </c>
      <c r="W789" s="218">
        <f>HLOOKUP($B789,data07,data0211!W$900,FALSE)</f>
        <v>0</v>
      </c>
      <c r="X789" s="218">
        <f>HLOOKUP($B789,data07,data0211!X$900,FALSE)</f>
        <v>286437</v>
      </c>
      <c r="Y789" s="218">
        <f>HLOOKUP($B789,data07,data0211!Y$900,FALSE)</f>
        <v>80207</v>
      </c>
      <c r="Z789" s="218">
        <f>HLOOKUP($B789,data07,data0211!Z$900,FALSE)</f>
        <v>2524</v>
      </c>
      <c r="AA789" s="218">
        <f>HLOOKUP($B789,data07,data0211!AA$900,FALSE)</f>
        <v>324</v>
      </c>
      <c r="AB789" s="218">
        <f>HLOOKUP($B789,data07,data0211!AB$900,FALSE)</f>
        <v>4469160</v>
      </c>
      <c r="AC789" s="218">
        <f>HLOOKUP($B789,data07,data0211!AC$900,FALSE)</f>
        <v>1672200</v>
      </c>
      <c r="AD789" s="218">
        <f>HLOOKUP($B789,data07,data0211!AD$900,FALSE)</f>
        <v>2681758</v>
      </c>
      <c r="AE789" s="218">
        <f>HLOOKUP($B789,data07,data0211!AE$900,FALSE)</f>
        <v>64397</v>
      </c>
      <c r="AF789" s="218">
        <f>HLOOKUP($B789,data07,data0211!AF$900,FALSE)</f>
        <v>18448</v>
      </c>
      <c r="AG789" s="218">
        <f>HLOOKUP($B789,data07,data0211!AG$900,FALSE)</f>
        <v>32357</v>
      </c>
      <c r="AH789" s="218">
        <f>HLOOKUP($B789,data07,data0211!AH$900,FALSE)</f>
        <v>24</v>
      </c>
      <c r="AI789" s="218">
        <f>HLOOKUP($B789,data07,data0211!AI$900,FALSE)</f>
        <v>21</v>
      </c>
      <c r="AJ789" s="218">
        <f>HLOOKUP($B789,data07,data0211!AJ$900,FALSE)</f>
        <v>3</v>
      </c>
      <c r="AK789" s="218">
        <f>HLOOKUP($B789,data07,data0211!AK$900,FALSE)</f>
        <v>15140</v>
      </c>
      <c r="AL789" s="218">
        <f>HLOOKUP($B789,data07,data0211!AL$900,FALSE)</f>
        <v>15000</v>
      </c>
      <c r="AM789" s="218">
        <f>HLOOKUP($B789,data07,data0211!AM$900,FALSE)</f>
        <v>0</v>
      </c>
      <c r="AN789" s="218">
        <f>HLOOKUP($B789,data07,data0211!AN$900,FALSE)</f>
        <v>41226</v>
      </c>
      <c r="AO789" s="218">
        <f>HLOOKUP($B789,data07,data0211!AO$900,FALSE)</f>
        <v>48436</v>
      </c>
      <c r="AP789" s="218">
        <f>HLOOKUP($B789,data07,data0211!AP$900,FALSE)</f>
        <v>48436</v>
      </c>
      <c r="AQ789" s="218">
        <f>HLOOKUP($B789,data07,data0211!AQ$900,FALSE)</f>
        <v>39554</v>
      </c>
      <c r="AR789" s="218">
        <f>HLOOKUP($B789,data07,data0211!AR$900,FALSE)</f>
        <v>153</v>
      </c>
      <c r="AS789" s="218">
        <f>HLOOKUP($B789,data07,data0211!AS$900,FALSE)</f>
        <v>102</v>
      </c>
      <c r="AT789" s="218">
        <f>HLOOKUP($B789,data07,data0211!AT$900,FALSE)</f>
        <v>51</v>
      </c>
      <c r="AU789" s="218">
        <f>HLOOKUP($B789,data07,data0211!AU$900,FALSE)</f>
        <v>89</v>
      </c>
      <c r="AV789" s="218">
        <f>HLOOKUP($B789,data07,data0211!AV$900,FALSE)</f>
        <v>0</v>
      </c>
      <c r="AW789" s="218">
        <f>HLOOKUP($B789,data07,data0211!AW$900,FALSE)</f>
        <v>64</v>
      </c>
      <c r="AX789" s="218">
        <f>HLOOKUP($B789,data07,data0211!AX$900,FALSE)</f>
        <v>0</v>
      </c>
      <c r="AY789" s="218">
        <f>HLOOKUP($B789,data07,data0211!AY$900,FALSE)</f>
        <v>3</v>
      </c>
      <c r="AZ789" s="218">
        <f>HLOOKUP($B789,data07,data0211!AZ$900,FALSE)</f>
        <v>850</v>
      </c>
      <c r="BA789" s="218">
        <f>HLOOKUP($B789,data07,data0211!BA$900,FALSE)</f>
        <v>63</v>
      </c>
      <c r="BB789" s="218"/>
      <c r="BC789" s="218"/>
      <c r="BD789" s="218"/>
      <c r="BE789" s="218"/>
    </row>
    <row r="790" spans="1:57" x14ac:dyDescent="0.2">
      <c r="A790" s="71" t="s">
        <v>46</v>
      </c>
      <c r="B790" s="71" t="s">
        <v>46</v>
      </c>
      <c r="C790" s="69">
        <v>2008</v>
      </c>
      <c r="D790" s="218">
        <f>HLOOKUP($B790,data08,data0211!D$900,FALSE)</f>
        <v>15618792.210000001</v>
      </c>
      <c r="E790" s="218">
        <f>HLOOKUP($B790,data08,data0211!E$900,FALSE)</f>
        <v>-7583760.8899999997</v>
      </c>
      <c r="F790" s="218">
        <f>HLOOKUP($B790,data08,data0211!F$900,FALSE)</f>
        <v>0</v>
      </c>
      <c r="G790" s="218">
        <f>HLOOKUP($B790,data08,data0211!G$900,FALSE)</f>
        <v>917687</v>
      </c>
      <c r="H790" s="218">
        <f>HLOOKUP($B790,data08,data0211!H$900,FALSE)</f>
        <v>1616901.99</v>
      </c>
      <c r="I790" s="218">
        <f>HLOOKUP($B790,data08,data0211!I$900,FALSE)</f>
        <v>45648</v>
      </c>
      <c r="J790" s="218">
        <f>HLOOKUP($B790,data08,data0211!J$900,FALSE)</f>
        <v>6622</v>
      </c>
      <c r="K790" s="218">
        <f>HLOOKUP($B790,data08,data0211!K$900,FALSE)</f>
        <v>5877</v>
      </c>
      <c r="L790" s="218">
        <f>HLOOKUP($B790,data08,data0211!L$900,FALSE)</f>
        <v>744</v>
      </c>
      <c r="M790" s="218">
        <f>HLOOKUP($B790,data08,data0211!M$900,FALSE)</f>
        <v>1</v>
      </c>
      <c r="N790" s="218">
        <f>HLOOKUP($B790,data08,data0211!N$900,FALSE)</f>
        <v>2625</v>
      </c>
      <c r="O790" s="218">
        <f>HLOOKUP($B790,data08,data0211!O$900,FALSE)</f>
        <v>69</v>
      </c>
      <c r="P790" s="218">
        <f>HLOOKUP($B790,data08,data0211!P$900,FALSE)</f>
        <v>216493155.44</v>
      </c>
      <c r="Q790" s="218">
        <f>HLOOKUP($B790,data08,data0211!Q$900,FALSE)</f>
        <v>51050817.740000002</v>
      </c>
      <c r="R790" s="218">
        <f>HLOOKUP($B790,data08,data0211!R$900,FALSE)</f>
        <v>130684887.18000001</v>
      </c>
      <c r="S790" s="218">
        <f>HLOOKUP($B790,data08,data0211!S$900,FALSE)</f>
        <v>34520975.789999999</v>
      </c>
      <c r="T790" s="218">
        <f>HLOOKUP($B790,data08,data0211!T$900,FALSE)</f>
        <v>143186.31</v>
      </c>
      <c r="U790" s="218">
        <f>HLOOKUP($B790,data08,data0211!U$900,FALSE)</f>
        <v>93288.42</v>
      </c>
      <c r="V790" s="218">
        <f>HLOOKUP($B790,data08,data0211!V$900,FALSE)</f>
        <v>341053</v>
      </c>
      <c r="W790" s="218">
        <f>HLOOKUP($B790,data08,data0211!W$900,FALSE)</f>
        <v>0</v>
      </c>
      <c r="X790" s="218">
        <f>HLOOKUP($B790,data08,data0211!X$900,FALSE)</f>
        <v>261816</v>
      </c>
      <c r="Y790" s="218">
        <f>HLOOKUP($B790,data08,data0211!Y$900,FALSE)</f>
        <v>75175</v>
      </c>
      <c r="Z790" s="218">
        <f>HLOOKUP($B790,data08,data0211!Z$900,FALSE)</f>
        <v>3799</v>
      </c>
      <c r="AA790" s="218">
        <f>HLOOKUP($B790,data08,data0211!AA$900,FALSE)</f>
        <v>263</v>
      </c>
      <c r="AB790" s="218">
        <f>HLOOKUP($B790,data08,data0211!AB$900,FALSE)</f>
        <v>0</v>
      </c>
      <c r="AC790" s="218">
        <f>HLOOKUP($B790,data08,data0211!AC$900,FALSE)</f>
        <v>1611287.83</v>
      </c>
      <c r="AD790" s="218">
        <f>HLOOKUP($B790,data08,data0211!AD$900,FALSE)</f>
        <v>686628.11</v>
      </c>
      <c r="AE790" s="218">
        <f>HLOOKUP($B790,data08,data0211!AE$900,FALSE)</f>
        <v>55574.03</v>
      </c>
      <c r="AF790" s="218">
        <f>HLOOKUP($B790,data08,data0211!AF$900,FALSE)</f>
        <v>33058.080000000002</v>
      </c>
      <c r="AG790" s="218">
        <f>HLOOKUP($B790,data08,data0211!AG$900,FALSE)</f>
        <v>19077.73</v>
      </c>
      <c r="AH790" s="218">
        <f>HLOOKUP($B790,data08,data0211!AH$900,FALSE)</f>
        <v>24</v>
      </c>
      <c r="AI790" s="218">
        <f>HLOOKUP($B790,data08,data0211!AI$900,FALSE)</f>
        <v>21</v>
      </c>
      <c r="AJ790" s="218">
        <f>HLOOKUP($B790,data08,data0211!AJ$900,FALSE)</f>
        <v>3</v>
      </c>
      <c r="AK790" s="218">
        <f>HLOOKUP($B790,data08,data0211!AK$900,FALSE)</f>
        <v>15140</v>
      </c>
      <c r="AL790" s="218">
        <f>HLOOKUP($B790,data08,data0211!AL$900,FALSE)</f>
        <v>15000</v>
      </c>
      <c r="AM790" s="218">
        <f>HLOOKUP($B790,data08,data0211!AM$900,FALSE)</f>
        <v>0</v>
      </c>
      <c r="AN790" s="218">
        <f>HLOOKUP($B790,data08,data0211!AN$900,FALSE)</f>
        <v>36361</v>
      </c>
      <c r="AO790" s="218">
        <f>HLOOKUP($B790,data08,data0211!AO$900,FALSE)</f>
        <v>41632</v>
      </c>
      <c r="AP790" s="218">
        <f>HLOOKUP($B790,data08,data0211!AP$900,FALSE)</f>
        <v>41632</v>
      </c>
      <c r="AQ790" s="218">
        <f>HLOOKUP($B790,data08,data0211!AQ$900,FALSE)</f>
        <v>35707</v>
      </c>
      <c r="AR790" s="218">
        <f>HLOOKUP($B790,data08,data0211!AR$900,FALSE)</f>
        <v>156</v>
      </c>
      <c r="AS790" s="218">
        <f>HLOOKUP($B790,data08,data0211!AS$900,FALSE)</f>
        <v>102</v>
      </c>
      <c r="AT790" s="218">
        <f>HLOOKUP($B790,data08,data0211!AT$900,FALSE)</f>
        <v>54</v>
      </c>
      <c r="AU790" s="218">
        <f>HLOOKUP($B790,data08,data0211!AU$900,FALSE)</f>
        <v>72</v>
      </c>
      <c r="AV790" s="218">
        <f>HLOOKUP($B790,data08,data0211!AV$900,FALSE)</f>
        <v>0</v>
      </c>
      <c r="AW790" s="218">
        <f>HLOOKUP($B790,data08,data0211!AW$900,FALSE)</f>
        <v>84</v>
      </c>
      <c r="AX790" s="218">
        <f>HLOOKUP($B790,data08,data0211!AX$900,FALSE)</f>
        <v>0</v>
      </c>
      <c r="AY790" s="218">
        <f>HLOOKUP($B790,data08,data0211!AY$900,FALSE)</f>
        <v>3</v>
      </c>
      <c r="AZ790" s="218">
        <f>HLOOKUP($B790,data08,data0211!AZ$900,FALSE)</f>
        <v>850</v>
      </c>
      <c r="BA790" s="218">
        <f>HLOOKUP($B790,data08,data0211!BA$900,FALSE)</f>
        <v>63</v>
      </c>
      <c r="BB790" s="218"/>
      <c r="BC790" s="218"/>
      <c r="BD790" s="218"/>
      <c r="BE790" s="218"/>
    </row>
    <row r="791" spans="1:57" x14ac:dyDescent="0.2">
      <c r="A791" s="71" t="s">
        <v>46</v>
      </c>
      <c r="B791" s="71" t="s">
        <v>46</v>
      </c>
      <c r="C791" s="69">
        <v>2009</v>
      </c>
      <c r="D791" s="218">
        <f>HLOOKUP($B791,data09,data0211!D$900,FALSE)</f>
        <v>16639617.4</v>
      </c>
      <c r="E791" s="218">
        <f>HLOOKUP($B791,data09,data0211!E$900,FALSE)</f>
        <v>-8135671.8899999997</v>
      </c>
      <c r="F791" s="218">
        <f>HLOOKUP($B791,data09,data0211!F$900,FALSE)</f>
        <v>0</v>
      </c>
      <c r="G791" s="218">
        <f>HLOOKUP($B791,data09,data0211!G$900,FALSE)</f>
        <v>1020825</v>
      </c>
      <c r="H791" s="218">
        <f>HLOOKUP($B791,data09,data0211!H$900,FALSE)</f>
        <v>1846785.04</v>
      </c>
      <c r="I791" s="218">
        <f>HLOOKUP($B791,data09,data0211!I$900,FALSE)</f>
        <v>21641</v>
      </c>
      <c r="J791" s="218">
        <f>HLOOKUP($B791,data09,data0211!J$900,FALSE)</f>
        <v>6738</v>
      </c>
      <c r="K791" s="218">
        <f>HLOOKUP($B791,data09,data0211!K$900,FALSE)</f>
        <v>5907</v>
      </c>
      <c r="L791" s="218">
        <f>HLOOKUP($B791,data09,data0211!L$900,FALSE)</f>
        <v>762</v>
      </c>
      <c r="M791" s="218">
        <f>HLOOKUP($B791,data09,data0211!M$900,FALSE)</f>
        <v>69</v>
      </c>
      <c r="N791" s="218">
        <f>HLOOKUP($B791,data09,data0211!N$900,FALSE)</f>
        <v>2625</v>
      </c>
      <c r="O791" s="218">
        <f>HLOOKUP($B791,data09,data0211!O$900,FALSE)</f>
        <v>0</v>
      </c>
      <c r="P791" s="218">
        <f>HLOOKUP($B791,data09,data0211!P$900,FALSE)</f>
        <v>184230659</v>
      </c>
      <c r="Q791" s="218">
        <f>HLOOKUP($B791,data09,data0211!Q$900,FALSE)</f>
        <v>51473373</v>
      </c>
      <c r="R791" s="218">
        <f>HLOOKUP($B791,data09,data0211!R$900,FALSE)</f>
        <v>132109515</v>
      </c>
      <c r="S791" s="218">
        <f>HLOOKUP($B791,data09,data0211!S$900,FALSE)</f>
        <v>93288</v>
      </c>
      <c r="T791" s="218">
        <f>HLOOKUP($B791,data09,data0211!T$900,FALSE)</f>
        <v>554483</v>
      </c>
      <c r="U791" s="218">
        <f>HLOOKUP($B791,data09,data0211!U$900,FALSE)</f>
        <v>0</v>
      </c>
      <c r="V791" s="218">
        <f>HLOOKUP($B791,data09,data0211!V$900,FALSE)</f>
        <v>0</v>
      </c>
      <c r="W791" s="218">
        <f>HLOOKUP($B791,data09,data0211!W$900,FALSE)</f>
        <v>0</v>
      </c>
      <c r="X791" s="218">
        <f>HLOOKUP($B791,data09,data0211!X$900,FALSE)</f>
        <v>0</v>
      </c>
      <c r="Y791" s="218">
        <f>HLOOKUP($B791,data09,data0211!Y$900,FALSE)</f>
        <v>0</v>
      </c>
      <c r="Z791" s="218">
        <f>HLOOKUP($B791,data09,data0211!Z$900,FALSE)</f>
        <v>0</v>
      </c>
      <c r="AA791" s="218">
        <f>HLOOKUP($B791,data09,data0211!AA$900,FALSE)</f>
        <v>0</v>
      </c>
      <c r="AB791" s="218">
        <f>HLOOKUP($B791,data09,data0211!AB$900,FALSE)</f>
        <v>2709940.56</v>
      </c>
      <c r="AC791" s="218">
        <f>HLOOKUP($B791,data09,data0211!AC$900,FALSE)</f>
        <v>1653969.83</v>
      </c>
      <c r="AD791" s="218">
        <f>HLOOKUP($B791,data09,data0211!AD$900,FALSE)</f>
        <v>996485.01</v>
      </c>
      <c r="AE791" s="218">
        <f>HLOOKUP($B791,data09,data0211!AE$900,FALSE)</f>
        <v>0</v>
      </c>
      <c r="AF791" s="218">
        <f>HLOOKUP($B791,data09,data0211!AF$900,FALSE)</f>
        <v>40972.129999999997</v>
      </c>
      <c r="AG791" s="218">
        <f>HLOOKUP($B791,data09,data0211!AG$900,FALSE)</f>
        <v>0</v>
      </c>
      <c r="AH791" s="218">
        <f>HLOOKUP($B791,data09,data0211!AH$900,FALSE)</f>
        <v>24</v>
      </c>
      <c r="AI791" s="218">
        <f>HLOOKUP($B791,data09,data0211!AI$900,FALSE)</f>
        <v>21</v>
      </c>
      <c r="AJ791" s="218">
        <f>HLOOKUP($B791,data09,data0211!AJ$900,FALSE)</f>
        <v>3</v>
      </c>
      <c r="AK791" s="218">
        <f>HLOOKUP($B791,data09,data0211!AK$900,FALSE)</f>
        <v>15140</v>
      </c>
      <c r="AL791" s="218">
        <f>HLOOKUP($B791,data09,data0211!AL$900,FALSE)</f>
        <v>15000</v>
      </c>
      <c r="AM791" s="218">
        <f>HLOOKUP($B791,data09,data0211!AM$900,FALSE)</f>
        <v>0</v>
      </c>
      <c r="AN791" s="218">
        <f>HLOOKUP($B791,data09,data0211!AN$900,FALSE)</f>
        <v>36361</v>
      </c>
      <c r="AO791" s="218">
        <f>HLOOKUP($B791,data09,data0211!AO$900,FALSE)</f>
        <v>41632</v>
      </c>
      <c r="AP791" s="218">
        <f>HLOOKUP($B791,data09,data0211!AP$900,FALSE)</f>
        <v>41632</v>
      </c>
      <c r="AQ791" s="218">
        <f>HLOOKUP($B791,data09,data0211!AQ$900,FALSE)</f>
        <v>35707</v>
      </c>
      <c r="AR791" s="218">
        <f>HLOOKUP($B791,data09,data0211!AR$900,FALSE)</f>
        <v>156</v>
      </c>
      <c r="AS791" s="218">
        <f>HLOOKUP($B791,data09,data0211!AS$900,FALSE)</f>
        <v>102</v>
      </c>
      <c r="AT791" s="218">
        <f>HLOOKUP($B791,data09,data0211!AT$900,FALSE)</f>
        <v>54</v>
      </c>
      <c r="AU791" s="218">
        <f>HLOOKUP($B791,data09,data0211!AU$900,FALSE)</f>
        <v>72</v>
      </c>
      <c r="AV791" s="218">
        <f>HLOOKUP($B791,data09,data0211!AV$900,FALSE)</f>
        <v>0</v>
      </c>
      <c r="AW791" s="218">
        <f>HLOOKUP($B791,data09,data0211!AW$900,FALSE)</f>
        <v>84</v>
      </c>
      <c r="AX791" s="218">
        <f>HLOOKUP($B791,data09,data0211!AX$900,FALSE)</f>
        <v>0</v>
      </c>
      <c r="AY791" s="218">
        <f>HLOOKUP($B791,data09,data0211!AY$900,FALSE)</f>
        <v>3</v>
      </c>
      <c r="AZ791" s="218">
        <f>HLOOKUP($B791,data09,data0211!AZ$900,FALSE)</f>
        <v>850</v>
      </c>
      <c r="BA791" s="218">
        <f>HLOOKUP($B791,data09,data0211!BA$900,FALSE)</f>
        <v>63</v>
      </c>
      <c r="BB791" s="218"/>
      <c r="BC791" s="218"/>
      <c r="BD791" s="218"/>
      <c r="BE791" s="218"/>
    </row>
    <row r="792" spans="1:57" x14ac:dyDescent="0.2">
      <c r="A792" s="71" t="s">
        <v>46</v>
      </c>
      <c r="B792" s="71" t="s">
        <v>46</v>
      </c>
      <c r="C792" s="69">
        <v>2010</v>
      </c>
      <c r="D792" s="218">
        <f>HLOOKUP($B792,data10,data0211!D$900,FALSE)</f>
        <v>17329314.5</v>
      </c>
      <c r="E792" s="218">
        <f>HLOOKUP($B792,data10,data0211!E$900,FALSE)</f>
        <v>-8789030.8900000006</v>
      </c>
      <c r="F792" s="218">
        <f>HLOOKUP($B792,data10,data0211!F$900,FALSE)</f>
        <v>0</v>
      </c>
      <c r="G792" s="218">
        <f>HLOOKUP($B792,data10,data0211!G$900,FALSE)</f>
        <v>1020825</v>
      </c>
      <c r="H792" s="218">
        <f>HLOOKUP($B792,data10,data0211!H$900,FALSE)</f>
        <v>2123372.86</v>
      </c>
      <c r="I792" s="218">
        <f>HLOOKUP($B792,data10,data0211!I$900,FALSE)</f>
        <v>83488</v>
      </c>
      <c r="J792" s="218">
        <f>HLOOKUP($B792,data10,data0211!J$900,FALSE)</f>
        <v>6700</v>
      </c>
      <c r="K792" s="218">
        <f>HLOOKUP($B792,data10,data0211!K$900,FALSE)</f>
        <v>5954</v>
      </c>
      <c r="L792" s="218">
        <f>HLOOKUP($B792,data10,data0211!L$900,FALSE)</f>
        <v>746</v>
      </c>
      <c r="M792" s="218">
        <f>HLOOKUP($B792,data10,data0211!M$900,FALSE)</f>
        <v>0</v>
      </c>
      <c r="N792" s="218">
        <f>HLOOKUP($B792,data10,data0211!N$900,FALSE)</f>
        <v>0</v>
      </c>
      <c r="O792" s="218">
        <f>HLOOKUP($B792,data10,data0211!O$900,FALSE)</f>
        <v>0</v>
      </c>
      <c r="P792" s="218">
        <f>HLOOKUP($B792,data10,data0211!P$900,FALSE)</f>
        <v>192156166</v>
      </c>
      <c r="Q792" s="218">
        <f>HLOOKUP($B792,data10,data0211!Q$900,FALSE)</f>
        <v>53434213</v>
      </c>
      <c r="R792" s="218">
        <f>HLOOKUP($B792,data10,data0211!R$900,FALSE)</f>
        <v>138721953</v>
      </c>
      <c r="S792" s="218">
        <f>HLOOKUP($B792,data10,data0211!S$900,FALSE)</f>
        <v>0</v>
      </c>
      <c r="T792" s="218">
        <f>HLOOKUP($B792,data10,data0211!T$900,FALSE)</f>
        <v>0</v>
      </c>
      <c r="U792" s="218">
        <f>HLOOKUP($B792,data10,data0211!U$900,FALSE)</f>
        <v>0</v>
      </c>
      <c r="V792" s="218">
        <f>HLOOKUP($B792,data10,data0211!V$900,FALSE)</f>
        <v>332720</v>
      </c>
      <c r="W792" s="218">
        <f>HLOOKUP($B792,data10,data0211!W$900,FALSE)</f>
        <v>0</v>
      </c>
      <c r="X792" s="218">
        <f>HLOOKUP($B792,data10,data0211!X$900,FALSE)</f>
        <v>332720</v>
      </c>
      <c r="Y792" s="218">
        <f>HLOOKUP($B792,data10,data0211!Y$900,FALSE)</f>
        <v>0</v>
      </c>
      <c r="Z792" s="218">
        <f>HLOOKUP($B792,data10,data0211!Z$900,FALSE)</f>
        <v>0</v>
      </c>
      <c r="AA792" s="218">
        <f>HLOOKUP($B792,data10,data0211!AA$900,FALSE)</f>
        <v>0</v>
      </c>
      <c r="AB792" s="218">
        <f>HLOOKUP($B792,data10,data0211!AB$900,FALSE)</f>
        <v>3084583</v>
      </c>
      <c r="AC792" s="218">
        <f>HLOOKUP($B792,data10,data0211!AC$900,FALSE)</f>
        <v>1766057</v>
      </c>
      <c r="AD792" s="218">
        <f>HLOOKUP($B792,data10,data0211!AD$900,FALSE)</f>
        <v>1318526</v>
      </c>
      <c r="AE792" s="218">
        <f>HLOOKUP($B792,data10,data0211!AE$900,FALSE)</f>
        <v>0</v>
      </c>
      <c r="AF792" s="218">
        <f>HLOOKUP($B792,data10,data0211!AF$900,FALSE)</f>
        <v>0</v>
      </c>
      <c r="AG792" s="218">
        <f>HLOOKUP($B792,data10,data0211!AG$900,FALSE)</f>
        <v>0</v>
      </c>
      <c r="AH792" s="218">
        <f>HLOOKUP($B792,data10,data0211!AH$900,FALSE)</f>
        <v>0</v>
      </c>
      <c r="AI792" s="218">
        <f>HLOOKUP($B792,data10,data0211!AI$900,FALSE)</f>
        <v>0</v>
      </c>
      <c r="AJ792" s="218">
        <f>HLOOKUP($B792,data10,data0211!AJ$900,FALSE)</f>
        <v>0</v>
      </c>
      <c r="AK792" s="218">
        <f>HLOOKUP($B792,data10,data0211!AK$900,FALSE)</f>
        <v>15140</v>
      </c>
      <c r="AL792" s="218">
        <f>HLOOKUP($B792,data10,data0211!AL$900,FALSE)</f>
        <v>15000</v>
      </c>
      <c r="AM792" s="218">
        <f>HLOOKUP($B792,data10,data0211!AM$900,FALSE)</f>
        <v>0</v>
      </c>
      <c r="AN792" s="218">
        <f>HLOOKUP($B792,data10,data0211!AN$900,FALSE)</f>
        <v>36361</v>
      </c>
      <c r="AO792" s="218">
        <f>HLOOKUP($B792,data10,data0211!AO$900,FALSE)</f>
        <v>41632</v>
      </c>
      <c r="AP792" s="218">
        <f>HLOOKUP($B792,data10,data0211!AP$900,FALSE)</f>
        <v>41632</v>
      </c>
      <c r="AQ792" s="218">
        <f>HLOOKUP($B792,data10,data0211!AQ$900,FALSE)</f>
        <v>35707</v>
      </c>
      <c r="AR792" s="218">
        <f>HLOOKUP($B792,data10,data0211!AR$900,FALSE)</f>
        <v>156</v>
      </c>
      <c r="AS792" s="218">
        <f>HLOOKUP($B792,data10,data0211!AS$900,FALSE)</f>
        <v>102</v>
      </c>
      <c r="AT792" s="218">
        <f>HLOOKUP($B792,data10,data0211!AT$900,FALSE)</f>
        <v>54</v>
      </c>
      <c r="AU792" s="218">
        <f>HLOOKUP($B792,data10,data0211!AU$900,FALSE)</f>
        <v>72</v>
      </c>
      <c r="AV792" s="218">
        <f>HLOOKUP($B792,data10,data0211!AV$900,FALSE)</f>
        <v>0</v>
      </c>
      <c r="AW792" s="218">
        <f>HLOOKUP($B792,data10,data0211!AW$900,FALSE)</f>
        <v>84</v>
      </c>
      <c r="AX792" s="218">
        <f>HLOOKUP($B792,data10,data0211!AX$900,FALSE)</f>
        <v>0</v>
      </c>
      <c r="AY792" s="218">
        <f>HLOOKUP($B792,data10,data0211!AY$900,FALSE)</f>
        <v>3</v>
      </c>
      <c r="AZ792" s="218">
        <f>HLOOKUP($B792,data10,data0211!AZ$900,FALSE)</f>
        <v>850</v>
      </c>
      <c r="BA792" s="218">
        <f>HLOOKUP($B792,data10,data0211!BA$900,FALSE)</f>
        <v>63</v>
      </c>
      <c r="BB792" s="218"/>
      <c r="BC792" s="218"/>
      <c r="BD792" s="218"/>
      <c r="BE792" s="218"/>
    </row>
    <row r="793" spans="1:57" x14ac:dyDescent="0.2">
      <c r="A793" s="71" t="s">
        <v>46</v>
      </c>
      <c r="B793" s="71" t="s">
        <v>46</v>
      </c>
      <c r="C793" s="69">
        <v>2011</v>
      </c>
      <c r="D793" s="218">
        <f>HLOOKUP($B793,data11,data0211!D$900,FALSE)</f>
        <v>18150571.300000001</v>
      </c>
      <c r="E793" s="218">
        <f>HLOOKUP($B793,data11,data0211!E$900,FALSE)</f>
        <v>-9385731.8499999996</v>
      </c>
      <c r="F793" s="218">
        <f>HLOOKUP($B793,data11,data0211!F$900,FALSE)</f>
        <v>0</v>
      </c>
      <c r="G793" s="218">
        <f>HLOOKUP($B793,data11,data0211!G$900,FALSE)</f>
        <v>821257</v>
      </c>
      <c r="H793" s="218">
        <f>HLOOKUP($B793,data11,data0211!H$900,FALSE)</f>
        <v>2127161.3800000004</v>
      </c>
      <c r="I793" s="218">
        <f>HLOOKUP($B793,data11,data0211!I$900,FALSE)</f>
        <v>85557</v>
      </c>
      <c r="J793" s="218">
        <f>HLOOKUP($B793,data11,data0211!J$900,FALSE)</f>
        <v>6745</v>
      </c>
      <c r="K793" s="218">
        <f>HLOOKUP($B793,data11,data0211!K$900,FALSE)</f>
        <v>5994</v>
      </c>
      <c r="L793" s="218">
        <f>HLOOKUP($B793,data11,data0211!L$900,FALSE)</f>
        <v>751</v>
      </c>
      <c r="M793" s="218">
        <f>HLOOKUP($B793,data11,data0211!M$900,FALSE)</f>
        <v>0</v>
      </c>
      <c r="N793" s="218">
        <f>HLOOKUP($B793,data11,data0211!N$900,FALSE)</f>
        <v>0</v>
      </c>
      <c r="O793" s="218">
        <f>HLOOKUP($B793,data11,data0211!O$900,FALSE)</f>
        <v>0</v>
      </c>
      <c r="P793" s="218">
        <f>HLOOKUP($B793,data11,data0211!P$900,FALSE)</f>
        <v>182329432</v>
      </c>
      <c r="Q793" s="218">
        <f>HLOOKUP($B793,data11,data0211!Q$900,FALSE)</f>
        <v>50395810</v>
      </c>
      <c r="R793" s="218">
        <f>HLOOKUP($B793,data11,data0211!R$900,FALSE)</f>
        <v>131933622</v>
      </c>
      <c r="S793" s="218">
        <f>HLOOKUP($B793,data11,data0211!S$900,FALSE)</f>
        <v>0</v>
      </c>
      <c r="T793" s="218">
        <f>HLOOKUP($B793,data11,data0211!T$900,FALSE)</f>
        <v>0</v>
      </c>
      <c r="U793" s="218">
        <f>HLOOKUP($B793,data11,data0211!U$900,FALSE)</f>
        <v>0</v>
      </c>
      <c r="V793" s="218">
        <f>HLOOKUP($B793,data11,data0211!V$900,FALSE)</f>
        <v>273364</v>
      </c>
      <c r="W793" s="218">
        <f>HLOOKUP($B793,data11,data0211!W$900,FALSE)</f>
        <v>0</v>
      </c>
      <c r="X793" s="218">
        <f>HLOOKUP($B793,data11,data0211!X$900,FALSE)</f>
        <v>273364</v>
      </c>
      <c r="Y793" s="218">
        <f>HLOOKUP($B793,data11,data0211!Y$900,FALSE)</f>
        <v>0</v>
      </c>
      <c r="Z793" s="218">
        <f>HLOOKUP($B793,data11,data0211!Z$900,FALSE)</f>
        <v>0</v>
      </c>
      <c r="AA793" s="218">
        <f>HLOOKUP($B793,data11,data0211!AA$900,FALSE)</f>
        <v>0</v>
      </c>
      <c r="AB793" s="218">
        <f>HLOOKUP($B793,data11,data0211!AB$900,FALSE)</f>
        <v>2859057.63</v>
      </c>
      <c r="AC793" s="218">
        <f>HLOOKUP($B793,data11,data0211!AC$900,FALSE)</f>
        <v>1603851.3900000001</v>
      </c>
      <c r="AD793" s="218">
        <f>HLOOKUP($B793,data11,data0211!AD$900,FALSE)</f>
        <v>1255206.24</v>
      </c>
      <c r="AE793" s="218">
        <f>HLOOKUP($B793,data11,data0211!AE$900,FALSE)</f>
        <v>0</v>
      </c>
      <c r="AF793" s="218">
        <f>HLOOKUP($B793,data11,data0211!AF$900,FALSE)</f>
        <v>0</v>
      </c>
      <c r="AG793" s="218">
        <f>HLOOKUP($B793,data11,data0211!AG$900,FALSE)</f>
        <v>0</v>
      </c>
      <c r="AH793" s="218">
        <f>HLOOKUP($B793,data11,data0211!AH$900,FALSE)</f>
        <v>24</v>
      </c>
      <c r="AI793" s="218">
        <f>HLOOKUP($B793,data11,data0211!AI$900,FALSE)</f>
        <v>21</v>
      </c>
      <c r="AJ793" s="218">
        <f>HLOOKUP($B793,data11,data0211!AJ$900,FALSE)</f>
        <v>3</v>
      </c>
      <c r="AK793" s="218">
        <f>HLOOKUP($B793,data11,data0211!AK$900,FALSE)</f>
        <v>15140</v>
      </c>
      <c r="AL793" s="218">
        <f>HLOOKUP($B793,data11,data0211!AL$900,FALSE)</f>
        <v>15000</v>
      </c>
      <c r="AM793" s="218">
        <f>HLOOKUP($B793,data11,data0211!AM$900,FALSE)</f>
        <v>0</v>
      </c>
      <c r="AN793" s="218">
        <f>HLOOKUP($B793,data11,data0211!AN$900,FALSE)</f>
        <v>29488</v>
      </c>
      <c r="AO793" s="218">
        <f>HLOOKUP($B793,data11,data0211!AO$900,FALSE)</f>
        <v>37105</v>
      </c>
      <c r="AP793" s="218">
        <f>HLOOKUP($B793,data11,data0211!AP$900,FALSE)</f>
        <v>37105</v>
      </c>
      <c r="AQ793" s="218">
        <f>HLOOKUP($B793,data11,data0211!AQ$900,FALSE)</f>
        <v>30734</v>
      </c>
      <c r="AR793" s="218">
        <f>HLOOKUP($B793,data11,data0211!AR$900,FALSE)</f>
        <v>157</v>
      </c>
      <c r="AS793" s="218">
        <f>HLOOKUP($B793,data11,data0211!AS$900,FALSE)</f>
        <v>102</v>
      </c>
      <c r="AT793" s="218">
        <f>HLOOKUP($B793,data11,data0211!AT$900,FALSE)</f>
        <v>55</v>
      </c>
      <c r="AU793" s="218">
        <f>HLOOKUP($B793,data11,data0211!AU$900,FALSE)</f>
        <v>73</v>
      </c>
      <c r="AV793" s="218">
        <f>HLOOKUP($B793,data11,data0211!AV$900,FALSE)</f>
        <v>0</v>
      </c>
      <c r="AW793" s="218">
        <f>HLOOKUP($B793,data11,data0211!AW$900,FALSE)</f>
        <v>84</v>
      </c>
      <c r="AX793" s="218">
        <f>HLOOKUP($B793,data11,data0211!AX$900,FALSE)</f>
        <v>0</v>
      </c>
      <c r="AY793" s="218">
        <f>HLOOKUP($B793,data11,data0211!AY$900,FALSE)</f>
        <v>3</v>
      </c>
      <c r="AZ793" s="218">
        <f>HLOOKUP($B793,data11,data0211!AZ$900,FALSE)</f>
        <v>850</v>
      </c>
      <c r="BA793" s="218">
        <f>HLOOKUP($B793,data11,data0211!BA$900,FALSE)</f>
        <v>63</v>
      </c>
      <c r="BB793" s="218"/>
      <c r="BC793" s="218"/>
      <c r="BD793" s="218"/>
      <c r="BE793" s="218"/>
    </row>
    <row r="794" spans="1:57" x14ac:dyDescent="0.2">
      <c r="A794" s="71" t="s">
        <v>47</v>
      </c>
      <c r="B794" s="71" t="s">
        <v>47</v>
      </c>
      <c r="C794" s="69">
        <v>2002</v>
      </c>
      <c r="D794" s="218">
        <f>HLOOKUP($B794,data02,data0211!D$900,FALSE)</f>
        <v>2887621108.8799992</v>
      </c>
      <c r="E794" s="218">
        <f>HLOOKUP($B794,data02,data0211!E$900,FALSE)</f>
        <v>-1264225545.3399999</v>
      </c>
      <c r="F794" s="218">
        <f>HLOOKUP($B794,data02,data0211!F$900,FALSE)</f>
        <v>121993909.73</v>
      </c>
      <c r="G794" s="218">
        <f>HLOOKUP($B794,data02,data0211!G$900,FALSE)</f>
        <v>166919710</v>
      </c>
      <c r="H794" s="218">
        <f>HLOOKUP($B794,data02,data0211!H$900,FALSE)</f>
        <v>130764755.88</v>
      </c>
      <c r="I794" s="218">
        <f>HLOOKUP($B794,data02,data0211!I$900,FALSE)</f>
        <v>4352880.47</v>
      </c>
      <c r="J794" s="218">
        <f>HLOOKUP($B794,data02,data0211!J$900,FALSE)</f>
        <v>665043</v>
      </c>
      <c r="K794" s="218">
        <f>HLOOKUP($B794,data02,data0211!K$900,FALSE)</f>
        <v>586714</v>
      </c>
      <c r="L794" s="218">
        <f>HLOOKUP($B794,data02,data0211!L$900,FALSE)</f>
        <v>78283</v>
      </c>
      <c r="M794" s="218">
        <f>HLOOKUP($B794,data02,data0211!M$900,FALSE)</f>
        <v>46</v>
      </c>
      <c r="N794" s="218">
        <f>HLOOKUP($B794,data02,data0211!N$900,FALSE)</f>
        <v>159821</v>
      </c>
      <c r="O794" s="218">
        <f>HLOOKUP($B794,data02,data0211!O$900,FALSE)</f>
        <v>0</v>
      </c>
      <c r="P794" s="218">
        <f>HLOOKUP($B794,data02,data0211!P$900,FALSE)</f>
        <v>26177019147</v>
      </c>
      <c r="Q794" s="218">
        <f>HLOOKUP($B794,data02,data0211!Q$900,FALSE)</f>
        <v>5641748572</v>
      </c>
      <c r="R794" s="218">
        <f>HLOOKUP($B794,data02,data0211!R$900,FALSE)</f>
        <v>17573266919</v>
      </c>
      <c r="S794" s="218">
        <f>HLOOKUP($B794,data02,data0211!S$900,FALSE)</f>
        <v>2855000730</v>
      </c>
      <c r="T794" s="218">
        <f>HLOOKUP($B794,data02,data0211!T$900,FALSE)</f>
        <v>107002926</v>
      </c>
      <c r="U794" s="218">
        <f>HLOOKUP($B794,data02,data0211!U$900,FALSE)</f>
        <v>0</v>
      </c>
      <c r="V794" s="218">
        <f>HLOOKUP($B794,data02,data0211!V$900,FALSE)</f>
        <v>43696886</v>
      </c>
      <c r="W794" s="218">
        <f>HLOOKUP($B794,data02,data0211!W$900,FALSE)</f>
        <v>0</v>
      </c>
      <c r="X794" s="218">
        <f>HLOOKUP($B794,data02,data0211!X$900,FALSE)</f>
        <v>37537173</v>
      </c>
      <c r="Y794" s="218">
        <f>HLOOKUP($B794,data02,data0211!Y$900,FALSE)</f>
        <v>5842187</v>
      </c>
      <c r="Z794" s="218">
        <f>HLOOKUP($B794,data02,data0211!Z$900,FALSE)</f>
        <v>317526</v>
      </c>
      <c r="AA794" s="218">
        <f>HLOOKUP($B794,data02,data0211!AA$900,FALSE)</f>
        <v>0</v>
      </c>
      <c r="AB794" s="218">
        <f>HLOOKUP($B794,data02,data0211!AB$900,FALSE)</f>
        <v>426223187</v>
      </c>
      <c r="AC794" s="218">
        <f>HLOOKUP($B794,data02,data0211!AC$900,FALSE)</f>
        <v>168793311</v>
      </c>
      <c r="AD794" s="218">
        <f>HLOOKUP($B794,data02,data0211!AD$900,FALSE)</f>
        <v>237034715</v>
      </c>
      <c r="AE794" s="218">
        <f>HLOOKUP($B794,data02,data0211!AE$900,FALSE)</f>
        <v>18775190</v>
      </c>
      <c r="AF794" s="218">
        <f>HLOOKUP($B794,data02,data0211!AF$900,FALSE)</f>
        <v>1619971</v>
      </c>
      <c r="AG794" s="218">
        <f>HLOOKUP($B794,data02,data0211!AG$900,FALSE)</f>
        <v>0</v>
      </c>
      <c r="AH794" s="218">
        <f>HLOOKUP($B794,data02,data0211!AH$900,FALSE)</f>
        <v>650</v>
      </c>
      <c r="AI794" s="218">
        <f>HLOOKUP($B794,data02,data0211!AI$900,FALSE)</f>
        <v>0</v>
      </c>
      <c r="AJ794" s="218">
        <f>HLOOKUP($B794,data02,data0211!AJ$900,FALSE)</f>
        <v>650</v>
      </c>
      <c r="AK794" s="218">
        <f>HLOOKUP($B794,data02,data0211!AK$900,FALSE)</f>
        <v>2500000</v>
      </c>
      <c r="AL794" s="218">
        <f>HLOOKUP($B794,data02,data0211!AL$900,FALSE)</f>
        <v>2500000</v>
      </c>
      <c r="AM794" s="218">
        <f>HLOOKUP($B794,data02,data0211!AM$900,FALSE)</f>
        <v>0</v>
      </c>
      <c r="AN794" s="218">
        <f>HLOOKUP($B794,data02,data0211!AN$900,FALSE)</f>
        <v>4204000</v>
      </c>
      <c r="AO794" s="218">
        <f>HLOOKUP($B794,data02,data0211!AO$900,FALSE)</f>
        <v>4770509</v>
      </c>
      <c r="AP794" s="218">
        <f>HLOOKUP($B794,data02,data0211!AP$900,FALSE)</f>
        <v>0</v>
      </c>
      <c r="AQ794" s="218">
        <f>HLOOKUP($B794,data02,data0211!AQ$900,FALSE)</f>
        <v>4147288</v>
      </c>
      <c r="AR794" s="218">
        <f>HLOOKUP($B794,data02,data0211!AR$900,FALSE)</f>
        <v>16638</v>
      </c>
      <c r="AS794" s="218">
        <f>HLOOKUP($B794,data02,data0211!AS$900,FALSE)</f>
        <v>9077</v>
      </c>
      <c r="AT794" s="218">
        <f>HLOOKUP($B794,data02,data0211!AT$900,FALSE)</f>
        <v>7561</v>
      </c>
      <c r="AU794" s="218">
        <f>HLOOKUP($B794,data02,data0211!AU$900,FALSE)</f>
        <v>16638</v>
      </c>
      <c r="AV794" s="218">
        <f>HLOOKUP($B794,data02,data0211!AV$900,FALSE)</f>
        <v>0</v>
      </c>
      <c r="AW794" s="218">
        <f>HLOOKUP($B794,data02,data0211!AW$900,FALSE)</f>
        <v>0</v>
      </c>
      <c r="AX794" s="218">
        <f>HLOOKUP($B794,data02,data0211!AX$900,FALSE)</f>
        <v>2</v>
      </c>
      <c r="AY794" s="218">
        <f>HLOOKUP($B794,data02,data0211!AY$900,FALSE)</f>
        <v>0</v>
      </c>
      <c r="AZ794" s="218">
        <f>HLOOKUP($B794,data02,data0211!AZ$900,FALSE)</f>
        <v>58808</v>
      </c>
      <c r="BA794" s="218">
        <f>HLOOKUP($B794,data02,data0211!BA$900,FALSE)</f>
        <v>74.510000000000005</v>
      </c>
      <c r="BB794" s="218"/>
      <c r="BC794" s="218"/>
      <c r="BD794" s="218"/>
      <c r="BE794" s="218"/>
    </row>
    <row r="795" spans="1:57" x14ac:dyDescent="0.2">
      <c r="A795" s="71" t="s">
        <v>47</v>
      </c>
      <c r="B795" s="71" t="s">
        <v>47</v>
      </c>
      <c r="C795" s="69">
        <v>2003</v>
      </c>
      <c r="D795" s="218">
        <f>HLOOKUP($B795,data03,data0211!D$900,FALSE)</f>
        <v>3034552741.0000005</v>
      </c>
      <c r="E795" s="218">
        <f>HLOOKUP($B795,data03,data0211!E$900,FALSE)</f>
        <v>-1375557940.49</v>
      </c>
      <c r="F795" s="218">
        <f>HLOOKUP($B795,data03,data0211!F$900,FALSE)</f>
        <v>0</v>
      </c>
      <c r="G795" s="218">
        <f>HLOOKUP($B795,data03,data0211!G$900,FALSE)</f>
        <v>113400427</v>
      </c>
      <c r="H795" s="218">
        <f>HLOOKUP($B795,data03,data0211!H$900,FALSE)</f>
        <v>139419801.63</v>
      </c>
      <c r="I795" s="218">
        <f>HLOOKUP($B795,data03,data0211!I$900,FALSE)</f>
        <v>41711220</v>
      </c>
      <c r="J795" s="218">
        <f>HLOOKUP($B795,data03,data0211!J$900,FALSE)</f>
        <v>668625</v>
      </c>
      <c r="K795" s="218">
        <f>HLOOKUP($B795,data03,data0211!K$900,FALSE)</f>
        <v>590109</v>
      </c>
      <c r="L795" s="218">
        <f>HLOOKUP($B795,data03,data0211!L$900,FALSE)</f>
        <v>78469</v>
      </c>
      <c r="M795" s="218">
        <f>HLOOKUP($B795,data03,data0211!M$900,FALSE)</f>
        <v>47</v>
      </c>
      <c r="N795" s="218">
        <f>HLOOKUP($B795,data03,data0211!N$900,FALSE)</f>
        <v>159821</v>
      </c>
      <c r="O795" s="218">
        <f>HLOOKUP($B795,data03,data0211!O$900,FALSE)</f>
        <v>0</v>
      </c>
      <c r="P795" s="218">
        <f>HLOOKUP($B795,data03,data0211!P$900,FALSE)</f>
        <v>25604519834</v>
      </c>
      <c r="Q795" s="218">
        <f>HLOOKUP($B795,data03,data0211!Q$900,FALSE)</f>
        <v>5420267739</v>
      </c>
      <c r="R795" s="218">
        <f>HLOOKUP($B795,data03,data0211!R$900,FALSE)</f>
        <v>17507025504</v>
      </c>
      <c r="S795" s="218">
        <f>HLOOKUP($B795,data03,data0211!S$900,FALSE)</f>
        <v>2569929397</v>
      </c>
      <c r="T795" s="218">
        <f>HLOOKUP($B795,data03,data0211!T$900,FALSE)</f>
        <v>107297194</v>
      </c>
      <c r="U795" s="218">
        <f>HLOOKUP($B795,data03,data0211!U$900,FALSE)</f>
        <v>0</v>
      </c>
      <c r="V795" s="218">
        <f>HLOOKUP($B795,data03,data0211!V$900,FALSE)</f>
        <v>43364987</v>
      </c>
      <c r="W795" s="218">
        <f>HLOOKUP($B795,data03,data0211!W$900,FALSE)</f>
        <v>0</v>
      </c>
      <c r="X795" s="218">
        <f>HLOOKUP($B795,data03,data0211!X$900,FALSE)</f>
        <v>37687313</v>
      </c>
      <c r="Y795" s="218">
        <f>HLOOKUP($B795,data03,data0211!Y$900,FALSE)</f>
        <v>5360148</v>
      </c>
      <c r="Z795" s="218">
        <f>HLOOKUP($B795,data03,data0211!Z$900,FALSE)</f>
        <v>317526</v>
      </c>
      <c r="AA795" s="218">
        <f>HLOOKUP($B795,data03,data0211!AA$900,FALSE)</f>
        <v>0</v>
      </c>
      <c r="AB795" s="218">
        <f>HLOOKUP($B795,data03,data0211!AB$900,FALSE)</f>
        <v>440007992</v>
      </c>
      <c r="AC795" s="218">
        <f>HLOOKUP($B795,data03,data0211!AC$900,FALSE)</f>
        <v>173180165</v>
      </c>
      <c r="AD795" s="218">
        <f>HLOOKUP($B795,data03,data0211!AD$900,FALSE)</f>
        <v>247065117</v>
      </c>
      <c r="AE795" s="218">
        <f>HLOOKUP($B795,data03,data0211!AE$900,FALSE)</f>
        <v>18079551</v>
      </c>
      <c r="AF795" s="218">
        <f>HLOOKUP($B795,data03,data0211!AF$900,FALSE)</f>
        <v>1683159</v>
      </c>
      <c r="AG795" s="218">
        <f>HLOOKUP($B795,data03,data0211!AG$900,FALSE)</f>
        <v>0</v>
      </c>
      <c r="AH795" s="218">
        <f>HLOOKUP($B795,data03,data0211!AH$900,FALSE)</f>
        <v>650</v>
      </c>
      <c r="AI795" s="218">
        <f>HLOOKUP($B795,data03,data0211!AI$900,FALSE)</f>
        <v>0</v>
      </c>
      <c r="AJ795" s="218">
        <f>HLOOKUP($B795,data03,data0211!AJ$900,FALSE)</f>
        <v>650</v>
      </c>
      <c r="AK795" s="218">
        <f>HLOOKUP($B795,data03,data0211!AK$900,FALSE)</f>
        <v>2500000</v>
      </c>
      <c r="AL795" s="218">
        <f>HLOOKUP($B795,data03,data0211!AL$900,FALSE)</f>
        <v>2500000</v>
      </c>
      <c r="AM795" s="218">
        <f>HLOOKUP($B795,data03,data0211!AM$900,FALSE)</f>
        <v>0</v>
      </c>
      <c r="AN795" s="218">
        <f>HLOOKUP($B795,data03,data0211!AN$900,FALSE)</f>
        <v>4251999</v>
      </c>
      <c r="AO795" s="218">
        <f>HLOOKUP($B795,data03,data0211!AO$900,FALSE)</f>
        <v>4820891</v>
      </c>
      <c r="AP795" s="218">
        <f>HLOOKUP($B795,data03,data0211!AP$900,FALSE)</f>
        <v>0</v>
      </c>
      <c r="AQ795" s="218">
        <f>HLOOKUP($B795,data03,data0211!AQ$900,FALSE)</f>
        <v>4081585</v>
      </c>
      <c r="AR795" s="218">
        <f>HLOOKUP($B795,data03,data0211!AR$900,FALSE)</f>
        <v>16781</v>
      </c>
      <c r="AS795" s="218">
        <f>HLOOKUP($B795,data03,data0211!AS$900,FALSE)</f>
        <v>9120</v>
      </c>
      <c r="AT795" s="218">
        <f>HLOOKUP($B795,data03,data0211!AT$900,FALSE)</f>
        <v>7661</v>
      </c>
      <c r="AU795" s="218">
        <f>HLOOKUP($B795,data03,data0211!AU$900,FALSE)</f>
        <v>0</v>
      </c>
      <c r="AV795" s="218">
        <f>HLOOKUP($B795,data03,data0211!AV$900,FALSE)</f>
        <v>0</v>
      </c>
      <c r="AW795" s="218">
        <f>HLOOKUP($B795,data03,data0211!AW$900,FALSE)</f>
        <v>0</v>
      </c>
      <c r="AX795" s="218">
        <f>HLOOKUP($B795,data03,data0211!AX$900,FALSE)</f>
        <v>2</v>
      </c>
      <c r="AY795" s="218">
        <f>HLOOKUP($B795,data03,data0211!AY$900,FALSE)</f>
        <v>0</v>
      </c>
      <c r="AZ795" s="218">
        <f>HLOOKUP($B795,data03,data0211!AZ$900,FALSE)</f>
        <v>59055</v>
      </c>
      <c r="BA795" s="218">
        <f>HLOOKUP($B795,data03,data0211!BA$900,FALSE)</f>
        <v>74.16</v>
      </c>
      <c r="BB795" s="218"/>
      <c r="BC795" s="218"/>
      <c r="BD795" s="218"/>
      <c r="BE795" s="218"/>
    </row>
    <row r="796" spans="1:57" x14ac:dyDescent="0.2">
      <c r="A796" s="71" t="s">
        <v>47</v>
      </c>
      <c r="B796" s="71" t="s">
        <v>47</v>
      </c>
      <c r="C796" s="69">
        <v>2004</v>
      </c>
      <c r="D796" s="218">
        <f>HLOOKUP($B796,data04,data0211!D$900,FALSE)</f>
        <v>3158756918.5399995</v>
      </c>
      <c r="E796" s="218">
        <f>HLOOKUP($B796,data04,data0211!E$900,FALSE)</f>
        <v>-1492463698.97</v>
      </c>
      <c r="F796" s="218">
        <f>HLOOKUP($B796,data04,data0211!F$900,FALSE)</f>
        <v>0</v>
      </c>
      <c r="G796" s="218">
        <f>HLOOKUP($B796,data04,data0211!G$900,FALSE)</f>
        <v>130014363</v>
      </c>
      <c r="H796" s="218">
        <f>HLOOKUP($B796,data04,data0211!H$900,FALSE)</f>
        <v>142837889.91999999</v>
      </c>
      <c r="I796" s="218">
        <f>HLOOKUP($B796,data04,data0211!I$900,FALSE)</f>
        <v>43824981.450000003</v>
      </c>
      <c r="J796" s="218">
        <f>HLOOKUP($B796,data04,data0211!J$900,FALSE)</f>
        <v>673172</v>
      </c>
      <c r="K796" s="218">
        <f>HLOOKUP($B796,data04,data0211!K$900,FALSE)</f>
        <v>594976</v>
      </c>
      <c r="L796" s="218">
        <f>HLOOKUP($B796,data04,data0211!L$900,FALSE)</f>
        <v>78149</v>
      </c>
      <c r="M796" s="218">
        <f>HLOOKUP($B796,data04,data0211!M$900,FALSE)</f>
        <v>47</v>
      </c>
      <c r="N796" s="218">
        <f>HLOOKUP($B796,data04,data0211!N$900,FALSE)</f>
        <v>159821</v>
      </c>
      <c r="O796" s="218">
        <f>HLOOKUP($B796,data04,data0211!O$900,FALSE)</f>
        <v>0</v>
      </c>
      <c r="P796" s="218">
        <f>HLOOKUP($B796,data04,data0211!P$900,FALSE)</f>
        <v>25508050686</v>
      </c>
      <c r="Q796" s="218">
        <f>HLOOKUP($B796,data04,data0211!Q$900,FALSE)</f>
        <v>5428344270</v>
      </c>
      <c r="R796" s="218">
        <f>HLOOKUP($B796,data04,data0211!R$900,FALSE)</f>
        <v>17377227059</v>
      </c>
      <c r="S796" s="218">
        <f>HLOOKUP($B796,data04,data0211!S$900,FALSE)</f>
        <v>2593568077</v>
      </c>
      <c r="T796" s="218">
        <f>HLOOKUP($B796,data04,data0211!T$900,FALSE)</f>
        <v>108911280</v>
      </c>
      <c r="U796" s="218">
        <f>HLOOKUP($B796,data04,data0211!U$900,FALSE)</f>
        <v>0</v>
      </c>
      <c r="V796" s="218">
        <f>HLOOKUP($B796,data04,data0211!V$900,FALSE)</f>
        <v>42779756</v>
      </c>
      <c r="W796" s="218">
        <f>HLOOKUP($B796,data04,data0211!W$900,FALSE)</f>
        <v>0</v>
      </c>
      <c r="X796" s="218">
        <f>HLOOKUP($B796,data04,data0211!X$900,FALSE)</f>
        <v>37061999</v>
      </c>
      <c r="Y796" s="218">
        <f>HLOOKUP($B796,data04,data0211!Y$900,FALSE)</f>
        <v>5409480</v>
      </c>
      <c r="Z796" s="218">
        <f>HLOOKUP($B796,data04,data0211!Z$900,FALSE)</f>
        <v>308277</v>
      </c>
      <c r="AA796" s="218">
        <f>HLOOKUP($B796,data04,data0211!AA$900,FALSE)</f>
        <v>0</v>
      </c>
      <c r="AB796" s="218">
        <f>HLOOKUP($B796,data04,data0211!AB$900,FALSE)</f>
        <v>437076537</v>
      </c>
      <c r="AC796" s="218">
        <f>HLOOKUP($B796,data04,data0211!AC$900,FALSE)</f>
        <v>174346550</v>
      </c>
      <c r="AD796" s="218">
        <f>HLOOKUP($B796,data04,data0211!AD$900,FALSE)</f>
        <v>242881277</v>
      </c>
      <c r="AE796" s="218">
        <f>HLOOKUP($B796,data04,data0211!AE$900,FALSE)</f>
        <v>18200406</v>
      </c>
      <c r="AF796" s="218">
        <f>HLOOKUP($B796,data04,data0211!AF$900,FALSE)</f>
        <v>1648304</v>
      </c>
      <c r="AG796" s="218">
        <f>HLOOKUP($B796,data04,data0211!AG$900,FALSE)</f>
        <v>0</v>
      </c>
      <c r="AH796" s="218">
        <f>HLOOKUP($B796,data04,data0211!AH$900,FALSE)</f>
        <v>650</v>
      </c>
      <c r="AI796" s="218">
        <f>HLOOKUP($B796,data04,data0211!AI$900,FALSE)</f>
        <v>0</v>
      </c>
      <c r="AJ796" s="218">
        <f>HLOOKUP($B796,data04,data0211!AJ$900,FALSE)</f>
        <v>650</v>
      </c>
      <c r="AK796" s="218">
        <f>HLOOKUP($B796,data04,data0211!AK$900,FALSE)</f>
        <v>2500000</v>
      </c>
      <c r="AL796" s="218">
        <f>HLOOKUP($B796,data04,data0211!AL$900,FALSE)</f>
        <v>2500000</v>
      </c>
      <c r="AM796" s="218">
        <f>HLOOKUP($B796,data04,data0211!AM$900,FALSE)</f>
        <v>0</v>
      </c>
      <c r="AN796" s="218">
        <f>HLOOKUP($B796,data04,data0211!AN$900,FALSE)</f>
        <v>4420214</v>
      </c>
      <c r="AO796" s="218">
        <f>HLOOKUP($B796,data04,data0211!AO$900,FALSE)</f>
        <v>4520766</v>
      </c>
      <c r="AP796" s="218">
        <f>HLOOKUP($B796,data04,data0211!AP$900,FALSE)</f>
        <v>0</v>
      </c>
      <c r="AQ796" s="218">
        <f>HLOOKUP($B796,data04,data0211!AQ$900,FALSE)</f>
        <v>4042889</v>
      </c>
      <c r="AR796" s="218">
        <f>HLOOKUP($B796,data04,data0211!AR$900,FALSE)</f>
        <v>16869</v>
      </c>
      <c r="AS796" s="218">
        <f>HLOOKUP($B796,data04,data0211!AS$900,FALSE)</f>
        <v>9136</v>
      </c>
      <c r="AT796" s="218">
        <f>HLOOKUP($B796,data04,data0211!AT$900,FALSE)</f>
        <v>7733</v>
      </c>
      <c r="AU796" s="218">
        <f>HLOOKUP($B796,data04,data0211!AU$900,FALSE)</f>
        <v>0</v>
      </c>
      <c r="AV796" s="218">
        <f>HLOOKUP($B796,data04,data0211!AV$900,FALSE)</f>
        <v>0</v>
      </c>
      <c r="AW796" s="218">
        <f>HLOOKUP($B796,data04,data0211!AW$900,FALSE)</f>
        <v>0</v>
      </c>
      <c r="AX796" s="218">
        <f>HLOOKUP($B796,data04,data0211!AX$900,FALSE)</f>
        <v>2</v>
      </c>
      <c r="AY796" s="218">
        <f>HLOOKUP($B796,data04,data0211!AY$900,FALSE)</f>
        <v>0</v>
      </c>
      <c r="AZ796" s="218">
        <f>HLOOKUP($B796,data04,data0211!AZ$900,FALSE)</f>
        <v>59405</v>
      </c>
      <c r="BA796" s="218">
        <f>HLOOKUP($B796,data04,data0211!BA$900,FALSE)</f>
        <v>74.59</v>
      </c>
      <c r="BB796" s="218"/>
      <c r="BC796" s="218"/>
      <c r="BD796" s="218"/>
      <c r="BE796" s="218"/>
    </row>
    <row r="797" spans="1:57" x14ac:dyDescent="0.2">
      <c r="A797" s="71" t="s">
        <v>47</v>
      </c>
      <c r="B797" s="71" t="s">
        <v>47</v>
      </c>
      <c r="C797" s="69">
        <v>2005</v>
      </c>
      <c r="D797" s="218">
        <f>HLOOKUP($B797,data05,data0211!D$900,FALSE)</f>
        <v>3270310050.5600004</v>
      </c>
      <c r="E797" s="218">
        <f>HLOOKUP($B797,data05,data0211!E$900,FALSE)</f>
        <v>-1616925866.74</v>
      </c>
      <c r="F797" s="218">
        <f>HLOOKUP($B797,data05,data0211!F$900,FALSE)</f>
        <v>0</v>
      </c>
      <c r="G797" s="218">
        <f>HLOOKUP($B797,data05,data0211!G$900,FALSE)</f>
        <v>155798967</v>
      </c>
      <c r="H797" s="218">
        <f>HLOOKUP($B797,data05,data0211!H$900,FALSE)</f>
        <v>136233684.62</v>
      </c>
      <c r="I797" s="218">
        <f>HLOOKUP($B797,data05,data0211!I$900,FALSE)</f>
        <v>61113786</v>
      </c>
      <c r="J797" s="218">
        <f>HLOOKUP($B797,data05,data0211!J$900,FALSE)</f>
        <v>676678</v>
      </c>
      <c r="K797" s="218">
        <f>HLOOKUP($B797,data05,data0211!K$900,FALSE)</f>
        <v>597469</v>
      </c>
      <c r="L797" s="218">
        <f>HLOOKUP($B797,data05,data0211!L$900,FALSE)</f>
        <v>79162</v>
      </c>
      <c r="M797" s="218">
        <f>HLOOKUP($B797,data05,data0211!M$900,FALSE)</f>
        <v>47</v>
      </c>
      <c r="N797" s="218">
        <f>HLOOKUP($B797,data05,data0211!N$900,FALSE)</f>
        <v>109288346</v>
      </c>
      <c r="O797" s="218">
        <f>HLOOKUP($B797,data05,data0211!O$900,FALSE)</f>
        <v>0</v>
      </c>
      <c r="P797" s="218">
        <f>HLOOKUP($B797,data05,data0211!P$900,FALSE)</f>
        <v>26372168650</v>
      </c>
      <c r="Q797" s="218">
        <f>HLOOKUP($B797,data05,data0211!Q$900,FALSE)</f>
        <v>5724299075</v>
      </c>
      <c r="R797" s="218">
        <f>HLOOKUP($B797,data05,data0211!R$900,FALSE)</f>
        <v>17975481706</v>
      </c>
      <c r="S797" s="218">
        <f>HLOOKUP($B797,data05,data0211!S$900,FALSE)</f>
        <v>2563099523</v>
      </c>
      <c r="T797" s="218">
        <f>HLOOKUP($B797,data05,data0211!T$900,FALSE)</f>
        <v>109288346</v>
      </c>
      <c r="U797" s="218">
        <f>HLOOKUP($B797,data05,data0211!U$900,FALSE)</f>
        <v>0</v>
      </c>
      <c r="V797" s="218">
        <f>HLOOKUP($B797,data05,data0211!V$900,FALSE)</f>
        <v>43747648</v>
      </c>
      <c r="W797" s="218">
        <f>HLOOKUP($B797,data05,data0211!W$900,FALSE)</f>
        <v>0</v>
      </c>
      <c r="X797" s="218">
        <f>HLOOKUP($B797,data05,data0211!X$900,FALSE)</f>
        <v>38106341</v>
      </c>
      <c r="Y797" s="218">
        <f>HLOOKUP($B797,data05,data0211!Y$900,FALSE)</f>
        <v>5323781</v>
      </c>
      <c r="Z797" s="218">
        <f>HLOOKUP($B797,data05,data0211!Z$900,FALSE)</f>
        <v>317526</v>
      </c>
      <c r="AA797" s="218">
        <f>HLOOKUP($B797,data05,data0211!AA$900,FALSE)</f>
        <v>0</v>
      </c>
      <c r="AB797" s="218">
        <f>HLOOKUP($B797,data05,data0211!AB$900,FALSE)</f>
        <v>2410995.17</v>
      </c>
      <c r="AC797" s="218">
        <f>HLOOKUP($B797,data05,data0211!AC$900,FALSE)</f>
        <v>184133091</v>
      </c>
      <c r="AD797" s="218">
        <f>HLOOKUP($B797,data05,data0211!AD$900,FALSE)</f>
        <v>258102935.71000001</v>
      </c>
      <c r="AE797" s="218">
        <f>HLOOKUP($B797,data05,data0211!AE$900,FALSE)</f>
        <v>18537643.780000001</v>
      </c>
      <c r="AF797" s="218">
        <f>HLOOKUP($B797,data05,data0211!AF$900,FALSE)</f>
        <v>1738217.84</v>
      </c>
      <c r="AG797" s="218">
        <f>HLOOKUP($B797,data05,data0211!AG$900,FALSE)</f>
        <v>0</v>
      </c>
      <c r="AH797" s="218">
        <f>HLOOKUP($B797,data05,data0211!AH$900,FALSE)</f>
        <v>630</v>
      </c>
      <c r="AI797" s="218">
        <f>HLOOKUP($B797,data05,data0211!AI$900,FALSE)</f>
        <v>630</v>
      </c>
      <c r="AJ797" s="218">
        <f>HLOOKUP($B797,data05,data0211!AJ$900,FALSE)</f>
        <v>0</v>
      </c>
      <c r="AK797" s="218">
        <f>HLOOKUP($B797,data05,data0211!AK$900,FALSE)</f>
        <v>2500000</v>
      </c>
      <c r="AL797" s="218">
        <f>HLOOKUP($B797,data05,data0211!AL$900,FALSE)</f>
        <v>0</v>
      </c>
      <c r="AM797" s="218">
        <f>HLOOKUP($B797,data05,data0211!AM$900,FALSE)</f>
        <v>0</v>
      </c>
      <c r="AN797" s="218">
        <f>HLOOKUP($B797,data05,data0211!AN$900,FALSE)</f>
        <v>4326536</v>
      </c>
      <c r="AO797" s="218">
        <f>HLOOKUP($B797,data05,data0211!AO$900,FALSE)</f>
        <v>5005205</v>
      </c>
      <c r="AP797" s="218">
        <f>HLOOKUP($B797,data05,data0211!AP$900,FALSE)</f>
        <v>0</v>
      </c>
      <c r="AQ797" s="218">
        <f>HLOOKUP($B797,data05,data0211!AQ$900,FALSE)</f>
        <v>4174409</v>
      </c>
      <c r="AR797" s="218">
        <f>HLOOKUP($B797,data05,data0211!AR$900,FALSE)</f>
        <v>20422</v>
      </c>
      <c r="AS797" s="218">
        <f>HLOOKUP($B797,data05,data0211!AS$900,FALSE)</f>
        <v>9134</v>
      </c>
      <c r="AT797" s="218">
        <f>HLOOKUP($B797,data05,data0211!AT$900,FALSE)</f>
        <v>11288</v>
      </c>
      <c r="AU797" s="218">
        <f>HLOOKUP($B797,data05,data0211!AU$900,FALSE)</f>
        <v>16776</v>
      </c>
      <c r="AV797" s="218">
        <f>HLOOKUP($B797,data05,data0211!AV$900,FALSE)</f>
        <v>111</v>
      </c>
      <c r="AW797" s="218">
        <f>HLOOKUP($B797,data05,data0211!AW$900,FALSE)</f>
        <v>3535</v>
      </c>
      <c r="AX797" s="218">
        <f>HLOOKUP($B797,data05,data0211!AX$900,FALSE)</f>
        <v>2</v>
      </c>
      <c r="AY797" s="218">
        <f>HLOOKUP($B797,data05,data0211!AY$900,FALSE)</f>
        <v>0</v>
      </c>
      <c r="AZ797" s="218">
        <f>HLOOKUP($B797,data05,data0211!AZ$900,FALSE)</f>
        <v>58605</v>
      </c>
      <c r="BA797" s="218">
        <f>HLOOKUP($B797,data05,data0211!BA$900,FALSE)</f>
        <v>75</v>
      </c>
      <c r="BB797" s="218"/>
      <c r="BC797" s="218"/>
      <c r="BD797" s="218"/>
      <c r="BE797" s="218"/>
    </row>
    <row r="798" spans="1:57" x14ac:dyDescent="0.2">
      <c r="A798" s="71" t="s">
        <v>47</v>
      </c>
      <c r="B798" s="71" t="s">
        <v>47</v>
      </c>
      <c r="C798" s="69">
        <v>2006</v>
      </c>
      <c r="D798" s="218">
        <f>HLOOKUP($B798,data06,data0211!D$900,FALSE)</f>
        <v>3454384046.7900004</v>
      </c>
      <c r="E798" s="218">
        <f>HLOOKUP($B798,data06,data0211!E$900,FALSE)</f>
        <v>-1738582447.6400001</v>
      </c>
      <c r="F798" s="218">
        <f>HLOOKUP($B798,data06,data0211!F$900,FALSE)</f>
        <v>0</v>
      </c>
      <c r="G798" s="218">
        <f>HLOOKUP($B798,data06,data0211!G$900,FALSE)</f>
        <v>198056369</v>
      </c>
      <c r="H798" s="218">
        <f>HLOOKUP($B798,data06,data0211!H$900,FALSE)</f>
        <v>139266976.64000002</v>
      </c>
      <c r="I798" s="218">
        <f>HLOOKUP($B798,data06,data0211!I$900,FALSE)</f>
        <v>46001084</v>
      </c>
      <c r="J798" s="218">
        <f>HLOOKUP($B798,data06,data0211!J$900,FALSE)</f>
        <v>678106</v>
      </c>
      <c r="K798" s="218">
        <f>HLOOKUP($B798,data06,data0211!K$900,FALSE)</f>
        <v>599080</v>
      </c>
      <c r="L798" s="218">
        <f>HLOOKUP($B798,data06,data0211!L$900,FALSE)</f>
        <v>78977</v>
      </c>
      <c r="M798" s="218">
        <f>HLOOKUP($B798,data06,data0211!M$900,FALSE)</f>
        <v>49</v>
      </c>
      <c r="N798" s="218">
        <f>HLOOKUP($B798,data06,data0211!N$900,FALSE)</f>
        <v>159861</v>
      </c>
      <c r="O798" s="218">
        <f>HLOOKUP($B798,data06,data0211!O$900,FALSE)</f>
        <v>0</v>
      </c>
      <c r="P798" s="218">
        <f>HLOOKUP($B798,data06,data0211!P$900,FALSE)</f>
        <v>25527304675</v>
      </c>
      <c r="Q798" s="218">
        <f>HLOOKUP($B798,data06,data0211!Q$900,FALSE)</f>
        <v>5351746739</v>
      </c>
      <c r="R798" s="218">
        <f>HLOOKUP($B798,data06,data0211!R$900,FALSE)</f>
        <v>17477633086</v>
      </c>
      <c r="S798" s="218">
        <f>HLOOKUP($B798,data06,data0211!S$900,FALSE)</f>
        <v>2592278433</v>
      </c>
      <c r="T798" s="218">
        <f>HLOOKUP($B798,data06,data0211!T$900,FALSE)</f>
        <v>105646417</v>
      </c>
      <c r="U798" s="218">
        <f>HLOOKUP($B798,data06,data0211!U$900,FALSE)</f>
        <v>0</v>
      </c>
      <c r="V798" s="218">
        <f>HLOOKUP($B798,data06,data0211!V$900,FALSE)</f>
        <v>42897735</v>
      </c>
      <c r="W798" s="218">
        <f>HLOOKUP($B798,data06,data0211!W$900,FALSE)</f>
        <v>0</v>
      </c>
      <c r="X798" s="218">
        <f>HLOOKUP($B798,data06,data0211!X$900,FALSE)</f>
        <v>37194779</v>
      </c>
      <c r="Y798" s="218">
        <f>HLOOKUP($B798,data06,data0211!Y$900,FALSE)</f>
        <v>5385430</v>
      </c>
      <c r="Z798" s="218">
        <f>HLOOKUP($B798,data06,data0211!Z$900,FALSE)</f>
        <v>317526</v>
      </c>
      <c r="AA798" s="218">
        <f>HLOOKUP($B798,data06,data0211!AA$900,FALSE)</f>
        <v>0</v>
      </c>
      <c r="AB798" s="218">
        <f>HLOOKUP($B798,data06,data0211!AB$900,FALSE)</f>
        <v>458791322</v>
      </c>
      <c r="AC798" s="218">
        <f>HLOOKUP($B798,data06,data0211!AC$900,FALSE)</f>
        <v>183048102</v>
      </c>
      <c r="AD798" s="218">
        <f>HLOOKUP($B798,data06,data0211!AD$900,FALSE)</f>
        <v>254732568</v>
      </c>
      <c r="AE798" s="218">
        <f>HLOOKUP($B798,data06,data0211!AE$900,FALSE)</f>
        <v>19213862</v>
      </c>
      <c r="AF798" s="218">
        <f>HLOOKUP($B798,data06,data0211!AF$900,FALSE)</f>
        <v>1796790</v>
      </c>
      <c r="AG798" s="218">
        <f>HLOOKUP($B798,data06,data0211!AG$900,FALSE)</f>
        <v>0</v>
      </c>
      <c r="AH798" s="218">
        <f>HLOOKUP($B798,data06,data0211!AH$900,FALSE)</f>
        <v>630</v>
      </c>
      <c r="AI798" s="218">
        <f>HLOOKUP($B798,data06,data0211!AI$900,FALSE)</f>
        <v>630</v>
      </c>
      <c r="AJ798" s="218">
        <f>HLOOKUP($B798,data06,data0211!AJ$900,FALSE)</f>
        <v>0</v>
      </c>
      <c r="AK798" s="218">
        <f>HLOOKUP($B798,data06,data0211!AK$900,FALSE)</f>
        <v>2503281</v>
      </c>
      <c r="AL798" s="218">
        <f>HLOOKUP($B798,data06,data0211!AL$900,FALSE)</f>
        <v>2503281</v>
      </c>
      <c r="AM798" s="218">
        <f>HLOOKUP($B798,data06,data0211!AM$900,FALSE)</f>
        <v>0</v>
      </c>
      <c r="AN798" s="218">
        <f>HLOOKUP($B798,data06,data0211!AN$900,FALSE)</f>
        <v>3997737</v>
      </c>
      <c r="AO798" s="218">
        <f>HLOOKUP($B798,data06,data0211!AO$900,FALSE)</f>
        <v>5018278</v>
      </c>
      <c r="AP798" s="218">
        <f>HLOOKUP($B798,data06,data0211!AP$900,FALSE)</f>
        <v>0</v>
      </c>
      <c r="AQ798" s="218">
        <f>HLOOKUP($B798,data06,data0211!AQ$900,FALSE)</f>
        <v>4091297</v>
      </c>
      <c r="AR798" s="218">
        <f>HLOOKUP($B798,data06,data0211!AR$900,FALSE)</f>
        <v>16700</v>
      </c>
      <c r="AS798" s="218">
        <f>HLOOKUP($B798,data06,data0211!AS$900,FALSE)</f>
        <v>9100</v>
      </c>
      <c r="AT798" s="218">
        <f>HLOOKUP($B798,data06,data0211!AT$900,FALSE)</f>
        <v>7600</v>
      </c>
      <c r="AU798" s="218">
        <f>HLOOKUP($B798,data06,data0211!AU$900,FALSE)</f>
        <v>0</v>
      </c>
      <c r="AV798" s="218">
        <f>HLOOKUP($B798,data06,data0211!AV$900,FALSE)</f>
        <v>0</v>
      </c>
      <c r="AW798" s="218">
        <f>HLOOKUP($B798,data06,data0211!AW$900,FALSE)</f>
        <v>0</v>
      </c>
      <c r="AX798" s="218">
        <f>HLOOKUP($B798,data06,data0211!AX$900,FALSE)</f>
        <v>2</v>
      </c>
      <c r="AY798" s="218">
        <f>HLOOKUP($B798,data06,data0211!AY$900,FALSE)</f>
        <v>0</v>
      </c>
      <c r="AZ798" s="218">
        <f>HLOOKUP($B798,data06,data0211!AZ$900,FALSE)</f>
        <v>66000</v>
      </c>
      <c r="BA798" s="218">
        <f>HLOOKUP($B798,data06,data0211!BA$900,FALSE)</f>
        <v>74</v>
      </c>
      <c r="BB798" s="218"/>
      <c r="BC798" s="218"/>
      <c r="BD798" s="218"/>
      <c r="BE798" s="218"/>
    </row>
    <row r="799" spans="1:57" x14ac:dyDescent="0.2">
      <c r="A799" s="71" t="s">
        <v>47</v>
      </c>
      <c r="B799" s="71" t="s">
        <v>47</v>
      </c>
      <c r="C799" s="69">
        <v>2007</v>
      </c>
      <c r="D799" s="218">
        <f>HLOOKUP($B799,data07,data0211!D$900,FALSE)</f>
        <v>3722764130.6800003</v>
      </c>
      <c r="E799" s="218">
        <f>HLOOKUP($B799,data07,data0211!E$900,FALSE)</f>
        <v>-1870993473.1299999</v>
      </c>
      <c r="F799" s="218">
        <f>HLOOKUP($B799,data07,data0211!F$900,FALSE)</f>
        <v>0</v>
      </c>
      <c r="G799" s="218">
        <f>HLOOKUP($B799,data07,data0211!G$900,FALSE)</f>
        <v>303620704</v>
      </c>
      <c r="H799" s="218">
        <f>HLOOKUP($B799,data07,data0211!H$900,FALSE)</f>
        <v>150929700.86000001</v>
      </c>
      <c r="I799" s="218">
        <f>HLOOKUP($B799,data07,data0211!I$900,FALSE)</f>
        <v>42395274</v>
      </c>
      <c r="J799" s="218">
        <f>HLOOKUP($B799,data07,data0211!J$900,FALSE)</f>
        <v>679913</v>
      </c>
      <c r="K799" s="218">
        <f>HLOOKUP($B799,data07,data0211!K$900,FALSE)</f>
        <v>601515</v>
      </c>
      <c r="L799" s="218">
        <f>HLOOKUP($B799,data07,data0211!L$900,FALSE)</f>
        <v>78349</v>
      </c>
      <c r="M799" s="218">
        <f>HLOOKUP($B799,data07,data0211!M$900,FALSE)</f>
        <v>49</v>
      </c>
      <c r="N799" s="218">
        <f>HLOOKUP($B799,data07,data0211!N$900,FALSE)</f>
        <v>181844</v>
      </c>
      <c r="O799" s="218">
        <f>HLOOKUP($B799,data07,data0211!O$900,FALSE)</f>
        <v>0</v>
      </c>
      <c r="P799" s="218">
        <f>HLOOKUP($B799,data07,data0211!P$900,FALSE)</f>
        <v>25759823917</v>
      </c>
      <c r="Q799" s="218">
        <f>HLOOKUP($B799,data07,data0211!Q$900,FALSE)</f>
        <v>5332356184</v>
      </c>
      <c r="R799" s="218">
        <f>HLOOKUP($B799,data07,data0211!R$900,FALSE)</f>
        <v>17726178599</v>
      </c>
      <c r="S799" s="218">
        <f>HLOOKUP($B799,data07,data0211!S$900,FALSE)</f>
        <v>2590588073</v>
      </c>
      <c r="T799" s="218">
        <f>HLOOKUP($B799,data07,data0211!T$900,FALSE)</f>
        <v>110701061</v>
      </c>
      <c r="U799" s="218">
        <f>HLOOKUP($B799,data07,data0211!U$900,FALSE)</f>
        <v>0</v>
      </c>
      <c r="V799" s="218">
        <f>HLOOKUP($B799,data07,data0211!V$900,FALSE)</f>
        <v>43916014</v>
      </c>
      <c r="W799" s="218">
        <f>HLOOKUP($B799,data07,data0211!W$900,FALSE)</f>
        <v>0</v>
      </c>
      <c r="X799" s="218">
        <f>HLOOKUP($B799,data07,data0211!X$900,FALSE)</f>
        <v>38206697</v>
      </c>
      <c r="Y799" s="218">
        <f>HLOOKUP($B799,data07,data0211!Y$900,FALSE)</f>
        <v>5389121</v>
      </c>
      <c r="Z799" s="218">
        <f>HLOOKUP($B799,data07,data0211!Z$900,FALSE)</f>
        <v>320196</v>
      </c>
      <c r="AA799" s="218">
        <f>HLOOKUP($B799,data07,data0211!AA$900,FALSE)</f>
        <v>0</v>
      </c>
      <c r="AB799" s="218">
        <f>HLOOKUP($B799,data07,data0211!AB$900,FALSE)</f>
        <v>442493619</v>
      </c>
      <c r="AC799" s="218">
        <f>HLOOKUP($B799,data07,data0211!AC$900,FALSE)</f>
        <v>180070458</v>
      </c>
      <c r="AD799" s="218">
        <f>HLOOKUP($B799,data07,data0211!AD$900,FALSE)</f>
        <v>242792605</v>
      </c>
      <c r="AE799" s="218">
        <f>HLOOKUP($B799,data07,data0211!AE$900,FALSE)</f>
        <v>17945532</v>
      </c>
      <c r="AF799" s="218">
        <f>HLOOKUP($B799,data07,data0211!AF$900,FALSE)</f>
        <v>0</v>
      </c>
      <c r="AG799" s="218">
        <f>HLOOKUP($B799,data07,data0211!AG$900,FALSE)</f>
        <v>1685024</v>
      </c>
      <c r="AH799" s="218">
        <f>HLOOKUP($B799,data07,data0211!AH$900,FALSE)</f>
        <v>630</v>
      </c>
      <c r="AI799" s="218">
        <f>HLOOKUP($B799,data07,data0211!AI$900,FALSE)</f>
        <v>630</v>
      </c>
      <c r="AJ799" s="218">
        <f>HLOOKUP($B799,data07,data0211!AJ$900,FALSE)</f>
        <v>0</v>
      </c>
      <c r="AK799" s="218">
        <f>HLOOKUP($B799,data07,data0211!AK$900,FALSE)</f>
        <v>2503281</v>
      </c>
      <c r="AL799" s="218">
        <f>HLOOKUP($B799,data07,data0211!AL$900,FALSE)</f>
        <v>2503281</v>
      </c>
      <c r="AM799" s="218">
        <f>HLOOKUP($B799,data07,data0211!AM$900,FALSE)</f>
        <v>0</v>
      </c>
      <c r="AN799" s="218">
        <f>HLOOKUP($B799,data07,data0211!AN$900,FALSE)</f>
        <v>4111669</v>
      </c>
      <c r="AO799" s="218">
        <f>HLOOKUP($B799,data07,data0211!AO$900,FALSE)</f>
        <v>4788341</v>
      </c>
      <c r="AP799" s="218">
        <f>HLOOKUP($B799,data07,data0211!AP$900,FALSE)</f>
        <v>4788341</v>
      </c>
      <c r="AQ799" s="218">
        <f>HLOOKUP($B799,data07,data0211!AQ$900,FALSE)</f>
        <v>4170644</v>
      </c>
      <c r="AR799" s="218">
        <f>HLOOKUP($B799,data07,data0211!AR$900,FALSE)</f>
        <v>16700</v>
      </c>
      <c r="AS799" s="218">
        <f>HLOOKUP($B799,data07,data0211!AS$900,FALSE)</f>
        <v>9100</v>
      </c>
      <c r="AT799" s="218">
        <f>HLOOKUP($B799,data07,data0211!AT$900,FALSE)</f>
        <v>7600</v>
      </c>
      <c r="AU799" s="218">
        <f>HLOOKUP($B799,data07,data0211!AU$900,FALSE)</f>
        <v>0</v>
      </c>
      <c r="AV799" s="218">
        <f>HLOOKUP($B799,data07,data0211!AV$900,FALSE)</f>
        <v>0</v>
      </c>
      <c r="AW799" s="218">
        <f>HLOOKUP($B799,data07,data0211!AW$900,FALSE)</f>
        <v>0</v>
      </c>
      <c r="AX799" s="218">
        <f>HLOOKUP($B799,data07,data0211!AX$900,FALSE)</f>
        <v>0</v>
      </c>
      <c r="AY799" s="218">
        <f>HLOOKUP($B799,data07,data0211!AY$900,FALSE)</f>
        <v>0</v>
      </c>
      <c r="AZ799" s="218">
        <f>HLOOKUP($B799,data07,data0211!AZ$900,FALSE)</f>
        <v>68606</v>
      </c>
      <c r="BA799" s="218">
        <f>HLOOKUP($B799,data07,data0211!BA$900,FALSE)</f>
        <v>73</v>
      </c>
      <c r="BB799" s="218"/>
      <c r="BC799" s="218"/>
      <c r="BD799" s="218"/>
      <c r="BE799" s="218"/>
    </row>
    <row r="800" spans="1:57" x14ac:dyDescent="0.2">
      <c r="A800" s="71" t="s">
        <v>47</v>
      </c>
      <c r="B800" s="71" t="s">
        <v>47</v>
      </c>
      <c r="C800" s="69">
        <v>2008</v>
      </c>
      <c r="D800" s="218">
        <f>HLOOKUP($B800,data08,data0211!D$900,FALSE)</f>
        <v>3992278684.3999996</v>
      </c>
      <c r="E800" s="218">
        <f>HLOOKUP($B800,data08,data0211!E$900,FALSE)</f>
        <v>-2014323146.9000001</v>
      </c>
      <c r="F800" s="218">
        <f>HLOOKUP($B800,data08,data0211!F$900,FALSE)</f>
        <v>0</v>
      </c>
      <c r="G800" s="218">
        <f>HLOOKUP($B800,data08,data0211!G$900,FALSE)</f>
        <v>227916609</v>
      </c>
      <c r="H800" s="218">
        <f>HLOOKUP($B800,data08,data0211!H$900,FALSE)</f>
        <v>160614322.36999997</v>
      </c>
      <c r="I800" s="218">
        <f>HLOOKUP($B800,data08,data0211!I$900,FALSE)</f>
        <v>8968713</v>
      </c>
      <c r="J800" s="218">
        <f>HLOOKUP($B800,data08,data0211!J$900,FALSE)</f>
        <v>684145</v>
      </c>
      <c r="K800" s="218">
        <f>HLOOKUP($B800,data08,data0211!K$900,FALSE)</f>
        <v>605509</v>
      </c>
      <c r="L800" s="218">
        <f>HLOOKUP($B800,data08,data0211!L$900,FALSE)</f>
        <v>78589</v>
      </c>
      <c r="M800" s="218">
        <f>HLOOKUP($B800,data08,data0211!M$900,FALSE)</f>
        <v>47</v>
      </c>
      <c r="N800" s="218">
        <f>HLOOKUP($B800,data08,data0211!N$900,FALSE)</f>
        <v>162039</v>
      </c>
      <c r="O800" s="218">
        <f>HLOOKUP($B800,data08,data0211!O$900,FALSE)</f>
        <v>0</v>
      </c>
      <c r="P800" s="218">
        <f>HLOOKUP($B800,data08,data0211!P$900,FALSE)</f>
        <v>25139059221</v>
      </c>
      <c r="Q800" s="218">
        <f>HLOOKUP($B800,data08,data0211!Q$900,FALSE)</f>
        <v>5215687193</v>
      </c>
      <c r="R800" s="218">
        <f>HLOOKUP($B800,data08,data0211!R$900,FALSE)</f>
        <v>17303251513</v>
      </c>
      <c r="S800" s="218">
        <f>HLOOKUP($B800,data08,data0211!S$900,FALSE)</f>
        <v>2507935777</v>
      </c>
      <c r="T800" s="218">
        <f>HLOOKUP($B800,data08,data0211!T$900,FALSE)</f>
        <v>112184738</v>
      </c>
      <c r="U800" s="218">
        <f>HLOOKUP($B800,data08,data0211!U$900,FALSE)</f>
        <v>0</v>
      </c>
      <c r="V800" s="218">
        <f>HLOOKUP($B800,data08,data0211!V$900,FALSE)</f>
        <v>43141331</v>
      </c>
      <c r="W800" s="218">
        <f>HLOOKUP($B800,data08,data0211!W$900,FALSE)</f>
        <v>0</v>
      </c>
      <c r="X800" s="218">
        <f>HLOOKUP($B800,data08,data0211!X$900,FALSE)</f>
        <v>37558918</v>
      </c>
      <c r="Y800" s="218">
        <f>HLOOKUP($B800,data08,data0211!Y$900,FALSE)</f>
        <v>5261831</v>
      </c>
      <c r="Z800" s="218">
        <f>HLOOKUP($B800,data08,data0211!Z$900,FALSE)</f>
        <v>320582</v>
      </c>
      <c r="AA800" s="218">
        <f>HLOOKUP($B800,data08,data0211!AA$900,FALSE)</f>
        <v>0</v>
      </c>
      <c r="AB800" s="218">
        <f>HLOOKUP($B800,data08,data0211!AB$900,FALSE)</f>
        <v>0</v>
      </c>
      <c r="AC800" s="218">
        <f>HLOOKUP($B800,data08,data0211!AC$900,FALSE)</f>
        <v>182103782</v>
      </c>
      <c r="AD800" s="218">
        <f>HLOOKUP($B800,data08,data0211!AD$900,FALSE)</f>
        <v>244974357</v>
      </c>
      <c r="AE800" s="218">
        <f>HLOOKUP($B800,data08,data0211!AE$900,FALSE)</f>
        <v>18348543</v>
      </c>
      <c r="AF800" s="218">
        <f>HLOOKUP($B800,data08,data0211!AF$900,FALSE)</f>
        <v>4733596</v>
      </c>
      <c r="AG800" s="218">
        <f>HLOOKUP($B800,data08,data0211!AG$900,FALSE)</f>
        <v>0</v>
      </c>
      <c r="AH800" s="218">
        <f>HLOOKUP($B800,data08,data0211!AH$900,FALSE)</f>
        <v>630</v>
      </c>
      <c r="AI800" s="218">
        <f>HLOOKUP($B800,data08,data0211!AI$900,FALSE)</f>
        <v>630</v>
      </c>
      <c r="AJ800" s="218">
        <f>HLOOKUP($B800,data08,data0211!AJ$900,FALSE)</f>
        <v>0</v>
      </c>
      <c r="AK800" s="218">
        <f>HLOOKUP($B800,data08,data0211!AK$900,FALSE)</f>
        <v>2503281</v>
      </c>
      <c r="AL800" s="218">
        <f>HLOOKUP($B800,data08,data0211!AL$900,FALSE)</f>
        <v>2503281</v>
      </c>
      <c r="AM800" s="218">
        <f>HLOOKUP($B800,data08,data0211!AM$900,FALSE)</f>
        <v>0</v>
      </c>
      <c r="AN800" s="218">
        <f>HLOOKUP($B800,data08,data0211!AN$900,FALSE)</f>
        <v>4095298</v>
      </c>
      <c r="AO800" s="218">
        <f>HLOOKUP($B800,data08,data0211!AO$900,FALSE)</f>
        <v>4564349</v>
      </c>
      <c r="AP800" s="218">
        <f>HLOOKUP($B800,data08,data0211!AP$900,FALSE)</f>
        <v>4564349</v>
      </c>
      <c r="AQ800" s="218">
        <f>HLOOKUP($B800,data08,data0211!AQ$900,FALSE)</f>
        <v>3962494</v>
      </c>
      <c r="AR800" s="218">
        <f>HLOOKUP($B800,data08,data0211!AR$900,FALSE)</f>
        <v>9816</v>
      </c>
      <c r="AS800" s="218">
        <f>HLOOKUP($B800,data08,data0211!AS$900,FALSE)</f>
        <v>4218</v>
      </c>
      <c r="AT800" s="218">
        <f>HLOOKUP($B800,data08,data0211!AT$900,FALSE)</f>
        <v>5598</v>
      </c>
      <c r="AU800" s="218">
        <f>HLOOKUP($B800,data08,data0211!AU$900,FALSE)</f>
        <v>6004</v>
      </c>
      <c r="AV800" s="218">
        <f>HLOOKUP($B800,data08,data0211!AV$900,FALSE)</f>
        <v>62</v>
      </c>
      <c r="AW800" s="218">
        <f>HLOOKUP($B800,data08,data0211!AW$900,FALSE)</f>
        <v>3750</v>
      </c>
      <c r="AX800" s="218">
        <f>HLOOKUP($B800,data08,data0211!AX$900,FALSE)</f>
        <v>0</v>
      </c>
      <c r="AY800" s="218">
        <f>HLOOKUP($B800,data08,data0211!AY$900,FALSE)</f>
        <v>0</v>
      </c>
      <c r="AZ800" s="218">
        <f>HLOOKUP($B800,data08,data0211!AZ$900,FALSE)</f>
        <v>60871</v>
      </c>
      <c r="BA800" s="218">
        <f>HLOOKUP($B800,data08,data0211!BA$900,FALSE)</f>
        <v>76</v>
      </c>
      <c r="BB800" s="218"/>
      <c r="BC800" s="218"/>
      <c r="BD800" s="218"/>
      <c r="BE800" s="218"/>
    </row>
    <row r="801" spans="1:57" x14ac:dyDescent="0.2">
      <c r="A801" s="71" t="s">
        <v>47</v>
      </c>
      <c r="B801" s="71" t="s">
        <v>47</v>
      </c>
      <c r="C801" s="69">
        <v>2009</v>
      </c>
      <c r="D801" s="218">
        <f>HLOOKUP($B801,data09,data0211!D$900,FALSE)</f>
        <v>4148150223.52</v>
      </c>
      <c r="E801" s="218">
        <f>HLOOKUP($B801,data09,data0211!E$900,FALSE)</f>
        <v>-2124641603.1700001</v>
      </c>
      <c r="F801" s="218">
        <f>HLOOKUP($B801,data09,data0211!F$900,FALSE)</f>
        <v>0</v>
      </c>
      <c r="G801" s="218">
        <f>HLOOKUP($B801,data09,data0211!G$900,FALSE)</f>
        <v>261125162</v>
      </c>
      <c r="H801" s="218">
        <f>HLOOKUP($B801,data09,data0211!H$900,FALSE)</f>
        <v>171193582.38000003</v>
      </c>
      <c r="I801" s="218">
        <f>HLOOKUP($B801,data09,data0211!I$900,FALSE)</f>
        <v>21242454</v>
      </c>
      <c r="J801" s="218">
        <f>HLOOKUP($B801,data09,data0211!J$900,FALSE)</f>
        <v>690243</v>
      </c>
      <c r="K801" s="218">
        <f>HLOOKUP($B801,data09,data0211!K$900,FALSE)</f>
        <v>611357</v>
      </c>
      <c r="L801" s="218">
        <f>HLOOKUP($B801,data09,data0211!L$900,FALSE)</f>
        <v>77734</v>
      </c>
      <c r="M801" s="218">
        <f>HLOOKUP($B801,data09,data0211!M$900,FALSE)</f>
        <v>1152</v>
      </c>
      <c r="N801" s="218">
        <f>HLOOKUP($B801,data09,data0211!N$900,FALSE)</f>
        <v>162472</v>
      </c>
      <c r="O801" s="218">
        <f>HLOOKUP($B801,data09,data0211!O$900,FALSE)</f>
        <v>0</v>
      </c>
      <c r="P801" s="218">
        <f>HLOOKUP($B801,data09,data0211!P$900,FALSE)</f>
        <v>24588094032</v>
      </c>
      <c r="Q801" s="218">
        <f>HLOOKUP($B801,data09,data0211!Q$900,FALSE)</f>
        <v>5037152555</v>
      </c>
      <c r="R801" s="218">
        <f>HLOOKUP($B801,data09,data0211!R$900,FALSE)</f>
        <v>16687171110</v>
      </c>
      <c r="S801" s="218">
        <f>HLOOKUP($B801,data09,data0211!S$900,FALSE)</f>
        <v>2753288905</v>
      </c>
      <c r="T801" s="218">
        <f>HLOOKUP($B801,data09,data0211!T$900,FALSE)</f>
        <v>110481462</v>
      </c>
      <c r="U801" s="218">
        <f>HLOOKUP($B801,data09,data0211!U$900,FALSE)</f>
        <v>0</v>
      </c>
      <c r="V801" s="218">
        <f>HLOOKUP($B801,data09,data0211!V$900,FALSE)</f>
        <v>42350721</v>
      </c>
      <c r="W801" s="218">
        <f>HLOOKUP($B801,data09,data0211!W$900,FALSE)</f>
        <v>0</v>
      </c>
      <c r="X801" s="218">
        <f>HLOOKUP($B801,data09,data0211!X$900,FALSE)</f>
        <v>36871518</v>
      </c>
      <c r="Y801" s="218">
        <f>HLOOKUP($B801,data09,data0211!Y$900,FALSE)</f>
        <v>5158140</v>
      </c>
      <c r="Z801" s="218">
        <f>HLOOKUP($B801,data09,data0211!Z$900,FALSE)</f>
        <v>321063</v>
      </c>
      <c r="AA801" s="218">
        <f>HLOOKUP($B801,data09,data0211!AA$900,FALSE)</f>
        <v>0</v>
      </c>
      <c r="AB801" s="218">
        <f>HLOOKUP($B801,data09,data0211!AB$900,FALSE)</f>
        <v>465200310</v>
      </c>
      <c r="AC801" s="218">
        <f>HLOOKUP($B801,data09,data0211!AC$900,FALSE)</f>
        <v>193430604</v>
      </c>
      <c r="AD801" s="218">
        <f>HLOOKUP($B801,data09,data0211!AD$900,FALSE)</f>
        <v>243097929</v>
      </c>
      <c r="AE801" s="218">
        <f>HLOOKUP($B801,data09,data0211!AE$900,FALSE)</f>
        <v>18782845</v>
      </c>
      <c r="AF801" s="218">
        <f>HLOOKUP($B801,data09,data0211!AF$900,FALSE)</f>
        <v>7439042</v>
      </c>
      <c r="AG801" s="218">
        <f>HLOOKUP($B801,data09,data0211!AG$900,FALSE)</f>
        <v>0</v>
      </c>
      <c r="AH801" s="218">
        <f>HLOOKUP($B801,data09,data0211!AH$900,FALSE)</f>
        <v>630</v>
      </c>
      <c r="AI801" s="218">
        <f>HLOOKUP($B801,data09,data0211!AI$900,FALSE)</f>
        <v>630</v>
      </c>
      <c r="AJ801" s="218">
        <f>HLOOKUP($B801,data09,data0211!AJ$900,FALSE)</f>
        <v>0</v>
      </c>
      <c r="AK801" s="218">
        <f>HLOOKUP($B801,data09,data0211!AK$900,FALSE)</f>
        <v>2503281</v>
      </c>
      <c r="AL801" s="218">
        <f>HLOOKUP($B801,data09,data0211!AL$900,FALSE)</f>
        <v>2503281</v>
      </c>
      <c r="AM801" s="218">
        <f>HLOOKUP($B801,data09,data0211!AM$900,FALSE)</f>
        <v>0</v>
      </c>
      <c r="AN801" s="218">
        <f>HLOOKUP($B801,data09,data0211!AN$900,FALSE)</f>
        <v>4108656</v>
      </c>
      <c r="AO801" s="218">
        <f>HLOOKUP($B801,data09,data0211!AO$900,FALSE)</f>
        <v>4607346</v>
      </c>
      <c r="AP801" s="218">
        <f>HLOOKUP($B801,data09,data0211!AP$900,FALSE)</f>
        <v>4607346</v>
      </c>
      <c r="AQ801" s="218">
        <f>HLOOKUP($B801,data09,data0211!AQ$900,FALSE)</f>
        <v>3489158</v>
      </c>
      <c r="AR801" s="218">
        <f>HLOOKUP($B801,data09,data0211!AR$900,FALSE)</f>
        <v>9794</v>
      </c>
      <c r="AS801" s="218">
        <f>HLOOKUP($B801,data09,data0211!AS$900,FALSE)</f>
        <v>4153</v>
      </c>
      <c r="AT801" s="218">
        <f>HLOOKUP($B801,data09,data0211!AT$900,FALSE)</f>
        <v>5641</v>
      </c>
      <c r="AU801" s="218">
        <f>HLOOKUP($B801,data09,data0211!AU$900,FALSE)</f>
        <v>5981</v>
      </c>
      <c r="AV801" s="218">
        <f>HLOOKUP($B801,data09,data0211!AV$900,FALSE)</f>
        <v>60</v>
      </c>
      <c r="AW801" s="218">
        <f>HLOOKUP($B801,data09,data0211!AW$900,FALSE)</f>
        <v>3753</v>
      </c>
      <c r="AX801" s="218">
        <f>HLOOKUP($B801,data09,data0211!AX$900,FALSE)</f>
        <v>2</v>
      </c>
      <c r="AY801" s="218">
        <f>HLOOKUP($B801,data09,data0211!AY$900,FALSE)</f>
        <v>0</v>
      </c>
      <c r="AZ801" s="218">
        <f>HLOOKUP($B801,data09,data0211!AZ$900,FALSE)</f>
        <v>61325</v>
      </c>
      <c r="BA801" s="218">
        <f>HLOOKUP($B801,data09,data0211!BA$900,FALSE)</f>
        <v>75</v>
      </c>
      <c r="BB801" s="218"/>
      <c r="BC801" s="218"/>
      <c r="BD801" s="218"/>
      <c r="BE801" s="218"/>
    </row>
    <row r="802" spans="1:57" x14ac:dyDescent="0.2">
      <c r="A802" s="71" t="s">
        <v>47</v>
      </c>
      <c r="B802" s="71" t="s">
        <v>47</v>
      </c>
      <c r="C802" s="69">
        <v>2010</v>
      </c>
      <c r="D802" s="218">
        <f>HLOOKUP($B802,data10,data0211!D$900,FALSE)</f>
        <v>4437807414.2200003</v>
      </c>
      <c r="E802" s="218">
        <f>HLOOKUP($B802,data10,data0211!E$900,FALSE)</f>
        <v>-2283939226.3000002</v>
      </c>
      <c r="F802" s="218">
        <f>HLOOKUP($B802,data10,data0211!F$900,FALSE)</f>
        <v>0</v>
      </c>
      <c r="G802" s="218">
        <f>HLOOKUP($B802,data10,data0211!G$900,FALSE)</f>
        <v>261125162</v>
      </c>
      <c r="H802" s="218">
        <f>HLOOKUP($B802,data10,data0211!H$900,FALSE)</f>
        <v>198472526.64000002</v>
      </c>
      <c r="I802" s="218">
        <f>HLOOKUP($B802,data10,data0211!I$900,FALSE)</f>
        <v>23945794</v>
      </c>
      <c r="J802" s="218">
        <f>HLOOKUP($B802,data10,data0211!J$900,FALSE)</f>
        <v>700386</v>
      </c>
      <c r="K802" s="218">
        <f>HLOOKUP($B802,data10,data0211!K$900,FALSE)</f>
        <v>620501</v>
      </c>
      <c r="L802" s="218">
        <f>HLOOKUP($B802,data10,data0211!L$900,FALSE)</f>
        <v>79835</v>
      </c>
      <c r="M802" s="218">
        <f>HLOOKUP($B802,data10,data0211!M$900,FALSE)</f>
        <v>50</v>
      </c>
      <c r="N802" s="218">
        <f>HLOOKUP($B802,data10,data0211!N$900,FALSE)</f>
        <v>0</v>
      </c>
      <c r="O802" s="218">
        <f>HLOOKUP($B802,data10,data0211!O$900,FALSE)</f>
        <v>0</v>
      </c>
      <c r="P802" s="218">
        <f>HLOOKUP($B802,data10,data0211!P$900,FALSE)</f>
        <v>24580686671</v>
      </c>
      <c r="Q802" s="218">
        <f>HLOOKUP($B802,data10,data0211!Q$900,FALSE)</f>
        <v>5209204594</v>
      </c>
      <c r="R802" s="218">
        <f>HLOOKUP($B802,data10,data0211!R$900,FALSE)</f>
        <v>17152234624</v>
      </c>
      <c r="S802" s="218">
        <f>HLOOKUP($B802,data10,data0211!S$900,FALSE)</f>
        <v>2219247453</v>
      </c>
      <c r="T802" s="218">
        <f>HLOOKUP($B802,data10,data0211!T$900,FALSE)</f>
        <v>0</v>
      </c>
      <c r="U802" s="218">
        <f>HLOOKUP($B802,data10,data0211!U$900,FALSE)</f>
        <v>0</v>
      </c>
      <c r="V802" s="218">
        <f>HLOOKUP($B802,data10,data0211!V$900,FALSE)</f>
        <v>42443032</v>
      </c>
      <c r="W802" s="218">
        <f>HLOOKUP($B802,data10,data0211!W$900,FALSE)</f>
        <v>0</v>
      </c>
      <c r="X802" s="218">
        <f>HLOOKUP($B802,data10,data0211!X$900,FALSE)</f>
        <v>37752746</v>
      </c>
      <c r="Y802" s="218">
        <f>HLOOKUP($B802,data10,data0211!Y$900,FALSE)</f>
        <v>4690286</v>
      </c>
      <c r="Z802" s="218">
        <f>HLOOKUP($B802,data10,data0211!Z$900,FALSE)</f>
        <v>0</v>
      </c>
      <c r="AA802" s="218">
        <f>HLOOKUP($B802,data10,data0211!AA$900,FALSE)</f>
        <v>0</v>
      </c>
      <c r="AB802" s="218">
        <f>HLOOKUP($B802,data10,data0211!AB$900,FALSE)</f>
        <v>489685643</v>
      </c>
      <c r="AC802" s="218">
        <f>HLOOKUP($B802,data10,data0211!AC$900,FALSE)</f>
        <v>211702780</v>
      </c>
      <c r="AD802" s="218">
        <f>HLOOKUP($B802,data10,data0211!AD$900,FALSE)</f>
        <v>259352636</v>
      </c>
      <c r="AE802" s="218">
        <f>HLOOKUP($B802,data10,data0211!AE$900,FALSE)</f>
        <v>18630227</v>
      </c>
      <c r="AF802" s="218">
        <f>HLOOKUP($B802,data10,data0211!AF$900,FALSE)</f>
        <v>0</v>
      </c>
      <c r="AG802" s="218">
        <f>HLOOKUP($B802,data10,data0211!AG$900,FALSE)</f>
        <v>0</v>
      </c>
      <c r="AH802" s="218">
        <f>HLOOKUP($B802,data10,data0211!AH$900,FALSE)</f>
        <v>0</v>
      </c>
      <c r="AI802" s="218">
        <f>HLOOKUP($B802,data10,data0211!AI$900,FALSE)</f>
        <v>0</v>
      </c>
      <c r="AJ802" s="218">
        <f>HLOOKUP($B802,data10,data0211!AJ$900,FALSE)</f>
        <v>0</v>
      </c>
      <c r="AK802" s="218">
        <f>HLOOKUP($B802,data10,data0211!AK$900,FALSE)</f>
        <v>2503281</v>
      </c>
      <c r="AL802" s="218">
        <f>HLOOKUP($B802,data10,data0211!AL$900,FALSE)</f>
        <v>2503281</v>
      </c>
      <c r="AM802" s="218">
        <f>HLOOKUP($B802,data10,data0211!AM$900,FALSE)</f>
        <v>0</v>
      </c>
      <c r="AN802" s="218">
        <f>HLOOKUP($B802,data10,data0211!AN$900,FALSE)</f>
        <v>4006799</v>
      </c>
      <c r="AO802" s="218">
        <f>HLOOKUP($B802,data10,data0211!AO$900,FALSE)</f>
        <v>4785876</v>
      </c>
      <c r="AP802" s="218">
        <f>HLOOKUP($B802,data10,data0211!AP$900,FALSE)</f>
        <v>4785876</v>
      </c>
      <c r="AQ802" s="218">
        <f>HLOOKUP($B802,data10,data0211!AQ$900,FALSE)</f>
        <v>4039475</v>
      </c>
      <c r="AR802" s="218">
        <f>HLOOKUP($B802,data10,data0211!AR$900,FALSE)</f>
        <v>9990</v>
      </c>
      <c r="AS802" s="218">
        <f>HLOOKUP($B802,data10,data0211!AS$900,FALSE)</f>
        <v>4214</v>
      </c>
      <c r="AT802" s="218">
        <f>HLOOKUP($B802,data10,data0211!AT$900,FALSE)</f>
        <v>5776</v>
      </c>
      <c r="AU802" s="218">
        <f>HLOOKUP($B802,data10,data0211!AU$900,FALSE)</f>
        <v>6094</v>
      </c>
      <c r="AV802" s="218">
        <f>HLOOKUP($B802,data10,data0211!AV$900,FALSE)</f>
        <v>90</v>
      </c>
      <c r="AW802" s="218">
        <f>HLOOKUP($B802,data10,data0211!AW$900,FALSE)</f>
        <v>3806</v>
      </c>
      <c r="AX802" s="218">
        <f>HLOOKUP($B802,data10,data0211!AX$900,FALSE)</f>
        <v>2</v>
      </c>
      <c r="AY802" s="218">
        <f>HLOOKUP($B802,data10,data0211!AY$900,FALSE)</f>
        <v>0</v>
      </c>
      <c r="AZ802" s="218">
        <f>HLOOKUP($B802,data10,data0211!AZ$900,FALSE)</f>
        <v>60416</v>
      </c>
      <c r="BA802" s="218">
        <f>HLOOKUP($B802,data10,data0211!BA$900,FALSE)</f>
        <v>73</v>
      </c>
      <c r="BB802" s="218"/>
      <c r="BC802" s="218"/>
      <c r="BD802" s="218"/>
      <c r="BE802" s="218"/>
    </row>
    <row r="803" spans="1:57" x14ac:dyDescent="0.2">
      <c r="A803" s="71" t="s">
        <v>47</v>
      </c>
      <c r="B803" s="71" t="s">
        <v>47</v>
      </c>
      <c r="C803" s="69">
        <v>2011</v>
      </c>
      <c r="D803" s="218">
        <f>HLOOKUP($B803,data11,data0211!D$900,FALSE)</f>
        <v>4902256189.1300001</v>
      </c>
      <c r="E803" s="218">
        <f>HLOOKUP($B803,data11,data0211!E$900,FALSE)</f>
        <v>-2424230703.5600004</v>
      </c>
      <c r="F803" s="218">
        <f>HLOOKUP($B803,data11,data0211!F$900,FALSE)</f>
        <v>0</v>
      </c>
      <c r="G803" s="218">
        <f>HLOOKUP($B803,data11,data0211!G$900,FALSE)</f>
        <v>470688548.31999999</v>
      </c>
      <c r="H803" s="218">
        <f>HLOOKUP($B803,data11,data0211!H$900,FALSE)</f>
        <v>219301208.17000002</v>
      </c>
      <c r="I803" s="218">
        <f>HLOOKUP($B803,data11,data0211!I$900,FALSE)</f>
        <v>9031912</v>
      </c>
      <c r="J803" s="218">
        <f>HLOOKUP($B803,data11,data0211!J$900,FALSE)</f>
        <v>709323</v>
      </c>
      <c r="K803" s="218">
        <f>HLOOKUP($B803,data11,data0211!K$900,FALSE)</f>
        <v>629049</v>
      </c>
      <c r="L803" s="218">
        <f>HLOOKUP($B803,data11,data0211!L$900,FALSE)</f>
        <v>80222</v>
      </c>
      <c r="M803" s="218">
        <f>HLOOKUP($B803,data11,data0211!M$900,FALSE)</f>
        <v>52</v>
      </c>
      <c r="N803" s="218">
        <f>HLOOKUP($B803,data11,data0211!N$900,FALSE)</f>
        <v>0</v>
      </c>
      <c r="O803" s="218">
        <f>HLOOKUP($B803,data11,data0211!O$900,FALSE)</f>
        <v>0</v>
      </c>
      <c r="P803" s="218">
        <f>HLOOKUP($B803,data11,data0211!P$900,FALSE)</f>
        <v>24556469348</v>
      </c>
      <c r="Q803" s="218">
        <f>HLOOKUP($B803,data11,data0211!Q$900,FALSE)</f>
        <v>5204012541</v>
      </c>
      <c r="R803" s="218">
        <f>HLOOKUP($B803,data11,data0211!R$900,FALSE)</f>
        <v>16997313734</v>
      </c>
      <c r="S803" s="218">
        <f>HLOOKUP($B803,data11,data0211!S$900,FALSE)</f>
        <v>2355143073</v>
      </c>
      <c r="T803" s="218">
        <f>HLOOKUP($B803,data11,data0211!T$900,FALSE)</f>
        <v>0</v>
      </c>
      <c r="U803" s="218">
        <f>HLOOKUP($B803,data11,data0211!U$900,FALSE)</f>
        <v>0</v>
      </c>
      <c r="V803" s="218">
        <f>HLOOKUP($B803,data11,data0211!V$900,FALSE)</f>
        <v>42472355</v>
      </c>
      <c r="W803" s="218">
        <f>HLOOKUP($B803,data11,data0211!W$900,FALSE)</f>
        <v>0</v>
      </c>
      <c r="X803" s="218">
        <f>HLOOKUP($B803,data11,data0211!X$900,FALSE)</f>
        <v>37250092</v>
      </c>
      <c r="Y803" s="218">
        <f>HLOOKUP($B803,data11,data0211!Y$900,FALSE)</f>
        <v>5222263</v>
      </c>
      <c r="Z803" s="218">
        <f>HLOOKUP($B803,data11,data0211!Z$900,FALSE)</f>
        <v>0</v>
      </c>
      <c r="AA803" s="218">
        <f>HLOOKUP($B803,data11,data0211!AA$900,FALSE)</f>
        <v>0</v>
      </c>
      <c r="AB803" s="218">
        <f>HLOOKUP($B803,data11,data0211!AB$900,FALSE)</f>
        <v>515342681</v>
      </c>
      <c r="AC803" s="218">
        <f>HLOOKUP($B803,data11,data0211!AC$900,FALSE)</f>
        <v>218867923</v>
      </c>
      <c r="AD803" s="218">
        <f>HLOOKUP($B803,data11,data0211!AD$900,FALSE)</f>
        <v>266581884</v>
      </c>
      <c r="AE803" s="218">
        <f>HLOOKUP($B803,data11,data0211!AE$900,FALSE)</f>
        <v>29892874</v>
      </c>
      <c r="AF803" s="218">
        <f>HLOOKUP($B803,data11,data0211!AF$900,FALSE)</f>
        <v>0</v>
      </c>
      <c r="AG803" s="218">
        <f>HLOOKUP($B803,data11,data0211!AG$900,FALSE)</f>
        <v>0</v>
      </c>
      <c r="AH803" s="218">
        <f>HLOOKUP($B803,data11,data0211!AH$900,FALSE)</f>
        <v>630</v>
      </c>
      <c r="AI803" s="218">
        <f>HLOOKUP($B803,data11,data0211!AI$900,FALSE)</f>
        <v>630</v>
      </c>
      <c r="AJ803" s="218">
        <f>HLOOKUP($B803,data11,data0211!AJ$900,FALSE)</f>
        <v>0</v>
      </c>
      <c r="AK803" s="218">
        <f>HLOOKUP($B803,data11,data0211!AK$900,FALSE)</f>
        <v>2503281</v>
      </c>
      <c r="AL803" s="218">
        <f>HLOOKUP($B803,data11,data0211!AL$900,FALSE)</f>
        <v>2503281</v>
      </c>
      <c r="AM803" s="218">
        <f>HLOOKUP($B803,data11,data0211!AM$900,FALSE)</f>
        <v>0</v>
      </c>
      <c r="AN803" s="218">
        <f>HLOOKUP($B803,data11,data0211!AN$900,FALSE)</f>
        <v>4060630</v>
      </c>
      <c r="AO803" s="218">
        <f>HLOOKUP($B803,data11,data0211!AO$900,FALSE)</f>
        <v>4919150</v>
      </c>
      <c r="AP803" s="218">
        <f>HLOOKUP($B803,data11,data0211!AP$900,FALSE)</f>
        <v>4919150</v>
      </c>
      <c r="AQ803" s="218">
        <f>HLOOKUP($B803,data11,data0211!AQ$900,FALSE)</f>
        <v>3914700</v>
      </c>
      <c r="AR803" s="218">
        <f>HLOOKUP($B803,data11,data0211!AR$900,FALSE)</f>
        <v>10061</v>
      </c>
      <c r="AS803" s="218">
        <f>HLOOKUP($B803,data11,data0211!AS$900,FALSE)</f>
        <v>4168</v>
      </c>
      <c r="AT803" s="218">
        <f>HLOOKUP($B803,data11,data0211!AT$900,FALSE)</f>
        <v>5893</v>
      </c>
      <c r="AU803" s="218">
        <f>HLOOKUP($B803,data11,data0211!AU$900,FALSE)</f>
        <v>6099</v>
      </c>
      <c r="AV803" s="218">
        <f>HLOOKUP($B803,data11,data0211!AV$900,FALSE)</f>
        <v>56</v>
      </c>
      <c r="AW803" s="218">
        <f>HLOOKUP($B803,data11,data0211!AW$900,FALSE)</f>
        <v>3906</v>
      </c>
      <c r="AX803" s="218">
        <f>HLOOKUP($B803,data11,data0211!AX$900,FALSE)</f>
        <v>2</v>
      </c>
      <c r="AY803" s="218">
        <f>HLOOKUP($B803,data11,data0211!AY$900,FALSE)</f>
        <v>0</v>
      </c>
      <c r="AZ803" s="218">
        <f>HLOOKUP($B803,data11,data0211!AZ$900,FALSE)</f>
        <v>60604</v>
      </c>
      <c r="BA803" s="218">
        <f>HLOOKUP($B803,data11,data0211!BA$900,FALSE)</f>
        <v>75</v>
      </c>
      <c r="BB803" s="218"/>
      <c r="BC803" s="218"/>
      <c r="BD803" s="218"/>
      <c r="BE803" s="218"/>
    </row>
    <row r="804" spans="1:57" x14ac:dyDescent="0.2">
      <c r="A804" s="71" t="s">
        <v>271</v>
      </c>
      <c r="B804" s="71" t="s">
        <v>271</v>
      </c>
      <c r="C804" s="69">
        <v>2002</v>
      </c>
      <c r="D804" s="218">
        <f>HLOOKUP($B804,data02,data0211!D$900,FALSE)</f>
        <v>216615465.92000002</v>
      </c>
      <c r="E804" s="218">
        <f>HLOOKUP($B804,data02,data0211!E$900,FALSE)</f>
        <v>-90765635.650000006</v>
      </c>
      <c r="F804" s="218">
        <f>HLOOKUP($B804,data02,data0211!F$900,FALSE)</f>
        <v>8193237.6399999997</v>
      </c>
      <c r="G804" s="218">
        <f>HLOOKUP($B804,data02,data0211!G$900,FALSE)</f>
        <v>9409207.870000001</v>
      </c>
      <c r="H804" s="218">
        <f>HLOOKUP($B804,data02,data0211!H$900,FALSE)</f>
        <v>18914125.129999999</v>
      </c>
      <c r="I804" s="218">
        <f>HLOOKUP($B804,data02,data0211!I$900,FALSE)</f>
        <v>1220046.06</v>
      </c>
      <c r="J804" s="218">
        <f>HLOOKUP($B804,data02,data0211!J$900,FALSE)</f>
        <v>97128</v>
      </c>
      <c r="K804" s="218">
        <f>HLOOKUP($B804,data02,data0211!K$900,FALSE)</f>
        <v>87310</v>
      </c>
      <c r="L804" s="218">
        <f>HLOOKUP($B804,data02,data0211!L$900,FALSE)</f>
        <v>9815</v>
      </c>
      <c r="M804" s="218">
        <f>HLOOKUP($B804,data02,data0211!M$900,FALSE)</f>
        <v>3</v>
      </c>
      <c r="N804" s="218">
        <f>HLOOKUP($B804,data02,data0211!N$900,FALSE)</f>
        <v>23283</v>
      </c>
      <c r="O804" s="218">
        <f>HLOOKUP($B804,data02,data0211!O$900,FALSE)</f>
        <v>897</v>
      </c>
      <c r="P804" s="218">
        <f>HLOOKUP($B804,data02,data0211!P$900,FALSE)</f>
        <v>2404558622</v>
      </c>
      <c r="Q804" s="218">
        <f>HLOOKUP($B804,data02,data0211!Q$900,FALSE)</f>
        <v>932961731</v>
      </c>
      <c r="R804" s="218">
        <f>HLOOKUP($B804,data02,data0211!R$900,FALSE)</f>
        <v>1295837739</v>
      </c>
      <c r="S804" s="218">
        <f>HLOOKUP($B804,data02,data0211!S$900,FALSE)</f>
        <v>158769531</v>
      </c>
      <c r="T804" s="218">
        <f>HLOOKUP($B804,data02,data0211!T$900,FALSE)</f>
        <v>16101784</v>
      </c>
      <c r="U804" s="218">
        <f>HLOOKUP($B804,data02,data0211!U$900,FALSE)</f>
        <v>887837</v>
      </c>
      <c r="V804" s="218">
        <f>HLOOKUP($B804,data02,data0211!V$900,FALSE)</f>
        <v>2861868</v>
      </c>
      <c r="W804" s="218">
        <f>HLOOKUP($B804,data02,data0211!W$900,FALSE)</f>
        <v>0</v>
      </c>
      <c r="X804" s="218">
        <f>HLOOKUP($B804,data02,data0211!X$900,FALSE)</f>
        <v>2568888</v>
      </c>
      <c r="Y804" s="218">
        <f>HLOOKUP($B804,data02,data0211!Y$900,FALSE)</f>
        <v>242484</v>
      </c>
      <c r="Z804" s="218">
        <f>HLOOKUP($B804,data02,data0211!Z$900,FALSE)</f>
        <v>48002</v>
      </c>
      <c r="AA804" s="218">
        <f>HLOOKUP($B804,data02,data0211!AA$900,FALSE)</f>
        <v>2494</v>
      </c>
      <c r="AB804" s="218">
        <f>HLOOKUP($B804,data02,data0211!AB$900,FALSE)</f>
        <v>197996505.34999999</v>
      </c>
      <c r="AC804" s="218">
        <f>HLOOKUP($B804,data02,data0211!AC$900,FALSE)</f>
        <v>83878848.010000005</v>
      </c>
      <c r="AD804" s="218">
        <f>HLOOKUP($B804,data02,data0211!AD$900,FALSE)</f>
        <v>101081255.97</v>
      </c>
      <c r="AE804" s="218">
        <f>HLOOKUP($B804,data02,data0211!AE$900,FALSE)</f>
        <v>11734534</v>
      </c>
      <c r="AF804" s="218">
        <f>HLOOKUP($B804,data02,data0211!AF$900,FALSE)</f>
        <v>1109440.6200000001</v>
      </c>
      <c r="AG804" s="218">
        <f>HLOOKUP($B804,data02,data0211!AG$900,FALSE)</f>
        <v>192426.75</v>
      </c>
      <c r="AH804" s="218">
        <f>HLOOKUP($B804,data02,data0211!AH$900,FALSE)</f>
        <v>635.05999999999995</v>
      </c>
      <c r="AI804" s="218">
        <f>HLOOKUP($B804,data02,data0211!AI$900,FALSE)</f>
        <v>382</v>
      </c>
      <c r="AJ804" s="218">
        <f>HLOOKUP($B804,data02,data0211!AJ$900,FALSE)</f>
        <v>253.06</v>
      </c>
      <c r="AK804" s="218">
        <f>HLOOKUP($B804,data02,data0211!AK$900,FALSE)</f>
        <v>282968</v>
      </c>
      <c r="AL804" s="218">
        <f>HLOOKUP($B804,data02,data0211!AL$900,FALSE)</f>
        <v>370964</v>
      </c>
      <c r="AM804" s="218">
        <f>HLOOKUP($B804,data02,data0211!AM$900,FALSE)</f>
        <v>1608</v>
      </c>
      <c r="AN804" s="218">
        <f>HLOOKUP($B804,data02,data0211!AN$900,FALSE)</f>
        <v>399031</v>
      </c>
      <c r="AO804" s="218">
        <f>HLOOKUP($B804,data02,data0211!AO$900,FALSE)</f>
        <v>443458</v>
      </c>
      <c r="AP804" s="218">
        <f>HLOOKUP($B804,data02,data0211!AP$900,FALSE)</f>
        <v>0</v>
      </c>
      <c r="AQ804" s="218">
        <f>HLOOKUP($B804,data02,data0211!AQ$900,FALSE)</f>
        <v>388465</v>
      </c>
      <c r="AR804" s="218">
        <f>HLOOKUP($B804,data02,data0211!AR$900,FALSE)</f>
        <v>1584.7</v>
      </c>
      <c r="AS804" s="218">
        <f>HLOOKUP($B804,data02,data0211!AS$900,FALSE)</f>
        <v>1157.3</v>
      </c>
      <c r="AT804" s="218">
        <f>HLOOKUP($B804,data02,data0211!AT$900,FALSE)</f>
        <v>427.4</v>
      </c>
      <c r="AU804" s="218">
        <f>HLOOKUP($B804,data02,data0211!AU$900,FALSE)</f>
        <v>860.4</v>
      </c>
      <c r="AV804" s="218">
        <f>HLOOKUP($B804,data02,data0211!AV$900,FALSE)</f>
        <v>22.8</v>
      </c>
      <c r="AW804" s="218">
        <f>HLOOKUP($B804,data02,data0211!AW$900,FALSE)</f>
        <v>313.5</v>
      </c>
      <c r="AX804" s="218">
        <f>HLOOKUP($B804,data02,data0211!AX$900,FALSE)</f>
        <v>0</v>
      </c>
      <c r="AY804" s="218">
        <f>HLOOKUP($B804,data02,data0211!AY$900,FALSE)</f>
        <v>63</v>
      </c>
      <c r="AZ804" s="218">
        <f>HLOOKUP($B804,data02,data0211!AZ$900,FALSE)</f>
        <v>14096</v>
      </c>
      <c r="BA804" s="218">
        <f>HLOOKUP($B804,data02,data0211!BA$900,FALSE)</f>
        <v>0</v>
      </c>
      <c r="BB804" s="218"/>
      <c r="BC804" s="218"/>
      <c r="BD804" s="218"/>
      <c r="BE804" s="218"/>
    </row>
    <row r="805" spans="1:57" x14ac:dyDescent="0.2">
      <c r="A805" s="71" t="s">
        <v>271</v>
      </c>
      <c r="B805" s="71" t="s">
        <v>271</v>
      </c>
      <c r="C805" s="69">
        <v>2003</v>
      </c>
      <c r="D805" s="218">
        <f>HLOOKUP($B805,data03,data0211!D$900,FALSE)</f>
        <v>223760640.13</v>
      </c>
      <c r="E805" s="218">
        <f>HLOOKUP($B805,data03,data0211!E$900,FALSE)</f>
        <v>-98941826.890000001</v>
      </c>
      <c r="F805" s="218">
        <f>HLOOKUP($B805,data03,data0211!F$900,FALSE)</f>
        <v>0</v>
      </c>
      <c r="G805" s="218">
        <f>HLOOKUP($B805,data03,data0211!G$900,FALSE)</f>
        <v>7759423.9500000002</v>
      </c>
      <c r="H805" s="218">
        <f>HLOOKUP($B805,data03,data0211!H$900,FALSE)</f>
        <v>23227768.729999997</v>
      </c>
      <c r="I805" s="218">
        <f>HLOOKUP($B805,data03,data0211!I$900,FALSE)</f>
        <v>1012648</v>
      </c>
      <c r="J805" s="218">
        <f>HLOOKUP($B805,data03,data0211!J$900,FALSE)</f>
        <v>99022</v>
      </c>
      <c r="K805" s="218">
        <f>HLOOKUP($B805,data03,data0211!K$900,FALSE)</f>
        <v>89112</v>
      </c>
      <c r="L805" s="218">
        <f>HLOOKUP($B805,data03,data0211!L$900,FALSE)</f>
        <v>9907</v>
      </c>
      <c r="M805" s="218">
        <f>HLOOKUP($B805,data03,data0211!M$900,FALSE)</f>
        <v>3</v>
      </c>
      <c r="N805" s="218">
        <f>HLOOKUP($B805,data03,data0211!N$900,FALSE)</f>
        <v>24273</v>
      </c>
      <c r="O805" s="218">
        <f>HLOOKUP($B805,data03,data0211!O$900,FALSE)</f>
        <v>881</v>
      </c>
      <c r="P805" s="218">
        <f>HLOOKUP($B805,data03,data0211!P$900,FALSE)</f>
        <v>2387224809</v>
      </c>
      <c r="Q805" s="218">
        <f>HLOOKUP($B805,data03,data0211!Q$900,FALSE)</f>
        <v>896999316</v>
      </c>
      <c r="R805" s="218">
        <f>HLOOKUP($B805,data03,data0211!R$900,FALSE)</f>
        <v>1316214357</v>
      </c>
      <c r="S805" s="218">
        <f>HLOOKUP($B805,data03,data0211!S$900,FALSE)</f>
        <v>156306791</v>
      </c>
      <c r="T805" s="218">
        <f>HLOOKUP($B805,data03,data0211!T$900,FALSE)</f>
        <v>16726741</v>
      </c>
      <c r="U805" s="218">
        <f>HLOOKUP($B805,data03,data0211!U$900,FALSE)</f>
        <v>977604</v>
      </c>
      <c r="V805" s="218">
        <f>HLOOKUP($B805,data03,data0211!V$900,FALSE)</f>
        <v>2977183</v>
      </c>
      <c r="W805" s="218">
        <f>HLOOKUP($B805,data03,data0211!W$900,FALSE)</f>
        <v>0</v>
      </c>
      <c r="X805" s="218">
        <f>HLOOKUP($B805,data03,data0211!X$900,FALSE)</f>
        <v>2644768</v>
      </c>
      <c r="Y805" s="218">
        <f>HLOOKUP($B805,data03,data0211!Y$900,FALSE)</f>
        <v>285649</v>
      </c>
      <c r="Z805" s="218">
        <f>HLOOKUP($B805,data03,data0211!Z$900,FALSE)</f>
        <v>43946</v>
      </c>
      <c r="AA805" s="218">
        <f>HLOOKUP($B805,data03,data0211!AA$900,FALSE)</f>
        <v>2839</v>
      </c>
      <c r="AB805" s="218">
        <f>HLOOKUP($B805,data03,data0211!AB$900,FALSE)</f>
        <v>171952364.24000001</v>
      </c>
      <c r="AC805" s="218">
        <f>HLOOKUP($B805,data03,data0211!AC$900,FALSE)</f>
        <v>72748243.359999999</v>
      </c>
      <c r="AD805" s="218">
        <f>HLOOKUP($B805,data03,data0211!AD$900,FALSE)</f>
        <v>86584436.280000001</v>
      </c>
      <c r="AE805" s="218">
        <f>HLOOKUP($B805,data03,data0211!AE$900,FALSE)</f>
        <v>11303124</v>
      </c>
      <c r="AF805" s="218">
        <f>HLOOKUP($B805,data03,data0211!AF$900,FALSE)</f>
        <v>1156348.6200000001</v>
      </c>
      <c r="AG805" s="218">
        <f>HLOOKUP($B805,data03,data0211!AG$900,FALSE)</f>
        <v>160211.98000000001</v>
      </c>
      <c r="AH805" s="218">
        <f>HLOOKUP($B805,data03,data0211!AH$900,FALSE)</f>
        <v>639.1</v>
      </c>
      <c r="AI805" s="218">
        <f>HLOOKUP($B805,data03,data0211!AI$900,FALSE)</f>
        <v>386</v>
      </c>
      <c r="AJ805" s="218">
        <f>HLOOKUP($B805,data03,data0211!AJ$900,FALSE)</f>
        <v>253.1</v>
      </c>
      <c r="AK805" s="218">
        <f>HLOOKUP($B805,data03,data0211!AK$900,FALSE)</f>
        <v>302412</v>
      </c>
      <c r="AL805" s="218">
        <f>HLOOKUP($B805,data03,data0211!AL$900,FALSE)</f>
        <v>385258</v>
      </c>
      <c r="AM805" s="218">
        <f>HLOOKUP($B805,data03,data0211!AM$900,FALSE)</f>
        <v>1607</v>
      </c>
      <c r="AN805" s="218">
        <f>HLOOKUP($B805,data03,data0211!AN$900,FALSE)</f>
        <v>415218</v>
      </c>
      <c r="AO805" s="218">
        <f>HLOOKUP($B805,data03,data0211!AO$900,FALSE)</f>
        <v>447099</v>
      </c>
      <c r="AP805" s="218">
        <f>HLOOKUP($B805,data03,data0211!AP$900,FALSE)</f>
        <v>0</v>
      </c>
      <c r="AQ805" s="218">
        <f>HLOOKUP($B805,data03,data0211!AQ$900,FALSE)</f>
        <v>395114</v>
      </c>
      <c r="AR805" s="218">
        <f>HLOOKUP($B805,data03,data0211!AR$900,FALSE)</f>
        <v>1675.4</v>
      </c>
      <c r="AS805" s="218">
        <f>HLOOKUP($B805,data03,data0211!AS$900,FALSE)</f>
        <v>1186.2</v>
      </c>
      <c r="AT805" s="218">
        <f>HLOOKUP($B805,data03,data0211!AT$900,FALSE)</f>
        <v>489.2</v>
      </c>
      <c r="AU805" s="218">
        <f>HLOOKUP($B805,data03,data0211!AU$900,FALSE)</f>
        <v>887</v>
      </c>
      <c r="AV805" s="218">
        <f>HLOOKUP($B805,data03,data0211!AV$900,FALSE)</f>
        <v>21.3</v>
      </c>
      <c r="AW805" s="218">
        <f>HLOOKUP($B805,data03,data0211!AW$900,FALSE)</f>
        <v>320.10000000000002</v>
      </c>
      <c r="AX805" s="218">
        <f>HLOOKUP($B805,data03,data0211!AX$900,FALSE)</f>
        <v>0</v>
      </c>
      <c r="AY805" s="218">
        <f>HLOOKUP($B805,data03,data0211!AY$900,FALSE)</f>
        <v>65</v>
      </c>
      <c r="AZ805" s="218">
        <f>HLOOKUP($B805,data03,data0211!AZ$900,FALSE)</f>
        <v>14385</v>
      </c>
      <c r="BA805" s="218">
        <f>HLOOKUP($B805,data03,data0211!BA$900,FALSE)</f>
        <v>0</v>
      </c>
      <c r="BB805" s="218"/>
      <c r="BC805" s="218"/>
      <c r="BD805" s="218"/>
      <c r="BE805" s="218"/>
    </row>
    <row r="806" spans="1:57" x14ac:dyDescent="0.2">
      <c r="A806" s="71" t="s">
        <v>271</v>
      </c>
      <c r="B806" s="71" t="s">
        <v>271</v>
      </c>
      <c r="C806" s="69">
        <v>2004</v>
      </c>
      <c r="D806" s="218">
        <f>HLOOKUP($B806,data04,data0211!D$900,FALSE)</f>
        <v>232785088.41000003</v>
      </c>
      <c r="E806" s="218">
        <f>HLOOKUP($B806,data04,data0211!E$900,FALSE)</f>
        <v>-107761177.64000002</v>
      </c>
      <c r="F806" s="218">
        <f>HLOOKUP($B806,data04,data0211!F$900,FALSE)</f>
        <v>0</v>
      </c>
      <c r="G806" s="218">
        <f>HLOOKUP($B806,data04,data0211!G$900,FALSE)</f>
        <v>10253923.119999999</v>
      </c>
      <c r="H806" s="218">
        <f>HLOOKUP($B806,data04,data0211!H$900,FALSE)</f>
        <v>19383374.739999998</v>
      </c>
      <c r="I806" s="218">
        <f>HLOOKUP($B806,data04,data0211!I$900,FALSE)</f>
        <v>2351749</v>
      </c>
      <c r="J806" s="218">
        <f>HLOOKUP($B806,data04,data0211!J$900,FALSE)</f>
        <v>101867</v>
      </c>
      <c r="K806" s="218">
        <f>HLOOKUP($B806,data04,data0211!K$900,FALSE)</f>
        <v>91825</v>
      </c>
      <c r="L806" s="218">
        <f>HLOOKUP($B806,data04,data0211!L$900,FALSE)</f>
        <v>10038</v>
      </c>
      <c r="M806" s="218">
        <f>HLOOKUP($B806,data04,data0211!M$900,FALSE)</f>
        <v>4</v>
      </c>
      <c r="N806" s="218">
        <f>HLOOKUP($B806,data04,data0211!N$900,FALSE)</f>
        <v>25229</v>
      </c>
      <c r="O806" s="218">
        <f>HLOOKUP($B806,data04,data0211!O$900,FALSE)</f>
        <v>862</v>
      </c>
      <c r="P806" s="218">
        <f>HLOOKUP($B806,data04,data0211!P$900,FALSE)</f>
        <v>2400607118</v>
      </c>
      <c r="Q806" s="218">
        <f>HLOOKUP($B806,data04,data0211!Q$900,FALSE)</f>
        <v>899643945</v>
      </c>
      <c r="R806" s="218">
        <f>HLOOKUP($B806,data04,data0211!R$900,FALSE)</f>
        <v>1301229371</v>
      </c>
      <c r="S806" s="218">
        <f>HLOOKUP($B806,data04,data0211!S$900,FALSE)</f>
        <v>184659451</v>
      </c>
      <c r="T806" s="218">
        <f>HLOOKUP($B806,data04,data0211!T$900,FALSE)</f>
        <v>14198346</v>
      </c>
      <c r="U806" s="218">
        <f>HLOOKUP($B806,data04,data0211!U$900,FALSE)</f>
        <v>876005</v>
      </c>
      <c r="V806" s="218">
        <f>HLOOKUP($B806,data04,data0211!V$900,FALSE)</f>
        <v>3167007</v>
      </c>
      <c r="W806" s="218">
        <f>HLOOKUP($B806,data04,data0211!W$900,FALSE)</f>
        <v>0</v>
      </c>
      <c r="X806" s="218">
        <f>HLOOKUP($B806,data04,data0211!X$900,FALSE)</f>
        <v>2792060</v>
      </c>
      <c r="Y806" s="218">
        <f>HLOOKUP($B806,data04,data0211!Y$900,FALSE)</f>
        <v>323766</v>
      </c>
      <c r="Z806" s="218">
        <f>HLOOKUP($B806,data04,data0211!Z$900,FALSE)</f>
        <v>48733</v>
      </c>
      <c r="AA806" s="218">
        <f>HLOOKUP($B806,data04,data0211!AA$900,FALSE)</f>
        <v>2448</v>
      </c>
      <c r="AB806" s="218">
        <f>HLOOKUP($B806,data04,data0211!AB$900,FALSE)</f>
        <v>183597033.27000001</v>
      </c>
      <c r="AC806" s="218">
        <f>HLOOKUP($B806,data04,data0211!AC$900,FALSE)</f>
        <v>76247176.140000001</v>
      </c>
      <c r="AD806" s="218">
        <f>HLOOKUP($B806,data04,data0211!AD$900,FALSE)</f>
        <v>93560517.799999997</v>
      </c>
      <c r="AE806" s="218">
        <f>HLOOKUP($B806,data04,data0211!AE$900,FALSE)</f>
        <v>12544945</v>
      </c>
      <c r="AF806" s="218">
        <f>HLOOKUP($B806,data04,data0211!AF$900,FALSE)</f>
        <v>1094604.21</v>
      </c>
      <c r="AG806" s="218">
        <f>HLOOKUP($B806,data04,data0211!AG$900,FALSE)</f>
        <v>149790.12</v>
      </c>
      <c r="AH806" s="218">
        <f>HLOOKUP($B806,data04,data0211!AH$900,FALSE)</f>
        <v>639.1</v>
      </c>
      <c r="AI806" s="218">
        <f>HLOOKUP($B806,data04,data0211!AI$900,FALSE)</f>
        <v>386</v>
      </c>
      <c r="AJ806" s="218">
        <f>HLOOKUP($B806,data04,data0211!AJ$900,FALSE)</f>
        <v>253.1</v>
      </c>
      <c r="AK806" s="218">
        <f>HLOOKUP($B806,data04,data0211!AK$900,FALSE)</f>
        <v>307551</v>
      </c>
      <c r="AL806" s="218">
        <f>HLOOKUP($B806,data04,data0211!AL$900,FALSE)</f>
        <v>392428</v>
      </c>
      <c r="AM806" s="218">
        <f>HLOOKUP($B806,data04,data0211!AM$900,FALSE)</f>
        <v>1616</v>
      </c>
      <c r="AN806" s="218">
        <f>HLOOKUP($B806,data04,data0211!AN$900,FALSE)</f>
        <v>458551</v>
      </c>
      <c r="AO806" s="218">
        <f>HLOOKUP($B806,data04,data0211!AO$900,FALSE)</f>
        <v>421821</v>
      </c>
      <c r="AP806" s="218">
        <f>HLOOKUP($B806,data04,data0211!AP$900,FALSE)</f>
        <v>0</v>
      </c>
      <c r="AQ806" s="218">
        <f>HLOOKUP($B806,data04,data0211!AQ$900,FALSE)</f>
        <v>393912</v>
      </c>
      <c r="AR806" s="218">
        <f>HLOOKUP($B806,data04,data0211!AR$900,FALSE)</f>
        <v>1789</v>
      </c>
      <c r="AS806" s="218">
        <f>HLOOKUP($B806,data04,data0211!AS$900,FALSE)</f>
        <v>1256.5999999999999</v>
      </c>
      <c r="AT806" s="218">
        <f>HLOOKUP($B806,data04,data0211!AT$900,FALSE)</f>
        <v>532.4</v>
      </c>
      <c r="AU806" s="218">
        <f>HLOOKUP($B806,data04,data0211!AU$900,FALSE)</f>
        <v>908</v>
      </c>
      <c r="AV806" s="218">
        <f>HLOOKUP($B806,data04,data0211!AV$900,FALSE)</f>
        <v>21.3</v>
      </c>
      <c r="AW806" s="218">
        <f>HLOOKUP($B806,data04,data0211!AW$900,FALSE)</f>
        <v>373.7</v>
      </c>
      <c r="AX806" s="218">
        <f>HLOOKUP($B806,data04,data0211!AX$900,FALSE)</f>
        <v>0</v>
      </c>
      <c r="AY806" s="218">
        <f>HLOOKUP($B806,data04,data0211!AY$900,FALSE)</f>
        <v>66</v>
      </c>
      <c r="AZ806" s="218">
        <f>HLOOKUP($B806,data04,data0211!AZ$900,FALSE)</f>
        <v>14701</v>
      </c>
      <c r="BA806" s="218">
        <f>HLOOKUP($B806,data04,data0211!BA$900,FALSE)</f>
        <v>0</v>
      </c>
      <c r="BB806" s="218"/>
      <c r="BC806" s="218"/>
      <c r="BD806" s="218"/>
      <c r="BE806" s="218"/>
    </row>
    <row r="807" spans="1:57" x14ac:dyDescent="0.2">
      <c r="A807" s="71" t="s">
        <v>271</v>
      </c>
      <c r="B807" s="71" t="s">
        <v>271</v>
      </c>
      <c r="C807" s="69">
        <v>2005</v>
      </c>
      <c r="D807" s="218">
        <f>HLOOKUP($B807,data05,data0211!D$900,FALSE)</f>
        <v>256701730</v>
      </c>
      <c r="E807" s="218">
        <f>HLOOKUP($B807,data05,data0211!E$900,FALSE)</f>
        <v>-121631462</v>
      </c>
      <c r="F807" s="218">
        <f>HLOOKUP($B807,data05,data0211!F$900,FALSE)</f>
        <v>0</v>
      </c>
      <c r="G807" s="218">
        <f>HLOOKUP($B807,data05,data0211!G$900,FALSE)</f>
        <v>0</v>
      </c>
      <c r="H807" s="218">
        <f>HLOOKUP($B807,data05,data0211!H$900,FALSE)</f>
        <v>18163731</v>
      </c>
      <c r="I807" s="218">
        <f>HLOOKUP($B807,data05,data0211!I$900,FALSE)</f>
        <v>3929460</v>
      </c>
      <c r="J807" s="218">
        <f>HLOOKUP($B807,data05,data0211!J$900,FALSE)</f>
        <v>106730</v>
      </c>
      <c r="K807" s="218">
        <f>HLOOKUP($B807,data05,data0211!K$900,FALSE)</f>
        <v>96322</v>
      </c>
      <c r="L807" s="218">
        <f>HLOOKUP($B807,data05,data0211!L$900,FALSE)</f>
        <v>10404</v>
      </c>
      <c r="M807" s="218">
        <f>HLOOKUP($B807,data05,data0211!M$900,FALSE)</f>
        <v>4</v>
      </c>
      <c r="N807" s="218">
        <f>HLOOKUP($B807,data05,data0211!N$900,FALSE)</f>
        <v>20297012</v>
      </c>
      <c r="O807" s="218">
        <f>HLOOKUP($B807,data05,data0211!O$900,FALSE)</f>
        <v>1027166</v>
      </c>
      <c r="P807" s="218">
        <f>HLOOKUP($B807,data05,data0211!P$900,FALSE)</f>
        <v>2554393866</v>
      </c>
      <c r="Q807" s="218">
        <f>HLOOKUP($B807,data05,data0211!Q$900,FALSE)</f>
        <v>962156040</v>
      </c>
      <c r="R807" s="218">
        <f>HLOOKUP($B807,data05,data0211!R$900,FALSE)</f>
        <v>1376910397</v>
      </c>
      <c r="S807" s="218">
        <f>HLOOKUP($B807,data05,data0211!S$900,FALSE)</f>
        <v>194003251</v>
      </c>
      <c r="T807" s="218">
        <f>HLOOKUP($B807,data05,data0211!T$900,FALSE)</f>
        <v>20297012</v>
      </c>
      <c r="U807" s="218">
        <f>HLOOKUP($B807,data05,data0211!U$900,FALSE)</f>
        <v>1027166</v>
      </c>
      <c r="V807" s="218">
        <f>HLOOKUP($B807,data05,data0211!V$900,FALSE)</f>
        <v>3017486</v>
      </c>
      <c r="W807" s="218">
        <f>HLOOKUP($B807,data05,data0211!W$900,FALSE)</f>
        <v>0</v>
      </c>
      <c r="X807" s="218">
        <f>HLOOKUP($B807,data05,data0211!X$900,FALSE)</f>
        <v>2621049</v>
      </c>
      <c r="Y807" s="218">
        <f>HLOOKUP($B807,data05,data0211!Y$900,FALSE)</f>
        <v>343836</v>
      </c>
      <c r="Z807" s="218">
        <f>HLOOKUP($B807,data05,data0211!Z$900,FALSE)</f>
        <v>49760</v>
      </c>
      <c r="AA807" s="218">
        <f>HLOOKUP($B807,data05,data0211!AA$900,FALSE)</f>
        <v>2841</v>
      </c>
      <c r="AB807" s="218">
        <f>HLOOKUP($B807,data05,data0211!AB$900,FALSE)</f>
        <v>39464161</v>
      </c>
      <c r="AC807" s="218">
        <f>HLOOKUP($B807,data05,data0211!AC$900,FALSE)</f>
        <v>24390379</v>
      </c>
      <c r="AD807" s="218">
        <f>HLOOKUP($B807,data05,data0211!AD$900,FALSE)</f>
        <v>14369455</v>
      </c>
      <c r="AE807" s="218">
        <f>HLOOKUP($B807,data05,data0211!AE$900,FALSE)</f>
        <v>527874</v>
      </c>
      <c r="AF807" s="218">
        <f>HLOOKUP($B807,data05,data0211!AF$900,FALSE)</f>
        <v>313103</v>
      </c>
      <c r="AG807" s="218">
        <f>HLOOKUP($B807,data05,data0211!AG$900,FALSE)</f>
        <v>30667</v>
      </c>
      <c r="AH807" s="218">
        <f>HLOOKUP($B807,data05,data0211!AH$900,FALSE)</f>
        <v>639</v>
      </c>
      <c r="AI807" s="218">
        <f>HLOOKUP($B807,data05,data0211!AI$900,FALSE)</f>
        <v>253</v>
      </c>
      <c r="AJ807" s="218">
        <f>HLOOKUP($B807,data05,data0211!AJ$900,FALSE)</f>
        <v>386</v>
      </c>
      <c r="AK807" s="218">
        <f>HLOOKUP($B807,data05,data0211!AK$900,FALSE)</f>
        <v>309688</v>
      </c>
      <c r="AL807" s="218">
        <f>HLOOKUP($B807,data05,data0211!AL$900,FALSE)</f>
        <v>382728</v>
      </c>
      <c r="AM807" s="218">
        <f>HLOOKUP($B807,data05,data0211!AM$900,FALSE)</f>
        <v>1618</v>
      </c>
      <c r="AN807" s="218">
        <f>HLOOKUP($B807,data05,data0211!AN$900,FALSE)</f>
        <v>447500</v>
      </c>
      <c r="AO807" s="218">
        <f>HLOOKUP($B807,data05,data0211!AO$900,FALSE)</f>
        <v>477431</v>
      </c>
      <c r="AP807" s="218">
        <f>HLOOKUP($B807,data05,data0211!AP$900,FALSE)</f>
        <v>0</v>
      </c>
      <c r="AQ807" s="218">
        <f>HLOOKUP($B807,data05,data0211!AQ$900,FALSE)</f>
        <v>415215</v>
      </c>
      <c r="AR807" s="218">
        <f>HLOOKUP($B807,data05,data0211!AR$900,FALSE)</f>
        <v>1927</v>
      </c>
      <c r="AS807" s="218">
        <f>HLOOKUP($B807,data05,data0211!AS$900,FALSE)</f>
        <v>1336</v>
      </c>
      <c r="AT807" s="218">
        <f>HLOOKUP($B807,data05,data0211!AT$900,FALSE)</f>
        <v>583</v>
      </c>
      <c r="AU807" s="218">
        <f>HLOOKUP($B807,data05,data0211!AU$900,FALSE)</f>
        <v>1036</v>
      </c>
      <c r="AV807" s="218">
        <f>HLOOKUP($B807,data05,data0211!AV$900,FALSE)</f>
        <v>21</v>
      </c>
      <c r="AW807" s="218">
        <f>HLOOKUP($B807,data05,data0211!AW$900,FALSE)</f>
        <v>731</v>
      </c>
      <c r="AX807" s="218">
        <f>HLOOKUP($B807,data05,data0211!AX$900,FALSE)</f>
        <v>0</v>
      </c>
      <c r="AY807" s="218">
        <f>HLOOKUP($B807,data05,data0211!AY$900,FALSE)</f>
        <v>66</v>
      </c>
      <c r="AZ807" s="218">
        <f>HLOOKUP($B807,data05,data0211!AZ$900,FALSE)</f>
        <v>14882</v>
      </c>
      <c r="BA807" s="218">
        <f>HLOOKUP($B807,data05,data0211!BA$900,FALSE)</f>
        <v>74</v>
      </c>
      <c r="BB807" s="218"/>
      <c r="BC807" s="218"/>
      <c r="BD807" s="218"/>
      <c r="BE807" s="218"/>
    </row>
    <row r="808" spans="1:57" x14ac:dyDescent="0.2">
      <c r="A808" s="71" t="s">
        <v>271</v>
      </c>
      <c r="B808" s="71" t="s">
        <v>271</v>
      </c>
      <c r="C808" s="69">
        <v>2006</v>
      </c>
      <c r="D808" s="218">
        <f>HLOOKUP($B808,data06,data0211!D$900,FALSE)</f>
        <v>262916249</v>
      </c>
      <c r="E808" s="218">
        <f>HLOOKUP($B808,data06,data0211!E$900,FALSE)</f>
        <v>-125928089</v>
      </c>
      <c r="F808" s="218">
        <f>HLOOKUP($B808,data06,data0211!F$900,FALSE)</f>
        <v>0</v>
      </c>
      <c r="G808" s="218">
        <f>HLOOKUP($B808,data06,data0211!G$900,FALSE)</f>
        <v>14935375</v>
      </c>
      <c r="H808" s="218">
        <f>HLOOKUP($B808,data06,data0211!H$900,FALSE)</f>
        <v>19212396</v>
      </c>
      <c r="I808" s="218">
        <f>HLOOKUP($B808,data06,data0211!I$900,FALSE)</f>
        <v>5099537</v>
      </c>
      <c r="J808" s="218">
        <f>HLOOKUP($B808,data06,data0211!J$900,FALSE)</f>
        <v>107231</v>
      </c>
      <c r="K808" s="218">
        <f>HLOOKUP($B808,data06,data0211!K$900,FALSE)</f>
        <v>97026</v>
      </c>
      <c r="L808" s="218">
        <f>HLOOKUP($B808,data06,data0211!L$900,FALSE)</f>
        <v>10200</v>
      </c>
      <c r="M808" s="218">
        <f>HLOOKUP($B808,data06,data0211!M$900,FALSE)</f>
        <v>5</v>
      </c>
      <c r="N808" s="218">
        <f>HLOOKUP($B808,data06,data0211!N$900,FALSE)</f>
        <v>25924</v>
      </c>
      <c r="O808" s="218">
        <f>HLOOKUP($B808,data06,data0211!O$900,FALSE)</f>
        <v>708</v>
      </c>
      <c r="P808" s="218">
        <f>HLOOKUP($B808,data06,data0211!P$900,FALSE)</f>
        <v>2532414193</v>
      </c>
      <c r="Q808" s="218">
        <f>HLOOKUP($B808,data06,data0211!Q$900,FALSE)</f>
        <v>929432918</v>
      </c>
      <c r="R808" s="218">
        <f>HLOOKUP($B808,data06,data0211!R$900,FALSE)</f>
        <v>1357636128</v>
      </c>
      <c r="S808" s="218">
        <f>HLOOKUP($B808,data06,data0211!S$900,FALSE)</f>
        <v>225467391</v>
      </c>
      <c r="T808" s="218">
        <f>HLOOKUP($B808,data06,data0211!T$900,FALSE)</f>
        <v>19023561</v>
      </c>
      <c r="U808" s="218">
        <f>HLOOKUP($B808,data06,data0211!U$900,FALSE)</f>
        <v>854195</v>
      </c>
      <c r="V808" s="218">
        <f>HLOOKUP($B808,data06,data0211!V$900,FALSE)</f>
        <v>3022129</v>
      </c>
      <c r="W808" s="218">
        <f>HLOOKUP($B808,data06,data0211!W$900,FALSE)</f>
        <v>0</v>
      </c>
      <c r="X808" s="218">
        <f>HLOOKUP($B808,data06,data0211!X$900,FALSE)</f>
        <v>2578450</v>
      </c>
      <c r="Y808" s="218">
        <f>HLOOKUP($B808,data06,data0211!Y$900,FALSE)</f>
        <v>389840</v>
      </c>
      <c r="Z808" s="218">
        <f>HLOOKUP($B808,data06,data0211!Z$900,FALSE)</f>
        <v>51466</v>
      </c>
      <c r="AA808" s="218">
        <f>HLOOKUP($B808,data06,data0211!AA$900,FALSE)</f>
        <v>2373</v>
      </c>
      <c r="AB808" s="218">
        <f>HLOOKUP($B808,data06,data0211!AB$900,FALSE)</f>
        <v>42638430</v>
      </c>
      <c r="AC808" s="218">
        <f>HLOOKUP($B808,data06,data0211!AC$900,FALSE)</f>
        <v>26768218</v>
      </c>
      <c r="AD808" s="218">
        <f>HLOOKUP($B808,data06,data0211!AD$900,FALSE)</f>
        <v>14844891</v>
      </c>
      <c r="AE808" s="218">
        <f>HLOOKUP($B808,data06,data0211!AE$900,FALSE)</f>
        <v>672823</v>
      </c>
      <c r="AF808" s="218">
        <f>HLOOKUP($B808,data06,data0211!AF$900,FALSE)</f>
        <v>341825</v>
      </c>
      <c r="AG808" s="218">
        <f>HLOOKUP($B808,data06,data0211!AG$900,FALSE)</f>
        <v>10673</v>
      </c>
      <c r="AH808" s="218">
        <f>HLOOKUP($B808,data06,data0211!AH$900,FALSE)</f>
        <v>639</v>
      </c>
      <c r="AI808" s="218">
        <f>HLOOKUP($B808,data06,data0211!AI$900,FALSE)</f>
        <v>253</v>
      </c>
      <c r="AJ808" s="218">
        <f>HLOOKUP($B808,data06,data0211!AJ$900,FALSE)</f>
        <v>386</v>
      </c>
      <c r="AK808" s="218">
        <f>HLOOKUP($B808,data06,data0211!AK$900,FALSE)</f>
        <v>309276</v>
      </c>
      <c r="AL808" s="218">
        <f>HLOOKUP($B808,data06,data0211!AL$900,FALSE)</f>
        <v>370116</v>
      </c>
      <c r="AM808" s="218">
        <f>HLOOKUP($B808,data06,data0211!AM$900,FALSE)</f>
        <v>1611</v>
      </c>
      <c r="AN808" s="218">
        <f>HLOOKUP($B808,data06,data0211!AN$900,FALSE)</f>
        <v>429300</v>
      </c>
      <c r="AO808" s="218">
        <f>HLOOKUP($B808,data06,data0211!AO$900,FALSE)</f>
        <v>506600</v>
      </c>
      <c r="AP808" s="218">
        <f>HLOOKUP($B808,data06,data0211!AP$900,FALSE)</f>
        <v>0</v>
      </c>
      <c r="AQ808" s="218">
        <f>HLOOKUP($B808,data06,data0211!AQ$900,FALSE)</f>
        <v>417442</v>
      </c>
      <c r="AR808" s="218">
        <f>HLOOKUP($B808,data06,data0211!AR$900,FALSE)</f>
        <v>1977</v>
      </c>
      <c r="AS808" s="218">
        <f>HLOOKUP($B808,data06,data0211!AS$900,FALSE)</f>
        <v>1346</v>
      </c>
      <c r="AT808" s="218">
        <f>HLOOKUP($B808,data06,data0211!AT$900,FALSE)</f>
        <v>631</v>
      </c>
      <c r="AU808" s="218">
        <f>HLOOKUP($B808,data06,data0211!AU$900,FALSE)</f>
        <v>1046</v>
      </c>
      <c r="AV808" s="218">
        <f>HLOOKUP($B808,data06,data0211!AV$900,FALSE)</f>
        <v>21</v>
      </c>
      <c r="AW808" s="218">
        <f>HLOOKUP($B808,data06,data0211!AW$900,FALSE)</f>
        <v>771</v>
      </c>
      <c r="AX808" s="218">
        <f>HLOOKUP($B808,data06,data0211!AX$900,FALSE)</f>
        <v>0</v>
      </c>
      <c r="AY808" s="218">
        <f>HLOOKUP($B808,data06,data0211!AY$900,FALSE)</f>
        <v>66</v>
      </c>
      <c r="AZ808" s="218">
        <f>HLOOKUP($B808,data06,data0211!AZ$900,FALSE)</f>
        <v>15182</v>
      </c>
      <c r="BA808" s="218">
        <f>HLOOKUP($B808,data06,data0211!BA$900,FALSE)</f>
        <v>72</v>
      </c>
      <c r="BB808" s="218"/>
      <c r="BC808" s="218"/>
      <c r="BD808" s="218"/>
      <c r="BE808" s="218"/>
    </row>
    <row r="809" spans="1:57" x14ac:dyDescent="0.2">
      <c r="A809" s="71" t="s">
        <v>271</v>
      </c>
      <c r="B809" s="71" t="s">
        <v>271</v>
      </c>
      <c r="C809" s="69">
        <v>2007</v>
      </c>
      <c r="D809" s="218">
        <f>HLOOKUP($B809,data07,data0211!D$900,FALSE)</f>
        <v>298835863</v>
      </c>
      <c r="E809" s="218">
        <f>HLOOKUP($B809,data07,data0211!E$900,FALSE)</f>
        <v>-147272539</v>
      </c>
      <c r="F809" s="218">
        <f>HLOOKUP($B809,data07,data0211!F$900,FALSE)</f>
        <v>0</v>
      </c>
      <c r="G809" s="218">
        <f>HLOOKUP($B809,data07,data0211!G$900,FALSE)</f>
        <v>21166855</v>
      </c>
      <c r="H809" s="218">
        <f>HLOOKUP($B809,data07,data0211!H$900,FALSE)</f>
        <v>16767239</v>
      </c>
      <c r="I809" s="218">
        <f>HLOOKUP($B809,data07,data0211!I$900,FALSE)</f>
        <v>5399644</v>
      </c>
      <c r="J809" s="218">
        <f>HLOOKUP($B809,data07,data0211!J$900,FALSE)</f>
        <v>109225</v>
      </c>
      <c r="K809" s="218">
        <f>HLOOKUP($B809,data07,data0211!K$900,FALSE)</f>
        <v>98952</v>
      </c>
      <c r="L809" s="218">
        <f>HLOOKUP($B809,data07,data0211!L$900,FALSE)</f>
        <v>10268</v>
      </c>
      <c r="M809" s="218">
        <f>HLOOKUP($B809,data07,data0211!M$900,FALSE)</f>
        <v>5</v>
      </c>
      <c r="N809" s="218">
        <f>HLOOKUP($B809,data07,data0211!N$900,FALSE)</f>
        <v>26870</v>
      </c>
      <c r="O809" s="218">
        <f>HLOOKUP($B809,data07,data0211!O$900,FALSE)</f>
        <v>783</v>
      </c>
      <c r="P809" s="218">
        <f>HLOOKUP($B809,data07,data0211!P$900,FALSE)</f>
        <v>2547644309</v>
      </c>
      <c r="Q809" s="218">
        <f>HLOOKUP($B809,data07,data0211!Q$900,FALSE)</f>
        <v>960984164</v>
      </c>
      <c r="R809" s="218">
        <f>HLOOKUP($B809,data07,data0211!R$900,FALSE)</f>
        <v>1345483629</v>
      </c>
      <c r="S809" s="218">
        <f>HLOOKUP($B809,data07,data0211!S$900,FALSE)</f>
        <v>221250854</v>
      </c>
      <c r="T809" s="218">
        <f>HLOOKUP($B809,data07,data0211!T$900,FALSE)</f>
        <v>18950687</v>
      </c>
      <c r="U809" s="218">
        <f>HLOOKUP($B809,data07,data0211!U$900,FALSE)</f>
        <v>974975</v>
      </c>
      <c r="V809" s="218">
        <f>HLOOKUP($B809,data07,data0211!V$900,FALSE)</f>
        <v>2957199</v>
      </c>
      <c r="W809" s="218">
        <f>HLOOKUP($B809,data07,data0211!W$900,FALSE)</f>
        <v>0</v>
      </c>
      <c r="X809" s="218">
        <f>HLOOKUP($B809,data07,data0211!X$900,FALSE)</f>
        <v>2510156</v>
      </c>
      <c r="Y809" s="218">
        <f>HLOOKUP($B809,data07,data0211!Y$900,FALSE)</f>
        <v>391392</v>
      </c>
      <c r="Z809" s="218">
        <f>HLOOKUP($B809,data07,data0211!Z$900,FALSE)</f>
        <v>52999</v>
      </c>
      <c r="AA809" s="218">
        <f>HLOOKUP($B809,data07,data0211!AA$900,FALSE)</f>
        <v>2652</v>
      </c>
      <c r="AB809" s="218">
        <f>HLOOKUP($B809,data07,data0211!AB$900,FALSE)</f>
        <v>42404645</v>
      </c>
      <c r="AC809" s="218">
        <f>HLOOKUP($B809,data07,data0211!AC$900,FALSE)</f>
        <v>26543555</v>
      </c>
      <c r="AD809" s="218">
        <f>HLOOKUP($B809,data07,data0211!AD$900,FALSE)</f>
        <v>14750451</v>
      </c>
      <c r="AE809" s="218">
        <f>HLOOKUP($B809,data07,data0211!AE$900,FALSE)</f>
        <v>746680</v>
      </c>
      <c r="AF809" s="218">
        <f>HLOOKUP($B809,data07,data0211!AF$900,FALSE)</f>
        <v>7677</v>
      </c>
      <c r="AG809" s="218">
        <f>HLOOKUP($B809,data07,data0211!AG$900,FALSE)</f>
        <v>356282</v>
      </c>
      <c r="AH809" s="218">
        <f>HLOOKUP($B809,data07,data0211!AH$900,FALSE)</f>
        <v>639</v>
      </c>
      <c r="AI809" s="218">
        <f>HLOOKUP($B809,data07,data0211!AI$900,FALSE)</f>
        <v>253</v>
      </c>
      <c r="AJ809" s="218">
        <f>HLOOKUP($B809,data07,data0211!AJ$900,FALSE)</f>
        <v>386</v>
      </c>
      <c r="AK809" s="218">
        <f>HLOOKUP($B809,data07,data0211!AK$900,FALSE)</f>
        <v>326064</v>
      </c>
      <c r="AL809" s="218">
        <f>HLOOKUP($B809,data07,data0211!AL$900,FALSE)</f>
        <v>396107</v>
      </c>
      <c r="AM809" s="218">
        <f>HLOOKUP($B809,data07,data0211!AM$900,FALSE)</f>
        <v>1594</v>
      </c>
      <c r="AN809" s="218">
        <f>HLOOKUP($B809,data07,data0211!AN$900,FALSE)</f>
        <v>444200</v>
      </c>
      <c r="AO809" s="218">
        <f>HLOOKUP($B809,data07,data0211!AO$900,FALSE)</f>
        <v>480200</v>
      </c>
      <c r="AP809" s="218">
        <f>HLOOKUP($B809,data07,data0211!AP$900,FALSE)</f>
        <v>480200</v>
      </c>
      <c r="AQ809" s="218">
        <f>HLOOKUP($B809,data07,data0211!AQ$900,FALSE)</f>
        <v>423075</v>
      </c>
      <c r="AR809" s="218">
        <f>HLOOKUP($B809,data07,data0211!AR$900,FALSE)</f>
        <v>2066</v>
      </c>
      <c r="AS809" s="218">
        <f>HLOOKUP($B809,data07,data0211!AS$900,FALSE)</f>
        <v>1386</v>
      </c>
      <c r="AT809" s="218">
        <f>HLOOKUP($B809,data07,data0211!AT$900,FALSE)</f>
        <v>680</v>
      </c>
      <c r="AU809" s="218">
        <f>HLOOKUP($B809,data07,data0211!AU$900,FALSE)</f>
        <v>1076</v>
      </c>
      <c r="AV809" s="218">
        <f>HLOOKUP($B809,data07,data0211!AV$900,FALSE)</f>
        <v>22</v>
      </c>
      <c r="AW809" s="218">
        <f>HLOOKUP($B809,data07,data0211!AW$900,FALSE)</f>
        <v>968</v>
      </c>
      <c r="AX809" s="218">
        <f>HLOOKUP($B809,data07,data0211!AX$900,FALSE)</f>
        <v>0</v>
      </c>
      <c r="AY809" s="218">
        <f>HLOOKUP($B809,data07,data0211!AY$900,FALSE)</f>
        <v>66</v>
      </c>
      <c r="AZ809" s="218">
        <f>HLOOKUP($B809,data07,data0211!AZ$900,FALSE)</f>
        <v>16007</v>
      </c>
      <c r="BA809" s="218">
        <f>HLOOKUP($B809,data07,data0211!BA$900,FALSE)</f>
        <v>72</v>
      </c>
      <c r="BB809" s="218"/>
      <c r="BC809" s="218"/>
      <c r="BD809" s="218"/>
      <c r="BE809" s="218"/>
    </row>
    <row r="810" spans="1:57" x14ac:dyDescent="0.2">
      <c r="A810" s="71" t="s">
        <v>271</v>
      </c>
      <c r="B810" s="71" t="s">
        <v>271</v>
      </c>
      <c r="C810" s="69">
        <v>2008</v>
      </c>
      <c r="D810" s="218">
        <f>HLOOKUP($B810,data08,data0211!D$900,FALSE)</f>
        <v>319907486</v>
      </c>
      <c r="E810" s="218">
        <f>HLOOKUP($B810,data08,data0211!E$900,FALSE)</f>
        <v>-158940161</v>
      </c>
      <c r="F810" s="218">
        <f>HLOOKUP($B810,data08,data0211!F$900,FALSE)</f>
        <v>0</v>
      </c>
      <c r="G810" s="218">
        <f>HLOOKUP($B810,data08,data0211!G$900,FALSE)</f>
        <v>17111921</v>
      </c>
      <c r="H810" s="218">
        <f>HLOOKUP($B810,data08,data0211!H$900,FALSE)</f>
        <v>18447671</v>
      </c>
      <c r="I810" s="218">
        <f>HLOOKUP($B810,data08,data0211!I$900,FALSE)</f>
        <v>4297652</v>
      </c>
      <c r="J810" s="218">
        <f>HLOOKUP($B810,data08,data0211!J$900,FALSE)</f>
        <v>110861</v>
      </c>
      <c r="K810" s="218">
        <f>HLOOKUP($B810,data08,data0211!K$900,FALSE)</f>
        <v>100534</v>
      </c>
      <c r="L810" s="218">
        <f>HLOOKUP($B810,data08,data0211!L$900,FALSE)</f>
        <v>10322</v>
      </c>
      <c r="M810" s="218">
        <f>HLOOKUP($B810,data08,data0211!M$900,FALSE)</f>
        <v>5</v>
      </c>
      <c r="N810" s="218">
        <f>HLOOKUP($B810,data08,data0211!N$900,FALSE)</f>
        <v>27163</v>
      </c>
      <c r="O810" s="218">
        <f>HLOOKUP($B810,data08,data0211!O$900,FALSE)</f>
        <v>784</v>
      </c>
      <c r="P810" s="218">
        <f>HLOOKUP($B810,data08,data0211!P$900,FALSE)</f>
        <v>2501313739</v>
      </c>
      <c r="Q810" s="218">
        <f>HLOOKUP($B810,data08,data0211!Q$900,FALSE)</f>
        <v>942451035</v>
      </c>
      <c r="R810" s="218">
        <f>HLOOKUP($B810,data08,data0211!R$900,FALSE)</f>
        <v>1344081525</v>
      </c>
      <c r="S810" s="218">
        <f>HLOOKUP($B810,data08,data0211!S$900,FALSE)</f>
        <v>194480710</v>
      </c>
      <c r="T810" s="218">
        <f>HLOOKUP($B810,data08,data0211!T$900,FALSE)</f>
        <v>19410273</v>
      </c>
      <c r="U810" s="218">
        <f>HLOOKUP($B810,data08,data0211!U$900,FALSE)</f>
        <v>890196</v>
      </c>
      <c r="V810" s="218">
        <f>HLOOKUP($B810,data08,data0211!V$900,FALSE)</f>
        <v>2987652</v>
      </c>
      <c r="W810" s="218">
        <f>HLOOKUP($B810,data08,data0211!W$900,FALSE)</f>
        <v>0</v>
      </c>
      <c r="X810" s="218">
        <f>HLOOKUP($B810,data08,data0211!X$900,FALSE)</f>
        <v>2587776</v>
      </c>
      <c r="Y810" s="218">
        <f>HLOOKUP($B810,data08,data0211!Y$900,FALSE)</f>
        <v>343085</v>
      </c>
      <c r="Z810" s="218">
        <f>HLOOKUP($B810,data08,data0211!Z$900,FALSE)</f>
        <v>54191</v>
      </c>
      <c r="AA810" s="218">
        <f>HLOOKUP($B810,data08,data0211!AA$900,FALSE)</f>
        <v>2600</v>
      </c>
      <c r="AB810" s="218">
        <f>HLOOKUP($B810,data08,data0211!AB$900,FALSE)</f>
        <v>0</v>
      </c>
      <c r="AC810" s="218">
        <f>HLOOKUP($B810,data08,data0211!AC$900,FALSE)</f>
        <v>27617009</v>
      </c>
      <c r="AD810" s="218">
        <f>HLOOKUP($B810,data08,data0211!AD$900,FALSE)</f>
        <v>15150080</v>
      </c>
      <c r="AE810" s="218">
        <f>HLOOKUP($B810,data08,data0211!AE$900,FALSE)</f>
        <v>733530</v>
      </c>
      <c r="AF810" s="218">
        <f>HLOOKUP($B810,data08,data0211!AF$900,FALSE)</f>
        <v>362250</v>
      </c>
      <c r="AG810" s="218">
        <f>HLOOKUP($B810,data08,data0211!AG$900,FALSE)</f>
        <v>11143</v>
      </c>
      <c r="AH810" s="218">
        <f>HLOOKUP($B810,data08,data0211!AH$900,FALSE)</f>
        <v>639</v>
      </c>
      <c r="AI810" s="218">
        <f>HLOOKUP($B810,data08,data0211!AI$900,FALSE)</f>
        <v>253</v>
      </c>
      <c r="AJ810" s="218">
        <f>HLOOKUP($B810,data08,data0211!AJ$900,FALSE)</f>
        <v>386</v>
      </c>
      <c r="AK810" s="218">
        <f>HLOOKUP($B810,data08,data0211!AK$900,FALSE)</f>
        <v>304909</v>
      </c>
      <c r="AL810" s="218">
        <f>HLOOKUP($B810,data08,data0211!AL$900,FALSE)</f>
        <v>407990</v>
      </c>
      <c r="AM810" s="218">
        <f>HLOOKUP($B810,data08,data0211!AM$900,FALSE)</f>
        <v>1603</v>
      </c>
      <c r="AN810" s="218">
        <f>HLOOKUP($B810,data08,data0211!AN$900,FALSE)</f>
        <v>435452</v>
      </c>
      <c r="AO810" s="218">
        <f>HLOOKUP($B810,data08,data0211!AO$900,FALSE)</f>
        <v>444396</v>
      </c>
      <c r="AP810" s="218">
        <f>HLOOKUP($B810,data08,data0211!AP$900,FALSE)</f>
        <v>444396</v>
      </c>
      <c r="AQ810" s="218">
        <f>HLOOKUP($B810,data08,data0211!AQ$900,FALSE)</f>
        <v>405306</v>
      </c>
      <c r="AR810" s="218">
        <f>HLOOKUP($B810,data08,data0211!AR$900,FALSE)</f>
        <v>2135</v>
      </c>
      <c r="AS810" s="218">
        <f>HLOOKUP($B810,data08,data0211!AS$900,FALSE)</f>
        <v>1386</v>
      </c>
      <c r="AT810" s="218">
        <f>HLOOKUP($B810,data08,data0211!AT$900,FALSE)</f>
        <v>749</v>
      </c>
      <c r="AU810" s="218">
        <f>HLOOKUP($B810,data08,data0211!AU$900,FALSE)</f>
        <v>1076</v>
      </c>
      <c r="AV810" s="218">
        <f>HLOOKUP($B810,data08,data0211!AV$900,FALSE)</f>
        <v>22</v>
      </c>
      <c r="AW810" s="218">
        <f>HLOOKUP($B810,data08,data0211!AW$900,FALSE)</f>
        <v>1037</v>
      </c>
      <c r="AX810" s="218">
        <f>HLOOKUP($B810,data08,data0211!AX$900,FALSE)</f>
        <v>0</v>
      </c>
      <c r="AY810" s="218">
        <f>HLOOKUP($B810,data08,data0211!AY$900,FALSE)</f>
        <v>66</v>
      </c>
      <c r="AZ810" s="218">
        <f>HLOOKUP($B810,data08,data0211!AZ$900,FALSE)</f>
        <v>16107</v>
      </c>
      <c r="BA810" s="218">
        <f>HLOOKUP($B810,data08,data0211!BA$900,FALSE)</f>
        <v>74</v>
      </c>
      <c r="BB810" s="218"/>
      <c r="BC810" s="218"/>
      <c r="BD810" s="218"/>
      <c r="BE810" s="218"/>
    </row>
    <row r="811" spans="1:57" x14ac:dyDescent="0.2">
      <c r="A811" s="71" t="s">
        <v>271</v>
      </c>
      <c r="B811" s="71" t="s">
        <v>271</v>
      </c>
      <c r="C811" s="69">
        <v>2009</v>
      </c>
      <c r="D811" s="218">
        <f>HLOOKUP($B811,data09,data0211!D$900,FALSE)</f>
        <v>335591611</v>
      </c>
      <c r="E811" s="218">
        <f>HLOOKUP($B811,data09,data0211!E$900,FALSE)</f>
        <v>-171437346</v>
      </c>
      <c r="F811" s="218">
        <f>HLOOKUP($B811,data09,data0211!F$900,FALSE)</f>
        <v>0</v>
      </c>
      <c r="G811" s="218">
        <f>HLOOKUP($B811,data09,data0211!G$900,FALSE)</f>
        <v>30741373</v>
      </c>
      <c r="H811" s="218">
        <f>HLOOKUP($B811,data09,data0211!H$900,FALSE)</f>
        <v>18832922</v>
      </c>
      <c r="I811" s="218">
        <f>HLOOKUP($B811,data09,data0211!I$900,FALSE)</f>
        <v>4258155</v>
      </c>
      <c r="J811" s="218">
        <f>HLOOKUP($B811,data09,data0211!J$900,FALSE)</f>
        <v>111994</v>
      </c>
      <c r="K811" s="218">
        <f>HLOOKUP($B811,data09,data0211!K$900,FALSE)</f>
        <v>101547</v>
      </c>
      <c r="L811" s="218">
        <f>HLOOKUP($B811,data09,data0211!L$900,FALSE)</f>
        <v>9550</v>
      </c>
      <c r="M811" s="218">
        <f>HLOOKUP($B811,data09,data0211!M$900,FALSE)</f>
        <v>897</v>
      </c>
      <c r="N811" s="218">
        <f>HLOOKUP($B811,data09,data0211!N$900,FALSE)</f>
        <v>27619</v>
      </c>
      <c r="O811" s="218">
        <f>HLOOKUP($B811,data09,data0211!O$900,FALSE)</f>
        <v>704</v>
      </c>
      <c r="P811" s="218">
        <f>HLOOKUP($B811,data09,data0211!P$900,FALSE)</f>
        <v>2473069288</v>
      </c>
      <c r="Q811" s="218">
        <f>HLOOKUP($B811,data09,data0211!Q$900,FALSE)</f>
        <v>942215878</v>
      </c>
      <c r="R811" s="218">
        <f>HLOOKUP($B811,data09,data0211!R$900,FALSE)</f>
        <v>1308782369</v>
      </c>
      <c r="S811" s="218">
        <f>HLOOKUP($B811,data09,data0211!S$900,FALSE)</f>
        <v>201450258</v>
      </c>
      <c r="T811" s="218">
        <f>HLOOKUP($B811,data09,data0211!T$900,FALSE)</f>
        <v>19765818</v>
      </c>
      <c r="U811" s="218">
        <f>HLOOKUP($B811,data09,data0211!U$900,FALSE)</f>
        <v>854965</v>
      </c>
      <c r="V811" s="218">
        <f>HLOOKUP($B811,data09,data0211!V$900,FALSE)</f>
        <v>2878540</v>
      </c>
      <c r="W811" s="218">
        <f>HLOOKUP($B811,data09,data0211!W$900,FALSE)</f>
        <v>0</v>
      </c>
      <c r="X811" s="218">
        <f>HLOOKUP($B811,data09,data0211!X$900,FALSE)</f>
        <v>2462324</v>
      </c>
      <c r="Y811" s="218">
        <f>HLOOKUP($B811,data09,data0211!Y$900,FALSE)</f>
        <v>358799</v>
      </c>
      <c r="Z811" s="218">
        <f>HLOOKUP($B811,data09,data0211!Z$900,FALSE)</f>
        <v>55040</v>
      </c>
      <c r="AA811" s="218">
        <f>HLOOKUP($B811,data09,data0211!AA$900,FALSE)</f>
        <v>2377</v>
      </c>
      <c r="AB811" s="218">
        <f>HLOOKUP($B811,data09,data0211!AB$900,FALSE)</f>
        <v>43939215</v>
      </c>
      <c r="AC811" s="218">
        <f>HLOOKUP($B811,data09,data0211!AC$900,FALSE)</f>
        <v>27976891</v>
      </c>
      <c r="AD811" s="218">
        <f>HLOOKUP($B811,data09,data0211!AD$900,FALSE)</f>
        <v>14637336</v>
      </c>
      <c r="AE811" s="218">
        <f>HLOOKUP($B811,data09,data0211!AE$900,FALSE)</f>
        <v>762031</v>
      </c>
      <c r="AF811" s="218">
        <f>HLOOKUP($B811,data09,data0211!AF$900,FALSE)</f>
        <v>367503</v>
      </c>
      <c r="AG811" s="218">
        <f>HLOOKUP($B811,data09,data0211!AG$900,FALSE)</f>
        <v>13982</v>
      </c>
      <c r="AH811" s="218">
        <f>HLOOKUP($B811,data09,data0211!AH$900,FALSE)</f>
        <v>639</v>
      </c>
      <c r="AI811" s="218">
        <f>HLOOKUP($B811,data09,data0211!AI$900,FALSE)</f>
        <v>253</v>
      </c>
      <c r="AJ811" s="218">
        <f>HLOOKUP($B811,data09,data0211!AJ$900,FALSE)</f>
        <v>386</v>
      </c>
      <c r="AK811" s="218">
        <f>HLOOKUP($B811,data09,data0211!AK$900,FALSE)</f>
        <v>308114</v>
      </c>
      <c r="AL811" s="218">
        <f>HLOOKUP($B811,data09,data0211!AL$900,FALSE)</f>
        <v>419985</v>
      </c>
      <c r="AM811" s="218">
        <f>HLOOKUP($B811,data09,data0211!AM$900,FALSE)</f>
        <v>1601</v>
      </c>
      <c r="AN811" s="218">
        <f>HLOOKUP($B811,data09,data0211!AN$900,FALSE)</f>
        <v>433843</v>
      </c>
      <c r="AO811" s="218">
        <f>HLOOKUP($B811,data09,data0211!AO$900,FALSE)</f>
        <v>488365</v>
      </c>
      <c r="AP811" s="218">
        <f>HLOOKUP($B811,data09,data0211!AP$900,FALSE)</f>
        <v>488365</v>
      </c>
      <c r="AQ811" s="218">
        <f>HLOOKUP($B811,data09,data0211!AQ$900,FALSE)</f>
        <v>397920</v>
      </c>
      <c r="AR811" s="218">
        <f>HLOOKUP($B811,data09,data0211!AR$900,FALSE)</f>
        <v>2201</v>
      </c>
      <c r="AS811" s="218">
        <f>HLOOKUP($B811,data09,data0211!AS$900,FALSE)</f>
        <v>1280</v>
      </c>
      <c r="AT811" s="218">
        <f>HLOOKUP($B811,data09,data0211!AT$900,FALSE)</f>
        <v>921</v>
      </c>
      <c r="AU811" s="218">
        <f>HLOOKUP($B811,data09,data0211!AU$900,FALSE)</f>
        <v>1109</v>
      </c>
      <c r="AV811" s="218">
        <f>HLOOKUP($B811,data09,data0211!AV$900,FALSE)</f>
        <v>22</v>
      </c>
      <c r="AW811" s="218">
        <f>HLOOKUP($B811,data09,data0211!AW$900,FALSE)</f>
        <v>1070</v>
      </c>
      <c r="AX811" s="218">
        <f>HLOOKUP($B811,data09,data0211!AX$900,FALSE)</f>
        <v>0</v>
      </c>
      <c r="AY811" s="218">
        <f>HLOOKUP($B811,data09,data0211!AY$900,FALSE)</f>
        <v>66</v>
      </c>
      <c r="AZ811" s="218">
        <f>HLOOKUP($B811,data09,data0211!AZ$900,FALSE)</f>
        <v>16240</v>
      </c>
      <c r="BA811" s="218">
        <f>HLOOKUP($B811,data09,data0211!BA$900,FALSE)</f>
        <v>74</v>
      </c>
      <c r="BB811" s="218"/>
      <c r="BC811" s="218"/>
      <c r="BD811" s="218"/>
      <c r="BE811" s="218"/>
    </row>
    <row r="812" spans="1:57" x14ac:dyDescent="0.2">
      <c r="A812" s="71" t="s">
        <v>271</v>
      </c>
      <c r="B812" s="71" t="s">
        <v>271</v>
      </c>
      <c r="C812" s="69">
        <v>2010</v>
      </c>
      <c r="D812" s="218">
        <f>HLOOKUP($B812,data10,data0211!D$900,FALSE)</f>
        <v>363555574</v>
      </c>
      <c r="E812" s="218">
        <f>HLOOKUP($B812,data10,data0211!E$900,FALSE)</f>
        <v>-185485613</v>
      </c>
      <c r="F812" s="218">
        <f>HLOOKUP($B812,data10,data0211!F$900,FALSE)</f>
        <v>0</v>
      </c>
      <c r="G812" s="218">
        <f>HLOOKUP($B812,data10,data0211!G$900,FALSE)</f>
        <v>30741373</v>
      </c>
      <c r="H812" s="218">
        <f>HLOOKUP($B812,data10,data0211!H$900,FALSE)</f>
        <v>19398340</v>
      </c>
      <c r="I812" s="218">
        <f>HLOOKUP($B812,data10,data0211!I$900,FALSE)</f>
        <v>3249262</v>
      </c>
      <c r="J812" s="218">
        <f>HLOOKUP($B812,data10,data0211!J$900,FALSE)</f>
        <v>112569</v>
      </c>
      <c r="K812" s="218">
        <f>HLOOKUP($B812,data10,data0211!K$900,FALSE)</f>
        <v>102929</v>
      </c>
      <c r="L812" s="218">
        <f>HLOOKUP($B812,data10,data0211!L$900,FALSE)</f>
        <v>9633</v>
      </c>
      <c r="M812" s="218">
        <f>HLOOKUP($B812,data10,data0211!M$900,FALSE)</f>
        <v>7</v>
      </c>
      <c r="N812" s="218">
        <f>HLOOKUP($B812,data10,data0211!N$900,FALSE)</f>
        <v>0</v>
      </c>
      <c r="O812" s="218">
        <f>HLOOKUP($B812,data10,data0211!O$900,FALSE)</f>
        <v>0</v>
      </c>
      <c r="P812" s="218">
        <f>HLOOKUP($B812,data10,data0211!P$900,FALSE)</f>
        <v>2517857267</v>
      </c>
      <c r="Q812" s="218">
        <f>HLOOKUP($B812,data10,data0211!Q$900,FALSE)</f>
        <v>972134187</v>
      </c>
      <c r="R812" s="218">
        <f>HLOOKUP($B812,data10,data0211!R$900,FALSE)</f>
        <v>1294864767</v>
      </c>
      <c r="S812" s="218">
        <f>HLOOKUP($B812,data10,data0211!S$900,FALSE)</f>
        <v>250858313</v>
      </c>
      <c r="T812" s="218">
        <f>HLOOKUP($B812,data10,data0211!T$900,FALSE)</f>
        <v>0</v>
      </c>
      <c r="U812" s="218">
        <f>HLOOKUP($B812,data10,data0211!U$900,FALSE)</f>
        <v>0</v>
      </c>
      <c r="V812" s="218">
        <f>HLOOKUP($B812,data10,data0211!V$900,FALSE)</f>
        <v>2884529</v>
      </c>
      <c r="W812" s="218">
        <f>HLOOKUP($B812,data10,data0211!W$900,FALSE)</f>
        <v>0</v>
      </c>
      <c r="X812" s="218">
        <f>HLOOKUP($B812,data10,data0211!X$900,FALSE)</f>
        <v>2409333</v>
      </c>
      <c r="Y812" s="218">
        <f>HLOOKUP($B812,data10,data0211!Y$900,FALSE)</f>
        <v>475196</v>
      </c>
      <c r="Z812" s="218">
        <f>HLOOKUP($B812,data10,data0211!Z$900,FALSE)</f>
        <v>0</v>
      </c>
      <c r="AA812" s="218">
        <f>HLOOKUP($B812,data10,data0211!AA$900,FALSE)</f>
        <v>0</v>
      </c>
      <c r="AB812" s="218">
        <f>HLOOKUP($B812,data10,data0211!AB$900,FALSE)</f>
        <v>45371415</v>
      </c>
      <c r="AC812" s="218">
        <f>HLOOKUP($B812,data10,data0211!AC$900,FALSE)</f>
        <v>29469856</v>
      </c>
      <c r="AD812" s="218">
        <f>HLOOKUP($B812,data10,data0211!AD$900,FALSE)</f>
        <v>14858172</v>
      </c>
      <c r="AE812" s="218">
        <f>HLOOKUP($B812,data10,data0211!AE$900,FALSE)</f>
        <v>1043387</v>
      </c>
      <c r="AF812" s="218">
        <f>HLOOKUP($B812,data10,data0211!AF$900,FALSE)</f>
        <v>0</v>
      </c>
      <c r="AG812" s="218">
        <f>HLOOKUP($B812,data10,data0211!AG$900,FALSE)</f>
        <v>0</v>
      </c>
      <c r="AH812" s="218">
        <f>HLOOKUP($B812,data10,data0211!AH$900,FALSE)</f>
        <v>0</v>
      </c>
      <c r="AI812" s="218">
        <f>HLOOKUP($B812,data10,data0211!AI$900,FALSE)</f>
        <v>0</v>
      </c>
      <c r="AJ812" s="218">
        <f>HLOOKUP($B812,data10,data0211!AJ$900,FALSE)</f>
        <v>0</v>
      </c>
      <c r="AK812" s="218">
        <f>HLOOKUP($B812,data10,data0211!AK$900,FALSE)</f>
        <v>312571</v>
      </c>
      <c r="AL812" s="218">
        <f>HLOOKUP($B812,data10,data0211!AL$900,FALSE)</f>
        <v>432459</v>
      </c>
      <c r="AM812" s="218">
        <f>HLOOKUP($B812,data10,data0211!AM$900,FALSE)</f>
        <v>1595</v>
      </c>
      <c r="AN812" s="218">
        <f>HLOOKUP($B812,data10,data0211!AN$900,FALSE)</f>
        <v>436342</v>
      </c>
      <c r="AO812" s="218">
        <f>HLOOKUP($B812,data10,data0211!AO$900,FALSE)</f>
        <v>509726</v>
      </c>
      <c r="AP812" s="218">
        <f>HLOOKUP($B812,data10,data0211!AP$900,FALSE)</f>
        <v>509726</v>
      </c>
      <c r="AQ812" s="218">
        <f>HLOOKUP($B812,data10,data0211!AQ$900,FALSE)</f>
        <v>420423</v>
      </c>
      <c r="AR812" s="218">
        <f>HLOOKUP($B812,data10,data0211!AR$900,FALSE)</f>
        <v>2301</v>
      </c>
      <c r="AS812" s="218">
        <f>HLOOKUP($B812,data10,data0211!AS$900,FALSE)</f>
        <v>1274</v>
      </c>
      <c r="AT812" s="218">
        <f>HLOOKUP($B812,data10,data0211!AT$900,FALSE)</f>
        <v>1027</v>
      </c>
      <c r="AU812" s="218">
        <f>HLOOKUP($B812,data10,data0211!AU$900,FALSE)</f>
        <v>1139</v>
      </c>
      <c r="AV812" s="218">
        <f>HLOOKUP($B812,data10,data0211!AV$900,FALSE)</f>
        <v>17</v>
      </c>
      <c r="AW812" s="218">
        <f>HLOOKUP($B812,data10,data0211!AW$900,FALSE)</f>
        <v>1145</v>
      </c>
      <c r="AX812" s="218">
        <f>HLOOKUP($B812,data10,data0211!AX$900,FALSE)</f>
        <v>0</v>
      </c>
      <c r="AY812" s="218">
        <f>HLOOKUP($B812,data10,data0211!AY$900,FALSE)</f>
        <v>65</v>
      </c>
      <c r="AZ812" s="218">
        <f>HLOOKUP($B812,data10,data0211!AZ$900,FALSE)</f>
        <v>16934</v>
      </c>
      <c r="BA812" s="218">
        <f>HLOOKUP($B812,data10,data0211!BA$900,FALSE)</f>
        <v>73</v>
      </c>
      <c r="BB812" s="218"/>
      <c r="BC812" s="218"/>
      <c r="BD812" s="218"/>
      <c r="BE812" s="218"/>
    </row>
    <row r="813" spans="1:57" x14ac:dyDescent="0.2">
      <c r="A813" s="71" t="s">
        <v>271</v>
      </c>
      <c r="B813" s="71" t="s">
        <v>271</v>
      </c>
      <c r="C813" s="69">
        <v>2011</v>
      </c>
      <c r="D813" s="218">
        <f>HLOOKUP($B813,data11,data0211!D$900,FALSE)</f>
        <v>385442693</v>
      </c>
      <c r="E813" s="218">
        <f>HLOOKUP($B813,data11,data0211!E$900,FALSE)</f>
        <v>-198080627</v>
      </c>
      <c r="F813" s="218">
        <f>HLOOKUP($B813,data11,data0211!F$900,FALSE)</f>
        <v>0</v>
      </c>
      <c r="G813" s="218">
        <f>HLOOKUP($B813,data11,data0211!G$900,FALSE)</f>
        <v>25290429</v>
      </c>
      <c r="H813" s="218">
        <f>HLOOKUP($B813,data11,data0211!H$900,FALSE)</f>
        <v>20308168</v>
      </c>
      <c r="I813" s="218">
        <f>HLOOKUP($B813,data11,data0211!I$900,FALSE)</f>
        <v>2037696</v>
      </c>
      <c r="J813" s="218">
        <f>HLOOKUP($B813,data11,data0211!J$900,FALSE)</f>
        <v>113709</v>
      </c>
      <c r="K813" s="218">
        <f>HLOOKUP($B813,data11,data0211!K$900,FALSE)</f>
        <v>104060</v>
      </c>
      <c r="L813" s="218">
        <f>HLOOKUP($B813,data11,data0211!L$900,FALSE)</f>
        <v>9645</v>
      </c>
      <c r="M813" s="218">
        <f>HLOOKUP($B813,data11,data0211!M$900,FALSE)</f>
        <v>4</v>
      </c>
      <c r="N813" s="218">
        <f>HLOOKUP($B813,data11,data0211!N$900,FALSE)</f>
        <v>0</v>
      </c>
      <c r="O813" s="218">
        <f>HLOOKUP($B813,data11,data0211!O$900,FALSE)</f>
        <v>0</v>
      </c>
      <c r="P813" s="218">
        <f>HLOOKUP($B813,data11,data0211!P$900,FALSE)</f>
        <v>2526635929</v>
      </c>
      <c r="Q813" s="218">
        <f>HLOOKUP($B813,data11,data0211!Q$900,FALSE)</f>
        <v>955895335</v>
      </c>
      <c r="R813" s="218">
        <f>HLOOKUP($B813,data11,data0211!R$900,FALSE)</f>
        <v>1370969487</v>
      </c>
      <c r="S813" s="218">
        <f>HLOOKUP($B813,data11,data0211!S$900,FALSE)</f>
        <v>199771107</v>
      </c>
      <c r="T813" s="218">
        <f>HLOOKUP($B813,data11,data0211!T$900,FALSE)</f>
        <v>0</v>
      </c>
      <c r="U813" s="218">
        <f>HLOOKUP($B813,data11,data0211!U$900,FALSE)</f>
        <v>0</v>
      </c>
      <c r="V813" s="218">
        <f>HLOOKUP($B813,data11,data0211!V$900,FALSE)</f>
        <v>2908072</v>
      </c>
      <c r="W813" s="218">
        <f>HLOOKUP($B813,data11,data0211!W$900,FALSE)</f>
        <v>0</v>
      </c>
      <c r="X813" s="218">
        <f>HLOOKUP($B813,data11,data0211!X$900,FALSE)</f>
        <v>2557875</v>
      </c>
      <c r="Y813" s="218">
        <f>HLOOKUP($B813,data11,data0211!Y$900,FALSE)</f>
        <v>350197</v>
      </c>
      <c r="Z813" s="218">
        <f>HLOOKUP($B813,data11,data0211!Z$900,FALSE)</f>
        <v>0</v>
      </c>
      <c r="AA813" s="218">
        <f>HLOOKUP($B813,data11,data0211!AA$900,FALSE)</f>
        <v>0</v>
      </c>
      <c r="AB813" s="218">
        <f>HLOOKUP($B813,data11,data0211!AB$900,FALSE)</f>
        <v>46031063</v>
      </c>
      <c r="AC813" s="218">
        <f>HLOOKUP($B813,data11,data0211!AC$900,FALSE)</f>
        <v>29855043</v>
      </c>
      <c r="AD813" s="218">
        <f>HLOOKUP($B813,data11,data0211!AD$900,FALSE)</f>
        <v>15387805</v>
      </c>
      <c r="AE813" s="218">
        <f>HLOOKUP($B813,data11,data0211!AE$900,FALSE)</f>
        <v>788215</v>
      </c>
      <c r="AF813" s="218">
        <f>HLOOKUP($B813,data11,data0211!AF$900,FALSE)</f>
        <v>0</v>
      </c>
      <c r="AG813" s="218">
        <f>HLOOKUP($B813,data11,data0211!AG$900,FALSE)</f>
        <v>0</v>
      </c>
      <c r="AH813" s="218">
        <f>HLOOKUP($B813,data11,data0211!AH$900,FALSE)</f>
        <v>639</v>
      </c>
      <c r="AI813" s="218">
        <f>HLOOKUP($B813,data11,data0211!AI$900,FALSE)</f>
        <v>253</v>
      </c>
      <c r="AJ813" s="218">
        <f>HLOOKUP($B813,data11,data0211!AJ$900,FALSE)</f>
        <v>386</v>
      </c>
      <c r="AK813" s="218">
        <f>HLOOKUP($B813,data11,data0211!AK$900,FALSE)</f>
        <v>316309</v>
      </c>
      <c r="AL813" s="218">
        <f>HLOOKUP($B813,data11,data0211!AL$900,FALSE)</f>
        <v>413710</v>
      </c>
      <c r="AM813" s="218">
        <f>HLOOKUP($B813,data11,data0211!AM$900,FALSE)</f>
        <v>1589</v>
      </c>
      <c r="AN813" s="218">
        <f>HLOOKUP($B813,data11,data0211!AN$900,FALSE)</f>
        <v>433549</v>
      </c>
      <c r="AO813" s="218">
        <f>HLOOKUP($B813,data11,data0211!AO$900,FALSE)</f>
        <v>526513</v>
      </c>
      <c r="AP813" s="218">
        <f>HLOOKUP($B813,data11,data0211!AP$900,FALSE)</f>
        <v>526513</v>
      </c>
      <c r="AQ813" s="218">
        <f>HLOOKUP($B813,data11,data0211!AQ$900,FALSE)</f>
        <v>412902</v>
      </c>
      <c r="AR813" s="218">
        <f>HLOOKUP($B813,data11,data0211!AR$900,FALSE)</f>
        <v>2409</v>
      </c>
      <c r="AS813" s="218">
        <f>HLOOKUP($B813,data11,data0211!AS$900,FALSE)</f>
        <v>1331</v>
      </c>
      <c r="AT813" s="218">
        <f>HLOOKUP($B813,data11,data0211!AT$900,FALSE)</f>
        <v>1078</v>
      </c>
      <c r="AU813" s="218">
        <f>HLOOKUP($B813,data11,data0211!AU$900,FALSE)</f>
        <v>1043</v>
      </c>
      <c r="AV813" s="218">
        <f>HLOOKUP($B813,data11,data0211!AV$900,FALSE)</f>
        <v>18</v>
      </c>
      <c r="AW813" s="218">
        <f>HLOOKUP($B813,data11,data0211!AW$900,FALSE)</f>
        <v>1348</v>
      </c>
      <c r="AX813" s="218">
        <f>HLOOKUP($B813,data11,data0211!AX$900,FALSE)</f>
        <v>0</v>
      </c>
      <c r="AY813" s="218">
        <f>HLOOKUP($B813,data11,data0211!AY$900,FALSE)</f>
        <v>63</v>
      </c>
      <c r="AZ813" s="218">
        <f>HLOOKUP($B813,data11,data0211!AZ$900,FALSE)</f>
        <v>16991</v>
      </c>
      <c r="BA813" s="218">
        <f>HLOOKUP($B813,data11,data0211!BA$900,FALSE)</f>
        <v>74</v>
      </c>
      <c r="BB813" s="218"/>
      <c r="BC813" s="218"/>
      <c r="BD813" s="218"/>
      <c r="BE813" s="218"/>
    </row>
    <row r="814" spans="1:57" x14ac:dyDescent="0.2">
      <c r="A814" s="71" t="s">
        <v>48</v>
      </c>
      <c r="B814" s="71" t="s">
        <v>48</v>
      </c>
      <c r="C814" s="69">
        <v>2002</v>
      </c>
      <c r="D814" s="218">
        <f>HLOOKUP($B814,data02,data0211!D$900,FALSE)</f>
        <v>14920353.74</v>
      </c>
      <c r="E814" s="218">
        <f>HLOOKUP($B814,data02,data0211!E$900,FALSE)</f>
        <v>-6406421.6899999995</v>
      </c>
      <c r="F814" s="218">
        <f>HLOOKUP($B814,data02,data0211!F$900,FALSE)</f>
        <v>467289.41</v>
      </c>
      <c r="G814" s="218">
        <f>HLOOKUP($B814,data02,data0211!G$900,FALSE)</f>
        <v>505052</v>
      </c>
      <c r="H814" s="218">
        <f>HLOOKUP($B814,data02,data0211!H$900,FALSE)</f>
        <v>1078552.19</v>
      </c>
      <c r="I814" s="218">
        <f>HLOOKUP($B814,data02,data0211!I$900,FALSE)</f>
        <v>215038</v>
      </c>
      <c r="J814" s="218">
        <f>HLOOKUP($B814,data02,data0211!J$900,FALSE)</f>
        <v>9379</v>
      </c>
      <c r="K814" s="218">
        <f>HLOOKUP($B814,data02,data0211!K$900,FALSE)</f>
        <v>8534</v>
      </c>
      <c r="L814" s="218">
        <f>HLOOKUP($B814,data02,data0211!L$900,FALSE)</f>
        <v>845</v>
      </c>
      <c r="M814" s="218">
        <f>HLOOKUP($B814,data02,data0211!M$900,FALSE)</f>
        <v>0</v>
      </c>
      <c r="N814" s="218">
        <f>HLOOKUP($B814,data02,data0211!N$900,FALSE)</f>
        <v>1</v>
      </c>
      <c r="O814" s="218">
        <f>HLOOKUP($B814,data02,data0211!O$900,FALSE)</f>
        <v>8</v>
      </c>
      <c r="P814" s="218">
        <f>HLOOKUP($B814,data02,data0211!P$900,FALSE)</f>
        <v>93651360.400000006</v>
      </c>
      <c r="Q814" s="218">
        <f>HLOOKUP($B814,data02,data0211!Q$900,FALSE)</f>
        <v>65472676.299999997</v>
      </c>
      <c r="R814" s="218">
        <f>HLOOKUP($B814,data02,data0211!R$900,FALSE)</f>
        <v>27395444.699999999</v>
      </c>
      <c r="S814" s="218">
        <f>HLOOKUP($B814,data02,data0211!S$900,FALSE)</f>
        <v>0</v>
      </c>
      <c r="T814" s="218">
        <f>HLOOKUP($B814,data02,data0211!T$900,FALSE)</f>
        <v>783239.4</v>
      </c>
      <c r="U814" s="218">
        <f>HLOOKUP($B814,data02,data0211!U$900,FALSE)</f>
        <v>0</v>
      </c>
      <c r="V814" s="218">
        <f>HLOOKUP($B814,data02,data0211!V$900,FALSE)</f>
        <v>56478.6</v>
      </c>
      <c r="W814" s="218">
        <f>HLOOKUP($B814,data02,data0211!W$900,FALSE)</f>
        <v>0</v>
      </c>
      <c r="X814" s="218">
        <f>HLOOKUP($B814,data02,data0211!X$900,FALSE)</f>
        <v>54666.9</v>
      </c>
      <c r="Y814" s="218">
        <f>HLOOKUP($B814,data02,data0211!Y$900,FALSE)</f>
        <v>0</v>
      </c>
      <c r="Z814" s="218">
        <f>HLOOKUP($B814,data02,data0211!Z$900,FALSE)</f>
        <v>1707.4</v>
      </c>
      <c r="AA814" s="218">
        <f>HLOOKUP($B814,data02,data0211!AA$900,FALSE)</f>
        <v>104.3</v>
      </c>
      <c r="AB814" s="218">
        <f>HLOOKUP($B814,data02,data0211!AB$900,FALSE)</f>
        <v>1856553.97</v>
      </c>
      <c r="AC814" s="218">
        <f>HLOOKUP($B814,data02,data0211!AC$900,FALSE)</f>
        <v>1538835.47</v>
      </c>
      <c r="AD814" s="218">
        <f>HLOOKUP($B814,data02,data0211!AD$900,FALSE)</f>
        <v>315146.27</v>
      </c>
      <c r="AE814" s="218">
        <f>HLOOKUP($B814,data02,data0211!AE$900,FALSE)</f>
        <v>0</v>
      </c>
      <c r="AF814" s="218">
        <f>HLOOKUP($B814,data02,data0211!AF$900,FALSE)</f>
        <v>2544.1</v>
      </c>
      <c r="AG814" s="218">
        <f>HLOOKUP($B814,data02,data0211!AG$900,FALSE)</f>
        <v>28.13</v>
      </c>
      <c r="AH814" s="218">
        <f>HLOOKUP($B814,data02,data0211!AH$900,FALSE)</f>
        <v>61</v>
      </c>
      <c r="AI814" s="218">
        <f>HLOOKUP($B814,data02,data0211!AI$900,FALSE)</f>
        <v>8</v>
      </c>
      <c r="AJ814" s="218">
        <f>HLOOKUP($B814,data02,data0211!AJ$900,FALSE)</f>
        <v>53</v>
      </c>
      <c r="AK814" s="218">
        <f>HLOOKUP($B814,data02,data0211!AK$900,FALSE)</f>
        <v>15000</v>
      </c>
      <c r="AL814" s="218">
        <f>HLOOKUP($B814,data02,data0211!AL$900,FALSE)</f>
        <v>15000</v>
      </c>
      <c r="AM814" s="218">
        <f>HLOOKUP($B814,data02,data0211!AM$900,FALSE)</f>
        <v>2000</v>
      </c>
      <c r="AN814" s="218">
        <f>HLOOKUP($B814,data02,data0211!AN$900,FALSE)</f>
        <v>19392</v>
      </c>
      <c r="AO814" s="218">
        <f>HLOOKUP($B814,data02,data0211!AO$900,FALSE)</f>
        <v>21580</v>
      </c>
      <c r="AP814" s="218">
        <f>HLOOKUP($B814,data02,data0211!AP$900,FALSE)</f>
        <v>0</v>
      </c>
      <c r="AQ814" s="218">
        <f>HLOOKUP($B814,data02,data0211!AQ$900,FALSE)</f>
        <v>18430</v>
      </c>
      <c r="AR814" s="218">
        <f>HLOOKUP($B814,data02,data0211!AR$900,FALSE)</f>
        <v>196.7</v>
      </c>
      <c r="AS814" s="218">
        <f>HLOOKUP($B814,data02,data0211!AS$900,FALSE)</f>
        <v>118.1</v>
      </c>
      <c r="AT814" s="218">
        <f>HLOOKUP($B814,data02,data0211!AT$900,FALSE)</f>
        <v>78.599999999999994</v>
      </c>
      <c r="AU814" s="218">
        <f>HLOOKUP($B814,data02,data0211!AU$900,FALSE)</f>
        <v>83.4</v>
      </c>
      <c r="AV814" s="218">
        <f>HLOOKUP($B814,data02,data0211!AV$900,FALSE)</f>
        <v>5.8</v>
      </c>
      <c r="AW814" s="218">
        <f>HLOOKUP($B814,data02,data0211!AW$900,FALSE)</f>
        <v>107.5</v>
      </c>
      <c r="AX814" s="218">
        <f>HLOOKUP($B814,data02,data0211!AX$900,FALSE)</f>
        <v>0</v>
      </c>
      <c r="AY814" s="218">
        <f>HLOOKUP($B814,data02,data0211!AY$900,FALSE)</f>
        <v>3</v>
      </c>
      <c r="AZ814" s="218">
        <f>HLOOKUP($B814,data02,data0211!AZ$900,FALSE)</f>
        <v>1194</v>
      </c>
      <c r="BA814" s="218">
        <f>HLOOKUP($B814,data02,data0211!BA$900,FALSE)</f>
        <v>0</v>
      </c>
      <c r="BB814" s="218"/>
      <c r="BC814" s="218"/>
      <c r="BD814" s="218"/>
      <c r="BE814" s="218"/>
    </row>
    <row r="815" spans="1:57" x14ac:dyDescent="0.2">
      <c r="A815" s="71" t="s">
        <v>48</v>
      </c>
      <c r="B815" s="71" t="s">
        <v>48</v>
      </c>
      <c r="C815" s="69">
        <v>2003</v>
      </c>
      <c r="D815" s="218">
        <f>HLOOKUP($B815,data03,data0211!D$900,FALSE)</f>
        <v>15449205.77</v>
      </c>
      <c r="E815" s="218">
        <f>HLOOKUP($B815,data03,data0211!E$900,FALSE)</f>
        <v>-6942971.2599999998</v>
      </c>
      <c r="F815" s="218">
        <f>HLOOKUP($B815,data03,data0211!F$900,FALSE)</f>
        <v>0</v>
      </c>
      <c r="G815" s="218">
        <f>HLOOKUP($B815,data03,data0211!G$900,FALSE)</f>
        <v>528774</v>
      </c>
      <c r="H815" s="218">
        <f>HLOOKUP($B815,data03,data0211!H$900,FALSE)</f>
        <v>1193670.7599999998</v>
      </c>
      <c r="I815" s="218">
        <f>HLOOKUP($B815,data03,data0211!I$900,FALSE)</f>
        <v>324328</v>
      </c>
      <c r="J815" s="218">
        <f>HLOOKUP($B815,data03,data0211!J$900,FALSE)</f>
        <v>9691</v>
      </c>
      <c r="K815" s="218">
        <f>HLOOKUP($B815,data03,data0211!K$900,FALSE)</f>
        <v>8843</v>
      </c>
      <c r="L815" s="218">
        <f>HLOOKUP($B815,data03,data0211!L$900,FALSE)</f>
        <v>848</v>
      </c>
      <c r="M815" s="218">
        <f>HLOOKUP($B815,data03,data0211!M$900,FALSE)</f>
        <v>0</v>
      </c>
      <c r="N815" s="218">
        <f>HLOOKUP($B815,data03,data0211!N$900,FALSE)</f>
        <v>2107</v>
      </c>
      <c r="O815" s="218">
        <f>HLOOKUP($B815,data03,data0211!O$900,FALSE)</f>
        <v>12</v>
      </c>
      <c r="P815" s="218">
        <f>HLOOKUP($B815,data03,data0211!P$900,FALSE)</f>
        <v>97838571.099999994</v>
      </c>
      <c r="Q815" s="218">
        <f>HLOOKUP($B815,data03,data0211!Q$900,FALSE)</f>
        <v>68095713.400000006</v>
      </c>
      <c r="R815" s="218">
        <f>HLOOKUP($B815,data03,data0211!R$900,FALSE)</f>
        <v>28156214.199999999</v>
      </c>
      <c r="S815" s="218">
        <f>HLOOKUP($B815,data03,data0211!S$900,FALSE)</f>
        <v>0</v>
      </c>
      <c r="T815" s="218">
        <f>HLOOKUP($B815,data03,data0211!T$900,FALSE)</f>
        <v>1579544.5</v>
      </c>
      <c r="U815" s="218">
        <f>HLOOKUP($B815,data03,data0211!U$900,FALSE)</f>
        <v>7099</v>
      </c>
      <c r="V815" s="218">
        <f>HLOOKUP($B815,data03,data0211!V$900,FALSE)</f>
        <v>44049.599999999999</v>
      </c>
      <c r="W815" s="218">
        <f>HLOOKUP($B815,data03,data0211!W$900,FALSE)</f>
        <v>0</v>
      </c>
      <c r="X815" s="218">
        <f>HLOOKUP($B815,data03,data0211!X$900,FALSE)</f>
        <v>39922.699999999997</v>
      </c>
      <c r="Y815" s="218">
        <f>HLOOKUP($B815,data03,data0211!Y$900,FALSE)</f>
        <v>0</v>
      </c>
      <c r="Z815" s="218">
        <f>HLOOKUP($B815,data03,data0211!Z$900,FALSE)</f>
        <v>4106.8999999999996</v>
      </c>
      <c r="AA815" s="218">
        <f>HLOOKUP($B815,data03,data0211!AA$900,FALSE)</f>
        <v>20</v>
      </c>
      <c r="AB815" s="218">
        <f>HLOOKUP($B815,data03,data0211!AB$900,FALSE)</f>
        <v>2536911.15</v>
      </c>
      <c r="AC815" s="218">
        <f>HLOOKUP($B815,data03,data0211!AC$900,FALSE)</f>
        <v>2066730.15</v>
      </c>
      <c r="AD815" s="218">
        <f>HLOOKUP($B815,data03,data0211!AD$900,FALSE)</f>
        <v>463480.42</v>
      </c>
      <c r="AE815" s="218">
        <f>HLOOKUP($B815,data03,data0211!AE$900,FALSE)</f>
        <v>0</v>
      </c>
      <c r="AF815" s="218">
        <f>HLOOKUP($B815,data03,data0211!AF$900,FALSE)</f>
        <v>6603.28</v>
      </c>
      <c r="AG815" s="218">
        <f>HLOOKUP($B815,data03,data0211!AG$900,FALSE)</f>
        <v>97.3</v>
      </c>
      <c r="AH815" s="218">
        <f>HLOOKUP($B815,data03,data0211!AH$900,FALSE)</f>
        <v>61</v>
      </c>
      <c r="AI815" s="218">
        <f>HLOOKUP($B815,data03,data0211!AI$900,FALSE)</f>
        <v>8</v>
      </c>
      <c r="AJ815" s="218">
        <f>HLOOKUP($B815,data03,data0211!AJ$900,FALSE)</f>
        <v>53</v>
      </c>
      <c r="AK815" s="218">
        <f>HLOOKUP($B815,data03,data0211!AK$900,FALSE)</f>
        <v>15000</v>
      </c>
      <c r="AL815" s="218">
        <f>HLOOKUP($B815,data03,data0211!AL$900,FALSE)</f>
        <v>15000</v>
      </c>
      <c r="AM815" s="218">
        <f>HLOOKUP($B815,data03,data0211!AM$900,FALSE)</f>
        <v>2000</v>
      </c>
      <c r="AN815" s="218">
        <f>HLOOKUP($B815,data03,data0211!AN$900,FALSE)</f>
        <v>20863</v>
      </c>
      <c r="AO815" s="218">
        <f>HLOOKUP($B815,data03,data0211!AO$900,FALSE)</f>
        <v>19449</v>
      </c>
      <c r="AP815" s="218">
        <f>HLOOKUP($B815,data03,data0211!AP$900,FALSE)</f>
        <v>0</v>
      </c>
      <c r="AQ815" s="218">
        <f>HLOOKUP($B815,data03,data0211!AQ$900,FALSE)</f>
        <v>17721</v>
      </c>
      <c r="AR815" s="218">
        <f>HLOOKUP($B815,data03,data0211!AR$900,FALSE)</f>
        <v>201.8</v>
      </c>
      <c r="AS815" s="218">
        <f>HLOOKUP($B815,data03,data0211!AS$900,FALSE)</f>
        <v>118.1</v>
      </c>
      <c r="AT815" s="218">
        <f>HLOOKUP($B815,data03,data0211!AT$900,FALSE)</f>
        <v>83.7</v>
      </c>
      <c r="AU815" s="218">
        <f>HLOOKUP($B815,data03,data0211!AU$900,FALSE)</f>
        <v>85.4</v>
      </c>
      <c r="AV815" s="218">
        <f>HLOOKUP($B815,data03,data0211!AV$900,FALSE)</f>
        <v>6.6</v>
      </c>
      <c r="AW815" s="218">
        <f>HLOOKUP($B815,data03,data0211!AW$900,FALSE)</f>
        <v>109.8</v>
      </c>
      <c r="AX815" s="218">
        <f>HLOOKUP($B815,data03,data0211!AX$900,FALSE)</f>
        <v>0</v>
      </c>
      <c r="AY815" s="218">
        <f>HLOOKUP($B815,data03,data0211!AY$900,FALSE)</f>
        <v>3</v>
      </c>
      <c r="AZ815" s="218">
        <f>HLOOKUP($B815,data03,data0211!AZ$900,FALSE)</f>
        <v>1210</v>
      </c>
      <c r="BA815" s="218">
        <f>HLOOKUP($B815,data03,data0211!BA$900,FALSE)</f>
        <v>0</v>
      </c>
      <c r="BB815" s="218"/>
      <c r="BC815" s="218"/>
      <c r="BD815" s="218"/>
      <c r="BE815" s="218"/>
    </row>
    <row r="816" spans="1:57" x14ac:dyDescent="0.2">
      <c r="A816" s="71" t="s">
        <v>48</v>
      </c>
      <c r="B816" s="71" t="s">
        <v>48</v>
      </c>
      <c r="C816" s="69">
        <v>2004</v>
      </c>
      <c r="D816" s="218">
        <f>HLOOKUP($B816,data04,data0211!D$900,FALSE)</f>
        <v>16566904.940000001</v>
      </c>
      <c r="E816" s="218">
        <f>HLOOKUP($B816,data04,data0211!E$900,FALSE)</f>
        <v>-7496947.7599999998</v>
      </c>
      <c r="F816" s="218">
        <f>HLOOKUP($B816,data04,data0211!F$900,FALSE)</f>
        <v>0</v>
      </c>
      <c r="G816" s="218">
        <f>HLOOKUP($B816,data04,data0211!G$900,FALSE)</f>
        <v>1117618.94</v>
      </c>
      <c r="H816" s="218">
        <f>HLOOKUP($B816,data04,data0211!H$900,FALSE)</f>
        <v>1346985.5800000003</v>
      </c>
      <c r="I816" s="218">
        <f>HLOOKUP($B816,data04,data0211!I$900,FALSE)</f>
        <v>258885.11</v>
      </c>
      <c r="J816" s="218">
        <f>HLOOKUP($B816,data04,data0211!J$900,FALSE)</f>
        <v>10108</v>
      </c>
      <c r="K816" s="218">
        <f>HLOOKUP($B816,data04,data0211!K$900,FALSE)</f>
        <v>9329</v>
      </c>
      <c r="L816" s="218">
        <f>HLOOKUP($B816,data04,data0211!L$900,FALSE)</f>
        <v>779</v>
      </c>
      <c r="M816" s="218">
        <f>HLOOKUP($B816,data04,data0211!M$900,FALSE)</f>
        <v>0</v>
      </c>
      <c r="N816" s="218">
        <f>HLOOKUP($B816,data04,data0211!N$900,FALSE)</f>
        <v>2134</v>
      </c>
      <c r="O816" s="218">
        <f>HLOOKUP($B816,data04,data0211!O$900,FALSE)</f>
        <v>12</v>
      </c>
      <c r="P816" s="218">
        <f>HLOOKUP($B816,data04,data0211!P$900,FALSE)</f>
        <v>99506595.700000003</v>
      </c>
      <c r="Q816" s="218">
        <f>HLOOKUP($B816,data04,data0211!Q$900,FALSE)</f>
        <v>70392797.900000006</v>
      </c>
      <c r="R816" s="218">
        <f>HLOOKUP($B816,data04,data0211!R$900,FALSE)</f>
        <v>27624552.5</v>
      </c>
      <c r="S816" s="218">
        <f>HLOOKUP($B816,data04,data0211!S$900,FALSE)</f>
        <v>0</v>
      </c>
      <c r="T816" s="218">
        <f>HLOOKUP($B816,data04,data0211!T$900,FALSE)</f>
        <v>1481841.3</v>
      </c>
      <c r="U816" s="218">
        <f>HLOOKUP($B816,data04,data0211!U$900,FALSE)</f>
        <v>7404</v>
      </c>
      <c r="V816" s="218">
        <f>HLOOKUP($B816,data04,data0211!V$900,FALSE)</f>
        <v>43861.8</v>
      </c>
      <c r="W816" s="218">
        <f>HLOOKUP($B816,data04,data0211!W$900,FALSE)</f>
        <v>0</v>
      </c>
      <c r="X816" s="218">
        <f>HLOOKUP($B816,data04,data0211!X$900,FALSE)</f>
        <v>39720.300000000003</v>
      </c>
      <c r="Y816" s="218">
        <f>HLOOKUP($B816,data04,data0211!Y$900,FALSE)</f>
        <v>0</v>
      </c>
      <c r="Z816" s="218">
        <f>HLOOKUP($B816,data04,data0211!Z$900,FALSE)</f>
        <v>4119.8999999999996</v>
      </c>
      <c r="AA816" s="218">
        <f>HLOOKUP($B816,data04,data0211!AA$900,FALSE)</f>
        <v>21.6</v>
      </c>
      <c r="AB816" s="218">
        <f>HLOOKUP($B816,data04,data0211!AB$900,FALSE)</f>
        <v>2763182.47</v>
      </c>
      <c r="AC816" s="218">
        <f>HLOOKUP($B816,data04,data0211!AC$900,FALSE)</f>
        <v>2295391.36</v>
      </c>
      <c r="AD816" s="218">
        <f>HLOOKUP($B816,data04,data0211!AD$900,FALSE)</f>
        <v>459475.92</v>
      </c>
      <c r="AE816" s="218">
        <f>HLOOKUP($B816,data04,data0211!AE$900,FALSE)</f>
        <v>0</v>
      </c>
      <c r="AF816" s="218">
        <f>HLOOKUP($B816,data04,data0211!AF$900,FALSE)</f>
        <v>8182.29</v>
      </c>
      <c r="AG816" s="218">
        <f>HLOOKUP($B816,data04,data0211!AG$900,FALSE)</f>
        <v>132.9</v>
      </c>
      <c r="AH816" s="218">
        <f>HLOOKUP($B816,data04,data0211!AH$900,FALSE)</f>
        <v>61</v>
      </c>
      <c r="AI816" s="218">
        <f>HLOOKUP($B816,data04,data0211!AI$900,FALSE)</f>
        <v>8</v>
      </c>
      <c r="AJ816" s="218">
        <f>HLOOKUP($B816,data04,data0211!AJ$900,FALSE)</f>
        <v>53</v>
      </c>
      <c r="AK816" s="218">
        <f>HLOOKUP($B816,data04,data0211!AK$900,FALSE)</f>
        <v>15000</v>
      </c>
      <c r="AL816" s="218">
        <f>HLOOKUP($B816,data04,data0211!AL$900,FALSE)</f>
        <v>15000</v>
      </c>
      <c r="AM816" s="218">
        <f>HLOOKUP($B816,data04,data0211!AM$900,FALSE)</f>
        <v>2000</v>
      </c>
      <c r="AN816" s="218">
        <f>HLOOKUP($B816,data04,data0211!AN$900,FALSE)</f>
        <v>24285</v>
      </c>
      <c r="AO816" s="218">
        <f>HLOOKUP($B816,data04,data0211!AO$900,FALSE)</f>
        <v>21397</v>
      </c>
      <c r="AP816" s="218">
        <f>HLOOKUP($B816,data04,data0211!AP$900,FALSE)</f>
        <v>0</v>
      </c>
      <c r="AQ816" s="218">
        <f>HLOOKUP($B816,data04,data0211!AQ$900,FALSE)</f>
        <v>17643</v>
      </c>
      <c r="AR816" s="218">
        <f>HLOOKUP($B816,data04,data0211!AR$900,FALSE)</f>
        <v>208</v>
      </c>
      <c r="AS816" s="218">
        <f>HLOOKUP($B816,data04,data0211!AS$900,FALSE)</f>
        <v>120.8</v>
      </c>
      <c r="AT816" s="218">
        <f>HLOOKUP($B816,data04,data0211!AT$900,FALSE)</f>
        <v>87.2</v>
      </c>
      <c r="AU816" s="218">
        <f>HLOOKUP($B816,data04,data0211!AU$900,FALSE)</f>
        <v>87.8</v>
      </c>
      <c r="AV816" s="218">
        <f>HLOOKUP($B816,data04,data0211!AV$900,FALSE)</f>
        <v>6.8</v>
      </c>
      <c r="AW816" s="218">
        <f>HLOOKUP($B816,data04,data0211!AW$900,FALSE)</f>
        <v>113.4</v>
      </c>
      <c r="AX816" s="218">
        <f>HLOOKUP($B816,data04,data0211!AX$900,FALSE)</f>
        <v>0</v>
      </c>
      <c r="AY816" s="218">
        <f>HLOOKUP($B816,data04,data0211!AY$900,FALSE)</f>
        <v>3</v>
      </c>
      <c r="AZ816" s="218">
        <f>HLOOKUP($B816,data04,data0211!AZ$900,FALSE)</f>
        <v>1232</v>
      </c>
      <c r="BA816" s="218">
        <f>HLOOKUP($B816,data04,data0211!BA$900,FALSE)</f>
        <v>67.98</v>
      </c>
      <c r="BB816" s="218"/>
      <c r="BC816" s="218"/>
      <c r="BD816" s="218"/>
      <c r="BE816" s="218"/>
    </row>
    <row r="817" spans="1:57" x14ac:dyDescent="0.2">
      <c r="A817" s="71" t="s">
        <v>48</v>
      </c>
      <c r="B817" s="71" t="s">
        <v>48</v>
      </c>
      <c r="C817" s="69">
        <v>2005</v>
      </c>
      <c r="D817" s="218">
        <f>HLOOKUP($B817,data05,data0211!D$900,FALSE)</f>
        <v>17359809.559999999</v>
      </c>
      <c r="E817" s="218">
        <f>HLOOKUP($B817,data05,data0211!E$900,FALSE)</f>
        <v>-8079073.1899999995</v>
      </c>
      <c r="F817" s="218">
        <f>HLOOKUP($B817,data05,data0211!F$900,FALSE)</f>
        <v>0</v>
      </c>
      <c r="G817" s="218">
        <f>HLOOKUP($B817,data05,data0211!G$900,FALSE)</f>
        <v>807225.04</v>
      </c>
      <c r="H817" s="218">
        <f>HLOOKUP($B817,data05,data0211!H$900,FALSE)</f>
        <v>1552577.23</v>
      </c>
      <c r="I817" s="218">
        <f>HLOOKUP($B817,data05,data0211!I$900,FALSE)</f>
        <v>216651.97</v>
      </c>
      <c r="J817" s="218">
        <f>HLOOKUP($B817,data05,data0211!J$900,FALSE)</f>
        <v>10545</v>
      </c>
      <c r="K817" s="218">
        <f>HLOOKUP($B817,data05,data0211!K$900,FALSE)</f>
        <v>9727</v>
      </c>
      <c r="L817" s="218">
        <f>HLOOKUP($B817,data05,data0211!L$900,FALSE)</f>
        <v>818</v>
      </c>
      <c r="M817" s="218">
        <f>HLOOKUP($B817,data05,data0211!M$900,FALSE)</f>
        <v>0</v>
      </c>
      <c r="N817" s="218">
        <f>HLOOKUP($B817,data05,data0211!N$900,FALSE)</f>
        <v>1506679.03</v>
      </c>
      <c r="O817" s="218">
        <f>HLOOKUP($B817,data05,data0211!O$900,FALSE)</f>
        <v>3927</v>
      </c>
      <c r="P817" s="218">
        <f>HLOOKUP($B817,data05,data0211!P$900,FALSE)</f>
        <v>105073227.97</v>
      </c>
      <c r="Q817" s="218">
        <f>HLOOKUP($B817,data05,data0211!Q$900,FALSE)</f>
        <v>74670218.299999997</v>
      </c>
      <c r="R817" s="218">
        <f>HLOOKUP($B817,data05,data0211!R$900,FALSE)</f>
        <v>28892403.640000001</v>
      </c>
      <c r="S817" s="218">
        <f>HLOOKUP($B817,data05,data0211!S$900,FALSE)</f>
        <v>0</v>
      </c>
      <c r="T817" s="218">
        <f>HLOOKUP($B817,data05,data0211!T$900,FALSE)</f>
        <v>1506679.03</v>
      </c>
      <c r="U817" s="218">
        <f>HLOOKUP($B817,data05,data0211!U$900,FALSE)</f>
        <v>3927</v>
      </c>
      <c r="V817" s="218">
        <f>HLOOKUP($B817,data05,data0211!V$900,FALSE)</f>
        <v>47169</v>
      </c>
      <c r="W817" s="218">
        <f>HLOOKUP($B817,data05,data0211!W$900,FALSE)</f>
        <v>0</v>
      </c>
      <c r="X817" s="218">
        <f>HLOOKUP($B817,data05,data0211!X$900,FALSE)</f>
        <v>42950</v>
      </c>
      <c r="Y817" s="218">
        <f>HLOOKUP($B817,data05,data0211!Y$900,FALSE)</f>
        <v>0</v>
      </c>
      <c r="Z817" s="218">
        <f>HLOOKUP($B817,data05,data0211!Z$900,FALSE)</f>
        <v>4205</v>
      </c>
      <c r="AA817" s="218">
        <f>HLOOKUP($B817,data05,data0211!AA$900,FALSE)</f>
        <v>14</v>
      </c>
      <c r="AB817" s="218">
        <f>HLOOKUP($B817,data05,data0211!AB$900,FALSE)</f>
        <v>2708423.81</v>
      </c>
      <c r="AC817" s="218">
        <f>HLOOKUP($B817,data05,data0211!AC$900,FALSE)</f>
        <v>2123017.0099999998</v>
      </c>
      <c r="AD817" s="218">
        <f>HLOOKUP($B817,data05,data0211!AD$900,FALSE)</f>
        <v>592669.85</v>
      </c>
      <c r="AE817" s="218">
        <f>HLOOKUP($B817,data05,data0211!AE$900,FALSE)</f>
        <v>0</v>
      </c>
      <c r="AF817" s="218">
        <f>HLOOKUP($B817,data05,data0211!AF$900,FALSE)</f>
        <v>8161.2</v>
      </c>
      <c r="AG817" s="218">
        <f>HLOOKUP($B817,data05,data0211!AG$900,FALSE)</f>
        <v>132.15</v>
      </c>
      <c r="AH817" s="218">
        <f>HLOOKUP($B817,data05,data0211!AH$900,FALSE)</f>
        <v>61</v>
      </c>
      <c r="AI817" s="218">
        <f>HLOOKUP($B817,data05,data0211!AI$900,FALSE)</f>
        <v>53</v>
      </c>
      <c r="AJ817" s="218">
        <f>HLOOKUP($B817,data05,data0211!AJ$900,FALSE)</f>
        <v>8</v>
      </c>
      <c r="AK817" s="218">
        <f>HLOOKUP($B817,data05,data0211!AK$900,FALSE)</f>
        <v>16000</v>
      </c>
      <c r="AL817" s="218">
        <f>HLOOKUP($B817,data05,data0211!AL$900,FALSE)</f>
        <v>16000</v>
      </c>
      <c r="AM817" s="218">
        <f>HLOOKUP($B817,data05,data0211!AM$900,FALSE)</f>
        <v>1000</v>
      </c>
      <c r="AN817" s="218">
        <f>HLOOKUP($B817,data05,data0211!AN$900,FALSE)</f>
        <v>23086</v>
      </c>
      <c r="AO817" s="218">
        <f>HLOOKUP($B817,data05,data0211!AO$900,FALSE)</f>
        <v>23337</v>
      </c>
      <c r="AP817" s="218">
        <f>HLOOKUP($B817,data05,data0211!AP$900,FALSE)</f>
        <v>0</v>
      </c>
      <c r="AQ817" s="218">
        <f>HLOOKUP($B817,data05,data0211!AQ$900,FALSE)</f>
        <v>19455</v>
      </c>
      <c r="AR817" s="218">
        <f>HLOOKUP($B817,data05,data0211!AR$900,FALSE)</f>
        <v>217</v>
      </c>
      <c r="AS817" s="218">
        <f>HLOOKUP($B817,data05,data0211!AS$900,FALSE)</f>
        <v>121</v>
      </c>
      <c r="AT817" s="218">
        <f>HLOOKUP($B817,data05,data0211!AT$900,FALSE)</f>
        <v>96</v>
      </c>
      <c r="AU817" s="218">
        <f>HLOOKUP($B817,data05,data0211!AU$900,FALSE)</f>
        <v>88</v>
      </c>
      <c r="AV817" s="218">
        <f>HLOOKUP($B817,data05,data0211!AV$900,FALSE)</f>
        <v>7</v>
      </c>
      <c r="AW817" s="218">
        <f>HLOOKUP($B817,data05,data0211!AW$900,FALSE)</f>
        <v>121</v>
      </c>
      <c r="AX817" s="218">
        <f>HLOOKUP($B817,data05,data0211!AX$900,FALSE)</f>
        <v>0</v>
      </c>
      <c r="AY817" s="218">
        <f>HLOOKUP($B817,data05,data0211!AY$900,FALSE)</f>
        <v>3</v>
      </c>
      <c r="AZ817" s="218">
        <f>HLOOKUP($B817,data05,data0211!AZ$900,FALSE)</f>
        <v>1276</v>
      </c>
      <c r="BA817" s="218">
        <f>HLOOKUP($B817,data05,data0211!BA$900,FALSE)</f>
        <v>67</v>
      </c>
      <c r="BB817" s="218"/>
      <c r="BC817" s="218"/>
      <c r="BD817" s="218"/>
      <c r="BE817" s="218"/>
    </row>
    <row r="818" spans="1:57" x14ac:dyDescent="0.2">
      <c r="A818" s="71" t="s">
        <v>48</v>
      </c>
      <c r="B818" s="71" t="s">
        <v>48</v>
      </c>
      <c r="C818" s="69">
        <v>2006</v>
      </c>
      <c r="D818" s="218">
        <f>HLOOKUP($B818,data06,data0211!D$900,FALSE)</f>
        <v>18294976.870000001</v>
      </c>
      <c r="E818" s="218">
        <f>HLOOKUP($B818,data06,data0211!E$900,FALSE)</f>
        <v>-8695935.1799999997</v>
      </c>
      <c r="F818" s="218">
        <f>HLOOKUP($B818,data06,data0211!F$900,FALSE)</f>
        <v>0</v>
      </c>
      <c r="G818" s="218">
        <f>HLOOKUP($B818,data06,data0211!G$900,FALSE)</f>
        <v>940822</v>
      </c>
      <c r="H818" s="218">
        <f>HLOOKUP($B818,data06,data0211!H$900,FALSE)</f>
        <v>1701254.77</v>
      </c>
      <c r="I818" s="218">
        <f>HLOOKUP($B818,data06,data0211!I$900,FALSE)</f>
        <v>264395</v>
      </c>
      <c r="J818" s="218">
        <f>HLOOKUP($B818,data06,data0211!J$900,FALSE)</f>
        <v>10902</v>
      </c>
      <c r="K818" s="218">
        <f>HLOOKUP($B818,data06,data0211!K$900,FALSE)</f>
        <v>10067</v>
      </c>
      <c r="L818" s="218">
        <f>HLOOKUP($B818,data06,data0211!L$900,FALSE)</f>
        <v>835</v>
      </c>
      <c r="M818" s="218">
        <f>HLOOKUP($B818,data06,data0211!M$900,FALSE)</f>
        <v>0</v>
      </c>
      <c r="N818" s="218">
        <f>HLOOKUP($B818,data06,data0211!N$900,FALSE)</f>
        <v>2290</v>
      </c>
      <c r="O818" s="218">
        <f>HLOOKUP($B818,data06,data0211!O$900,FALSE)</f>
        <v>0</v>
      </c>
      <c r="P818" s="218">
        <f>HLOOKUP($B818,data06,data0211!P$900,FALSE)</f>
        <v>105889143.48</v>
      </c>
      <c r="Q818" s="218">
        <f>HLOOKUP($B818,data06,data0211!Q$900,FALSE)</f>
        <v>73495682.299999997</v>
      </c>
      <c r="R818" s="218">
        <f>HLOOKUP($B818,data06,data0211!R$900,FALSE)</f>
        <v>31661530.810000002</v>
      </c>
      <c r="S818" s="218">
        <f>HLOOKUP($B818,data06,data0211!S$900,FALSE)</f>
        <v>0</v>
      </c>
      <c r="T818" s="218">
        <f>HLOOKUP($B818,data06,data0211!T$900,FALSE)</f>
        <v>731930.37</v>
      </c>
      <c r="U818" s="218">
        <f>HLOOKUP($B818,data06,data0211!U$900,FALSE)</f>
        <v>0</v>
      </c>
      <c r="V818" s="218">
        <f>HLOOKUP($B818,data06,data0211!V$900,FALSE)</f>
        <v>4417</v>
      </c>
      <c r="W818" s="218">
        <f>HLOOKUP($B818,data06,data0211!W$900,FALSE)</f>
        <v>0</v>
      </c>
      <c r="X818" s="218">
        <f>HLOOKUP($B818,data06,data0211!X$900,FALSE)</f>
        <v>0</v>
      </c>
      <c r="Y818" s="218">
        <f>HLOOKUP($B818,data06,data0211!Y$900,FALSE)</f>
        <v>0</v>
      </c>
      <c r="Z818" s="218">
        <f>HLOOKUP($B818,data06,data0211!Z$900,FALSE)</f>
        <v>4417</v>
      </c>
      <c r="AA818" s="218">
        <f>HLOOKUP($B818,data06,data0211!AA$900,FALSE)</f>
        <v>0</v>
      </c>
      <c r="AB818" s="218">
        <f>HLOOKUP($B818,data06,data0211!AB$900,FALSE)</f>
        <v>2950336.86</v>
      </c>
      <c r="AC818" s="218">
        <f>HLOOKUP($B818,data06,data0211!AC$900,FALSE)</f>
        <v>2436562.48</v>
      </c>
      <c r="AD818" s="218">
        <f>HLOOKUP($B818,data06,data0211!AD$900,FALSE)</f>
        <v>505176.27</v>
      </c>
      <c r="AE818" s="218">
        <f>HLOOKUP($B818,data06,data0211!AE$900,FALSE)</f>
        <v>0</v>
      </c>
      <c r="AF818" s="218">
        <f>HLOOKUP($B818,data06,data0211!AF$900,FALSE)</f>
        <v>8598.11</v>
      </c>
      <c r="AG818" s="218">
        <f>HLOOKUP($B818,data06,data0211!AG$900,FALSE)</f>
        <v>0</v>
      </c>
      <c r="AH818" s="218">
        <f>HLOOKUP($B818,data06,data0211!AH$900,FALSE)</f>
        <v>61</v>
      </c>
      <c r="AI818" s="218">
        <f>HLOOKUP($B818,data06,data0211!AI$900,FALSE)</f>
        <v>53</v>
      </c>
      <c r="AJ818" s="218">
        <f>HLOOKUP($B818,data06,data0211!AJ$900,FALSE)</f>
        <v>8</v>
      </c>
      <c r="AK818" s="218">
        <f>HLOOKUP($B818,data06,data0211!AK$900,FALSE)</f>
        <v>16800</v>
      </c>
      <c r="AL818" s="218">
        <f>HLOOKUP($B818,data06,data0211!AL$900,FALSE)</f>
        <v>16800</v>
      </c>
      <c r="AM818" s="218">
        <f>HLOOKUP($B818,data06,data0211!AM$900,FALSE)</f>
        <v>1200</v>
      </c>
      <c r="AN818" s="218">
        <f>HLOOKUP($B818,data06,data0211!AN$900,FALSE)</f>
        <v>21968</v>
      </c>
      <c r="AO818" s="218">
        <f>HLOOKUP($B818,data06,data0211!AO$900,FALSE)</f>
        <v>26156</v>
      </c>
      <c r="AP818" s="218">
        <f>HLOOKUP($B818,data06,data0211!AP$900,FALSE)</f>
        <v>0</v>
      </c>
      <c r="AQ818" s="218">
        <f>HLOOKUP($B818,data06,data0211!AQ$900,FALSE)</f>
        <v>19121</v>
      </c>
      <c r="AR818" s="218">
        <f>HLOOKUP($B818,data06,data0211!AR$900,FALSE)</f>
        <v>223</v>
      </c>
      <c r="AS818" s="218">
        <f>HLOOKUP($B818,data06,data0211!AS$900,FALSE)</f>
        <v>121</v>
      </c>
      <c r="AT818" s="218">
        <f>HLOOKUP($B818,data06,data0211!AT$900,FALSE)</f>
        <v>101</v>
      </c>
      <c r="AU818" s="218">
        <f>HLOOKUP($B818,data06,data0211!AU$900,FALSE)</f>
        <v>92</v>
      </c>
      <c r="AV818" s="218">
        <f>HLOOKUP($B818,data06,data0211!AV$900,FALSE)</f>
        <v>8</v>
      </c>
      <c r="AW818" s="218">
        <f>HLOOKUP($B818,data06,data0211!AW$900,FALSE)</f>
        <v>124</v>
      </c>
      <c r="AX818" s="218">
        <f>HLOOKUP($B818,data06,data0211!AX$900,FALSE)</f>
        <v>0</v>
      </c>
      <c r="AY818" s="218">
        <f>HLOOKUP($B818,data06,data0211!AY$900,FALSE)</f>
        <v>3</v>
      </c>
      <c r="AZ818" s="218">
        <f>HLOOKUP($B818,data06,data0211!AZ$900,FALSE)</f>
        <v>1407</v>
      </c>
      <c r="BA818" s="218">
        <f>HLOOKUP($B818,data06,data0211!BA$900,FALSE)</f>
        <v>66</v>
      </c>
      <c r="BB818" s="218"/>
      <c r="BC818" s="218"/>
      <c r="BD818" s="218"/>
      <c r="BE818" s="218"/>
    </row>
    <row r="819" spans="1:57" x14ac:dyDescent="0.2">
      <c r="A819" s="71" t="s">
        <v>48</v>
      </c>
      <c r="B819" s="71" t="s">
        <v>48</v>
      </c>
      <c r="C819" s="69">
        <v>2007</v>
      </c>
      <c r="D819" s="218">
        <f>HLOOKUP($B819,data07,data0211!D$900,FALSE)</f>
        <v>19111422.73</v>
      </c>
      <c r="E819" s="218">
        <f>HLOOKUP($B819,data07,data0211!E$900,FALSE)</f>
        <v>-9340895.5</v>
      </c>
      <c r="F819" s="218">
        <f>HLOOKUP($B819,data07,data0211!F$900,FALSE)</f>
        <v>0</v>
      </c>
      <c r="G819" s="218">
        <f>HLOOKUP($B819,data07,data0211!G$900,FALSE)</f>
        <v>829493</v>
      </c>
      <c r="H819" s="218">
        <f>HLOOKUP($B819,data07,data0211!H$900,FALSE)</f>
        <v>1775073.9400000002</v>
      </c>
      <c r="I819" s="218">
        <f>HLOOKUP($B819,data07,data0211!I$900,FALSE)</f>
        <v>393483.97</v>
      </c>
      <c r="J819" s="218">
        <f>HLOOKUP($B819,data07,data0211!J$900,FALSE)</f>
        <v>11311</v>
      </c>
      <c r="K819" s="218">
        <f>HLOOKUP($B819,data07,data0211!K$900,FALSE)</f>
        <v>10481</v>
      </c>
      <c r="L819" s="218">
        <f>HLOOKUP($B819,data07,data0211!L$900,FALSE)</f>
        <v>830</v>
      </c>
      <c r="M819" s="218">
        <f>HLOOKUP($B819,data07,data0211!M$900,FALSE)</f>
        <v>0</v>
      </c>
      <c r="N819" s="218">
        <f>HLOOKUP($B819,data07,data0211!N$900,FALSE)</f>
        <v>2390</v>
      </c>
      <c r="O819" s="218">
        <f>HLOOKUP($B819,data07,data0211!O$900,FALSE)</f>
        <v>0</v>
      </c>
      <c r="P819" s="218">
        <f>HLOOKUP($B819,data07,data0211!P$900,FALSE)</f>
        <v>115252110</v>
      </c>
      <c r="Q819" s="218">
        <f>HLOOKUP($B819,data07,data0211!Q$900,FALSE)</f>
        <v>78007343</v>
      </c>
      <c r="R819" s="218">
        <f>HLOOKUP($B819,data07,data0211!R$900,FALSE)</f>
        <v>35464935</v>
      </c>
      <c r="S819" s="218">
        <f>HLOOKUP($B819,data07,data0211!S$900,FALSE)</f>
        <v>0</v>
      </c>
      <c r="T819" s="218">
        <f>HLOOKUP($B819,data07,data0211!T$900,FALSE)</f>
        <v>1779832</v>
      </c>
      <c r="U819" s="218">
        <f>HLOOKUP($B819,data07,data0211!U$900,FALSE)</f>
        <v>0</v>
      </c>
      <c r="V819" s="218">
        <f>HLOOKUP($B819,data07,data0211!V$900,FALSE)</f>
        <v>27828</v>
      </c>
      <c r="W819" s="218">
        <f>HLOOKUP($B819,data07,data0211!W$900,FALSE)</f>
        <v>0</v>
      </c>
      <c r="X819" s="218">
        <f>HLOOKUP($B819,data07,data0211!X$900,FALSE)</f>
        <v>18650</v>
      </c>
      <c r="Y819" s="218">
        <f>HLOOKUP($B819,data07,data0211!Y$900,FALSE)</f>
        <v>0</v>
      </c>
      <c r="Z819" s="218">
        <f>HLOOKUP($B819,data07,data0211!Z$900,FALSE)</f>
        <v>9178</v>
      </c>
      <c r="AA819" s="218">
        <f>HLOOKUP($B819,data07,data0211!AA$900,FALSE)</f>
        <v>0</v>
      </c>
      <c r="AB819" s="218">
        <f>HLOOKUP($B819,data07,data0211!AB$900,FALSE)</f>
        <v>3264689.98</v>
      </c>
      <c r="AC819" s="218">
        <f>HLOOKUP($B819,data07,data0211!AC$900,FALSE)</f>
        <v>2556898.39</v>
      </c>
      <c r="AD819" s="218">
        <f>HLOOKUP($B819,data07,data0211!AD$900,FALSE)</f>
        <v>697921.53</v>
      </c>
      <c r="AE819" s="218">
        <f>HLOOKUP($B819,data07,data0211!AE$900,FALSE)</f>
        <v>0</v>
      </c>
      <c r="AF819" s="218">
        <f>HLOOKUP($B819,data07,data0211!AF$900,FALSE)</f>
        <v>0</v>
      </c>
      <c r="AG819" s="218">
        <f>HLOOKUP($B819,data07,data0211!AG$900,FALSE)</f>
        <v>9870.06</v>
      </c>
      <c r="AH819" s="218">
        <f>HLOOKUP($B819,data07,data0211!AH$900,FALSE)</f>
        <v>61</v>
      </c>
      <c r="AI819" s="218">
        <f>HLOOKUP($B819,data07,data0211!AI$900,FALSE)</f>
        <v>53</v>
      </c>
      <c r="AJ819" s="218">
        <f>HLOOKUP($B819,data07,data0211!AJ$900,FALSE)</f>
        <v>8</v>
      </c>
      <c r="AK819" s="218">
        <f>HLOOKUP($B819,data07,data0211!AK$900,FALSE)</f>
        <v>17000</v>
      </c>
      <c r="AL819" s="218">
        <f>HLOOKUP($B819,data07,data0211!AL$900,FALSE)</f>
        <v>17000</v>
      </c>
      <c r="AM819" s="218">
        <f>HLOOKUP($B819,data07,data0211!AM$900,FALSE)</f>
        <v>1200</v>
      </c>
      <c r="AN819" s="218">
        <f>HLOOKUP($B819,data07,data0211!AN$900,FALSE)</f>
        <v>24081</v>
      </c>
      <c r="AO819" s="218">
        <f>HLOOKUP($B819,data07,data0211!AO$900,FALSE)</f>
        <v>26430</v>
      </c>
      <c r="AP819" s="218">
        <f>HLOOKUP($B819,data07,data0211!AP$900,FALSE)</f>
        <v>26430</v>
      </c>
      <c r="AQ819" s="218">
        <f>HLOOKUP($B819,data07,data0211!AQ$900,FALSE)</f>
        <v>20908</v>
      </c>
      <c r="AR819" s="218">
        <f>HLOOKUP($B819,data07,data0211!AR$900,FALSE)</f>
        <v>229</v>
      </c>
      <c r="AS819" s="218">
        <f>HLOOKUP($B819,data07,data0211!AS$900,FALSE)</f>
        <v>125</v>
      </c>
      <c r="AT819" s="218">
        <f>HLOOKUP($B819,data07,data0211!AT$900,FALSE)</f>
        <v>104</v>
      </c>
      <c r="AU819" s="218">
        <f>HLOOKUP($B819,data07,data0211!AU$900,FALSE)</f>
        <v>96</v>
      </c>
      <c r="AV819" s="218">
        <f>HLOOKUP($B819,data07,data0211!AV$900,FALSE)</f>
        <v>8</v>
      </c>
      <c r="AW819" s="218">
        <f>HLOOKUP($B819,data07,data0211!AW$900,FALSE)</f>
        <v>125</v>
      </c>
      <c r="AX819" s="218">
        <f>HLOOKUP($B819,data07,data0211!AX$900,FALSE)</f>
        <v>0</v>
      </c>
      <c r="AY819" s="218">
        <f>HLOOKUP($B819,data07,data0211!AY$900,FALSE)</f>
        <v>3</v>
      </c>
      <c r="AZ819" s="218">
        <f>HLOOKUP($B819,data07,data0211!AZ$900,FALSE)</f>
        <v>1419</v>
      </c>
      <c r="BA819" s="218">
        <f>HLOOKUP($B819,data07,data0211!BA$900,FALSE)</f>
        <v>65</v>
      </c>
      <c r="BB819" s="218"/>
      <c r="BC819" s="218"/>
      <c r="BD819" s="218"/>
      <c r="BE819" s="218"/>
    </row>
    <row r="820" spans="1:57" x14ac:dyDescent="0.2">
      <c r="A820" s="71" t="s">
        <v>48</v>
      </c>
      <c r="B820" s="71" t="s">
        <v>48</v>
      </c>
      <c r="C820" s="69">
        <v>2008</v>
      </c>
      <c r="D820" s="218">
        <f>HLOOKUP($B820,data08,data0211!D$900,FALSE)</f>
        <v>20404158.050000001</v>
      </c>
      <c r="E820" s="218">
        <f>HLOOKUP($B820,data08,data0211!E$900,FALSE)</f>
        <v>-10029717.779999999</v>
      </c>
      <c r="F820" s="218">
        <f>HLOOKUP($B820,data08,data0211!F$900,FALSE)</f>
        <v>0</v>
      </c>
      <c r="G820" s="218">
        <f>HLOOKUP($B820,data08,data0211!G$900,FALSE)</f>
        <v>1968842.49</v>
      </c>
      <c r="H820" s="218">
        <f>HLOOKUP($B820,data08,data0211!H$900,FALSE)</f>
        <v>1870154.3800000001</v>
      </c>
      <c r="I820" s="218">
        <f>HLOOKUP($B820,data08,data0211!I$900,FALSE)</f>
        <v>272196.90999999997</v>
      </c>
      <c r="J820" s="218">
        <f>HLOOKUP($B820,data08,data0211!J$900,FALSE)</f>
        <v>11660</v>
      </c>
      <c r="K820" s="218">
        <f>HLOOKUP($B820,data08,data0211!K$900,FALSE)</f>
        <v>10833</v>
      </c>
      <c r="L820" s="218">
        <f>HLOOKUP($B820,data08,data0211!L$900,FALSE)</f>
        <v>827</v>
      </c>
      <c r="M820" s="218">
        <f>HLOOKUP($B820,data08,data0211!M$900,FALSE)</f>
        <v>0</v>
      </c>
      <c r="N820" s="218">
        <f>HLOOKUP($B820,data08,data0211!N$900,FALSE)</f>
        <v>2453</v>
      </c>
      <c r="O820" s="218">
        <f>HLOOKUP($B820,data08,data0211!O$900,FALSE)</f>
        <v>0</v>
      </c>
      <c r="P820" s="218">
        <f>HLOOKUP($B820,data08,data0211!P$900,FALSE)</f>
        <v>116309548</v>
      </c>
      <c r="Q820" s="218">
        <f>HLOOKUP($B820,data08,data0211!Q$900,FALSE)</f>
        <v>76997980</v>
      </c>
      <c r="R820" s="218">
        <f>HLOOKUP($B820,data08,data0211!R$900,FALSE)</f>
        <v>37455844</v>
      </c>
      <c r="S820" s="218">
        <f>HLOOKUP($B820,data08,data0211!S$900,FALSE)</f>
        <v>0</v>
      </c>
      <c r="T820" s="218">
        <f>HLOOKUP($B820,data08,data0211!T$900,FALSE)</f>
        <v>1855724</v>
      </c>
      <c r="U820" s="218">
        <f>HLOOKUP($B820,data08,data0211!U$900,FALSE)</f>
        <v>0</v>
      </c>
      <c r="V820" s="218">
        <f>HLOOKUP($B820,data08,data0211!V$900,FALSE)</f>
        <v>33494</v>
      </c>
      <c r="W820" s="218">
        <f>HLOOKUP($B820,data08,data0211!W$900,FALSE)</f>
        <v>0</v>
      </c>
      <c r="X820" s="218">
        <f>HLOOKUP($B820,data08,data0211!X$900,FALSE)</f>
        <v>26371</v>
      </c>
      <c r="Y820" s="218">
        <f>HLOOKUP($B820,data08,data0211!Y$900,FALSE)</f>
        <v>0</v>
      </c>
      <c r="Z820" s="218">
        <f>HLOOKUP($B820,data08,data0211!Z$900,FALSE)</f>
        <v>7123</v>
      </c>
      <c r="AA820" s="218">
        <f>HLOOKUP($B820,data08,data0211!AA$900,FALSE)</f>
        <v>0</v>
      </c>
      <c r="AB820" s="218">
        <f>HLOOKUP($B820,data08,data0211!AB$900,FALSE)</f>
        <v>0</v>
      </c>
      <c r="AC820" s="218">
        <f>HLOOKUP($B820,data08,data0211!AC$900,FALSE)</f>
        <v>2719353.09</v>
      </c>
      <c r="AD820" s="218">
        <f>HLOOKUP($B820,data08,data0211!AD$900,FALSE)</f>
        <v>599707.02</v>
      </c>
      <c r="AE820" s="218">
        <f>HLOOKUP($B820,data08,data0211!AE$900,FALSE)</f>
        <v>0</v>
      </c>
      <c r="AF820" s="218">
        <f>HLOOKUP($B820,data08,data0211!AF$900,FALSE)</f>
        <v>10633.95</v>
      </c>
      <c r="AG820" s="218">
        <f>HLOOKUP($B820,data08,data0211!AG$900,FALSE)</f>
        <v>0</v>
      </c>
      <c r="AH820" s="218">
        <f>HLOOKUP($B820,data08,data0211!AH$900,FALSE)</f>
        <v>61</v>
      </c>
      <c r="AI820" s="218">
        <f>HLOOKUP($B820,data08,data0211!AI$900,FALSE)</f>
        <v>53</v>
      </c>
      <c r="AJ820" s="218">
        <f>HLOOKUP($B820,data08,data0211!AJ$900,FALSE)</f>
        <v>8</v>
      </c>
      <c r="AK820" s="218">
        <f>HLOOKUP($B820,data08,data0211!AK$900,FALSE)</f>
        <v>17000</v>
      </c>
      <c r="AL820" s="218">
        <f>HLOOKUP($B820,data08,data0211!AL$900,FALSE)</f>
        <v>17000</v>
      </c>
      <c r="AM820" s="218">
        <f>HLOOKUP($B820,data08,data0211!AM$900,FALSE)</f>
        <v>1200</v>
      </c>
      <c r="AN820" s="218">
        <f>HLOOKUP($B820,data08,data0211!AN$900,FALSE)</f>
        <v>25438</v>
      </c>
      <c r="AO820" s="218">
        <f>HLOOKUP($B820,data08,data0211!AO$900,FALSE)</f>
        <v>24236</v>
      </c>
      <c r="AP820" s="218">
        <f>HLOOKUP($B820,data08,data0211!AP$900,FALSE)</f>
        <v>25438</v>
      </c>
      <c r="AQ820" s="218">
        <f>HLOOKUP($B820,data08,data0211!AQ$900,FALSE)</f>
        <v>20650</v>
      </c>
      <c r="AR820" s="218">
        <f>HLOOKUP($B820,data08,data0211!AR$900,FALSE)</f>
        <v>232</v>
      </c>
      <c r="AS820" s="218">
        <f>HLOOKUP($B820,data08,data0211!AS$900,FALSE)</f>
        <v>125</v>
      </c>
      <c r="AT820" s="218">
        <f>HLOOKUP($B820,data08,data0211!AT$900,FALSE)</f>
        <v>107</v>
      </c>
      <c r="AU820" s="218">
        <f>HLOOKUP($B820,data08,data0211!AU$900,FALSE)</f>
        <v>96</v>
      </c>
      <c r="AV820" s="218">
        <f>HLOOKUP($B820,data08,data0211!AV$900,FALSE)</f>
        <v>9</v>
      </c>
      <c r="AW820" s="218">
        <f>HLOOKUP($B820,data08,data0211!AW$900,FALSE)</f>
        <v>127</v>
      </c>
      <c r="AX820" s="218">
        <f>HLOOKUP($B820,data08,data0211!AX$900,FALSE)</f>
        <v>0</v>
      </c>
      <c r="AY820" s="218">
        <f>HLOOKUP($B820,data08,data0211!AY$900,FALSE)</f>
        <v>4</v>
      </c>
      <c r="AZ820" s="218">
        <f>HLOOKUP($B820,data08,data0211!AZ$900,FALSE)</f>
        <v>1446</v>
      </c>
      <c r="BA820" s="218">
        <f>HLOOKUP($B820,data08,data0211!BA$900,FALSE)</f>
        <v>0</v>
      </c>
      <c r="BB820" s="218"/>
      <c r="BC820" s="218"/>
      <c r="BD820" s="218"/>
      <c r="BE820" s="218"/>
    </row>
    <row r="821" spans="1:57" x14ac:dyDescent="0.2">
      <c r="A821" s="71" t="s">
        <v>48</v>
      </c>
      <c r="B821" s="71" t="s">
        <v>48</v>
      </c>
      <c r="C821" s="69">
        <v>2009</v>
      </c>
      <c r="D821" s="218">
        <f>HLOOKUP($B821,data09,data0211!D$900,FALSE)</f>
        <v>23274710.16</v>
      </c>
      <c r="E821" s="218">
        <f>HLOOKUP($B821,data09,data0211!E$900,FALSE)</f>
        <v>-10771926.720000001</v>
      </c>
      <c r="F821" s="218">
        <f>HLOOKUP($B821,data09,data0211!F$900,FALSE)</f>
        <v>0</v>
      </c>
      <c r="G821" s="218">
        <f>HLOOKUP($B821,data09,data0211!G$900,FALSE)</f>
        <v>2086187</v>
      </c>
      <c r="H821" s="218">
        <f>HLOOKUP($B821,data09,data0211!H$900,FALSE)</f>
        <v>1980210.5500000003</v>
      </c>
      <c r="I821" s="218">
        <f>HLOOKUP($B821,data09,data0211!I$900,FALSE)</f>
        <v>396882.86</v>
      </c>
      <c r="J821" s="218">
        <f>HLOOKUP($B821,data09,data0211!J$900,FALSE)</f>
        <v>11869</v>
      </c>
      <c r="K821" s="218">
        <f>HLOOKUP($B821,data09,data0211!K$900,FALSE)</f>
        <v>11010</v>
      </c>
      <c r="L821" s="218">
        <f>HLOOKUP($B821,data09,data0211!L$900,FALSE)</f>
        <v>834</v>
      </c>
      <c r="M821" s="218">
        <f>HLOOKUP($B821,data09,data0211!M$900,FALSE)</f>
        <v>25</v>
      </c>
      <c r="N821" s="218">
        <f>HLOOKUP($B821,data09,data0211!N$900,FALSE)</f>
        <v>2473</v>
      </c>
      <c r="O821" s="218">
        <f>HLOOKUP($B821,data09,data0211!O$900,FALSE)</f>
        <v>0</v>
      </c>
      <c r="P821" s="218">
        <f>HLOOKUP($B821,data09,data0211!P$900,FALSE)</f>
        <v>97280499.019999996</v>
      </c>
      <c r="Q821" s="218">
        <f>HLOOKUP($B821,data09,data0211!Q$900,FALSE)</f>
        <v>67145247.980000004</v>
      </c>
      <c r="R821" s="218">
        <f>HLOOKUP($B821,data09,data0211!R$900,FALSE)</f>
        <v>28423928.280000001</v>
      </c>
      <c r="S821" s="218">
        <f>HLOOKUP($B821,data09,data0211!S$900,FALSE)</f>
        <v>167496</v>
      </c>
      <c r="T821" s="218">
        <f>HLOOKUP($B821,data09,data0211!T$900,FALSE)</f>
        <v>1543826.76</v>
      </c>
      <c r="U821" s="218">
        <f>HLOOKUP($B821,data09,data0211!U$900,FALSE)</f>
        <v>0</v>
      </c>
      <c r="V821" s="218">
        <f>HLOOKUP($B821,data09,data0211!V$900,FALSE)</f>
        <v>30125</v>
      </c>
      <c r="W821" s="218">
        <f>HLOOKUP($B821,data09,data0211!W$900,FALSE)</f>
        <v>0</v>
      </c>
      <c r="X821" s="218">
        <f>HLOOKUP($B821,data09,data0211!X$900,FALSE)</f>
        <v>25515</v>
      </c>
      <c r="Y821" s="218">
        <f>HLOOKUP($B821,data09,data0211!Y$900,FALSE)</f>
        <v>0</v>
      </c>
      <c r="Z821" s="218">
        <f>HLOOKUP($B821,data09,data0211!Z$900,FALSE)</f>
        <v>4610</v>
      </c>
      <c r="AA821" s="218">
        <f>HLOOKUP($B821,data09,data0211!AA$900,FALSE)</f>
        <v>0</v>
      </c>
      <c r="AB821" s="218">
        <f>HLOOKUP($B821,data09,data0211!AB$900,FALSE)</f>
        <v>3380649.24</v>
      </c>
      <c r="AC821" s="218">
        <f>HLOOKUP($B821,data09,data0211!AC$900,FALSE)</f>
        <v>2752650.99</v>
      </c>
      <c r="AD821" s="218">
        <f>HLOOKUP($B821,data09,data0211!AD$900,FALSE)</f>
        <v>616292.21</v>
      </c>
      <c r="AE821" s="218">
        <f>HLOOKUP($B821,data09,data0211!AE$900,FALSE)</f>
        <v>0</v>
      </c>
      <c r="AF821" s="218">
        <f>HLOOKUP($B821,data09,data0211!AF$900,FALSE)</f>
        <v>9466.2999999999993</v>
      </c>
      <c r="AG821" s="218">
        <f>HLOOKUP($B821,data09,data0211!AG$900,FALSE)</f>
        <v>0</v>
      </c>
      <c r="AH821" s="218">
        <f>HLOOKUP($B821,data09,data0211!AH$900,FALSE)</f>
        <v>61</v>
      </c>
      <c r="AI821" s="218">
        <f>HLOOKUP($B821,data09,data0211!AI$900,FALSE)</f>
        <v>53</v>
      </c>
      <c r="AJ821" s="218">
        <f>HLOOKUP($B821,data09,data0211!AJ$900,FALSE)</f>
        <v>8</v>
      </c>
      <c r="AK821" s="218">
        <f>HLOOKUP($B821,data09,data0211!AK$900,FALSE)</f>
        <v>17300</v>
      </c>
      <c r="AL821" s="218">
        <f>HLOOKUP($B821,data09,data0211!AL$900,FALSE)</f>
        <v>17300</v>
      </c>
      <c r="AM821" s="218">
        <f>HLOOKUP($B821,data09,data0211!AM$900,FALSE)</f>
        <v>1200</v>
      </c>
      <c r="AN821" s="218">
        <f>HLOOKUP($B821,data09,data0211!AN$900,FALSE)</f>
        <v>24315</v>
      </c>
      <c r="AO821" s="218">
        <f>HLOOKUP($B821,data09,data0211!AO$900,FALSE)</f>
        <v>26445</v>
      </c>
      <c r="AP821" s="218">
        <f>HLOOKUP($B821,data09,data0211!AP$900,FALSE)</f>
        <v>26445</v>
      </c>
      <c r="AQ821" s="218">
        <f>HLOOKUP($B821,data09,data0211!AQ$900,FALSE)</f>
        <v>20639</v>
      </c>
      <c r="AR821" s="218">
        <f>HLOOKUP($B821,data09,data0211!AR$900,FALSE)</f>
        <v>236</v>
      </c>
      <c r="AS821" s="218">
        <f>HLOOKUP($B821,data09,data0211!AS$900,FALSE)</f>
        <v>125</v>
      </c>
      <c r="AT821" s="218">
        <f>HLOOKUP($B821,data09,data0211!AT$900,FALSE)</f>
        <v>111</v>
      </c>
      <c r="AU821" s="218">
        <f>HLOOKUP($B821,data09,data0211!AU$900,FALSE)</f>
        <v>100</v>
      </c>
      <c r="AV821" s="218">
        <f>HLOOKUP($B821,data09,data0211!AV$900,FALSE)</f>
        <v>9</v>
      </c>
      <c r="AW821" s="218">
        <f>HLOOKUP($B821,data09,data0211!AW$900,FALSE)</f>
        <v>127</v>
      </c>
      <c r="AX821" s="218">
        <f>HLOOKUP($B821,data09,data0211!AX$900,FALSE)</f>
        <v>0</v>
      </c>
      <c r="AY821" s="218">
        <f>HLOOKUP($B821,data09,data0211!AY$900,FALSE)</f>
        <v>5</v>
      </c>
      <c r="AZ821" s="218">
        <f>HLOOKUP($B821,data09,data0211!AZ$900,FALSE)</f>
        <v>1456</v>
      </c>
      <c r="BA821" s="218">
        <f>HLOOKUP($B821,data09,data0211!BA$900,FALSE)</f>
        <v>68</v>
      </c>
      <c r="BB821" s="218"/>
      <c r="BC821" s="218"/>
      <c r="BD821" s="218"/>
      <c r="BE821" s="218"/>
    </row>
    <row r="822" spans="1:57" x14ac:dyDescent="0.2">
      <c r="A822" s="71" t="s">
        <v>48</v>
      </c>
      <c r="B822" s="71" t="s">
        <v>48</v>
      </c>
      <c r="C822" s="69">
        <v>2010</v>
      </c>
      <c r="D822" s="218">
        <f>HLOOKUP($B822,data10,data0211!D$900,FALSE)</f>
        <v>23252600.190000005</v>
      </c>
      <c r="E822" s="218">
        <f>HLOOKUP($B822,data10,data0211!E$900,FALSE)</f>
        <v>-10915212.17</v>
      </c>
      <c r="F822" s="218">
        <f>HLOOKUP($B822,data10,data0211!F$900,FALSE)</f>
        <v>0</v>
      </c>
      <c r="G822" s="218">
        <f>HLOOKUP($B822,data10,data0211!G$900,FALSE)</f>
        <v>2086187</v>
      </c>
      <c r="H822" s="218">
        <f>HLOOKUP($B822,data10,data0211!H$900,FALSE)</f>
        <v>2063960.5099999998</v>
      </c>
      <c r="I822" s="218">
        <f>HLOOKUP($B822,data10,data0211!I$900,FALSE)</f>
        <v>190576.14</v>
      </c>
      <c r="J822" s="218">
        <f>HLOOKUP($B822,data10,data0211!J$900,FALSE)</f>
        <v>12046</v>
      </c>
      <c r="K822" s="218">
        <f>HLOOKUP($B822,data10,data0211!K$900,FALSE)</f>
        <v>11238</v>
      </c>
      <c r="L822" s="218">
        <f>HLOOKUP($B822,data10,data0211!L$900,FALSE)</f>
        <v>808</v>
      </c>
      <c r="M822" s="218">
        <f>HLOOKUP($B822,data10,data0211!M$900,FALSE)</f>
        <v>0</v>
      </c>
      <c r="N822" s="218">
        <f>HLOOKUP($B822,data10,data0211!N$900,FALSE)</f>
        <v>0</v>
      </c>
      <c r="O822" s="218">
        <f>HLOOKUP($B822,data10,data0211!O$900,FALSE)</f>
        <v>0</v>
      </c>
      <c r="P822" s="218">
        <f>HLOOKUP($B822,data10,data0211!P$900,FALSE)</f>
        <v>118820900.25</v>
      </c>
      <c r="Q822" s="218">
        <f>HLOOKUP($B822,data10,data0211!Q$900,FALSE)</f>
        <v>77874801.480000004</v>
      </c>
      <c r="R822" s="218">
        <f>HLOOKUP($B822,data10,data0211!R$900,FALSE)</f>
        <v>40946098.769999996</v>
      </c>
      <c r="S822" s="218">
        <f>HLOOKUP($B822,data10,data0211!S$900,FALSE)</f>
        <v>0</v>
      </c>
      <c r="T822" s="218">
        <f>HLOOKUP($B822,data10,data0211!T$900,FALSE)</f>
        <v>0</v>
      </c>
      <c r="U822" s="218">
        <f>HLOOKUP($B822,data10,data0211!U$900,FALSE)</f>
        <v>0</v>
      </c>
      <c r="V822" s="218">
        <f>HLOOKUP($B822,data10,data0211!V$900,FALSE)</f>
        <v>54155</v>
      </c>
      <c r="W822" s="218">
        <f>HLOOKUP($B822,data10,data0211!W$900,FALSE)</f>
        <v>0</v>
      </c>
      <c r="X822" s="218">
        <f>HLOOKUP($B822,data10,data0211!X$900,FALSE)</f>
        <v>54155</v>
      </c>
      <c r="Y822" s="218">
        <f>HLOOKUP($B822,data10,data0211!Y$900,FALSE)</f>
        <v>0</v>
      </c>
      <c r="Z822" s="218">
        <f>HLOOKUP($B822,data10,data0211!Z$900,FALSE)</f>
        <v>0</v>
      </c>
      <c r="AA822" s="218">
        <f>HLOOKUP($B822,data10,data0211!AA$900,FALSE)</f>
        <v>0</v>
      </c>
      <c r="AB822" s="218">
        <f>HLOOKUP($B822,data10,data0211!AB$900,FALSE)</f>
        <v>3393548.08</v>
      </c>
      <c r="AC822" s="218">
        <f>HLOOKUP($B822,data10,data0211!AC$900,FALSE)</f>
        <v>2784335.4</v>
      </c>
      <c r="AD822" s="218">
        <f>HLOOKUP($B822,data10,data0211!AD$900,FALSE)</f>
        <v>609212.67999999993</v>
      </c>
      <c r="AE822" s="218">
        <f>HLOOKUP($B822,data10,data0211!AE$900,FALSE)</f>
        <v>0</v>
      </c>
      <c r="AF822" s="218">
        <f>HLOOKUP($B822,data10,data0211!AF$900,FALSE)</f>
        <v>0</v>
      </c>
      <c r="AG822" s="218">
        <f>HLOOKUP($B822,data10,data0211!AG$900,FALSE)</f>
        <v>0</v>
      </c>
      <c r="AH822" s="218">
        <f>HLOOKUP($B822,data10,data0211!AH$900,FALSE)</f>
        <v>0</v>
      </c>
      <c r="AI822" s="218">
        <f>HLOOKUP($B822,data10,data0211!AI$900,FALSE)</f>
        <v>0</v>
      </c>
      <c r="AJ822" s="218">
        <f>HLOOKUP($B822,data10,data0211!AJ$900,FALSE)</f>
        <v>0</v>
      </c>
      <c r="AK822" s="218">
        <f>HLOOKUP($B822,data10,data0211!AK$900,FALSE)</f>
        <v>17300</v>
      </c>
      <c r="AL822" s="218">
        <f>HLOOKUP($B822,data10,data0211!AL$900,FALSE)</f>
        <v>17300</v>
      </c>
      <c r="AM822" s="218">
        <f>HLOOKUP($B822,data10,data0211!AM$900,FALSE)</f>
        <v>1200</v>
      </c>
      <c r="AN822" s="218">
        <f>HLOOKUP($B822,data10,data0211!AN$900,FALSE)</f>
        <v>25352</v>
      </c>
      <c r="AO822" s="218">
        <f>HLOOKUP($B822,data10,data0211!AO$900,FALSE)</f>
        <v>27340</v>
      </c>
      <c r="AP822" s="218">
        <f>HLOOKUP($B822,data10,data0211!AP$900,FALSE)</f>
        <v>27340</v>
      </c>
      <c r="AQ822" s="218">
        <f>HLOOKUP($B822,data10,data0211!AQ$900,FALSE)</f>
        <v>21364</v>
      </c>
      <c r="AR822" s="218">
        <f>HLOOKUP($B822,data10,data0211!AR$900,FALSE)</f>
        <v>240</v>
      </c>
      <c r="AS822" s="218">
        <f>HLOOKUP($B822,data10,data0211!AS$900,FALSE)</f>
        <v>125</v>
      </c>
      <c r="AT822" s="218">
        <f>HLOOKUP($B822,data10,data0211!AT$900,FALSE)</f>
        <v>115</v>
      </c>
      <c r="AU822" s="218">
        <f>HLOOKUP($B822,data10,data0211!AU$900,FALSE)</f>
        <v>102</v>
      </c>
      <c r="AV822" s="218">
        <f>HLOOKUP($B822,data10,data0211!AV$900,FALSE)</f>
        <v>9</v>
      </c>
      <c r="AW822" s="218">
        <f>HLOOKUP($B822,data10,data0211!AW$900,FALSE)</f>
        <v>129</v>
      </c>
      <c r="AX822" s="218">
        <f>HLOOKUP($B822,data10,data0211!AX$900,FALSE)</f>
        <v>0</v>
      </c>
      <c r="AY822" s="218">
        <f>HLOOKUP($B822,data10,data0211!AY$900,FALSE)</f>
        <v>5</v>
      </c>
      <c r="AZ822" s="218">
        <f>HLOOKUP($B822,data10,data0211!AZ$900,FALSE)</f>
        <v>1492</v>
      </c>
      <c r="BA822" s="218">
        <f>HLOOKUP($B822,data10,data0211!BA$900,FALSE)</f>
        <v>67</v>
      </c>
      <c r="BB822" s="218"/>
      <c r="BC822" s="218"/>
      <c r="BD822" s="218"/>
      <c r="BE822" s="218"/>
    </row>
    <row r="823" spans="1:57" x14ac:dyDescent="0.2">
      <c r="A823" s="71" t="s">
        <v>48</v>
      </c>
      <c r="B823" s="71" t="s">
        <v>48</v>
      </c>
      <c r="C823" s="69">
        <v>2011</v>
      </c>
      <c r="D823" s="218">
        <f>HLOOKUP($B823,data11,data0211!D$900,FALSE)</f>
        <v>24550154.629999999</v>
      </c>
      <c r="E823" s="218">
        <f>HLOOKUP($B823,data11,data0211!E$900,FALSE)</f>
        <v>-10758555.029999999</v>
      </c>
      <c r="F823" s="218">
        <f>HLOOKUP($B823,data11,data0211!F$900,FALSE)</f>
        <v>0</v>
      </c>
      <c r="G823" s="218">
        <f>HLOOKUP($B823,data11,data0211!G$900,FALSE)</f>
        <v>617100.76</v>
      </c>
      <c r="H823" s="218">
        <f>HLOOKUP($B823,data11,data0211!H$900,FALSE)</f>
        <v>2178363.58</v>
      </c>
      <c r="I823" s="218">
        <f>HLOOKUP($B823,data11,data0211!I$900,FALSE)</f>
        <v>32490</v>
      </c>
      <c r="J823" s="218">
        <f>HLOOKUP($B823,data11,data0211!J$900,FALSE)</f>
        <v>12324</v>
      </c>
      <c r="K823" s="218">
        <f>HLOOKUP($B823,data11,data0211!K$900,FALSE)</f>
        <v>11504</v>
      </c>
      <c r="L823" s="218">
        <f>HLOOKUP($B823,data11,data0211!L$900,FALSE)</f>
        <v>820</v>
      </c>
      <c r="M823" s="218">
        <f>HLOOKUP($B823,data11,data0211!M$900,FALSE)</f>
        <v>0</v>
      </c>
      <c r="N823" s="218">
        <f>HLOOKUP($B823,data11,data0211!N$900,FALSE)</f>
        <v>0</v>
      </c>
      <c r="O823" s="218">
        <f>HLOOKUP($B823,data11,data0211!O$900,FALSE)</f>
        <v>0</v>
      </c>
      <c r="P823" s="218">
        <f>HLOOKUP($B823,data11,data0211!P$900,FALSE)</f>
        <v>119660738</v>
      </c>
      <c r="Q823" s="218">
        <f>HLOOKUP($B823,data11,data0211!Q$900,FALSE)</f>
        <v>81939538</v>
      </c>
      <c r="R823" s="218">
        <f>HLOOKUP($B823,data11,data0211!R$900,FALSE)</f>
        <v>37721200</v>
      </c>
      <c r="S823" s="218">
        <f>HLOOKUP($B823,data11,data0211!S$900,FALSE)</f>
        <v>0</v>
      </c>
      <c r="T823" s="218">
        <f>HLOOKUP($B823,data11,data0211!T$900,FALSE)</f>
        <v>0</v>
      </c>
      <c r="U823" s="218">
        <f>HLOOKUP($B823,data11,data0211!U$900,FALSE)</f>
        <v>0</v>
      </c>
      <c r="V823" s="218">
        <f>HLOOKUP($B823,data11,data0211!V$900,FALSE)</f>
        <v>52755</v>
      </c>
      <c r="W823" s="218">
        <f>HLOOKUP($B823,data11,data0211!W$900,FALSE)</f>
        <v>0</v>
      </c>
      <c r="X823" s="218">
        <f>HLOOKUP($B823,data11,data0211!X$900,FALSE)</f>
        <v>52755</v>
      </c>
      <c r="Y823" s="218">
        <f>HLOOKUP($B823,data11,data0211!Y$900,FALSE)</f>
        <v>0</v>
      </c>
      <c r="Z823" s="218">
        <f>HLOOKUP($B823,data11,data0211!Z$900,FALSE)</f>
        <v>0</v>
      </c>
      <c r="AA823" s="218">
        <f>HLOOKUP($B823,data11,data0211!AA$900,FALSE)</f>
        <v>0</v>
      </c>
      <c r="AB823" s="218">
        <f>HLOOKUP($B823,data11,data0211!AB$900,FALSE)</f>
        <v>3582287.4400000004</v>
      </c>
      <c r="AC823" s="218">
        <f>HLOOKUP($B823,data11,data0211!AC$900,FALSE)</f>
        <v>2953398.5300000003</v>
      </c>
      <c r="AD823" s="218">
        <f>HLOOKUP($B823,data11,data0211!AD$900,FALSE)</f>
        <v>628888.91</v>
      </c>
      <c r="AE823" s="218">
        <f>HLOOKUP($B823,data11,data0211!AE$900,FALSE)</f>
        <v>0</v>
      </c>
      <c r="AF823" s="218">
        <f>HLOOKUP($B823,data11,data0211!AF$900,FALSE)</f>
        <v>0</v>
      </c>
      <c r="AG823" s="218">
        <f>HLOOKUP($B823,data11,data0211!AG$900,FALSE)</f>
        <v>0</v>
      </c>
      <c r="AH823" s="218">
        <f>HLOOKUP($B823,data11,data0211!AH$900,FALSE)</f>
        <v>61</v>
      </c>
      <c r="AI823" s="218">
        <f>HLOOKUP($B823,data11,data0211!AI$900,FALSE)</f>
        <v>53</v>
      </c>
      <c r="AJ823" s="218">
        <f>HLOOKUP($B823,data11,data0211!AJ$900,FALSE)</f>
        <v>8</v>
      </c>
      <c r="AK823" s="218">
        <f>HLOOKUP($B823,data11,data0211!AK$900,FALSE)</f>
        <v>17300</v>
      </c>
      <c r="AL823" s="218">
        <f>HLOOKUP($B823,data11,data0211!AL$900,FALSE)</f>
        <v>17300</v>
      </c>
      <c r="AM823" s="218">
        <f>HLOOKUP($B823,data11,data0211!AM$900,FALSE)</f>
        <v>1000</v>
      </c>
      <c r="AN823" s="218">
        <f>HLOOKUP($B823,data11,data0211!AN$900,FALSE)</f>
        <v>24245</v>
      </c>
      <c r="AO823" s="218">
        <f>HLOOKUP($B823,data11,data0211!AO$900,FALSE)</f>
        <v>28946</v>
      </c>
      <c r="AP823" s="218">
        <f>HLOOKUP($B823,data11,data0211!AP$900,FALSE)</f>
        <v>28946</v>
      </c>
      <c r="AQ823" s="218">
        <f>HLOOKUP($B823,data11,data0211!AQ$900,FALSE)</f>
        <v>21915</v>
      </c>
      <c r="AR823" s="218">
        <f>HLOOKUP($B823,data11,data0211!AR$900,FALSE)</f>
        <v>243</v>
      </c>
      <c r="AS823" s="218">
        <f>HLOOKUP($B823,data11,data0211!AS$900,FALSE)</f>
        <v>127</v>
      </c>
      <c r="AT823" s="218">
        <f>HLOOKUP($B823,data11,data0211!AT$900,FALSE)</f>
        <v>116</v>
      </c>
      <c r="AU823" s="218">
        <f>HLOOKUP($B823,data11,data0211!AU$900,FALSE)</f>
        <v>103</v>
      </c>
      <c r="AV823" s="218">
        <f>HLOOKUP($B823,data11,data0211!AV$900,FALSE)</f>
        <v>10</v>
      </c>
      <c r="AW823" s="218">
        <f>HLOOKUP($B823,data11,data0211!AW$900,FALSE)</f>
        <v>130</v>
      </c>
      <c r="AX823" s="218">
        <f>HLOOKUP($B823,data11,data0211!AX$900,FALSE)</f>
        <v>0</v>
      </c>
      <c r="AY823" s="218">
        <f>HLOOKUP($B823,data11,data0211!AY$900,FALSE)</f>
        <v>5</v>
      </c>
      <c r="AZ823" s="218">
        <f>HLOOKUP($B823,data11,data0211!AZ$900,FALSE)</f>
        <v>1505</v>
      </c>
      <c r="BA823" s="218">
        <f>HLOOKUP($B823,data11,data0211!BA$900,FALSE)</f>
        <v>66</v>
      </c>
      <c r="BB823" s="218"/>
      <c r="BC823" s="218"/>
      <c r="BD823" s="218"/>
      <c r="BE823" s="218"/>
    </row>
    <row r="824" spans="1:57" x14ac:dyDescent="0.2">
      <c r="A824" s="71" t="s">
        <v>49</v>
      </c>
      <c r="B824" s="71" t="s">
        <v>49</v>
      </c>
      <c r="C824" s="69">
        <v>2002</v>
      </c>
      <c r="D824" s="218">
        <f>HLOOKUP($B824,data02,data0211!D$900,FALSE)</f>
        <v>141665139.18000001</v>
      </c>
      <c r="E824" s="218">
        <f>HLOOKUP($B824,data02,data0211!E$900,FALSE)</f>
        <v>-53876746.060000002</v>
      </c>
      <c r="F824" s="218">
        <f>HLOOKUP($B824,data02,data0211!F$900,FALSE)</f>
        <v>5153482.53</v>
      </c>
      <c r="G824" s="218">
        <f>HLOOKUP($B824,data02,data0211!G$900,FALSE)</f>
        <v>10844093</v>
      </c>
      <c r="H824" s="218">
        <f>HLOOKUP($B824,data02,data0211!H$900,FALSE)</f>
        <v>8323890.4900000002</v>
      </c>
      <c r="I824" s="218">
        <f>HLOOKUP($B824,data02,data0211!I$900,FALSE)</f>
        <v>1304664</v>
      </c>
      <c r="J824" s="218">
        <f>HLOOKUP($B824,data02,data0211!J$900,FALSE)</f>
        <v>44258</v>
      </c>
      <c r="K824" s="218">
        <f>HLOOKUP($B824,data02,data0211!K$900,FALSE)</f>
        <v>38624</v>
      </c>
      <c r="L824" s="218">
        <f>HLOOKUP($B824,data02,data0211!L$900,FALSE)</f>
        <v>5632</v>
      </c>
      <c r="M824" s="218">
        <f>HLOOKUP($B824,data02,data0211!M$900,FALSE)</f>
        <v>2</v>
      </c>
      <c r="N824" s="218">
        <f>HLOOKUP($B824,data02,data0211!N$900,FALSE)</f>
        <v>6</v>
      </c>
      <c r="O824" s="218">
        <f>HLOOKUP($B824,data02,data0211!O$900,FALSE)</f>
        <v>0</v>
      </c>
      <c r="P824" s="218">
        <f>HLOOKUP($B824,data02,data0211!P$900,FALSE)</f>
        <v>1251191402</v>
      </c>
      <c r="Q824" s="218">
        <f>HLOOKUP($B824,data02,data0211!Q$900,FALSE)</f>
        <v>386933262</v>
      </c>
      <c r="R824" s="218">
        <f>HLOOKUP($B824,data02,data0211!R$900,FALSE)</f>
        <v>760365748</v>
      </c>
      <c r="S824" s="218">
        <f>HLOOKUP($B824,data02,data0211!S$900,FALSE)</f>
        <v>97288461</v>
      </c>
      <c r="T824" s="218">
        <f>HLOOKUP($B824,data02,data0211!T$900,FALSE)</f>
        <v>6603931</v>
      </c>
      <c r="U824" s="218">
        <f>HLOOKUP($B824,data02,data0211!U$900,FALSE)</f>
        <v>0</v>
      </c>
      <c r="V824" s="218">
        <f>HLOOKUP($B824,data02,data0211!V$900,FALSE)</f>
        <v>1831005</v>
      </c>
      <c r="W824" s="218">
        <f>HLOOKUP($B824,data02,data0211!W$900,FALSE)</f>
        <v>1601337</v>
      </c>
      <c r="X824" s="218">
        <f>HLOOKUP($B824,data02,data0211!X$900,FALSE)</f>
        <v>210893</v>
      </c>
      <c r="Y824" s="218">
        <f>HLOOKUP($B824,data02,data0211!Y$900,FALSE)</f>
        <v>18775</v>
      </c>
      <c r="Z824" s="218">
        <f>HLOOKUP($B824,data02,data0211!Z$900,FALSE)</f>
        <v>0</v>
      </c>
      <c r="AA824" s="218">
        <f>HLOOKUP($B824,data02,data0211!AA$900,FALSE)</f>
        <v>0</v>
      </c>
      <c r="AB824" s="218">
        <f>HLOOKUP($B824,data02,data0211!AB$900,FALSE)</f>
        <v>20326607</v>
      </c>
      <c r="AC824" s="218">
        <f>HLOOKUP($B824,data02,data0211!AC$900,FALSE)</f>
        <v>10635949</v>
      </c>
      <c r="AD824" s="218">
        <f>HLOOKUP($B824,data02,data0211!AD$900,FALSE)</f>
        <v>8880463</v>
      </c>
      <c r="AE824" s="218">
        <f>HLOOKUP($B824,data02,data0211!AE$900,FALSE)</f>
        <v>655474</v>
      </c>
      <c r="AF824" s="218">
        <f>HLOOKUP($B824,data02,data0211!AF$900,FALSE)</f>
        <v>154721</v>
      </c>
      <c r="AG824" s="218">
        <f>HLOOKUP($B824,data02,data0211!AG$900,FALSE)</f>
        <v>0</v>
      </c>
      <c r="AH824" s="218">
        <f>HLOOKUP($B824,data02,data0211!AH$900,FALSE)</f>
        <v>656</v>
      </c>
      <c r="AI824" s="218">
        <f>HLOOKUP($B824,data02,data0211!AI$900,FALSE)</f>
        <v>590</v>
      </c>
      <c r="AJ824" s="218">
        <f>HLOOKUP($B824,data02,data0211!AJ$900,FALSE)</f>
        <v>66</v>
      </c>
      <c r="AK824" s="218">
        <f>HLOOKUP($B824,data02,data0211!AK$900,FALSE)</f>
        <v>132360</v>
      </c>
      <c r="AL824" s="218">
        <f>HLOOKUP($B824,data02,data0211!AL$900,FALSE)</f>
        <v>132360</v>
      </c>
      <c r="AM824" s="218">
        <f>HLOOKUP($B824,data02,data0211!AM$900,FALSE)</f>
        <v>0</v>
      </c>
      <c r="AN824" s="218">
        <f>HLOOKUP($B824,data02,data0211!AN$900,FALSE)</f>
        <v>213093</v>
      </c>
      <c r="AO824" s="218">
        <f>HLOOKUP($B824,data02,data0211!AO$900,FALSE)</f>
        <v>242930</v>
      </c>
      <c r="AP824" s="218">
        <f>HLOOKUP($B824,data02,data0211!AP$900,FALSE)</f>
        <v>0</v>
      </c>
      <c r="AQ824" s="218">
        <f>HLOOKUP($B824,data02,data0211!AQ$900,FALSE)</f>
        <v>211444</v>
      </c>
      <c r="AR824" s="218">
        <f>HLOOKUP($B824,data02,data0211!AR$900,FALSE)</f>
        <v>1292</v>
      </c>
      <c r="AS824" s="218">
        <f>HLOOKUP($B824,data02,data0211!AS$900,FALSE)</f>
        <v>921</v>
      </c>
      <c r="AT824" s="218">
        <f>HLOOKUP($B824,data02,data0211!AT$900,FALSE)</f>
        <v>371</v>
      </c>
      <c r="AU824" s="218">
        <f>HLOOKUP($B824,data02,data0211!AU$900,FALSE)</f>
        <v>860</v>
      </c>
      <c r="AV824" s="218">
        <f>HLOOKUP($B824,data02,data0211!AV$900,FALSE)</f>
        <v>3</v>
      </c>
      <c r="AW824" s="218">
        <f>HLOOKUP($B824,data02,data0211!AW$900,FALSE)</f>
        <v>67</v>
      </c>
      <c r="AX824" s="218">
        <f>HLOOKUP($B824,data02,data0211!AX$900,FALSE)</f>
        <v>8</v>
      </c>
      <c r="AY824" s="218">
        <f>HLOOKUP($B824,data02,data0211!AY$900,FALSE)</f>
        <v>32</v>
      </c>
      <c r="AZ824" s="218">
        <f>HLOOKUP($B824,data02,data0211!AZ$900,FALSE)</f>
        <v>8549</v>
      </c>
      <c r="BA824" s="218">
        <f>HLOOKUP($B824,data02,data0211!BA$900,FALSE)</f>
        <v>0</v>
      </c>
      <c r="BB824" s="218"/>
      <c r="BC824" s="218"/>
      <c r="BD824" s="218"/>
      <c r="BE824" s="218"/>
    </row>
    <row r="825" spans="1:57" x14ac:dyDescent="0.2">
      <c r="A825" s="71" t="s">
        <v>49</v>
      </c>
      <c r="B825" s="71" t="s">
        <v>49</v>
      </c>
      <c r="C825" s="69">
        <v>2003</v>
      </c>
      <c r="D825" s="218">
        <f>HLOOKUP($B825,data03,data0211!D$900,FALSE)</f>
        <v>149692315.34</v>
      </c>
      <c r="E825" s="218">
        <f>HLOOKUP($B825,data03,data0211!E$900,FALSE)</f>
        <v>-59141041.560000002</v>
      </c>
      <c r="F825" s="218">
        <f>HLOOKUP($B825,data03,data0211!F$900,FALSE)</f>
        <v>0</v>
      </c>
      <c r="G825" s="218">
        <f>HLOOKUP($B825,data03,data0211!G$900,FALSE)</f>
        <v>8160377</v>
      </c>
      <c r="H825" s="218">
        <f>HLOOKUP($B825,data03,data0211!H$900,FALSE)</f>
        <v>8110770.2000000002</v>
      </c>
      <c r="I825" s="218">
        <f>HLOOKUP($B825,data03,data0211!I$900,FALSE)</f>
        <v>1702060</v>
      </c>
      <c r="J825" s="218">
        <f>HLOOKUP($B825,data03,data0211!J$900,FALSE)</f>
        <v>45484</v>
      </c>
      <c r="K825" s="218">
        <f>HLOOKUP($B825,data03,data0211!K$900,FALSE)</f>
        <v>39847</v>
      </c>
      <c r="L825" s="218">
        <f>HLOOKUP($B825,data03,data0211!L$900,FALSE)</f>
        <v>5635</v>
      </c>
      <c r="M825" s="218">
        <f>HLOOKUP($B825,data03,data0211!M$900,FALSE)</f>
        <v>2</v>
      </c>
      <c r="N825" s="218">
        <f>HLOOKUP($B825,data03,data0211!N$900,FALSE)</f>
        <v>6</v>
      </c>
      <c r="O825" s="218">
        <f>HLOOKUP($B825,data03,data0211!O$900,FALSE)</f>
        <v>0</v>
      </c>
      <c r="P825" s="218">
        <f>HLOOKUP($B825,data03,data0211!P$900,FALSE)</f>
        <v>1222390968</v>
      </c>
      <c r="Q825" s="218">
        <f>HLOOKUP($B825,data03,data0211!Q$900,FALSE)</f>
        <v>381918524</v>
      </c>
      <c r="R825" s="218">
        <f>HLOOKUP($B825,data03,data0211!R$900,FALSE)</f>
        <v>740284774</v>
      </c>
      <c r="S825" s="218">
        <f>HLOOKUP($B825,data03,data0211!S$900,FALSE)</f>
        <v>93342289</v>
      </c>
      <c r="T825" s="218">
        <f>HLOOKUP($B825,data03,data0211!T$900,FALSE)</f>
        <v>6845381</v>
      </c>
      <c r="U825" s="218">
        <f>HLOOKUP($B825,data03,data0211!U$900,FALSE)</f>
        <v>0</v>
      </c>
      <c r="V825" s="218">
        <f>HLOOKUP($B825,data03,data0211!V$900,FALSE)</f>
        <v>1725335</v>
      </c>
      <c r="W825" s="218">
        <f>HLOOKUP($B825,data03,data0211!W$900,FALSE)</f>
        <v>0</v>
      </c>
      <c r="X825" s="218">
        <f>HLOOKUP($B825,data03,data0211!X$900,FALSE)</f>
        <v>1524793</v>
      </c>
      <c r="Y825" s="218">
        <f>HLOOKUP($B825,data03,data0211!Y$900,FALSE)</f>
        <v>181431</v>
      </c>
      <c r="Z825" s="218">
        <f>HLOOKUP($B825,data03,data0211!Z$900,FALSE)</f>
        <v>19111</v>
      </c>
      <c r="AA825" s="218">
        <f>HLOOKUP($B825,data03,data0211!AA$900,FALSE)</f>
        <v>0</v>
      </c>
      <c r="AB825" s="218">
        <f>HLOOKUP($B825,data03,data0211!AB$900,FALSE)</f>
        <v>21328105</v>
      </c>
      <c r="AC825" s="218">
        <f>HLOOKUP($B825,data03,data0211!AC$900,FALSE)</f>
        <v>11103164</v>
      </c>
      <c r="AD825" s="218">
        <f>HLOOKUP($B825,data03,data0211!AD$900,FALSE)</f>
        <v>9569997</v>
      </c>
      <c r="AE825" s="218">
        <f>HLOOKUP($B825,data03,data0211!AE$900,FALSE)</f>
        <v>490436</v>
      </c>
      <c r="AF825" s="218">
        <f>HLOOKUP($B825,data03,data0211!AF$900,FALSE)</f>
        <v>164508</v>
      </c>
      <c r="AG825" s="218">
        <f>HLOOKUP($B825,data03,data0211!AG$900,FALSE)</f>
        <v>0</v>
      </c>
      <c r="AH825" s="218">
        <f>HLOOKUP($B825,data03,data0211!AH$900,FALSE)</f>
        <v>656</v>
      </c>
      <c r="AI825" s="218">
        <f>HLOOKUP($B825,data03,data0211!AI$900,FALSE)</f>
        <v>590</v>
      </c>
      <c r="AJ825" s="218">
        <f>HLOOKUP($B825,data03,data0211!AJ$900,FALSE)</f>
        <v>66</v>
      </c>
      <c r="AK825" s="218">
        <f>HLOOKUP($B825,data03,data0211!AK$900,FALSE)</f>
        <v>135430</v>
      </c>
      <c r="AL825" s="218">
        <f>HLOOKUP($B825,data03,data0211!AL$900,FALSE)</f>
        <v>135430</v>
      </c>
      <c r="AM825" s="218">
        <f>HLOOKUP($B825,data03,data0211!AM$900,FALSE)</f>
        <v>0</v>
      </c>
      <c r="AN825" s="218">
        <f>HLOOKUP($B825,data03,data0211!AN$900,FALSE)</f>
        <v>216500</v>
      </c>
      <c r="AO825" s="218">
        <f>HLOOKUP($B825,data03,data0211!AO$900,FALSE)</f>
        <v>232507</v>
      </c>
      <c r="AP825" s="218">
        <f>HLOOKUP($B825,data03,data0211!AP$900,FALSE)</f>
        <v>0</v>
      </c>
      <c r="AQ825" s="218">
        <f>HLOOKUP($B825,data03,data0211!AQ$900,FALSE)</f>
        <v>207133</v>
      </c>
      <c r="AR825" s="218">
        <f>HLOOKUP($B825,data03,data0211!AR$900,FALSE)</f>
        <v>1306</v>
      </c>
      <c r="AS825" s="218">
        <f>HLOOKUP($B825,data03,data0211!AS$900,FALSE)</f>
        <v>926</v>
      </c>
      <c r="AT825" s="218">
        <f>HLOOKUP($B825,data03,data0211!AT$900,FALSE)</f>
        <v>380</v>
      </c>
      <c r="AU825" s="218">
        <f>HLOOKUP($B825,data03,data0211!AU$900,FALSE)</f>
        <v>868</v>
      </c>
      <c r="AV825" s="218">
        <f>HLOOKUP($B825,data03,data0211!AV$900,FALSE)</f>
        <v>39</v>
      </c>
      <c r="AW825" s="218">
        <f>HLOOKUP($B825,data03,data0211!AW$900,FALSE)</f>
        <v>398</v>
      </c>
      <c r="AX825" s="218">
        <f>HLOOKUP($B825,data03,data0211!AX$900,FALSE)</f>
        <v>8</v>
      </c>
      <c r="AY825" s="218">
        <f>HLOOKUP($B825,data03,data0211!AY$900,FALSE)</f>
        <v>32</v>
      </c>
      <c r="AZ825" s="218">
        <f>HLOOKUP($B825,data03,data0211!AZ$900,FALSE)</f>
        <v>8693</v>
      </c>
      <c r="BA825" s="218">
        <f>HLOOKUP($B825,data03,data0211!BA$900,FALSE)</f>
        <v>0</v>
      </c>
      <c r="BB825" s="218"/>
      <c r="BC825" s="218"/>
      <c r="BD825" s="218"/>
      <c r="BE825" s="218"/>
    </row>
    <row r="826" spans="1:57" x14ac:dyDescent="0.2">
      <c r="A826" s="71" t="s">
        <v>49</v>
      </c>
      <c r="B826" s="71" t="s">
        <v>49</v>
      </c>
      <c r="C826" s="69">
        <v>2004</v>
      </c>
      <c r="D826" s="218">
        <f>HLOOKUP($B826,data04,data0211!D$900,FALSE)</f>
        <v>160476243.21000001</v>
      </c>
      <c r="E826" s="218">
        <f>HLOOKUP($B826,data04,data0211!E$900,FALSE)</f>
        <v>-65162757.619999997</v>
      </c>
      <c r="F826" s="218">
        <f>HLOOKUP($B826,data04,data0211!F$900,FALSE)</f>
        <v>0</v>
      </c>
      <c r="G826" s="218">
        <f>HLOOKUP($B826,data04,data0211!G$900,FALSE)</f>
        <v>10791993</v>
      </c>
      <c r="H826" s="218">
        <f>HLOOKUP($B826,data04,data0211!H$900,FALSE)</f>
        <v>8328678.3399999999</v>
      </c>
      <c r="I826" s="218">
        <f>HLOOKUP($B826,data04,data0211!I$900,FALSE)</f>
        <v>1957384.23</v>
      </c>
      <c r="J826" s="218">
        <f>HLOOKUP($B826,data04,data0211!J$900,FALSE)</f>
        <v>46881</v>
      </c>
      <c r="K826" s="218">
        <f>HLOOKUP($B826,data04,data0211!K$900,FALSE)</f>
        <v>41215</v>
      </c>
      <c r="L826" s="218">
        <f>HLOOKUP($B826,data04,data0211!L$900,FALSE)</f>
        <v>5664</v>
      </c>
      <c r="M826" s="218">
        <f>HLOOKUP($B826,data04,data0211!M$900,FALSE)</f>
        <v>2</v>
      </c>
      <c r="N826" s="218">
        <f>HLOOKUP($B826,data04,data0211!N$900,FALSE)</f>
        <v>12091</v>
      </c>
      <c r="O826" s="218">
        <f>HLOOKUP($B826,data04,data0211!O$900,FALSE)</f>
        <v>0</v>
      </c>
      <c r="P826" s="218">
        <f>HLOOKUP($B826,data04,data0211!P$900,FALSE)</f>
        <v>1243491867</v>
      </c>
      <c r="Q826" s="218">
        <f>HLOOKUP($B826,data04,data0211!Q$900,FALSE)</f>
        <v>384340263</v>
      </c>
      <c r="R826" s="218">
        <f>HLOOKUP($B826,data04,data0211!R$900,FALSE)</f>
        <v>755367504</v>
      </c>
      <c r="S826" s="218">
        <f>HLOOKUP($B826,data04,data0211!S$900,FALSE)</f>
        <v>97056943</v>
      </c>
      <c r="T826" s="218">
        <f>HLOOKUP($B826,data04,data0211!T$900,FALSE)</f>
        <v>6727157</v>
      </c>
      <c r="U826" s="218">
        <f>HLOOKUP($B826,data04,data0211!U$900,FALSE)</f>
        <v>0</v>
      </c>
      <c r="V826" s="218">
        <f>HLOOKUP($B826,data04,data0211!V$900,FALSE)</f>
        <v>1732211</v>
      </c>
      <c r="W826" s="218">
        <f>HLOOKUP($B826,data04,data0211!W$900,FALSE)</f>
        <v>0</v>
      </c>
      <c r="X826" s="218">
        <f>HLOOKUP($B826,data04,data0211!X$900,FALSE)</f>
        <v>1526184</v>
      </c>
      <c r="Y826" s="218">
        <f>HLOOKUP($B826,data04,data0211!Y$900,FALSE)</f>
        <v>196379</v>
      </c>
      <c r="Z826" s="218">
        <f>HLOOKUP($B826,data04,data0211!Z$900,FALSE)</f>
        <v>9648</v>
      </c>
      <c r="AA826" s="218">
        <f>HLOOKUP($B826,data04,data0211!AA$900,FALSE)</f>
        <v>0</v>
      </c>
      <c r="AB826" s="218">
        <f>HLOOKUP($B826,data04,data0211!AB$900,FALSE)</f>
        <v>20238916</v>
      </c>
      <c r="AC826" s="218">
        <f>HLOOKUP($B826,data04,data0211!AC$900,FALSE)</f>
        <v>10730964</v>
      </c>
      <c r="AD826" s="218">
        <f>HLOOKUP($B826,data04,data0211!AD$900,FALSE)</f>
        <v>8872078</v>
      </c>
      <c r="AE826" s="218">
        <f>HLOOKUP($B826,data04,data0211!AE$900,FALSE)</f>
        <v>480377</v>
      </c>
      <c r="AF826" s="218">
        <f>HLOOKUP($B826,data04,data0211!AF$900,FALSE)</f>
        <v>155497</v>
      </c>
      <c r="AG826" s="218">
        <f>HLOOKUP($B826,data04,data0211!AG$900,FALSE)</f>
        <v>0</v>
      </c>
      <c r="AH826" s="218">
        <f>HLOOKUP($B826,data04,data0211!AH$900,FALSE)</f>
        <v>656</v>
      </c>
      <c r="AI826" s="218">
        <f>HLOOKUP($B826,data04,data0211!AI$900,FALSE)</f>
        <v>590</v>
      </c>
      <c r="AJ826" s="218">
        <f>HLOOKUP($B826,data04,data0211!AJ$900,FALSE)</f>
        <v>66</v>
      </c>
      <c r="AK826" s="218">
        <f>HLOOKUP($B826,data04,data0211!AK$900,FALSE)</f>
        <v>139800</v>
      </c>
      <c r="AL826" s="218">
        <f>HLOOKUP($B826,data04,data0211!AL$900,FALSE)</f>
        <v>139800</v>
      </c>
      <c r="AM826" s="218">
        <f>HLOOKUP($B826,data04,data0211!AM$900,FALSE)</f>
        <v>0</v>
      </c>
      <c r="AN826" s="218">
        <f>HLOOKUP($B826,data04,data0211!AN$900,FALSE)</f>
        <v>227746</v>
      </c>
      <c r="AO826" s="218">
        <f>HLOOKUP($B826,data04,data0211!AO$900,FALSE)</f>
        <v>229605</v>
      </c>
      <c r="AP826" s="218">
        <f>HLOOKUP($B826,data04,data0211!AP$900,FALSE)</f>
        <v>0</v>
      </c>
      <c r="AQ826" s="218">
        <f>HLOOKUP($B826,data04,data0211!AQ$900,FALSE)</f>
        <v>208987</v>
      </c>
      <c r="AR826" s="218">
        <f>HLOOKUP($B826,data04,data0211!AR$900,FALSE)</f>
        <v>1324.2</v>
      </c>
      <c r="AS826" s="218">
        <f>HLOOKUP($B826,data04,data0211!AS$900,FALSE)</f>
        <v>934.5</v>
      </c>
      <c r="AT826" s="218">
        <f>HLOOKUP($B826,data04,data0211!AT$900,FALSE)</f>
        <v>389.7</v>
      </c>
      <c r="AU826" s="218">
        <f>HLOOKUP($B826,data04,data0211!AU$900,FALSE)</f>
        <v>880.1</v>
      </c>
      <c r="AV826" s="218">
        <f>HLOOKUP($B826,data04,data0211!AV$900,FALSE)</f>
        <v>39.6</v>
      </c>
      <c r="AW826" s="218">
        <f>HLOOKUP($B826,data04,data0211!AW$900,FALSE)</f>
        <v>403.6</v>
      </c>
      <c r="AX826" s="218">
        <f>HLOOKUP($B826,data04,data0211!AX$900,FALSE)</f>
        <v>8</v>
      </c>
      <c r="AY826" s="218">
        <f>HLOOKUP($B826,data04,data0211!AY$900,FALSE)</f>
        <v>29</v>
      </c>
      <c r="AZ826" s="218">
        <f>HLOOKUP($B826,data04,data0211!AZ$900,FALSE)</f>
        <v>8817</v>
      </c>
      <c r="BA826" s="218">
        <f>HLOOKUP($B826,data04,data0211!BA$900,FALSE)</f>
        <v>71</v>
      </c>
      <c r="BB826" s="218"/>
      <c r="BC826" s="218"/>
      <c r="BD826" s="218"/>
      <c r="BE826" s="218"/>
    </row>
    <row r="827" spans="1:57" x14ac:dyDescent="0.2">
      <c r="A827" s="71" t="s">
        <v>49</v>
      </c>
      <c r="B827" s="71" t="s">
        <v>49</v>
      </c>
      <c r="C827" s="69">
        <v>2005</v>
      </c>
      <c r="D827" s="218">
        <f>HLOOKUP($B827,data05,data0211!D$900,FALSE)</f>
        <v>170601090.33999997</v>
      </c>
      <c r="E827" s="218">
        <f>HLOOKUP($B827,data05,data0211!E$900,FALSE)</f>
        <v>-71139802.379999995</v>
      </c>
      <c r="F827" s="218">
        <f>HLOOKUP($B827,data05,data0211!F$900,FALSE)</f>
        <v>0</v>
      </c>
      <c r="G827" s="218">
        <f>HLOOKUP($B827,data05,data0211!G$900,FALSE)</f>
        <v>9577593</v>
      </c>
      <c r="H827" s="218">
        <f>HLOOKUP($B827,data05,data0211!H$900,FALSE)</f>
        <v>8083610.46</v>
      </c>
      <c r="I827" s="218">
        <f>HLOOKUP($B827,data05,data0211!I$900,FALSE)</f>
        <v>3088616</v>
      </c>
      <c r="J827" s="218">
        <f>HLOOKUP($B827,data05,data0211!J$900,FALSE)</f>
        <v>48041</v>
      </c>
      <c r="K827" s="218">
        <f>HLOOKUP($B827,data05,data0211!K$900,FALSE)</f>
        <v>42322</v>
      </c>
      <c r="L827" s="218">
        <f>HLOOKUP($B827,data05,data0211!L$900,FALSE)</f>
        <v>5717</v>
      </c>
      <c r="M827" s="218">
        <f>HLOOKUP($B827,data05,data0211!M$900,FALSE)</f>
        <v>2</v>
      </c>
      <c r="N827" s="218">
        <f>HLOOKUP($B827,data05,data0211!N$900,FALSE)</f>
        <v>7324552</v>
      </c>
      <c r="O827" s="218">
        <f>HLOOKUP($B827,data05,data0211!O$900,FALSE)</f>
        <v>0</v>
      </c>
      <c r="P827" s="218">
        <f>HLOOKUP($B827,data05,data0211!P$900,FALSE)</f>
        <v>1304073193</v>
      </c>
      <c r="Q827" s="218">
        <f>HLOOKUP($B827,data05,data0211!Q$900,FALSE)</f>
        <v>408066674</v>
      </c>
      <c r="R827" s="218">
        <f>HLOOKUP($B827,data05,data0211!R$900,FALSE)</f>
        <v>788169735</v>
      </c>
      <c r="S827" s="218">
        <f>HLOOKUP($B827,data05,data0211!S$900,FALSE)</f>
        <v>100512232</v>
      </c>
      <c r="T827" s="218">
        <f>HLOOKUP($B827,data05,data0211!T$900,FALSE)</f>
        <v>7324552</v>
      </c>
      <c r="U827" s="218">
        <f>HLOOKUP($B827,data05,data0211!U$900,FALSE)</f>
        <v>0</v>
      </c>
      <c r="V827" s="218">
        <f>HLOOKUP($B827,data05,data0211!V$900,FALSE)</f>
        <v>1777889</v>
      </c>
      <c r="W827" s="218">
        <f>HLOOKUP($B827,data05,data0211!W$900,FALSE)</f>
        <v>0</v>
      </c>
      <c r="X827" s="218">
        <f>HLOOKUP($B827,data05,data0211!X$900,FALSE)</f>
        <v>1559940</v>
      </c>
      <c r="Y827" s="218">
        <f>HLOOKUP($B827,data05,data0211!Y$900,FALSE)</f>
        <v>197766</v>
      </c>
      <c r="Z827" s="218">
        <f>HLOOKUP($B827,data05,data0211!Z$900,FALSE)</f>
        <v>20183</v>
      </c>
      <c r="AA827" s="218">
        <f>HLOOKUP($B827,data05,data0211!AA$900,FALSE)</f>
        <v>0</v>
      </c>
      <c r="AB827" s="218">
        <f>HLOOKUP($B827,data05,data0211!AB$900,FALSE)</f>
        <v>21705646.789999999</v>
      </c>
      <c r="AC827" s="218">
        <f>HLOOKUP($B827,data05,data0211!AC$900,FALSE)</f>
        <v>11616665</v>
      </c>
      <c r="AD827" s="218">
        <f>HLOOKUP($B827,data05,data0211!AD$900,FALSE)</f>
        <v>9426416</v>
      </c>
      <c r="AE827" s="218">
        <f>HLOOKUP($B827,data05,data0211!AE$900,FALSE)</f>
        <v>520904</v>
      </c>
      <c r="AF827" s="218">
        <f>HLOOKUP($B827,data05,data0211!AF$900,FALSE)</f>
        <v>141661</v>
      </c>
      <c r="AG827" s="218">
        <f>HLOOKUP($B827,data05,data0211!AG$900,FALSE)</f>
        <v>0</v>
      </c>
      <c r="AH827" s="218">
        <f>HLOOKUP($B827,data05,data0211!AH$900,FALSE)</f>
        <v>656</v>
      </c>
      <c r="AI827" s="218">
        <f>HLOOKUP($B827,data05,data0211!AI$900,FALSE)</f>
        <v>66</v>
      </c>
      <c r="AJ827" s="218">
        <f>HLOOKUP($B827,data05,data0211!AJ$900,FALSE)</f>
        <v>590</v>
      </c>
      <c r="AK827" s="218">
        <f>HLOOKUP($B827,data05,data0211!AK$900,FALSE)</f>
        <v>142670</v>
      </c>
      <c r="AL827" s="218">
        <f>HLOOKUP($B827,data05,data0211!AL$900,FALSE)</f>
        <v>142670</v>
      </c>
      <c r="AM827" s="218">
        <f>HLOOKUP($B827,data05,data0211!AM$900,FALSE)</f>
        <v>0</v>
      </c>
      <c r="AN827" s="218">
        <f>HLOOKUP($B827,data05,data0211!AN$900,FALSE)</f>
        <v>222407</v>
      </c>
      <c r="AO827" s="218">
        <f>HLOOKUP($B827,data05,data0211!AO$900,FALSE)</f>
        <v>258204</v>
      </c>
      <c r="AP827" s="218">
        <f>HLOOKUP($B827,data05,data0211!AP$900,FALSE)</f>
        <v>0</v>
      </c>
      <c r="AQ827" s="218">
        <f>HLOOKUP($B827,data05,data0211!AQ$900,FALSE)</f>
        <v>219477</v>
      </c>
      <c r="AR827" s="218">
        <f>HLOOKUP($B827,data05,data0211!AR$900,FALSE)</f>
        <v>1334</v>
      </c>
      <c r="AS827" s="218">
        <f>HLOOKUP($B827,data05,data0211!AS$900,FALSE)</f>
        <v>936</v>
      </c>
      <c r="AT827" s="218">
        <f>HLOOKUP($B827,data05,data0211!AT$900,FALSE)</f>
        <v>398</v>
      </c>
      <c r="AU827" s="218">
        <f>HLOOKUP($B827,data05,data0211!AU$900,FALSE)</f>
        <v>880</v>
      </c>
      <c r="AV827" s="218">
        <f>HLOOKUP($B827,data05,data0211!AV$900,FALSE)</f>
        <v>42</v>
      </c>
      <c r="AW827" s="218">
        <f>HLOOKUP($B827,data05,data0211!AW$900,FALSE)</f>
        <v>410</v>
      </c>
      <c r="AX827" s="218">
        <f>HLOOKUP($B827,data05,data0211!AX$900,FALSE)</f>
        <v>8</v>
      </c>
      <c r="AY827" s="218">
        <f>HLOOKUP($B827,data05,data0211!AY$900,FALSE)</f>
        <v>29</v>
      </c>
      <c r="AZ827" s="218">
        <f>HLOOKUP($B827,data05,data0211!AZ$900,FALSE)</f>
        <v>8898</v>
      </c>
      <c r="BA827" s="218">
        <f>HLOOKUP($B827,data05,data0211!BA$900,FALSE)</f>
        <v>71</v>
      </c>
      <c r="BB827" s="218"/>
      <c r="BC827" s="218"/>
      <c r="BD827" s="218"/>
      <c r="BE827" s="218"/>
    </row>
    <row r="828" spans="1:57" x14ac:dyDescent="0.2">
      <c r="A828" s="71" t="s">
        <v>49</v>
      </c>
      <c r="B828" s="71" t="s">
        <v>49</v>
      </c>
      <c r="C828" s="69">
        <v>2006</v>
      </c>
      <c r="D828" s="218">
        <f>HLOOKUP($B828,data06,data0211!D$900,FALSE)</f>
        <v>181312419.09999996</v>
      </c>
      <c r="E828" s="218">
        <f>HLOOKUP($B828,data06,data0211!E$900,FALSE)</f>
        <v>-77523157.599999994</v>
      </c>
      <c r="F828" s="218">
        <f>HLOOKUP($B828,data06,data0211!F$900,FALSE)</f>
        <v>0</v>
      </c>
      <c r="G828" s="218">
        <f>HLOOKUP($B828,data06,data0211!G$900,FALSE)</f>
        <v>13835703</v>
      </c>
      <c r="H828" s="218">
        <f>HLOOKUP($B828,data06,data0211!H$900,FALSE)</f>
        <v>8417375.1400000006</v>
      </c>
      <c r="I828" s="218">
        <f>HLOOKUP($B828,data06,data0211!I$900,FALSE)</f>
        <v>2771702</v>
      </c>
      <c r="J828" s="218">
        <f>HLOOKUP($B828,data06,data0211!J$900,FALSE)</f>
        <v>48777</v>
      </c>
      <c r="K828" s="218">
        <f>HLOOKUP($B828,data06,data0211!K$900,FALSE)</f>
        <v>43013</v>
      </c>
      <c r="L828" s="218">
        <f>HLOOKUP($B828,data06,data0211!L$900,FALSE)</f>
        <v>5764</v>
      </c>
      <c r="M828" s="218">
        <f>HLOOKUP($B828,data06,data0211!M$900,FALSE)</f>
        <v>0</v>
      </c>
      <c r="N828" s="218">
        <f>HLOOKUP($B828,data06,data0211!N$900,FALSE)</f>
        <v>12575</v>
      </c>
      <c r="O828" s="218">
        <f>HLOOKUP($B828,data06,data0211!O$900,FALSE)</f>
        <v>0</v>
      </c>
      <c r="P828" s="218">
        <f>HLOOKUP($B828,data06,data0211!P$900,FALSE)</f>
        <v>1321845279</v>
      </c>
      <c r="Q828" s="218">
        <f>HLOOKUP($B828,data06,data0211!Q$900,FALSE)</f>
        <v>391947018</v>
      </c>
      <c r="R828" s="218">
        <f>HLOOKUP($B828,data06,data0211!R$900,FALSE)</f>
        <v>922560313</v>
      </c>
      <c r="S828" s="218">
        <f>HLOOKUP($B828,data06,data0211!S$900,FALSE)</f>
        <v>0</v>
      </c>
      <c r="T828" s="218">
        <f>HLOOKUP($B828,data06,data0211!T$900,FALSE)</f>
        <v>7337948</v>
      </c>
      <c r="U828" s="218">
        <f>HLOOKUP($B828,data06,data0211!U$900,FALSE)</f>
        <v>0</v>
      </c>
      <c r="V828" s="218">
        <f>HLOOKUP($B828,data06,data0211!V$900,FALSE)</f>
        <v>1807052</v>
      </c>
      <c r="W828" s="218">
        <f>HLOOKUP($B828,data06,data0211!W$900,FALSE)</f>
        <v>0</v>
      </c>
      <c r="X828" s="218">
        <f>HLOOKUP($B828,data06,data0211!X$900,FALSE)</f>
        <v>1786574</v>
      </c>
      <c r="Y828" s="218">
        <f>HLOOKUP($B828,data06,data0211!Y$900,FALSE)</f>
        <v>0</v>
      </c>
      <c r="Z828" s="218">
        <f>HLOOKUP($B828,data06,data0211!Z$900,FALSE)</f>
        <v>20478</v>
      </c>
      <c r="AA828" s="218">
        <f>HLOOKUP($B828,data06,data0211!AA$900,FALSE)</f>
        <v>0</v>
      </c>
      <c r="AB828" s="218">
        <f>HLOOKUP($B828,data06,data0211!AB$900,FALSE)</f>
        <v>23568689</v>
      </c>
      <c r="AC828" s="218">
        <f>HLOOKUP($B828,data06,data0211!AC$900,FALSE)</f>
        <v>12584644</v>
      </c>
      <c r="AD828" s="218">
        <f>HLOOKUP($B828,data06,data0211!AD$900,FALSE)</f>
        <v>10798508</v>
      </c>
      <c r="AE828" s="218">
        <f>HLOOKUP($B828,data06,data0211!AE$900,FALSE)</f>
        <v>0</v>
      </c>
      <c r="AF828" s="218">
        <f>HLOOKUP($B828,data06,data0211!AF$900,FALSE)</f>
        <v>185537</v>
      </c>
      <c r="AG828" s="218">
        <f>HLOOKUP($B828,data06,data0211!AG$900,FALSE)</f>
        <v>0</v>
      </c>
      <c r="AH828" s="218">
        <f>HLOOKUP($B828,data06,data0211!AH$900,FALSE)</f>
        <v>672</v>
      </c>
      <c r="AI828" s="218">
        <f>HLOOKUP($B828,data06,data0211!AI$900,FALSE)</f>
        <v>65</v>
      </c>
      <c r="AJ828" s="218">
        <f>HLOOKUP($B828,data06,data0211!AJ$900,FALSE)</f>
        <v>607</v>
      </c>
      <c r="AK828" s="218">
        <f>HLOOKUP($B828,data06,data0211!AK$900,FALSE)</f>
        <v>145040</v>
      </c>
      <c r="AL828" s="218">
        <f>HLOOKUP($B828,data06,data0211!AL$900,FALSE)</f>
        <v>145040</v>
      </c>
      <c r="AM828" s="218">
        <f>HLOOKUP($B828,data06,data0211!AM$900,FALSE)</f>
        <v>0</v>
      </c>
      <c r="AN828" s="218">
        <f>HLOOKUP($B828,data06,data0211!AN$900,FALSE)</f>
        <v>224636</v>
      </c>
      <c r="AO828" s="218">
        <f>HLOOKUP($B828,data06,data0211!AO$900,FALSE)</f>
        <v>267631</v>
      </c>
      <c r="AP828" s="218">
        <f>HLOOKUP($B828,data06,data0211!AP$900,FALSE)</f>
        <v>0</v>
      </c>
      <c r="AQ828" s="218">
        <f>HLOOKUP($B828,data06,data0211!AQ$900,FALSE)</f>
        <v>221002</v>
      </c>
      <c r="AR828" s="218">
        <f>HLOOKUP($B828,data06,data0211!AR$900,FALSE)</f>
        <v>1342</v>
      </c>
      <c r="AS828" s="218">
        <f>HLOOKUP($B828,data06,data0211!AS$900,FALSE)</f>
        <v>940</v>
      </c>
      <c r="AT828" s="218">
        <f>HLOOKUP($B828,data06,data0211!AT$900,FALSE)</f>
        <v>402</v>
      </c>
      <c r="AU828" s="218">
        <f>HLOOKUP($B828,data06,data0211!AU$900,FALSE)</f>
        <v>886</v>
      </c>
      <c r="AV828" s="218">
        <f>HLOOKUP($B828,data06,data0211!AV$900,FALSE)</f>
        <v>42</v>
      </c>
      <c r="AW828" s="218">
        <f>HLOOKUP($B828,data06,data0211!AW$900,FALSE)</f>
        <v>414</v>
      </c>
      <c r="AX828" s="218">
        <f>HLOOKUP($B828,data06,data0211!AX$900,FALSE)</f>
        <v>8</v>
      </c>
      <c r="AY828" s="218">
        <f>HLOOKUP($B828,data06,data0211!AY$900,FALSE)</f>
        <v>27</v>
      </c>
      <c r="AZ828" s="218">
        <f>HLOOKUP($B828,data06,data0211!AZ$900,FALSE)</f>
        <v>8942</v>
      </c>
      <c r="BA828" s="218">
        <f>HLOOKUP($B828,data06,data0211!BA$900,FALSE)</f>
        <v>71</v>
      </c>
      <c r="BB828" s="218"/>
      <c r="BC828" s="218"/>
      <c r="BD828" s="218"/>
      <c r="BE828" s="218"/>
    </row>
    <row r="829" spans="1:57" x14ac:dyDescent="0.2">
      <c r="A829" s="71" t="s">
        <v>49</v>
      </c>
      <c r="B829" s="71" t="s">
        <v>49</v>
      </c>
      <c r="C829" s="69">
        <v>2007</v>
      </c>
      <c r="D829" s="218">
        <f>HLOOKUP($B829,data07,data0211!D$900,FALSE)</f>
        <v>195878642.55999997</v>
      </c>
      <c r="E829" s="218">
        <f>HLOOKUP($B829,data07,data0211!E$900,FALSE)</f>
        <v>-83930905.709999993</v>
      </c>
      <c r="F829" s="218">
        <f>HLOOKUP($B829,data07,data0211!F$900,FALSE)</f>
        <v>0</v>
      </c>
      <c r="G829" s="218">
        <f>HLOOKUP($B829,data07,data0211!G$900,FALSE)</f>
        <v>11786246</v>
      </c>
      <c r="H829" s="218">
        <f>HLOOKUP($B829,data07,data0211!H$900,FALSE)</f>
        <v>8388352.7199999997</v>
      </c>
      <c r="I829" s="218">
        <f>HLOOKUP($B829,data07,data0211!I$900,FALSE)</f>
        <v>2992778.36</v>
      </c>
      <c r="J829" s="218">
        <f>HLOOKUP($B829,data07,data0211!J$900,FALSE)</f>
        <v>49558</v>
      </c>
      <c r="K829" s="218">
        <f>HLOOKUP($B829,data07,data0211!K$900,FALSE)</f>
        <v>43750</v>
      </c>
      <c r="L829" s="218">
        <f>HLOOKUP($B829,data07,data0211!L$900,FALSE)</f>
        <v>5806</v>
      </c>
      <c r="M829" s="218">
        <f>HLOOKUP($B829,data07,data0211!M$900,FALSE)</f>
        <v>2</v>
      </c>
      <c r="N829" s="218">
        <f>HLOOKUP($B829,data07,data0211!N$900,FALSE)</f>
        <v>12740</v>
      </c>
      <c r="O829" s="218">
        <f>HLOOKUP($B829,data07,data0211!O$900,FALSE)</f>
        <v>0</v>
      </c>
      <c r="P829" s="218">
        <f>HLOOKUP($B829,data07,data0211!P$900,FALSE)</f>
        <v>1367149467</v>
      </c>
      <c r="Q829" s="218">
        <f>HLOOKUP($B829,data07,data0211!Q$900,FALSE)</f>
        <v>405071611</v>
      </c>
      <c r="R829" s="218">
        <f>HLOOKUP($B829,data07,data0211!R$900,FALSE)</f>
        <v>954721742</v>
      </c>
      <c r="S829" s="218">
        <f>HLOOKUP($B829,data07,data0211!S$900,FALSE)</f>
        <v>1</v>
      </c>
      <c r="T829" s="218">
        <f>HLOOKUP($B829,data07,data0211!T$900,FALSE)</f>
        <v>7356113</v>
      </c>
      <c r="U829" s="218">
        <f>HLOOKUP($B829,data07,data0211!U$900,FALSE)</f>
        <v>0</v>
      </c>
      <c r="V829" s="218">
        <f>HLOOKUP($B829,data07,data0211!V$900,FALSE)</f>
        <v>1844092</v>
      </c>
      <c r="W829" s="218">
        <f>HLOOKUP($B829,data07,data0211!W$900,FALSE)</f>
        <v>0</v>
      </c>
      <c r="X829" s="218">
        <f>HLOOKUP($B829,data07,data0211!X$900,FALSE)</f>
        <v>1823403</v>
      </c>
      <c r="Y829" s="218">
        <f>HLOOKUP($B829,data07,data0211!Y$900,FALSE)</f>
        <v>1</v>
      </c>
      <c r="Z829" s="218">
        <f>HLOOKUP($B829,data07,data0211!Z$900,FALSE)</f>
        <v>20688</v>
      </c>
      <c r="AA829" s="218">
        <f>HLOOKUP($B829,data07,data0211!AA$900,FALSE)</f>
        <v>0</v>
      </c>
      <c r="AB829" s="218">
        <f>HLOOKUP($B829,data07,data0211!AB$900,FALSE)</f>
        <v>24679626</v>
      </c>
      <c r="AC829" s="218">
        <f>HLOOKUP($B829,data07,data0211!AC$900,FALSE)</f>
        <v>13271369</v>
      </c>
      <c r="AD829" s="218">
        <f>HLOOKUP($B829,data07,data0211!AD$900,FALSE)</f>
        <v>11214239</v>
      </c>
      <c r="AE829" s="218">
        <f>HLOOKUP($B829,data07,data0211!AE$900,FALSE)</f>
        <v>1</v>
      </c>
      <c r="AF829" s="218">
        <f>HLOOKUP($B829,data07,data0211!AF$900,FALSE)</f>
        <v>0</v>
      </c>
      <c r="AG829" s="218">
        <f>HLOOKUP($B829,data07,data0211!AG$900,FALSE)</f>
        <v>194017</v>
      </c>
      <c r="AH829" s="218">
        <f>HLOOKUP($B829,data07,data0211!AH$900,FALSE)</f>
        <v>672</v>
      </c>
      <c r="AI829" s="218">
        <f>HLOOKUP($B829,data07,data0211!AI$900,FALSE)</f>
        <v>65</v>
      </c>
      <c r="AJ829" s="218">
        <f>HLOOKUP($B829,data07,data0211!AJ$900,FALSE)</f>
        <v>607</v>
      </c>
      <c r="AK829" s="218">
        <f>HLOOKUP($B829,data07,data0211!AK$900,FALSE)</f>
        <v>147360</v>
      </c>
      <c r="AL829" s="218">
        <f>HLOOKUP($B829,data07,data0211!AL$900,FALSE)</f>
        <v>147360</v>
      </c>
      <c r="AM829" s="218">
        <f>HLOOKUP($B829,data07,data0211!AM$900,FALSE)</f>
        <v>0</v>
      </c>
      <c r="AN829" s="218">
        <f>HLOOKUP($B829,data07,data0211!AN$900,FALSE)</f>
        <v>234655</v>
      </c>
      <c r="AO829" s="218">
        <f>HLOOKUP($B829,data07,data0211!AO$900,FALSE)</f>
        <v>264915</v>
      </c>
      <c r="AP829" s="218">
        <f>HLOOKUP($B829,data07,data0211!AP$900,FALSE)</f>
        <v>0</v>
      </c>
      <c r="AQ829" s="218">
        <f>HLOOKUP($B829,data07,data0211!AQ$900,FALSE)</f>
        <v>231959</v>
      </c>
      <c r="AR829" s="218">
        <f>HLOOKUP($B829,data07,data0211!AR$900,FALSE)</f>
        <v>1522.5</v>
      </c>
      <c r="AS829" s="218">
        <f>HLOOKUP($B829,data07,data0211!AS$900,FALSE)</f>
        <v>1042.5</v>
      </c>
      <c r="AT829" s="218">
        <f>HLOOKUP($B829,data07,data0211!AT$900,FALSE)</f>
        <v>480</v>
      </c>
      <c r="AU829" s="218">
        <f>HLOOKUP($B829,data07,data0211!AU$900,FALSE)</f>
        <v>695</v>
      </c>
      <c r="AV829" s="218">
        <f>HLOOKUP($B829,data07,data0211!AV$900,FALSE)</f>
        <v>7.5</v>
      </c>
      <c r="AW829" s="218">
        <f>HLOOKUP($B829,data07,data0211!AW$900,FALSE)</f>
        <v>820</v>
      </c>
      <c r="AX829" s="218">
        <f>HLOOKUP($B829,data07,data0211!AX$900,FALSE)</f>
        <v>8</v>
      </c>
      <c r="AY829" s="218">
        <f>HLOOKUP($B829,data07,data0211!AY$900,FALSE)</f>
        <v>28</v>
      </c>
      <c r="AZ829" s="218">
        <f>HLOOKUP($B829,data07,data0211!AZ$900,FALSE)</f>
        <v>7474</v>
      </c>
      <c r="BA829" s="218">
        <f>HLOOKUP($B829,data07,data0211!BA$900,FALSE)</f>
        <v>70</v>
      </c>
      <c r="BB829" s="218"/>
      <c r="BC829" s="218"/>
      <c r="BD829" s="218"/>
      <c r="BE829" s="218"/>
    </row>
    <row r="830" spans="1:57" x14ac:dyDescent="0.2">
      <c r="A830" s="71" t="s">
        <v>49</v>
      </c>
      <c r="B830" s="71" t="s">
        <v>49</v>
      </c>
      <c r="C830" s="69">
        <v>2008</v>
      </c>
      <c r="D830" s="218">
        <f>HLOOKUP($B830,data08,data0211!D$900,FALSE)</f>
        <v>208809919.73999998</v>
      </c>
      <c r="E830" s="218">
        <f>HLOOKUP($B830,data08,data0211!E$900,FALSE)</f>
        <v>-90632779.969999999</v>
      </c>
      <c r="F830" s="218">
        <f>HLOOKUP($B830,data08,data0211!F$900,FALSE)</f>
        <v>0</v>
      </c>
      <c r="G830" s="218">
        <f>HLOOKUP($B830,data08,data0211!G$900,FALSE)</f>
        <v>14448141</v>
      </c>
      <c r="H830" s="218">
        <f>HLOOKUP($B830,data08,data0211!H$900,FALSE)</f>
        <v>8620992.3099999987</v>
      </c>
      <c r="I830" s="218">
        <f>HLOOKUP($B830,data08,data0211!I$900,FALSE)</f>
        <v>1776795.96</v>
      </c>
      <c r="J830" s="218">
        <f>HLOOKUP($B830,data08,data0211!J$900,FALSE)</f>
        <v>50478</v>
      </c>
      <c r="K830" s="218">
        <f>HLOOKUP($B830,data08,data0211!K$900,FALSE)</f>
        <v>44593</v>
      </c>
      <c r="L830" s="218">
        <f>HLOOKUP($B830,data08,data0211!L$900,FALSE)</f>
        <v>5883</v>
      </c>
      <c r="M830" s="218">
        <f>HLOOKUP($B830,data08,data0211!M$900,FALSE)</f>
        <v>2</v>
      </c>
      <c r="N830" s="218">
        <f>HLOOKUP($B830,data08,data0211!N$900,FALSE)</f>
        <v>12777</v>
      </c>
      <c r="O830" s="218">
        <f>HLOOKUP($B830,data08,data0211!O$900,FALSE)</f>
        <v>0</v>
      </c>
      <c r="P830" s="218">
        <f>HLOOKUP($B830,data08,data0211!P$900,FALSE)</f>
        <v>1369710373</v>
      </c>
      <c r="Q830" s="218">
        <f>HLOOKUP($B830,data08,data0211!Q$900,FALSE)</f>
        <v>405533476</v>
      </c>
      <c r="R830" s="218">
        <f>HLOOKUP($B830,data08,data0211!R$900,FALSE)</f>
        <v>956629103</v>
      </c>
      <c r="S830" s="218">
        <f>HLOOKUP($B830,data08,data0211!S$900,FALSE)</f>
        <v>1</v>
      </c>
      <c r="T830" s="218">
        <f>HLOOKUP($B830,data08,data0211!T$900,FALSE)</f>
        <v>7547793</v>
      </c>
      <c r="U830" s="218">
        <f>HLOOKUP($B830,data08,data0211!U$900,FALSE)</f>
        <v>0</v>
      </c>
      <c r="V830" s="218">
        <f>HLOOKUP($B830,data08,data0211!V$900,FALSE)</f>
        <v>1846153</v>
      </c>
      <c r="W830" s="218">
        <f>HLOOKUP($B830,data08,data0211!W$900,FALSE)</f>
        <v>0</v>
      </c>
      <c r="X830" s="218">
        <f>HLOOKUP($B830,data08,data0211!X$900,FALSE)</f>
        <v>1825246</v>
      </c>
      <c r="Y830" s="218">
        <f>HLOOKUP($B830,data08,data0211!Y$900,FALSE)</f>
        <v>1</v>
      </c>
      <c r="Z830" s="218">
        <f>HLOOKUP($B830,data08,data0211!Z$900,FALSE)</f>
        <v>20906</v>
      </c>
      <c r="AA830" s="218">
        <f>HLOOKUP($B830,data08,data0211!AA$900,FALSE)</f>
        <v>0</v>
      </c>
      <c r="AB830" s="218">
        <f>HLOOKUP($B830,data08,data0211!AB$900,FALSE)</f>
        <v>0</v>
      </c>
      <c r="AC830" s="218">
        <f>HLOOKUP($B830,data08,data0211!AC$900,FALSE)</f>
        <v>13383026</v>
      </c>
      <c r="AD830" s="218">
        <f>HLOOKUP($B830,data08,data0211!AD$900,FALSE)</f>
        <v>11269636</v>
      </c>
      <c r="AE830" s="218">
        <f>HLOOKUP($B830,data08,data0211!AE$900,FALSE)</f>
        <v>1</v>
      </c>
      <c r="AF830" s="218">
        <f>HLOOKUP($B830,data08,data0211!AF$900,FALSE)</f>
        <v>195585</v>
      </c>
      <c r="AG830" s="218">
        <f>HLOOKUP($B830,data08,data0211!AG$900,FALSE)</f>
        <v>0</v>
      </c>
      <c r="AH830" s="218">
        <f>HLOOKUP($B830,data08,data0211!AH$900,FALSE)</f>
        <v>672</v>
      </c>
      <c r="AI830" s="218">
        <f>HLOOKUP($B830,data08,data0211!AI$900,FALSE)</f>
        <v>65</v>
      </c>
      <c r="AJ830" s="218">
        <f>HLOOKUP($B830,data08,data0211!AJ$900,FALSE)</f>
        <v>607</v>
      </c>
      <c r="AK830" s="218">
        <f>HLOOKUP($B830,data08,data0211!AK$900,FALSE)</f>
        <v>146610</v>
      </c>
      <c r="AL830" s="218">
        <f>HLOOKUP($B830,data08,data0211!AL$900,FALSE)</f>
        <v>146610</v>
      </c>
      <c r="AM830" s="218">
        <f>HLOOKUP($B830,data08,data0211!AM$900,FALSE)</f>
        <v>0</v>
      </c>
      <c r="AN830" s="218">
        <f>HLOOKUP($B830,data08,data0211!AN$900,FALSE)</f>
        <v>229318</v>
      </c>
      <c r="AO830" s="218">
        <f>HLOOKUP($B830,data08,data0211!AO$900,FALSE)</f>
        <v>255540</v>
      </c>
      <c r="AP830" s="218">
        <f>HLOOKUP($B830,data08,data0211!AP$900,FALSE)</f>
        <v>255540</v>
      </c>
      <c r="AQ830" s="218">
        <f>HLOOKUP($B830,data08,data0211!AQ$900,FALSE)</f>
        <v>223576</v>
      </c>
      <c r="AR830" s="218">
        <f>HLOOKUP($B830,data08,data0211!AR$900,FALSE)</f>
        <v>1542</v>
      </c>
      <c r="AS830" s="218">
        <f>HLOOKUP($B830,data08,data0211!AS$900,FALSE)</f>
        <v>1059</v>
      </c>
      <c r="AT830" s="218">
        <f>HLOOKUP($B830,data08,data0211!AT$900,FALSE)</f>
        <v>483</v>
      </c>
      <c r="AU830" s="218">
        <f>HLOOKUP($B830,data08,data0211!AU$900,FALSE)</f>
        <v>702</v>
      </c>
      <c r="AV830" s="218">
        <f>HLOOKUP($B830,data08,data0211!AV$900,FALSE)</f>
        <v>7</v>
      </c>
      <c r="AW830" s="218">
        <f>HLOOKUP($B830,data08,data0211!AW$900,FALSE)</f>
        <v>833</v>
      </c>
      <c r="AX830" s="218">
        <f>HLOOKUP($B830,data08,data0211!AX$900,FALSE)</f>
        <v>8</v>
      </c>
      <c r="AY830" s="218">
        <f>HLOOKUP($B830,data08,data0211!AY$900,FALSE)</f>
        <v>27</v>
      </c>
      <c r="AZ830" s="218">
        <f>HLOOKUP($B830,data08,data0211!AZ$900,FALSE)</f>
        <v>7508</v>
      </c>
      <c r="BA830" s="218">
        <f>HLOOKUP($B830,data08,data0211!BA$900,FALSE)</f>
        <v>72</v>
      </c>
      <c r="BB830" s="218"/>
      <c r="BC830" s="218"/>
      <c r="BD830" s="218"/>
      <c r="BE830" s="218"/>
    </row>
    <row r="831" spans="1:57" x14ac:dyDescent="0.2">
      <c r="A831" s="71" t="s">
        <v>49</v>
      </c>
      <c r="B831" s="71" t="s">
        <v>49</v>
      </c>
      <c r="C831" s="69">
        <v>2009</v>
      </c>
      <c r="D831" s="218">
        <f>HLOOKUP($B831,data09,data0211!D$900,FALSE)</f>
        <v>224271018</v>
      </c>
      <c r="E831" s="218">
        <f>HLOOKUP($B831,data09,data0211!E$900,FALSE)</f>
        <v>-97922615</v>
      </c>
      <c r="F831" s="218">
        <f>HLOOKUP($B831,data09,data0211!F$900,FALSE)</f>
        <v>0</v>
      </c>
      <c r="G831" s="218">
        <f>HLOOKUP($B831,data09,data0211!G$900,FALSE)</f>
        <v>17408533</v>
      </c>
      <c r="H831" s="218">
        <f>HLOOKUP($B831,data09,data0211!H$900,FALSE)</f>
        <v>8582506</v>
      </c>
      <c r="I831" s="218">
        <f>HLOOKUP($B831,data09,data0211!I$900,FALSE)</f>
        <v>2013033</v>
      </c>
      <c r="J831" s="218">
        <f>HLOOKUP($B831,data09,data0211!J$900,FALSE)</f>
        <v>51089</v>
      </c>
      <c r="K831" s="218">
        <f>HLOOKUP($B831,data09,data0211!K$900,FALSE)</f>
        <v>45113</v>
      </c>
      <c r="L831" s="218">
        <f>HLOOKUP($B831,data09,data0211!L$900,FALSE)</f>
        <v>5961</v>
      </c>
      <c r="M831" s="218">
        <f>HLOOKUP($B831,data09,data0211!M$900,FALSE)</f>
        <v>15</v>
      </c>
      <c r="N831" s="218">
        <f>HLOOKUP($B831,data09,data0211!N$900,FALSE)</f>
        <v>12919</v>
      </c>
      <c r="O831" s="218">
        <f>HLOOKUP($B831,data09,data0211!O$900,FALSE)</f>
        <v>0</v>
      </c>
      <c r="P831" s="218">
        <f>HLOOKUP($B831,data09,data0211!P$900,FALSE)</f>
        <v>1360024643</v>
      </c>
      <c r="Q831" s="218">
        <f>HLOOKUP($B831,data09,data0211!Q$900,FALSE)</f>
        <v>397106489</v>
      </c>
      <c r="R831" s="218">
        <f>HLOOKUP($B831,data09,data0211!R$900,FALSE)</f>
        <v>953431086</v>
      </c>
      <c r="S831" s="218">
        <f>HLOOKUP($B831,data09,data0211!S$900,FALSE)</f>
        <v>1943334</v>
      </c>
      <c r="T831" s="218">
        <f>HLOOKUP($B831,data09,data0211!T$900,FALSE)</f>
        <v>7543734</v>
      </c>
      <c r="U831" s="218">
        <f>HLOOKUP($B831,data09,data0211!U$900,FALSE)</f>
        <v>0</v>
      </c>
      <c r="V831" s="218">
        <f>HLOOKUP($B831,data09,data0211!V$900,FALSE)</f>
        <v>1850782</v>
      </c>
      <c r="W831" s="218">
        <f>HLOOKUP($B831,data09,data0211!W$900,FALSE)</f>
        <v>0</v>
      </c>
      <c r="X831" s="218">
        <f>HLOOKUP($B831,data09,data0211!X$900,FALSE)</f>
        <v>1829731</v>
      </c>
      <c r="Y831" s="218">
        <f>HLOOKUP($B831,data09,data0211!Y$900,FALSE)</f>
        <v>1</v>
      </c>
      <c r="Z831" s="218">
        <f>HLOOKUP($B831,data09,data0211!Z$900,FALSE)</f>
        <v>21050</v>
      </c>
      <c r="AA831" s="218">
        <f>HLOOKUP($B831,data09,data0211!AA$900,FALSE)</f>
        <v>0</v>
      </c>
      <c r="AB831" s="218">
        <f>HLOOKUP($B831,data09,data0211!AB$900,FALSE)</f>
        <v>24999515</v>
      </c>
      <c r="AC831" s="218">
        <f>HLOOKUP($B831,data09,data0211!AC$900,FALSE)</f>
        <v>13521851</v>
      </c>
      <c r="AD831" s="218">
        <f>HLOOKUP($B831,data09,data0211!AD$900,FALSE)</f>
        <v>11159961</v>
      </c>
      <c r="AE831" s="218">
        <f>HLOOKUP($B831,data09,data0211!AE$900,FALSE)</f>
        <v>0</v>
      </c>
      <c r="AF831" s="218">
        <f>HLOOKUP($B831,data09,data0211!AF$900,FALSE)</f>
        <v>196820</v>
      </c>
      <c r="AG831" s="218">
        <f>HLOOKUP($B831,data09,data0211!AG$900,FALSE)</f>
        <v>0</v>
      </c>
      <c r="AH831" s="218">
        <f>HLOOKUP($B831,data09,data0211!AH$900,FALSE)</f>
        <v>672</v>
      </c>
      <c r="AI831" s="218">
        <f>HLOOKUP($B831,data09,data0211!AI$900,FALSE)</f>
        <v>65</v>
      </c>
      <c r="AJ831" s="218">
        <f>HLOOKUP($B831,data09,data0211!AJ$900,FALSE)</f>
        <v>607</v>
      </c>
      <c r="AK831" s="218">
        <f>HLOOKUP($B831,data09,data0211!AK$900,FALSE)</f>
        <v>154370</v>
      </c>
      <c r="AL831" s="218">
        <f>HLOOKUP($B831,data09,data0211!AL$900,FALSE)</f>
        <v>154370</v>
      </c>
      <c r="AM831" s="218">
        <f>HLOOKUP($B831,data09,data0211!AM$900,FALSE)</f>
        <v>0</v>
      </c>
      <c r="AN831" s="218">
        <f>HLOOKUP($B831,data09,data0211!AN$900,FALSE)</f>
        <v>233874</v>
      </c>
      <c r="AO831" s="218">
        <f>HLOOKUP($B831,data09,data0211!AO$900,FALSE)</f>
        <v>259232</v>
      </c>
      <c r="AP831" s="218">
        <f>HLOOKUP($B831,data09,data0211!AP$900,FALSE)</f>
        <v>259232</v>
      </c>
      <c r="AQ831" s="218">
        <f>HLOOKUP($B831,data09,data0211!AQ$900,FALSE)</f>
        <v>223335</v>
      </c>
      <c r="AR831" s="218">
        <f>HLOOKUP($B831,data09,data0211!AR$900,FALSE)</f>
        <v>1541</v>
      </c>
      <c r="AS831" s="218">
        <f>HLOOKUP($B831,data09,data0211!AS$900,FALSE)</f>
        <v>1059</v>
      </c>
      <c r="AT831" s="218">
        <f>HLOOKUP($B831,data09,data0211!AT$900,FALSE)</f>
        <v>482</v>
      </c>
      <c r="AU831" s="218">
        <f>HLOOKUP($B831,data09,data0211!AU$900,FALSE)</f>
        <v>711</v>
      </c>
      <c r="AV831" s="218">
        <f>HLOOKUP($B831,data09,data0211!AV$900,FALSE)</f>
        <v>7</v>
      </c>
      <c r="AW831" s="218">
        <f>HLOOKUP($B831,data09,data0211!AW$900,FALSE)</f>
        <v>823</v>
      </c>
      <c r="AX831" s="218">
        <f>HLOOKUP($B831,data09,data0211!AX$900,FALSE)</f>
        <v>8</v>
      </c>
      <c r="AY831" s="218">
        <f>HLOOKUP($B831,data09,data0211!AY$900,FALSE)</f>
        <v>21</v>
      </c>
      <c r="AZ831" s="218">
        <f>HLOOKUP($B831,data09,data0211!AZ$900,FALSE)</f>
        <v>7513</v>
      </c>
      <c r="BA831" s="218">
        <f>HLOOKUP($B831,data09,data0211!BA$900,FALSE)</f>
        <v>72</v>
      </c>
      <c r="BB831" s="218"/>
      <c r="BC831" s="218"/>
      <c r="BD831" s="218"/>
      <c r="BE831" s="218"/>
    </row>
    <row r="832" spans="1:57" x14ac:dyDescent="0.2">
      <c r="A832" s="71" t="s">
        <v>49</v>
      </c>
      <c r="B832" s="71" t="s">
        <v>49</v>
      </c>
      <c r="C832" s="69">
        <v>2010</v>
      </c>
      <c r="D832" s="218">
        <f>HLOOKUP($B832,data10,data0211!D$900,FALSE)</f>
        <v>246800677.79999995</v>
      </c>
      <c r="E832" s="218">
        <f>HLOOKUP($B832,data10,data0211!E$900,FALSE)</f>
        <v>-105250602.28</v>
      </c>
      <c r="F832" s="218">
        <f>HLOOKUP($B832,data10,data0211!F$900,FALSE)</f>
        <v>0</v>
      </c>
      <c r="G832" s="218">
        <f>HLOOKUP($B832,data10,data0211!G$900,FALSE)</f>
        <v>17408533</v>
      </c>
      <c r="H832" s="218">
        <f>HLOOKUP($B832,data10,data0211!H$900,FALSE)</f>
        <v>9402820.9299999997</v>
      </c>
      <c r="I832" s="218">
        <f>HLOOKUP($B832,data10,data0211!I$900,FALSE)</f>
        <v>1189851</v>
      </c>
      <c r="J832" s="218">
        <f>HLOOKUP($B832,data10,data0211!J$900,FALSE)</f>
        <v>51914</v>
      </c>
      <c r="K832" s="218">
        <f>HLOOKUP($B832,data10,data0211!K$900,FALSE)</f>
        <v>45863</v>
      </c>
      <c r="L832" s="218">
        <f>HLOOKUP($B832,data10,data0211!L$900,FALSE)</f>
        <v>6050</v>
      </c>
      <c r="M832" s="218">
        <f>HLOOKUP($B832,data10,data0211!M$900,FALSE)</f>
        <v>1</v>
      </c>
      <c r="N832" s="218">
        <f>HLOOKUP($B832,data10,data0211!N$900,FALSE)</f>
        <v>0</v>
      </c>
      <c r="O832" s="218">
        <f>HLOOKUP($B832,data10,data0211!O$900,FALSE)</f>
        <v>0</v>
      </c>
      <c r="P832" s="218">
        <f>HLOOKUP($B832,data10,data0211!P$900,FALSE)</f>
        <v>1415659467</v>
      </c>
      <c r="Q832" s="218">
        <f>HLOOKUP($B832,data10,data0211!Q$900,FALSE)</f>
        <v>413251129</v>
      </c>
      <c r="R832" s="218">
        <f>HLOOKUP($B832,data10,data0211!R$900,FALSE)</f>
        <v>919815329</v>
      </c>
      <c r="S832" s="218">
        <f>HLOOKUP($B832,data10,data0211!S$900,FALSE)</f>
        <v>82593009</v>
      </c>
      <c r="T832" s="218">
        <f>HLOOKUP($B832,data10,data0211!T$900,FALSE)</f>
        <v>0</v>
      </c>
      <c r="U832" s="218">
        <f>HLOOKUP($B832,data10,data0211!U$900,FALSE)</f>
        <v>0</v>
      </c>
      <c r="V832" s="218">
        <f>HLOOKUP($B832,data10,data0211!V$900,FALSE)</f>
        <v>1918250</v>
      </c>
      <c r="W832" s="218">
        <f>HLOOKUP($B832,data10,data0211!W$900,FALSE)</f>
        <v>0</v>
      </c>
      <c r="X832" s="218">
        <f>HLOOKUP($B832,data10,data0211!X$900,FALSE)</f>
        <v>1762264</v>
      </c>
      <c r="Y832" s="218">
        <f>HLOOKUP($B832,data10,data0211!Y$900,FALSE)</f>
        <v>155986</v>
      </c>
      <c r="Z832" s="218">
        <f>HLOOKUP($B832,data10,data0211!Z$900,FALSE)</f>
        <v>0</v>
      </c>
      <c r="AA832" s="218">
        <f>HLOOKUP($B832,data10,data0211!AA$900,FALSE)</f>
        <v>0</v>
      </c>
      <c r="AB832" s="218">
        <f>HLOOKUP($B832,data10,data0211!AB$900,FALSE)</f>
        <v>24946057</v>
      </c>
      <c r="AC832" s="218">
        <f>HLOOKUP($B832,data10,data0211!AC$900,FALSE)</f>
        <v>13612900</v>
      </c>
      <c r="AD832" s="218">
        <f>HLOOKUP($B832,data10,data0211!AD$900,FALSE)</f>
        <v>10922781</v>
      </c>
      <c r="AE832" s="218">
        <f>HLOOKUP($B832,data10,data0211!AE$900,FALSE)</f>
        <v>410376</v>
      </c>
      <c r="AF832" s="218">
        <f>HLOOKUP($B832,data10,data0211!AF$900,FALSE)</f>
        <v>0</v>
      </c>
      <c r="AG832" s="218">
        <f>HLOOKUP($B832,data10,data0211!AG$900,FALSE)</f>
        <v>0</v>
      </c>
      <c r="AH832" s="218">
        <f>HLOOKUP($B832,data10,data0211!AH$900,FALSE)</f>
        <v>0</v>
      </c>
      <c r="AI832" s="218">
        <f>HLOOKUP($B832,data10,data0211!AI$900,FALSE)</f>
        <v>0</v>
      </c>
      <c r="AJ832" s="218">
        <f>HLOOKUP($B832,data10,data0211!AJ$900,FALSE)</f>
        <v>0</v>
      </c>
      <c r="AK832" s="218">
        <f>HLOOKUP($B832,data10,data0211!AK$900,FALSE)</f>
        <v>156230</v>
      </c>
      <c r="AL832" s="218">
        <f>HLOOKUP($B832,data10,data0211!AL$900,FALSE)</f>
        <v>156230</v>
      </c>
      <c r="AM832" s="218">
        <f>HLOOKUP($B832,data10,data0211!AM$900,FALSE)</f>
        <v>0</v>
      </c>
      <c r="AN832" s="218">
        <f>HLOOKUP($B832,data10,data0211!AN$900,FALSE)</f>
        <v>242686</v>
      </c>
      <c r="AO832" s="218">
        <f>HLOOKUP($B832,data10,data0211!AO$900,FALSE)</f>
        <v>283517</v>
      </c>
      <c r="AP832" s="218">
        <f>HLOOKUP($B832,data10,data0211!AP$900,FALSE)</f>
        <v>283517</v>
      </c>
      <c r="AQ832" s="218">
        <f>HLOOKUP($B832,data10,data0211!AQ$900,FALSE)</f>
        <v>238015</v>
      </c>
      <c r="AR832" s="218">
        <f>HLOOKUP($B832,data10,data0211!AR$900,FALSE)</f>
        <v>1547</v>
      </c>
      <c r="AS832" s="218">
        <f>HLOOKUP($B832,data10,data0211!AS$900,FALSE)</f>
        <v>1059</v>
      </c>
      <c r="AT832" s="218">
        <f>HLOOKUP($B832,data10,data0211!AT$900,FALSE)</f>
        <v>488</v>
      </c>
      <c r="AU832" s="218">
        <f>HLOOKUP($B832,data10,data0211!AU$900,FALSE)</f>
        <v>709</v>
      </c>
      <c r="AV832" s="218">
        <f>HLOOKUP($B832,data10,data0211!AV$900,FALSE)</f>
        <v>7</v>
      </c>
      <c r="AW832" s="218">
        <f>HLOOKUP($B832,data10,data0211!AW$900,FALSE)</f>
        <v>831</v>
      </c>
      <c r="AX832" s="218">
        <f>HLOOKUP($B832,data10,data0211!AX$900,FALSE)</f>
        <v>8</v>
      </c>
      <c r="AY832" s="218">
        <f>HLOOKUP($B832,data10,data0211!AY$900,FALSE)</f>
        <v>4</v>
      </c>
      <c r="AZ832" s="218">
        <f>HLOOKUP($B832,data10,data0211!AZ$900,FALSE)</f>
        <v>17</v>
      </c>
      <c r="BA832" s="218">
        <f>HLOOKUP($B832,data10,data0211!BA$900,FALSE)</f>
        <v>71</v>
      </c>
      <c r="BB832" s="218"/>
      <c r="BC832" s="218"/>
      <c r="BD832" s="218"/>
      <c r="BE832" s="218"/>
    </row>
    <row r="833" spans="1:57" x14ac:dyDescent="0.2">
      <c r="A833" s="71" t="s">
        <v>49</v>
      </c>
      <c r="B833" s="71" t="s">
        <v>49</v>
      </c>
      <c r="C833" s="69">
        <v>2011</v>
      </c>
      <c r="D833" s="218">
        <f>HLOOKUP($B833,data11,data0211!D$900,FALSE)</f>
        <v>292818499</v>
      </c>
      <c r="E833" s="218">
        <f>HLOOKUP($B833,data11,data0211!E$900,FALSE)</f>
        <v>-113739171</v>
      </c>
      <c r="F833" s="218">
        <f>HLOOKUP($B833,data11,data0211!F$900,FALSE)</f>
        <v>0</v>
      </c>
      <c r="G833" s="218">
        <f>HLOOKUP($B833,data11,data0211!G$900,FALSE)</f>
        <v>38214923</v>
      </c>
      <c r="H833" s="218">
        <f>HLOOKUP($B833,data11,data0211!H$900,FALSE)</f>
        <v>9428211</v>
      </c>
      <c r="I833" s="218">
        <f>HLOOKUP($B833,data11,data0211!I$900,FALSE)</f>
        <v>1130160</v>
      </c>
      <c r="J833" s="218">
        <f>HLOOKUP($B833,data11,data0211!J$900,FALSE)</f>
        <v>52612</v>
      </c>
      <c r="K833" s="218">
        <f>HLOOKUP($B833,data11,data0211!K$900,FALSE)</f>
        <v>46525</v>
      </c>
      <c r="L833" s="218">
        <f>HLOOKUP($B833,data11,data0211!L$900,FALSE)</f>
        <v>6085</v>
      </c>
      <c r="M833" s="218">
        <f>HLOOKUP($B833,data11,data0211!M$900,FALSE)</f>
        <v>2</v>
      </c>
      <c r="N833" s="218">
        <f>HLOOKUP($B833,data11,data0211!N$900,FALSE)</f>
        <v>0</v>
      </c>
      <c r="O833" s="218">
        <f>HLOOKUP($B833,data11,data0211!O$900,FALSE)</f>
        <v>0</v>
      </c>
      <c r="P833" s="218">
        <f>HLOOKUP($B833,data11,data0211!P$900,FALSE)</f>
        <v>1427314949</v>
      </c>
      <c r="Q833" s="218">
        <f>HLOOKUP($B833,data11,data0211!Q$900,FALSE)</f>
        <v>408768579</v>
      </c>
      <c r="R833" s="218">
        <f>HLOOKUP($B833,data11,data0211!R$900,FALSE)</f>
        <v>912194093</v>
      </c>
      <c r="S833" s="218">
        <f>HLOOKUP($B833,data11,data0211!S$900,FALSE)</f>
        <v>106352277</v>
      </c>
      <c r="T833" s="218">
        <f>HLOOKUP($B833,data11,data0211!T$900,FALSE)</f>
        <v>0</v>
      </c>
      <c r="U833" s="218">
        <f>HLOOKUP($B833,data11,data0211!U$900,FALSE)</f>
        <v>0</v>
      </c>
      <c r="V833" s="218">
        <f>HLOOKUP($B833,data11,data0211!V$900,FALSE)</f>
        <v>1976076</v>
      </c>
      <c r="W833" s="218">
        <f>HLOOKUP($B833,data11,data0211!W$900,FALSE)</f>
        <v>0</v>
      </c>
      <c r="X833" s="218">
        <f>HLOOKUP($B833,data11,data0211!X$900,FALSE)</f>
        <v>1775934</v>
      </c>
      <c r="Y833" s="218">
        <f>HLOOKUP($B833,data11,data0211!Y$900,FALSE)</f>
        <v>200142</v>
      </c>
      <c r="Z833" s="218">
        <f>HLOOKUP($B833,data11,data0211!Z$900,FALSE)</f>
        <v>0</v>
      </c>
      <c r="AA833" s="218">
        <f>HLOOKUP($B833,data11,data0211!AA$900,FALSE)</f>
        <v>0</v>
      </c>
      <c r="AB833" s="218">
        <f>HLOOKUP($B833,data11,data0211!AB$900,FALSE)</f>
        <v>28047303</v>
      </c>
      <c r="AC833" s="218">
        <f>HLOOKUP($B833,data11,data0211!AC$900,FALSE)</f>
        <v>15023363</v>
      </c>
      <c r="AD833" s="218">
        <f>HLOOKUP($B833,data11,data0211!AD$900,FALSE)</f>
        <v>12471931</v>
      </c>
      <c r="AE833" s="218">
        <f>HLOOKUP($B833,data11,data0211!AE$900,FALSE)</f>
        <v>552009</v>
      </c>
      <c r="AF833" s="218">
        <f>HLOOKUP($B833,data11,data0211!AF$900,FALSE)</f>
        <v>0</v>
      </c>
      <c r="AG833" s="218">
        <f>HLOOKUP($B833,data11,data0211!AG$900,FALSE)</f>
        <v>0</v>
      </c>
      <c r="AH833" s="218">
        <f>HLOOKUP($B833,data11,data0211!AH$900,FALSE)</f>
        <v>672</v>
      </c>
      <c r="AI833" s="218">
        <f>HLOOKUP($B833,data11,data0211!AI$900,FALSE)</f>
        <v>65</v>
      </c>
      <c r="AJ833" s="218">
        <f>HLOOKUP($B833,data11,data0211!AJ$900,FALSE)</f>
        <v>607</v>
      </c>
      <c r="AK833" s="218">
        <f>HLOOKUP($B833,data11,data0211!AK$900,FALSE)</f>
        <v>160278</v>
      </c>
      <c r="AL833" s="218">
        <f>HLOOKUP($B833,data11,data0211!AL$900,FALSE)</f>
        <v>160278</v>
      </c>
      <c r="AM833" s="218">
        <f>HLOOKUP($B833,data11,data0211!AM$900,FALSE)</f>
        <v>0</v>
      </c>
      <c r="AN833" s="218">
        <f>HLOOKUP($B833,data11,data0211!AN$900,FALSE)</f>
        <v>240964</v>
      </c>
      <c r="AO833" s="218">
        <f>HLOOKUP($B833,data11,data0211!AO$900,FALSE)</f>
        <v>294349</v>
      </c>
      <c r="AP833" s="218">
        <f>HLOOKUP($B833,data11,data0211!AP$900,FALSE)</f>
        <v>294349</v>
      </c>
      <c r="AQ833" s="218">
        <f>HLOOKUP($B833,data11,data0211!AQ$900,FALSE)</f>
        <v>238844</v>
      </c>
      <c r="AR833" s="218">
        <f>HLOOKUP($B833,data11,data0211!AR$900,FALSE)</f>
        <v>1542</v>
      </c>
      <c r="AS833" s="218">
        <f>HLOOKUP($B833,data11,data0211!AS$900,FALSE)</f>
        <v>1051</v>
      </c>
      <c r="AT833" s="218">
        <f>HLOOKUP($B833,data11,data0211!AT$900,FALSE)</f>
        <v>491</v>
      </c>
      <c r="AU833" s="218">
        <f>HLOOKUP($B833,data11,data0211!AU$900,FALSE)</f>
        <v>701</v>
      </c>
      <c r="AV833" s="218">
        <f>HLOOKUP($B833,data11,data0211!AV$900,FALSE)</f>
        <v>7</v>
      </c>
      <c r="AW833" s="218">
        <f>HLOOKUP($B833,data11,data0211!AW$900,FALSE)</f>
        <v>834</v>
      </c>
      <c r="AX833" s="218">
        <f>HLOOKUP($B833,data11,data0211!AX$900,FALSE)</f>
        <v>8</v>
      </c>
      <c r="AY833" s="218">
        <f>HLOOKUP($B833,data11,data0211!AY$900,FALSE)</f>
        <v>4</v>
      </c>
      <c r="AZ833" s="218">
        <f>HLOOKUP($B833,data11,data0211!AZ$900,FALSE)</f>
        <v>14</v>
      </c>
      <c r="BA833" s="218">
        <f>HLOOKUP($B833,data11,data0211!BA$900,FALSE)</f>
        <v>71</v>
      </c>
      <c r="BB833" s="218"/>
      <c r="BC833" s="218"/>
      <c r="BD833" s="218"/>
      <c r="BE833" s="218"/>
    </row>
    <row r="834" spans="1:57" x14ac:dyDescent="0.2">
      <c r="A834" s="71" t="s">
        <v>50</v>
      </c>
      <c r="B834" s="71" t="s">
        <v>50</v>
      </c>
      <c r="C834" s="69">
        <v>2002</v>
      </c>
      <c r="D834" s="218">
        <f>HLOOKUP($B834,data02,data0211!D$900,FALSE)</f>
        <v>36146564.18</v>
      </c>
      <c r="E834" s="218">
        <f>HLOOKUP($B834,data02,data0211!E$900,FALSE)</f>
        <v>-16877605.359999999</v>
      </c>
      <c r="F834" s="218">
        <f>HLOOKUP($B834,data02,data0211!F$900,FALSE)</f>
        <v>1187764.69</v>
      </c>
      <c r="G834" s="218">
        <f>HLOOKUP($B834,data02,data0211!G$900,FALSE)</f>
        <v>1242403</v>
      </c>
      <c r="H834" s="218">
        <f>HLOOKUP($B834,data02,data0211!H$900,FALSE)</f>
        <v>3471683.8</v>
      </c>
      <c r="I834" s="218">
        <f>HLOOKUP($B834,data02,data0211!I$900,FALSE)</f>
        <v>0</v>
      </c>
      <c r="J834" s="218">
        <f>HLOOKUP($B834,data02,data0211!J$900,FALSE)</f>
        <v>20985</v>
      </c>
      <c r="K834" s="218">
        <f>HLOOKUP($B834,data02,data0211!K$900,FALSE)</f>
        <v>18768</v>
      </c>
      <c r="L834" s="218">
        <f>HLOOKUP($B834,data02,data0211!L$900,FALSE)</f>
        <v>2215</v>
      </c>
      <c r="M834" s="218">
        <f>HLOOKUP($B834,data02,data0211!M$900,FALSE)</f>
        <v>2</v>
      </c>
      <c r="N834" s="218">
        <f>HLOOKUP($B834,data02,data0211!N$900,FALSE)</f>
        <v>6493</v>
      </c>
      <c r="O834" s="218">
        <f>HLOOKUP($B834,data02,data0211!O$900,FALSE)</f>
        <v>785</v>
      </c>
      <c r="P834" s="218">
        <f>HLOOKUP($B834,data02,data0211!P$900,FALSE)</f>
        <v>472785317</v>
      </c>
      <c r="Q834" s="218">
        <f>HLOOKUP($B834,data02,data0211!Q$900,FALSE)</f>
        <v>145785623</v>
      </c>
      <c r="R834" s="218">
        <f>HLOOKUP($B834,data02,data0211!R$900,FALSE)</f>
        <v>254543385</v>
      </c>
      <c r="S834" s="218">
        <f>HLOOKUP($B834,data02,data0211!S$900,FALSE)</f>
        <v>66272895</v>
      </c>
      <c r="T834" s="218">
        <f>HLOOKUP($B834,data02,data0211!T$900,FALSE)</f>
        <v>4434098</v>
      </c>
      <c r="U834" s="218">
        <f>HLOOKUP($B834,data02,data0211!U$900,FALSE)</f>
        <v>1749316</v>
      </c>
      <c r="V834" s="218">
        <f>HLOOKUP($B834,data02,data0211!V$900,FALSE)</f>
        <v>723728</v>
      </c>
      <c r="W834" s="218">
        <f>HLOOKUP($B834,data02,data0211!W$900,FALSE)</f>
        <v>0</v>
      </c>
      <c r="X834" s="218">
        <f>HLOOKUP($B834,data02,data0211!X$900,FALSE)</f>
        <v>528542</v>
      </c>
      <c r="Y834" s="218">
        <f>HLOOKUP($B834,data02,data0211!Y$900,FALSE)</f>
        <v>179501</v>
      </c>
      <c r="Z834" s="218">
        <f>HLOOKUP($B834,data02,data0211!Z$900,FALSE)</f>
        <v>12892</v>
      </c>
      <c r="AA834" s="218">
        <f>HLOOKUP($B834,data02,data0211!AA$900,FALSE)</f>
        <v>2793</v>
      </c>
      <c r="AB834" s="218">
        <f>HLOOKUP($B834,data02,data0211!AB$900,FALSE)</f>
        <v>4928627.99</v>
      </c>
      <c r="AC834" s="218">
        <f>HLOOKUP($B834,data02,data0211!AC$900,FALSE)</f>
        <v>3346552</v>
      </c>
      <c r="AD834" s="218">
        <f>HLOOKUP($B834,data02,data0211!AD$900,FALSE)</f>
        <v>1352450</v>
      </c>
      <c r="AE834" s="218">
        <f>HLOOKUP($B834,data02,data0211!AE$900,FALSE)</f>
        <v>212081</v>
      </c>
      <c r="AF834" s="218">
        <f>HLOOKUP($B834,data02,data0211!AF$900,FALSE)</f>
        <v>14107.99</v>
      </c>
      <c r="AG834" s="218">
        <f>HLOOKUP($B834,data02,data0211!AG$900,FALSE)</f>
        <v>3437</v>
      </c>
      <c r="AH834" s="218">
        <f>HLOOKUP($B834,data02,data0211!AH$900,FALSE)</f>
        <v>81.23</v>
      </c>
      <c r="AI834" s="218">
        <f>HLOOKUP($B834,data02,data0211!AI$900,FALSE)</f>
        <v>0</v>
      </c>
      <c r="AJ834" s="218">
        <f>HLOOKUP($B834,data02,data0211!AJ$900,FALSE)</f>
        <v>81.23</v>
      </c>
      <c r="AK834" s="218">
        <f>HLOOKUP($B834,data02,data0211!AK$900,FALSE)</f>
        <v>48411</v>
      </c>
      <c r="AL834" s="218">
        <f>HLOOKUP($B834,data02,data0211!AL$900,FALSE)</f>
        <v>48411</v>
      </c>
      <c r="AM834" s="218">
        <f>HLOOKUP($B834,data02,data0211!AM$900,FALSE)</f>
        <v>0</v>
      </c>
      <c r="AN834" s="218">
        <f>HLOOKUP($B834,data02,data0211!AN$900,FALSE)</f>
        <v>93760</v>
      </c>
      <c r="AO834" s="218">
        <f>HLOOKUP($B834,data02,data0211!AO$900,FALSE)</f>
        <v>104299</v>
      </c>
      <c r="AP834" s="218">
        <f>HLOOKUP($B834,data02,data0211!AP$900,FALSE)</f>
        <v>0</v>
      </c>
      <c r="AQ834" s="218">
        <f>HLOOKUP($B834,data02,data0211!AQ$900,FALSE)</f>
        <v>89900</v>
      </c>
      <c r="AR834" s="218">
        <f>HLOOKUP($B834,data02,data0211!AR$900,FALSE)</f>
        <v>411.4</v>
      </c>
      <c r="AS834" s="218">
        <f>HLOOKUP($B834,data02,data0211!AS$900,FALSE)</f>
        <v>323.7</v>
      </c>
      <c r="AT834" s="218">
        <f>HLOOKUP($B834,data02,data0211!AT$900,FALSE)</f>
        <v>87.7</v>
      </c>
      <c r="AU834" s="218">
        <f>HLOOKUP($B834,data02,data0211!AU$900,FALSE)</f>
        <v>268.2</v>
      </c>
      <c r="AV834" s="218">
        <f>HLOOKUP($B834,data02,data0211!AV$900,FALSE)</f>
        <v>0</v>
      </c>
      <c r="AW834" s="218">
        <f>HLOOKUP($B834,data02,data0211!AW$900,FALSE)</f>
        <v>143.19999999999999</v>
      </c>
      <c r="AX834" s="218">
        <f>HLOOKUP($B834,data02,data0211!AX$900,FALSE)</f>
        <v>0</v>
      </c>
      <c r="AY834" s="218">
        <f>HLOOKUP($B834,data02,data0211!AY$900,FALSE)</f>
        <v>0</v>
      </c>
      <c r="AZ834" s="218">
        <f>HLOOKUP($B834,data02,data0211!AZ$900,FALSE)</f>
        <v>2366</v>
      </c>
      <c r="BA834" s="218">
        <f>HLOOKUP($B834,data02,data0211!BA$900,FALSE)</f>
        <v>0.81</v>
      </c>
      <c r="BB834" s="218"/>
      <c r="BC834" s="218"/>
      <c r="BD834" s="218"/>
      <c r="BE834" s="218"/>
    </row>
    <row r="835" spans="1:57" x14ac:dyDescent="0.2">
      <c r="A835" s="71" t="s">
        <v>50</v>
      </c>
      <c r="B835" s="71" t="s">
        <v>50</v>
      </c>
      <c r="C835" s="69">
        <v>2003</v>
      </c>
      <c r="D835" s="218">
        <f>HLOOKUP($B835,data03,data0211!D$900,FALSE)</f>
        <v>36691186.769999988</v>
      </c>
      <c r="E835" s="218">
        <f>HLOOKUP($B835,data03,data0211!E$900,FALSE)</f>
        <v>-18250378.91</v>
      </c>
      <c r="F835" s="218">
        <f>HLOOKUP($B835,data03,data0211!F$900,FALSE)</f>
        <v>0</v>
      </c>
      <c r="G835" s="218">
        <f>HLOOKUP($B835,data03,data0211!G$900,FALSE)</f>
        <v>554752</v>
      </c>
      <c r="H835" s="218">
        <f>HLOOKUP($B835,data03,data0211!H$900,FALSE)</f>
        <v>3854294.3600000003</v>
      </c>
      <c r="I835" s="218">
        <f>HLOOKUP($B835,data03,data0211!I$900,FALSE)</f>
        <v>42515</v>
      </c>
      <c r="J835" s="218">
        <f>HLOOKUP($B835,data03,data0211!J$900,FALSE)</f>
        <v>21155</v>
      </c>
      <c r="K835" s="218">
        <f>HLOOKUP($B835,data03,data0211!K$900,FALSE)</f>
        <v>19007</v>
      </c>
      <c r="L835" s="218">
        <f>HLOOKUP($B835,data03,data0211!L$900,FALSE)</f>
        <v>2145</v>
      </c>
      <c r="M835" s="218">
        <f>HLOOKUP($B835,data03,data0211!M$900,FALSE)</f>
        <v>3</v>
      </c>
      <c r="N835" s="218">
        <f>HLOOKUP($B835,data03,data0211!N$900,FALSE)</f>
        <v>6537</v>
      </c>
      <c r="O835" s="218">
        <f>HLOOKUP($B835,data03,data0211!O$900,FALSE)</f>
        <v>784</v>
      </c>
      <c r="P835" s="218">
        <f>HLOOKUP($B835,data03,data0211!P$900,FALSE)</f>
        <v>469186419</v>
      </c>
      <c r="Q835" s="218">
        <f>HLOOKUP($B835,data03,data0211!Q$900,FALSE)</f>
        <v>153768767</v>
      </c>
      <c r="R835" s="218">
        <f>HLOOKUP($B835,data03,data0211!R$900,FALSE)</f>
        <v>195813664</v>
      </c>
      <c r="S835" s="218">
        <f>HLOOKUP($B835,data03,data0211!S$900,FALSE)</f>
        <v>113948260</v>
      </c>
      <c r="T835" s="218">
        <f>HLOOKUP($B835,data03,data0211!T$900,FALSE)</f>
        <v>4648824</v>
      </c>
      <c r="U835" s="218">
        <f>HLOOKUP($B835,data03,data0211!U$900,FALSE)</f>
        <v>1006904</v>
      </c>
      <c r="V835" s="218">
        <f>HLOOKUP($B835,data03,data0211!V$900,FALSE)</f>
        <v>737118</v>
      </c>
      <c r="W835" s="218">
        <f>HLOOKUP($B835,data03,data0211!W$900,FALSE)</f>
        <v>0</v>
      </c>
      <c r="X835" s="218">
        <f>HLOOKUP($B835,data03,data0211!X$900,FALSE)</f>
        <v>428685</v>
      </c>
      <c r="Y835" s="218">
        <f>HLOOKUP($B835,data03,data0211!Y$900,FALSE)</f>
        <v>293337</v>
      </c>
      <c r="Z835" s="218">
        <f>HLOOKUP($B835,data03,data0211!Z$900,FALSE)</f>
        <v>12976</v>
      </c>
      <c r="AA835" s="218">
        <f>HLOOKUP($B835,data03,data0211!AA$900,FALSE)</f>
        <v>2120</v>
      </c>
      <c r="AB835" s="218">
        <f>HLOOKUP($B835,data03,data0211!AB$900,FALSE)</f>
        <v>4968177</v>
      </c>
      <c r="AC835" s="218">
        <f>HLOOKUP($B835,data03,data0211!AC$900,FALSE)</f>
        <v>3530160</v>
      </c>
      <c r="AD835" s="218">
        <f>HLOOKUP($B835,data03,data0211!AD$900,FALSE)</f>
        <v>1009675</v>
      </c>
      <c r="AE835" s="218">
        <f>HLOOKUP($B835,data03,data0211!AE$900,FALSE)</f>
        <v>406922</v>
      </c>
      <c r="AF835" s="218">
        <f>HLOOKUP($B835,data03,data0211!AF$900,FALSE)</f>
        <v>17216</v>
      </c>
      <c r="AG835" s="218">
        <f>HLOOKUP($B835,data03,data0211!AG$900,FALSE)</f>
        <v>4204</v>
      </c>
      <c r="AH835" s="218">
        <f>HLOOKUP($B835,data03,data0211!AH$900,FALSE)</f>
        <v>86</v>
      </c>
      <c r="AI835" s="218">
        <f>HLOOKUP($B835,data03,data0211!AI$900,FALSE)</f>
        <v>0</v>
      </c>
      <c r="AJ835" s="218">
        <f>HLOOKUP($B835,data03,data0211!AJ$900,FALSE)</f>
        <v>86</v>
      </c>
      <c r="AK835" s="218">
        <f>HLOOKUP($B835,data03,data0211!AK$900,FALSE)</f>
        <v>48405</v>
      </c>
      <c r="AL835" s="218">
        <f>HLOOKUP($B835,data03,data0211!AL$900,FALSE)</f>
        <v>48405</v>
      </c>
      <c r="AM835" s="218">
        <f>HLOOKUP($B835,data03,data0211!AM$900,FALSE)</f>
        <v>0</v>
      </c>
      <c r="AN835" s="218">
        <f>HLOOKUP($B835,data03,data0211!AN$900,FALSE)</f>
        <v>82946</v>
      </c>
      <c r="AO835" s="218">
        <f>HLOOKUP($B835,data03,data0211!AO$900,FALSE)</f>
        <v>101388</v>
      </c>
      <c r="AP835" s="218">
        <f>HLOOKUP($B835,data03,data0211!AP$900,FALSE)</f>
        <v>0</v>
      </c>
      <c r="AQ835" s="218">
        <f>HLOOKUP($B835,data03,data0211!AQ$900,FALSE)</f>
        <v>80575</v>
      </c>
      <c r="AR835" s="218">
        <f>HLOOKUP($B835,data03,data0211!AR$900,FALSE)</f>
        <v>417.7</v>
      </c>
      <c r="AS835" s="218">
        <f>HLOOKUP($B835,data03,data0211!AS$900,FALSE)</f>
        <v>323.89999999999998</v>
      </c>
      <c r="AT835" s="218">
        <f>HLOOKUP($B835,data03,data0211!AT$900,FALSE)</f>
        <v>93.8</v>
      </c>
      <c r="AU835" s="218">
        <f>HLOOKUP($B835,data03,data0211!AU$900,FALSE)</f>
        <v>268.8</v>
      </c>
      <c r="AV835" s="218">
        <f>HLOOKUP($B835,data03,data0211!AV$900,FALSE)</f>
        <v>0</v>
      </c>
      <c r="AW835" s="218">
        <f>HLOOKUP($B835,data03,data0211!AW$900,FALSE)</f>
        <v>148.9</v>
      </c>
      <c r="AX835" s="218">
        <f>HLOOKUP($B835,data03,data0211!AX$900,FALSE)</f>
        <v>0</v>
      </c>
      <c r="AY835" s="218">
        <f>HLOOKUP($B835,data03,data0211!AY$900,FALSE)</f>
        <v>522</v>
      </c>
      <c r="AZ835" s="218">
        <f>HLOOKUP($B835,data03,data0211!AZ$900,FALSE)</f>
        <v>1959</v>
      </c>
      <c r="BA835" s="218" t="str">
        <f>HLOOKUP($B835,data03,data0211!BA$900,FALSE)</f>
        <v>0.70</v>
      </c>
      <c r="BB835" s="218"/>
      <c r="BC835" s="218"/>
      <c r="BD835" s="218"/>
      <c r="BE835" s="218"/>
    </row>
    <row r="836" spans="1:57" x14ac:dyDescent="0.2">
      <c r="A836" s="71" t="s">
        <v>50</v>
      </c>
      <c r="B836" s="71" t="s">
        <v>50</v>
      </c>
      <c r="C836" s="69">
        <v>2004</v>
      </c>
      <c r="D836" s="218">
        <f>HLOOKUP($B836,data04,data0211!D$900,FALSE)</f>
        <v>36652097.650000006</v>
      </c>
      <c r="E836" s="218">
        <f>HLOOKUP($B836,data04,data0211!E$900,FALSE)</f>
        <v>-17770323.68</v>
      </c>
      <c r="F836" s="218">
        <f>HLOOKUP($B836,data04,data0211!F$900,FALSE)</f>
        <v>0</v>
      </c>
      <c r="G836" s="218">
        <f>HLOOKUP($B836,data04,data0211!G$900,FALSE)</f>
        <v>1601220</v>
      </c>
      <c r="H836" s="218">
        <f>HLOOKUP($B836,data04,data0211!H$900,FALSE)</f>
        <v>4028788.14</v>
      </c>
      <c r="I836" s="218">
        <f>HLOOKUP($B836,data04,data0211!I$900,FALSE)</f>
        <v>0</v>
      </c>
      <c r="J836" s="218">
        <f>HLOOKUP($B836,data04,data0211!J$900,FALSE)</f>
        <v>21239</v>
      </c>
      <c r="K836" s="218">
        <f>HLOOKUP($B836,data04,data0211!K$900,FALSE)</f>
        <v>19142</v>
      </c>
      <c r="L836" s="218">
        <f>HLOOKUP($B836,data04,data0211!L$900,FALSE)</f>
        <v>2094</v>
      </c>
      <c r="M836" s="218">
        <f>HLOOKUP($B836,data04,data0211!M$900,FALSE)</f>
        <v>3</v>
      </c>
      <c r="N836" s="218">
        <f>HLOOKUP($B836,data04,data0211!N$900,FALSE)</f>
        <v>6495</v>
      </c>
      <c r="O836" s="218">
        <f>HLOOKUP($B836,data04,data0211!O$900,FALSE)</f>
        <v>728</v>
      </c>
      <c r="P836" s="218">
        <f>HLOOKUP($B836,data04,data0211!P$900,FALSE)</f>
        <v>489398304</v>
      </c>
      <c r="Q836" s="218">
        <f>HLOOKUP($B836,data04,data0211!Q$900,FALSE)</f>
        <v>158515644</v>
      </c>
      <c r="R836" s="218">
        <f>HLOOKUP($B836,data04,data0211!R$900,FALSE)</f>
        <v>202306852</v>
      </c>
      <c r="S836" s="218">
        <f>HLOOKUP($B836,data04,data0211!S$900,FALSE)</f>
        <v>122885824</v>
      </c>
      <c r="T836" s="218">
        <f>HLOOKUP($B836,data04,data0211!T$900,FALSE)</f>
        <v>4669826</v>
      </c>
      <c r="U836" s="218">
        <f>HLOOKUP($B836,data04,data0211!U$900,FALSE)</f>
        <v>1020158</v>
      </c>
      <c r="V836" s="218">
        <f>HLOOKUP($B836,data04,data0211!V$900,FALSE)</f>
        <v>721231</v>
      </c>
      <c r="W836" s="218">
        <f>HLOOKUP($B836,data04,data0211!W$900,FALSE)</f>
        <v>0</v>
      </c>
      <c r="X836" s="218">
        <f>HLOOKUP($B836,data04,data0211!X$900,FALSE)</f>
        <v>419308</v>
      </c>
      <c r="Y836" s="218">
        <f>HLOOKUP($B836,data04,data0211!Y$900,FALSE)</f>
        <v>286901</v>
      </c>
      <c r="Z836" s="218">
        <f>HLOOKUP($B836,data04,data0211!Z$900,FALSE)</f>
        <v>12988</v>
      </c>
      <c r="AA836" s="218">
        <f>HLOOKUP($B836,data04,data0211!AA$900,FALSE)</f>
        <v>2034</v>
      </c>
      <c r="AB836" s="218">
        <f>HLOOKUP($B836,data04,data0211!AB$900,FALSE)</f>
        <v>5217261.79</v>
      </c>
      <c r="AC836" s="218">
        <f>HLOOKUP($B836,data04,data0211!AC$900,FALSE)</f>
        <v>3788669.75</v>
      </c>
      <c r="AD836" s="218">
        <f>HLOOKUP($B836,data04,data0211!AD$900,FALSE)</f>
        <v>939595.33</v>
      </c>
      <c r="AE836" s="218">
        <f>HLOOKUP($B836,data04,data0211!AE$900,FALSE)</f>
        <v>467335.49</v>
      </c>
      <c r="AF836" s="218">
        <f>HLOOKUP($B836,data04,data0211!AF$900,FALSE)</f>
        <v>17612.439999999999</v>
      </c>
      <c r="AG836" s="218">
        <f>HLOOKUP($B836,data04,data0211!AG$900,FALSE)</f>
        <v>4048.78</v>
      </c>
      <c r="AH836" s="218">
        <f>HLOOKUP($B836,data04,data0211!AH$900,FALSE)</f>
        <v>86</v>
      </c>
      <c r="AI836" s="218">
        <f>HLOOKUP($B836,data04,data0211!AI$900,FALSE)</f>
        <v>0</v>
      </c>
      <c r="AJ836" s="218">
        <f>HLOOKUP($B836,data04,data0211!AJ$900,FALSE)</f>
        <v>86</v>
      </c>
      <c r="AK836" s="218">
        <f>HLOOKUP($B836,data04,data0211!AK$900,FALSE)</f>
        <v>47161</v>
      </c>
      <c r="AL836" s="218">
        <f>HLOOKUP($B836,data04,data0211!AL$900,FALSE)</f>
        <v>47161</v>
      </c>
      <c r="AM836" s="218">
        <f>HLOOKUP($B836,data04,data0211!AM$900,FALSE)</f>
        <v>0</v>
      </c>
      <c r="AN836" s="218">
        <f>HLOOKUP($B836,data04,data0211!AN$900,FALSE)</f>
        <v>84210</v>
      </c>
      <c r="AO836" s="218">
        <f>HLOOKUP($B836,data04,data0211!AO$900,FALSE)</f>
        <v>87178</v>
      </c>
      <c r="AP836" s="218">
        <f>HLOOKUP($B836,data04,data0211!AP$900,FALSE)</f>
        <v>0</v>
      </c>
      <c r="AQ836" s="218">
        <f>HLOOKUP($B836,data04,data0211!AQ$900,FALSE)</f>
        <v>79728</v>
      </c>
      <c r="AR836" s="218">
        <f>HLOOKUP($B836,data04,data0211!AR$900,FALSE)</f>
        <v>417.7</v>
      </c>
      <c r="AS836" s="218">
        <f>HLOOKUP($B836,data04,data0211!AS$900,FALSE)</f>
        <v>323.89999999999998</v>
      </c>
      <c r="AT836" s="218">
        <f>HLOOKUP($B836,data04,data0211!AT$900,FALSE)</f>
        <v>93.8</v>
      </c>
      <c r="AU836" s="218">
        <f>HLOOKUP($B836,data04,data0211!AU$900,FALSE)</f>
        <v>268.8</v>
      </c>
      <c r="AV836" s="218">
        <f>HLOOKUP($B836,data04,data0211!AV$900,FALSE)</f>
        <v>210</v>
      </c>
      <c r="AW836" s="218">
        <f>HLOOKUP($B836,data04,data0211!AW$900,FALSE)</f>
        <v>148.9</v>
      </c>
      <c r="AX836" s="218">
        <f>HLOOKUP($B836,data04,data0211!AX$900,FALSE)</f>
        <v>0</v>
      </c>
      <c r="AY836" s="218">
        <f>HLOOKUP($B836,data04,data0211!AY$900,FALSE)</f>
        <v>615</v>
      </c>
      <c r="AZ836" s="218">
        <f>HLOOKUP($B836,data04,data0211!AZ$900,FALSE)</f>
        <v>2027</v>
      </c>
      <c r="BA836" s="218" t="str">
        <f>HLOOKUP($B836,data04,data0211!BA$900,FALSE)</f>
        <v>0.72</v>
      </c>
      <c r="BB836" s="218"/>
      <c r="BC836" s="218"/>
      <c r="BD836" s="218"/>
      <c r="BE836" s="218"/>
    </row>
    <row r="837" spans="1:57" x14ac:dyDescent="0.2">
      <c r="A837" s="71" t="s">
        <v>50</v>
      </c>
      <c r="B837" s="71" t="s">
        <v>50</v>
      </c>
      <c r="C837" s="69">
        <v>2005</v>
      </c>
      <c r="D837" s="218">
        <f>HLOOKUP($B837,data05,data0211!D$900,FALSE)</f>
        <v>38451458</v>
      </c>
      <c r="E837" s="218">
        <f>HLOOKUP($B837,data05,data0211!E$900,FALSE)</f>
        <v>-19059623</v>
      </c>
      <c r="F837" s="218">
        <f>HLOOKUP($B837,data05,data0211!F$900,FALSE)</f>
        <v>0</v>
      </c>
      <c r="G837" s="218">
        <f>HLOOKUP($B837,data05,data0211!G$900,FALSE)</f>
        <v>1543607</v>
      </c>
      <c r="H837" s="218">
        <f>HLOOKUP($B837,data05,data0211!H$900,FALSE)</f>
        <v>3695885</v>
      </c>
      <c r="I837" s="218">
        <f>HLOOKUP($B837,data05,data0211!I$900,FALSE)</f>
        <v>0</v>
      </c>
      <c r="J837" s="218">
        <f>HLOOKUP($B837,data05,data0211!J$900,FALSE)</f>
        <v>21430</v>
      </c>
      <c r="K837" s="218">
        <f>HLOOKUP($B837,data05,data0211!K$900,FALSE)</f>
        <v>19321</v>
      </c>
      <c r="L837" s="218">
        <f>HLOOKUP($B837,data05,data0211!L$900,FALSE)</f>
        <v>2106</v>
      </c>
      <c r="M837" s="218">
        <f>HLOOKUP($B837,data05,data0211!M$900,FALSE)</f>
        <v>3</v>
      </c>
      <c r="N837" s="218">
        <f>HLOOKUP($B837,data05,data0211!N$900,FALSE)</f>
        <v>4841853</v>
      </c>
      <c r="O837" s="218">
        <f>HLOOKUP($B837,data05,data0211!O$900,FALSE)</f>
        <v>1145544</v>
      </c>
      <c r="P837" s="218">
        <f>HLOOKUP($B837,data05,data0211!P$900,FALSE)</f>
        <v>522014198</v>
      </c>
      <c r="Q837" s="218">
        <f>HLOOKUP($B837,data05,data0211!Q$900,FALSE)</f>
        <v>179182296</v>
      </c>
      <c r="R837" s="218">
        <f>HLOOKUP($B837,data05,data0211!R$900,FALSE)</f>
        <v>210808234</v>
      </c>
      <c r="S837" s="218">
        <f>HLOOKUP($B837,data05,data0211!S$900,FALSE)</f>
        <v>126036271</v>
      </c>
      <c r="T837" s="218">
        <f>HLOOKUP($B837,data05,data0211!T$900,FALSE)</f>
        <v>4841853</v>
      </c>
      <c r="U837" s="218">
        <f>HLOOKUP($B837,data05,data0211!U$900,FALSE)</f>
        <v>1145544</v>
      </c>
      <c r="V837" s="218">
        <f>HLOOKUP($B837,data05,data0211!V$900,FALSE)</f>
        <v>729471</v>
      </c>
      <c r="W837" s="218">
        <f>HLOOKUP($B837,data05,data0211!W$900,FALSE)</f>
        <v>0</v>
      </c>
      <c r="X837" s="218">
        <f>HLOOKUP($B837,data05,data0211!X$900,FALSE)</f>
        <v>418237</v>
      </c>
      <c r="Y837" s="218">
        <f>HLOOKUP($B837,data05,data0211!Y$900,FALSE)</f>
        <v>296105</v>
      </c>
      <c r="Z837" s="218">
        <f>HLOOKUP($B837,data05,data0211!Z$900,FALSE)</f>
        <v>13039</v>
      </c>
      <c r="AA837" s="218">
        <f>HLOOKUP($B837,data05,data0211!AA$900,FALSE)</f>
        <v>2090</v>
      </c>
      <c r="AB837" s="218">
        <f>HLOOKUP($B837,data05,data0211!AB$900,FALSE)</f>
        <v>5196176</v>
      </c>
      <c r="AC837" s="218">
        <f>HLOOKUP($B837,data05,data0211!AC$900,FALSE)</f>
        <v>3784602</v>
      </c>
      <c r="AD837" s="218">
        <f>HLOOKUP($B837,data05,data0211!AD$900,FALSE)</f>
        <v>1152173</v>
      </c>
      <c r="AE837" s="218">
        <f>HLOOKUP($B837,data05,data0211!AE$900,FALSE)</f>
        <v>469512</v>
      </c>
      <c r="AF837" s="218">
        <f>HLOOKUP($B837,data05,data0211!AF$900,FALSE)</f>
        <v>18938</v>
      </c>
      <c r="AG837" s="218">
        <f>HLOOKUP($B837,data05,data0211!AG$900,FALSE)</f>
        <v>4126</v>
      </c>
      <c r="AH837" s="218">
        <f>HLOOKUP($B837,data05,data0211!AH$900,FALSE)</f>
        <v>86</v>
      </c>
      <c r="AI837" s="218">
        <f>HLOOKUP($B837,data05,data0211!AI$900,FALSE)</f>
        <v>86</v>
      </c>
      <c r="AJ837" s="218">
        <f>HLOOKUP($B837,data05,data0211!AJ$900,FALSE)</f>
        <v>0</v>
      </c>
      <c r="AK837" s="218">
        <f>HLOOKUP($B837,data05,data0211!AK$900,FALSE)</f>
        <v>47161</v>
      </c>
      <c r="AL837" s="218">
        <f>HLOOKUP($B837,data05,data0211!AL$900,FALSE)</f>
        <v>47161</v>
      </c>
      <c r="AM837" s="218">
        <f>HLOOKUP($B837,data05,data0211!AM$900,FALSE)</f>
        <v>0</v>
      </c>
      <c r="AN837" s="218">
        <f>HLOOKUP($B837,data05,data0211!AN$900,FALSE)</f>
        <v>87268</v>
      </c>
      <c r="AO837" s="218">
        <f>HLOOKUP($B837,data05,data0211!AO$900,FALSE)</f>
        <v>104312</v>
      </c>
      <c r="AP837" s="218">
        <f>HLOOKUP($B837,data05,data0211!AP$900,FALSE)</f>
        <v>0</v>
      </c>
      <c r="AQ837" s="218">
        <f>HLOOKUP($B837,data05,data0211!AQ$900,FALSE)</f>
        <v>86463</v>
      </c>
      <c r="AR837" s="218">
        <f>HLOOKUP($B837,data05,data0211!AR$900,FALSE)</f>
        <v>430</v>
      </c>
      <c r="AS837" s="218">
        <f>HLOOKUP($B837,data05,data0211!AS$900,FALSE)</f>
        <v>326</v>
      </c>
      <c r="AT837" s="218">
        <f>HLOOKUP($B837,data05,data0211!AT$900,FALSE)</f>
        <v>104</v>
      </c>
      <c r="AU837" s="218">
        <f>HLOOKUP($B837,data05,data0211!AU$900,FALSE)</f>
        <v>277</v>
      </c>
      <c r="AV837" s="218">
        <f>HLOOKUP($B837,data05,data0211!AV$900,FALSE)</f>
        <v>0</v>
      </c>
      <c r="AW837" s="218">
        <f>HLOOKUP($B837,data05,data0211!AW$900,FALSE)</f>
        <v>153</v>
      </c>
      <c r="AX837" s="218">
        <f>HLOOKUP($B837,data05,data0211!AX$900,FALSE)</f>
        <v>0</v>
      </c>
      <c r="AY837" s="218">
        <f>HLOOKUP($B837,data05,data0211!AY$900,FALSE)</f>
        <v>174</v>
      </c>
      <c r="AZ837" s="218">
        <f>HLOOKUP($B837,data05,data0211!AZ$900,FALSE)</f>
        <v>2313</v>
      </c>
      <c r="BA837" s="218">
        <f>HLOOKUP($B837,data05,data0211!BA$900,FALSE)</f>
        <v>69</v>
      </c>
      <c r="BB837" s="218"/>
      <c r="BC837" s="218"/>
      <c r="BD837" s="218"/>
      <c r="BE837" s="218"/>
    </row>
    <row r="838" spans="1:57" x14ac:dyDescent="0.2">
      <c r="A838" s="71" t="s">
        <v>50</v>
      </c>
      <c r="B838" s="71" t="s">
        <v>50</v>
      </c>
      <c r="C838" s="69">
        <v>2006</v>
      </c>
      <c r="D838" s="218">
        <f>HLOOKUP($B838,data06,data0211!D$900,FALSE)</f>
        <v>40596039</v>
      </c>
      <c r="E838" s="218">
        <f>HLOOKUP($B838,data06,data0211!E$900,FALSE)</f>
        <v>-20568102</v>
      </c>
      <c r="F838" s="218">
        <f>HLOOKUP($B838,data06,data0211!F$900,FALSE)</f>
        <v>0</v>
      </c>
      <c r="G838" s="218">
        <f>HLOOKUP($B838,data06,data0211!G$900,FALSE)</f>
        <v>1954654</v>
      </c>
      <c r="H838" s="218">
        <f>HLOOKUP($B838,data06,data0211!H$900,FALSE)</f>
        <v>3855996</v>
      </c>
      <c r="I838" s="218">
        <f>HLOOKUP($B838,data06,data0211!I$900,FALSE)</f>
        <v>641458</v>
      </c>
      <c r="J838" s="218">
        <f>HLOOKUP($B838,data06,data0211!J$900,FALSE)</f>
        <v>21295</v>
      </c>
      <c r="K838" s="218">
        <f>HLOOKUP($B838,data06,data0211!K$900,FALSE)</f>
        <v>19411</v>
      </c>
      <c r="L838" s="218">
        <f>HLOOKUP($B838,data06,data0211!L$900,FALSE)</f>
        <v>1881</v>
      </c>
      <c r="M838" s="218">
        <f>HLOOKUP($B838,data06,data0211!M$900,FALSE)</f>
        <v>3</v>
      </c>
      <c r="N838" s="218">
        <f>HLOOKUP($B838,data06,data0211!N$900,FALSE)</f>
        <v>6587</v>
      </c>
      <c r="O838" s="218">
        <f>HLOOKUP($B838,data06,data0211!O$900,FALSE)</f>
        <v>714</v>
      </c>
      <c r="P838" s="218">
        <f>HLOOKUP($B838,data06,data0211!P$900,FALSE)</f>
        <v>490692769</v>
      </c>
      <c r="Q838" s="218">
        <f>HLOOKUP($B838,data06,data0211!Q$900,FALSE)</f>
        <v>169952289</v>
      </c>
      <c r="R838" s="218">
        <f>HLOOKUP($B838,data06,data0211!R$900,FALSE)</f>
        <v>210297358</v>
      </c>
      <c r="S838" s="218">
        <f>HLOOKUP($B838,data06,data0211!S$900,FALSE)</f>
        <v>104439982</v>
      </c>
      <c r="T838" s="218">
        <f>HLOOKUP($B838,data06,data0211!T$900,FALSE)</f>
        <v>4948573</v>
      </c>
      <c r="U838" s="218">
        <f>HLOOKUP($B838,data06,data0211!U$900,FALSE)</f>
        <v>1054567</v>
      </c>
      <c r="V838" s="218">
        <f>HLOOKUP($B838,data06,data0211!V$900,FALSE)</f>
        <v>711957</v>
      </c>
      <c r="W838" s="218">
        <f>HLOOKUP($B838,data06,data0211!W$900,FALSE)</f>
        <v>0</v>
      </c>
      <c r="X838" s="218">
        <f>HLOOKUP($B838,data06,data0211!X$900,FALSE)</f>
        <v>409225</v>
      </c>
      <c r="Y838" s="218">
        <f>HLOOKUP($B838,data06,data0211!Y$900,FALSE)</f>
        <v>287483</v>
      </c>
      <c r="Z838" s="218">
        <f>HLOOKUP($B838,data06,data0211!Z$900,FALSE)</f>
        <v>13079</v>
      </c>
      <c r="AA838" s="218">
        <f>HLOOKUP($B838,data06,data0211!AA$900,FALSE)</f>
        <v>2170</v>
      </c>
      <c r="AB838" s="218">
        <f>HLOOKUP($B838,data06,data0211!AB$900,FALSE)</f>
        <v>6531884.4199999999</v>
      </c>
      <c r="AC838" s="218">
        <f>HLOOKUP($B838,data06,data0211!AC$900,FALSE)</f>
        <v>4593523.57</v>
      </c>
      <c r="AD838" s="218">
        <f>HLOOKUP($B838,data06,data0211!AD$900,FALSE)</f>
        <v>1386827.76</v>
      </c>
      <c r="AE838" s="218">
        <f>HLOOKUP($B838,data06,data0211!AE$900,FALSE)</f>
        <v>524970.11</v>
      </c>
      <c r="AF838" s="218">
        <f>HLOOKUP($B838,data06,data0211!AF$900,FALSE)</f>
        <v>21735.47</v>
      </c>
      <c r="AG838" s="218">
        <f>HLOOKUP($B838,data06,data0211!AG$900,FALSE)</f>
        <v>4827.51</v>
      </c>
      <c r="AH838" s="218">
        <f>HLOOKUP($B838,data06,data0211!AH$900,FALSE)</f>
        <v>81</v>
      </c>
      <c r="AI838" s="218">
        <f>HLOOKUP($B838,data06,data0211!AI$900,FALSE)</f>
        <v>81</v>
      </c>
      <c r="AJ838" s="218">
        <f>HLOOKUP($B838,data06,data0211!AJ$900,FALSE)</f>
        <v>0</v>
      </c>
      <c r="AK838" s="218">
        <f>HLOOKUP($B838,data06,data0211!AK$900,FALSE)</f>
        <v>50331</v>
      </c>
      <c r="AL838" s="218">
        <f>HLOOKUP($B838,data06,data0211!AL$900,FALSE)</f>
        <v>50331</v>
      </c>
      <c r="AM838" s="218">
        <f>HLOOKUP($B838,data06,data0211!AM$900,FALSE)</f>
        <v>0</v>
      </c>
      <c r="AN838" s="218">
        <f>HLOOKUP($B838,data06,data0211!AN$900,FALSE)</f>
        <v>83838</v>
      </c>
      <c r="AO838" s="218">
        <f>HLOOKUP($B838,data06,data0211!AO$900,FALSE)</f>
        <v>104372</v>
      </c>
      <c r="AP838" s="218">
        <f>HLOOKUP($B838,data06,data0211!AP$900,FALSE)</f>
        <v>0</v>
      </c>
      <c r="AQ838" s="218">
        <f>HLOOKUP($B838,data06,data0211!AQ$900,FALSE)</f>
        <v>84473</v>
      </c>
      <c r="AR838" s="218">
        <f>HLOOKUP($B838,data06,data0211!AR$900,FALSE)</f>
        <v>431</v>
      </c>
      <c r="AS838" s="218">
        <f>HLOOKUP($B838,data06,data0211!AS$900,FALSE)</f>
        <v>327</v>
      </c>
      <c r="AT838" s="218">
        <f>HLOOKUP($B838,data06,data0211!AT$900,FALSE)</f>
        <v>104</v>
      </c>
      <c r="AU838" s="218">
        <f>HLOOKUP($B838,data06,data0211!AU$900,FALSE)</f>
        <v>277</v>
      </c>
      <c r="AV838" s="218">
        <f>HLOOKUP($B838,data06,data0211!AV$900,FALSE)</f>
        <v>0</v>
      </c>
      <c r="AW838" s="218">
        <f>HLOOKUP($B838,data06,data0211!AW$900,FALSE)</f>
        <v>153</v>
      </c>
      <c r="AX838" s="218">
        <f>HLOOKUP($B838,data06,data0211!AX$900,FALSE)</f>
        <v>0</v>
      </c>
      <c r="AY838" s="218">
        <f>HLOOKUP($B838,data06,data0211!AY$900,FALSE)</f>
        <v>446</v>
      </c>
      <c r="AZ838" s="218">
        <f>HLOOKUP($B838,data06,data0211!AZ$900,FALSE)</f>
        <v>2024</v>
      </c>
      <c r="BA838" s="218">
        <f>HLOOKUP($B838,data06,data0211!BA$900,FALSE)</f>
        <v>66</v>
      </c>
      <c r="BB838" s="218"/>
      <c r="BC838" s="218"/>
      <c r="BD838" s="218"/>
      <c r="BE838" s="218"/>
    </row>
    <row r="839" spans="1:57" x14ac:dyDescent="0.2">
      <c r="A839" s="71" t="s">
        <v>50</v>
      </c>
      <c r="B839" s="71" t="s">
        <v>50</v>
      </c>
      <c r="C839" s="69">
        <v>2007</v>
      </c>
      <c r="D839" s="218">
        <f>HLOOKUP($B839,data07,data0211!D$900,FALSE)</f>
        <v>43650263.360000007</v>
      </c>
      <c r="E839" s="218">
        <f>HLOOKUP($B839,data07,data0211!E$900,FALSE)</f>
        <v>-22195329.530000001</v>
      </c>
      <c r="F839" s="218">
        <f>HLOOKUP($B839,data07,data0211!F$900,FALSE)</f>
        <v>0</v>
      </c>
      <c r="G839" s="218">
        <f>HLOOKUP($B839,data07,data0211!G$900,FALSE)</f>
        <v>3066554</v>
      </c>
      <c r="H839" s="218">
        <f>HLOOKUP($B839,data07,data0211!H$900,FALSE)</f>
        <v>4362293.74</v>
      </c>
      <c r="I839" s="218">
        <f>HLOOKUP($B839,data07,data0211!I$900,FALSE)</f>
        <v>683071.4</v>
      </c>
      <c r="J839" s="218">
        <f>HLOOKUP($B839,data07,data0211!J$900,FALSE)</f>
        <v>21389</v>
      </c>
      <c r="K839" s="218">
        <f>HLOOKUP($B839,data07,data0211!K$900,FALSE)</f>
        <v>19512</v>
      </c>
      <c r="L839" s="218">
        <f>HLOOKUP($B839,data07,data0211!L$900,FALSE)</f>
        <v>1875</v>
      </c>
      <c r="M839" s="218">
        <f>HLOOKUP($B839,data07,data0211!M$900,FALSE)</f>
        <v>2</v>
      </c>
      <c r="N839" s="218">
        <f>HLOOKUP($B839,data07,data0211!N$900,FALSE)</f>
        <v>6642</v>
      </c>
      <c r="O839" s="218">
        <f>HLOOKUP($B839,data07,data0211!O$900,FALSE)</f>
        <v>707</v>
      </c>
      <c r="P839" s="218">
        <f>HLOOKUP($B839,data07,data0211!P$900,FALSE)</f>
        <v>469099636</v>
      </c>
      <c r="Q839" s="218">
        <f>HLOOKUP($B839,data07,data0211!Q$900,FALSE)</f>
        <v>162857785</v>
      </c>
      <c r="R839" s="218">
        <f>HLOOKUP($B839,data07,data0211!R$900,FALSE)</f>
        <v>216531612</v>
      </c>
      <c r="S839" s="218">
        <f>HLOOKUP($B839,data07,data0211!S$900,FALSE)</f>
        <v>84038365</v>
      </c>
      <c r="T839" s="218">
        <f>HLOOKUP($B839,data07,data0211!T$900,FALSE)</f>
        <v>4691239</v>
      </c>
      <c r="U839" s="218">
        <f>HLOOKUP($B839,data07,data0211!U$900,FALSE)</f>
        <v>980635</v>
      </c>
      <c r="V839" s="218">
        <f>HLOOKUP($B839,data07,data0211!V$900,FALSE)</f>
        <v>710596</v>
      </c>
      <c r="W839" s="218">
        <f>HLOOKUP($B839,data07,data0211!W$900,FALSE)</f>
        <v>0</v>
      </c>
      <c r="X839" s="218">
        <f>HLOOKUP($B839,data07,data0211!X$900,FALSE)</f>
        <v>442726</v>
      </c>
      <c r="Y839" s="218">
        <f>HLOOKUP($B839,data07,data0211!Y$900,FALSE)</f>
        <v>251975</v>
      </c>
      <c r="Z839" s="218">
        <f>HLOOKUP($B839,data07,data0211!Z$900,FALSE)</f>
        <v>13091</v>
      </c>
      <c r="AA839" s="218">
        <f>HLOOKUP($B839,data07,data0211!AA$900,FALSE)</f>
        <v>2804</v>
      </c>
      <c r="AB839" s="218">
        <f>HLOOKUP($B839,data07,data0211!AB$900,FALSE)</f>
        <v>6856128.9899999993</v>
      </c>
      <c r="AC839" s="218">
        <f>HLOOKUP($B839,data07,data0211!AC$900,FALSE)</f>
        <v>4890882.3</v>
      </c>
      <c r="AD839" s="218">
        <f>HLOOKUP($B839,data07,data0211!AD$900,FALSE)</f>
        <v>1481235.8199999998</v>
      </c>
      <c r="AE839" s="218">
        <f>HLOOKUP($B839,data07,data0211!AE$900,FALSE)</f>
        <v>456174.08000000002</v>
      </c>
      <c r="AF839" s="218">
        <f>HLOOKUP($B839,data07,data0211!AF$900,FALSE)</f>
        <v>4899.33</v>
      </c>
      <c r="AG839" s="218">
        <f>HLOOKUP($B839,data07,data0211!AG$900,FALSE)</f>
        <v>22937.46</v>
      </c>
      <c r="AH839" s="218">
        <f>HLOOKUP($B839,data07,data0211!AH$900,FALSE)</f>
        <v>86</v>
      </c>
      <c r="AI839" s="218">
        <f>HLOOKUP($B839,data07,data0211!AI$900,FALSE)</f>
        <v>86</v>
      </c>
      <c r="AJ839" s="218">
        <f>HLOOKUP($B839,data07,data0211!AJ$900,FALSE)</f>
        <v>0</v>
      </c>
      <c r="AK839" s="218">
        <f>HLOOKUP($B839,data07,data0211!AK$900,FALSE)</f>
        <v>50331</v>
      </c>
      <c r="AL839" s="218">
        <f>HLOOKUP($B839,data07,data0211!AL$900,FALSE)</f>
        <v>50331</v>
      </c>
      <c r="AM839" s="218">
        <f>HLOOKUP($B839,data07,data0211!AM$900,FALSE)</f>
        <v>0</v>
      </c>
      <c r="AN839" s="218">
        <f>HLOOKUP($B839,data07,data0211!AN$900,FALSE)</f>
        <v>83837</v>
      </c>
      <c r="AO839" s="218">
        <f>HLOOKUP($B839,data07,data0211!AO$900,FALSE)</f>
        <v>104372</v>
      </c>
      <c r="AP839" s="218">
        <f>HLOOKUP($B839,data07,data0211!AP$900,FALSE)</f>
        <v>0</v>
      </c>
      <c r="AQ839" s="218">
        <f>HLOOKUP($B839,data07,data0211!AQ$900,FALSE)</f>
        <v>84473</v>
      </c>
      <c r="AR839" s="218">
        <f>HLOOKUP($B839,data07,data0211!AR$900,FALSE)</f>
        <v>438</v>
      </c>
      <c r="AS839" s="218">
        <f>HLOOKUP($B839,data07,data0211!AS$900,FALSE)</f>
        <v>329</v>
      </c>
      <c r="AT839" s="218">
        <f>HLOOKUP($B839,data07,data0211!AT$900,FALSE)</f>
        <v>109</v>
      </c>
      <c r="AU839" s="218">
        <f>HLOOKUP($B839,data07,data0211!AU$900,FALSE)</f>
        <v>281</v>
      </c>
      <c r="AV839" s="218">
        <f>HLOOKUP($B839,data07,data0211!AV$900,FALSE)</f>
        <v>1</v>
      </c>
      <c r="AW839" s="218">
        <f>HLOOKUP($B839,data07,data0211!AW$900,FALSE)</f>
        <v>156</v>
      </c>
      <c r="AX839" s="218">
        <f>HLOOKUP($B839,data07,data0211!AX$900,FALSE)</f>
        <v>0</v>
      </c>
      <c r="AY839" s="218">
        <f>HLOOKUP($B839,data07,data0211!AY$900,FALSE)</f>
        <v>542</v>
      </c>
      <c r="AZ839" s="218">
        <f>HLOOKUP($B839,data07,data0211!AZ$900,FALSE)</f>
        <v>2017</v>
      </c>
      <c r="BA839" s="218">
        <f>HLOOKUP($B839,data07,data0211!BA$900,FALSE)</f>
        <v>1013670</v>
      </c>
      <c r="BB839" s="218"/>
      <c r="BC839" s="218"/>
      <c r="BD839" s="218"/>
      <c r="BE839" s="218"/>
    </row>
    <row r="840" spans="1:57" x14ac:dyDescent="0.2">
      <c r="A840" s="71" t="s">
        <v>50</v>
      </c>
      <c r="B840" s="71" t="s">
        <v>50</v>
      </c>
      <c r="C840" s="69">
        <v>2008</v>
      </c>
      <c r="D840" s="218">
        <f>HLOOKUP($B840,data08,data0211!D$900,FALSE)</f>
        <v>45944298.890000008</v>
      </c>
      <c r="E840" s="218">
        <f>HLOOKUP($B840,data08,data0211!E$900,FALSE)</f>
        <v>-23847488.460000001</v>
      </c>
      <c r="F840" s="218">
        <f>HLOOKUP($B840,data08,data0211!F$900,FALSE)</f>
        <v>0</v>
      </c>
      <c r="G840" s="218">
        <f>HLOOKUP($B840,data08,data0211!G$900,FALSE)</f>
        <v>2254765</v>
      </c>
      <c r="H840" s="218">
        <f>HLOOKUP($B840,data08,data0211!H$900,FALSE)</f>
        <v>4486554.82</v>
      </c>
      <c r="I840" s="218">
        <f>HLOOKUP($B840,data08,data0211!I$900,FALSE)</f>
        <v>393212.33</v>
      </c>
      <c r="J840" s="218">
        <f>HLOOKUP($B840,data08,data0211!J$900,FALSE)</f>
        <v>21706</v>
      </c>
      <c r="K840" s="218">
        <f>HLOOKUP($B840,data08,data0211!K$900,FALSE)</f>
        <v>19601</v>
      </c>
      <c r="L840" s="218">
        <f>HLOOKUP($B840,data08,data0211!L$900,FALSE)</f>
        <v>2102</v>
      </c>
      <c r="M840" s="218">
        <f>HLOOKUP($B840,data08,data0211!M$900,FALSE)</f>
        <v>3</v>
      </c>
      <c r="N840" s="218">
        <f>HLOOKUP($B840,data08,data0211!N$900,FALSE)</f>
        <v>6653</v>
      </c>
      <c r="O840" s="218">
        <f>HLOOKUP($B840,data08,data0211!O$900,FALSE)</f>
        <v>81</v>
      </c>
      <c r="P840" s="218">
        <f>HLOOKUP($B840,data08,data0211!P$900,FALSE)</f>
        <v>467724991</v>
      </c>
      <c r="Q840" s="218">
        <f>HLOOKUP($B840,data08,data0211!Q$900,FALSE)</f>
        <v>157955849</v>
      </c>
      <c r="R840" s="218">
        <f>HLOOKUP($B840,data08,data0211!R$900,FALSE)</f>
        <v>201506867</v>
      </c>
      <c r="S840" s="218">
        <f>HLOOKUP($B840,data08,data0211!S$900,FALSE)</f>
        <v>102587954</v>
      </c>
      <c r="T840" s="218">
        <f>HLOOKUP($B840,data08,data0211!T$900,FALSE)</f>
        <v>4724654</v>
      </c>
      <c r="U840" s="218">
        <f>HLOOKUP($B840,data08,data0211!U$900,FALSE)</f>
        <v>949667</v>
      </c>
      <c r="V840" s="218">
        <f>HLOOKUP($B840,data08,data0211!V$900,FALSE)</f>
        <v>779885</v>
      </c>
      <c r="W840" s="218">
        <f>HLOOKUP($B840,data08,data0211!W$900,FALSE)</f>
        <v>0</v>
      </c>
      <c r="X840" s="218">
        <f>HLOOKUP($B840,data08,data0211!X$900,FALSE)</f>
        <v>492936</v>
      </c>
      <c r="Y840" s="218">
        <f>HLOOKUP($B840,data08,data0211!Y$900,FALSE)</f>
        <v>271080</v>
      </c>
      <c r="Z840" s="218">
        <f>HLOOKUP($B840,data08,data0211!Z$900,FALSE)</f>
        <v>13179</v>
      </c>
      <c r="AA840" s="218">
        <f>HLOOKUP($B840,data08,data0211!AA$900,FALSE)</f>
        <v>2690</v>
      </c>
      <c r="AB840" s="218">
        <f>HLOOKUP($B840,data08,data0211!AB$900,FALSE)</f>
        <v>0</v>
      </c>
      <c r="AC840" s="218">
        <f>HLOOKUP($B840,data08,data0211!AC$900,FALSE)</f>
        <v>5140986</v>
      </c>
      <c r="AD840" s="218">
        <f>HLOOKUP($B840,data08,data0211!AD$900,FALSE)</f>
        <v>1350308</v>
      </c>
      <c r="AE840" s="218">
        <f>HLOOKUP($B840,data08,data0211!AE$900,FALSE)</f>
        <v>377057</v>
      </c>
      <c r="AF840" s="218">
        <f>HLOOKUP($B840,data08,data0211!AF$900,FALSE)</f>
        <v>24734</v>
      </c>
      <c r="AG840" s="218">
        <f>HLOOKUP($B840,data08,data0211!AG$900,FALSE)</f>
        <v>4518</v>
      </c>
      <c r="AH840" s="218">
        <f>HLOOKUP($B840,data08,data0211!AH$900,FALSE)</f>
        <v>84</v>
      </c>
      <c r="AI840" s="218">
        <f>HLOOKUP($B840,data08,data0211!AI$900,FALSE)</f>
        <v>84</v>
      </c>
      <c r="AJ840" s="218">
        <f>HLOOKUP($B840,data08,data0211!AJ$900,FALSE)</f>
        <v>0</v>
      </c>
      <c r="AK840" s="218">
        <f>HLOOKUP($B840,data08,data0211!AK$900,FALSE)</f>
        <v>50331</v>
      </c>
      <c r="AL840" s="218">
        <f>HLOOKUP($B840,data08,data0211!AL$900,FALSE)</f>
        <v>50331</v>
      </c>
      <c r="AM840" s="218">
        <f>HLOOKUP($B840,data08,data0211!AM$900,FALSE)</f>
        <v>0</v>
      </c>
      <c r="AN840" s="218">
        <f>HLOOKUP($B840,data08,data0211!AN$900,FALSE)</f>
        <v>80092</v>
      </c>
      <c r="AO840" s="218">
        <f>HLOOKUP($B840,data08,data0211!AO$900,FALSE)</f>
        <v>94801</v>
      </c>
      <c r="AP840" s="218">
        <f>HLOOKUP($B840,data08,data0211!AP$900,FALSE)</f>
        <v>94801</v>
      </c>
      <c r="AQ840" s="218">
        <f>HLOOKUP($B840,data08,data0211!AQ$900,FALSE)</f>
        <v>79945</v>
      </c>
      <c r="AR840" s="218">
        <f>HLOOKUP($B840,data08,data0211!AR$900,FALSE)</f>
        <v>443</v>
      </c>
      <c r="AS840" s="218">
        <f>HLOOKUP($B840,data08,data0211!AS$900,FALSE)</f>
        <v>330</v>
      </c>
      <c r="AT840" s="218">
        <f>HLOOKUP($B840,data08,data0211!AT$900,FALSE)</f>
        <v>113</v>
      </c>
      <c r="AU840" s="218">
        <f>HLOOKUP($B840,data08,data0211!AU$900,FALSE)</f>
        <v>285</v>
      </c>
      <c r="AV840" s="218">
        <f>HLOOKUP($B840,data08,data0211!AV$900,FALSE)</f>
        <v>1</v>
      </c>
      <c r="AW840" s="218">
        <f>HLOOKUP($B840,data08,data0211!AW$900,FALSE)</f>
        <v>157</v>
      </c>
      <c r="AX840" s="218">
        <f>HLOOKUP($B840,data08,data0211!AX$900,FALSE)</f>
        <v>0</v>
      </c>
      <c r="AY840" s="218">
        <f>HLOOKUP($B840,data08,data0211!AY$900,FALSE)</f>
        <v>524</v>
      </c>
      <c r="AZ840" s="218">
        <f>HLOOKUP($B840,data08,data0211!AZ$900,FALSE)</f>
        <v>1961</v>
      </c>
      <c r="BA840" s="218">
        <f>HLOOKUP($B840,data08,data0211!BA$900,FALSE)</f>
        <v>699000</v>
      </c>
      <c r="BB840" s="218"/>
      <c r="BC840" s="218"/>
      <c r="BD840" s="218"/>
      <c r="BE840" s="218"/>
    </row>
    <row r="841" spans="1:57" x14ac:dyDescent="0.2">
      <c r="A841" s="71" t="s">
        <v>50</v>
      </c>
      <c r="B841" s="71" t="s">
        <v>50</v>
      </c>
      <c r="C841" s="69">
        <v>2009</v>
      </c>
      <c r="D841" s="218">
        <f>HLOOKUP($B841,data09,data0211!D$900,FALSE)</f>
        <v>47706582</v>
      </c>
      <c r="E841" s="218">
        <f>HLOOKUP($B841,data09,data0211!E$900,FALSE)</f>
        <v>-25262201</v>
      </c>
      <c r="F841" s="218">
        <f>HLOOKUP($B841,data09,data0211!F$900,FALSE)</f>
        <v>0</v>
      </c>
      <c r="G841" s="218">
        <f>HLOOKUP($B841,data09,data0211!G$900,FALSE)</f>
        <v>2015222</v>
      </c>
      <c r="H841" s="218">
        <f>HLOOKUP($B841,data09,data0211!H$900,FALSE)</f>
        <v>4808050</v>
      </c>
      <c r="I841" s="218">
        <f>HLOOKUP($B841,data09,data0211!I$900,FALSE)</f>
        <v>288430</v>
      </c>
      <c r="J841" s="218">
        <f>HLOOKUP($B841,data09,data0211!J$900,FALSE)</f>
        <v>21916</v>
      </c>
      <c r="K841" s="218">
        <f>HLOOKUP($B841,data09,data0211!K$900,FALSE)</f>
        <v>19803</v>
      </c>
      <c r="L841" s="218">
        <f>HLOOKUP($B841,data09,data0211!L$900,FALSE)</f>
        <v>1897</v>
      </c>
      <c r="M841" s="218">
        <f>HLOOKUP($B841,data09,data0211!M$900,FALSE)</f>
        <v>216</v>
      </c>
      <c r="N841" s="218">
        <f>HLOOKUP($B841,data09,data0211!N$900,FALSE)</f>
        <v>6685</v>
      </c>
      <c r="O841" s="218">
        <f>HLOOKUP($B841,data09,data0211!O$900,FALSE)</f>
        <v>740</v>
      </c>
      <c r="P841" s="218">
        <f>HLOOKUP($B841,data09,data0211!P$900,FALSE)</f>
        <v>402188612</v>
      </c>
      <c r="Q841" s="218">
        <f>HLOOKUP($B841,data09,data0211!Q$900,FALSE)</f>
        <v>152795281</v>
      </c>
      <c r="R841" s="218">
        <f>HLOOKUP($B841,data09,data0211!R$900,FALSE)</f>
        <v>190691489</v>
      </c>
      <c r="S841" s="218">
        <f>HLOOKUP($B841,data09,data0211!S$900,FALSE)</f>
        <v>53079582</v>
      </c>
      <c r="T841" s="218">
        <f>HLOOKUP($B841,data09,data0211!T$900,FALSE)</f>
        <v>4691957</v>
      </c>
      <c r="U841" s="218">
        <f>HLOOKUP($B841,data09,data0211!U$900,FALSE)</f>
        <v>930303</v>
      </c>
      <c r="V841" s="218">
        <f>HLOOKUP($B841,data09,data0211!V$900,FALSE)</f>
        <v>709365</v>
      </c>
      <c r="W841" s="218">
        <f>HLOOKUP($B841,data09,data0211!W$900,FALSE)</f>
        <v>0</v>
      </c>
      <c r="X841" s="218">
        <f>HLOOKUP($B841,data09,data0211!X$900,FALSE)</f>
        <v>490546</v>
      </c>
      <c r="Y841" s="218">
        <f>HLOOKUP($B841,data09,data0211!Y$900,FALSE)</f>
        <v>201911</v>
      </c>
      <c r="Z841" s="218">
        <f>HLOOKUP($B841,data09,data0211!Z$900,FALSE)</f>
        <v>13094</v>
      </c>
      <c r="AA841" s="218">
        <f>HLOOKUP($B841,data09,data0211!AA$900,FALSE)</f>
        <v>3814</v>
      </c>
      <c r="AB841" s="218">
        <f>HLOOKUP($B841,data09,data0211!AB$900,FALSE)</f>
        <v>7920817</v>
      </c>
      <c r="AC841" s="218">
        <f>HLOOKUP($B841,data09,data0211!AC$900,FALSE)</f>
        <v>5402478</v>
      </c>
      <c r="AD841" s="218">
        <f>HLOOKUP($B841,data09,data0211!AD$900,FALSE)</f>
        <v>1778827</v>
      </c>
      <c r="AE841" s="218">
        <f>HLOOKUP($B841,data09,data0211!AE$900,FALSE)</f>
        <v>565381</v>
      </c>
      <c r="AF841" s="218">
        <f>HLOOKUP($B841,data09,data0211!AF$900,FALSE)</f>
        <v>114707</v>
      </c>
      <c r="AG841" s="218">
        <f>HLOOKUP($B841,data09,data0211!AG$900,FALSE)</f>
        <v>18020</v>
      </c>
      <c r="AH841" s="218">
        <f>HLOOKUP($B841,data09,data0211!AH$900,FALSE)</f>
        <v>86</v>
      </c>
      <c r="AI841" s="218">
        <f>HLOOKUP($B841,data09,data0211!AI$900,FALSE)</f>
        <v>86</v>
      </c>
      <c r="AJ841" s="218">
        <f>HLOOKUP($B841,data09,data0211!AJ$900,FALSE)</f>
        <v>0</v>
      </c>
      <c r="AK841" s="218">
        <f>HLOOKUP($B841,data09,data0211!AK$900,FALSE)</f>
        <v>50331</v>
      </c>
      <c r="AL841" s="218">
        <f>HLOOKUP($B841,data09,data0211!AL$900,FALSE)</f>
        <v>50331</v>
      </c>
      <c r="AM841" s="218">
        <f>HLOOKUP($B841,data09,data0211!AM$900,FALSE)</f>
        <v>0</v>
      </c>
      <c r="AN841" s="218">
        <f>HLOOKUP($B841,data09,data0211!AN$900,FALSE)</f>
        <v>78842</v>
      </c>
      <c r="AO841" s="218">
        <f>HLOOKUP($B841,data09,data0211!AO$900,FALSE)</f>
        <v>85983</v>
      </c>
      <c r="AP841" s="218">
        <f>HLOOKUP($B841,data09,data0211!AP$900,FALSE)</f>
        <v>85983</v>
      </c>
      <c r="AQ841" s="218">
        <f>HLOOKUP($B841,data09,data0211!AQ$900,FALSE)</f>
        <v>71014</v>
      </c>
      <c r="AR841" s="218">
        <f>HLOOKUP($B841,data09,data0211!AR$900,FALSE)</f>
        <v>443</v>
      </c>
      <c r="AS841" s="218">
        <f>HLOOKUP($B841,data09,data0211!AS$900,FALSE)</f>
        <v>330</v>
      </c>
      <c r="AT841" s="218">
        <f>HLOOKUP($B841,data09,data0211!AT$900,FALSE)</f>
        <v>113</v>
      </c>
      <c r="AU841" s="218">
        <f>HLOOKUP($B841,data09,data0211!AU$900,FALSE)</f>
        <v>287</v>
      </c>
      <c r="AV841" s="218">
        <f>HLOOKUP($B841,data09,data0211!AV$900,FALSE)</f>
        <v>0</v>
      </c>
      <c r="AW841" s="218">
        <f>HLOOKUP($B841,data09,data0211!AW$900,FALSE)</f>
        <v>156</v>
      </c>
      <c r="AX841" s="218">
        <f>HLOOKUP($B841,data09,data0211!AX$900,FALSE)</f>
        <v>0</v>
      </c>
      <c r="AY841" s="218">
        <f>HLOOKUP($B841,data09,data0211!AY$900,FALSE)</f>
        <v>584</v>
      </c>
      <c r="AZ841" s="218">
        <f>HLOOKUP($B841,data09,data0211!AZ$900,FALSE)</f>
        <v>1967</v>
      </c>
      <c r="BA841" s="218">
        <f>HLOOKUP($B841,data09,data0211!BA$900,FALSE)</f>
        <v>68</v>
      </c>
      <c r="BB841" s="218"/>
      <c r="BC841" s="218"/>
      <c r="BD841" s="218"/>
      <c r="BE841" s="218"/>
    </row>
    <row r="842" spans="1:57" x14ac:dyDescent="0.2">
      <c r="A842" s="71" t="s">
        <v>50</v>
      </c>
      <c r="B842" s="71" t="s">
        <v>50</v>
      </c>
      <c r="C842" s="69">
        <v>2010</v>
      </c>
      <c r="D842" s="218">
        <f>HLOOKUP($B842,data10,data0211!D$900,FALSE)</f>
        <v>49817912</v>
      </c>
      <c r="E842" s="218">
        <f>HLOOKUP($B842,data10,data0211!E$900,FALSE)</f>
        <v>-26293738</v>
      </c>
      <c r="F842" s="218">
        <f>HLOOKUP($B842,data10,data0211!F$900,FALSE)</f>
        <v>0</v>
      </c>
      <c r="G842" s="218">
        <f>HLOOKUP($B842,data10,data0211!G$900,FALSE)</f>
        <v>2015222</v>
      </c>
      <c r="H842" s="218">
        <f>HLOOKUP($B842,data10,data0211!H$900,FALSE)</f>
        <v>4588247</v>
      </c>
      <c r="I842" s="218">
        <f>HLOOKUP($B842,data10,data0211!I$900,FALSE)</f>
        <v>503422</v>
      </c>
      <c r="J842" s="218">
        <f>HLOOKUP($B842,data10,data0211!J$900,FALSE)</f>
        <v>21411</v>
      </c>
      <c r="K842" s="218">
        <f>HLOOKUP($B842,data10,data0211!K$900,FALSE)</f>
        <v>19543</v>
      </c>
      <c r="L842" s="218">
        <f>HLOOKUP($B842,data10,data0211!L$900,FALSE)</f>
        <v>1867</v>
      </c>
      <c r="M842" s="218">
        <f>HLOOKUP($B842,data10,data0211!M$900,FALSE)</f>
        <v>1</v>
      </c>
      <c r="N842" s="218">
        <f>HLOOKUP($B842,data10,data0211!N$900,FALSE)</f>
        <v>0</v>
      </c>
      <c r="O842" s="218">
        <f>HLOOKUP($B842,data10,data0211!O$900,FALSE)</f>
        <v>0</v>
      </c>
      <c r="P842" s="218">
        <f>HLOOKUP($B842,data10,data0211!P$900,FALSE)</f>
        <v>417555177</v>
      </c>
      <c r="Q842" s="218">
        <f>HLOOKUP($B842,data10,data0211!Q$900,FALSE)</f>
        <v>159733338</v>
      </c>
      <c r="R842" s="218">
        <f>HLOOKUP($B842,data10,data0211!R$900,FALSE)</f>
        <v>199117476</v>
      </c>
      <c r="S842" s="218">
        <f>HLOOKUP($B842,data10,data0211!S$900,FALSE)</f>
        <v>58704363</v>
      </c>
      <c r="T842" s="218">
        <f>HLOOKUP($B842,data10,data0211!T$900,FALSE)</f>
        <v>0</v>
      </c>
      <c r="U842" s="218">
        <f>HLOOKUP($B842,data10,data0211!U$900,FALSE)</f>
        <v>0</v>
      </c>
      <c r="V842" s="218">
        <f>HLOOKUP($B842,data10,data0211!V$900,FALSE)</f>
        <v>593331</v>
      </c>
      <c r="W842" s="218">
        <f>HLOOKUP($B842,data10,data0211!W$900,FALSE)</f>
        <v>0</v>
      </c>
      <c r="X842" s="218">
        <f>HLOOKUP($B842,data10,data0211!X$900,FALSE)</f>
        <v>424027</v>
      </c>
      <c r="Y842" s="218">
        <f>HLOOKUP($B842,data10,data0211!Y$900,FALSE)</f>
        <v>169304</v>
      </c>
      <c r="Z842" s="218">
        <f>HLOOKUP($B842,data10,data0211!Z$900,FALSE)</f>
        <v>0</v>
      </c>
      <c r="AA842" s="218">
        <f>HLOOKUP($B842,data10,data0211!AA$900,FALSE)</f>
        <v>0</v>
      </c>
      <c r="AB842" s="218">
        <f>HLOOKUP($B842,data10,data0211!AB$900,FALSE)</f>
        <v>8516946</v>
      </c>
      <c r="AC842" s="218">
        <f>HLOOKUP($B842,data10,data0211!AC$900,FALSE)</f>
        <v>5839051</v>
      </c>
      <c r="AD842" s="218">
        <f>HLOOKUP($B842,data10,data0211!AD$900,FALSE)</f>
        <v>2029236</v>
      </c>
      <c r="AE842" s="218">
        <f>HLOOKUP($B842,data10,data0211!AE$900,FALSE)</f>
        <v>648659</v>
      </c>
      <c r="AF842" s="218">
        <f>HLOOKUP($B842,data10,data0211!AF$900,FALSE)</f>
        <v>0</v>
      </c>
      <c r="AG842" s="218">
        <f>HLOOKUP($B842,data10,data0211!AG$900,FALSE)</f>
        <v>0</v>
      </c>
      <c r="AH842" s="218">
        <f>HLOOKUP($B842,data10,data0211!AH$900,FALSE)</f>
        <v>0</v>
      </c>
      <c r="AI842" s="218">
        <f>HLOOKUP($B842,data10,data0211!AI$900,FALSE)</f>
        <v>0</v>
      </c>
      <c r="AJ842" s="218">
        <f>HLOOKUP($B842,data10,data0211!AJ$900,FALSE)</f>
        <v>0</v>
      </c>
      <c r="AK842" s="218">
        <f>HLOOKUP($B842,data10,data0211!AK$900,FALSE)</f>
        <v>50331</v>
      </c>
      <c r="AL842" s="218">
        <f>HLOOKUP($B842,data10,data0211!AL$900,FALSE)</f>
        <v>50331</v>
      </c>
      <c r="AM842" s="218">
        <f>HLOOKUP($B842,data10,data0211!AM$900,FALSE)</f>
        <v>0</v>
      </c>
      <c r="AN842" s="218">
        <f>HLOOKUP($B842,data10,data0211!AN$900,FALSE)</f>
        <v>77653</v>
      </c>
      <c r="AO842" s="218">
        <f>HLOOKUP($B842,data10,data0211!AO$900,FALSE)</f>
        <v>96028</v>
      </c>
      <c r="AP842" s="218">
        <f>HLOOKUP($B842,data10,data0211!AP$900,FALSE)</f>
        <v>96028</v>
      </c>
      <c r="AQ842" s="218">
        <f>HLOOKUP($B842,data10,data0211!AQ$900,FALSE)</f>
        <v>79467</v>
      </c>
      <c r="AR842" s="218">
        <f>HLOOKUP($B842,data10,data0211!AR$900,FALSE)</f>
        <v>441</v>
      </c>
      <c r="AS842" s="218">
        <f>HLOOKUP($B842,data10,data0211!AS$900,FALSE)</f>
        <v>329</v>
      </c>
      <c r="AT842" s="218">
        <f>HLOOKUP($B842,data10,data0211!AT$900,FALSE)</f>
        <v>112</v>
      </c>
      <c r="AU842" s="218">
        <f>HLOOKUP($B842,data10,data0211!AU$900,FALSE)</f>
        <v>286</v>
      </c>
      <c r="AV842" s="218">
        <f>HLOOKUP($B842,data10,data0211!AV$900,FALSE)</f>
        <v>0</v>
      </c>
      <c r="AW842" s="218">
        <f>HLOOKUP($B842,data10,data0211!AW$900,FALSE)</f>
        <v>155</v>
      </c>
      <c r="AX842" s="218">
        <f>HLOOKUP($B842,data10,data0211!AX$900,FALSE)</f>
        <v>0</v>
      </c>
      <c r="AY842" s="218">
        <f>HLOOKUP($B842,data10,data0211!AY$900,FALSE)</f>
        <v>609</v>
      </c>
      <c r="AZ842" s="218">
        <f>HLOOKUP($B842,data10,data0211!AZ$900,FALSE)</f>
        <v>1969</v>
      </c>
      <c r="BA842" s="218">
        <f>HLOOKUP($B842,data10,data0211!BA$900,FALSE)</f>
        <v>64</v>
      </c>
      <c r="BB842" s="218"/>
      <c r="BC842" s="218"/>
      <c r="BD842" s="218"/>
      <c r="BE842" s="218"/>
    </row>
    <row r="843" spans="1:57" x14ac:dyDescent="0.2">
      <c r="A843" s="71" t="s">
        <v>50</v>
      </c>
      <c r="B843" s="71" t="s">
        <v>50</v>
      </c>
      <c r="C843" s="69">
        <v>2011</v>
      </c>
      <c r="D843" s="218">
        <f>HLOOKUP($B843,data11,data0211!D$900,FALSE)</f>
        <v>52258110.830000006</v>
      </c>
      <c r="E843" s="218">
        <f>HLOOKUP($B843,data11,data0211!E$900,FALSE)</f>
        <v>-27863508.84</v>
      </c>
      <c r="F843" s="218">
        <f>HLOOKUP($B843,data11,data0211!F$900,FALSE)</f>
        <v>0</v>
      </c>
      <c r="G843" s="218">
        <f>HLOOKUP($B843,data11,data0211!G$900,FALSE)</f>
        <v>2484168</v>
      </c>
      <c r="H843" s="218">
        <f>HLOOKUP($B843,data11,data0211!H$900,FALSE)</f>
        <v>5112142.45</v>
      </c>
      <c r="I843" s="218">
        <f>HLOOKUP($B843,data11,data0211!I$900,FALSE)</f>
        <v>188437</v>
      </c>
      <c r="J843" s="218">
        <f>HLOOKUP($B843,data11,data0211!J$900,FALSE)</f>
        <v>21768</v>
      </c>
      <c r="K843" s="218">
        <f>HLOOKUP($B843,data11,data0211!K$900,FALSE)</f>
        <v>19905</v>
      </c>
      <c r="L843" s="218">
        <f>HLOOKUP($B843,data11,data0211!L$900,FALSE)</f>
        <v>1862</v>
      </c>
      <c r="M843" s="218">
        <f>HLOOKUP($B843,data11,data0211!M$900,FALSE)</f>
        <v>1</v>
      </c>
      <c r="N843" s="218">
        <f>HLOOKUP($B843,data11,data0211!N$900,FALSE)</f>
        <v>0</v>
      </c>
      <c r="O843" s="218">
        <f>HLOOKUP($B843,data11,data0211!O$900,FALSE)</f>
        <v>0</v>
      </c>
      <c r="P843" s="218">
        <f>HLOOKUP($B843,data11,data0211!P$900,FALSE)</f>
        <v>423225290</v>
      </c>
      <c r="Q843" s="218">
        <f>HLOOKUP($B843,data11,data0211!Q$900,FALSE)</f>
        <v>158621921</v>
      </c>
      <c r="R843" s="218">
        <f>HLOOKUP($B843,data11,data0211!R$900,FALSE)</f>
        <v>204609877</v>
      </c>
      <c r="S843" s="218">
        <f>HLOOKUP($B843,data11,data0211!S$900,FALSE)</f>
        <v>59993492</v>
      </c>
      <c r="T843" s="218">
        <f>HLOOKUP($B843,data11,data0211!T$900,FALSE)</f>
        <v>0</v>
      </c>
      <c r="U843" s="218">
        <f>HLOOKUP($B843,data11,data0211!U$900,FALSE)</f>
        <v>0</v>
      </c>
      <c r="V843" s="218">
        <f>HLOOKUP($B843,data11,data0211!V$900,FALSE)</f>
        <v>587446</v>
      </c>
      <c r="W843" s="218">
        <f>HLOOKUP($B843,data11,data0211!W$900,FALSE)</f>
        <v>0</v>
      </c>
      <c r="X843" s="218">
        <f>HLOOKUP($B843,data11,data0211!X$900,FALSE)</f>
        <v>417210</v>
      </c>
      <c r="Y843" s="218">
        <f>HLOOKUP($B843,data11,data0211!Y$900,FALSE)</f>
        <v>170236</v>
      </c>
      <c r="Z843" s="218">
        <f>HLOOKUP($B843,data11,data0211!Z$900,FALSE)</f>
        <v>0</v>
      </c>
      <c r="AA843" s="218">
        <f>HLOOKUP($B843,data11,data0211!AA$900,FALSE)</f>
        <v>0</v>
      </c>
      <c r="AB843" s="218">
        <f>HLOOKUP($B843,data11,data0211!AB$900,FALSE)</f>
        <v>8137261</v>
      </c>
      <c r="AC843" s="218">
        <f>HLOOKUP($B843,data11,data0211!AC$900,FALSE)</f>
        <v>5629383</v>
      </c>
      <c r="AD843" s="218">
        <f>HLOOKUP($B843,data11,data0211!AD$900,FALSE)</f>
        <v>2208086</v>
      </c>
      <c r="AE843" s="218">
        <f>HLOOKUP($B843,data11,data0211!AE$900,FALSE)</f>
        <v>299792</v>
      </c>
      <c r="AF843" s="218">
        <f>HLOOKUP($B843,data11,data0211!AF$900,FALSE)</f>
        <v>0</v>
      </c>
      <c r="AG843" s="218">
        <f>HLOOKUP($B843,data11,data0211!AG$900,FALSE)</f>
        <v>0</v>
      </c>
      <c r="AH843" s="218">
        <f>HLOOKUP($B843,data11,data0211!AH$900,FALSE)</f>
        <v>86</v>
      </c>
      <c r="AI843" s="218">
        <f>HLOOKUP($B843,data11,data0211!AI$900,FALSE)</f>
        <v>86</v>
      </c>
      <c r="AJ843" s="218">
        <f>HLOOKUP($B843,data11,data0211!AJ$900,FALSE)</f>
        <v>0</v>
      </c>
      <c r="AK843" s="218">
        <f>HLOOKUP($B843,data11,data0211!AK$900,FALSE)</f>
        <v>50331</v>
      </c>
      <c r="AL843" s="218">
        <f>HLOOKUP($B843,data11,data0211!AL$900,FALSE)</f>
        <v>50331</v>
      </c>
      <c r="AM843" s="218">
        <f>HLOOKUP($B843,data11,data0211!AM$900,FALSE)</f>
        <v>0</v>
      </c>
      <c r="AN843" s="218">
        <f>HLOOKUP($B843,data11,data0211!AN$900,FALSE)</f>
        <v>75412</v>
      </c>
      <c r="AO843" s="218">
        <f>HLOOKUP($B843,data11,data0211!AO$900,FALSE)</f>
        <v>98478</v>
      </c>
      <c r="AP843" s="218">
        <f>HLOOKUP($B843,data11,data0211!AP$900,FALSE)</f>
        <v>98478</v>
      </c>
      <c r="AQ843" s="218">
        <f>HLOOKUP($B843,data11,data0211!AQ$900,FALSE)</f>
        <v>76704</v>
      </c>
      <c r="AR843" s="218">
        <f>HLOOKUP($B843,data11,data0211!AR$900,FALSE)</f>
        <v>300</v>
      </c>
      <c r="AS843" s="218">
        <f>HLOOKUP($B843,data11,data0211!AS$900,FALSE)</f>
        <v>213</v>
      </c>
      <c r="AT843" s="218">
        <f>HLOOKUP($B843,data11,data0211!AT$900,FALSE)</f>
        <v>87</v>
      </c>
      <c r="AU843" s="218">
        <f>HLOOKUP($B843,data11,data0211!AU$900,FALSE)</f>
        <v>187</v>
      </c>
      <c r="AV843" s="218">
        <f>HLOOKUP($B843,data11,data0211!AV$900,FALSE)</f>
        <v>0</v>
      </c>
      <c r="AW843" s="218">
        <f>HLOOKUP($B843,data11,data0211!AW$900,FALSE)</f>
        <v>113</v>
      </c>
      <c r="AX843" s="218">
        <f>HLOOKUP($B843,data11,data0211!AX$900,FALSE)</f>
        <v>0</v>
      </c>
      <c r="AY843" s="218">
        <f>HLOOKUP($B843,data11,data0211!AY$900,FALSE)</f>
        <v>615</v>
      </c>
      <c r="AZ843" s="218">
        <f>HLOOKUP($B843,data11,data0211!AZ$900,FALSE)</f>
        <v>1924</v>
      </c>
      <c r="BA843" s="218">
        <f>HLOOKUP($B843,data11,data0211!BA$900,FALSE)</f>
        <v>67</v>
      </c>
      <c r="BB843" s="218"/>
      <c r="BC843" s="218"/>
      <c r="BD843" s="218"/>
      <c r="BE843" s="218"/>
    </row>
    <row r="844" spans="1:57" x14ac:dyDescent="0.2">
      <c r="A844" s="71" t="s">
        <v>52</v>
      </c>
      <c r="B844" s="71" t="s">
        <v>52</v>
      </c>
      <c r="C844" s="69">
        <v>2002</v>
      </c>
      <c r="D844" s="218">
        <f>HLOOKUP($B844,data02,data0211!D$900,FALSE)</f>
        <v>5876984.8800000008</v>
      </c>
      <c r="E844" s="218">
        <f>HLOOKUP($B844,data02,data0211!E$900,FALSE)</f>
        <v>-3458761.52</v>
      </c>
      <c r="F844" s="218">
        <f>HLOOKUP($B844,data02,data0211!F$900,FALSE)</f>
        <v>228534.35</v>
      </c>
      <c r="G844" s="218">
        <f>HLOOKUP($B844,data02,data0211!G$900,FALSE)</f>
        <v>168808.79</v>
      </c>
      <c r="H844" s="218">
        <f>HLOOKUP($B844,data02,data0211!H$900,FALSE)</f>
        <v>787015.35000000009</v>
      </c>
      <c r="I844" s="218">
        <f>HLOOKUP($B844,data02,data0211!I$900,FALSE)</f>
        <v>0</v>
      </c>
      <c r="J844" s="218">
        <f>HLOOKUP($B844,data02,data0211!J$900,FALSE)</f>
        <v>3279</v>
      </c>
      <c r="K844" s="218">
        <f>HLOOKUP($B844,data02,data0211!K$900,FALSE)</f>
        <v>2768</v>
      </c>
      <c r="L844" s="218">
        <f>HLOOKUP($B844,data02,data0211!L$900,FALSE)</f>
        <v>511</v>
      </c>
      <c r="M844" s="218">
        <f>HLOOKUP($B844,data02,data0211!M$900,FALSE)</f>
        <v>0</v>
      </c>
      <c r="N844" s="218">
        <f>HLOOKUP($B844,data02,data0211!N$900,FALSE)</f>
        <v>3</v>
      </c>
      <c r="O844" s="218">
        <f>HLOOKUP($B844,data02,data0211!O$900,FALSE)</f>
        <v>25</v>
      </c>
      <c r="P844" s="218">
        <f>HLOOKUP($B844,data02,data0211!P$900,FALSE)</f>
        <v>89683500.799999997</v>
      </c>
      <c r="Q844" s="218">
        <f>HLOOKUP($B844,data02,data0211!Q$900,FALSE)</f>
        <v>24585867.5</v>
      </c>
      <c r="R844" s="218">
        <f>HLOOKUP($B844,data02,data0211!R$900,FALSE)</f>
        <v>64521708</v>
      </c>
      <c r="S844" s="218">
        <f>HLOOKUP($B844,data02,data0211!S$900,FALSE)</f>
        <v>0</v>
      </c>
      <c r="T844" s="218">
        <f>HLOOKUP($B844,data02,data0211!T$900,FALSE)</f>
        <v>532918.69999999995</v>
      </c>
      <c r="U844" s="218">
        <f>HLOOKUP($B844,data02,data0211!U$900,FALSE)</f>
        <v>43006.6</v>
      </c>
      <c r="V844" s="218">
        <f>HLOOKUP($B844,data02,data0211!V$900,FALSE)</f>
        <v>130012</v>
      </c>
      <c r="W844" s="218">
        <f>HLOOKUP($B844,data02,data0211!W$900,FALSE)</f>
        <v>0</v>
      </c>
      <c r="X844" s="218">
        <f>HLOOKUP($B844,data02,data0211!X$900,FALSE)</f>
        <v>128148</v>
      </c>
      <c r="Y844" s="218">
        <f>HLOOKUP($B844,data02,data0211!Y$900,FALSE)</f>
        <v>0</v>
      </c>
      <c r="Z844" s="218">
        <f>HLOOKUP($B844,data02,data0211!Z$900,FALSE)</f>
        <v>1864</v>
      </c>
      <c r="AA844" s="218">
        <f>HLOOKUP($B844,data02,data0211!AA$900,FALSE)</f>
        <v>0</v>
      </c>
      <c r="AB844" s="218">
        <f>HLOOKUP($B844,data02,data0211!AB$900,FALSE)</f>
        <v>941927.57</v>
      </c>
      <c r="AC844" s="218">
        <f>HLOOKUP($B844,data02,data0211!AC$900,FALSE)</f>
        <v>535954.62</v>
      </c>
      <c r="AD844" s="218">
        <f>HLOOKUP($B844,data02,data0211!AD$900,FALSE)</f>
        <v>398503.96</v>
      </c>
      <c r="AE844" s="218">
        <f>HLOOKUP($B844,data02,data0211!AE$900,FALSE)</f>
        <v>0</v>
      </c>
      <c r="AF844" s="218">
        <f>HLOOKUP($B844,data02,data0211!AF$900,FALSE)</f>
        <v>6841.4</v>
      </c>
      <c r="AG844" s="218">
        <f>HLOOKUP($B844,data02,data0211!AG$900,FALSE)</f>
        <v>627.59</v>
      </c>
      <c r="AH844" s="218">
        <f>HLOOKUP($B844,data02,data0211!AH$900,FALSE)</f>
        <v>14</v>
      </c>
      <c r="AI844" s="218">
        <f>HLOOKUP($B844,data02,data0211!AI$900,FALSE)</f>
        <v>0</v>
      </c>
      <c r="AJ844" s="218">
        <f>HLOOKUP($B844,data02,data0211!AJ$900,FALSE)</f>
        <v>14</v>
      </c>
      <c r="AK844" s="218">
        <f>HLOOKUP($B844,data02,data0211!AK$900,FALSE)</f>
        <v>6400</v>
      </c>
      <c r="AL844" s="218">
        <f>HLOOKUP($B844,data02,data0211!AL$900,FALSE)</f>
        <v>11000</v>
      </c>
      <c r="AM844" s="218">
        <f>HLOOKUP($B844,data02,data0211!AM$900,FALSE)</f>
        <v>0</v>
      </c>
      <c r="AN844" s="218">
        <f>HLOOKUP($B844,data02,data0211!AN$900,FALSE)</f>
        <v>15528</v>
      </c>
      <c r="AO844" s="218">
        <f>HLOOKUP($B844,data02,data0211!AO$900,FALSE)</f>
        <v>14258</v>
      </c>
      <c r="AP844" s="218">
        <f>HLOOKUP($B844,data02,data0211!AP$900,FALSE)</f>
        <v>0</v>
      </c>
      <c r="AQ844" s="218">
        <f>HLOOKUP($B844,data02,data0211!AQ$900,FALSE)</f>
        <v>14074</v>
      </c>
      <c r="AR844" s="218">
        <f>HLOOKUP($B844,data02,data0211!AR$900,FALSE)</f>
        <v>122</v>
      </c>
      <c r="AS844" s="218">
        <f>HLOOKUP($B844,data02,data0211!AS$900,FALSE)</f>
        <v>114</v>
      </c>
      <c r="AT844" s="218">
        <f>HLOOKUP($B844,data02,data0211!AT$900,FALSE)</f>
        <v>8</v>
      </c>
      <c r="AU844" s="218">
        <f>HLOOKUP($B844,data02,data0211!AU$900,FALSE)</f>
        <v>83</v>
      </c>
      <c r="AV844" s="218">
        <f>HLOOKUP($B844,data02,data0211!AV$900,FALSE)</f>
        <v>1</v>
      </c>
      <c r="AW844" s="218">
        <f>HLOOKUP($B844,data02,data0211!AW$900,FALSE)</f>
        <v>38</v>
      </c>
      <c r="AX844" s="218">
        <f>HLOOKUP($B844,data02,data0211!AX$900,FALSE)</f>
        <v>0</v>
      </c>
      <c r="AY844" s="218">
        <f>HLOOKUP($B844,data02,data0211!AY$900,FALSE)</f>
        <v>0</v>
      </c>
      <c r="AZ844" s="218">
        <f>HLOOKUP($B844,data02,data0211!AZ$900,FALSE)</f>
        <v>657</v>
      </c>
      <c r="BA844" s="218">
        <f>HLOOKUP($B844,data02,data0211!BA$900,FALSE)</f>
        <v>77.06</v>
      </c>
      <c r="BB844" s="218"/>
      <c r="BC844" s="218"/>
      <c r="BD844" s="218"/>
      <c r="BE844" s="218"/>
    </row>
    <row r="845" spans="1:57" x14ac:dyDescent="0.2">
      <c r="A845" s="71" t="s">
        <v>52</v>
      </c>
      <c r="B845" s="71" t="s">
        <v>52</v>
      </c>
      <c r="C845" s="69">
        <v>2003</v>
      </c>
      <c r="D845" s="218">
        <f>HLOOKUP($B845,data03,data0211!D$900,FALSE)</f>
        <v>6235897.8500000006</v>
      </c>
      <c r="E845" s="218">
        <f>HLOOKUP($B845,data03,data0211!E$900,FALSE)</f>
        <v>-3719844.3</v>
      </c>
      <c r="F845" s="218">
        <f>HLOOKUP($B845,data03,data0211!F$900,FALSE)</f>
        <v>0</v>
      </c>
      <c r="G845" s="218">
        <f>HLOOKUP($B845,data03,data0211!G$900,FALSE)</f>
        <v>358912.97</v>
      </c>
      <c r="H845" s="218">
        <f>HLOOKUP($B845,data03,data0211!H$900,FALSE)</f>
        <v>807142.17999999982</v>
      </c>
      <c r="I845" s="218">
        <f>HLOOKUP($B845,data03,data0211!I$900,FALSE)</f>
        <v>5162</v>
      </c>
      <c r="J845" s="218">
        <f>HLOOKUP($B845,data03,data0211!J$900,FALSE)</f>
        <v>3314</v>
      </c>
      <c r="K845" s="218">
        <f>HLOOKUP($B845,data03,data0211!K$900,FALSE)</f>
        <v>2803</v>
      </c>
      <c r="L845" s="218">
        <f>HLOOKUP($B845,data03,data0211!L$900,FALSE)</f>
        <v>511</v>
      </c>
      <c r="M845" s="218">
        <f>HLOOKUP($B845,data03,data0211!M$900,FALSE)</f>
        <v>0</v>
      </c>
      <c r="N845" s="218">
        <f>HLOOKUP($B845,data03,data0211!N$900,FALSE)</f>
        <v>3</v>
      </c>
      <c r="O845" s="218">
        <f>HLOOKUP($B845,data03,data0211!O$900,FALSE)</f>
        <v>23</v>
      </c>
      <c r="P845" s="218">
        <f>HLOOKUP($B845,data03,data0211!P$900,FALSE)</f>
        <v>88305059.200000003</v>
      </c>
      <c r="Q845" s="218">
        <f>HLOOKUP($B845,data03,data0211!Q$900,FALSE)</f>
        <v>24614633.800000001</v>
      </c>
      <c r="R845" s="218">
        <f>HLOOKUP($B845,data03,data0211!R$900,FALSE)</f>
        <v>62975797.799999997</v>
      </c>
      <c r="S845" s="218">
        <f>HLOOKUP($B845,data03,data0211!S$900,FALSE)</f>
        <v>0</v>
      </c>
      <c r="T845" s="218">
        <f>HLOOKUP($B845,data03,data0211!T$900,FALSE)</f>
        <v>675218</v>
      </c>
      <c r="U845" s="218">
        <f>HLOOKUP($B845,data03,data0211!U$900,FALSE)</f>
        <v>39409.599999999999</v>
      </c>
      <c r="V845" s="218">
        <f>HLOOKUP($B845,data03,data0211!V$900,FALSE)</f>
        <v>121352.4</v>
      </c>
      <c r="W845" s="218">
        <f>HLOOKUP($B845,data03,data0211!W$900,FALSE)</f>
        <v>0</v>
      </c>
      <c r="X845" s="218">
        <f>HLOOKUP($B845,data03,data0211!X$900,FALSE)</f>
        <v>119556</v>
      </c>
      <c r="Y845" s="218">
        <f>HLOOKUP($B845,data03,data0211!Y$900,FALSE)</f>
        <v>0</v>
      </c>
      <c r="Z845" s="218">
        <f>HLOOKUP($B845,data03,data0211!Z$900,FALSE)</f>
        <v>1796.4</v>
      </c>
      <c r="AA845" s="218">
        <f>HLOOKUP($B845,data03,data0211!AA$900,FALSE)</f>
        <v>0</v>
      </c>
      <c r="AB845" s="218">
        <f>HLOOKUP($B845,data03,data0211!AB$900,FALSE)</f>
        <v>1012894.18</v>
      </c>
      <c r="AC845" s="218">
        <f>HLOOKUP($B845,data03,data0211!AC$900,FALSE)</f>
        <v>567056.73</v>
      </c>
      <c r="AD845" s="218">
        <f>HLOOKUP($B845,data03,data0211!AD$900,FALSE)</f>
        <v>437126.76</v>
      </c>
      <c r="AE845" s="218">
        <f>HLOOKUP($B845,data03,data0211!AE$900,FALSE)</f>
        <v>0</v>
      </c>
      <c r="AF845" s="218">
        <f>HLOOKUP($B845,data03,data0211!AF$900,FALSE)</f>
        <v>8081.13</v>
      </c>
      <c r="AG845" s="218">
        <f>HLOOKUP($B845,data03,data0211!AG$900,FALSE)</f>
        <v>629.55999999999995</v>
      </c>
      <c r="AH845" s="218">
        <f>HLOOKUP($B845,data03,data0211!AH$900,FALSE)</f>
        <v>14</v>
      </c>
      <c r="AI845" s="218">
        <f>HLOOKUP($B845,data03,data0211!AI$900,FALSE)</f>
        <v>0</v>
      </c>
      <c r="AJ845" s="218">
        <f>HLOOKUP($B845,data03,data0211!AJ$900,FALSE)</f>
        <v>14</v>
      </c>
      <c r="AK845" s="218">
        <f>HLOOKUP($B845,data03,data0211!AK$900,FALSE)</f>
        <v>6400</v>
      </c>
      <c r="AL845" s="218">
        <f>HLOOKUP($B845,data03,data0211!AL$900,FALSE)</f>
        <v>11000</v>
      </c>
      <c r="AM845" s="218">
        <f>HLOOKUP($B845,data03,data0211!AM$900,FALSE)</f>
        <v>0</v>
      </c>
      <c r="AN845" s="218">
        <f>HLOOKUP($B845,data03,data0211!AN$900,FALSE)</f>
        <v>15708</v>
      </c>
      <c r="AO845" s="218">
        <f>HLOOKUP($B845,data03,data0211!AO$900,FALSE)</f>
        <v>13827</v>
      </c>
      <c r="AP845" s="218">
        <f>HLOOKUP($B845,data03,data0211!AP$900,FALSE)</f>
        <v>0</v>
      </c>
      <c r="AQ845" s="218">
        <f>HLOOKUP($B845,data03,data0211!AQ$900,FALSE)</f>
        <v>14274</v>
      </c>
      <c r="AR845" s="218">
        <f>HLOOKUP($B845,data03,data0211!AR$900,FALSE)</f>
        <v>122</v>
      </c>
      <c r="AS845" s="218">
        <f>HLOOKUP($B845,data03,data0211!AS$900,FALSE)</f>
        <v>114</v>
      </c>
      <c r="AT845" s="218">
        <f>HLOOKUP($B845,data03,data0211!AT$900,FALSE)</f>
        <v>8</v>
      </c>
      <c r="AU845" s="218">
        <f>HLOOKUP($B845,data03,data0211!AU$900,FALSE)</f>
        <v>86</v>
      </c>
      <c r="AV845" s="218">
        <f>HLOOKUP($B845,data03,data0211!AV$900,FALSE)</f>
        <v>0</v>
      </c>
      <c r="AW845" s="218">
        <f>HLOOKUP($B845,data03,data0211!AW$900,FALSE)</f>
        <v>36</v>
      </c>
      <c r="AX845" s="218">
        <f>HLOOKUP($B845,data03,data0211!AX$900,FALSE)</f>
        <v>0</v>
      </c>
      <c r="AY845" s="218">
        <f>HLOOKUP($B845,data03,data0211!AY$900,FALSE)</f>
        <v>6</v>
      </c>
      <c r="AZ845" s="218">
        <f>HLOOKUP($B845,data03,data0211!AZ$900,FALSE)</f>
        <v>671</v>
      </c>
      <c r="BA845" s="218">
        <f>HLOOKUP($B845,data03,data0211!BA$900,FALSE)</f>
        <v>72.8</v>
      </c>
      <c r="BB845" s="218"/>
      <c r="BC845" s="218"/>
      <c r="BD845" s="218"/>
      <c r="BE845" s="218"/>
    </row>
    <row r="846" spans="1:57" x14ac:dyDescent="0.2">
      <c r="A846" s="71" t="s">
        <v>52</v>
      </c>
      <c r="B846" s="71" t="s">
        <v>52</v>
      </c>
      <c r="C846" s="69">
        <v>2004</v>
      </c>
      <c r="D846" s="218">
        <f>HLOOKUP($B846,data04,data0211!D$900,FALSE)</f>
        <v>6723746.1200000001</v>
      </c>
      <c r="E846" s="218">
        <f>HLOOKUP($B846,data04,data0211!E$900,FALSE)</f>
        <v>-3980018.34</v>
      </c>
      <c r="F846" s="218">
        <f>HLOOKUP($B846,data04,data0211!F$900,FALSE)</f>
        <v>0</v>
      </c>
      <c r="G846" s="218">
        <f>HLOOKUP($B846,data04,data0211!G$900,FALSE)</f>
        <v>487848.27</v>
      </c>
      <c r="H846" s="218">
        <f>HLOOKUP($B846,data04,data0211!H$900,FALSE)</f>
        <v>866232.99</v>
      </c>
      <c r="I846" s="218">
        <f>HLOOKUP($B846,data04,data0211!I$900,FALSE)</f>
        <v>31868</v>
      </c>
      <c r="J846" s="218">
        <f>HLOOKUP($B846,data04,data0211!J$900,FALSE)</f>
        <v>3349</v>
      </c>
      <c r="K846" s="218">
        <f>HLOOKUP($B846,data04,data0211!K$900,FALSE)</f>
        <v>2841</v>
      </c>
      <c r="L846" s="218">
        <f>HLOOKUP($B846,data04,data0211!L$900,FALSE)</f>
        <v>508</v>
      </c>
      <c r="M846" s="218">
        <f>HLOOKUP($B846,data04,data0211!M$900,FALSE)</f>
        <v>0</v>
      </c>
      <c r="N846" s="218">
        <f>HLOOKUP($B846,data04,data0211!N$900,FALSE)</f>
        <v>944</v>
      </c>
      <c r="O846" s="218">
        <f>HLOOKUP($B846,data04,data0211!O$900,FALSE)</f>
        <v>41</v>
      </c>
      <c r="P846" s="218">
        <f>HLOOKUP($B846,data04,data0211!P$900,FALSE)</f>
        <v>94234305</v>
      </c>
      <c r="Q846" s="218">
        <f>HLOOKUP($B846,data04,data0211!Q$900,FALSE)</f>
        <v>25762158.699999999</v>
      </c>
      <c r="R846" s="218">
        <f>HLOOKUP($B846,data04,data0211!R$900,FALSE)</f>
        <v>67662212.299999997</v>
      </c>
      <c r="S846" s="218">
        <f>HLOOKUP($B846,data04,data0211!S$900,FALSE)</f>
        <v>0</v>
      </c>
      <c r="T846" s="218">
        <f>HLOOKUP($B846,data04,data0211!T$900,FALSE)</f>
        <v>768830</v>
      </c>
      <c r="U846" s="218">
        <f>HLOOKUP($B846,data04,data0211!U$900,FALSE)</f>
        <v>41104</v>
      </c>
      <c r="V846" s="218">
        <f>HLOOKUP($B846,data04,data0211!V$900,FALSE)</f>
        <v>126291</v>
      </c>
      <c r="W846" s="218">
        <f>HLOOKUP($B846,data04,data0211!W$900,FALSE)</f>
        <v>0</v>
      </c>
      <c r="X846" s="218">
        <f>HLOOKUP($B846,data04,data0211!X$900,FALSE)</f>
        <v>124300.4</v>
      </c>
      <c r="Y846" s="218">
        <f>HLOOKUP($B846,data04,data0211!Y$900,FALSE)</f>
        <v>0</v>
      </c>
      <c r="Z846" s="218">
        <f>HLOOKUP($B846,data04,data0211!Z$900,FALSE)</f>
        <v>1990.6</v>
      </c>
      <c r="AA846" s="218">
        <f>HLOOKUP($B846,data04,data0211!AA$900,FALSE)</f>
        <v>0</v>
      </c>
      <c r="AB846" s="218">
        <f>HLOOKUP($B846,data04,data0211!AB$900,FALSE)</f>
        <v>1144540.78</v>
      </c>
      <c r="AC846" s="218">
        <f>HLOOKUP($B846,data04,data0211!AC$900,FALSE)</f>
        <v>602701.49</v>
      </c>
      <c r="AD846" s="218">
        <f>HLOOKUP($B846,data04,data0211!AD$900,FALSE)</f>
        <v>532983.32999999996</v>
      </c>
      <c r="AE846" s="218">
        <f>HLOOKUP($B846,data04,data0211!AE$900,FALSE)</f>
        <v>0</v>
      </c>
      <c r="AF846" s="218">
        <f>HLOOKUP($B846,data04,data0211!AF$900,FALSE)</f>
        <v>8257.7199999999993</v>
      </c>
      <c r="AG846" s="218">
        <f>HLOOKUP($B846,data04,data0211!AG$900,FALSE)</f>
        <v>598.24</v>
      </c>
      <c r="AH846" s="218">
        <f>HLOOKUP($B846,data04,data0211!AH$900,FALSE)</f>
        <v>14</v>
      </c>
      <c r="AI846" s="218">
        <f>HLOOKUP($B846,data04,data0211!AI$900,FALSE)</f>
        <v>0</v>
      </c>
      <c r="AJ846" s="218">
        <f>HLOOKUP($B846,data04,data0211!AJ$900,FALSE)</f>
        <v>14</v>
      </c>
      <c r="AK846" s="218">
        <f>HLOOKUP($B846,data04,data0211!AK$900,FALSE)</f>
        <v>6400</v>
      </c>
      <c r="AL846" s="218">
        <f>HLOOKUP($B846,data04,data0211!AL$900,FALSE)</f>
        <v>11000</v>
      </c>
      <c r="AM846" s="218">
        <f>HLOOKUP($B846,data04,data0211!AM$900,FALSE)</f>
        <v>0</v>
      </c>
      <c r="AN846" s="218">
        <f>HLOOKUP($B846,data04,data0211!AN$900,FALSE)</f>
        <v>16254</v>
      </c>
      <c r="AO846" s="218">
        <f>HLOOKUP($B846,data04,data0211!AO$900,FALSE)</f>
        <v>13414</v>
      </c>
      <c r="AP846" s="218">
        <f>HLOOKUP($B846,data04,data0211!AP$900,FALSE)</f>
        <v>0</v>
      </c>
      <c r="AQ846" s="218">
        <f>HLOOKUP($B846,data04,data0211!AQ$900,FALSE)</f>
        <v>13916</v>
      </c>
      <c r="AR846" s="218">
        <f>HLOOKUP($B846,data04,data0211!AR$900,FALSE)</f>
        <v>122</v>
      </c>
      <c r="AS846" s="218">
        <f>HLOOKUP($B846,data04,data0211!AS$900,FALSE)</f>
        <v>114</v>
      </c>
      <c r="AT846" s="218">
        <f>HLOOKUP($B846,data04,data0211!AT$900,FALSE)</f>
        <v>8</v>
      </c>
      <c r="AU846" s="218">
        <f>HLOOKUP($B846,data04,data0211!AU$900,FALSE)</f>
        <v>86</v>
      </c>
      <c r="AV846" s="218">
        <f>HLOOKUP($B846,data04,data0211!AV$900,FALSE)</f>
        <v>0</v>
      </c>
      <c r="AW846" s="218">
        <f>HLOOKUP($B846,data04,data0211!AW$900,FALSE)</f>
        <v>36</v>
      </c>
      <c r="AX846" s="218">
        <f>HLOOKUP($B846,data04,data0211!AX$900,FALSE)</f>
        <v>0</v>
      </c>
      <c r="AY846" s="218">
        <f>HLOOKUP($B846,data04,data0211!AY$900,FALSE)</f>
        <v>6</v>
      </c>
      <c r="AZ846" s="218">
        <f>HLOOKUP($B846,data04,data0211!AZ$900,FALSE)</f>
        <v>681</v>
      </c>
      <c r="BA846" s="218">
        <f>HLOOKUP($B846,data04,data0211!BA$900,FALSE)</f>
        <v>74.5</v>
      </c>
      <c r="BB846" s="218"/>
      <c r="BC846" s="218"/>
      <c r="BD846" s="218"/>
      <c r="BE846" s="218"/>
    </row>
    <row r="847" spans="1:57" x14ac:dyDescent="0.2">
      <c r="A847" s="71" t="s">
        <v>52</v>
      </c>
      <c r="B847" s="71" t="s">
        <v>52</v>
      </c>
      <c r="C847" s="69">
        <v>2005</v>
      </c>
      <c r="D847" s="218">
        <f>HLOOKUP($B847,data05,data0211!D$900,FALSE)</f>
        <v>7099145.1200000001</v>
      </c>
      <c r="E847" s="218">
        <f>HLOOKUP($B847,data05,data0211!E$900,FALSE)</f>
        <v>-4228038.17</v>
      </c>
      <c r="F847" s="218">
        <f>HLOOKUP($B847,data05,data0211!F$900,FALSE)</f>
        <v>0</v>
      </c>
      <c r="G847" s="218">
        <f>HLOOKUP($B847,data05,data0211!G$900,FALSE)</f>
        <v>342500.69</v>
      </c>
      <c r="H847" s="218">
        <f>HLOOKUP($B847,data05,data0211!H$900,FALSE)</f>
        <v>932192.42</v>
      </c>
      <c r="I847" s="218">
        <f>HLOOKUP($B847,data05,data0211!I$900,FALSE)</f>
        <v>4200</v>
      </c>
      <c r="J847" s="218">
        <f>HLOOKUP($B847,data05,data0211!J$900,FALSE)</f>
        <v>3416</v>
      </c>
      <c r="K847" s="218">
        <f>HLOOKUP($B847,data05,data0211!K$900,FALSE)</f>
        <v>2909</v>
      </c>
      <c r="L847" s="218">
        <f>HLOOKUP($B847,data05,data0211!L$900,FALSE)</f>
        <v>507</v>
      </c>
      <c r="M847" s="218">
        <f>HLOOKUP($B847,data05,data0211!M$900,FALSE)</f>
        <v>0</v>
      </c>
      <c r="N847" s="218">
        <f>HLOOKUP($B847,data05,data0211!N$900,FALSE)</f>
        <v>728596</v>
      </c>
      <c r="O847" s="218">
        <f>HLOOKUP($B847,data05,data0211!O$900,FALSE)</f>
        <v>39379</v>
      </c>
      <c r="P847" s="218">
        <f>HLOOKUP($B847,data05,data0211!P$900,FALSE)</f>
        <v>92239845</v>
      </c>
      <c r="Q847" s="218">
        <f>HLOOKUP($B847,data05,data0211!Q$900,FALSE)</f>
        <v>25217181</v>
      </c>
      <c r="R847" s="218">
        <f>HLOOKUP($B847,data05,data0211!R$900,FALSE)</f>
        <v>66254689</v>
      </c>
      <c r="S847" s="218">
        <f>HLOOKUP($B847,data05,data0211!S$900,FALSE)</f>
        <v>0</v>
      </c>
      <c r="T847" s="218">
        <f>HLOOKUP($B847,data05,data0211!T$900,FALSE)</f>
        <v>728596</v>
      </c>
      <c r="U847" s="218">
        <f>HLOOKUP($B847,data05,data0211!U$900,FALSE)</f>
        <v>39379</v>
      </c>
      <c r="V847" s="218">
        <f>HLOOKUP($B847,data05,data0211!V$900,FALSE)</f>
        <v>145144</v>
      </c>
      <c r="W847" s="218">
        <f>HLOOKUP($B847,data05,data0211!W$900,FALSE)</f>
        <v>0</v>
      </c>
      <c r="X847" s="218">
        <f>HLOOKUP($B847,data05,data0211!X$900,FALSE)</f>
        <v>143037</v>
      </c>
      <c r="Y847" s="218">
        <f>HLOOKUP($B847,data05,data0211!Y$900,FALSE)</f>
        <v>0</v>
      </c>
      <c r="Z847" s="218">
        <f>HLOOKUP($B847,data05,data0211!Z$900,FALSE)</f>
        <v>1998</v>
      </c>
      <c r="AA847" s="218">
        <f>HLOOKUP($B847,data05,data0211!AA$900,FALSE)</f>
        <v>109</v>
      </c>
      <c r="AB847" s="218">
        <f>HLOOKUP($B847,data05,data0211!AB$900,FALSE)</f>
        <v>1107409.8999999999</v>
      </c>
      <c r="AC847" s="218">
        <f>HLOOKUP($B847,data05,data0211!AC$900,FALSE)</f>
        <v>587584.47</v>
      </c>
      <c r="AD847" s="218">
        <f>HLOOKUP($B847,data05,data0211!AD$900,FALSE)</f>
        <v>510979.22</v>
      </c>
      <c r="AE847" s="218">
        <f>HLOOKUP($B847,data05,data0211!AE$900,FALSE)</f>
        <v>0</v>
      </c>
      <c r="AF847" s="218">
        <f>HLOOKUP($B847,data05,data0211!AF$900,FALSE)</f>
        <v>8220.08</v>
      </c>
      <c r="AG847" s="218">
        <f>HLOOKUP($B847,data05,data0211!AG$900,FALSE)</f>
        <v>626.13</v>
      </c>
      <c r="AH847" s="218">
        <f>HLOOKUP($B847,data05,data0211!AH$900,FALSE)</f>
        <v>14</v>
      </c>
      <c r="AI847" s="218">
        <f>HLOOKUP($B847,data05,data0211!AI$900,FALSE)</f>
        <v>14</v>
      </c>
      <c r="AJ847" s="218">
        <f>HLOOKUP($B847,data05,data0211!AJ$900,FALSE)</f>
        <v>0</v>
      </c>
      <c r="AK847" s="218">
        <f>HLOOKUP($B847,data05,data0211!AK$900,FALSE)</f>
        <v>6400</v>
      </c>
      <c r="AL847" s="218">
        <f>HLOOKUP($B847,data05,data0211!AL$900,FALSE)</f>
        <v>11000</v>
      </c>
      <c r="AM847" s="218">
        <f>HLOOKUP($B847,data05,data0211!AM$900,FALSE)</f>
        <v>0</v>
      </c>
      <c r="AN847" s="218">
        <f>HLOOKUP($B847,data05,data0211!AN$900,FALSE)</f>
        <v>16598</v>
      </c>
      <c r="AO847" s="218">
        <f>HLOOKUP($B847,data05,data0211!AO$900,FALSE)</f>
        <v>14920</v>
      </c>
      <c r="AP847" s="218">
        <f>HLOOKUP($B847,data05,data0211!AP$900,FALSE)</f>
        <v>0</v>
      </c>
      <c r="AQ847" s="218">
        <f>HLOOKUP($B847,data05,data0211!AQ$900,FALSE)</f>
        <v>15759</v>
      </c>
      <c r="AR847" s="218">
        <f>HLOOKUP($B847,data05,data0211!AR$900,FALSE)</f>
        <v>165</v>
      </c>
      <c r="AS847" s="218">
        <f>HLOOKUP($B847,data05,data0211!AS$900,FALSE)</f>
        <v>153</v>
      </c>
      <c r="AT847" s="218">
        <f>HLOOKUP($B847,data05,data0211!AT$900,FALSE)</f>
        <v>12</v>
      </c>
      <c r="AU847" s="218">
        <f>HLOOKUP($B847,data05,data0211!AU$900,FALSE)</f>
        <v>139</v>
      </c>
      <c r="AV847" s="218">
        <f>HLOOKUP($B847,data05,data0211!AV$900,FALSE)</f>
        <v>0</v>
      </c>
      <c r="AW847" s="218">
        <f>HLOOKUP($B847,data05,data0211!AW$900,FALSE)</f>
        <v>26</v>
      </c>
      <c r="AX847" s="218">
        <f>HLOOKUP($B847,data05,data0211!AX$900,FALSE)</f>
        <v>0</v>
      </c>
      <c r="AY847" s="218">
        <f>HLOOKUP($B847,data05,data0211!AY$900,FALSE)</f>
        <v>6</v>
      </c>
      <c r="AZ847" s="218">
        <f>HLOOKUP($B847,data05,data0211!AZ$900,FALSE)</f>
        <v>667</v>
      </c>
      <c r="BA847" s="218">
        <f>HLOOKUP($B847,data05,data0211!BA$900,FALSE)</f>
        <v>88</v>
      </c>
      <c r="BB847" s="218"/>
      <c r="BC847" s="218"/>
      <c r="BD847" s="218"/>
      <c r="BE847" s="218"/>
    </row>
    <row r="848" spans="1:57" x14ac:dyDescent="0.2">
      <c r="A848" s="71" t="s">
        <v>52</v>
      </c>
      <c r="B848" s="71" t="s">
        <v>52</v>
      </c>
      <c r="C848" s="69">
        <v>2006</v>
      </c>
      <c r="D848" s="218">
        <f>HLOOKUP($B848,data06,data0211!D$900,FALSE)</f>
        <v>8140065.0800000019</v>
      </c>
      <c r="E848" s="218">
        <f>HLOOKUP($B848,data06,data0211!E$900,FALSE)</f>
        <v>-4524407.97</v>
      </c>
      <c r="F848" s="218">
        <f>HLOOKUP($B848,data06,data0211!F$900,FALSE)</f>
        <v>0</v>
      </c>
      <c r="G848" s="218">
        <f>HLOOKUP($B848,data06,data0211!G$900,FALSE)</f>
        <v>1064040.98</v>
      </c>
      <c r="H848" s="218">
        <f>HLOOKUP($B848,data06,data0211!H$900,FALSE)</f>
        <v>1002650.3499999999</v>
      </c>
      <c r="I848" s="218">
        <f>HLOOKUP($B848,data06,data0211!I$900,FALSE)</f>
        <v>24574</v>
      </c>
      <c r="J848" s="218">
        <f>HLOOKUP($B848,data06,data0211!J$900,FALSE)</f>
        <v>3454</v>
      </c>
      <c r="K848" s="218">
        <f>HLOOKUP($B848,data06,data0211!K$900,FALSE)</f>
        <v>2947</v>
      </c>
      <c r="L848" s="218">
        <f>HLOOKUP($B848,data06,data0211!L$900,FALSE)</f>
        <v>507</v>
      </c>
      <c r="M848" s="218">
        <f>HLOOKUP($B848,data06,data0211!M$900,FALSE)</f>
        <v>0</v>
      </c>
      <c r="N848" s="218">
        <f>HLOOKUP($B848,data06,data0211!N$900,FALSE)</f>
        <v>942</v>
      </c>
      <c r="O848" s="218">
        <f>HLOOKUP($B848,data06,data0211!O$900,FALSE)</f>
        <v>41</v>
      </c>
      <c r="P848" s="218">
        <f>HLOOKUP($B848,data06,data0211!P$900,FALSE)</f>
        <v>94367252</v>
      </c>
      <c r="Q848" s="218">
        <f>HLOOKUP($B848,data06,data0211!Q$900,FALSE)</f>
        <v>25536958</v>
      </c>
      <c r="R848" s="218">
        <f>HLOOKUP($B848,data06,data0211!R$900,FALSE)</f>
        <v>68059736.400000006</v>
      </c>
      <c r="S848" s="218">
        <f>HLOOKUP($B848,data06,data0211!S$900,FALSE)</f>
        <v>0</v>
      </c>
      <c r="T848" s="218">
        <f>HLOOKUP($B848,data06,data0211!T$900,FALSE)</f>
        <v>731832</v>
      </c>
      <c r="U848" s="218">
        <f>HLOOKUP($B848,data06,data0211!U$900,FALSE)</f>
        <v>38725.599999999999</v>
      </c>
      <c r="V848" s="218">
        <f>HLOOKUP($B848,data06,data0211!V$900,FALSE)</f>
        <v>155005</v>
      </c>
      <c r="W848" s="218">
        <f>HLOOKUP($B848,data06,data0211!W$900,FALSE)</f>
        <v>0</v>
      </c>
      <c r="X848" s="218">
        <f>HLOOKUP($B848,data06,data0211!X$900,FALSE)</f>
        <v>152888</v>
      </c>
      <c r="Y848" s="218">
        <f>HLOOKUP($B848,data06,data0211!Y$900,FALSE)</f>
        <v>0</v>
      </c>
      <c r="Z848" s="218">
        <f>HLOOKUP($B848,data06,data0211!Z$900,FALSE)</f>
        <v>2009</v>
      </c>
      <c r="AA848" s="218">
        <f>HLOOKUP($B848,data06,data0211!AA$900,FALSE)</f>
        <v>108</v>
      </c>
      <c r="AB848" s="218">
        <f>HLOOKUP($B848,data06,data0211!AB$900,FALSE)</f>
        <v>1239603.2</v>
      </c>
      <c r="AC848" s="218">
        <f>HLOOKUP($B848,data06,data0211!AC$900,FALSE)</f>
        <v>656894.81999999995</v>
      </c>
      <c r="AD848" s="218">
        <f>HLOOKUP($B848,data06,data0211!AD$900,FALSE)</f>
        <v>573129.78</v>
      </c>
      <c r="AE848" s="218">
        <f>HLOOKUP($B848,data06,data0211!AE$900,FALSE)</f>
        <v>0</v>
      </c>
      <c r="AF848" s="218">
        <f>HLOOKUP($B848,data06,data0211!AF$900,FALSE)</f>
        <v>8866.64</v>
      </c>
      <c r="AG848" s="218">
        <f>HLOOKUP($B848,data06,data0211!AG$900,FALSE)</f>
        <v>711.96</v>
      </c>
      <c r="AH848" s="218">
        <f>HLOOKUP($B848,data06,data0211!AH$900,FALSE)</f>
        <v>14</v>
      </c>
      <c r="AI848" s="218">
        <f>HLOOKUP($B848,data06,data0211!AI$900,FALSE)</f>
        <v>14</v>
      </c>
      <c r="AJ848" s="218">
        <f>HLOOKUP($B848,data06,data0211!AJ$900,FALSE)</f>
        <v>0</v>
      </c>
      <c r="AK848" s="218">
        <f>HLOOKUP($B848,data06,data0211!AK$900,FALSE)</f>
        <v>6400</v>
      </c>
      <c r="AL848" s="218">
        <f>HLOOKUP($B848,data06,data0211!AL$900,FALSE)</f>
        <v>11000</v>
      </c>
      <c r="AM848" s="218">
        <f>HLOOKUP($B848,data06,data0211!AM$900,FALSE)</f>
        <v>0</v>
      </c>
      <c r="AN848" s="218">
        <f>HLOOKUP($B848,data06,data0211!AN$900,FALSE)</f>
        <v>16328</v>
      </c>
      <c r="AO848" s="218">
        <f>HLOOKUP($B848,data06,data0211!AO$900,FALSE)</f>
        <v>15137</v>
      </c>
      <c r="AP848" s="218">
        <f>HLOOKUP($B848,data06,data0211!AP$900,FALSE)</f>
        <v>0</v>
      </c>
      <c r="AQ848" s="218">
        <f>HLOOKUP($B848,data06,data0211!AQ$900,FALSE)</f>
        <v>15732</v>
      </c>
      <c r="AR848" s="218">
        <f>HLOOKUP($B848,data06,data0211!AR$900,FALSE)</f>
        <v>139</v>
      </c>
      <c r="AS848" s="218">
        <f>HLOOKUP($B848,data06,data0211!AS$900,FALSE)</f>
        <v>153</v>
      </c>
      <c r="AT848" s="218">
        <f>HLOOKUP($B848,data06,data0211!AT$900,FALSE)</f>
        <v>12</v>
      </c>
      <c r="AU848" s="218">
        <f>HLOOKUP($B848,data06,data0211!AU$900,FALSE)</f>
        <v>139</v>
      </c>
      <c r="AV848" s="218">
        <f>HLOOKUP($B848,data06,data0211!AV$900,FALSE)</f>
        <v>0</v>
      </c>
      <c r="AW848" s="218">
        <f>HLOOKUP($B848,data06,data0211!AW$900,FALSE)</f>
        <v>26</v>
      </c>
      <c r="AX848" s="218">
        <f>HLOOKUP($B848,data06,data0211!AX$900,FALSE)</f>
        <v>0</v>
      </c>
      <c r="AY848" s="218">
        <f>HLOOKUP($B848,data06,data0211!AY$900,FALSE)</f>
        <v>6</v>
      </c>
      <c r="AZ848" s="218">
        <f>HLOOKUP($B848,data06,data0211!AZ$900,FALSE)</f>
        <v>667</v>
      </c>
      <c r="BA848" s="218">
        <f>HLOOKUP($B848,data06,data0211!BA$900,FALSE)</f>
        <v>87</v>
      </c>
      <c r="BB848" s="218"/>
      <c r="BC848" s="218"/>
      <c r="BD848" s="218"/>
      <c r="BE848" s="218"/>
    </row>
    <row r="849" spans="1:57" x14ac:dyDescent="0.2">
      <c r="A849" s="71" t="s">
        <v>52</v>
      </c>
      <c r="B849" s="71" t="s">
        <v>52</v>
      </c>
      <c r="C849" s="69">
        <v>2007</v>
      </c>
      <c r="D849" s="218">
        <f>HLOOKUP($B849,data07,data0211!D$900,FALSE)</f>
        <v>8598028.9399999995</v>
      </c>
      <c r="E849" s="218">
        <f>HLOOKUP($B849,data07,data0211!E$900,FALSE)</f>
        <v>-4834173.1100000003</v>
      </c>
      <c r="F849" s="218">
        <f>HLOOKUP($B849,data07,data0211!F$900,FALSE)</f>
        <v>0</v>
      </c>
      <c r="G849" s="218">
        <f>HLOOKUP($B849,data07,data0211!G$900,FALSE)</f>
        <v>451825.98</v>
      </c>
      <c r="H849" s="218">
        <f>HLOOKUP($B849,data07,data0211!H$900,FALSE)</f>
        <v>992732.02</v>
      </c>
      <c r="I849" s="218">
        <f>HLOOKUP($B849,data07,data0211!I$900,FALSE)</f>
        <v>-8073</v>
      </c>
      <c r="J849" s="218">
        <f>HLOOKUP($B849,data07,data0211!J$900,FALSE)</f>
        <v>3486</v>
      </c>
      <c r="K849" s="218">
        <f>HLOOKUP($B849,data07,data0211!K$900,FALSE)</f>
        <v>2978</v>
      </c>
      <c r="L849" s="218">
        <f>HLOOKUP($B849,data07,data0211!L$900,FALSE)</f>
        <v>508</v>
      </c>
      <c r="M849" s="218">
        <f>HLOOKUP($B849,data07,data0211!M$900,FALSE)</f>
        <v>0</v>
      </c>
      <c r="N849" s="218">
        <f>HLOOKUP($B849,data07,data0211!N$900,FALSE)</f>
        <v>953</v>
      </c>
      <c r="O849" s="218">
        <f>HLOOKUP($B849,data07,data0211!O$900,FALSE)</f>
        <v>39</v>
      </c>
      <c r="P849" s="218">
        <f>HLOOKUP($B849,data07,data0211!P$900,FALSE)</f>
        <v>95199648.200000003</v>
      </c>
      <c r="Q849" s="218">
        <f>HLOOKUP($B849,data07,data0211!Q$900,FALSE)</f>
        <v>25027983</v>
      </c>
      <c r="R849" s="218">
        <f>HLOOKUP($B849,data07,data0211!R$900,FALSE)</f>
        <v>69405347.200000003</v>
      </c>
      <c r="S849" s="218">
        <f>HLOOKUP($B849,data07,data0211!S$900,FALSE)</f>
        <v>0</v>
      </c>
      <c r="T849" s="218">
        <f>HLOOKUP($B849,data07,data0211!T$900,FALSE)</f>
        <v>728561</v>
      </c>
      <c r="U849" s="218">
        <f>HLOOKUP($B849,data07,data0211!U$900,FALSE)</f>
        <v>37757</v>
      </c>
      <c r="V849" s="218">
        <f>HLOOKUP($B849,data07,data0211!V$900,FALSE)</f>
        <v>154745</v>
      </c>
      <c r="W849" s="218">
        <f>HLOOKUP($B849,data07,data0211!W$900,FALSE)</f>
        <v>0</v>
      </c>
      <c r="X849" s="218">
        <f>HLOOKUP($B849,data07,data0211!X$900,FALSE)</f>
        <v>152631</v>
      </c>
      <c r="Y849" s="218">
        <f>HLOOKUP($B849,data07,data0211!Y$900,FALSE)</f>
        <v>0</v>
      </c>
      <c r="Z849" s="218">
        <f>HLOOKUP($B849,data07,data0211!Z$900,FALSE)</f>
        <v>2009</v>
      </c>
      <c r="AA849" s="218">
        <f>HLOOKUP($B849,data07,data0211!AA$900,FALSE)</f>
        <v>105</v>
      </c>
      <c r="AB849" s="218">
        <f>HLOOKUP($B849,data07,data0211!AB$900,FALSE)</f>
        <v>1214544.8400000001</v>
      </c>
      <c r="AC849" s="218">
        <f>HLOOKUP($B849,data07,data0211!AC$900,FALSE)</f>
        <v>630260.71</v>
      </c>
      <c r="AD849" s="218">
        <f>HLOOKUP($B849,data07,data0211!AD$900,FALSE)</f>
        <v>577558.36</v>
      </c>
      <c r="AE849" s="218">
        <f>HLOOKUP($B849,data07,data0211!AE$900,FALSE)</f>
        <v>0</v>
      </c>
      <c r="AF849" s="218">
        <f>HLOOKUP($B849,data07,data0211!AF$900,FALSE)</f>
        <v>542.25</v>
      </c>
      <c r="AG849" s="218">
        <f>HLOOKUP($B849,data07,data0211!AG$900,FALSE)</f>
        <v>6183.52</v>
      </c>
      <c r="AH849" s="218">
        <f>HLOOKUP($B849,data07,data0211!AH$900,FALSE)</f>
        <v>14</v>
      </c>
      <c r="AI849" s="218">
        <f>HLOOKUP($B849,data07,data0211!AI$900,FALSE)</f>
        <v>14</v>
      </c>
      <c r="AJ849" s="218">
        <f>HLOOKUP($B849,data07,data0211!AJ$900,FALSE)</f>
        <v>0</v>
      </c>
      <c r="AK849" s="218">
        <f>HLOOKUP($B849,data07,data0211!AK$900,FALSE)</f>
        <v>6989</v>
      </c>
      <c r="AL849" s="218">
        <f>HLOOKUP($B849,data07,data0211!AL$900,FALSE)</f>
        <v>11500</v>
      </c>
      <c r="AM849" s="218">
        <f>HLOOKUP($B849,data07,data0211!AM$900,FALSE)</f>
        <v>0</v>
      </c>
      <c r="AN849" s="218">
        <f>HLOOKUP($B849,data07,data0211!AN$900,FALSE)</f>
        <v>16478</v>
      </c>
      <c r="AO849" s="218">
        <f>HLOOKUP($B849,data07,data0211!AO$900,FALSE)</f>
        <v>15711</v>
      </c>
      <c r="AP849" s="218">
        <f>HLOOKUP($B849,data07,data0211!AP$900,FALSE)</f>
        <v>0</v>
      </c>
      <c r="AQ849" s="218">
        <f>HLOOKUP($B849,data07,data0211!AQ$900,FALSE)</f>
        <v>15251</v>
      </c>
      <c r="AR849" s="218">
        <f>HLOOKUP($B849,data07,data0211!AR$900,FALSE)</f>
        <v>73</v>
      </c>
      <c r="AS849" s="218">
        <f>HLOOKUP($B849,data07,data0211!AS$900,FALSE)</f>
        <v>64</v>
      </c>
      <c r="AT849" s="218">
        <f>HLOOKUP($B849,data07,data0211!AT$900,FALSE)</f>
        <v>9</v>
      </c>
      <c r="AU849" s="218">
        <f>HLOOKUP($B849,data07,data0211!AU$900,FALSE)</f>
        <v>45</v>
      </c>
      <c r="AV849" s="218">
        <f>HLOOKUP($B849,data07,data0211!AV$900,FALSE)</f>
        <v>0</v>
      </c>
      <c r="AW849" s="218">
        <f>HLOOKUP($B849,data07,data0211!AW$900,FALSE)</f>
        <v>28</v>
      </c>
      <c r="AX849" s="218">
        <f>HLOOKUP($B849,data07,data0211!AX$900,FALSE)</f>
        <v>0</v>
      </c>
      <c r="AY849" s="218">
        <f>HLOOKUP($B849,data07,data0211!AY$900,FALSE)</f>
        <v>6</v>
      </c>
      <c r="AZ849" s="218">
        <f>HLOOKUP($B849,data07,data0211!AZ$900,FALSE)</f>
        <v>676</v>
      </c>
      <c r="BA849" s="218">
        <f>HLOOKUP($B849,data07,data0211!BA$900,FALSE)</f>
        <v>88</v>
      </c>
      <c r="BB849" s="218"/>
      <c r="BC849" s="218"/>
      <c r="BD849" s="218"/>
      <c r="BE849" s="218"/>
    </row>
    <row r="850" spans="1:57" x14ac:dyDescent="0.2">
      <c r="A850" s="71" t="s">
        <v>52</v>
      </c>
      <c r="B850" s="71" t="s">
        <v>52</v>
      </c>
      <c r="C850" s="69">
        <v>2008</v>
      </c>
      <c r="D850" s="218">
        <f>HLOOKUP($B850,data08,data0211!D$900,FALSE)</f>
        <v>9999190.9399999995</v>
      </c>
      <c r="E850" s="218">
        <f>HLOOKUP($B850,data08,data0211!E$900,FALSE)</f>
        <v>-5213349.5</v>
      </c>
      <c r="F850" s="218">
        <f>HLOOKUP($B850,data08,data0211!F$900,FALSE)</f>
        <v>0</v>
      </c>
      <c r="G850" s="218">
        <f>HLOOKUP($B850,data08,data0211!G$900,FALSE)</f>
        <v>1401159</v>
      </c>
      <c r="H850" s="218">
        <f>HLOOKUP($B850,data08,data0211!H$900,FALSE)</f>
        <v>1190255.3599999999</v>
      </c>
      <c r="I850" s="218">
        <f>HLOOKUP($B850,data08,data0211!I$900,FALSE)</f>
        <v>-10158</v>
      </c>
      <c r="J850" s="218">
        <f>HLOOKUP($B850,data08,data0211!J$900,FALSE)</f>
        <v>3535</v>
      </c>
      <c r="K850" s="218">
        <f>HLOOKUP($B850,data08,data0211!K$900,FALSE)</f>
        <v>3022</v>
      </c>
      <c r="L850" s="218">
        <f>HLOOKUP($B850,data08,data0211!L$900,FALSE)</f>
        <v>513</v>
      </c>
      <c r="M850" s="218">
        <f>HLOOKUP($B850,data08,data0211!M$900,FALSE)</f>
        <v>0</v>
      </c>
      <c r="N850" s="218">
        <f>HLOOKUP($B850,data08,data0211!N$900,FALSE)</f>
        <v>966</v>
      </c>
      <c r="O850" s="218">
        <f>HLOOKUP($B850,data08,data0211!O$900,FALSE)</f>
        <v>35</v>
      </c>
      <c r="P850" s="218">
        <f>HLOOKUP($B850,data08,data0211!P$900,FALSE)</f>
        <v>93707617.5</v>
      </c>
      <c r="Q850" s="218">
        <f>HLOOKUP($B850,data08,data0211!Q$900,FALSE)</f>
        <v>25485646</v>
      </c>
      <c r="R850" s="218">
        <f>HLOOKUP($B850,data08,data0211!R$900,FALSE)</f>
        <v>67434117.599999994</v>
      </c>
      <c r="S850" s="218">
        <f>HLOOKUP($B850,data08,data0211!S$900,FALSE)</f>
        <v>0</v>
      </c>
      <c r="T850" s="218">
        <f>HLOOKUP($B850,data08,data0211!T$900,FALSE)</f>
        <v>749915</v>
      </c>
      <c r="U850" s="218">
        <f>HLOOKUP($B850,data08,data0211!U$900,FALSE)</f>
        <v>37938.9</v>
      </c>
      <c r="V850" s="218">
        <f>HLOOKUP($B850,data08,data0211!V$900,FALSE)</f>
        <v>155305</v>
      </c>
      <c r="W850" s="218">
        <f>HLOOKUP($B850,data08,data0211!W$900,FALSE)</f>
        <v>0</v>
      </c>
      <c r="X850" s="218">
        <f>HLOOKUP($B850,data08,data0211!X$900,FALSE)</f>
        <v>153148</v>
      </c>
      <c r="Y850" s="218">
        <f>HLOOKUP($B850,data08,data0211!Y$900,FALSE)</f>
        <v>0</v>
      </c>
      <c r="Z850" s="218">
        <f>HLOOKUP($B850,data08,data0211!Z$900,FALSE)</f>
        <v>2050</v>
      </c>
      <c r="AA850" s="218">
        <f>HLOOKUP($B850,data08,data0211!AA$900,FALSE)</f>
        <v>107</v>
      </c>
      <c r="AB850" s="218">
        <f>HLOOKUP($B850,data08,data0211!AB$900,FALSE)</f>
        <v>0</v>
      </c>
      <c r="AC850" s="218">
        <f>HLOOKUP($B850,data08,data0211!AC$900,FALSE)</f>
        <v>697835.83</v>
      </c>
      <c r="AD850" s="218">
        <f>HLOOKUP($B850,data08,data0211!AD$900,FALSE)</f>
        <v>653565.38</v>
      </c>
      <c r="AE850" s="218">
        <f>HLOOKUP($B850,data08,data0211!AE$900,FALSE)</f>
        <v>0</v>
      </c>
      <c r="AF850" s="218">
        <f>HLOOKUP($B850,data08,data0211!AF$900,FALSE)</f>
        <v>19954.46</v>
      </c>
      <c r="AG850" s="218">
        <f>HLOOKUP($B850,data08,data0211!AG$900,FALSE)</f>
        <v>2996.65</v>
      </c>
      <c r="AH850" s="218">
        <f>HLOOKUP($B850,data08,data0211!AH$900,FALSE)</f>
        <v>14</v>
      </c>
      <c r="AI850" s="218">
        <f>HLOOKUP($B850,data08,data0211!AI$900,FALSE)</f>
        <v>14</v>
      </c>
      <c r="AJ850" s="218">
        <f>HLOOKUP($B850,data08,data0211!AJ$900,FALSE)</f>
        <v>0</v>
      </c>
      <c r="AK850" s="218">
        <f>HLOOKUP($B850,data08,data0211!AK$900,FALSE)</f>
        <v>7200</v>
      </c>
      <c r="AL850" s="218">
        <f>HLOOKUP($B850,data08,data0211!AL$900,FALSE)</f>
        <v>11500</v>
      </c>
      <c r="AM850" s="218">
        <f>HLOOKUP($B850,data08,data0211!AM$900,FALSE)</f>
        <v>0</v>
      </c>
      <c r="AN850" s="218">
        <f>HLOOKUP($B850,data08,data0211!AN$900,FALSE)</f>
        <v>16519</v>
      </c>
      <c r="AO850" s="218">
        <f>HLOOKUP($B850,data08,data0211!AO$900,FALSE)</f>
        <v>15025</v>
      </c>
      <c r="AP850" s="218">
        <f>HLOOKUP($B850,data08,data0211!AP$900,FALSE)</f>
        <v>16519</v>
      </c>
      <c r="AQ850" s="218">
        <f>HLOOKUP($B850,data08,data0211!AQ$900,FALSE)</f>
        <v>15119</v>
      </c>
      <c r="AR850" s="218">
        <f>HLOOKUP($B850,data08,data0211!AR$900,FALSE)</f>
        <v>75</v>
      </c>
      <c r="AS850" s="218">
        <f>HLOOKUP($B850,data08,data0211!AS$900,FALSE)</f>
        <v>66</v>
      </c>
      <c r="AT850" s="218">
        <f>HLOOKUP($B850,data08,data0211!AT$900,FALSE)</f>
        <v>9</v>
      </c>
      <c r="AU850" s="218">
        <f>HLOOKUP($B850,data08,data0211!AU$900,FALSE)</f>
        <v>47</v>
      </c>
      <c r="AV850" s="218">
        <f>HLOOKUP($B850,data08,data0211!AV$900,FALSE)</f>
        <v>0</v>
      </c>
      <c r="AW850" s="218">
        <f>HLOOKUP($B850,data08,data0211!AW$900,FALSE)</f>
        <v>28</v>
      </c>
      <c r="AX850" s="218">
        <f>HLOOKUP($B850,data08,data0211!AX$900,FALSE)</f>
        <v>0</v>
      </c>
      <c r="AY850" s="218">
        <f>HLOOKUP($B850,data08,data0211!AY$900,FALSE)</f>
        <v>6</v>
      </c>
      <c r="AZ850" s="218">
        <f>HLOOKUP($B850,data08,data0211!AZ$900,FALSE)</f>
        <v>676</v>
      </c>
      <c r="BA850" s="218">
        <f>HLOOKUP($B850,data08,data0211!BA$900,FALSE)</f>
        <v>87</v>
      </c>
      <c r="BB850" s="218"/>
      <c r="BC850" s="218"/>
      <c r="BD850" s="218"/>
      <c r="BE850" s="218"/>
    </row>
    <row r="851" spans="1:57" x14ac:dyDescent="0.2">
      <c r="A851" s="71" t="s">
        <v>52</v>
      </c>
      <c r="B851" s="71" t="s">
        <v>52</v>
      </c>
      <c r="C851" s="69">
        <v>2009</v>
      </c>
      <c r="D851" s="218">
        <f>HLOOKUP($B851,data09,data0211!D$900,FALSE)</f>
        <v>10413244.640000001</v>
      </c>
      <c r="E851" s="218">
        <f>HLOOKUP($B851,data09,data0211!E$900,FALSE)</f>
        <v>-5383107.1500000004</v>
      </c>
      <c r="F851" s="218">
        <f>HLOOKUP($B851,data09,data0211!F$900,FALSE)</f>
        <v>0</v>
      </c>
      <c r="G851" s="218">
        <f>HLOOKUP($B851,data09,data0211!G$900,FALSE)</f>
        <v>414053.7</v>
      </c>
      <c r="H851" s="218">
        <f>HLOOKUP($B851,data09,data0211!H$900,FALSE)</f>
        <v>1139669.9100000001</v>
      </c>
      <c r="I851" s="218">
        <f>HLOOKUP($B851,data09,data0211!I$900,FALSE)</f>
        <v>43082.25</v>
      </c>
      <c r="J851" s="218">
        <f>HLOOKUP($B851,data09,data0211!J$900,FALSE)</f>
        <v>3588</v>
      </c>
      <c r="K851" s="218">
        <f>HLOOKUP($B851,data09,data0211!K$900,FALSE)</f>
        <v>3056</v>
      </c>
      <c r="L851" s="218">
        <f>HLOOKUP($B851,data09,data0211!L$900,FALSE)</f>
        <v>529</v>
      </c>
      <c r="M851" s="218">
        <f>HLOOKUP($B851,data09,data0211!M$900,FALSE)</f>
        <v>3</v>
      </c>
      <c r="N851" s="218">
        <f>HLOOKUP($B851,data09,data0211!N$900,FALSE)</f>
        <v>931</v>
      </c>
      <c r="O851" s="218">
        <f>HLOOKUP($B851,data09,data0211!O$900,FALSE)</f>
        <v>33</v>
      </c>
      <c r="P851" s="218">
        <f>HLOOKUP($B851,data09,data0211!P$900,FALSE)</f>
        <v>87132498.900000006</v>
      </c>
      <c r="Q851" s="218">
        <f>HLOOKUP($B851,data09,data0211!Q$900,FALSE)</f>
        <v>25181847.100000001</v>
      </c>
      <c r="R851" s="218">
        <f>HLOOKUP($B851,data09,data0211!R$900,FALSE)</f>
        <v>61158986.799999997</v>
      </c>
      <c r="S851" s="218">
        <f>HLOOKUP($B851,data09,data0211!S$900,FALSE)</f>
        <v>9304.5</v>
      </c>
      <c r="T851" s="218">
        <f>HLOOKUP($B851,data09,data0211!T$900,FALSE)</f>
        <v>750742</v>
      </c>
      <c r="U851" s="218">
        <f>HLOOKUP($B851,data09,data0211!U$900,FALSE)</f>
        <v>31618.5</v>
      </c>
      <c r="V851" s="218">
        <f>HLOOKUP($B851,data09,data0211!V$900,FALSE)</f>
        <v>154016</v>
      </c>
      <c r="W851" s="218">
        <f>HLOOKUP($B851,data09,data0211!W$900,FALSE)</f>
        <v>0</v>
      </c>
      <c r="X851" s="218">
        <f>HLOOKUP($B851,data09,data0211!X$900,FALSE)</f>
        <v>151905</v>
      </c>
      <c r="Y851" s="218">
        <f>HLOOKUP($B851,data09,data0211!Y$900,FALSE)</f>
        <v>0</v>
      </c>
      <c r="Z851" s="218">
        <f>HLOOKUP($B851,data09,data0211!Z$900,FALSE)</f>
        <v>2022</v>
      </c>
      <c r="AA851" s="218">
        <f>HLOOKUP($B851,data09,data0211!AA$900,FALSE)</f>
        <v>89</v>
      </c>
      <c r="AB851" s="218">
        <f>HLOOKUP($B851,data09,data0211!AB$900,FALSE)</f>
        <v>1792547.96</v>
      </c>
      <c r="AC851" s="218">
        <f>HLOOKUP($B851,data09,data0211!AC$900,FALSE)</f>
        <v>865937.11</v>
      </c>
      <c r="AD851" s="218">
        <f>HLOOKUP($B851,data09,data0211!AD$900,FALSE)</f>
        <v>857668.83</v>
      </c>
      <c r="AE851" s="218">
        <f>HLOOKUP($B851,data09,data0211!AE$900,FALSE)</f>
        <v>0</v>
      </c>
      <c r="AF851" s="218">
        <f>HLOOKUP($B851,data09,data0211!AF$900,FALSE)</f>
        <v>59222.19</v>
      </c>
      <c r="AG851" s="218">
        <f>HLOOKUP($B851,data09,data0211!AG$900,FALSE)</f>
        <v>9501.9</v>
      </c>
      <c r="AH851" s="218">
        <f>HLOOKUP($B851,data09,data0211!AH$900,FALSE)</f>
        <v>14</v>
      </c>
      <c r="AI851" s="218">
        <f>HLOOKUP($B851,data09,data0211!AI$900,FALSE)</f>
        <v>14</v>
      </c>
      <c r="AJ851" s="218">
        <f>HLOOKUP($B851,data09,data0211!AJ$900,FALSE)</f>
        <v>0</v>
      </c>
      <c r="AK851" s="218">
        <f>HLOOKUP($B851,data09,data0211!AK$900,FALSE)</f>
        <v>7200</v>
      </c>
      <c r="AL851" s="218">
        <f>HLOOKUP($B851,data09,data0211!AL$900,FALSE)</f>
        <v>11500</v>
      </c>
      <c r="AM851" s="218">
        <f>HLOOKUP($B851,data09,data0211!AM$900,FALSE)</f>
        <v>0</v>
      </c>
      <c r="AN851" s="218">
        <f>HLOOKUP($B851,data09,data0211!AN$900,FALSE)</f>
        <v>16602</v>
      </c>
      <c r="AO851" s="218">
        <f>HLOOKUP($B851,data09,data0211!AO$900,FALSE)</f>
        <v>14640</v>
      </c>
      <c r="AP851" s="218">
        <f>HLOOKUP($B851,data09,data0211!AP$900,FALSE)</f>
        <v>16602</v>
      </c>
      <c r="AQ851" s="218">
        <f>HLOOKUP($B851,data09,data0211!AQ$900,FALSE)</f>
        <v>14642</v>
      </c>
      <c r="AR851" s="218">
        <f>HLOOKUP($B851,data09,data0211!AR$900,FALSE)</f>
        <v>76</v>
      </c>
      <c r="AS851" s="218">
        <f>HLOOKUP($B851,data09,data0211!AS$900,FALSE)</f>
        <v>66</v>
      </c>
      <c r="AT851" s="218">
        <f>HLOOKUP($B851,data09,data0211!AT$900,FALSE)</f>
        <v>10</v>
      </c>
      <c r="AU851" s="218">
        <f>HLOOKUP($B851,data09,data0211!AU$900,FALSE)</f>
        <v>47</v>
      </c>
      <c r="AV851" s="218">
        <f>HLOOKUP($B851,data09,data0211!AV$900,FALSE)</f>
        <v>0</v>
      </c>
      <c r="AW851" s="218">
        <f>HLOOKUP($B851,data09,data0211!AW$900,FALSE)</f>
        <v>29</v>
      </c>
      <c r="AX851" s="218">
        <f>HLOOKUP($B851,data09,data0211!AX$900,FALSE)</f>
        <v>0</v>
      </c>
      <c r="AY851" s="218">
        <f>HLOOKUP($B851,data09,data0211!AY$900,FALSE)</f>
        <v>6</v>
      </c>
      <c r="AZ851" s="218">
        <f>HLOOKUP($B851,data09,data0211!AZ$900,FALSE)</f>
        <v>676</v>
      </c>
      <c r="BA851" s="218">
        <f>HLOOKUP($B851,data09,data0211!BA$900,FALSE)</f>
        <v>87</v>
      </c>
      <c r="BB851" s="218"/>
      <c r="BC851" s="218"/>
      <c r="BD851" s="218"/>
      <c r="BE851" s="218"/>
    </row>
    <row r="852" spans="1:57" x14ac:dyDescent="0.2">
      <c r="A852" s="71" t="s">
        <v>52</v>
      </c>
      <c r="B852" s="71" t="s">
        <v>52</v>
      </c>
      <c r="C852" s="69">
        <v>2010</v>
      </c>
      <c r="D852" s="218">
        <f>HLOOKUP($B852,data10,data0211!D$900,FALSE)</f>
        <v>10877074.209999999</v>
      </c>
      <c r="E852" s="218">
        <f>HLOOKUP($B852,data10,data0211!E$900,FALSE)</f>
        <v>-5841907.9199999999</v>
      </c>
      <c r="F852" s="218">
        <f>HLOOKUP($B852,data10,data0211!F$900,FALSE)</f>
        <v>0</v>
      </c>
      <c r="G852" s="218">
        <f>HLOOKUP($B852,data10,data0211!G$900,FALSE)</f>
        <v>414053.7</v>
      </c>
      <c r="H852" s="218">
        <f>HLOOKUP($B852,data10,data0211!H$900,FALSE)</f>
        <v>1233490.7</v>
      </c>
      <c r="I852" s="218">
        <f>HLOOKUP($B852,data10,data0211!I$900,FALSE)</f>
        <v>3867</v>
      </c>
      <c r="J852" s="218">
        <f>HLOOKUP($B852,data10,data0211!J$900,FALSE)</f>
        <v>3613</v>
      </c>
      <c r="K852" s="218">
        <f>HLOOKUP($B852,data10,data0211!K$900,FALSE)</f>
        <v>3095</v>
      </c>
      <c r="L852" s="218">
        <f>HLOOKUP($B852,data10,data0211!L$900,FALSE)</f>
        <v>518</v>
      </c>
      <c r="M852" s="218">
        <f>HLOOKUP($B852,data10,data0211!M$900,FALSE)</f>
        <v>0</v>
      </c>
      <c r="N852" s="218">
        <f>HLOOKUP($B852,data10,data0211!N$900,FALSE)</f>
        <v>0</v>
      </c>
      <c r="O852" s="218">
        <f>HLOOKUP($B852,data10,data0211!O$900,FALSE)</f>
        <v>0</v>
      </c>
      <c r="P852" s="218">
        <f>HLOOKUP($B852,data10,data0211!P$900,FALSE)</f>
        <v>95579103.439999998</v>
      </c>
      <c r="Q852" s="218">
        <f>HLOOKUP($B852,data10,data0211!Q$900,FALSE)</f>
        <v>25303870.890000001</v>
      </c>
      <c r="R852" s="218">
        <f>HLOOKUP($B852,data10,data0211!R$900,FALSE)</f>
        <v>70275232.549999997</v>
      </c>
      <c r="S852" s="218">
        <f>HLOOKUP($B852,data10,data0211!S$900,FALSE)</f>
        <v>0</v>
      </c>
      <c r="T852" s="218">
        <f>HLOOKUP($B852,data10,data0211!T$900,FALSE)</f>
        <v>0</v>
      </c>
      <c r="U852" s="218">
        <f>HLOOKUP($B852,data10,data0211!U$900,FALSE)</f>
        <v>0</v>
      </c>
      <c r="V852" s="218">
        <f>HLOOKUP($B852,data10,data0211!V$900,FALSE)</f>
        <v>144653</v>
      </c>
      <c r="W852" s="218">
        <f>HLOOKUP($B852,data10,data0211!W$900,FALSE)</f>
        <v>0</v>
      </c>
      <c r="X852" s="218">
        <f>HLOOKUP($B852,data10,data0211!X$900,FALSE)</f>
        <v>144653</v>
      </c>
      <c r="Y852" s="218">
        <f>HLOOKUP($B852,data10,data0211!Y$900,FALSE)</f>
        <v>0</v>
      </c>
      <c r="Z852" s="218">
        <f>HLOOKUP($B852,data10,data0211!Z$900,FALSE)</f>
        <v>0</v>
      </c>
      <c r="AA852" s="218">
        <f>HLOOKUP($B852,data10,data0211!AA$900,FALSE)</f>
        <v>0</v>
      </c>
      <c r="AB852" s="218">
        <f>HLOOKUP($B852,data10,data0211!AB$900,FALSE)</f>
        <v>1673683.67</v>
      </c>
      <c r="AC852" s="218">
        <f>HLOOKUP($B852,data10,data0211!AC$900,FALSE)</f>
        <v>857960.92</v>
      </c>
      <c r="AD852" s="218">
        <f>HLOOKUP($B852,data10,data0211!AD$900,FALSE)</f>
        <v>815722.75</v>
      </c>
      <c r="AE852" s="218">
        <f>HLOOKUP($B852,data10,data0211!AE$900,FALSE)</f>
        <v>0</v>
      </c>
      <c r="AF852" s="218">
        <f>HLOOKUP($B852,data10,data0211!AF$900,FALSE)</f>
        <v>0</v>
      </c>
      <c r="AG852" s="218">
        <f>HLOOKUP($B852,data10,data0211!AG$900,FALSE)</f>
        <v>0</v>
      </c>
      <c r="AH852" s="218">
        <f>HLOOKUP($B852,data10,data0211!AH$900,FALSE)</f>
        <v>0</v>
      </c>
      <c r="AI852" s="218">
        <f>HLOOKUP($B852,data10,data0211!AI$900,FALSE)</f>
        <v>0</v>
      </c>
      <c r="AJ852" s="218">
        <f>HLOOKUP($B852,data10,data0211!AJ$900,FALSE)</f>
        <v>0</v>
      </c>
      <c r="AK852" s="218">
        <f>HLOOKUP($B852,data10,data0211!AK$900,FALSE)</f>
        <v>7200</v>
      </c>
      <c r="AL852" s="218">
        <f>HLOOKUP($B852,data10,data0211!AL$900,FALSE)</f>
        <v>11500</v>
      </c>
      <c r="AM852" s="218">
        <f>HLOOKUP($B852,data10,data0211!AM$900,FALSE)</f>
        <v>0</v>
      </c>
      <c r="AN852" s="218">
        <f>HLOOKUP($B852,data10,data0211!AN$900,FALSE)</f>
        <v>17452</v>
      </c>
      <c r="AO852" s="218">
        <f>HLOOKUP($B852,data10,data0211!AO$900,FALSE)</f>
        <v>16834</v>
      </c>
      <c r="AP852" s="218">
        <f>HLOOKUP($B852,data10,data0211!AP$900,FALSE)</f>
        <v>17452</v>
      </c>
      <c r="AQ852" s="218">
        <f>HLOOKUP($B852,data10,data0211!AQ$900,FALSE)</f>
        <v>16134</v>
      </c>
      <c r="AR852" s="218">
        <f>HLOOKUP($B852,data10,data0211!AR$900,FALSE)</f>
        <v>76</v>
      </c>
      <c r="AS852" s="218">
        <f>HLOOKUP($B852,data10,data0211!AS$900,FALSE)</f>
        <v>66</v>
      </c>
      <c r="AT852" s="218">
        <f>HLOOKUP($B852,data10,data0211!AT$900,FALSE)</f>
        <v>10</v>
      </c>
      <c r="AU852" s="218">
        <f>HLOOKUP($B852,data10,data0211!AU$900,FALSE)</f>
        <v>47</v>
      </c>
      <c r="AV852" s="218">
        <f>HLOOKUP($B852,data10,data0211!AV$900,FALSE)</f>
        <v>0</v>
      </c>
      <c r="AW852" s="218">
        <f>HLOOKUP($B852,data10,data0211!AW$900,FALSE)</f>
        <v>29</v>
      </c>
      <c r="AX852" s="218">
        <f>HLOOKUP($B852,data10,data0211!AX$900,FALSE)</f>
        <v>0</v>
      </c>
      <c r="AY852" s="218">
        <f>HLOOKUP($B852,data10,data0211!AY$900,FALSE)</f>
        <v>6</v>
      </c>
      <c r="AZ852" s="218">
        <f>HLOOKUP($B852,data10,data0211!AZ$900,FALSE)</f>
        <v>676</v>
      </c>
      <c r="BA852" s="218">
        <f>HLOOKUP($B852,data10,data0211!BA$900,FALSE)</f>
        <v>87</v>
      </c>
      <c r="BB852" s="218"/>
      <c r="BC852" s="218"/>
      <c r="BD852" s="218"/>
      <c r="BE852" s="218"/>
    </row>
    <row r="853" spans="1:57" x14ac:dyDescent="0.2">
      <c r="A853" s="71" t="s">
        <v>52</v>
      </c>
      <c r="B853" s="71" t="s">
        <v>52</v>
      </c>
      <c r="C853" s="69">
        <v>2011</v>
      </c>
      <c r="D853" s="218">
        <f>HLOOKUP($B853,data11,data0211!D$900,FALSE)</f>
        <v>11566919.860000001</v>
      </c>
      <c r="E853" s="218">
        <f>HLOOKUP($B853,data11,data0211!E$900,FALSE)</f>
        <v>-6335545.21</v>
      </c>
      <c r="F853" s="218">
        <f>HLOOKUP($B853,data11,data0211!F$900,FALSE)</f>
        <v>0</v>
      </c>
      <c r="G853" s="218">
        <f>HLOOKUP($B853,data11,data0211!G$900,FALSE)</f>
        <v>576440.37</v>
      </c>
      <c r="H853" s="218">
        <f>HLOOKUP($B853,data11,data0211!H$900,FALSE)</f>
        <v>1542486.42</v>
      </c>
      <c r="I853" s="218">
        <f>HLOOKUP($B853,data11,data0211!I$900,FALSE)</f>
        <v>-45520</v>
      </c>
      <c r="J853" s="218">
        <f>HLOOKUP($B853,data11,data0211!J$900,FALSE)</f>
        <v>3626</v>
      </c>
      <c r="K853" s="218">
        <f>HLOOKUP($B853,data11,data0211!K$900,FALSE)</f>
        <v>3103</v>
      </c>
      <c r="L853" s="218">
        <f>HLOOKUP($B853,data11,data0211!L$900,FALSE)</f>
        <v>523</v>
      </c>
      <c r="M853" s="218">
        <f>HLOOKUP($B853,data11,data0211!M$900,FALSE)</f>
        <v>0</v>
      </c>
      <c r="N853" s="218">
        <f>HLOOKUP($B853,data11,data0211!N$900,FALSE)</f>
        <v>0</v>
      </c>
      <c r="O853" s="218">
        <f>HLOOKUP($B853,data11,data0211!O$900,FALSE)</f>
        <v>0</v>
      </c>
      <c r="P853" s="218">
        <f>HLOOKUP($B853,data11,data0211!P$900,FALSE)</f>
        <v>89373924</v>
      </c>
      <c r="Q853" s="218">
        <f>HLOOKUP($B853,data11,data0211!Q$900,FALSE)</f>
        <v>22862125</v>
      </c>
      <c r="R853" s="218">
        <f>HLOOKUP($B853,data11,data0211!R$900,FALSE)</f>
        <v>66511799</v>
      </c>
      <c r="S853" s="218">
        <f>HLOOKUP($B853,data11,data0211!S$900,FALSE)</f>
        <v>0</v>
      </c>
      <c r="T853" s="218">
        <f>HLOOKUP($B853,data11,data0211!T$900,FALSE)</f>
        <v>0</v>
      </c>
      <c r="U853" s="218">
        <f>HLOOKUP($B853,data11,data0211!U$900,FALSE)</f>
        <v>0</v>
      </c>
      <c r="V853" s="218">
        <f>HLOOKUP($B853,data11,data0211!V$900,FALSE)</f>
        <v>139574</v>
      </c>
      <c r="W853" s="218">
        <f>HLOOKUP($B853,data11,data0211!W$900,FALSE)</f>
        <v>0</v>
      </c>
      <c r="X853" s="218">
        <f>HLOOKUP($B853,data11,data0211!X$900,FALSE)</f>
        <v>139574</v>
      </c>
      <c r="Y853" s="218">
        <f>HLOOKUP($B853,data11,data0211!Y$900,FALSE)</f>
        <v>0</v>
      </c>
      <c r="Z853" s="218">
        <f>HLOOKUP($B853,data11,data0211!Z$900,FALSE)</f>
        <v>0</v>
      </c>
      <c r="AA853" s="218">
        <f>HLOOKUP($B853,data11,data0211!AA$900,FALSE)</f>
        <v>0</v>
      </c>
      <c r="AB853" s="218">
        <f>HLOOKUP($B853,data11,data0211!AB$900,FALSE)</f>
        <v>1738461.8000000003</v>
      </c>
      <c r="AC853" s="218">
        <f>HLOOKUP($B853,data11,data0211!AC$900,FALSE)</f>
        <v>902620.75</v>
      </c>
      <c r="AD853" s="218">
        <f>HLOOKUP($B853,data11,data0211!AD$900,FALSE)</f>
        <v>835841.05</v>
      </c>
      <c r="AE853" s="218">
        <f>HLOOKUP($B853,data11,data0211!AE$900,FALSE)</f>
        <v>0</v>
      </c>
      <c r="AF853" s="218">
        <f>HLOOKUP($B853,data11,data0211!AF$900,FALSE)</f>
        <v>0</v>
      </c>
      <c r="AG853" s="218">
        <f>HLOOKUP($B853,data11,data0211!AG$900,FALSE)</f>
        <v>0</v>
      </c>
      <c r="AH853" s="218">
        <f>HLOOKUP($B853,data11,data0211!AH$900,FALSE)</f>
        <v>14</v>
      </c>
      <c r="AI853" s="218">
        <f>HLOOKUP($B853,data11,data0211!AI$900,FALSE)</f>
        <v>14</v>
      </c>
      <c r="AJ853" s="218">
        <f>HLOOKUP($B853,data11,data0211!AJ$900,FALSE)</f>
        <v>0</v>
      </c>
      <c r="AK853" s="218">
        <f>HLOOKUP($B853,data11,data0211!AK$900,FALSE)</f>
        <v>7200</v>
      </c>
      <c r="AL853" s="218">
        <f>HLOOKUP($B853,data11,data0211!AL$900,FALSE)</f>
        <v>11500</v>
      </c>
      <c r="AM853" s="218">
        <f>HLOOKUP($B853,data11,data0211!AM$900,FALSE)</f>
        <v>0</v>
      </c>
      <c r="AN853" s="218">
        <f>HLOOKUP($B853,data11,data0211!AN$900,FALSE)</f>
        <v>17539</v>
      </c>
      <c r="AO853" s="218">
        <f>HLOOKUP($B853,data11,data0211!AO$900,FALSE)</f>
        <v>16621</v>
      </c>
      <c r="AP853" s="218">
        <f>HLOOKUP($B853,data11,data0211!AP$900,FALSE)</f>
        <v>17539</v>
      </c>
      <c r="AQ853" s="218">
        <f>HLOOKUP($B853,data11,data0211!AQ$900,FALSE)</f>
        <v>16373</v>
      </c>
      <c r="AR853" s="218">
        <f>HLOOKUP($B853,data11,data0211!AR$900,FALSE)</f>
        <v>76</v>
      </c>
      <c r="AS853" s="218">
        <f>HLOOKUP($B853,data11,data0211!AS$900,FALSE)</f>
        <v>66</v>
      </c>
      <c r="AT853" s="218">
        <f>HLOOKUP($B853,data11,data0211!AT$900,FALSE)</f>
        <v>10</v>
      </c>
      <c r="AU853" s="218">
        <f>HLOOKUP($B853,data11,data0211!AU$900,FALSE)</f>
        <v>47</v>
      </c>
      <c r="AV853" s="218">
        <f>HLOOKUP($B853,data11,data0211!AV$900,FALSE)</f>
        <v>0</v>
      </c>
      <c r="AW853" s="218">
        <f>HLOOKUP($B853,data11,data0211!AW$900,FALSE)</f>
        <v>29</v>
      </c>
      <c r="AX853" s="218">
        <f>HLOOKUP($B853,data11,data0211!AX$900,FALSE)</f>
        <v>0</v>
      </c>
      <c r="AY853" s="218">
        <f>HLOOKUP($B853,data11,data0211!AY$900,FALSE)</f>
        <v>6</v>
      </c>
      <c r="AZ853" s="218">
        <f>HLOOKUP($B853,data11,data0211!AZ$900,FALSE)</f>
        <v>676</v>
      </c>
      <c r="BA853" s="218">
        <f>HLOOKUP($B853,data11,data0211!BA$900,FALSE)</f>
        <v>87</v>
      </c>
      <c r="BB853" s="218"/>
      <c r="BC853" s="218"/>
      <c r="BD853" s="218"/>
      <c r="BE853" s="218"/>
    </row>
    <row r="854" spans="1:57" x14ac:dyDescent="0.2">
      <c r="A854" s="71" t="s">
        <v>272</v>
      </c>
      <c r="B854" s="71" t="s">
        <v>272</v>
      </c>
      <c r="C854" s="69">
        <v>2002</v>
      </c>
      <c r="D854" s="218">
        <f>HLOOKUP($B854,data02,data0211!D$900,FALSE)</f>
        <v>4166761.63</v>
      </c>
      <c r="E854" s="218">
        <f>HLOOKUP($B854,data02,data0211!E$900,FALSE)</f>
        <v>-419303</v>
      </c>
      <c r="F854" s="218">
        <f>HLOOKUP($B854,data02,data0211!F$900,FALSE)</f>
        <v>188245</v>
      </c>
      <c r="G854" s="218">
        <f>HLOOKUP($B854,data02,data0211!G$900,FALSE)</f>
        <v>0</v>
      </c>
      <c r="H854" s="218">
        <f>HLOOKUP($B854,data02,data0211!H$900,FALSE)</f>
        <v>963562.64</v>
      </c>
      <c r="I854" s="218">
        <f>HLOOKUP($B854,data02,data0211!I$900,FALSE)</f>
        <v>42159</v>
      </c>
      <c r="J854" s="218">
        <f>HLOOKUP($B854,data02,data0211!J$900,FALSE)</f>
        <v>3702</v>
      </c>
      <c r="K854" s="218">
        <f>HLOOKUP($B854,data02,data0211!K$900,FALSE)</f>
        <v>3166</v>
      </c>
      <c r="L854" s="218">
        <f>HLOOKUP($B854,data02,data0211!L$900,FALSE)</f>
        <v>535</v>
      </c>
      <c r="M854" s="218">
        <f>HLOOKUP($B854,data02,data0211!M$900,FALSE)</f>
        <v>1</v>
      </c>
      <c r="N854" s="218">
        <f>HLOOKUP($B854,data02,data0211!N$900,FALSE)</f>
        <v>1295</v>
      </c>
      <c r="O854" s="218">
        <f>HLOOKUP($B854,data02,data0211!O$900,FALSE)</f>
        <v>12</v>
      </c>
      <c r="P854" s="218">
        <f>HLOOKUP($B854,data02,data0211!P$900,FALSE)</f>
        <v>132708672</v>
      </c>
      <c r="Q854" s="218">
        <f>HLOOKUP($B854,data02,data0211!Q$900,FALSE)</f>
        <v>26784344</v>
      </c>
      <c r="R854" s="218">
        <f>HLOOKUP($B854,data02,data0211!R$900,FALSE)</f>
        <v>50854534</v>
      </c>
      <c r="S854" s="218">
        <f>HLOOKUP($B854,data02,data0211!S$900,FALSE)</f>
        <v>54488795</v>
      </c>
      <c r="T854" s="218">
        <f>HLOOKUP($B854,data02,data0211!T$900,FALSE)</f>
        <v>566866</v>
      </c>
      <c r="U854" s="218">
        <f>HLOOKUP($B854,data02,data0211!U$900,FALSE)</f>
        <v>14133</v>
      </c>
      <c r="V854" s="218">
        <f>HLOOKUP($B854,data02,data0211!V$900,FALSE)</f>
        <v>229361.8</v>
      </c>
      <c r="W854" s="218">
        <f>HLOOKUP($B854,data02,data0211!W$900,FALSE)</f>
        <v>0</v>
      </c>
      <c r="X854" s="218">
        <f>HLOOKUP($B854,data02,data0211!X$900,FALSE)</f>
        <v>107626.7</v>
      </c>
      <c r="Y854" s="218">
        <f>HLOOKUP($B854,data02,data0211!Y$900,FALSE)</f>
        <v>118774.9</v>
      </c>
      <c r="Z854" s="218">
        <f>HLOOKUP($B854,data02,data0211!Z$900,FALSE)</f>
        <v>2896.6</v>
      </c>
      <c r="AA854" s="218">
        <f>HLOOKUP($B854,data02,data0211!AA$900,FALSE)</f>
        <v>63.6</v>
      </c>
      <c r="AB854" s="218">
        <f>HLOOKUP($B854,data02,data0211!AB$900,FALSE)</f>
        <v>953444.23</v>
      </c>
      <c r="AC854" s="218">
        <f>HLOOKUP($B854,data02,data0211!AC$900,FALSE)</f>
        <v>386921.66</v>
      </c>
      <c r="AD854" s="218">
        <f>HLOOKUP($B854,data02,data0211!AD$900,FALSE)</f>
        <v>358875.11</v>
      </c>
      <c r="AE854" s="218">
        <f>HLOOKUP($B854,data02,data0211!AE$900,FALSE)</f>
        <v>194162.72</v>
      </c>
      <c r="AF854" s="218">
        <f>HLOOKUP($B854,data02,data0211!AF$900,FALSE)</f>
        <v>12578.89</v>
      </c>
      <c r="AG854" s="218">
        <f>HLOOKUP($B854,data02,data0211!AG$900,FALSE)</f>
        <v>905.85</v>
      </c>
      <c r="AH854" s="218">
        <f>HLOOKUP($B854,data02,data0211!AH$900,FALSE)</f>
        <v>11.5</v>
      </c>
      <c r="AI854" s="218">
        <f>HLOOKUP($B854,data02,data0211!AI$900,FALSE)</f>
        <v>0</v>
      </c>
      <c r="AJ854" s="218">
        <f>HLOOKUP($B854,data02,data0211!AJ$900,FALSE)</f>
        <v>11.5</v>
      </c>
      <c r="AK854" s="218">
        <f>HLOOKUP($B854,data02,data0211!AK$900,FALSE)</f>
        <v>7500</v>
      </c>
      <c r="AL854" s="218">
        <f>HLOOKUP($B854,data02,data0211!AL$900,FALSE)</f>
        <v>7500</v>
      </c>
      <c r="AM854" s="218">
        <f>HLOOKUP($B854,data02,data0211!AM$900,FALSE)</f>
        <v>0</v>
      </c>
      <c r="AN854" s="218">
        <f>HLOOKUP($B854,data02,data0211!AN$900,FALSE)</f>
        <v>24</v>
      </c>
      <c r="AO854" s="218">
        <f>HLOOKUP($B854,data02,data0211!AO$900,FALSE)</f>
        <v>25</v>
      </c>
      <c r="AP854" s="218">
        <f>HLOOKUP($B854,data02,data0211!AP$900,FALSE)</f>
        <v>0</v>
      </c>
      <c r="AQ854" s="218">
        <f>HLOOKUP($B854,data02,data0211!AQ$900,FALSE)</f>
        <v>22</v>
      </c>
      <c r="AR854" s="218">
        <f>HLOOKUP($B854,data02,data0211!AR$900,FALSE)</f>
        <v>65.099999999999994</v>
      </c>
      <c r="AS854" s="218">
        <f>HLOOKUP($B854,data02,data0211!AS$900,FALSE)</f>
        <v>53.2</v>
      </c>
      <c r="AT854" s="218">
        <f>HLOOKUP($B854,data02,data0211!AT$900,FALSE)</f>
        <v>11.9</v>
      </c>
      <c r="AU854" s="218">
        <f>HLOOKUP($B854,data02,data0211!AU$900,FALSE)</f>
        <v>45.3</v>
      </c>
      <c r="AV854" s="218">
        <f>HLOOKUP($B854,data02,data0211!AV$900,FALSE)</f>
        <v>0</v>
      </c>
      <c r="AW854" s="218">
        <f>HLOOKUP($B854,data02,data0211!AW$900,FALSE)</f>
        <v>19.8</v>
      </c>
      <c r="AX854" s="218">
        <f>HLOOKUP($B854,data02,data0211!AX$900,FALSE)</f>
        <v>0</v>
      </c>
      <c r="AY854" s="218">
        <f>HLOOKUP($B854,data02,data0211!AY$900,FALSE)</f>
        <v>4</v>
      </c>
      <c r="AZ854" s="218">
        <f>HLOOKUP($B854,data02,data0211!AZ$900,FALSE)</f>
        <v>406</v>
      </c>
      <c r="BA854" s="218">
        <f>HLOOKUP($B854,data02,data0211!BA$900,FALSE)</f>
        <v>75.650000000000006</v>
      </c>
      <c r="BB854" s="218"/>
      <c r="BC854" s="218"/>
      <c r="BD854" s="218"/>
      <c r="BE854" s="218"/>
    </row>
    <row r="855" spans="1:57" x14ac:dyDescent="0.2">
      <c r="A855" s="71" t="s">
        <v>272</v>
      </c>
      <c r="B855" s="71" t="s">
        <v>272</v>
      </c>
      <c r="C855" s="69">
        <v>2003</v>
      </c>
      <c r="D855" s="218">
        <f>HLOOKUP($B855,data03,data0211!D$900,FALSE)</f>
        <v>4355274.28</v>
      </c>
      <c r="E855" s="218">
        <f>HLOOKUP($B855,data03,data0211!E$900,FALSE)</f>
        <v>-634074.67000000004</v>
      </c>
      <c r="F855" s="218">
        <f>HLOOKUP($B855,data03,data0211!F$900,FALSE)</f>
        <v>0</v>
      </c>
      <c r="G855" s="218">
        <f>HLOOKUP($B855,data03,data0211!G$900,FALSE)</f>
        <v>0</v>
      </c>
      <c r="H855" s="218">
        <f>HLOOKUP($B855,data03,data0211!H$900,FALSE)</f>
        <v>1116986.3099999998</v>
      </c>
      <c r="I855" s="218">
        <f>HLOOKUP($B855,data03,data0211!I$900,FALSE)</f>
        <v>33792</v>
      </c>
      <c r="J855" s="218">
        <f>HLOOKUP($B855,data03,data0211!J$900,FALSE)</f>
        <v>3740</v>
      </c>
      <c r="K855" s="218">
        <f>HLOOKUP($B855,data03,data0211!K$900,FALSE)</f>
        <v>3197</v>
      </c>
      <c r="L855" s="218">
        <f>HLOOKUP($B855,data03,data0211!L$900,FALSE)</f>
        <v>542</v>
      </c>
      <c r="M855" s="218">
        <f>HLOOKUP($B855,data03,data0211!M$900,FALSE)</f>
        <v>1</v>
      </c>
      <c r="N855" s="218">
        <f>HLOOKUP($B855,data03,data0211!N$900,FALSE)</f>
        <v>1328</v>
      </c>
      <c r="O855" s="218">
        <f>HLOOKUP($B855,data03,data0211!O$900,FALSE)</f>
        <v>13</v>
      </c>
      <c r="P855" s="218">
        <f>HLOOKUP($B855,data03,data0211!P$900,FALSE)</f>
        <v>145709728.80000001</v>
      </c>
      <c r="Q855" s="218">
        <f>HLOOKUP($B855,data03,data0211!Q$900,FALSE)</f>
        <v>27326993</v>
      </c>
      <c r="R855" s="218">
        <f>HLOOKUP($B855,data03,data0211!R$900,FALSE)</f>
        <v>51342202</v>
      </c>
      <c r="S855" s="218">
        <f>HLOOKUP($B855,data03,data0211!S$900,FALSE)</f>
        <v>65970073.799999997</v>
      </c>
      <c r="T855" s="218">
        <f>HLOOKUP($B855,data03,data0211!T$900,FALSE)</f>
        <v>1047521</v>
      </c>
      <c r="U855" s="218">
        <f>HLOOKUP($B855,data03,data0211!U$900,FALSE)</f>
        <v>22939</v>
      </c>
      <c r="V855" s="218">
        <f>HLOOKUP($B855,data03,data0211!V$900,FALSE)</f>
        <v>248016.2</v>
      </c>
      <c r="W855" s="218">
        <f>HLOOKUP($B855,data03,data0211!W$900,FALSE)</f>
        <v>0</v>
      </c>
      <c r="X855" s="218">
        <f>HLOOKUP($B855,data03,data0211!X$900,FALSE)</f>
        <v>107259.9</v>
      </c>
      <c r="Y855" s="218">
        <f>HLOOKUP($B855,data03,data0211!Y$900,FALSE)</f>
        <v>137788.5</v>
      </c>
      <c r="Z855" s="218">
        <f>HLOOKUP($B855,data03,data0211!Z$900,FALSE)</f>
        <v>2904.1</v>
      </c>
      <c r="AA855" s="218">
        <f>HLOOKUP($B855,data03,data0211!AA$900,FALSE)</f>
        <v>63.7</v>
      </c>
      <c r="AB855" s="218">
        <f>HLOOKUP($B855,data03,data0211!AB$900,FALSE)</f>
        <v>1537203.61</v>
      </c>
      <c r="AC855" s="218">
        <f>HLOOKUP($B855,data03,data0211!AC$900,FALSE)</f>
        <v>623737.25</v>
      </c>
      <c r="AD855" s="218">
        <f>HLOOKUP($B855,data03,data0211!AD$900,FALSE)</f>
        <v>586230.04</v>
      </c>
      <c r="AE855" s="218">
        <f>HLOOKUP($B855,data03,data0211!AE$900,FALSE)</f>
        <v>307185.34999999998</v>
      </c>
      <c r="AF855" s="218">
        <f>HLOOKUP($B855,data03,data0211!AF$900,FALSE)</f>
        <v>19074.68</v>
      </c>
      <c r="AG855" s="218">
        <f>HLOOKUP($B855,data03,data0211!AG$900,FALSE)</f>
        <v>976.29</v>
      </c>
      <c r="AH855" s="218">
        <f>HLOOKUP($B855,data03,data0211!AH$900,FALSE)</f>
        <v>11.5</v>
      </c>
      <c r="AI855" s="218">
        <f>HLOOKUP($B855,data03,data0211!AI$900,FALSE)</f>
        <v>0</v>
      </c>
      <c r="AJ855" s="218">
        <f>HLOOKUP($B855,data03,data0211!AJ$900,FALSE)</f>
        <v>11.5</v>
      </c>
      <c r="AK855" s="218">
        <f>HLOOKUP($B855,data03,data0211!AK$900,FALSE)</f>
        <v>7411</v>
      </c>
      <c r="AL855" s="218">
        <f>HLOOKUP($B855,data03,data0211!AL$900,FALSE)</f>
        <v>7411</v>
      </c>
      <c r="AM855" s="218">
        <f>HLOOKUP($B855,data03,data0211!AM$900,FALSE)</f>
        <v>0</v>
      </c>
      <c r="AN855" s="218">
        <f>HLOOKUP($B855,data03,data0211!AN$900,FALSE)</f>
        <v>24</v>
      </c>
      <c r="AO855" s="218">
        <f>HLOOKUP($B855,data03,data0211!AO$900,FALSE)</f>
        <v>25</v>
      </c>
      <c r="AP855" s="218">
        <f>HLOOKUP($B855,data03,data0211!AP$900,FALSE)</f>
        <v>0</v>
      </c>
      <c r="AQ855" s="218">
        <f>HLOOKUP($B855,data03,data0211!AQ$900,FALSE)</f>
        <v>24</v>
      </c>
      <c r="AR855" s="218">
        <f>HLOOKUP($B855,data03,data0211!AR$900,FALSE)</f>
        <v>65.2</v>
      </c>
      <c r="AS855" s="218">
        <f>HLOOKUP($B855,data03,data0211!AS$900,FALSE)</f>
        <v>53.2</v>
      </c>
      <c r="AT855" s="218">
        <f>HLOOKUP($B855,data03,data0211!AT$900,FALSE)</f>
        <v>12</v>
      </c>
      <c r="AU855" s="218">
        <f>HLOOKUP($B855,data03,data0211!AU$900,FALSE)</f>
        <v>45.4</v>
      </c>
      <c r="AV855" s="218">
        <f>HLOOKUP($B855,data03,data0211!AV$900,FALSE)</f>
        <v>0</v>
      </c>
      <c r="AW855" s="218">
        <f>HLOOKUP($B855,data03,data0211!AW$900,FALSE)</f>
        <v>19.8</v>
      </c>
      <c r="AX855" s="218">
        <f>HLOOKUP($B855,data03,data0211!AX$900,FALSE)</f>
        <v>0</v>
      </c>
      <c r="AY855" s="218">
        <f>HLOOKUP($B855,data03,data0211!AY$900,FALSE)</f>
        <v>4</v>
      </c>
      <c r="AZ855" s="218">
        <f>HLOOKUP($B855,data03,data0211!AZ$900,FALSE)</f>
        <v>417</v>
      </c>
      <c r="BA855" s="218">
        <f>HLOOKUP($B855,data03,data0211!BA$900,FALSE)</f>
        <v>67</v>
      </c>
      <c r="BB855" s="218"/>
      <c r="BC855" s="218"/>
      <c r="BD855" s="218"/>
      <c r="BE855" s="218"/>
    </row>
    <row r="856" spans="1:57" x14ac:dyDescent="0.2">
      <c r="A856" s="71" t="s">
        <v>272</v>
      </c>
      <c r="B856" s="71" t="s">
        <v>272</v>
      </c>
      <c r="C856" s="69">
        <v>2004</v>
      </c>
      <c r="D856" s="218">
        <f>HLOOKUP($B856,data04,data0211!D$900,FALSE)</f>
        <v>4574654.8899999997</v>
      </c>
      <c r="E856" s="218">
        <f>HLOOKUP($B856,data04,data0211!E$900,FALSE)</f>
        <v>-862533.67</v>
      </c>
      <c r="F856" s="218">
        <f>HLOOKUP($B856,data04,data0211!F$900,FALSE)</f>
        <v>0</v>
      </c>
      <c r="G856" s="218">
        <f>HLOOKUP($B856,data04,data0211!G$900,FALSE)</f>
        <v>0</v>
      </c>
      <c r="H856" s="218">
        <f>HLOOKUP($B856,data04,data0211!H$900,FALSE)</f>
        <v>1111449.5400000003</v>
      </c>
      <c r="I856" s="218">
        <f>HLOOKUP($B856,data04,data0211!I$900,FALSE)</f>
        <v>10287.39</v>
      </c>
      <c r="J856" s="218">
        <f>HLOOKUP($B856,data04,data0211!J$900,FALSE)</f>
        <v>3767</v>
      </c>
      <c r="K856" s="218">
        <f>HLOOKUP($B856,data04,data0211!K$900,FALSE)</f>
        <v>3214</v>
      </c>
      <c r="L856" s="218">
        <f>HLOOKUP($B856,data04,data0211!L$900,FALSE)</f>
        <v>552</v>
      </c>
      <c r="M856" s="218">
        <f>HLOOKUP($B856,data04,data0211!M$900,FALSE)</f>
        <v>1</v>
      </c>
      <c r="N856" s="218">
        <f>HLOOKUP($B856,data04,data0211!N$900,FALSE)</f>
        <v>1334</v>
      </c>
      <c r="O856" s="218">
        <f>HLOOKUP($B856,data04,data0211!O$900,FALSE)</f>
        <v>13</v>
      </c>
      <c r="P856" s="218">
        <f>HLOOKUP($B856,data04,data0211!P$900,FALSE)</f>
        <v>150385613.59999999</v>
      </c>
      <c r="Q856" s="218">
        <f>HLOOKUP($B856,data04,data0211!Q$900,FALSE)</f>
        <v>27244635</v>
      </c>
      <c r="R856" s="218">
        <f>HLOOKUP($B856,data04,data0211!R$900,FALSE)</f>
        <v>52956449</v>
      </c>
      <c r="S856" s="218">
        <f>HLOOKUP($B856,data04,data0211!S$900,FALSE)</f>
        <v>69093770.599999994</v>
      </c>
      <c r="T856" s="218">
        <f>HLOOKUP($B856,data04,data0211!T$900,FALSE)</f>
        <v>1067640</v>
      </c>
      <c r="U856" s="218">
        <f>HLOOKUP($B856,data04,data0211!U$900,FALSE)</f>
        <v>23119</v>
      </c>
      <c r="V856" s="218">
        <f>HLOOKUP($B856,data04,data0211!V$900,FALSE)</f>
        <v>243596.79999999999</v>
      </c>
      <c r="W856" s="218">
        <f>HLOOKUP($B856,data04,data0211!W$900,FALSE)</f>
        <v>0</v>
      </c>
      <c r="X856" s="218">
        <f>HLOOKUP($B856,data04,data0211!X$900,FALSE)</f>
        <v>107998.2</v>
      </c>
      <c r="Y856" s="218">
        <f>HLOOKUP($B856,data04,data0211!Y$900,FALSE)</f>
        <v>132603.79999999999</v>
      </c>
      <c r="Z856" s="218">
        <f>HLOOKUP($B856,data04,data0211!Z$900,FALSE)</f>
        <v>2930.6</v>
      </c>
      <c r="AA856" s="218">
        <f>HLOOKUP($B856,data04,data0211!AA$900,FALSE)</f>
        <v>64.2</v>
      </c>
      <c r="AB856" s="218">
        <f>HLOOKUP($B856,data04,data0211!AB$900,FALSE)</f>
        <v>1563441.55</v>
      </c>
      <c r="AC856" s="218">
        <f>HLOOKUP($B856,data04,data0211!AC$900,FALSE)</f>
        <v>623017.01</v>
      </c>
      <c r="AD856" s="218">
        <f>HLOOKUP($B856,data04,data0211!AD$900,FALSE)</f>
        <v>606733.86</v>
      </c>
      <c r="AE856" s="218">
        <f>HLOOKUP($B856,data04,data0211!AE$900,FALSE)</f>
        <v>313068.40999999997</v>
      </c>
      <c r="AF856" s="218">
        <f>HLOOKUP($B856,data04,data0211!AF$900,FALSE)</f>
        <v>19639.53</v>
      </c>
      <c r="AG856" s="218">
        <f>HLOOKUP($B856,data04,data0211!AG$900,FALSE)</f>
        <v>982.74</v>
      </c>
      <c r="AH856" s="218">
        <f>HLOOKUP($B856,data04,data0211!AH$900,FALSE)</f>
        <v>11.5</v>
      </c>
      <c r="AI856" s="218">
        <f>HLOOKUP($B856,data04,data0211!AI$900,FALSE)</f>
        <v>0</v>
      </c>
      <c r="AJ856" s="218">
        <f>HLOOKUP($B856,data04,data0211!AJ$900,FALSE)</f>
        <v>11.5</v>
      </c>
      <c r="AK856" s="218">
        <f>HLOOKUP($B856,data04,data0211!AK$900,FALSE)</f>
        <v>7411</v>
      </c>
      <c r="AL856" s="218">
        <f>HLOOKUP($B856,data04,data0211!AL$900,FALSE)</f>
        <v>7411</v>
      </c>
      <c r="AM856" s="218">
        <f>HLOOKUP($B856,data04,data0211!AM$900,FALSE)</f>
        <v>0</v>
      </c>
      <c r="AN856" s="218">
        <f>HLOOKUP($B856,data04,data0211!AN$900,FALSE)</f>
        <v>24</v>
      </c>
      <c r="AO856" s="218">
        <f>HLOOKUP($B856,data04,data0211!AO$900,FALSE)</f>
        <v>25</v>
      </c>
      <c r="AP856" s="218">
        <f>HLOOKUP($B856,data04,data0211!AP$900,FALSE)</f>
        <v>0</v>
      </c>
      <c r="AQ856" s="218">
        <f>HLOOKUP($B856,data04,data0211!AQ$900,FALSE)</f>
        <v>24</v>
      </c>
      <c r="AR856" s="218">
        <f>HLOOKUP($B856,data04,data0211!AR$900,FALSE)</f>
        <v>65.2</v>
      </c>
      <c r="AS856" s="218">
        <f>HLOOKUP($B856,data04,data0211!AS$900,FALSE)</f>
        <v>53.2</v>
      </c>
      <c r="AT856" s="218">
        <f>HLOOKUP($B856,data04,data0211!AT$900,FALSE)</f>
        <v>12</v>
      </c>
      <c r="AU856" s="218">
        <f>HLOOKUP($B856,data04,data0211!AU$900,FALSE)</f>
        <v>45.4</v>
      </c>
      <c r="AV856" s="218">
        <f>HLOOKUP($B856,data04,data0211!AV$900,FALSE)</f>
        <v>0</v>
      </c>
      <c r="AW856" s="218">
        <f>HLOOKUP($B856,data04,data0211!AW$900,FALSE)</f>
        <v>19.8</v>
      </c>
      <c r="AX856" s="218">
        <f>HLOOKUP($B856,data04,data0211!AX$900,FALSE)</f>
        <v>0</v>
      </c>
      <c r="AY856" s="218">
        <f>HLOOKUP($B856,data04,data0211!AY$900,FALSE)</f>
        <v>4</v>
      </c>
      <c r="AZ856" s="218">
        <f>HLOOKUP($B856,data04,data0211!AZ$900,FALSE)</f>
        <v>417</v>
      </c>
      <c r="BA856" s="218">
        <f>HLOOKUP($B856,data04,data0211!BA$900,FALSE)</f>
        <v>75</v>
      </c>
      <c r="BB856" s="218"/>
      <c r="BC856" s="218"/>
      <c r="BD856" s="218"/>
      <c r="BE856" s="218"/>
    </row>
    <row r="857" spans="1:57" x14ac:dyDescent="0.2">
      <c r="A857" s="71" t="s">
        <v>272</v>
      </c>
      <c r="B857" s="71" t="s">
        <v>272</v>
      </c>
      <c r="C857" s="69">
        <v>2005</v>
      </c>
      <c r="D857" s="218">
        <f>HLOOKUP($B857,data05,data0211!D$900,FALSE)</f>
        <v>4864803</v>
      </c>
      <c r="E857" s="218">
        <f>HLOOKUP($B857,data05,data0211!E$900,FALSE)</f>
        <v>-1094936</v>
      </c>
      <c r="F857" s="218">
        <f>HLOOKUP($B857,data05,data0211!F$900,FALSE)</f>
        <v>0</v>
      </c>
      <c r="G857" s="218">
        <f>HLOOKUP($B857,data05,data0211!G$900,FALSE)</f>
        <v>0</v>
      </c>
      <c r="H857" s="218">
        <f>HLOOKUP($B857,data05,data0211!H$900,FALSE)</f>
        <v>1396310</v>
      </c>
      <c r="I857" s="218">
        <f>HLOOKUP($B857,data05,data0211!I$900,FALSE)</f>
        <v>-64026</v>
      </c>
      <c r="J857" s="218">
        <f>HLOOKUP($B857,data05,data0211!J$900,FALSE)</f>
        <v>3773</v>
      </c>
      <c r="K857" s="218">
        <f>HLOOKUP($B857,data05,data0211!K$900,FALSE)</f>
        <v>3226</v>
      </c>
      <c r="L857" s="218">
        <f>HLOOKUP($B857,data05,data0211!L$900,FALSE)</f>
        <v>546</v>
      </c>
      <c r="M857" s="218">
        <f>HLOOKUP($B857,data05,data0211!M$900,FALSE)</f>
        <v>1</v>
      </c>
      <c r="N857" s="218">
        <f>HLOOKUP($B857,data05,data0211!N$900,FALSE)</f>
        <v>1063727</v>
      </c>
      <c r="O857" s="218">
        <f>HLOOKUP($B857,data05,data0211!O$900,FALSE)</f>
        <v>23382</v>
      </c>
      <c r="P857" s="218">
        <f>HLOOKUP($B857,data05,data0211!P$900,FALSE)</f>
        <v>150869466.86000001</v>
      </c>
      <c r="Q857" s="218">
        <f>HLOOKUP($B857,data05,data0211!Q$900,FALSE)</f>
        <v>27719584</v>
      </c>
      <c r="R857" s="218">
        <f>HLOOKUP($B857,data05,data0211!R$900,FALSE)</f>
        <v>55524174</v>
      </c>
      <c r="S857" s="218">
        <f>HLOOKUP($B857,data05,data0211!S$900,FALSE)</f>
        <v>66538599.859999999</v>
      </c>
      <c r="T857" s="218">
        <f>HLOOKUP($B857,data05,data0211!T$900,FALSE)</f>
        <v>1063727</v>
      </c>
      <c r="U857" s="218">
        <f>HLOOKUP($B857,data05,data0211!U$900,FALSE)</f>
        <v>23382</v>
      </c>
      <c r="V857" s="218">
        <f>HLOOKUP($B857,data05,data0211!V$900,FALSE)</f>
        <v>239458</v>
      </c>
      <c r="W857" s="218">
        <f>HLOOKUP($B857,data05,data0211!W$900,FALSE)</f>
        <v>0</v>
      </c>
      <c r="X857" s="218">
        <f>HLOOKUP($B857,data05,data0211!X$900,FALSE)</f>
        <v>111937</v>
      </c>
      <c r="Y857" s="218">
        <f>HLOOKUP($B857,data05,data0211!Y$900,FALSE)</f>
        <v>124517</v>
      </c>
      <c r="Z857" s="218">
        <f>HLOOKUP($B857,data05,data0211!Z$900,FALSE)</f>
        <v>2940</v>
      </c>
      <c r="AA857" s="218">
        <f>HLOOKUP($B857,data05,data0211!AA$900,FALSE)</f>
        <v>64</v>
      </c>
      <c r="AB857" s="218">
        <f>HLOOKUP($B857,data05,data0211!AB$900,FALSE)</f>
        <v>1563519</v>
      </c>
      <c r="AC857" s="218">
        <f>HLOOKUP($B857,data05,data0211!AC$900,FALSE)</f>
        <v>650162.84</v>
      </c>
      <c r="AD857" s="218">
        <f>HLOOKUP($B857,data05,data0211!AD$900,FALSE)</f>
        <v>609307.14999999991</v>
      </c>
      <c r="AE857" s="218">
        <f>HLOOKUP($B857,data05,data0211!AE$900,FALSE)</f>
        <v>327263.14</v>
      </c>
      <c r="AF857" s="218">
        <f>HLOOKUP($B857,data05,data0211!AF$900,FALSE)</f>
        <v>20157.03</v>
      </c>
      <c r="AG857" s="218">
        <f>HLOOKUP($B857,data05,data0211!AG$900,FALSE)</f>
        <v>1067.98</v>
      </c>
      <c r="AH857" s="218">
        <f>HLOOKUP($B857,data05,data0211!AH$900,FALSE)</f>
        <v>11</v>
      </c>
      <c r="AI857" s="218">
        <f>HLOOKUP($B857,data05,data0211!AI$900,FALSE)</f>
        <v>11</v>
      </c>
      <c r="AJ857" s="218">
        <f>HLOOKUP($B857,data05,data0211!AJ$900,FALSE)</f>
        <v>0</v>
      </c>
      <c r="AK857" s="218">
        <f>HLOOKUP($B857,data05,data0211!AK$900,FALSE)</f>
        <v>7412</v>
      </c>
      <c r="AL857" s="218">
        <f>HLOOKUP($B857,data05,data0211!AL$900,FALSE)</f>
        <v>7412</v>
      </c>
      <c r="AM857" s="218">
        <f>HLOOKUP($B857,data05,data0211!AM$900,FALSE)</f>
        <v>0</v>
      </c>
      <c r="AN857" s="218">
        <f>HLOOKUP($B857,data05,data0211!AN$900,FALSE)</f>
        <v>25</v>
      </c>
      <c r="AO857" s="218">
        <f>HLOOKUP($B857,data05,data0211!AO$900,FALSE)</f>
        <v>25</v>
      </c>
      <c r="AP857" s="218">
        <f>HLOOKUP($B857,data05,data0211!AP$900,FALSE)</f>
        <v>0</v>
      </c>
      <c r="AQ857" s="218">
        <f>HLOOKUP($B857,data05,data0211!AQ$900,FALSE)</f>
        <v>24</v>
      </c>
      <c r="AR857" s="218">
        <f>HLOOKUP($B857,data05,data0211!AR$900,FALSE)</f>
        <v>65</v>
      </c>
      <c r="AS857" s="218">
        <f>HLOOKUP($B857,data05,data0211!AS$900,FALSE)</f>
        <v>53</v>
      </c>
      <c r="AT857" s="218">
        <f>HLOOKUP($B857,data05,data0211!AT$900,FALSE)</f>
        <v>12</v>
      </c>
      <c r="AU857" s="218">
        <f>HLOOKUP($B857,data05,data0211!AU$900,FALSE)</f>
        <v>45</v>
      </c>
      <c r="AV857" s="218">
        <f>HLOOKUP($B857,data05,data0211!AV$900,FALSE)</f>
        <v>0</v>
      </c>
      <c r="AW857" s="218">
        <f>HLOOKUP($B857,data05,data0211!AW$900,FALSE)</f>
        <v>19</v>
      </c>
      <c r="AX857" s="218">
        <f>HLOOKUP($B857,data05,data0211!AX$900,FALSE)</f>
        <v>0</v>
      </c>
      <c r="AY857" s="218">
        <f>HLOOKUP($B857,data05,data0211!AY$900,FALSE)</f>
        <v>4</v>
      </c>
      <c r="AZ857" s="218">
        <f>HLOOKUP($B857,data05,data0211!AZ$900,FALSE)</f>
        <v>430</v>
      </c>
      <c r="BA857" s="218">
        <f>HLOOKUP($B857,data05,data0211!BA$900,FALSE)</f>
        <v>76</v>
      </c>
      <c r="BB857" s="218"/>
      <c r="BC857" s="218"/>
      <c r="BD857" s="218"/>
      <c r="BE857" s="218"/>
    </row>
    <row r="858" spans="1:57" x14ac:dyDescent="0.2">
      <c r="A858" s="71" t="s">
        <v>272</v>
      </c>
      <c r="B858" s="71" t="s">
        <v>272</v>
      </c>
      <c r="C858" s="69">
        <v>2006</v>
      </c>
      <c r="D858" s="218">
        <f>HLOOKUP($B858,data06,data0211!D$900,FALSE)</f>
        <v>4959063</v>
      </c>
      <c r="E858" s="218">
        <f>HLOOKUP($B858,data06,data0211!E$900,FALSE)</f>
        <v>-1331953</v>
      </c>
      <c r="F858" s="218">
        <f>HLOOKUP($B858,data06,data0211!F$900,FALSE)</f>
        <v>0</v>
      </c>
      <c r="G858" s="218">
        <f>HLOOKUP($B858,data06,data0211!G$900,FALSE)</f>
        <v>0</v>
      </c>
      <c r="H858" s="218">
        <f>HLOOKUP($B858,data06,data0211!H$900,FALSE)</f>
        <v>1426412</v>
      </c>
      <c r="I858" s="218">
        <f>HLOOKUP($B858,data06,data0211!I$900,FALSE)</f>
        <v>0</v>
      </c>
      <c r="J858" s="218">
        <f>HLOOKUP($B858,data06,data0211!J$900,FALSE)</f>
        <v>3811</v>
      </c>
      <c r="K858" s="218">
        <f>HLOOKUP($B858,data06,data0211!K$900,FALSE)</f>
        <v>3257</v>
      </c>
      <c r="L858" s="218">
        <f>HLOOKUP($B858,data06,data0211!L$900,FALSE)</f>
        <v>553</v>
      </c>
      <c r="M858" s="218">
        <f>HLOOKUP($B858,data06,data0211!M$900,FALSE)</f>
        <v>1</v>
      </c>
      <c r="N858" s="218">
        <f>HLOOKUP($B858,data06,data0211!N$900,FALSE)</f>
        <v>1333</v>
      </c>
      <c r="O858" s="218">
        <f>HLOOKUP($B858,data06,data0211!O$900,FALSE)</f>
        <v>13</v>
      </c>
      <c r="P858" s="218">
        <f>HLOOKUP($B858,data06,data0211!P$900,FALSE)</f>
        <v>147392539</v>
      </c>
      <c r="Q858" s="218">
        <f>HLOOKUP($B858,data06,data0211!Q$900,FALSE)</f>
        <v>27222139</v>
      </c>
      <c r="R858" s="218">
        <f>HLOOKUP($B858,data06,data0211!R$900,FALSE)</f>
        <v>56545314</v>
      </c>
      <c r="S858" s="218">
        <f>HLOOKUP($B858,data06,data0211!S$900,FALSE)</f>
        <v>62522031</v>
      </c>
      <c r="T858" s="218">
        <f>HLOOKUP($B858,data06,data0211!T$900,FALSE)</f>
        <v>1078742</v>
      </c>
      <c r="U858" s="218">
        <f>HLOOKUP($B858,data06,data0211!U$900,FALSE)</f>
        <v>24313</v>
      </c>
      <c r="V858" s="218">
        <f>HLOOKUP($B858,data06,data0211!V$900,FALSE)</f>
        <v>246787</v>
      </c>
      <c r="W858" s="218">
        <f>HLOOKUP($B858,data06,data0211!W$900,FALSE)</f>
        <v>0</v>
      </c>
      <c r="X858" s="218">
        <f>HLOOKUP($B858,data06,data0211!X$900,FALSE)</f>
        <v>110608</v>
      </c>
      <c r="Y858" s="218">
        <f>HLOOKUP($B858,data06,data0211!Y$900,FALSE)</f>
        <v>133199</v>
      </c>
      <c r="Z858" s="218">
        <f>HLOOKUP($B858,data06,data0211!Z$900,FALSE)</f>
        <v>2916</v>
      </c>
      <c r="AA858" s="218">
        <f>HLOOKUP($B858,data06,data0211!AA$900,FALSE)</f>
        <v>64</v>
      </c>
      <c r="AB858" s="218">
        <f>HLOOKUP($B858,data06,data0211!AB$900,FALSE)</f>
        <v>1721612.28</v>
      </c>
      <c r="AC858" s="218">
        <f>HLOOKUP($B858,data06,data0211!AC$900,FALSE)</f>
        <v>737011.54</v>
      </c>
      <c r="AD858" s="218">
        <f>HLOOKUP($B858,data06,data0211!AD$900,FALSE)</f>
        <v>710209.47</v>
      </c>
      <c r="AE858" s="218">
        <f>HLOOKUP($B858,data06,data0211!AE$900,FALSE)</f>
        <v>250791.59</v>
      </c>
      <c r="AF858" s="218">
        <f>HLOOKUP($B858,data06,data0211!AF$900,FALSE)</f>
        <v>22383.360000000001</v>
      </c>
      <c r="AG858" s="218">
        <f>HLOOKUP($B858,data06,data0211!AG$900,FALSE)</f>
        <v>1216.32</v>
      </c>
      <c r="AH858" s="218">
        <f>HLOOKUP($B858,data06,data0211!AH$900,FALSE)</f>
        <v>8</v>
      </c>
      <c r="AI858" s="218">
        <f>HLOOKUP($B858,data06,data0211!AI$900,FALSE)</f>
        <v>8</v>
      </c>
      <c r="AJ858" s="218">
        <f>HLOOKUP($B858,data06,data0211!AJ$900,FALSE)</f>
        <v>0</v>
      </c>
      <c r="AK858" s="218">
        <f>HLOOKUP($B858,data06,data0211!AK$900,FALSE)</f>
        <v>7563</v>
      </c>
      <c r="AL858" s="218">
        <f>HLOOKUP($B858,data06,data0211!AL$900,FALSE)</f>
        <v>7563</v>
      </c>
      <c r="AM858" s="218">
        <f>HLOOKUP($B858,data06,data0211!AM$900,FALSE)</f>
        <v>0</v>
      </c>
      <c r="AN858" s="218">
        <f>HLOOKUP($B858,data06,data0211!AN$900,FALSE)</f>
        <v>25</v>
      </c>
      <c r="AO858" s="218">
        <f>HLOOKUP($B858,data06,data0211!AO$900,FALSE)</f>
        <v>25</v>
      </c>
      <c r="AP858" s="218">
        <f>HLOOKUP($B858,data06,data0211!AP$900,FALSE)</f>
        <v>0</v>
      </c>
      <c r="AQ858" s="218">
        <f>HLOOKUP($B858,data06,data0211!AQ$900,FALSE)</f>
        <v>24</v>
      </c>
      <c r="AR858" s="218">
        <f>HLOOKUP($B858,data06,data0211!AR$900,FALSE)</f>
        <v>65</v>
      </c>
      <c r="AS858" s="218">
        <f>HLOOKUP($B858,data06,data0211!AS$900,FALSE)</f>
        <v>52</v>
      </c>
      <c r="AT858" s="218">
        <f>HLOOKUP($B858,data06,data0211!AT$900,FALSE)</f>
        <v>13</v>
      </c>
      <c r="AU858" s="218">
        <f>HLOOKUP($B858,data06,data0211!AU$900,FALSE)</f>
        <v>44</v>
      </c>
      <c r="AV858" s="218">
        <f>HLOOKUP($B858,data06,data0211!AV$900,FALSE)</f>
        <v>0</v>
      </c>
      <c r="AW858" s="218">
        <f>HLOOKUP($B858,data06,data0211!AW$900,FALSE)</f>
        <v>21</v>
      </c>
      <c r="AX858" s="218">
        <f>HLOOKUP($B858,data06,data0211!AX$900,FALSE)</f>
        <v>0</v>
      </c>
      <c r="AY858" s="218">
        <f>HLOOKUP($B858,data06,data0211!AY$900,FALSE)</f>
        <v>4</v>
      </c>
      <c r="AZ858" s="218">
        <f>HLOOKUP($B858,data06,data0211!AZ$900,FALSE)</f>
        <v>452</v>
      </c>
      <c r="BA858" s="218">
        <f>HLOOKUP($B858,data06,data0211!BA$900,FALSE)</f>
        <v>76</v>
      </c>
      <c r="BB858" s="218"/>
      <c r="BC858" s="218"/>
      <c r="BD858" s="218"/>
      <c r="BE858" s="218"/>
    </row>
    <row r="859" spans="1:57" x14ac:dyDescent="0.2">
      <c r="A859" s="71" t="s">
        <v>272</v>
      </c>
      <c r="B859" s="71" t="s">
        <v>272</v>
      </c>
      <c r="C859" s="69">
        <v>2007</v>
      </c>
      <c r="D859" s="218">
        <f>HLOOKUP($B859,data07,data0211!D$900,FALSE)</f>
        <v>5348373</v>
      </c>
      <c r="E859" s="218">
        <f>HLOOKUP($B859,data07,data0211!E$900,FALSE)</f>
        <v>-1576584</v>
      </c>
      <c r="F859" s="218">
        <f>HLOOKUP($B859,data07,data0211!F$900,FALSE)</f>
        <v>0</v>
      </c>
      <c r="G859" s="218">
        <f>HLOOKUP($B859,data07,data0211!G$900,FALSE)</f>
        <v>326034.11</v>
      </c>
      <c r="H859" s="218">
        <f>HLOOKUP($B859,data07,data0211!H$900,FALSE)</f>
        <v>1180606</v>
      </c>
      <c r="I859" s="218">
        <f>HLOOKUP($B859,data07,data0211!I$900,FALSE)</f>
        <v>31050</v>
      </c>
      <c r="J859" s="218">
        <f>HLOOKUP($B859,data07,data0211!J$900,FALSE)</f>
        <v>3853</v>
      </c>
      <c r="K859" s="218">
        <f>HLOOKUP($B859,data07,data0211!K$900,FALSE)</f>
        <v>3290</v>
      </c>
      <c r="L859" s="218">
        <f>HLOOKUP($B859,data07,data0211!L$900,FALSE)</f>
        <v>562</v>
      </c>
      <c r="M859" s="218">
        <f>HLOOKUP($B859,data07,data0211!M$900,FALSE)</f>
        <v>1</v>
      </c>
      <c r="N859" s="218">
        <f>HLOOKUP($B859,data07,data0211!N$900,FALSE)</f>
        <v>1333</v>
      </c>
      <c r="O859" s="218">
        <f>HLOOKUP($B859,data07,data0211!O$900,FALSE)</f>
        <v>13</v>
      </c>
      <c r="P859" s="218">
        <f>HLOOKUP($B859,data07,data0211!P$900,FALSE)</f>
        <v>145743157.84</v>
      </c>
      <c r="Q859" s="218">
        <f>HLOOKUP($B859,data07,data0211!Q$900,FALSE)</f>
        <v>26672783</v>
      </c>
      <c r="R859" s="218">
        <f>HLOOKUP($B859,data07,data0211!R$900,FALSE)</f>
        <v>55960423</v>
      </c>
      <c r="S859" s="218">
        <f>HLOOKUP($B859,data07,data0211!S$900,FALSE)</f>
        <v>62029064</v>
      </c>
      <c r="T859" s="218">
        <f>HLOOKUP($B859,data07,data0211!T$900,FALSE)</f>
        <v>1057612.6000000001</v>
      </c>
      <c r="U859" s="218">
        <f>HLOOKUP($B859,data07,data0211!U$900,FALSE)</f>
        <v>23275.24</v>
      </c>
      <c r="V859" s="218">
        <f>HLOOKUP($B859,data07,data0211!V$900,FALSE)</f>
        <v>254058</v>
      </c>
      <c r="W859" s="218">
        <f>HLOOKUP($B859,data07,data0211!W$900,FALSE)</f>
        <v>0</v>
      </c>
      <c r="X859" s="218">
        <f>HLOOKUP($B859,data07,data0211!X$900,FALSE)</f>
        <v>113355</v>
      </c>
      <c r="Y859" s="218">
        <f>HLOOKUP($B859,data07,data0211!Y$900,FALSE)</f>
        <v>137861</v>
      </c>
      <c r="Z859" s="218">
        <f>HLOOKUP($B859,data07,data0211!Z$900,FALSE)</f>
        <v>2842</v>
      </c>
      <c r="AA859" s="218">
        <f>HLOOKUP($B859,data07,data0211!AA$900,FALSE)</f>
        <v>0</v>
      </c>
      <c r="AB859" s="218">
        <f>HLOOKUP($B859,data07,data0211!AB$900,FALSE)</f>
        <v>1743107.26</v>
      </c>
      <c r="AC859" s="218">
        <f>HLOOKUP($B859,data07,data0211!AC$900,FALSE)</f>
        <v>765738.04</v>
      </c>
      <c r="AD859" s="218">
        <f>HLOOKUP($B859,data07,data0211!AD$900,FALSE)</f>
        <v>743941.23</v>
      </c>
      <c r="AE859" s="218">
        <f>HLOOKUP($B859,data07,data0211!AE$900,FALSE)</f>
        <v>209117</v>
      </c>
      <c r="AF859" s="218">
        <f>HLOOKUP($B859,data07,data0211!AF$900,FALSE)</f>
        <v>1190.32</v>
      </c>
      <c r="AG859" s="218">
        <f>HLOOKUP($B859,data07,data0211!AG$900,FALSE)</f>
        <v>23120.67</v>
      </c>
      <c r="AH859" s="218">
        <f>HLOOKUP($B859,data07,data0211!AH$900,FALSE)</f>
        <v>8</v>
      </c>
      <c r="AI859" s="218">
        <f>HLOOKUP($B859,data07,data0211!AI$900,FALSE)</f>
        <v>8</v>
      </c>
      <c r="AJ859" s="218">
        <f>HLOOKUP($B859,data07,data0211!AJ$900,FALSE)</f>
        <v>0</v>
      </c>
      <c r="AK859" s="218">
        <f>HLOOKUP($B859,data07,data0211!AK$900,FALSE)</f>
        <v>7411</v>
      </c>
      <c r="AL859" s="218">
        <f>HLOOKUP($B859,data07,data0211!AL$900,FALSE)</f>
        <v>7411</v>
      </c>
      <c r="AM859" s="218">
        <f>HLOOKUP($B859,data07,data0211!AM$900,FALSE)</f>
        <v>0</v>
      </c>
      <c r="AN859" s="218">
        <f>HLOOKUP($B859,data07,data0211!AN$900,FALSE)</f>
        <v>26000</v>
      </c>
      <c r="AO859" s="218">
        <f>HLOOKUP($B859,data07,data0211!AO$900,FALSE)</f>
        <v>26000</v>
      </c>
      <c r="AP859" s="218">
        <f>HLOOKUP($B859,data07,data0211!AP$900,FALSE)</f>
        <v>0</v>
      </c>
      <c r="AQ859" s="218">
        <f>HLOOKUP($B859,data07,data0211!AQ$900,FALSE)</f>
        <v>24000</v>
      </c>
      <c r="AR859" s="218">
        <f>HLOOKUP($B859,data07,data0211!AR$900,FALSE)</f>
        <v>65</v>
      </c>
      <c r="AS859" s="218">
        <f>HLOOKUP($B859,data07,data0211!AS$900,FALSE)</f>
        <v>52</v>
      </c>
      <c r="AT859" s="218">
        <f>HLOOKUP($B859,data07,data0211!AT$900,FALSE)</f>
        <v>13</v>
      </c>
      <c r="AU859" s="218">
        <f>HLOOKUP($B859,data07,data0211!AU$900,FALSE)</f>
        <v>44</v>
      </c>
      <c r="AV859" s="218">
        <f>HLOOKUP($B859,data07,data0211!AV$900,FALSE)</f>
        <v>0</v>
      </c>
      <c r="AW859" s="218">
        <f>HLOOKUP($B859,data07,data0211!AW$900,FALSE)</f>
        <v>21</v>
      </c>
      <c r="AX859" s="218">
        <f>HLOOKUP($B859,data07,data0211!AX$900,FALSE)</f>
        <v>0</v>
      </c>
      <c r="AY859" s="218">
        <f>HLOOKUP($B859,data07,data0211!AY$900,FALSE)</f>
        <v>4</v>
      </c>
      <c r="AZ859" s="218">
        <f>HLOOKUP($B859,data07,data0211!AZ$900,FALSE)</f>
        <v>433</v>
      </c>
      <c r="BA859" s="218">
        <f>HLOOKUP($B859,data07,data0211!BA$900,FALSE)</f>
        <v>75</v>
      </c>
      <c r="BB859" s="218"/>
      <c r="BC859" s="218"/>
      <c r="BD859" s="218"/>
      <c r="BE859" s="218"/>
    </row>
    <row r="860" spans="1:57" x14ac:dyDescent="0.2">
      <c r="A860" s="71" t="s">
        <v>272</v>
      </c>
      <c r="B860" s="71" t="s">
        <v>272</v>
      </c>
      <c r="C860" s="69">
        <v>2008</v>
      </c>
      <c r="D860" s="218">
        <f>HLOOKUP($B860,data08,data0211!D$900,FALSE)</f>
        <v>5641700</v>
      </c>
      <c r="E860" s="218">
        <f>HLOOKUP($B860,data08,data0211!E$900,FALSE)</f>
        <v>-1823458</v>
      </c>
      <c r="F860" s="218">
        <f>HLOOKUP($B860,data08,data0211!F$900,FALSE)</f>
        <v>0</v>
      </c>
      <c r="G860" s="218">
        <f>HLOOKUP($B860,data08,data0211!G$900,FALSE)</f>
        <v>348736</v>
      </c>
      <c r="H860" s="218">
        <f>HLOOKUP($B860,data08,data0211!H$900,FALSE)</f>
        <v>1291065</v>
      </c>
      <c r="I860" s="218">
        <f>HLOOKUP($B860,data08,data0211!I$900,FALSE)</f>
        <v>41822</v>
      </c>
      <c r="J860" s="218">
        <f>HLOOKUP($B860,data08,data0211!J$900,FALSE)</f>
        <v>3878</v>
      </c>
      <c r="K860" s="218">
        <f>HLOOKUP($B860,data08,data0211!K$900,FALSE)</f>
        <v>3315</v>
      </c>
      <c r="L860" s="218">
        <f>HLOOKUP($B860,data08,data0211!L$900,FALSE)</f>
        <v>562</v>
      </c>
      <c r="M860" s="218">
        <f>HLOOKUP($B860,data08,data0211!M$900,FALSE)</f>
        <v>1</v>
      </c>
      <c r="N860" s="218">
        <f>HLOOKUP($B860,data08,data0211!N$900,FALSE)</f>
        <v>1286</v>
      </c>
      <c r="O860" s="218">
        <f>HLOOKUP($B860,data08,data0211!O$900,FALSE)</f>
        <v>13</v>
      </c>
      <c r="P860" s="218">
        <f>HLOOKUP($B860,data08,data0211!P$900,FALSE)</f>
        <v>154353218.66999999</v>
      </c>
      <c r="Q860" s="218">
        <f>HLOOKUP($B860,data08,data0211!Q$900,FALSE)</f>
        <v>26528425</v>
      </c>
      <c r="R860" s="218">
        <f>HLOOKUP($B860,data08,data0211!R$900,FALSE)</f>
        <v>57233994.100000001</v>
      </c>
      <c r="S860" s="218">
        <f>HLOOKUP($B860,data08,data0211!S$900,FALSE)</f>
        <v>69504959.569999993</v>
      </c>
      <c r="T860" s="218">
        <f>HLOOKUP($B860,data08,data0211!T$900,FALSE)</f>
        <v>1062522</v>
      </c>
      <c r="U860" s="218">
        <f>HLOOKUP($B860,data08,data0211!U$900,FALSE)</f>
        <v>23318</v>
      </c>
      <c r="V860" s="218">
        <f>HLOOKUP($B860,data08,data0211!V$900,FALSE)</f>
        <v>271615</v>
      </c>
      <c r="W860" s="218">
        <f>HLOOKUP($B860,data08,data0211!W$900,FALSE)</f>
        <v>0</v>
      </c>
      <c r="X860" s="218">
        <f>HLOOKUP($B860,data08,data0211!X$900,FALSE)</f>
        <v>113593</v>
      </c>
      <c r="Y860" s="218">
        <f>HLOOKUP($B860,data08,data0211!Y$900,FALSE)</f>
        <v>155179</v>
      </c>
      <c r="Z860" s="218">
        <f>HLOOKUP($B860,data08,data0211!Z$900,FALSE)</f>
        <v>2843</v>
      </c>
      <c r="AA860" s="218">
        <f>HLOOKUP($B860,data08,data0211!AA$900,FALSE)</f>
        <v>0</v>
      </c>
      <c r="AB860" s="218">
        <f>HLOOKUP($B860,data08,data0211!AB$900,FALSE)</f>
        <v>0</v>
      </c>
      <c r="AC860" s="218">
        <f>HLOOKUP($B860,data08,data0211!AC$900,FALSE)</f>
        <v>773354.62</v>
      </c>
      <c r="AD860" s="218">
        <f>HLOOKUP($B860,data08,data0211!AD$900,FALSE)</f>
        <v>671235.07000000007</v>
      </c>
      <c r="AE860" s="218">
        <f>HLOOKUP($B860,data08,data0211!AE$900,FALSE)</f>
        <v>222482.46</v>
      </c>
      <c r="AF860" s="218">
        <f>HLOOKUP($B860,data08,data0211!AF$900,FALSE)</f>
        <v>18690.91</v>
      </c>
      <c r="AG860" s="218">
        <f>HLOOKUP($B860,data08,data0211!AG$900,FALSE)</f>
        <v>1205.2</v>
      </c>
      <c r="AH860" s="218">
        <f>HLOOKUP($B860,data08,data0211!AH$900,FALSE)</f>
        <v>8</v>
      </c>
      <c r="AI860" s="218">
        <f>HLOOKUP($B860,data08,data0211!AI$900,FALSE)</f>
        <v>8</v>
      </c>
      <c r="AJ860" s="218">
        <f>HLOOKUP($B860,data08,data0211!AJ$900,FALSE)</f>
        <v>0</v>
      </c>
      <c r="AK860" s="218">
        <f>HLOOKUP($B860,data08,data0211!AK$900,FALSE)</f>
        <v>7411</v>
      </c>
      <c r="AL860" s="218">
        <f>HLOOKUP($B860,data08,data0211!AL$900,FALSE)</f>
        <v>7411</v>
      </c>
      <c r="AM860" s="218">
        <f>HLOOKUP($B860,data08,data0211!AM$900,FALSE)</f>
        <v>0</v>
      </c>
      <c r="AN860" s="218">
        <f>HLOOKUP($B860,data08,data0211!AN$900,FALSE)</f>
        <v>26000</v>
      </c>
      <c r="AO860" s="218">
        <f>HLOOKUP($B860,data08,data0211!AO$900,FALSE)</f>
        <v>26000</v>
      </c>
      <c r="AP860" s="218">
        <f>HLOOKUP($B860,data08,data0211!AP$900,FALSE)</f>
        <v>26000</v>
      </c>
      <c r="AQ860" s="218">
        <f>HLOOKUP($B860,data08,data0211!AQ$900,FALSE)</f>
        <v>24000</v>
      </c>
      <c r="AR860" s="218">
        <f>HLOOKUP($B860,data08,data0211!AR$900,FALSE)</f>
        <v>65</v>
      </c>
      <c r="AS860" s="218">
        <f>HLOOKUP($B860,data08,data0211!AS$900,FALSE)</f>
        <v>52</v>
      </c>
      <c r="AT860" s="218">
        <f>HLOOKUP($B860,data08,data0211!AT$900,FALSE)</f>
        <v>13</v>
      </c>
      <c r="AU860" s="218">
        <f>HLOOKUP($B860,data08,data0211!AU$900,FALSE)</f>
        <v>44</v>
      </c>
      <c r="AV860" s="218">
        <f>HLOOKUP($B860,data08,data0211!AV$900,FALSE)</f>
        <v>0</v>
      </c>
      <c r="AW860" s="218">
        <f>HLOOKUP($B860,data08,data0211!AW$900,FALSE)</f>
        <v>21</v>
      </c>
      <c r="AX860" s="218">
        <f>HLOOKUP($B860,data08,data0211!AX$900,FALSE)</f>
        <v>0</v>
      </c>
      <c r="AY860" s="218">
        <f>HLOOKUP($B860,data08,data0211!AY$900,FALSE)</f>
        <v>4</v>
      </c>
      <c r="AZ860" s="218">
        <f>HLOOKUP($B860,data08,data0211!AZ$900,FALSE)</f>
        <v>433</v>
      </c>
      <c r="BA860" s="218">
        <f>HLOOKUP($B860,data08,data0211!BA$900,FALSE)</f>
        <v>75</v>
      </c>
      <c r="BB860" s="218"/>
      <c r="BC860" s="218"/>
      <c r="BD860" s="218"/>
      <c r="BE860" s="218"/>
    </row>
    <row r="861" spans="1:57" x14ac:dyDescent="0.2">
      <c r="A861" s="71" t="s">
        <v>272</v>
      </c>
      <c r="B861" s="71" t="s">
        <v>272</v>
      </c>
      <c r="C861" s="69">
        <v>2009</v>
      </c>
      <c r="D861" s="218">
        <f>HLOOKUP($B861,data09,data0211!D$900,FALSE)</f>
        <v>6536247</v>
      </c>
      <c r="E861" s="218">
        <f>HLOOKUP($B861,data09,data0211!E$900,FALSE)</f>
        <v>-2121710</v>
      </c>
      <c r="F861" s="218">
        <f>HLOOKUP($B861,data09,data0211!F$900,FALSE)</f>
        <v>0</v>
      </c>
      <c r="G861" s="218">
        <f>HLOOKUP($B861,data09,data0211!G$900,FALSE)</f>
        <v>913116</v>
      </c>
      <c r="H861" s="218">
        <f>HLOOKUP($B861,data09,data0211!H$900,FALSE)</f>
        <v>1434994</v>
      </c>
      <c r="I861" s="218">
        <f>HLOOKUP($B861,data09,data0211!I$900,FALSE)</f>
        <v>47781</v>
      </c>
      <c r="J861" s="218">
        <f>HLOOKUP($B861,data09,data0211!J$900,FALSE)</f>
        <v>3763</v>
      </c>
      <c r="K861" s="218">
        <f>HLOOKUP($B861,data09,data0211!K$900,FALSE)</f>
        <v>3231</v>
      </c>
      <c r="L861" s="218">
        <f>HLOOKUP($B861,data09,data0211!L$900,FALSE)</f>
        <v>527</v>
      </c>
      <c r="M861" s="218">
        <f>HLOOKUP($B861,data09,data0211!M$900,FALSE)</f>
        <v>5</v>
      </c>
      <c r="N861" s="218">
        <f>HLOOKUP($B861,data09,data0211!N$900,FALSE)</f>
        <v>1280</v>
      </c>
      <c r="O861" s="218">
        <f>HLOOKUP($B861,data09,data0211!O$900,FALSE)</f>
        <v>13</v>
      </c>
      <c r="P861" s="218">
        <f>HLOOKUP($B861,data09,data0211!P$900,FALSE)</f>
        <v>155318970.66</v>
      </c>
      <c r="Q861" s="218">
        <f>HLOOKUP($B861,data09,data0211!Q$900,FALSE)</f>
        <v>25808454</v>
      </c>
      <c r="R861" s="218">
        <f>HLOOKUP($B861,data09,data0211!R$900,FALSE)</f>
        <v>53322026</v>
      </c>
      <c r="S861" s="218">
        <f>HLOOKUP($B861,data09,data0211!S$900,FALSE)</f>
        <v>75163165.659999996</v>
      </c>
      <c r="T861" s="218">
        <f>HLOOKUP($B861,data09,data0211!T$900,FALSE)</f>
        <v>1002011</v>
      </c>
      <c r="U861" s="218">
        <f>HLOOKUP($B861,data09,data0211!U$900,FALSE)</f>
        <v>23314</v>
      </c>
      <c r="V861" s="218">
        <f>HLOOKUP($B861,data09,data0211!V$900,FALSE)</f>
        <v>276794</v>
      </c>
      <c r="W861" s="218">
        <f>HLOOKUP($B861,data09,data0211!W$900,FALSE)</f>
        <v>0</v>
      </c>
      <c r="X861" s="218">
        <f>HLOOKUP($B861,data09,data0211!X$900,FALSE)</f>
        <v>104358</v>
      </c>
      <c r="Y861" s="218">
        <f>HLOOKUP($B861,data09,data0211!Y$900,FALSE)</f>
        <v>169745</v>
      </c>
      <c r="Z861" s="218">
        <f>HLOOKUP($B861,data09,data0211!Z$900,FALSE)</f>
        <v>2691</v>
      </c>
      <c r="AA861" s="218">
        <f>HLOOKUP($B861,data09,data0211!AA$900,FALSE)</f>
        <v>0</v>
      </c>
      <c r="AB861" s="218">
        <f>HLOOKUP($B861,data09,data0211!AB$900,FALSE)</f>
        <v>2048171.28</v>
      </c>
      <c r="AC861" s="218">
        <f>HLOOKUP($B861,data09,data0211!AC$900,FALSE)</f>
        <v>899422.41</v>
      </c>
      <c r="AD861" s="218">
        <f>HLOOKUP($B861,data09,data0211!AD$900,FALSE)</f>
        <v>844361.57000000007</v>
      </c>
      <c r="AE861" s="218">
        <f>HLOOKUP($B861,data09,data0211!AE$900,FALSE)</f>
        <v>262735.28000000003</v>
      </c>
      <c r="AF861" s="218">
        <f>HLOOKUP($B861,data09,data0211!AF$900,FALSE)</f>
        <v>36885.65</v>
      </c>
      <c r="AG861" s="218">
        <f>HLOOKUP($B861,data09,data0211!AG$900,FALSE)</f>
        <v>1414.37</v>
      </c>
      <c r="AH861" s="218">
        <f>HLOOKUP($B861,data09,data0211!AH$900,FALSE)</f>
        <v>8</v>
      </c>
      <c r="AI861" s="218">
        <f>HLOOKUP($B861,data09,data0211!AI$900,FALSE)</f>
        <v>8</v>
      </c>
      <c r="AJ861" s="218">
        <f>HLOOKUP($B861,data09,data0211!AJ$900,FALSE)</f>
        <v>0</v>
      </c>
      <c r="AK861" s="218">
        <f>HLOOKUP($B861,data09,data0211!AK$900,FALSE)</f>
        <v>7251</v>
      </c>
      <c r="AL861" s="218">
        <f>HLOOKUP($B861,data09,data0211!AL$900,FALSE)</f>
        <v>7251</v>
      </c>
      <c r="AM861" s="218">
        <f>HLOOKUP($B861,data09,data0211!AM$900,FALSE)</f>
        <v>0</v>
      </c>
      <c r="AN861" s="218">
        <f>HLOOKUP($B861,data09,data0211!AN$900,FALSE)</f>
        <v>26342</v>
      </c>
      <c r="AO861" s="218">
        <f>HLOOKUP($B861,data09,data0211!AO$900,FALSE)</f>
        <v>26561</v>
      </c>
      <c r="AP861" s="218">
        <f>HLOOKUP($B861,data09,data0211!AP$900,FALSE)</f>
        <v>26561</v>
      </c>
      <c r="AQ861" s="218">
        <f>HLOOKUP($B861,data09,data0211!AQ$900,FALSE)</f>
        <v>25149</v>
      </c>
      <c r="AR861" s="218">
        <f>HLOOKUP($B861,data09,data0211!AR$900,FALSE)</f>
        <v>65</v>
      </c>
      <c r="AS861" s="218">
        <f>HLOOKUP($B861,data09,data0211!AS$900,FALSE)</f>
        <v>52</v>
      </c>
      <c r="AT861" s="218">
        <f>HLOOKUP($B861,data09,data0211!AT$900,FALSE)</f>
        <v>13</v>
      </c>
      <c r="AU861" s="218">
        <f>HLOOKUP($B861,data09,data0211!AU$900,FALSE)</f>
        <v>44</v>
      </c>
      <c r="AV861" s="218">
        <f>HLOOKUP($B861,data09,data0211!AV$900,FALSE)</f>
        <v>0</v>
      </c>
      <c r="AW861" s="218">
        <f>HLOOKUP($B861,data09,data0211!AW$900,FALSE)</f>
        <v>21</v>
      </c>
      <c r="AX861" s="218">
        <f>HLOOKUP($B861,data09,data0211!AX$900,FALSE)</f>
        <v>0</v>
      </c>
      <c r="AY861" s="218">
        <f>HLOOKUP($B861,data09,data0211!AY$900,FALSE)</f>
        <v>4</v>
      </c>
      <c r="AZ861" s="218">
        <f>HLOOKUP($B861,data09,data0211!AZ$900,FALSE)</f>
        <v>433</v>
      </c>
      <c r="BA861" s="218">
        <f>HLOOKUP($B861,data09,data0211!BA$900,FALSE)</f>
        <v>69</v>
      </c>
      <c r="BB861" s="218"/>
      <c r="BC861" s="218"/>
      <c r="BD861" s="218"/>
      <c r="BE861" s="218"/>
    </row>
    <row r="862" spans="1:57" x14ac:dyDescent="0.2">
      <c r="A862" s="71" t="s">
        <v>272</v>
      </c>
      <c r="B862" s="71" t="s">
        <v>272</v>
      </c>
      <c r="C862" s="69">
        <v>2010</v>
      </c>
      <c r="D862" s="218">
        <f>HLOOKUP($B862,data10,data0211!D$900,FALSE)</f>
        <v>6717968</v>
      </c>
      <c r="E862" s="218">
        <f>HLOOKUP($B862,data10,data0211!E$900,FALSE)</f>
        <v>-2240016</v>
      </c>
      <c r="F862" s="218">
        <f>HLOOKUP($B862,data10,data0211!F$900,FALSE)</f>
        <v>0</v>
      </c>
      <c r="G862" s="218">
        <f>HLOOKUP($B862,data10,data0211!G$900,FALSE)</f>
        <v>913116</v>
      </c>
      <c r="H862" s="218">
        <f>HLOOKUP($B862,data10,data0211!H$900,FALSE)</f>
        <v>1283309</v>
      </c>
      <c r="I862" s="218">
        <f>HLOOKUP($B862,data10,data0211!I$900,FALSE)</f>
        <v>127852</v>
      </c>
      <c r="J862" s="218">
        <f>HLOOKUP($B862,data10,data0211!J$900,FALSE)</f>
        <v>3770</v>
      </c>
      <c r="K862" s="218">
        <f>HLOOKUP($B862,data10,data0211!K$900,FALSE)</f>
        <v>3237</v>
      </c>
      <c r="L862" s="218">
        <f>HLOOKUP($B862,data10,data0211!L$900,FALSE)</f>
        <v>532</v>
      </c>
      <c r="M862" s="218">
        <f>HLOOKUP($B862,data10,data0211!M$900,FALSE)</f>
        <v>1</v>
      </c>
      <c r="N862" s="218">
        <f>HLOOKUP($B862,data10,data0211!N$900,FALSE)</f>
        <v>0</v>
      </c>
      <c r="O862" s="218">
        <f>HLOOKUP($B862,data10,data0211!O$900,FALSE)</f>
        <v>0</v>
      </c>
      <c r="P862" s="218">
        <f>HLOOKUP($B862,data10,data0211!P$900,FALSE)</f>
        <v>138131785.69999999</v>
      </c>
      <c r="Q862" s="218">
        <f>HLOOKUP($B862,data10,data0211!Q$900,FALSE)</f>
        <v>26431108</v>
      </c>
      <c r="R862" s="218">
        <f>HLOOKUP($B862,data10,data0211!R$900,FALSE)</f>
        <v>51480789</v>
      </c>
      <c r="S862" s="218">
        <f>HLOOKUP($B862,data10,data0211!S$900,FALSE)</f>
        <v>60219888.700000003</v>
      </c>
      <c r="T862" s="218">
        <f>HLOOKUP($B862,data10,data0211!T$900,FALSE)</f>
        <v>0</v>
      </c>
      <c r="U862" s="218">
        <f>HLOOKUP($B862,data10,data0211!U$900,FALSE)</f>
        <v>0</v>
      </c>
      <c r="V862" s="218">
        <f>HLOOKUP($B862,data10,data0211!V$900,FALSE)</f>
        <v>247464</v>
      </c>
      <c r="W862" s="218">
        <f>HLOOKUP($B862,data10,data0211!W$900,FALSE)</f>
        <v>0</v>
      </c>
      <c r="X862" s="218">
        <f>HLOOKUP($B862,data10,data0211!X$900,FALSE)</f>
        <v>100518</v>
      </c>
      <c r="Y862" s="218">
        <f>HLOOKUP($B862,data10,data0211!Y$900,FALSE)</f>
        <v>146946</v>
      </c>
      <c r="Z862" s="218">
        <f>HLOOKUP($B862,data10,data0211!Z$900,FALSE)</f>
        <v>0</v>
      </c>
      <c r="AA862" s="218">
        <f>HLOOKUP($B862,data10,data0211!AA$900,FALSE)</f>
        <v>0</v>
      </c>
      <c r="AB862" s="218">
        <f>HLOOKUP($B862,data10,data0211!AB$900,FALSE)</f>
        <v>2262188.2599999998</v>
      </c>
      <c r="AC862" s="218">
        <f>HLOOKUP($B862,data10,data0211!AC$900,FALSE)</f>
        <v>1072220.26</v>
      </c>
      <c r="AD862" s="218">
        <f>HLOOKUP($B862,data10,data0211!AD$900,FALSE)</f>
        <v>909741.08</v>
      </c>
      <c r="AE862" s="218">
        <f>HLOOKUP($B862,data10,data0211!AE$900,FALSE)</f>
        <v>280226.92</v>
      </c>
      <c r="AF862" s="218">
        <f>HLOOKUP($B862,data10,data0211!AF$900,FALSE)</f>
        <v>0</v>
      </c>
      <c r="AG862" s="218">
        <f>HLOOKUP($B862,data10,data0211!AG$900,FALSE)</f>
        <v>0</v>
      </c>
      <c r="AH862" s="218">
        <f>HLOOKUP($B862,data10,data0211!AH$900,FALSE)</f>
        <v>0</v>
      </c>
      <c r="AI862" s="218">
        <f>HLOOKUP($B862,data10,data0211!AI$900,FALSE)</f>
        <v>0</v>
      </c>
      <c r="AJ862" s="218">
        <f>HLOOKUP($B862,data10,data0211!AJ$900,FALSE)</f>
        <v>0</v>
      </c>
      <c r="AK862" s="218">
        <f>HLOOKUP($B862,data10,data0211!AK$900,FALSE)</f>
        <v>7251</v>
      </c>
      <c r="AL862" s="218">
        <f>HLOOKUP($B862,data10,data0211!AL$900,FALSE)</f>
        <v>7251</v>
      </c>
      <c r="AM862" s="218">
        <f>HLOOKUP($B862,data10,data0211!AM$900,FALSE)</f>
        <v>0</v>
      </c>
      <c r="AN862" s="218">
        <f>HLOOKUP($B862,data10,data0211!AN$900,FALSE)</f>
        <v>26132</v>
      </c>
      <c r="AO862" s="218">
        <f>HLOOKUP($B862,data10,data0211!AO$900,FALSE)</f>
        <v>25975</v>
      </c>
      <c r="AP862" s="218">
        <f>HLOOKUP($B862,data10,data0211!AP$900,FALSE)</f>
        <v>26132</v>
      </c>
      <c r="AQ862" s="218">
        <f>HLOOKUP($B862,data10,data0211!AQ$900,FALSE)</f>
        <v>23838</v>
      </c>
      <c r="AR862" s="218">
        <f>HLOOKUP($B862,data10,data0211!AR$900,FALSE)</f>
        <v>65</v>
      </c>
      <c r="AS862" s="218">
        <f>HLOOKUP($B862,data10,data0211!AS$900,FALSE)</f>
        <v>52</v>
      </c>
      <c r="AT862" s="218">
        <f>HLOOKUP($B862,data10,data0211!AT$900,FALSE)</f>
        <v>13</v>
      </c>
      <c r="AU862" s="218">
        <f>HLOOKUP($B862,data10,data0211!AU$900,FALSE)</f>
        <v>44</v>
      </c>
      <c r="AV862" s="218">
        <f>HLOOKUP($B862,data10,data0211!AV$900,FALSE)</f>
        <v>0</v>
      </c>
      <c r="AW862" s="218">
        <f>HLOOKUP($B862,data10,data0211!AW$900,FALSE)</f>
        <v>21</v>
      </c>
      <c r="AX862" s="218">
        <f>HLOOKUP($B862,data10,data0211!AX$900,FALSE)</f>
        <v>0</v>
      </c>
      <c r="AY862" s="218">
        <f>HLOOKUP($B862,data10,data0211!AY$900,FALSE)</f>
        <v>4</v>
      </c>
      <c r="AZ862" s="218">
        <f>HLOOKUP($B862,data10,data0211!AZ$900,FALSE)</f>
        <v>441</v>
      </c>
      <c r="BA862" s="218">
        <f>HLOOKUP($B862,data10,data0211!BA$900,FALSE)</f>
        <v>63</v>
      </c>
      <c r="BB862" s="218"/>
      <c r="BC862" s="218"/>
      <c r="BD862" s="218"/>
      <c r="BE862" s="218"/>
    </row>
    <row r="863" spans="1:57" x14ac:dyDescent="0.2">
      <c r="A863" s="71" t="s">
        <v>272</v>
      </c>
      <c r="B863" s="71" t="s">
        <v>272</v>
      </c>
      <c r="C863" s="69">
        <v>2011</v>
      </c>
      <c r="D863" s="218">
        <f>HLOOKUP($B863,data11,data0211!D$900,FALSE)</f>
        <v>6465698</v>
      </c>
      <c r="E863" s="218">
        <f>HLOOKUP($B863,data11,data0211!E$900,FALSE)</f>
        <v>-2126235</v>
      </c>
      <c r="F863" s="218">
        <f>HLOOKUP($B863,data11,data0211!F$900,FALSE)</f>
        <v>0</v>
      </c>
      <c r="G863" s="218">
        <f>HLOOKUP($B863,data11,data0211!G$900,FALSE)</f>
        <v>492367</v>
      </c>
      <c r="H863" s="218">
        <f>HLOOKUP($B863,data11,data0211!H$900,FALSE)</f>
        <v>1376820</v>
      </c>
      <c r="I863" s="218">
        <f>HLOOKUP($B863,data11,data0211!I$900,FALSE)</f>
        <v>71232</v>
      </c>
      <c r="J863" s="218">
        <f>HLOOKUP($B863,data11,data0211!J$900,FALSE)</f>
        <v>3697</v>
      </c>
      <c r="K863" s="218">
        <f>HLOOKUP($B863,data11,data0211!K$900,FALSE)</f>
        <v>3198</v>
      </c>
      <c r="L863" s="218">
        <f>HLOOKUP($B863,data11,data0211!L$900,FALSE)</f>
        <v>498</v>
      </c>
      <c r="M863" s="218">
        <f>HLOOKUP($B863,data11,data0211!M$900,FALSE)</f>
        <v>1</v>
      </c>
      <c r="N863" s="218">
        <f>HLOOKUP($B863,data11,data0211!N$900,FALSE)</f>
        <v>0</v>
      </c>
      <c r="O863" s="218">
        <f>HLOOKUP($B863,data11,data0211!O$900,FALSE)</f>
        <v>0</v>
      </c>
      <c r="P863" s="218">
        <f>HLOOKUP($B863,data11,data0211!P$900,FALSE)</f>
        <v>144028502</v>
      </c>
      <c r="Q863" s="218">
        <f>HLOOKUP($B863,data11,data0211!Q$900,FALSE)</f>
        <v>25980284</v>
      </c>
      <c r="R863" s="218">
        <f>HLOOKUP($B863,data11,data0211!R$900,FALSE)</f>
        <v>49859294</v>
      </c>
      <c r="S863" s="218">
        <f>HLOOKUP($B863,data11,data0211!S$900,FALSE)</f>
        <v>68188924</v>
      </c>
      <c r="T863" s="218">
        <f>HLOOKUP($B863,data11,data0211!T$900,FALSE)</f>
        <v>0</v>
      </c>
      <c r="U863" s="218">
        <f>HLOOKUP($B863,data11,data0211!U$900,FALSE)</f>
        <v>0</v>
      </c>
      <c r="V863" s="218">
        <f>HLOOKUP($B863,data11,data0211!V$900,FALSE)</f>
        <v>249291</v>
      </c>
      <c r="W863" s="218">
        <f>HLOOKUP($B863,data11,data0211!W$900,FALSE)</f>
        <v>0</v>
      </c>
      <c r="X863" s="218">
        <f>HLOOKUP($B863,data11,data0211!X$900,FALSE)</f>
        <v>99925</v>
      </c>
      <c r="Y863" s="218">
        <f>HLOOKUP($B863,data11,data0211!Y$900,FALSE)</f>
        <v>149366</v>
      </c>
      <c r="Z863" s="218">
        <f>HLOOKUP($B863,data11,data0211!Z$900,FALSE)</f>
        <v>0</v>
      </c>
      <c r="AA863" s="218">
        <f>HLOOKUP($B863,data11,data0211!AA$900,FALSE)</f>
        <v>0</v>
      </c>
      <c r="AB863" s="218">
        <f>HLOOKUP($B863,data11,data0211!AB$900,FALSE)</f>
        <v>2171262.88</v>
      </c>
      <c r="AC863" s="218">
        <f>HLOOKUP($B863,data11,data0211!AC$900,FALSE)</f>
        <v>1036087.13</v>
      </c>
      <c r="AD863" s="218">
        <f>HLOOKUP($B863,data11,data0211!AD$900,FALSE)</f>
        <v>849039.7</v>
      </c>
      <c r="AE863" s="218">
        <f>HLOOKUP($B863,data11,data0211!AE$900,FALSE)</f>
        <v>286136.05</v>
      </c>
      <c r="AF863" s="218">
        <f>HLOOKUP($B863,data11,data0211!AF$900,FALSE)</f>
        <v>0</v>
      </c>
      <c r="AG863" s="218">
        <f>HLOOKUP($B863,data11,data0211!AG$900,FALSE)</f>
        <v>0</v>
      </c>
      <c r="AH863" s="218">
        <f>HLOOKUP($B863,data11,data0211!AH$900,FALSE)</f>
        <v>8</v>
      </c>
      <c r="AI863" s="218">
        <f>HLOOKUP($B863,data11,data0211!AI$900,FALSE)</f>
        <v>8</v>
      </c>
      <c r="AJ863" s="218">
        <f>HLOOKUP($B863,data11,data0211!AJ$900,FALSE)</f>
        <v>0</v>
      </c>
      <c r="AK863" s="218">
        <f>HLOOKUP($B863,data11,data0211!AK$900,FALSE)</f>
        <v>7521</v>
      </c>
      <c r="AL863" s="218">
        <f>HLOOKUP($B863,data11,data0211!AL$900,FALSE)</f>
        <v>0</v>
      </c>
      <c r="AM863" s="218">
        <f>HLOOKUP($B863,data11,data0211!AM$900,FALSE)</f>
        <v>0</v>
      </c>
      <c r="AN863" s="218">
        <f>HLOOKUP($B863,data11,data0211!AN$900,FALSE)</f>
        <v>26222</v>
      </c>
      <c r="AO863" s="218">
        <f>HLOOKUP($B863,data11,data0211!AO$900,FALSE)</f>
        <v>27350</v>
      </c>
      <c r="AP863" s="218">
        <f>HLOOKUP($B863,data11,data0211!AP$900,FALSE)</f>
        <v>27350</v>
      </c>
      <c r="AQ863" s="218">
        <f>HLOOKUP($B863,data11,data0211!AQ$900,FALSE)</f>
        <v>24737</v>
      </c>
      <c r="AR863" s="218">
        <f>HLOOKUP($B863,data11,data0211!AR$900,FALSE)</f>
        <v>68</v>
      </c>
      <c r="AS863" s="218">
        <f>HLOOKUP($B863,data11,data0211!AS$900,FALSE)</f>
        <v>53</v>
      </c>
      <c r="AT863" s="218">
        <f>HLOOKUP($B863,data11,data0211!AT$900,FALSE)</f>
        <v>15</v>
      </c>
      <c r="AU863" s="218">
        <f>HLOOKUP($B863,data11,data0211!AU$900,FALSE)</f>
        <v>46</v>
      </c>
      <c r="AV863" s="218">
        <f>HLOOKUP($B863,data11,data0211!AV$900,FALSE)</f>
        <v>0</v>
      </c>
      <c r="AW863" s="218">
        <f>HLOOKUP($B863,data11,data0211!AW$900,FALSE)</f>
        <v>22</v>
      </c>
      <c r="AX863" s="218">
        <f>HLOOKUP($B863,data11,data0211!AX$900,FALSE)</f>
        <v>0</v>
      </c>
      <c r="AY863" s="218">
        <f>HLOOKUP($B863,data11,data0211!AY$900,FALSE)</f>
        <v>4</v>
      </c>
      <c r="AZ863" s="218">
        <f>HLOOKUP($B863,data11,data0211!AZ$900,FALSE)</f>
        <v>457</v>
      </c>
      <c r="BA863" s="218">
        <f>HLOOKUP($B863,data11,data0211!BA$900,FALSE)</f>
        <v>62</v>
      </c>
      <c r="BB863" s="218"/>
      <c r="BC863" s="218"/>
      <c r="BD863" s="218"/>
      <c r="BE863" s="218"/>
    </row>
    <row r="864" spans="1:57" x14ac:dyDescent="0.2">
      <c r="A864" s="71" t="s">
        <v>55</v>
      </c>
      <c r="B864" s="71" t="s">
        <v>55</v>
      </c>
      <c r="C864" s="69">
        <v>2002</v>
      </c>
      <c r="D864" s="218">
        <f>HLOOKUP($B864,data02,data0211!D$900,FALSE)</f>
        <v>20904655</v>
      </c>
      <c r="E864" s="218">
        <f>HLOOKUP($B864,data02,data0211!E$900,FALSE)</f>
        <v>-2236024</v>
      </c>
      <c r="F864" s="218">
        <f>HLOOKUP($B864,data02,data0211!F$900,FALSE)</f>
        <v>1034835</v>
      </c>
      <c r="G864" s="218">
        <f>HLOOKUP($B864,data02,data0211!G$900,FALSE)</f>
        <v>1111288</v>
      </c>
      <c r="H864" s="218">
        <f>HLOOKUP($B864,data02,data0211!H$900,FALSE)</f>
        <v>3774982</v>
      </c>
      <c r="I864" s="218">
        <f>HLOOKUP($B864,data02,data0211!I$900,FALSE)</f>
        <v>952590</v>
      </c>
      <c r="J864" s="218">
        <f>HLOOKUP($B864,data02,data0211!J$900,FALSE)</f>
        <v>20113</v>
      </c>
      <c r="K864" s="218">
        <f>HLOOKUP($B864,data02,data0211!K$900,FALSE)</f>
        <v>17521</v>
      </c>
      <c r="L864" s="218">
        <f>HLOOKUP($B864,data02,data0211!L$900,FALSE)</f>
        <v>2592</v>
      </c>
      <c r="M864" s="218">
        <f>HLOOKUP($B864,data02,data0211!M$900,FALSE)</f>
        <v>0</v>
      </c>
      <c r="N864" s="218">
        <f>HLOOKUP($B864,data02,data0211!N$900,FALSE)</f>
        <v>11</v>
      </c>
      <c r="O864" s="218">
        <f>HLOOKUP($B864,data02,data0211!O$900,FALSE)</f>
        <v>69</v>
      </c>
      <c r="P864" s="218">
        <f>HLOOKUP($B864,data02,data0211!P$900,FALSE)</f>
        <v>428242940</v>
      </c>
      <c r="Q864" s="218">
        <f>HLOOKUP($B864,data02,data0211!Q$900,FALSE)</f>
        <v>204755002</v>
      </c>
      <c r="R864" s="218">
        <f>HLOOKUP($B864,data02,data0211!R$900,FALSE)</f>
        <v>218825100</v>
      </c>
      <c r="S864" s="218">
        <f>HLOOKUP($B864,data02,data0211!S$900,FALSE)</f>
        <v>0</v>
      </c>
      <c r="T864" s="218">
        <f>HLOOKUP($B864,data02,data0211!T$900,FALSE)</f>
        <v>4209527</v>
      </c>
      <c r="U864" s="218">
        <f>HLOOKUP($B864,data02,data0211!U$900,FALSE)</f>
        <v>453311</v>
      </c>
      <c r="V864" s="218">
        <f>HLOOKUP($B864,data02,data0211!V$900,FALSE)</f>
        <v>0</v>
      </c>
      <c r="W864" s="218">
        <f>HLOOKUP($B864,data02,data0211!W$900,FALSE)</f>
        <v>0</v>
      </c>
      <c r="X864" s="218">
        <f>HLOOKUP($B864,data02,data0211!X$900,FALSE)</f>
        <v>0</v>
      </c>
      <c r="Y864" s="218">
        <f>HLOOKUP($B864,data02,data0211!Y$900,FALSE)</f>
        <v>0</v>
      </c>
      <c r="Z864" s="218">
        <f>HLOOKUP($B864,data02,data0211!Z$900,FALSE)</f>
        <v>0</v>
      </c>
      <c r="AA864" s="218">
        <f>HLOOKUP($B864,data02,data0211!AA$900,FALSE)</f>
        <v>0</v>
      </c>
      <c r="AB864" s="218">
        <f>HLOOKUP($B864,data02,data0211!AB$900,FALSE)</f>
        <v>7201916</v>
      </c>
      <c r="AC864" s="218">
        <f>HLOOKUP($B864,data02,data0211!AC$900,FALSE)</f>
        <v>4594415</v>
      </c>
      <c r="AD864" s="218">
        <f>HLOOKUP($B864,data02,data0211!AD$900,FALSE)</f>
        <v>2526164</v>
      </c>
      <c r="AE864" s="218">
        <f>HLOOKUP($B864,data02,data0211!AE$900,FALSE)</f>
        <v>0</v>
      </c>
      <c r="AF864" s="218">
        <f>HLOOKUP($B864,data02,data0211!AF$900,FALSE)</f>
        <v>81013</v>
      </c>
      <c r="AG864" s="218">
        <f>HLOOKUP($B864,data02,data0211!AG$900,FALSE)</f>
        <v>324</v>
      </c>
      <c r="AH864" s="218">
        <f>HLOOKUP($B864,data02,data0211!AH$900,FALSE)</f>
        <v>49.16</v>
      </c>
      <c r="AI864" s="218">
        <f>HLOOKUP($B864,data02,data0211!AI$900,FALSE)</f>
        <v>0</v>
      </c>
      <c r="AJ864" s="218">
        <f>HLOOKUP($B864,data02,data0211!AJ$900,FALSE)</f>
        <v>49.16</v>
      </c>
      <c r="AK864" s="218">
        <f>HLOOKUP($B864,data02,data0211!AK$900,FALSE)</f>
        <v>40672</v>
      </c>
      <c r="AL864" s="218">
        <f>HLOOKUP($B864,data02,data0211!AL$900,FALSE)</f>
        <v>65500</v>
      </c>
      <c r="AM864" s="218">
        <f>HLOOKUP($B864,data02,data0211!AM$900,FALSE)</f>
        <v>659</v>
      </c>
      <c r="AN864" s="218">
        <f>HLOOKUP($B864,data02,data0211!AN$900,FALSE)</f>
        <v>0</v>
      </c>
      <c r="AO864" s="218">
        <f>HLOOKUP($B864,data02,data0211!AO$900,FALSE)</f>
        <v>0</v>
      </c>
      <c r="AP864" s="218">
        <f>HLOOKUP($B864,data02,data0211!AP$900,FALSE)</f>
        <v>0</v>
      </c>
      <c r="AQ864" s="218">
        <f>HLOOKUP($B864,data02,data0211!AQ$900,FALSE)</f>
        <v>0</v>
      </c>
      <c r="AR864" s="218">
        <f>HLOOKUP($B864,data02,data0211!AR$900,FALSE)</f>
        <v>375.8</v>
      </c>
      <c r="AS864" s="218">
        <f>HLOOKUP($B864,data02,data0211!AS$900,FALSE)</f>
        <v>338.5</v>
      </c>
      <c r="AT864" s="218">
        <f>HLOOKUP($B864,data02,data0211!AT$900,FALSE)</f>
        <v>37.299999999999997</v>
      </c>
      <c r="AU864" s="218">
        <f>HLOOKUP($B864,data02,data0211!AU$900,FALSE)</f>
        <v>212.8</v>
      </c>
      <c r="AV864" s="218">
        <f>HLOOKUP($B864,data02,data0211!AV$900,FALSE)</f>
        <v>53.2</v>
      </c>
      <c r="AW864" s="218">
        <f>HLOOKUP($B864,data02,data0211!AW$900,FALSE)</f>
        <v>109.8</v>
      </c>
      <c r="AX864" s="218">
        <f>HLOOKUP($B864,data02,data0211!AX$900,FALSE)</f>
        <v>0</v>
      </c>
      <c r="AY864" s="218">
        <f>HLOOKUP($B864,data02,data0211!AY$900,FALSE)</f>
        <v>29</v>
      </c>
      <c r="AZ864" s="218">
        <f>HLOOKUP($B864,data02,data0211!AZ$900,FALSE)</f>
        <v>3279</v>
      </c>
      <c r="BA864" s="218">
        <f>HLOOKUP($B864,data02,data0211!BA$900,FALSE)</f>
        <v>0</v>
      </c>
      <c r="BB864" s="218"/>
      <c r="BC864" s="218"/>
      <c r="BD864" s="218"/>
      <c r="BE864" s="218"/>
    </row>
    <row r="865" spans="1:57" x14ac:dyDescent="0.2">
      <c r="A865" s="71" t="s">
        <v>55</v>
      </c>
      <c r="B865" s="71" t="s">
        <v>55</v>
      </c>
      <c r="C865" s="69">
        <v>2003</v>
      </c>
      <c r="D865" s="218">
        <f>HLOOKUP($B865,data03,data0211!D$900,FALSE)</f>
        <v>23798033</v>
      </c>
      <c r="E865" s="218">
        <f>HLOOKUP($B865,data03,data0211!E$900,FALSE)</f>
        <v>-3360839</v>
      </c>
      <c r="F865" s="218">
        <f>HLOOKUP($B865,data03,data0211!F$900,FALSE)</f>
        <v>0</v>
      </c>
      <c r="G865" s="218">
        <f>HLOOKUP($B865,data03,data0211!G$900,FALSE)</f>
        <v>1990600</v>
      </c>
      <c r="H865" s="218">
        <f>HLOOKUP($B865,data03,data0211!H$900,FALSE)</f>
        <v>4332397</v>
      </c>
      <c r="I865" s="218">
        <f>HLOOKUP($B865,data03,data0211!I$900,FALSE)</f>
        <v>713000</v>
      </c>
      <c r="J865" s="218">
        <f>HLOOKUP($B865,data03,data0211!J$900,FALSE)</f>
        <v>20382</v>
      </c>
      <c r="K865" s="218">
        <f>HLOOKUP($B865,data03,data0211!K$900,FALSE)</f>
        <v>17704</v>
      </c>
      <c r="L865" s="218">
        <f>HLOOKUP($B865,data03,data0211!L$900,FALSE)</f>
        <v>2678</v>
      </c>
      <c r="M865" s="218">
        <f>HLOOKUP($B865,data03,data0211!M$900,FALSE)</f>
        <v>0</v>
      </c>
      <c r="N865" s="218">
        <f>HLOOKUP($B865,data03,data0211!N$900,FALSE)</f>
        <v>11</v>
      </c>
      <c r="O865" s="218">
        <f>HLOOKUP($B865,data03,data0211!O$900,FALSE)</f>
        <v>6</v>
      </c>
      <c r="P865" s="218">
        <f>HLOOKUP($B865,data03,data0211!P$900,FALSE)</f>
        <v>441285683</v>
      </c>
      <c r="Q865" s="218">
        <f>HLOOKUP($B865,data03,data0211!Q$900,FALSE)</f>
        <v>203822662</v>
      </c>
      <c r="R865" s="218">
        <f>HLOOKUP($B865,data03,data0211!R$900,FALSE)</f>
        <v>232636621</v>
      </c>
      <c r="S865" s="218">
        <f>HLOOKUP($B865,data03,data0211!S$900,FALSE)</f>
        <v>0</v>
      </c>
      <c r="T865" s="218">
        <f>HLOOKUP($B865,data03,data0211!T$900,FALSE)</f>
        <v>4803969</v>
      </c>
      <c r="U865" s="218">
        <f>HLOOKUP($B865,data03,data0211!U$900,FALSE)</f>
        <v>22431</v>
      </c>
      <c r="V865" s="218">
        <f>HLOOKUP($B865,data03,data0211!V$900,FALSE)</f>
        <v>0</v>
      </c>
      <c r="W865" s="218">
        <f>HLOOKUP($B865,data03,data0211!W$900,FALSE)</f>
        <v>0</v>
      </c>
      <c r="X865" s="218">
        <f>HLOOKUP($B865,data03,data0211!X$900,FALSE)</f>
        <v>0</v>
      </c>
      <c r="Y865" s="218">
        <f>HLOOKUP($B865,data03,data0211!Y$900,FALSE)</f>
        <v>0</v>
      </c>
      <c r="Z865" s="218">
        <f>HLOOKUP($B865,data03,data0211!Z$900,FALSE)</f>
        <v>0</v>
      </c>
      <c r="AA865" s="218">
        <f>HLOOKUP($B865,data03,data0211!AA$900,FALSE)</f>
        <v>0</v>
      </c>
      <c r="AB865" s="218">
        <f>HLOOKUP($B865,data03,data0211!AB$900,FALSE)</f>
        <v>6950294.25</v>
      </c>
      <c r="AC865" s="218">
        <f>HLOOKUP($B865,data03,data0211!AC$900,FALSE)</f>
        <v>4333589.0199999996</v>
      </c>
      <c r="AD865" s="218">
        <f>HLOOKUP($B865,data03,data0211!AD$900,FALSE)</f>
        <v>2529075</v>
      </c>
      <c r="AE865" s="218">
        <f>HLOOKUP($B865,data03,data0211!AE$900,FALSE)</f>
        <v>0</v>
      </c>
      <c r="AF865" s="218">
        <f>HLOOKUP($B865,data03,data0211!AF$900,FALSE)</f>
        <v>86909.14</v>
      </c>
      <c r="AG865" s="218">
        <f>HLOOKUP($B865,data03,data0211!AG$900,FALSE)</f>
        <v>721.09</v>
      </c>
      <c r="AH865" s="218">
        <f>HLOOKUP($B865,data03,data0211!AH$900,FALSE)</f>
        <v>49.16</v>
      </c>
      <c r="AI865" s="218">
        <f>HLOOKUP($B865,data03,data0211!AI$900,FALSE)</f>
        <v>0</v>
      </c>
      <c r="AJ865" s="218">
        <f>HLOOKUP($B865,data03,data0211!AJ$900,FALSE)</f>
        <v>49.16</v>
      </c>
      <c r="AK865" s="218">
        <f>HLOOKUP($B865,data03,data0211!AK$900,FALSE)</f>
        <v>40800</v>
      </c>
      <c r="AL865" s="218">
        <f>HLOOKUP($B865,data03,data0211!AL$900,FALSE)</f>
        <v>66000</v>
      </c>
      <c r="AM865" s="218">
        <f>HLOOKUP($B865,data03,data0211!AM$900,FALSE)</f>
        <v>445</v>
      </c>
      <c r="AN865" s="218">
        <f>HLOOKUP($B865,data03,data0211!AN$900,FALSE)</f>
        <v>8084203</v>
      </c>
      <c r="AO865" s="218">
        <f>HLOOKUP($B865,data03,data0211!AO$900,FALSE)</f>
        <v>621763</v>
      </c>
      <c r="AP865" s="218">
        <f>HLOOKUP($B865,data03,data0211!AP$900,FALSE)</f>
        <v>0</v>
      </c>
      <c r="AQ865" s="218">
        <f>HLOOKUP($B865,data03,data0211!AQ$900,FALSE)</f>
        <v>7043886</v>
      </c>
      <c r="AR865" s="218">
        <f>HLOOKUP($B865,data03,data0211!AR$900,FALSE)</f>
        <v>415.2</v>
      </c>
      <c r="AS865" s="218">
        <f>HLOOKUP($B865,data03,data0211!AS$900,FALSE)</f>
        <v>334.8</v>
      </c>
      <c r="AT865" s="218">
        <f>HLOOKUP($B865,data03,data0211!AT$900,FALSE)</f>
        <v>80.400000000000006</v>
      </c>
      <c r="AU865" s="218">
        <f>HLOOKUP($B865,data03,data0211!AU$900,FALSE)</f>
        <v>258.39999999999998</v>
      </c>
      <c r="AV865" s="218">
        <f>HLOOKUP($B865,data03,data0211!AV$900,FALSE)</f>
        <v>0.5</v>
      </c>
      <c r="AW865" s="218">
        <f>HLOOKUP($B865,data03,data0211!AW$900,FALSE)</f>
        <v>156.19999999999999</v>
      </c>
      <c r="AX865" s="218">
        <f>HLOOKUP($B865,data03,data0211!AX$900,FALSE)</f>
        <v>0</v>
      </c>
      <c r="AY865" s="218">
        <f>HLOOKUP($B865,data03,data0211!AY$900,FALSE)</f>
        <v>28</v>
      </c>
      <c r="AZ865" s="218">
        <f>HLOOKUP($B865,data03,data0211!AZ$900,FALSE)</f>
        <v>2885</v>
      </c>
      <c r="BA865" s="218">
        <f>HLOOKUP($B865,data03,data0211!BA$900,FALSE)</f>
        <v>0</v>
      </c>
      <c r="BB865" s="218"/>
      <c r="BC865" s="218"/>
      <c r="BD865" s="218"/>
      <c r="BE865" s="218"/>
    </row>
    <row r="866" spans="1:57" x14ac:dyDescent="0.2">
      <c r="A866" s="71" t="s">
        <v>55</v>
      </c>
      <c r="B866" s="71" t="s">
        <v>55</v>
      </c>
      <c r="C866" s="69">
        <v>2004</v>
      </c>
      <c r="D866" s="218">
        <f>HLOOKUP($B866,data04,data0211!D$900,FALSE)</f>
        <v>26428055</v>
      </c>
      <c r="E866" s="218">
        <f>HLOOKUP($B866,data04,data0211!E$900,FALSE)</f>
        <v>-4578613</v>
      </c>
      <c r="F866" s="218">
        <f>HLOOKUP($B866,data04,data0211!F$900,FALSE)</f>
        <v>0</v>
      </c>
      <c r="G866" s="218">
        <f>HLOOKUP($B866,data04,data0211!G$900,FALSE)</f>
        <v>2630024</v>
      </c>
      <c r="H866" s="218">
        <f>HLOOKUP($B866,data04,data0211!H$900,FALSE)</f>
        <v>4365613</v>
      </c>
      <c r="I866" s="218">
        <f>HLOOKUP($B866,data04,data0211!I$900,FALSE)</f>
        <v>448000</v>
      </c>
      <c r="J866" s="218">
        <f>HLOOKUP($B866,data04,data0211!J$900,FALSE)</f>
        <v>20528</v>
      </c>
      <c r="K866" s="218">
        <f>HLOOKUP($B866,data04,data0211!K$900,FALSE)</f>
        <v>17877</v>
      </c>
      <c r="L866" s="218">
        <f>HLOOKUP($B866,data04,data0211!L$900,FALSE)</f>
        <v>2651</v>
      </c>
      <c r="M866" s="218">
        <f>HLOOKUP($B866,data04,data0211!M$900,FALSE)</f>
        <v>0</v>
      </c>
      <c r="N866" s="218">
        <f>HLOOKUP($B866,data04,data0211!N$900,FALSE)</f>
        <v>11</v>
      </c>
      <c r="O866" s="218">
        <f>HLOOKUP($B866,data04,data0211!O$900,FALSE)</f>
        <v>6</v>
      </c>
      <c r="P866" s="218">
        <f>HLOOKUP($B866,data04,data0211!P$900,FALSE)</f>
        <v>336593577</v>
      </c>
      <c r="Q866" s="218">
        <f>HLOOKUP($B866,data04,data0211!Q$900,FALSE)</f>
        <v>264678630</v>
      </c>
      <c r="R866" s="218">
        <f>HLOOKUP($B866,data04,data0211!R$900,FALSE)</f>
        <v>71914947</v>
      </c>
      <c r="S866" s="218">
        <f>HLOOKUP($B866,data04,data0211!S$900,FALSE)</f>
        <v>0</v>
      </c>
      <c r="T866" s="218">
        <f>HLOOKUP($B866,data04,data0211!T$900,FALSE)</f>
        <v>0</v>
      </c>
      <c r="U866" s="218">
        <f>HLOOKUP($B866,data04,data0211!U$900,FALSE)</f>
        <v>0</v>
      </c>
      <c r="V866" s="218">
        <f>HLOOKUP($B866,data04,data0211!V$900,FALSE)</f>
        <v>468693</v>
      </c>
      <c r="W866" s="218">
        <f>HLOOKUP($B866,data04,data0211!W$900,FALSE)</f>
        <v>0</v>
      </c>
      <c r="X866" s="218">
        <f>HLOOKUP($B866,data04,data0211!X$900,FALSE)</f>
        <v>454969</v>
      </c>
      <c r="Y866" s="218">
        <f>HLOOKUP($B866,data04,data0211!Y$900,FALSE)</f>
        <v>0</v>
      </c>
      <c r="Z866" s="218">
        <f>HLOOKUP($B866,data04,data0211!Z$900,FALSE)</f>
        <v>13688</v>
      </c>
      <c r="AA866" s="218">
        <f>HLOOKUP($B866,data04,data0211!AA$900,FALSE)</f>
        <v>36</v>
      </c>
      <c r="AB866" s="218">
        <f>HLOOKUP($B866,data04,data0211!AB$900,FALSE)</f>
        <v>6827947</v>
      </c>
      <c r="AC866" s="218">
        <f>HLOOKUP($B866,data04,data0211!AC$900,FALSE)</f>
        <v>4656358</v>
      </c>
      <c r="AD866" s="218">
        <f>HLOOKUP($B866,data04,data0211!AD$900,FALSE)</f>
        <v>2040433</v>
      </c>
      <c r="AE866" s="218">
        <f>HLOOKUP($B866,data04,data0211!AE$900,FALSE)</f>
        <v>0</v>
      </c>
      <c r="AF866" s="218">
        <f>HLOOKUP($B866,data04,data0211!AF$900,FALSE)</f>
        <v>130701</v>
      </c>
      <c r="AG866" s="218">
        <f>HLOOKUP($B866,data04,data0211!AG$900,FALSE)</f>
        <v>455</v>
      </c>
      <c r="AH866" s="218">
        <f>HLOOKUP($B866,data04,data0211!AH$900,FALSE)</f>
        <v>49.16</v>
      </c>
      <c r="AI866" s="218">
        <f>HLOOKUP($B866,data04,data0211!AI$900,FALSE)</f>
        <v>0</v>
      </c>
      <c r="AJ866" s="218">
        <f>HLOOKUP($B866,data04,data0211!AJ$900,FALSE)</f>
        <v>49.16</v>
      </c>
      <c r="AK866" s="218">
        <f>HLOOKUP($B866,data04,data0211!AK$900,FALSE)</f>
        <v>41200</v>
      </c>
      <c r="AL866" s="218">
        <f>HLOOKUP($B866,data04,data0211!AL$900,FALSE)</f>
        <v>66700</v>
      </c>
      <c r="AM866" s="218">
        <f>HLOOKUP($B866,data04,data0211!AM$900,FALSE)</f>
        <v>450</v>
      </c>
      <c r="AN866" s="218">
        <f>HLOOKUP($B866,data04,data0211!AN$900,FALSE)</f>
        <v>94390</v>
      </c>
      <c r="AO866" s="218">
        <f>HLOOKUP($B866,data04,data0211!AO$900,FALSE)</f>
        <v>61323</v>
      </c>
      <c r="AP866" s="218">
        <f>HLOOKUP($B866,data04,data0211!AP$900,FALSE)</f>
        <v>0</v>
      </c>
      <c r="AQ866" s="218">
        <f>HLOOKUP($B866,data04,data0211!AQ$900,FALSE)</f>
        <v>71394</v>
      </c>
      <c r="AR866" s="218">
        <f>HLOOKUP($B866,data04,data0211!AR$900,FALSE)</f>
        <v>443.2</v>
      </c>
      <c r="AS866" s="218">
        <f>HLOOKUP($B866,data04,data0211!AS$900,FALSE)</f>
        <v>334.7</v>
      </c>
      <c r="AT866" s="218">
        <f>HLOOKUP($B866,data04,data0211!AT$900,FALSE)</f>
        <v>108.5</v>
      </c>
      <c r="AU866" s="218">
        <f>HLOOKUP($B866,data04,data0211!AU$900,FALSE)</f>
        <v>261.39999999999998</v>
      </c>
      <c r="AV866" s="218">
        <f>HLOOKUP($B866,data04,data0211!AV$900,FALSE)</f>
        <v>1.1000000000000001</v>
      </c>
      <c r="AW866" s="218">
        <f>HLOOKUP($B866,data04,data0211!AW$900,FALSE)</f>
        <v>180.7</v>
      </c>
      <c r="AX866" s="218">
        <f>HLOOKUP($B866,data04,data0211!AX$900,FALSE)</f>
        <v>0</v>
      </c>
      <c r="AY866" s="218">
        <f>HLOOKUP($B866,data04,data0211!AY$900,FALSE)</f>
        <v>28</v>
      </c>
      <c r="AZ866" s="218">
        <f>HLOOKUP($B866,data04,data0211!AZ$900,FALSE)</f>
        <v>2956</v>
      </c>
      <c r="BA866" s="218">
        <f>HLOOKUP($B866,data04,data0211!BA$900,FALSE)</f>
        <v>71.2</v>
      </c>
      <c r="BB866" s="218"/>
      <c r="BC866" s="218"/>
      <c r="BD866" s="218"/>
      <c r="BE866" s="218"/>
    </row>
    <row r="867" spans="1:57" x14ac:dyDescent="0.2">
      <c r="A867" s="71" t="s">
        <v>55</v>
      </c>
      <c r="B867" s="71" t="s">
        <v>55</v>
      </c>
      <c r="C867" s="69">
        <v>2005</v>
      </c>
      <c r="D867" s="218">
        <f>HLOOKUP($B867,data05,data0211!D$900,FALSE)</f>
        <v>29897339</v>
      </c>
      <c r="E867" s="218">
        <f>HLOOKUP($B867,data05,data0211!E$900,FALSE)</f>
        <v>-5887771</v>
      </c>
      <c r="F867" s="218">
        <f>HLOOKUP($B867,data05,data0211!F$900,FALSE)</f>
        <v>0</v>
      </c>
      <c r="G867" s="218">
        <f>HLOOKUP($B867,data05,data0211!G$900,FALSE)</f>
        <v>3491787</v>
      </c>
      <c r="H867" s="218">
        <f>HLOOKUP($B867,data05,data0211!H$900,FALSE)</f>
        <v>4096622</v>
      </c>
      <c r="I867" s="218">
        <f>HLOOKUP($B867,data05,data0211!I$900,FALSE)</f>
        <v>655872</v>
      </c>
      <c r="J867" s="218">
        <f>HLOOKUP($B867,data05,data0211!J$900,FALSE)</f>
        <v>20699</v>
      </c>
      <c r="K867" s="218">
        <f>HLOOKUP($B867,data05,data0211!K$900,FALSE)</f>
        <v>18022</v>
      </c>
      <c r="L867" s="218">
        <f>HLOOKUP($B867,data05,data0211!L$900,FALSE)</f>
        <v>2677</v>
      </c>
      <c r="M867" s="218">
        <f>HLOOKUP($B867,data05,data0211!M$900,FALSE)</f>
        <v>0</v>
      </c>
      <c r="N867" s="218">
        <f>HLOOKUP($B867,data05,data0211!N$900,FALSE)</f>
        <v>6577386</v>
      </c>
      <c r="O867" s="218">
        <f>HLOOKUP($B867,data05,data0211!O$900,FALSE)</f>
        <v>7546</v>
      </c>
      <c r="P867" s="218">
        <f>HLOOKUP($B867,data05,data0211!P$900,FALSE)</f>
        <v>363910371</v>
      </c>
      <c r="Q867" s="218">
        <f>HLOOKUP($B867,data05,data0211!Q$900,FALSE)</f>
        <v>188311417</v>
      </c>
      <c r="R867" s="218">
        <f>HLOOKUP($B867,data05,data0211!R$900,FALSE)</f>
        <v>169014022</v>
      </c>
      <c r="S867" s="218">
        <f>HLOOKUP($B867,data05,data0211!S$900,FALSE)</f>
        <v>0</v>
      </c>
      <c r="T867" s="218">
        <f>HLOOKUP($B867,data05,data0211!T$900,FALSE)</f>
        <v>6577386</v>
      </c>
      <c r="U867" s="218">
        <f>HLOOKUP($B867,data05,data0211!U$900,FALSE)</f>
        <v>7546</v>
      </c>
      <c r="V867" s="218">
        <f>HLOOKUP($B867,data05,data0211!V$900,FALSE)</f>
        <v>0</v>
      </c>
      <c r="W867" s="218">
        <f>HLOOKUP($B867,data05,data0211!W$900,FALSE)</f>
        <v>0</v>
      </c>
      <c r="X867" s="218">
        <f>HLOOKUP($B867,data05,data0211!X$900,FALSE)</f>
        <v>0</v>
      </c>
      <c r="Y867" s="218">
        <f>HLOOKUP($B867,data05,data0211!Y$900,FALSE)</f>
        <v>0</v>
      </c>
      <c r="Z867" s="218">
        <f>HLOOKUP($B867,data05,data0211!Z$900,FALSE)</f>
        <v>0</v>
      </c>
      <c r="AA867" s="218">
        <f>HLOOKUP($B867,data05,data0211!AA$900,FALSE)</f>
        <v>0</v>
      </c>
      <c r="AB867" s="218">
        <f>HLOOKUP($B867,data05,data0211!AB$900,FALSE)</f>
        <v>7121637</v>
      </c>
      <c r="AC867" s="218">
        <f>HLOOKUP($B867,data05,data0211!AC$900,FALSE)</f>
        <v>9735434</v>
      </c>
      <c r="AD867" s="218">
        <f>HLOOKUP($B867,data05,data0211!AD$900,FALSE)</f>
        <v>10238657</v>
      </c>
      <c r="AE867" s="218">
        <f>HLOOKUP($B867,data05,data0211!AE$900,FALSE)</f>
        <v>0</v>
      </c>
      <c r="AF867" s="218">
        <f>HLOOKUP($B867,data05,data0211!AF$900,FALSE)</f>
        <v>368612</v>
      </c>
      <c r="AG867" s="218">
        <f>HLOOKUP($B867,data05,data0211!AG$900,FALSE)</f>
        <v>369</v>
      </c>
      <c r="AH867" s="218">
        <f>HLOOKUP($B867,data05,data0211!AH$900,FALSE)</f>
        <v>49</v>
      </c>
      <c r="AI867" s="218">
        <f>HLOOKUP($B867,data05,data0211!AI$900,FALSE)</f>
        <v>49</v>
      </c>
      <c r="AJ867" s="218">
        <f>HLOOKUP($B867,data05,data0211!AJ$900,FALSE)</f>
        <v>0</v>
      </c>
      <c r="AK867" s="218">
        <f>HLOOKUP($B867,data05,data0211!AK$900,FALSE)</f>
        <v>35319</v>
      </c>
      <c r="AL867" s="218">
        <f>HLOOKUP($B867,data05,data0211!AL$900,FALSE)</f>
        <v>75854</v>
      </c>
      <c r="AM867" s="218">
        <f>HLOOKUP($B867,data05,data0211!AM$900,FALSE)</f>
        <v>706</v>
      </c>
      <c r="AN867" s="218">
        <f>HLOOKUP($B867,data05,data0211!AN$900,FALSE)</f>
        <v>83355</v>
      </c>
      <c r="AO867" s="218">
        <f>HLOOKUP($B867,data05,data0211!AO$900,FALSE)</f>
        <v>66916</v>
      </c>
      <c r="AP867" s="218">
        <f>HLOOKUP($B867,data05,data0211!AP$900,FALSE)</f>
        <v>0</v>
      </c>
      <c r="AQ867" s="218">
        <f>HLOOKUP($B867,data05,data0211!AQ$900,FALSE)</f>
        <v>73626</v>
      </c>
      <c r="AR867" s="218">
        <f>HLOOKUP($B867,data05,data0211!AR$900,FALSE)</f>
        <v>432</v>
      </c>
      <c r="AS867" s="218">
        <f>HLOOKUP($B867,data05,data0211!AS$900,FALSE)</f>
        <v>314</v>
      </c>
      <c r="AT867" s="218">
        <f>HLOOKUP($B867,data05,data0211!AT$900,FALSE)</f>
        <v>118</v>
      </c>
      <c r="AU867" s="218">
        <f>HLOOKUP($B867,data05,data0211!AU$900,FALSE)</f>
        <v>186</v>
      </c>
      <c r="AV867" s="218">
        <f>HLOOKUP($B867,data05,data0211!AV$900,FALSE)</f>
        <v>0</v>
      </c>
      <c r="AW867" s="218">
        <f>HLOOKUP($B867,data05,data0211!AW$900,FALSE)</f>
        <v>245</v>
      </c>
      <c r="AX867" s="218">
        <f>HLOOKUP($B867,data05,data0211!AX$900,FALSE)</f>
        <v>0</v>
      </c>
      <c r="AY867" s="218">
        <f>HLOOKUP($B867,data05,data0211!AY$900,FALSE)</f>
        <v>27</v>
      </c>
      <c r="AZ867" s="218">
        <f>HLOOKUP($B867,data05,data0211!AZ$900,FALSE)</f>
        <v>2992</v>
      </c>
      <c r="BA867" s="218">
        <f>HLOOKUP($B867,data05,data0211!BA$900,FALSE)</f>
        <v>69</v>
      </c>
      <c r="BB867" s="218"/>
      <c r="BC867" s="218"/>
      <c r="BD867" s="218"/>
      <c r="BE867" s="218"/>
    </row>
    <row r="868" spans="1:57" x14ac:dyDescent="0.2">
      <c r="A868" s="71" t="s">
        <v>55</v>
      </c>
      <c r="B868" s="71" t="s">
        <v>55</v>
      </c>
      <c r="C868" s="69">
        <v>2006</v>
      </c>
      <c r="D868" s="218">
        <f>HLOOKUP($B868,data06,data0211!D$900,FALSE)</f>
        <v>33978997</v>
      </c>
      <c r="E868" s="218">
        <f>HLOOKUP($B868,data06,data0211!E$900,FALSE)</f>
        <v>-7248844</v>
      </c>
      <c r="F868" s="218">
        <f>HLOOKUP($B868,data06,data0211!F$900,FALSE)</f>
        <v>0</v>
      </c>
      <c r="G868" s="218">
        <f>HLOOKUP($B868,data06,data0211!G$900,FALSE)</f>
        <v>4717752</v>
      </c>
      <c r="H868" s="218">
        <f>HLOOKUP($B868,data06,data0211!H$900,FALSE)</f>
        <v>4206830</v>
      </c>
      <c r="I868" s="218">
        <f>HLOOKUP($B868,data06,data0211!I$900,FALSE)</f>
        <v>884176</v>
      </c>
      <c r="J868" s="218">
        <f>HLOOKUP($B868,data06,data0211!J$900,FALSE)</f>
        <v>20983</v>
      </c>
      <c r="K868" s="218">
        <f>HLOOKUP($B868,data06,data0211!K$900,FALSE)</f>
        <v>18313</v>
      </c>
      <c r="L868" s="218">
        <f>HLOOKUP($B868,data06,data0211!L$900,FALSE)</f>
        <v>2670</v>
      </c>
      <c r="M868" s="218">
        <f>HLOOKUP($B868,data06,data0211!M$900,FALSE)</f>
        <v>0</v>
      </c>
      <c r="N868" s="218">
        <f>HLOOKUP($B868,data06,data0211!N$900,FALSE)</f>
        <v>11</v>
      </c>
      <c r="O868" s="218">
        <f>HLOOKUP($B868,data06,data0211!O$900,FALSE)</f>
        <v>6</v>
      </c>
      <c r="P868" s="218">
        <f>HLOOKUP($B868,data06,data0211!P$900,FALSE)</f>
        <v>456146506</v>
      </c>
      <c r="Q868" s="218">
        <f>HLOOKUP($B868,data06,data0211!Q$900,FALSE)</f>
        <v>207243931</v>
      </c>
      <c r="R868" s="218">
        <f>HLOOKUP($B868,data06,data0211!R$900,FALSE)</f>
        <v>243567288</v>
      </c>
      <c r="S868" s="218">
        <f>HLOOKUP($B868,data06,data0211!S$900,FALSE)</f>
        <v>0</v>
      </c>
      <c r="T868" s="218">
        <f>HLOOKUP($B868,data06,data0211!T$900,FALSE)</f>
        <v>5320282</v>
      </c>
      <c r="U868" s="218">
        <f>HLOOKUP($B868,data06,data0211!U$900,FALSE)</f>
        <v>15005</v>
      </c>
      <c r="V868" s="218">
        <f>HLOOKUP($B868,data06,data0211!V$900,FALSE)</f>
        <v>0</v>
      </c>
      <c r="W868" s="218">
        <f>HLOOKUP($B868,data06,data0211!W$900,FALSE)</f>
        <v>0</v>
      </c>
      <c r="X868" s="218">
        <f>HLOOKUP($B868,data06,data0211!X$900,FALSE)</f>
        <v>0</v>
      </c>
      <c r="Y868" s="218">
        <f>HLOOKUP($B868,data06,data0211!Y$900,FALSE)</f>
        <v>0</v>
      </c>
      <c r="Z868" s="218">
        <f>HLOOKUP($B868,data06,data0211!Z$900,FALSE)</f>
        <v>0</v>
      </c>
      <c r="AA868" s="218">
        <f>HLOOKUP($B868,data06,data0211!AA$900,FALSE)</f>
        <v>0</v>
      </c>
      <c r="AB868" s="218">
        <f>HLOOKUP($B868,data06,data0211!AB$900,FALSE)</f>
        <v>9213298</v>
      </c>
      <c r="AC868" s="218">
        <f>HLOOKUP($B868,data06,data0211!AC$900,FALSE)</f>
        <v>5800434.71</v>
      </c>
      <c r="AD868" s="218">
        <f>HLOOKUP($B868,data06,data0211!AD$900,FALSE)</f>
        <v>3223871.4</v>
      </c>
      <c r="AE868" s="218">
        <f>HLOOKUP($B868,data06,data0211!AE$900,FALSE)</f>
        <v>0</v>
      </c>
      <c r="AF868" s="218">
        <f>HLOOKUP($B868,data06,data0211!AF$900,FALSE)</f>
        <v>188610.51</v>
      </c>
      <c r="AG868" s="218">
        <f>HLOOKUP($B868,data06,data0211!AG$900,FALSE)</f>
        <v>381.38</v>
      </c>
      <c r="AH868" s="218">
        <f>HLOOKUP($B868,data06,data0211!AH$900,FALSE)</f>
        <v>49</v>
      </c>
      <c r="AI868" s="218">
        <f>HLOOKUP($B868,data06,data0211!AI$900,FALSE)</f>
        <v>49</v>
      </c>
      <c r="AJ868" s="218">
        <f>HLOOKUP($B868,data06,data0211!AJ$900,FALSE)</f>
        <v>0</v>
      </c>
      <c r="AK868" s="218">
        <f>HLOOKUP($B868,data06,data0211!AK$900,FALSE)</f>
        <v>40020</v>
      </c>
      <c r="AL868" s="218">
        <f>HLOOKUP($B868,data06,data0211!AL$900,FALSE)</f>
        <v>78240</v>
      </c>
      <c r="AM868" s="218">
        <f>HLOOKUP($B868,data06,data0211!AM$900,FALSE)</f>
        <v>0</v>
      </c>
      <c r="AN868" s="218">
        <f>HLOOKUP($B868,data06,data0211!AN$900,FALSE)</f>
        <v>86857</v>
      </c>
      <c r="AO868" s="218">
        <f>HLOOKUP($B868,data06,data0211!AO$900,FALSE)</f>
        <v>70839</v>
      </c>
      <c r="AP868" s="218">
        <f>HLOOKUP($B868,data06,data0211!AP$900,FALSE)</f>
        <v>0</v>
      </c>
      <c r="AQ868" s="218">
        <f>HLOOKUP($B868,data06,data0211!AQ$900,FALSE)</f>
        <v>70982</v>
      </c>
      <c r="AR868" s="218">
        <f>HLOOKUP($B868,data06,data0211!AR$900,FALSE)</f>
        <v>436</v>
      </c>
      <c r="AS868" s="218">
        <f>HLOOKUP($B868,data06,data0211!AS$900,FALSE)</f>
        <v>309</v>
      </c>
      <c r="AT868" s="218">
        <f>HLOOKUP($B868,data06,data0211!AT$900,FALSE)</f>
        <v>126</v>
      </c>
      <c r="AU868" s="218">
        <f>HLOOKUP($B868,data06,data0211!AU$900,FALSE)</f>
        <v>244</v>
      </c>
      <c r="AV868" s="218">
        <f>HLOOKUP($B868,data06,data0211!AV$900,FALSE)</f>
        <v>4</v>
      </c>
      <c r="AW868" s="218">
        <f>HLOOKUP($B868,data06,data0211!AW$900,FALSE)</f>
        <v>186</v>
      </c>
      <c r="AX868" s="218">
        <f>HLOOKUP($B868,data06,data0211!AX$900,FALSE)</f>
        <v>0</v>
      </c>
      <c r="AY868" s="218">
        <f>HLOOKUP($B868,data06,data0211!AY$900,FALSE)</f>
        <v>26</v>
      </c>
      <c r="AZ868" s="218">
        <f>HLOOKUP($B868,data06,data0211!AZ$900,FALSE)</f>
        <v>2987</v>
      </c>
      <c r="BA868" s="218">
        <f>HLOOKUP($B868,data06,data0211!BA$900,FALSE)</f>
        <v>71</v>
      </c>
      <c r="BB868" s="218"/>
      <c r="BC868" s="218"/>
      <c r="BD868" s="218"/>
      <c r="BE868" s="218"/>
    </row>
    <row r="869" spans="1:57" x14ac:dyDescent="0.2">
      <c r="A869" s="71" t="s">
        <v>55</v>
      </c>
      <c r="B869" s="71" t="s">
        <v>55</v>
      </c>
      <c r="C869" s="69">
        <v>2007</v>
      </c>
      <c r="D869" s="218">
        <f>HLOOKUP($B869,data07,data0211!D$900,FALSE)</f>
        <v>39431903</v>
      </c>
      <c r="E869" s="218">
        <f>HLOOKUP($B869,data07,data0211!E$900,FALSE)</f>
        <v>-8811337</v>
      </c>
      <c r="F869" s="218">
        <f>HLOOKUP($B869,data07,data0211!F$900,FALSE)</f>
        <v>0</v>
      </c>
      <c r="G869" s="218">
        <f>HLOOKUP($B869,data07,data0211!G$900,FALSE)</f>
        <v>4870486</v>
      </c>
      <c r="H869" s="218">
        <f>HLOOKUP($B869,data07,data0211!H$900,FALSE)</f>
        <v>3898263</v>
      </c>
      <c r="I869" s="218">
        <f>HLOOKUP($B869,data07,data0211!I$900,FALSE)</f>
        <v>541000</v>
      </c>
      <c r="J869" s="218">
        <f>HLOOKUP($B869,data07,data0211!J$900,FALSE)</f>
        <v>21297</v>
      </c>
      <c r="K869" s="218">
        <f>HLOOKUP($B869,data07,data0211!K$900,FALSE)</f>
        <v>18603</v>
      </c>
      <c r="L869" s="218">
        <f>HLOOKUP($B869,data07,data0211!L$900,FALSE)</f>
        <v>2694</v>
      </c>
      <c r="M869" s="218">
        <f>HLOOKUP($B869,data07,data0211!M$900,FALSE)</f>
        <v>0</v>
      </c>
      <c r="N869" s="218">
        <f>HLOOKUP($B869,data07,data0211!N$900,FALSE)</f>
        <v>6041</v>
      </c>
      <c r="O869" s="218">
        <f>HLOOKUP($B869,data07,data0211!O$900,FALSE)</f>
        <v>9</v>
      </c>
      <c r="P869" s="218">
        <f>HLOOKUP($B869,data07,data0211!P$900,FALSE)</f>
        <v>464427615.86000001</v>
      </c>
      <c r="Q869" s="218">
        <f>HLOOKUP($B869,data07,data0211!Q$900,FALSE)</f>
        <v>213039032.09</v>
      </c>
      <c r="R869" s="218">
        <f>HLOOKUP($B869,data07,data0211!R$900,FALSE)</f>
        <v>246987034.34000003</v>
      </c>
      <c r="S869" s="218">
        <f>HLOOKUP($B869,data07,data0211!S$900,FALSE)</f>
        <v>0</v>
      </c>
      <c r="T869" s="218">
        <f>HLOOKUP($B869,data07,data0211!T$900,FALSE)</f>
        <v>4383854.67</v>
      </c>
      <c r="U869" s="218">
        <f>HLOOKUP($B869,data07,data0211!U$900,FALSE)</f>
        <v>17694.759999999998</v>
      </c>
      <c r="V869" s="218">
        <f>HLOOKUP($B869,data07,data0211!V$900,FALSE)</f>
        <v>292116</v>
      </c>
      <c r="W869" s="218">
        <f>HLOOKUP($B869,data07,data0211!W$900,FALSE)</f>
        <v>0</v>
      </c>
      <c r="X869" s="218">
        <f>HLOOKUP($B869,data07,data0211!X$900,FALSE)</f>
        <v>280950</v>
      </c>
      <c r="Y869" s="218">
        <f>HLOOKUP($B869,data07,data0211!Y$900,FALSE)</f>
        <v>0</v>
      </c>
      <c r="Z869" s="218">
        <f>HLOOKUP($B869,data07,data0211!Z$900,FALSE)</f>
        <v>11166</v>
      </c>
      <c r="AA869" s="218">
        <f>HLOOKUP($B869,data07,data0211!AA$900,FALSE)</f>
        <v>0</v>
      </c>
      <c r="AB869" s="218">
        <f>HLOOKUP($B869,data07,data0211!AB$900,FALSE)</f>
        <v>7759125.8099999996</v>
      </c>
      <c r="AC869" s="218">
        <f>HLOOKUP($B869,data07,data0211!AC$900,FALSE)</f>
        <v>4862334.3</v>
      </c>
      <c r="AD869" s="218">
        <f>HLOOKUP($B869,data07,data0211!AD$900,FALSE)</f>
        <v>2704239.58</v>
      </c>
      <c r="AE869" s="218">
        <f>HLOOKUP($B869,data07,data0211!AE$900,FALSE)</f>
        <v>0</v>
      </c>
      <c r="AF869" s="218">
        <f>HLOOKUP($B869,data07,data0211!AF$900,FALSE)</f>
        <v>364.03</v>
      </c>
      <c r="AG869" s="218">
        <f>HLOOKUP($B869,data07,data0211!AG$900,FALSE)</f>
        <v>192187.9</v>
      </c>
      <c r="AH869" s="218">
        <f>HLOOKUP($B869,data07,data0211!AH$900,FALSE)</f>
        <v>49</v>
      </c>
      <c r="AI869" s="218">
        <f>HLOOKUP($B869,data07,data0211!AI$900,FALSE)</f>
        <v>49</v>
      </c>
      <c r="AJ869" s="218">
        <f>HLOOKUP($B869,data07,data0211!AJ$900,FALSE)</f>
        <v>0</v>
      </c>
      <c r="AK869" s="218">
        <f>HLOOKUP($B869,data07,data0211!AK$900,FALSE)</f>
        <v>40000</v>
      </c>
      <c r="AL869" s="218">
        <f>HLOOKUP($B869,data07,data0211!AL$900,FALSE)</f>
        <v>78420</v>
      </c>
      <c r="AM869" s="218">
        <f>HLOOKUP($B869,data07,data0211!AM$900,FALSE)</f>
        <v>0</v>
      </c>
      <c r="AN869" s="218">
        <f>HLOOKUP($B869,data07,data0211!AN$900,FALSE)</f>
        <v>90205</v>
      </c>
      <c r="AO869" s="218">
        <f>HLOOKUP($B869,data07,data0211!AO$900,FALSE)</f>
        <v>73472</v>
      </c>
      <c r="AP869" s="218">
        <f>HLOOKUP($B869,data07,data0211!AP$900,FALSE)</f>
        <v>0</v>
      </c>
      <c r="AQ869" s="218">
        <f>HLOOKUP($B869,data07,data0211!AQ$900,FALSE)</f>
        <v>73257</v>
      </c>
      <c r="AR869" s="218">
        <f>HLOOKUP($B869,data07,data0211!AR$900,FALSE)</f>
        <v>435</v>
      </c>
      <c r="AS869" s="218">
        <f>HLOOKUP($B869,data07,data0211!AS$900,FALSE)</f>
        <v>309</v>
      </c>
      <c r="AT869" s="218">
        <f>HLOOKUP($B869,data07,data0211!AT$900,FALSE)</f>
        <v>126</v>
      </c>
      <c r="AU869" s="218">
        <f>HLOOKUP($B869,data07,data0211!AU$900,FALSE)</f>
        <v>244</v>
      </c>
      <c r="AV869" s="218">
        <f>HLOOKUP($B869,data07,data0211!AV$900,FALSE)</f>
        <v>4</v>
      </c>
      <c r="AW869" s="218">
        <f>HLOOKUP($B869,data07,data0211!AW$900,FALSE)</f>
        <v>187</v>
      </c>
      <c r="AX869" s="218">
        <f>HLOOKUP($B869,data07,data0211!AX$900,FALSE)</f>
        <v>0</v>
      </c>
      <c r="AY869" s="218">
        <f>HLOOKUP($B869,data07,data0211!AY$900,FALSE)</f>
        <v>27</v>
      </c>
      <c r="AZ869" s="218">
        <f>HLOOKUP($B869,data07,data0211!AZ$900,FALSE)</f>
        <v>2813</v>
      </c>
      <c r="BA869" s="218">
        <f>HLOOKUP($B869,data07,data0211!BA$900,FALSE)</f>
        <v>71</v>
      </c>
      <c r="BB869" s="218"/>
      <c r="BC869" s="218"/>
      <c r="BD869" s="218"/>
      <c r="BE869" s="218"/>
    </row>
    <row r="870" spans="1:57" x14ac:dyDescent="0.2">
      <c r="A870" s="71" t="s">
        <v>55</v>
      </c>
      <c r="B870" s="71" t="s">
        <v>55</v>
      </c>
      <c r="C870" s="69">
        <v>2008</v>
      </c>
      <c r="D870" s="218">
        <f>HLOOKUP($B870,data08,data0211!D$900,FALSE)</f>
        <v>45491667</v>
      </c>
      <c r="E870" s="218">
        <f>HLOOKUP($B870,data08,data0211!E$900,FALSE)</f>
        <v>-12195758</v>
      </c>
      <c r="F870" s="218">
        <f>HLOOKUP($B870,data08,data0211!F$900,FALSE)</f>
        <v>0</v>
      </c>
      <c r="G870" s="218">
        <f>HLOOKUP($B870,data08,data0211!G$900,FALSE)</f>
        <v>6674936</v>
      </c>
      <c r="H870" s="218">
        <f>HLOOKUP($B870,data08,data0211!H$900,FALSE)</f>
        <v>4867998</v>
      </c>
      <c r="I870" s="218">
        <f>HLOOKUP($B870,data08,data0211!I$900,FALSE)</f>
        <v>52690</v>
      </c>
      <c r="J870" s="218">
        <f>HLOOKUP($B870,data08,data0211!J$900,FALSE)</f>
        <v>21592</v>
      </c>
      <c r="K870" s="218">
        <f>HLOOKUP($B870,data08,data0211!K$900,FALSE)</f>
        <v>18879</v>
      </c>
      <c r="L870" s="218">
        <f>HLOOKUP($B870,data08,data0211!L$900,FALSE)</f>
        <v>2713</v>
      </c>
      <c r="M870" s="218">
        <f>HLOOKUP($B870,data08,data0211!M$900,FALSE)</f>
        <v>0</v>
      </c>
      <c r="N870" s="218">
        <f>HLOOKUP($B870,data08,data0211!N$900,FALSE)</f>
        <v>6041</v>
      </c>
      <c r="O870" s="218">
        <f>HLOOKUP($B870,data08,data0211!O$900,FALSE)</f>
        <v>6</v>
      </c>
      <c r="P870" s="218">
        <f>HLOOKUP($B870,data08,data0211!P$900,FALSE)</f>
        <v>472219420</v>
      </c>
      <c r="Q870" s="218">
        <f>HLOOKUP($B870,data08,data0211!Q$900,FALSE)</f>
        <v>213227356</v>
      </c>
      <c r="R870" s="218">
        <f>HLOOKUP($B870,data08,data0211!R$900,FALSE)</f>
        <v>254222507</v>
      </c>
      <c r="S870" s="218">
        <f>HLOOKUP($B870,data08,data0211!S$900,FALSE)</f>
        <v>0</v>
      </c>
      <c r="T870" s="218">
        <f>HLOOKUP($B870,data08,data0211!T$900,FALSE)</f>
        <v>4755437</v>
      </c>
      <c r="U870" s="218">
        <f>HLOOKUP($B870,data08,data0211!U$900,FALSE)</f>
        <v>14120</v>
      </c>
      <c r="V870" s="218">
        <f>HLOOKUP($B870,data08,data0211!V$900,FALSE)</f>
        <v>457060</v>
      </c>
      <c r="W870" s="218">
        <f>HLOOKUP($B870,data08,data0211!W$900,FALSE)</f>
        <v>0</v>
      </c>
      <c r="X870" s="218">
        <f>HLOOKUP($B870,data08,data0211!X$900,FALSE)</f>
        <v>448829</v>
      </c>
      <c r="Y870" s="218">
        <f>HLOOKUP($B870,data08,data0211!Y$900,FALSE)</f>
        <v>0</v>
      </c>
      <c r="Z870" s="218">
        <f>HLOOKUP($B870,data08,data0211!Z$900,FALSE)</f>
        <v>8231</v>
      </c>
      <c r="AA870" s="218">
        <f>HLOOKUP($B870,data08,data0211!AA$900,FALSE)</f>
        <v>0</v>
      </c>
      <c r="AB870" s="218">
        <f>HLOOKUP($B870,data08,data0211!AB$900,FALSE)</f>
        <v>0</v>
      </c>
      <c r="AC870" s="218">
        <f>HLOOKUP($B870,data08,data0211!AC$900,FALSE)</f>
        <v>4825099</v>
      </c>
      <c r="AD870" s="218">
        <f>HLOOKUP($B870,data08,data0211!AD$900,FALSE)</f>
        <v>2787023</v>
      </c>
      <c r="AE870" s="218">
        <f>HLOOKUP($B870,data08,data0211!AE$900,FALSE)</f>
        <v>0</v>
      </c>
      <c r="AF870" s="218">
        <f>HLOOKUP($B870,data08,data0211!AF$900,FALSE)</f>
        <v>171416</v>
      </c>
      <c r="AG870" s="218">
        <f>HLOOKUP($B870,data08,data0211!AG$900,FALSE)</f>
        <v>282</v>
      </c>
      <c r="AH870" s="218">
        <f>HLOOKUP($B870,data08,data0211!AH$900,FALSE)</f>
        <v>49</v>
      </c>
      <c r="AI870" s="218">
        <f>HLOOKUP($B870,data08,data0211!AI$900,FALSE)</f>
        <v>49</v>
      </c>
      <c r="AJ870" s="218">
        <f>HLOOKUP($B870,data08,data0211!AJ$900,FALSE)</f>
        <v>0</v>
      </c>
      <c r="AK870" s="218">
        <f>HLOOKUP($B870,data08,data0211!AK$900,FALSE)</f>
        <v>40000</v>
      </c>
      <c r="AL870" s="218">
        <f>HLOOKUP($B870,data08,data0211!AL$900,FALSE)</f>
        <v>78420</v>
      </c>
      <c r="AM870" s="218">
        <f>HLOOKUP($B870,data08,data0211!AM$900,FALSE)</f>
        <v>0</v>
      </c>
      <c r="AN870" s="218">
        <f>HLOOKUP($B870,data08,data0211!AN$900,FALSE)</f>
        <v>84988</v>
      </c>
      <c r="AO870" s="218">
        <f>HLOOKUP($B870,data08,data0211!AO$900,FALSE)</f>
        <v>65309</v>
      </c>
      <c r="AP870" s="218">
        <f>HLOOKUP($B870,data08,data0211!AP$900,FALSE)</f>
        <v>0</v>
      </c>
      <c r="AQ870" s="218">
        <f>HLOOKUP($B870,data08,data0211!AQ$900,FALSE)</f>
        <v>72343</v>
      </c>
      <c r="AR870" s="218">
        <f>HLOOKUP($B870,data08,data0211!AR$900,FALSE)</f>
        <v>440</v>
      </c>
      <c r="AS870" s="218">
        <f>HLOOKUP($B870,data08,data0211!AS$900,FALSE)</f>
        <v>309</v>
      </c>
      <c r="AT870" s="218">
        <f>HLOOKUP($B870,data08,data0211!AT$900,FALSE)</f>
        <v>131</v>
      </c>
      <c r="AU870" s="218">
        <f>HLOOKUP($B870,data08,data0211!AU$900,FALSE)</f>
        <v>249</v>
      </c>
      <c r="AV870" s="218">
        <f>HLOOKUP($B870,data08,data0211!AV$900,FALSE)</f>
        <v>4</v>
      </c>
      <c r="AW870" s="218">
        <f>HLOOKUP($B870,data08,data0211!AW$900,FALSE)</f>
        <v>187</v>
      </c>
      <c r="AX870" s="218">
        <f>HLOOKUP($B870,data08,data0211!AX$900,FALSE)</f>
        <v>0</v>
      </c>
      <c r="AY870" s="218">
        <f>HLOOKUP($B870,data08,data0211!AY$900,FALSE)</f>
        <v>27</v>
      </c>
      <c r="AZ870" s="218">
        <f>HLOOKUP($B870,data08,data0211!AZ$900,FALSE)</f>
        <v>2839</v>
      </c>
      <c r="BA870" s="218">
        <f>HLOOKUP($B870,data08,data0211!BA$900,FALSE)</f>
        <v>70</v>
      </c>
      <c r="BB870" s="218"/>
      <c r="BC870" s="218"/>
      <c r="BD870" s="218"/>
      <c r="BE870" s="218"/>
    </row>
    <row r="871" spans="1:57" x14ac:dyDescent="0.2">
      <c r="A871" s="71" t="s">
        <v>55</v>
      </c>
      <c r="B871" s="71" t="s">
        <v>55</v>
      </c>
      <c r="C871" s="69">
        <v>2009</v>
      </c>
      <c r="D871" s="218">
        <f>HLOOKUP($B871,data09,data0211!D$900,FALSE)</f>
        <v>48210554.640000008</v>
      </c>
      <c r="E871" s="218">
        <f>HLOOKUP($B871,data09,data0211!E$900,FALSE)</f>
        <v>-13741003.51</v>
      </c>
      <c r="F871" s="218">
        <f>HLOOKUP($B871,data09,data0211!F$900,FALSE)</f>
        <v>0</v>
      </c>
      <c r="G871" s="218">
        <f>HLOOKUP($B871,data09,data0211!G$900,FALSE)</f>
        <v>3329535</v>
      </c>
      <c r="H871" s="218">
        <f>HLOOKUP($B871,data09,data0211!H$900,FALSE)</f>
        <v>4230081.6399999997</v>
      </c>
      <c r="I871" s="218">
        <f>HLOOKUP($B871,data09,data0211!I$900,FALSE)</f>
        <v>723571</v>
      </c>
      <c r="J871" s="218">
        <f>HLOOKUP($B871,data09,data0211!J$900,FALSE)</f>
        <v>21805</v>
      </c>
      <c r="K871" s="218">
        <f>HLOOKUP($B871,data09,data0211!K$900,FALSE)</f>
        <v>19033</v>
      </c>
      <c r="L871" s="218">
        <f>HLOOKUP($B871,data09,data0211!L$900,FALSE)</f>
        <v>2711</v>
      </c>
      <c r="M871" s="218">
        <f>HLOOKUP($B871,data09,data0211!M$900,FALSE)</f>
        <v>61</v>
      </c>
      <c r="N871" s="218">
        <f>HLOOKUP($B871,data09,data0211!N$900,FALSE)</f>
        <v>6006</v>
      </c>
      <c r="O871" s="218">
        <f>HLOOKUP($B871,data09,data0211!O$900,FALSE)</f>
        <v>6</v>
      </c>
      <c r="P871" s="218">
        <f>HLOOKUP($B871,data09,data0211!P$900,FALSE)</f>
        <v>475053892</v>
      </c>
      <c r="Q871" s="218">
        <f>HLOOKUP($B871,data09,data0211!Q$900,FALSE)</f>
        <v>220302768</v>
      </c>
      <c r="R871" s="218">
        <f>HLOOKUP($B871,data09,data0211!R$900,FALSE)</f>
        <v>248329689</v>
      </c>
      <c r="S871" s="218">
        <f>HLOOKUP($B871,data09,data0211!S$900,FALSE)</f>
        <v>370057</v>
      </c>
      <c r="T871" s="218">
        <f>HLOOKUP($B871,data09,data0211!T$900,FALSE)</f>
        <v>6032292</v>
      </c>
      <c r="U871" s="218">
        <f>HLOOKUP($B871,data09,data0211!U$900,FALSE)</f>
        <v>19086</v>
      </c>
      <c r="V871" s="218">
        <f>HLOOKUP($B871,data09,data0211!V$900,FALSE)</f>
        <v>469679</v>
      </c>
      <c r="W871" s="218">
        <f>HLOOKUP($B871,data09,data0211!W$900,FALSE)</f>
        <v>0</v>
      </c>
      <c r="X871" s="218">
        <f>HLOOKUP($B871,data09,data0211!X$900,FALSE)</f>
        <v>453956</v>
      </c>
      <c r="Y871" s="218">
        <f>HLOOKUP($B871,data09,data0211!Y$900,FALSE)</f>
        <v>0</v>
      </c>
      <c r="Z871" s="218">
        <f>HLOOKUP($B871,data09,data0211!Z$900,FALSE)</f>
        <v>15704</v>
      </c>
      <c r="AA871" s="218">
        <f>HLOOKUP($B871,data09,data0211!AA$900,FALSE)</f>
        <v>19</v>
      </c>
      <c r="AB871" s="218">
        <f>HLOOKUP($B871,data09,data0211!AB$900,FALSE)</f>
        <v>8025009.1399999987</v>
      </c>
      <c r="AC871" s="218">
        <f>HLOOKUP($B871,data09,data0211!AC$900,FALSE)</f>
        <v>4543177.22</v>
      </c>
      <c r="AD871" s="218">
        <f>HLOOKUP($B871,data09,data0211!AD$900,FALSE)</f>
        <v>3163244.74</v>
      </c>
      <c r="AE871" s="218">
        <f>HLOOKUP($B871,data09,data0211!AE$900,FALSE)</f>
        <v>0</v>
      </c>
      <c r="AF871" s="218">
        <f>HLOOKUP($B871,data09,data0211!AF$900,FALSE)</f>
        <v>294605.25</v>
      </c>
      <c r="AG871" s="218">
        <f>HLOOKUP($B871,data09,data0211!AG$900,FALSE)</f>
        <v>386.34</v>
      </c>
      <c r="AH871" s="218">
        <f>HLOOKUP($B871,data09,data0211!AH$900,FALSE)</f>
        <v>49</v>
      </c>
      <c r="AI871" s="218">
        <f>HLOOKUP($B871,data09,data0211!AI$900,FALSE)</f>
        <v>49</v>
      </c>
      <c r="AJ871" s="218">
        <f>HLOOKUP($B871,data09,data0211!AJ$900,FALSE)</f>
        <v>0</v>
      </c>
      <c r="AK871" s="218">
        <f>HLOOKUP($B871,data09,data0211!AK$900,FALSE)</f>
        <v>47229</v>
      </c>
      <c r="AL871" s="218">
        <f>HLOOKUP($B871,data09,data0211!AL$900,FALSE)</f>
        <v>77847</v>
      </c>
      <c r="AM871" s="218">
        <f>HLOOKUP($B871,data09,data0211!AM$900,FALSE)</f>
        <v>0</v>
      </c>
      <c r="AN871" s="218">
        <f>HLOOKUP($B871,data09,data0211!AN$900,FALSE)</f>
        <v>80151</v>
      </c>
      <c r="AO871" s="218">
        <f>HLOOKUP($B871,data09,data0211!AO$900,FALSE)</f>
        <v>60590</v>
      </c>
      <c r="AP871" s="218">
        <f>HLOOKUP($B871,data09,data0211!AP$900,FALSE)</f>
        <v>80151</v>
      </c>
      <c r="AQ871" s="218">
        <f>HLOOKUP($B871,data09,data0211!AQ$900,FALSE)</f>
        <v>63047</v>
      </c>
      <c r="AR871" s="218">
        <f>HLOOKUP($B871,data09,data0211!AR$900,FALSE)</f>
        <v>436</v>
      </c>
      <c r="AS871" s="218">
        <f>HLOOKUP($B871,data09,data0211!AS$900,FALSE)</f>
        <v>310</v>
      </c>
      <c r="AT871" s="218">
        <f>HLOOKUP($B871,data09,data0211!AT$900,FALSE)</f>
        <v>126</v>
      </c>
      <c r="AU871" s="218">
        <f>HLOOKUP($B871,data09,data0211!AU$900,FALSE)</f>
        <v>245</v>
      </c>
      <c r="AV871" s="218">
        <f>HLOOKUP($B871,data09,data0211!AV$900,FALSE)</f>
        <v>4</v>
      </c>
      <c r="AW871" s="218">
        <f>HLOOKUP($B871,data09,data0211!AW$900,FALSE)</f>
        <v>187</v>
      </c>
      <c r="AX871" s="218">
        <f>HLOOKUP($B871,data09,data0211!AX$900,FALSE)</f>
        <v>0</v>
      </c>
      <c r="AY871" s="218">
        <f>HLOOKUP($B871,data09,data0211!AY$900,FALSE)</f>
        <v>27</v>
      </c>
      <c r="AZ871" s="218">
        <f>HLOOKUP($B871,data09,data0211!AZ$900,FALSE)</f>
        <v>2989</v>
      </c>
      <c r="BA871" s="218">
        <f>HLOOKUP($B871,data09,data0211!BA$900,FALSE)</f>
        <v>70</v>
      </c>
      <c r="BB871" s="218"/>
      <c r="BC871" s="218"/>
      <c r="BD871" s="218"/>
      <c r="BE871" s="218"/>
    </row>
    <row r="872" spans="1:57" x14ac:dyDescent="0.2">
      <c r="A872" s="71" t="s">
        <v>55</v>
      </c>
      <c r="B872" s="71" t="s">
        <v>55</v>
      </c>
      <c r="C872" s="69">
        <v>2010</v>
      </c>
      <c r="D872" s="218">
        <f>HLOOKUP($B872,data10,data0211!D$900,FALSE)</f>
        <v>50845294.709999993</v>
      </c>
      <c r="E872" s="218">
        <f>HLOOKUP($B872,data10,data0211!E$900,FALSE)</f>
        <v>-15334483.92</v>
      </c>
      <c r="F872" s="218">
        <f>HLOOKUP($B872,data10,data0211!F$900,FALSE)</f>
        <v>0</v>
      </c>
      <c r="G872" s="218">
        <f>HLOOKUP($B872,data10,data0211!G$900,FALSE)</f>
        <v>3329535</v>
      </c>
      <c r="H872" s="218">
        <f>HLOOKUP($B872,data10,data0211!H$900,FALSE)</f>
        <v>4216845.8899999997</v>
      </c>
      <c r="I872" s="218">
        <f>HLOOKUP($B872,data10,data0211!I$900,FALSE)</f>
        <v>303000</v>
      </c>
      <c r="J872" s="218">
        <f>HLOOKUP($B872,data10,data0211!J$900,FALSE)</f>
        <v>22007</v>
      </c>
      <c r="K872" s="218">
        <f>HLOOKUP($B872,data10,data0211!K$900,FALSE)</f>
        <v>19301</v>
      </c>
      <c r="L872" s="218">
        <f>HLOOKUP($B872,data10,data0211!L$900,FALSE)</f>
        <v>2706</v>
      </c>
      <c r="M872" s="218">
        <f>HLOOKUP($B872,data10,data0211!M$900,FALSE)</f>
        <v>0</v>
      </c>
      <c r="N872" s="218">
        <f>HLOOKUP($B872,data10,data0211!N$900,FALSE)</f>
        <v>0</v>
      </c>
      <c r="O872" s="218">
        <f>HLOOKUP($B872,data10,data0211!O$900,FALSE)</f>
        <v>0</v>
      </c>
      <c r="P872" s="218">
        <f>HLOOKUP($B872,data10,data0211!P$900,FALSE)</f>
        <v>473069663</v>
      </c>
      <c r="Q872" s="218">
        <f>HLOOKUP($B872,data10,data0211!Q$900,FALSE)</f>
        <v>216435358</v>
      </c>
      <c r="R872" s="218">
        <f>HLOOKUP($B872,data10,data0211!R$900,FALSE)</f>
        <v>256634305</v>
      </c>
      <c r="S872" s="218">
        <f>HLOOKUP($B872,data10,data0211!S$900,FALSE)</f>
        <v>0</v>
      </c>
      <c r="T872" s="218">
        <f>HLOOKUP($B872,data10,data0211!T$900,FALSE)</f>
        <v>0</v>
      </c>
      <c r="U872" s="218">
        <f>HLOOKUP($B872,data10,data0211!U$900,FALSE)</f>
        <v>0</v>
      </c>
      <c r="V872" s="218">
        <f>HLOOKUP($B872,data10,data0211!V$900,FALSE)</f>
        <v>472060</v>
      </c>
      <c r="W872" s="218">
        <f>HLOOKUP($B872,data10,data0211!W$900,FALSE)</f>
        <v>0</v>
      </c>
      <c r="X872" s="218">
        <f>HLOOKUP($B872,data10,data0211!X$900,FALSE)</f>
        <v>472060</v>
      </c>
      <c r="Y872" s="218">
        <f>HLOOKUP($B872,data10,data0211!Y$900,FALSE)</f>
        <v>0</v>
      </c>
      <c r="Z872" s="218">
        <f>HLOOKUP($B872,data10,data0211!Z$900,FALSE)</f>
        <v>0</v>
      </c>
      <c r="AA872" s="218">
        <f>HLOOKUP($B872,data10,data0211!AA$900,FALSE)</f>
        <v>0</v>
      </c>
      <c r="AB872" s="218">
        <f>HLOOKUP($B872,data10,data0211!AB$900,FALSE)</f>
        <v>8268631.6500000004</v>
      </c>
      <c r="AC872" s="218">
        <f>HLOOKUP($B872,data10,data0211!AC$900,FALSE)</f>
        <v>5351730.6500000004</v>
      </c>
      <c r="AD872" s="218">
        <f>HLOOKUP($B872,data10,data0211!AD$900,FALSE)</f>
        <v>2916901</v>
      </c>
      <c r="AE872" s="218">
        <f>HLOOKUP($B872,data10,data0211!AE$900,FALSE)</f>
        <v>0</v>
      </c>
      <c r="AF872" s="218">
        <f>HLOOKUP($B872,data10,data0211!AF$900,FALSE)</f>
        <v>0</v>
      </c>
      <c r="AG872" s="218">
        <f>HLOOKUP($B872,data10,data0211!AG$900,FALSE)</f>
        <v>0</v>
      </c>
      <c r="AH872" s="218">
        <f>HLOOKUP($B872,data10,data0211!AH$900,FALSE)</f>
        <v>0</v>
      </c>
      <c r="AI872" s="218">
        <f>HLOOKUP($B872,data10,data0211!AI$900,FALSE)</f>
        <v>0</v>
      </c>
      <c r="AJ872" s="218">
        <f>HLOOKUP($B872,data10,data0211!AJ$900,FALSE)</f>
        <v>0</v>
      </c>
      <c r="AK872" s="218">
        <f>HLOOKUP($B872,data10,data0211!AK$900,FALSE)</f>
        <v>47893</v>
      </c>
      <c r="AL872" s="218">
        <f>HLOOKUP($B872,data10,data0211!AL$900,FALSE)</f>
        <v>77847</v>
      </c>
      <c r="AM872" s="218">
        <f>HLOOKUP($B872,data10,data0211!AM$900,FALSE)</f>
        <v>0</v>
      </c>
      <c r="AN872" s="218">
        <f>HLOOKUP($B872,data10,data0211!AN$900,FALSE)</f>
        <v>89468</v>
      </c>
      <c r="AO872" s="218">
        <f>HLOOKUP($B872,data10,data0211!AO$900,FALSE)</f>
        <v>72813</v>
      </c>
      <c r="AP872" s="218">
        <f>HLOOKUP($B872,data10,data0211!AP$900,FALSE)</f>
        <v>89468</v>
      </c>
      <c r="AQ872" s="218">
        <f>HLOOKUP($B872,data10,data0211!AQ$900,FALSE)</f>
        <v>73257</v>
      </c>
      <c r="AR872" s="218">
        <f>HLOOKUP($B872,data10,data0211!AR$900,FALSE)</f>
        <v>515</v>
      </c>
      <c r="AS872" s="218">
        <f>HLOOKUP($B872,data10,data0211!AS$900,FALSE)</f>
        <v>371</v>
      </c>
      <c r="AT872" s="218">
        <f>HLOOKUP($B872,data10,data0211!AT$900,FALSE)</f>
        <v>144</v>
      </c>
      <c r="AU872" s="218">
        <f>HLOOKUP($B872,data10,data0211!AU$900,FALSE)</f>
        <v>307</v>
      </c>
      <c r="AV872" s="218">
        <f>HLOOKUP($B872,data10,data0211!AV$900,FALSE)</f>
        <v>1</v>
      </c>
      <c r="AW872" s="218">
        <f>HLOOKUP($B872,data10,data0211!AW$900,FALSE)</f>
        <v>207</v>
      </c>
      <c r="AX872" s="218">
        <f>HLOOKUP($B872,data10,data0211!AX$900,FALSE)</f>
        <v>0</v>
      </c>
      <c r="AY872" s="218">
        <f>HLOOKUP($B872,data10,data0211!AY$900,FALSE)</f>
        <v>27</v>
      </c>
      <c r="AZ872" s="218">
        <f>HLOOKUP($B872,data10,data0211!AZ$900,FALSE)</f>
        <v>2994</v>
      </c>
      <c r="BA872" s="218">
        <f>HLOOKUP($B872,data10,data0211!BA$900,FALSE)</f>
        <v>71</v>
      </c>
      <c r="BB872" s="218"/>
      <c r="BC872" s="218"/>
      <c r="BD872" s="218"/>
      <c r="BE872" s="218"/>
    </row>
    <row r="873" spans="1:57" x14ac:dyDescent="0.2">
      <c r="A873" s="71" t="s">
        <v>55</v>
      </c>
      <c r="B873" s="71" t="s">
        <v>55</v>
      </c>
      <c r="C873" s="69">
        <v>2011</v>
      </c>
      <c r="D873" s="218">
        <f>HLOOKUP($B873,data11,data0211!D$900,FALSE)</f>
        <v>54544098</v>
      </c>
      <c r="E873" s="218">
        <f>HLOOKUP($B873,data11,data0211!E$900,FALSE)</f>
        <v>-17079279</v>
      </c>
      <c r="F873" s="218">
        <f>HLOOKUP($B873,data11,data0211!F$900,FALSE)</f>
        <v>0</v>
      </c>
      <c r="G873" s="218">
        <f>HLOOKUP($B873,data11,data0211!G$900,FALSE)</f>
        <v>4329738</v>
      </c>
      <c r="H873" s="218">
        <f>HLOOKUP($B873,data11,data0211!H$900,FALSE)</f>
        <v>4521400</v>
      </c>
      <c r="I873" s="218">
        <f>HLOOKUP($B873,data11,data0211!I$900,FALSE)</f>
        <v>221000</v>
      </c>
      <c r="J873" s="218">
        <f>HLOOKUP($B873,data11,data0211!J$900,FALSE)</f>
        <v>22257</v>
      </c>
      <c r="K873" s="218">
        <f>HLOOKUP($B873,data11,data0211!K$900,FALSE)</f>
        <v>19522</v>
      </c>
      <c r="L873" s="218">
        <f>HLOOKUP($B873,data11,data0211!L$900,FALSE)</f>
        <v>2735</v>
      </c>
      <c r="M873" s="218">
        <f>HLOOKUP($B873,data11,data0211!M$900,FALSE)</f>
        <v>0</v>
      </c>
      <c r="N873" s="218">
        <f>HLOOKUP($B873,data11,data0211!N$900,FALSE)</f>
        <v>0</v>
      </c>
      <c r="O873" s="218">
        <f>HLOOKUP($B873,data11,data0211!O$900,FALSE)</f>
        <v>0</v>
      </c>
      <c r="P873" s="218">
        <f>HLOOKUP($B873,data11,data0211!P$900,FALSE)</f>
        <v>430635546</v>
      </c>
      <c r="Q873" s="218">
        <f>HLOOKUP($B873,data11,data0211!Q$900,FALSE)</f>
        <v>200662039</v>
      </c>
      <c r="R873" s="218">
        <f>HLOOKUP($B873,data11,data0211!R$900,FALSE)</f>
        <v>229973507</v>
      </c>
      <c r="S873" s="218">
        <f>HLOOKUP($B873,data11,data0211!S$900,FALSE)</f>
        <v>0</v>
      </c>
      <c r="T873" s="218">
        <f>HLOOKUP($B873,data11,data0211!T$900,FALSE)</f>
        <v>0</v>
      </c>
      <c r="U873" s="218">
        <f>HLOOKUP($B873,data11,data0211!U$900,FALSE)</f>
        <v>0</v>
      </c>
      <c r="V873" s="218">
        <f>HLOOKUP($B873,data11,data0211!V$900,FALSE)</f>
        <v>466442</v>
      </c>
      <c r="W873" s="218">
        <f>HLOOKUP($B873,data11,data0211!W$900,FALSE)</f>
        <v>0</v>
      </c>
      <c r="X873" s="218">
        <f>HLOOKUP($B873,data11,data0211!X$900,FALSE)</f>
        <v>466442</v>
      </c>
      <c r="Y873" s="218">
        <f>HLOOKUP($B873,data11,data0211!Y$900,FALSE)</f>
        <v>0</v>
      </c>
      <c r="Z873" s="218">
        <f>HLOOKUP($B873,data11,data0211!Z$900,FALSE)</f>
        <v>0</v>
      </c>
      <c r="AA873" s="218">
        <f>HLOOKUP($B873,data11,data0211!AA$900,FALSE)</f>
        <v>0</v>
      </c>
      <c r="AB873" s="218">
        <f>HLOOKUP($B873,data11,data0211!AB$900,FALSE)</f>
        <v>8184954</v>
      </c>
      <c r="AC873" s="218">
        <f>HLOOKUP($B873,data11,data0211!AC$900,FALSE)</f>
        <v>5352474</v>
      </c>
      <c r="AD873" s="218">
        <f>HLOOKUP($B873,data11,data0211!AD$900,FALSE)</f>
        <v>2832480</v>
      </c>
      <c r="AE873" s="218">
        <f>HLOOKUP($B873,data11,data0211!AE$900,FALSE)</f>
        <v>0</v>
      </c>
      <c r="AF873" s="218">
        <f>HLOOKUP($B873,data11,data0211!AF$900,FALSE)</f>
        <v>0</v>
      </c>
      <c r="AG873" s="218">
        <f>HLOOKUP($B873,data11,data0211!AG$900,FALSE)</f>
        <v>0</v>
      </c>
      <c r="AH873" s="218">
        <f>HLOOKUP($B873,data11,data0211!AH$900,FALSE)</f>
        <v>64</v>
      </c>
      <c r="AI873" s="218">
        <f>HLOOKUP($B873,data11,data0211!AI$900,FALSE)</f>
        <v>64</v>
      </c>
      <c r="AJ873" s="218">
        <f>HLOOKUP($B873,data11,data0211!AJ$900,FALSE)</f>
        <v>0</v>
      </c>
      <c r="AK873" s="218">
        <f>HLOOKUP($B873,data11,data0211!AK$900,FALSE)</f>
        <v>43225</v>
      </c>
      <c r="AL873" s="218">
        <f>HLOOKUP($B873,data11,data0211!AL$900,FALSE)</f>
        <v>78736</v>
      </c>
      <c r="AM873" s="218">
        <f>HLOOKUP($B873,data11,data0211!AM$900,FALSE)</f>
        <v>0</v>
      </c>
      <c r="AN873" s="218">
        <f>HLOOKUP($B873,data11,data0211!AN$900,FALSE)</f>
        <v>86667</v>
      </c>
      <c r="AO873" s="218">
        <f>HLOOKUP($B873,data11,data0211!AO$900,FALSE)</f>
        <v>73789</v>
      </c>
      <c r="AP873" s="218">
        <f>HLOOKUP($B873,data11,data0211!AP$900,FALSE)</f>
        <v>86667</v>
      </c>
      <c r="AQ873" s="218">
        <f>HLOOKUP($B873,data11,data0211!AQ$900,FALSE)</f>
        <v>72617</v>
      </c>
      <c r="AR873" s="218">
        <f>HLOOKUP($B873,data11,data0211!AR$900,FALSE)</f>
        <v>515</v>
      </c>
      <c r="AS873" s="218">
        <f>HLOOKUP($B873,data11,data0211!AS$900,FALSE)</f>
        <v>371</v>
      </c>
      <c r="AT873" s="218">
        <f>HLOOKUP($B873,data11,data0211!AT$900,FALSE)</f>
        <v>144</v>
      </c>
      <c r="AU873" s="218">
        <f>HLOOKUP($B873,data11,data0211!AU$900,FALSE)</f>
        <v>307</v>
      </c>
      <c r="AV873" s="218">
        <f>HLOOKUP($B873,data11,data0211!AV$900,FALSE)</f>
        <v>1</v>
      </c>
      <c r="AW873" s="218">
        <f>HLOOKUP($B873,data11,data0211!AW$900,FALSE)</f>
        <v>207</v>
      </c>
      <c r="AX873" s="218">
        <f>HLOOKUP($B873,data11,data0211!AX$900,FALSE)</f>
        <v>0</v>
      </c>
      <c r="AY873" s="218">
        <f>HLOOKUP($B873,data11,data0211!AY$900,FALSE)</f>
        <v>27</v>
      </c>
      <c r="AZ873" s="218">
        <f>HLOOKUP($B873,data11,data0211!AZ$900,FALSE)</f>
        <v>2994</v>
      </c>
      <c r="BA873" s="218">
        <f>HLOOKUP($B873,data11,data0211!BA$900,FALSE)</f>
        <v>71</v>
      </c>
      <c r="BB873" s="218"/>
      <c r="BC873" s="218"/>
      <c r="BD873" s="218"/>
      <c r="BE873" s="218"/>
    </row>
    <row r="874" spans="1:57" x14ac:dyDescent="0.2">
      <c r="A874" s="71" t="s">
        <v>56</v>
      </c>
      <c r="B874" s="71" t="s">
        <v>56</v>
      </c>
      <c r="C874" s="69">
        <v>2002</v>
      </c>
      <c r="D874" s="218">
        <f>HLOOKUP($B874,data02,data0211!D$900,FALSE)</f>
        <v>90334475.349999994</v>
      </c>
      <c r="E874" s="218">
        <f>HLOOKUP($B874,data02,data0211!E$900,FALSE)</f>
        <v>-36946344.020000003</v>
      </c>
      <c r="F874" s="218">
        <f>HLOOKUP($B874,data02,data0211!F$900,FALSE)</f>
        <v>3248621.64</v>
      </c>
      <c r="G874" s="218">
        <f>HLOOKUP($B874,data02,data0211!G$900,FALSE)</f>
        <v>3074375</v>
      </c>
      <c r="H874" s="218">
        <f>HLOOKUP($B874,data02,data0211!H$900,FALSE)</f>
        <v>6197524</v>
      </c>
      <c r="I874" s="218">
        <f>HLOOKUP($B874,data02,data0211!I$900,FALSE)</f>
        <v>291957</v>
      </c>
      <c r="J874" s="218">
        <f>HLOOKUP($B874,data02,data0211!J$900,FALSE)</f>
        <v>30710</v>
      </c>
      <c r="K874" s="218">
        <f>HLOOKUP($B874,data02,data0211!K$900,FALSE)</f>
        <v>28526</v>
      </c>
      <c r="L874" s="218">
        <f>HLOOKUP($B874,data02,data0211!L$900,FALSE)</f>
        <v>2183</v>
      </c>
      <c r="M874" s="218">
        <f>HLOOKUP($B874,data02,data0211!M$900,FALSE)</f>
        <v>1</v>
      </c>
      <c r="N874" s="218">
        <f>HLOOKUP($B874,data02,data0211!N$900,FALSE)</f>
        <v>9439</v>
      </c>
      <c r="O874" s="218">
        <f>HLOOKUP($B874,data02,data0211!O$900,FALSE)</f>
        <v>80</v>
      </c>
      <c r="P874" s="262">
        <f>HLOOKUP($B874,data02,data0211!P$900,FALSE)</f>
        <v>756869340</v>
      </c>
      <c r="Q874" s="218">
        <f>HLOOKUP($B874,data02,data0211!Q$900,FALSE)</f>
        <v>297965004</v>
      </c>
      <c r="R874" s="218">
        <f>HLOOKUP($B874,data02,data0211!R$900,FALSE)</f>
        <v>451840022</v>
      </c>
      <c r="S874" s="218">
        <f>HLOOKUP($B874,data02,data0211!S$900,FALSE)</f>
        <v>0</v>
      </c>
      <c r="T874" s="218">
        <f>HLOOKUP($B874,data02,data0211!T$900,FALSE)</f>
        <v>0</v>
      </c>
      <c r="U874" s="218">
        <f>HLOOKUP($B874,data02,data0211!U$900,FALSE)</f>
        <v>0</v>
      </c>
      <c r="V874" s="218">
        <f>HLOOKUP($B874,data02,data0211!V$900,FALSE)</f>
        <v>0</v>
      </c>
      <c r="W874" s="218">
        <f>HLOOKUP($B874,data02,data0211!W$900,FALSE)</f>
        <v>0</v>
      </c>
      <c r="X874" s="218">
        <f>HLOOKUP($B874,data02,data0211!X$900,FALSE)</f>
        <v>806063</v>
      </c>
      <c r="Y874" s="218">
        <f>HLOOKUP($B874,data02,data0211!Y$900,FALSE)</f>
        <v>108026</v>
      </c>
      <c r="Z874" s="218">
        <f>HLOOKUP($B874,data02,data0211!Z$900,FALSE)</f>
        <v>19831</v>
      </c>
      <c r="AA874" s="218">
        <f>HLOOKUP($B874,data02,data0211!AA$900,FALSE)</f>
        <v>92</v>
      </c>
      <c r="AB874" s="218">
        <f>HLOOKUP($B874,data02,data0211!AB$900,FALSE)</f>
        <v>13989387</v>
      </c>
      <c r="AC874" s="218">
        <f>HLOOKUP($B874,data02,data0211!AC$900,FALSE)</f>
        <v>8959844</v>
      </c>
      <c r="AD874" s="218">
        <f>HLOOKUP($B874,data02,data0211!AD$900,FALSE)</f>
        <v>4416088</v>
      </c>
      <c r="AE874" s="218">
        <f>HLOOKUP($B874,data02,data0211!AE$900,FALSE)</f>
        <v>508441</v>
      </c>
      <c r="AF874" s="218">
        <f>HLOOKUP($B874,data02,data0211!AF$900,FALSE)</f>
        <v>102876</v>
      </c>
      <c r="AG874" s="218">
        <f>HLOOKUP($B874,data02,data0211!AG$900,FALSE)</f>
        <v>2138</v>
      </c>
      <c r="AH874" s="218">
        <f>HLOOKUP($B874,data02,data0211!AH$900,FALSE)</f>
        <v>147.24</v>
      </c>
      <c r="AI874" s="218">
        <f>HLOOKUP($B874,data02,data0211!AI$900,FALSE)</f>
        <v>76.03</v>
      </c>
      <c r="AJ874" s="218">
        <f>HLOOKUP($B874,data02,data0211!AJ$900,FALSE)</f>
        <v>71.209999999999994</v>
      </c>
      <c r="AK874" s="218">
        <f>HLOOKUP($B874,data02,data0211!AK$900,FALSE)</f>
        <v>92000</v>
      </c>
      <c r="AL874" s="218">
        <f>HLOOKUP($B874,data02,data0211!AL$900,FALSE)</f>
        <v>92000</v>
      </c>
      <c r="AM874" s="218">
        <f>HLOOKUP($B874,data02,data0211!AM$900,FALSE)</f>
        <v>0</v>
      </c>
      <c r="AN874" s="218">
        <f>HLOOKUP($B874,data02,data0211!AN$900,FALSE)</f>
        <v>130557</v>
      </c>
      <c r="AO874" s="218">
        <f>HLOOKUP($B874,data02,data0211!AO$900,FALSE)</f>
        <v>157757</v>
      </c>
      <c r="AP874" s="218">
        <f>HLOOKUP($B874,data02,data0211!AP$900,FALSE)</f>
        <v>0</v>
      </c>
      <c r="AQ874" s="218">
        <f>HLOOKUP($B874,data02,data0211!AQ$900,FALSE)</f>
        <v>128786</v>
      </c>
      <c r="AR874" s="218">
        <f>HLOOKUP($B874,data02,data0211!AR$900,FALSE)</f>
        <v>898.8</v>
      </c>
      <c r="AS874" s="218">
        <f>HLOOKUP($B874,data02,data0211!AS$900,FALSE)</f>
        <v>455.7</v>
      </c>
      <c r="AT874" s="218">
        <f>HLOOKUP($B874,data02,data0211!AT$900,FALSE)</f>
        <v>443.1</v>
      </c>
      <c r="AU874" s="218">
        <f>HLOOKUP($B874,data02,data0211!AU$900,FALSE)</f>
        <v>408</v>
      </c>
      <c r="AV874" s="218">
        <f>HLOOKUP($B874,data02,data0211!AV$900,FALSE)</f>
        <v>6</v>
      </c>
      <c r="AW874" s="218">
        <f>HLOOKUP($B874,data02,data0211!AW$900,FALSE)</f>
        <v>484.8</v>
      </c>
      <c r="AX874" s="218">
        <f>HLOOKUP($B874,data02,data0211!AX$900,FALSE)</f>
        <v>0</v>
      </c>
      <c r="AY874" s="218">
        <f>HLOOKUP($B874,data02,data0211!AY$900,FALSE)</f>
        <v>12</v>
      </c>
      <c r="AZ874" s="218">
        <f>HLOOKUP($B874,data02,data0211!AZ$900,FALSE)</f>
        <v>4565</v>
      </c>
      <c r="BA874" s="218">
        <f>HLOOKUP($B874,data02,data0211!BA$900,FALSE)</f>
        <v>69.7</v>
      </c>
      <c r="BB874" s="218"/>
      <c r="BC874" s="218"/>
      <c r="BD874" s="218"/>
      <c r="BE874" s="218"/>
    </row>
    <row r="875" spans="1:57" x14ac:dyDescent="0.2">
      <c r="A875" s="71" t="s">
        <v>56</v>
      </c>
      <c r="B875" s="71" t="s">
        <v>56</v>
      </c>
      <c r="C875" s="69">
        <v>2003</v>
      </c>
      <c r="D875" s="218">
        <f>HLOOKUP($B875,data03,data0211!D$900,FALSE)</f>
        <v>97391385.989999995</v>
      </c>
      <c r="E875" s="218">
        <f>HLOOKUP($B875,data03,data0211!E$900,FALSE)</f>
        <v>-40130026</v>
      </c>
      <c r="F875" s="218">
        <f>HLOOKUP($B875,data03,data0211!F$900,FALSE)</f>
        <v>0</v>
      </c>
      <c r="G875" s="218">
        <f>HLOOKUP($B875,data03,data0211!G$900,FALSE)</f>
        <v>3866206</v>
      </c>
      <c r="H875" s="218">
        <f>HLOOKUP($B875,data03,data0211!H$900,FALSE)</f>
        <v>7090118</v>
      </c>
      <c r="I875" s="218">
        <f>HLOOKUP($B875,data03,data0211!I$900,FALSE)</f>
        <v>394435</v>
      </c>
      <c r="J875" s="218">
        <f>HLOOKUP($B875,data03,data0211!J$900,FALSE)</f>
        <v>33174</v>
      </c>
      <c r="K875" s="218">
        <f>HLOOKUP($B875,data03,data0211!K$900,FALSE)</f>
        <v>30910</v>
      </c>
      <c r="L875" s="218">
        <f>HLOOKUP($B875,data03,data0211!L$900,FALSE)</f>
        <v>2264</v>
      </c>
      <c r="M875" s="218">
        <f>HLOOKUP($B875,data03,data0211!M$900,FALSE)</f>
        <v>0</v>
      </c>
      <c r="N875" s="218">
        <f>HLOOKUP($B875,data03,data0211!N$900,FALSE)</f>
        <v>9962</v>
      </c>
      <c r="O875" s="218">
        <f>HLOOKUP($B875,data03,data0211!O$900,FALSE)</f>
        <v>95</v>
      </c>
      <c r="P875" s="262">
        <f>HLOOKUP($B875,data03,data0211!P$900,FALSE)</f>
        <v>379870193</v>
      </c>
      <c r="Q875" s="218">
        <f>HLOOKUP($B875,data03,data0211!Q$900,FALSE)</f>
        <v>306213554</v>
      </c>
      <c r="R875" s="218">
        <f>HLOOKUP($B875,data03,data0211!R$900,FALSE)</f>
        <v>73656639</v>
      </c>
      <c r="S875" s="218">
        <f>HLOOKUP($B875,data03,data0211!S$900,FALSE)</f>
        <v>0</v>
      </c>
      <c r="T875" s="218">
        <f>HLOOKUP($B875,data03,data0211!T$900,FALSE)</f>
        <v>0</v>
      </c>
      <c r="U875" s="218">
        <f>HLOOKUP($B875,data03,data0211!U$900,FALSE)</f>
        <v>0</v>
      </c>
      <c r="V875" s="218">
        <f>HLOOKUP($B875,data03,data0211!V$900,FALSE)</f>
        <v>928997</v>
      </c>
      <c r="W875" s="218">
        <f>HLOOKUP($B875,data03,data0211!W$900,FALSE)</f>
        <v>0</v>
      </c>
      <c r="X875" s="218">
        <f>HLOOKUP($B875,data03,data0211!X$900,FALSE)</f>
        <v>907788</v>
      </c>
      <c r="Y875" s="218">
        <f>HLOOKUP($B875,data03,data0211!Y$900,FALSE)</f>
        <v>0</v>
      </c>
      <c r="Z875" s="218">
        <f>HLOOKUP($B875,data03,data0211!Z$900,FALSE)</f>
        <v>20926</v>
      </c>
      <c r="AA875" s="218">
        <f>HLOOKUP($B875,data03,data0211!AA$900,FALSE)</f>
        <v>283</v>
      </c>
      <c r="AB875" s="218">
        <f>HLOOKUP($B875,data03,data0211!AB$900,FALSE)</f>
        <v>15897290</v>
      </c>
      <c r="AC875" s="218">
        <f>HLOOKUP($B875,data03,data0211!AC$900,FALSE)</f>
        <v>10381039</v>
      </c>
      <c r="AD875" s="218">
        <f>HLOOKUP($B875,data03,data0211!AD$900,FALSE)</f>
        <v>5240082</v>
      </c>
      <c r="AE875" s="218">
        <f>HLOOKUP($B875,data03,data0211!AE$900,FALSE)</f>
        <v>0</v>
      </c>
      <c r="AF875" s="218">
        <f>HLOOKUP($B875,data03,data0211!AF$900,FALSE)</f>
        <v>273777</v>
      </c>
      <c r="AG875" s="218">
        <f>HLOOKUP($B875,data03,data0211!AG$900,FALSE)</f>
        <v>2392</v>
      </c>
      <c r="AH875" s="218">
        <f>HLOOKUP($B875,data03,data0211!AH$900,FALSE)</f>
        <v>147.24</v>
      </c>
      <c r="AI875" s="218">
        <f>HLOOKUP($B875,data03,data0211!AI$900,FALSE)</f>
        <v>76.03</v>
      </c>
      <c r="AJ875" s="218">
        <f>HLOOKUP($B875,data03,data0211!AJ$900,FALSE)</f>
        <v>71.209999999999994</v>
      </c>
      <c r="AK875" s="218">
        <f>HLOOKUP($B875,data03,data0211!AK$900,FALSE)</f>
        <v>100000</v>
      </c>
      <c r="AL875" s="218">
        <f>HLOOKUP($B875,data03,data0211!AL$900,FALSE)</f>
        <v>100000</v>
      </c>
      <c r="AM875" s="218">
        <f>HLOOKUP($B875,data03,data0211!AM$900,FALSE)</f>
        <v>0</v>
      </c>
      <c r="AN875" s="218">
        <f>HLOOKUP($B875,data03,data0211!AN$900,FALSE)</f>
        <v>134089</v>
      </c>
      <c r="AO875" s="218">
        <f>HLOOKUP($B875,data03,data0211!AO$900,FALSE)</f>
        <v>156866</v>
      </c>
      <c r="AP875" s="218">
        <f>HLOOKUP($B875,data03,data0211!AP$900,FALSE)</f>
        <v>0</v>
      </c>
      <c r="AQ875" s="218">
        <f>HLOOKUP($B875,data03,data0211!AQ$900,FALSE)</f>
        <v>129409</v>
      </c>
      <c r="AR875" s="218">
        <f>HLOOKUP($B875,data03,data0211!AR$900,FALSE)</f>
        <v>928.1</v>
      </c>
      <c r="AS875" s="218">
        <f>HLOOKUP($B875,data03,data0211!AS$900,FALSE)</f>
        <v>463.3</v>
      </c>
      <c r="AT875" s="218">
        <f>HLOOKUP($B875,data03,data0211!AT$900,FALSE)</f>
        <v>464.8</v>
      </c>
      <c r="AU875" s="218">
        <f>HLOOKUP($B875,data03,data0211!AU$900,FALSE)</f>
        <v>419</v>
      </c>
      <c r="AV875" s="218">
        <f>HLOOKUP($B875,data03,data0211!AV$900,FALSE)</f>
        <v>7</v>
      </c>
      <c r="AW875" s="218">
        <f>HLOOKUP($B875,data03,data0211!AW$900,FALSE)</f>
        <v>502.1</v>
      </c>
      <c r="AX875" s="218">
        <f>HLOOKUP($B875,data03,data0211!AX$900,FALSE)</f>
        <v>0</v>
      </c>
      <c r="AY875" s="218">
        <f>HLOOKUP($B875,data03,data0211!AY$900,FALSE)</f>
        <v>14</v>
      </c>
      <c r="AZ875" s="218">
        <f>HLOOKUP($B875,data03,data0211!AZ$900,FALSE)</f>
        <v>4751</v>
      </c>
      <c r="BA875" s="218">
        <f>HLOOKUP($B875,data03,data0211!BA$900,FALSE)</f>
        <v>70.599999999999994</v>
      </c>
      <c r="BB875" s="218"/>
      <c r="BC875" s="218"/>
      <c r="BD875" s="218"/>
      <c r="BE875" s="218"/>
    </row>
    <row r="876" spans="1:57" x14ac:dyDescent="0.2">
      <c r="A876" s="71" t="s">
        <v>56</v>
      </c>
      <c r="B876" s="71" t="s">
        <v>56</v>
      </c>
      <c r="C876" s="69">
        <v>2004</v>
      </c>
      <c r="D876" s="218">
        <f>HLOOKUP($B876,data04,data0211!D$900,FALSE)</f>
        <v>106434292.64999999</v>
      </c>
      <c r="E876" s="218">
        <f>HLOOKUP($B876,data04,data0211!E$900,FALSE)</f>
        <v>-43581386.009999998</v>
      </c>
      <c r="F876" s="218">
        <f>HLOOKUP($B876,data04,data0211!F$900,FALSE)</f>
        <v>0</v>
      </c>
      <c r="G876" s="218">
        <f>HLOOKUP($B876,data04,data0211!G$900,FALSE)</f>
        <v>6622832</v>
      </c>
      <c r="H876" s="218">
        <f>HLOOKUP($B876,data04,data0211!H$900,FALSE)</f>
        <v>6631739</v>
      </c>
      <c r="I876" s="218">
        <f>HLOOKUP($B876,data04,data0211!I$900,FALSE)</f>
        <v>656967</v>
      </c>
      <c r="J876" s="218">
        <f>HLOOKUP($B876,data04,data0211!J$900,FALSE)</f>
        <v>34936</v>
      </c>
      <c r="K876" s="218">
        <f>HLOOKUP($B876,data04,data0211!K$900,FALSE)</f>
        <v>32611</v>
      </c>
      <c r="L876" s="218">
        <f>HLOOKUP($B876,data04,data0211!L$900,FALSE)</f>
        <v>2325</v>
      </c>
      <c r="M876" s="218">
        <f>HLOOKUP($B876,data04,data0211!M$900,FALSE)</f>
        <v>0</v>
      </c>
      <c r="N876" s="218">
        <f>HLOOKUP($B876,data04,data0211!N$900,FALSE)</f>
        <v>10226</v>
      </c>
      <c r="O876" s="218">
        <f>HLOOKUP($B876,data04,data0211!O$900,FALSE)</f>
        <v>79</v>
      </c>
      <c r="P876" s="262">
        <f>HLOOKUP($B876,data04,data0211!P$900,FALSE)</f>
        <v>386398550</v>
      </c>
      <c r="Q876" s="218">
        <f>HLOOKUP($B876,data04,data0211!Q$900,FALSE)</f>
        <v>311725936</v>
      </c>
      <c r="R876" s="218">
        <f>HLOOKUP($B876,data04,data0211!R$900,FALSE)</f>
        <v>74672614</v>
      </c>
      <c r="S876" s="218">
        <f>HLOOKUP($B876,data04,data0211!S$900,FALSE)</f>
        <v>0</v>
      </c>
      <c r="T876" s="218">
        <f>HLOOKUP($B876,data04,data0211!T$900,FALSE)</f>
        <v>0</v>
      </c>
      <c r="U876" s="218">
        <f>HLOOKUP($B876,data04,data0211!U$900,FALSE)</f>
        <v>0</v>
      </c>
      <c r="V876" s="218">
        <f>HLOOKUP($B876,data04,data0211!V$900,FALSE)</f>
        <v>1854764</v>
      </c>
      <c r="W876" s="218">
        <f>HLOOKUP($B876,data04,data0211!W$900,FALSE)</f>
        <v>927425</v>
      </c>
      <c r="X876" s="218">
        <f>HLOOKUP($B876,data04,data0211!X$900,FALSE)</f>
        <v>905521</v>
      </c>
      <c r="Y876" s="218">
        <f>HLOOKUP($B876,data04,data0211!Y$900,FALSE)</f>
        <v>0</v>
      </c>
      <c r="Z876" s="218">
        <f>HLOOKUP($B876,data04,data0211!Z$900,FALSE)</f>
        <v>21818</v>
      </c>
      <c r="AA876" s="218">
        <f>HLOOKUP($B876,data04,data0211!AA$900,FALSE)</f>
        <v>0</v>
      </c>
      <c r="AB876" s="218">
        <f>HLOOKUP($B876,data04,data0211!AB$900,FALSE)</f>
        <v>15498340</v>
      </c>
      <c r="AC876" s="218">
        <f>HLOOKUP($B876,data04,data0211!AC$900,FALSE)</f>
        <v>10220773</v>
      </c>
      <c r="AD876" s="218">
        <f>HLOOKUP($B876,data04,data0211!AD$900,FALSE)</f>
        <v>5067950</v>
      </c>
      <c r="AE876" s="218">
        <f>HLOOKUP($B876,data04,data0211!AE$900,FALSE)</f>
        <v>0</v>
      </c>
      <c r="AF876" s="218">
        <f>HLOOKUP($B876,data04,data0211!AF$900,FALSE)</f>
        <v>207623</v>
      </c>
      <c r="AG876" s="218">
        <f>HLOOKUP($B876,data04,data0211!AG$900,FALSE)</f>
        <v>1994</v>
      </c>
      <c r="AH876" s="218">
        <f>HLOOKUP($B876,data04,data0211!AH$900,FALSE)</f>
        <v>147.24</v>
      </c>
      <c r="AI876" s="218">
        <f>HLOOKUP($B876,data04,data0211!AI$900,FALSE)</f>
        <v>76.03</v>
      </c>
      <c r="AJ876" s="218">
        <f>HLOOKUP($B876,data04,data0211!AJ$900,FALSE)</f>
        <v>71.209999999999994</v>
      </c>
      <c r="AK876" s="218">
        <f>HLOOKUP($B876,data04,data0211!AK$900,FALSE)</f>
        <v>110000</v>
      </c>
      <c r="AL876" s="218">
        <f>HLOOKUP($B876,data04,data0211!AL$900,FALSE)</f>
        <v>110000</v>
      </c>
      <c r="AM876" s="218">
        <f>HLOOKUP($B876,data04,data0211!AM$900,FALSE)</f>
        <v>0</v>
      </c>
      <c r="AN876" s="218">
        <f>HLOOKUP($B876,data04,data0211!AN$900,FALSE)</f>
        <v>152518</v>
      </c>
      <c r="AO876" s="218">
        <f>HLOOKUP($B876,data04,data0211!AO$900,FALSE)</f>
        <v>155149</v>
      </c>
      <c r="AP876" s="218">
        <f>HLOOKUP($B876,data04,data0211!AP$900,FALSE)</f>
        <v>0</v>
      </c>
      <c r="AQ876" s="218">
        <f>HLOOKUP($B876,data04,data0211!AQ$900,FALSE)</f>
        <v>132481</v>
      </c>
      <c r="AR876" s="218">
        <f>HLOOKUP($B876,data04,data0211!AR$900,FALSE)</f>
        <v>956</v>
      </c>
      <c r="AS876" s="218">
        <f>HLOOKUP($B876,data04,data0211!AS$900,FALSE)</f>
        <v>472.1</v>
      </c>
      <c r="AT876" s="218">
        <f>HLOOKUP($B876,data04,data0211!AT$900,FALSE)</f>
        <v>483.9</v>
      </c>
      <c r="AU876" s="218">
        <f>HLOOKUP($B876,data04,data0211!AU$900,FALSE)</f>
        <v>431.1</v>
      </c>
      <c r="AV876" s="218">
        <f>HLOOKUP($B876,data04,data0211!AV$900,FALSE)</f>
        <v>8.1999999999999993</v>
      </c>
      <c r="AW876" s="218">
        <f>HLOOKUP($B876,data04,data0211!AW$900,FALSE)</f>
        <v>516.4</v>
      </c>
      <c r="AX876" s="218">
        <f>HLOOKUP($B876,data04,data0211!AX$900,FALSE)</f>
        <v>0</v>
      </c>
      <c r="AY876" s="218">
        <f>HLOOKUP($B876,data04,data0211!AY$900,FALSE)</f>
        <v>14</v>
      </c>
      <c r="AZ876" s="218">
        <f>HLOOKUP($B876,data04,data0211!AZ$900,FALSE)</f>
        <v>4857</v>
      </c>
      <c r="BA876" s="218">
        <f>HLOOKUP($B876,data04,data0211!BA$900,FALSE)</f>
        <v>71</v>
      </c>
      <c r="BB876" s="218"/>
      <c r="BC876" s="218"/>
      <c r="BD876" s="218"/>
      <c r="BE876" s="218"/>
    </row>
    <row r="877" spans="1:57" x14ac:dyDescent="0.2">
      <c r="A877" s="71" t="s">
        <v>56</v>
      </c>
      <c r="B877" s="71" t="s">
        <v>56</v>
      </c>
      <c r="C877" s="69">
        <v>2005</v>
      </c>
      <c r="D877" s="218">
        <f>HLOOKUP($B877,data05,data0211!D$900,FALSE)</f>
        <v>114004380.40999998</v>
      </c>
      <c r="E877" s="218">
        <f>HLOOKUP($B877,data05,data0211!E$900,FALSE)</f>
        <v>-47208911.710000001</v>
      </c>
      <c r="F877" s="218">
        <f>HLOOKUP($B877,data05,data0211!F$900,FALSE)</f>
        <v>0</v>
      </c>
      <c r="G877" s="218">
        <f>HLOOKUP($B877,data05,data0211!G$900,FALSE)</f>
        <v>4588415</v>
      </c>
      <c r="H877" s="218">
        <f>HLOOKUP($B877,data05,data0211!H$900,FALSE)</f>
        <v>7168880.7999999998</v>
      </c>
      <c r="I877" s="218">
        <f>HLOOKUP($B877,data05,data0211!I$900,FALSE)</f>
        <v>1771167.25</v>
      </c>
      <c r="J877" s="218">
        <f>HLOOKUP($B877,data05,data0211!J$900,FALSE)</f>
        <v>36235</v>
      </c>
      <c r="K877" s="218">
        <f>HLOOKUP($B877,data05,data0211!K$900,FALSE)</f>
        <v>33870</v>
      </c>
      <c r="L877" s="218">
        <f>HLOOKUP($B877,data05,data0211!L$900,FALSE)</f>
        <v>2365</v>
      </c>
      <c r="M877" s="218">
        <f>HLOOKUP($B877,data05,data0211!M$900,FALSE)</f>
        <v>0</v>
      </c>
      <c r="N877" s="218">
        <f>HLOOKUP($B877,data05,data0211!N$900,FALSE)</f>
        <v>0</v>
      </c>
      <c r="O877" s="218">
        <f>HLOOKUP($B877,data05,data0211!O$900,FALSE)</f>
        <v>0</v>
      </c>
      <c r="P877" s="262">
        <f>HLOOKUP($B877,data05,data0211!P$900,FALSE)</f>
        <v>423047546</v>
      </c>
      <c r="Q877" s="218">
        <f>HLOOKUP($B877,data05,data0211!Q$900,FALSE)</f>
        <v>347571675</v>
      </c>
      <c r="R877" s="218">
        <f>HLOOKUP($B877,data05,data0211!R$900,FALSE)</f>
        <v>75475871</v>
      </c>
      <c r="S877" s="218">
        <f>HLOOKUP($B877,data05,data0211!S$900,FALSE)</f>
        <v>0</v>
      </c>
      <c r="T877" s="218">
        <f>HLOOKUP($B877,data05,data0211!T$900,FALSE)</f>
        <v>0</v>
      </c>
      <c r="U877" s="218">
        <f>HLOOKUP($B877,data05,data0211!U$900,FALSE)</f>
        <v>0</v>
      </c>
      <c r="V877" s="218">
        <f>HLOOKUP($B877,data05,data0211!V$900,FALSE)</f>
        <v>1019212</v>
      </c>
      <c r="W877" s="218">
        <f>HLOOKUP($B877,data05,data0211!W$900,FALSE)</f>
        <v>0</v>
      </c>
      <c r="X877" s="218">
        <f>HLOOKUP($B877,data05,data0211!X$900,FALSE)</f>
        <v>996880</v>
      </c>
      <c r="Y877" s="218">
        <f>HLOOKUP($B877,data05,data0211!Y$900,FALSE)</f>
        <v>0</v>
      </c>
      <c r="Z877" s="218">
        <f>HLOOKUP($B877,data05,data0211!Z$900,FALSE)</f>
        <v>22245</v>
      </c>
      <c r="AA877" s="218">
        <f>HLOOKUP($B877,data05,data0211!AA$900,FALSE)</f>
        <v>87</v>
      </c>
      <c r="AB877" s="218">
        <f>HLOOKUP($B877,data05,data0211!AB$900,FALSE)</f>
        <v>18116560.23</v>
      </c>
      <c r="AC877" s="218">
        <f>HLOOKUP($B877,data05,data0211!AC$900,FALSE)</f>
        <v>11901694</v>
      </c>
      <c r="AD877" s="218">
        <f>HLOOKUP($B877,data05,data0211!AD$900,FALSE)</f>
        <v>5853412</v>
      </c>
      <c r="AE877" s="218">
        <f>HLOOKUP($B877,data05,data0211!AE$900,FALSE)</f>
        <v>0</v>
      </c>
      <c r="AF877" s="218">
        <f>HLOOKUP($B877,data05,data0211!AF$900,FALSE)</f>
        <v>230910</v>
      </c>
      <c r="AG877" s="218">
        <f>HLOOKUP($B877,data05,data0211!AG$900,FALSE)</f>
        <v>1882</v>
      </c>
      <c r="AH877" s="218">
        <f>HLOOKUP($B877,data05,data0211!AH$900,FALSE)</f>
        <v>147</v>
      </c>
      <c r="AI877" s="218">
        <f>HLOOKUP($B877,data05,data0211!AI$900,FALSE)</f>
        <v>71</v>
      </c>
      <c r="AJ877" s="218">
        <f>HLOOKUP($B877,data05,data0211!AJ$900,FALSE)</f>
        <v>76</v>
      </c>
      <c r="AK877" s="218">
        <f>HLOOKUP($B877,data05,data0211!AK$900,FALSE)</f>
        <v>110000</v>
      </c>
      <c r="AL877" s="218">
        <f>HLOOKUP($B877,data05,data0211!AL$900,FALSE)</f>
        <v>110000</v>
      </c>
      <c r="AM877" s="218">
        <f>HLOOKUP($B877,data05,data0211!AM$900,FALSE)</f>
        <v>0</v>
      </c>
      <c r="AN877" s="218">
        <f>HLOOKUP($B877,data05,data0211!AN$900,FALSE)</f>
        <v>150630</v>
      </c>
      <c r="AO877" s="218">
        <f>HLOOKUP($B877,data05,data0211!AO$900,FALSE)</f>
        <v>181998</v>
      </c>
      <c r="AP877" s="218">
        <f>HLOOKUP($B877,data05,data0211!AP$900,FALSE)</f>
        <v>0</v>
      </c>
      <c r="AQ877" s="218">
        <f>HLOOKUP($B877,data05,data0211!AQ$900,FALSE)</f>
        <v>145535</v>
      </c>
      <c r="AR877" s="218">
        <f>HLOOKUP($B877,data05,data0211!AR$900,FALSE)</f>
        <v>980</v>
      </c>
      <c r="AS877" s="218">
        <f>HLOOKUP($B877,data05,data0211!AS$900,FALSE)</f>
        <v>475</v>
      </c>
      <c r="AT877" s="218">
        <f>HLOOKUP($B877,data05,data0211!AT$900,FALSE)</f>
        <v>505</v>
      </c>
      <c r="AU877" s="218">
        <f>HLOOKUP($B877,data05,data0211!AU$900,FALSE)</f>
        <v>441</v>
      </c>
      <c r="AV877" s="218">
        <f>HLOOKUP($B877,data05,data0211!AV$900,FALSE)</f>
        <v>9</v>
      </c>
      <c r="AW877" s="218">
        <f>HLOOKUP($B877,data05,data0211!AW$900,FALSE)</f>
        <v>531</v>
      </c>
      <c r="AX877" s="218">
        <f>HLOOKUP($B877,data05,data0211!AX$900,FALSE)</f>
        <v>0</v>
      </c>
      <c r="AY877" s="218">
        <f>HLOOKUP($B877,data05,data0211!AY$900,FALSE)</f>
        <v>17</v>
      </c>
      <c r="AZ877" s="218">
        <f>HLOOKUP($B877,data05,data0211!AZ$900,FALSE)</f>
        <v>5007</v>
      </c>
      <c r="BA877" s="218">
        <f>HLOOKUP($B877,data05,data0211!BA$900,FALSE)</f>
        <v>72</v>
      </c>
      <c r="BB877" s="218"/>
      <c r="BC877" s="218"/>
      <c r="BD877" s="218"/>
      <c r="BE877" s="218"/>
    </row>
    <row r="878" spans="1:57" x14ac:dyDescent="0.2">
      <c r="A878" s="71" t="s">
        <v>56</v>
      </c>
      <c r="B878" s="71" t="s">
        <v>56</v>
      </c>
      <c r="C878" s="69">
        <v>2006</v>
      </c>
      <c r="D878" s="218">
        <f>HLOOKUP($B878,data06,data0211!D$900,FALSE)</f>
        <v>122752939.08</v>
      </c>
      <c r="E878" s="218">
        <f>HLOOKUP($B878,data06,data0211!E$900,FALSE)</f>
        <v>-51083566.869999997</v>
      </c>
      <c r="F878" s="218">
        <f>HLOOKUP($B878,data06,data0211!F$900,FALSE)</f>
        <v>0</v>
      </c>
      <c r="G878" s="218">
        <f>HLOOKUP($B878,data06,data0211!G$900,FALSE)</f>
        <v>6468970</v>
      </c>
      <c r="H878" s="218">
        <f>HLOOKUP($B878,data06,data0211!H$900,FALSE)</f>
        <v>7560037.1500000004</v>
      </c>
      <c r="I878" s="218">
        <f>HLOOKUP($B878,data06,data0211!I$900,FALSE)</f>
        <v>2680897</v>
      </c>
      <c r="J878" s="218">
        <f>HLOOKUP($B878,data06,data0211!J$900,FALSE)</f>
        <v>37473</v>
      </c>
      <c r="K878" s="218">
        <f>HLOOKUP($B878,data06,data0211!K$900,FALSE)</f>
        <v>35017</v>
      </c>
      <c r="L878" s="218">
        <f>HLOOKUP($B878,data06,data0211!L$900,FALSE)</f>
        <v>2456</v>
      </c>
      <c r="M878" s="218">
        <f>HLOOKUP($B878,data06,data0211!M$900,FALSE)</f>
        <v>0</v>
      </c>
      <c r="N878" s="218">
        <f>HLOOKUP($B878,data06,data0211!N$900,FALSE)</f>
        <v>10906</v>
      </c>
      <c r="O878" s="218">
        <f>HLOOKUP($B878,data06,data0211!O$900,FALSE)</f>
        <v>71</v>
      </c>
      <c r="P878" s="262">
        <f>HLOOKUP($B878,data06,data0211!P$900,FALSE)</f>
        <v>857623947</v>
      </c>
      <c r="Q878" s="218">
        <f>HLOOKUP($B878,data06,data0211!Q$900,FALSE)</f>
        <v>337897948</v>
      </c>
      <c r="R878" s="218">
        <f>HLOOKUP($B878,data06,data0211!R$900,FALSE)</f>
        <v>511216232</v>
      </c>
      <c r="S878" s="218">
        <f>HLOOKUP($B878,data06,data0211!S$900,FALSE)</f>
        <v>0</v>
      </c>
      <c r="T878" s="218">
        <f>HLOOKUP($B878,data06,data0211!T$900,FALSE)</f>
        <v>8509767</v>
      </c>
      <c r="U878" s="218">
        <f>HLOOKUP($B878,data06,data0211!U$900,FALSE)</f>
        <v>0</v>
      </c>
      <c r="V878" s="218">
        <f>HLOOKUP($B878,data06,data0211!V$900,FALSE)</f>
        <v>1022351</v>
      </c>
      <c r="W878" s="218">
        <f>HLOOKUP($B878,data06,data0211!W$900,FALSE)</f>
        <v>0</v>
      </c>
      <c r="X878" s="218">
        <f>HLOOKUP($B878,data06,data0211!X$900,FALSE)</f>
        <v>999432</v>
      </c>
      <c r="Y878" s="218">
        <f>HLOOKUP($B878,data06,data0211!Y$900,FALSE)</f>
        <v>0</v>
      </c>
      <c r="Z878" s="218">
        <f>HLOOKUP($B878,data06,data0211!Z$900,FALSE)</f>
        <v>22832</v>
      </c>
      <c r="AA878" s="218">
        <f>HLOOKUP($B878,data06,data0211!AA$900,FALSE)</f>
        <v>87</v>
      </c>
      <c r="AB878" s="218">
        <f>HLOOKUP($B878,data06,data0211!AB$900,FALSE)</f>
        <v>17509176</v>
      </c>
      <c r="AC878" s="218">
        <f>HLOOKUP($B878,data06,data0211!AC$900,FALSE)</f>
        <v>11729206</v>
      </c>
      <c r="AD878" s="218">
        <f>HLOOKUP($B878,data06,data0211!AD$900,FALSE)</f>
        <v>5548119</v>
      </c>
      <c r="AE878" s="218">
        <f>HLOOKUP($B878,data06,data0211!AE$900,FALSE)</f>
        <v>0</v>
      </c>
      <c r="AF878" s="218">
        <f>HLOOKUP($B878,data06,data0211!AF$900,FALSE)</f>
        <v>230335</v>
      </c>
      <c r="AG878" s="218">
        <f>HLOOKUP($B878,data06,data0211!AG$900,FALSE)</f>
        <v>1516</v>
      </c>
      <c r="AH878" s="218">
        <f>HLOOKUP($B878,data06,data0211!AH$900,FALSE)</f>
        <v>147</v>
      </c>
      <c r="AI878" s="218">
        <f>HLOOKUP($B878,data06,data0211!AI$900,FALSE)</f>
        <v>71</v>
      </c>
      <c r="AJ878" s="218">
        <f>HLOOKUP($B878,data06,data0211!AJ$900,FALSE)</f>
        <v>76</v>
      </c>
      <c r="AK878" s="218">
        <f>HLOOKUP($B878,data06,data0211!AK$900,FALSE)</f>
        <v>110000</v>
      </c>
      <c r="AL878" s="218">
        <f>HLOOKUP($B878,data06,data0211!AL$900,FALSE)</f>
        <v>110000</v>
      </c>
      <c r="AM878" s="218">
        <f>HLOOKUP($B878,data06,data0211!AM$900,FALSE)</f>
        <v>0</v>
      </c>
      <c r="AN878" s="218">
        <f>HLOOKUP($B878,data06,data0211!AN$900,FALSE)</f>
        <v>146687</v>
      </c>
      <c r="AO878" s="218">
        <f>HLOOKUP($B878,data06,data0211!AO$900,FALSE)</f>
        <v>192475</v>
      </c>
      <c r="AP878" s="218">
        <f>HLOOKUP($B878,data06,data0211!AP$900,FALSE)</f>
        <v>0</v>
      </c>
      <c r="AQ878" s="218">
        <f>HLOOKUP($B878,data06,data0211!AQ$900,FALSE)</f>
        <v>148314</v>
      </c>
      <c r="AR878" s="218">
        <f>HLOOKUP($B878,data06,data0211!AR$900,FALSE)</f>
        <v>996</v>
      </c>
      <c r="AS878" s="218">
        <f>HLOOKUP($B878,data06,data0211!AS$900,FALSE)</f>
        <v>476</v>
      </c>
      <c r="AT878" s="218">
        <f>HLOOKUP($B878,data06,data0211!AT$900,FALSE)</f>
        <v>520</v>
      </c>
      <c r="AU878" s="218">
        <f>HLOOKUP($B878,data06,data0211!AU$900,FALSE)</f>
        <v>443</v>
      </c>
      <c r="AV878" s="218">
        <f>HLOOKUP($B878,data06,data0211!AV$900,FALSE)</f>
        <v>10</v>
      </c>
      <c r="AW878" s="218">
        <f>HLOOKUP($B878,data06,data0211!AW$900,FALSE)</f>
        <v>543</v>
      </c>
      <c r="AX878" s="218">
        <f>HLOOKUP($B878,data06,data0211!AX$900,FALSE)</f>
        <v>0</v>
      </c>
      <c r="AY878" s="218">
        <f>HLOOKUP($B878,data06,data0211!AY$900,FALSE)</f>
        <v>17</v>
      </c>
      <c r="AZ878" s="218">
        <f>HLOOKUP($B878,data06,data0211!AZ$900,FALSE)</f>
        <v>5152</v>
      </c>
      <c r="BA878" s="218">
        <f>HLOOKUP($B878,data06,data0211!BA$900,FALSE)</f>
        <v>70</v>
      </c>
      <c r="BB878" s="218"/>
      <c r="BC878" s="218"/>
      <c r="BD878" s="218"/>
      <c r="BE878" s="218"/>
    </row>
    <row r="879" spans="1:57" x14ac:dyDescent="0.2">
      <c r="A879" s="71" t="s">
        <v>56</v>
      </c>
      <c r="B879" s="71" t="s">
        <v>56</v>
      </c>
      <c r="C879" s="69">
        <v>2007</v>
      </c>
      <c r="D879" s="218">
        <f>HLOOKUP($B879,data07,data0211!D$900,FALSE)</f>
        <v>131308756.62</v>
      </c>
      <c r="E879" s="218">
        <f>HLOOKUP($B879,data07,data0211!E$900,FALSE)</f>
        <v>-55189437.859999999</v>
      </c>
      <c r="F879" s="218">
        <f>HLOOKUP($B879,data07,data0211!F$900,FALSE)</f>
        <v>0</v>
      </c>
      <c r="G879" s="218">
        <f>HLOOKUP($B879,data07,data0211!G$900,FALSE)</f>
        <v>6800505</v>
      </c>
      <c r="H879" s="218">
        <f>HLOOKUP($B879,data07,data0211!H$900,FALSE)</f>
        <v>8066342.1200000001</v>
      </c>
      <c r="I879" s="218">
        <f>HLOOKUP($B879,data07,data0211!I$900,FALSE)</f>
        <v>3268636</v>
      </c>
      <c r="J879" s="218">
        <f>HLOOKUP($B879,data07,data0211!J$900,FALSE)</f>
        <v>38278</v>
      </c>
      <c r="K879" s="218">
        <f>HLOOKUP($B879,data07,data0211!K$900,FALSE)</f>
        <v>35594</v>
      </c>
      <c r="L879" s="218">
        <f>HLOOKUP($B879,data07,data0211!L$900,FALSE)</f>
        <v>2684</v>
      </c>
      <c r="M879" s="218">
        <f>HLOOKUP($B879,data07,data0211!M$900,FALSE)</f>
        <v>0</v>
      </c>
      <c r="N879" s="218">
        <f>HLOOKUP($B879,data07,data0211!N$900,FALSE)</f>
        <v>11060</v>
      </c>
      <c r="O879" s="218">
        <f>HLOOKUP($B879,data07,data0211!O$900,FALSE)</f>
        <v>50</v>
      </c>
      <c r="P879" s="262">
        <f>HLOOKUP($B879,data07,data0211!P$900,FALSE)</f>
        <v>868602748</v>
      </c>
      <c r="Q879" s="218">
        <f>HLOOKUP($B879,data07,data0211!Q$900,FALSE)</f>
        <v>347926496</v>
      </c>
      <c r="R879" s="218">
        <f>HLOOKUP($B879,data07,data0211!R$900,FALSE)</f>
        <v>511966838</v>
      </c>
      <c r="S879" s="218">
        <f>HLOOKUP($B879,data07,data0211!S$900,FALSE)</f>
        <v>0</v>
      </c>
      <c r="T879" s="218">
        <f>HLOOKUP($B879,data07,data0211!T$900,FALSE)</f>
        <v>8653489</v>
      </c>
      <c r="U879" s="218">
        <f>HLOOKUP($B879,data07,data0211!U$900,FALSE)</f>
        <v>55925</v>
      </c>
      <c r="V879" s="218">
        <f>HLOOKUP($B879,data07,data0211!V$900,FALSE)</f>
        <v>1029856</v>
      </c>
      <c r="W879" s="218">
        <f>HLOOKUP($B879,data07,data0211!W$900,FALSE)</f>
        <v>0</v>
      </c>
      <c r="X879" s="218">
        <f>HLOOKUP($B879,data07,data0211!X$900,FALSE)</f>
        <v>1006404</v>
      </c>
      <c r="Y879" s="218">
        <f>HLOOKUP($B879,data07,data0211!Y$900,FALSE)</f>
        <v>0</v>
      </c>
      <c r="Z879" s="218">
        <f>HLOOKUP($B879,data07,data0211!Z$900,FALSE)</f>
        <v>23374</v>
      </c>
      <c r="AA879" s="218">
        <f>HLOOKUP($B879,data07,data0211!AA$900,FALSE)</f>
        <v>78</v>
      </c>
      <c r="AB879" s="218">
        <f>HLOOKUP($B879,data07,data0211!AB$900,FALSE)</f>
        <v>17794459</v>
      </c>
      <c r="AC879" s="218">
        <f>HLOOKUP($B879,data07,data0211!AC$900,FALSE)</f>
        <v>11867621</v>
      </c>
      <c r="AD879" s="218">
        <f>HLOOKUP($B879,data07,data0211!AD$900,FALSE)</f>
        <v>5689577</v>
      </c>
      <c r="AE879" s="218">
        <f>HLOOKUP($B879,data07,data0211!AE$900,FALSE)</f>
        <v>0</v>
      </c>
      <c r="AF879" s="218">
        <f>HLOOKUP($B879,data07,data0211!AF$900,FALSE)</f>
        <v>1369</v>
      </c>
      <c r="AG879" s="218">
        <f>HLOOKUP($B879,data07,data0211!AG$900,FALSE)</f>
        <v>235892</v>
      </c>
      <c r="AH879" s="218">
        <f>HLOOKUP($B879,data07,data0211!AH$900,FALSE)</f>
        <v>147</v>
      </c>
      <c r="AI879" s="218">
        <f>HLOOKUP($B879,data07,data0211!AI$900,FALSE)</f>
        <v>71</v>
      </c>
      <c r="AJ879" s="218">
        <f>HLOOKUP($B879,data07,data0211!AJ$900,FALSE)</f>
        <v>76</v>
      </c>
      <c r="AK879" s="218">
        <f>HLOOKUP($B879,data07,data0211!AK$900,FALSE)</f>
        <v>110000</v>
      </c>
      <c r="AL879" s="218">
        <f>HLOOKUP($B879,data07,data0211!AL$900,FALSE)</f>
        <v>110000</v>
      </c>
      <c r="AM879" s="218">
        <f>HLOOKUP($B879,data07,data0211!AM$900,FALSE)</f>
        <v>0</v>
      </c>
      <c r="AN879" s="218">
        <f>HLOOKUP($B879,data07,data0211!AN$900,FALSE)</f>
        <v>152456</v>
      </c>
      <c r="AO879" s="218">
        <f>HLOOKUP($B879,data07,data0211!AO$900,FALSE)</f>
        <v>185761</v>
      </c>
      <c r="AP879" s="218">
        <f>HLOOKUP($B879,data07,data0211!AP$900,FALSE)</f>
        <v>0</v>
      </c>
      <c r="AQ879" s="218">
        <f>HLOOKUP($B879,data07,data0211!AQ$900,FALSE)</f>
        <v>153126</v>
      </c>
      <c r="AR879" s="218">
        <f>HLOOKUP($B879,data07,data0211!AR$900,FALSE)</f>
        <v>1021</v>
      </c>
      <c r="AS879" s="218">
        <f>HLOOKUP($B879,data07,data0211!AS$900,FALSE)</f>
        <v>491</v>
      </c>
      <c r="AT879" s="218">
        <f>HLOOKUP($B879,data07,data0211!AT$900,FALSE)</f>
        <v>530</v>
      </c>
      <c r="AU879" s="218">
        <f>HLOOKUP($B879,data07,data0211!AU$900,FALSE)</f>
        <v>460</v>
      </c>
      <c r="AV879" s="218">
        <f>HLOOKUP($B879,data07,data0211!AV$900,FALSE)</f>
        <v>10</v>
      </c>
      <c r="AW879" s="218">
        <f>HLOOKUP($B879,data07,data0211!AW$900,FALSE)</f>
        <v>551</v>
      </c>
      <c r="AX879" s="218">
        <f>HLOOKUP($B879,data07,data0211!AX$900,FALSE)</f>
        <v>0</v>
      </c>
      <c r="AY879" s="218">
        <f>HLOOKUP($B879,data07,data0211!AY$900,FALSE)</f>
        <v>21</v>
      </c>
      <c r="AZ879" s="218">
        <f>HLOOKUP($B879,data07,data0211!AZ$900,FALSE)</f>
        <v>5201</v>
      </c>
      <c r="BA879" s="218">
        <f>HLOOKUP($B879,data07,data0211!BA$900,FALSE)</f>
        <v>68</v>
      </c>
      <c r="BB879" s="218"/>
      <c r="BC879" s="218"/>
      <c r="BD879" s="218"/>
      <c r="BE879" s="218"/>
    </row>
    <row r="880" spans="1:57" x14ac:dyDescent="0.2">
      <c r="A880" s="71" t="s">
        <v>56</v>
      </c>
      <c r="B880" s="71" t="s">
        <v>56</v>
      </c>
      <c r="C880" s="69">
        <v>2008</v>
      </c>
      <c r="D880" s="218">
        <f>HLOOKUP($B880,data08,data0211!D$900,FALSE)</f>
        <v>142025821.28999999</v>
      </c>
      <c r="E880" s="218">
        <f>HLOOKUP($B880,data08,data0211!E$900,FALSE)</f>
        <v>-59554995.579999998</v>
      </c>
      <c r="F880" s="218">
        <f>HLOOKUP($B880,data08,data0211!F$900,FALSE)</f>
        <v>0</v>
      </c>
      <c r="G880" s="218">
        <f>HLOOKUP($B880,data08,data0211!G$900,FALSE)</f>
        <v>7504184</v>
      </c>
      <c r="H880" s="218">
        <f>HLOOKUP($B880,data08,data0211!H$900,FALSE)</f>
        <v>7844132.5199999996</v>
      </c>
      <c r="I880" s="218">
        <f>HLOOKUP($B880,data08,data0211!I$900,FALSE)</f>
        <v>2794834</v>
      </c>
      <c r="J880" s="218">
        <f>HLOOKUP($B880,data08,data0211!J$900,FALSE)</f>
        <v>39225</v>
      </c>
      <c r="K880" s="218">
        <f>HLOOKUP($B880,data08,data0211!K$900,FALSE)</f>
        <v>36496</v>
      </c>
      <c r="L880" s="218">
        <f>HLOOKUP($B880,data08,data0211!L$900,FALSE)</f>
        <v>2729</v>
      </c>
      <c r="M880" s="218">
        <f>HLOOKUP($B880,data08,data0211!M$900,FALSE)</f>
        <v>0</v>
      </c>
      <c r="N880" s="218">
        <f>HLOOKUP($B880,data08,data0211!N$900,FALSE)</f>
        <v>11181</v>
      </c>
      <c r="O880" s="218">
        <f>HLOOKUP($B880,data08,data0211!O$900,FALSE)</f>
        <v>46</v>
      </c>
      <c r="P880" s="262">
        <f>HLOOKUP($B880,data08,data0211!P$900,FALSE)</f>
        <v>855637025</v>
      </c>
      <c r="Q880" s="218">
        <f>HLOOKUP($B880,data08,data0211!Q$900,FALSE)</f>
        <v>346038642</v>
      </c>
      <c r="R880" s="218">
        <f>HLOOKUP($B880,data08,data0211!R$900,FALSE)</f>
        <v>500707723</v>
      </c>
      <c r="S880" s="218">
        <f>HLOOKUP($B880,data08,data0211!S$900,FALSE)</f>
        <v>0</v>
      </c>
      <c r="T880" s="218">
        <f>HLOOKUP($B880,data08,data0211!T$900,FALSE)</f>
        <v>8837131</v>
      </c>
      <c r="U880" s="218">
        <f>HLOOKUP($B880,data08,data0211!U$900,FALSE)</f>
        <v>53529</v>
      </c>
      <c r="V880" s="218">
        <f>HLOOKUP($B880,data08,data0211!V$900,FALSE)</f>
        <v>1010898</v>
      </c>
      <c r="W880" s="218">
        <f>HLOOKUP($B880,data08,data0211!W$900,FALSE)</f>
        <v>0</v>
      </c>
      <c r="X880" s="218">
        <f>HLOOKUP($B880,data08,data0211!X$900,FALSE)</f>
        <v>987141</v>
      </c>
      <c r="Y880" s="218">
        <f>HLOOKUP($B880,data08,data0211!Y$900,FALSE)</f>
        <v>0</v>
      </c>
      <c r="Z880" s="218">
        <f>HLOOKUP($B880,data08,data0211!Z$900,FALSE)</f>
        <v>23609</v>
      </c>
      <c r="AA880" s="218">
        <f>HLOOKUP($B880,data08,data0211!AA$900,FALSE)</f>
        <v>148</v>
      </c>
      <c r="AB880" s="218">
        <f>HLOOKUP($B880,data08,data0211!AB$900,FALSE)</f>
        <v>0</v>
      </c>
      <c r="AC880" s="218">
        <f>HLOOKUP($B880,data08,data0211!AC$900,FALSE)</f>
        <v>11948504</v>
      </c>
      <c r="AD880" s="218">
        <f>HLOOKUP($B880,data08,data0211!AD$900,FALSE)</f>
        <v>5645597</v>
      </c>
      <c r="AE880" s="218">
        <f>HLOOKUP($B880,data08,data0211!AE$900,FALSE)</f>
        <v>0</v>
      </c>
      <c r="AF880" s="218">
        <f>HLOOKUP($B880,data08,data0211!AF$900,FALSE)</f>
        <v>230428</v>
      </c>
      <c r="AG880" s="218">
        <f>HLOOKUP($B880,data08,data0211!AG$900,FALSE)</f>
        <v>1400</v>
      </c>
      <c r="AH880" s="218">
        <f>HLOOKUP($B880,data08,data0211!AH$900,FALSE)</f>
        <v>147</v>
      </c>
      <c r="AI880" s="218">
        <f>HLOOKUP($B880,data08,data0211!AI$900,FALSE)</f>
        <v>71</v>
      </c>
      <c r="AJ880" s="218">
        <f>HLOOKUP($B880,data08,data0211!AJ$900,FALSE)</f>
        <v>76</v>
      </c>
      <c r="AK880" s="218">
        <f>HLOOKUP($B880,data08,data0211!AK$900,FALSE)</f>
        <v>111184</v>
      </c>
      <c r="AL880" s="218">
        <f>HLOOKUP($B880,data08,data0211!AL$900,FALSE)</f>
        <v>111184</v>
      </c>
      <c r="AM880" s="218">
        <f>HLOOKUP($B880,data08,data0211!AM$900,FALSE)</f>
        <v>0</v>
      </c>
      <c r="AN880" s="218">
        <f>HLOOKUP($B880,data08,data0211!AN$900,FALSE)</f>
        <v>151856</v>
      </c>
      <c r="AO880" s="218">
        <f>HLOOKUP($B880,data08,data0211!AO$900,FALSE)</f>
        <v>167732</v>
      </c>
      <c r="AP880" s="218">
        <f>HLOOKUP($B880,data08,data0211!AP$900,FALSE)</f>
        <v>0</v>
      </c>
      <c r="AQ880" s="218">
        <f>HLOOKUP($B880,data08,data0211!AQ$900,FALSE)</f>
        <v>144472</v>
      </c>
      <c r="AR880" s="218">
        <f>HLOOKUP($B880,data08,data0211!AR$900,FALSE)</f>
        <v>1030</v>
      </c>
      <c r="AS880" s="218">
        <f>HLOOKUP($B880,data08,data0211!AS$900,FALSE)</f>
        <v>495</v>
      </c>
      <c r="AT880" s="218">
        <f>HLOOKUP($B880,data08,data0211!AT$900,FALSE)</f>
        <v>535</v>
      </c>
      <c r="AU880" s="218">
        <f>HLOOKUP($B880,data08,data0211!AU$900,FALSE)</f>
        <v>466</v>
      </c>
      <c r="AV880" s="218">
        <f>HLOOKUP($B880,data08,data0211!AV$900,FALSE)</f>
        <v>11</v>
      </c>
      <c r="AW880" s="218">
        <f>HLOOKUP($B880,data08,data0211!AW$900,FALSE)</f>
        <v>553</v>
      </c>
      <c r="AX880" s="218">
        <f>HLOOKUP($B880,data08,data0211!AX$900,FALSE)</f>
        <v>0</v>
      </c>
      <c r="AY880" s="218">
        <f>HLOOKUP($B880,data08,data0211!AY$900,FALSE)</f>
        <v>22</v>
      </c>
      <c r="AZ880" s="218">
        <f>HLOOKUP($B880,data08,data0211!AZ$900,FALSE)</f>
        <v>5234</v>
      </c>
      <c r="BA880" s="218">
        <f>HLOOKUP($B880,data08,data0211!BA$900,FALSE)</f>
        <v>71</v>
      </c>
      <c r="BB880" s="218"/>
      <c r="BC880" s="218"/>
      <c r="BD880" s="218"/>
      <c r="BE880" s="218"/>
    </row>
    <row r="881" spans="1:57" x14ac:dyDescent="0.2">
      <c r="A881" s="71" t="s">
        <v>56</v>
      </c>
      <c r="B881" s="71" t="s">
        <v>56</v>
      </c>
      <c r="C881" s="69">
        <v>2009</v>
      </c>
      <c r="D881" s="218">
        <f>HLOOKUP($B881,data09,data0211!D$900,FALSE)</f>
        <v>149018387.27999997</v>
      </c>
      <c r="E881" s="218">
        <f>HLOOKUP($B881,data09,data0211!E$900,FALSE)</f>
        <v>-64107823.539999999</v>
      </c>
      <c r="F881" s="218">
        <f>HLOOKUP($B881,data09,data0211!F$900,FALSE)</f>
        <v>0</v>
      </c>
      <c r="G881" s="218">
        <f>HLOOKUP($B881,data09,data0211!G$900,FALSE)</f>
        <v>5524972</v>
      </c>
      <c r="H881" s="218">
        <f>HLOOKUP($B881,data09,data0211!H$900,FALSE)</f>
        <v>8192476.2000000002</v>
      </c>
      <c r="I881" s="218">
        <f>HLOOKUP($B881,data09,data0211!I$900,FALSE)</f>
        <v>1601769</v>
      </c>
      <c r="J881" s="218">
        <f>HLOOKUP($B881,data09,data0211!J$900,FALSE)</f>
        <v>39513</v>
      </c>
      <c r="K881" s="218">
        <f>HLOOKUP($B881,data09,data0211!K$900,FALSE)</f>
        <v>36762</v>
      </c>
      <c r="L881" s="218">
        <f>HLOOKUP($B881,data09,data0211!L$900,FALSE)</f>
        <v>2361</v>
      </c>
      <c r="M881" s="218">
        <f>HLOOKUP($B881,data09,data0211!M$900,FALSE)</f>
        <v>390</v>
      </c>
      <c r="N881" s="218">
        <f>HLOOKUP($B881,data09,data0211!N$900,FALSE)</f>
        <v>11371</v>
      </c>
      <c r="O881" s="218">
        <f>HLOOKUP($B881,data09,data0211!O$900,FALSE)</f>
        <v>34</v>
      </c>
      <c r="P881" s="262">
        <f>HLOOKUP($B881,data09,data0211!P$900,FALSE)</f>
        <v>843306758</v>
      </c>
      <c r="Q881" s="218">
        <f>HLOOKUP($B881,data09,data0211!Q$900,FALSE)</f>
        <v>347011249</v>
      </c>
      <c r="R881" s="218">
        <f>HLOOKUP($B881,data09,data0211!R$900,FALSE)</f>
        <v>485811269</v>
      </c>
      <c r="S881" s="218">
        <f>HLOOKUP($B881,data09,data0211!S$900,FALSE)</f>
        <v>2431741</v>
      </c>
      <c r="T881" s="218">
        <f>HLOOKUP($B881,data09,data0211!T$900,FALSE)</f>
        <v>8007322</v>
      </c>
      <c r="U881" s="218">
        <f>HLOOKUP($B881,data09,data0211!U$900,FALSE)</f>
        <v>45177</v>
      </c>
      <c r="V881" s="218">
        <f>HLOOKUP($B881,data09,data0211!V$900,FALSE)</f>
        <v>1003290</v>
      </c>
      <c r="W881" s="218">
        <f>HLOOKUP($B881,data09,data0211!W$900,FALSE)</f>
        <v>0</v>
      </c>
      <c r="X881" s="218">
        <f>HLOOKUP($B881,data09,data0211!X$900,FALSE)</f>
        <v>981247</v>
      </c>
      <c r="Y881" s="218">
        <f>HLOOKUP($B881,data09,data0211!Y$900,FALSE)</f>
        <v>0</v>
      </c>
      <c r="Z881" s="218">
        <f>HLOOKUP($B881,data09,data0211!Z$900,FALSE)</f>
        <v>21926</v>
      </c>
      <c r="AA881" s="218">
        <f>HLOOKUP($B881,data09,data0211!AA$900,FALSE)</f>
        <v>117</v>
      </c>
      <c r="AB881" s="218">
        <f>HLOOKUP($B881,data09,data0211!AB$900,FALSE)</f>
        <v>17670321</v>
      </c>
      <c r="AC881" s="218">
        <f>HLOOKUP($B881,data09,data0211!AC$900,FALSE)</f>
        <v>11826831</v>
      </c>
      <c r="AD881" s="218">
        <f>HLOOKUP($B881,data09,data0211!AD$900,FALSE)</f>
        <v>5482894</v>
      </c>
      <c r="AE881" s="218">
        <f>HLOOKUP($B881,data09,data0211!AE$900,FALSE)</f>
        <v>0</v>
      </c>
      <c r="AF881" s="218">
        <f>HLOOKUP($B881,data09,data0211!AF$900,FALSE)</f>
        <v>235595</v>
      </c>
      <c r="AG881" s="218">
        <f>HLOOKUP($B881,data09,data0211!AG$900,FALSE)</f>
        <v>1315</v>
      </c>
      <c r="AH881" s="218">
        <f>HLOOKUP($B881,data09,data0211!AH$900,FALSE)</f>
        <v>148</v>
      </c>
      <c r="AI881" s="218">
        <f>HLOOKUP($B881,data09,data0211!AI$900,FALSE)</f>
        <v>67</v>
      </c>
      <c r="AJ881" s="218">
        <f>HLOOKUP($B881,data09,data0211!AJ$900,FALSE)</f>
        <v>81</v>
      </c>
      <c r="AK881" s="218">
        <f>HLOOKUP($B881,data09,data0211!AK$900,FALSE)</f>
        <v>121300</v>
      </c>
      <c r="AL881" s="218">
        <f>HLOOKUP($B881,data09,data0211!AL$900,FALSE)</f>
        <v>121300</v>
      </c>
      <c r="AM881" s="218">
        <f>HLOOKUP($B881,data09,data0211!AM$900,FALSE)</f>
        <v>0</v>
      </c>
      <c r="AN881" s="218">
        <f>HLOOKUP($B881,data09,data0211!AN$900,FALSE)</f>
        <v>147709</v>
      </c>
      <c r="AO881" s="218">
        <f>HLOOKUP($B881,data09,data0211!AO$900,FALSE)</f>
        <v>184500</v>
      </c>
      <c r="AP881" s="218">
        <f>HLOOKUP($B881,data09,data0211!AP$900,FALSE)</f>
        <v>184500</v>
      </c>
      <c r="AQ881" s="218">
        <f>HLOOKUP($B881,data09,data0211!AQ$900,FALSE)</f>
        <v>142909</v>
      </c>
      <c r="AR881" s="218">
        <f>HLOOKUP($B881,data09,data0211!AR$900,FALSE)</f>
        <v>1034</v>
      </c>
      <c r="AS881" s="218">
        <f>HLOOKUP($B881,data09,data0211!AS$900,FALSE)</f>
        <v>495</v>
      </c>
      <c r="AT881" s="218">
        <f>HLOOKUP($B881,data09,data0211!AT$900,FALSE)</f>
        <v>539</v>
      </c>
      <c r="AU881" s="218">
        <f>HLOOKUP($B881,data09,data0211!AU$900,FALSE)</f>
        <v>468</v>
      </c>
      <c r="AV881" s="218">
        <f>HLOOKUP($B881,data09,data0211!AV$900,FALSE)</f>
        <v>11</v>
      </c>
      <c r="AW881" s="218">
        <f>HLOOKUP($B881,data09,data0211!AW$900,FALSE)</f>
        <v>555</v>
      </c>
      <c r="AX881" s="218">
        <f>HLOOKUP($B881,data09,data0211!AX$900,FALSE)</f>
        <v>0</v>
      </c>
      <c r="AY881" s="218">
        <f>HLOOKUP($B881,data09,data0211!AY$900,FALSE)</f>
        <v>28</v>
      </c>
      <c r="AZ881" s="218">
        <f>HLOOKUP($B881,data09,data0211!AZ$900,FALSE)</f>
        <v>5263</v>
      </c>
      <c r="BA881" s="218">
        <f>HLOOKUP($B881,data09,data0211!BA$900,FALSE)</f>
        <v>70</v>
      </c>
      <c r="BB881" s="218"/>
      <c r="BC881" s="218"/>
      <c r="BD881" s="218"/>
      <c r="BE881" s="218"/>
    </row>
    <row r="882" spans="1:57" x14ac:dyDescent="0.2">
      <c r="A882" s="71" t="s">
        <v>56</v>
      </c>
      <c r="B882" s="71" t="s">
        <v>56</v>
      </c>
      <c r="C882" s="69">
        <v>2010</v>
      </c>
      <c r="D882" s="218">
        <f>HLOOKUP($B882,data10,data0211!D$900,FALSE)</f>
        <v>154523239.24000001</v>
      </c>
      <c r="E882" s="218">
        <f>HLOOKUP($B882,data10,data0211!E$900,FALSE)</f>
        <v>-66049072.140000001</v>
      </c>
      <c r="F882" s="218">
        <f>HLOOKUP($B882,data10,data0211!F$900,FALSE)</f>
        <v>0</v>
      </c>
      <c r="G882" s="218">
        <f>HLOOKUP($B882,data10,data0211!G$900,FALSE)</f>
        <v>5524972</v>
      </c>
      <c r="H882" s="218">
        <f>HLOOKUP($B882,data10,data0211!H$900,FALSE)</f>
        <v>8463452.6000000015</v>
      </c>
      <c r="I882" s="218">
        <f>HLOOKUP($B882,data10,data0211!I$900,FALSE)</f>
        <v>1481096.12</v>
      </c>
      <c r="J882" s="218">
        <f>HLOOKUP($B882,data10,data0211!J$900,FALSE)</f>
        <v>39669</v>
      </c>
      <c r="K882" s="218">
        <f>HLOOKUP($B882,data10,data0211!K$900,FALSE)</f>
        <v>37283</v>
      </c>
      <c r="L882" s="218">
        <f>HLOOKUP($B882,data10,data0211!L$900,FALSE)</f>
        <v>2386</v>
      </c>
      <c r="M882" s="218">
        <f>HLOOKUP($B882,data10,data0211!M$900,FALSE)</f>
        <v>0</v>
      </c>
      <c r="N882" s="218">
        <f>HLOOKUP($B882,data10,data0211!N$900,FALSE)</f>
        <v>0</v>
      </c>
      <c r="O882" s="218">
        <f>HLOOKUP($B882,data10,data0211!O$900,FALSE)</f>
        <v>0</v>
      </c>
      <c r="P882" s="262">
        <f>HLOOKUP($B882,data10,data0211!P$900,FALSE)</f>
        <v>851053371</v>
      </c>
      <c r="Q882" s="218">
        <f>HLOOKUP($B882,data10,data0211!Q$900,FALSE)</f>
        <v>364548865</v>
      </c>
      <c r="R882" s="218">
        <f>HLOOKUP($B882,data10,data0211!R$900,FALSE)</f>
        <v>486504506</v>
      </c>
      <c r="S882" s="218">
        <f>HLOOKUP($B882,data10,data0211!S$900,FALSE)</f>
        <v>0</v>
      </c>
      <c r="T882" s="218">
        <f>HLOOKUP($B882,data10,data0211!T$900,FALSE)</f>
        <v>0</v>
      </c>
      <c r="U882" s="218">
        <f>HLOOKUP($B882,data10,data0211!U$900,FALSE)</f>
        <v>0</v>
      </c>
      <c r="V882" s="218">
        <f>HLOOKUP($B882,data10,data0211!V$900,FALSE)</f>
        <v>975051</v>
      </c>
      <c r="W882" s="218">
        <f>HLOOKUP($B882,data10,data0211!W$900,FALSE)</f>
        <v>0</v>
      </c>
      <c r="X882" s="218">
        <f>HLOOKUP($B882,data10,data0211!X$900,FALSE)</f>
        <v>975051</v>
      </c>
      <c r="Y882" s="218">
        <f>HLOOKUP($B882,data10,data0211!Y$900,FALSE)</f>
        <v>0</v>
      </c>
      <c r="Z882" s="218">
        <f>HLOOKUP($B882,data10,data0211!Z$900,FALSE)</f>
        <v>0</v>
      </c>
      <c r="AA882" s="218">
        <f>HLOOKUP($B882,data10,data0211!AA$900,FALSE)</f>
        <v>0</v>
      </c>
      <c r="AB882" s="218">
        <f>HLOOKUP($B882,data10,data0211!AB$900,FALSE)</f>
        <v>17770493</v>
      </c>
      <c r="AC882" s="218">
        <f>HLOOKUP($B882,data10,data0211!AC$900,FALSE)</f>
        <v>12252235</v>
      </c>
      <c r="AD882" s="218">
        <f>HLOOKUP($B882,data10,data0211!AD$900,FALSE)</f>
        <v>5518258</v>
      </c>
      <c r="AE882" s="218">
        <f>HLOOKUP($B882,data10,data0211!AE$900,FALSE)</f>
        <v>0</v>
      </c>
      <c r="AF882" s="218">
        <f>HLOOKUP($B882,data10,data0211!AF$900,FALSE)</f>
        <v>0</v>
      </c>
      <c r="AG882" s="218">
        <f>HLOOKUP($B882,data10,data0211!AG$900,FALSE)</f>
        <v>0</v>
      </c>
      <c r="AH882" s="218">
        <f>HLOOKUP($B882,data10,data0211!AH$900,FALSE)</f>
        <v>0</v>
      </c>
      <c r="AI882" s="218">
        <f>HLOOKUP($B882,data10,data0211!AI$900,FALSE)</f>
        <v>0</v>
      </c>
      <c r="AJ882" s="218">
        <f>HLOOKUP($B882,data10,data0211!AJ$900,FALSE)</f>
        <v>0</v>
      </c>
      <c r="AK882" s="218">
        <f>HLOOKUP($B882,data10,data0211!AK$900,FALSE)</f>
        <v>125000</v>
      </c>
      <c r="AL882" s="218">
        <f>HLOOKUP($B882,data10,data0211!AL$900,FALSE)</f>
        <v>125000</v>
      </c>
      <c r="AM882" s="218">
        <f>HLOOKUP($B882,data10,data0211!AM$900,FALSE)</f>
        <v>0</v>
      </c>
      <c r="AN882" s="218">
        <f>HLOOKUP($B882,data10,data0211!AN$900,FALSE)</f>
        <v>153366</v>
      </c>
      <c r="AO882" s="218">
        <f>HLOOKUP($B882,data10,data0211!AO$900,FALSE)</f>
        <v>191768</v>
      </c>
      <c r="AP882" s="218">
        <f>HLOOKUP($B882,data10,data0211!AP$900,FALSE)</f>
        <v>191768</v>
      </c>
      <c r="AQ882" s="218">
        <f>HLOOKUP($B882,data10,data0211!AQ$900,FALSE)</f>
        <v>152499</v>
      </c>
      <c r="AR882" s="218">
        <f>HLOOKUP($B882,data10,data0211!AR$900,FALSE)</f>
        <v>1051</v>
      </c>
      <c r="AS882" s="218">
        <f>HLOOKUP($B882,data10,data0211!AS$900,FALSE)</f>
        <v>499</v>
      </c>
      <c r="AT882" s="218">
        <f>HLOOKUP($B882,data10,data0211!AT$900,FALSE)</f>
        <v>552</v>
      </c>
      <c r="AU882" s="218">
        <f>HLOOKUP($B882,data10,data0211!AU$900,FALSE)</f>
        <v>475</v>
      </c>
      <c r="AV882" s="218">
        <f>HLOOKUP($B882,data10,data0211!AV$900,FALSE)</f>
        <v>13</v>
      </c>
      <c r="AW882" s="218">
        <f>HLOOKUP($B882,data10,data0211!AW$900,FALSE)</f>
        <v>563</v>
      </c>
      <c r="AX882" s="218">
        <f>HLOOKUP($B882,data10,data0211!AX$900,FALSE)</f>
        <v>0</v>
      </c>
      <c r="AY882" s="218">
        <f>HLOOKUP($B882,data10,data0211!AY$900,FALSE)</f>
        <v>29</v>
      </c>
      <c r="AZ882" s="218">
        <f>HLOOKUP($B882,data10,data0211!AZ$900,FALSE)</f>
        <v>5396</v>
      </c>
      <c r="BA882" s="218">
        <f>HLOOKUP($B882,data10,data0211!BA$900,FALSE)</f>
        <v>68</v>
      </c>
      <c r="BB882" s="218"/>
      <c r="BC882" s="218"/>
      <c r="BD882" s="218"/>
      <c r="BE882" s="218"/>
    </row>
    <row r="883" spans="1:57" x14ac:dyDescent="0.2">
      <c r="A883" s="71" t="s">
        <v>56</v>
      </c>
      <c r="B883" s="71" t="s">
        <v>56</v>
      </c>
      <c r="C883" s="69">
        <v>2011</v>
      </c>
      <c r="D883" s="218">
        <f>HLOOKUP($B883,data11,data0211!D$900,FALSE)</f>
        <v>161115415.54999998</v>
      </c>
      <c r="E883" s="218">
        <f>HLOOKUP($B883,data11,data0211!E$900,FALSE)</f>
        <v>-70410934.049999997</v>
      </c>
      <c r="F883" s="218">
        <f>HLOOKUP($B883,data11,data0211!F$900,FALSE)</f>
        <v>0</v>
      </c>
      <c r="G883" s="218">
        <f>HLOOKUP($B883,data11,data0211!G$900,FALSE)</f>
        <v>5080096</v>
      </c>
      <c r="H883" s="218">
        <f>HLOOKUP($B883,data11,data0211!H$900,FALSE)</f>
        <v>8403954.5700000003</v>
      </c>
      <c r="I883" s="218">
        <f>HLOOKUP($B883,data11,data0211!I$900,FALSE)</f>
        <v>1058156.72</v>
      </c>
      <c r="J883" s="218">
        <f>HLOOKUP($B883,data11,data0211!J$900,FALSE)</f>
        <v>40337</v>
      </c>
      <c r="K883" s="218">
        <f>HLOOKUP($B883,data11,data0211!K$900,FALSE)</f>
        <v>37921</v>
      </c>
      <c r="L883" s="218">
        <f>HLOOKUP($B883,data11,data0211!L$900,FALSE)</f>
        <v>2416</v>
      </c>
      <c r="M883" s="218">
        <f>HLOOKUP($B883,data11,data0211!M$900,FALSE)</f>
        <v>0</v>
      </c>
      <c r="N883" s="218">
        <f>HLOOKUP($B883,data11,data0211!N$900,FALSE)</f>
        <v>0</v>
      </c>
      <c r="O883" s="218">
        <f>HLOOKUP($B883,data11,data0211!O$900,FALSE)</f>
        <v>0</v>
      </c>
      <c r="P883" s="262">
        <f>HLOOKUP($B883,data11,data0211!P$900,FALSE)</f>
        <v>861945119</v>
      </c>
      <c r="Q883" s="218">
        <f>HLOOKUP($B883,data11,data0211!Q$900,FALSE)</f>
        <v>361978770</v>
      </c>
      <c r="R883" s="218">
        <f>HLOOKUP($B883,data11,data0211!R$900,FALSE)</f>
        <v>499966349</v>
      </c>
      <c r="S883" s="218">
        <f>HLOOKUP($B883,data11,data0211!S$900,FALSE)</f>
        <v>0</v>
      </c>
      <c r="T883" s="218">
        <f>HLOOKUP($B883,data11,data0211!T$900,FALSE)</f>
        <v>0</v>
      </c>
      <c r="U883" s="218">
        <f>HLOOKUP($B883,data11,data0211!U$900,FALSE)</f>
        <v>0</v>
      </c>
      <c r="V883" s="218">
        <f>HLOOKUP($B883,data11,data0211!V$900,FALSE)</f>
        <v>966654</v>
      </c>
      <c r="W883" s="218">
        <f>HLOOKUP($B883,data11,data0211!W$900,FALSE)</f>
        <v>0</v>
      </c>
      <c r="X883" s="218">
        <f>HLOOKUP($B883,data11,data0211!X$900,FALSE)</f>
        <v>966654</v>
      </c>
      <c r="Y883" s="218">
        <f>HLOOKUP($B883,data11,data0211!Y$900,FALSE)</f>
        <v>0</v>
      </c>
      <c r="Z883" s="218">
        <f>HLOOKUP($B883,data11,data0211!Z$900,FALSE)</f>
        <v>0</v>
      </c>
      <c r="AA883" s="218">
        <f>HLOOKUP($B883,data11,data0211!AA$900,FALSE)</f>
        <v>0</v>
      </c>
      <c r="AB883" s="218">
        <f>HLOOKUP($B883,data11,data0211!AB$900,FALSE)</f>
        <v>19267099</v>
      </c>
      <c r="AC883" s="218">
        <f>HLOOKUP($B883,data11,data0211!AC$900,FALSE)</f>
        <v>12902856</v>
      </c>
      <c r="AD883" s="218">
        <f>HLOOKUP($B883,data11,data0211!AD$900,FALSE)</f>
        <v>6364243</v>
      </c>
      <c r="AE883" s="218">
        <f>HLOOKUP($B883,data11,data0211!AE$900,FALSE)</f>
        <v>0</v>
      </c>
      <c r="AF883" s="218">
        <f>HLOOKUP($B883,data11,data0211!AF$900,FALSE)</f>
        <v>0</v>
      </c>
      <c r="AG883" s="218">
        <f>HLOOKUP($B883,data11,data0211!AG$900,FALSE)</f>
        <v>0</v>
      </c>
      <c r="AH883" s="218">
        <f>HLOOKUP($B883,data11,data0211!AH$900,FALSE)</f>
        <v>148</v>
      </c>
      <c r="AI883" s="218">
        <f>HLOOKUP($B883,data11,data0211!AI$900,FALSE)</f>
        <v>67</v>
      </c>
      <c r="AJ883" s="218">
        <f>HLOOKUP($B883,data11,data0211!AJ$900,FALSE)</f>
        <v>81</v>
      </c>
      <c r="AK883" s="218">
        <f>HLOOKUP($B883,data11,data0211!AK$900,FALSE)</f>
        <v>125900</v>
      </c>
      <c r="AL883" s="218">
        <f>HLOOKUP($B883,data11,data0211!AL$900,FALSE)</f>
        <v>125900</v>
      </c>
      <c r="AM883" s="218">
        <f>HLOOKUP($B883,data11,data0211!AM$900,FALSE)</f>
        <v>0</v>
      </c>
      <c r="AN883" s="218">
        <f>HLOOKUP($B883,data11,data0211!AN$900,FALSE)</f>
        <v>149997</v>
      </c>
      <c r="AO883" s="218">
        <f>HLOOKUP($B883,data11,data0211!AO$900,FALSE)</f>
        <v>208479</v>
      </c>
      <c r="AP883" s="218">
        <f>HLOOKUP($B883,data11,data0211!AP$900,FALSE)</f>
        <v>208479</v>
      </c>
      <c r="AQ883" s="218">
        <f>HLOOKUP($B883,data11,data0211!AQ$900,FALSE)</f>
        <v>151006</v>
      </c>
      <c r="AR883" s="218">
        <f>HLOOKUP($B883,data11,data0211!AR$900,FALSE)</f>
        <v>1060</v>
      </c>
      <c r="AS883" s="218">
        <f>HLOOKUP($B883,data11,data0211!AS$900,FALSE)</f>
        <v>503</v>
      </c>
      <c r="AT883" s="218">
        <f>HLOOKUP($B883,data11,data0211!AT$900,FALSE)</f>
        <v>557</v>
      </c>
      <c r="AU883" s="218">
        <f>HLOOKUP($B883,data11,data0211!AU$900,FALSE)</f>
        <v>480</v>
      </c>
      <c r="AV883" s="218">
        <f>HLOOKUP($B883,data11,data0211!AV$900,FALSE)</f>
        <v>13</v>
      </c>
      <c r="AW883" s="218">
        <f>HLOOKUP($B883,data11,data0211!AW$900,FALSE)</f>
        <v>567</v>
      </c>
      <c r="AX883" s="218">
        <f>HLOOKUP($B883,data11,data0211!AX$900,FALSE)</f>
        <v>0</v>
      </c>
      <c r="AY883" s="218">
        <f>HLOOKUP($B883,data11,data0211!AY$900,FALSE)</f>
        <v>30</v>
      </c>
      <c r="AZ883" s="218">
        <f>HLOOKUP($B883,data11,data0211!AZ$900,FALSE)</f>
        <v>5423</v>
      </c>
      <c r="BA883" s="218">
        <f>HLOOKUP($B883,data11,data0211!BA$900,FALSE)</f>
        <v>69</v>
      </c>
      <c r="BB883" s="218"/>
      <c r="BC883" s="218"/>
      <c r="BD883" s="218"/>
      <c r="BE883" s="218"/>
    </row>
    <row r="884" spans="1:57" x14ac:dyDescent="0.2">
      <c r="A884" s="71" t="s">
        <v>57</v>
      </c>
      <c r="B884" s="71" t="s">
        <v>57</v>
      </c>
      <c r="C884" s="69">
        <v>2002</v>
      </c>
      <c r="D884" s="218">
        <f>HLOOKUP($B884,data02,data0211!D$900,FALSE)</f>
        <v>20365277.879999995</v>
      </c>
      <c r="E884" s="218">
        <f>HLOOKUP($B884,data02,data0211!E$900,FALSE)</f>
        <v>-3124370.24</v>
      </c>
      <c r="F884" s="218">
        <f>HLOOKUP($B884,data02,data0211!F$900,FALSE)</f>
        <v>1379909.82</v>
      </c>
      <c r="G884" s="218">
        <f>HLOOKUP($B884,data02,data0211!G$900,FALSE)</f>
        <v>1462953.82</v>
      </c>
      <c r="H884" s="218">
        <f>HLOOKUP($B884,data02,data0211!H$900,FALSE)</f>
        <v>2557532.96</v>
      </c>
      <c r="I884" s="218">
        <f>HLOOKUP($B884,data02,data0211!I$900,FALSE)</f>
        <v>631028</v>
      </c>
      <c r="J884" s="218">
        <f>HLOOKUP($B884,data02,data0211!J$900,FALSE)</f>
        <v>13882</v>
      </c>
      <c r="K884" s="218">
        <f>HLOOKUP($B884,data02,data0211!K$900,FALSE)</f>
        <v>12429</v>
      </c>
      <c r="L884" s="218">
        <f>HLOOKUP($B884,data02,data0211!L$900,FALSE)</f>
        <v>1452</v>
      </c>
      <c r="M884" s="218">
        <f>HLOOKUP($B884,data02,data0211!M$900,FALSE)</f>
        <v>1</v>
      </c>
      <c r="N884" s="218">
        <f>HLOOKUP($B884,data02,data0211!N$900,FALSE)</f>
        <v>2</v>
      </c>
      <c r="O884" s="218">
        <f>HLOOKUP($B884,data02,data0211!O$900,FALSE)</f>
        <v>39</v>
      </c>
      <c r="P884" s="218">
        <f>HLOOKUP($B884,data02,data0211!P$900,FALSE)</f>
        <v>377796305</v>
      </c>
      <c r="Q884" s="218">
        <f>HLOOKUP($B884,data02,data0211!Q$900,FALSE)</f>
        <v>107536736</v>
      </c>
      <c r="R884" s="218">
        <f>HLOOKUP($B884,data02,data0211!R$900,FALSE)</f>
        <v>240453229</v>
      </c>
      <c r="S884" s="218">
        <f>HLOOKUP($B884,data02,data0211!S$900,FALSE)</f>
        <v>27638306</v>
      </c>
      <c r="T884" s="218">
        <f>HLOOKUP($B884,data02,data0211!T$900,FALSE)</f>
        <v>1969986</v>
      </c>
      <c r="U884" s="218">
        <f>HLOOKUP($B884,data02,data0211!U$900,FALSE)</f>
        <v>198048</v>
      </c>
      <c r="V884" s="218">
        <f>HLOOKUP($B884,data02,data0211!V$900,FALSE)</f>
        <v>491674</v>
      </c>
      <c r="W884" s="218">
        <f>HLOOKUP($B884,data02,data0211!W$900,FALSE)</f>
        <v>0</v>
      </c>
      <c r="X884" s="218">
        <f>HLOOKUP($B884,data02,data0211!X$900,FALSE)</f>
        <v>417394</v>
      </c>
      <c r="Y884" s="218">
        <f>HLOOKUP($B884,data02,data0211!Y$900,FALSE)</f>
        <v>68172</v>
      </c>
      <c r="Z884" s="218">
        <f>HLOOKUP($B884,data02,data0211!Z$900,FALSE)</f>
        <v>5582</v>
      </c>
      <c r="AA884" s="218">
        <f>HLOOKUP($B884,data02,data0211!AA$900,FALSE)</f>
        <v>526</v>
      </c>
      <c r="AB884" s="218">
        <f>HLOOKUP($B884,data02,data0211!AB$900,FALSE)</f>
        <v>4961980.5</v>
      </c>
      <c r="AC884" s="218">
        <f>HLOOKUP($B884,data02,data0211!AC$900,FALSE)</f>
        <v>2982818.13</v>
      </c>
      <c r="AD884" s="218">
        <f>HLOOKUP($B884,data02,data0211!AD$900,FALSE)</f>
        <v>1689155.39</v>
      </c>
      <c r="AE884" s="218">
        <f>HLOOKUP($B884,data02,data0211!AE$900,FALSE)</f>
        <v>235254.19</v>
      </c>
      <c r="AF884" s="218">
        <f>HLOOKUP($B884,data02,data0211!AF$900,FALSE)</f>
        <v>48227.22</v>
      </c>
      <c r="AG884" s="218">
        <f>HLOOKUP($B884,data02,data0211!AG$900,FALSE)</f>
        <v>6525.57</v>
      </c>
      <c r="AH884" s="218">
        <f>HLOOKUP($B884,data02,data0211!AH$900,FALSE)</f>
        <v>29.91</v>
      </c>
      <c r="AI884" s="218">
        <f>HLOOKUP($B884,data02,data0211!AI$900,FALSE)</f>
        <v>0</v>
      </c>
      <c r="AJ884" s="218">
        <f>HLOOKUP($B884,data02,data0211!AJ$900,FALSE)</f>
        <v>29.91</v>
      </c>
      <c r="AK884" s="218">
        <f>HLOOKUP($B884,data02,data0211!AK$900,FALSE)</f>
        <v>33061</v>
      </c>
      <c r="AL884" s="218">
        <f>HLOOKUP($B884,data02,data0211!AL$900,FALSE)</f>
        <v>33061</v>
      </c>
      <c r="AM884" s="218">
        <f>HLOOKUP($B884,data02,data0211!AM$900,FALSE)</f>
        <v>0</v>
      </c>
      <c r="AN884" s="218">
        <f>HLOOKUP($B884,data02,data0211!AN$900,FALSE)</f>
        <v>70698</v>
      </c>
      <c r="AO884" s="218">
        <f>HLOOKUP($B884,data02,data0211!AO$900,FALSE)</f>
        <v>76634</v>
      </c>
      <c r="AP884" s="218">
        <f>HLOOKUP($B884,data02,data0211!AP$900,FALSE)</f>
        <v>0</v>
      </c>
      <c r="AQ884" s="218">
        <f>HLOOKUP($B884,data02,data0211!AQ$900,FALSE)</f>
        <v>67080</v>
      </c>
      <c r="AR884" s="218">
        <f>HLOOKUP($B884,data02,data0211!AR$900,FALSE)</f>
        <v>245.8</v>
      </c>
      <c r="AS884" s="218">
        <f>HLOOKUP($B884,data02,data0211!AS$900,FALSE)</f>
        <v>148.6</v>
      </c>
      <c r="AT884" s="218">
        <f>HLOOKUP($B884,data02,data0211!AT$900,FALSE)</f>
        <v>97.2</v>
      </c>
      <c r="AU884" s="218">
        <f>HLOOKUP($B884,data02,data0211!AU$900,FALSE)</f>
        <v>139.5</v>
      </c>
      <c r="AV884" s="218">
        <f>HLOOKUP($B884,data02,data0211!AV$900,FALSE)</f>
        <v>0</v>
      </c>
      <c r="AW884" s="218">
        <f>HLOOKUP($B884,data02,data0211!AW$900,FALSE)</f>
        <v>106.3</v>
      </c>
      <c r="AX884" s="218">
        <f>HLOOKUP($B884,data02,data0211!AX$900,FALSE)</f>
        <v>0</v>
      </c>
      <c r="AY884" s="218">
        <f>HLOOKUP($B884,data02,data0211!AY$900,FALSE)</f>
        <v>0</v>
      </c>
      <c r="AZ884" s="218">
        <f>HLOOKUP($B884,data02,data0211!AZ$900,FALSE)</f>
        <v>1640</v>
      </c>
      <c r="BA884" s="218">
        <f>HLOOKUP($B884,data02,data0211!BA$900,FALSE)</f>
        <v>0</v>
      </c>
      <c r="BB884" s="218"/>
      <c r="BC884" s="218"/>
      <c r="BD884" s="218"/>
      <c r="BE884" s="218"/>
    </row>
    <row r="885" spans="1:57" x14ac:dyDescent="0.2">
      <c r="A885" s="71" t="s">
        <v>57</v>
      </c>
      <c r="B885" s="71" t="s">
        <v>57</v>
      </c>
      <c r="C885" s="69">
        <v>2003</v>
      </c>
      <c r="D885" s="218">
        <f>HLOOKUP($B885,data03,data0211!D$900,FALSE)</f>
        <v>22330974.849999998</v>
      </c>
      <c r="E885" s="218">
        <f>HLOOKUP($B885,data03,data0211!E$900,FALSE)</f>
        <v>-4667833.05</v>
      </c>
      <c r="F885" s="218">
        <f>HLOOKUP($B885,data03,data0211!F$900,FALSE)</f>
        <v>0</v>
      </c>
      <c r="G885" s="218">
        <f>HLOOKUP($B885,data03,data0211!G$900,FALSE)</f>
        <v>1503171.37</v>
      </c>
      <c r="H885" s="218">
        <f>HLOOKUP($B885,data03,data0211!H$900,FALSE)</f>
        <v>2700988.01</v>
      </c>
      <c r="I885" s="218">
        <f>HLOOKUP($B885,data03,data0211!I$900,FALSE)</f>
        <v>399491</v>
      </c>
      <c r="J885" s="218">
        <f>HLOOKUP($B885,data03,data0211!J$900,FALSE)</f>
        <v>13863</v>
      </c>
      <c r="K885" s="218">
        <f>HLOOKUP($B885,data03,data0211!K$900,FALSE)</f>
        <v>12497</v>
      </c>
      <c r="L885" s="218">
        <f>HLOOKUP($B885,data03,data0211!L$900,FALSE)</f>
        <v>1365</v>
      </c>
      <c r="M885" s="218">
        <f>HLOOKUP($B885,data03,data0211!M$900,FALSE)</f>
        <v>1</v>
      </c>
      <c r="N885" s="218">
        <f>HLOOKUP($B885,data03,data0211!N$900,FALSE)</f>
        <v>3</v>
      </c>
      <c r="O885" s="218">
        <f>HLOOKUP($B885,data03,data0211!O$900,FALSE)</f>
        <v>0</v>
      </c>
      <c r="P885" s="218">
        <f>HLOOKUP($B885,data03,data0211!P$900,FALSE)</f>
        <v>414447866</v>
      </c>
      <c r="Q885" s="218">
        <f>HLOOKUP($B885,data03,data0211!Q$900,FALSE)</f>
        <v>90200388</v>
      </c>
      <c r="R885" s="218">
        <f>HLOOKUP($B885,data03,data0211!R$900,FALSE)</f>
        <v>289301967</v>
      </c>
      <c r="S885" s="218">
        <f>HLOOKUP($B885,data03,data0211!S$900,FALSE)</f>
        <v>32036904</v>
      </c>
      <c r="T885" s="218">
        <f>HLOOKUP($B885,data03,data0211!T$900,FALSE)</f>
        <v>2696567</v>
      </c>
      <c r="U885" s="218">
        <f>HLOOKUP($B885,data03,data0211!U$900,FALSE)</f>
        <v>212040</v>
      </c>
      <c r="V885" s="218">
        <f>HLOOKUP($B885,data03,data0211!V$900,FALSE)</f>
        <v>0</v>
      </c>
      <c r="W885" s="218">
        <f>HLOOKUP($B885,data03,data0211!W$900,FALSE)</f>
        <v>0</v>
      </c>
      <c r="X885" s="218">
        <f>HLOOKUP($B885,data03,data0211!X$900,FALSE)</f>
        <v>0</v>
      </c>
      <c r="Y885" s="218">
        <f>HLOOKUP($B885,data03,data0211!Y$900,FALSE)</f>
        <v>0</v>
      </c>
      <c r="Z885" s="218">
        <f>HLOOKUP($B885,data03,data0211!Z$900,FALSE)</f>
        <v>0</v>
      </c>
      <c r="AA885" s="218">
        <f>HLOOKUP($B885,data03,data0211!AA$900,FALSE)</f>
        <v>0</v>
      </c>
      <c r="AB885" s="218">
        <f>HLOOKUP($B885,data03,data0211!AB$900,FALSE)</f>
        <v>4179048.8</v>
      </c>
      <c r="AC885" s="218">
        <f>HLOOKUP($B885,data03,data0211!AC$900,FALSE)</f>
        <v>2467730.33</v>
      </c>
      <c r="AD885" s="218">
        <f>HLOOKUP($B885,data03,data0211!AD$900,FALSE)</f>
        <v>1473385.52</v>
      </c>
      <c r="AE885" s="218">
        <f>HLOOKUP($B885,data03,data0211!AE$900,FALSE)</f>
        <v>192374.34</v>
      </c>
      <c r="AF885" s="218">
        <f>HLOOKUP($B885,data03,data0211!AF$900,FALSE)</f>
        <v>40722.46</v>
      </c>
      <c r="AG885" s="218">
        <f>HLOOKUP($B885,data03,data0211!AG$900,FALSE)</f>
        <v>4836.1499999999996</v>
      </c>
      <c r="AH885" s="218">
        <f>HLOOKUP($B885,data03,data0211!AH$900,FALSE)</f>
        <v>31.15</v>
      </c>
      <c r="AI885" s="218">
        <f>HLOOKUP($B885,data03,data0211!AI$900,FALSE)</f>
        <v>0</v>
      </c>
      <c r="AJ885" s="218">
        <f>HLOOKUP($B885,data03,data0211!AJ$900,FALSE)</f>
        <v>31.15</v>
      </c>
      <c r="AK885" s="218">
        <f>HLOOKUP($B885,data03,data0211!AK$900,FALSE)</f>
        <v>33800</v>
      </c>
      <c r="AL885" s="218">
        <f>HLOOKUP($B885,data03,data0211!AL$900,FALSE)</f>
        <v>34000</v>
      </c>
      <c r="AM885" s="218">
        <f>HLOOKUP($B885,data03,data0211!AM$900,FALSE)</f>
        <v>0</v>
      </c>
      <c r="AN885" s="218">
        <f>HLOOKUP($B885,data03,data0211!AN$900,FALSE)</f>
        <v>64515</v>
      </c>
      <c r="AO885" s="218">
        <f>HLOOKUP($B885,data03,data0211!AO$900,FALSE)</f>
        <v>71552</v>
      </c>
      <c r="AP885" s="218">
        <f>HLOOKUP($B885,data03,data0211!AP$900,FALSE)</f>
        <v>0</v>
      </c>
      <c r="AQ885" s="218">
        <f>HLOOKUP($B885,data03,data0211!AQ$900,FALSE)</f>
        <v>64051</v>
      </c>
      <c r="AR885" s="218">
        <f>HLOOKUP($B885,data03,data0211!AR$900,FALSE)</f>
        <v>247.7</v>
      </c>
      <c r="AS885" s="218">
        <f>HLOOKUP($B885,data03,data0211!AS$900,FALSE)</f>
        <v>148.6</v>
      </c>
      <c r="AT885" s="218">
        <f>HLOOKUP($B885,data03,data0211!AT$900,FALSE)</f>
        <v>99.1</v>
      </c>
      <c r="AU885" s="218">
        <f>HLOOKUP($B885,data03,data0211!AU$900,FALSE)</f>
        <v>139.69999999999999</v>
      </c>
      <c r="AV885" s="218">
        <f>HLOOKUP($B885,data03,data0211!AV$900,FALSE)</f>
        <v>0</v>
      </c>
      <c r="AW885" s="218">
        <f>HLOOKUP($B885,data03,data0211!AW$900,FALSE)</f>
        <v>106.3</v>
      </c>
      <c r="AX885" s="218">
        <f>HLOOKUP($B885,data03,data0211!AX$900,FALSE)</f>
        <v>0</v>
      </c>
      <c r="AY885" s="218">
        <f>HLOOKUP($B885,data03,data0211!AY$900,FALSE)</f>
        <v>0</v>
      </c>
      <c r="AZ885" s="218">
        <f>HLOOKUP($B885,data03,data0211!AZ$900,FALSE)</f>
        <v>1640</v>
      </c>
      <c r="BA885" s="218">
        <f>HLOOKUP($B885,data03,data0211!BA$900,FALSE)</f>
        <v>72</v>
      </c>
      <c r="BB885" s="218"/>
      <c r="BC885" s="218"/>
      <c r="BD885" s="218"/>
      <c r="BE885" s="218"/>
    </row>
    <row r="886" spans="1:57" x14ac:dyDescent="0.2">
      <c r="A886" s="71" t="s">
        <v>57</v>
      </c>
      <c r="B886" s="71" t="s">
        <v>57</v>
      </c>
      <c r="C886" s="69">
        <v>2004</v>
      </c>
      <c r="D886" s="218">
        <f>HLOOKUP($B886,data04,data0211!D$900,FALSE)</f>
        <v>24439713.5</v>
      </c>
      <c r="E886" s="218">
        <f>HLOOKUP($B886,data04,data0211!E$900,FALSE)</f>
        <v>-6306191.5199999996</v>
      </c>
      <c r="F886" s="218">
        <f>HLOOKUP($B886,data04,data0211!F$900,FALSE)</f>
        <v>0</v>
      </c>
      <c r="G886" s="218">
        <f>HLOOKUP($B886,data04,data0211!G$900,FALSE)</f>
        <v>1820410.05</v>
      </c>
      <c r="H886" s="218">
        <f>HLOOKUP($B886,data04,data0211!H$900,FALSE)</f>
        <v>2843775.92</v>
      </c>
      <c r="I886" s="218">
        <f>HLOOKUP($B886,data04,data0211!I$900,FALSE)</f>
        <v>81595</v>
      </c>
      <c r="J886" s="218">
        <f>HLOOKUP($B886,data04,data0211!J$900,FALSE)</f>
        <v>13999</v>
      </c>
      <c r="K886" s="218">
        <f>HLOOKUP($B886,data04,data0211!K$900,FALSE)</f>
        <v>12633</v>
      </c>
      <c r="L886" s="218">
        <f>HLOOKUP($B886,data04,data0211!L$900,FALSE)</f>
        <v>1365</v>
      </c>
      <c r="M886" s="218">
        <f>HLOOKUP($B886,data04,data0211!M$900,FALSE)</f>
        <v>1</v>
      </c>
      <c r="N886" s="218">
        <f>HLOOKUP($B886,data04,data0211!N$900,FALSE)</f>
        <v>3806</v>
      </c>
      <c r="O886" s="218">
        <f>HLOOKUP($B886,data04,data0211!O$900,FALSE)</f>
        <v>7</v>
      </c>
      <c r="P886" s="218">
        <f>HLOOKUP($B886,data04,data0211!P$900,FALSE)</f>
        <v>415036402</v>
      </c>
      <c r="Q886" s="218">
        <f>HLOOKUP($B886,data04,data0211!Q$900,FALSE)</f>
        <v>106267960</v>
      </c>
      <c r="R886" s="218">
        <f>HLOOKUP($B886,data04,data0211!R$900,FALSE)</f>
        <v>279179834</v>
      </c>
      <c r="S886" s="218">
        <f>HLOOKUP($B886,data04,data0211!S$900,FALSE)</f>
        <v>27034727</v>
      </c>
      <c r="T886" s="218">
        <f>HLOOKUP($B886,data04,data0211!T$900,FALSE)</f>
        <v>2515721</v>
      </c>
      <c r="U886" s="218">
        <f>HLOOKUP($B886,data04,data0211!U$900,FALSE)</f>
        <v>38160</v>
      </c>
      <c r="V886" s="218">
        <f>HLOOKUP($B886,data04,data0211!V$900,FALSE)</f>
        <v>545628</v>
      </c>
      <c r="W886" s="218">
        <f>HLOOKUP($B886,data04,data0211!W$900,FALSE)</f>
        <v>0</v>
      </c>
      <c r="X886" s="218">
        <f>HLOOKUP($B886,data04,data0211!X$900,FALSE)</f>
        <v>472851</v>
      </c>
      <c r="Y886" s="218">
        <f>HLOOKUP($B886,data04,data0211!Y$900,FALSE)</f>
        <v>66021</v>
      </c>
      <c r="Z886" s="218">
        <f>HLOOKUP($B886,data04,data0211!Z$900,FALSE)</f>
        <v>6650</v>
      </c>
      <c r="AA886" s="218">
        <f>HLOOKUP($B886,data04,data0211!AA$900,FALSE)</f>
        <v>106</v>
      </c>
      <c r="AB886" s="218">
        <f>HLOOKUP($B886,data04,data0211!AB$900,FALSE)</f>
        <v>4991238.1100000003</v>
      </c>
      <c r="AC886" s="218">
        <f>HLOOKUP($B886,data04,data0211!AC$900,FALSE)</f>
        <v>2912436.5</v>
      </c>
      <c r="AD886" s="218">
        <f>HLOOKUP($B886,data04,data0211!AD$900,FALSE)</f>
        <v>1796030.87</v>
      </c>
      <c r="AE886" s="218">
        <f>HLOOKUP($B886,data04,data0211!AE$900,FALSE)</f>
        <v>230248.45</v>
      </c>
      <c r="AF886" s="218">
        <f>HLOOKUP($B886,data04,data0211!AF$900,FALSE)</f>
        <v>50837.83</v>
      </c>
      <c r="AG886" s="218">
        <f>HLOOKUP($B886,data04,data0211!AG$900,FALSE)</f>
        <v>1684.46</v>
      </c>
      <c r="AH886" s="218">
        <f>HLOOKUP($B886,data04,data0211!AH$900,FALSE)</f>
        <v>31.15</v>
      </c>
      <c r="AI886" s="218">
        <f>HLOOKUP($B886,data04,data0211!AI$900,FALSE)</f>
        <v>0</v>
      </c>
      <c r="AJ886" s="218">
        <f>HLOOKUP($B886,data04,data0211!AJ$900,FALSE)</f>
        <v>31.15</v>
      </c>
      <c r="AK886" s="218">
        <f>HLOOKUP($B886,data04,data0211!AK$900,FALSE)</f>
        <v>33800</v>
      </c>
      <c r="AL886" s="218">
        <f>HLOOKUP($B886,data04,data0211!AL$900,FALSE)</f>
        <v>34000</v>
      </c>
      <c r="AM886" s="218">
        <f>HLOOKUP($B886,data04,data0211!AM$900,FALSE)</f>
        <v>0</v>
      </c>
      <c r="AN886" s="218">
        <f>HLOOKUP($B886,data04,data0211!AN$900,FALSE)</f>
        <v>67515</v>
      </c>
      <c r="AO886" s="218">
        <f>HLOOKUP($B886,data04,data0211!AO$900,FALSE)</f>
        <v>70862</v>
      </c>
      <c r="AP886" s="218">
        <f>HLOOKUP($B886,data04,data0211!AP$900,FALSE)</f>
        <v>0</v>
      </c>
      <c r="AQ886" s="218">
        <f>HLOOKUP($B886,data04,data0211!AQ$900,FALSE)</f>
        <v>64500</v>
      </c>
      <c r="AR886" s="218">
        <f>HLOOKUP($B886,data04,data0211!AR$900,FALSE)</f>
        <v>247.7</v>
      </c>
      <c r="AS886" s="218">
        <f>HLOOKUP($B886,data04,data0211!AS$900,FALSE)</f>
        <v>148.6</v>
      </c>
      <c r="AT886" s="218">
        <f>HLOOKUP($B886,data04,data0211!AT$900,FALSE)</f>
        <v>99.1</v>
      </c>
      <c r="AU886" s="218">
        <f>HLOOKUP($B886,data04,data0211!AU$900,FALSE)</f>
        <v>141.4</v>
      </c>
      <c r="AV886" s="218">
        <f>HLOOKUP($B886,data04,data0211!AV$900,FALSE)</f>
        <v>0</v>
      </c>
      <c r="AW886" s="218">
        <f>HLOOKUP($B886,data04,data0211!AW$900,FALSE)</f>
        <v>106.3</v>
      </c>
      <c r="AX886" s="218">
        <f>HLOOKUP($B886,data04,data0211!AX$900,FALSE)</f>
        <v>0</v>
      </c>
      <c r="AY886" s="218">
        <f>HLOOKUP($B886,data04,data0211!AY$900,FALSE)</f>
        <v>0</v>
      </c>
      <c r="AZ886" s="218">
        <f>HLOOKUP($B886,data04,data0211!AZ$900,FALSE)</f>
        <v>1640</v>
      </c>
      <c r="BA886" s="218">
        <f>HLOOKUP($B886,data04,data0211!BA$900,FALSE)</f>
        <v>73</v>
      </c>
      <c r="BB886" s="218"/>
      <c r="BC886" s="218"/>
      <c r="BD886" s="218"/>
      <c r="BE886" s="218"/>
    </row>
    <row r="887" spans="1:57" x14ac:dyDescent="0.2">
      <c r="A887" s="71" t="s">
        <v>57</v>
      </c>
      <c r="B887" s="71" t="s">
        <v>57</v>
      </c>
      <c r="C887" s="69">
        <v>2005</v>
      </c>
      <c r="D887" s="218">
        <f>HLOOKUP($B887,data05,data0211!D$900,FALSE)</f>
        <v>26039919.610000003</v>
      </c>
      <c r="E887" s="218">
        <f>HLOOKUP($B887,data05,data0211!E$900,FALSE)</f>
        <v>-7991788.9000000004</v>
      </c>
      <c r="F887" s="218">
        <f>HLOOKUP($B887,data05,data0211!F$900,FALSE)</f>
        <v>0</v>
      </c>
      <c r="G887" s="218">
        <f>HLOOKUP($B887,data05,data0211!G$900,FALSE)</f>
        <v>1307333.8799999999</v>
      </c>
      <c r="H887" s="218">
        <f>HLOOKUP($B887,data05,data0211!H$900,FALSE)</f>
        <v>2955139.43</v>
      </c>
      <c r="I887" s="218">
        <f>HLOOKUP($B887,data05,data0211!I$900,FALSE)</f>
        <v>275538.63</v>
      </c>
      <c r="J887" s="218">
        <f>HLOOKUP($B887,data05,data0211!J$900,FALSE)</f>
        <v>14195</v>
      </c>
      <c r="K887" s="218">
        <f>HLOOKUP($B887,data05,data0211!K$900,FALSE)</f>
        <v>12826</v>
      </c>
      <c r="L887" s="218">
        <f>HLOOKUP($B887,data05,data0211!L$900,FALSE)</f>
        <v>1368</v>
      </c>
      <c r="M887" s="218">
        <f>HLOOKUP($B887,data05,data0211!M$900,FALSE)</f>
        <v>1</v>
      </c>
      <c r="N887" s="218">
        <f>HLOOKUP($B887,data05,data0211!N$900,FALSE)</f>
        <v>2525573</v>
      </c>
      <c r="O887" s="218">
        <f>HLOOKUP($B887,data05,data0211!O$900,FALSE)</f>
        <v>0</v>
      </c>
      <c r="P887" s="218">
        <f>HLOOKUP($B887,data05,data0211!P$900,FALSE)</f>
        <v>435838216</v>
      </c>
      <c r="Q887" s="218">
        <f>HLOOKUP($B887,data05,data0211!Q$900,FALSE)</f>
        <v>114732006</v>
      </c>
      <c r="R887" s="218">
        <f>HLOOKUP($B887,data05,data0211!R$900,FALSE)</f>
        <v>295021833</v>
      </c>
      <c r="S887" s="218">
        <f>HLOOKUP($B887,data05,data0211!S$900,FALSE)</f>
        <v>23558804</v>
      </c>
      <c r="T887" s="218">
        <f>HLOOKUP($B887,data05,data0211!T$900,FALSE)</f>
        <v>2525573</v>
      </c>
      <c r="U887" s="218">
        <f>HLOOKUP($B887,data05,data0211!U$900,FALSE)</f>
        <v>0</v>
      </c>
      <c r="V887" s="218">
        <f>HLOOKUP($B887,data05,data0211!V$900,FALSE)</f>
        <v>588541</v>
      </c>
      <c r="W887" s="218">
        <f>HLOOKUP($B887,data05,data0211!W$900,FALSE)</f>
        <v>0</v>
      </c>
      <c r="X887" s="218">
        <f>HLOOKUP($B887,data05,data0211!X$900,FALSE)</f>
        <v>519148</v>
      </c>
      <c r="Y887" s="218">
        <f>HLOOKUP($B887,data05,data0211!Y$900,FALSE)</f>
        <v>62704</v>
      </c>
      <c r="Z887" s="218">
        <f>HLOOKUP($B887,data05,data0211!Z$900,FALSE)</f>
        <v>6689</v>
      </c>
      <c r="AA887" s="218">
        <f>HLOOKUP($B887,data05,data0211!AA$900,FALSE)</f>
        <v>0</v>
      </c>
      <c r="AB887" s="218">
        <f>HLOOKUP($B887,data05,data0211!AB$900,FALSE)</f>
        <v>5376323.9199999999</v>
      </c>
      <c r="AC887" s="218">
        <f>HLOOKUP($B887,data05,data0211!AC$900,FALSE)</f>
        <v>3202238.45</v>
      </c>
      <c r="AD887" s="218">
        <f>HLOOKUP($B887,data05,data0211!AD$900,FALSE)</f>
        <v>1867271.92</v>
      </c>
      <c r="AE887" s="218">
        <f>HLOOKUP($B887,data05,data0211!AE$900,FALSE)</f>
        <v>226223.55</v>
      </c>
      <c r="AF887" s="218">
        <f>HLOOKUP($B887,data05,data0211!AF$900,FALSE)</f>
        <v>54029.919999999998</v>
      </c>
      <c r="AG887" s="218">
        <f>HLOOKUP($B887,data05,data0211!AG$900,FALSE)</f>
        <v>0</v>
      </c>
      <c r="AH887" s="218">
        <f>HLOOKUP($B887,data05,data0211!AH$900,FALSE)</f>
        <v>31</v>
      </c>
      <c r="AI887" s="218">
        <f>HLOOKUP($B887,data05,data0211!AI$900,FALSE)</f>
        <v>31</v>
      </c>
      <c r="AJ887" s="218">
        <f>HLOOKUP($B887,data05,data0211!AJ$900,FALSE)</f>
        <v>0</v>
      </c>
      <c r="AK887" s="218">
        <f>HLOOKUP($B887,data05,data0211!AK$900,FALSE)</f>
        <v>34350</v>
      </c>
      <c r="AL887" s="218">
        <f>HLOOKUP($B887,data05,data0211!AL$900,FALSE)</f>
        <v>34550</v>
      </c>
      <c r="AM887" s="218">
        <f>HLOOKUP($B887,data05,data0211!AM$900,FALSE)</f>
        <v>0</v>
      </c>
      <c r="AN887" s="218">
        <f>HLOOKUP($B887,data05,data0211!AN$900,FALSE)</f>
        <v>68957</v>
      </c>
      <c r="AO887" s="218">
        <f>HLOOKUP($B887,data05,data0211!AO$900,FALSE)</f>
        <v>79084</v>
      </c>
      <c r="AP887" s="218">
        <f>HLOOKUP($B887,data05,data0211!AP$900,FALSE)</f>
        <v>0</v>
      </c>
      <c r="AQ887" s="218">
        <f>HLOOKUP($B887,data05,data0211!AQ$900,FALSE)</f>
        <v>67711</v>
      </c>
      <c r="AR887" s="218">
        <f>HLOOKUP($B887,data05,data0211!AR$900,FALSE)</f>
        <v>254</v>
      </c>
      <c r="AS887" s="218">
        <f>HLOOKUP($B887,data05,data0211!AS$900,FALSE)</f>
        <v>149</v>
      </c>
      <c r="AT887" s="218">
        <f>HLOOKUP($B887,data05,data0211!AT$900,FALSE)</f>
        <v>104</v>
      </c>
      <c r="AU887" s="218">
        <f>HLOOKUP($B887,data05,data0211!AU$900,FALSE)</f>
        <v>140</v>
      </c>
      <c r="AV887" s="218">
        <f>HLOOKUP($B887,data05,data0211!AV$900,FALSE)</f>
        <v>0</v>
      </c>
      <c r="AW887" s="218">
        <f>HLOOKUP($B887,data05,data0211!AW$900,FALSE)</f>
        <v>113</v>
      </c>
      <c r="AX887" s="218">
        <f>HLOOKUP($B887,data05,data0211!AX$900,FALSE)</f>
        <v>0</v>
      </c>
      <c r="AY887" s="218">
        <f>HLOOKUP($B887,data05,data0211!AY$900,FALSE)</f>
        <v>0</v>
      </c>
      <c r="AZ887" s="218">
        <f>HLOOKUP($B887,data05,data0211!AZ$900,FALSE)</f>
        <v>1640</v>
      </c>
      <c r="BA887" s="218">
        <f>HLOOKUP($B887,data05,data0211!BA$900,FALSE)</f>
        <v>74</v>
      </c>
      <c r="BB887" s="218"/>
      <c r="BC887" s="218"/>
      <c r="BD887" s="218"/>
      <c r="BE887" s="218"/>
    </row>
    <row r="888" spans="1:57" x14ac:dyDescent="0.2">
      <c r="A888" s="71" t="s">
        <v>57</v>
      </c>
      <c r="B888" s="71" t="s">
        <v>57</v>
      </c>
      <c r="C888" s="69">
        <v>2006</v>
      </c>
      <c r="D888" s="218">
        <f>HLOOKUP($B888,data06,data0211!D$900,FALSE)</f>
        <v>28241963.609999996</v>
      </c>
      <c r="E888" s="218">
        <f>HLOOKUP($B888,data06,data0211!E$900,FALSE)</f>
        <v>-9718466.5099999998</v>
      </c>
      <c r="F888" s="218">
        <f>HLOOKUP($B888,data06,data0211!F$900,FALSE)</f>
        <v>0</v>
      </c>
      <c r="G888" s="218">
        <f>HLOOKUP($B888,data06,data0211!G$900,FALSE)</f>
        <v>2030837.23</v>
      </c>
      <c r="H888" s="218">
        <f>HLOOKUP($B888,data06,data0211!H$900,FALSE)</f>
        <v>3054668.4499999997</v>
      </c>
      <c r="I888" s="218">
        <f>HLOOKUP($B888,data06,data0211!I$900,FALSE)</f>
        <v>384291.95</v>
      </c>
      <c r="J888" s="218">
        <f>HLOOKUP($B888,data06,data0211!J$900,FALSE)</f>
        <v>14316</v>
      </c>
      <c r="K888" s="218">
        <f>HLOOKUP($B888,data06,data0211!K$900,FALSE)</f>
        <v>12924</v>
      </c>
      <c r="L888" s="218">
        <f>HLOOKUP($B888,data06,data0211!L$900,FALSE)</f>
        <v>1391</v>
      </c>
      <c r="M888" s="218">
        <f>HLOOKUP($B888,data06,data0211!M$900,FALSE)</f>
        <v>1</v>
      </c>
      <c r="N888" s="218">
        <f>HLOOKUP($B888,data06,data0211!N$900,FALSE)</f>
        <v>3947</v>
      </c>
      <c r="O888" s="218">
        <f>HLOOKUP($B888,data06,data0211!O$900,FALSE)</f>
        <v>0</v>
      </c>
      <c r="P888" s="218">
        <f>HLOOKUP($B888,data06,data0211!P$900,FALSE)</f>
        <v>407408088</v>
      </c>
      <c r="Q888" s="218">
        <f>HLOOKUP($B888,data06,data0211!Q$900,FALSE)</f>
        <v>104833112</v>
      </c>
      <c r="R888" s="218">
        <f>HLOOKUP($B888,data06,data0211!R$900,FALSE)</f>
        <v>277165755</v>
      </c>
      <c r="S888" s="218">
        <f>HLOOKUP($B888,data06,data0211!S$900,FALSE)</f>
        <v>22988574</v>
      </c>
      <c r="T888" s="218">
        <f>HLOOKUP($B888,data06,data0211!T$900,FALSE)</f>
        <v>2420647</v>
      </c>
      <c r="U888" s="218">
        <f>HLOOKUP($B888,data06,data0211!U$900,FALSE)</f>
        <v>0</v>
      </c>
      <c r="V888" s="218">
        <f>HLOOKUP($B888,data06,data0211!V$900,FALSE)</f>
        <v>639744</v>
      </c>
      <c r="W888" s="218">
        <f>HLOOKUP($B888,data06,data0211!W$900,FALSE)</f>
        <v>0</v>
      </c>
      <c r="X888" s="218">
        <f>HLOOKUP($B888,data06,data0211!X$900,FALSE)</f>
        <v>568805</v>
      </c>
      <c r="Y888" s="218">
        <f>HLOOKUP($B888,data06,data0211!Y$900,FALSE)</f>
        <v>64121</v>
      </c>
      <c r="Z888" s="218">
        <f>HLOOKUP($B888,data06,data0211!Z$900,FALSE)</f>
        <v>6818</v>
      </c>
      <c r="AA888" s="218">
        <f>HLOOKUP($B888,data06,data0211!AA$900,FALSE)</f>
        <v>0</v>
      </c>
      <c r="AB888" s="218">
        <f>HLOOKUP($B888,data06,data0211!AB$900,FALSE)</f>
        <v>6084672</v>
      </c>
      <c r="AC888" s="218">
        <f>HLOOKUP($B888,data06,data0211!AC$900,FALSE)</f>
        <v>3526891.32</v>
      </c>
      <c r="AD888" s="218">
        <f>HLOOKUP($B888,data06,data0211!AD$900,FALSE)</f>
        <v>2226981.59</v>
      </c>
      <c r="AE888" s="218">
        <f>HLOOKUP($B888,data06,data0211!AE$900,FALSE)</f>
        <v>269199.59000000003</v>
      </c>
      <c r="AF888" s="218">
        <f>HLOOKUP($B888,data06,data0211!AF$900,FALSE)</f>
        <v>61599.5</v>
      </c>
      <c r="AG888" s="218">
        <f>HLOOKUP($B888,data06,data0211!AG$900,FALSE)</f>
        <v>0</v>
      </c>
      <c r="AH888" s="218">
        <f>HLOOKUP($B888,data06,data0211!AH$900,FALSE)</f>
        <v>31</v>
      </c>
      <c r="AI888" s="218">
        <f>HLOOKUP($B888,data06,data0211!AI$900,FALSE)</f>
        <v>31</v>
      </c>
      <c r="AJ888" s="218">
        <f>HLOOKUP($B888,data06,data0211!AJ$900,FALSE)</f>
        <v>0</v>
      </c>
      <c r="AK888" s="218">
        <f>HLOOKUP($B888,data06,data0211!AK$900,FALSE)</f>
        <v>35000</v>
      </c>
      <c r="AL888" s="218">
        <f>HLOOKUP($B888,data06,data0211!AL$900,FALSE)</f>
        <v>36000</v>
      </c>
      <c r="AM888" s="218">
        <f>HLOOKUP($B888,data06,data0211!AM$900,FALSE)</f>
        <v>0</v>
      </c>
      <c r="AN888" s="218">
        <f>HLOOKUP($B888,data06,data0211!AN$900,FALSE)</f>
        <v>68265</v>
      </c>
      <c r="AO888" s="218">
        <f>HLOOKUP($B888,data06,data0211!AO$900,FALSE)</f>
        <v>81815</v>
      </c>
      <c r="AP888" s="218">
        <f>HLOOKUP($B888,data06,data0211!AP$900,FALSE)</f>
        <v>0</v>
      </c>
      <c r="AQ888" s="218">
        <f>HLOOKUP($B888,data06,data0211!AQ$900,FALSE)</f>
        <v>67615</v>
      </c>
      <c r="AR888" s="218">
        <f>HLOOKUP($B888,data06,data0211!AR$900,FALSE)</f>
        <v>260</v>
      </c>
      <c r="AS888" s="218">
        <f>HLOOKUP($B888,data06,data0211!AS$900,FALSE)</f>
        <v>152</v>
      </c>
      <c r="AT888" s="218">
        <f>HLOOKUP($B888,data06,data0211!AT$900,FALSE)</f>
        <v>105</v>
      </c>
      <c r="AU888" s="218">
        <f>HLOOKUP($B888,data06,data0211!AU$900,FALSE)</f>
        <v>144</v>
      </c>
      <c r="AV888" s="218">
        <f>HLOOKUP($B888,data06,data0211!AV$900,FALSE)</f>
        <v>0</v>
      </c>
      <c r="AW888" s="218">
        <f>HLOOKUP($B888,data06,data0211!AW$900,FALSE)</f>
        <v>113</v>
      </c>
      <c r="AX888" s="218">
        <f>HLOOKUP($B888,data06,data0211!AX$900,FALSE)</f>
        <v>0</v>
      </c>
      <c r="AY888" s="218">
        <f>HLOOKUP($B888,data06,data0211!AY$900,FALSE)</f>
        <v>0</v>
      </c>
      <c r="AZ888" s="218">
        <f>HLOOKUP($B888,data06,data0211!AZ$900,FALSE)</f>
        <v>1626</v>
      </c>
      <c r="BA888" s="218">
        <f>HLOOKUP($B888,data06,data0211!BA$900,FALSE)</f>
        <v>70</v>
      </c>
      <c r="BB888" s="218"/>
      <c r="BC888" s="218"/>
      <c r="BD888" s="218"/>
      <c r="BE888" s="218"/>
    </row>
    <row r="889" spans="1:57" x14ac:dyDescent="0.2">
      <c r="A889" s="71" t="s">
        <v>57</v>
      </c>
      <c r="B889" s="71" t="s">
        <v>57</v>
      </c>
      <c r="C889" s="69">
        <v>2007</v>
      </c>
      <c r="D889" s="218">
        <f>HLOOKUP($B889,data07,data0211!D$900,FALSE)</f>
        <v>30946706.390000004</v>
      </c>
      <c r="E889" s="218">
        <f>HLOOKUP($B889,data07,data0211!E$900,FALSE)</f>
        <v>-11574147.109999999</v>
      </c>
      <c r="F889" s="218">
        <f>HLOOKUP($B889,data07,data0211!F$900,FALSE)</f>
        <v>0</v>
      </c>
      <c r="G889" s="218">
        <f>HLOOKUP($B889,data07,data0211!G$900,FALSE)</f>
        <v>2744960.73</v>
      </c>
      <c r="H889" s="218">
        <f>HLOOKUP($B889,data07,data0211!H$900,FALSE)</f>
        <v>3162828.45</v>
      </c>
      <c r="I889" s="218">
        <f>HLOOKUP($B889,data07,data0211!I$900,FALSE)</f>
        <v>572462.56000000006</v>
      </c>
      <c r="J889" s="218">
        <f>HLOOKUP($B889,data07,data0211!J$900,FALSE)</f>
        <v>14441</v>
      </c>
      <c r="K889" s="218">
        <f>HLOOKUP($B889,data07,data0211!K$900,FALSE)</f>
        <v>13036</v>
      </c>
      <c r="L889" s="218">
        <f>HLOOKUP($B889,data07,data0211!L$900,FALSE)</f>
        <v>1404</v>
      </c>
      <c r="M889" s="218">
        <f>HLOOKUP($B889,data07,data0211!M$900,FALSE)</f>
        <v>1</v>
      </c>
      <c r="N889" s="218">
        <f>HLOOKUP($B889,data07,data0211!N$900,FALSE)</f>
        <v>4000</v>
      </c>
      <c r="O889" s="218">
        <f>HLOOKUP($B889,data07,data0211!O$900,FALSE)</f>
        <v>0</v>
      </c>
      <c r="P889" s="218">
        <f>HLOOKUP($B889,data07,data0211!P$900,FALSE)</f>
        <v>394794950</v>
      </c>
      <c r="Q889" s="218">
        <f>HLOOKUP($B889,data07,data0211!Q$900,FALSE)</f>
        <v>104412330</v>
      </c>
      <c r="R889" s="218">
        <f>HLOOKUP($B889,data07,data0211!R$900,FALSE)</f>
        <v>264711632</v>
      </c>
      <c r="S889" s="218">
        <f>HLOOKUP($B889,data07,data0211!S$900,FALSE)</f>
        <v>23262645</v>
      </c>
      <c r="T889" s="218">
        <f>HLOOKUP($B889,data07,data0211!T$900,FALSE)</f>
        <v>2408343</v>
      </c>
      <c r="U889" s="218">
        <f>HLOOKUP($B889,data07,data0211!U$900,FALSE)</f>
        <v>0</v>
      </c>
      <c r="V889" s="218">
        <f>HLOOKUP($B889,data07,data0211!V$900,FALSE)</f>
        <v>618033</v>
      </c>
      <c r="W889" s="218">
        <f>HLOOKUP($B889,data07,data0211!W$900,FALSE)</f>
        <v>0</v>
      </c>
      <c r="X889" s="218">
        <f>HLOOKUP($B889,data07,data0211!X$900,FALSE)</f>
        <v>551939</v>
      </c>
      <c r="Y889" s="218">
        <f>HLOOKUP($B889,data07,data0211!Y$900,FALSE)</f>
        <v>59170</v>
      </c>
      <c r="Z889" s="218">
        <f>HLOOKUP($B889,data07,data0211!Z$900,FALSE)</f>
        <v>6924</v>
      </c>
      <c r="AA889" s="218">
        <f>HLOOKUP($B889,data07,data0211!AA$900,FALSE)</f>
        <v>0</v>
      </c>
      <c r="AB889" s="218">
        <f>HLOOKUP($B889,data07,data0211!AB$900,FALSE)</f>
        <v>6409964.1699999999</v>
      </c>
      <c r="AC889" s="218">
        <f>HLOOKUP($B889,data07,data0211!AC$900,FALSE)</f>
        <v>3731808.84</v>
      </c>
      <c r="AD889" s="218">
        <f>HLOOKUP($B889,data07,data0211!AD$900,FALSE)</f>
        <v>2337694.87</v>
      </c>
      <c r="AE889" s="218">
        <f>HLOOKUP($B889,data07,data0211!AE$900,FALSE)</f>
        <v>274148.58</v>
      </c>
      <c r="AF889" s="218">
        <f>HLOOKUP($B889,data07,data0211!AF$900,FALSE)</f>
        <v>0</v>
      </c>
      <c r="AG889" s="218">
        <f>HLOOKUP($B889,data07,data0211!AG$900,FALSE)</f>
        <v>66311.88</v>
      </c>
      <c r="AH889" s="218">
        <f>HLOOKUP($B889,data07,data0211!AH$900,FALSE)</f>
        <v>31</v>
      </c>
      <c r="AI889" s="218">
        <f>HLOOKUP($B889,data07,data0211!AI$900,FALSE)</f>
        <v>31</v>
      </c>
      <c r="AJ889" s="218">
        <f>HLOOKUP($B889,data07,data0211!AJ$900,FALSE)</f>
        <v>0</v>
      </c>
      <c r="AK889" s="218">
        <f>HLOOKUP($B889,data07,data0211!AK$900,FALSE)</f>
        <v>35000</v>
      </c>
      <c r="AL889" s="218">
        <f>HLOOKUP($B889,data07,data0211!AL$900,FALSE)</f>
        <v>36000</v>
      </c>
      <c r="AM889" s="218">
        <f>HLOOKUP($B889,data07,data0211!AM$900,FALSE)</f>
        <v>0</v>
      </c>
      <c r="AN889" s="218">
        <f>HLOOKUP($B889,data07,data0211!AN$900,FALSE)</f>
        <v>67025</v>
      </c>
      <c r="AO889" s="218">
        <f>HLOOKUP($B889,data07,data0211!AO$900,FALSE)</f>
        <v>74897</v>
      </c>
      <c r="AP889" s="218">
        <f>HLOOKUP($B889,data07,data0211!AP$900,FALSE)</f>
        <v>0</v>
      </c>
      <c r="AQ889" s="218">
        <f>HLOOKUP($B889,data07,data0211!AQ$900,FALSE)</f>
        <v>66316</v>
      </c>
      <c r="AR889" s="218">
        <f>HLOOKUP($B889,data07,data0211!AR$900,FALSE)</f>
        <v>268</v>
      </c>
      <c r="AS889" s="218">
        <f>HLOOKUP($B889,data07,data0211!AS$900,FALSE)</f>
        <v>152</v>
      </c>
      <c r="AT889" s="218">
        <f>HLOOKUP($B889,data07,data0211!AT$900,FALSE)</f>
        <v>116</v>
      </c>
      <c r="AU889" s="218">
        <f>HLOOKUP($B889,data07,data0211!AU$900,FALSE)</f>
        <v>144</v>
      </c>
      <c r="AV889" s="218">
        <f>HLOOKUP($B889,data07,data0211!AV$900,FALSE)</f>
        <v>0</v>
      </c>
      <c r="AW889" s="218">
        <f>HLOOKUP($B889,data07,data0211!AW$900,FALSE)</f>
        <v>124</v>
      </c>
      <c r="AX889" s="218">
        <f>HLOOKUP($B889,data07,data0211!AX$900,FALSE)</f>
        <v>0</v>
      </c>
      <c r="AY889" s="218">
        <f>HLOOKUP($B889,data07,data0211!AY$900,FALSE)</f>
        <v>0</v>
      </c>
      <c r="AZ889" s="218">
        <f>HLOOKUP($B889,data07,data0211!AZ$900,FALSE)</f>
        <v>1607</v>
      </c>
      <c r="BA889" s="218">
        <f>HLOOKUP($B889,data07,data0211!BA$900,FALSE)</f>
        <v>70</v>
      </c>
      <c r="BB889" s="218"/>
      <c r="BC889" s="218"/>
      <c r="BD889" s="218"/>
      <c r="BE889" s="218"/>
    </row>
    <row r="890" spans="1:57" x14ac:dyDescent="0.2">
      <c r="A890" s="71" t="s">
        <v>57</v>
      </c>
      <c r="B890" s="71" t="s">
        <v>57</v>
      </c>
      <c r="C890" s="69">
        <v>2008</v>
      </c>
      <c r="D890" s="218">
        <f>HLOOKUP($B890,data08,data0211!D$900,FALSE)</f>
        <v>36045408.640000001</v>
      </c>
      <c r="E890" s="218">
        <f>HLOOKUP($B890,data08,data0211!E$900,FALSE)</f>
        <v>-13268159.710000001</v>
      </c>
      <c r="F890" s="218">
        <f>HLOOKUP($B890,data08,data0211!F$900,FALSE)</f>
        <v>0</v>
      </c>
      <c r="G890" s="218">
        <f>HLOOKUP($B890,data08,data0211!G$900,FALSE)</f>
        <v>3900263.58</v>
      </c>
      <c r="H890" s="218">
        <f>HLOOKUP($B890,data08,data0211!H$900,FALSE)</f>
        <v>3215677.7</v>
      </c>
      <c r="I890" s="218">
        <f>HLOOKUP($B890,data08,data0211!I$900,FALSE)</f>
        <v>453777.5</v>
      </c>
      <c r="J890" s="218">
        <f>HLOOKUP($B890,data08,data0211!J$900,FALSE)</f>
        <v>14645</v>
      </c>
      <c r="K890" s="218">
        <f>HLOOKUP($B890,data08,data0211!K$900,FALSE)</f>
        <v>13240</v>
      </c>
      <c r="L890" s="218">
        <f>HLOOKUP($B890,data08,data0211!L$900,FALSE)</f>
        <v>1404</v>
      </c>
      <c r="M890" s="218">
        <f>HLOOKUP($B890,data08,data0211!M$900,FALSE)</f>
        <v>1</v>
      </c>
      <c r="N890" s="218">
        <f>HLOOKUP($B890,data08,data0211!N$900,FALSE)</f>
        <v>4159</v>
      </c>
      <c r="O890" s="218">
        <f>HLOOKUP($B890,data08,data0211!O$900,FALSE)</f>
        <v>0</v>
      </c>
      <c r="P890" s="218">
        <f>HLOOKUP($B890,data08,data0211!P$900,FALSE)</f>
        <v>408223851</v>
      </c>
      <c r="Q890" s="218">
        <f>HLOOKUP($B890,data08,data0211!Q$900,FALSE)</f>
        <v>110536185</v>
      </c>
      <c r="R890" s="218">
        <f>HLOOKUP($B890,data08,data0211!R$900,FALSE)</f>
        <v>276157451</v>
      </c>
      <c r="S890" s="218">
        <f>HLOOKUP($B890,data08,data0211!S$900,FALSE)</f>
        <v>18945765</v>
      </c>
      <c r="T890" s="218">
        <f>HLOOKUP($B890,data08,data0211!T$900,FALSE)</f>
        <v>2584450</v>
      </c>
      <c r="U890" s="218">
        <f>HLOOKUP($B890,data08,data0211!U$900,FALSE)</f>
        <v>0</v>
      </c>
      <c r="V890" s="218">
        <f>HLOOKUP($B890,data08,data0211!V$900,FALSE)</f>
        <v>618730</v>
      </c>
      <c r="W890" s="218">
        <f>HLOOKUP($B890,data08,data0211!W$900,FALSE)</f>
        <v>0</v>
      </c>
      <c r="X890" s="218">
        <f>HLOOKUP($B890,data08,data0211!X$900,FALSE)</f>
        <v>553277</v>
      </c>
      <c r="Y890" s="218">
        <f>HLOOKUP($B890,data08,data0211!Y$900,FALSE)</f>
        <v>58364</v>
      </c>
      <c r="Z890" s="218">
        <f>HLOOKUP($B890,data08,data0211!Z$900,FALSE)</f>
        <v>7089</v>
      </c>
      <c r="AA890" s="218">
        <f>HLOOKUP($B890,data08,data0211!AA$900,FALSE)</f>
        <v>0</v>
      </c>
      <c r="AB890" s="218">
        <f>HLOOKUP($B890,data08,data0211!AB$900,FALSE)</f>
        <v>0</v>
      </c>
      <c r="AC890" s="218">
        <f>HLOOKUP($B890,data08,data0211!AC$900,FALSE)</f>
        <v>3823544.63</v>
      </c>
      <c r="AD890" s="218">
        <f>HLOOKUP($B890,data08,data0211!AD$900,FALSE)</f>
        <v>2373474.5099999998</v>
      </c>
      <c r="AE890" s="218">
        <f>HLOOKUP($B890,data08,data0211!AE$900,FALSE)</f>
        <v>278313.08</v>
      </c>
      <c r="AF890" s="218">
        <f>HLOOKUP($B890,data08,data0211!AF$900,FALSE)</f>
        <v>70060.75</v>
      </c>
      <c r="AG890" s="218">
        <f>HLOOKUP($B890,data08,data0211!AG$900,FALSE)</f>
        <v>0</v>
      </c>
      <c r="AH890" s="218">
        <f>HLOOKUP($B890,data08,data0211!AH$900,FALSE)</f>
        <v>29</v>
      </c>
      <c r="AI890" s="218">
        <f>HLOOKUP($B890,data08,data0211!AI$900,FALSE)</f>
        <v>29</v>
      </c>
      <c r="AJ890" s="218">
        <f>HLOOKUP($B890,data08,data0211!AJ$900,FALSE)</f>
        <v>0</v>
      </c>
      <c r="AK890" s="218">
        <f>HLOOKUP($B890,data08,data0211!AK$900,FALSE)</f>
        <v>3500</v>
      </c>
      <c r="AL890" s="218">
        <f>HLOOKUP($B890,data08,data0211!AL$900,FALSE)</f>
        <v>36000</v>
      </c>
      <c r="AM890" s="218">
        <f>HLOOKUP($B890,data08,data0211!AM$900,FALSE)</f>
        <v>0</v>
      </c>
      <c r="AN890" s="218">
        <f>HLOOKUP($B890,data08,data0211!AN$900,FALSE)</f>
        <v>65208</v>
      </c>
      <c r="AO890" s="218">
        <f>HLOOKUP($B890,data08,data0211!AO$900,FALSE)</f>
        <v>74117</v>
      </c>
      <c r="AP890" s="218">
        <f>HLOOKUP($B890,data08,data0211!AP$900,FALSE)</f>
        <v>0</v>
      </c>
      <c r="AQ890" s="218">
        <f>HLOOKUP($B890,data08,data0211!AQ$900,FALSE)</f>
        <v>64012</v>
      </c>
      <c r="AR890" s="218">
        <f>HLOOKUP($B890,data08,data0211!AR$900,FALSE)</f>
        <v>246</v>
      </c>
      <c r="AS890" s="218">
        <f>HLOOKUP($B890,data08,data0211!AS$900,FALSE)</f>
        <v>156</v>
      </c>
      <c r="AT890" s="218">
        <f>HLOOKUP($B890,data08,data0211!AT$900,FALSE)</f>
        <v>90</v>
      </c>
      <c r="AU890" s="218">
        <f>HLOOKUP($B890,data08,data0211!AU$900,FALSE)</f>
        <v>162</v>
      </c>
      <c r="AV890" s="218">
        <f>HLOOKUP($B890,data08,data0211!AV$900,FALSE)</f>
        <v>3</v>
      </c>
      <c r="AW890" s="218">
        <f>HLOOKUP($B890,data08,data0211!AW$900,FALSE)</f>
        <v>81</v>
      </c>
      <c r="AX890" s="218">
        <f>HLOOKUP($B890,data08,data0211!AX$900,FALSE)</f>
        <v>0</v>
      </c>
      <c r="AY890" s="218">
        <f>HLOOKUP($B890,data08,data0211!AY$900,FALSE)</f>
        <v>0</v>
      </c>
      <c r="AZ890" s="218">
        <f>HLOOKUP($B890,data08,data0211!AZ$900,FALSE)</f>
        <v>1608</v>
      </c>
      <c r="BA890" s="218">
        <f>HLOOKUP($B890,data08,data0211!BA$900,FALSE)</f>
        <v>73</v>
      </c>
      <c r="BB890" s="218"/>
      <c r="BC890" s="218"/>
      <c r="BD890" s="218"/>
      <c r="BE890" s="218"/>
    </row>
    <row r="891" spans="1:57" x14ac:dyDescent="0.2">
      <c r="A891" s="71" t="s">
        <v>57</v>
      </c>
      <c r="B891" s="71" t="s">
        <v>57</v>
      </c>
      <c r="C891" s="69">
        <v>2009</v>
      </c>
      <c r="D891" s="218">
        <f>HLOOKUP($B891,data09,data0211!D$900,FALSE)</f>
        <v>39134817.820000008</v>
      </c>
      <c r="E891" s="218">
        <f>HLOOKUP($B891,data09,data0211!E$900,FALSE)</f>
        <v>-15214319.1</v>
      </c>
      <c r="F891" s="218">
        <f>HLOOKUP($B891,data09,data0211!F$900,FALSE)</f>
        <v>0</v>
      </c>
      <c r="G891" s="218">
        <f>HLOOKUP($B891,data09,data0211!G$900,FALSE)</f>
        <v>4117713.67</v>
      </c>
      <c r="H891" s="218">
        <f>HLOOKUP($B891,data09,data0211!H$900,FALSE)</f>
        <v>3291799.4800000004</v>
      </c>
      <c r="I891" s="218">
        <f>HLOOKUP($B891,data09,data0211!I$900,FALSE)</f>
        <v>412679.36</v>
      </c>
      <c r="J891" s="218">
        <f>HLOOKUP($B891,data09,data0211!J$900,FALSE)</f>
        <v>14838</v>
      </c>
      <c r="K891" s="218">
        <f>HLOOKUP($B891,data09,data0211!K$900,FALSE)</f>
        <v>13429</v>
      </c>
      <c r="L891" s="218">
        <f>HLOOKUP($B891,data09,data0211!L$900,FALSE)</f>
        <v>1370</v>
      </c>
      <c r="M891" s="218">
        <f>HLOOKUP($B891,data09,data0211!M$900,FALSE)</f>
        <v>39</v>
      </c>
      <c r="N891" s="218">
        <f>HLOOKUP($B891,data09,data0211!N$900,FALSE)</f>
        <v>4234</v>
      </c>
      <c r="O891" s="218">
        <f>HLOOKUP($B891,data09,data0211!O$900,FALSE)</f>
        <v>0</v>
      </c>
      <c r="P891" s="218">
        <f>HLOOKUP($B891,data09,data0211!P$900,FALSE)</f>
        <v>342064464</v>
      </c>
      <c r="Q891" s="218">
        <f>HLOOKUP($B891,data09,data0211!Q$900,FALSE)</f>
        <v>93622824</v>
      </c>
      <c r="R891" s="218">
        <f>HLOOKUP($B891,data09,data0211!R$900,FALSE)</f>
        <v>240772702</v>
      </c>
      <c r="S891" s="218">
        <f>HLOOKUP($B891,data09,data0211!S$900,FALSE)</f>
        <v>5156861</v>
      </c>
      <c r="T891" s="218">
        <f>HLOOKUP($B891,data09,data0211!T$900,FALSE)</f>
        <v>2512077</v>
      </c>
      <c r="U891" s="218">
        <f>HLOOKUP($B891,data09,data0211!U$900,FALSE)</f>
        <v>0</v>
      </c>
      <c r="V891" s="218">
        <f>HLOOKUP($B891,data09,data0211!V$900,FALSE)</f>
        <v>578242</v>
      </c>
      <c r="W891" s="218">
        <f>HLOOKUP($B891,data09,data0211!W$900,FALSE)</f>
        <v>0</v>
      </c>
      <c r="X891" s="218">
        <f>HLOOKUP($B891,data09,data0211!X$900,FALSE)</f>
        <v>554388</v>
      </c>
      <c r="Y891" s="218">
        <f>HLOOKUP($B891,data09,data0211!Y$900,FALSE)</f>
        <v>16618</v>
      </c>
      <c r="Z891" s="218">
        <f>HLOOKUP($B891,data09,data0211!Z$900,FALSE)</f>
        <v>7236</v>
      </c>
      <c r="AA891" s="218">
        <f>HLOOKUP($B891,data09,data0211!AA$900,FALSE)</f>
        <v>0</v>
      </c>
      <c r="AB891" s="218">
        <f>HLOOKUP($B891,data09,data0211!AB$900,FALSE)</f>
        <v>6341061.8000000007</v>
      </c>
      <c r="AC891" s="218">
        <f>HLOOKUP($B891,data09,data0211!AC$900,FALSE)</f>
        <v>3851591.03</v>
      </c>
      <c r="AD891" s="218">
        <f>HLOOKUP($B891,data09,data0211!AD$900,FALSE)</f>
        <v>2323793.0499999998</v>
      </c>
      <c r="AE891" s="218">
        <f>HLOOKUP($B891,data09,data0211!AE$900,FALSE)</f>
        <v>86920.07</v>
      </c>
      <c r="AF891" s="218">
        <f>HLOOKUP($B891,data09,data0211!AF$900,FALSE)</f>
        <v>70644.67</v>
      </c>
      <c r="AG891" s="218">
        <f>HLOOKUP($B891,data09,data0211!AG$900,FALSE)</f>
        <v>0</v>
      </c>
      <c r="AH891" s="218">
        <f>HLOOKUP($B891,data09,data0211!AH$900,FALSE)</f>
        <v>29</v>
      </c>
      <c r="AI891" s="218">
        <f>HLOOKUP($B891,data09,data0211!AI$900,FALSE)</f>
        <v>29</v>
      </c>
      <c r="AJ891" s="218">
        <f>HLOOKUP($B891,data09,data0211!AJ$900,FALSE)</f>
        <v>0</v>
      </c>
      <c r="AK891" s="218">
        <f>HLOOKUP($B891,data09,data0211!AK$900,FALSE)</f>
        <v>35000</v>
      </c>
      <c r="AL891" s="218">
        <f>HLOOKUP($B891,data09,data0211!AL$900,FALSE)</f>
        <v>36000</v>
      </c>
      <c r="AM891" s="218">
        <f>HLOOKUP($B891,data09,data0211!AM$900,FALSE)</f>
        <v>0</v>
      </c>
      <c r="AN891" s="218">
        <f>HLOOKUP($B891,data09,data0211!AN$900,FALSE)</f>
        <v>62219</v>
      </c>
      <c r="AO891" s="218">
        <f>HLOOKUP($B891,data09,data0211!AO$900,FALSE)</f>
        <v>72543</v>
      </c>
      <c r="AP891" s="218">
        <f>HLOOKUP($B891,data09,data0211!AP$900,FALSE)</f>
        <v>72543</v>
      </c>
      <c r="AQ891" s="218">
        <f>HLOOKUP($B891,data09,data0211!AQ$900,FALSE)</f>
        <v>59078</v>
      </c>
      <c r="AR891" s="218">
        <f>HLOOKUP($B891,data09,data0211!AR$900,FALSE)</f>
        <v>245</v>
      </c>
      <c r="AS891" s="218">
        <f>HLOOKUP($B891,data09,data0211!AS$900,FALSE)</f>
        <v>154</v>
      </c>
      <c r="AT891" s="218">
        <f>HLOOKUP($B891,data09,data0211!AT$900,FALSE)</f>
        <v>91</v>
      </c>
      <c r="AU891" s="218">
        <f>HLOOKUP($B891,data09,data0211!AU$900,FALSE)</f>
        <v>161</v>
      </c>
      <c r="AV891" s="218">
        <f>HLOOKUP($B891,data09,data0211!AV$900,FALSE)</f>
        <v>3</v>
      </c>
      <c r="AW891" s="218">
        <f>HLOOKUP($B891,data09,data0211!AW$900,FALSE)</f>
        <v>81</v>
      </c>
      <c r="AX891" s="218">
        <f>HLOOKUP($B891,data09,data0211!AX$900,FALSE)</f>
        <v>0</v>
      </c>
      <c r="AY891" s="218">
        <f>HLOOKUP($B891,data09,data0211!AY$900,FALSE)</f>
        <v>0</v>
      </c>
      <c r="AZ891" s="218">
        <f>HLOOKUP($B891,data09,data0211!AZ$900,FALSE)</f>
        <v>1618</v>
      </c>
      <c r="BA891" s="218">
        <f>HLOOKUP($B891,data09,data0211!BA$900,FALSE)</f>
        <v>71</v>
      </c>
      <c r="BB891" s="218"/>
      <c r="BC891" s="218"/>
      <c r="BD891" s="218"/>
      <c r="BE891" s="218"/>
    </row>
    <row r="892" spans="1:57" x14ac:dyDescent="0.2">
      <c r="A892" s="71" t="s">
        <v>57</v>
      </c>
      <c r="B892" s="71" t="s">
        <v>57</v>
      </c>
      <c r="C892" s="69">
        <v>2010</v>
      </c>
      <c r="D892" s="218">
        <f>HLOOKUP($B892,data10,data0211!D$900,FALSE)</f>
        <v>42668454.07</v>
      </c>
      <c r="E892" s="218">
        <f>HLOOKUP($B892,data10,data0211!E$900,FALSE)</f>
        <v>-17161297.100000001</v>
      </c>
      <c r="F892" s="218">
        <f>HLOOKUP($B892,data10,data0211!F$900,FALSE)</f>
        <v>0</v>
      </c>
      <c r="G892" s="218">
        <f>HLOOKUP($B892,data10,data0211!G$900,FALSE)</f>
        <v>4117713.67</v>
      </c>
      <c r="H892" s="218">
        <f>HLOOKUP($B892,data10,data0211!H$900,FALSE)</f>
        <v>3470619.95</v>
      </c>
      <c r="I892" s="218">
        <f>HLOOKUP($B892,data10,data0211!I$900,FALSE)</f>
        <v>513736</v>
      </c>
      <c r="J892" s="218">
        <f>HLOOKUP($B892,data10,data0211!J$900,FALSE)</f>
        <v>15074</v>
      </c>
      <c r="K892" s="218">
        <f>HLOOKUP($B892,data10,data0211!K$900,FALSE)</f>
        <v>13701</v>
      </c>
      <c r="L892" s="218">
        <f>HLOOKUP($B892,data10,data0211!L$900,FALSE)</f>
        <v>1373</v>
      </c>
      <c r="M892" s="218">
        <f>HLOOKUP($B892,data10,data0211!M$900,FALSE)</f>
        <v>0</v>
      </c>
      <c r="N892" s="218">
        <f>HLOOKUP($B892,data10,data0211!N$900,FALSE)</f>
        <v>0</v>
      </c>
      <c r="O892" s="218">
        <f>HLOOKUP($B892,data10,data0211!O$900,FALSE)</f>
        <v>0</v>
      </c>
      <c r="P892" s="218">
        <f>HLOOKUP($B892,data10,data0211!P$900,FALSE)</f>
        <v>371077515</v>
      </c>
      <c r="Q892" s="218">
        <f>HLOOKUP($B892,data10,data0211!Q$900,FALSE)</f>
        <v>110101647</v>
      </c>
      <c r="R892" s="218">
        <f>HLOOKUP($B892,data10,data0211!R$900,FALSE)</f>
        <v>260975868</v>
      </c>
      <c r="S892" s="218">
        <f>HLOOKUP($B892,data10,data0211!S$900,FALSE)</f>
        <v>0</v>
      </c>
      <c r="T892" s="218">
        <f>HLOOKUP($B892,data10,data0211!T$900,FALSE)</f>
        <v>0</v>
      </c>
      <c r="U892" s="218">
        <f>HLOOKUP($B892,data10,data0211!U$900,FALSE)</f>
        <v>0</v>
      </c>
      <c r="V892" s="218">
        <f>HLOOKUP($B892,data10,data0211!V$900,FALSE)</f>
        <v>574272</v>
      </c>
      <c r="W892" s="218">
        <f>HLOOKUP($B892,data10,data0211!W$900,FALSE)</f>
        <v>0</v>
      </c>
      <c r="X892" s="218">
        <f>HLOOKUP($B892,data10,data0211!X$900,FALSE)</f>
        <v>574272</v>
      </c>
      <c r="Y892" s="218">
        <f>HLOOKUP($B892,data10,data0211!Y$900,FALSE)</f>
        <v>0</v>
      </c>
      <c r="Z892" s="218">
        <f>HLOOKUP($B892,data10,data0211!Z$900,FALSE)</f>
        <v>0</v>
      </c>
      <c r="AA892" s="218">
        <f>HLOOKUP($B892,data10,data0211!AA$900,FALSE)</f>
        <v>0</v>
      </c>
      <c r="AB892" s="218">
        <f>HLOOKUP($B892,data10,data0211!AB$900,FALSE)</f>
        <v>6303420.1099999994</v>
      </c>
      <c r="AC892" s="218">
        <f>HLOOKUP($B892,data10,data0211!AC$900,FALSE)</f>
        <v>3959449.01</v>
      </c>
      <c r="AD892" s="218">
        <f>HLOOKUP($B892,data10,data0211!AD$900,FALSE)</f>
        <v>2343971.1</v>
      </c>
      <c r="AE892" s="218">
        <f>HLOOKUP($B892,data10,data0211!AE$900,FALSE)</f>
        <v>0</v>
      </c>
      <c r="AF892" s="218">
        <f>HLOOKUP($B892,data10,data0211!AF$900,FALSE)</f>
        <v>0</v>
      </c>
      <c r="AG892" s="218">
        <f>HLOOKUP($B892,data10,data0211!AG$900,FALSE)</f>
        <v>0</v>
      </c>
      <c r="AH892" s="218">
        <f>HLOOKUP($B892,data10,data0211!AH$900,FALSE)</f>
        <v>0</v>
      </c>
      <c r="AI892" s="218">
        <f>HLOOKUP($B892,data10,data0211!AI$900,FALSE)</f>
        <v>0</v>
      </c>
      <c r="AJ892" s="218">
        <f>HLOOKUP($B892,data10,data0211!AJ$900,FALSE)</f>
        <v>0</v>
      </c>
      <c r="AK892" s="218">
        <f>HLOOKUP($B892,data10,data0211!AK$900,FALSE)</f>
        <v>36000</v>
      </c>
      <c r="AL892" s="218">
        <f>HLOOKUP($B892,data10,data0211!AL$900,FALSE)</f>
        <v>38000</v>
      </c>
      <c r="AM892" s="218">
        <f>HLOOKUP($B892,data10,data0211!AM$900,FALSE)</f>
        <v>0</v>
      </c>
      <c r="AN892" s="218">
        <f>HLOOKUP($B892,data10,data0211!AN$900,FALSE)</f>
        <v>61971</v>
      </c>
      <c r="AO892" s="218">
        <f>HLOOKUP($B892,data10,data0211!AO$900,FALSE)</f>
        <v>74659</v>
      </c>
      <c r="AP892" s="218">
        <f>HLOOKUP($B892,data10,data0211!AP$900,FALSE)</f>
        <v>74659</v>
      </c>
      <c r="AQ892" s="218">
        <f>HLOOKUP($B892,data10,data0211!AQ$900,FALSE)</f>
        <v>61426</v>
      </c>
      <c r="AR892" s="218">
        <f>HLOOKUP($B892,data10,data0211!AR$900,FALSE)</f>
        <v>248</v>
      </c>
      <c r="AS892" s="218">
        <f>HLOOKUP($B892,data10,data0211!AS$900,FALSE)</f>
        <v>155</v>
      </c>
      <c r="AT892" s="218">
        <f>HLOOKUP($B892,data10,data0211!AT$900,FALSE)</f>
        <v>93</v>
      </c>
      <c r="AU892" s="218">
        <f>HLOOKUP($B892,data10,data0211!AU$900,FALSE)</f>
        <v>163</v>
      </c>
      <c r="AV892" s="218">
        <f>HLOOKUP($B892,data10,data0211!AV$900,FALSE)</f>
        <v>3</v>
      </c>
      <c r="AW892" s="218">
        <f>HLOOKUP($B892,data10,data0211!AW$900,FALSE)</f>
        <v>82</v>
      </c>
      <c r="AX892" s="218">
        <f>HLOOKUP($B892,data10,data0211!AX$900,FALSE)</f>
        <v>0</v>
      </c>
      <c r="AY892" s="218">
        <f>HLOOKUP($B892,data10,data0211!AY$900,FALSE)</f>
        <v>0</v>
      </c>
      <c r="AZ892" s="218">
        <f>HLOOKUP($B892,data10,data0211!AZ$900,FALSE)</f>
        <v>1543</v>
      </c>
      <c r="BA892" s="218">
        <f>HLOOKUP($B892,data10,data0211!BA$900,FALSE)</f>
        <v>72</v>
      </c>
      <c r="BB892" s="218"/>
      <c r="BC892" s="218"/>
      <c r="BD892" s="218"/>
      <c r="BE892" s="218"/>
    </row>
    <row r="893" spans="1:57" x14ac:dyDescent="0.2">
      <c r="A893" s="71" t="s">
        <v>57</v>
      </c>
      <c r="B893" s="71" t="s">
        <v>57</v>
      </c>
      <c r="C893" s="69">
        <v>2011</v>
      </c>
      <c r="D893" s="218">
        <f>HLOOKUP($B893,data11,data0211!D$900,FALSE)</f>
        <v>47355941.629999995</v>
      </c>
      <c r="E893" s="218">
        <f>HLOOKUP($B893,data11,data0211!E$900,FALSE)</f>
        <v>-19260341.66</v>
      </c>
      <c r="F893" s="218">
        <f>HLOOKUP($B893,data11,data0211!F$900,FALSE)</f>
        <v>0</v>
      </c>
      <c r="G893" s="218">
        <f>HLOOKUP($B893,data11,data0211!G$900,FALSE)</f>
        <v>6422281.9800000004</v>
      </c>
      <c r="H893" s="218">
        <f>HLOOKUP($B893,data11,data0211!H$900,FALSE)</f>
        <v>3718347.5000000005</v>
      </c>
      <c r="I893" s="218">
        <f>HLOOKUP($B893,data11,data0211!I$900,FALSE)</f>
        <v>-37000</v>
      </c>
      <c r="J893" s="218">
        <f>HLOOKUP($B893,data11,data0211!J$900,FALSE)</f>
        <v>15181</v>
      </c>
      <c r="K893" s="218">
        <f>HLOOKUP($B893,data11,data0211!K$900,FALSE)</f>
        <v>13793</v>
      </c>
      <c r="L893" s="218">
        <f>HLOOKUP($B893,data11,data0211!L$900,FALSE)</f>
        <v>1388</v>
      </c>
      <c r="M893" s="218">
        <f>HLOOKUP($B893,data11,data0211!M$900,FALSE)</f>
        <v>0</v>
      </c>
      <c r="N893" s="218">
        <f>HLOOKUP($B893,data11,data0211!N$900,FALSE)</f>
        <v>0</v>
      </c>
      <c r="O893" s="218">
        <f>HLOOKUP($B893,data11,data0211!O$900,FALSE)</f>
        <v>0</v>
      </c>
      <c r="P893" s="218">
        <f>HLOOKUP($B893,data11,data0211!P$900,FALSE)</f>
        <v>371114633</v>
      </c>
      <c r="Q893" s="218">
        <f>HLOOKUP($B893,data11,data0211!Q$900,FALSE)</f>
        <v>109805906</v>
      </c>
      <c r="R893" s="218">
        <f>HLOOKUP($B893,data11,data0211!R$900,FALSE)</f>
        <v>261308727</v>
      </c>
      <c r="S893" s="218">
        <f>HLOOKUP($B893,data11,data0211!S$900,FALSE)</f>
        <v>0</v>
      </c>
      <c r="T893" s="218">
        <f>HLOOKUP($B893,data11,data0211!T$900,FALSE)</f>
        <v>0</v>
      </c>
      <c r="U893" s="218">
        <f>HLOOKUP($B893,data11,data0211!U$900,FALSE)</f>
        <v>0</v>
      </c>
      <c r="V893" s="218">
        <f>HLOOKUP($B893,data11,data0211!V$900,FALSE)</f>
        <v>572496</v>
      </c>
      <c r="W893" s="218">
        <f>HLOOKUP($B893,data11,data0211!W$900,FALSE)</f>
        <v>0</v>
      </c>
      <c r="X893" s="218">
        <f>HLOOKUP($B893,data11,data0211!X$900,FALSE)</f>
        <v>572496</v>
      </c>
      <c r="Y893" s="218">
        <f>HLOOKUP($B893,data11,data0211!Y$900,FALSE)</f>
        <v>0</v>
      </c>
      <c r="Z893" s="218">
        <f>HLOOKUP($B893,data11,data0211!Z$900,FALSE)</f>
        <v>0</v>
      </c>
      <c r="AA893" s="218">
        <f>HLOOKUP($B893,data11,data0211!AA$900,FALSE)</f>
        <v>0</v>
      </c>
      <c r="AB893" s="218">
        <f>HLOOKUP($B893,data11,data0211!AB$900,FALSE)</f>
        <v>7334876.8099999996</v>
      </c>
      <c r="AC893" s="218">
        <f>HLOOKUP($B893,data11,data0211!AC$900,FALSE)</f>
        <v>4768148.1399999997</v>
      </c>
      <c r="AD893" s="218">
        <f>HLOOKUP($B893,data11,data0211!AD$900,FALSE)</f>
        <v>2566728.67</v>
      </c>
      <c r="AE893" s="218">
        <f>HLOOKUP($B893,data11,data0211!AE$900,FALSE)</f>
        <v>0</v>
      </c>
      <c r="AF893" s="218">
        <f>HLOOKUP($B893,data11,data0211!AF$900,FALSE)</f>
        <v>0</v>
      </c>
      <c r="AG893" s="218">
        <f>HLOOKUP($B893,data11,data0211!AG$900,FALSE)</f>
        <v>0</v>
      </c>
      <c r="AH893" s="218">
        <f>HLOOKUP($B893,data11,data0211!AH$900,FALSE)</f>
        <v>29</v>
      </c>
      <c r="AI893" s="218">
        <f>HLOOKUP($B893,data11,data0211!AI$900,FALSE)</f>
        <v>29</v>
      </c>
      <c r="AJ893" s="218">
        <f>HLOOKUP($B893,data11,data0211!AJ$900,FALSE)</f>
        <v>0</v>
      </c>
      <c r="AK893" s="218">
        <f>HLOOKUP($B893,data11,data0211!AK$900,FALSE)</f>
        <v>36000</v>
      </c>
      <c r="AL893" s="218">
        <f>HLOOKUP($B893,data11,data0211!AL$900,FALSE)</f>
        <v>37754</v>
      </c>
      <c r="AM893" s="218">
        <f>HLOOKUP($B893,data11,data0211!AM$900,FALSE)</f>
        <v>0</v>
      </c>
      <c r="AN893" s="218">
        <f>HLOOKUP($B893,data11,data0211!AN$900,FALSE)</f>
        <v>61443</v>
      </c>
      <c r="AO893" s="218">
        <f>HLOOKUP($B893,data11,data0211!AO$900,FALSE)</f>
        <v>76830</v>
      </c>
      <c r="AP893" s="218">
        <f>HLOOKUP($B893,data11,data0211!AP$900,FALSE)</f>
        <v>76830</v>
      </c>
      <c r="AQ893" s="218">
        <f>HLOOKUP($B893,data11,data0211!AQ$900,FALSE)</f>
        <v>61185</v>
      </c>
      <c r="AR893" s="218">
        <f>HLOOKUP($B893,data11,data0211!AR$900,FALSE)</f>
        <v>249</v>
      </c>
      <c r="AS893" s="218">
        <f>HLOOKUP($B893,data11,data0211!AS$900,FALSE)</f>
        <v>155</v>
      </c>
      <c r="AT893" s="218">
        <f>HLOOKUP($B893,data11,data0211!AT$900,FALSE)</f>
        <v>94</v>
      </c>
      <c r="AU893" s="218">
        <f>HLOOKUP($B893,data11,data0211!AU$900,FALSE)</f>
        <v>163</v>
      </c>
      <c r="AV893" s="218">
        <f>HLOOKUP($B893,data11,data0211!AV$900,FALSE)</f>
        <v>4</v>
      </c>
      <c r="AW893" s="218">
        <f>HLOOKUP($B893,data11,data0211!AW$900,FALSE)</f>
        <v>82</v>
      </c>
      <c r="AX893" s="218">
        <f>HLOOKUP($B893,data11,data0211!AX$900,FALSE)</f>
        <v>0</v>
      </c>
      <c r="AY893" s="218">
        <f>HLOOKUP($B893,data11,data0211!AY$900,FALSE)</f>
        <v>0</v>
      </c>
      <c r="AZ893" s="218">
        <f>HLOOKUP($B893,data11,data0211!AZ$900,FALSE)</f>
        <v>1561</v>
      </c>
      <c r="BA893" s="218">
        <f>HLOOKUP($B893,data11,data0211!BA$900,FALSE)</f>
        <v>71</v>
      </c>
      <c r="BB893" s="218"/>
      <c r="BC893" s="218"/>
      <c r="BD893" s="218"/>
      <c r="BE893" s="218"/>
    </row>
    <row r="894" spans="1:57" x14ac:dyDescent="0.2">
      <c r="A894" s="118"/>
      <c r="B894" s="118"/>
    </row>
    <row r="895" spans="1:57" x14ac:dyDescent="0.2">
      <c r="A895" s="118"/>
      <c r="B895" s="118"/>
      <c r="D895" s="224">
        <f>D339-D338</f>
        <v>25786803.970000029</v>
      </c>
    </row>
    <row r="897" spans="1:53" ht="27.75" customHeight="1" x14ac:dyDescent="0.2">
      <c r="D897" s="219" t="s">
        <v>348</v>
      </c>
      <c r="E897" s="219" t="s">
        <v>304</v>
      </c>
      <c r="F897" s="220" t="s">
        <v>241</v>
      </c>
      <c r="G897" s="219" t="s">
        <v>349</v>
      </c>
      <c r="H897" s="221" t="s">
        <v>350</v>
      </c>
      <c r="I897" s="221" t="s">
        <v>351</v>
      </c>
      <c r="J897" s="221" t="s">
        <v>87</v>
      </c>
      <c r="K897" s="221" t="s">
        <v>352</v>
      </c>
      <c r="L897" s="222" t="s">
        <v>655</v>
      </c>
      <c r="M897" s="222" t="s">
        <v>678</v>
      </c>
      <c r="N897" s="221" t="s">
        <v>680</v>
      </c>
      <c r="O897" s="221" t="s">
        <v>681</v>
      </c>
      <c r="P897" s="261" t="s">
        <v>345</v>
      </c>
      <c r="Q897" s="265" t="s">
        <v>353</v>
      </c>
      <c r="R897" s="265" t="s">
        <v>656</v>
      </c>
      <c r="S897" s="265" t="s">
        <v>679</v>
      </c>
      <c r="T897" s="261" t="s">
        <v>682</v>
      </c>
      <c r="U897" s="221" t="s">
        <v>683</v>
      </c>
      <c r="V897" s="221" t="s">
        <v>346</v>
      </c>
      <c r="W897" s="221" t="s">
        <v>354</v>
      </c>
      <c r="X897" s="217" t="s">
        <v>684</v>
      </c>
      <c r="Y897" s="217" t="s">
        <v>685</v>
      </c>
      <c r="Z897" s="217" t="s">
        <v>686</v>
      </c>
      <c r="AA897" s="217" t="s">
        <v>687</v>
      </c>
      <c r="AB897" s="217" t="s">
        <v>176</v>
      </c>
      <c r="AC897" s="217" t="s">
        <v>93</v>
      </c>
      <c r="AD897" s="217" t="s">
        <v>99</v>
      </c>
      <c r="AE897" s="217" t="s">
        <v>688</v>
      </c>
      <c r="AF897" s="223" t="s">
        <v>97</v>
      </c>
      <c r="AG897" s="217" t="s">
        <v>98</v>
      </c>
      <c r="AH897" s="217" t="s">
        <v>63</v>
      </c>
      <c r="AI897" s="217" t="s">
        <v>64</v>
      </c>
      <c r="AJ897" s="217" t="s">
        <v>65</v>
      </c>
      <c r="AK897" s="217" t="s">
        <v>66</v>
      </c>
      <c r="AL897" s="217" t="s">
        <v>67</v>
      </c>
      <c r="AM897" s="217" t="s">
        <v>68</v>
      </c>
      <c r="AN897" s="217" t="s">
        <v>69</v>
      </c>
      <c r="AO897" s="217" t="s">
        <v>70</v>
      </c>
      <c r="AP897" s="217" t="s">
        <v>657</v>
      </c>
      <c r="AQ897" s="219" t="s">
        <v>71</v>
      </c>
      <c r="AR897" s="71" t="s">
        <v>72</v>
      </c>
      <c r="AS897" s="71" t="s">
        <v>73</v>
      </c>
      <c r="AT897" s="71" t="s">
        <v>74</v>
      </c>
      <c r="AU897" s="71" t="s">
        <v>75</v>
      </c>
      <c r="AV897" s="71" t="s">
        <v>76</v>
      </c>
      <c r="AW897" s="71" t="s">
        <v>77</v>
      </c>
      <c r="AX897" s="71" t="s">
        <v>78</v>
      </c>
      <c r="AY897" s="71" t="s">
        <v>79</v>
      </c>
      <c r="AZ897" s="71" t="s">
        <v>80</v>
      </c>
      <c r="BA897" s="71" t="s">
        <v>81</v>
      </c>
    </row>
    <row r="898" spans="1:53" x14ac:dyDescent="0.2">
      <c r="D898" s="225" t="s">
        <v>356</v>
      </c>
      <c r="E898" s="225"/>
      <c r="F898" s="225"/>
      <c r="G898" s="225" t="s">
        <v>357</v>
      </c>
      <c r="H898" s="226" t="s">
        <v>358</v>
      </c>
      <c r="I898" s="226" t="s">
        <v>359</v>
      </c>
      <c r="J898" s="226" t="s">
        <v>360</v>
      </c>
      <c r="K898" s="226" t="s">
        <v>361</v>
      </c>
      <c r="L898" s="226"/>
      <c r="M898" s="226"/>
      <c r="N898" s="226" t="s">
        <v>362</v>
      </c>
      <c r="O898" s="226" t="s">
        <v>363</v>
      </c>
      <c r="P898" s="264" t="s">
        <v>364</v>
      </c>
      <c r="Q898" s="264"/>
      <c r="R898" s="264"/>
      <c r="S898" s="264"/>
      <c r="T898" s="264" t="s">
        <v>365</v>
      </c>
      <c r="U898" s="226" t="s">
        <v>366</v>
      </c>
      <c r="V898" s="226" t="s">
        <v>367</v>
      </c>
      <c r="W898" s="226" t="s">
        <v>368</v>
      </c>
      <c r="X898" s="188" t="s">
        <v>388</v>
      </c>
      <c r="Y898" s="188" t="s">
        <v>386</v>
      </c>
      <c r="Z898" s="188" t="s">
        <v>387</v>
      </c>
      <c r="AA898" s="188" t="s">
        <v>384</v>
      </c>
      <c r="AB898" s="188" t="s">
        <v>385</v>
      </c>
      <c r="AC898" s="188" t="s">
        <v>383</v>
      </c>
      <c r="AD898" s="188" t="s">
        <v>382</v>
      </c>
      <c r="AE898" s="188" t="s">
        <v>381</v>
      </c>
      <c r="AG898" s="188" t="s">
        <v>380</v>
      </c>
      <c r="AH898" s="188" t="s">
        <v>379</v>
      </c>
      <c r="AI898" s="188" t="s">
        <v>378</v>
      </c>
      <c r="AJ898" s="188" t="s">
        <v>377</v>
      </c>
      <c r="AK898" s="188" t="s">
        <v>376</v>
      </c>
      <c r="AL898" s="188" t="s">
        <v>375</v>
      </c>
      <c r="AM898" s="188" t="s">
        <v>374</v>
      </c>
      <c r="AN898" s="188" t="s">
        <v>373</v>
      </c>
      <c r="AO898" s="188" t="s">
        <v>372</v>
      </c>
      <c r="AP898" s="188" t="s">
        <v>371</v>
      </c>
      <c r="AQ898" s="225" t="s">
        <v>370</v>
      </c>
    </row>
    <row r="899" spans="1:53" ht="15" customHeight="1" x14ac:dyDescent="0.2"/>
    <row r="900" spans="1:53" ht="15" customHeight="1" x14ac:dyDescent="0.2">
      <c r="B900" s="69" t="s">
        <v>369</v>
      </c>
      <c r="D900" s="224">
        <v>4</v>
      </c>
      <c r="E900" s="224">
        <f>D900+1</f>
        <v>5</v>
      </c>
      <c r="F900" s="224">
        <f t="shared" ref="F900:BA900" si="0">E900+1</f>
        <v>6</v>
      </c>
      <c r="G900" s="224">
        <f t="shared" si="0"/>
        <v>7</v>
      </c>
      <c r="H900" s="224">
        <f t="shared" si="0"/>
        <v>8</v>
      </c>
      <c r="I900" s="224">
        <f t="shared" si="0"/>
        <v>9</v>
      </c>
      <c r="J900" s="224">
        <f t="shared" si="0"/>
        <v>10</v>
      </c>
      <c r="K900" s="224">
        <f t="shared" si="0"/>
        <v>11</v>
      </c>
      <c r="L900" s="224">
        <f t="shared" si="0"/>
        <v>12</v>
      </c>
      <c r="M900" s="224">
        <f t="shared" si="0"/>
        <v>13</v>
      </c>
      <c r="N900" s="224">
        <f t="shared" si="0"/>
        <v>14</v>
      </c>
      <c r="O900" s="224">
        <f t="shared" si="0"/>
        <v>15</v>
      </c>
      <c r="P900" s="263">
        <f t="shared" si="0"/>
        <v>16</v>
      </c>
      <c r="Q900" s="263">
        <f t="shared" si="0"/>
        <v>17</v>
      </c>
      <c r="R900" s="263">
        <f t="shared" si="0"/>
        <v>18</v>
      </c>
      <c r="S900" s="263">
        <f t="shared" si="0"/>
        <v>19</v>
      </c>
      <c r="T900" s="263">
        <f t="shared" si="0"/>
        <v>20</v>
      </c>
      <c r="U900" s="224">
        <f t="shared" si="0"/>
        <v>21</v>
      </c>
      <c r="V900" s="224">
        <f t="shared" si="0"/>
        <v>22</v>
      </c>
      <c r="W900" s="224">
        <f t="shared" si="0"/>
        <v>23</v>
      </c>
      <c r="X900" s="224">
        <f t="shared" si="0"/>
        <v>24</v>
      </c>
      <c r="Y900" s="224">
        <f t="shared" si="0"/>
        <v>25</v>
      </c>
      <c r="Z900" s="224">
        <f t="shared" si="0"/>
        <v>26</v>
      </c>
      <c r="AA900" s="224">
        <f t="shared" si="0"/>
        <v>27</v>
      </c>
      <c r="AB900" s="224">
        <f t="shared" si="0"/>
        <v>28</v>
      </c>
      <c r="AC900" s="224">
        <f t="shared" si="0"/>
        <v>29</v>
      </c>
      <c r="AD900" s="224">
        <f t="shared" si="0"/>
        <v>30</v>
      </c>
      <c r="AE900" s="224">
        <f t="shared" si="0"/>
        <v>31</v>
      </c>
      <c r="AF900" s="224">
        <f t="shared" si="0"/>
        <v>32</v>
      </c>
      <c r="AG900" s="224">
        <f t="shared" si="0"/>
        <v>33</v>
      </c>
      <c r="AH900" s="224">
        <f t="shared" si="0"/>
        <v>34</v>
      </c>
      <c r="AI900" s="224">
        <f t="shared" si="0"/>
        <v>35</v>
      </c>
      <c r="AJ900" s="224">
        <f t="shared" si="0"/>
        <v>36</v>
      </c>
      <c r="AK900" s="224">
        <f t="shared" si="0"/>
        <v>37</v>
      </c>
      <c r="AL900" s="224">
        <f t="shared" si="0"/>
        <v>38</v>
      </c>
      <c r="AM900" s="224">
        <f t="shared" si="0"/>
        <v>39</v>
      </c>
      <c r="AN900" s="224">
        <f t="shared" si="0"/>
        <v>40</v>
      </c>
      <c r="AO900" s="224">
        <f t="shared" si="0"/>
        <v>41</v>
      </c>
      <c r="AP900" s="224">
        <f t="shared" si="0"/>
        <v>42</v>
      </c>
      <c r="AQ900" s="224">
        <f t="shared" si="0"/>
        <v>43</v>
      </c>
      <c r="AR900" s="224">
        <f t="shared" si="0"/>
        <v>44</v>
      </c>
      <c r="AS900" s="224">
        <f t="shared" si="0"/>
        <v>45</v>
      </c>
      <c r="AT900" s="224">
        <f t="shared" si="0"/>
        <v>46</v>
      </c>
      <c r="AU900" s="224">
        <f t="shared" si="0"/>
        <v>47</v>
      </c>
      <c r="AV900" s="224">
        <f t="shared" si="0"/>
        <v>48</v>
      </c>
      <c r="AW900" s="224">
        <f t="shared" si="0"/>
        <v>49</v>
      </c>
      <c r="AX900" s="224">
        <f t="shared" si="0"/>
        <v>50</v>
      </c>
      <c r="AY900" s="224">
        <f t="shared" si="0"/>
        <v>51</v>
      </c>
      <c r="AZ900" s="224">
        <f t="shared" si="0"/>
        <v>52</v>
      </c>
      <c r="BA900" s="224">
        <f t="shared" si="0"/>
        <v>53</v>
      </c>
    </row>
    <row r="901" spans="1:53" ht="15" customHeight="1" x14ac:dyDescent="0.2"/>
    <row r="902" spans="1:53" x14ac:dyDescent="0.2">
      <c r="A902" s="118"/>
      <c r="B902" s="118"/>
    </row>
    <row r="903" spans="1:53" x14ac:dyDescent="0.2">
      <c r="A903" s="118"/>
      <c r="B903" s="118"/>
    </row>
    <row r="904" spans="1:53" x14ac:dyDescent="0.2">
      <c r="A904" s="118"/>
      <c r="B904" s="118"/>
    </row>
    <row r="905" spans="1:53" x14ac:dyDescent="0.2">
      <c r="A905" s="118"/>
      <c r="B905" s="118"/>
    </row>
    <row r="906" spans="1:53" x14ac:dyDescent="0.2">
      <c r="A906" s="118"/>
      <c r="B906" s="118"/>
    </row>
    <row r="907" spans="1:53" x14ac:dyDescent="0.2">
      <c r="A907" s="118"/>
      <c r="B907" s="118"/>
    </row>
    <row r="908" spans="1:53" x14ac:dyDescent="0.2">
      <c r="A908" s="118"/>
      <c r="B908" s="118"/>
    </row>
    <row r="909" spans="1:53" x14ac:dyDescent="0.2">
      <c r="A909" s="118"/>
      <c r="B909" s="118"/>
    </row>
    <row r="913" spans="1:2" x14ac:dyDescent="0.2">
      <c r="A913" s="118"/>
      <c r="B913" s="118"/>
    </row>
    <row r="914" spans="1:2" x14ac:dyDescent="0.2">
      <c r="A914" s="118"/>
      <c r="B914" s="118"/>
    </row>
    <row r="915" spans="1:2" x14ac:dyDescent="0.2">
      <c r="A915" s="118"/>
      <c r="B915" s="118"/>
    </row>
    <row r="916" spans="1:2" x14ac:dyDescent="0.2">
      <c r="A916" s="118"/>
      <c r="B916" s="118"/>
    </row>
    <row r="917" spans="1:2" x14ac:dyDescent="0.2">
      <c r="A917" s="118"/>
      <c r="B917" s="118"/>
    </row>
    <row r="918" spans="1:2" x14ac:dyDescent="0.2">
      <c r="A918" s="118"/>
      <c r="B918" s="118"/>
    </row>
    <row r="919" spans="1:2" x14ac:dyDescent="0.2">
      <c r="A919" s="118"/>
      <c r="B919" s="118"/>
    </row>
    <row r="920" spans="1:2" x14ac:dyDescent="0.2">
      <c r="A920" s="118"/>
      <c r="B920" s="118"/>
    </row>
    <row r="921" spans="1:2" x14ac:dyDescent="0.2">
      <c r="A921" s="118"/>
      <c r="B921" s="118"/>
    </row>
    <row r="922" spans="1:2" x14ac:dyDescent="0.2">
      <c r="A922" s="118"/>
      <c r="B922" s="118"/>
    </row>
    <row r="923" spans="1:2" x14ac:dyDescent="0.2">
      <c r="A923" s="118"/>
      <c r="B923" s="118"/>
    </row>
    <row r="924" spans="1:2" x14ac:dyDescent="0.2">
      <c r="A924" s="118"/>
      <c r="B924" s="118"/>
    </row>
    <row r="925" spans="1:2" x14ac:dyDescent="0.2">
      <c r="A925" s="118"/>
      <c r="B925" s="118"/>
    </row>
    <row r="926" spans="1:2" x14ac:dyDescent="0.2">
      <c r="A926" s="118"/>
      <c r="B926" s="118"/>
    </row>
    <row r="927" spans="1:2" x14ac:dyDescent="0.2">
      <c r="A927" s="118"/>
      <c r="B927" s="118"/>
    </row>
    <row r="928" spans="1:2" x14ac:dyDescent="0.2">
      <c r="A928" s="118"/>
      <c r="B928" s="118"/>
    </row>
    <row r="930" spans="1:2" x14ac:dyDescent="0.2">
      <c r="A930" s="118"/>
      <c r="B930" s="118"/>
    </row>
    <row r="931" spans="1:2" x14ac:dyDescent="0.2">
      <c r="A931" s="118"/>
      <c r="B931" s="118"/>
    </row>
    <row r="932" spans="1:2" x14ac:dyDescent="0.2">
      <c r="A932" s="118"/>
      <c r="B932" s="118"/>
    </row>
    <row r="933" spans="1:2" x14ac:dyDescent="0.2">
      <c r="A933" s="118"/>
      <c r="B933" s="118"/>
    </row>
    <row r="934" spans="1:2" x14ac:dyDescent="0.2">
      <c r="A934" s="118"/>
      <c r="B934" s="118"/>
    </row>
    <row r="935" spans="1:2" x14ac:dyDescent="0.2">
      <c r="A935" s="118"/>
      <c r="B935" s="118"/>
    </row>
    <row r="936" spans="1:2" x14ac:dyDescent="0.2">
      <c r="A936" s="118"/>
      <c r="B936" s="118"/>
    </row>
    <row r="937" spans="1:2" x14ac:dyDescent="0.2">
      <c r="A937" s="118"/>
      <c r="B937" s="118"/>
    </row>
    <row r="939" spans="1:2" x14ac:dyDescent="0.2">
      <c r="A939" s="118"/>
      <c r="B939" s="118"/>
    </row>
    <row r="940" spans="1:2" x14ac:dyDescent="0.2">
      <c r="A940" s="118"/>
      <c r="B940" s="118"/>
    </row>
    <row r="941" spans="1:2" x14ac:dyDescent="0.2">
      <c r="A941" s="118"/>
      <c r="B941" s="118"/>
    </row>
    <row r="942" spans="1:2" x14ac:dyDescent="0.2">
      <c r="A942" s="118"/>
      <c r="B942" s="118"/>
    </row>
    <row r="943" spans="1:2" x14ac:dyDescent="0.2">
      <c r="A943" s="118"/>
      <c r="B943" s="118"/>
    </row>
    <row r="944" spans="1:2" x14ac:dyDescent="0.2">
      <c r="A944" s="118"/>
      <c r="B944" s="118"/>
    </row>
    <row r="945" spans="1:2" x14ac:dyDescent="0.2">
      <c r="A945" s="118"/>
      <c r="B945" s="118"/>
    </row>
    <row r="946" spans="1:2" x14ac:dyDescent="0.2">
      <c r="A946" s="118"/>
      <c r="B946" s="118"/>
    </row>
    <row r="947" spans="1:2" x14ac:dyDescent="0.2">
      <c r="A947" s="118"/>
      <c r="B947" s="118"/>
    </row>
    <row r="948" spans="1:2" x14ac:dyDescent="0.2">
      <c r="A948" s="118"/>
      <c r="B948" s="118"/>
    </row>
    <row r="949" spans="1:2" x14ac:dyDescent="0.2">
      <c r="A949" s="118"/>
      <c r="B949" s="118"/>
    </row>
    <row r="950" spans="1:2" x14ac:dyDescent="0.2">
      <c r="A950" s="118"/>
      <c r="B950" s="118"/>
    </row>
    <row r="951" spans="1:2" x14ac:dyDescent="0.2">
      <c r="A951" s="118"/>
      <c r="B951" s="118"/>
    </row>
    <row r="952" spans="1:2" x14ac:dyDescent="0.2">
      <c r="A952" s="118"/>
      <c r="B952" s="118"/>
    </row>
    <row r="953" spans="1:2" x14ac:dyDescent="0.2">
      <c r="A953" s="118"/>
      <c r="B953" s="118"/>
    </row>
    <row r="954" spans="1:2" x14ac:dyDescent="0.2">
      <c r="A954" s="118"/>
      <c r="B954" s="118"/>
    </row>
    <row r="955" spans="1:2" x14ac:dyDescent="0.2">
      <c r="A955" s="118"/>
      <c r="B955" s="118"/>
    </row>
    <row r="956" spans="1:2" x14ac:dyDescent="0.2">
      <c r="A956" s="118"/>
      <c r="B956" s="118"/>
    </row>
    <row r="958" spans="1:2" x14ac:dyDescent="0.2">
      <c r="A958" s="118"/>
      <c r="B958" s="118"/>
    </row>
    <row r="959" spans="1:2" x14ac:dyDescent="0.2">
      <c r="A959" s="118"/>
      <c r="B959" s="118"/>
    </row>
    <row r="960" spans="1:2" x14ac:dyDescent="0.2">
      <c r="A960" s="118"/>
      <c r="B960" s="118"/>
    </row>
    <row r="961" spans="1:2" x14ac:dyDescent="0.2">
      <c r="A961" s="118"/>
      <c r="B961" s="118"/>
    </row>
    <row r="962" spans="1:2" x14ac:dyDescent="0.2">
      <c r="A962" s="118"/>
      <c r="B962" s="118"/>
    </row>
    <row r="963" spans="1:2" x14ac:dyDescent="0.2">
      <c r="A963" s="118"/>
      <c r="B963" s="118"/>
    </row>
    <row r="964" spans="1:2" x14ac:dyDescent="0.2">
      <c r="A964" s="118"/>
      <c r="B964" s="118"/>
    </row>
    <row r="965" spans="1:2" x14ac:dyDescent="0.2">
      <c r="A965" s="118"/>
      <c r="B965" s="118"/>
    </row>
    <row r="966" spans="1:2" x14ac:dyDescent="0.2">
      <c r="A966" s="118"/>
      <c r="B966" s="118"/>
    </row>
    <row r="967" spans="1:2" x14ac:dyDescent="0.2">
      <c r="A967" s="118"/>
      <c r="B967" s="118"/>
    </row>
    <row r="968" spans="1:2" x14ac:dyDescent="0.2">
      <c r="A968" s="118"/>
      <c r="B968" s="118"/>
    </row>
    <row r="969" spans="1:2" x14ac:dyDescent="0.2">
      <c r="A969" s="118"/>
      <c r="B969" s="118"/>
    </row>
    <row r="970" spans="1:2" x14ac:dyDescent="0.2">
      <c r="A970" s="118"/>
      <c r="B970" s="118"/>
    </row>
    <row r="971" spans="1:2" x14ac:dyDescent="0.2">
      <c r="A971" s="118"/>
      <c r="B971" s="118"/>
    </row>
    <row r="972" spans="1:2" x14ac:dyDescent="0.2">
      <c r="A972" s="118"/>
      <c r="B972" s="118"/>
    </row>
    <row r="973" spans="1:2" x14ac:dyDescent="0.2">
      <c r="A973" s="118"/>
      <c r="B973" s="118"/>
    </row>
    <row r="974" spans="1:2" x14ac:dyDescent="0.2">
      <c r="A974" s="118"/>
      <c r="B974" s="118"/>
    </row>
    <row r="975" spans="1:2" x14ac:dyDescent="0.2">
      <c r="A975" s="118"/>
      <c r="B975" s="118"/>
    </row>
    <row r="976" spans="1:2" x14ac:dyDescent="0.2">
      <c r="A976" s="118"/>
      <c r="B976" s="118"/>
    </row>
    <row r="977" spans="1:2" x14ac:dyDescent="0.2">
      <c r="A977" s="118"/>
      <c r="B977" s="118"/>
    </row>
    <row r="978" spans="1:2" x14ac:dyDescent="0.2">
      <c r="A978" s="118"/>
      <c r="B978" s="118"/>
    </row>
    <row r="979" spans="1:2" x14ac:dyDescent="0.2">
      <c r="A979" s="118"/>
      <c r="B979" s="118"/>
    </row>
    <row r="980" spans="1:2" x14ac:dyDescent="0.2">
      <c r="A980" s="118"/>
      <c r="B980" s="118"/>
    </row>
    <row r="981" spans="1:2" x14ac:dyDescent="0.2">
      <c r="A981" s="118"/>
      <c r="B981" s="118"/>
    </row>
    <row r="982" spans="1:2" x14ac:dyDescent="0.2">
      <c r="A982" s="118"/>
      <c r="B982" s="118"/>
    </row>
    <row r="983" spans="1:2" x14ac:dyDescent="0.2">
      <c r="A983" s="118"/>
      <c r="B983" s="118"/>
    </row>
    <row r="984" spans="1:2" x14ac:dyDescent="0.2">
      <c r="A984" s="118"/>
      <c r="B984" s="118"/>
    </row>
    <row r="985" spans="1:2" x14ac:dyDescent="0.2">
      <c r="A985" s="118"/>
      <c r="B985" s="118"/>
    </row>
    <row r="986" spans="1:2" x14ac:dyDescent="0.2">
      <c r="A986" s="118"/>
      <c r="B986" s="118"/>
    </row>
    <row r="987" spans="1:2" x14ac:dyDescent="0.2">
      <c r="A987" s="118"/>
      <c r="B987" s="118"/>
    </row>
    <row r="988" spans="1:2" x14ac:dyDescent="0.2">
      <c r="A988" s="118"/>
      <c r="B988" s="118"/>
    </row>
    <row r="989" spans="1:2" x14ac:dyDescent="0.2">
      <c r="A989" s="118"/>
      <c r="B989" s="118"/>
    </row>
    <row r="990" spans="1:2" x14ac:dyDescent="0.2">
      <c r="A990" s="118"/>
      <c r="B990" s="118"/>
    </row>
    <row r="991" spans="1:2" x14ac:dyDescent="0.2">
      <c r="A991" s="118"/>
      <c r="B991" s="118"/>
    </row>
    <row r="992" spans="1:2" x14ac:dyDescent="0.2">
      <c r="A992" s="118"/>
      <c r="B992" s="118"/>
    </row>
    <row r="993" spans="1:2" x14ac:dyDescent="0.2">
      <c r="A993" s="118"/>
      <c r="B993" s="118"/>
    </row>
    <row r="994" spans="1:2" x14ac:dyDescent="0.2">
      <c r="A994" s="118"/>
      <c r="B994" s="118"/>
    </row>
    <row r="995" spans="1:2" x14ac:dyDescent="0.2">
      <c r="A995" s="118"/>
      <c r="B995" s="118"/>
    </row>
    <row r="996" spans="1:2" x14ac:dyDescent="0.2">
      <c r="A996" s="118"/>
      <c r="B996" s="118"/>
    </row>
    <row r="997" spans="1:2" x14ac:dyDescent="0.2">
      <c r="A997" s="118"/>
      <c r="B997" s="118"/>
    </row>
    <row r="998" spans="1:2" x14ac:dyDescent="0.2">
      <c r="A998" s="118"/>
      <c r="B998" s="118"/>
    </row>
    <row r="999" spans="1:2" x14ac:dyDescent="0.2">
      <c r="A999" s="118"/>
      <c r="B999" s="118"/>
    </row>
    <row r="1000" spans="1:2" x14ac:dyDescent="0.2">
      <c r="A1000" s="118"/>
      <c r="B1000" s="118"/>
    </row>
    <row r="1001" spans="1:2" x14ac:dyDescent="0.2">
      <c r="A1001" s="118"/>
      <c r="B1001" s="118"/>
    </row>
    <row r="1002" spans="1:2" ht="13.5" customHeight="1" x14ac:dyDescent="0.2">
      <c r="A1002" s="118"/>
      <c r="B1002" s="118"/>
    </row>
    <row r="1004" spans="1:2" ht="15" customHeight="1" x14ac:dyDescent="0.2"/>
    <row r="1006" spans="1:2" x14ac:dyDescent="0.2">
      <c r="A1006" s="118"/>
      <c r="B1006" s="118"/>
    </row>
    <row r="1007" spans="1:2" x14ac:dyDescent="0.2">
      <c r="A1007" s="118"/>
      <c r="B1007" s="118"/>
    </row>
    <row r="1008" spans="1:2" x14ac:dyDescent="0.2">
      <c r="A1008" s="118"/>
      <c r="B1008" s="118"/>
    </row>
    <row r="1009" spans="1:2" x14ac:dyDescent="0.2">
      <c r="A1009" s="118"/>
      <c r="B1009" s="118"/>
    </row>
    <row r="1010" spans="1:2" x14ac:dyDescent="0.2">
      <c r="A1010" s="118"/>
      <c r="B1010" s="118"/>
    </row>
    <row r="1011" spans="1:2" x14ac:dyDescent="0.2">
      <c r="A1011" s="118"/>
      <c r="B1011" s="118"/>
    </row>
    <row r="1012" spans="1:2" x14ac:dyDescent="0.2">
      <c r="A1012" s="118"/>
      <c r="B1012" s="118"/>
    </row>
    <row r="1013" spans="1:2" x14ac:dyDescent="0.2">
      <c r="A1013" s="118"/>
      <c r="B1013" s="118"/>
    </row>
    <row r="1014" spans="1:2" x14ac:dyDescent="0.2">
      <c r="A1014" s="118"/>
      <c r="B1014" s="118"/>
    </row>
    <row r="1015" spans="1:2" x14ac:dyDescent="0.2">
      <c r="A1015" s="118"/>
      <c r="B1015" s="118"/>
    </row>
    <row r="1016" spans="1:2" x14ac:dyDescent="0.2">
      <c r="A1016" s="118"/>
      <c r="B1016" s="118"/>
    </row>
    <row r="1017" spans="1:2" x14ac:dyDescent="0.2">
      <c r="A1017" s="118"/>
      <c r="B1017" s="118"/>
    </row>
    <row r="1018" spans="1:2" x14ac:dyDescent="0.2">
      <c r="A1018" s="118"/>
      <c r="B1018" s="118"/>
    </row>
    <row r="1019" spans="1:2" x14ac:dyDescent="0.2">
      <c r="A1019" s="118"/>
      <c r="B1019" s="118"/>
    </row>
    <row r="1020" spans="1:2" x14ac:dyDescent="0.2">
      <c r="A1020" s="118"/>
      <c r="B1020" s="118"/>
    </row>
    <row r="1021" spans="1:2" x14ac:dyDescent="0.2">
      <c r="A1021" s="118"/>
      <c r="B1021" s="118"/>
    </row>
    <row r="1024" spans="1:2" x14ac:dyDescent="0.2">
      <c r="A1024" s="118"/>
      <c r="B1024" s="118"/>
    </row>
    <row r="1025" spans="1:2" x14ac:dyDescent="0.2">
      <c r="A1025" s="118"/>
      <c r="B1025" s="118"/>
    </row>
    <row r="1026" spans="1:2" x14ac:dyDescent="0.2">
      <c r="A1026" s="118"/>
      <c r="B1026" s="118"/>
    </row>
    <row r="1027" spans="1:2" x14ac:dyDescent="0.2">
      <c r="A1027" s="118"/>
      <c r="B1027" s="118"/>
    </row>
    <row r="1028" spans="1:2" x14ac:dyDescent="0.2">
      <c r="A1028" s="118"/>
      <c r="B1028" s="118"/>
    </row>
    <row r="1029" spans="1:2" x14ac:dyDescent="0.2">
      <c r="A1029" s="118"/>
      <c r="B1029" s="118"/>
    </row>
    <row r="1030" spans="1:2" x14ac:dyDescent="0.2">
      <c r="A1030" s="118"/>
      <c r="B1030" s="118"/>
    </row>
    <row r="1032" spans="1:2" x14ac:dyDescent="0.2">
      <c r="A1032" s="118"/>
      <c r="B1032" s="118"/>
    </row>
    <row r="1033" spans="1:2" x14ac:dyDescent="0.2">
      <c r="A1033" s="118"/>
      <c r="B1033" s="118"/>
    </row>
    <row r="1034" spans="1:2" x14ac:dyDescent="0.2">
      <c r="A1034" s="118"/>
      <c r="B1034" s="118"/>
    </row>
    <row r="1035" spans="1:2" x14ac:dyDescent="0.2">
      <c r="A1035" s="118"/>
      <c r="B1035" s="118"/>
    </row>
    <row r="1036" spans="1:2" x14ac:dyDescent="0.2">
      <c r="A1036" s="118"/>
      <c r="B1036" s="118"/>
    </row>
    <row r="1037" spans="1:2" x14ac:dyDescent="0.2">
      <c r="A1037" s="118"/>
      <c r="B1037" s="118"/>
    </row>
    <row r="1038" spans="1:2" x14ac:dyDescent="0.2">
      <c r="A1038" s="118"/>
      <c r="B1038" s="118"/>
    </row>
    <row r="1039" spans="1:2" x14ac:dyDescent="0.2">
      <c r="A1039" s="118"/>
      <c r="B1039" s="118"/>
    </row>
    <row r="1040" spans="1:2" x14ac:dyDescent="0.2">
      <c r="A1040" s="118"/>
      <c r="B1040" s="118"/>
    </row>
    <row r="1041" spans="1:2" x14ac:dyDescent="0.2">
      <c r="A1041" s="118"/>
      <c r="B1041" s="118"/>
    </row>
    <row r="1042" spans="1:2" x14ac:dyDescent="0.2">
      <c r="A1042" s="118"/>
      <c r="B1042" s="118"/>
    </row>
    <row r="1043" spans="1:2" x14ac:dyDescent="0.2">
      <c r="A1043" s="118"/>
      <c r="B1043" s="118"/>
    </row>
    <row r="1044" spans="1:2" x14ac:dyDescent="0.2">
      <c r="A1044" s="118"/>
      <c r="B1044" s="118"/>
    </row>
    <row r="1045" spans="1:2" x14ac:dyDescent="0.2">
      <c r="A1045" s="118"/>
      <c r="B1045" s="118"/>
    </row>
    <row r="1046" spans="1:2" x14ac:dyDescent="0.2">
      <c r="A1046" s="118"/>
      <c r="B1046" s="118"/>
    </row>
    <row r="1047" spans="1:2" x14ac:dyDescent="0.2">
      <c r="A1047" s="118"/>
      <c r="B1047" s="118"/>
    </row>
    <row r="1048" spans="1:2" x14ac:dyDescent="0.2">
      <c r="A1048" s="118"/>
      <c r="B1048" s="118"/>
    </row>
    <row r="1049" spans="1:2" x14ac:dyDescent="0.2">
      <c r="A1049" s="118"/>
      <c r="B1049" s="118"/>
    </row>
    <row r="1050" spans="1:2" x14ac:dyDescent="0.2">
      <c r="A1050" s="118"/>
      <c r="B1050" s="118"/>
    </row>
    <row r="1051" spans="1:2" x14ac:dyDescent="0.2">
      <c r="A1051" s="118"/>
      <c r="B1051" s="118"/>
    </row>
    <row r="1053" spans="1:2" x14ac:dyDescent="0.2">
      <c r="A1053" s="118"/>
      <c r="B1053" s="118"/>
    </row>
    <row r="1054" spans="1:2" x14ac:dyDescent="0.2">
      <c r="A1054" s="118"/>
      <c r="B1054" s="118"/>
    </row>
    <row r="1055" spans="1:2" x14ac:dyDescent="0.2">
      <c r="A1055" s="118"/>
      <c r="B1055" s="118"/>
    </row>
    <row r="1056" spans="1:2" x14ac:dyDescent="0.2">
      <c r="A1056" s="118"/>
      <c r="B1056" s="118"/>
    </row>
    <row r="1057" spans="1:2" x14ac:dyDescent="0.2">
      <c r="A1057" s="118"/>
      <c r="B1057" s="118"/>
    </row>
    <row r="1058" spans="1:2" x14ac:dyDescent="0.2">
      <c r="A1058" s="118"/>
      <c r="B1058" s="118"/>
    </row>
    <row r="1059" spans="1:2" x14ac:dyDescent="0.2">
      <c r="A1059" s="118"/>
      <c r="B1059" s="118"/>
    </row>
    <row r="1060" spans="1:2" x14ac:dyDescent="0.2">
      <c r="A1060" s="118"/>
      <c r="B1060" s="118"/>
    </row>
    <row r="1061" spans="1:2" x14ac:dyDescent="0.2">
      <c r="A1061" s="119"/>
      <c r="B1061" s="119"/>
    </row>
    <row r="1062" spans="1:2" x14ac:dyDescent="0.2">
      <c r="A1062" s="118"/>
      <c r="B1062" s="118"/>
    </row>
    <row r="1063" spans="1:2" x14ac:dyDescent="0.2">
      <c r="A1063" s="118"/>
      <c r="B1063" s="118"/>
    </row>
    <row r="1064" spans="1:2" x14ac:dyDescent="0.2">
      <c r="A1064" s="118"/>
      <c r="B1064" s="118"/>
    </row>
    <row r="1065" spans="1:2" x14ac:dyDescent="0.2">
      <c r="A1065" s="118"/>
      <c r="B1065" s="118"/>
    </row>
    <row r="1066" spans="1:2" x14ac:dyDescent="0.2">
      <c r="A1066" s="118"/>
      <c r="B1066" s="118"/>
    </row>
    <row r="1067" spans="1:2" x14ac:dyDescent="0.2">
      <c r="A1067" s="118"/>
      <c r="B1067" s="118"/>
    </row>
    <row r="1068" spans="1:2" x14ac:dyDescent="0.2">
      <c r="A1068" s="118"/>
      <c r="B1068" s="118"/>
    </row>
    <row r="1069" spans="1:2" x14ac:dyDescent="0.2">
      <c r="A1069" s="118"/>
      <c r="B1069" s="118"/>
    </row>
    <row r="1070" spans="1:2" x14ac:dyDescent="0.2">
      <c r="A1070" s="118"/>
      <c r="B1070" s="118"/>
    </row>
    <row r="1071" spans="1:2" x14ac:dyDescent="0.2">
      <c r="A1071" s="118"/>
      <c r="B1071" s="118"/>
    </row>
    <row r="1072" spans="1:2" x14ac:dyDescent="0.2">
      <c r="A1072" s="118"/>
      <c r="B1072" s="118"/>
    </row>
    <row r="1073" spans="1:2" x14ac:dyDescent="0.2">
      <c r="A1073" s="118"/>
      <c r="B1073" s="118"/>
    </row>
    <row r="1074" spans="1:2" x14ac:dyDescent="0.2">
      <c r="A1074" s="118"/>
      <c r="B1074" s="118"/>
    </row>
    <row r="1075" spans="1:2" x14ac:dyDescent="0.2">
      <c r="A1075" s="118"/>
      <c r="B1075" s="118"/>
    </row>
    <row r="1076" spans="1:2" x14ac:dyDescent="0.2">
      <c r="A1076" s="118"/>
      <c r="B1076" s="118"/>
    </row>
    <row r="1077" spans="1:2" x14ac:dyDescent="0.2">
      <c r="A1077" s="118"/>
      <c r="B1077" s="118"/>
    </row>
    <row r="1078" spans="1:2" x14ac:dyDescent="0.2">
      <c r="A1078" s="118"/>
      <c r="B1078" s="118"/>
    </row>
    <row r="1079" spans="1:2" x14ac:dyDescent="0.2">
      <c r="A1079" s="118"/>
      <c r="B1079" s="118"/>
    </row>
    <row r="1081" spans="1:2" x14ac:dyDescent="0.2">
      <c r="A1081" s="118"/>
      <c r="B1081" s="118"/>
    </row>
    <row r="1082" spans="1:2" x14ac:dyDescent="0.2">
      <c r="A1082" s="118"/>
      <c r="B1082" s="118"/>
    </row>
    <row r="1083" spans="1:2" x14ac:dyDescent="0.2">
      <c r="A1083" s="118"/>
      <c r="B1083" s="118"/>
    </row>
    <row r="1084" spans="1:2" x14ac:dyDescent="0.2">
      <c r="A1084" s="118"/>
      <c r="B1084" s="118"/>
    </row>
    <row r="1085" spans="1:2" x14ac:dyDescent="0.2">
      <c r="A1085" s="118"/>
      <c r="B1085" s="118"/>
    </row>
    <row r="1086" spans="1:2" x14ac:dyDescent="0.2">
      <c r="A1086" s="118"/>
      <c r="B1086" s="118"/>
    </row>
    <row r="1087" spans="1:2" x14ac:dyDescent="0.2">
      <c r="A1087" s="118"/>
      <c r="B1087" s="118"/>
    </row>
    <row r="1088" spans="1:2" x14ac:dyDescent="0.2">
      <c r="A1088" s="118"/>
      <c r="B1088" s="118"/>
    </row>
    <row r="1089" spans="1:2" x14ac:dyDescent="0.2">
      <c r="A1089" s="118"/>
      <c r="B1089" s="118"/>
    </row>
    <row r="1090" spans="1:2" x14ac:dyDescent="0.2">
      <c r="A1090" s="118"/>
      <c r="B1090" s="118"/>
    </row>
    <row r="1091" spans="1:2" x14ac:dyDescent="0.2">
      <c r="A1091" s="118"/>
      <c r="B1091" s="118"/>
    </row>
    <row r="1092" spans="1:2" x14ac:dyDescent="0.2">
      <c r="A1092" s="118"/>
      <c r="B1092" s="118"/>
    </row>
    <row r="1093" spans="1:2" x14ac:dyDescent="0.2">
      <c r="A1093" s="118"/>
      <c r="B1093" s="118"/>
    </row>
    <row r="1094" spans="1:2" x14ac:dyDescent="0.2">
      <c r="A1094" s="118"/>
      <c r="B1094" s="118"/>
    </row>
    <row r="1095" spans="1:2" x14ac:dyDescent="0.2">
      <c r="A1095" s="118"/>
      <c r="B1095" s="118"/>
    </row>
    <row r="1096" spans="1:2" x14ac:dyDescent="0.2">
      <c r="A1096" s="118"/>
      <c r="B1096" s="118"/>
    </row>
    <row r="1097" spans="1:2" x14ac:dyDescent="0.2">
      <c r="A1097" s="118"/>
      <c r="B1097" s="118"/>
    </row>
    <row r="1098" spans="1:2" x14ac:dyDescent="0.2">
      <c r="A1098" s="118"/>
      <c r="B1098" s="118"/>
    </row>
    <row r="1099" spans="1:2" x14ac:dyDescent="0.2">
      <c r="A1099" s="118"/>
      <c r="B1099" s="118"/>
    </row>
    <row r="1100" spans="1:2" x14ac:dyDescent="0.2">
      <c r="A1100" s="118"/>
      <c r="B1100" s="118"/>
    </row>
    <row r="1101" spans="1:2" x14ac:dyDescent="0.2">
      <c r="A1101" s="118"/>
      <c r="B1101" s="118"/>
    </row>
    <row r="1103" spans="1:2" ht="15" customHeight="1" x14ac:dyDescent="0.2"/>
    <row r="1105" spans="1:2" x14ac:dyDescent="0.2">
      <c r="A1105" s="121"/>
      <c r="B1105" s="121"/>
    </row>
    <row r="1106" spans="1:2" x14ac:dyDescent="0.2">
      <c r="A1106" s="121"/>
      <c r="B1106" s="121"/>
    </row>
    <row r="1107" spans="1:2" x14ac:dyDescent="0.2">
      <c r="A1107" s="118"/>
      <c r="B1107" s="118"/>
    </row>
    <row r="1108" spans="1:2" x14ac:dyDescent="0.2">
      <c r="A1108" s="121"/>
      <c r="B1108" s="121"/>
    </row>
    <row r="1109" spans="1:2" x14ac:dyDescent="0.2">
      <c r="A1109" s="121"/>
      <c r="B1109" s="121"/>
    </row>
    <row r="1110" spans="1:2" x14ac:dyDescent="0.2">
      <c r="A1110" s="121"/>
      <c r="B1110" s="121"/>
    </row>
    <row r="1111" spans="1:2" x14ac:dyDescent="0.2">
      <c r="A1111" s="121"/>
      <c r="B1111" s="121"/>
    </row>
    <row r="1112" spans="1:2" x14ac:dyDescent="0.2">
      <c r="A1112" s="121"/>
      <c r="B1112" s="121"/>
    </row>
    <row r="1113" spans="1:2" x14ac:dyDescent="0.2">
      <c r="A1113" s="118"/>
      <c r="B1113" s="118"/>
    </row>
    <row r="1114" spans="1:2" x14ac:dyDescent="0.2">
      <c r="A1114" s="118"/>
      <c r="B1114" s="118"/>
    </row>
    <row r="1115" spans="1:2" x14ac:dyDescent="0.2">
      <c r="A1115" s="121"/>
      <c r="B1115" s="121"/>
    </row>
    <row r="1116" spans="1:2" x14ac:dyDescent="0.2">
      <c r="A1116" s="118"/>
      <c r="B1116" s="118"/>
    </row>
    <row r="1117" spans="1:2" x14ac:dyDescent="0.2">
      <c r="A1117" s="121"/>
      <c r="B1117" s="121"/>
    </row>
    <row r="1118" spans="1:2" x14ac:dyDescent="0.2">
      <c r="A1118" s="121"/>
      <c r="B1118" s="121"/>
    </row>
    <row r="1119" spans="1:2" x14ac:dyDescent="0.2">
      <c r="A1119" s="121"/>
      <c r="B1119" s="121"/>
    </row>
    <row r="1120" spans="1:2" x14ac:dyDescent="0.2">
      <c r="A1120" s="121"/>
      <c r="B1120" s="121"/>
    </row>
    <row r="1121" spans="1:2" x14ac:dyDescent="0.2">
      <c r="A1121" s="118"/>
      <c r="B1121" s="118"/>
    </row>
    <row r="1123" spans="1:2" x14ac:dyDescent="0.2">
      <c r="A1123" s="118"/>
      <c r="B1123" s="118"/>
    </row>
    <row r="1124" spans="1:2" x14ac:dyDescent="0.2">
      <c r="A1124" s="121"/>
      <c r="B1124" s="121"/>
    </row>
    <row r="1125" spans="1:2" x14ac:dyDescent="0.2">
      <c r="A1125" s="121"/>
      <c r="B1125" s="121"/>
    </row>
    <row r="1126" spans="1:2" x14ac:dyDescent="0.2">
      <c r="A1126" s="121"/>
      <c r="B1126" s="121"/>
    </row>
    <row r="1127" spans="1:2" x14ac:dyDescent="0.2">
      <c r="A1127" s="121"/>
      <c r="B1127" s="121"/>
    </row>
    <row r="1128" spans="1:2" x14ac:dyDescent="0.2">
      <c r="A1128" s="121"/>
      <c r="B1128" s="121"/>
    </row>
    <row r="1129" spans="1:2" x14ac:dyDescent="0.2">
      <c r="A1129" s="121"/>
      <c r="B1129" s="121"/>
    </row>
    <row r="1131" spans="1:2" x14ac:dyDescent="0.2">
      <c r="A1131" s="118"/>
      <c r="B1131" s="118"/>
    </row>
    <row r="1132" spans="1:2" x14ac:dyDescent="0.2">
      <c r="A1132" s="121"/>
      <c r="B1132" s="121"/>
    </row>
    <row r="1133" spans="1:2" x14ac:dyDescent="0.2">
      <c r="A1133" s="121"/>
      <c r="B1133" s="121"/>
    </row>
    <row r="1134" spans="1:2" x14ac:dyDescent="0.2">
      <c r="A1134" s="121"/>
      <c r="B1134" s="121"/>
    </row>
    <row r="1135" spans="1:2" x14ac:dyDescent="0.2">
      <c r="A1135" s="118"/>
      <c r="B1135" s="118"/>
    </row>
    <row r="1136" spans="1:2" x14ac:dyDescent="0.2">
      <c r="A1136" s="118"/>
      <c r="B1136" s="118"/>
    </row>
    <row r="1137" spans="1:2" x14ac:dyDescent="0.2">
      <c r="A1137" s="121"/>
      <c r="B1137" s="121"/>
    </row>
    <row r="1138" spans="1:2" x14ac:dyDescent="0.2">
      <c r="A1138" s="121"/>
      <c r="B1138" s="121"/>
    </row>
    <row r="1139" spans="1:2" x14ac:dyDescent="0.2">
      <c r="A1139" s="121"/>
      <c r="B1139" s="121"/>
    </row>
    <row r="1140" spans="1:2" x14ac:dyDescent="0.2">
      <c r="A1140" s="121"/>
      <c r="B1140" s="121"/>
    </row>
    <row r="1141" spans="1:2" x14ac:dyDescent="0.2">
      <c r="A1141" s="118"/>
      <c r="B1141" s="118"/>
    </row>
    <row r="1142" spans="1:2" x14ac:dyDescent="0.2">
      <c r="A1142" s="121"/>
      <c r="B1142" s="121"/>
    </row>
    <row r="1143" spans="1:2" x14ac:dyDescent="0.2">
      <c r="A1143" s="121"/>
      <c r="B1143" s="121"/>
    </row>
    <row r="1144" spans="1:2" x14ac:dyDescent="0.2">
      <c r="A1144" s="121"/>
      <c r="B1144" s="121"/>
    </row>
    <row r="1145" spans="1:2" x14ac:dyDescent="0.2">
      <c r="A1145" s="121"/>
      <c r="B1145" s="121"/>
    </row>
    <row r="1146" spans="1:2" x14ac:dyDescent="0.2">
      <c r="A1146" s="121"/>
      <c r="B1146" s="121"/>
    </row>
    <row r="1147" spans="1:2" x14ac:dyDescent="0.2">
      <c r="A1147" s="121"/>
      <c r="B1147" s="121"/>
    </row>
    <row r="1148" spans="1:2" x14ac:dyDescent="0.2">
      <c r="A1148" s="118"/>
      <c r="B1148" s="118"/>
    </row>
    <row r="1149" spans="1:2" x14ac:dyDescent="0.2">
      <c r="A1149" s="121"/>
      <c r="B1149" s="121"/>
    </row>
    <row r="1150" spans="1:2" x14ac:dyDescent="0.2">
      <c r="A1150" s="121"/>
      <c r="B1150" s="121"/>
    </row>
    <row r="1151" spans="1:2" x14ac:dyDescent="0.2">
      <c r="A1151" s="121"/>
      <c r="B1151" s="121"/>
    </row>
    <row r="1152" spans="1:2" x14ac:dyDescent="0.2">
      <c r="A1152" s="118"/>
      <c r="B1152" s="118"/>
    </row>
    <row r="1154" spans="1:2" x14ac:dyDescent="0.2">
      <c r="A1154" s="121"/>
      <c r="B1154" s="121"/>
    </row>
    <row r="1155" spans="1:2" x14ac:dyDescent="0.2">
      <c r="A1155" s="121"/>
      <c r="B1155" s="121"/>
    </row>
    <row r="1156" spans="1:2" x14ac:dyDescent="0.2">
      <c r="A1156" s="118"/>
      <c r="B1156" s="118"/>
    </row>
    <row r="1157" spans="1:2" x14ac:dyDescent="0.2">
      <c r="A1157" s="121"/>
      <c r="B1157" s="121"/>
    </row>
    <row r="1158" spans="1:2" x14ac:dyDescent="0.2">
      <c r="A1158" s="121"/>
      <c r="B1158" s="121"/>
    </row>
    <row r="1159" spans="1:2" x14ac:dyDescent="0.2">
      <c r="A1159" s="121"/>
      <c r="B1159" s="121"/>
    </row>
    <row r="1160" spans="1:2" x14ac:dyDescent="0.2">
      <c r="A1160" s="121"/>
      <c r="B1160" s="121"/>
    </row>
    <row r="1161" spans="1:2" x14ac:dyDescent="0.2">
      <c r="A1161" s="118"/>
      <c r="B1161" s="118"/>
    </row>
    <row r="1162" spans="1:2" x14ac:dyDescent="0.2">
      <c r="A1162" s="119"/>
      <c r="B1162" s="119"/>
    </row>
    <row r="1163" spans="1:2" x14ac:dyDescent="0.2">
      <c r="A1163" s="118"/>
      <c r="B1163" s="118"/>
    </row>
    <row r="1164" spans="1:2" x14ac:dyDescent="0.2">
      <c r="A1164" s="121"/>
      <c r="B1164" s="121"/>
    </row>
    <row r="1165" spans="1:2" x14ac:dyDescent="0.2">
      <c r="A1165" s="121"/>
      <c r="B1165" s="121"/>
    </row>
    <row r="1166" spans="1:2" x14ac:dyDescent="0.2">
      <c r="A1166" s="121"/>
      <c r="B1166" s="121"/>
    </row>
    <row r="1167" spans="1:2" x14ac:dyDescent="0.2">
      <c r="A1167" s="121"/>
      <c r="B1167" s="121"/>
    </row>
    <row r="1168" spans="1:2" x14ac:dyDescent="0.2">
      <c r="A1168" s="121"/>
      <c r="B1168" s="121"/>
    </row>
    <row r="1169" spans="1:2" x14ac:dyDescent="0.2">
      <c r="A1169" s="121"/>
      <c r="B1169" s="121"/>
    </row>
    <row r="1170" spans="1:2" x14ac:dyDescent="0.2">
      <c r="A1170" s="118"/>
      <c r="B1170" s="118"/>
    </row>
    <row r="1171" spans="1:2" x14ac:dyDescent="0.2">
      <c r="A1171" s="118"/>
      <c r="B1171" s="118"/>
    </row>
    <row r="1172" spans="1:2" x14ac:dyDescent="0.2">
      <c r="A1172" s="118"/>
      <c r="B1172" s="118"/>
    </row>
    <row r="1173" spans="1:2" x14ac:dyDescent="0.2">
      <c r="A1173" s="121"/>
      <c r="B1173" s="121"/>
    </row>
    <row r="1174" spans="1:2" x14ac:dyDescent="0.2">
      <c r="A1174" s="121"/>
      <c r="B1174" s="121"/>
    </row>
    <row r="1175" spans="1:2" x14ac:dyDescent="0.2">
      <c r="A1175" s="121"/>
      <c r="B1175" s="121"/>
    </row>
    <row r="1176" spans="1:2" x14ac:dyDescent="0.2">
      <c r="A1176" s="121"/>
      <c r="B1176" s="121"/>
    </row>
    <row r="1177" spans="1:2" x14ac:dyDescent="0.2">
      <c r="A1177" s="121"/>
      <c r="B1177" s="121"/>
    </row>
    <row r="1178" spans="1:2" x14ac:dyDescent="0.2">
      <c r="A1178" s="118"/>
      <c r="B1178" s="118"/>
    </row>
    <row r="1179" spans="1:2" x14ac:dyDescent="0.2">
      <c r="A1179" s="121"/>
      <c r="B1179" s="121"/>
    </row>
    <row r="1180" spans="1:2" x14ac:dyDescent="0.2">
      <c r="A1180" s="118"/>
      <c r="B1180" s="118"/>
    </row>
    <row r="1181" spans="1:2" x14ac:dyDescent="0.2">
      <c r="A1181" s="121"/>
      <c r="B1181" s="121"/>
    </row>
    <row r="1182" spans="1:2" x14ac:dyDescent="0.2">
      <c r="A1182" s="121"/>
      <c r="B1182" s="121"/>
    </row>
    <row r="1183" spans="1:2" x14ac:dyDescent="0.2">
      <c r="A1183" s="118"/>
      <c r="B1183" s="118"/>
    </row>
    <row r="1184" spans="1:2" x14ac:dyDescent="0.2">
      <c r="A1184" s="118"/>
      <c r="B1184" s="118"/>
    </row>
    <row r="1185" spans="1:2" x14ac:dyDescent="0.2">
      <c r="A1185" s="118"/>
      <c r="B1185" s="118"/>
    </row>
    <row r="1186" spans="1:2" x14ac:dyDescent="0.2">
      <c r="A1186" s="121"/>
      <c r="B1186" s="121"/>
    </row>
    <row r="1187" spans="1:2" x14ac:dyDescent="0.2">
      <c r="A1187" s="121"/>
      <c r="B1187" s="121"/>
    </row>
    <row r="1188" spans="1:2" x14ac:dyDescent="0.2">
      <c r="A1188" s="121"/>
      <c r="B1188" s="121"/>
    </row>
    <row r="1189" spans="1:2" x14ac:dyDescent="0.2">
      <c r="A1189" s="121"/>
      <c r="B1189" s="121"/>
    </row>
    <row r="1190" spans="1:2" x14ac:dyDescent="0.2">
      <c r="A1190" s="118"/>
      <c r="B1190" s="118"/>
    </row>
    <row r="1191" spans="1:2" x14ac:dyDescent="0.2">
      <c r="A1191" s="121"/>
      <c r="B1191" s="121"/>
    </row>
    <row r="1192" spans="1:2" x14ac:dyDescent="0.2">
      <c r="A1192" s="121"/>
      <c r="B1192" s="121"/>
    </row>
    <row r="1193" spans="1:2" x14ac:dyDescent="0.2">
      <c r="A1193" s="122"/>
      <c r="B1193" s="122"/>
    </row>
    <row r="1194" spans="1:2" x14ac:dyDescent="0.2">
      <c r="A1194" s="118"/>
      <c r="B1194" s="118"/>
    </row>
    <row r="1195" spans="1:2" x14ac:dyDescent="0.2">
      <c r="A1195" s="118"/>
      <c r="B1195" s="118"/>
    </row>
    <row r="1196" spans="1:2" x14ac:dyDescent="0.2">
      <c r="A1196" s="121"/>
      <c r="B1196" s="121"/>
    </row>
    <row r="1197" spans="1:2" x14ac:dyDescent="0.2">
      <c r="A1197" s="121"/>
      <c r="B1197" s="121"/>
    </row>
    <row r="1198" spans="1:2" x14ac:dyDescent="0.2">
      <c r="A1198" s="121"/>
      <c r="B1198" s="121"/>
    </row>
    <row r="1199" spans="1:2" x14ac:dyDescent="0.2">
      <c r="A1199" s="121"/>
      <c r="B1199" s="121"/>
    </row>
    <row r="1200" spans="1:2" x14ac:dyDescent="0.2">
      <c r="A1200" s="121"/>
      <c r="B1200" s="121"/>
    </row>
    <row r="1201" spans="1:2" x14ac:dyDescent="0.2">
      <c r="A1201" s="121"/>
      <c r="B1201" s="121"/>
    </row>
    <row r="1202" spans="1:2" x14ac:dyDescent="0.2">
      <c r="A1202" s="118"/>
      <c r="B1202" s="118"/>
    </row>
    <row r="1203" spans="1:2" x14ac:dyDescent="0.2">
      <c r="A1203" s="121"/>
      <c r="B1203" s="121"/>
    </row>
    <row r="1204" spans="1:2" x14ac:dyDescent="0.2">
      <c r="A1204" s="121"/>
      <c r="B1204" s="121"/>
    </row>
    <row r="1205" spans="1:2" x14ac:dyDescent="0.2">
      <c r="A1205" s="121"/>
      <c r="B1205" s="121"/>
    </row>
    <row r="1206" spans="1:2" x14ac:dyDescent="0.2">
      <c r="A1206" s="121"/>
      <c r="B1206" s="121"/>
    </row>
    <row r="1208" spans="1:2" ht="15" customHeight="1" x14ac:dyDescent="0.2"/>
    <row r="1210" spans="1:2" x14ac:dyDescent="0.2">
      <c r="A1210" s="118"/>
      <c r="B1210" s="118"/>
    </row>
    <row r="1211" spans="1:2" x14ac:dyDescent="0.2">
      <c r="A1211" s="118"/>
      <c r="B1211" s="118"/>
    </row>
    <row r="1212" spans="1:2" x14ac:dyDescent="0.2">
      <c r="A1212" s="118"/>
      <c r="B1212" s="118"/>
    </row>
    <row r="1213" spans="1:2" x14ac:dyDescent="0.2">
      <c r="A1213" s="118"/>
      <c r="B1213" s="118"/>
    </row>
    <row r="1214" spans="1:2" x14ac:dyDescent="0.2">
      <c r="A1214" s="118"/>
      <c r="B1214" s="118"/>
    </row>
    <row r="1215" spans="1:2" x14ac:dyDescent="0.2">
      <c r="A1215" s="118"/>
      <c r="B1215" s="118"/>
    </row>
    <row r="1216" spans="1:2" x14ac:dyDescent="0.2">
      <c r="A1216" s="118"/>
      <c r="B1216" s="118"/>
    </row>
    <row r="1217" spans="1:2" x14ac:dyDescent="0.2">
      <c r="A1217" s="118"/>
      <c r="B1217" s="118"/>
    </row>
    <row r="1218" spans="1:2" x14ac:dyDescent="0.2">
      <c r="A1218" s="118"/>
      <c r="B1218" s="118"/>
    </row>
    <row r="1219" spans="1:2" x14ac:dyDescent="0.2">
      <c r="A1219" s="118"/>
      <c r="B1219" s="118"/>
    </row>
    <row r="1220" spans="1:2" x14ac:dyDescent="0.2">
      <c r="A1220" s="118"/>
      <c r="B1220" s="118"/>
    </row>
    <row r="1221" spans="1:2" x14ac:dyDescent="0.2">
      <c r="A1221" s="118"/>
      <c r="B1221" s="118"/>
    </row>
    <row r="1222" spans="1:2" x14ac:dyDescent="0.2">
      <c r="A1222" s="118"/>
      <c r="B1222" s="118"/>
    </row>
    <row r="1223" spans="1:2" x14ac:dyDescent="0.2">
      <c r="A1223" s="118"/>
      <c r="B1223" s="118"/>
    </row>
    <row r="1224" spans="1:2" x14ac:dyDescent="0.2">
      <c r="A1224" s="118"/>
      <c r="B1224" s="118"/>
    </row>
    <row r="1225" spans="1:2" x14ac:dyDescent="0.2">
      <c r="A1225" s="118"/>
      <c r="B1225" s="118"/>
    </row>
    <row r="1226" spans="1:2" x14ac:dyDescent="0.2">
      <c r="A1226" s="118"/>
      <c r="B1226" s="118"/>
    </row>
    <row r="1228" spans="1:2" x14ac:dyDescent="0.2">
      <c r="A1228" s="118"/>
      <c r="B1228" s="118"/>
    </row>
    <row r="1229" spans="1:2" x14ac:dyDescent="0.2">
      <c r="A1229" s="118"/>
      <c r="B1229" s="118"/>
    </row>
    <row r="1230" spans="1:2" x14ac:dyDescent="0.2">
      <c r="A1230" s="118"/>
      <c r="B1230" s="118"/>
    </row>
    <row r="1231" spans="1:2" x14ac:dyDescent="0.2">
      <c r="A1231" s="118"/>
      <c r="B1231" s="118"/>
    </row>
    <row r="1232" spans="1:2" x14ac:dyDescent="0.2">
      <c r="A1232" s="118"/>
      <c r="B1232" s="118"/>
    </row>
    <row r="1233" spans="1:2" x14ac:dyDescent="0.2">
      <c r="A1233" s="118"/>
      <c r="B1233" s="118"/>
    </row>
    <row r="1234" spans="1:2" x14ac:dyDescent="0.2">
      <c r="A1234" s="118"/>
      <c r="B1234" s="118"/>
    </row>
    <row r="1236" spans="1:2" x14ac:dyDescent="0.2">
      <c r="A1236" s="118"/>
      <c r="B1236" s="118"/>
    </row>
    <row r="1237" spans="1:2" x14ac:dyDescent="0.2">
      <c r="A1237" s="118"/>
      <c r="B1237" s="118"/>
    </row>
    <row r="1238" spans="1:2" x14ac:dyDescent="0.2">
      <c r="A1238" s="118"/>
      <c r="B1238" s="118"/>
    </row>
    <row r="1239" spans="1:2" x14ac:dyDescent="0.2">
      <c r="A1239" s="118"/>
      <c r="B1239" s="118"/>
    </row>
    <row r="1240" spans="1:2" x14ac:dyDescent="0.2">
      <c r="A1240" s="118"/>
      <c r="B1240" s="118"/>
    </row>
    <row r="1241" spans="1:2" x14ac:dyDescent="0.2">
      <c r="A1241" s="118"/>
      <c r="B1241" s="118"/>
    </row>
    <row r="1242" spans="1:2" x14ac:dyDescent="0.2">
      <c r="A1242" s="118"/>
      <c r="B1242" s="118"/>
    </row>
    <row r="1243" spans="1:2" x14ac:dyDescent="0.2">
      <c r="A1243" s="118"/>
      <c r="B1243" s="118"/>
    </row>
    <row r="1244" spans="1:2" x14ac:dyDescent="0.2">
      <c r="A1244" s="118"/>
      <c r="B1244" s="118"/>
    </row>
    <row r="1245" spans="1:2" x14ac:dyDescent="0.2">
      <c r="A1245" s="118"/>
      <c r="B1245" s="118"/>
    </row>
    <row r="1246" spans="1:2" x14ac:dyDescent="0.2">
      <c r="A1246" s="118"/>
      <c r="B1246" s="118"/>
    </row>
    <row r="1247" spans="1:2" x14ac:dyDescent="0.2">
      <c r="A1247" s="118"/>
      <c r="B1247" s="118"/>
    </row>
    <row r="1248" spans="1:2" x14ac:dyDescent="0.2">
      <c r="A1248" s="118"/>
      <c r="B1248" s="118"/>
    </row>
    <row r="1249" spans="1:2" x14ac:dyDescent="0.2">
      <c r="A1249" s="118"/>
      <c r="B1249" s="118"/>
    </row>
    <row r="1250" spans="1:2" x14ac:dyDescent="0.2">
      <c r="A1250" s="118"/>
      <c r="B1250" s="118"/>
    </row>
    <row r="1251" spans="1:2" x14ac:dyDescent="0.2">
      <c r="A1251" s="118"/>
      <c r="B1251" s="118"/>
    </row>
    <row r="1252" spans="1:2" x14ac:dyDescent="0.2">
      <c r="A1252" s="118"/>
      <c r="B1252" s="118"/>
    </row>
    <row r="1253" spans="1:2" x14ac:dyDescent="0.2">
      <c r="A1253" s="118"/>
      <c r="B1253" s="118"/>
    </row>
    <row r="1254" spans="1:2" x14ac:dyDescent="0.2">
      <c r="A1254" s="118"/>
      <c r="B1254" s="118"/>
    </row>
    <row r="1255" spans="1:2" x14ac:dyDescent="0.2">
      <c r="A1255" s="118"/>
      <c r="B1255" s="118"/>
    </row>
    <row r="1256" spans="1:2" x14ac:dyDescent="0.2">
      <c r="A1256" s="118"/>
      <c r="B1256" s="118"/>
    </row>
    <row r="1257" spans="1:2" x14ac:dyDescent="0.2">
      <c r="A1257" s="118"/>
      <c r="B1257" s="118"/>
    </row>
    <row r="1259" spans="1:2" x14ac:dyDescent="0.2">
      <c r="A1259" s="118"/>
      <c r="B1259" s="118"/>
    </row>
    <row r="1260" spans="1:2" x14ac:dyDescent="0.2">
      <c r="A1260" s="118"/>
      <c r="B1260" s="118"/>
    </row>
    <row r="1261" spans="1:2" x14ac:dyDescent="0.2">
      <c r="A1261" s="118"/>
      <c r="B1261" s="118"/>
    </row>
    <row r="1262" spans="1:2" x14ac:dyDescent="0.2">
      <c r="A1262" s="118"/>
      <c r="B1262" s="118"/>
    </row>
    <row r="1263" spans="1:2" x14ac:dyDescent="0.2">
      <c r="A1263" s="118"/>
      <c r="B1263" s="118"/>
    </row>
    <row r="1264" spans="1:2" x14ac:dyDescent="0.2">
      <c r="A1264" s="118"/>
      <c r="B1264" s="118"/>
    </row>
    <row r="1265" spans="1:2" x14ac:dyDescent="0.2">
      <c r="A1265" s="118"/>
      <c r="B1265" s="118"/>
    </row>
    <row r="1266" spans="1:2" x14ac:dyDescent="0.2">
      <c r="A1266" s="118"/>
      <c r="B1266" s="118"/>
    </row>
    <row r="1267" spans="1:2" x14ac:dyDescent="0.2">
      <c r="A1267" s="119"/>
      <c r="B1267" s="119"/>
    </row>
    <row r="1268" spans="1:2" x14ac:dyDescent="0.2">
      <c r="A1268" s="118"/>
      <c r="B1268" s="118"/>
    </row>
    <row r="1269" spans="1:2" x14ac:dyDescent="0.2">
      <c r="A1269" s="118"/>
      <c r="B1269" s="118"/>
    </row>
    <row r="1270" spans="1:2" x14ac:dyDescent="0.2">
      <c r="A1270" s="118"/>
      <c r="B1270" s="118"/>
    </row>
    <row r="1271" spans="1:2" x14ac:dyDescent="0.2">
      <c r="A1271" s="118"/>
      <c r="B1271" s="118"/>
    </row>
    <row r="1272" spans="1:2" x14ac:dyDescent="0.2">
      <c r="A1272" s="118"/>
      <c r="B1272" s="118"/>
    </row>
    <row r="1273" spans="1:2" x14ac:dyDescent="0.2">
      <c r="A1273" s="118"/>
      <c r="B1273" s="118"/>
    </row>
    <row r="1274" spans="1:2" x14ac:dyDescent="0.2">
      <c r="A1274" s="118"/>
      <c r="B1274" s="118"/>
    </row>
    <row r="1275" spans="1:2" x14ac:dyDescent="0.2">
      <c r="A1275" s="118"/>
      <c r="B1275" s="118"/>
    </row>
    <row r="1276" spans="1:2" x14ac:dyDescent="0.2">
      <c r="A1276" s="118"/>
      <c r="B1276" s="118"/>
    </row>
    <row r="1277" spans="1:2" x14ac:dyDescent="0.2">
      <c r="A1277" s="118"/>
      <c r="B1277" s="118"/>
    </row>
    <row r="1278" spans="1:2" x14ac:dyDescent="0.2">
      <c r="A1278" s="118"/>
      <c r="B1278" s="118"/>
    </row>
    <row r="1279" spans="1:2" x14ac:dyDescent="0.2">
      <c r="A1279" s="118"/>
      <c r="B1279" s="118"/>
    </row>
    <row r="1280" spans="1:2" x14ac:dyDescent="0.2">
      <c r="A1280" s="118"/>
      <c r="B1280" s="118"/>
    </row>
    <row r="1281" spans="1:2" x14ac:dyDescent="0.2">
      <c r="A1281" s="118"/>
      <c r="B1281" s="118"/>
    </row>
    <row r="1282" spans="1:2" x14ac:dyDescent="0.2">
      <c r="A1282" s="118"/>
      <c r="B1282" s="118"/>
    </row>
    <row r="1283" spans="1:2" x14ac:dyDescent="0.2">
      <c r="A1283" s="118"/>
      <c r="B1283" s="118"/>
    </row>
    <row r="1284" spans="1:2" x14ac:dyDescent="0.2">
      <c r="A1284" s="118"/>
      <c r="B1284" s="118"/>
    </row>
    <row r="1285" spans="1:2" x14ac:dyDescent="0.2">
      <c r="A1285" s="118"/>
      <c r="B1285" s="118"/>
    </row>
    <row r="1286" spans="1:2" x14ac:dyDescent="0.2">
      <c r="A1286" s="118"/>
      <c r="B1286" s="118"/>
    </row>
    <row r="1287" spans="1:2" x14ac:dyDescent="0.2">
      <c r="A1287" s="118"/>
      <c r="B1287" s="118"/>
    </row>
    <row r="1288" spans="1:2" x14ac:dyDescent="0.2">
      <c r="A1288" s="118"/>
      <c r="B1288" s="118"/>
    </row>
    <row r="1289" spans="1:2" x14ac:dyDescent="0.2">
      <c r="A1289" s="118"/>
      <c r="B1289" s="118"/>
    </row>
    <row r="1290" spans="1:2" x14ac:dyDescent="0.2">
      <c r="A1290" s="118"/>
      <c r="B1290" s="118"/>
    </row>
    <row r="1291" spans="1:2" x14ac:dyDescent="0.2">
      <c r="A1291" s="118"/>
      <c r="B1291" s="118"/>
    </row>
    <row r="1292" spans="1:2" x14ac:dyDescent="0.2">
      <c r="A1292" s="118"/>
      <c r="B1292" s="118"/>
    </row>
    <row r="1293" spans="1:2" x14ac:dyDescent="0.2">
      <c r="A1293" s="118"/>
      <c r="B1293" s="118"/>
    </row>
    <row r="1294" spans="1:2" x14ac:dyDescent="0.2">
      <c r="A1294" s="118"/>
      <c r="B1294" s="118"/>
    </row>
    <row r="1295" spans="1:2" x14ac:dyDescent="0.2">
      <c r="A1295" s="118"/>
      <c r="B1295" s="118"/>
    </row>
    <row r="1296" spans="1:2" x14ac:dyDescent="0.2">
      <c r="A1296" s="118"/>
      <c r="B1296" s="118"/>
    </row>
    <row r="1297" spans="1:2" x14ac:dyDescent="0.2">
      <c r="A1297" s="118"/>
      <c r="B1297" s="118"/>
    </row>
    <row r="1298" spans="1:2" x14ac:dyDescent="0.2">
      <c r="A1298" s="118"/>
      <c r="B1298" s="118"/>
    </row>
    <row r="1299" spans="1:2" x14ac:dyDescent="0.2">
      <c r="A1299" s="118"/>
      <c r="B1299" s="118"/>
    </row>
    <row r="1300" spans="1:2" x14ac:dyDescent="0.2">
      <c r="A1300" s="118"/>
      <c r="B1300" s="118"/>
    </row>
    <row r="1301" spans="1:2" x14ac:dyDescent="0.2">
      <c r="A1301" s="118"/>
      <c r="B1301" s="118"/>
    </row>
    <row r="1302" spans="1:2" x14ac:dyDescent="0.2">
      <c r="A1302" s="118"/>
      <c r="B1302" s="118"/>
    </row>
    <row r="1303" spans="1:2" x14ac:dyDescent="0.2">
      <c r="A1303" s="118"/>
      <c r="B1303" s="118"/>
    </row>
    <row r="1304" spans="1:2" x14ac:dyDescent="0.2">
      <c r="A1304" s="118"/>
      <c r="B1304" s="118"/>
    </row>
    <row r="1305" spans="1:2" x14ac:dyDescent="0.2">
      <c r="A1305" s="118"/>
      <c r="B1305" s="118"/>
    </row>
    <row r="1306" spans="1:2" x14ac:dyDescent="0.2">
      <c r="A1306" s="118"/>
      <c r="B1306" s="118"/>
    </row>
    <row r="1307" spans="1:2" x14ac:dyDescent="0.2">
      <c r="A1307" s="118"/>
      <c r="B1307" s="118"/>
    </row>
    <row r="1308" spans="1:2" x14ac:dyDescent="0.2">
      <c r="A1308" s="118"/>
      <c r="B1308" s="118"/>
    </row>
    <row r="1309" spans="1:2" x14ac:dyDescent="0.2">
      <c r="A1309" s="118"/>
      <c r="B1309" s="118"/>
    </row>
    <row r="1310" spans="1:2" x14ac:dyDescent="0.2">
      <c r="A1310" s="118"/>
      <c r="B1310" s="118"/>
    </row>
    <row r="1311" spans="1:2" x14ac:dyDescent="0.2">
      <c r="A1311" s="118"/>
      <c r="B1311" s="118"/>
    </row>
    <row r="1313" spans="1:2" ht="15" customHeight="1" x14ac:dyDescent="0.2"/>
    <row r="1315" spans="1:2" x14ac:dyDescent="0.2">
      <c r="A1315" s="116"/>
      <c r="B1315" s="116"/>
    </row>
    <row r="1316" spans="1:2" x14ac:dyDescent="0.2">
      <c r="A1316" s="116"/>
      <c r="B1316" s="116"/>
    </row>
    <row r="1317" spans="1:2" x14ac:dyDescent="0.2">
      <c r="A1317" s="116"/>
      <c r="B1317" s="116"/>
    </row>
    <row r="1318" spans="1:2" x14ac:dyDescent="0.2">
      <c r="A1318" s="116"/>
      <c r="B1318" s="116"/>
    </row>
    <row r="1319" spans="1:2" x14ac:dyDescent="0.2">
      <c r="A1319" s="116"/>
      <c r="B1319" s="116"/>
    </row>
    <row r="1320" spans="1:2" x14ac:dyDescent="0.2">
      <c r="A1320" s="116"/>
      <c r="B1320" s="116"/>
    </row>
    <row r="1321" spans="1:2" x14ac:dyDescent="0.2">
      <c r="A1321" s="116"/>
      <c r="B1321" s="116"/>
    </row>
    <row r="1322" spans="1:2" x14ac:dyDescent="0.2">
      <c r="A1322" s="116"/>
      <c r="B1322" s="116"/>
    </row>
    <row r="1323" spans="1:2" x14ac:dyDescent="0.2">
      <c r="A1323" s="116"/>
      <c r="B1323" s="116"/>
    </row>
    <row r="1324" spans="1:2" x14ac:dyDescent="0.2">
      <c r="A1324" s="116"/>
      <c r="B1324" s="116"/>
    </row>
    <row r="1325" spans="1:2" x14ac:dyDescent="0.2">
      <c r="A1325" s="116"/>
      <c r="B1325" s="116"/>
    </row>
    <row r="1326" spans="1:2" x14ac:dyDescent="0.2">
      <c r="A1326" s="116"/>
      <c r="B1326" s="116"/>
    </row>
    <row r="1327" spans="1:2" x14ac:dyDescent="0.2">
      <c r="A1327" s="116"/>
      <c r="B1327" s="116"/>
    </row>
    <row r="1328" spans="1:2" x14ac:dyDescent="0.2">
      <c r="A1328" s="116"/>
      <c r="B1328" s="116"/>
    </row>
    <row r="1329" spans="1:2" x14ac:dyDescent="0.2">
      <c r="A1329" s="116"/>
      <c r="B1329" s="116"/>
    </row>
    <row r="1330" spans="1:2" x14ac:dyDescent="0.2">
      <c r="A1330" s="116"/>
      <c r="B1330" s="116"/>
    </row>
    <row r="1331" spans="1:2" x14ac:dyDescent="0.2">
      <c r="A1331" s="72"/>
      <c r="B1331" s="72"/>
    </row>
    <row r="1332" spans="1:2" x14ac:dyDescent="0.2">
      <c r="A1332" s="116"/>
      <c r="B1332" s="116"/>
    </row>
    <row r="1333" spans="1:2" x14ac:dyDescent="0.2">
      <c r="A1333" s="116"/>
      <c r="B1333" s="116"/>
    </row>
    <row r="1334" spans="1:2" x14ac:dyDescent="0.2">
      <c r="A1334" s="116"/>
      <c r="B1334" s="116"/>
    </row>
    <row r="1335" spans="1:2" x14ac:dyDescent="0.2">
      <c r="A1335" s="116"/>
      <c r="B1335" s="116"/>
    </row>
    <row r="1336" spans="1:2" x14ac:dyDescent="0.2">
      <c r="A1336" s="116"/>
      <c r="B1336" s="116"/>
    </row>
    <row r="1337" spans="1:2" x14ac:dyDescent="0.2">
      <c r="A1337" s="116"/>
      <c r="B1337" s="116"/>
    </row>
    <row r="1338" spans="1:2" x14ac:dyDescent="0.2">
      <c r="A1338" s="116"/>
      <c r="B1338" s="116"/>
    </row>
    <row r="1339" spans="1:2" x14ac:dyDescent="0.2">
      <c r="A1339" s="72"/>
      <c r="B1339" s="72"/>
    </row>
    <row r="1340" spans="1:2" x14ac:dyDescent="0.2">
      <c r="A1340" s="116"/>
      <c r="B1340" s="116"/>
    </row>
    <row r="1341" spans="1:2" x14ac:dyDescent="0.2">
      <c r="A1341" s="116"/>
      <c r="B1341" s="116"/>
    </row>
    <row r="1342" spans="1:2" x14ac:dyDescent="0.2">
      <c r="A1342" s="116"/>
      <c r="B1342" s="116"/>
    </row>
    <row r="1343" spans="1:2" x14ac:dyDescent="0.2">
      <c r="A1343" s="116"/>
      <c r="B1343" s="116"/>
    </row>
    <row r="1344" spans="1:2" x14ac:dyDescent="0.2">
      <c r="A1344" s="116"/>
      <c r="B1344" s="116"/>
    </row>
    <row r="1345" spans="1:2" x14ac:dyDescent="0.2">
      <c r="A1345" s="116"/>
      <c r="B1345" s="116"/>
    </row>
    <row r="1346" spans="1:2" x14ac:dyDescent="0.2">
      <c r="A1346" s="116"/>
      <c r="B1346" s="116"/>
    </row>
    <row r="1347" spans="1:2" x14ac:dyDescent="0.2">
      <c r="A1347" s="116"/>
      <c r="B1347" s="116"/>
    </row>
    <row r="1348" spans="1:2" x14ac:dyDescent="0.2">
      <c r="A1348" s="116"/>
      <c r="B1348" s="116"/>
    </row>
    <row r="1349" spans="1:2" x14ac:dyDescent="0.2">
      <c r="A1349" s="116"/>
      <c r="B1349" s="116"/>
    </row>
    <row r="1350" spans="1:2" x14ac:dyDescent="0.2">
      <c r="A1350" s="116"/>
      <c r="B1350" s="116"/>
    </row>
    <row r="1351" spans="1:2" x14ac:dyDescent="0.2">
      <c r="A1351" s="116"/>
      <c r="B1351" s="116"/>
    </row>
    <row r="1352" spans="1:2" x14ac:dyDescent="0.2">
      <c r="A1352" s="116"/>
      <c r="B1352" s="116"/>
    </row>
    <row r="1353" spans="1:2" x14ac:dyDescent="0.2">
      <c r="A1353" s="116"/>
      <c r="B1353" s="116"/>
    </row>
    <row r="1354" spans="1:2" x14ac:dyDescent="0.2">
      <c r="A1354" s="116"/>
      <c r="B1354" s="116"/>
    </row>
    <row r="1355" spans="1:2" x14ac:dyDescent="0.2">
      <c r="A1355" s="116"/>
      <c r="B1355" s="116"/>
    </row>
    <row r="1356" spans="1:2" x14ac:dyDescent="0.2">
      <c r="A1356" s="116"/>
      <c r="B1356" s="116"/>
    </row>
    <row r="1357" spans="1:2" x14ac:dyDescent="0.2">
      <c r="A1357" s="116"/>
      <c r="B1357" s="116"/>
    </row>
    <row r="1358" spans="1:2" x14ac:dyDescent="0.2">
      <c r="A1358" s="116"/>
      <c r="B1358" s="116"/>
    </row>
    <row r="1359" spans="1:2" x14ac:dyDescent="0.2">
      <c r="A1359" s="116"/>
      <c r="B1359" s="116"/>
    </row>
    <row r="1360" spans="1:2" x14ac:dyDescent="0.2">
      <c r="A1360" s="116"/>
      <c r="B1360" s="116"/>
    </row>
    <row r="1361" spans="1:2" x14ac:dyDescent="0.2">
      <c r="A1361" s="116"/>
      <c r="B1361" s="116"/>
    </row>
    <row r="1362" spans="1:2" x14ac:dyDescent="0.2">
      <c r="A1362" s="72"/>
      <c r="B1362" s="72"/>
    </row>
    <row r="1363" spans="1:2" x14ac:dyDescent="0.2">
      <c r="A1363" s="116"/>
      <c r="B1363" s="116"/>
    </row>
    <row r="1364" spans="1:2" x14ac:dyDescent="0.2">
      <c r="A1364" s="116"/>
      <c r="B1364" s="116"/>
    </row>
    <row r="1365" spans="1:2" x14ac:dyDescent="0.2">
      <c r="A1365" s="116"/>
      <c r="B1365" s="116"/>
    </row>
    <row r="1366" spans="1:2" x14ac:dyDescent="0.2">
      <c r="A1366" s="116"/>
      <c r="B1366" s="116"/>
    </row>
    <row r="1367" spans="1:2" x14ac:dyDescent="0.2">
      <c r="A1367" s="116"/>
      <c r="B1367" s="116"/>
    </row>
    <row r="1368" spans="1:2" x14ac:dyDescent="0.2">
      <c r="A1368" s="116"/>
      <c r="B1368" s="116"/>
    </row>
    <row r="1369" spans="1:2" x14ac:dyDescent="0.2">
      <c r="A1369" s="116"/>
      <c r="B1369" s="116"/>
    </row>
    <row r="1370" spans="1:2" x14ac:dyDescent="0.2">
      <c r="A1370" s="117"/>
      <c r="B1370" s="117"/>
    </row>
    <row r="1371" spans="1:2" x14ac:dyDescent="0.2">
      <c r="A1371" s="116"/>
      <c r="B1371" s="116"/>
    </row>
    <row r="1372" spans="1:2" x14ac:dyDescent="0.2">
      <c r="A1372" s="116"/>
      <c r="B1372" s="116"/>
    </row>
    <row r="1373" spans="1:2" x14ac:dyDescent="0.2">
      <c r="A1373" s="120"/>
      <c r="B1373" s="120"/>
    </row>
    <row r="1374" spans="1:2" x14ac:dyDescent="0.2">
      <c r="A1374" s="116"/>
      <c r="B1374" s="116"/>
    </row>
    <row r="1375" spans="1:2" x14ac:dyDescent="0.2">
      <c r="A1375" s="116"/>
      <c r="B1375" s="116"/>
    </row>
    <row r="1376" spans="1:2" x14ac:dyDescent="0.2">
      <c r="A1376" s="116"/>
      <c r="B1376" s="116"/>
    </row>
    <row r="1377" spans="1:2" x14ac:dyDescent="0.2">
      <c r="A1377" s="116"/>
      <c r="B1377" s="116"/>
    </row>
    <row r="1378" spans="1:2" x14ac:dyDescent="0.2">
      <c r="A1378" s="116"/>
      <c r="B1378" s="116"/>
    </row>
    <row r="1379" spans="1:2" x14ac:dyDescent="0.2">
      <c r="A1379" s="116"/>
      <c r="B1379" s="116"/>
    </row>
    <row r="1380" spans="1:2" x14ac:dyDescent="0.2">
      <c r="A1380" s="116"/>
      <c r="B1380" s="116"/>
    </row>
    <row r="1381" spans="1:2" x14ac:dyDescent="0.2">
      <c r="A1381" s="116"/>
      <c r="B1381" s="116"/>
    </row>
    <row r="1382" spans="1:2" x14ac:dyDescent="0.2">
      <c r="A1382" s="116"/>
      <c r="B1382" s="116"/>
    </row>
    <row r="1383" spans="1:2" x14ac:dyDescent="0.2">
      <c r="A1383" s="116"/>
      <c r="B1383" s="116"/>
    </row>
    <row r="1384" spans="1:2" x14ac:dyDescent="0.2">
      <c r="A1384" s="116"/>
      <c r="B1384" s="116"/>
    </row>
    <row r="1385" spans="1:2" x14ac:dyDescent="0.2">
      <c r="A1385" s="116"/>
      <c r="B1385" s="116"/>
    </row>
    <row r="1386" spans="1:2" x14ac:dyDescent="0.2">
      <c r="A1386" s="116"/>
      <c r="B1386" s="116"/>
    </row>
    <row r="1387" spans="1:2" x14ac:dyDescent="0.2">
      <c r="A1387" s="116"/>
      <c r="B1387" s="116"/>
    </row>
    <row r="1388" spans="1:2" x14ac:dyDescent="0.2">
      <c r="A1388" s="116"/>
      <c r="B1388" s="116"/>
    </row>
    <row r="1389" spans="1:2" x14ac:dyDescent="0.2">
      <c r="A1389" s="116"/>
      <c r="B1389" s="116"/>
    </row>
    <row r="1390" spans="1:2" x14ac:dyDescent="0.2">
      <c r="A1390" s="116"/>
      <c r="B1390" s="116"/>
    </row>
    <row r="1391" spans="1:2" x14ac:dyDescent="0.2">
      <c r="A1391" s="116"/>
      <c r="B1391" s="116"/>
    </row>
    <row r="1392" spans="1:2" x14ac:dyDescent="0.2">
      <c r="A1392" s="116"/>
      <c r="B1392" s="116"/>
    </row>
    <row r="1393" spans="1:2" x14ac:dyDescent="0.2">
      <c r="A1393" s="116"/>
      <c r="B1393" s="116"/>
    </row>
    <row r="1394" spans="1:2" x14ac:dyDescent="0.2">
      <c r="A1394" s="116"/>
      <c r="B1394" s="116"/>
    </row>
    <row r="1395" spans="1:2" x14ac:dyDescent="0.2">
      <c r="A1395" s="116"/>
      <c r="B1395" s="116"/>
    </row>
    <row r="1396" spans="1:2" x14ac:dyDescent="0.2">
      <c r="A1396" s="116"/>
      <c r="B1396" s="116"/>
    </row>
    <row r="1397" spans="1:2" x14ac:dyDescent="0.2">
      <c r="A1397" s="116"/>
      <c r="B1397" s="116"/>
    </row>
    <row r="1398" spans="1:2" x14ac:dyDescent="0.2">
      <c r="A1398" s="116"/>
      <c r="B1398" s="116"/>
    </row>
    <row r="1399" spans="1:2" x14ac:dyDescent="0.2">
      <c r="A1399" s="116"/>
      <c r="B1399" s="116"/>
    </row>
    <row r="1400" spans="1:2" x14ac:dyDescent="0.2">
      <c r="A1400" s="116"/>
      <c r="B1400" s="116"/>
    </row>
    <row r="1401" spans="1:2" x14ac:dyDescent="0.2">
      <c r="A1401" s="116"/>
      <c r="B1401" s="116"/>
    </row>
    <row r="1402" spans="1:2" x14ac:dyDescent="0.2">
      <c r="A1402" s="116"/>
      <c r="B1402" s="116"/>
    </row>
    <row r="1403" spans="1:2" x14ac:dyDescent="0.2">
      <c r="A1403" s="116"/>
      <c r="B1403" s="116"/>
    </row>
    <row r="1404" spans="1:2" x14ac:dyDescent="0.2">
      <c r="A1404" s="116"/>
      <c r="B1404" s="116"/>
    </row>
    <row r="1405" spans="1:2" x14ac:dyDescent="0.2">
      <c r="A1405" s="116"/>
      <c r="B1405" s="116"/>
    </row>
    <row r="1406" spans="1:2" x14ac:dyDescent="0.2">
      <c r="A1406" s="116"/>
      <c r="B1406" s="116"/>
    </row>
    <row r="1407" spans="1:2" x14ac:dyDescent="0.2">
      <c r="A1407" s="116"/>
      <c r="B1407" s="116"/>
    </row>
    <row r="1408" spans="1:2" x14ac:dyDescent="0.2">
      <c r="A1408" s="116"/>
      <c r="B1408" s="116"/>
    </row>
    <row r="1409" spans="1:2" x14ac:dyDescent="0.2">
      <c r="A1409" s="116"/>
      <c r="B1409" s="116"/>
    </row>
    <row r="1410" spans="1:2" x14ac:dyDescent="0.2">
      <c r="A1410" s="116"/>
      <c r="B1410" s="116"/>
    </row>
    <row r="1411" spans="1:2" x14ac:dyDescent="0.2">
      <c r="A1411" s="116"/>
      <c r="B1411" s="116"/>
    </row>
    <row r="1412" spans="1:2" x14ac:dyDescent="0.2">
      <c r="A1412" s="116"/>
      <c r="B1412" s="116"/>
    </row>
    <row r="1413" spans="1:2" x14ac:dyDescent="0.2">
      <c r="A1413" s="116"/>
      <c r="B1413" s="116"/>
    </row>
    <row r="1414" spans="1:2" x14ac:dyDescent="0.2">
      <c r="A1414" s="116"/>
      <c r="B1414" s="116"/>
    </row>
  </sheetData>
  <autoFilter ref="A1:BA893"/>
  <sortState ref="A2:BA893">
    <sortCondition ref="A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78"/>
  <sheetViews>
    <sheetView showGridLines="0" tabSelected="1" zoomScaleNormal="100" workbookViewId="0">
      <pane xSplit="3" ySplit="2" topLeftCell="BO6" activePane="bottomRight" state="frozen"/>
      <selection pane="topRight" activeCell="D1" sqref="D1"/>
      <selection pane="bottomLeft" activeCell="A3" sqref="A3"/>
      <selection pane="bottomRight" activeCell="BO12" sqref="BO12"/>
    </sheetView>
  </sheetViews>
  <sheetFormatPr defaultColWidth="25.7109375" defaultRowHeight="15" x14ac:dyDescent="0.25"/>
  <cols>
    <col min="1" max="1" width="61.5703125" style="4" bestFit="1" customWidth="1"/>
    <col min="2" max="3" width="10.5703125" style="4" customWidth="1"/>
    <col min="4" max="14" width="25.7109375" style="80" customWidth="1"/>
    <col min="15" max="15" width="25.7109375" style="107" customWidth="1"/>
    <col min="16" max="76" width="25.7109375" style="80" customWidth="1"/>
    <col min="77" max="77" width="25.7109375" style="107" customWidth="1"/>
    <col min="78" max="81" width="25.7109375" style="80" customWidth="1"/>
    <col min="82" max="82" width="25.7109375" style="4" customWidth="1"/>
    <col min="83" max="83" width="25.85546875" style="4" customWidth="1"/>
    <col min="84" max="16384" width="25.7109375" style="4"/>
  </cols>
  <sheetData>
    <row r="1" spans="1:81" s="58" customFormat="1" ht="48" customHeight="1" x14ac:dyDescent="0.25">
      <c r="A1" s="81" t="s">
        <v>339</v>
      </c>
      <c r="B1" s="81"/>
      <c r="C1" s="81"/>
      <c r="D1" s="80" t="s">
        <v>317</v>
      </c>
      <c r="E1" s="80" t="s">
        <v>246</v>
      </c>
      <c r="F1" s="80" t="s">
        <v>285</v>
      </c>
      <c r="G1" s="80" t="s">
        <v>248</v>
      </c>
      <c r="H1" s="233" t="s">
        <v>249</v>
      </c>
      <c r="I1" s="80" t="s">
        <v>250</v>
      </c>
      <c r="J1" s="80" t="s">
        <v>251</v>
      </c>
      <c r="K1" s="80" t="s">
        <v>156</v>
      </c>
      <c r="L1" s="80" t="s">
        <v>252</v>
      </c>
      <c r="M1" s="80" t="s">
        <v>289</v>
      </c>
      <c r="N1" s="80" t="s">
        <v>290</v>
      </c>
      <c r="O1" s="107" t="s">
        <v>253</v>
      </c>
      <c r="P1" s="80" t="s">
        <v>340</v>
      </c>
      <c r="Q1" s="80" t="s">
        <v>154</v>
      </c>
      <c r="R1" s="80" t="s">
        <v>262</v>
      </c>
      <c r="S1" s="80" t="s">
        <v>291</v>
      </c>
      <c r="T1" s="80" t="s">
        <v>318</v>
      </c>
      <c r="U1" s="80" t="s">
        <v>292</v>
      </c>
      <c r="V1" s="80" t="s">
        <v>255</v>
      </c>
      <c r="W1" s="80" t="s">
        <v>256</v>
      </c>
      <c r="X1" s="80" t="s">
        <v>277</v>
      </c>
      <c r="Y1" s="80" t="s">
        <v>278</v>
      </c>
      <c r="Z1" s="80" t="s">
        <v>12</v>
      </c>
      <c r="AA1" s="80" t="s">
        <v>13</v>
      </c>
      <c r="AB1" s="80" t="s">
        <v>264</v>
      </c>
      <c r="AC1" s="80" t="s">
        <v>14</v>
      </c>
      <c r="AD1" s="80" t="s">
        <v>15</v>
      </c>
      <c r="AE1" s="80" t="s">
        <v>17</v>
      </c>
      <c r="AF1" s="80" t="s">
        <v>258</v>
      </c>
      <c r="AG1" s="80" t="s">
        <v>18</v>
      </c>
      <c r="AH1" s="80" t="s">
        <v>19</v>
      </c>
      <c r="AI1" s="80" t="s">
        <v>20</v>
      </c>
      <c r="AJ1" s="80" t="s">
        <v>21</v>
      </c>
      <c r="AK1" s="80" t="s">
        <v>22</v>
      </c>
      <c r="AL1" s="80" t="s">
        <v>23</v>
      </c>
      <c r="AM1" s="80" t="s">
        <v>265</v>
      </c>
      <c r="AN1" s="80" t="s">
        <v>205</v>
      </c>
      <c r="AO1" s="80" t="s">
        <v>24</v>
      </c>
      <c r="AP1" s="80" t="s">
        <v>26</v>
      </c>
      <c r="AQ1" s="80" t="s">
        <v>266</v>
      </c>
      <c r="AR1" s="80" t="s">
        <v>27</v>
      </c>
      <c r="AS1" s="80" t="s">
        <v>28</v>
      </c>
      <c r="AT1" s="80" t="s">
        <v>29</v>
      </c>
      <c r="AU1" s="80" t="s">
        <v>30</v>
      </c>
      <c r="AV1" s="80" t="s">
        <v>7</v>
      </c>
      <c r="AW1" s="80" t="s">
        <v>206</v>
      </c>
      <c r="AX1" s="80" t="s">
        <v>32</v>
      </c>
      <c r="AY1" s="80" t="s">
        <v>33</v>
      </c>
      <c r="AZ1" s="80" t="s">
        <v>268</v>
      </c>
      <c r="BA1" s="80" t="s">
        <v>269</v>
      </c>
      <c r="BB1" s="80" t="s">
        <v>270</v>
      </c>
      <c r="BC1" s="80" t="s">
        <v>34</v>
      </c>
      <c r="BD1" s="80" t="s">
        <v>35</v>
      </c>
      <c r="BE1" s="80" t="s">
        <v>36</v>
      </c>
      <c r="BF1" s="80" t="s">
        <v>37</v>
      </c>
      <c r="BG1" s="80" t="s">
        <v>38</v>
      </c>
      <c r="BH1" s="80" t="s">
        <v>62</v>
      </c>
      <c r="BI1" s="80" t="s">
        <v>204</v>
      </c>
      <c r="BJ1" s="80" t="s">
        <v>3</v>
      </c>
      <c r="BK1" s="80" t="s">
        <v>40</v>
      </c>
      <c r="BL1" s="80" t="s">
        <v>41</v>
      </c>
      <c r="BM1" s="80" t="s">
        <v>42</v>
      </c>
      <c r="BN1" s="80" t="s">
        <v>44</v>
      </c>
      <c r="BO1" s="80" t="s">
        <v>217</v>
      </c>
      <c r="BP1" s="80" t="s">
        <v>45</v>
      </c>
      <c r="BQ1" s="80" t="s">
        <v>46</v>
      </c>
      <c r="BR1" s="80" t="s">
        <v>47</v>
      </c>
      <c r="BS1" s="80" t="s">
        <v>271</v>
      </c>
      <c r="BT1" s="80" t="s">
        <v>48</v>
      </c>
      <c r="BU1" s="80" t="s">
        <v>49</v>
      </c>
      <c r="BV1" s="80" t="s">
        <v>50</v>
      </c>
      <c r="BW1" s="80" t="s">
        <v>52</v>
      </c>
      <c r="BX1" s="80" t="s">
        <v>272</v>
      </c>
      <c r="BY1" s="107" t="s">
        <v>54</v>
      </c>
      <c r="BZ1" s="80" t="s">
        <v>55</v>
      </c>
      <c r="CA1" s="80" t="s">
        <v>56</v>
      </c>
      <c r="CB1" s="80" t="s">
        <v>57</v>
      </c>
      <c r="CC1" s="80" t="s">
        <v>5</v>
      </c>
    </row>
    <row r="2" spans="1:81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81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7"/>
      <c r="BZ3" s="126"/>
      <c r="CA3" s="126"/>
      <c r="CB3" s="126"/>
      <c r="CC3" s="126"/>
    </row>
    <row r="4" spans="1:81" s="125" customFormat="1" ht="12.75" x14ac:dyDescent="0.2">
      <c r="A4" s="125" t="s">
        <v>348</v>
      </c>
      <c r="B4" s="125" t="s">
        <v>356</v>
      </c>
      <c r="C4" s="125">
        <v>2011</v>
      </c>
      <c r="D4" s="128">
        <f>D64+D65+D66+D67+D68+D69+D70+D71+D72+D74</f>
        <v>125850094.08999999</v>
      </c>
      <c r="E4" s="128">
        <f>E64+E65+E66+E67+E68+E69+E70+E71+E72+E74</f>
        <v>5224251.2700000005</v>
      </c>
      <c r="F4" s="128">
        <f t="shared" ref="F4:BP4" si="0">F64+F65+F66+F67+F68+F69+F70+F71+F72+F74</f>
        <v>112634407</v>
      </c>
      <c r="G4" s="128">
        <f t="shared" si="0"/>
        <v>29895756.27</v>
      </c>
      <c r="H4" s="128">
        <f t="shared" si="0"/>
        <v>96442334.849999994</v>
      </c>
      <c r="I4" s="128">
        <f t="shared" si="0"/>
        <v>234956170.01999998</v>
      </c>
      <c r="J4" s="128">
        <f t="shared" si="0"/>
        <v>192413506</v>
      </c>
      <c r="K4" s="128">
        <f t="shared" si="0"/>
        <v>93206044.000000015</v>
      </c>
      <c r="L4" s="128">
        <f t="shared" si="0"/>
        <v>17807505.149999999</v>
      </c>
      <c r="M4" s="128">
        <f t="shared" si="0"/>
        <v>2107829.7799999998</v>
      </c>
      <c r="N4" s="128">
        <f t="shared" si="0"/>
        <v>89517793.439999983</v>
      </c>
      <c r="O4" s="128" t="e">
        <f t="shared" si="0"/>
        <v>#N/A</v>
      </c>
      <c r="P4" s="128">
        <f t="shared" si="0"/>
        <v>38428841.859999999</v>
      </c>
      <c r="Q4" s="128">
        <f t="shared" si="0"/>
        <v>3522012.040000001</v>
      </c>
      <c r="R4" s="128">
        <f t="shared" si="0"/>
        <v>26499928.68</v>
      </c>
      <c r="S4" s="128">
        <f t="shared" si="0"/>
        <v>874218682.37999988</v>
      </c>
      <c r="T4" s="128">
        <f t="shared" si="0"/>
        <v>319618707.81</v>
      </c>
      <c r="U4" s="128">
        <f t="shared" si="0"/>
        <v>42335149.559999995</v>
      </c>
      <c r="V4" s="128">
        <f t="shared" si="0"/>
        <v>7467515.2400000012</v>
      </c>
      <c r="W4" s="128">
        <f t="shared" si="0"/>
        <v>63672138.839999996</v>
      </c>
      <c r="X4" s="128">
        <f t="shared" si="0"/>
        <v>84310398.670000002</v>
      </c>
      <c r="Y4" s="128">
        <f t="shared" si="0"/>
        <v>10629132.750000002</v>
      </c>
      <c r="Z4" s="128">
        <f t="shared" si="0"/>
        <v>188982217.20999998</v>
      </c>
      <c r="AA4" s="128">
        <f t="shared" si="0"/>
        <v>30819371.670000002</v>
      </c>
      <c r="AB4" s="128">
        <f t="shared" si="0"/>
        <v>191891362.99000001</v>
      </c>
      <c r="AC4" s="128">
        <f t="shared" si="0"/>
        <v>66179542.329999998</v>
      </c>
      <c r="AD4" s="128">
        <f t="shared" si="0"/>
        <v>57800219</v>
      </c>
      <c r="AE4" s="128">
        <f t="shared" si="0"/>
        <v>3872939.17</v>
      </c>
      <c r="AF4" s="128">
        <f t="shared" si="0"/>
        <v>676539038.45999992</v>
      </c>
      <c r="AG4" s="128">
        <f t="shared" si="0"/>
        <v>1089603.08</v>
      </c>
      <c r="AH4" s="128">
        <f t="shared" si="0"/>
        <v>3885578.19</v>
      </c>
      <c r="AI4" s="128">
        <f t="shared" si="0"/>
        <v>637549843.93000007</v>
      </c>
      <c r="AJ4" s="128">
        <f t="shared" si="0"/>
        <v>7860833259.8099995</v>
      </c>
      <c r="AK4" s="128">
        <f t="shared" si="0"/>
        <v>1160073945.05</v>
      </c>
      <c r="AL4" s="128">
        <f t="shared" si="0"/>
        <v>59865833.889999986</v>
      </c>
      <c r="AM4" s="128">
        <f t="shared" si="0"/>
        <v>15360882.779999999</v>
      </c>
      <c r="AN4" s="128">
        <f t="shared" si="0"/>
        <v>51115070</v>
      </c>
      <c r="AO4" s="128">
        <f t="shared" si="0"/>
        <v>329642639.25</v>
      </c>
      <c r="AP4" s="128">
        <f t="shared" si="0"/>
        <v>21795982.379999999</v>
      </c>
      <c r="AQ4" s="128">
        <f t="shared" si="0"/>
        <v>30524987.689999998</v>
      </c>
      <c r="AR4" s="128">
        <f t="shared" si="0"/>
        <v>408055347.51999998</v>
      </c>
      <c r="AS4" s="128">
        <f t="shared" si="0"/>
        <v>21175696.340000004</v>
      </c>
      <c r="AT4" s="128">
        <f t="shared" si="0"/>
        <v>24671443.300000001</v>
      </c>
      <c r="AU4" s="128">
        <f t="shared" si="0"/>
        <v>144101184</v>
      </c>
      <c r="AV4" s="128">
        <f t="shared" si="0"/>
        <v>119443795.72000001</v>
      </c>
      <c r="AW4" s="128">
        <f t="shared" si="0"/>
        <v>218322705.93999997</v>
      </c>
      <c r="AX4" s="128">
        <f t="shared" si="0"/>
        <v>46762239.200000003</v>
      </c>
      <c r="AY4" s="128">
        <f t="shared" si="0"/>
        <v>88030720.170000002</v>
      </c>
      <c r="AZ4" s="128">
        <f t="shared" si="0"/>
        <v>100796808.36000001</v>
      </c>
      <c r="BA4" s="128">
        <f t="shared" si="0"/>
        <v>7865405.7200000007</v>
      </c>
      <c r="BB4" s="128">
        <f t="shared" si="0"/>
        <v>270625467.22000003</v>
      </c>
      <c r="BC4" s="128">
        <f t="shared" si="0"/>
        <v>35782607.49000001</v>
      </c>
      <c r="BD4" s="128">
        <f t="shared" si="0"/>
        <v>34333810.549999997</v>
      </c>
      <c r="BE4" s="128">
        <f t="shared" si="0"/>
        <v>172069560.06000003</v>
      </c>
      <c r="BF4" s="128">
        <f t="shared" si="0"/>
        <v>26471326.210000005</v>
      </c>
      <c r="BG4" s="128">
        <f t="shared" si="0"/>
        <v>12139958.049999999</v>
      </c>
      <c r="BH4" s="128">
        <f t="shared" si="0"/>
        <v>90945334.389999971</v>
      </c>
      <c r="BI4" s="128">
        <f t="shared" si="0"/>
        <v>16752395.579999998</v>
      </c>
      <c r="BJ4" s="128">
        <f t="shared" si="0"/>
        <v>1619407126.1500003</v>
      </c>
      <c r="BK4" s="128">
        <f t="shared" si="0"/>
        <v>99682620</v>
      </c>
      <c r="BL4" s="128">
        <f t="shared" si="0"/>
        <v>13229840.120000001</v>
      </c>
      <c r="BM4" s="128">
        <f t="shared" si="0"/>
        <v>6974954.9600000009</v>
      </c>
      <c r="BN4" s="128">
        <f t="shared" si="0"/>
        <v>8575068.2000000011</v>
      </c>
      <c r="BO4" s="128">
        <f t="shared" si="0"/>
        <v>48155190.470000006</v>
      </c>
      <c r="BP4" s="128">
        <f t="shared" si="0"/>
        <v>166583882.19999999</v>
      </c>
      <c r="BQ4" s="128">
        <f t="shared" ref="BQ4:CC4" si="1">BQ64+BQ65+BQ66+BQ67+BQ68+BQ69+BQ70+BQ71+BQ72+BQ74</f>
        <v>18150571.300000001</v>
      </c>
      <c r="BR4" s="128">
        <f t="shared" si="1"/>
        <v>4902256189.1300001</v>
      </c>
      <c r="BS4" s="128">
        <f t="shared" si="1"/>
        <v>385442693</v>
      </c>
      <c r="BT4" s="128">
        <f t="shared" si="1"/>
        <v>24550154.629999999</v>
      </c>
      <c r="BU4" s="128">
        <f t="shared" si="1"/>
        <v>292818499</v>
      </c>
      <c r="BV4" s="128">
        <f t="shared" si="1"/>
        <v>52258110.830000006</v>
      </c>
      <c r="BW4" s="128">
        <f t="shared" si="1"/>
        <v>11566919.860000001</v>
      </c>
      <c r="BX4" s="128">
        <f t="shared" si="1"/>
        <v>6465698</v>
      </c>
      <c r="BY4" s="128" t="e">
        <f t="shared" si="1"/>
        <v>#N/A</v>
      </c>
      <c r="BZ4" s="128">
        <f t="shared" si="1"/>
        <v>54544098</v>
      </c>
      <c r="CA4" s="128">
        <f t="shared" si="1"/>
        <v>161115415.54999998</v>
      </c>
      <c r="CB4" s="128">
        <f t="shared" si="1"/>
        <v>47355941.629999995</v>
      </c>
      <c r="CC4" s="128">
        <f t="shared" si="1"/>
        <v>0</v>
      </c>
    </row>
    <row r="5" spans="1:81" s="125" customFormat="1" ht="12.75" x14ac:dyDescent="0.2">
      <c r="A5" s="125" t="str">
        <f>A76</f>
        <v>Accumulated Amortization</v>
      </c>
      <c r="B5" s="125" t="s">
        <v>654</v>
      </c>
      <c r="C5" s="125">
        <v>2011</v>
      </c>
      <c r="D5" s="128">
        <f>D76</f>
        <v>-52122906.090000004</v>
      </c>
      <c r="E5" s="128">
        <f t="shared" ref="E5:BP5" si="2">E76</f>
        <v>-3124959.67</v>
      </c>
      <c r="F5" s="128">
        <f t="shared" si="2"/>
        <v>-48565489</v>
      </c>
      <c r="G5" s="128">
        <f t="shared" si="2"/>
        <v>-10572447.83</v>
      </c>
      <c r="H5" s="128">
        <f t="shared" si="2"/>
        <v>-30219185.079999998</v>
      </c>
      <c r="I5" s="128">
        <f t="shared" si="2"/>
        <v>-125888831.08</v>
      </c>
      <c r="J5" s="128">
        <f t="shared" si="2"/>
        <v>-90948461</v>
      </c>
      <c r="K5" s="128">
        <f t="shared" si="2"/>
        <v>-39173508.390000001</v>
      </c>
      <c r="L5" s="128">
        <f t="shared" si="2"/>
        <v>-9831269.0199999996</v>
      </c>
      <c r="M5" s="128">
        <f t="shared" si="2"/>
        <v>-1364869.56</v>
      </c>
      <c r="N5" s="128">
        <f t="shared" si="2"/>
        <v>-35994406.350000001</v>
      </c>
      <c r="O5" s="128" t="e">
        <f t="shared" si="2"/>
        <v>#N/A</v>
      </c>
      <c r="P5" s="128">
        <f t="shared" si="2"/>
        <v>-14872687.140000001</v>
      </c>
      <c r="Q5" s="128">
        <f t="shared" si="2"/>
        <v>-1251985.6499999999</v>
      </c>
      <c r="R5" s="128">
        <f t="shared" si="2"/>
        <v>-14871786.390000001</v>
      </c>
      <c r="S5" s="128">
        <f t="shared" si="2"/>
        <v>-425820957.5</v>
      </c>
      <c r="T5" s="128">
        <f t="shared" si="2"/>
        <v>-130864724.44</v>
      </c>
      <c r="U5" s="128">
        <f t="shared" si="2"/>
        <v>-14546687.220000001</v>
      </c>
      <c r="V5" s="128">
        <f t="shared" si="2"/>
        <v>-4891084.3899999997</v>
      </c>
      <c r="W5" s="128">
        <f t="shared" si="2"/>
        <v>-18481858.18</v>
      </c>
      <c r="X5" s="128">
        <f t="shared" si="2"/>
        <v>-46584221.289999999</v>
      </c>
      <c r="Y5" s="128">
        <f t="shared" si="2"/>
        <v>-7758541.1600000001</v>
      </c>
      <c r="Z5" s="128">
        <f t="shared" si="2"/>
        <v>-108870023.64</v>
      </c>
      <c r="AA5" s="128">
        <f t="shared" si="2"/>
        <v>-13605416.74</v>
      </c>
      <c r="AB5" s="128">
        <f t="shared" si="2"/>
        <v>-49185489.840000004</v>
      </c>
      <c r="AC5" s="128">
        <f t="shared" si="2"/>
        <v>-25539682.400000002</v>
      </c>
      <c r="AD5" s="128">
        <f t="shared" si="2"/>
        <v>-21309808</v>
      </c>
      <c r="AE5" s="128">
        <f t="shared" si="2"/>
        <v>-3163486.41</v>
      </c>
      <c r="AF5" s="128">
        <f t="shared" si="2"/>
        <v>-325707010.31999999</v>
      </c>
      <c r="AG5" s="128">
        <f t="shared" si="2"/>
        <v>-486335.76</v>
      </c>
      <c r="AH5" s="128">
        <f t="shared" si="2"/>
        <v>-1779449.81</v>
      </c>
      <c r="AI5" s="128">
        <f t="shared" si="2"/>
        <v>-258823741.33000001</v>
      </c>
      <c r="AJ5" s="128">
        <f t="shared" si="2"/>
        <v>-3024138817.3400002</v>
      </c>
      <c r="AK5" s="128">
        <f t="shared" si="2"/>
        <v>-437985696.65000004</v>
      </c>
      <c r="AL5" s="128">
        <f t="shared" si="2"/>
        <v>-27938674.370000001</v>
      </c>
      <c r="AM5" s="128">
        <f t="shared" si="2"/>
        <v>-6780060.5800000001</v>
      </c>
      <c r="AN5" s="128">
        <f t="shared" si="2"/>
        <v>-19543782</v>
      </c>
      <c r="AO5" s="128">
        <f t="shared" si="2"/>
        <v>-133068380.33</v>
      </c>
      <c r="AP5" s="128">
        <f t="shared" si="2"/>
        <v>-8338498.3799999999</v>
      </c>
      <c r="AQ5" s="128">
        <f t="shared" si="2"/>
        <v>-10548742.58</v>
      </c>
      <c r="AR5" s="128">
        <f t="shared" si="2"/>
        <v>-180949327.31999999</v>
      </c>
      <c r="AS5" s="128">
        <f t="shared" si="2"/>
        <v>-11432833.890000001</v>
      </c>
      <c r="AT5" s="128">
        <f t="shared" si="2"/>
        <v>-12270092.02</v>
      </c>
      <c r="AU5" s="128">
        <f t="shared" si="2"/>
        <v>-61079639</v>
      </c>
      <c r="AV5" s="128">
        <f t="shared" si="2"/>
        <v>-47531257</v>
      </c>
      <c r="AW5" s="128">
        <f t="shared" si="2"/>
        <v>-104858659.13</v>
      </c>
      <c r="AX5" s="128">
        <f t="shared" si="2"/>
        <v>-21171345.039999999</v>
      </c>
      <c r="AY5" s="128">
        <f t="shared" si="2"/>
        <v>-28096543.640000001</v>
      </c>
      <c r="AZ5" s="128">
        <f t="shared" si="2"/>
        <v>-51556263.5</v>
      </c>
      <c r="BA5" s="128">
        <f t="shared" si="2"/>
        <v>-3468334.68</v>
      </c>
      <c r="BB5" s="128">
        <f t="shared" si="2"/>
        <v>-92913946.400000006</v>
      </c>
      <c r="BC5" s="128">
        <f t="shared" si="2"/>
        <v>-17739126.059999999</v>
      </c>
      <c r="BD5" s="128">
        <f t="shared" si="2"/>
        <v>-18004651.289999999</v>
      </c>
      <c r="BE5" s="128">
        <f t="shared" si="2"/>
        <v>-82243764.090000004</v>
      </c>
      <c r="BF5" s="128">
        <f t="shared" si="2"/>
        <v>-16998913.510000002</v>
      </c>
      <c r="BG5" s="128">
        <f t="shared" si="2"/>
        <v>-7400061.8200000003</v>
      </c>
      <c r="BH5" s="128">
        <f t="shared" si="2"/>
        <v>-33043910.699999999</v>
      </c>
      <c r="BI5" s="128">
        <f t="shared" si="2"/>
        <v>-2707144.5300000003</v>
      </c>
      <c r="BJ5" s="128">
        <f t="shared" si="2"/>
        <v>-664848363.53999996</v>
      </c>
      <c r="BK5" s="128">
        <f t="shared" si="2"/>
        <v>-49620201</v>
      </c>
      <c r="BL5" s="128">
        <f t="shared" si="2"/>
        <v>-8580105.6899999995</v>
      </c>
      <c r="BM5" s="128">
        <f t="shared" si="2"/>
        <v>-2232001.13</v>
      </c>
      <c r="BN5" s="128">
        <f t="shared" si="2"/>
        <v>-3236651.6</v>
      </c>
      <c r="BO5" s="128">
        <f t="shared" si="2"/>
        <v>-22001262.23</v>
      </c>
      <c r="BP5" s="128">
        <f t="shared" si="2"/>
        <v>-90481827.459999993</v>
      </c>
      <c r="BQ5" s="128">
        <f t="shared" ref="BQ5:CC5" si="3">BQ76</f>
        <v>-9385731.8499999996</v>
      </c>
      <c r="BR5" s="128">
        <f t="shared" si="3"/>
        <v>-2424230703.5600004</v>
      </c>
      <c r="BS5" s="128">
        <f t="shared" si="3"/>
        <v>-198080627</v>
      </c>
      <c r="BT5" s="128">
        <f t="shared" si="3"/>
        <v>-10758555.029999999</v>
      </c>
      <c r="BU5" s="128">
        <f t="shared" si="3"/>
        <v>-113739171</v>
      </c>
      <c r="BV5" s="128">
        <f t="shared" si="3"/>
        <v>-27863508.84</v>
      </c>
      <c r="BW5" s="128">
        <f t="shared" si="3"/>
        <v>-6335545.21</v>
      </c>
      <c r="BX5" s="128">
        <f t="shared" si="3"/>
        <v>-2126235</v>
      </c>
      <c r="BY5" s="128" t="e">
        <f t="shared" si="3"/>
        <v>#N/A</v>
      </c>
      <c r="BZ5" s="128">
        <f t="shared" si="3"/>
        <v>-17079279</v>
      </c>
      <c r="CA5" s="128">
        <f t="shared" si="3"/>
        <v>-70410934.049999997</v>
      </c>
      <c r="CB5" s="128">
        <f t="shared" si="3"/>
        <v>-19260341.66</v>
      </c>
      <c r="CC5" s="128">
        <f t="shared" si="3"/>
        <v>0</v>
      </c>
    </row>
    <row r="6" spans="1:81" s="125" customFormat="1" ht="12.75" x14ac:dyDescent="0.2">
      <c r="A6" s="197" t="s">
        <v>241</v>
      </c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</row>
    <row r="7" spans="1:81" s="125" customFormat="1" ht="12.75" x14ac:dyDescent="0.2">
      <c r="A7" s="125" t="s">
        <v>349</v>
      </c>
      <c r="B7" s="125" t="s">
        <v>357</v>
      </c>
      <c r="C7" s="125">
        <v>2011</v>
      </c>
      <c r="D7" s="129">
        <f>D178</f>
        <v>10996795</v>
      </c>
      <c r="E7" s="129">
        <f t="shared" ref="E7:AI7" si="4">E178</f>
        <v>77623</v>
      </c>
      <c r="F7" s="129">
        <f t="shared" si="4"/>
        <v>5392223</v>
      </c>
      <c r="G7" s="129">
        <f t="shared" si="4"/>
        <v>2818212</v>
      </c>
      <c r="H7" s="129">
        <f t="shared" si="4"/>
        <v>4877144</v>
      </c>
      <c r="I7" s="129">
        <f t="shared" si="4"/>
        <v>10310227.59</v>
      </c>
      <c r="J7" s="129">
        <f t="shared" si="4"/>
        <v>9845215</v>
      </c>
      <c r="K7" s="129">
        <f t="shared" si="4"/>
        <v>4418807.84</v>
      </c>
      <c r="L7" s="129">
        <f t="shared" si="4"/>
        <v>778339.9</v>
      </c>
      <c r="M7" s="129">
        <f t="shared" si="4"/>
        <v>10450.210000000001</v>
      </c>
      <c r="N7" s="129">
        <f t="shared" si="4"/>
        <v>5234718.66</v>
      </c>
      <c r="O7" s="129" t="e">
        <f t="shared" si="4"/>
        <v>#N/A</v>
      </c>
      <c r="P7" s="129">
        <f t="shared" si="4"/>
        <v>2074625.41</v>
      </c>
      <c r="Q7" s="129">
        <f t="shared" si="4"/>
        <v>66424.399999999994</v>
      </c>
      <c r="R7" s="129">
        <f t="shared" si="4"/>
        <v>480331.29000000004</v>
      </c>
      <c r="S7" s="129">
        <f t="shared" si="4"/>
        <v>48923842.310000002</v>
      </c>
      <c r="T7" s="129">
        <f t="shared" si="4"/>
        <v>14352978</v>
      </c>
      <c r="U7" s="129">
        <f t="shared" si="4"/>
        <v>2786470</v>
      </c>
      <c r="V7" s="129">
        <f t="shared" si="4"/>
        <v>333755.63</v>
      </c>
      <c r="W7" s="129">
        <f t="shared" si="4"/>
        <v>6166331.3300000001</v>
      </c>
      <c r="X7" s="129">
        <f t="shared" si="4"/>
        <v>3621283</v>
      </c>
      <c r="Y7" s="129">
        <f t="shared" si="4"/>
        <v>11146.800000000001</v>
      </c>
      <c r="Z7" s="129">
        <f t="shared" si="4"/>
        <v>7725292.7000000002</v>
      </c>
      <c r="AA7" s="129">
        <f t="shared" si="4"/>
        <v>1226678.3999999999</v>
      </c>
      <c r="AB7" s="129">
        <f t="shared" si="4"/>
        <v>24307230</v>
      </c>
      <c r="AC7" s="129">
        <f t="shared" si="4"/>
        <v>4947158</v>
      </c>
      <c r="AD7" s="129">
        <f t="shared" si="4"/>
        <v>4345429</v>
      </c>
      <c r="AE7" s="129">
        <f t="shared" si="4"/>
        <v>28364.66</v>
      </c>
      <c r="AF7" s="129">
        <f t="shared" si="4"/>
        <v>39548836</v>
      </c>
      <c r="AG7" s="129">
        <f t="shared" si="4"/>
        <v>65521.440000000002</v>
      </c>
      <c r="AH7" s="129">
        <f t="shared" si="4"/>
        <v>188178.68</v>
      </c>
      <c r="AI7" s="129">
        <f t="shared" si="4"/>
        <v>38257711</v>
      </c>
      <c r="AJ7" s="129">
        <f t="shared" ref="AJ7:BO7" si="5">AJ178</f>
        <v>730752993</v>
      </c>
      <c r="AK7" s="129">
        <f t="shared" si="5"/>
        <v>81912537</v>
      </c>
      <c r="AL7" s="129">
        <f t="shared" si="5"/>
        <v>3605881</v>
      </c>
      <c r="AM7" s="129">
        <f t="shared" si="5"/>
        <v>661400.84</v>
      </c>
      <c r="AN7" s="129">
        <f t="shared" si="5"/>
        <v>6208435</v>
      </c>
      <c r="AO7" s="129">
        <f t="shared" si="5"/>
        <v>22909723.449999999</v>
      </c>
      <c r="AP7" s="129">
        <f t="shared" si="5"/>
        <v>1355825.79</v>
      </c>
      <c r="AQ7" s="129">
        <f t="shared" si="5"/>
        <v>2535288.7999999998</v>
      </c>
      <c r="AR7" s="129">
        <f t="shared" si="5"/>
        <v>29231897.609999999</v>
      </c>
      <c r="AS7" s="129">
        <f t="shared" si="5"/>
        <v>1279610.8400000001</v>
      </c>
      <c r="AT7" s="129">
        <f t="shared" si="5"/>
        <v>1040739.82</v>
      </c>
      <c r="AU7" s="129">
        <f t="shared" si="5"/>
        <v>9625504.5500000007</v>
      </c>
      <c r="AV7" s="129">
        <f t="shared" si="5"/>
        <v>6432585.7800000003</v>
      </c>
      <c r="AW7" s="129">
        <f t="shared" si="5"/>
        <v>9922020</v>
      </c>
      <c r="AX7" s="129">
        <f t="shared" si="5"/>
        <v>2100669.59</v>
      </c>
      <c r="AY7" s="129">
        <f t="shared" si="5"/>
        <v>5761971.7999999998</v>
      </c>
      <c r="AZ7" s="129">
        <f t="shared" si="5"/>
        <v>7483082.4199999999</v>
      </c>
      <c r="BA7" s="129">
        <f t="shared" si="5"/>
        <v>1430450.2</v>
      </c>
      <c r="BB7" s="129">
        <f t="shared" si="5"/>
        <v>29860999.989999998</v>
      </c>
      <c r="BC7" s="129">
        <f t="shared" si="5"/>
        <v>1597404.52</v>
      </c>
      <c r="BD7" s="129">
        <f t="shared" si="5"/>
        <v>1899562</v>
      </c>
      <c r="BE7" s="129">
        <f t="shared" si="5"/>
        <v>18284376</v>
      </c>
      <c r="BF7" s="129">
        <f t="shared" si="5"/>
        <v>767212.21</v>
      </c>
      <c r="BG7" s="129">
        <f t="shared" si="5"/>
        <v>353225.53</v>
      </c>
      <c r="BH7" s="129">
        <f t="shared" si="5"/>
        <v>6203278</v>
      </c>
      <c r="BI7" s="129">
        <f t="shared" si="5"/>
        <v>1409893.3900000001</v>
      </c>
      <c r="BJ7" s="129">
        <f t="shared" si="5"/>
        <v>113399335.43000001</v>
      </c>
      <c r="BK7" s="129">
        <f t="shared" si="5"/>
        <v>12862025</v>
      </c>
      <c r="BL7" s="129">
        <f t="shared" si="5"/>
        <v>518263</v>
      </c>
      <c r="BM7" s="129">
        <f t="shared" si="5"/>
        <v>516578</v>
      </c>
      <c r="BN7" s="129">
        <f t="shared" si="5"/>
        <v>325819.82</v>
      </c>
      <c r="BO7" s="129">
        <f t="shared" si="5"/>
        <v>1759990</v>
      </c>
      <c r="BP7" s="129">
        <f t="shared" ref="BP7:CC7" si="6">BP178</f>
        <v>11195367</v>
      </c>
      <c r="BQ7" s="129">
        <f t="shared" si="6"/>
        <v>821257</v>
      </c>
      <c r="BR7" s="129">
        <f t="shared" si="6"/>
        <v>470688548.31999999</v>
      </c>
      <c r="BS7" s="129">
        <f t="shared" si="6"/>
        <v>25290429</v>
      </c>
      <c r="BT7" s="129">
        <f t="shared" si="6"/>
        <v>617100.76</v>
      </c>
      <c r="BU7" s="129">
        <f t="shared" si="6"/>
        <v>38214923</v>
      </c>
      <c r="BV7" s="129">
        <f t="shared" si="6"/>
        <v>2484168</v>
      </c>
      <c r="BW7" s="129">
        <f t="shared" si="6"/>
        <v>576440.37</v>
      </c>
      <c r="BX7" s="129">
        <f t="shared" si="6"/>
        <v>492367</v>
      </c>
      <c r="BY7" s="129" t="e">
        <f t="shared" si="6"/>
        <v>#N/A</v>
      </c>
      <c r="BZ7" s="129">
        <f t="shared" si="6"/>
        <v>4329738</v>
      </c>
      <c r="CA7" s="129">
        <f t="shared" si="6"/>
        <v>5080096</v>
      </c>
      <c r="CB7" s="129">
        <f t="shared" si="6"/>
        <v>6422281.9800000004</v>
      </c>
      <c r="CC7" s="129">
        <f t="shared" si="6"/>
        <v>1003911.56</v>
      </c>
    </row>
    <row r="8" spans="1:81" s="125" customFormat="1" ht="12.75" x14ac:dyDescent="0.2">
      <c r="A8" s="125" t="s">
        <v>350</v>
      </c>
      <c r="B8" s="125" t="s">
        <v>358</v>
      </c>
      <c r="C8" s="125">
        <v>2011</v>
      </c>
      <c r="D8" s="128">
        <f t="shared" ref="D8:AI8" si="7">D90+D91+D92+D93+D95+D96+D98</f>
        <v>9716668.379999999</v>
      </c>
      <c r="E8" s="128">
        <f t="shared" si="7"/>
        <v>933668.64</v>
      </c>
      <c r="F8" s="128">
        <f t="shared" si="7"/>
        <v>10829934</v>
      </c>
      <c r="G8" s="128">
        <f t="shared" si="7"/>
        <v>4555301.87</v>
      </c>
      <c r="H8" s="128">
        <f t="shared" si="7"/>
        <v>6704261.8000000007</v>
      </c>
      <c r="I8" s="128">
        <f t="shared" si="7"/>
        <v>14278410.779999999</v>
      </c>
      <c r="J8" s="128">
        <f t="shared" si="7"/>
        <v>10613508</v>
      </c>
      <c r="K8" s="128">
        <f t="shared" si="7"/>
        <v>5221144.63</v>
      </c>
      <c r="L8" s="128">
        <f t="shared" si="7"/>
        <v>1924698.5699999998</v>
      </c>
      <c r="M8" s="128">
        <f t="shared" si="7"/>
        <v>531716.38</v>
      </c>
      <c r="N8" s="128">
        <f t="shared" si="7"/>
        <v>6550637.2800000012</v>
      </c>
      <c r="O8" s="128" t="e">
        <f t="shared" si="7"/>
        <v>#N/A</v>
      </c>
      <c r="P8" s="128">
        <f t="shared" si="7"/>
        <v>4012963.25</v>
      </c>
      <c r="Q8" s="128">
        <f t="shared" si="7"/>
        <v>531002.76</v>
      </c>
      <c r="R8" s="128">
        <f t="shared" si="7"/>
        <v>2069968.6400000004</v>
      </c>
      <c r="S8" s="128">
        <f t="shared" si="7"/>
        <v>42768101.390000001</v>
      </c>
      <c r="T8" s="128">
        <f t="shared" si="7"/>
        <v>22397702.23</v>
      </c>
      <c r="U8" s="128">
        <f t="shared" si="7"/>
        <v>5670359.0700000003</v>
      </c>
      <c r="V8" s="128">
        <f t="shared" si="7"/>
        <v>1050769.625</v>
      </c>
      <c r="W8" s="128">
        <f t="shared" si="7"/>
        <v>5385334.6500000004</v>
      </c>
      <c r="X8" s="128">
        <f t="shared" si="7"/>
        <v>3908316.23</v>
      </c>
      <c r="Y8" s="128">
        <f t="shared" si="7"/>
        <v>1291776.72</v>
      </c>
      <c r="Z8" s="128">
        <f t="shared" si="7"/>
        <v>12049089.35</v>
      </c>
      <c r="AA8" s="128">
        <f t="shared" si="7"/>
        <v>2078668.08</v>
      </c>
      <c r="AB8" s="128">
        <f t="shared" si="7"/>
        <v>12594875.43</v>
      </c>
      <c r="AC8" s="128">
        <f t="shared" si="7"/>
        <v>7171214.3900000006</v>
      </c>
      <c r="AD8" s="128">
        <f t="shared" si="7"/>
        <v>4766673</v>
      </c>
      <c r="AE8" s="128">
        <f t="shared" si="7"/>
        <v>810198.53999999992</v>
      </c>
      <c r="AF8" s="128">
        <f t="shared" si="7"/>
        <v>40753989.579999998</v>
      </c>
      <c r="AG8" s="128">
        <f t="shared" si="7"/>
        <v>301314.90000000008</v>
      </c>
      <c r="AH8" s="128">
        <f t="shared" si="7"/>
        <v>891994.29999999993</v>
      </c>
      <c r="AI8" s="128">
        <f t="shared" si="7"/>
        <v>19508263.439999998</v>
      </c>
      <c r="AJ8" s="128">
        <f t="shared" ref="AJ8:BO8" si="8">AJ90+AJ91+AJ92+AJ93+AJ95+AJ96+AJ98</f>
        <v>524798322.97000003</v>
      </c>
      <c r="AK8" s="128">
        <f t="shared" si="8"/>
        <v>56871338.349999994</v>
      </c>
      <c r="AL8" s="128">
        <f t="shared" si="8"/>
        <v>4096017.67</v>
      </c>
      <c r="AM8" s="128">
        <f t="shared" si="8"/>
        <v>1991091.3499999999</v>
      </c>
      <c r="AN8" s="128">
        <f t="shared" si="8"/>
        <v>5768581</v>
      </c>
      <c r="AO8" s="128">
        <f t="shared" si="8"/>
        <v>14058260.18</v>
      </c>
      <c r="AP8" s="128">
        <f t="shared" si="8"/>
        <v>2217997.3800000004</v>
      </c>
      <c r="AQ8" s="128">
        <f t="shared" si="8"/>
        <v>2856629.6800000006</v>
      </c>
      <c r="AR8" s="128">
        <f t="shared" si="8"/>
        <v>30075780.630000003</v>
      </c>
      <c r="AS8" s="128">
        <f t="shared" si="8"/>
        <v>1712299.3099999998</v>
      </c>
      <c r="AT8" s="128">
        <f t="shared" si="8"/>
        <v>1879897.87</v>
      </c>
      <c r="AU8" s="128">
        <f t="shared" si="8"/>
        <v>6368533</v>
      </c>
      <c r="AV8" s="128">
        <f t="shared" si="8"/>
        <v>6540075.3000000007</v>
      </c>
      <c r="AW8" s="128">
        <f t="shared" si="8"/>
        <v>13737673.52</v>
      </c>
      <c r="AX8" s="128">
        <f t="shared" si="8"/>
        <v>1885320.3199999998</v>
      </c>
      <c r="AY8" s="128">
        <f t="shared" si="8"/>
        <v>4609986.24</v>
      </c>
      <c r="AZ8" s="128">
        <f t="shared" si="8"/>
        <v>4996953.09</v>
      </c>
      <c r="BA8" s="128">
        <f t="shared" si="8"/>
        <v>2091310.31</v>
      </c>
      <c r="BB8" s="128">
        <f t="shared" si="8"/>
        <v>12832817.600000001</v>
      </c>
      <c r="BC8" s="128">
        <f t="shared" si="8"/>
        <v>2834444.7600000002</v>
      </c>
      <c r="BD8" s="128">
        <f t="shared" si="8"/>
        <v>4405707.6100000003</v>
      </c>
      <c r="BE8" s="128">
        <f t="shared" si="8"/>
        <v>9471777.8399999999</v>
      </c>
      <c r="BF8" s="128">
        <f t="shared" si="8"/>
        <v>2615907.1300000004</v>
      </c>
      <c r="BG8" s="128">
        <f t="shared" si="8"/>
        <v>1301891.3899999999</v>
      </c>
      <c r="BH8" s="128">
        <f t="shared" si="8"/>
        <v>6718432.8800000008</v>
      </c>
      <c r="BI8" s="128">
        <f t="shared" si="8"/>
        <v>3601276</v>
      </c>
      <c r="BJ8" s="128">
        <f t="shared" si="8"/>
        <v>57831837.340000004</v>
      </c>
      <c r="BK8" s="128">
        <f t="shared" si="8"/>
        <v>8475990</v>
      </c>
      <c r="BL8" s="128">
        <f t="shared" si="8"/>
        <v>1084572.3800000001</v>
      </c>
      <c r="BM8" s="128">
        <f t="shared" si="8"/>
        <v>1546298.84</v>
      </c>
      <c r="BN8" s="128">
        <f t="shared" si="8"/>
        <v>1140634.92</v>
      </c>
      <c r="BO8" s="128">
        <f t="shared" si="8"/>
        <v>3509548.61</v>
      </c>
      <c r="BP8" s="128">
        <f t="shared" ref="BP8:CC8" si="9">BP90+BP91+BP92+BP93+BP95+BP96+BP98</f>
        <v>11780375.18</v>
      </c>
      <c r="BQ8" s="128">
        <f t="shared" si="9"/>
        <v>2127161.3800000004</v>
      </c>
      <c r="BR8" s="128">
        <f t="shared" si="9"/>
        <v>219301208.17000002</v>
      </c>
      <c r="BS8" s="128">
        <f t="shared" si="9"/>
        <v>20308168</v>
      </c>
      <c r="BT8" s="128">
        <f t="shared" si="9"/>
        <v>2178363.58</v>
      </c>
      <c r="BU8" s="128">
        <f t="shared" si="9"/>
        <v>9428211</v>
      </c>
      <c r="BV8" s="128">
        <f t="shared" si="9"/>
        <v>5112142.45</v>
      </c>
      <c r="BW8" s="128">
        <f t="shared" si="9"/>
        <v>1542486.42</v>
      </c>
      <c r="BX8" s="128">
        <f t="shared" si="9"/>
        <v>1376820</v>
      </c>
      <c r="BY8" s="128" t="e">
        <f t="shared" si="9"/>
        <v>#N/A</v>
      </c>
      <c r="BZ8" s="128">
        <f t="shared" si="9"/>
        <v>4521400</v>
      </c>
      <c r="CA8" s="128">
        <f t="shared" si="9"/>
        <v>8403954.5700000003</v>
      </c>
      <c r="CB8" s="128">
        <f t="shared" si="9"/>
        <v>3718347.5000000005</v>
      </c>
      <c r="CC8" s="128">
        <f t="shared" si="9"/>
        <v>0</v>
      </c>
    </row>
    <row r="9" spans="1:81" s="125" customFormat="1" ht="12.75" x14ac:dyDescent="0.2">
      <c r="A9" s="125" t="s">
        <v>351</v>
      </c>
      <c r="B9" s="125" t="s">
        <v>359</v>
      </c>
      <c r="C9" s="125">
        <v>2011</v>
      </c>
      <c r="D9" s="128">
        <f t="shared" ref="D9:AI9" si="10">D104</f>
        <v>256419</v>
      </c>
      <c r="E9" s="128">
        <f t="shared" si="10"/>
        <v>92771</v>
      </c>
      <c r="F9" s="128">
        <f t="shared" si="10"/>
        <v>525000</v>
      </c>
      <c r="G9" s="128">
        <f t="shared" si="10"/>
        <v>331241</v>
      </c>
      <c r="H9" s="128">
        <f t="shared" si="10"/>
        <v>770034</v>
      </c>
      <c r="I9" s="128">
        <f t="shared" si="10"/>
        <v>1382584.38</v>
      </c>
      <c r="J9" s="128">
        <f t="shared" si="10"/>
        <v>1658699</v>
      </c>
      <c r="K9" s="128">
        <f t="shared" si="10"/>
        <v>105151.73</v>
      </c>
      <c r="L9" s="128">
        <f t="shared" si="10"/>
        <v>1322</v>
      </c>
      <c r="M9" s="128">
        <f t="shared" si="10"/>
        <v>0</v>
      </c>
      <c r="N9" s="128">
        <f t="shared" si="10"/>
        <v>372028</v>
      </c>
      <c r="O9" s="128" t="e">
        <f t="shared" si="10"/>
        <v>#N/A</v>
      </c>
      <c r="P9" s="128">
        <f t="shared" si="10"/>
        <v>125438</v>
      </c>
      <c r="Q9" s="128">
        <f t="shared" si="10"/>
        <v>23202</v>
      </c>
      <c r="R9" s="128">
        <f t="shared" si="10"/>
        <v>216886.96</v>
      </c>
      <c r="S9" s="128">
        <f t="shared" si="10"/>
        <v>3190224.4</v>
      </c>
      <c r="T9" s="128">
        <f t="shared" si="10"/>
        <v>1809267.63</v>
      </c>
      <c r="U9" s="128">
        <f t="shared" si="10"/>
        <v>38640.520000000004</v>
      </c>
      <c r="V9" s="128">
        <f t="shared" si="10"/>
        <v>20688</v>
      </c>
      <c r="W9" s="128">
        <f t="shared" si="10"/>
        <v>383000</v>
      </c>
      <c r="X9" s="128">
        <f t="shared" si="10"/>
        <v>628000</v>
      </c>
      <c r="Y9" s="128">
        <f t="shared" si="10"/>
        <v>-18585</v>
      </c>
      <c r="Z9" s="128">
        <f t="shared" si="10"/>
        <v>1785193</v>
      </c>
      <c r="AA9" s="128">
        <f t="shared" si="10"/>
        <v>29049.42</v>
      </c>
      <c r="AB9" s="128">
        <f t="shared" si="10"/>
        <v>1452000</v>
      </c>
      <c r="AC9" s="128">
        <f t="shared" si="10"/>
        <v>958816</v>
      </c>
      <c r="AD9" s="128">
        <f t="shared" si="10"/>
        <v>443604</v>
      </c>
      <c r="AE9" s="128">
        <f t="shared" si="10"/>
        <v>123666</v>
      </c>
      <c r="AF9" s="128">
        <f t="shared" si="10"/>
        <v>5924016.5899999999</v>
      </c>
      <c r="AG9" s="128">
        <f t="shared" si="10"/>
        <v>-7239</v>
      </c>
      <c r="AH9" s="128">
        <f t="shared" si="10"/>
        <v>-36001</v>
      </c>
      <c r="AI9" s="128">
        <f t="shared" si="10"/>
        <v>3025368.73</v>
      </c>
      <c r="AJ9" s="128">
        <f t="shared" ref="AJ9:BO9" si="11">AJ104</f>
        <v>66087660.909999996</v>
      </c>
      <c r="AK9" s="128">
        <f t="shared" si="11"/>
        <v>8311816</v>
      </c>
      <c r="AL9" s="128">
        <f t="shared" si="11"/>
        <v>293400</v>
      </c>
      <c r="AM9" s="128">
        <f t="shared" si="11"/>
        <v>13631</v>
      </c>
      <c r="AN9" s="128">
        <f t="shared" si="11"/>
        <v>133098</v>
      </c>
      <c r="AO9" s="128">
        <f t="shared" si="11"/>
        <v>2430985.7800000003</v>
      </c>
      <c r="AP9" s="128">
        <f t="shared" si="11"/>
        <v>190000</v>
      </c>
      <c r="AQ9" s="128">
        <f t="shared" si="11"/>
        <v>140548</v>
      </c>
      <c r="AR9" s="128">
        <f t="shared" si="11"/>
        <v>1600402.96</v>
      </c>
      <c r="AS9" s="128">
        <f t="shared" si="11"/>
        <v>38394</v>
      </c>
      <c r="AT9" s="128">
        <f t="shared" si="11"/>
        <v>166687</v>
      </c>
      <c r="AU9" s="128">
        <f t="shared" si="11"/>
        <v>609466</v>
      </c>
      <c r="AV9" s="128">
        <f t="shared" si="11"/>
        <v>0</v>
      </c>
      <c r="AW9" s="128">
        <f t="shared" si="11"/>
        <v>1342276.11</v>
      </c>
      <c r="AX9" s="128">
        <f t="shared" si="11"/>
        <v>180129.57</v>
      </c>
      <c r="AY9" s="128">
        <f t="shared" si="11"/>
        <v>276500.25</v>
      </c>
      <c r="AZ9" s="128">
        <f t="shared" si="11"/>
        <v>709730.20000000007</v>
      </c>
      <c r="BA9" s="128">
        <f t="shared" si="11"/>
        <v>-244082</v>
      </c>
      <c r="BB9" s="128">
        <f t="shared" si="11"/>
        <v>-24234</v>
      </c>
      <c r="BC9" s="128">
        <f t="shared" si="11"/>
        <v>213493</v>
      </c>
      <c r="BD9" s="128">
        <f t="shared" si="11"/>
        <v>292000</v>
      </c>
      <c r="BE9" s="128">
        <f t="shared" si="11"/>
        <v>1637431.7000000002</v>
      </c>
      <c r="BF9" s="128">
        <f t="shared" si="11"/>
        <v>109813</v>
      </c>
      <c r="BG9" s="128">
        <f t="shared" si="11"/>
        <v>35400</v>
      </c>
      <c r="BH9" s="128">
        <f t="shared" si="11"/>
        <v>870496</v>
      </c>
      <c r="BI9" s="128">
        <f t="shared" si="11"/>
        <v>-16448.080000000002</v>
      </c>
      <c r="BJ9" s="128">
        <f t="shared" si="11"/>
        <v>5221900.68</v>
      </c>
      <c r="BK9" s="128">
        <f t="shared" si="11"/>
        <v>466500</v>
      </c>
      <c r="BL9" s="128">
        <f t="shared" si="11"/>
        <v>32633</v>
      </c>
      <c r="BM9" s="128">
        <f t="shared" si="11"/>
        <v>7685</v>
      </c>
      <c r="BN9" s="128">
        <f t="shared" si="11"/>
        <v>29731.99</v>
      </c>
      <c r="BO9" s="128">
        <f t="shared" si="11"/>
        <v>283808</v>
      </c>
      <c r="BP9" s="128">
        <f t="shared" ref="BP9:CC9" si="12">BP104</f>
        <v>661874.6</v>
      </c>
      <c r="BQ9" s="128">
        <f t="shared" si="12"/>
        <v>85557</v>
      </c>
      <c r="BR9" s="128">
        <f t="shared" si="12"/>
        <v>9031912</v>
      </c>
      <c r="BS9" s="128">
        <f t="shared" si="12"/>
        <v>2037696</v>
      </c>
      <c r="BT9" s="128">
        <f t="shared" si="12"/>
        <v>32490</v>
      </c>
      <c r="BU9" s="128">
        <f t="shared" si="12"/>
        <v>1130160</v>
      </c>
      <c r="BV9" s="128">
        <f t="shared" si="12"/>
        <v>188437</v>
      </c>
      <c r="BW9" s="128">
        <f t="shared" si="12"/>
        <v>-45520</v>
      </c>
      <c r="BX9" s="128">
        <f t="shared" si="12"/>
        <v>71232</v>
      </c>
      <c r="BY9" s="128" t="e">
        <f t="shared" si="12"/>
        <v>#N/A</v>
      </c>
      <c r="BZ9" s="128">
        <f t="shared" si="12"/>
        <v>221000</v>
      </c>
      <c r="CA9" s="128">
        <f t="shared" si="12"/>
        <v>1058156.72</v>
      </c>
      <c r="CB9" s="128">
        <f t="shared" si="12"/>
        <v>-37000</v>
      </c>
      <c r="CC9" s="128">
        <f t="shared" si="12"/>
        <v>0</v>
      </c>
    </row>
    <row r="10" spans="1:81" s="125" customFormat="1" ht="12.75" x14ac:dyDescent="0.2">
      <c r="A10" s="125" t="s">
        <v>87</v>
      </c>
      <c r="B10" s="125" t="s">
        <v>360</v>
      </c>
      <c r="C10" s="125">
        <v>2011</v>
      </c>
      <c r="D10" s="248">
        <f>D118</f>
        <v>11581</v>
      </c>
      <c r="E10" s="248">
        <f t="shared" ref="E10:BP11" si="13">E118</f>
        <v>1661</v>
      </c>
      <c r="F10" s="248">
        <f t="shared" si="13"/>
        <v>35772</v>
      </c>
      <c r="G10" s="248">
        <f t="shared" si="13"/>
        <v>9741</v>
      </c>
      <c r="H10" s="248">
        <f t="shared" si="13"/>
        <v>37967</v>
      </c>
      <c r="I10" s="248">
        <f t="shared" si="13"/>
        <v>64329</v>
      </c>
      <c r="J10" s="248">
        <f t="shared" si="13"/>
        <v>51586</v>
      </c>
      <c r="K10" s="248">
        <f t="shared" si="13"/>
        <v>15708</v>
      </c>
      <c r="L10" s="248">
        <f t="shared" si="13"/>
        <v>6496</v>
      </c>
      <c r="M10" s="248">
        <f t="shared" si="13"/>
        <v>1293</v>
      </c>
      <c r="N10" s="248">
        <f t="shared" si="13"/>
        <v>32132</v>
      </c>
      <c r="O10" s="248" t="e">
        <f t="shared" si="13"/>
        <v>#N/A</v>
      </c>
      <c r="P10" s="248">
        <f t="shared" si="13"/>
        <v>15723</v>
      </c>
      <c r="Q10" s="248">
        <f t="shared" si="13"/>
        <v>1954</v>
      </c>
      <c r="R10" s="248">
        <f t="shared" si="13"/>
        <v>11276</v>
      </c>
      <c r="S10" s="248">
        <f t="shared" si="13"/>
        <v>195381</v>
      </c>
      <c r="T10" s="248">
        <f t="shared" si="13"/>
        <v>85083</v>
      </c>
      <c r="U10" s="248">
        <f t="shared" si="13"/>
        <v>18094</v>
      </c>
      <c r="V10" s="248">
        <f t="shared" si="13"/>
        <v>3299</v>
      </c>
      <c r="W10" s="248">
        <f t="shared" si="13"/>
        <v>28094</v>
      </c>
      <c r="X10" s="248">
        <f t="shared" si="13"/>
        <v>19885</v>
      </c>
      <c r="Y10" s="248">
        <f t="shared" si="13"/>
        <v>3775</v>
      </c>
      <c r="Z10" s="248">
        <f t="shared" si="13"/>
        <v>46748</v>
      </c>
      <c r="AA10" s="248">
        <f t="shared" si="13"/>
        <v>10307</v>
      </c>
      <c r="AB10" s="248">
        <f t="shared" si="13"/>
        <v>50859</v>
      </c>
      <c r="AC10" s="248">
        <f t="shared" si="13"/>
        <v>21078</v>
      </c>
      <c r="AD10" s="248">
        <f t="shared" si="13"/>
        <v>21232</v>
      </c>
      <c r="AE10" s="248">
        <f t="shared" si="13"/>
        <v>2817</v>
      </c>
      <c r="AF10" s="248">
        <f t="shared" si="13"/>
        <v>235327</v>
      </c>
      <c r="AG10" s="248">
        <f t="shared" si="13"/>
        <v>1208</v>
      </c>
      <c r="AH10" s="248">
        <f t="shared" si="13"/>
        <v>5521</v>
      </c>
      <c r="AI10" s="248">
        <f t="shared" si="13"/>
        <v>137856</v>
      </c>
      <c r="AJ10" s="248">
        <f t="shared" si="13"/>
        <v>1211071</v>
      </c>
      <c r="AK10" s="248">
        <f t="shared" si="13"/>
        <v>305266</v>
      </c>
      <c r="AL10" s="248">
        <f t="shared" si="13"/>
        <v>14826</v>
      </c>
      <c r="AM10" s="248">
        <f t="shared" si="13"/>
        <v>5572</v>
      </c>
      <c r="AN10" s="248">
        <f t="shared" si="13"/>
        <v>26844</v>
      </c>
      <c r="AO10" s="248">
        <f t="shared" si="13"/>
        <v>87965</v>
      </c>
      <c r="AP10" s="248">
        <f t="shared" si="13"/>
        <v>9976</v>
      </c>
      <c r="AQ10" s="248">
        <f t="shared" si="13"/>
        <v>9598</v>
      </c>
      <c r="AR10" s="248">
        <f t="shared" si="13"/>
        <v>148331</v>
      </c>
      <c r="AS10" s="248">
        <f t="shared" si="13"/>
        <v>7988</v>
      </c>
      <c r="AT10" s="248">
        <f t="shared" si="13"/>
        <v>6951</v>
      </c>
      <c r="AU10" s="248">
        <f t="shared" si="13"/>
        <v>30485</v>
      </c>
      <c r="AV10" s="248">
        <f t="shared" si="13"/>
        <v>33338</v>
      </c>
      <c r="AW10" s="248">
        <f t="shared" si="13"/>
        <v>51162</v>
      </c>
      <c r="AX10" s="248">
        <f t="shared" si="13"/>
        <v>8000</v>
      </c>
      <c r="AY10" s="248">
        <f t="shared" si="13"/>
        <v>19032</v>
      </c>
      <c r="AZ10" s="248">
        <f t="shared" si="13"/>
        <v>23850</v>
      </c>
      <c r="BA10" s="248">
        <f t="shared" si="13"/>
        <v>6059</v>
      </c>
      <c r="BB10" s="248">
        <f t="shared" si="13"/>
        <v>63614</v>
      </c>
      <c r="BC10" s="248">
        <f t="shared" si="13"/>
        <v>11248</v>
      </c>
      <c r="BD10" s="248">
        <f t="shared" si="13"/>
        <v>13035</v>
      </c>
      <c r="BE10" s="248">
        <f t="shared" si="13"/>
        <v>53083</v>
      </c>
      <c r="BF10" s="248">
        <f t="shared" si="13"/>
        <v>10555</v>
      </c>
      <c r="BG10" s="248">
        <f t="shared" si="13"/>
        <v>3441</v>
      </c>
      <c r="BH10" s="248">
        <f t="shared" si="13"/>
        <v>35270</v>
      </c>
      <c r="BI10" s="248">
        <f t="shared" si="13"/>
        <v>9138</v>
      </c>
      <c r="BJ10" s="248">
        <f t="shared" si="13"/>
        <v>332993</v>
      </c>
      <c r="BK10" s="248">
        <f t="shared" si="13"/>
        <v>32998</v>
      </c>
      <c r="BL10" s="248">
        <f t="shared" si="13"/>
        <v>4183</v>
      </c>
      <c r="BM10" s="248">
        <f t="shared" si="13"/>
        <v>5839</v>
      </c>
      <c r="BN10" s="248">
        <f t="shared" si="13"/>
        <v>2755</v>
      </c>
      <c r="BO10" s="248">
        <f t="shared" si="13"/>
        <v>16436</v>
      </c>
      <c r="BP10" s="248">
        <f t="shared" si="13"/>
        <v>49765</v>
      </c>
      <c r="BQ10" s="248">
        <f t="shared" ref="BQ10:CC11" si="14">BQ118</f>
        <v>6745</v>
      </c>
      <c r="BR10" s="248">
        <f t="shared" si="14"/>
        <v>709323</v>
      </c>
      <c r="BS10" s="248">
        <f t="shared" si="14"/>
        <v>113709</v>
      </c>
      <c r="BT10" s="248">
        <f t="shared" si="14"/>
        <v>12324</v>
      </c>
      <c r="BU10" s="248">
        <f t="shared" si="14"/>
        <v>52612</v>
      </c>
      <c r="BV10" s="248">
        <f t="shared" si="14"/>
        <v>21768</v>
      </c>
      <c r="BW10" s="248">
        <f t="shared" si="14"/>
        <v>3626</v>
      </c>
      <c r="BX10" s="248">
        <f t="shared" si="14"/>
        <v>3697</v>
      </c>
      <c r="BY10" s="248" t="e">
        <f t="shared" si="14"/>
        <v>#N/A</v>
      </c>
      <c r="BZ10" s="248">
        <f t="shared" si="14"/>
        <v>22257</v>
      </c>
      <c r="CA10" s="248">
        <f t="shared" si="14"/>
        <v>40337</v>
      </c>
      <c r="CB10" s="248">
        <f t="shared" si="14"/>
        <v>15181</v>
      </c>
      <c r="CC10" s="248">
        <f t="shared" si="14"/>
        <v>3551</v>
      </c>
    </row>
    <row r="11" spans="1:81" s="125" customFormat="1" ht="12.75" x14ac:dyDescent="0.2">
      <c r="A11" s="125" t="s">
        <v>352</v>
      </c>
      <c r="B11" s="125" t="s">
        <v>361</v>
      </c>
      <c r="C11" s="125">
        <v>2011</v>
      </c>
      <c r="D11" s="144">
        <f t="shared" ref="D11:BO11" si="15">D119</f>
        <v>10588</v>
      </c>
      <c r="E11" s="144">
        <f t="shared" si="15"/>
        <v>1408</v>
      </c>
      <c r="F11" s="144">
        <f t="shared" si="15"/>
        <v>31841</v>
      </c>
      <c r="G11" s="144">
        <f t="shared" si="15"/>
        <v>8307</v>
      </c>
      <c r="H11" s="144">
        <f t="shared" si="15"/>
        <v>34791</v>
      </c>
      <c r="I11" s="144">
        <f t="shared" si="15"/>
        <v>58263</v>
      </c>
      <c r="J11" s="144">
        <f t="shared" si="15"/>
        <v>46122</v>
      </c>
      <c r="K11" s="144">
        <f t="shared" si="15"/>
        <v>14369</v>
      </c>
      <c r="L11" s="144">
        <f t="shared" si="15"/>
        <v>5725</v>
      </c>
      <c r="M11" s="144">
        <f t="shared" si="15"/>
        <v>1117</v>
      </c>
      <c r="N11" s="144">
        <f t="shared" si="15"/>
        <v>28649</v>
      </c>
      <c r="O11" s="144" t="e">
        <f t="shared" si="15"/>
        <v>#N/A</v>
      </c>
      <c r="P11" s="144">
        <f t="shared" si="15"/>
        <v>13897</v>
      </c>
      <c r="Q11" s="144">
        <f t="shared" si="15"/>
        <v>1785</v>
      </c>
      <c r="R11" s="144">
        <f t="shared" si="15"/>
        <v>9964</v>
      </c>
      <c r="S11" s="144">
        <f t="shared" si="15"/>
        <v>173444</v>
      </c>
      <c r="T11" s="144">
        <f t="shared" si="15"/>
        <v>76915</v>
      </c>
      <c r="U11" s="144">
        <f t="shared" si="15"/>
        <v>16148</v>
      </c>
      <c r="V11" s="144">
        <f t="shared" si="15"/>
        <v>2849</v>
      </c>
      <c r="W11" s="144">
        <f t="shared" si="15"/>
        <v>25989</v>
      </c>
      <c r="X11" s="144">
        <f t="shared" si="15"/>
        <v>17653</v>
      </c>
      <c r="Y11" s="144">
        <f t="shared" si="15"/>
        <v>3308</v>
      </c>
      <c r="Z11" s="144">
        <f t="shared" si="15"/>
        <v>42279</v>
      </c>
      <c r="AA11" s="144">
        <f t="shared" si="15"/>
        <v>9519</v>
      </c>
      <c r="AB11" s="144">
        <f t="shared" si="15"/>
        <v>46519</v>
      </c>
      <c r="AC11" s="144">
        <f t="shared" si="15"/>
        <v>18554</v>
      </c>
      <c r="AD11" s="144">
        <f t="shared" si="15"/>
        <v>19354</v>
      </c>
      <c r="AE11" s="144">
        <f t="shared" si="15"/>
        <v>2341</v>
      </c>
      <c r="AF11" s="144">
        <f t="shared" si="15"/>
        <v>215025</v>
      </c>
      <c r="AG11" s="144">
        <f t="shared" si="15"/>
        <v>1055</v>
      </c>
      <c r="AH11" s="144">
        <f t="shared" si="15"/>
        <v>4835</v>
      </c>
      <c r="AI11" s="144">
        <f t="shared" si="15"/>
        <v>127956</v>
      </c>
      <c r="AJ11" s="144">
        <f t="shared" si="15"/>
        <v>1091935</v>
      </c>
      <c r="AK11" s="144">
        <f t="shared" si="15"/>
        <v>278056</v>
      </c>
      <c r="AL11" s="144">
        <f t="shared" si="15"/>
        <v>13854</v>
      </c>
      <c r="AM11" s="144">
        <f t="shared" si="15"/>
        <v>4757</v>
      </c>
      <c r="AN11" s="144">
        <f t="shared" si="15"/>
        <v>23258</v>
      </c>
      <c r="AO11" s="144">
        <f t="shared" si="15"/>
        <v>79391</v>
      </c>
      <c r="AP11" s="144">
        <f t="shared" si="15"/>
        <v>8767</v>
      </c>
      <c r="AQ11" s="144">
        <f t="shared" si="15"/>
        <v>7930</v>
      </c>
      <c r="AR11" s="144">
        <f t="shared" si="15"/>
        <v>134714</v>
      </c>
      <c r="AS11" s="144">
        <f t="shared" si="15"/>
        <v>7111</v>
      </c>
      <c r="AT11" s="144">
        <f t="shared" si="15"/>
        <v>6092</v>
      </c>
      <c r="AU11" s="144">
        <f t="shared" si="15"/>
        <v>27826</v>
      </c>
      <c r="AV11" s="144">
        <f t="shared" si="15"/>
        <v>29873</v>
      </c>
      <c r="AW11" s="144">
        <f t="shared" si="15"/>
        <v>45996</v>
      </c>
      <c r="AX11" s="144">
        <f t="shared" si="15"/>
        <v>6649</v>
      </c>
      <c r="AY11" s="144">
        <f t="shared" si="15"/>
        <v>16880</v>
      </c>
      <c r="AZ11" s="144">
        <f t="shared" si="15"/>
        <v>20960</v>
      </c>
      <c r="BA11" s="144">
        <f t="shared" si="15"/>
        <v>5241</v>
      </c>
      <c r="BB11" s="144">
        <f t="shared" si="15"/>
        <v>57781</v>
      </c>
      <c r="BC11" s="144">
        <f t="shared" si="15"/>
        <v>10027</v>
      </c>
      <c r="BD11" s="144">
        <f t="shared" si="15"/>
        <v>11525</v>
      </c>
      <c r="BE11" s="144">
        <f t="shared" si="15"/>
        <v>48674</v>
      </c>
      <c r="BF11" s="144">
        <f t="shared" si="15"/>
        <v>9037</v>
      </c>
      <c r="BG11" s="144">
        <f t="shared" si="15"/>
        <v>2837</v>
      </c>
      <c r="BH11" s="144">
        <f t="shared" si="15"/>
        <v>31314</v>
      </c>
      <c r="BI11" s="144">
        <f t="shared" si="15"/>
        <v>8161</v>
      </c>
      <c r="BJ11" s="144">
        <f t="shared" si="15"/>
        <v>297962</v>
      </c>
      <c r="BK11" s="144">
        <f t="shared" si="15"/>
        <v>29163</v>
      </c>
      <c r="BL11" s="144">
        <f t="shared" si="15"/>
        <v>3687</v>
      </c>
      <c r="BM11" s="144">
        <f t="shared" si="15"/>
        <v>5004</v>
      </c>
      <c r="BN11" s="144">
        <f t="shared" si="15"/>
        <v>2324</v>
      </c>
      <c r="BO11" s="144">
        <f t="shared" si="15"/>
        <v>14580</v>
      </c>
      <c r="BP11" s="144">
        <f t="shared" si="13"/>
        <v>44749</v>
      </c>
      <c r="BQ11" s="144">
        <f t="shared" si="14"/>
        <v>5994</v>
      </c>
      <c r="BR11" s="144">
        <f t="shared" si="14"/>
        <v>629049</v>
      </c>
      <c r="BS11" s="144">
        <f t="shared" si="14"/>
        <v>104060</v>
      </c>
      <c r="BT11" s="144">
        <f t="shared" si="14"/>
        <v>11504</v>
      </c>
      <c r="BU11" s="144">
        <f t="shared" si="14"/>
        <v>46525</v>
      </c>
      <c r="BV11" s="144">
        <f t="shared" si="14"/>
        <v>19905</v>
      </c>
      <c r="BW11" s="144">
        <f t="shared" si="14"/>
        <v>3103</v>
      </c>
      <c r="BX11" s="144">
        <f t="shared" si="14"/>
        <v>3198</v>
      </c>
      <c r="BY11" s="144" t="e">
        <f t="shared" si="14"/>
        <v>#N/A</v>
      </c>
      <c r="BZ11" s="144">
        <f t="shared" si="14"/>
        <v>19522</v>
      </c>
      <c r="CA11" s="144">
        <f t="shared" si="14"/>
        <v>37921</v>
      </c>
      <c r="CB11" s="144">
        <f t="shared" si="14"/>
        <v>13793</v>
      </c>
      <c r="CC11" s="144">
        <f t="shared" si="14"/>
        <v>3123</v>
      </c>
    </row>
    <row r="12" spans="1:81" s="125" customFormat="1" ht="12.75" x14ac:dyDescent="0.2">
      <c r="A12" s="191" t="s">
        <v>655</v>
      </c>
      <c r="C12" s="125">
        <f>C11</f>
        <v>2011</v>
      </c>
      <c r="D12" s="198">
        <f>D121+D120</f>
        <v>983</v>
      </c>
      <c r="E12" s="198">
        <f t="shared" ref="E12:BP12" si="16">E121+E120</f>
        <v>253</v>
      </c>
      <c r="F12" s="198">
        <f t="shared" si="16"/>
        <v>3928</v>
      </c>
      <c r="G12" s="198">
        <f t="shared" si="16"/>
        <v>1434</v>
      </c>
      <c r="H12" s="198">
        <f t="shared" si="16"/>
        <v>3170</v>
      </c>
      <c r="I12" s="198">
        <f t="shared" si="16"/>
        <v>6066</v>
      </c>
      <c r="J12" s="198">
        <f t="shared" si="16"/>
        <v>5459</v>
      </c>
      <c r="K12" s="198">
        <f t="shared" si="16"/>
        <v>1339</v>
      </c>
      <c r="L12" s="198">
        <f t="shared" si="16"/>
        <v>771</v>
      </c>
      <c r="M12" s="198">
        <f t="shared" si="16"/>
        <v>176</v>
      </c>
      <c r="N12" s="198">
        <f t="shared" si="16"/>
        <v>3483</v>
      </c>
      <c r="O12" s="198" t="e">
        <f t="shared" si="16"/>
        <v>#N/A</v>
      </c>
      <c r="P12" s="198">
        <f t="shared" si="16"/>
        <v>1826</v>
      </c>
      <c r="Q12" s="198">
        <f t="shared" si="16"/>
        <v>169</v>
      </c>
      <c r="R12" s="198">
        <f t="shared" si="16"/>
        <v>1312</v>
      </c>
      <c r="S12" s="198">
        <f t="shared" si="16"/>
        <v>21926</v>
      </c>
      <c r="T12" s="198">
        <f t="shared" si="16"/>
        <v>8162</v>
      </c>
      <c r="U12" s="198">
        <f t="shared" si="16"/>
        <v>1941</v>
      </c>
      <c r="V12" s="198">
        <f t="shared" si="16"/>
        <v>450</v>
      </c>
      <c r="W12" s="198">
        <f t="shared" si="16"/>
        <v>2105</v>
      </c>
      <c r="X12" s="198">
        <f t="shared" si="16"/>
        <v>2231</v>
      </c>
      <c r="Y12" s="198">
        <f t="shared" si="16"/>
        <v>467</v>
      </c>
      <c r="Z12" s="198">
        <f t="shared" si="16"/>
        <v>4469</v>
      </c>
      <c r="AA12" s="198">
        <f t="shared" si="16"/>
        <v>788</v>
      </c>
      <c r="AB12" s="198">
        <f t="shared" si="16"/>
        <v>4336</v>
      </c>
      <c r="AC12" s="198">
        <f t="shared" si="16"/>
        <v>2516</v>
      </c>
      <c r="AD12" s="198">
        <f t="shared" si="16"/>
        <v>1878</v>
      </c>
      <c r="AE12" s="198">
        <f t="shared" si="16"/>
        <v>476</v>
      </c>
      <c r="AF12" s="198">
        <f t="shared" si="16"/>
        <v>20291</v>
      </c>
      <c r="AG12" s="198">
        <f t="shared" si="16"/>
        <v>153</v>
      </c>
      <c r="AH12" s="198">
        <f t="shared" si="16"/>
        <v>686</v>
      </c>
      <c r="AI12" s="198">
        <f t="shared" si="16"/>
        <v>9894</v>
      </c>
      <c r="AJ12" s="198">
        <f t="shared" si="16"/>
        <v>118342</v>
      </c>
      <c r="AK12" s="198">
        <f t="shared" si="16"/>
        <v>27199</v>
      </c>
      <c r="AL12" s="198">
        <f t="shared" si="16"/>
        <v>972</v>
      </c>
      <c r="AM12" s="198">
        <f t="shared" si="16"/>
        <v>815</v>
      </c>
      <c r="AN12" s="198">
        <f t="shared" si="16"/>
        <v>3583</v>
      </c>
      <c r="AO12" s="198">
        <f t="shared" si="16"/>
        <v>8571</v>
      </c>
      <c r="AP12" s="198">
        <f t="shared" si="16"/>
        <v>1209</v>
      </c>
      <c r="AQ12" s="198">
        <f t="shared" si="16"/>
        <v>1668</v>
      </c>
      <c r="AR12" s="198">
        <f t="shared" si="16"/>
        <v>13614</v>
      </c>
      <c r="AS12" s="198">
        <f t="shared" si="16"/>
        <v>876</v>
      </c>
      <c r="AT12" s="198">
        <f t="shared" si="16"/>
        <v>859</v>
      </c>
      <c r="AU12" s="198">
        <f t="shared" si="16"/>
        <v>2657</v>
      </c>
      <c r="AV12" s="198">
        <f t="shared" si="16"/>
        <v>3465</v>
      </c>
      <c r="AW12" s="198">
        <f t="shared" si="16"/>
        <v>5166</v>
      </c>
      <c r="AX12" s="198">
        <f t="shared" si="16"/>
        <v>1351</v>
      </c>
      <c r="AY12" s="198">
        <f t="shared" si="16"/>
        <v>2152</v>
      </c>
      <c r="AZ12" s="198">
        <f t="shared" si="16"/>
        <v>2890</v>
      </c>
      <c r="BA12" s="198">
        <f t="shared" si="16"/>
        <v>818</v>
      </c>
      <c r="BB12" s="198">
        <f t="shared" si="16"/>
        <v>5833</v>
      </c>
      <c r="BC12" s="198">
        <f t="shared" si="16"/>
        <v>1221</v>
      </c>
      <c r="BD12" s="198">
        <f t="shared" si="16"/>
        <v>1510</v>
      </c>
      <c r="BE12" s="198">
        <f t="shared" si="16"/>
        <v>4408</v>
      </c>
      <c r="BF12" s="198">
        <f t="shared" si="16"/>
        <v>1518</v>
      </c>
      <c r="BG12" s="198">
        <f t="shared" si="16"/>
        <v>604</v>
      </c>
      <c r="BH12" s="198">
        <f t="shared" si="16"/>
        <v>3954</v>
      </c>
      <c r="BI12" s="198">
        <f t="shared" si="16"/>
        <v>977</v>
      </c>
      <c r="BJ12" s="198">
        <f t="shared" si="16"/>
        <v>35030</v>
      </c>
      <c r="BK12" s="198">
        <f t="shared" si="16"/>
        <v>3835</v>
      </c>
      <c r="BL12" s="198">
        <f t="shared" si="16"/>
        <v>496</v>
      </c>
      <c r="BM12" s="198">
        <f t="shared" si="16"/>
        <v>835</v>
      </c>
      <c r="BN12" s="198">
        <f t="shared" si="16"/>
        <v>431</v>
      </c>
      <c r="BO12" s="198">
        <f t="shared" si="16"/>
        <v>1856</v>
      </c>
      <c r="BP12" s="198">
        <f t="shared" si="16"/>
        <v>5016</v>
      </c>
      <c r="BQ12" s="198">
        <f t="shared" ref="BQ12:CC12" si="17">BQ121+BQ120</f>
        <v>751</v>
      </c>
      <c r="BR12" s="198">
        <f t="shared" si="17"/>
        <v>80222</v>
      </c>
      <c r="BS12" s="198">
        <f t="shared" si="17"/>
        <v>9645</v>
      </c>
      <c r="BT12" s="198">
        <f t="shared" si="17"/>
        <v>820</v>
      </c>
      <c r="BU12" s="198">
        <f t="shared" si="17"/>
        <v>6085</v>
      </c>
      <c r="BV12" s="198">
        <f t="shared" si="17"/>
        <v>1862</v>
      </c>
      <c r="BW12" s="198">
        <f t="shared" si="17"/>
        <v>523</v>
      </c>
      <c r="BX12" s="198">
        <f t="shared" si="17"/>
        <v>498</v>
      </c>
      <c r="BY12" s="198" t="e">
        <f t="shared" si="17"/>
        <v>#N/A</v>
      </c>
      <c r="BZ12" s="198">
        <f t="shared" si="17"/>
        <v>2735</v>
      </c>
      <c r="CA12" s="198">
        <f t="shared" si="17"/>
        <v>2416</v>
      </c>
      <c r="CB12" s="198">
        <f t="shared" si="17"/>
        <v>1388</v>
      </c>
      <c r="CC12" s="198">
        <f t="shared" si="17"/>
        <v>428</v>
      </c>
    </row>
    <row r="13" spans="1:81" s="125" customFormat="1" ht="12.75" x14ac:dyDescent="0.2">
      <c r="A13" s="191" t="s">
        <v>678</v>
      </c>
      <c r="C13" s="125">
        <f>C12</f>
        <v>2011</v>
      </c>
      <c r="D13" s="198">
        <f>D123+D124+D122</f>
        <v>10</v>
      </c>
      <c r="E13" s="198">
        <f t="shared" ref="E13:BP13" si="18">E123+E124+E122</f>
        <v>0</v>
      </c>
      <c r="F13" s="198">
        <f t="shared" si="18"/>
        <v>3</v>
      </c>
      <c r="G13" s="198">
        <f t="shared" si="18"/>
        <v>0</v>
      </c>
      <c r="H13" s="198">
        <f t="shared" si="18"/>
        <v>6</v>
      </c>
      <c r="I13" s="198">
        <f t="shared" si="18"/>
        <v>0</v>
      </c>
      <c r="J13" s="198">
        <f t="shared" si="18"/>
        <v>5</v>
      </c>
      <c r="K13" s="198">
        <f t="shared" si="18"/>
        <v>0</v>
      </c>
      <c r="L13" s="198">
        <f t="shared" si="18"/>
        <v>0</v>
      </c>
      <c r="M13" s="198">
        <f t="shared" si="18"/>
        <v>0</v>
      </c>
      <c r="N13" s="198">
        <f t="shared" si="18"/>
        <v>0</v>
      </c>
      <c r="O13" s="198" t="e">
        <f t="shared" si="18"/>
        <v>#N/A</v>
      </c>
      <c r="P13" s="198">
        <f t="shared" si="18"/>
        <v>0</v>
      </c>
      <c r="Q13" s="198">
        <f t="shared" si="18"/>
        <v>0</v>
      </c>
      <c r="R13" s="198">
        <f t="shared" si="18"/>
        <v>0</v>
      </c>
      <c r="S13" s="198">
        <f t="shared" si="18"/>
        <v>11</v>
      </c>
      <c r="T13" s="198">
        <f t="shared" si="18"/>
        <v>6</v>
      </c>
      <c r="U13" s="198">
        <f t="shared" si="18"/>
        <v>5</v>
      </c>
      <c r="V13" s="198">
        <f t="shared" si="18"/>
        <v>0</v>
      </c>
      <c r="W13" s="198">
        <f t="shared" si="18"/>
        <v>0</v>
      </c>
      <c r="X13" s="198">
        <f t="shared" si="18"/>
        <v>1</v>
      </c>
      <c r="Y13" s="198">
        <f t="shared" si="18"/>
        <v>0</v>
      </c>
      <c r="Z13" s="198">
        <f t="shared" si="18"/>
        <v>0</v>
      </c>
      <c r="AA13" s="198">
        <f t="shared" si="18"/>
        <v>0</v>
      </c>
      <c r="AB13" s="198">
        <f t="shared" si="18"/>
        <v>4</v>
      </c>
      <c r="AC13" s="198">
        <f t="shared" si="18"/>
        <v>8</v>
      </c>
      <c r="AD13" s="198">
        <f t="shared" si="18"/>
        <v>0</v>
      </c>
      <c r="AE13" s="198">
        <f t="shared" si="18"/>
        <v>0</v>
      </c>
      <c r="AF13" s="198">
        <f t="shared" si="18"/>
        <v>11</v>
      </c>
      <c r="AG13" s="198">
        <f t="shared" si="18"/>
        <v>0</v>
      </c>
      <c r="AH13" s="198">
        <f t="shared" si="18"/>
        <v>0</v>
      </c>
      <c r="AI13" s="198">
        <f t="shared" si="18"/>
        <v>6</v>
      </c>
      <c r="AJ13" s="198">
        <f t="shared" si="18"/>
        <v>794</v>
      </c>
      <c r="AK13" s="198">
        <f t="shared" si="18"/>
        <v>11</v>
      </c>
      <c r="AL13" s="198">
        <f t="shared" si="18"/>
        <v>0</v>
      </c>
      <c r="AM13" s="198">
        <f t="shared" si="18"/>
        <v>0</v>
      </c>
      <c r="AN13" s="198">
        <f t="shared" si="18"/>
        <v>3</v>
      </c>
      <c r="AO13" s="198">
        <f t="shared" si="18"/>
        <v>3</v>
      </c>
      <c r="AP13" s="198">
        <f t="shared" si="18"/>
        <v>0</v>
      </c>
      <c r="AQ13" s="198">
        <f t="shared" si="18"/>
        <v>0</v>
      </c>
      <c r="AR13" s="198">
        <f t="shared" si="18"/>
        <v>3</v>
      </c>
      <c r="AS13" s="198">
        <f t="shared" si="18"/>
        <v>1</v>
      </c>
      <c r="AT13" s="198">
        <f t="shared" si="18"/>
        <v>0</v>
      </c>
      <c r="AU13" s="198">
        <f t="shared" si="18"/>
        <v>2</v>
      </c>
      <c r="AV13" s="198">
        <f t="shared" si="18"/>
        <v>0</v>
      </c>
      <c r="AW13" s="198">
        <f t="shared" si="18"/>
        <v>0</v>
      </c>
      <c r="AX13" s="198">
        <f t="shared" si="18"/>
        <v>0</v>
      </c>
      <c r="AY13" s="198">
        <f t="shared" si="18"/>
        <v>0</v>
      </c>
      <c r="AZ13" s="198">
        <f t="shared" si="18"/>
        <v>0</v>
      </c>
      <c r="BA13" s="198">
        <f t="shared" si="18"/>
        <v>0</v>
      </c>
      <c r="BB13" s="198">
        <f t="shared" si="18"/>
        <v>0</v>
      </c>
      <c r="BC13" s="198">
        <f t="shared" si="18"/>
        <v>0</v>
      </c>
      <c r="BD13" s="198">
        <f t="shared" si="18"/>
        <v>0</v>
      </c>
      <c r="BE13" s="198">
        <f t="shared" si="18"/>
        <v>1</v>
      </c>
      <c r="BF13" s="198">
        <f t="shared" si="18"/>
        <v>0</v>
      </c>
      <c r="BG13" s="198">
        <f t="shared" si="18"/>
        <v>0</v>
      </c>
      <c r="BH13" s="198">
        <f t="shared" si="18"/>
        <v>2</v>
      </c>
      <c r="BI13" s="198">
        <f t="shared" si="18"/>
        <v>0</v>
      </c>
      <c r="BJ13" s="198">
        <f t="shared" si="18"/>
        <v>1</v>
      </c>
      <c r="BK13" s="198">
        <f t="shared" si="18"/>
        <v>0</v>
      </c>
      <c r="BL13" s="198">
        <f t="shared" si="18"/>
        <v>0</v>
      </c>
      <c r="BM13" s="198">
        <f t="shared" si="18"/>
        <v>0</v>
      </c>
      <c r="BN13" s="198">
        <f t="shared" si="18"/>
        <v>0</v>
      </c>
      <c r="BO13" s="198">
        <f t="shared" si="18"/>
        <v>0</v>
      </c>
      <c r="BP13" s="198">
        <f t="shared" si="18"/>
        <v>0</v>
      </c>
      <c r="BQ13" s="198">
        <f t="shared" ref="BQ13:CC13" si="19">BQ123+BQ124+BQ122</f>
        <v>0</v>
      </c>
      <c r="BR13" s="198">
        <f t="shared" si="19"/>
        <v>52</v>
      </c>
      <c r="BS13" s="198">
        <f t="shared" si="19"/>
        <v>4</v>
      </c>
      <c r="BT13" s="198">
        <f t="shared" si="19"/>
        <v>0</v>
      </c>
      <c r="BU13" s="198">
        <f t="shared" si="19"/>
        <v>2</v>
      </c>
      <c r="BV13" s="198">
        <f t="shared" si="19"/>
        <v>1</v>
      </c>
      <c r="BW13" s="198">
        <f t="shared" si="19"/>
        <v>0</v>
      </c>
      <c r="BX13" s="198">
        <f t="shared" si="19"/>
        <v>1</v>
      </c>
      <c r="BY13" s="198" t="e">
        <f t="shared" si="19"/>
        <v>#N/A</v>
      </c>
      <c r="BZ13" s="198">
        <f t="shared" si="19"/>
        <v>0</v>
      </c>
      <c r="CA13" s="198">
        <f t="shared" si="19"/>
        <v>0</v>
      </c>
      <c r="CB13" s="198">
        <f t="shared" si="19"/>
        <v>0</v>
      </c>
      <c r="CC13" s="198">
        <f t="shared" si="19"/>
        <v>0</v>
      </c>
    </row>
    <row r="14" spans="1:81" s="125" customFormat="1" ht="12.75" x14ac:dyDescent="0.2">
      <c r="A14" s="246" t="s">
        <v>680</v>
      </c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</row>
    <row r="15" spans="1:81" s="125" customFormat="1" ht="12.75" x14ac:dyDescent="0.2">
      <c r="A15" s="246" t="s">
        <v>681</v>
      </c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</row>
    <row r="16" spans="1:81" s="125" customFormat="1" ht="12.75" x14ac:dyDescent="0.2">
      <c r="A16" s="125" t="s">
        <v>345</v>
      </c>
      <c r="B16" s="246" t="s">
        <v>669</v>
      </c>
      <c r="C16" s="125">
        <f>C13</f>
        <v>2011</v>
      </c>
      <c r="D16" s="246">
        <f>D126</f>
        <v>188825588.5</v>
      </c>
      <c r="E16" s="246">
        <f t="shared" ref="E16:BP16" si="20">E126</f>
        <v>21914149</v>
      </c>
      <c r="F16" s="246">
        <f t="shared" si="20"/>
        <v>1013462454</v>
      </c>
      <c r="G16" s="246">
        <f t="shared" si="20"/>
        <v>276100189</v>
      </c>
      <c r="H16" s="246">
        <f t="shared" si="20"/>
        <v>909897725.10000002</v>
      </c>
      <c r="I16" s="246">
        <f t="shared" si="20"/>
        <v>1697206413</v>
      </c>
      <c r="J16" s="246">
        <f t="shared" si="20"/>
        <v>1488576772.01</v>
      </c>
      <c r="K16" s="246">
        <f t="shared" si="20"/>
        <v>273617384</v>
      </c>
      <c r="L16" s="246">
        <f t="shared" si="20"/>
        <v>147194209</v>
      </c>
      <c r="M16" s="246">
        <f t="shared" si="20"/>
        <v>26562880</v>
      </c>
      <c r="N16" s="246">
        <f t="shared" si="20"/>
        <v>713235664</v>
      </c>
      <c r="O16" s="246" t="e">
        <f t="shared" si="20"/>
        <v>#N/A</v>
      </c>
      <c r="P16" s="246">
        <f t="shared" si="20"/>
        <v>304695726</v>
      </c>
      <c r="Q16" s="246">
        <f t="shared" si="20"/>
        <v>28988375</v>
      </c>
      <c r="R16" s="246">
        <f t="shared" si="20"/>
        <v>243982199</v>
      </c>
      <c r="S16" s="246">
        <f t="shared" si="20"/>
        <v>7575590224</v>
      </c>
      <c r="T16" s="246">
        <f t="shared" si="20"/>
        <v>2250502159</v>
      </c>
      <c r="U16" s="246">
        <f t="shared" si="20"/>
        <v>456033398</v>
      </c>
      <c r="V16" s="246">
        <f t="shared" si="20"/>
        <v>63642400</v>
      </c>
      <c r="W16" s="246">
        <f t="shared" si="20"/>
        <v>533687309</v>
      </c>
      <c r="X16" s="246">
        <f t="shared" si="20"/>
        <v>577484414</v>
      </c>
      <c r="Y16" s="246">
        <f t="shared" si="20"/>
        <v>78311374</v>
      </c>
      <c r="Z16" s="246">
        <f t="shared" si="20"/>
        <v>923827081.64999998</v>
      </c>
      <c r="AA16" s="246">
        <f t="shared" si="20"/>
        <v>180803939.70999998</v>
      </c>
      <c r="AB16" s="246">
        <f t="shared" si="20"/>
        <v>1664955455</v>
      </c>
      <c r="AC16" s="246">
        <f t="shared" si="20"/>
        <v>421078100</v>
      </c>
      <c r="AD16" s="246">
        <f t="shared" si="20"/>
        <v>491642005</v>
      </c>
      <c r="AE16" s="246">
        <f t="shared" si="20"/>
        <v>77706108</v>
      </c>
      <c r="AF16" s="246">
        <f t="shared" si="20"/>
        <v>4626970393</v>
      </c>
      <c r="AG16" s="246">
        <f t="shared" si="20"/>
        <v>19660484</v>
      </c>
      <c r="AH16" s="246">
        <f t="shared" si="20"/>
        <v>152469854</v>
      </c>
      <c r="AI16" s="246">
        <f t="shared" si="20"/>
        <v>3807829878.9700003</v>
      </c>
      <c r="AJ16" s="246">
        <f t="shared" si="20"/>
        <v>23414000000</v>
      </c>
      <c r="AK16" s="246">
        <f t="shared" si="20"/>
        <v>7542801651</v>
      </c>
      <c r="AL16" s="246">
        <f t="shared" si="20"/>
        <v>247768900</v>
      </c>
      <c r="AM16" s="246">
        <f t="shared" si="20"/>
        <v>105544154</v>
      </c>
      <c r="AN16" s="246">
        <f t="shared" si="20"/>
        <v>710434028</v>
      </c>
      <c r="AO16" s="246">
        <f t="shared" si="20"/>
        <v>1836015046</v>
      </c>
      <c r="AP16" s="246">
        <f t="shared" si="20"/>
        <v>231056870</v>
      </c>
      <c r="AQ16" s="246">
        <f t="shared" si="20"/>
        <v>204378205</v>
      </c>
      <c r="AR16" s="246">
        <f t="shared" si="20"/>
        <v>3286890316</v>
      </c>
      <c r="AS16" s="246">
        <f t="shared" si="20"/>
        <v>215118957</v>
      </c>
      <c r="AT16" s="246">
        <f t="shared" si="20"/>
        <v>199189616</v>
      </c>
      <c r="AU16" s="246">
        <f t="shared" si="20"/>
        <v>746591129</v>
      </c>
      <c r="AV16" s="246">
        <f t="shared" si="20"/>
        <v>680451871</v>
      </c>
      <c r="AW16" s="246">
        <f t="shared" si="20"/>
        <v>1176025374</v>
      </c>
      <c r="AX16" s="246">
        <f t="shared" si="20"/>
        <v>182461223</v>
      </c>
      <c r="AY16" s="246">
        <f t="shared" si="20"/>
        <v>364192396</v>
      </c>
      <c r="AZ16" s="246">
        <f t="shared" si="20"/>
        <v>561135444</v>
      </c>
      <c r="BA16" s="246">
        <f t="shared" si="20"/>
        <v>114314366</v>
      </c>
      <c r="BB16" s="246">
        <f t="shared" si="20"/>
        <v>1507117575.8099999</v>
      </c>
      <c r="BC16" s="246">
        <f t="shared" si="20"/>
        <v>243474417</v>
      </c>
      <c r="BD16" s="246">
        <f t="shared" si="20"/>
        <v>303545330</v>
      </c>
      <c r="BE16" s="246">
        <f t="shared" si="20"/>
        <v>1097496802</v>
      </c>
      <c r="BF16" s="246">
        <f t="shared" si="20"/>
        <v>186403533.46000004</v>
      </c>
      <c r="BG16" s="246">
        <f t="shared" si="20"/>
        <v>84106262.439999998</v>
      </c>
      <c r="BH16" s="246">
        <f t="shared" si="20"/>
        <v>805584296</v>
      </c>
      <c r="BI16" s="246">
        <f t="shared" si="20"/>
        <v>201194502</v>
      </c>
      <c r="BJ16" s="246">
        <f t="shared" si="20"/>
        <v>8322749725</v>
      </c>
      <c r="BK16" s="246">
        <f t="shared" si="20"/>
        <v>693540710</v>
      </c>
      <c r="BL16" s="246">
        <f t="shared" si="20"/>
        <v>88568831</v>
      </c>
      <c r="BM16" s="246">
        <f t="shared" si="20"/>
        <v>106753165</v>
      </c>
      <c r="BN16" s="246">
        <f t="shared" si="20"/>
        <v>72584384.75</v>
      </c>
      <c r="BO16" s="246">
        <f t="shared" si="20"/>
        <v>291893294</v>
      </c>
      <c r="BP16" s="246">
        <f t="shared" si="20"/>
        <v>943030337.75999999</v>
      </c>
      <c r="BQ16" s="246">
        <f t="shared" ref="BQ16:CC16" si="21">BQ126</f>
        <v>182329432</v>
      </c>
      <c r="BR16" s="246">
        <f t="shared" si="21"/>
        <v>24556469348</v>
      </c>
      <c r="BS16" s="246">
        <f t="shared" si="21"/>
        <v>2526635929</v>
      </c>
      <c r="BT16" s="246">
        <f t="shared" si="21"/>
        <v>119660738</v>
      </c>
      <c r="BU16" s="246">
        <f t="shared" si="21"/>
        <v>1427314949</v>
      </c>
      <c r="BV16" s="246">
        <f t="shared" si="21"/>
        <v>423225290</v>
      </c>
      <c r="BW16" s="246">
        <f t="shared" si="21"/>
        <v>89373924</v>
      </c>
      <c r="BX16" s="246">
        <f t="shared" si="21"/>
        <v>144028502</v>
      </c>
      <c r="BY16" s="246" t="e">
        <f t="shared" si="21"/>
        <v>#N/A</v>
      </c>
      <c r="BZ16" s="246">
        <f t="shared" si="21"/>
        <v>430635546</v>
      </c>
      <c r="CA16" s="246">
        <f t="shared" si="21"/>
        <v>861945119</v>
      </c>
      <c r="CB16" s="246">
        <f t="shared" si="21"/>
        <v>371114633</v>
      </c>
      <c r="CC16" s="246">
        <f t="shared" si="21"/>
        <v>58825503</v>
      </c>
    </row>
    <row r="17" spans="1:81" s="125" customFormat="1" ht="12.75" x14ac:dyDescent="0.2">
      <c r="A17" s="125" t="s">
        <v>353</v>
      </c>
      <c r="B17" s="246" t="s">
        <v>668</v>
      </c>
      <c r="C17" s="125">
        <f t="shared" ref="C17:C35" si="22">C16</f>
        <v>2011</v>
      </c>
      <c r="D17" s="246">
        <f>D127</f>
        <v>89074837.200000003</v>
      </c>
      <c r="E17" s="246">
        <f t="shared" ref="E17:BP17" si="23">E127</f>
        <v>9619204</v>
      </c>
      <c r="F17" s="246">
        <f t="shared" si="23"/>
        <v>262832708</v>
      </c>
      <c r="G17" s="246">
        <f t="shared" si="23"/>
        <v>81900003</v>
      </c>
      <c r="H17" s="246">
        <f t="shared" si="23"/>
        <v>291380972</v>
      </c>
      <c r="I17" s="246">
        <f t="shared" si="23"/>
        <v>572972972</v>
      </c>
      <c r="J17" s="246">
        <f t="shared" si="23"/>
        <v>401509896</v>
      </c>
      <c r="K17" s="246">
        <f t="shared" si="23"/>
        <v>113713474</v>
      </c>
      <c r="L17" s="246">
        <f t="shared" si="23"/>
        <v>45610704</v>
      </c>
      <c r="M17" s="246">
        <f t="shared" si="23"/>
        <v>14223450</v>
      </c>
      <c r="N17" s="246">
        <f t="shared" si="23"/>
        <v>235820564</v>
      </c>
      <c r="O17" s="246" t="e">
        <f t="shared" si="23"/>
        <v>#N/A</v>
      </c>
      <c r="P17" s="246">
        <f t="shared" si="23"/>
        <v>116182693</v>
      </c>
      <c r="Q17" s="246">
        <f t="shared" si="23"/>
        <v>19799668</v>
      </c>
      <c r="R17" s="246">
        <f t="shared" si="23"/>
        <v>91867820</v>
      </c>
      <c r="S17" s="246">
        <f t="shared" si="23"/>
        <v>1583986482</v>
      </c>
      <c r="T17" s="246">
        <f t="shared" si="23"/>
        <v>639713622</v>
      </c>
      <c r="U17" s="246">
        <f t="shared" si="23"/>
        <v>141582564</v>
      </c>
      <c r="V17" s="246">
        <f t="shared" si="23"/>
        <v>33345047</v>
      </c>
      <c r="W17" s="246">
        <f t="shared" si="23"/>
        <v>256110722</v>
      </c>
      <c r="X17" s="246">
        <f t="shared" si="23"/>
        <v>140929999</v>
      </c>
      <c r="Y17" s="246">
        <f t="shared" si="23"/>
        <v>38677253</v>
      </c>
      <c r="Z17" s="246">
        <f t="shared" si="23"/>
        <v>397659452.85000002</v>
      </c>
      <c r="AA17" s="246">
        <f t="shared" si="23"/>
        <v>92957574</v>
      </c>
      <c r="AB17" s="246">
        <f t="shared" si="23"/>
        <v>365414554</v>
      </c>
      <c r="AC17" s="246">
        <f t="shared" si="23"/>
        <v>171241285</v>
      </c>
      <c r="AD17" s="246">
        <f t="shared" si="23"/>
        <v>213773795</v>
      </c>
      <c r="AE17" s="246">
        <f t="shared" si="23"/>
        <v>24683731</v>
      </c>
      <c r="AF17" s="246">
        <f t="shared" si="23"/>
        <v>1657856641</v>
      </c>
      <c r="AG17" s="246">
        <f t="shared" si="23"/>
        <v>14717280</v>
      </c>
      <c r="AH17" s="246">
        <f t="shared" si="23"/>
        <v>51273093</v>
      </c>
      <c r="AI17" s="246">
        <f t="shared" si="23"/>
        <v>1171420497</v>
      </c>
      <c r="AJ17" s="246">
        <f t="shared" si="23"/>
        <v>12008000000</v>
      </c>
      <c r="AK17" s="246">
        <f t="shared" si="23"/>
        <v>2234649169</v>
      </c>
      <c r="AL17" s="246">
        <f t="shared" si="23"/>
        <v>161295429</v>
      </c>
      <c r="AM17" s="246">
        <f t="shared" si="23"/>
        <v>38295451</v>
      </c>
      <c r="AN17" s="246">
        <f t="shared" si="23"/>
        <v>189907882</v>
      </c>
      <c r="AO17" s="246">
        <f t="shared" si="23"/>
        <v>647280211</v>
      </c>
      <c r="AP17" s="246">
        <f t="shared" si="23"/>
        <v>52183168</v>
      </c>
      <c r="AQ17" s="246">
        <f t="shared" si="23"/>
        <v>77905420</v>
      </c>
      <c r="AR17" s="246">
        <f t="shared" si="23"/>
        <v>1128889459</v>
      </c>
      <c r="AS17" s="246">
        <f t="shared" si="23"/>
        <v>63675422</v>
      </c>
      <c r="AT17" s="246">
        <f t="shared" si="23"/>
        <v>47493182</v>
      </c>
      <c r="AU17" s="246">
        <f t="shared" si="23"/>
        <v>268725505</v>
      </c>
      <c r="AV17" s="246">
        <f t="shared" si="23"/>
        <v>279717978</v>
      </c>
      <c r="AW17" s="246">
        <f t="shared" si="23"/>
        <v>423279611</v>
      </c>
      <c r="AX17" s="246">
        <f t="shared" si="23"/>
        <v>67755761</v>
      </c>
      <c r="AY17" s="246">
        <f t="shared" si="23"/>
        <v>144425322</v>
      </c>
      <c r="AZ17" s="246">
        <f t="shared" si="23"/>
        <v>207358082</v>
      </c>
      <c r="BA17" s="246">
        <f t="shared" si="23"/>
        <v>42010127</v>
      </c>
      <c r="BB17" s="246">
        <f t="shared" si="23"/>
        <v>588602039.60000002</v>
      </c>
      <c r="BC17" s="246">
        <f t="shared" si="23"/>
        <v>85903538</v>
      </c>
      <c r="BD17" s="246">
        <f t="shared" si="23"/>
        <v>106490221</v>
      </c>
      <c r="BE17" s="246">
        <f t="shared" si="23"/>
        <v>484617834</v>
      </c>
      <c r="BF17" s="246">
        <f t="shared" si="23"/>
        <v>79270519.859999999</v>
      </c>
      <c r="BG17" s="246">
        <f t="shared" si="23"/>
        <v>33051993.399999999</v>
      </c>
      <c r="BH17" s="246">
        <f t="shared" si="23"/>
        <v>291989685</v>
      </c>
      <c r="BI17" s="246">
        <f t="shared" si="23"/>
        <v>64016802</v>
      </c>
      <c r="BJ17" s="246">
        <f t="shared" si="23"/>
        <v>2727580225</v>
      </c>
      <c r="BK17" s="246">
        <f t="shared" si="23"/>
        <v>331996914</v>
      </c>
      <c r="BL17" s="246">
        <f t="shared" si="23"/>
        <v>30085520</v>
      </c>
      <c r="BM17" s="246">
        <f t="shared" si="23"/>
        <v>43287278</v>
      </c>
      <c r="BN17" s="246">
        <f t="shared" si="23"/>
        <v>32694600.370000001</v>
      </c>
      <c r="BO17" s="246">
        <f t="shared" si="23"/>
        <v>118988254</v>
      </c>
      <c r="BP17" s="246">
        <f t="shared" si="23"/>
        <v>337828769</v>
      </c>
      <c r="BQ17" s="246">
        <f t="shared" ref="BQ17:CC17" si="24">BQ127</f>
        <v>50395810</v>
      </c>
      <c r="BR17" s="246">
        <f t="shared" si="24"/>
        <v>5204012541</v>
      </c>
      <c r="BS17" s="246">
        <f t="shared" si="24"/>
        <v>955895335</v>
      </c>
      <c r="BT17" s="246">
        <f t="shared" si="24"/>
        <v>81939538</v>
      </c>
      <c r="BU17" s="246">
        <f t="shared" si="24"/>
        <v>408768579</v>
      </c>
      <c r="BV17" s="246">
        <f t="shared" si="24"/>
        <v>158621921</v>
      </c>
      <c r="BW17" s="246">
        <f t="shared" si="24"/>
        <v>22862125</v>
      </c>
      <c r="BX17" s="246">
        <f t="shared" si="24"/>
        <v>25980284</v>
      </c>
      <c r="BY17" s="246" t="e">
        <f t="shared" si="24"/>
        <v>#N/A</v>
      </c>
      <c r="BZ17" s="246">
        <f t="shared" si="24"/>
        <v>200662039</v>
      </c>
      <c r="CA17" s="246">
        <f t="shared" si="24"/>
        <v>361978770</v>
      </c>
      <c r="CB17" s="246">
        <f t="shared" si="24"/>
        <v>109805906</v>
      </c>
      <c r="CC17" s="246">
        <f t="shared" si="24"/>
        <v>29052645</v>
      </c>
    </row>
    <row r="18" spans="1:81" s="125" customFormat="1" ht="12.75" x14ac:dyDescent="0.2">
      <c r="A18" s="125" t="s">
        <v>656</v>
      </c>
      <c r="B18" s="125" t="s">
        <v>363</v>
      </c>
      <c r="C18" s="125">
        <f t="shared" si="22"/>
        <v>2011</v>
      </c>
      <c r="D18" s="198">
        <f>D128+D129</f>
        <v>91661213.699999988</v>
      </c>
      <c r="E18" s="198">
        <f t="shared" ref="E18:BP18" si="25">E128+E129</f>
        <v>12294945</v>
      </c>
      <c r="F18" s="198">
        <f t="shared" si="25"/>
        <v>497013703</v>
      </c>
      <c r="G18" s="198">
        <f t="shared" si="25"/>
        <v>194200186</v>
      </c>
      <c r="H18" s="198">
        <f t="shared" si="25"/>
        <v>529252640</v>
      </c>
      <c r="I18" s="198">
        <f t="shared" si="25"/>
        <v>1124233441</v>
      </c>
      <c r="J18" s="198">
        <f t="shared" si="25"/>
        <v>893449166</v>
      </c>
      <c r="K18" s="198">
        <f t="shared" si="25"/>
        <v>159903910</v>
      </c>
      <c r="L18" s="198">
        <f t="shared" si="25"/>
        <v>101583505</v>
      </c>
      <c r="M18" s="198">
        <f t="shared" si="25"/>
        <v>12339430</v>
      </c>
      <c r="N18" s="198">
        <f t="shared" si="25"/>
        <v>477415100</v>
      </c>
      <c r="O18" s="198" t="e">
        <f t="shared" si="25"/>
        <v>#N/A</v>
      </c>
      <c r="P18" s="198">
        <f t="shared" si="25"/>
        <v>188513033</v>
      </c>
      <c r="Q18" s="198">
        <f t="shared" si="25"/>
        <v>9188707</v>
      </c>
      <c r="R18" s="198">
        <f t="shared" si="25"/>
        <v>152114379</v>
      </c>
      <c r="S18" s="198">
        <f t="shared" si="25"/>
        <v>4953358663</v>
      </c>
      <c r="T18" s="198">
        <f t="shared" si="25"/>
        <v>1214520347</v>
      </c>
      <c r="U18" s="198">
        <f t="shared" si="25"/>
        <v>207311584</v>
      </c>
      <c r="V18" s="198">
        <f t="shared" si="25"/>
        <v>30297353</v>
      </c>
      <c r="W18" s="198">
        <f t="shared" si="25"/>
        <v>277576587</v>
      </c>
      <c r="X18" s="198">
        <f t="shared" si="25"/>
        <v>405964855</v>
      </c>
      <c r="Y18" s="198">
        <f t="shared" si="25"/>
        <v>39634121</v>
      </c>
      <c r="Z18" s="198">
        <f t="shared" si="25"/>
        <v>526167628.80000001</v>
      </c>
      <c r="AA18" s="198">
        <f t="shared" si="25"/>
        <v>87846365.709999993</v>
      </c>
      <c r="AB18" s="198">
        <f t="shared" si="25"/>
        <v>1038284556</v>
      </c>
      <c r="AC18" s="198">
        <f t="shared" si="25"/>
        <v>175644565</v>
      </c>
      <c r="AD18" s="198">
        <f t="shared" si="25"/>
        <v>277868210</v>
      </c>
      <c r="AE18" s="198">
        <f t="shared" si="25"/>
        <v>53022377</v>
      </c>
      <c r="AF18" s="198">
        <f t="shared" si="25"/>
        <v>2439314360</v>
      </c>
      <c r="AG18" s="198">
        <f t="shared" si="25"/>
        <v>4943204</v>
      </c>
      <c r="AH18" s="198">
        <f t="shared" si="25"/>
        <v>101196761</v>
      </c>
      <c r="AI18" s="198">
        <f t="shared" si="25"/>
        <v>2242519768.9700003</v>
      </c>
      <c r="AJ18" s="198">
        <f t="shared" si="25"/>
        <v>6423000000</v>
      </c>
      <c r="AK18" s="198">
        <f t="shared" si="25"/>
        <v>4646107008</v>
      </c>
      <c r="AL18" s="198">
        <f t="shared" si="25"/>
        <v>86473471</v>
      </c>
      <c r="AM18" s="198">
        <f t="shared" si="25"/>
        <v>67248703</v>
      </c>
      <c r="AN18" s="198">
        <f t="shared" si="25"/>
        <v>366196236</v>
      </c>
      <c r="AO18" s="198">
        <f t="shared" si="25"/>
        <v>1111409571</v>
      </c>
      <c r="AP18" s="198">
        <f t="shared" si="25"/>
        <v>178873702</v>
      </c>
      <c r="AQ18" s="198">
        <f t="shared" si="25"/>
        <v>126472785</v>
      </c>
      <c r="AR18" s="198">
        <f t="shared" si="25"/>
        <v>1964451709</v>
      </c>
      <c r="AS18" s="198">
        <f t="shared" si="25"/>
        <v>117144545</v>
      </c>
      <c r="AT18" s="198">
        <f t="shared" si="25"/>
        <v>151696434</v>
      </c>
      <c r="AU18" s="198">
        <f t="shared" si="25"/>
        <v>397529090</v>
      </c>
      <c r="AV18" s="198">
        <f t="shared" si="25"/>
        <v>400733893</v>
      </c>
      <c r="AW18" s="198">
        <f t="shared" si="25"/>
        <v>752745763</v>
      </c>
      <c r="AX18" s="198">
        <f t="shared" si="25"/>
        <v>114705462</v>
      </c>
      <c r="AY18" s="198">
        <f t="shared" si="25"/>
        <v>219767074</v>
      </c>
      <c r="AZ18" s="198">
        <f t="shared" si="25"/>
        <v>353777362</v>
      </c>
      <c r="BA18" s="198">
        <f t="shared" si="25"/>
        <v>72304239</v>
      </c>
      <c r="BB18" s="198">
        <f t="shared" si="25"/>
        <v>918515536.21000004</v>
      </c>
      <c r="BC18" s="198">
        <f t="shared" si="25"/>
        <v>157570879</v>
      </c>
      <c r="BD18" s="198">
        <f t="shared" si="25"/>
        <v>197055109</v>
      </c>
      <c r="BE18" s="198">
        <f t="shared" si="25"/>
        <v>575138269</v>
      </c>
      <c r="BF18" s="198">
        <f t="shared" si="25"/>
        <v>107133013.60000001</v>
      </c>
      <c r="BG18" s="198">
        <f t="shared" si="25"/>
        <v>51054269.039999999</v>
      </c>
      <c r="BH18" s="198">
        <f t="shared" si="25"/>
        <v>457353731</v>
      </c>
      <c r="BI18" s="198">
        <f t="shared" si="25"/>
        <v>137177700</v>
      </c>
      <c r="BJ18" s="198">
        <f t="shared" si="25"/>
        <v>5568053095</v>
      </c>
      <c r="BK18" s="198">
        <f t="shared" si="25"/>
        <v>361543796</v>
      </c>
      <c r="BL18" s="198">
        <f t="shared" si="25"/>
        <v>58483311</v>
      </c>
      <c r="BM18" s="198">
        <f t="shared" si="25"/>
        <v>63465887</v>
      </c>
      <c r="BN18" s="198">
        <f t="shared" si="25"/>
        <v>39889784.380000003</v>
      </c>
      <c r="BO18" s="198">
        <f t="shared" si="25"/>
        <v>172905040</v>
      </c>
      <c r="BP18" s="198">
        <f t="shared" si="25"/>
        <v>605201568.75999999</v>
      </c>
      <c r="BQ18" s="198">
        <f t="shared" ref="BQ18:CC18" si="26">BQ128+BQ129</f>
        <v>131933622</v>
      </c>
      <c r="BR18" s="198">
        <f t="shared" si="26"/>
        <v>16997313734</v>
      </c>
      <c r="BS18" s="198">
        <f t="shared" si="26"/>
        <v>1370969487</v>
      </c>
      <c r="BT18" s="198">
        <f t="shared" si="26"/>
        <v>37721200</v>
      </c>
      <c r="BU18" s="198">
        <f t="shared" si="26"/>
        <v>912194093</v>
      </c>
      <c r="BV18" s="198">
        <f t="shared" si="26"/>
        <v>204609877</v>
      </c>
      <c r="BW18" s="198">
        <f t="shared" si="26"/>
        <v>66511799</v>
      </c>
      <c r="BX18" s="198">
        <f t="shared" si="26"/>
        <v>49859294</v>
      </c>
      <c r="BY18" s="198" t="e">
        <f t="shared" si="26"/>
        <v>#N/A</v>
      </c>
      <c r="BZ18" s="198">
        <f t="shared" si="26"/>
        <v>229973507</v>
      </c>
      <c r="CA18" s="198">
        <f t="shared" si="26"/>
        <v>499966349</v>
      </c>
      <c r="CB18" s="198">
        <f t="shared" si="26"/>
        <v>261308727</v>
      </c>
      <c r="CC18" s="198">
        <f t="shared" si="26"/>
        <v>29772858</v>
      </c>
    </row>
    <row r="19" spans="1:81" s="125" customFormat="1" ht="12.75" x14ac:dyDescent="0.2">
      <c r="A19" s="125" t="s">
        <v>679</v>
      </c>
      <c r="B19" s="125" t="s">
        <v>364</v>
      </c>
      <c r="C19" s="125">
        <f t="shared" si="22"/>
        <v>2011</v>
      </c>
      <c r="D19" s="198">
        <f>D130+D131+D132</f>
        <v>8089537.5999999996</v>
      </c>
      <c r="E19" s="198">
        <f t="shared" ref="E19:BP19" si="27">E130+E131+E132</f>
        <v>0</v>
      </c>
      <c r="F19" s="198">
        <f t="shared" si="27"/>
        <v>253616043</v>
      </c>
      <c r="G19" s="198">
        <f t="shared" si="27"/>
        <v>0</v>
      </c>
      <c r="H19" s="198">
        <f t="shared" si="27"/>
        <v>89264113.099999994</v>
      </c>
      <c r="I19" s="198">
        <f t="shared" si="27"/>
        <v>0</v>
      </c>
      <c r="J19" s="198">
        <f t="shared" si="27"/>
        <v>193617710.00999999</v>
      </c>
      <c r="K19" s="198">
        <f t="shared" si="27"/>
        <v>0</v>
      </c>
      <c r="L19" s="198">
        <f t="shared" si="27"/>
        <v>0</v>
      </c>
      <c r="M19" s="198">
        <f t="shared" si="27"/>
        <v>0</v>
      </c>
      <c r="N19" s="198">
        <f t="shared" si="27"/>
        <v>0</v>
      </c>
      <c r="O19" s="198" t="e">
        <f t="shared" si="27"/>
        <v>#N/A</v>
      </c>
      <c r="P19" s="198">
        <f t="shared" si="27"/>
        <v>0</v>
      </c>
      <c r="Q19" s="198">
        <f t="shared" si="27"/>
        <v>0</v>
      </c>
      <c r="R19" s="198">
        <f t="shared" si="27"/>
        <v>0</v>
      </c>
      <c r="S19" s="198">
        <f t="shared" si="27"/>
        <v>1038245079</v>
      </c>
      <c r="T19" s="198">
        <f t="shared" si="27"/>
        <v>396268190</v>
      </c>
      <c r="U19" s="198">
        <f t="shared" si="27"/>
        <v>107139250</v>
      </c>
      <c r="V19" s="198">
        <f t="shared" si="27"/>
        <v>0</v>
      </c>
      <c r="W19" s="198">
        <f t="shared" si="27"/>
        <v>0</v>
      </c>
      <c r="X19" s="198">
        <f t="shared" si="27"/>
        <v>30589560</v>
      </c>
      <c r="Y19" s="198">
        <f t="shared" si="27"/>
        <v>0</v>
      </c>
      <c r="Z19" s="198">
        <f t="shared" si="27"/>
        <v>0</v>
      </c>
      <c r="AA19" s="198">
        <f t="shared" si="27"/>
        <v>0</v>
      </c>
      <c r="AB19" s="198">
        <f t="shared" si="27"/>
        <v>261256345</v>
      </c>
      <c r="AC19" s="198">
        <f t="shared" si="27"/>
        <v>74192250</v>
      </c>
      <c r="AD19" s="198">
        <f t="shared" si="27"/>
        <v>0</v>
      </c>
      <c r="AE19" s="198">
        <f t="shared" si="27"/>
        <v>0</v>
      </c>
      <c r="AF19" s="198">
        <f t="shared" si="27"/>
        <v>529799392</v>
      </c>
      <c r="AG19" s="198">
        <f t="shared" si="27"/>
        <v>0</v>
      </c>
      <c r="AH19" s="198">
        <f t="shared" si="27"/>
        <v>0</v>
      </c>
      <c r="AI19" s="198">
        <f t="shared" si="27"/>
        <v>393889613</v>
      </c>
      <c r="AJ19" s="198">
        <f t="shared" si="27"/>
        <v>4983000000</v>
      </c>
      <c r="AK19" s="198">
        <f t="shared" si="27"/>
        <v>662045474</v>
      </c>
      <c r="AL19" s="198">
        <f t="shared" si="27"/>
        <v>0</v>
      </c>
      <c r="AM19" s="198">
        <f t="shared" si="27"/>
        <v>0</v>
      </c>
      <c r="AN19" s="198">
        <f t="shared" si="27"/>
        <v>154329910</v>
      </c>
      <c r="AO19" s="198">
        <f t="shared" si="27"/>
        <v>77325264</v>
      </c>
      <c r="AP19" s="198">
        <f t="shared" si="27"/>
        <v>0</v>
      </c>
      <c r="AQ19" s="198">
        <f t="shared" si="27"/>
        <v>0</v>
      </c>
      <c r="AR19" s="198">
        <f t="shared" si="27"/>
        <v>193549148</v>
      </c>
      <c r="AS19" s="198">
        <f t="shared" si="27"/>
        <v>34298990</v>
      </c>
      <c r="AT19" s="198">
        <f t="shared" si="27"/>
        <v>0</v>
      </c>
      <c r="AU19" s="198">
        <f t="shared" si="27"/>
        <v>80336534</v>
      </c>
      <c r="AV19" s="198">
        <f t="shared" si="27"/>
        <v>0</v>
      </c>
      <c r="AW19" s="198">
        <f t="shared" si="27"/>
        <v>0</v>
      </c>
      <c r="AX19" s="198">
        <f t="shared" si="27"/>
        <v>0</v>
      </c>
      <c r="AY19" s="198">
        <f t="shared" si="27"/>
        <v>0</v>
      </c>
      <c r="AZ19" s="198">
        <f t="shared" si="27"/>
        <v>0</v>
      </c>
      <c r="BA19" s="198">
        <f t="shared" si="27"/>
        <v>0</v>
      </c>
      <c r="BB19" s="198">
        <f t="shared" si="27"/>
        <v>0</v>
      </c>
      <c r="BC19" s="198">
        <f t="shared" si="27"/>
        <v>0</v>
      </c>
      <c r="BD19" s="198">
        <f t="shared" si="27"/>
        <v>0</v>
      </c>
      <c r="BE19" s="198">
        <f t="shared" si="27"/>
        <v>37740699</v>
      </c>
      <c r="BF19" s="198">
        <f t="shared" si="27"/>
        <v>0</v>
      </c>
      <c r="BG19" s="198">
        <f t="shared" si="27"/>
        <v>0</v>
      </c>
      <c r="BH19" s="198">
        <f t="shared" si="27"/>
        <v>56240880</v>
      </c>
      <c r="BI19" s="198">
        <f t="shared" si="27"/>
        <v>0</v>
      </c>
      <c r="BJ19" s="198">
        <f t="shared" si="27"/>
        <v>27116405</v>
      </c>
      <c r="BK19" s="198">
        <f t="shared" si="27"/>
        <v>0</v>
      </c>
      <c r="BL19" s="198">
        <f t="shared" si="27"/>
        <v>0</v>
      </c>
      <c r="BM19" s="198">
        <f t="shared" si="27"/>
        <v>0</v>
      </c>
      <c r="BN19" s="198">
        <f t="shared" si="27"/>
        <v>0</v>
      </c>
      <c r="BO19" s="198">
        <f t="shared" si="27"/>
        <v>0</v>
      </c>
      <c r="BP19" s="198">
        <f t="shared" si="27"/>
        <v>0</v>
      </c>
      <c r="BQ19" s="198">
        <f t="shared" ref="BQ19:CC19" si="28">BQ130+BQ131+BQ132</f>
        <v>0</v>
      </c>
      <c r="BR19" s="198">
        <f t="shared" si="28"/>
        <v>2355143073</v>
      </c>
      <c r="BS19" s="198">
        <f t="shared" si="28"/>
        <v>199771107</v>
      </c>
      <c r="BT19" s="198">
        <f t="shared" si="28"/>
        <v>0</v>
      </c>
      <c r="BU19" s="198">
        <f t="shared" si="28"/>
        <v>106352277</v>
      </c>
      <c r="BV19" s="198">
        <f t="shared" si="28"/>
        <v>59993492</v>
      </c>
      <c r="BW19" s="198">
        <f t="shared" si="28"/>
        <v>0</v>
      </c>
      <c r="BX19" s="198">
        <f t="shared" si="28"/>
        <v>68188924</v>
      </c>
      <c r="BY19" s="198" t="e">
        <f t="shared" si="28"/>
        <v>#N/A</v>
      </c>
      <c r="BZ19" s="198">
        <f t="shared" si="28"/>
        <v>0</v>
      </c>
      <c r="CA19" s="198">
        <f t="shared" si="28"/>
        <v>0</v>
      </c>
      <c r="CB19" s="198">
        <f t="shared" si="28"/>
        <v>0</v>
      </c>
      <c r="CC19" s="198">
        <f t="shared" si="28"/>
        <v>0</v>
      </c>
    </row>
    <row r="20" spans="1:81" s="125" customFormat="1" ht="12.75" x14ac:dyDescent="0.2">
      <c r="A20" s="246" t="s">
        <v>682</v>
      </c>
      <c r="C20" s="125">
        <f t="shared" si="22"/>
        <v>2011</v>
      </c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</row>
    <row r="21" spans="1:81" s="125" customFormat="1" ht="12.75" x14ac:dyDescent="0.2">
      <c r="A21" s="246" t="s">
        <v>683</v>
      </c>
      <c r="C21" s="125">
        <f t="shared" si="22"/>
        <v>2011</v>
      </c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</row>
    <row r="22" spans="1:81" s="125" customFormat="1" ht="12.75" x14ac:dyDescent="0.2">
      <c r="A22" s="125" t="s">
        <v>346</v>
      </c>
      <c r="B22" s="246" t="s">
        <v>670</v>
      </c>
      <c r="C22" s="125">
        <f t="shared" si="22"/>
        <v>2011</v>
      </c>
      <c r="D22" s="246">
        <f>D135</f>
        <v>176514</v>
      </c>
      <c r="E22" s="246">
        <f t="shared" ref="E22:BP22" si="29">E135</f>
        <v>3940</v>
      </c>
      <c r="F22" s="246">
        <f t="shared" si="29"/>
        <v>1361225</v>
      </c>
      <c r="G22" s="246">
        <f t="shared" si="29"/>
        <v>306914</v>
      </c>
      <c r="H22" s="246">
        <f t="shared" si="29"/>
        <v>1501091</v>
      </c>
      <c r="I22" s="246">
        <f t="shared" si="29"/>
        <v>2414370</v>
      </c>
      <c r="J22" s="246">
        <f t="shared" si="29"/>
        <v>2480010</v>
      </c>
      <c r="K22" s="246">
        <f t="shared" si="29"/>
        <v>342446</v>
      </c>
      <c r="L22" s="246">
        <f t="shared" si="29"/>
        <v>206965</v>
      </c>
      <c r="M22" s="246">
        <f t="shared" si="29"/>
        <v>19548</v>
      </c>
      <c r="N22" s="246">
        <f t="shared" si="29"/>
        <v>1026002</v>
      </c>
      <c r="O22" s="246" t="e">
        <f t="shared" si="29"/>
        <v>#N/A</v>
      </c>
      <c r="P22" s="246">
        <f t="shared" si="29"/>
        <v>327346</v>
      </c>
      <c r="Q22" s="246">
        <f t="shared" si="29"/>
        <v>12041</v>
      </c>
      <c r="R22" s="246">
        <f t="shared" si="29"/>
        <v>121671195</v>
      </c>
      <c r="S22" s="246">
        <f t="shared" si="29"/>
        <v>13100702</v>
      </c>
      <c r="T22" s="246">
        <f t="shared" si="29"/>
        <v>3329464</v>
      </c>
      <c r="U22" s="246">
        <f t="shared" si="29"/>
        <v>692866</v>
      </c>
      <c r="V22" s="246">
        <f t="shared" si="29"/>
        <v>40289</v>
      </c>
      <c r="W22" s="246">
        <f t="shared" si="29"/>
        <v>472700</v>
      </c>
      <c r="X22" s="246">
        <f t="shared" si="29"/>
        <v>952949</v>
      </c>
      <c r="Y22" s="246">
        <f t="shared" si="29"/>
        <v>63157</v>
      </c>
      <c r="Z22" s="246">
        <f t="shared" si="29"/>
        <v>957195</v>
      </c>
      <c r="AA22" s="246">
        <f t="shared" si="29"/>
        <v>180394</v>
      </c>
      <c r="AB22" s="246">
        <f t="shared" si="29"/>
        <v>2522857</v>
      </c>
      <c r="AC22" s="246">
        <f t="shared" si="29"/>
        <v>597505</v>
      </c>
      <c r="AD22" s="246">
        <f t="shared" si="29"/>
        <v>613138</v>
      </c>
      <c r="AE22" s="246">
        <f t="shared" si="29"/>
        <v>124842</v>
      </c>
      <c r="AF22" s="246">
        <f t="shared" si="29"/>
        <v>7566355</v>
      </c>
      <c r="AG22" s="246">
        <f t="shared" si="29"/>
        <v>11645</v>
      </c>
      <c r="AH22" s="246">
        <f t="shared" si="29"/>
        <v>211682</v>
      </c>
      <c r="AI22" s="246">
        <f t="shared" si="29"/>
        <v>5660214</v>
      </c>
      <c r="AJ22" s="246">
        <f t="shared" si="29"/>
        <v>27482944</v>
      </c>
      <c r="AK22" s="246">
        <f t="shared" si="29"/>
        <v>10275130</v>
      </c>
      <c r="AL22" s="246">
        <f t="shared" si="29"/>
        <v>149826</v>
      </c>
      <c r="AM22" s="246">
        <f t="shared" si="29"/>
        <v>104670</v>
      </c>
      <c r="AN22" s="246">
        <f t="shared" si="29"/>
        <v>1060695</v>
      </c>
      <c r="AO22" s="246">
        <f t="shared" si="29"/>
        <v>2399792</v>
      </c>
      <c r="AP22" s="246">
        <f t="shared" si="29"/>
        <v>0</v>
      </c>
      <c r="AQ22" s="246">
        <f t="shared" si="29"/>
        <v>202946</v>
      </c>
      <c r="AR22" s="246">
        <f t="shared" si="29"/>
        <v>4430654</v>
      </c>
      <c r="AS22" s="246">
        <f t="shared" si="29"/>
        <v>303852</v>
      </c>
      <c r="AT22" s="246">
        <f t="shared" si="29"/>
        <v>325169</v>
      </c>
      <c r="AU22" s="246">
        <f t="shared" si="29"/>
        <v>939588</v>
      </c>
      <c r="AV22" s="246">
        <f t="shared" si="29"/>
        <v>0</v>
      </c>
      <c r="AW22" s="246">
        <f t="shared" si="29"/>
        <v>1793543</v>
      </c>
      <c r="AX22" s="246">
        <f t="shared" si="29"/>
        <v>191907</v>
      </c>
      <c r="AY22" s="246">
        <f t="shared" si="29"/>
        <v>339114</v>
      </c>
      <c r="AZ22" s="246">
        <f t="shared" si="29"/>
        <v>653419</v>
      </c>
      <c r="BA22" s="246">
        <f t="shared" si="29"/>
        <v>167396</v>
      </c>
      <c r="BB22" s="246">
        <f t="shared" si="29"/>
        <v>1924820</v>
      </c>
      <c r="BC22" s="246">
        <f t="shared" si="29"/>
        <v>298210</v>
      </c>
      <c r="BD22" s="246">
        <f t="shared" si="29"/>
        <v>390760</v>
      </c>
      <c r="BE22" s="246">
        <f t="shared" si="29"/>
        <v>1143474</v>
      </c>
      <c r="BF22" s="246">
        <f t="shared" si="29"/>
        <v>203575</v>
      </c>
      <c r="BG22" s="246">
        <f t="shared" si="29"/>
        <v>81419</v>
      </c>
      <c r="BH22" s="246">
        <f t="shared" si="29"/>
        <v>970160</v>
      </c>
      <c r="BI22" s="246">
        <f t="shared" si="29"/>
        <v>374429</v>
      </c>
      <c r="BJ22" s="246">
        <f t="shared" si="29"/>
        <v>12137194</v>
      </c>
      <c r="BK22" s="246">
        <f t="shared" si="29"/>
        <v>629024</v>
      </c>
      <c r="BL22" s="246">
        <f t="shared" si="29"/>
        <v>130980</v>
      </c>
      <c r="BM22" s="246">
        <f t="shared" si="29"/>
        <v>130762</v>
      </c>
      <c r="BN22" s="246">
        <f t="shared" si="29"/>
        <v>66653</v>
      </c>
      <c r="BO22" s="246">
        <f t="shared" si="29"/>
        <v>340694</v>
      </c>
      <c r="BP22" s="246">
        <f t="shared" si="29"/>
        <v>1259579</v>
      </c>
      <c r="BQ22" s="246">
        <f t="shared" ref="BQ22:CC22" si="30">BQ135</f>
        <v>273364</v>
      </c>
      <c r="BR22" s="246">
        <f t="shared" si="30"/>
        <v>42472355</v>
      </c>
      <c r="BS22" s="246">
        <f t="shared" si="30"/>
        <v>2908072</v>
      </c>
      <c r="BT22" s="246">
        <f t="shared" si="30"/>
        <v>52755</v>
      </c>
      <c r="BU22" s="246">
        <f t="shared" si="30"/>
        <v>1976076</v>
      </c>
      <c r="BV22" s="246">
        <f t="shared" si="30"/>
        <v>587446</v>
      </c>
      <c r="BW22" s="246">
        <f t="shared" si="30"/>
        <v>139574</v>
      </c>
      <c r="BX22" s="246">
        <f t="shared" si="30"/>
        <v>249291</v>
      </c>
      <c r="BY22" s="246" t="e">
        <f t="shared" si="30"/>
        <v>#N/A</v>
      </c>
      <c r="BZ22" s="246">
        <f t="shared" si="30"/>
        <v>466442</v>
      </c>
      <c r="CA22" s="246">
        <f t="shared" si="30"/>
        <v>966654</v>
      </c>
      <c r="CB22" s="246">
        <f t="shared" si="30"/>
        <v>572496</v>
      </c>
      <c r="CC22" s="246">
        <f t="shared" si="30"/>
        <v>48371</v>
      </c>
    </row>
    <row r="23" spans="1:81" s="125" customFormat="1" ht="12.75" x14ac:dyDescent="0.2">
      <c r="A23" s="125" t="s">
        <v>354</v>
      </c>
      <c r="B23" s="246" t="s">
        <v>671</v>
      </c>
      <c r="C23" s="125">
        <f t="shared" si="22"/>
        <v>2011</v>
      </c>
      <c r="D23" s="246">
        <f>D136</f>
        <v>0</v>
      </c>
      <c r="E23" s="246">
        <f t="shared" ref="E23:BP23" si="31">E136</f>
        <v>0</v>
      </c>
      <c r="F23" s="246">
        <f t="shared" si="31"/>
        <v>0</v>
      </c>
      <c r="G23" s="246">
        <f t="shared" si="31"/>
        <v>0</v>
      </c>
      <c r="H23" s="246">
        <f t="shared" si="31"/>
        <v>0</v>
      </c>
      <c r="I23" s="246">
        <f t="shared" si="31"/>
        <v>0</v>
      </c>
      <c r="J23" s="246">
        <f t="shared" si="31"/>
        <v>0</v>
      </c>
      <c r="K23" s="246">
        <f t="shared" si="31"/>
        <v>0</v>
      </c>
      <c r="L23" s="246">
        <f t="shared" si="31"/>
        <v>0</v>
      </c>
      <c r="M23" s="246">
        <f t="shared" si="31"/>
        <v>0</v>
      </c>
      <c r="N23" s="246">
        <f t="shared" si="31"/>
        <v>0</v>
      </c>
      <c r="O23" s="246" t="e">
        <f t="shared" si="31"/>
        <v>#N/A</v>
      </c>
      <c r="P23" s="246">
        <f t="shared" si="31"/>
        <v>0</v>
      </c>
      <c r="Q23" s="246">
        <f t="shared" si="31"/>
        <v>0</v>
      </c>
      <c r="R23" s="246">
        <f t="shared" si="31"/>
        <v>91867820</v>
      </c>
      <c r="S23" s="246">
        <f t="shared" si="31"/>
        <v>0</v>
      </c>
      <c r="T23" s="246">
        <f t="shared" si="31"/>
        <v>0</v>
      </c>
      <c r="U23" s="246">
        <f t="shared" si="31"/>
        <v>0</v>
      </c>
      <c r="V23" s="246">
        <f t="shared" si="31"/>
        <v>0</v>
      </c>
      <c r="W23" s="246">
        <f t="shared" si="31"/>
        <v>0</v>
      </c>
      <c r="X23" s="246">
        <f t="shared" si="31"/>
        <v>0</v>
      </c>
      <c r="Y23" s="246">
        <f t="shared" si="31"/>
        <v>0</v>
      </c>
      <c r="Z23" s="246">
        <f t="shared" si="31"/>
        <v>0</v>
      </c>
      <c r="AA23" s="246">
        <f t="shared" si="31"/>
        <v>0</v>
      </c>
      <c r="AB23" s="246">
        <f t="shared" si="31"/>
        <v>0</v>
      </c>
      <c r="AC23" s="246">
        <f t="shared" si="31"/>
        <v>0</v>
      </c>
      <c r="AD23" s="246">
        <f t="shared" si="31"/>
        <v>0</v>
      </c>
      <c r="AE23" s="246">
        <f t="shared" si="31"/>
        <v>0</v>
      </c>
      <c r="AF23" s="246">
        <f t="shared" si="31"/>
        <v>0</v>
      </c>
      <c r="AG23" s="246">
        <f t="shared" si="31"/>
        <v>0</v>
      </c>
      <c r="AH23" s="246">
        <f t="shared" si="31"/>
        <v>0</v>
      </c>
      <c r="AI23" s="246">
        <f t="shared" si="31"/>
        <v>0</v>
      </c>
      <c r="AJ23" s="246">
        <f t="shared" si="31"/>
        <v>0</v>
      </c>
      <c r="AK23" s="246">
        <f t="shared" si="31"/>
        <v>0</v>
      </c>
      <c r="AL23" s="246">
        <f t="shared" si="31"/>
        <v>0</v>
      </c>
      <c r="AM23" s="246">
        <f t="shared" si="31"/>
        <v>0</v>
      </c>
      <c r="AN23" s="246">
        <f t="shared" si="31"/>
        <v>0</v>
      </c>
      <c r="AO23" s="246">
        <f t="shared" si="31"/>
        <v>0</v>
      </c>
      <c r="AP23" s="246">
        <f t="shared" si="31"/>
        <v>0</v>
      </c>
      <c r="AQ23" s="246">
        <f t="shared" si="31"/>
        <v>0</v>
      </c>
      <c r="AR23" s="246">
        <f t="shared" si="31"/>
        <v>0</v>
      </c>
      <c r="AS23" s="246">
        <f t="shared" si="31"/>
        <v>0</v>
      </c>
      <c r="AT23" s="246">
        <f t="shared" si="31"/>
        <v>0</v>
      </c>
      <c r="AU23" s="246">
        <f t="shared" si="31"/>
        <v>0</v>
      </c>
      <c r="AV23" s="246">
        <f t="shared" si="31"/>
        <v>0</v>
      </c>
      <c r="AW23" s="246">
        <f t="shared" si="31"/>
        <v>0</v>
      </c>
      <c r="AX23" s="246">
        <f t="shared" si="31"/>
        <v>0</v>
      </c>
      <c r="AY23" s="246">
        <f t="shared" si="31"/>
        <v>0</v>
      </c>
      <c r="AZ23" s="246">
        <f t="shared" si="31"/>
        <v>0</v>
      </c>
      <c r="BA23" s="246">
        <f t="shared" si="31"/>
        <v>0</v>
      </c>
      <c r="BB23" s="246">
        <f t="shared" si="31"/>
        <v>0</v>
      </c>
      <c r="BC23" s="246">
        <f t="shared" si="31"/>
        <v>0</v>
      </c>
      <c r="BD23" s="246">
        <f t="shared" si="31"/>
        <v>0</v>
      </c>
      <c r="BE23" s="246">
        <f t="shared" si="31"/>
        <v>0</v>
      </c>
      <c r="BF23" s="246">
        <f t="shared" si="31"/>
        <v>0</v>
      </c>
      <c r="BG23" s="246">
        <f t="shared" si="31"/>
        <v>0</v>
      </c>
      <c r="BH23" s="246">
        <f t="shared" si="31"/>
        <v>0</v>
      </c>
      <c r="BI23" s="246">
        <f t="shared" si="31"/>
        <v>0</v>
      </c>
      <c r="BJ23" s="246">
        <f t="shared" si="31"/>
        <v>0</v>
      </c>
      <c r="BK23" s="246">
        <f t="shared" si="31"/>
        <v>0</v>
      </c>
      <c r="BL23" s="246">
        <f t="shared" si="31"/>
        <v>0</v>
      </c>
      <c r="BM23" s="246">
        <f t="shared" si="31"/>
        <v>0</v>
      </c>
      <c r="BN23" s="246">
        <f t="shared" si="31"/>
        <v>0</v>
      </c>
      <c r="BO23" s="246">
        <f t="shared" si="31"/>
        <v>0</v>
      </c>
      <c r="BP23" s="246">
        <f t="shared" si="31"/>
        <v>0</v>
      </c>
      <c r="BQ23" s="246">
        <f t="shared" ref="BQ23:CC23" si="32">BQ136</f>
        <v>0</v>
      </c>
      <c r="BR23" s="246">
        <f t="shared" si="32"/>
        <v>0</v>
      </c>
      <c r="BS23" s="246">
        <f t="shared" si="32"/>
        <v>0</v>
      </c>
      <c r="BT23" s="246">
        <f t="shared" si="32"/>
        <v>0</v>
      </c>
      <c r="BU23" s="246">
        <f t="shared" si="32"/>
        <v>0</v>
      </c>
      <c r="BV23" s="246">
        <f t="shared" si="32"/>
        <v>0</v>
      </c>
      <c r="BW23" s="246">
        <f t="shared" si="32"/>
        <v>0</v>
      </c>
      <c r="BX23" s="246">
        <f t="shared" si="32"/>
        <v>0</v>
      </c>
      <c r="BY23" s="246" t="e">
        <f t="shared" si="32"/>
        <v>#N/A</v>
      </c>
      <c r="BZ23" s="246">
        <f t="shared" si="32"/>
        <v>0</v>
      </c>
      <c r="CA23" s="246">
        <f t="shared" si="32"/>
        <v>0</v>
      </c>
      <c r="CB23" s="246">
        <f t="shared" si="32"/>
        <v>0</v>
      </c>
      <c r="CC23" s="246">
        <f t="shared" si="32"/>
        <v>0</v>
      </c>
    </row>
    <row r="24" spans="1:81" s="125" customFormat="1" ht="12.75" x14ac:dyDescent="0.2">
      <c r="A24" s="125" t="s">
        <v>684</v>
      </c>
      <c r="B24" s="125" t="s">
        <v>366</v>
      </c>
      <c r="C24" s="125">
        <f t="shared" si="22"/>
        <v>2011</v>
      </c>
      <c r="D24" s="248">
        <f>D137+D138</f>
        <v>161407</v>
      </c>
      <c r="E24" s="248">
        <f t="shared" ref="E24:BP24" si="33">E137+E138</f>
        <v>3940</v>
      </c>
      <c r="F24" s="248">
        <f t="shared" si="33"/>
        <v>959890</v>
      </c>
      <c r="G24" s="248">
        <f t="shared" si="33"/>
        <v>306914</v>
      </c>
      <c r="H24" s="248">
        <f t="shared" si="33"/>
        <v>1156162</v>
      </c>
      <c r="I24" s="248">
        <f t="shared" si="33"/>
        <v>2414370</v>
      </c>
      <c r="J24" s="248">
        <f t="shared" si="33"/>
        <v>1958282</v>
      </c>
      <c r="K24" s="248">
        <f t="shared" si="33"/>
        <v>342446</v>
      </c>
      <c r="L24" s="248">
        <f t="shared" si="33"/>
        <v>206965</v>
      </c>
      <c r="M24" s="248">
        <f t="shared" si="33"/>
        <v>19548</v>
      </c>
      <c r="N24" s="248">
        <f t="shared" si="33"/>
        <v>1026002</v>
      </c>
      <c r="O24" s="248" t="e">
        <f t="shared" si="33"/>
        <v>#N/A</v>
      </c>
      <c r="P24" s="248">
        <f t="shared" si="33"/>
        <v>327346</v>
      </c>
      <c r="Q24" s="248">
        <f t="shared" si="33"/>
        <v>12041</v>
      </c>
      <c r="R24" s="248">
        <f t="shared" si="33"/>
        <v>29803375</v>
      </c>
      <c r="S24" s="248">
        <f t="shared" si="33"/>
        <v>11262965</v>
      </c>
      <c r="T24" s="248">
        <f t="shared" si="33"/>
        <v>2566544</v>
      </c>
      <c r="U24" s="248">
        <f t="shared" si="33"/>
        <v>496754</v>
      </c>
      <c r="V24" s="248">
        <f t="shared" si="33"/>
        <v>40289</v>
      </c>
      <c r="W24" s="248">
        <f t="shared" si="33"/>
        <v>472700</v>
      </c>
      <c r="X24" s="248">
        <f t="shared" si="33"/>
        <v>893506</v>
      </c>
      <c r="Y24" s="248">
        <f t="shared" si="33"/>
        <v>63157</v>
      </c>
      <c r="Z24" s="248">
        <f t="shared" si="33"/>
        <v>957195</v>
      </c>
      <c r="AA24" s="248">
        <f t="shared" si="33"/>
        <v>180394</v>
      </c>
      <c r="AB24" s="248">
        <f t="shared" si="33"/>
        <v>2056845</v>
      </c>
      <c r="AC24" s="248">
        <f t="shared" si="33"/>
        <v>332718</v>
      </c>
      <c r="AD24" s="248">
        <f t="shared" si="33"/>
        <v>613138</v>
      </c>
      <c r="AE24" s="248">
        <f t="shared" si="33"/>
        <v>124842</v>
      </c>
      <c r="AF24" s="248">
        <f t="shared" si="33"/>
        <v>5289672</v>
      </c>
      <c r="AG24" s="248">
        <f t="shared" si="33"/>
        <v>11645</v>
      </c>
      <c r="AH24" s="248">
        <f t="shared" si="33"/>
        <v>211682</v>
      </c>
      <c r="AI24" s="248">
        <f t="shared" si="33"/>
        <v>4943471</v>
      </c>
      <c r="AJ24" s="248">
        <f t="shared" si="33"/>
        <v>13969086</v>
      </c>
      <c r="AK24" s="248">
        <f t="shared" si="33"/>
        <v>9092735</v>
      </c>
      <c r="AL24" s="248">
        <f t="shared" si="33"/>
        <v>149826</v>
      </c>
      <c r="AM24" s="248">
        <f t="shared" si="33"/>
        <v>104670</v>
      </c>
      <c r="AN24" s="248">
        <f t="shared" si="33"/>
        <v>766581</v>
      </c>
      <c r="AO24" s="248">
        <f t="shared" si="33"/>
        <v>2244883</v>
      </c>
      <c r="AP24" s="248">
        <f t="shared" si="33"/>
        <v>0</v>
      </c>
      <c r="AQ24" s="248">
        <f t="shared" si="33"/>
        <v>202946</v>
      </c>
      <c r="AR24" s="248">
        <f t="shared" si="33"/>
        <v>4021566</v>
      </c>
      <c r="AS24" s="248">
        <f t="shared" si="33"/>
        <v>239996</v>
      </c>
      <c r="AT24" s="248">
        <f t="shared" si="33"/>
        <v>325169</v>
      </c>
      <c r="AU24" s="248">
        <f t="shared" si="33"/>
        <v>764203</v>
      </c>
      <c r="AV24" s="248">
        <f t="shared" si="33"/>
        <v>0</v>
      </c>
      <c r="AW24" s="248">
        <f t="shared" si="33"/>
        <v>1793543</v>
      </c>
      <c r="AX24" s="248">
        <f t="shared" si="33"/>
        <v>191907</v>
      </c>
      <c r="AY24" s="248">
        <f t="shared" si="33"/>
        <v>339114</v>
      </c>
      <c r="AZ24" s="248">
        <f t="shared" si="33"/>
        <v>653419</v>
      </c>
      <c r="BA24" s="248">
        <f t="shared" si="33"/>
        <v>167396</v>
      </c>
      <c r="BB24" s="248">
        <f t="shared" si="33"/>
        <v>1924820</v>
      </c>
      <c r="BC24" s="248">
        <f t="shared" si="33"/>
        <v>298210</v>
      </c>
      <c r="BD24" s="248">
        <f t="shared" si="33"/>
        <v>390760</v>
      </c>
      <c r="BE24" s="248">
        <f t="shared" si="33"/>
        <v>1059770</v>
      </c>
      <c r="BF24" s="248">
        <f t="shared" si="33"/>
        <v>203575</v>
      </c>
      <c r="BG24" s="248">
        <f t="shared" si="33"/>
        <v>81419</v>
      </c>
      <c r="BH24" s="248">
        <f t="shared" si="33"/>
        <v>848381</v>
      </c>
      <c r="BI24" s="248">
        <f t="shared" si="33"/>
        <v>374429</v>
      </c>
      <c r="BJ24" s="248">
        <f t="shared" si="33"/>
        <v>12056896</v>
      </c>
      <c r="BK24" s="248">
        <f t="shared" si="33"/>
        <v>629024</v>
      </c>
      <c r="BL24" s="248">
        <f t="shared" si="33"/>
        <v>130980</v>
      </c>
      <c r="BM24" s="248">
        <f t="shared" si="33"/>
        <v>130762</v>
      </c>
      <c r="BN24" s="248">
        <f t="shared" si="33"/>
        <v>66653</v>
      </c>
      <c r="BO24" s="248">
        <f t="shared" si="33"/>
        <v>340694</v>
      </c>
      <c r="BP24" s="248">
        <f t="shared" si="33"/>
        <v>1259579.1299999999</v>
      </c>
      <c r="BQ24" s="248">
        <f t="shared" ref="BQ24:CC24" si="34">BQ137+BQ138</f>
        <v>273364</v>
      </c>
      <c r="BR24" s="248">
        <f t="shared" si="34"/>
        <v>37250092</v>
      </c>
      <c r="BS24" s="248">
        <f t="shared" si="34"/>
        <v>2557875</v>
      </c>
      <c r="BT24" s="248">
        <f t="shared" si="34"/>
        <v>52755</v>
      </c>
      <c r="BU24" s="248">
        <f t="shared" si="34"/>
        <v>1775934</v>
      </c>
      <c r="BV24" s="248">
        <f t="shared" si="34"/>
        <v>417210</v>
      </c>
      <c r="BW24" s="248">
        <f t="shared" si="34"/>
        <v>139574</v>
      </c>
      <c r="BX24" s="248">
        <f t="shared" si="34"/>
        <v>99925</v>
      </c>
      <c r="BY24" s="248" t="e">
        <f t="shared" si="34"/>
        <v>#N/A</v>
      </c>
      <c r="BZ24" s="248">
        <f t="shared" si="34"/>
        <v>466442</v>
      </c>
      <c r="CA24" s="248">
        <f t="shared" si="34"/>
        <v>966654</v>
      </c>
      <c r="CB24" s="248">
        <f t="shared" si="34"/>
        <v>572496</v>
      </c>
      <c r="CC24" s="248">
        <f t="shared" si="34"/>
        <v>48371</v>
      </c>
    </row>
    <row r="25" spans="1:81" s="125" customFormat="1" ht="12.75" x14ac:dyDescent="0.2">
      <c r="A25" s="125" t="s">
        <v>685</v>
      </c>
      <c r="B25" s="125" t="s">
        <v>367</v>
      </c>
      <c r="C25" s="125">
        <f t="shared" si="22"/>
        <v>2011</v>
      </c>
      <c r="D25" s="248">
        <f>D139+D140+D141</f>
        <v>15107</v>
      </c>
      <c r="E25" s="248">
        <f t="shared" ref="E25:BP25" si="35">E139+E140+E141</f>
        <v>0</v>
      </c>
      <c r="F25" s="248">
        <f t="shared" si="35"/>
        <v>401335</v>
      </c>
      <c r="G25" s="248">
        <f t="shared" si="35"/>
        <v>0</v>
      </c>
      <c r="H25" s="248">
        <f t="shared" si="35"/>
        <v>344929</v>
      </c>
      <c r="I25" s="248">
        <f t="shared" si="35"/>
        <v>0</v>
      </c>
      <c r="J25" s="248">
        <f t="shared" si="35"/>
        <v>521728</v>
      </c>
      <c r="K25" s="248">
        <f t="shared" si="35"/>
        <v>0</v>
      </c>
      <c r="L25" s="248">
        <f t="shared" si="35"/>
        <v>0</v>
      </c>
      <c r="M25" s="248">
        <f t="shared" si="35"/>
        <v>0</v>
      </c>
      <c r="N25" s="248">
        <f t="shared" si="35"/>
        <v>0</v>
      </c>
      <c r="O25" s="248" t="e">
        <f t="shared" si="35"/>
        <v>#N/A</v>
      </c>
      <c r="P25" s="248">
        <f t="shared" si="35"/>
        <v>0</v>
      </c>
      <c r="Q25" s="248">
        <f t="shared" si="35"/>
        <v>0</v>
      </c>
      <c r="R25" s="248">
        <f t="shared" si="35"/>
        <v>0</v>
      </c>
      <c r="S25" s="248">
        <f t="shared" si="35"/>
        <v>1837737</v>
      </c>
      <c r="T25" s="248">
        <f t="shared" si="35"/>
        <v>762920</v>
      </c>
      <c r="U25" s="248">
        <f t="shared" si="35"/>
        <v>196112</v>
      </c>
      <c r="V25" s="248">
        <f t="shared" si="35"/>
        <v>0</v>
      </c>
      <c r="W25" s="248">
        <f t="shared" si="35"/>
        <v>0</v>
      </c>
      <c r="X25" s="248">
        <f t="shared" si="35"/>
        <v>59443</v>
      </c>
      <c r="Y25" s="248">
        <f t="shared" si="35"/>
        <v>0</v>
      </c>
      <c r="Z25" s="248">
        <f t="shared" si="35"/>
        <v>0</v>
      </c>
      <c r="AA25" s="248">
        <f t="shared" si="35"/>
        <v>0</v>
      </c>
      <c r="AB25" s="248">
        <f t="shared" si="35"/>
        <v>466012</v>
      </c>
      <c r="AC25" s="248">
        <f t="shared" si="35"/>
        <v>264787</v>
      </c>
      <c r="AD25" s="248">
        <f t="shared" si="35"/>
        <v>0</v>
      </c>
      <c r="AE25" s="248">
        <f t="shared" si="35"/>
        <v>0</v>
      </c>
      <c r="AF25" s="248">
        <f t="shared" si="35"/>
        <v>2276683</v>
      </c>
      <c r="AG25" s="248">
        <f t="shared" si="35"/>
        <v>0</v>
      </c>
      <c r="AH25" s="248">
        <f t="shared" si="35"/>
        <v>0</v>
      </c>
      <c r="AI25" s="248">
        <f t="shared" si="35"/>
        <v>716743</v>
      </c>
      <c r="AJ25" s="248">
        <f t="shared" si="35"/>
        <v>13513858</v>
      </c>
      <c r="AK25" s="248">
        <f t="shared" si="35"/>
        <v>1182395</v>
      </c>
      <c r="AL25" s="248">
        <f t="shared" si="35"/>
        <v>0</v>
      </c>
      <c r="AM25" s="248">
        <f t="shared" si="35"/>
        <v>0</v>
      </c>
      <c r="AN25" s="248">
        <f t="shared" si="35"/>
        <v>294114</v>
      </c>
      <c r="AO25" s="248">
        <f t="shared" si="35"/>
        <v>154909</v>
      </c>
      <c r="AP25" s="248">
        <f t="shared" si="35"/>
        <v>0</v>
      </c>
      <c r="AQ25" s="248">
        <f t="shared" si="35"/>
        <v>0</v>
      </c>
      <c r="AR25" s="248">
        <f t="shared" si="35"/>
        <v>409088</v>
      </c>
      <c r="AS25" s="248">
        <f t="shared" si="35"/>
        <v>63856</v>
      </c>
      <c r="AT25" s="248">
        <f t="shared" si="35"/>
        <v>0</v>
      </c>
      <c r="AU25" s="248">
        <f t="shared" si="35"/>
        <v>175385</v>
      </c>
      <c r="AV25" s="248">
        <f t="shared" si="35"/>
        <v>0</v>
      </c>
      <c r="AW25" s="248">
        <f t="shared" si="35"/>
        <v>0</v>
      </c>
      <c r="AX25" s="248">
        <f t="shared" si="35"/>
        <v>0</v>
      </c>
      <c r="AY25" s="248">
        <f t="shared" si="35"/>
        <v>0</v>
      </c>
      <c r="AZ25" s="248">
        <f t="shared" si="35"/>
        <v>0</v>
      </c>
      <c r="BA25" s="248">
        <f t="shared" si="35"/>
        <v>0</v>
      </c>
      <c r="BB25" s="248">
        <f t="shared" si="35"/>
        <v>0</v>
      </c>
      <c r="BC25" s="248">
        <f t="shared" si="35"/>
        <v>0</v>
      </c>
      <c r="BD25" s="248">
        <f t="shared" si="35"/>
        <v>0</v>
      </c>
      <c r="BE25" s="248">
        <f t="shared" si="35"/>
        <v>83704</v>
      </c>
      <c r="BF25" s="248">
        <f t="shared" si="35"/>
        <v>0</v>
      </c>
      <c r="BG25" s="248">
        <f t="shared" si="35"/>
        <v>0</v>
      </c>
      <c r="BH25" s="248">
        <f t="shared" si="35"/>
        <v>121779</v>
      </c>
      <c r="BI25" s="248">
        <f t="shared" si="35"/>
        <v>0</v>
      </c>
      <c r="BJ25" s="248">
        <f t="shared" si="35"/>
        <v>80298</v>
      </c>
      <c r="BK25" s="248">
        <f t="shared" si="35"/>
        <v>0</v>
      </c>
      <c r="BL25" s="248">
        <f t="shared" si="35"/>
        <v>0</v>
      </c>
      <c r="BM25" s="248">
        <f t="shared" si="35"/>
        <v>0</v>
      </c>
      <c r="BN25" s="248">
        <f t="shared" si="35"/>
        <v>0</v>
      </c>
      <c r="BO25" s="248">
        <f t="shared" si="35"/>
        <v>0</v>
      </c>
      <c r="BP25" s="248">
        <f t="shared" si="35"/>
        <v>0</v>
      </c>
      <c r="BQ25" s="248">
        <f t="shared" ref="BQ25:CC25" si="36">BQ139+BQ140+BQ141</f>
        <v>0</v>
      </c>
      <c r="BR25" s="248">
        <f t="shared" si="36"/>
        <v>5222263</v>
      </c>
      <c r="BS25" s="248">
        <f t="shared" si="36"/>
        <v>350197</v>
      </c>
      <c r="BT25" s="248">
        <f t="shared" si="36"/>
        <v>0</v>
      </c>
      <c r="BU25" s="248">
        <f t="shared" si="36"/>
        <v>200142</v>
      </c>
      <c r="BV25" s="248">
        <f t="shared" si="36"/>
        <v>170236</v>
      </c>
      <c r="BW25" s="248">
        <f t="shared" si="36"/>
        <v>0</v>
      </c>
      <c r="BX25" s="248">
        <f t="shared" si="36"/>
        <v>149366</v>
      </c>
      <c r="BY25" s="248" t="e">
        <f t="shared" si="36"/>
        <v>#N/A</v>
      </c>
      <c r="BZ25" s="248">
        <f t="shared" si="36"/>
        <v>0</v>
      </c>
      <c r="CA25" s="248">
        <f t="shared" si="36"/>
        <v>0</v>
      </c>
      <c r="CB25" s="248">
        <f t="shared" si="36"/>
        <v>0</v>
      </c>
      <c r="CC25" s="248">
        <f t="shared" si="36"/>
        <v>0</v>
      </c>
    </row>
    <row r="26" spans="1:81" s="125" customFormat="1" ht="12.75" x14ac:dyDescent="0.2">
      <c r="A26" s="125" t="s">
        <v>686</v>
      </c>
      <c r="C26" s="125">
        <f t="shared" si="22"/>
        <v>2011</v>
      </c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59"/>
      <c r="CC26" s="259"/>
    </row>
    <row r="27" spans="1:81" s="125" customFormat="1" ht="12.75" x14ac:dyDescent="0.2">
      <c r="A27" s="125" t="s">
        <v>687</v>
      </c>
      <c r="C27" s="125">
        <f t="shared" si="22"/>
        <v>2011</v>
      </c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</row>
    <row r="28" spans="1:81" s="125" customFormat="1" ht="12.75" x14ac:dyDescent="0.2">
      <c r="A28" s="245" t="s">
        <v>176</v>
      </c>
      <c r="C28" s="125">
        <f t="shared" si="22"/>
        <v>2011</v>
      </c>
      <c r="D28" s="260">
        <f>D144</f>
        <v>8041723.620000001</v>
      </c>
      <c r="E28" s="260">
        <f t="shared" ref="E28:BP28" si="37">E144</f>
        <v>1027326</v>
      </c>
      <c r="F28" s="260">
        <f t="shared" si="37"/>
        <v>17592211</v>
      </c>
      <c r="G28" s="260">
        <f t="shared" si="37"/>
        <v>5333156</v>
      </c>
      <c r="H28" s="260">
        <f t="shared" si="37"/>
        <v>15306098.030000001</v>
      </c>
      <c r="I28" s="260">
        <f t="shared" si="37"/>
        <v>29158059.91</v>
      </c>
      <c r="J28" s="260">
        <f t="shared" si="37"/>
        <v>23024248</v>
      </c>
      <c r="K28" s="260">
        <f t="shared" si="37"/>
        <v>8427255.2800000012</v>
      </c>
      <c r="L28" s="260">
        <f t="shared" si="37"/>
        <v>2684314.8199999998</v>
      </c>
      <c r="M28" s="260">
        <f t="shared" si="37"/>
        <v>589641</v>
      </c>
      <c r="N28" s="260">
        <f t="shared" si="37"/>
        <v>14403070.109999999</v>
      </c>
      <c r="O28" s="260" t="e">
        <f t="shared" si="37"/>
        <v>#N/A</v>
      </c>
      <c r="P28" s="260">
        <f t="shared" si="37"/>
        <v>5380638</v>
      </c>
      <c r="Q28" s="260">
        <f t="shared" si="37"/>
        <v>744559.14</v>
      </c>
      <c r="R28" s="260">
        <f t="shared" si="37"/>
        <v>4441091.7700000005</v>
      </c>
      <c r="S28" s="260">
        <f t="shared" si="37"/>
        <v>106433109</v>
      </c>
      <c r="T28" s="260">
        <f t="shared" si="37"/>
        <v>45802443</v>
      </c>
      <c r="U28" s="260">
        <f t="shared" si="37"/>
        <v>7321186.709999999</v>
      </c>
      <c r="V28" s="260">
        <f t="shared" si="37"/>
        <v>1189937.8999999999</v>
      </c>
      <c r="W28" s="260">
        <f t="shared" si="37"/>
        <v>10743101</v>
      </c>
      <c r="X28" s="260">
        <f t="shared" si="37"/>
        <v>-9567316</v>
      </c>
      <c r="Y28" s="260">
        <f t="shared" si="37"/>
        <v>-1430955.96</v>
      </c>
      <c r="Z28" s="260">
        <f t="shared" si="37"/>
        <v>21570047.210000001</v>
      </c>
      <c r="AA28" s="260">
        <f t="shared" si="37"/>
        <v>3362363.82</v>
      </c>
      <c r="AB28" s="260">
        <f t="shared" si="37"/>
        <v>24514368.899999999</v>
      </c>
      <c r="AC28" s="260">
        <f t="shared" si="37"/>
        <v>12462418</v>
      </c>
      <c r="AD28" s="260">
        <f t="shared" si="37"/>
        <v>8905202.7200000007</v>
      </c>
      <c r="AE28" s="260">
        <f t="shared" si="37"/>
        <v>946506.51</v>
      </c>
      <c r="AF28" s="260">
        <f t="shared" si="37"/>
        <v>97065747</v>
      </c>
      <c r="AG28" s="260">
        <f t="shared" si="37"/>
        <v>302796.01</v>
      </c>
      <c r="AH28" s="260">
        <f t="shared" si="37"/>
        <v>1291271</v>
      </c>
      <c r="AI28" s="260">
        <f t="shared" si="37"/>
        <v>57375753</v>
      </c>
      <c r="AJ28" s="260">
        <f t="shared" si="37"/>
        <v>1104959000</v>
      </c>
      <c r="AK28" s="260">
        <f t="shared" si="37"/>
        <v>143910186</v>
      </c>
      <c r="AL28" s="260">
        <f t="shared" si="37"/>
        <v>7229315.79</v>
      </c>
      <c r="AM28" s="260">
        <f t="shared" si="37"/>
        <v>2190176</v>
      </c>
      <c r="AN28" s="260">
        <f t="shared" si="37"/>
        <v>10202178</v>
      </c>
      <c r="AO28" s="260">
        <f t="shared" si="37"/>
        <v>37682603.260000005</v>
      </c>
      <c r="AP28" s="260">
        <f t="shared" si="37"/>
        <v>3840426.8840000001</v>
      </c>
      <c r="AQ28" s="260">
        <f t="shared" si="37"/>
        <v>4349262</v>
      </c>
      <c r="AR28" s="260">
        <f t="shared" si="37"/>
        <v>57583279</v>
      </c>
      <c r="AS28" s="260">
        <f t="shared" si="37"/>
        <v>2808515.46</v>
      </c>
      <c r="AT28" s="260">
        <f t="shared" si="37"/>
        <v>3301746.8800000004</v>
      </c>
      <c r="AU28" s="260">
        <f t="shared" si="37"/>
        <v>12712369.84</v>
      </c>
      <c r="AV28" s="260">
        <f t="shared" si="37"/>
        <v>16255922</v>
      </c>
      <c r="AW28" s="260">
        <f t="shared" si="37"/>
        <v>27156951</v>
      </c>
      <c r="AX28" s="260">
        <f t="shared" si="37"/>
        <v>4393782.9800000004</v>
      </c>
      <c r="AY28" s="260">
        <f t="shared" si="37"/>
        <v>10940529.17</v>
      </c>
      <c r="AZ28" s="260">
        <f t="shared" si="37"/>
        <v>10678210</v>
      </c>
      <c r="BA28" s="260">
        <f t="shared" si="37"/>
        <v>2400033</v>
      </c>
      <c r="BB28" s="260">
        <f t="shared" si="37"/>
        <v>31032646</v>
      </c>
      <c r="BC28" s="260">
        <f t="shared" si="37"/>
        <v>4769455.97</v>
      </c>
      <c r="BD28" s="260">
        <f t="shared" si="37"/>
        <v>6905232</v>
      </c>
      <c r="BE28" s="260">
        <f t="shared" si="37"/>
        <v>20671828.620000001</v>
      </c>
      <c r="BF28" s="260">
        <f t="shared" si="37"/>
        <v>3868446.99</v>
      </c>
      <c r="BG28" s="260">
        <f t="shared" si="37"/>
        <v>1992360.8399999999</v>
      </c>
      <c r="BH28" s="260">
        <f t="shared" si="37"/>
        <v>13186079.280000001</v>
      </c>
      <c r="BI28" s="260">
        <f t="shared" si="37"/>
        <v>4980077.05</v>
      </c>
      <c r="BJ28" s="260">
        <f t="shared" si="37"/>
        <v>149651732</v>
      </c>
      <c r="BK28" s="260">
        <f t="shared" si="37"/>
        <v>13953059</v>
      </c>
      <c r="BL28" s="260">
        <f t="shared" si="37"/>
        <v>1740413</v>
      </c>
      <c r="BM28" s="260">
        <f t="shared" si="37"/>
        <v>1858647.98</v>
      </c>
      <c r="BN28" s="260">
        <f t="shared" si="37"/>
        <v>1643146.92</v>
      </c>
      <c r="BO28" s="260">
        <f t="shared" si="37"/>
        <v>5938449.8499999996</v>
      </c>
      <c r="BP28" s="260">
        <f t="shared" si="37"/>
        <v>16652988.33</v>
      </c>
      <c r="BQ28" s="260">
        <f t="shared" ref="BQ28:CC28" si="38">BQ144</f>
        <v>2859057.63</v>
      </c>
      <c r="BR28" s="260">
        <f t="shared" si="38"/>
        <v>515342681</v>
      </c>
      <c r="BS28" s="260">
        <f t="shared" si="38"/>
        <v>46031063</v>
      </c>
      <c r="BT28" s="260">
        <f t="shared" si="38"/>
        <v>3582287.4400000004</v>
      </c>
      <c r="BU28" s="260">
        <f t="shared" si="38"/>
        <v>28047303</v>
      </c>
      <c r="BV28" s="260">
        <f t="shared" si="38"/>
        <v>8137261</v>
      </c>
      <c r="BW28" s="260">
        <f t="shared" si="38"/>
        <v>1738461.8000000003</v>
      </c>
      <c r="BX28" s="260">
        <f t="shared" si="38"/>
        <v>2171262.88</v>
      </c>
      <c r="BY28" s="260" t="e">
        <f t="shared" si="38"/>
        <v>#N/A</v>
      </c>
      <c r="BZ28" s="260">
        <f t="shared" si="38"/>
        <v>8184954</v>
      </c>
      <c r="CA28" s="260">
        <f t="shared" si="38"/>
        <v>19267099</v>
      </c>
      <c r="CB28" s="260">
        <f t="shared" si="38"/>
        <v>7334876.8099999996</v>
      </c>
      <c r="CC28" s="260">
        <f t="shared" si="38"/>
        <v>1867510.9500000002</v>
      </c>
    </row>
    <row r="29" spans="1:81" s="125" customFormat="1" ht="12.75" x14ac:dyDescent="0.2">
      <c r="A29" s="245" t="s">
        <v>93</v>
      </c>
      <c r="C29" s="125">
        <f t="shared" si="22"/>
        <v>2011</v>
      </c>
      <c r="D29" s="260">
        <f>D145</f>
        <v>6277997.3399999999</v>
      </c>
      <c r="E29" s="260">
        <f t="shared" ref="E29:BP29" si="39">E145</f>
        <v>638394</v>
      </c>
      <c r="F29" s="260">
        <f t="shared" si="39"/>
        <v>10032358</v>
      </c>
      <c r="G29" s="260">
        <f t="shared" si="39"/>
        <v>2943344</v>
      </c>
      <c r="H29" s="260">
        <f t="shared" si="39"/>
        <v>8726464.7200000007</v>
      </c>
      <c r="I29" s="260">
        <f t="shared" si="39"/>
        <v>18030401</v>
      </c>
      <c r="J29" s="260">
        <f t="shared" si="39"/>
        <v>11562319</v>
      </c>
      <c r="K29" s="260">
        <f t="shared" si="39"/>
        <v>4772323.7300000004</v>
      </c>
      <c r="L29" s="260">
        <f t="shared" si="39"/>
        <v>1542061.72</v>
      </c>
      <c r="M29" s="260">
        <f t="shared" si="39"/>
        <v>387729.9</v>
      </c>
      <c r="N29" s="260">
        <f t="shared" si="39"/>
        <v>8180032</v>
      </c>
      <c r="O29" s="260" t="e">
        <f t="shared" si="39"/>
        <v>#N/A</v>
      </c>
      <c r="P29" s="260">
        <f t="shared" si="39"/>
        <v>3608400</v>
      </c>
      <c r="Q29" s="260">
        <f t="shared" si="39"/>
        <v>542969.18000000005</v>
      </c>
      <c r="R29" s="260">
        <f t="shared" si="39"/>
        <v>2522101.64</v>
      </c>
      <c r="S29" s="260">
        <f t="shared" si="39"/>
        <v>40969478</v>
      </c>
      <c r="T29" s="260">
        <f t="shared" si="39"/>
        <v>22810643</v>
      </c>
      <c r="U29" s="260">
        <f t="shared" si="39"/>
        <v>4516877.55</v>
      </c>
      <c r="V29" s="260">
        <f t="shared" si="39"/>
        <v>732469.36</v>
      </c>
      <c r="W29" s="260">
        <f t="shared" si="39"/>
        <v>7721301</v>
      </c>
      <c r="X29" s="260">
        <f t="shared" si="39"/>
        <v>-5514546</v>
      </c>
      <c r="Y29" s="260">
        <f t="shared" si="39"/>
        <v>-831973.74</v>
      </c>
      <c r="Z29" s="260">
        <f t="shared" si="39"/>
        <v>12903869.210000001</v>
      </c>
      <c r="AA29" s="260">
        <f t="shared" si="39"/>
        <v>2499149.89</v>
      </c>
      <c r="AB29" s="260">
        <f t="shared" si="39"/>
        <v>13829552.66</v>
      </c>
      <c r="AC29" s="260">
        <f t="shared" si="39"/>
        <v>8607062</v>
      </c>
      <c r="AD29" s="260">
        <f t="shared" si="39"/>
        <v>5557689.7000000002</v>
      </c>
      <c r="AE29" s="260">
        <f t="shared" si="39"/>
        <v>539998.49</v>
      </c>
      <c r="AF29" s="260">
        <f t="shared" si="39"/>
        <v>60715244</v>
      </c>
      <c r="AG29" s="260">
        <f t="shared" si="39"/>
        <v>197828.31</v>
      </c>
      <c r="AH29" s="260">
        <f t="shared" si="39"/>
        <v>761751</v>
      </c>
      <c r="AI29" s="260">
        <f t="shared" si="39"/>
        <v>32468379</v>
      </c>
      <c r="AJ29" s="260">
        <f t="shared" si="39"/>
        <v>783917000</v>
      </c>
      <c r="AK29" s="260">
        <f t="shared" si="39"/>
        <v>80374707</v>
      </c>
      <c r="AL29" s="260">
        <f t="shared" si="39"/>
        <v>5971858.5</v>
      </c>
      <c r="AM29" s="260">
        <f t="shared" si="39"/>
        <v>1322167</v>
      </c>
      <c r="AN29" s="260">
        <f t="shared" si="39"/>
        <v>5851100</v>
      </c>
      <c r="AO29" s="260">
        <f t="shared" si="39"/>
        <v>20577428.059999999</v>
      </c>
      <c r="AP29" s="260">
        <f t="shared" si="39"/>
        <v>1943183.53</v>
      </c>
      <c r="AQ29" s="260">
        <f t="shared" si="39"/>
        <v>2509429</v>
      </c>
      <c r="AR29" s="260">
        <f t="shared" si="39"/>
        <v>36388835</v>
      </c>
      <c r="AS29" s="260">
        <f t="shared" si="39"/>
        <v>2169192.63</v>
      </c>
      <c r="AT29" s="260">
        <f t="shared" si="39"/>
        <v>1832475.9300000002</v>
      </c>
      <c r="AU29" s="260">
        <f t="shared" si="39"/>
        <v>8329252.6799999997</v>
      </c>
      <c r="AV29" s="260">
        <f t="shared" si="39"/>
        <v>9242788</v>
      </c>
      <c r="AW29" s="260">
        <f t="shared" si="39"/>
        <v>14533786</v>
      </c>
      <c r="AX29" s="260">
        <f t="shared" si="39"/>
        <v>2303061.5</v>
      </c>
      <c r="AY29" s="260">
        <f t="shared" si="39"/>
        <v>7167679.54</v>
      </c>
      <c r="AZ29" s="260">
        <f t="shared" si="39"/>
        <v>6291162</v>
      </c>
      <c r="BA29" s="260">
        <f t="shared" si="39"/>
        <v>1660377</v>
      </c>
      <c r="BB29" s="260">
        <f t="shared" si="39"/>
        <v>18241865</v>
      </c>
      <c r="BC29" s="260">
        <f t="shared" si="39"/>
        <v>3125258.1</v>
      </c>
      <c r="BD29" s="260">
        <f t="shared" si="39"/>
        <v>3687251</v>
      </c>
      <c r="BE29" s="260">
        <f t="shared" si="39"/>
        <v>12986955.15</v>
      </c>
      <c r="BF29" s="260">
        <f t="shared" si="39"/>
        <v>2388211.13</v>
      </c>
      <c r="BG29" s="260">
        <f t="shared" si="39"/>
        <v>1144729.69</v>
      </c>
      <c r="BH29" s="260">
        <f t="shared" si="39"/>
        <v>7759948.6900000004</v>
      </c>
      <c r="BI29" s="260">
        <f t="shared" si="39"/>
        <v>2943330.01</v>
      </c>
      <c r="BJ29" s="260">
        <f t="shared" si="39"/>
        <v>81026110</v>
      </c>
      <c r="BK29" s="260">
        <f t="shared" si="39"/>
        <v>8189191</v>
      </c>
      <c r="BL29" s="260">
        <f t="shared" si="39"/>
        <v>1058579</v>
      </c>
      <c r="BM29" s="260">
        <f t="shared" si="39"/>
        <v>1131184.4099999999</v>
      </c>
      <c r="BN29" s="260">
        <f t="shared" si="39"/>
        <v>1010129.49</v>
      </c>
      <c r="BO29" s="260">
        <f t="shared" si="39"/>
        <v>3865040.54</v>
      </c>
      <c r="BP29" s="260">
        <f t="shared" si="39"/>
        <v>10099179.949999999</v>
      </c>
      <c r="BQ29" s="260">
        <f t="shared" ref="BQ29:CC29" si="40">BQ145</f>
        <v>1603851.3900000001</v>
      </c>
      <c r="BR29" s="260">
        <f t="shared" si="40"/>
        <v>218867923</v>
      </c>
      <c r="BS29" s="260">
        <f t="shared" si="40"/>
        <v>29855043</v>
      </c>
      <c r="BT29" s="260">
        <f t="shared" si="40"/>
        <v>2953398.5300000003</v>
      </c>
      <c r="BU29" s="260">
        <f t="shared" si="40"/>
        <v>15023363</v>
      </c>
      <c r="BV29" s="260">
        <f t="shared" si="40"/>
        <v>5629383</v>
      </c>
      <c r="BW29" s="260">
        <f t="shared" si="40"/>
        <v>902620.75</v>
      </c>
      <c r="BX29" s="260">
        <f t="shared" si="40"/>
        <v>1036087.13</v>
      </c>
      <c r="BY29" s="260" t="e">
        <f t="shared" si="40"/>
        <v>#N/A</v>
      </c>
      <c r="BZ29" s="260">
        <f t="shared" si="40"/>
        <v>5352474</v>
      </c>
      <c r="CA29" s="260">
        <f t="shared" si="40"/>
        <v>12902856</v>
      </c>
      <c r="CB29" s="260">
        <f t="shared" si="40"/>
        <v>4768148.1399999997</v>
      </c>
      <c r="CC29" s="260">
        <f t="shared" si="40"/>
        <v>1098978.03</v>
      </c>
    </row>
    <row r="30" spans="1:81" s="125" customFormat="1" ht="12.75" x14ac:dyDescent="0.2">
      <c r="A30" s="245" t="s">
        <v>99</v>
      </c>
      <c r="B30" s="245" t="s">
        <v>675</v>
      </c>
      <c r="C30" s="125">
        <f t="shared" si="22"/>
        <v>2011</v>
      </c>
      <c r="D30" s="256">
        <f>D146+D147</f>
        <v>1715604.63</v>
      </c>
      <c r="E30" s="256">
        <f t="shared" ref="E30:BP30" si="41">E146+E147</f>
        <v>388932</v>
      </c>
      <c r="F30" s="256">
        <f t="shared" si="41"/>
        <v>6269729</v>
      </c>
      <c r="G30" s="256">
        <f t="shared" si="41"/>
        <v>2389812</v>
      </c>
      <c r="H30" s="256">
        <f t="shared" si="41"/>
        <v>5834625.0099999998</v>
      </c>
      <c r="I30" s="256">
        <f t="shared" si="41"/>
        <v>11127658.91</v>
      </c>
      <c r="J30" s="256">
        <f t="shared" si="41"/>
        <v>10283891</v>
      </c>
      <c r="K30" s="256">
        <f t="shared" si="41"/>
        <v>3654931.55</v>
      </c>
      <c r="L30" s="256">
        <f t="shared" si="41"/>
        <v>1142253.1000000001</v>
      </c>
      <c r="M30" s="256">
        <f t="shared" si="41"/>
        <v>201911.1</v>
      </c>
      <c r="N30" s="256">
        <f t="shared" si="41"/>
        <v>6223038.1099999994</v>
      </c>
      <c r="O30" s="256" t="e">
        <f t="shared" si="41"/>
        <v>#N/A</v>
      </c>
      <c r="P30" s="256">
        <f t="shared" si="41"/>
        <v>1772238</v>
      </c>
      <c r="Q30" s="256">
        <f t="shared" si="41"/>
        <v>201589.96000000002</v>
      </c>
      <c r="R30" s="256">
        <f t="shared" si="41"/>
        <v>1918990.1300000001</v>
      </c>
      <c r="S30" s="256">
        <f t="shared" si="41"/>
        <v>59454314</v>
      </c>
      <c r="T30" s="256">
        <f t="shared" si="41"/>
        <v>18237487</v>
      </c>
      <c r="U30" s="256">
        <f t="shared" si="41"/>
        <v>2294324.09</v>
      </c>
      <c r="V30" s="256">
        <f t="shared" si="41"/>
        <v>457468.54000000004</v>
      </c>
      <c r="W30" s="256">
        <f t="shared" si="41"/>
        <v>3021800</v>
      </c>
      <c r="X30" s="256">
        <f t="shared" si="41"/>
        <v>-3884586</v>
      </c>
      <c r="Y30" s="256">
        <f t="shared" si="41"/>
        <v>-598982.22</v>
      </c>
      <c r="Z30" s="256">
        <f t="shared" si="41"/>
        <v>8666178</v>
      </c>
      <c r="AA30" s="256">
        <f t="shared" si="41"/>
        <v>862768.24</v>
      </c>
      <c r="AB30" s="256">
        <f t="shared" si="41"/>
        <v>9641048.7400000002</v>
      </c>
      <c r="AC30" s="256">
        <f t="shared" si="41"/>
        <v>3689868</v>
      </c>
      <c r="AD30" s="256">
        <f t="shared" si="41"/>
        <v>3347513.02</v>
      </c>
      <c r="AE30" s="256">
        <f t="shared" si="41"/>
        <v>406508.02</v>
      </c>
      <c r="AF30" s="256">
        <f t="shared" si="41"/>
        <v>30576022</v>
      </c>
      <c r="AG30" s="256">
        <f t="shared" si="41"/>
        <v>104967.70000000001</v>
      </c>
      <c r="AH30" s="256">
        <f t="shared" si="41"/>
        <v>529520</v>
      </c>
      <c r="AI30" s="256">
        <f t="shared" si="41"/>
        <v>23020529</v>
      </c>
      <c r="AJ30" s="256">
        <f t="shared" si="41"/>
        <v>285198000</v>
      </c>
      <c r="AK30" s="256">
        <f t="shared" si="41"/>
        <v>59507149.439999998</v>
      </c>
      <c r="AL30" s="256">
        <f t="shared" si="41"/>
        <v>1257457.29</v>
      </c>
      <c r="AM30" s="256">
        <f t="shared" si="41"/>
        <v>868009</v>
      </c>
      <c r="AN30" s="256">
        <f t="shared" si="41"/>
        <v>3977406</v>
      </c>
      <c r="AO30" s="256">
        <f t="shared" si="41"/>
        <v>16677042.040000001</v>
      </c>
      <c r="AP30" s="256">
        <f t="shared" si="41"/>
        <v>1897243.3540000001</v>
      </c>
      <c r="AQ30" s="256">
        <f t="shared" si="41"/>
        <v>1839833</v>
      </c>
      <c r="AR30" s="256">
        <f t="shared" si="41"/>
        <v>19533529</v>
      </c>
      <c r="AS30" s="256">
        <f t="shared" si="41"/>
        <v>629988.12000000011</v>
      </c>
      <c r="AT30" s="256">
        <f t="shared" si="41"/>
        <v>1469270.95</v>
      </c>
      <c r="AU30" s="256">
        <f t="shared" si="41"/>
        <v>3916117.38</v>
      </c>
      <c r="AV30" s="256">
        <f t="shared" si="41"/>
        <v>7013134</v>
      </c>
      <c r="AW30" s="256">
        <f t="shared" si="41"/>
        <v>12623165</v>
      </c>
      <c r="AX30" s="256">
        <f t="shared" si="41"/>
        <v>2090721.48</v>
      </c>
      <c r="AY30" s="256">
        <f t="shared" si="41"/>
        <v>3772849.63</v>
      </c>
      <c r="AZ30" s="256">
        <f t="shared" si="41"/>
        <v>4387048</v>
      </c>
      <c r="BA30" s="256">
        <f t="shared" si="41"/>
        <v>739656</v>
      </c>
      <c r="BB30" s="256">
        <f t="shared" si="41"/>
        <v>12790781</v>
      </c>
      <c r="BC30" s="256">
        <f t="shared" si="41"/>
        <v>1644197.87</v>
      </c>
      <c r="BD30" s="256">
        <f t="shared" si="41"/>
        <v>3217981</v>
      </c>
      <c r="BE30" s="256">
        <f t="shared" si="41"/>
        <v>7451916.5299999993</v>
      </c>
      <c r="BF30" s="256">
        <f t="shared" si="41"/>
        <v>1480235.8599999999</v>
      </c>
      <c r="BG30" s="256">
        <f t="shared" si="41"/>
        <v>847631.15</v>
      </c>
      <c r="BH30" s="256">
        <f t="shared" si="41"/>
        <v>5191321.1100000003</v>
      </c>
      <c r="BI30" s="256">
        <f t="shared" si="41"/>
        <v>2036747.04</v>
      </c>
      <c r="BJ30" s="256">
        <f t="shared" si="41"/>
        <v>68516095</v>
      </c>
      <c r="BK30" s="256">
        <f t="shared" si="41"/>
        <v>5763868</v>
      </c>
      <c r="BL30" s="256">
        <f t="shared" si="41"/>
        <v>681834</v>
      </c>
      <c r="BM30" s="256">
        <f t="shared" si="41"/>
        <v>727463.57000000007</v>
      </c>
      <c r="BN30" s="256">
        <f t="shared" si="41"/>
        <v>633017.42999999993</v>
      </c>
      <c r="BO30" s="256">
        <f t="shared" si="41"/>
        <v>2073853.3900000001</v>
      </c>
      <c r="BP30" s="256">
        <f t="shared" si="41"/>
        <v>6553808.3799999999</v>
      </c>
      <c r="BQ30" s="256">
        <f t="shared" ref="BQ30:CC30" si="42">BQ146+BQ147</f>
        <v>1255206.24</v>
      </c>
      <c r="BR30" s="256">
        <f t="shared" si="42"/>
        <v>266581884</v>
      </c>
      <c r="BS30" s="256">
        <f t="shared" si="42"/>
        <v>15387805</v>
      </c>
      <c r="BT30" s="256">
        <f t="shared" si="42"/>
        <v>628888.91</v>
      </c>
      <c r="BU30" s="256">
        <f t="shared" si="42"/>
        <v>12471931</v>
      </c>
      <c r="BV30" s="256">
        <f t="shared" si="42"/>
        <v>2208086</v>
      </c>
      <c r="BW30" s="256">
        <f t="shared" si="42"/>
        <v>835841.05</v>
      </c>
      <c r="BX30" s="256">
        <f t="shared" si="42"/>
        <v>849039.7</v>
      </c>
      <c r="BY30" s="256" t="e">
        <f t="shared" si="42"/>
        <v>#N/A</v>
      </c>
      <c r="BZ30" s="256">
        <f t="shared" si="42"/>
        <v>2832480</v>
      </c>
      <c r="CA30" s="256">
        <f t="shared" si="42"/>
        <v>6364243</v>
      </c>
      <c r="CB30" s="256">
        <f t="shared" si="42"/>
        <v>2566728.67</v>
      </c>
      <c r="CC30" s="256">
        <f t="shared" si="42"/>
        <v>768532.92</v>
      </c>
    </row>
    <row r="31" spans="1:81" s="125" customFormat="1" ht="12.75" x14ac:dyDescent="0.2">
      <c r="A31" s="245" t="s">
        <v>688</v>
      </c>
      <c r="B31" s="245" t="s">
        <v>672</v>
      </c>
      <c r="C31" s="125">
        <f t="shared" si="22"/>
        <v>2011</v>
      </c>
      <c r="D31" s="256">
        <f>D148+D149+D150</f>
        <v>48121.65</v>
      </c>
      <c r="E31" s="256">
        <f t="shared" ref="E31:BP31" si="43">E148+E149+E150</f>
        <v>0</v>
      </c>
      <c r="F31" s="256">
        <f t="shared" si="43"/>
        <v>1290124</v>
      </c>
      <c r="G31" s="256">
        <f t="shared" si="43"/>
        <v>0</v>
      </c>
      <c r="H31" s="256">
        <f t="shared" si="43"/>
        <v>745008.3</v>
      </c>
      <c r="I31" s="256">
        <f t="shared" si="43"/>
        <v>0</v>
      </c>
      <c r="J31" s="256">
        <f t="shared" si="43"/>
        <v>1178038</v>
      </c>
      <c r="K31" s="256">
        <f t="shared" si="43"/>
        <v>0</v>
      </c>
      <c r="L31" s="256">
        <f t="shared" si="43"/>
        <v>0</v>
      </c>
      <c r="M31" s="256">
        <f t="shared" si="43"/>
        <v>0</v>
      </c>
      <c r="N31" s="256">
        <f t="shared" si="43"/>
        <v>0</v>
      </c>
      <c r="O31" s="256" t="e">
        <f t="shared" si="43"/>
        <v>#N/A</v>
      </c>
      <c r="P31" s="256">
        <f t="shared" si="43"/>
        <v>0</v>
      </c>
      <c r="Q31" s="256">
        <f t="shared" si="43"/>
        <v>0</v>
      </c>
      <c r="R31" s="256">
        <f t="shared" si="43"/>
        <v>0</v>
      </c>
      <c r="S31" s="256">
        <f t="shared" si="43"/>
        <v>6009317</v>
      </c>
      <c r="T31" s="256">
        <f t="shared" si="43"/>
        <v>4754313</v>
      </c>
      <c r="U31" s="256">
        <f t="shared" si="43"/>
        <v>509985.07000000007</v>
      </c>
      <c r="V31" s="256">
        <f t="shared" si="43"/>
        <v>0</v>
      </c>
      <c r="W31" s="256">
        <f t="shared" si="43"/>
        <v>0</v>
      </c>
      <c r="X31" s="256">
        <f t="shared" si="43"/>
        <v>-168184</v>
      </c>
      <c r="Y31" s="256">
        <f t="shared" si="43"/>
        <v>0</v>
      </c>
      <c r="Z31" s="256">
        <f t="shared" si="43"/>
        <v>0</v>
      </c>
      <c r="AA31" s="256">
        <f t="shared" si="43"/>
        <v>445.69</v>
      </c>
      <c r="AB31" s="256">
        <f t="shared" si="43"/>
        <v>1043767.5</v>
      </c>
      <c r="AC31" s="256">
        <f t="shared" si="43"/>
        <v>165488</v>
      </c>
      <c r="AD31" s="256">
        <f t="shared" si="43"/>
        <v>0</v>
      </c>
      <c r="AE31" s="256">
        <f t="shared" si="43"/>
        <v>0</v>
      </c>
      <c r="AF31" s="256">
        <f t="shared" si="43"/>
        <v>5774481</v>
      </c>
      <c r="AG31" s="256">
        <f t="shared" si="43"/>
        <v>0</v>
      </c>
      <c r="AH31" s="256">
        <f t="shared" si="43"/>
        <v>0</v>
      </c>
      <c r="AI31" s="256">
        <f t="shared" si="43"/>
        <v>1886845</v>
      </c>
      <c r="AJ31" s="256">
        <f t="shared" si="43"/>
        <v>35844000</v>
      </c>
      <c r="AK31" s="256">
        <f t="shared" si="43"/>
        <v>4028329.56</v>
      </c>
      <c r="AL31" s="256">
        <f t="shared" si="43"/>
        <v>0</v>
      </c>
      <c r="AM31" s="256">
        <f t="shared" si="43"/>
        <v>0</v>
      </c>
      <c r="AN31" s="256">
        <f t="shared" si="43"/>
        <v>373672</v>
      </c>
      <c r="AO31" s="256">
        <f t="shared" si="43"/>
        <v>428133.16</v>
      </c>
      <c r="AP31" s="256">
        <f t="shared" si="43"/>
        <v>0</v>
      </c>
      <c r="AQ31" s="256">
        <f t="shared" si="43"/>
        <v>0</v>
      </c>
      <c r="AR31" s="256">
        <f t="shared" si="43"/>
        <v>1660915</v>
      </c>
      <c r="AS31" s="256">
        <f t="shared" si="43"/>
        <v>9334.7100000000009</v>
      </c>
      <c r="AT31" s="256">
        <f t="shared" si="43"/>
        <v>0</v>
      </c>
      <c r="AU31" s="256">
        <f t="shared" si="43"/>
        <v>466999.78</v>
      </c>
      <c r="AV31" s="256">
        <f t="shared" si="43"/>
        <v>0</v>
      </c>
      <c r="AW31" s="256">
        <f t="shared" si="43"/>
        <v>0</v>
      </c>
      <c r="AX31" s="256">
        <f t="shared" si="43"/>
        <v>0</v>
      </c>
      <c r="AY31" s="256">
        <f t="shared" si="43"/>
        <v>0</v>
      </c>
      <c r="AZ31" s="256">
        <f t="shared" si="43"/>
        <v>0</v>
      </c>
      <c r="BA31" s="256">
        <f t="shared" si="43"/>
        <v>0</v>
      </c>
      <c r="BB31" s="256">
        <f t="shared" si="43"/>
        <v>0</v>
      </c>
      <c r="BC31" s="256">
        <f t="shared" si="43"/>
        <v>0</v>
      </c>
      <c r="BD31" s="256">
        <f t="shared" si="43"/>
        <v>0</v>
      </c>
      <c r="BE31" s="256">
        <f t="shared" si="43"/>
        <v>232956.94</v>
      </c>
      <c r="BF31" s="256">
        <f t="shared" si="43"/>
        <v>0</v>
      </c>
      <c r="BG31" s="256">
        <f t="shared" si="43"/>
        <v>0</v>
      </c>
      <c r="BH31" s="256">
        <f t="shared" si="43"/>
        <v>234809.48</v>
      </c>
      <c r="BI31" s="256">
        <f t="shared" si="43"/>
        <v>0</v>
      </c>
      <c r="BJ31" s="256">
        <f t="shared" si="43"/>
        <v>109527</v>
      </c>
      <c r="BK31" s="256">
        <f t="shared" si="43"/>
        <v>0</v>
      </c>
      <c r="BL31" s="256">
        <f t="shared" si="43"/>
        <v>0</v>
      </c>
      <c r="BM31" s="256">
        <f t="shared" si="43"/>
        <v>0</v>
      </c>
      <c r="BN31" s="256">
        <f t="shared" si="43"/>
        <v>0</v>
      </c>
      <c r="BO31" s="256">
        <f t="shared" si="43"/>
        <v>0</v>
      </c>
      <c r="BP31" s="256">
        <f t="shared" si="43"/>
        <v>0</v>
      </c>
      <c r="BQ31" s="256">
        <f t="shared" ref="BQ31:CC31" si="44">BQ148+BQ149+BQ150</f>
        <v>0</v>
      </c>
      <c r="BR31" s="256">
        <f t="shared" si="44"/>
        <v>29892874</v>
      </c>
      <c r="BS31" s="256">
        <f t="shared" si="44"/>
        <v>788215</v>
      </c>
      <c r="BT31" s="256">
        <f t="shared" si="44"/>
        <v>0</v>
      </c>
      <c r="BU31" s="256">
        <f t="shared" si="44"/>
        <v>552009</v>
      </c>
      <c r="BV31" s="256">
        <f t="shared" si="44"/>
        <v>299792</v>
      </c>
      <c r="BW31" s="256">
        <f t="shared" si="44"/>
        <v>0</v>
      </c>
      <c r="BX31" s="256">
        <f t="shared" si="44"/>
        <v>286136.05</v>
      </c>
      <c r="BY31" s="256" t="e">
        <f t="shared" si="44"/>
        <v>#N/A</v>
      </c>
      <c r="BZ31" s="256">
        <f t="shared" si="44"/>
        <v>0</v>
      </c>
      <c r="CA31" s="256">
        <f t="shared" si="44"/>
        <v>0</v>
      </c>
      <c r="CB31" s="256">
        <f t="shared" si="44"/>
        <v>0</v>
      </c>
      <c r="CC31" s="256">
        <f t="shared" si="44"/>
        <v>0</v>
      </c>
    </row>
    <row r="32" spans="1:81" s="125" customFormat="1" ht="12.75" x14ac:dyDescent="0.2">
      <c r="A32" s="245" t="s">
        <v>97</v>
      </c>
      <c r="B32" s="245" t="s">
        <v>673</v>
      </c>
      <c r="C32" s="125">
        <f t="shared" si="22"/>
        <v>2011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</row>
    <row r="33" spans="1:81" s="125" customFormat="1" ht="12.75" x14ac:dyDescent="0.2">
      <c r="A33" s="245" t="s">
        <v>98</v>
      </c>
      <c r="B33" s="245" t="s">
        <v>676</v>
      </c>
      <c r="C33" s="125">
        <f t="shared" si="22"/>
        <v>2011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</row>
    <row r="34" spans="1:81" s="125" customFormat="1" ht="12.75" x14ac:dyDescent="0.2">
      <c r="A34" s="137" t="s">
        <v>63</v>
      </c>
      <c r="B34" s="125" t="s">
        <v>388</v>
      </c>
      <c r="C34" s="125">
        <f t="shared" si="22"/>
        <v>2011</v>
      </c>
      <c r="D34" s="143">
        <f>D152</f>
        <v>14200</v>
      </c>
      <c r="E34" s="143">
        <f t="shared" ref="E34:BP35" si="45">E152</f>
        <v>380</v>
      </c>
      <c r="F34" s="143">
        <f t="shared" si="45"/>
        <v>201</v>
      </c>
      <c r="G34" s="143">
        <f t="shared" si="45"/>
        <v>258</v>
      </c>
      <c r="H34" s="143">
        <f t="shared" si="45"/>
        <v>74</v>
      </c>
      <c r="I34" s="143">
        <f t="shared" si="45"/>
        <v>188</v>
      </c>
      <c r="J34" s="143">
        <f t="shared" si="45"/>
        <v>303</v>
      </c>
      <c r="K34" s="143">
        <f t="shared" si="45"/>
        <v>168</v>
      </c>
      <c r="L34" s="143">
        <f t="shared" si="45"/>
        <v>10</v>
      </c>
      <c r="M34" s="143">
        <f t="shared" si="45"/>
        <v>2</v>
      </c>
      <c r="N34" s="143">
        <f t="shared" si="45"/>
        <v>70</v>
      </c>
      <c r="O34" s="143" t="e">
        <f t="shared" si="45"/>
        <v>#N/A</v>
      </c>
      <c r="P34" s="143">
        <f t="shared" si="45"/>
        <v>57</v>
      </c>
      <c r="Q34" s="143">
        <f t="shared" si="45"/>
        <v>5</v>
      </c>
      <c r="R34" s="143">
        <f t="shared" si="45"/>
        <v>22</v>
      </c>
      <c r="S34" s="143">
        <f t="shared" si="45"/>
        <v>287</v>
      </c>
      <c r="T34" s="143">
        <f t="shared" si="45"/>
        <v>120</v>
      </c>
      <c r="U34" s="143">
        <f t="shared" si="45"/>
        <v>1887</v>
      </c>
      <c r="V34" s="143">
        <f t="shared" si="45"/>
        <v>99</v>
      </c>
      <c r="W34" s="143">
        <f t="shared" si="45"/>
        <v>104</v>
      </c>
      <c r="X34" s="143">
        <f t="shared" si="45"/>
        <v>44</v>
      </c>
      <c r="Y34" s="143">
        <f t="shared" si="45"/>
        <v>26</v>
      </c>
      <c r="Z34" s="143">
        <f t="shared" si="45"/>
        <v>410</v>
      </c>
      <c r="AA34" s="143">
        <f t="shared" si="45"/>
        <v>69</v>
      </c>
      <c r="AB34" s="143">
        <f t="shared" si="45"/>
        <v>93</v>
      </c>
      <c r="AC34" s="143">
        <f t="shared" si="45"/>
        <v>1252</v>
      </c>
      <c r="AD34" s="143">
        <f t="shared" si="45"/>
        <v>280</v>
      </c>
      <c r="AE34" s="143">
        <f t="shared" si="45"/>
        <v>93</v>
      </c>
      <c r="AF34" s="143">
        <f t="shared" si="45"/>
        <v>426</v>
      </c>
      <c r="AG34" s="143">
        <f t="shared" si="45"/>
        <v>9</v>
      </c>
      <c r="AH34" s="143">
        <f t="shared" si="45"/>
        <v>8</v>
      </c>
      <c r="AI34" s="143">
        <f t="shared" si="45"/>
        <v>269</v>
      </c>
      <c r="AJ34" s="143">
        <f t="shared" si="45"/>
        <v>650000</v>
      </c>
      <c r="AK34" s="143">
        <f t="shared" si="45"/>
        <v>1104</v>
      </c>
      <c r="AL34" s="143">
        <f t="shared" si="45"/>
        <v>292</v>
      </c>
      <c r="AM34" s="143">
        <f t="shared" si="45"/>
        <v>24</v>
      </c>
      <c r="AN34" s="143">
        <f t="shared" si="45"/>
        <v>32</v>
      </c>
      <c r="AO34" s="143">
        <f t="shared" si="45"/>
        <v>405</v>
      </c>
      <c r="AP34" s="143">
        <f t="shared" si="45"/>
        <v>27</v>
      </c>
      <c r="AQ34" s="143">
        <f t="shared" si="45"/>
        <v>144</v>
      </c>
      <c r="AR34" s="143">
        <f t="shared" si="45"/>
        <v>421</v>
      </c>
      <c r="AS34" s="143">
        <f t="shared" si="45"/>
        <v>26</v>
      </c>
      <c r="AT34" s="143">
        <f t="shared" si="45"/>
        <v>25</v>
      </c>
      <c r="AU34" s="143">
        <f t="shared" si="45"/>
        <v>371</v>
      </c>
      <c r="AV34" s="143">
        <f t="shared" si="45"/>
        <v>74</v>
      </c>
      <c r="AW34" s="143">
        <f t="shared" si="45"/>
        <v>827</v>
      </c>
      <c r="AX34" s="143">
        <f t="shared" si="45"/>
        <v>133</v>
      </c>
      <c r="AY34" s="143">
        <f t="shared" si="45"/>
        <v>693</v>
      </c>
      <c r="AZ34" s="143">
        <f t="shared" si="45"/>
        <v>330</v>
      </c>
      <c r="BA34" s="143">
        <f t="shared" si="45"/>
        <v>28</v>
      </c>
      <c r="BB34" s="143">
        <f t="shared" si="45"/>
        <v>143</v>
      </c>
      <c r="BC34" s="143">
        <f t="shared" si="45"/>
        <v>17</v>
      </c>
      <c r="BD34" s="143">
        <f t="shared" si="45"/>
        <v>27</v>
      </c>
      <c r="BE34" s="143">
        <f t="shared" si="45"/>
        <v>149</v>
      </c>
      <c r="BF34" s="143">
        <f t="shared" si="45"/>
        <v>35</v>
      </c>
      <c r="BG34" s="143">
        <f t="shared" si="45"/>
        <v>15</v>
      </c>
      <c r="BH34" s="143">
        <f t="shared" si="45"/>
        <v>63</v>
      </c>
      <c r="BI34" s="143">
        <f t="shared" si="45"/>
        <v>122</v>
      </c>
      <c r="BJ34" s="143">
        <f t="shared" si="45"/>
        <v>806</v>
      </c>
      <c r="BK34" s="143">
        <f t="shared" si="45"/>
        <v>342</v>
      </c>
      <c r="BL34" s="143">
        <f t="shared" si="45"/>
        <v>13</v>
      </c>
      <c r="BM34" s="143">
        <f t="shared" si="45"/>
        <v>18</v>
      </c>
      <c r="BN34" s="143">
        <f t="shared" si="45"/>
        <v>536</v>
      </c>
      <c r="BO34" s="143">
        <f t="shared" si="45"/>
        <v>33</v>
      </c>
      <c r="BP34" s="143">
        <f t="shared" si="45"/>
        <v>381</v>
      </c>
      <c r="BQ34" s="143">
        <f t="shared" ref="BQ34:CC36" si="46">BQ152</f>
        <v>24</v>
      </c>
      <c r="BR34" s="143">
        <f t="shared" si="46"/>
        <v>630</v>
      </c>
      <c r="BS34" s="143">
        <f t="shared" si="46"/>
        <v>639</v>
      </c>
      <c r="BT34" s="143">
        <f t="shared" si="46"/>
        <v>61</v>
      </c>
      <c r="BU34" s="143">
        <f t="shared" si="46"/>
        <v>672</v>
      </c>
      <c r="BV34" s="143">
        <f t="shared" si="46"/>
        <v>86</v>
      </c>
      <c r="BW34" s="143">
        <f t="shared" si="46"/>
        <v>14</v>
      </c>
      <c r="BX34" s="143">
        <f t="shared" si="46"/>
        <v>8</v>
      </c>
      <c r="BY34" s="143" t="e">
        <f t="shared" si="46"/>
        <v>#N/A</v>
      </c>
      <c r="BZ34" s="143">
        <f t="shared" si="46"/>
        <v>64</v>
      </c>
      <c r="CA34" s="143">
        <f t="shared" si="46"/>
        <v>148</v>
      </c>
      <c r="CB34" s="143">
        <f t="shared" si="46"/>
        <v>29</v>
      </c>
      <c r="CC34" s="143">
        <f t="shared" si="46"/>
        <v>66</v>
      </c>
    </row>
    <row r="35" spans="1:81" s="125" customFormat="1" ht="12.75" x14ac:dyDescent="0.2">
      <c r="A35" s="137" t="s">
        <v>64</v>
      </c>
      <c r="B35" s="125" t="s">
        <v>386</v>
      </c>
      <c r="C35" s="125">
        <f t="shared" si="22"/>
        <v>2011</v>
      </c>
      <c r="D35" s="143">
        <f t="shared" ref="D35:S36" si="47">D153</f>
        <v>3</v>
      </c>
      <c r="E35" s="143">
        <f t="shared" si="47"/>
        <v>380</v>
      </c>
      <c r="F35" s="143">
        <f t="shared" si="47"/>
        <v>54</v>
      </c>
      <c r="G35" s="143">
        <f t="shared" si="47"/>
        <v>4</v>
      </c>
      <c r="H35" s="143">
        <f t="shared" si="47"/>
        <v>74</v>
      </c>
      <c r="I35" s="143">
        <f t="shared" si="47"/>
        <v>98</v>
      </c>
      <c r="J35" s="143">
        <f t="shared" si="47"/>
        <v>90</v>
      </c>
      <c r="K35" s="143">
        <f t="shared" si="47"/>
        <v>35</v>
      </c>
      <c r="L35" s="143">
        <f t="shared" si="47"/>
        <v>10</v>
      </c>
      <c r="M35" s="143">
        <f t="shared" si="47"/>
        <v>2</v>
      </c>
      <c r="N35" s="143">
        <f t="shared" si="47"/>
        <v>70</v>
      </c>
      <c r="O35" s="143" t="e">
        <f t="shared" si="47"/>
        <v>#N/A</v>
      </c>
      <c r="P35" s="143">
        <f t="shared" si="47"/>
        <v>57</v>
      </c>
      <c r="Q35" s="143">
        <f t="shared" si="47"/>
        <v>5</v>
      </c>
      <c r="R35" s="143">
        <f t="shared" si="47"/>
        <v>22</v>
      </c>
      <c r="S35" s="143">
        <f t="shared" si="47"/>
        <v>287</v>
      </c>
      <c r="T35" s="143">
        <f t="shared" si="45"/>
        <v>120</v>
      </c>
      <c r="U35" s="143">
        <f t="shared" si="45"/>
        <v>57</v>
      </c>
      <c r="V35" s="143">
        <f t="shared" si="45"/>
        <v>26</v>
      </c>
      <c r="W35" s="143">
        <f t="shared" si="45"/>
        <v>66</v>
      </c>
      <c r="X35" s="143">
        <f t="shared" si="45"/>
        <v>44</v>
      </c>
      <c r="Y35" s="143">
        <f t="shared" si="45"/>
        <v>26</v>
      </c>
      <c r="Z35" s="143">
        <f t="shared" si="45"/>
        <v>290</v>
      </c>
      <c r="AA35" s="143">
        <f t="shared" si="45"/>
        <v>19</v>
      </c>
      <c r="AB35" s="143">
        <f t="shared" si="45"/>
        <v>93</v>
      </c>
      <c r="AC35" s="143">
        <f t="shared" si="45"/>
        <v>36</v>
      </c>
      <c r="AD35" s="143">
        <f t="shared" si="45"/>
        <v>25</v>
      </c>
      <c r="AE35" s="143">
        <f t="shared" si="45"/>
        <v>93</v>
      </c>
      <c r="AF35" s="143">
        <f t="shared" si="45"/>
        <v>338</v>
      </c>
      <c r="AG35" s="143">
        <f t="shared" si="45"/>
        <v>9</v>
      </c>
      <c r="AH35" s="143">
        <f t="shared" si="45"/>
        <v>8</v>
      </c>
      <c r="AI35" s="143">
        <f t="shared" si="45"/>
        <v>269</v>
      </c>
      <c r="AJ35" s="143">
        <f t="shared" si="45"/>
        <v>0</v>
      </c>
      <c r="AK35" s="143">
        <f t="shared" si="45"/>
        <v>454</v>
      </c>
      <c r="AL35" s="143">
        <f t="shared" si="45"/>
        <v>71</v>
      </c>
      <c r="AM35" s="143">
        <f t="shared" si="45"/>
        <v>24</v>
      </c>
      <c r="AN35" s="143">
        <f t="shared" si="45"/>
        <v>32</v>
      </c>
      <c r="AO35" s="143">
        <f t="shared" si="45"/>
        <v>125</v>
      </c>
      <c r="AP35" s="143">
        <f t="shared" si="45"/>
        <v>27</v>
      </c>
      <c r="AQ35" s="143">
        <f t="shared" si="45"/>
        <v>16</v>
      </c>
      <c r="AR35" s="143">
        <f t="shared" si="45"/>
        <v>163</v>
      </c>
      <c r="AS35" s="143">
        <f t="shared" si="45"/>
        <v>26</v>
      </c>
      <c r="AT35" s="143">
        <f t="shared" si="45"/>
        <v>25</v>
      </c>
      <c r="AU35" s="143">
        <f t="shared" si="45"/>
        <v>56</v>
      </c>
      <c r="AV35" s="143">
        <f t="shared" si="45"/>
        <v>71</v>
      </c>
      <c r="AW35" s="143">
        <f t="shared" si="45"/>
        <v>68</v>
      </c>
      <c r="AX35" s="143">
        <f t="shared" si="45"/>
        <v>14</v>
      </c>
      <c r="AY35" s="143">
        <f t="shared" si="45"/>
        <v>144</v>
      </c>
      <c r="AZ35" s="143">
        <f t="shared" si="45"/>
        <v>51</v>
      </c>
      <c r="BA35" s="143">
        <f t="shared" si="45"/>
        <v>28</v>
      </c>
      <c r="BB35" s="143">
        <f t="shared" si="45"/>
        <v>102</v>
      </c>
      <c r="BC35" s="143">
        <f t="shared" si="45"/>
        <v>17</v>
      </c>
      <c r="BD35" s="143">
        <f t="shared" si="45"/>
        <v>27</v>
      </c>
      <c r="BE35" s="143">
        <f t="shared" si="45"/>
        <v>71</v>
      </c>
      <c r="BF35" s="143">
        <f t="shared" si="45"/>
        <v>35</v>
      </c>
      <c r="BG35" s="143">
        <f t="shared" si="45"/>
        <v>15</v>
      </c>
      <c r="BH35" s="143">
        <f t="shared" si="45"/>
        <v>63</v>
      </c>
      <c r="BI35" s="143">
        <f t="shared" si="45"/>
        <v>20</v>
      </c>
      <c r="BJ35" s="143">
        <f t="shared" si="45"/>
        <v>503</v>
      </c>
      <c r="BK35" s="143">
        <f t="shared" si="45"/>
        <v>58</v>
      </c>
      <c r="BL35" s="143">
        <f t="shared" si="45"/>
        <v>13</v>
      </c>
      <c r="BM35" s="143">
        <f t="shared" si="45"/>
        <v>11</v>
      </c>
      <c r="BN35" s="143">
        <f t="shared" si="45"/>
        <v>6</v>
      </c>
      <c r="BO35" s="143">
        <f t="shared" si="45"/>
        <v>33</v>
      </c>
      <c r="BP35" s="143">
        <f t="shared" si="45"/>
        <v>122</v>
      </c>
      <c r="BQ35" s="143">
        <f t="shared" si="46"/>
        <v>21</v>
      </c>
      <c r="BR35" s="143">
        <f t="shared" si="46"/>
        <v>630</v>
      </c>
      <c r="BS35" s="143">
        <f t="shared" si="46"/>
        <v>253</v>
      </c>
      <c r="BT35" s="143">
        <f t="shared" si="46"/>
        <v>53</v>
      </c>
      <c r="BU35" s="143">
        <f t="shared" si="46"/>
        <v>65</v>
      </c>
      <c r="BV35" s="143">
        <f t="shared" si="46"/>
        <v>86</v>
      </c>
      <c r="BW35" s="143">
        <f t="shared" si="46"/>
        <v>14</v>
      </c>
      <c r="BX35" s="143">
        <f t="shared" si="46"/>
        <v>8</v>
      </c>
      <c r="BY35" s="143" t="e">
        <f t="shared" si="46"/>
        <v>#N/A</v>
      </c>
      <c r="BZ35" s="143">
        <f t="shared" si="46"/>
        <v>64</v>
      </c>
      <c r="CA35" s="143">
        <f t="shared" si="46"/>
        <v>67</v>
      </c>
      <c r="CB35" s="143">
        <f t="shared" si="46"/>
        <v>29</v>
      </c>
      <c r="CC35" s="143">
        <f t="shared" si="46"/>
        <v>18</v>
      </c>
    </row>
    <row r="36" spans="1:81" s="125" customFormat="1" ht="12.75" x14ac:dyDescent="0.2">
      <c r="A36" s="137" t="s">
        <v>65</v>
      </c>
      <c r="B36" s="125" t="s">
        <v>387</v>
      </c>
      <c r="C36" s="125">
        <v>2011</v>
      </c>
      <c r="D36" s="143">
        <f t="shared" si="47"/>
        <v>14197</v>
      </c>
      <c r="E36" s="143">
        <f t="shared" ref="E36:BP36" si="48">E154</f>
        <v>0</v>
      </c>
      <c r="F36" s="143">
        <f t="shared" si="48"/>
        <v>147</v>
      </c>
      <c r="G36" s="143">
        <f t="shared" si="48"/>
        <v>254</v>
      </c>
      <c r="H36" s="143">
        <f t="shared" si="48"/>
        <v>0</v>
      </c>
      <c r="I36" s="143">
        <f t="shared" si="48"/>
        <v>90</v>
      </c>
      <c r="J36" s="143">
        <f t="shared" si="48"/>
        <v>213</v>
      </c>
      <c r="K36" s="143">
        <f t="shared" si="48"/>
        <v>133</v>
      </c>
      <c r="L36" s="143">
        <f t="shared" si="48"/>
        <v>0</v>
      </c>
      <c r="M36" s="143">
        <f t="shared" si="48"/>
        <v>0</v>
      </c>
      <c r="N36" s="143">
        <f t="shared" si="48"/>
        <v>0</v>
      </c>
      <c r="O36" s="143" t="e">
        <f t="shared" si="48"/>
        <v>#N/A</v>
      </c>
      <c r="P36" s="143">
        <f t="shared" si="48"/>
        <v>0</v>
      </c>
      <c r="Q36" s="143">
        <f t="shared" si="48"/>
        <v>0</v>
      </c>
      <c r="R36" s="143">
        <f t="shared" si="48"/>
        <v>0</v>
      </c>
      <c r="S36" s="143">
        <f t="shared" si="48"/>
        <v>0</v>
      </c>
      <c r="T36" s="143">
        <f t="shared" si="48"/>
        <v>0</v>
      </c>
      <c r="U36" s="143">
        <f t="shared" si="48"/>
        <v>1830</v>
      </c>
      <c r="V36" s="143">
        <f t="shared" si="48"/>
        <v>73</v>
      </c>
      <c r="W36" s="143">
        <f t="shared" si="48"/>
        <v>38</v>
      </c>
      <c r="X36" s="143">
        <f t="shared" si="48"/>
        <v>0</v>
      </c>
      <c r="Y36" s="143">
        <f t="shared" si="48"/>
        <v>0</v>
      </c>
      <c r="Z36" s="143">
        <f t="shared" si="48"/>
        <v>120</v>
      </c>
      <c r="AA36" s="143">
        <f t="shared" si="48"/>
        <v>50</v>
      </c>
      <c r="AB36" s="143">
        <f t="shared" si="48"/>
        <v>0</v>
      </c>
      <c r="AC36" s="143">
        <f t="shared" si="48"/>
        <v>1216</v>
      </c>
      <c r="AD36" s="143">
        <f t="shared" si="48"/>
        <v>255</v>
      </c>
      <c r="AE36" s="230">
        <f t="shared" si="48"/>
        <v>0</v>
      </c>
      <c r="AF36" s="143">
        <f t="shared" si="48"/>
        <v>88</v>
      </c>
      <c r="AG36" s="143">
        <f t="shared" si="48"/>
        <v>0</v>
      </c>
      <c r="AH36" s="143">
        <f t="shared" si="48"/>
        <v>0</v>
      </c>
      <c r="AI36" s="143">
        <f t="shared" si="48"/>
        <v>0</v>
      </c>
      <c r="AJ36" s="143">
        <f t="shared" si="48"/>
        <v>650000</v>
      </c>
      <c r="AK36" s="143">
        <f t="shared" si="48"/>
        <v>650</v>
      </c>
      <c r="AL36" s="143">
        <f t="shared" si="48"/>
        <v>221</v>
      </c>
      <c r="AM36" s="143">
        <f t="shared" si="48"/>
        <v>0</v>
      </c>
      <c r="AN36" s="143">
        <f t="shared" si="48"/>
        <v>0</v>
      </c>
      <c r="AO36" s="143">
        <f t="shared" si="48"/>
        <v>280</v>
      </c>
      <c r="AP36" s="143">
        <f t="shared" si="48"/>
        <v>0</v>
      </c>
      <c r="AQ36" s="143">
        <f t="shared" si="48"/>
        <v>128</v>
      </c>
      <c r="AR36" s="143">
        <f t="shared" si="48"/>
        <v>258</v>
      </c>
      <c r="AS36" s="143">
        <f t="shared" si="48"/>
        <v>0</v>
      </c>
      <c r="AT36" s="143">
        <f t="shared" si="48"/>
        <v>0</v>
      </c>
      <c r="AU36" s="143">
        <f t="shared" si="48"/>
        <v>315</v>
      </c>
      <c r="AV36" s="143">
        <f t="shared" si="48"/>
        <v>3</v>
      </c>
      <c r="AW36" s="143">
        <f t="shared" si="48"/>
        <v>759</v>
      </c>
      <c r="AX36" s="143">
        <f t="shared" si="48"/>
        <v>119</v>
      </c>
      <c r="AY36" s="143">
        <f t="shared" si="48"/>
        <v>549</v>
      </c>
      <c r="AZ36" s="143">
        <f t="shared" si="48"/>
        <v>279</v>
      </c>
      <c r="BA36" s="143">
        <f t="shared" si="48"/>
        <v>0</v>
      </c>
      <c r="BB36" s="143">
        <f t="shared" si="48"/>
        <v>41</v>
      </c>
      <c r="BC36" s="143">
        <f t="shared" si="48"/>
        <v>0</v>
      </c>
      <c r="BD36" s="143">
        <f t="shared" si="48"/>
        <v>0</v>
      </c>
      <c r="BE36" s="143">
        <f t="shared" si="48"/>
        <v>78</v>
      </c>
      <c r="BF36" s="143">
        <f t="shared" si="48"/>
        <v>0</v>
      </c>
      <c r="BG36" s="143">
        <f t="shared" si="48"/>
        <v>0</v>
      </c>
      <c r="BH36" s="143">
        <f t="shared" si="48"/>
        <v>0</v>
      </c>
      <c r="BI36" s="143">
        <f t="shared" si="48"/>
        <v>102</v>
      </c>
      <c r="BJ36" s="143">
        <f t="shared" si="48"/>
        <v>303</v>
      </c>
      <c r="BK36" s="143">
        <f t="shared" si="48"/>
        <v>284</v>
      </c>
      <c r="BL36" s="143">
        <f t="shared" si="48"/>
        <v>0</v>
      </c>
      <c r="BM36" s="143">
        <f t="shared" si="48"/>
        <v>7</v>
      </c>
      <c r="BN36" s="143">
        <f t="shared" si="48"/>
        <v>530</v>
      </c>
      <c r="BO36" s="143">
        <f t="shared" si="48"/>
        <v>0</v>
      </c>
      <c r="BP36" s="143">
        <f t="shared" si="48"/>
        <v>259</v>
      </c>
      <c r="BQ36" s="143">
        <f t="shared" si="46"/>
        <v>3</v>
      </c>
      <c r="BR36" s="143">
        <f t="shared" si="46"/>
        <v>0</v>
      </c>
      <c r="BS36" s="143">
        <f t="shared" si="46"/>
        <v>386</v>
      </c>
      <c r="BT36" s="143">
        <f t="shared" si="46"/>
        <v>8</v>
      </c>
      <c r="BU36" s="143">
        <f t="shared" si="46"/>
        <v>607</v>
      </c>
      <c r="BV36" s="143">
        <f t="shared" si="46"/>
        <v>0</v>
      </c>
      <c r="BW36" s="143">
        <f t="shared" si="46"/>
        <v>0</v>
      </c>
      <c r="BX36" s="143">
        <f t="shared" si="46"/>
        <v>0</v>
      </c>
      <c r="BY36" s="143" t="e">
        <f t="shared" si="46"/>
        <v>#N/A</v>
      </c>
      <c r="BZ36" s="143">
        <f t="shared" si="46"/>
        <v>0</v>
      </c>
      <c r="CA36" s="143">
        <f t="shared" si="46"/>
        <v>81</v>
      </c>
      <c r="CB36" s="143">
        <f t="shared" si="46"/>
        <v>0</v>
      </c>
      <c r="CC36" s="143">
        <f t="shared" si="46"/>
        <v>48</v>
      </c>
    </row>
    <row r="37" spans="1:81" s="125" customFormat="1" ht="12.75" x14ac:dyDescent="0.2">
      <c r="A37" s="137" t="s">
        <v>66</v>
      </c>
      <c r="B37" s="125" t="s">
        <v>384</v>
      </c>
      <c r="C37" s="125">
        <v>2011</v>
      </c>
      <c r="D37" s="143">
        <f>D156</f>
        <v>16789</v>
      </c>
      <c r="E37" s="143">
        <f t="shared" ref="E37:BP38" si="49">E156</f>
        <v>3000</v>
      </c>
      <c r="F37" s="143">
        <f t="shared" si="49"/>
        <v>82368</v>
      </c>
      <c r="G37" s="143">
        <f t="shared" si="49"/>
        <v>25000</v>
      </c>
      <c r="H37" s="143">
        <f t="shared" si="49"/>
        <v>95960</v>
      </c>
      <c r="I37" s="143">
        <f t="shared" si="49"/>
        <v>175779</v>
      </c>
      <c r="J37" s="143">
        <f t="shared" si="49"/>
        <v>139500</v>
      </c>
      <c r="K37" s="143">
        <f t="shared" si="49"/>
        <v>27698</v>
      </c>
      <c r="L37" s="143">
        <f t="shared" si="49"/>
        <v>21640</v>
      </c>
      <c r="M37" s="143">
        <f t="shared" si="49"/>
        <v>2428</v>
      </c>
      <c r="N37" s="143">
        <f t="shared" si="49"/>
        <v>94769</v>
      </c>
      <c r="O37" s="143" t="e">
        <f t="shared" si="49"/>
        <v>#N/A</v>
      </c>
      <c r="P37" s="143">
        <f t="shared" si="49"/>
        <v>27000</v>
      </c>
      <c r="Q37" s="143">
        <f t="shared" si="49"/>
        <v>4000</v>
      </c>
      <c r="R37" s="143">
        <f t="shared" si="49"/>
        <v>21873</v>
      </c>
      <c r="S37" s="143">
        <f t="shared" si="49"/>
        <v>738000</v>
      </c>
      <c r="T37" s="143">
        <f t="shared" si="49"/>
        <v>215718</v>
      </c>
      <c r="U37" s="143">
        <f t="shared" si="49"/>
        <v>39042</v>
      </c>
      <c r="V37" s="143">
        <f t="shared" si="49"/>
        <v>7138</v>
      </c>
      <c r="W37" s="143">
        <f t="shared" si="49"/>
        <v>73654</v>
      </c>
      <c r="X37" s="143">
        <f t="shared" si="49"/>
        <v>44186</v>
      </c>
      <c r="Y37" s="143">
        <f t="shared" si="49"/>
        <v>7952</v>
      </c>
      <c r="Z37" s="143">
        <f t="shared" si="49"/>
        <v>112234</v>
      </c>
      <c r="AA37" s="143">
        <f t="shared" si="49"/>
        <v>25325</v>
      </c>
      <c r="AB37" s="143">
        <f t="shared" si="49"/>
        <v>136466</v>
      </c>
      <c r="AC37" s="143">
        <f t="shared" si="49"/>
        <v>45212</v>
      </c>
      <c r="AD37" s="143">
        <f t="shared" si="49"/>
        <v>59008</v>
      </c>
      <c r="AE37" s="143">
        <f t="shared" si="49"/>
        <v>5620</v>
      </c>
      <c r="AF37" s="143">
        <f t="shared" si="49"/>
        <v>575673</v>
      </c>
      <c r="AG37" s="143">
        <f t="shared" si="49"/>
        <v>2650</v>
      </c>
      <c r="AH37" s="143">
        <f t="shared" si="49"/>
        <v>10500</v>
      </c>
      <c r="AI37" s="143">
        <f t="shared" si="49"/>
        <v>523911</v>
      </c>
      <c r="AJ37" s="143">
        <f t="shared" si="49"/>
        <v>3029722</v>
      </c>
      <c r="AK37" s="143">
        <f t="shared" si="49"/>
        <v>834406</v>
      </c>
      <c r="AL37" s="143">
        <f t="shared" si="49"/>
        <v>34000</v>
      </c>
      <c r="AM37" s="143">
        <f t="shared" si="49"/>
        <v>12000</v>
      </c>
      <c r="AN37" s="143">
        <f t="shared" si="49"/>
        <v>58000</v>
      </c>
      <c r="AO37" s="143">
        <f t="shared" si="49"/>
        <v>243445</v>
      </c>
      <c r="AP37" s="143">
        <f t="shared" si="49"/>
        <v>22000</v>
      </c>
      <c r="AQ37" s="143">
        <f t="shared" si="49"/>
        <v>22641</v>
      </c>
      <c r="AR37" s="143">
        <f t="shared" si="49"/>
        <v>366151</v>
      </c>
      <c r="AS37" s="143">
        <f t="shared" si="49"/>
        <v>7831</v>
      </c>
      <c r="AT37" s="143">
        <f t="shared" si="49"/>
        <v>15572</v>
      </c>
      <c r="AU37" s="143">
        <f t="shared" si="49"/>
        <v>94500</v>
      </c>
      <c r="AV37" s="143">
        <f t="shared" si="49"/>
        <v>91547</v>
      </c>
      <c r="AW37" s="143">
        <f t="shared" si="49"/>
        <v>140017</v>
      </c>
      <c r="AX37" s="143">
        <f t="shared" si="49"/>
        <v>15000</v>
      </c>
      <c r="AY37" s="143">
        <f t="shared" si="49"/>
        <v>31500</v>
      </c>
      <c r="AZ37" s="143">
        <f t="shared" si="49"/>
        <v>55000</v>
      </c>
      <c r="BA37" s="143">
        <f t="shared" si="49"/>
        <v>14000</v>
      </c>
      <c r="BB37" s="143">
        <f t="shared" si="49"/>
        <v>183700</v>
      </c>
      <c r="BC37" s="143">
        <f t="shared" si="49"/>
        <v>29575</v>
      </c>
      <c r="BD37" s="143">
        <f t="shared" si="49"/>
        <v>31586</v>
      </c>
      <c r="BE37" s="143">
        <f t="shared" si="49"/>
        <v>155000</v>
      </c>
      <c r="BF37" s="143">
        <f t="shared" si="49"/>
        <v>20200</v>
      </c>
      <c r="BG37" s="143">
        <f t="shared" si="49"/>
        <v>6500</v>
      </c>
      <c r="BH37" s="143">
        <f t="shared" si="49"/>
        <v>83173</v>
      </c>
      <c r="BI37" s="143">
        <f t="shared" si="49"/>
        <v>18003</v>
      </c>
      <c r="BJ37" s="143">
        <f t="shared" si="49"/>
        <v>1026559</v>
      </c>
      <c r="BK37" s="143">
        <f t="shared" si="49"/>
        <v>78000</v>
      </c>
      <c r="BL37" s="143">
        <f t="shared" si="49"/>
        <v>7846</v>
      </c>
      <c r="BM37" s="143">
        <f t="shared" si="49"/>
        <v>9900</v>
      </c>
      <c r="BN37" s="143">
        <f t="shared" si="49"/>
        <v>5336</v>
      </c>
      <c r="BO37" s="143">
        <f t="shared" si="49"/>
        <v>36492</v>
      </c>
      <c r="BP37" s="143">
        <f t="shared" si="49"/>
        <v>109219</v>
      </c>
      <c r="BQ37" s="143">
        <f t="shared" ref="BQ37:CC39" si="50">BQ156</f>
        <v>15140</v>
      </c>
      <c r="BR37" s="143">
        <f t="shared" si="50"/>
        <v>2503281</v>
      </c>
      <c r="BS37" s="143">
        <f t="shared" si="50"/>
        <v>316309</v>
      </c>
      <c r="BT37" s="143">
        <f t="shared" si="50"/>
        <v>17300</v>
      </c>
      <c r="BU37" s="143">
        <f t="shared" si="50"/>
        <v>160278</v>
      </c>
      <c r="BV37" s="143">
        <f t="shared" si="50"/>
        <v>50331</v>
      </c>
      <c r="BW37" s="143">
        <f t="shared" si="50"/>
        <v>7200</v>
      </c>
      <c r="BX37" s="143">
        <f t="shared" si="50"/>
        <v>7521</v>
      </c>
      <c r="BY37" s="143" t="e">
        <f t="shared" si="50"/>
        <v>#N/A</v>
      </c>
      <c r="BZ37" s="143">
        <f t="shared" si="50"/>
        <v>43225</v>
      </c>
      <c r="CA37" s="143">
        <f t="shared" si="50"/>
        <v>125900</v>
      </c>
      <c r="CB37" s="143">
        <f t="shared" si="50"/>
        <v>36000</v>
      </c>
      <c r="CC37" s="143">
        <f t="shared" si="50"/>
        <v>6700</v>
      </c>
    </row>
    <row r="38" spans="1:81" s="125" customFormat="1" ht="12.75" x14ac:dyDescent="0.2">
      <c r="A38" s="137" t="s">
        <v>67</v>
      </c>
      <c r="B38" s="125" t="s">
        <v>385</v>
      </c>
      <c r="C38" s="125">
        <v>2011</v>
      </c>
      <c r="D38" s="143">
        <f t="shared" ref="D38:S39" si="51">D157</f>
        <v>10552</v>
      </c>
      <c r="E38" s="143">
        <f t="shared" si="51"/>
        <v>3000</v>
      </c>
      <c r="F38" s="143">
        <f t="shared" si="51"/>
        <v>126199</v>
      </c>
      <c r="G38" s="143">
        <f t="shared" si="51"/>
        <v>30000</v>
      </c>
      <c r="H38" s="143">
        <f t="shared" si="51"/>
        <v>95960</v>
      </c>
      <c r="I38" s="143">
        <f t="shared" si="51"/>
        <v>175779</v>
      </c>
      <c r="J38" s="143">
        <f t="shared" si="51"/>
        <v>139500</v>
      </c>
      <c r="K38" s="143">
        <f t="shared" si="51"/>
        <v>27698</v>
      </c>
      <c r="L38" s="143">
        <f t="shared" si="51"/>
        <v>28530</v>
      </c>
      <c r="M38" s="143">
        <f t="shared" si="51"/>
        <v>2428</v>
      </c>
      <c r="N38" s="143">
        <f t="shared" si="51"/>
        <v>107615</v>
      </c>
      <c r="O38" s="143" t="e">
        <f t="shared" si="51"/>
        <v>#N/A</v>
      </c>
      <c r="P38" s="143">
        <f t="shared" si="51"/>
        <v>27000</v>
      </c>
      <c r="Q38" s="143">
        <f t="shared" si="51"/>
        <v>12500</v>
      </c>
      <c r="R38" s="143">
        <f t="shared" si="51"/>
        <v>74185</v>
      </c>
      <c r="S38" s="143">
        <f t="shared" si="51"/>
        <v>738000</v>
      </c>
      <c r="T38" s="143">
        <f t="shared" si="49"/>
        <v>216473</v>
      </c>
      <c r="U38" s="143">
        <f t="shared" si="49"/>
        <v>37346</v>
      </c>
      <c r="V38" s="143">
        <f t="shared" si="49"/>
        <v>8700</v>
      </c>
      <c r="W38" s="143">
        <f t="shared" si="49"/>
        <v>105663</v>
      </c>
      <c r="X38" s="143">
        <f t="shared" si="49"/>
        <v>44186</v>
      </c>
      <c r="Y38" s="143">
        <f t="shared" si="49"/>
        <v>7952</v>
      </c>
      <c r="Z38" s="143">
        <f t="shared" si="49"/>
        <v>174423</v>
      </c>
      <c r="AA38" s="143">
        <f t="shared" si="49"/>
        <v>25325</v>
      </c>
      <c r="AB38" s="143">
        <f t="shared" si="49"/>
        <v>136466</v>
      </c>
      <c r="AC38" s="143">
        <f t="shared" si="49"/>
        <v>45212</v>
      </c>
      <c r="AD38" s="143">
        <f t="shared" si="49"/>
        <v>59008</v>
      </c>
      <c r="AE38" s="143">
        <f t="shared" si="49"/>
        <v>5620</v>
      </c>
      <c r="AF38" s="143">
        <f t="shared" si="49"/>
        <v>670580</v>
      </c>
      <c r="AG38" s="143">
        <f t="shared" si="49"/>
        <v>9500</v>
      </c>
      <c r="AH38" s="143">
        <f t="shared" si="49"/>
        <v>10500</v>
      </c>
      <c r="AI38" s="143">
        <f t="shared" si="49"/>
        <v>523911</v>
      </c>
      <c r="AJ38" s="143">
        <f t="shared" si="49"/>
        <v>3029722</v>
      </c>
      <c r="AK38" s="143">
        <f t="shared" si="49"/>
        <v>927118</v>
      </c>
      <c r="AL38" s="143">
        <f t="shared" si="49"/>
        <v>34000</v>
      </c>
      <c r="AM38" s="143">
        <f t="shared" si="49"/>
        <v>16500</v>
      </c>
      <c r="AN38" s="143">
        <f t="shared" si="49"/>
        <v>123363</v>
      </c>
      <c r="AO38" s="143">
        <f t="shared" si="49"/>
        <v>551300</v>
      </c>
      <c r="AP38" s="143">
        <f t="shared" si="49"/>
        <v>22000</v>
      </c>
      <c r="AQ38" s="143">
        <f t="shared" si="49"/>
        <v>36682</v>
      </c>
      <c r="AR38" s="143">
        <f t="shared" si="49"/>
        <v>366151</v>
      </c>
      <c r="AS38" s="143">
        <f t="shared" si="49"/>
        <v>21749</v>
      </c>
      <c r="AT38" s="143">
        <f t="shared" si="49"/>
        <v>16572</v>
      </c>
      <c r="AU38" s="143">
        <f t="shared" si="49"/>
        <v>94500</v>
      </c>
      <c r="AV38" s="143">
        <f t="shared" si="49"/>
        <v>137369</v>
      </c>
      <c r="AW38" s="143">
        <f t="shared" si="49"/>
        <v>140946</v>
      </c>
      <c r="AX38" s="143">
        <f t="shared" si="49"/>
        <v>15000</v>
      </c>
      <c r="AY38" s="143">
        <f t="shared" si="49"/>
        <v>63000</v>
      </c>
      <c r="AZ38" s="143">
        <f t="shared" si="49"/>
        <v>55000</v>
      </c>
      <c r="BA38" s="143">
        <f t="shared" si="49"/>
        <v>18777</v>
      </c>
      <c r="BB38" s="143">
        <f t="shared" si="49"/>
        <v>183700</v>
      </c>
      <c r="BC38" s="143">
        <f t="shared" si="49"/>
        <v>31031</v>
      </c>
      <c r="BD38" s="143">
        <f t="shared" si="49"/>
        <v>31586</v>
      </c>
      <c r="BE38" s="143">
        <f t="shared" si="49"/>
        <v>155000</v>
      </c>
      <c r="BF38" s="143">
        <f t="shared" si="49"/>
        <v>20200</v>
      </c>
      <c r="BG38" s="143">
        <f t="shared" si="49"/>
        <v>6500</v>
      </c>
      <c r="BH38" s="143">
        <f t="shared" si="49"/>
        <v>83173</v>
      </c>
      <c r="BI38" s="143">
        <f t="shared" si="49"/>
        <v>18003</v>
      </c>
      <c r="BJ38" s="143">
        <f t="shared" si="49"/>
        <v>1026559</v>
      </c>
      <c r="BK38" s="143">
        <f t="shared" si="49"/>
        <v>75000</v>
      </c>
      <c r="BL38" s="143">
        <f t="shared" si="49"/>
        <v>7846</v>
      </c>
      <c r="BM38" s="143">
        <f t="shared" si="49"/>
        <v>16700</v>
      </c>
      <c r="BN38" s="143">
        <f t="shared" si="49"/>
        <v>5336</v>
      </c>
      <c r="BO38" s="143">
        <f t="shared" si="49"/>
        <v>39839</v>
      </c>
      <c r="BP38" s="143">
        <f t="shared" si="49"/>
        <v>108359</v>
      </c>
      <c r="BQ38" s="143">
        <f t="shared" si="50"/>
        <v>15000</v>
      </c>
      <c r="BR38" s="143">
        <f t="shared" si="50"/>
        <v>2503281</v>
      </c>
      <c r="BS38" s="143">
        <f t="shared" si="50"/>
        <v>413710</v>
      </c>
      <c r="BT38" s="143">
        <f t="shared" si="50"/>
        <v>17300</v>
      </c>
      <c r="BU38" s="143">
        <f t="shared" si="50"/>
        <v>160278</v>
      </c>
      <c r="BV38" s="143">
        <f t="shared" si="50"/>
        <v>50331</v>
      </c>
      <c r="BW38" s="143">
        <f t="shared" si="50"/>
        <v>11500</v>
      </c>
      <c r="BX38" s="143">
        <f t="shared" si="50"/>
        <v>0</v>
      </c>
      <c r="BY38" s="143" t="e">
        <f t="shared" si="50"/>
        <v>#N/A</v>
      </c>
      <c r="BZ38" s="143">
        <f t="shared" si="50"/>
        <v>78736</v>
      </c>
      <c r="CA38" s="143">
        <f t="shared" si="50"/>
        <v>125900</v>
      </c>
      <c r="CB38" s="143">
        <f t="shared" si="50"/>
        <v>37754</v>
      </c>
      <c r="CC38" s="143">
        <f t="shared" si="50"/>
        <v>5000</v>
      </c>
    </row>
    <row r="39" spans="1:81" s="125" customFormat="1" ht="12.75" x14ac:dyDescent="0.2">
      <c r="A39" s="137" t="s">
        <v>68</v>
      </c>
      <c r="B39" s="125" t="s">
        <v>383</v>
      </c>
      <c r="C39" s="125">
        <v>2011</v>
      </c>
      <c r="D39" s="143">
        <f t="shared" si="51"/>
        <v>3565</v>
      </c>
      <c r="E39" s="143">
        <f t="shared" ref="E39:BP39" si="52">E158</f>
        <v>0</v>
      </c>
      <c r="F39" s="143">
        <f t="shared" si="52"/>
        <v>0</v>
      </c>
      <c r="G39" s="143">
        <f t="shared" si="52"/>
        <v>0</v>
      </c>
      <c r="H39" s="143">
        <f t="shared" si="52"/>
        <v>0</v>
      </c>
      <c r="I39" s="143">
        <f t="shared" si="52"/>
        <v>0</v>
      </c>
      <c r="J39" s="143">
        <f t="shared" si="52"/>
        <v>0</v>
      </c>
      <c r="K39" s="143">
        <f t="shared" si="52"/>
        <v>0</v>
      </c>
      <c r="L39" s="143">
        <f t="shared" si="52"/>
        <v>0</v>
      </c>
      <c r="M39" s="143">
        <f t="shared" si="52"/>
        <v>3</v>
      </c>
      <c r="N39" s="143">
        <f t="shared" si="52"/>
        <v>0</v>
      </c>
      <c r="O39" s="143" t="e">
        <f t="shared" si="52"/>
        <v>#N/A</v>
      </c>
      <c r="P39" s="143">
        <f t="shared" si="52"/>
        <v>0</v>
      </c>
      <c r="Q39" s="143">
        <f t="shared" si="52"/>
        <v>0</v>
      </c>
      <c r="R39" s="143">
        <f t="shared" si="52"/>
        <v>1</v>
      </c>
      <c r="S39" s="143">
        <f t="shared" si="52"/>
        <v>0</v>
      </c>
      <c r="T39" s="143">
        <f t="shared" si="52"/>
        <v>0</v>
      </c>
      <c r="U39" s="143">
        <f t="shared" si="52"/>
        <v>235</v>
      </c>
      <c r="V39" s="143">
        <f t="shared" si="52"/>
        <v>65</v>
      </c>
      <c r="W39" s="143">
        <f t="shared" si="52"/>
        <v>0</v>
      </c>
      <c r="X39" s="143">
        <f t="shared" si="52"/>
        <v>0</v>
      </c>
      <c r="Y39" s="143">
        <f t="shared" si="52"/>
        <v>0</v>
      </c>
      <c r="Z39" s="143">
        <f t="shared" si="52"/>
        <v>0</v>
      </c>
      <c r="AA39" s="143">
        <f t="shared" si="52"/>
        <v>0</v>
      </c>
      <c r="AB39" s="143">
        <f t="shared" si="52"/>
        <v>0</v>
      </c>
      <c r="AC39" s="143">
        <f t="shared" si="52"/>
        <v>0</v>
      </c>
      <c r="AD39" s="143">
        <f t="shared" si="52"/>
        <v>0</v>
      </c>
      <c r="AE39" s="230">
        <f t="shared" si="52"/>
        <v>0</v>
      </c>
      <c r="AF39" s="143">
        <f t="shared" si="52"/>
        <v>0</v>
      </c>
      <c r="AG39" s="143">
        <f t="shared" si="52"/>
        <v>0</v>
      </c>
      <c r="AH39" s="143">
        <f t="shared" si="52"/>
        <v>0</v>
      </c>
      <c r="AI39" s="143">
        <f t="shared" si="52"/>
        <v>0</v>
      </c>
      <c r="AJ39" s="143">
        <f t="shared" si="52"/>
        <v>154799</v>
      </c>
      <c r="AK39" s="143">
        <f t="shared" si="52"/>
        <v>0</v>
      </c>
      <c r="AL39" s="143">
        <f t="shared" si="52"/>
        <v>500</v>
      </c>
      <c r="AM39" s="143">
        <f t="shared" si="52"/>
        <v>0</v>
      </c>
      <c r="AN39" s="143">
        <f t="shared" si="52"/>
        <v>0</v>
      </c>
      <c r="AO39" s="143">
        <f t="shared" si="52"/>
        <v>0</v>
      </c>
      <c r="AP39" s="143">
        <f t="shared" si="52"/>
        <v>0</v>
      </c>
      <c r="AQ39" s="143">
        <f t="shared" si="52"/>
        <v>192</v>
      </c>
      <c r="AR39" s="143">
        <f t="shared" si="52"/>
        <v>0</v>
      </c>
      <c r="AS39" s="143">
        <f t="shared" si="52"/>
        <v>0</v>
      </c>
      <c r="AT39" s="143">
        <f t="shared" si="52"/>
        <v>0</v>
      </c>
      <c r="AU39" s="143">
        <f t="shared" si="52"/>
        <v>0</v>
      </c>
      <c r="AV39" s="143">
        <f t="shared" si="52"/>
        <v>525</v>
      </c>
      <c r="AW39" s="143">
        <f t="shared" si="52"/>
        <v>0</v>
      </c>
      <c r="AX39" s="143">
        <f t="shared" si="52"/>
        <v>250</v>
      </c>
      <c r="AY39" s="143">
        <f t="shared" si="52"/>
        <v>200</v>
      </c>
      <c r="AZ39" s="143">
        <f t="shared" si="52"/>
        <v>0</v>
      </c>
      <c r="BA39" s="143">
        <f t="shared" si="52"/>
        <v>0</v>
      </c>
      <c r="BB39" s="143">
        <f t="shared" si="52"/>
        <v>0</v>
      </c>
      <c r="BC39" s="143">
        <f t="shared" si="52"/>
        <v>0</v>
      </c>
      <c r="BD39" s="143">
        <f t="shared" si="52"/>
        <v>0</v>
      </c>
      <c r="BE39" s="143">
        <f t="shared" si="52"/>
        <v>0</v>
      </c>
      <c r="BF39" s="143">
        <f t="shared" si="52"/>
        <v>0</v>
      </c>
      <c r="BG39" s="143">
        <f t="shared" si="52"/>
        <v>0</v>
      </c>
      <c r="BH39" s="143">
        <f t="shared" si="52"/>
        <v>0</v>
      </c>
      <c r="BI39" s="143">
        <f t="shared" si="52"/>
        <v>0</v>
      </c>
      <c r="BJ39" s="143">
        <f t="shared" si="52"/>
        <v>0</v>
      </c>
      <c r="BK39" s="143">
        <f t="shared" si="52"/>
        <v>100</v>
      </c>
      <c r="BL39" s="143">
        <f t="shared" si="52"/>
        <v>0</v>
      </c>
      <c r="BM39" s="143">
        <f t="shared" si="52"/>
        <v>0</v>
      </c>
      <c r="BN39" s="143">
        <f t="shared" si="52"/>
        <v>108</v>
      </c>
      <c r="BO39" s="143">
        <f t="shared" si="52"/>
        <v>0</v>
      </c>
      <c r="BP39" s="143">
        <f t="shared" si="52"/>
        <v>0</v>
      </c>
      <c r="BQ39" s="143">
        <f t="shared" si="50"/>
        <v>0</v>
      </c>
      <c r="BR39" s="143">
        <f t="shared" si="50"/>
        <v>0</v>
      </c>
      <c r="BS39" s="143">
        <f t="shared" si="50"/>
        <v>1589</v>
      </c>
      <c r="BT39" s="143">
        <f t="shared" si="50"/>
        <v>1000</v>
      </c>
      <c r="BU39" s="143">
        <f t="shared" si="50"/>
        <v>0</v>
      </c>
      <c r="BV39" s="143">
        <f t="shared" si="50"/>
        <v>0</v>
      </c>
      <c r="BW39" s="143">
        <f t="shared" si="50"/>
        <v>0</v>
      </c>
      <c r="BX39" s="143">
        <f t="shared" si="50"/>
        <v>0</v>
      </c>
      <c r="BY39" s="143" t="e">
        <f t="shared" si="50"/>
        <v>#N/A</v>
      </c>
      <c r="BZ39" s="143">
        <f t="shared" si="50"/>
        <v>0</v>
      </c>
      <c r="CA39" s="143">
        <f t="shared" si="50"/>
        <v>0</v>
      </c>
      <c r="CB39" s="143">
        <f t="shared" si="50"/>
        <v>0</v>
      </c>
      <c r="CC39" s="143">
        <f t="shared" si="50"/>
        <v>200</v>
      </c>
    </row>
    <row r="40" spans="1:81" s="125" customFormat="1" ht="12.75" x14ac:dyDescent="0.2">
      <c r="A40" s="137" t="s">
        <v>69</v>
      </c>
      <c r="B40" s="125" t="s">
        <v>382</v>
      </c>
      <c r="C40" s="125">
        <v>2011</v>
      </c>
      <c r="D40" s="143">
        <f>D160</f>
        <v>42342</v>
      </c>
      <c r="E40" s="143">
        <f t="shared" ref="E40:BP41" si="53">E160</f>
        <v>4503</v>
      </c>
      <c r="F40" s="143">
        <f t="shared" si="53"/>
        <v>140212</v>
      </c>
      <c r="G40" s="143">
        <f t="shared" si="53"/>
        <v>47834</v>
      </c>
      <c r="H40" s="143">
        <f t="shared" si="53"/>
        <v>150179</v>
      </c>
      <c r="I40" s="143">
        <f t="shared" si="53"/>
        <v>269328</v>
      </c>
      <c r="J40" s="143">
        <f t="shared" si="53"/>
        <v>235762</v>
      </c>
      <c r="K40" s="143">
        <f t="shared" si="53"/>
        <v>45700</v>
      </c>
      <c r="L40" s="143">
        <f t="shared" si="53"/>
        <v>26436</v>
      </c>
      <c r="M40" s="143">
        <f t="shared" si="53"/>
        <v>6676</v>
      </c>
      <c r="N40" s="143">
        <f t="shared" si="53"/>
        <v>104348</v>
      </c>
      <c r="O40" s="143" t="e">
        <f t="shared" si="53"/>
        <v>#N/A</v>
      </c>
      <c r="P40" s="143">
        <f t="shared" si="53"/>
        <v>58755</v>
      </c>
      <c r="Q40" s="143">
        <f t="shared" si="53"/>
        <v>6744</v>
      </c>
      <c r="R40" s="143">
        <f t="shared" si="53"/>
        <v>41770</v>
      </c>
      <c r="S40" s="143">
        <f t="shared" si="53"/>
        <v>1170459</v>
      </c>
      <c r="T40" s="143">
        <f t="shared" si="53"/>
        <v>366400</v>
      </c>
      <c r="U40" s="143">
        <f t="shared" si="53"/>
        <v>74900</v>
      </c>
      <c r="V40" s="143">
        <f t="shared" si="53"/>
        <v>13753</v>
      </c>
      <c r="W40" s="143">
        <f t="shared" si="53"/>
        <v>82710</v>
      </c>
      <c r="X40" s="143">
        <f t="shared" si="53"/>
        <v>94031</v>
      </c>
      <c r="Y40" s="143">
        <f t="shared" si="53"/>
        <v>16925</v>
      </c>
      <c r="Z40" s="143">
        <f t="shared" si="53"/>
        <v>196115</v>
      </c>
      <c r="AA40" s="143">
        <f t="shared" si="53"/>
        <v>29983</v>
      </c>
      <c r="AB40" s="143">
        <f t="shared" si="53"/>
        <v>253600</v>
      </c>
      <c r="AC40" s="143">
        <f t="shared" si="53"/>
        <v>81845</v>
      </c>
      <c r="AD40" s="143">
        <f t="shared" si="53"/>
        <v>84038</v>
      </c>
      <c r="AE40" s="143">
        <f t="shared" si="53"/>
        <v>16328</v>
      </c>
      <c r="AF40" s="143">
        <f t="shared" si="53"/>
        <v>819019</v>
      </c>
      <c r="AG40" s="143">
        <f t="shared" si="53"/>
        <v>6368</v>
      </c>
      <c r="AH40" s="143">
        <f t="shared" si="53"/>
        <v>31966</v>
      </c>
      <c r="AI40" s="143">
        <f t="shared" si="53"/>
        <v>595700</v>
      </c>
      <c r="AJ40" s="143">
        <f t="shared" si="53"/>
        <v>3923771</v>
      </c>
      <c r="AK40" s="143">
        <f t="shared" si="53"/>
        <v>1305498</v>
      </c>
      <c r="AL40" s="143">
        <f t="shared" si="53"/>
        <v>49220</v>
      </c>
      <c r="AM40" s="143">
        <f t="shared" si="53"/>
        <v>20492</v>
      </c>
      <c r="AN40" s="143">
        <f t="shared" si="53"/>
        <v>136597</v>
      </c>
      <c r="AO40" s="143">
        <f t="shared" si="53"/>
        <v>309627</v>
      </c>
      <c r="AP40" s="143">
        <f t="shared" si="53"/>
        <v>44452</v>
      </c>
      <c r="AQ40" s="143">
        <f t="shared" si="53"/>
        <v>41419</v>
      </c>
      <c r="AR40" s="143">
        <f t="shared" si="53"/>
        <v>531481</v>
      </c>
      <c r="AS40" s="143">
        <f t="shared" si="53"/>
        <v>32939</v>
      </c>
      <c r="AT40" s="143">
        <f t="shared" si="53"/>
        <v>35345</v>
      </c>
      <c r="AU40" s="143">
        <f t="shared" si="53"/>
        <v>118892</v>
      </c>
      <c r="AV40" s="143">
        <f t="shared" si="53"/>
        <v>116122</v>
      </c>
      <c r="AW40" s="143">
        <f t="shared" si="53"/>
        <v>191328</v>
      </c>
      <c r="AX40" s="143">
        <f t="shared" si="53"/>
        <v>28568</v>
      </c>
      <c r="AY40" s="143">
        <f t="shared" si="53"/>
        <v>61767</v>
      </c>
      <c r="AZ40" s="143">
        <f t="shared" si="53"/>
        <v>113732</v>
      </c>
      <c r="BA40" s="143">
        <f t="shared" si="53"/>
        <v>22918</v>
      </c>
      <c r="BB40" s="143">
        <f t="shared" si="53"/>
        <v>239300</v>
      </c>
      <c r="BC40" s="143">
        <f t="shared" si="53"/>
        <v>42505</v>
      </c>
      <c r="BD40" s="143">
        <f t="shared" si="53"/>
        <v>59312</v>
      </c>
      <c r="BE40" s="143">
        <f t="shared" si="53"/>
        <v>205860</v>
      </c>
      <c r="BF40" s="143">
        <f t="shared" si="53"/>
        <v>37173</v>
      </c>
      <c r="BG40" s="143">
        <f t="shared" si="53"/>
        <v>19700</v>
      </c>
      <c r="BH40" s="143">
        <f t="shared" si="53"/>
        <v>153393</v>
      </c>
      <c r="BI40" s="143">
        <f t="shared" si="53"/>
        <v>34773</v>
      </c>
      <c r="BJ40" s="143">
        <f t="shared" si="53"/>
        <v>1350678</v>
      </c>
      <c r="BK40" s="143">
        <f t="shared" si="53"/>
        <v>149857</v>
      </c>
      <c r="BL40" s="143">
        <f t="shared" si="53"/>
        <v>10822</v>
      </c>
      <c r="BM40" s="143">
        <f t="shared" si="53"/>
        <v>26579</v>
      </c>
      <c r="BN40" s="143">
        <f t="shared" si="53"/>
        <v>18704</v>
      </c>
      <c r="BO40" s="143">
        <f t="shared" si="53"/>
        <v>47750</v>
      </c>
      <c r="BP40" s="143">
        <f t="shared" si="53"/>
        <v>171304</v>
      </c>
      <c r="BQ40" s="143">
        <f t="shared" ref="BQ40:CC40" si="54">BQ160</f>
        <v>29488</v>
      </c>
      <c r="BR40" s="143">
        <f t="shared" si="54"/>
        <v>4060630</v>
      </c>
      <c r="BS40" s="143">
        <f t="shared" si="54"/>
        <v>433549</v>
      </c>
      <c r="BT40" s="143">
        <f t="shared" si="54"/>
        <v>24245</v>
      </c>
      <c r="BU40" s="143">
        <f t="shared" si="54"/>
        <v>240964</v>
      </c>
      <c r="BV40" s="143">
        <f t="shared" si="54"/>
        <v>75412</v>
      </c>
      <c r="BW40" s="143">
        <f t="shared" si="54"/>
        <v>17539</v>
      </c>
      <c r="BX40" s="143">
        <f t="shared" si="54"/>
        <v>26222</v>
      </c>
      <c r="BY40" s="143" t="e">
        <f t="shared" si="54"/>
        <v>#N/A</v>
      </c>
      <c r="BZ40" s="143">
        <f t="shared" si="54"/>
        <v>86667</v>
      </c>
      <c r="CA40" s="143">
        <f t="shared" si="54"/>
        <v>149997</v>
      </c>
      <c r="CB40" s="143">
        <f t="shared" si="54"/>
        <v>61443</v>
      </c>
      <c r="CC40" s="143">
        <f t="shared" si="54"/>
        <v>12946</v>
      </c>
    </row>
    <row r="41" spans="1:81" s="125" customFormat="1" ht="12.75" x14ac:dyDescent="0.2">
      <c r="A41" s="137" t="s">
        <v>70</v>
      </c>
      <c r="B41" s="125" t="s">
        <v>381</v>
      </c>
      <c r="C41" s="125">
        <v>2011</v>
      </c>
      <c r="D41" s="143">
        <f>D161</f>
        <v>29018</v>
      </c>
      <c r="E41" s="143">
        <f t="shared" ref="E41:S41" si="55">E161</f>
        <v>3226</v>
      </c>
      <c r="F41" s="143">
        <f t="shared" si="55"/>
        <v>187658</v>
      </c>
      <c r="G41" s="143">
        <f t="shared" si="55"/>
        <v>57677</v>
      </c>
      <c r="H41" s="143">
        <f t="shared" si="55"/>
        <v>192538</v>
      </c>
      <c r="I41" s="143">
        <f t="shared" si="55"/>
        <v>379690</v>
      </c>
      <c r="J41" s="143">
        <f t="shared" si="55"/>
        <v>309690</v>
      </c>
      <c r="K41" s="143">
        <f t="shared" si="55"/>
        <v>55600</v>
      </c>
      <c r="L41" s="143">
        <f t="shared" si="55"/>
        <v>28006</v>
      </c>
      <c r="M41" s="143">
        <f t="shared" si="55"/>
        <v>4532</v>
      </c>
      <c r="N41" s="143">
        <f t="shared" si="55"/>
        <v>134861</v>
      </c>
      <c r="O41" s="143" t="e">
        <f t="shared" si="55"/>
        <v>#N/A</v>
      </c>
      <c r="P41" s="143">
        <f t="shared" si="55"/>
        <v>50957</v>
      </c>
      <c r="Q41" s="143">
        <f t="shared" si="55"/>
        <v>6573</v>
      </c>
      <c r="R41" s="143">
        <f t="shared" si="55"/>
        <v>64272</v>
      </c>
      <c r="S41" s="143">
        <f t="shared" si="55"/>
        <v>1606494</v>
      </c>
      <c r="T41" s="143">
        <f t="shared" si="53"/>
        <v>550900</v>
      </c>
      <c r="U41" s="143">
        <f t="shared" si="53"/>
        <v>92146</v>
      </c>
      <c r="V41" s="143">
        <f t="shared" si="53"/>
        <v>9299</v>
      </c>
      <c r="W41" s="143">
        <f t="shared" si="53"/>
        <v>125478</v>
      </c>
      <c r="X41" s="143">
        <f t="shared" si="53"/>
        <v>107415</v>
      </c>
      <c r="Y41" s="143">
        <f t="shared" si="53"/>
        <v>13707</v>
      </c>
      <c r="Z41" s="143">
        <f t="shared" si="53"/>
        <v>155517</v>
      </c>
      <c r="AA41" s="143">
        <f t="shared" si="53"/>
        <v>44698</v>
      </c>
      <c r="AB41" s="143">
        <f t="shared" si="53"/>
        <v>297500</v>
      </c>
      <c r="AC41" s="143">
        <f t="shared" si="53"/>
        <v>100582</v>
      </c>
      <c r="AD41" s="143">
        <f t="shared" si="53"/>
        <v>110391</v>
      </c>
      <c r="AE41" s="143">
        <f t="shared" si="53"/>
        <v>11855</v>
      </c>
      <c r="AF41" s="143">
        <f t="shared" si="53"/>
        <v>1092560</v>
      </c>
      <c r="AG41" s="143">
        <f t="shared" si="53"/>
        <v>3940</v>
      </c>
      <c r="AH41" s="143">
        <f t="shared" si="53"/>
        <v>30227</v>
      </c>
      <c r="AI41" s="143">
        <f t="shared" si="53"/>
        <v>820000</v>
      </c>
      <c r="AJ41" s="143">
        <f t="shared" si="53"/>
        <v>3395487</v>
      </c>
      <c r="AK41" s="143">
        <f t="shared" si="53"/>
        <v>1501701</v>
      </c>
      <c r="AL41" s="143">
        <f t="shared" si="53"/>
        <v>48959</v>
      </c>
      <c r="AM41" s="143">
        <f t="shared" si="53"/>
        <v>18511</v>
      </c>
      <c r="AN41" s="143">
        <f t="shared" si="53"/>
        <v>109026</v>
      </c>
      <c r="AO41" s="143">
        <f t="shared" si="53"/>
        <v>377020</v>
      </c>
      <c r="AP41" s="143">
        <f t="shared" si="53"/>
        <v>44011</v>
      </c>
      <c r="AQ41" s="143">
        <f t="shared" si="53"/>
        <v>34472</v>
      </c>
      <c r="AR41" s="143">
        <f t="shared" si="53"/>
        <v>717155</v>
      </c>
      <c r="AS41" s="143">
        <f t="shared" si="53"/>
        <v>38524</v>
      </c>
      <c r="AT41" s="143">
        <f t="shared" si="53"/>
        <v>37873</v>
      </c>
      <c r="AU41" s="143">
        <f t="shared" si="53"/>
        <v>161635</v>
      </c>
      <c r="AV41" s="143">
        <f t="shared" si="53"/>
        <v>156479</v>
      </c>
      <c r="AW41" s="143">
        <f t="shared" si="53"/>
        <v>269269</v>
      </c>
      <c r="AX41" s="143">
        <f t="shared" si="53"/>
        <v>45651</v>
      </c>
      <c r="AY41" s="143">
        <f t="shared" si="53"/>
        <v>80766</v>
      </c>
      <c r="AZ41" s="143">
        <f t="shared" si="53"/>
        <v>92484</v>
      </c>
      <c r="BA41" s="143">
        <f t="shared" si="53"/>
        <v>20631</v>
      </c>
      <c r="BB41" s="143">
        <f t="shared" si="53"/>
        <v>380100</v>
      </c>
      <c r="BC41" s="143">
        <f t="shared" si="53"/>
        <v>47996</v>
      </c>
      <c r="BD41" s="143">
        <f t="shared" si="53"/>
        <v>57089</v>
      </c>
      <c r="BE41" s="143">
        <f t="shared" si="53"/>
        <v>234849</v>
      </c>
      <c r="BF41" s="143">
        <f t="shared" si="53"/>
        <v>33019</v>
      </c>
      <c r="BG41" s="143">
        <f t="shared" si="53"/>
        <v>13168</v>
      </c>
      <c r="BH41" s="143">
        <f t="shared" si="53"/>
        <v>161697</v>
      </c>
      <c r="BI41" s="143">
        <f t="shared" si="53"/>
        <v>42478</v>
      </c>
      <c r="BJ41" s="143">
        <f t="shared" si="53"/>
        <v>1961144</v>
      </c>
      <c r="BK41" s="143">
        <f t="shared" si="53"/>
        <v>95135</v>
      </c>
      <c r="BL41" s="143">
        <f t="shared" si="53"/>
        <v>18295</v>
      </c>
      <c r="BM41" s="143">
        <f t="shared" si="53"/>
        <v>32356</v>
      </c>
      <c r="BN41" s="143">
        <f t="shared" si="53"/>
        <v>10767</v>
      </c>
      <c r="BO41" s="143">
        <f t="shared" si="53"/>
        <v>65534</v>
      </c>
      <c r="BP41" s="143">
        <f t="shared" si="53"/>
        <v>154665</v>
      </c>
      <c r="BQ41" s="143">
        <f t="shared" ref="BQ41:CC41" si="56">BQ161</f>
        <v>37105</v>
      </c>
      <c r="BR41" s="143">
        <f t="shared" si="56"/>
        <v>4919150</v>
      </c>
      <c r="BS41" s="143">
        <f t="shared" si="56"/>
        <v>526513</v>
      </c>
      <c r="BT41" s="143">
        <f t="shared" si="56"/>
        <v>28946</v>
      </c>
      <c r="BU41" s="143">
        <f t="shared" si="56"/>
        <v>294349</v>
      </c>
      <c r="BV41" s="143">
        <f t="shared" si="56"/>
        <v>98478</v>
      </c>
      <c r="BW41" s="143">
        <f t="shared" si="56"/>
        <v>16621</v>
      </c>
      <c r="BX41" s="143">
        <f t="shared" si="56"/>
        <v>27350</v>
      </c>
      <c r="BY41" s="143" t="e">
        <f t="shared" si="56"/>
        <v>#N/A</v>
      </c>
      <c r="BZ41" s="143">
        <f t="shared" si="56"/>
        <v>73789</v>
      </c>
      <c r="CA41" s="143">
        <f t="shared" si="56"/>
        <v>208479</v>
      </c>
      <c r="CB41" s="143">
        <f t="shared" si="56"/>
        <v>76830</v>
      </c>
      <c r="CC41" s="143">
        <f t="shared" si="56"/>
        <v>11856</v>
      </c>
    </row>
    <row r="42" spans="1:81" s="125" customFormat="1" ht="12.75" x14ac:dyDescent="0.2">
      <c r="A42" s="200" t="s">
        <v>657</v>
      </c>
      <c r="C42" s="125">
        <f>C41</f>
        <v>2011</v>
      </c>
      <c r="D42" s="143">
        <f>MAX(D40:D41)</f>
        <v>42342</v>
      </c>
      <c r="E42" s="143">
        <f t="shared" ref="E42:BP42" si="57">MAX(E40:E41)</f>
        <v>4503</v>
      </c>
      <c r="F42" s="143">
        <f t="shared" si="57"/>
        <v>187658</v>
      </c>
      <c r="G42" s="143">
        <f t="shared" si="57"/>
        <v>57677</v>
      </c>
      <c r="H42" s="143">
        <f t="shared" si="57"/>
        <v>192538</v>
      </c>
      <c r="I42" s="143">
        <f t="shared" si="57"/>
        <v>379690</v>
      </c>
      <c r="J42" s="143">
        <f t="shared" si="57"/>
        <v>309690</v>
      </c>
      <c r="K42" s="143">
        <f t="shared" si="57"/>
        <v>55600</v>
      </c>
      <c r="L42" s="143">
        <f t="shared" si="57"/>
        <v>28006</v>
      </c>
      <c r="M42" s="143">
        <f t="shared" si="57"/>
        <v>6676</v>
      </c>
      <c r="N42" s="143">
        <f t="shared" si="57"/>
        <v>134861</v>
      </c>
      <c r="O42" s="143" t="e">
        <f t="shared" si="57"/>
        <v>#N/A</v>
      </c>
      <c r="P42" s="143">
        <f t="shared" si="57"/>
        <v>58755</v>
      </c>
      <c r="Q42" s="143">
        <f t="shared" si="57"/>
        <v>6744</v>
      </c>
      <c r="R42" s="143">
        <f t="shared" si="57"/>
        <v>64272</v>
      </c>
      <c r="S42" s="143">
        <f t="shared" si="57"/>
        <v>1606494</v>
      </c>
      <c r="T42" s="143">
        <f t="shared" si="57"/>
        <v>550900</v>
      </c>
      <c r="U42" s="143">
        <f t="shared" si="57"/>
        <v>92146</v>
      </c>
      <c r="V42" s="143">
        <f t="shared" si="57"/>
        <v>13753</v>
      </c>
      <c r="W42" s="143">
        <f t="shared" si="57"/>
        <v>125478</v>
      </c>
      <c r="X42" s="143">
        <f t="shared" si="57"/>
        <v>107415</v>
      </c>
      <c r="Y42" s="143">
        <f t="shared" si="57"/>
        <v>16925</v>
      </c>
      <c r="Z42" s="143">
        <f t="shared" si="57"/>
        <v>196115</v>
      </c>
      <c r="AA42" s="143">
        <f t="shared" si="57"/>
        <v>44698</v>
      </c>
      <c r="AB42" s="143">
        <f t="shared" si="57"/>
        <v>297500</v>
      </c>
      <c r="AC42" s="143">
        <f t="shared" si="57"/>
        <v>100582</v>
      </c>
      <c r="AD42" s="143">
        <f t="shared" si="57"/>
        <v>110391</v>
      </c>
      <c r="AE42" s="143">
        <f t="shared" si="57"/>
        <v>16328</v>
      </c>
      <c r="AF42" s="143">
        <f t="shared" si="57"/>
        <v>1092560</v>
      </c>
      <c r="AG42" s="143">
        <f t="shared" si="57"/>
        <v>6368</v>
      </c>
      <c r="AH42" s="143">
        <f t="shared" si="57"/>
        <v>31966</v>
      </c>
      <c r="AI42" s="143">
        <f t="shared" si="57"/>
        <v>820000</v>
      </c>
      <c r="AJ42" s="143">
        <f t="shared" si="57"/>
        <v>3923771</v>
      </c>
      <c r="AK42" s="143">
        <f t="shared" si="57"/>
        <v>1501701</v>
      </c>
      <c r="AL42" s="143">
        <f t="shared" si="57"/>
        <v>49220</v>
      </c>
      <c r="AM42" s="143">
        <f t="shared" si="57"/>
        <v>20492</v>
      </c>
      <c r="AN42" s="143">
        <f t="shared" si="57"/>
        <v>136597</v>
      </c>
      <c r="AO42" s="143">
        <f t="shared" si="57"/>
        <v>377020</v>
      </c>
      <c r="AP42" s="143">
        <f t="shared" si="57"/>
        <v>44452</v>
      </c>
      <c r="AQ42" s="143">
        <f t="shared" si="57"/>
        <v>41419</v>
      </c>
      <c r="AR42" s="143">
        <f t="shared" si="57"/>
        <v>717155</v>
      </c>
      <c r="AS42" s="143">
        <f t="shared" si="57"/>
        <v>38524</v>
      </c>
      <c r="AT42" s="143">
        <f t="shared" si="57"/>
        <v>37873</v>
      </c>
      <c r="AU42" s="143">
        <f t="shared" si="57"/>
        <v>161635</v>
      </c>
      <c r="AV42" s="143">
        <f t="shared" si="57"/>
        <v>156479</v>
      </c>
      <c r="AW42" s="143">
        <f t="shared" si="57"/>
        <v>269269</v>
      </c>
      <c r="AX42" s="143">
        <f t="shared" si="57"/>
        <v>45651</v>
      </c>
      <c r="AY42" s="143">
        <f t="shared" si="57"/>
        <v>80766</v>
      </c>
      <c r="AZ42" s="143">
        <f t="shared" si="57"/>
        <v>113732</v>
      </c>
      <c r="BA42" s="143">
        <f t="shared" si="57"/>
        <v>22918</v>
      </c>
      <c r="BB42" s="143">
        <f t="shared" si="57"/>
        <v>380100</v>
      </c>
      <c r="BC42" s="143">
        <f t="shared" si="57"/>
        <v>47996</v>
      </c>
      <c r="BD42" s="143">
        <f t="shared" si="57"/>
        <v>59312</v>
      </c>
      <c r="BE42" s="143">
        <f t="shared" si="57"/>
        <v>234849</v>
      </c>
      <c r="BF42" s="143">
        <f t="shared" si="57"/>
        <v>37173</v>
      </c>
      <c r="BG42" s="143">
        <f t="shared" si="57"/>
        <v>19700</v>
      </c>
      <c r="BH42" s="143">
        <f t="shared" si="57"/>
        <v>161697</v>
      </c>
      <c r="BI42" s="143">
        <f t="shared" si="57"/>
        <v>42478</v>
      </c>
      <c r="BJ42" s="143">
        <f t="shared" si="57"/>
        <v>1961144</v>
      </c>
      <c r="BK42" s="143">
        <f t="shared" si="57"/>
        <v>149857</v>
      </c>
      <c r="BL42" s="143">
        <f t="shared" si="57"/>
        <v>18295</v>
      </c>
      <c r="BM42" s="143">
        <f t="shared" si="57"/>
        <v>32356</v>
      </c>
      <c r="BN42" s="143">
        <f t="shared" si="57"/>
        <v>18704</v>
      </c>
      <c r="BO42" s="143">
        <f t="shared" si="57"/>
        <v>65534</v>
      </c>
      <c r="BP42" s="143">
        <f t="shared" si="57"/>
        <v>171304</v>
      </c>
      <c r="BQ42" s="143">
        <f t="shared" ref="BQ42:CC42" si="58">MAX(BQ40:BQ41)</f>
        <v>37105</v>
      </c>
      <c r="BR42" s="143">
        <f t="shared" si="58"/>
        <v>4919150</v>
      </c>
      <c r="BS42" s="143">
        <f t="shared" si="58"/>
        <v>526513</v>
      </c>
      <c r="BT42" s="143">
        <f t="shared" si="58"/>
        <v>28946</v>
      </c>
      <c r="BU42" s="143">
        <f t="shared" si="58"/>
        <v>294349</v>
      </c>
      <c r="BV42" s="143">
        <f t="shared" si="58"/>
        <v>98478</v>
      </c>
      <c r="BW42" s="143">
        <f t="shared" si="58"/>
        <v>17539</v>
      </c>
      <c r="BX42" s="143">
        <f t="shared" si="58"/>
        <v>27350</v>
      </c>
      <c r="BY42" s="143" t="e">
        <f t="shared" si="58"/>
        <v>#N/A</v>
      </c>
      <c r="BZ42" s="143">
        <f t="shared" si="58"/>
        <v>86667</v>
      </c>
      <c r="CA42" s="143">
        <f t="shared" si="58"/>
        <v>208479</v>
      </c>
      <c r="CB42" s="143">
        <f t="shared" si="58"/>
        <v>76830</v>
      </c>
      <c r="CC42" s="143">
        <f t="shared" si="58"/>
        <v>12946</v>
      </c>
    </row>
    <row r="43" spans="1:81" s="125" customFormat="1" ht="12.75" x14ac:dyDescent="0.2">
      <c r="A43" s="137" t="s">
        <v>71</v>
      </c>
      <c r="B43" s="125" t="s">
        <v>380</v>
      </c>
      <c r="C43" s="125">
        <v>2011</v>
      </c>
      <c r="D43" s="143">
        <f>D162</f>
        <v>30706</v>
      </c>
      <c r="E43" s="143">
        <f t="shared" ref="E43:BP43" si="59">E162</f>
        <v>3614</v>
      </c>
      <c r="F43" s="143">
        <f t="shared" si="59"/>
        <v>163935</v>
      </c>
      <c r="G43" s="143">
        <f t="shared" si="59"/>
        <v>46298</v>
      </c>
      <c r="H43" s="143">
        <f t="shared" si="59"/>
        <v>153392</v>
      </c>
      <c r="I43" s="143">
        <f t="shared" si="59"/>
        <v>280106</v>
      </c>
      <c r="J43" s="143">
        <f t="shared" si="59"/>
        <v>246578</v>
      </c>
      <c r="K43" s="143">
        <f t="shared" si="59"/>
        <v>45067</v>
      </c>
      <c r="L43" s="143">
        <f t="shared" si="59"/>
        <v>24928</v>
      </c>
      <c r="M43" s="143">
        <f t="shared" si="59"/>
        <v>4374</v>
      </c>
      <c r="N43" s="143">
        <f t="shared" si="59"/>
        <v>119604</v>
      </c>
      <c r="O43" s="143" t="e">
        <f t="shared" si="59"/>
        <v>#N/A</v>
      </c>
      <c r="P43" s="143">
        <f t="shared" si="59"/>
        <v>49878</v>
      </c>
      <c r="Q43" s="143">
        <f t="shared" si="59"/>
        <v>5618</v>
      </c>
      <c r="R43" s="143">
        <f t="shared" si="59"/>
        <v>45507</v>
      </c>
      <c r="S43" s="143">
        <f t="shared" si="59"/>
        <v>1215861</v>
      </c>
      <c r="T43" s="143">
        <f t="shared" si="59"/>
        <v>411675</v>
      </c>
      <c r="U43" s="143">
        <f t="shared" si="59"/>
        <v>72336</v>
      </c>
      <c r="V43" s="143">
        <f t="shared" si="59"/>
        <v>10175</v>
      </c>
      <c r="W43" s="143">
        <f t="shared" si="59"/>
        <v>91444</v>
      </c>
      <c r="X43" s="143">
        <f t="shared" si="59"/>
        <v>93454</v>
      </c>
      <c r="Y43" s="143">
        <f t="shared" si="59"/>
        <v>13177</v>
      </c>
      <c r="Z43" s="143">
        <f t="shared" si="59"/>
        <v>151771</v>
      </c>
      <c r="AA43" s="143">
        <f t="shared" si="59"/>
        <v>31728</v>
      </c>
      <c r="AB43" s="143">
        <f t="shared" si="59"/>
        <v>254900</v>
      </c>
      <c r="AC43" s="143">
        <f t="shared" si="59"/>
        <v>80013</v>
      </c>
      <c r="AD43" s="143">
        <f t="shared" si="59"/>
        <v>84825</v>
      </c>
      <c r="AE43" s="143">
        <f t="shared" si="59"/>
        <v>14023</v>
      </c>
      <c r="AF43" s="143">
        <f t="shared" si="59"/>
        <v>845981</v>
      </c>
      <c r="AG43" s="143">
        <f t="shared" si="59"/>
        <v>4179</v>
      </c>
      <c r="AH43" s="143">
        <f t="shared" si="59"/>
        <v>26301</v>
      </c>
      <c r="AI43" s="143">
        <f t="shared" si="59"/>
        <v>626200</v>
      </c>
      <c r="AJ43" s="143">
        <f t="shared" si="59"/>
        <v>3089825</v>
      </c>
      <c r="AK43" s="143">
        <f t="shared" si="59"/>
        <v>1203408</v>
      </c>
      <c r="AL43" s="143">
        <f t="shared" si="59"/>
        <v>41923</v>
      </c>
      <c r="AM43" s="143">
        <f t="shared" si="59"/>
        <v>17242</v>
      </c>
      <c r="AN43" s="143">
        <f t="shared" si="59"/>
        <v>111249</v>
      </c>
      <c r="AO43" s="143">
        <f t="shared" si="59"/>
        <v>301899</v>
      </c>
      <c r="AP43" s="143">
        <f t="shared" si="59"/>
        <v>40058</v>
      </c>
      <c r="AQ43" s="143">
        <f t="shared" si="59"/>
        <v>34529</v>
      </c>
      <c r="AR43" s="143">
        <f t="shared" si="59"/>
        <v>540982</v>
      </c>
      <c r="AS43" s="143">
        <f t="shared" si="59"/>
        <v>35731</v>
      </c>
      <c r="AT43" s="143">
        <f t="shared" si="59"/>
        <v>33363</v>
      </c>
      <c r="AU43" s="143">
        <f t="shared" si="59"/>
        <v>125053</v>
      </c>
      <c r="AV43" s="143">
        <f t="shared" si="59"/>
        <v>117903</v>
      </c>
      <c r="AW43" s="143">
        <f t="shared" si="59"/>
        <v>199310</v>
      </c>
      <c r="AX43" s="143">
        <f t="shared" si="59"/>
        <v>31132</v>
      </c>
      <c r="AY43" s="143">
        <f t="shared" si="59"/>
        <v>62240</v>
      </c>
      <c r="AZ43" s="143">
        <f t="shared" si="59"/>
        <v>89858</v>
      </c>
      <c r="BA43" s="143">
        <f t="shared" si="59"/>
        <v>18797</v>
      </c>
      <c r="BB43" s="143">
        <f t="shared" si="59"/>
        <v>251564</v>
      </c>
      <c r="BC43" s="143">
        <f t="shared" si="59"/>
        <v>40755</v>
      </c>
      <c r="BD43" s="143">
        <f t="shared" si="59"/>
        <v>50680</v>
      </c>
      <c r="BE43" s="143">
        <f t="shared" si="59"/>
        <v>130273</v>
      </c>
      <c r="BF43" s="143">
        <f t="shared" si="59"/>
        <v>27564</v>
      </c>
      <c r="BG43" s="143">
        <f t="shared" si="59"/>
        <v>13845</v>
      </c>
      <c r="BH43" s="143">
        <f t="shared" si="59"/>
        <v>135588</v>
      </c>
      <c r="BI43" s="143">
        <f t="shared" si="59"/>
        <v>35494</v>
      </c>
      <c r="BJ43" s="143">
        <f t="shared" si="59"/>
        <v>1434223</v>
      </c>
      <c r="BK43" s="143">
        <f t="shared" si="59"/>
        <v>109109</v>
      </c>
      <c r="BL43" s="143">
        <f t="shared" si="59"/>
        <v>15304</v>
      </c>
      <c r="BM43" s="143">
        <f t="shared" si="59"/>
        <v>20617</v>
      </c>
      <c r="BN43" s="143">
        <f t="shared" si="59"/>
        <v>12177</v>
      </c>
      <c r="BO43" s="143">
        <f t="shared" si="59"/>
        <v>50164</v>
      </c>
      <c r="BP43" s="143">
        <f t="shared" si="59"/>
        <v>149558</v>
      </c>
      <c r="BQ43" s="143">
        <f t="shared" ref="BQ43:CC43" si="60">BQ162</f>
        <v>30734</v>
      </c>
      <c r="BR43" s="143">
        <f t="shared" si="60"/>
        <v>3914700</v>
      </c>
      <c r="BS43" s="143">
        <f t="shared" si="60"/>
        <v>412902</v>
      </c>
      <c r="BT43" s="143">
        <f t="shared" si="60"/>
        <v>21915</v>
      </c>
      <c r="BU43" s="143">
        <f t="shared" si="60"/>
        <v>238844</v>
      </c>
      <c r="BV43" s="143">
        <f t="shared" si="60"/>
        <v>76704</v>
      </c>
      <c r="BW43" s="143">
        <f t="shared" si="60"/>
        <v>16373</v>
      </c>
      <c r="BX43" s="143">
        <f t="shared" si="60"/>
        <v>24737</v>
      </c>
      <c r="BY43" s="143" t="e">
        <f t="shared" si="60"/>
        <v>#N/A</v>
      </c>
      <c r="BZ43" s="143">
        <f t="shared" si="60"/>
        <v>72617</v>
      </c>
      <c r="CA43" s="143">
        <f t="shared" si="60"/>
        <v>151006</v>
      </c>
      <c r="CB43" s="143">
        <f t="shared" si="60"/>
        <v>61185</v>
      </c>
      <c r="CC43" s="143">
        <f t="shared" si="60"/>
        <v>10383</v>
      </c>
    </row>
    <row r="44" spans="1:81" s="125" customFormat="1" ht="12.75" x14ac:dyDescent="0.2">
      <c r="A44" s="137" t="s">
        <v>72</v>
      </c>
      <c r="B44" s="125" t="s">
        <v>379</v>
      </c>
      <c r="C44" s="125">
        <v>2011</v>
      </c>
      <c r="D44" s="143">
        <f>D164</f>
        <v>1848</v>
      </c>
      <c r="E44" s="143">
        <f t="shared" ref="E44:BP45" si="61">E164</f>
        <v>92</v>
      </c>
      <c r="F44" s="143">
        <f t="shared" si="61"/>
        <v>777</v>
      </c>
      <c r="G44" s="143">
        <f t="shared" si="61"/>
        <v>332</v>
      </c>
      <c r="H44" s="143">
        <f t="shared" si="61"/>
        <v>649</v>
      </c>
      <c r="I44" s="143">
        <f t="shared" si="61"/>
        <v>1703</v>
      </c>
      <c r="J44" s="143">
        <f t="shared" si="61"/>
        <v>1119</v>
      </c>
      <c r="K44" s="143">
        <f t="shared" si="61"/>
        <v>526</v>
      </c>
      <c r="L44" s="143">
        <f t="shared" si="61"/>
        <v>161</v>
      </c>
      <c r="M44" s="143">
        <f t="shared" si="61"/>
        <v>27</v>
      </c>
      <c r="N44" s="143">
        <f t="shared" si="61"/>
        <v>811</v>
      </c>
      <c r="O44" s="143" t="e">
        <f t="shared" si="61"/>
        <v>#N/A</v>
      </c>
      <c r="P44" s="143">
        <f t="shared" si="61"/>
        <v>339</v>
      </c>
      <c r="Q44" s="143">
        <f t="shared" si="61"/>
        <v>27</v>
      </c>
      <c r="R44" s="143">
        <f t="shared" si="61"/>
        <v>150</v>
      </c>
      <c r="S44" s="143">
        <f t="shared" si="61"/>
        <v>5163</v>
      </c>
      <c r="T44" s="143">
        <f t="shared" si="61"/>
        <v>1176</v>
      </c>
      <c r="U44" s="143">
        <f t="shared" si="61"/>
        <v>327</v>
      </c>
      <c r="V44" s="143">
        <f t="shared" si="61"/>
        <v>137</v>
      </c>
      <c r="W44" s="143">
        <f t="shared" si="61"/>
        <v>465</v>
      </c>
      <c r="X44" s="143">
        <f t="shared" si="61"/>
        <v>277</v>
      </c>
      <c r="Y44" s="143">
        <f t="shared" si="61"/>
        <v>74</v>
      </c>
      <c r="Z44" s="143">
        <f t="shared" si="61"/>
        <v>962</v>
      </c>
      <c r="AA44" s="143">
        <f t="shared" si="61"/>
        <v>240</v>
      </c>
      <c r="AB44" s="143">
        <f t="shared" si="61"/>
        <v>1084</v>
      </c>
      <c r="AC44" s="143">
        <f t="shared" si="61"/>
        <v>1734</v>
      </c>
      <c r="AD44" s="143">
        <f t="shared" si="61"/>
        <v>1464</v>
      </c>
      <c r="AE44" s="143">
        <f t="shared" si="61"/>
        <v>68</v>
      </c>
      <c r="AF44" s="143">
        <f t="shared" si="61"/>
        <v>3414</v>
      </c>
      <c r="AG44" s="143">
        <f t="shared" si="61"/>
        <v>21</v>
      </c>
      <c r="AH44" s="143">
        <f t="shared" si="61"/>
        <v>66</v>
      </c>
      <c r="AI44" s="143">
        <f t="shared" si="61"/>
        <v>2896</v>
      </c>
      <c r="AJ44" s="143">
        <f t="shared" si="61"/>
        <v>117385</v>
      </c>
      <c r="AK44" s="143">
        <f t="shared" si="61"/>
        <v>5606</v>
      </c>
      <c r="AL44" s="143">
        <f t="shared" si="61"/>
        <v>748</v>
      </c>
      <c r="AM44" s="143">
        <f t="shared" si="61"/>
        <v>98</v>
      </c>
      <c r="AN44" s="143">
        <f t="shared" si="61"/>
        <v>362</v>
      </c>
      <c r="AO44" s="143">
        <f t="shared" si="61"/>
        <v>1878</v>
      </c>
      <c r="AP44" s="143">
        <f t="shared" si="61"/>
        <v>115</v>
      </c>
      <c r="AQ44" s="143">
        <f t="shared" si="61"/>
        <v>333</v>
      </c>
      <c r="AR44" s="143">
        <f t="shared" si="61"/>
        <v>2820</v>
      </c>
      <c r="AS44" s="143">
        <f t="shared" si="61"/>
        <v>135</v>
      </c>
      <c r="AT44" s="143">
        <f t="shared" si="61"/>
        <v>265</v>
      </c>
      <c r="AU44" s="143">
        <f t="shared" si="61"/>
        <v>950</v>
      </c>
      <c r="AV44" s="143">
        <f t="shared" si="61"/>
        <v>830</v>
      </c>
      <c r="AW44" s="143">
        <f t="shared" si="61"/>
        <v>1975</v>
      </c>
      <c r="AX44" s="143">
        <f t="shared" si="61"/>
        <v>348</v>
      </c>
      <c r="AY44" s="143">
        <f t="shared" si="61"/>
        <v>770</v>
      </c>
      <c r="AZ44" s="143">
        <f t="shared" si="61"/>
        <v>618</v>
      </c>
      <c r="BA44" s="143">
        <f t="shared" si="61"/>
        <v>370</v>
      </c>
      <c r="BB44" s="143">
        <f t="shared" si="61"/>
        <v>1455</v>
      </c>
      <c r="BC44" s="143">
        <f t="shared" si="61"/>
        <v>176</v>
      </c>
      <c r="BD44" s="143">
        <f t="shared" si="61"/>
        <v>314</v>
      </c>
      <c r="BE44" s="143">
        <f t="shared" si="61"/>
        <v>987</v>
      </c>
      <c r="BF44" s="143">
        <f t="shared" si="61"/>
        <v>148</v>
      </c>
      <c r="BG44" s="143">
        <f t="shared" si="61"/>
        <v>129</v>
      </c>
      <c r="BH44" s="143">
        <f t="shared" si="61"/>
        <v>553</v>
      </c>
      <c r="BI44" s="143">
        <f t="shared" si="61"/>
        <v>315</v>
      </c>
      <c r="BJ44" s="143">
        <f t="shared" si="61"/>
        <v>7431</v>
      </c>
      <c r="BK44" s="143">
        <f t="shared" si="61"/>
        <v>737</v>
      </c>
      <c r="BL44" s="143">
        <f t="shared" si="61"/>
        <v>55</v>
      </c>
      <c r="BM44" s="143">
        <f t="shared" si="61"/>
        <v>94</v>
      </c>
      <c r="BN44" s="143">
        <f t="shared" si="61"/>
        <v>283</v>
      </c>
      <c r="BO44" s="143">
        <f t="shared" si="61"/>
        <v>248</v>
      </c>
      <c r="BP44" s="143">
        <f t="shared" si="61"/>
        <v>1186</v>
      </c>
      <c r="BQ44" s="143">
        <f t="shared" ref="BQ44:CC46" si="62">BQ164</f>
        <v>157</v>
      </c>
      <c r="BR44" s="143">
        <f t="shared" si="62"/>
        <v>10061</v>
      </c>
      <c r="BS44" s="143">
        <f t="shared" si="62"/>
        <v>2409</v>
      </c>
      <c r="BT44" s="143">
        <f t="shared" si="62"/>
        <v>243</v>
      </c>
      <c r="BU44" s="143">
        <f t="shared" si="62"/>
        <v>1542</v>
      </c>
      <c r="BV44" s="143">
        <f t="shared" si="62"/>
        <v>300</v>
      </c>
      <c r="BW44" s="143">
        <f t="shared" si="62"/>
        <v>76</v>
      </c>
      <c r="BX44" s="143">
        <f t="shared" si="62"/>
        <v>68</v>
      </c>
      <c r="BY44" s="143" t="e">
        <f t="shared" si="62"/>
        <v>#N/A</v>
      </c>
      <c r="BZ44" s="143">
        <f t="shared" si="62"/>
        <v>515</v>
      </c>
      <c r="CA44" s="143">
        <f t="shared" si="62"/>
        <v>1060</v>
      </c>
      <c r="CB44" s="143">
        <f t="shared" si="62"/>
        <v>249</v>
      </c>
      <c r="CC44" s="143">
        <f t="shared" si="62"/>
        <v>181</v>
      </c>
    </row>
    <row r="45" spans="1:81" s="125" customFormat="1" ht="12.75" x14ac:dyDescent="0.2">
      <c r="A45" s="137" t="s">
        <v>73</v>
      </c>
      <c r="B45" s="125" t="s">
        <v>378</v>
      </c>
      <c r="C45" s="125">
        <v>2011</v>
      </c>
      <c r="D45" s="143">
        <f t="shared" ref="D45:S46" si="63">D165</f>
        <v>1844</v>
      </c>
      <c r="E45" s="143">
        <f t="shared" si="63"/>
        <v>92</v>
      </c>
      <c r="F45" s="143">
        <f t="shared" si="63"/>
        <v>581</v>
      </c>
      <c r="G45" s="143">
        <f t="shared" si="63"/>
        <v>290</v>
      </c>
      <c r="H45" s="143">
        <f t="shared" si="63"/>
        <v>389</v>
      </c>
      <c r="I45" s="143">
        <f t="shared" si="63"/>
        <v>963</v>
      </c>
      <c r="J45" s="143">
        <f t="shared" si="63"/>
        <v>713</v>
      </c>
      <c r="K45" s="143">
        <f t="shared" si="63"/>
        <v>482</v>
      </c>
      <c r="L45" s="143">
        <f t="shared" si="63"/>
        <v>91</v>
      </c>
      <c r="M45" s="143">
        <f t="shared" si="63"/>
        <v>26</v>
      </c>
      <c r="N45" s="143">
        <f t="shared" si="63"/>
        <v>581</v>
      </c>
      <c r="O45" s="143" t="e">
        <f t="shared" si="63"/>
        <v>#N/A</v>
      </c>
      <c r="P45" s="143">
        <f t="shared" si="63"/>
        <v>207</v>
      </c>
      <c r="Q45" s="143">
        <f t="shared" si="63"/>
        <v>15</v>
      </c>
      <c r="R45" s="143">
        <f t="shared" si="63"/>
        <v>89</v>
      </c>
      <c r="S45" s="143">
        <f t="shared" si="63"/>
        <v>1798</v>
      </c>
      <c r="T45" s="143">
        <f t="shared" si="61"/>
        <v>709</v>
      </c>
      <c r="U45" s="143">
        <f t="shared" si="61"/>
        <v>254</v>
      </c>
      <c r="V45" s="143">
        <f t="shared" si="61"/>
        <v>126</v>
      </c>
      <c r="W45" s="143">
        <f t="shared" si="61"/>
        <v>211</v>
      </c>
      <c r="X45" s="143">
        <f t="shared" si="61"/>
        <v>185</v>
      </c>
      <c r="Y45" s="143">
        <f t="shared" si="61"/>
        <v>66</v>
      </c>
      <c r="Z45" s="143">
        <f t="shared" si="61"/>
        <v>737</v>
      </c>
      <c r="AA45" s="143">
        <f t="shared" si="61"/>
        <v>170</v>
      </c>
      <c r="AB45" s="143">
        <f t="shared" si="61"/>
        <v>430</v>
      </c>
      <c r="AC45" s="143">
        <f t="shared" si="61"/>
        <v>1642</v>
      </c>
      <c r="AD45" s="143">
        <f t="shared" si="61"/>
        <v>888</v>
      </c>
      <c r="AE45" s="143">
        <f t="shared" si="61"/>
        <v>57</v>
      </c>
      <c r="AF45" s="143">
        <f t="shared" si="61"/>
        <v>1523</v>
      </c>
      <c r="AG45" s="143">
        <f t="shared" si="61"/>
        <v>18</v>
      </c>
      <c r="AH45" s="143">
        <f t="shared" si="61"/>
        <v>56</v>
      </c>
      <c r="AI45" s="143">
        <f t="shared" si="61"/>
        <v>802</v>
      </c>
      <c r="AJ45" s="143">
        <f t="shared" si="61"/>
        <v>109499</v>
      </c>
      <c r="AK45" s="143">
        <f t="shared" si="61"/>
        <v>2916</v>
      </c>
      <c r="AL45" s="143">
        <f t="shared" si="61"/>
        <v>607</v>
      </c>
      <c r="AM45" s="143">
        <f t="shared" si="61"/>
        <v>88</v>
      </c>
      <c r="AN45" s="143">
        <f t="shared" si="61"/>
        <v>233</v>
      </c>
      <c r="AO45" s="143">
        <f t="shared" si="61"/>
        <v>1046</v>
      </c>
      <c r="AP45" s="143">
        <f t="shared" si="61"/>
        <v>95</v>
      </c>
      <c r="AQ45" s="143">
        <f t="shared" si="61"/>
        <v>257</v>
      </c>
      <c r="AR45" s="143">
        <f t="shared" si="61"/>
        <v>1363</v>
      </c>
      <c r="AS45" s="143">
        <f t="shared" si="61"/>
        <v>97</v>
      </c>
      <c r="AT45" s="143">
        <f t="shared" si="61"/>
        <v>198</v>
      </c>
      <c r="AU45" s="143">
        <f t="shared" si="61"/>
        <v>567</v>
      </c>
      <c r="AV45" s="143">
        <f t="shared" si="61"/>
        <v>359</v>
      </c>
      <c r="AW45" s="143">
        <f t="shared" si="61"/>
        <v>1484</v>
      </c>
      <c r="AX45" s="143">
        <f t="shared" si="61"/>
        <v>246</v>
      </c>
      <c r="AY45" s="143">
        <f t="shared" si="61"/>
        <v>656</v>
      </c>
      <c r="AZ45" s="143">
        <f t="shared" si="61"/>
        <v>510</v>
      </c>
      <c r="BA45" s="143">
        <f t="shared" si="61"/>
        <v>365</v>
      </c>
      <c r="BB45" s="143">
        <f t="shared" si="61"/>
        <v>561</v>
      </c>
      <c r="BC45" s="143">
        <f t="shared" si="61"/>
        <v>103</v>
      </c>
      <c r="BD45" s="143">
        <f t="shared" si="61"/>
        <v>248</v>
      </c>
      <c r="BE45" s="143">
        <f t="shared" si="61"/>
        <v>570</v>
      </c>
      <c r="BF45" s="143">
        <f t="shared" si="61"/>
        <v>129</v>
      </c>
      <c r="BG45" s="143">
        <f t="shared" si="61"/>
        <v>118</v>
      </c>
      <c r="BH45" s="143">
        <f t="shared" si="61"/>
        <v>385</v>
      </c>
      <c r="BI45" s="143">
        <f t="shared" si="61"/>
        <v>298</v>
      </c>
      <c r="BJ45" s="143">
        <f t="shared" si="61"/>
        <v>2584</v>
      </c>
      <c r="BK45" s="143">
        <f t="shared" si="61"/>
        <v>617</v>
      </c>
      <c r="BL45" s="143">
        <f t="shared" si="61"/>
        <v>53</v>
      </c>
      <c r="BM45" s="143">
        <f t="shared" si="61"/>
        <v>84</v>
      </c>
      <c r="BN45" s="143">
        <f t="shared" si="61"/>
        <v>277</v>
      </c>
      <c r="BO45" s="143">
        <f t="shared" si="61"/>
        <v>156</v>
      </c>
      <c r="BP45" s="143">
        <f t="shared" si="61"/>
        <v>950</v>
      </c>
      <c r="BQ45" s="143">
        <f t="shared" si="62"/>
        <v>102</v>
      </c>
      <c r="BR45" s="143">
        <f t="shared" si="62"/>
        <v>4168</v>
      </c>
      <c r="BS45" s="143">
        <f t="shared" si="62"/>
        <v>1331</v>
      </c>
      <c r="BT45" s="143">
        <f t="shared" si="62"/>
        <v>127</v>
      </c>
      <c r="BU45" s="143">
        <f t="shared" si="62"/>
        <v>1051</v>
      </c>
      <c r="BV45" s="143">
        <f t="shared" si="62"/>
        <v>213</v>
      </c>
      <c r="BW45" s="143">
        <f t="shared" si="62"/>
        <v>66</v>
      </c>
      <c r="BX45" s="143">
        <f t="shared" si="62"/>
        <v>53</v>
      </c>
      <c r="BY45" s="143" t="e">
        <f t="shared" si="62"/>
        <v>#N/A</v>
      </c>
      <c r="BZ45" s="143">
        <f t="shared" si="62"/>
        <v>371</v>
      </c>
      <c r="CA45" s="143">
        <f t="shared" si="62"/>
        <v>503</v>
      </c>
      <c r="CB45" s="143">
        <f t="shared" si="62"/>
        <v>155</v>
      </c>
      <c r="CC45" s="143">
        <f t="shared" si="62"/>
        <v>171</v>
      </c>
    </row>
    <row r="46" spans="1:81" s="125" customFormat="1" ht="12.75" x14ac:dyDescent="0.2">
      <c r="A46" s="137" t="s">
        <v>74</v>
      </c>
      <c r="B46" s="125" t="s">
        <v>377</v>
      </c>
      <c r="C46" s="125">
        <v>2011</v>
      </c>
      <c r="D46" s="143">
        <f t="shared" si="63"/>
        <v>4</v>
      </c>
      <c r="E46" s="143">
        <f t="shared" ref="E46:BP46" si="64">E166</f>
        <v>0</v>
      </c>
      <c r="F46" s="143">
        <f t="shared" si="64"/>
        <v>196</v>
      </c>
      <c r="G46" s="143">
        <f t="shared" si="64"/>
        <v>42</v>
      </c>
      <c r="H46" s="143">
        <f t="shared" si="64"/>
        <v>260</v>
      </c>
      <c r="I46" s="143">
        <f t="shared" si="64"/>
        <v>740</v>
      </c>
      <c r="J46" s="143">
        <f t="shared" si="64"/>
        <v>406</v>
      </c>
      <c r="K46" s="143">
        <f t="shared" si="64"/>
        <v>44</v>
      </c>
      <c r="L46" s="143">
        <f t="shared" si="64"/>
        <v>70</v>
      </c>
      <c r="M46" s="143">
        <f t="shared" si="64"/>
        <v>1</v>
      </c>
      <c r="N46" s="143">
        <f t="shared" si="64"/>
        <v>230</v>
      </c>
      <c r="O46" s="143" t="e">
        <f t="shared" si="64"/>
        <v>#N/A</v>
      </c>
      <c r="P46" s="143">
        <f t="shared" si="64"/>
        <v>132</v>
      </c>
      <c r="Q46" s="143">
        <f t="shared" si="64"/>
        <v>12</v>
      </c>
      <c r="R46" s="143">
        <f t="shared" si="64"/>
        <v>61</v>
      </c>
      <c r="S46" s="143">
        <f t="shared" si="64"/>
        <v>3365</v>
      </c>
      <c r="T46" s="143">
        <f t="shared" si="64"/>
        <v>467</v>
      </c>
      <c r="U46" s="143">
        <f t="shared" si="64"/>
        <v>73</v>
      </c>
      <c r="V46" s="143">
        <f t="shared" si="64"/>
        <v>11</v>
      </c>
      <c r="W46" s="143">
        <f t="shared" si="64"/>
        <v>254</v>
      </c>
      <c r="X46" s="143">
        <f t="shared" si="64"/>
        <v>92</v>
      </c>
      <c r="Y46" s="143">
        <f t="shared" si="64"/>
        <v>8</v>
      </c>
      <c r="Z46" s="143">
        <f t="shared" si="64"/>
        <v>225</v>
      </c>
      <c r="AA46" s="143">
        <f t="shared" si="64"/>
        <v>70</v>
      </c>
      <c r="AB46" s="143">
        <f t="shared" si="64"/>
        <v>654</v>
      </c>
      <c r="AC46" s="143">
        <f t="shared" si="64"/>
        <v>92</v>
      </c>
      <c r="AD46" s="143">
        <f t="shared" si="64"/>
        <v>576</v>
      </c>
      <c r="AE46" s="143">
        <f t="shared" si="64"/>
        <v>11</v>
      </c>
      <c r="AF46" s="143">
        <f t="shared" si="64"/>
        <v>1891</v>
      </c>
      <c r="AG46" s="143">
        <f t="shared" si="64"/>
        <v>3</v>
      </c>
      <c r="AH46" s="143">
        <f t="shared" si="64"/>
        <v>10</v>
      </c>
      <c r="AI46" s="143">
        <f t="shared" si="64"/>
        <v>2094</v>
      </c>
      <c r="AJ46" s="143">
        <f t="shared" si="64"/>
        <v>7886</v>
      </c>
      <c r="AK46" s="143">
        <f t="shared" si="64"/>
        <v>2690</v>
      </c>
      <c r="AL46" s="143">
        <f t="shared" si="64"/>
        <v>141</v>
      </c>
      <c r="AM46" s="143">
        <f t="shared" si="64"/>
        <v>10</v>
      </c>
      <c r="AN46" s="143">
        <f t="shared" si="64"/>
        <v>129</v>
      </c>
      <c r="AO46" s="143">
        <f t="shared" si="64"/>
        <v>832</v>
      </c>
      <c r="AP46" s="143">
        <f t="shared" si="64"/>
        <v>20</v>
      </c>
      <c r="AQ46" s="143">
        <f t="shared" si="64"/>
        <v>76</v>
      </c>
      <c r="AR46" s="143">
        <f t="shared" si="64"/>
        <v>1457</v>
      </c>
      <c r="AS46" s="143">
        <f t="shared" si="64"/>
        <v>38</v>
      </c>
      <c r="AT46" s="143">
        <f t="shared" si="64"/>
        <v>67</v>
      </c>
      <c r="AU46" s="143">
        <f t="shared" si="64"/>
        <v>383</v>
      </c>
      <c r="AV46" s="143">
        <f t="shared" si="64"/>
        <v>471</v>
      </c>
      <c r="AW46" s="143">
        <f t="shared" si="64"/>
        <v>491</v>
      </c>
      <c r="AX46" s="143">
        <f t="shared" si="64"/>
        <v>102</v>
      </c>
      <c r="AY46" s="143">
        <f t="shared" si="64"/>
        <v>114</v>
      </c>
      <c r="AZ46" s="143">
        <f t="shared" si="64"/>
        <v>108</v>
      </c>
      <c r="BA46" s="143">
        <f t="shared" si="64"/>
        <v>5</v>
      </c>
      <c r="BB46" s="143">
        <f t="shared" si="64"/>
        <v>894</v>
      </c>
      <c r="BC46" s="143">
        <f t="shared" si="64"/>
        <v>73</v>
      </c>
      <c r="BD46" s="143">
        <f t="shared" si="64"/>
        <v>66</v>
      </c>
      <c r="BE46" s="143">
        <f t="shared" si="64"/>
        <v>417</v>
      </c>
      <c r="BF46" s="143">
        <f t="shared" si="64"/>
        <v>19</v>
      </c>
      <c r="BG46" s="143">
        <f t="shared" si="64"/>
        <v>11</v>
      </c>
      <c r="BH46" s="143">
        <f t="shared" si="64"/>
        <v>168</v>
      </c>
      <c r="BI46" s="143">
        <f t="shared" si="64"/>
        <v>17</v>
      </c>
      <c r="BJ46" s="143">
        <f t="shared" si="64"/>
        <v>4847</v>
      </c>
      <c r="BK46" s="143">
        <f t="shared" si="64"/>
        <v>120</v>
      </c>
      <c r="BL46" s="143">
        <f t="shared" si="64"/>
        <v>2</v>
      </c>
      <c r="BM46" s="143">
        <f t="shared" si="64"/>
        <v>10</v>
      </c>
      <c r="BN46" s="143">
        <f t="shared" si="64"/>
        <v>6</v>
      </c>
      <c r="BO46" s="143">
        <f t="shared" si="64"/>
        <v>92</v>
      </c>
      <c r="BP46" s="143">
        <f t="shared" si="64"/>
        <v>236</v>
      </c>
      <c r="BQ46" s="143">
        <f t="shared" si="62"/>
        <v>55</v>
      </c>
      <c r="BR46" s="143">
        <f t="shared" si="62"/>
        <v>5893</v>
      </c>
      <c r="BS46" s="143">
        <f t="shared" si="62"/>
        <v>1078</v>
      </c>
      <c r="BT46" s="143">
        <f t="shared" si="62"/>
        <v>116</v>
      </c>
      <c r="BU46" s="143">
        <f t="shared" si="62"/>
        <v>491</v>
      </c>
      <c r="BV46" s="143">
        <f t="shared" si="62"/>
        <v>87</v>
      </c>
      <c r="BW46" s="143">
        <f t="shared" si="62"/>
        <v>10</v>
      </c>
      <c r="BX46" s="143">
        <f t="shared" si="62"/>
        <v>15</v>
      </c>
      <c r="BY46" s="143" t="e">
        <f t="shared" si="62"/>
        <v>#N/A</v>
      </c>
      <c r="BZ46" s="143">
        <f t="shared" si="62"/>
        <v>144</v>
      </c>
      <c r="CA46" s="143">
        <f t="shared" si="62"/>
        <v>557</v>
      </c>
      <c r="CB46" s="143">
        <f t="shared" si="62"/>
        <v>94</v>
      </c>
      <c r="CC46" s="143">
        <f t="shared" si="62"/>
        <v>10</v>
      </c>
    </row>
    <row r="47" spans="1:81" s="125" customFormat="1" ht="12.75" x14ac:dyDescent="0.2">
      <c r="A47" s="137" t="s">
        <v>75</v>
      </c>
      <c r="B47" s="125" t="s">
        <v>376</v>
      </c>
      <c r="C47" s="125">
        <v>2011</v>
      </c>
      <c r="D47" s="143">
        <f>D168</f>
        <v>442</v>
      </c>
      <c r="E47" s="143">
        <f t="shared" ref="E47:BP48" si="65">E168</f>
        <v>47</v>
      </c>
      <c r="F47" s="143">
        <f t="shared" si="65"/>
        <v>423</v>
      </c>
      <c r="G47" s="143">
        <f t="shared" si="65"/>
        <v>175</v>
      </c>
      <c r="H47" s="143">
        <f t="shared" si="65"/>
        <v>364</v>
      </c>
      <c r="I47" s="143">
        <f t="shared" si="65"/>
        <v>856</v>
      </c>
      <c r="J47" s="143">
        <f t="shared" si="65"/>
        <v>437</v>
      </c>
      <c r="K47" s="143">
        <f t="shared" si="65"/>
        <v>339</v>
      </c>
      <c r="L47" s="143">
        <f t="shared" si="65"/>
        <v>83</v>
      </c>
      <c r="M47" s="143">
        <f t="shared" si="65"/>
        <v>16</v>
      </c>
      <c r="N47" s="143">
        <f t="shared" si="65"/>
        <v>519</v>
      </c>
      <c r="O47" s="143" t="e">
        <f t="shared" si="65"/>
        <v>#N/A</v>
      </c>
      <c r="P47" s="143">
        <f t="shared" si="65"/>
        <v>166</v>
      </c>
      <c r="Q47" s="143">
        <f t="shared" si="65"/>
        <v>12</v>
      </c>
      <c r="R47" s="143">
        <f t="shared" si="65"/>
        <v>73</v>
      </c>
      <c r="S47" s="143">
        <f t="shared" si="65"/>
        <v>3061</v>
      </c>
      <c r="T47" s="143">
        <f t="shared" si="65"/>
        <v>567</v>
      </c>
      <c r="U47" s="143">
        <f t="shared" si="65"/>
        <v>174</v>
      </c>
      <c r="V47" s="143">
        <f t="shared" si="65"/>
        <v>31</v>
      </c>
      <c r="W47" s="143">
        <f t="shared" si="65"/>
        <v>156</v>
      </c>
      <c r="X47" s="143">
        <f t="shared" si="65"/>
        <v>148</v>
      </c>
      <c r="Y47" s="143">
        <f t="shared" si="65"/>
        <v>50</v>
      </c>
      <c r="Z47" s="143">
        <f t="shared" si="65"/>
        <v>560</v>
      </c>
      <c r="AA47" s="143">
        <f t="shared" si="65"/>
        <v>103</v>
      </c>
      <c r="AB47" s="143">
        <f t="shared" si="65"/>
        <v>491</v>
      </c>
      <c r="AC47" s="143">
        <f t="shared" si="65"/>
        <v>611</v>
      </c>
      <c r="AD47" s="143">
        <f t="shared" si="65"/>
        <v>402</v>
      </c>
      <c r="AE47" s="143">
        <f t="shared" si="65"/>
        <v>27</v>
      </c>
      <c r="AF47" s="143">
        <f t="shared" si="65"/>
        <v>1779</v>
      </c>
      <c r="AG47" s="143">
        <f t="shared" si="65"/>
        <v>10</v>
      </c>
      <c r="AH47" s="143">
        <f t="shared" si="65"/>
        <v>42</v>
      </c>
      <c r="AI47" s="143">
        <f t="shared" si="65"/>
        <v>1227</v>
      </c>
      <c r="AJ47" s="143">
        <f t="shared" si="65"/>
        <v>43827</v>
      </c>
      <c r="AK47" s="143">
        <f t="shared" si="65"/>
        <v>3115</v>
      </c>
      <c r="AL47" s="143">
        <f t="shared" si="65"/>
        <v>350</v>
      </c>
      <c r="AM47" s="143">
        <f t="shared" si="65"/>
        <v>61</v>
      </c>
      <c r="AN47" s="143">
        <f t="shared" si="65"/>
        <v>258</v>
      </c>
      <c r="AO47" s="143">
        <f t="shared" si="65"/>
        <v>798</v>
      </c>
      <c r="AP47" s="143">
        <f t="shared" si="65"/>
        <v>76</v>
      </c>
      <c r="AQ47" s="143">
        <f t="shared" si="65"/>
        <v>145</v>
      </c>
      <c r="AR47" s="143">
        <f t="shared" si="65"/>
        <v>1328</v>
      </c>
      <c r="AS47" s="143">
        <f t="shared" si="65"/>
        <v>73</v>
      </c>
      <c r="AT47" s="143">
        <f t="shared" si="65"/>
        <v>225</v>
      </c>
      <c r="AU47" s="143">
        <f t="shared" si="65"/>
        <v>462</v>
      </c>
      <c r="AV47" s="143">
        <f t="shared" si="65"/>
        <v>323</v>
      </c>
      <c r="AW47" s="143">
        <f t="shared" si="65"/>
        <v>881</v>
      </c>
      <c r="AX47" s="143">
        <f t="shared" si="65"/>
        <v>176</v>
      </c>
      <c r="AY47" s="143">
        <f t="shared" si="65"/>
        <v>335</v>
      </c>
      <c r="AZ47" s="143">
        <f t="shared" si="65"/>
        <v>365</v>
      </c>
      <c r="BA47" s="143">
        <f t="shared" si="65"/>
        <v>200</v>
      </c>
      <c r="BB47" s="143">
        <f t="shared" si="65"/>
        <v>750</v>
      </c>
      <c r="BC47" s="143">
        <f t="shared" si="65"/>
        <v>97</v>
      </c>
      <c r="BD47" s="143">
        <f t="shared" si="65"/>
        <v>226</v>
      </c>
      <c r="BE47" s="143">
        <f t="shared" si="65"/>
        <v>417</v>
      </c>
      <c r="BF47" s="143">
        <f t="shared" si="65"/>
        <v>96</v>
      </c>
      <c r="BG47" s="143">
        <f t="shared" si="65"/>
        <v>84</v>
      </c>
      <c r="BH47" s="143">
        <f t="shared" si="65"/>
        <v>346</v>
      </c>
      <c r="BI47" s="143">
        <f t="shared" si="65"/>
        <v>177</v>
      </c>
      <c r="BJ47" s="143">
        <f t="shared" si="65"/>
        <v>3537</v>
      </c>
      <c r="BK47" s="143">
        <f t="shared" si="65"/>
        <v>464</v>
      </c>
      <c r="BL47" s="143">
        <f t="shared" si="65"/>
        <v>34</v>
      </c>
      <c r="BM47" s="143">
        <f t="shared" si="65"/>
        <v>50</v>
      </c>
      <c r="BN47" s="143">
        <f t="shared" si="65"/>
        <v>79</v>
      </c>
      <c r="BO47" s="143">
        <f t="shared" si="65"/>
        <v>139</v>
      </c>
      <c r="BP47" s="143">
        <f t="shared" si="65"/>
        <v>630</v>
      </c>
      <c r="BQ47" s="143">
        <f t="shared" ref="BQ47:CC49" si="66">BQ168</f>
        <v>73</v>
      </c>
      <c r="BR47" s="143">
        <f t="shared" si="66"/>
        <v>6099</v>
      </c>
      <c r="BS47" s="143">
        <f t="shared" si="66"/>
        <v>1043</v>
      </c>
      <c r="BT47" s="143">
        <f t="shared" si="66"/>
        <v>103</v>
      </c>
      <c r="BU47" s="143">
        <f t="shared" si="66"/>
        <v>701</v>
      </c>
      <c r="BV47" s="143">
        <f t="shared" si="66"/>
        <v>187</v>
      </c>
      <c r="BW47" s="143">
        <f t="shared" si="66"/>
        <v>47</v>
      </c>
      <c r="BX47" s="143">
        <f t="shared" si="66"/>
        <v>46</v>
      </c>
      <c r="BY47" s="143" t="e">
        <f t="shared" si="66"/>
        <v>#N/A</v>
      </c>
      <c r="BZ47" s="143">
        <f t="shared" si="66"/>
        <v>307</v>
      </c>
      <c r="CA47" s="143">
        <f t="shared" si="66"/>
        <v>480</v>
      </c>
      <c r="CB47" s="143">
        <f t="shared" si="66"/>
        <v>163</v>
      </c>
      <c r="CC47" s="143">
        <f t="shared" si="66"/>
        <v>107</v>
      </c>
    </row>
    <row r="48" spans="1:81" s="125" customFormat="1" ht="12.75" x14ac:dyDescent="0.2">
      <c r="A48" s="137" t="s">
        <v>76</v>
      </c>
      <c r="B48" s="125" t="s">
        <v>375</v>
      </c>
      <c r="C48" s="125">
        <v>2011</v>
      </c>
      <c r="D48" s="143">
        <f t="shared" ref="D48:S49" si="67">D169</f>
        <v>38</v>
      </c>
      <c r="E48" s="143">
        <f t="shared" si="67"/>
        <v>0</v>
      </c>
      <c r="F48" s="143">
        <f t="shared" si="67"/>
        <v>7</v>
      </c>
      <c r="G48" s="143">
        <f t="shared" si="67"/>
        <v>8</v>
      </c>
      <c r="H48" s="143">
        <f t="shared" si="67"/>
        <v>0</v>
      </c>
      <c r="I48" s="143">
        <f t="shared" si="67"/>
        <v>0</v>
      </c>
      <c r="J48" s="143">
        <f t="shared" si="67"/>
        <v>0</v>
      </c>
      <c r="K48" s="143">
        <f t="shared" si="67"/>
        <v>58</v>
      </c>
      <c r="L48" s="143">
        <f t="shared" si="67"/>
        <v>0</v>
      </c>
      <c r="M48" s="143">
        <f t="shared" si="67"/>
        <v>2</v>
      </c>
      <c r="N48" s="143">
        <f t="shared" si="67"/>
        <v>0</v>
      </c>
      <c r="O48" s="143" t="e">
        <f t="shared" si="67"/>
        <v>#N/A</v>
      </c>
      <c r="P48" s="143">
        <f t="shared" si="67"/>
        <v>4</v>
      </c>
      <c r="Q48" s="143">
        <f t="shared" si="67"/>
        <v>1</v>
      </c>
      <c r="R48" s="143">
        <f t="shared" si="67"/>
        <v>2</v>
      </c>
      <c r="S48" s="143">
        <f t="shared" si="67"/>
        <v>100</v>
      </c>
      <c r="T48" s="143">
        <f t="shared" si="65"/>
        <v>2</v>
      </c>
      <c r="U48" s="143">
        <f t="shared" si="65"/>
        <v>3</v>
      </c>
      <c r="V48" s="143">
        <f t="shared" si="65"/>
        <v>1</v>
      </c>
      <c r="W48" s="143">
        <f t="shared" si="65"/>
        <v>0</v>
      </c>
      <c r="X48" s="143">
        <f t="shared" si="65"/>
        <v>6</v>
      </c>
      <c r="Y48" s="143">
        <f t="shared" si="65"/>
        <v>0</v>
      </c>
      <c r="Z48" s="143">
        <f t="shared" si="65"/>
        <v>0</v>
      </c>
      <c r="AA48" s="143">
        <f t="shared" si="65"/>
        <v>0</v>
      </c>
      <c r="AB48" s="143">
        <f t="shared" si="65"/>
        <v>0</v>
      </c>
      <c r="AC48" s="143">
        <f t="shared" si="65"/>
        <v>27</v>
      </c>
      <c r="AD48" s="143">
        <f t="shared" si="65"/>
        <v>0</v>
      </c>
      <c r="AE48" s="228">
        <f t="shared" si="65"/>
        <v>0</v>
      </c>
      <c r="AF48" s="143">
        <f t="shared" si="65"/>
        <v>20</v>
      </c>
      <c r="AG48" s="143">
        <f t="shared" si="65"/>
        <v>2</v>
      </c>
      <c r="AH48" s="143">
        <f t="shared" si="65"/>
        <v>0</v>
      </c>
      <c r="AI48" s="143">
        <f t="shared" si="65"/>
        <v>21</v>
      </c>
      <c r="AJ48" s="143">
        <f t="shared" si="65"/>
        <v>2290</v>
      </c>
      <c r="AK48" s="143">
        <f t="shared" si="65"/>
        <v>167</v>
      </c>
      <c r="AL48" s="143">
        <f t="shared" si="65"/>
        <v>0</v>
      </c>
      <c r="AM48" s="143">
        <f t="shared" si="65"/>
        <v>0</v>
      </c>
      <c r="AN48" s="143">
        <f t="shared" si="65"/>
        <v>0</v>
      </c>
      <c r="AO48" s="143">
        <f t="shared" si="65"/>
        <v>0</v>
      </c>
      <c r="AP48" s="143">
        <f t="shared" si="65"/>
        <v>0</v>
      </c>
      <c r="AQ48" s="143">
        <f t="shared" si="65"/>
        <v>8</v>
      </c>
      <c r="AR48" s="143">
        <f t="shared" si="65"/>
        <v>0</v>
      </c>
      <c r="AS48" s="143">
        <f t="shared" si="65"/>
        <v>0</v>
      </c>
      <c r="AT48" s="143">
        <f t="shared" si="65"/>
        <v>4</v>
      </c>
      <c r="AU48" s="143">
        <f t="shared" si="65"/>
        <v>23</v>
      </c>
      <c r="AV48" s="143">
        <f t="shared" si="65"/>
        <v>0</v>
      </c>
      <c r="AW48" s="143">
        <f t="shared" si="65"/>
        <v>2</v>
      </c>
      <c r="AX48" s="143">
        <f t="shared" si="65"/>
        <v>6</v>
      </c>
      <c r="AY48" s="143">
        <f t="shared" si="65"/>
        <v>0</v>
      </c>
      <c r="AZ48" s="143">
        <f t="shared" si="65"/>
        <v>0</v>
      </c>
      <c r="BA48" s="143">
        <f t="shared" si="65"/>
        <v>0</v>
      </c>
      <c r="BB48" s="143">
        <f t="shared" si="65"/>
        <v>0</v>
      </c>
      <c r="BC48" s="143">
        <f t="shared" si="65"/>
        <v>0</v>
      </c>
      <c r="BD48" s="143">
        <f t="shared" si="65"/>
        <v>6</v>
      </c>
      <c r="BE48" s="143">
        <f t="shared" si="65"/>
        <v>0</v>
      </c>
      <c r="BF48" s="143">
        <f t="shared" si="65"/>
        <v>1</v>
      </c>
      <c r="BG48" s="143">
        <f t="shared" si="65"/>
        <v>0</v>
      </c>
      <c r="BH48" s="143">
        <f t="shared" si="65"/>
        <v>7</v>
      </c>
      <c r="BI48" s="143">
        <f t="shared" si="65"/>
        <v>0</v>
      </c>
      <c r="BJ48" s="143">
        <f t="shared" si="65"/>
        <v>136</v>
      </c>
      <c r="BK48" s="143">
        <f t="shared" si="65"/>
        <v>10</v>
      </c>
      <c r="BL48" s="143">
        <f t="shared" si="65"/>
        <v>1</v>
      </c>
      <c r="BM48" s="143">
        <f t="shared" si="65"/>
        <v>0</v>
      </c>
      <c r="BN48" s="143">
        <f t="shared" si="65"/>
        <v>0</v>
      </c>
      <c r="BO48" s="143">
        <f t="shared" si="65"/>
        <v>11</v>
      </c>
      <c r="BP48" s="143">
        <f t="shared" si="65"/>
        <v>1</v>
      </c>
      <c r="BQ48" s="143">
        <f t="shared" si="66"/>
        <v>0</v>
      </c>
      <c r="BR48" s="143">
        <f t="shared" si="66"/>
        <v>56</v>
      </c>
      <c r="BS48" s="143">
        <f t="shared" si="66"/>
        <v>18</v>
      </c>
      <c r="BT48" s="143">
        <f t="shared" si="66"/>
        <v>10</v>
      </c>
      <c r="BU48" s="143">
        <f t="shared" si="66"/>
        <v>7</v>
      </c>
      <c r="BV48" s="143">
        <f t="shared" si="66"/>
        <v>0</v>
      </c>
      <c r="BW48" s="143">
        <f t="shared" si="66"/>
        <v>0</v>
      </c>
      <c r="BX48" s="143">
        <f t="shared" si="66"/>
        <v>0</v>
      </c>
      <c r="BY48" s="143" t="e">
        <f t="shared" si="66"/>
        <v>#N/A</v>
      </c>
      <c r="BZ48" s="143">
        <f t="shared" si="66"/>
        <v>1</v>
      </c>
      <c r="CA48" s="143">
        <f t="shared" si="66"/>
        <v>13</v>
      </c>
      <c r="CB48" s="143">
        <f t="shared" si="66"/>
        <v>4</v>
      </c>
      <c r="CC48" s="143">
        <f t="shared" si="66"/>
        <v>10</v>
      </c>
    </row>
    <row r="49" spans="1:91" s="125" customFormat="1" ht="12.75" x14ac:dyDescent="0.2">
      <c r="A49" s="137" t="s">
        <v>77</v>
      </c>
      <c r="B49" s="125" t="s">
        <v>374</v>
      </c>
      <c r="C49" s="125">
        <v>2011</v>
      </c>
      <c r="D49" s="143">
        <f t="shared" si="67"/>
        <v>1368</v>
      </c>
      <c r="E49" s="143">
        <f t="shared" ref="E49:BP49" si="68">E170</f>
        <v>45</v>
      </c>
      <c r="F49" s="143">
        <f t="shared" si="68"/>
        <v>347</v>
      </c>
      <c r="G49" s="143">
        <f t="shared" si="68"/>
        <v>149</v>
      </c>
      <c r="H49" s="143">
        <f t="shared" si="68"/>
        <v>285</v>
      </c>
      <c r="I49" s="143">
        <f t="shared" si="68"/>
        <v>847</v>
      </c>
      <c r="J49" s="143">
        <f t="shared" si="68"/>
        <v>682</v>
      </c>
      <c r="K49" s="143">
        <f t="shared" si="68"/>
        <v>129</v>
      </c>
      <c r="L49" s="143">
        <f t="shared" si="68"/>
        <v>78</v>
      </c>
      <c r="M49" s="143">
        <f t="shared" si="68"/>
        <v>9</v>
      </c>
      <c r="N49" s="143">
        <f t="shared" si="68"/>
        <v>292</v>
      </c>
      <c r="O49" s="143" t="e">
        <f t="shared" si="68"/>
        <v>#N/A</v>
      </c>
      <c r="P49" s="143">
        <f t="shared" si="68"/>
        <v>169</v>
      </c>
      <c r="Q49" s="143">
        <f t="shared" si="68"/>
        <v>14</v>
      </c>
      <c r="R49" s="143">
        <f t="shared" si="68"/>
        <v>75</v>
      </c>
      <c r="S49" s="143">
        <f t="shared" si="68"/>
        <v>2002</v>
      </c>
      <c r="T49" s="143">
        <f t="shared" si="68"/>
        <v>607</v>
      </c>
      <c r="U49" s="143">
        <f t="shared" si="68"/>
        <v>150</v>
      </c>
      <c r="V49" s="143">
        <f t="shared" si="68"/>
        <v>105</v>
      </c>
      <c r="W49" s="143">
        <f t="shared" si="68"/>
        <v>309</v>
      </c>
      <c r="X49" s="143">
        <f t="shared" si="68"/>
        <v>123</v>
      </c>
      <c r="Y49" s="143">
        <f t="shared" si="68"/>
        <v>24</v>
      </c>
      <c r="Z49" s="143">
        <f t="shared" si="68"/>
        <v>402</v>
      </c>
      <c r="AA49" s="143">
        <f t="shared" si="68"/>
        <v>137</v>
      </c>
      <c r="AB49" s="143">
        <f t="shared" si="68"/>
        <v>593</v>
      </c>
      <c r="AC49" s="143">
        <f t="shared" si="68"/>
        <v>1096</v>
      </c>
      <c r="AD49" s="143">
        <f t="shared" si="68"/>
        <v>1062</v>
      </c>
      <c r="AE49" s="143">
        <f t="shared" si="68"/>
        <v>41</v>
      </c>
      <c r="AF49" s="143">
        <f t="shared" si="68"/>
        <v>1615</v>
      </c>
      <c r="AG49" s="143">
        <f t="shared" si="68"/>
        <v>9</v>
      </c>
      <c r="AH49" s="143">
        <f t="shared" si="68"/>
        <v>24</v>
      </c>
      <c r="AI49" s="143">
        <f t="shared" si="68"/>
        <v>1648</v>
      </c>
      <c r="AJ49" s="143">
        <f t="shared" si="68"/>
        <v>71268</v>
      </c>
      <c r="AK49" s="143">
        <f t="shared" si="68"/>
        <v>2324</v>
      </c>
      <c r="AL49" s="143">
        <f t="shared" si="68"/>
        <v>398</v>
      </c>
      <c r="AM49" s="143">
        <f t="shared" si="68"/>
        <v>37</v>
      </c>
      <c r="AN49" s="143">
        <f t="shared" si="68"/>
        <v>104</v>
      </c>
      <c r="AO49" s="143">
        <f t="shared" si="68"/>
        <v>1080</v>
      </c>
      <c r="AP49" s="143">
        <f t="shared" si="68"/>
        <v>39</v>
      </c>
      <c r="AQ49" s="143">
        <f t="shared" si="68"/>
        <v>180</v>
      </c>
      <c r="AR49" s="143">
        <f t="shared" si="68"/>
        <v>1492</v>
      </c>
      <c r="AS49" s="143">
        <f t="shared" si="68"/>
        <v>62</v>
      </c>
      <c r="AT49" s="143">
        <f t="shared" si="68"/>
        <v>36</v>
      </c>
      <c r="AU49" s="143">
        <f t="shared" si="68"/>
        <v>465</v>
      </c>
      <c r="AV49" s="143">
        <f t="shared" si="68"/>
        <v>507</v>
      </c>
      <c r="AW49" s="143">
        <f t="shared" si="68"/>
        <v>1092</v>
      </c>
      <c r="AX49" s="143">
        <f t="shared" si="68"/>
        <v>166</v>
      </c>
      <c r="AY49" s="143">
        <f t="shared" si="68"/>
        <v>435</v>
      </c>
      <c r="AZ49" s="143">
        <f t="shared" si="68"/>
        <v>253</v>
      </c>
      <c r="BA49" s="143">
        <f t="shared" si="68"/>
        <v>170</v>
      </c>
      <c r="BB49" s="143">
        <f t="shared" si="68"/>
        <v>705</v>
      </c>
      <c r="BC49" s="143">
        <f t="shared" si="68"/>
        <v>79</v>
      </c>
      <c r="BD49" s="143">
        <f t="shared" si="68"/>
        <v>82</v>
      </c>
      <c r="BE49" s="143">
        <f t="shared" si="68"/>
        <v>570</v>
      </c>
      <c r="BF49" s="143">
        <f t="shared" si="68"/>
        <v>51</v>
      </c>
      <c r="BG49" s="143">
        <f t="shared" si="68"/>
        <v>45</v>
      </c>
      <c r="BH49" s="143">
        <f t="shared" si="68"/>
        <v>200</v>
      </c>
      <c r="BI49" s="143">
        <f t="shared" si="68"/>
        <v>138</v>
      </c>
      <c r="BJ49" s="143">
        <f t="shared" si="68"/>
        <v>3758</v>
      </c>
      <c r="BK49" s="143">
        <f t="shared" si="68"/>
        <v>263</v>
      </c>
      <c r="BL49" s="143">
        <f t="shared" si="68"/>
        <v>20</v>
      </c>
      <c r="BM49" s="143">
        <f t="shared" si="68"/>
        <v>44</v>
      </c>
      <c r="BN49" s="143">
        <f t="shared" si="68"/>
        <v>204</v>
      </c>
      <c r="BO49" s="143">
        <f t="shared" si="68"/>
        <v>98</v>
      </c>
      <c r="BP49" s="143">
        <f t="shared" si="68"/>
        <v>555</v>
      </c>
      <c r="BQ49" s="143">
        <f t="shared" si="66"/>
        <v>84</v>
      </c>
      <c r="BR49" s="143">
        <f t="shared" si="66"/>
        <v>3906</v>
      </c>
      <c r="BS49" s="143">
        <f t="shared" si="66"/>
        <v>1348</v>
      </c>
      <c r="BT49" s="143">
        <f t="shared" si="66"/>
        <v>130</v>
      </c>
      <c r="BU49" s="143">
        <f t="shared" si="66"/>
        <v>834</v>
      </c>
      <c r="BV49" s="143">
        <f t="shared" si="66"/>
        <v>113</v>
      </c>
      <c r="BW49" s="143">
        <f t="shared" si="66"/>
        <v>29</v>
      </c>
      <c r="BX49" s="143">
        <f t="shared" si="66"/>
        <v>22</v>
      </c>
      <c r="BY49" s="143" t="e">
        <f t="shared" si="66"/>
        <v>#N/A</v>
      </c>
      <c r="BZ49" s="143">
        <f t="shared" si="66"/>
        <v>207</v>
      </c>
      <c r="CA49" s="143">
        <f t="shared" si="66"/>
        <v>567</v>
      </c>
      <c r="CB49" s="143">
        <f t="shared" si="66"/>
        <v>82</v>
      </c>
      <c r="CC49" s="143">
        <f t="shared" si="66"/>
        <v>64</v>
      </c>
    </row>
    <row r="50" spans="1:91" s="125" customFormat="1" ht="12.75" x14ac:dyDescent="0.2">
      <c r="A50" s="137" t="s">
        <v>78</v>
      </c>
      <c r="B50" s="125" t="s">
        <v>373</v>
      </c>
      <c r="C50" s="125">
        <v>2011</v>
      </c>
      <c r="D50" s="143">
        <f>D172</f>
        <v>0</v>
      </c>
      <c r="E50" s="143">
        <f t="shared" ref="E50:BP51" si="69">E172</f>
        <v>0</v>
      </c>
      <c r="F50" s="143">
        <f t="shared" si="69"/>
        <v>0</v>
      </c>
      <c r="G50" s="143">
        <f t="shared" si="69"/>
        <v>2</v>
      </c>
      <c r="H50" s="143">
        <f t="shared" si="69"/>
        <v>2</v>
      </c>
      <c r="I50" s="143">
        <f t="shared" si="69"/>
        <v>0</v>
      </c>
      <c r="J50" s="143">
        <f t="shared" si="69"/>
        <v>2</v>
      </c>
      <c r="K50" s="143">
        <f t="shared" si="69"/>
        <v>0</v>
      </c>
      <c r="L50" s="143">
        <f t="shared" si="69"/>
        <v>0</v>
      </c>
      <c r="M50" s="143">
        <f t="shared" si="69"/>
        <v>0</v>
      </c>
      <c r="N50" s="143">
        <f t="shared" si="69"/>
        <v>0</v>
      </c>
      <c r="O50" s="143" t="e">
        <f t="shared" si="69"/>
        <v>#N/A</v>
      </c>
      <c r="P50" s="143">
        <f t="shared" si="69"/>
        <v>77</v>
      </c>
      <c r="Q50" s="143">
        <f t="shared" si="69"/>
        <v>0</v>
      </c>
      <c r="R50" s="143">
        <f t="shared" si="69"/>
        <v>0</v>
      </c>
      <c r="S50" s="143">
        <f t="shared" si="69"/>
        <v>0</v>
      </c>
      <c r="T50" s="143">
        <f t="shared" si="69"/>
        <v>10</v>
      </c>
      <c r="U50" s="143">
        <f t="shared" si="69"/>
        <v>0</v>
      </c>
      <c r="V50" s="143">
        <f t="shared" si="69"/>
        <v>0</v>
      </c>
      <c r="W50" s="143">
        <f t="shared" si="69"/>
        <v>0</v>
      </c>
      <c r="X50" s="143">
        <f t="shared" si="69"/>
        <v>0</v>
      </c>
      <c r="Y50" s="143">
        <f t="shared" si="69"/>
        <v>0</v>
      </c>
      <c r="Z50" s="143">
        <f t="shared" si="69"/>
        <v>0</v>
      </c>
      <c r="AA50" s="143">
        <f t="shared" si="69"/>
        <v>0</v>
      </c>
      <c r="AB50" s="143">
        <f t="shared" si="69"/>
        <v>2</v>
      </c>
      <c r="AC50" s="143">
        <f t="shared" si="69"/>
        <v>0</v>
      </c>
      <c r="AD50" s="143">
        <f t="shared" si="69"/>
        <v>0</v>
      </c>
      <c r="AE50" s="228">
        <f t="shared" si="69"/>
        <v>0</v>
      </c>
      <c r="AF50" s="143">
        <f t="shared" si="69"/>
        <v>0</v>
      </c>
      <c r="AG50" s="143">
        <f t="shared" si="69"/>
        <v>0</v>
      </c>
      <c r="AH50" s="143">
        <f t="shared" si="69"/>
        <v>1</v>
      </c>
      <c r="AI50" s="143">
        <f t="shared" si="69"/>
        <v>2</v>
      </c>
      <c r="AJ50" s="143">
        <f t="shared" si="69"/>
        <v>242</v>
      </c>
      <c r="AK50" s="143">
        <f t="shared" si="69"/>
        <v>27</v>
      </c>
      <c r="AL50" s="143">
        <f t="shared" si="69"/>
        <v>0</v>
      </c>
      <c r="AM50" s="143">
        <f t="shared" si="69"/>
        <v>3</v>
      </c>
      <c r="AN50" s="143">
        <f t="shared" si="69"/>
        <v>0</v>
      </c>
      <c r="AO50" s="143">
        <f t="shared" si="69"/>
        <v>18</v>
      </c>
      <c r="AP50" s="143">
        <f t="shared" si="69"/>
        <v>0</v>
      </c>
      <c r="AQ50" s="143">
        <f t="shared" si="69"/>
        <v>0</v>
      </c>
      <c r="AR50" s="143">
        <f t="shared" si="69"/>
        <v>0</v>
      </c>
      <c r="AS50" s="143">
        <f t="shared" si="69"/>
        <v>0</v>
      </c>
      <c r="AT50" s="143">
        <f t="shared" si="69"/>
        <v>0</v>
      </c>
      <c r="AU50" s="143">
        <f t="shared" si="69"/>
        <v>0</v>
      </c>
      <c r="AV50" s="143">
        <f t="shared" si="69"/>
        <v>0</v>
      </c>
      <c r="AW50" s="143">
        <f t="shared" si="69"/>
        <v>14</v>
      </c>
      <c r="AX50" s="143">
        <f t="shared" si="69"/>
        <v>2</v>
      </c>
      <c r="AY50" s="143">
        <f t="shared" si="69"/>
        <v>2</v>
      </c>
      <c r="AZ50" s="143">
        <f t="shared" si="69"/>
        <v>0</v>
      </c>
      <c r="BA50" s="143">
        <f t="shared" si="69"/>
        <v>0</v>
      </c>
      <c r="BB50" s="143">
        <f t="shared" si="69"/>
        <v>0</v>
      </c>
      <c r="BC50" s="143">
        <f t="shared" si="69"/>
        <v>0</v>
      </c>
      <c r="BD50" s="143">
        <f t="shared" si="69"/>
        <v>0</v>
      </c>
      <c r="BE50" s="143">
        <f t="shared" si="69"/>
        <v>0</v>
      </c>
      <c r="BF50" s="143">
        <f t="shared" si="69"/>
        <v>0</v>
      </c>
      <c r="BG50" s="143">
        <f t="shared" si="69"/>
        <v>0</v>
      </c>
      <c r="BH50" s="143">
        <f t="shared" si="69"/>
        <v>0</v>
      </c>
      <c r="BI50" s="143">
        <f t="shared" si="69"/>
        <v>0</v>
      </c>
      <c r="BJ50" s="143">
        <f t="shared" si="69"/>
        <v>22</v>
      </c>
      <c r="BK50" s="143">
        <f t="shared" si="69"/>
        <v>8</v>
      </c>
      <c r="BL50" s="143">
        <f t="shared" si="69"/>
        <v>0</v>
      </c>
      <c r="BM50" s="143">
        <f t="shared" si="69"/>
        <v>0</v>
      </c>
      <c r="BN50" s="143">
        <f t="shared" si="69"/>
        <v>0</v>
      </c>
      <c r="BO50" s="143">
        <f t="shared" si="69"/>
        <v>0</v>
      </c>
      <c r="BP50" s="143">
        <f t="shared" si="69"/>
        <v>0</v>
      </c>
      <c r="BQ50" s="143">
        <f t="shared" ref="BQ50:CC53" si="70">BQ172</f>
        <v>0</v>
      </c>
      <c r="BR50" s="143">
        <f t="shared" si="70"/>
        <v>2</v>
      </c>
      <c r="BS50" s="143">
        <f t="shared" si="70"/>
        <v>0</v>
      </c>
      <c r="BT50" s="143">
        <f t="shared" si="70"/>
        <v>0</v>
      </c>
      <c r="BU50" s="143">
        <f t="shared" si="70"/>
        <v>8</v>
      </c>
      <c r="BV50" s="143">
        <f t="shared" si="70"/>
        <v>0</v>
      </c>
      <c r="BW50" s="143">
        <f t="shared" si="70"/>
        <v>0</v>
      </c>
      <c r="BX50" s="143">
        <f t="shared" si="70"/>
        <v>0</v>
      </c>
      <c r="BY50" s="143" t="e">
        <f t="shared" si="70"/>
        <v>#N/A</v>
      </c>
      <c r="BZ50" s="143">
        <f t="shared" si="70"/>
        <v>0</v>
      </c>
      <c r="CA50" s="143">
        <f t="shared" si="70"/>
        <v>0</v>
      </c>
      <c r="CB50" s="143">
        <f t="shared" si="70"/>
        <v>0</v>
      </c>
      <c r="CC50" s="143">
        <f t="shared" si="70"/>
        <v>0</v>
      </c>
    </row>
    <row r="51" spans="1:91" s="125" customFormat="1" ht="12.75" x14ac:dyDescent="0.2">
      <c r="A51" s="137" t="s">
        <v>79</v>
      </c>
      <c r="B51" s="125" t="s">
        <v>372</v>
      </c>
      <c r="C51" s="125">
        <v>2011</v>
      </c>
      <c r="D51" s="143">
        <f>D173</f>
        <v>21</v>
      </c>
      <c r="E51" s="143">
        <f t="shared" ref="E51:S51" si="71">E173</f>
        <v>4</v>
      </c>
      <c r="F51" s="143">
        <f t="shared" si="71"/>
        <v>25</v>
      </c>
      <c r="G51" s="143">
        <f t="shared" si="71"/>
        <v>3</v>
      </c>
      <c r="H51" s="143">
        <f t="shared" si="71"/>
        <v>0</v>
      </c>
      <c r="I51" s="143">
        <f t="shared" si="71"/>
        <v>44</v>
      </c>
      <c r="J51" s="143">
        <f t="shared" si="71"/>
        <v>0</v>
      </c>
      <c r="K51" s="143">
        <f t="shared" si="71"/>
        <v>0</v>
      </c>
      <c r="L51" s="143">
        <f t="shared" si="71"/>
        <v>6</v>
      </c>
      <c r="M51" s="143">
        <f t="shared" si="71"/>
        <v>0</v>
      </c>
      <c r="N51" s="143">
        <f t="shared" si="71"/>
        <v>19</v>
      </c>
      <c r="O51" s="143" t="e">
        <f t="shared" si="71"/>
        <v>#N/A</v>
      </c>
      <c r="P51" s="143">
        <f t="shared" si="71"/>
        <v>14</v>
      </c>
      <c r="Q51" s="143">
        <f t="shared" si="71"/>
        <v>1</v>
      </c>
      <c r="R51" s="143">
        <f t="shared" si="71"/>
        <v>0</v>
      </c>
      <c r="S51" s="143">
        <f t="shared" si="71"/>
        <v>118</v>
      </c>
      <c r="T51" s="143">
        <f t="shared" si="69"/>
        <v>10</v>
      </c>
      <c r="U51" s="143">
        <f t="shared" si="69"/>
        <v>15</v>
      </c>
      <c r="V51" s="143">
        <f t="shared" si="69"/>
        <v>0</v>
      </c>
      <c r="W51" s="143">
        <f t="shared" si="69"/>
        <v>4</v>
      </c>
      <c r="X51" s="143">
        <f t="shared" si="69"/>
        <v>0</v>
      </c>
      <c r="Y51" s="143">
        <f t="shared" si="69"/>
        <v>0</v>
      </c>
      <c r="Z51" s="143">
        <f t="shared" si="69"/>
        <v>45</v>
      </c>
      <c r="AA51" s="143">
        <f t="shared" si="69"/>
        <v>0</v>
      </c>
      <c r="AB51" s="143">
        <f t="shared" si="69"/>
        <v>0</v>
      </c>
      <c r="AC51" s="143">
        <f t="shared" si="69"/>
        <v>5</v>
      </c>
      <c r="AD51" s="143">
        <f t="shared" si="69"/>
        <v>12</v>
      </c>
      <c r="AE51" s="228">
        <f t="shared" si="69"/>
        <v>0</v>
      </c>
      <c r="AF51" s="143">
        <f t="shared" si="69"/>
        <v>7</v>
      </c>
      <c r="AG51" s="143">
        <f t="shared" si="69"/>
        <v>0</v>
      </c>
      <c r="AH51" s="143">
        <f t="shared" si="69"/>
        <v>3</v>
      </c>
      <c r="AI51" s="143">
        <f t="shared" si="69"/>
        <v>19</v>
      </c>
      <c r="AJ51" s="143">
        <f t="shared" si="69"/>
        <v>1560</v>
      </c>
      <c r="AK51" s="143">
        <f t="shared" si="69"/>
        <v>143</v>
      </c>
      <c r="AL51" s="143">
        <f t="shared" si="69"/>
        <v>17</v>
      </c>
      <c r="AM51" s="143">
        <f t="shared" si="69"/>
        <v>0</v>
      </c>
      <c r="AN51" s="143">
        <f t="shared" si="69"/>
        <v>37</v>
      </c>
      <c r="AO51" s="143">
        <f t="shared" si="69"/>
        <v>7</v>
      </c>
      <c r="AP51" s="143">
        <f t="shared" si="69"/>
        <v>7</v>
      </c>
      <c r="AQ51" s="143">
        <f t="shared" si="69"/>
        <v>7</v>
      </c>
      <c r="AR51" s="143">
        <f t="shared" si="69"/>
        <v>55</v>
      </c>
      <c r="AS51" s="143">
        <f t="shared" si="69"/>
        <v>5</v>
      </c>
      <c r="AT51" s="143">
        <f t="shared" si="69"/>
        <v>6</v>
      </c>
      <c r="AU51" s="143">
        <f t="shared" si="69"/>
        <v>0</v>
      </c>
      <c r="AV51" s="143">
        <f t="shared" si="69"/>
        <v>0</v>
      </c>
      <c r="AW51" s="143">
        <f t="shared" si="69"/>
        <v>0</v>
      </c>
      <c r="AX51" s="143">
        <f t="shared" si="69"/>
        <v>27</v>
      </c>
      <c r="AY51" s="143">
        <f t="shared" si="69"/>
        <v>0</v>
      </c>
      <c r="AZ51" s="143">
        <f t="shared" si="69"/>
        <v>19</v>
      </c>
      <c r="BA51" s="143">
        <f t="shared" si="69"/>
        <v>0</v>
      </c>
      <c r="BB51" s="143">
        <f t="shared" si="69"/>
        <v>40</v>
      </c>
      <c r="BC51" s="143">
        <f t="shared" si="69"/>
        <v>0</v>
      </c>
      <c r="BD51" s="143">
        <f t="shared" si="69"/>
        <v>0</v>
      </c>
      <c r="BE51" s="143">
        <f t="shared" si="69"/>
        <v>16</v>
      </c>
      <c r="BF51" s="143">
        <f t="shared" si="69"/>
        <v>14</v>
      </c>
      <c r="BG51" s="143">
        <f t="shared" si="69"/>
        <v>5</v>
      </c>
      <c r="BH51" s="143">
        <f t="shared" si="69"/>
        <v>37</v>
      </c>
      <c r="BI51" s="143">
        <f t="shared" si="69"/>
        <v>0</v>
      </c>
      <c r="BJ51" s="143">
        <f t="shared" si="69"/>
        <v>65</v>
      </c>
      <c r="BK51" s="143">
        <f t="shared" si="69"/>
        <v>34</v>
      </c>
      <c r="BL51" s="143">
        <f t="shared" si="69"/>
        <v>5</v>
      </c>
      <c r="BM51" s="143">
        <f t="shared" si="69"/>
        <v>9</v>
      </c>
      <c r="BN51" s="143">
        <f t="shared" si="69"/>
        <v>0</v>
      </c>
      <c r="BO51" s="143">
        <f t="shared" si="69"/>
        <v>0</v>
      </c>
      <c r="BP51" s="143">
        <f t="shared" si="69"/>
        <v>27</v>
      </c>
      <c r="BQ51" s="143">
        <f t="shared" si="70"/>
        <v>3</v>
      </c>
      <c r="BR51" s="143">
        <f t="shared" si="70"/>
        <v>0</v>
      </c>
      <c r="BS51" s="143">
        <f t="shared" si="70"/>
        <v>63</v>
      </c>
      <c r="BT51" s="143">
        <f t="shared" si="70"/>
        <v>5</v>
      </c>
      <c r="BU51" s="143">
        <f t="shared" si="70"/>
        <v>4</v>
      </c>
      <c r="BV51" s="143">
        <f t="shared" si="70"/>
        <v>615</v>
      </c>
      <c r="BW51" s="143">
        <f t="shared" si="70"/>
        <v>6</v>
      </c>
      <c r="BX51" s="143">
        <f t="shared" si="70"/>
        <v>4</v>
      </c>
      <c r="BY51" s="143" t="e">
        <f t="shared" si="70"/>
        <v>#N/A</v>
      </c>
      <c r="BZ51" s="143">
        <f t="shared" si="70"/>
        <v>27</v>
      </c>
      <c r="CA51" s="143">
        <f t="shared" si="70"/>
        <v>30</v>
      </c>
      <c r="CB51" s="143">
        <f t="shared" si="70"/>
        <v>0</v>
      </c>
      <c r="CC51" s="143">
        <f t="shared" si="70"/>
        <v>0</v>
      </c>
    </row>
    <row r="52" spans="1:91" s="125" customFormat="1" ht="12.75" x14ac:dyDescent="0.2">
      <c r="A52" s="137" t="s">
        <v>80</v>
      </c>
      <c r="B52" s="125" t="s">
        <v>371</v>
      </c>
      <c r="C52" s="125">
        <v>2011</v>
      </c>
      <c r="D52" s="143">
        <f>D174</f>
        <v>4822</v>
      </c>
      <c r="E52" s="143">
        <f t="shared" ref="E52:BP53" si="72">E174</f>
        <v>324</v>
      </c>
      <c r="F52" s="143">
        <f t="shared" si="72"/>
        <v>5443</v>
      </c>
      <c r="G52" s="143">
        <f t="shared" si="72"/>
        <v>3300</v>
      </c>
      <c r="H52" s="143">
        <f t="shared" si="72"/>
        <v>3234</v>
      </c>
      <c r="I52" s="143">
        <f t="shared" si="72"/>
        <v>8325</v>
      </c>
      <c r="J52" s="143">
        <f t="shared" si="72"/>
        <v>6984</v>
      </c>
      <c r="K52" s="143">
        <f t="shared" si="72"/>
        <v>6</v>
      </c>
      <c r="L52" s="143">
        <f t="shared" si="72"/>
        <v>830</v>
      </c>
      <c r="M52" s="143">
        <f t="shared" si="72"/>
        <v>1</v>
      </c>
      <c r="N52" s="143">
        <f t="shared" si="72"/>
        <v>3489</v>
      </c>
      <c r="O52" s="143" t="e">
        <f t="shared" si="72"/>
        <v>#N/A</v>
      </c>
      <c r="P52" s="143">
        <f t="shared" si="72"/>
        <v>2178</v>
      </c>
      <c r="Q52" s="143">
        <f t="shared" si="72"/>
        <v>295</v>
      </c>
      <c r="R52" s="143">
        <f t="shared" si="72"/>
        <v>1563</v>
      </c>
      <c r="S52" s="143">
        <f t="shared" si="72"/>
        <v>25212</v>
      </c>
      <c r="T52" s="143">
        <f t="shared" si="72"/>
        <v>8122</v>
      </c>
      <c r="U52" s="143">
        <f t="shared" si="72"/>
        <v>2042</v>
      </c>
      <c r="V52" s="143">
        <f t="shared" si="72"/>
        <v>5</v>
      </c>
      <c r="W52" s="143">
        <f t="shared" si="72"/>
        <v>3060</v>
      </c>
      <c r="X52" s="143">
        <f t="shared" si="72"/>
        <v>4</v>
      </c>
      <c r="Y52" s="143">
        <f t="shared" si="72"/>
        <v>804</v>
      </c>
      <c r="Z52" s="143">
        <f t="shared" si="72"/>
        <v>5648</v>
      </c>
      <c r="AA52" s="143">
        <f t="shared" si="72"/>
        <v>1433</v>
      </c>
      <c r="AB52" s="143">
        <f t="shared" si="72"/>
        <v>5711</v>
      </c>
      <c r="AC52" s="143">
        <f t="shared" si="72"/>
        <v>7179</v>
      </c>
      <c r="AD52" s="143">
        <f t="shared" si="72"/>
        <v>3740</v>
      </c>
      <c r="AE52" s="228">
        <f t="shared" si="72"/>
        <v>0</v>
      </c>
      <c r="AF52" s="143">
        <f t="shared" si="72"/>
        <v>46</v>
      </c>
      <c r="AG52" s="143">
        <f t="shared" si="72"/>
        <v>180</v>
      </c>
      <c r="AH52" s="143">
        <f t="shared" si="72"/>
        <v>745</v>
      </c>
      <c r="AI52" s="143">
        <f t="shared" si="72"/>
        <v>15826</v>
      </c>
      <c r="AJ52" s="143">
        <f t="shared" si="72"/>
        <v>431</v>
      </c>
      <c r="AK52" s="143">
        <f t="shared" si="72"/>
        <v>42970</v>
      </c>
      <c r="AL52" s="143">
        <f t="shared" si="72"/>
        <v>3312</v>
      </c>
      <c r="AM52" s="143">
        <f t="shared" si="72"/>
        <v>688</v>
      </c>
      <c r="AN52" s="143">
        <f t="shared" si="72"/>
        <v>2141</v>
      </c>
      <c r="AO52" s="143">
        <f t="shared" si="72"/>
        <v>10394</v>
      </c>
      <c r="AP52" s="143">
        <f t="shared" si="72"/>
        <v>980</v>
      </c>
      <c r="AQ52" s="143">
        <f t="shared" si="72"/>
        <v>7</v>
      </c>
      <c r="AR52" s="143">
        <f t="shared" si="72"/>
        <v>15164</v>
      </c>
      <c r="AS52" s="143">
        <f t="shared" si="72"/>
        <v>890</v>
      </c>
      <c r="AT52" s="143">
        <f t="shared" si="72"/>
        <v>1235</v>
      </c>
      <c r="AU52" s="143">
        <f t="shared" si="72"/>
        <v>5146</v>
      </c>
      <c r="AV52" s="143">
        <f t="shared" si="72"/>
        <v>4153</v>
      </c>
      <c r="AW52" s="143">
        <f t="shared" si="72"/>
        <v>9456</v>
      </c>
      <c r="AX52" s="143">
        <f t="shared" si="72"/>
        <v>1952</v>
      </c>
      <c r="AY52" s="143">
        <f t="shared" si="72"/>
        <v>12</v>
      </c>
      <c r="AZ52" s="143">
        <f t="shared" si="72"/>
        <v>4068</v>
      </c>
      <c r="BA52" s="143">
        <f t="shared" si="72"/>
        <v>0</v>
      </c>
      <c r="BB52" s="143">
        <f t="shared" si="72"/>
        <v>8285</v>
      </c>
      <c r="BC52" s="143">
        <f t="shared" si="72"/>
        <v>1416</v>
      </c>
      <c r="BD52" s="143">
        <f t="shared" si="72"/>
        <v>10</v>
      </c>
      <c r="BE52" s="143">
        <f t="shared" si="72"/>
        <v>6439</v>
      </c>
      <c r="BF52" s="143">
        <f t="shared" si="72"/>
        <v>1592</v>
      </c>
      <c r="BG52" s="143">
        <f t="shared" si="72"/>
        <v>687</v>
      </c>
      <c r="BH52" s="143">
        <f t="shared" si="72"/>
        <v>3864</v>
      </c>
      <c r="BI52" s="143">
        <f t="shared" si="72"/>
        <v>8</v>
      </c>
      <c r="BJ52" s="143">
        <f t="shared" si="72"/>
        <v>42603</v>
      </c>
      <c r="BK52" s="143">
        <f t="shared" si="72"/>
        <v>6082</v>
      </c>
      <c r="BL52" s="143">
        <f t="shared" si="72"/>
        <v>645</v>
      </c>
      <c r="BM52" s="143">
        <f t="shared" si="72"/>
        <v>973</v>
      </c>
      <c r="BN52" s="143">
        <f t="shared" si="72"/>
        <v>0</v>
      </c>
      <c r="BO52" s="143">
        <f t="shared" si="72"/>
        <v>1399</v>
      </c>
      <c r="BP52" s="143">
        <f t="shared" si="72"/>
        <v>7132</v>
      </c>
      <c r="BQ52" s="143">
        <f t="shared" si="70"/>
        <v>850</v>
      </c>
      <c r="BR52" s="143">
        <f t="shared" si="70"/>
        <v>60604</v>
      </c>
      <c r="BS52" s="143">
        <f t="shared" si="70"/>
        <v>16991</v>
      </c>
      <c r="BT52" s="143">
        <f t="shared" si="70"/>
        <v>1505</v>
      </c>
      <c r="BU52" s="143">
        <f t="shared" si="70"/>
        <v>14</v>
      </c>
      <c r="BV52" s="143">
        <f t="shared" si="70"/>
        <v>1924</v>
      </c>
      <c r="BW52" s="143">
        <f t="shared" si="70"/>
        <v>676</v>
      </c>
      <c r="BX52" s="143">
        <f t="shared" si="70"/>
        <v>457</v>
      </c>
      <c r="BY52" s="143" t="e">
        <f t="shared" si="70"/>
        <v>#N/A</v>
      </c>
      <c r="BZ52" s="143">
        <f t="shared" si="70"/>
        <v>2994</v>
      </c>
      <c r="CA52" s="143">
        <f t="shared" si="70"/>
        <v>5423</v>
      </c>
      <c r="CB52" s="143">
        <f t="shared" si="70"/>
        <v>1561</v>
      </c>
      <c r="CC52" s="143">
        <f t="shared" si="70"/>
        <v>11</v>
      </c>
    </row>
    <row r="53" spans="1:91" s="125" customFormat="1" ht="12.75" x14ac:dyDescent="0.2">
      <c r="A53" s="138" t="s">
        <v>81</v>
      </c>
      <c r="B53" s="125" t="s">
        <v>370</v>
      </c>
      <c r="C53" s="125">
        <v>2011</v>
      </c>
      <c r="D53" s="143">
        <f>D175</f>
        <v>77</v>
      </c>
      <c r="E53" s="143">
        <f t="shared" si="72"/>
        <v>72</v>
      </c>
      <c r="F53" s="143">
        <f t="shared" si="72"/>
        <v>88</v>
      </c>
      <c r="G53" s="143">
        <f t="shared" si="72"/>
        <v>0</v>
      </c>
      <c r="H53" s="143">
        <f t="shared" si="72"/>
        <v>70</v>
      </c>
      <c r="I53" s="143">
        <f t="shared" si="72"/>
        <v>70</v>
      </c>
      <c r="J53" s="143">
        <f t="shared" si="72"/>
        <v>71</v>
      </c>
      <c r="K53" s="143">
        <f t="shared" si="72"/>
        <v>81</v>
      </c>
      <c r="L53" s="143">
        <f t="shared" si="72"/>
        <v>83</v>
      </c>
      <c r="M53" s="143">
        <f t="shared" si="72"/>
        <v>75</v>
      </c>
      <c r="N53" s="143">
        <f t="shared" si="72"/>
        <v>72</v>
      </c>
      <c r="O53" s="143" t="e">
        <f t="shared" si="72"/>
        <v>#N/A</v>
      </c>
      <c r="P53" s="143">
        <f t="shared" si="72"/>
        <v>0</v>
      </c>
      <c r="Q53" s="143">
        <f t="shared" si="72"/>
        <v>0</v>
      </c>
      <c r="R53" s="143">
        <f t="shared" si="72"/>
        <v>0</v>
      </c>
      <c r="S53" s="143">
        <f t="shared" si="72"/>
        <v>74</v>
      </c>
      <c r="T53" s="143">
        <f t="shared" si="72"/>
        <v>54</v>
      </c>
      <c r="U53" s="143">
        <f t="shared" si="72"/>
        <v>74</v>
      </c>
      <c r="V53" s="143">
        <f t="shared" si="72"/>
        <v>73</v>
      </c>
      <c r="W53" s="143">
        <f t="shared" si="72"/>
        <v>59</v>
      </c>
      <c r="X53" s="143">
        <f t="shared" si="72"/>
        <v>86</v>
      </c>
      <c r="Y53" s="143">
        <f t="shared" si="72"/>
        <v>71</v>
      </c>
      <c r="Z53" s="143">
        <f t="shared" si="72"/>
        <v>73</v>
      </c>
      <c r="AA53" s="143">
        <f t="shared" si="72"/>
        <v>67</v>
      </c>
      <c r="AB53" s="143">
        <f t="shared" si="72"/>
        <v>76</v>
      </c>
      <c r="AC53" s="143">
        <f t="shared" si="72"/>
        <v>64</v>
      </c>
      <c r="AD53" s="143">
        <f t="shared" si="72"/>
        <v>0</v>
      </c>
      <c r="AE53" s="143">
        <f t="shared" si="72"/>
        <v>68</v>
      </c>
      <c r="AF53" s="143">
        <f t="shared" si="72"/>
        <v>75</v>
      </c>
      <c r="AG53" s="143">
        <f t="shared" si="72"/>
        <v>69</v>
      </c>
      <c r="AH53" s="143">
        <f t="shared" si="72"/>
        <v>82</v>
      </c>
      <c r="AI53" s="143">
        <f t="shared" si="72"/>
        <v>73</v>
      </c>
      <c r="AJ53" s="143">
        <f t="shared" si="72"/>
        <v>80</v>
      </c>
      <c r="AK53" s="143">
        <f t="shared" si="72"/>
        <v>72</v>
      </c>
      <c r="AL53" s="143">
        <f t="shared" si="72"/>
        <v>55</v>
      </c>
      <c r="AM53" s="143">
        <f t="shared" si="72"/>
        <v>0</v>
      </c>
      <c r="AN53" s="143">
        <f t="shared" si="72"/>
        <v>81</v>
      </c>
      <c r="AO53" s="143">
        <f t="shared" si="72"/>
        <v>71</v>
      </c>
      <c r="AP53" s="143">
        <f t="shared" si="72"/>
        <v>0</v>
      </c>
      <c r="AQ53" s="143">
        <f t="shared" si="72"/>
        <v>71</v>
      </c>
      <c r="AR53" s="143">
        <f t="shared" si="72"/>
        <v>72</v>
      </c>
      <c r="AS53" s="143">
        <f t="shared" si="72"/>
        <v>72</v>
      </c>
      <c r="AT53" s="143">
        <f t="shared" si="72"/>
        <v>71</v>
      </c>
      <c r="AU53" s="143">
        <f t="shared" si="72"/>
        <v>54</v>
      </c>
      <c r="AV53" s="143">
        <f t="shared" si="72"/>
        <v>0</v>
      </c>
      <c r="AW53" s="143">
        <f t="shared" si="72"/>
        <v>0</v>
      </c>
      <c r="AX53" s="143">
        <f t="shared" si="72"/>
        <v>70</v>
      </c>
      <c r="AY53" s="143">
        <f t="shared" si="72"/>
        <v>77</v>
      </c>
      <c r="AZ53" s="143">
        <f t="shared" si="72"/>
        <v>75</v>
      </c>
      <c r="BA53" s="143">
        <f t="shared" si="72"/>
        <v>72</v>
      </c>
      <c r="BB53" s="143">
        <f t="shared" si="72"/>
        <v>67</v>
      </c>
      <c r="BC53" s="143">
        <f t="shared" si="72"/>
        <v>71</v>
      </c>
      <c r="BD53" s="143">
        <f t="shared" si="72"/>
        <v>71</v>
      </c>
      <c r="BE53" s="143">
        <f t="shared" si="72"/>
        <v>55</v>
      </c>
      <c r="BF53" s="143">
        <f t="shared" si="72"/>
        <v>78</v>
      </c>
      <c r="BG53" s="143">
        <f t="shared" si="72"/>
        <v>68270</v>
      </c>
      <c r="BH53" s="143">
        <f t="shared" si="72"/>
        <v>71</v>
      </c>
      <c r="BI53" s="143">
        <f t="shared" si="72"/>
        <v>84</v>
      </c>
      <c r="BJ53" s="143">
        <f t="shared" si="72"/>
        <v>0</v>
      </c>
      <c r="BK53" s="143">
        <f t="shared" si="72"/>
        <v>72</v>
      </c>
      <c r="BL53" s="143">
        <f t="shared" si="72"/>
        <v>70</v>
      </c>
      <c r="BM53" s="143">
        <f t="shared" si="72"/>
        <v>0</v>
      </c>
      <c r="BN53" s="143">
        <f t="shared" si="72"/>
        <v>8</v>
      </c>
      <c r="BO53" s="143">
        <f t="shared" si="72"/>
        <v>53</v>
      </c>
      <c r="BP53" s="143">
        <f t="shared" si="72"/>
        <v>76</v>
      </c>
      <c r="BQ53" s="143">
        <f t="shared" si="70"/>
        <v>63</v>
      </c>
      <c r="BR53" s="143">
        <f t="shared" si="70"/>
        <v>75</v>
      </c>
      <c r="BS53" s="143">
        <f t="shared" si="70"/>
        <v>74</v>
      </c>
      <c r="BT53" s="143">
        <f t="shared" si="70"/>
        <v>66</v>
      </c>
      <c r="BU53" s="143">
        <f t="shared" si="70"/>
        <v>71</v>
      </c>
      <c r="BV53" s="143">
        <f t="shared" si="70"/>
        <v>67</v>
      </c>
      <c r="BW53" s="143">
        <f t="shared" si="70"/>
        <v>87</v>
      </c>
      <c r="BX53" s="143">
        <f t="shared" si="70"/>
        <v>62</v>
      </c>
      <c r="BY53" s="143" t="e">
        <f t="shared" si="70"/>
        <v>#N/A</v>
      </c>
      <c r="BZ53" s="143">
        <f t="shared" si="70"/>
        <v>71</v>
      </c>
      <c r="CA53" s="143">
        <f t="shared" si="70"/>
        <v>69</v>
      </c>
      <c r="CB53" s="143">
        <f t="shared" si="70"/>
        <v>71</v>
      </c>
      <c r="CC53" s="143">
        <f t="shared" si="70"/>
        <v>80</v>
      </c>
    </row>
    <row r="54" spans="1:91" s="125" customFormat="1" ht="12.75" x14ac:dyDescent="0.2"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</row>
    <row r="55" spans="1:91" s="58" customFormat="1" ht="48" customHeight="1" x14ac:dyDescent="0.25">
      <c r="A55" s="81" t="s">
        <v>339</v>
      </c>
      <c r="B55" s="81"/>
      <c r="C55" s="81"/>
      <c r="D55" s="80" t="s">
        <v>317</v>
      </c>
      <c r="E55" s="80" t="s">
        <v>246</v>
      </c>
      <c r="F55" s="80" t="s">
        <v>285</v>
      </c>
      <c r="G55" s="80" t="s">
        <v>248</v>
      </c>
      <c r="H55" s="80" t="s">
        <v>249</v>
      </c>
      <c r="I55" s="80" t="s">
        <v>250</v>
      </c>
      <c r="J55" s="80" t="s">
        <v>251</v>
      </c>
      <c r="K55" s="80" t="s">
        <v>156</v>
      </c>
      <c r="L55" s="80" t="s">
        <v>252</v>
      </c>
      <c r="M55" s="80" t="s">
        <v>289</v>
      </c>
      <c r="N55" s="80" t="s">
        <v>290</v>
      </c>
      <c r="O55" s="107" t="s">
        <v>253</v>
      </c>
      <c r="P55" s="80" t="s">
        <v>340</v>
      </c>
      <c r="Q55" s="80" t="s">
        <v>154</v>
      </c>
      <c r="R55" s="80" t="s">
        <v>262</v>
      </c>
      <c r="S55" s="80" t="s">
        <v>291</v>
      </c>
      <c r="T55" s="80" t="s">
        <v>318</v>
      </c>
      <c r="U55" s="80" t="s">
        <v>292</v>
      </c>
      <c r="V55" s="80" t="s">
        <v>255</v>
      </c>
      <c r="W55" s="80" t="s">
        <v>256</v>
      </c>
      <c r="X55" s="80" t="s">
        <v>277</v>
      </c>
      <c r="Y55" s="80" t="s">
        <v>278</v>
      </c>
      <c r="Z55" s="80" t="s">
        <v>12</v>
      </c>
      <c r="AA55" s="80" t="s">
        <v>13</v>
      </c>
      <c r="AB55" s="80" t="s">
        <v>264</v>
      </c>
      <c r="AC55" s="80" t="s">
        <v>14</v>
      </c>
      <c r="AD55" s="80" t="s">
        <v>15</v>
      </c>
      <c r="AE55" s="80" t="s">
        <v>17</v>
      </c>
      <c r="AF55" s="80" t="s">
        <v>258</v>
      </c>
      <c r="AG55" s="80" t="s">
        <v>18</v>
      </c>
      <c r="AH55" s="80" t="s">
        <v>19</v>
      </c>
      <c r="AI55" s="80" t="s">
        <v>20</v>
      </c>
      <c r="AJ55" s="80" t="s">
        <v>21</v>
      </c>
      <c r="AK55" s="80" t="s">
        <v>22</v>
      </c>
      <c r="AL55" s="80" t="s">
        <v>23</v>
      </c>
      <c r="AM55" s="80" t="s">
        <v>265</v>
      </c>
      <c r="AN55" s="80" t="s">
        <v>205</v>
      </c>
      <c r="AO55" s="80" t="s">
        <v>24</v>
      </c>
      <c r="AP55" s="80" t="s">
        <v>26</v>
      </c>
      <c r="AQ55" s="80" t="s">
        <v>266</v>
      </c>
      <c r="AR55" s="80" t="s">
        <v>27</v>
      </c>
      <c r="AS55" s="80" t="s">
        <v>28</v>
      </c>
      <c r="AT55" s="80" t="s">
        <v>29</v>
      </c>
      <c r="AU55" s="80" t="s">
        <v>30</v>
      </c>
      <c r="AV55" s="80" t="s">
        <v>7</v>
      </c>
      <c r="AW55" s="80" t="s">
        <v>206</v>
      </c>
      <c r="AX55" s="80" t="s">
        <v>32</v>
      </c>
      <c r="AY55" s="80" t="s">
        <v>33</v>
      </c>
      <c r="AZ55" s="80" t="s">
        <v>268</v>
      </c>
      <c r="BA55" s="80" t="s">
        <v>269</v>
      </c>
      <c r="BB55" s="80" t="s">
        <v>270</v>
      </c>
      <c r="BC55" s="80" t="s">
        <v>34</v>
      </c>
      <c r="BD55" s="80" t="s">
        <v>35</v>
      </c>
      <c r="BE55" s="80" t="s">
        <v>36</v>
      </c>
      <c r="BF55" s="80" t="s">
        <v>37</v>
      </c>
      <c r="BG55" s="80" t="s">
        <v>38</v>
      </c>
      <c r="BH55" s="80" t="s">
        <v>62</v>
      </c>
      <c r="BI55" s="80" t="s">
        <v>204</v>
      </c>
      <c r="BJ55" s="80" t="s">
        <v>3</v>
      </c>
      <c r="BK55" s="80" t="s">
        <v>40</v>
      </c>
      <c r="BL55" s="80" t="s">
        <v>41</v>
      </c>
      <c r="BM55" s="80" t="s">
        <v>42</v>
      </c>
      <c r="BN55" s="80" t="s">
        <v>44</v>
      </c>
      <c r="BO55" s="80" t="s">
        <v>217</v>
      </c>
      <c r="BP55" s="80" t="s">
        <v>45</v>
      </c>
      <c r="BQ55" s="80" t="s">
        <v>46</v>
      </c>
      <c r="BR55" s="80" t="s">
        <v>47</v>
      </c>
      <c r="BS55" s="80" t="s">
        <v>271</v>
      </c>
      <c r="BT55" s="80" t="s">
        <v>48</v>
      </c>
      <c r="BU55" s="80" t="s">
        <v>49</v>
      </c>
      <c r="BV55" s="80" t="s">
        <v>50</v>
      </c>
      <c r="BW55" s="80" t="s">
        <v>52</v>
      </c>
      <c r="BX55" s="80" t="s">
        <v>272</v>
      </c>
      <c r="BY55" s="107" t="s">
        <v>54</v>
      </c>
      <c r="BZ55" s="80" t="s">
        <v>55</v>
      </c>
      <c r="CA55" s="80" t="s">
        <v>56</v>
      </c>
      <c r="CB55" s="80" t="s">
        <v>57</v>
      </c>
      <c r="CC55" s="80" t="s">
        <v>5</v>
      </c>
    </row>
    <row r="56" spans="1:91" x14ac:dyDescent="0.25">
      <c r="A56" s="82" t="s">
        <v>214</v>
      </c>
      <c r="B56" s="82"/>
      <c r="C56" s="82"/>
    </row>
    <row r="57" spans="1:91" x14ac:dyDescent="0.25">
      <c r="A57" s="83" t="s">
        <v>283</v>
      </c>
      <c r="B57" s="83"/>
      <c r="C57" s="83"/>
      <c r="D57" s="92">
        <v>9807232.5300000012</v>
      </c>
      <c r="E57" s="92">
        <v>937444.73999999987</v>
      </c>
      <c r="F57" s="92">
        <v>11225656</v>
      </c>
      <c r="G57" s="92">
        <v>3664305.4900000007</v>
      </c>
      <c r="H57" s="92">
        <v>7019526.8399999999</v>
      </c>
      <c r="I57" s="92">
        <v>14760270.789999999</v>
      </c>
      <c r="J57" s="92">
        <v>10762423</v>
      </c>
      <c r="K57" s="92">
        <v>5423476.4899999993</v>
      </c>
      <c r="L57" s="92">
        <v>1975834.3199999998</v>
      </c>
      <c r="M57" s="92">
        <v>547332.74000000011</v>
      </c>
      <c r="N57" s="92">
        <v>6714077.8900000006</v>
      </c>
      <c r="O57" s="108" t="e">
        <v>#N/A</v>
      </c>
      <c r="P57" s="92">
        <v>4073340.1999999997</v>
      </c>
      <c r="Q57" s="92">
        <v>533550.59000000008</v>
      </c>
      <c r="R57" s="92">
        <v>2404398.23</v>
      </c>
      <c r="S57" s="92">
        <v>47335829.160000004</v>
      </c>
      <c r="T57" s="92">
        <v>23344810.670000002</v>
      </c>
      <c r="U57" s="92">
        <v>5742859.3600000003</v>
      </c>
      <c r="V57" s="92">
        <v>1062883.5649999999</v>
      </c>
      <c r="W57" s="92">
        <v>5781215.3399999999</v>
      </c>
      <c r="X57" s="92">
        <v>3987220.23</v>
      </c>
      <c r="Y57" s="92">
        <v>1319163.58</v>
      </c>
      <c r="Z57" s="92">
        <v>12511749.390000001</v>
      </c>
      <c r="AA57" s="92">
        <v>2107420.0300000003</v>
      </c>
      <c r="AB57" s="92">
        <v>12897897.930000002</v>
      </c>
      <c r="AC57" s="92">
        <v>7275939.1600000011</v>
      </c>
      <c r="AD57" s="92">
        <v>4792376</v>
      </c>
      <c r="AE57" s="92">
        <v>828713.39</v>
      </c>
      <c r="AF57" s="92">
        <v>42686648.879999995</v>
      </c>
      <c r="AG57" s="92">
        <v>318897.21000000008</v>
      </c>
      <c r="AH57" s="92">
        <v>924478.50999999989</v>
      </c>
      <c r="AI57" s="92">
        <v>20463717.489999998</v>
      </c>
      <c r="AJ57" s="92">
        <v>548828012.5</v>
      </c>
      <c r="AK57" s="92">
        <v>60180849.199999996</v>
      </c>
      <c r="AL57" s="92">
        <v>4206879.49</v>
      </c>
      <c r="AM57" s="92">
        <v>2008430.67</v>
      </c>
      <c r="AN57" s="92">
        <v>6481023</v>
      </c>
      <c r="AO57" s="92">
        <v>14532911.500000002</v>
      </c>
      <c r="AP57" s="92">
        <v>2286453.9</v>
      </c>
      <c r="AQ57" s="92">
        <v>2894271.95</v>
      </c>
      <c r="AR57" s="92">
        <v>30875780.630000003</v>
      </c>
      <c r="AS57" s="92">
        <v>1712487.2499999998</v>
      </c>
      <c r="AT57" s="92">
        <v>1842317.78</v>
      </c>
      <c r="AU57" s="92">
        <v>6396764</v>
      </c>
      <c r="AV57" s="92">
        <v>6740151.6700000009</v>
      </c>
      <c r="AW57" s="92">
        <v>14068386.279999999</v>
      </c>
      <c r="AX57" s="92">
        <v>1929670.66</v>
      </c>
      <c r="AY57" s="92">
        <v>4752760.0999999996</v>
      </c>
      <c r="AZ57" s="92">
        <v>5377723.5099999998</v>
      </c>
      <c r="BA57" s="92">
        <v>2136119.3000000003</v>
      </c>
      <c r="BB57" s="92">
        <v>13226318.640000001</v>
      </c>
      <c r="BC57" s="92">
        <v>2956297.62</v>
      </c>
      <c r="BD57" s="92">
        <v>4506222.5600000005</v>
      </c>
      <c r="BE57" s="92">
        <v>10213968.76</v>
      </c>
      <c r="BF57" s="92">
        <v>2668618.73</v>
      </c>
      <c r="BG57" s="92">
        <v>1303808.7999999998</v>
      </c>
      <c r="BH57" s="92">
        <v>6975489.5200000005</v>
      </c>
      <c r="BI57" s="92">
        <v>3728658.4499999997</v>
      </c>
      <c r="BJ57" s="92">
        <v>60831412.399999999</v>
      </c>
      <c r="BK57" s="92">
        <v>8621310</v>
      </c>
      <c r="BL57" s="92">
        <v>1141212.54</v>
      </c>
      <c r="BM57" s="92">
        <v>1626321.41</v>
      </c>
      <c r="BN57" s="92">
        <v>1150631.02</v>
      </c>
      <c r="BO57" s="92">
        <v>3741209.1799999997</v>
      </c>
      <c r="BP57" s="92">
        <v>11868483.15</v>
      </c>
      <c r="BQ57" s="92">
        <v>2154021.52</v>
      </c>
      <c r="BR57" s="92">
        <v>233754303.37000006</v>
      </c>
      <c r="BS57" s="92">
        <v>20559563</v>
      </c>
      <c r="BT57" s="92">
        <v>2260036.3600000003</v>
      </c>
      <c r="BU57" s="92">
        <v>9976008</v>
      </c>
      <c r="BV57" s="92">
        <v>5208580.99</v>
      </c>
      <c r="BW57" s="92">
        <v>1566389.84</v>
      </c>
      <c r="BX57" s="92">
        <v>1376820</v>
      </c>
      <c r="BY57" s="108" t="e">
        <v>#N/A</v>
      </c>
      <c r="BZ57" s="92">
        <v>4639838</v>
      </c>
      <c r="CA57" s="92">
        <v>8697301.0700000003</v>
      </c>
      <c r="CB57" s="92">
        <v>3909975.8600000003</v>
      </c>
      <c r="CC57" s="92">
        <v>0</v>
      </c>
      <c r="CD57" s="74"/>
      <c r="CE57" s="74"/>
      <c r="CF57" s="74"/>
      <c r="CG57" s="74"/>
      <c r="CH57" s="74"/>
      <c r="CI57" s="74"/>
      <c r="CJ57" s="74"/>
      <c r="CK57" s="74"/>
      <c r="CL57" s="74"/>
      <c r="CM57" s="74"/>
    </row>
    <row r="58" spans="1:91" x14ac:dyDescent="0.25">
      <c r="A58" s="83" t="s">
        <v>281</v>
      </c>
      <c r="B58" s="83"/>
      <c r="C58" s="83"/>
      <c r="D58" s="92">
        <v>5304441.5599999996</v>
      </c>
      <c r="E58" s="92">
        <v>243161.3</v>
      </c>
      <c r="F58" s="92">
        <v>3334614</v>
      </c>
      <c r="G58" s="92">
        <v>1093254.9500000002</v>
      </c>
      <c r="H58" s="92">
        <v>2532926.09</v>
      </c>
      <c r="I58" s="92">
        <v>7187608.75</v>
      </c>
      <c r="J58" s="92">
        <v>3768975</v>
      </c>
      <c r="K58" s="92">
        <v>2261244.29</v>
      </c>
      <c r="L58" s="92">
        <v>699052.92000000016</v>
      </c>
      <c r="M58" s="92">
        <v>194465.16999999998</v>
      </c>
      <c r="N58" s="92">
        <v>1755802</v>
      </c>
      <c r="O58" s="108" t="e">
        <v>#N/A</v>
      </c>
      <c r="P58" s="92">
        <v>2157046.7200000002</v>
      </c>
      <c r="Q58" s="92">
        <v>60283.83</v>
      </c>
      <c r="R58" s="92">
        <v>769386.10000000009</v>
      </c>
      <c r="S58" s="92">
        <v>19087245.149999999</v>
      </c>
      <c r="T58" s="92">
        <v>3709529.22</v>
      </c>
      <c r="U58" s="92">
        <v>1175637.25</v>
      </c>
      <c r="V58" s="92">
        <v>463367.29000000004</v>
      </c>
      <c r="W58" s="92">
        <v>2311982.92</v>
      </c>
      <c r="X58" s="92">
        <v>1539819.98</v>
      </c>
      <c r="Y58" s="92">
        <v>364772.82999999996</v>
      </c>
      <c r="Z58" s="92">
        <v>5260833.72</v>
      </c>
      <c r="AA58" s="92">
        <v>686749.78</v>
      </c>
      <c r="AB58" s="92">
        <v>4906038.4400000004</v>
      </c>
      <c r="AC58" s="92">
        <v>4126131.3000000007</v>
      </c>
      <c r="AD58" s="92">
        <v>1215156</v>
      </c>
      <c r="AE58" s="92">
        <v>420447.3</v>
      </c>
      <c r="AF58" s="92">
        <v>19653775.229999997</v>
      </c>
      <c r="AG58" s="92">
        <v>10463.33</v>
      </c>
      <c r="AH58" s="92">
        <v>218664.88</v>
      </c>
      <c r="AI58" s="92">
        <v>8160588.4199999999</v>
      </c>
      <c r="AJ58" s="92">
        <v>327095574.49000001</v>
      </c>
      <c r="AK58" s="92">
        <v>19046300.539999999</v>
      </c>
      <c r="AL58" s="92">
        <v>1476314.19</v>
      </c>
      <c r="AM58" s="92">
        <v>667575.42999999993</v>
      </c>
      <c r="AN58" s="92">
        <v>3415755</v>
      </c>
      <c r="AO58" s="92">
        <v>8114853.8899999997</v>
      </c>
      <c r="AP58" s="92">
        <v>750753.28999999992</v>
      </c>
      <c r="AQ58" s="92">
        <v>965706.54000000015</v>
      </c>
      <c r="AR58" s="92">
        <v>14532740.080000002</v>
      </c>
      <c r="AS58" s="92">
        <v>432637.43</v>
      </c>
      <c r="AT58" s="92">
        <v>668945.39000000013</v>
      </c>
      <c r="AU58" s="92">
        <v>2055249</v>
      </c>
      <c r="AV58" s="92">
        <v>2132249.1700000004</v>
      </c>
      <c r="AW58" s="92">
        <v>6281767.7400000002</v>
      </c>
      <c r="AX58" s="92">
        <v>816898.32</v>
      </c>
      <c r="AY58" s="92">
        <v>2191894.06</v>
      </c>
      <c r="AZ58" s="92">
        <v>1936339.88</v>
      </c>
      <c r="BA58" s="92">
        <v>841201.89</v>
      </c>
      <c r="BB58" s="92">
        <v>6936268.5600000005</v>
      </c>
      <c r="BC58" s="92">
        <v>967604.7</v>
      </c>
      <c r="BD58" s="92">
        <v>1908974.1800000002</v>
      </c>
      <c r="BE58" s="92">
        <v>1797922.7600000002</v>
      </c>
      <c r="BF58" s="92">
        <v>1269521.6700000002</v>
      </c>
      <c r="BG58" s="92">
        <v>369070.14</v>
      </c>
      <c r="BH58" s="92">
        <v>3524514.48</v>
      </c>
      <c r="BI58" s="92">
        <v>1047657.9900000001</v>
      </c>
      <c r="BJ58" s="92">
        <v>21528415.840000004</v>
      </c>
      <c r="BK58" s="92">
        <v>5158768</v>
      </c>
      <c r="BL58" s="92">
        <v>369984.98</v>
      </c>
      <c r="BM58" s="92">
        <v>497657.2</v>
      </c>
      <c r="BN58" s="92">
        <v>580571.42000000004</v>
      </c>
      <c r="BO58" s="92">
        <v>923289.27</v>
      </c>
      <c r="BP58" s="92">
        <v>6288611.5600000005</v>
      </c>
      <c r="BQ58" s="92">
        <v>950043.97</v>
      </c>
      <c r="BR58" s="92">
        <v>114057100.92000002</v>
      </c>
      <c r="BS58" s="92">
        <v>7084599</v>
      </c>
      <c r="BT58" s="92">
        <v>626867.14999999991</v>
      </c>
      <c r="BU58" s="92">
        <v>4855570</v>
      </c>
      <c r="BV58" s="92">
        <v>2393392.73</v>
      </c>
      <c r="BW58" s="92">
        <v>530455.96</v>
      </c>
      <c r="BX58" s="92">
        <v>346389</v>
      </c>
      <c r="BY58" s="108" t="e">
        <v>#N/A</v>
      </c>
      <c r="BZ58" s="92">
        <v>1477820</v>
      </c>
      <c r="CA58" s="92">
        <v>3640023.99</v>
      </c>
      <c r="CB58" s="92">
        <v>1482151.99</v>
      </c>
      <c r="CC58" s="92">
        <v>0</v>
      </c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 x14ac:dyDescent="0.25">
      <c r="A59" s="83" t="s">
        <v>61</v>
      </c>
      <c r="B59" s="83"/>
      <c r="C59" s="83"/>
      <c r="D59" s="92">
        <v>4502790.9700000007</v>
      </c>
      <c r="E59" s="92">
        <v>690507.34</v>
      </c>
      <c r="F59" s="92">
        <v>7684847</v>
      </c>
      <c r="G59" s="92">
        <v>2515437.7200000007</v>
      </c>
      <c r="H59" s="92">
        <v>4179069.21</v>
      </c>
      <c r="I59" s="92">
        <v>7365194.3499999996</v>
      </c>
      <c r="J59" s="92">
        <v>6844533</v>
      </c>
      <c r="K59" s="92">
        <v>3016822.6499999994</v>
      </c>
      <c r="L59" s="92">
        <v>1263119.7499999998</v>
      </c>
      <c r="M59" s="92">
        <v>346905.41000000003</v>
      </c>
      <c r="N59" s="92">
        <v>4794835.28</v>
      </c>
      <c r="O59" s="108" t="e">
        <v>#N/A</v>
      </c>
      <c r="P59" s="92">
        <v>1857887.0799999998</v>
      </c>
      <c r="Q59" s="92">
        <v>473266.76000000007</v>
      </c>
      <c r="R59" s="92">
        <v>1322496.96</v>
      </c>
      <c r="S59" s="92">
        <v>24542518.66</v>
      </c>
      <c r="T59" s="92">
        <v>19111707.290000003</v>
      </c>
      <c r="U59" s="92">
        <v>4528190.6000000006</v>
      </c>
      <c r="V59" s="92">
        <v>587402.33500000008</v>
      </c>
      <c r="W59" s="92">
        <v>3307637.9100000006</v>
      </c>
      <c r="X59" s="92">
        <v>2392400.25</v>
      </c>
      <c r="Y59" s="92">
        <v>948564.94</v>
      </c>
      <c r="Z59" s="92">
        <v>6787599.6299999999</v>
      </c>
      <c r="AA59" s="92">
        <v>1416320.37</v>
      </c>
      <c r="AB59" s="92">
        <v>7902337.0300000003</v>
      </c>
      <c r="AC59" s="92">
        <v>3092778.5800000005</v>
      </c>
      <c r="AD59" s="92">
        <v>3528026</v>
      </c>
      <c r="AE59" s="92">
        <v>389751.24</v>
      </c>
      <c r="AF59" s="92">
        <v>21496311.540000003</v>
      </c>
      <c r="AG59" s="92">
        <v>290851.57000000007</v>
      </c>
      <c r="AH59" s="92">
        <v>688316.79999999993</v>
      </c>
      <c r="AI59" s="92">
        <v>11363224.02</v>
      </c>
      <c r="AJ59" s="92">
        <v>202625438.01000002</v>
      </c>
      <c r="AK59" s="92">
        <v>39666159.689999998</v>
      </c>
      <c r="AL59" s="92">
        <v>2663520.8200000003</v>
      </c>
      <c r="AM59" s="92">
        <v>1334979.79</v>
      </c>
      <c r="AN59" s="92">
        <v>2844920</v>
      </c>
      <c r="AO59" s="92">
        <v>6315042.2300000004</v>
      </c>
      <c r="AP59" s="92">
        <v>1522417.4800000002</v>
      </c>
      <c r="AQ59" s="92">
        <v>1900728.5100000002</v>
      </c>
      <c r="AR59" s="92">
        <v>15543040.549999999</v>
      </c>
      <c r="AS59" s="92">
        <v>1279661.8799999999</v>
      </c>
      <c r="AT59" s="92">
        <v>1261466.8799999999</v>
      </c>
      <c r="AU59" s="92">
        <v>4313284</v>
      </c>
      <c r="AV59" s="92">
        <v>4539974.87</v>
      </c>
      <c r="AW59" s="92">
        <v>7455905.7800000003</v>
      </c>
      <c r="AX59" s="92">
        <v>1096905.2</v>
      </c>
      <c r="AY59" s="92">
        <v>2454527.0799999996</v>
      </c>
      <c r="AZ59" s="92">
        <v>3206751.98</v>
      </c>
      <c r="BA59" s="92">
        <v>1251635.4700000002</v>
      </c>
      <c r="BB59" s="92">
        <v>6033177.0899999999</v>
      </c>
      <c r="BC59" s="92">
        <v>1867998.3700000003</v>
      </c>
      <c r="BD59" s="92">
        <v>2524158.2200000002</v>
      </c>
      <c r="BE59" s="92">
        <v>7818293.9100000001</v>
      </c>
      <c r="BF59" s="92">
        <v>1346385.46</v>
      </c>
      <c r="BG59" s="92">
        <v>937385.51</v>
      </c>
      <c r="BH59" s="92">
        <v>3295878.3000000003</v>
      </c>
      <c r="BI59" s="92">
        <v>2604753.0399999996</v>
      </c>
      <c r="BJ59" s="92">
        <v>37521927.759999998</v>
      </c>
      <c r="BK59" s="92">
        <v>3367814</v>
      </c>
      <c r="BL59" s="92">
        <v>729040.69</v>
      </c>
      <c r="BM59" s="92">
        <v>1069412.73</v>
      </c>
      <c r="BN59" s="92">
        <v>560063.5</v>
      </c>
      <c r="BO59" s="92">
        <v>2636518.5799999996</v>
      </c>
      <c r="BP59" s="92">
        <v>5495515.6200000001</v>
      </c>
      <c r="BQ59" s="92">
        <v>1177117.4100000001</v>
      </c>
      <c r="BR59" s="92">
        <v>111137617.14000003</v>
      </c>
      <c r="BS59" s="92">
        <v>13237717</v>
      </c>
      <c r="BT59" s="92">
        <v>1590669.2100000002</v>
      </c>
      <c r="BU59" s="92">
        <v>5024401</v>
      </c>
      <c r="BV59" s="92">
        <v>2718749.72</v>
      </c>
      <c r="BW59" s="92">
        <v>1024234.7400000001</v>
      </c>
      <c r="BX59" s="92">
        <v>1030431</v>
      </c>
      <c r="BY59" s="108" t="e">
        <v>#N/A</v>
      </c>
      <c r="BZ59" s="92">
        <v>3091501</v>
      </c>
      <c r="CA59" s="92">
        <v>4888474.9400000004</v>
      </c>
      <c r="CB59" s="92">
        <v>2354513.66</v>
      </c>
      <c r="CC59" s="92">
        <v>0</v>
      </c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 x14ac:dyDescent="0.25">
      <c r="A60" s="83" t="s">
        <v>240</v>
      </c>
      <c r="B60" s="83"/>
      <c r="C60" s="83"/>
      <c r="D60" s="92">
        <v>0</v>
      </c>
      <c r="E60" s="92">
        <v>3776.1</v>
      </c>
      <c r="F60" s="92">
        <v>206195</v>
      </c>
      <c r="G60" s="92">
        <v>55612.82</v>
      </c>
      <c r="H60" s="92">
        <v>307531.53999999998</v>
      </c>
      <c r="I60" s="92">
        <v>207467.69</v>
      </c>
      <c r="J60" s="92">
        <v>148915</v>
      </c>
      <c r="K60" s="92">
        <v>145409.55000000002</v>
      </c>
      <c r="L60" s="92">
        <v>13661.65</v>
      </c>
      <c r="M60" s="92">
        <v>5962.16</v>
      </c>
      <c r="N60" s="92">
        <v>163440.61000000002</v>
      </c>
      <c r="O60" s="108" t="e">
        <v>#N/A</v>
      </c>
      <c r="P60" s="92">
        <v>58406.400000000001</v>
      </c>
      <c r="Q60" s="92">
        <v>0</v>
      </c>
      <c r="R60" s="92">
        <v>312515.17</v>
      </c>
      <c r="S60" s="92">
        <v>3706065.35</v>
      </c>
      <c r="T60" s="92">
        <v>523574.16000000003</v>
      </c>
      <c r="U60" s="92">
        <v>39031.51</v>
      </c>
      <c r="V60" s="92">
        <v>12113.94</v>
      </c>
      <c r="W60" s="92">
        <v>161594.51</v>
      </c>
      <c r="X60" s="92">
        <v>55000</v>
      </c>
      <c r="Y60" s="92">
        <v>5825.81</v>
      </c>
      <c r="Z60" s="92">
        <v>463316.04000000004</v>
      </c>
      <c r="AA60" s="92">
        <v>4349.88</v>
      </c>
      <c r="AB60" s="92">
        <v>89522.46</v>
      </c>
      <c r="AC60" s="92">
        <v>57029.279999999999</v>
      </c>
      <c r="AD60" s="92">
        <v>49194</v>
      </c>
      <c r="AE60" s="92">
        <v>18514.850000000002</v>
      </c>
      <c r="AF60" s="92">
        <v>1536562.1099999999</v>
      </c>
      <c r="AG60" s="92">
        <v>17582.310000000001</v>
      </c>
      <c r="AH60" s="92">
        <v>17496.830000000002</v>
      </c>
      <c r="AI60" s="92">
        <v>939905.05</v>
      </c>
      <c r="AJ60" s="92">
        <v>19107000</v>
      </c>
      <c r="AK60" s="92">
        <v>1468388.97</v>
      </c>
      <c r="AL60" s="92">
        <v>67044.479999999996</v>
      </c>
      <c r="AM60" s="92">
        <v>5875.45</v>
      </c>
      <c r="AN60" s="92">
        <v>220348</v>
      </c>
      <c r="AO60" s="92">
        <v>103015.38</v>
      </c>
      <c r="AP60" s="92">
        <v>13283.130000000001</v>
      </c>
      <c r="AQ60" s="92">
        <v>27836.9</v>
      </c>
      <c r="AR60" s="92">
        <v>800000</v>
      </c>
      <c r="AS60" s="92">
        <v>187.94</v>
      </c>
      <c r="AT60" s="92">
        <v>-88094.49</v>
      </c>
      <c r="AU60" s="92">
        <v>28231</v>
      </c>
      <c r="AV60" s="92">
        <v>67927.63</v>
      </c>
      <c r="AW60" s="92">
        <v>330712.76</v>
      </c>
      <c r="AX60" s="92">
        <v>15867.140000000001</v>
      </c>
      <c r="AY60" s="92">
        <v>106338.96</v>
      </c>
      <c r="AZ60" s="92">
        <v>234631.65</v>
      </c>
      <c r="BA60" s="92">
        <v>43281.94</v>
      </c>
      <c r="BB60" s="92">
        <v>256872.99000000002</v>
      </c>
      <c r="BC60" s="92">
        <v>120694.55</v>
      </c>
      <c r="BD60" s="92">
        <v>73090.16</v>
      </c>
      <c r="BE60" s="92">
        <v>597752.09</v>
      </c>
      <c r="BF60" s="92">
        <v>52711.6</v>
      </c>
      <c r="BG60" s="92">
        <v>-2646.85</v>
      </c>
      <c r="BH60" s="92">
        <v>155096.74</v>
      </c>
      <c r="BI60" s="92">
        <v>76247.42</v>
      </c>
      <c r="BJ60" s="92">
        <v>1781068.8</v>
      </c>
      <c r="BK60" s="92">
        <v>94728</v>
      </c>
      <c r="BL60" s="92">
        <v>42186.87</v>
      </c>
      <c r="BM60" s="92">
        <v>59251.48</v>
      </c>
      <c r="BN60" s="92">
        <v>9996.1</v>
      </c>
      <c r="BO60" s="92">
        <v>181401.33000000002</v>
      </c>
      <c r="BP60" s="92">
        <v>84355.97</v>
      </c>
      <c r="BQ60" s="92">
        <v>26860.14</v>
      </c>
      <c r="BR60" s="92">
        <v>8559585.3100000005</v>
      </c>
      <c r="BS60" s="92">
        <v>237247</v>
      </c>
      <c r="BT60" s="92">
        <v>42500</v>
      </c>
      <c r="BU60" s="92">
        <v>96037</v>
      </c>
      <c r="BV60" s="92">
        <v>96438.540000000008</v>
      </c>
      <c r="BW60" s="92">
        <v>11699.14</v>
      </c>
      <c r="BX60" s="92">
        <v>0</v>
      </c>
      <c r="BY60" s="108" t="e">
        <v>#N/A</v>
      </c>
      <c r="BZ60" s="92">
        <v>70517</v>
      </c>
      <c r="CA60" s="92">
        <v>168802.14</v>
      </c>
      <c r="CB60" s="92">
        <v>73310.210000000006</v>
      </c>
      <c r="CC60" s="92">
        <v>0</v>
      </c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x14ac:dyDescent="0.25">
      <c r="A61" s="83" t="s">
        <v>241</v>
      </c>
      <c r="B61" s="83"/>
      <c r="C61" s="83"/>
      <c r="D61" s="92">
        <v>4244407.7300000004</v>
      </c>
      <c r="E61" s="92">
        <v>198823.05000000002</v>
      </c>
      <c r="F61" s="92">
        <v>4259216</v>
      </c>
      <c r="G61" s="92">
        <v>1085039.45</v>
      </c>
      <c r="H61" s="92">
        <v>4157663.98</v>
      </c>
      <c r="I61" s="92">
        <v>6408040.5899999999</v>
      </c>
      <c r="J61" s="92">
        <v>6147959</v>
      </c>
      <c r="K61" s="92">
        <v>3212649.23</v>
      </c>
      <c r="L61" s="92">
        <v>614878.94000000006</v>
      </c>
      <c r="M61" s="92">
        <v>32415.45</v>
      </c>
      <c r="N61" s="92">
        <v>3699640.37</v>
      </c>
      <c r="O61" s="108" t="e">
        <v>#N/A</v>
      </c>
      <c r="P61" s="92">
        <v>1053168.8500000001</v>
      </c>
      <c r="Q61" s="92">
        <v>140640.57999999999</v>
      </c>
      <c r="R61" s="92">
        <v>839799.09</v>
      </c>
      <c r="S61" s="92">
        <v>34389366.660000004</v>
      </c>
      <c r="T61" s="92">
        <v>12860940.619999999</v>
      </c>
      <c r="U61" s="92">
        <v>1456073.85</v>
      </c>
      <c r="V61" s="92">
        <v>209453.72</v>
      </c>
      <c r="W61" s="92">
        <v>2602727.39</v>
      </c>
      <c r="X61" s="92">
        <v>2498626.5300000003</v>
      </c>
      <c r="Y61" s="92">
        <v>333632.28000000003</v>
      </c>
      <c r="Z61" s="92">
        <v>5150055.0999999996</v>
      </c>
      <c r="AA61" s="92">
        <v>952668.61</v>
      </c>
      <c r="AB61" s="92">
        <v>5016745.97</v>
      </c>
      <c r="AC61" s="92">
        <v>2974190.84</v>
      </c>
      <c r="AD61" s="92">
        <v>2187835</v>
      </c>
      <c r="AE61" s="92">
        <v>96844.930000000008</v>
      </c>
      <c r="AF61" s="92">
        <v>26389412.039999999</v>
      </c>
      <c r="AG61" s="92">
        <v>56929.39</v>
      </c>
      <c r="AH61" s="92">
        <v>159560</v>
      </c>
      <c r="AI61" s="92">
        <v>11500815.849999998</v>
      </c>
      <c r="AJ61" s="92">
        <v>286979815.75999999</v>
      </c>
      <c r="AK61" s="92">
        <v>44219330.899999999</v>
      </c>
      <c r="AL61" s="92">
        <v>1894236.22</v>
      </c>
      <c r="AM61" s="92">
        <v>625523.41</v>
      </c>
      <c r="AN61" s="92">
        <v>2155653</v>
      </c>
      <c r="AO61" s="92">
        <v>10114320.92</v>
      </c>
      <c r="AP61" s="92">
        <v>926183.3</v>
      </c>
      <c r="AQ61" s="92">
        <v>1033586.75</v>
      </c>
      <c r="AR61" s="92">
        <v>16891616.190000001</v>
      </c>
      <c r="AS61" s="92">
        <v>683920.45000000007</v>
      </c>
      <c r="AT61" s="92">
        <v>856004.59</v>
      </c>
      <c r="AU61" s="92">
        <v>3587117</v>
      </c>
      <c r="AV61" s="92">
        <v>4562377.3</v>
      </c>
      <c r="AW61" s="92">
        <v>7212416.75</v>
      </c>
      <c r="AX61" s="92">
        <v>1428183.44</v>
      </c>
      <c r="AY61" s="92">
        <v>2625508.7200000002</v>
      </c>
      <c r="AZ61" s="92">
        <v>2956995.45</v>
      </c>
      <c r="BA61" s="92">
        <v>276020.27</v>
      </c>
      <c r="BB61" s="92">
        <v>10219523.9</v>
      </c>
      <c r="BC61" s="92">
        <v>1095591.82</v>
      </c>
      <c r="BD61" s="92">
        <v>1385199.94</v>
      </c>
      <c r="BE61" s="92">
        <v>5076103.93</v>
      </c>
      <c r="BF61" s="92">
        <v>662693.73</v>
      </c>
      <c r="BG61" s="92">
        <v>434488.22000000003</v>
      </c>
      <c r="BH61" s="92">
        <v>3424460.66</v>
      </c>
      <c r="BI61" s="92">
        <v>474620.63</v>
      </c>
      <c r="BJ61" s="92">
        <v>46127085.32</v>
      </c>
      <c r="BK61" s="92">
        <v>3335389</v>
      </c>
      <c r="BL61" s="92">
        <v>380545.46</v>
      </c>
      <c r="BM61" s="92">
        <v>327458.03999999998</v>
      </c>
      <c r="BN61" s="92">
        <v>277840.57</v>
      </c>
      <c r="BO61" s="92">
        <v>1386336.21</v>
      </c>
      <c r="BP61" s="92">
        <v>4777403.05</v>
      </c>
      <c r="BQ61" s="92">
        <v>596700.96</v>
      </c>
      <c r="BR61" s="92">
        <v>146438502.58000001</v>
      </c>
      <c r="BS61" s="92">
        <v>13521361</v>
      </c>
      <c r="BT61" s="92">
        <v>606262.76</v>
      </c>
      <c r="BU61" s="92">
        <v>8209705</v>
      </c>
      <c r="BV61" s="92">
        <v>1751140</v>
      </c>
      <c r="BW61" s="92">
        <v>407241.87000000005</v>
      </c>
      <c r="BX61" s="92">
        <v>236490</v>
      </c>
      <c r="BY61" s="108" t="e">
        <v>#N/A</v>
      </c>
      <c r="BZ61" s="92">
        <v>2010837</v>
      </c>
      <c r="CA61" s="92">
        <v>4757775.8100000005</v>
      </c>
      <c r="CB61" s="92">
        <v>2161742.17</v>
      </c>
      <c r="CC61" s="92">
        <v>0</v>
      </c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x14ac:dyDescent="0.25">
      <c r="A62" s="83"/>
      <c r="B62" s="83"/>
      <c r="C62" s="83"/>
      <c r="D62" s="92"/>
      <c r="E62" s="92"/>
      <c r="F62" s="92"/>
      <c r="G62" s="92"/>
      <c r="H62" s="92"/>
      <c r="I62" s="92"/>
      <c r="J62" s="92"/>
      <c r="K62" s="92"/>
      <c r="L62" s="92"/>
      <c r="M62" s="92">
        <v>0</v>
      </c>
      <c r="N62" s="92">
        <v>0</v>
      </c>
      <c r="O62" s="108">
        <v>0</v>
      </c>
      <c r="P62" s="92">
        <v>0</v>
      </c>
      <c r="Q62" s="92">
        <v>0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92">
        <v>0</v>
      </c>
      <c r="X62" s="92">
        <v>0</v>
      </c>
      <c r="Y62" s="92">
        <v>0</v>
      </c>
      <c r="Z62" s="92">
        <v>0</v>
      </c>
      <c r="AA62" s="92">
        <v>0</v>
      </c>
      <c r="AB62" s="92">
        <v>0</v>
      </c>
      <c r="AC62" s="92">
        <v>0</v>
      </c>
      <c r="AD62" s="92">
        <v>0</v>
      </c>
      <c r="AE62" s="92">
        <v>0</v>
      </c>
      <c r="AF62" s="92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0</v>
      </c>
      <c r="AN62" s="92">
        <v>0</v>
      </c>
      <c r="AO62" s="92">
        <v>0</v>
      </c>
      <c r="AP62" s="92">
        <v>0</v>
      </c>
      <c r="AQ62" s="92">
        <v>0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2">
        <v>0</v>
      </c>
      <c r="BA62" s="92">
        <v>0</v>
      </c>
      <c r="BB62" s="92">
        <v>0</v>
      </c>
      <c r="BC62" s="92">
        <v>0</v>
      </c>
      <c r="BD62" s="92">
        <v>0</v>
      </c>
      <c r="BE62" s="92">
        <v>0</v>
      </c>
      <c r="BF62" s="92">
        <v>0</v>
      </c>
      <c r="BG62" s="92">
        <v>0</v>
      </c>
      <c r="BH62" s="92">
        <v>0</v>
      </c>
      <c r="BI62" s="92">
        <v>0</v>
      </c>
      <c r="BJ62" s="92">
        <v>0</v>
      </c>
      <c r="BK62" s="92">
        <v>0</v>
      </c>
      <c r="BL62" s="92">
        <v>0</v>
      </c>
      <c r="BM62" s="92">
        <v>0</v>
      </c>
      <c r="BN62" s="92">
        <v>0</v>
      </c>
      <c r="BO62" s="92">
        <v>0</v>
      </c>
      <c r="BP62" s="92">
        <v>0</v>
      </c>
      <c r="BQ62" s="92">
        <v>0</v>
      </c>
      <c r="BR62" s="92">
        <v>0</v>
      </c>
      <c r="BS62" s="92">
        <v>0</v>
      </c>
      <c r="BT62" s="92">
        <v>0</v>
      </c>
      <c r="BU62" s="92">
        <v>0</v>
      </c>
      <c r="BV62" s="92">
        <v>0</v>
      </c>
      <c r="BW62" s="92">
        <v>0</v>
      </c>
      <c r="BX62" s="92">
        <v>0</v>
      </c>
      <c r="BY62" s="108">
        <v>0</v>
      </c>
      <c r="BZ62" s="92">
        <v>0</v>
      </c>
      <c r="CA62" s="92">
        <v>0</v>
      </c>
      <c r="CB62" s="92">
        <v>0</v>
      </c>
      <c r="CC62" s="92">
        <v>0</v>
      </c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x14ac:dyDescent="0.25">
      <c r="A63" s="82" t="s">
        <v>105</v>
      </c>
      <c r="B63" s="82"/>
      <c r="C63" s="82"/>
      <c r="D63" s="92"/>
      <c r="E63" s="92"/>
      <c r="F63" s="92"/>
      <c r="G63" s="92"/>
      <c r="H63" s="92"/>
      <c r="I63" s="92"/>
      <c r="J63" s="92"/>
      <c r="K63" s="92"/>
      <c r="L63" s="92"/>
      <c r="M63" s="92">
        <v>0</v>
      </c>
      <c r="N63" s="92">
        <v>0</v>
      </c>
      <c r="O63" s="108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  <c r="AR63" s="92">
        <v>0</v>
      </c>
      <c r="AS63" s="92">
        <v>0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0</v>
      </c>
      <c r="BA63" s="92">
        <v>0</v>
      </c>
      <c r="BB63" s="92">
        <v>0</v>
      </c>
      <c r="BC63" s="92">
        <v>0</v>
      </c>
      <c r="BD63" s="92">
        <v>0</v>
      </c>
      <c r="BE63" s="92">
        <v>0</v>
      </c>
      <c r="BF63" s="92">
        <v>0</v>
      </c>
      <c r="BG63" s="92">
        <v>0</v>
      </c>
      <c r="BH63" s="92">
        <v>0</v>
      </c>
      <c r="BI63" s="92">
        <v>0</v>
      </c>
      <c r="BJ63" s="92">
        <v>0</v>
      </c>
      <c r="BK63" s="92">
        <v>0</v>
      </c>
      <c r="BL63" s="92">
        <v>0</v>
      </c>
      <c r="BM63" s="92">
        <v>0</v>
      </c>
      <c r="BN63" s="92">
        <v>0</v>
      </c>
      <c r="BO63" s="92">
        <v>0</v>
      </c>
      <c r="BP63" s="92">
        <v>0</v>
      </c>
      <c r="BQ63" s="92">
        <v>0</v>
      </c>
      <c r="BR63" s="92">
        <v>0</v>
      </c>
      <c r="BS63" s="92">
        <v>0</v>
      </c>
      <c r="BT63" s="92">
        <v>0</v>
      </c>
      <c r="BU63" s="92">
        <v>0</v>
      </c>
      <c r="BV63" s="92">
        <v>0</v>
      </c>
      <c r="BW63" s="92">
        <v>0</v>
      </c>
      <c r="BX63" s="92">
        <v>0</v>
      </c>
      <c r="BY63" s="108">
        <v>0</v>
      </c>
      <c r="BZ63" s="92">
        <v>0</v>
      </c>
      <c r="CA63" s="92">
        <v>0</v>
      </c>
      <c r="CB63" s="92">
        <v>0</v>
      </c>
      <c r="CC63" s="92">
        <v>0</v>
      </c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x14ac:dyDescent="0.25">
      <c r="A64" s="84" t="s">
        <v>293</v>
      </c>
      <c r="B64" s="84"/>
      <c r="C64" s="84"/>
      <c r="D64" s="92">
        <v>20594650.719999999</v>
      </c>
      <c r="E64" s="92">
        <v>15588.470000000001</v>
      </c>
      <c r="F64" s="92">
        <v>780649</v>
      </c>
      <c r="G64" s="92">
        <v>992797.99</v>
      </c>
      <c r="H64" s="92">
        <v>1351660.76</v>
      </c>
      <c r="I64" s="92">
        <v>2779747.42</v>
      </c>
      <c r="J64" s="92">
        <v>6350764</v>
      </c>
      <c r="K64" s="92">
        <v>4115911.75</v>
      </c>
      <c r="L64" s="92">
        <v>94144.91</v>
      </c>
      <c r="M64" s="92">
        <v>0</v>
      </c>
      <c r="N64" s="92">
        <v>2172608.64</v>
      </c>
      <c r="O64" s="108" t="e">
        <v>#N/A</v>
      </c>
      <c r="P64" s="92">
        <v>589581.12</v>
      </c>
      <c r="Q64" s="92">
        <v>50000</v>
      </c>
      <c r="R64" s="92">
        <v>176821.75</v>
      </c>
      <c r="S64" s="92">
        <v>25397204.930000003</v>
      </c>
      <c r="T64" s="92">
        <v>1568187.3599999999</v>
      </c>
      <c r="U64" s="92">
        <v>314270.54000000004</v>
      </c>
      <c r="V64" s="92">
        <v>431102.38</v>
      </c>
      <c r="W64" s="92">
        <v>347008.14</v>
      </c>
      <c r="X64" s="92">
        <v>2935877.89</v>
      </c>
      <c r="Y64" s="92">
        <v>923377.44000000006</v>
      </c>
      <c r="Z64" s="92">
        <v>10814769.92</v>
      </c>
      <c r="AA64" s="92">
        <v>111555.65000000001</v>
      </c>
      <c r="AB64" s="92">
        <v>22124370.34</v>
      </c>
      <c r="AC64" s="92">
        <v>826668.81</v>
      </c>
      <c r="AD64" s="92">
        <v>3830013</v>
      </c>
      <c r="AE64" s="92">
        <v>11832</v>
      </c>
      <c r="AF64" s="92">
        <v>3946532.41</v>
      </c>
      <c r="AG64" s="92">
        <v>3481.08</v>
      </c>
      <c r="AH64" s="92">
        <v>46887.7</v>
      </c>
      <c r="AI64" s="92">
        <v>40812116.700000003</v>
      </c>
      <c r="AJ64" s="92">
        <v>305169821.62000006</v>
      </c>
      <c r="AK64" s="92">
        <v>28462311.009999998</v>
      </c>
      <c r="AL64" s="92">
        <v>1543773.51</v>
      </c>
      <c r="AM64" s="92">
        <v>55993.79</v>
      </c>
      <c r="AN64" s="92">
        <v>866838</v>
      </c>
      <c r="AO64" s="92">
        <v>13269370.700000001</v>
      </c>
      <c r="AP64" s="92">
        <v>1141259.32</v>
      </c>
      <c r="AQ64" s="92">
        <v>2635443.1499999994</v>
      </c>
      <c r="AR64" s="92">
        <v>1836260.3599999999</v>
      </c>
      <c r="AS64" s="92">
        <v>109916.98000000001</v>
      </c>
      <c r="AT64" s="92">
        <v>414293.1</v>
      </c>
      <c r="AU64" s="92">
        <v>2321199</v>
      </c>
      <c r="AV64" s="92">
        <v>3649876.79</v>
      </c>
      <c r="AW64" s="92">
        <v>2643704.41</v>
      </c>
      <c r="AX64" s="92">
        <v>307134.20999999996</v>
      </c>
      <c r="AY64" s="92">
        <v>2557758.1300000004</v>
      </c>
      <c r="AZ64" s="92">
        <v>1302684.6200000001</v>
      </c>
      <c r="BA64" s="92">
        <v>473277.30000000005</v>
      </c>
      <c r="BB64" s="92">
        <v>5771459.6899999995</v>
      </c>
      <c r="BC64" s="92">
        <v>483133.08</v>
      </c>
      <c r="BD64" s="92">
        <v>320111.21999999997</v>
      </c>
      <c r="BE64" s="92">
        <v>864838.10000000009</v>
      </c>
      <c r="BF64" s="92">
        <v>627851.72</v>
      </c>
      <c r="BG64" s="92">
        <v>109352.52</v>
      </c>
      <c r="BH64" s="92">
        <v>579782.31000000006</v>
      </c>
      <c r="BI64" s="92">
        <v>307684.34999999998</v>
      </c>
      <c r="BJ64" s="92">
        <v>28636831.469999999</v>
      </c>
      <c r="BK64" s="92">
        <v>1565760</v>
      </c>
      <c r="BL64" s="92">
        <v>248710.33000000002</v>
      </c>
      <c r="BM64" s="92">
        <v>166492.66</v>
      </c>
      <c r="BN64" s="92">
        <v>91864.150000000009</v>
      </c>
      <c r="BO64" s="92">
        <v>180921.32</v>
      </c>
      <c r="BP64" s="92">
        <v>4068391.55</v>
      </c>
      <c r="BQ64" s="92">
        <v>11520.380000000001</v>
      </c>
      <c r="BR64" s="92">
        <v>61342688.150000006</v>
      </c>
      <c r="BS64" s="92">
        <v>3198212</v>
      </c>
      <c r="BT64" s="92">
        <v>509754.14</v>
      </c>
      <c r="BU64" s="92">
        <v>35842275</v>
      </c>
      <c r="BV64" s="92">
        <v>325549.91000000003</v>
      </c>
      <c r="BW64" s="92">
        <v>493688.91000000003</v>
      </c>
      <c r="BX64" s="92">
        <v>102711</v>
      </c>
      <c r="BY64" s="108" t="e">
        <v>#N/A</v>
      </c>
      <c r="BZ64" s="92">
        <v>2714087</v>
      </c>
      <c r="CA64" s="92">
        <v>1556273.02</v>
      </c>
      <c r="CB64" s="92">
        <v>234728.56000000003</v>
      </c>
      <c r="CC64" s="92">
        <v>0</v>
      </c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91" x14ac:dyDescent="0.25">
      <c r="A65" s="84" t="s">
        <v>294</v>
      </c>
      <c r="B65" s="84"/>
      <c r="C65" s="84"/>
      <c r="D65" s="92">
        <v>0</v>
      </c>
      <c r="E65" s="92">
        <v>0</v>
      </c>
      <c r="F65" s="92">
        <v>0</v>
      </c>
      <c r="G65" s="92">
        <v>2510109.38</v>
      </c>
      <c r="H65" s="92">
        <v>4507911.57</v>
      </c>
      <c r="I65" s="92">
        <v>0</v>
      </c>
      <c r="J65" s="92">
        <v>9777743</v>
      </c>
      <c r="K65" s="92">
        <v>0</v>
      </c>
      <c r="L65" s="92">
        <v>0</v>
      </c>
      <c r="M65" s="92">
        <v>0</v>
      </c>
      <c r="N65" s="92">
        <v>0</v>
      </c>
      <c r="O65" s="108" t="e">
        <v>#N/A</v>
      </c>
      <c r="P65" s="92">
        <v>0</v>
      </c>
      <c r="Q65" s="92">
        <v>0</v>
      </c>
      <c r="R65" s="92">
        <v>0</v>
      </c>
      <c r="S65" s="92">
        <v>0</v>
      </c>
      <c r="T65" s="92">
        <v>30341529.370000001</v>
      </c>
      <c r="U65" s="92">
        <v>0</v>
      </c>
      <c r="V65" s="92">
        <v>0</v>
      </c>
      <c r="W65" s="92">
        <v>0</v>
      </c>
      <c r="X65" s="92">
        <v>283085.05</v>
      </c>
      <c r="Y65" s="92">
        <v>0</v>
      </c>
      <c r="Z65" s="92">
        <v>0</v>
      </c>
      <c r="AA65" s="92">
        <v>0</v>
      </c>
      <c r="AB65" s="92">
        <v>13999565.34</v>
      </c>
      <c r="AC65" s="92">
        <v>0</v>
      </c>
      <c r="AD65" s="92">
        <v>0</v>
      </c>
      <c r="AE65" s="92">
        <v>0</v>
      </c>
      <c r="AF65" s="92">
        <v>0</v>
      </c>
      <c r="AG65" s="92">
        <v>0</v>
      </c>
      <c r="AH65" s="92">
        <v>457911.74</v>
      </c>
      <c r="AI65" s="92">
        <v>13628829.109999999</v>
      </c>
      <c r="AJ65" s="92">
        <v>134035599.98</v>
      </c>
      <c r="AK65" s="92">
        <v>68531082.140000001</v>
      </c>
      <c r="AL65" s="92">
        <v>0</v>
      </c>
      <c r="AM65" s="92">
        <v>3280789.32</v>
      </c>
      <c r="AN65" s="92">
        <v>0</v>
      </c>
      <c r="AO65" s="92">
        <v>59878130.020000003</v>
      </c>
      <c r="AP65" s="92">
        <v>0</v>
      </c>
      <c r="AQ65" s="92">
        <v>0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42298.6</v>
      </c>
      <c r="AX65" s="92">
        <v>5411028.04</v>
      </c>
      <c r="AY65" s="92">
        <v>8912383.1600000001</v>
      </c>
      <c r="AZ65" s="92">
        <v>0</v>
      </c>
      <c r="BA65" s="92">
        <v>3644.42</v>
      </c>
      <c r="BB65" s="92">
        <v>21513678.300000001</v>
      </c>
      <c r="BC65" s="92">
        <v>0</v>
      </c>
      <c r="BD65" s="92">
        <v>0</v>
      </c>
      <c r="BE65" s="92">
        <v>0</v>
      </c>
      <c r="BF65" s="92">
        <v>0</v>
      </c>
      <c r="BG65" s="92">
        <v>0</v>
      </c>
      <c r="BH65" s="92">
        <v>0</v>
      </c>
      <c r="BI65" s="92">
        <v>0</v>
      </c>
      <c r="BJ65" s="92">
        <v>126594713.51000001</v>
      </c>
      <c r="BK65" s="92">
        <v>8312486</v>
      </c>
      <c r="BL65" s="92">
        <v>0</v>
      </c>
      <c r="BM65" s="92">
        <v>0</v>
      </c>
      <c r="BN65" s="92">
        <v>0</v>
      </c>
      <c r="BO65" s="92">
        <v>0</v>
      </c>
      <c r="BP65" s="92">
        <v>0</v>
      </c>
      <c r="BQ65" s="92">
        <v>0</v>
      </c>
      <c r="BR65" s="92">
        <v>24550986.329999998</v>
      </c>
      <c r="BS65" s="92">
        <v>176774</v>
      </c>
      <c r="BT65" s="92">
        <v>0</v>
      </c>
      <c r="BU65" s="92">
        <v>30330491</v>
      </c>
      <c r="BV65" s="92">
        <v>467358.74</v>
      </c>
      <c r="BW65" s="92">
        <v>0</v>
      </c>
      <c r="BX65" s="92">
        <v>0</v>
      </c>
      <c r="BY65" s="108" t="e">
        <v>#N/A</v>
      </c>
      <c r="BZ65" s="92">
        <v>0</v>
      </c>
      <c r="CA65" s="92">
        <v>0</v>
      </c>
      <c r="CB65" s="92">
        <v>0</v>
      </c>
      <c r="CC65" s="92">
        <v>0</v>
      </c>
      <c r="CD65" s="74"/>
      <c r="CE65" s="74"/>
      <c r="CF65" s="74"/>
      <c r="CG65" s="74"/>
      <c r="CH65" s="74"/>
      <c r="CI65" s="74"/>
      <c r="CJ65" s="74"/>
      <c r="CK65" s="74"/>
      <c r="CL65" s="74"/>
      <c r="CM65" s="74"/>
    </row>
    <row r="66" spans="1:91" ht="13.5" customHeight="1" x14ac:dyDescent="0.25">
      <c r="A66" s="84" t="s">
        <v>295</v>
      </c>
      <c r="B66" s="84"/>
      <c r="C66" s="84"/>
      <c r="D66" s="92">
        <v>11009742.890000001</v>
      </c>
      <c r="E66" s="92">
        <v>497031.43</v>
      </c>
      <c r="F66" s="92">
        <v>6455582</v>
      </c>
      <c r="G66" s="92">
        <v>124225.51000000001</v>
      </c>
      <c r="H66" s="92">
        <v>74426.570000000007</v>
      </c>
      <c r="I66" s="92">
        <v>13826210.76</v>
      </c>
      <c r="J66" s="92">
        <v>0</v>
      </c>
      <c r="K66" s="92">
        <v>5963875.2800000003</v>
      </c>
      <c r="L66" s="92">
        <v>1270184.01</v>
      </c>
      <c r="M66" s="92">
        <v>462816.71</v>
      </c>
      <c r="N66" s="92">
        <v>917869.48</v>
      </c>
      <c r="O66" s="108" t="e">
        <v>#N/A</v>
      </c>
      <c r="P66" s="92">
        <v>5219952.2300000004</v>
      </c>
      <c r="Q66" s="92">
        <v>279576.52</v>
      </c>
      <c r="R66" s="92">
        <v>142098.48000000001</v>
      </c>
      <c r="S66" s="92">
        <v>88038097.180000007</v>
      </c>
      <c r="T66" s="92">
        <v>2333531.85</v>
      </c>
      <c r="U66" s="92">
        <v>503732.18</v>
      </c>
      <c r="V66" s="92">
        <v>476084.10000000003</v>
      </c>
      <c r="W66" s="92">
        <v>103106.63</v>
      </c>
      <c r="X66" s="92">
        <v>1745895.87</v>
      </c>
      <c r="Y66" s="92">
        <v>1076222.78</v>
      </c>
      <c r="Z66" s="92">
        <v>16461161.4</v>
      </c>
      <c r="AA66" s="92">
        <v>143555.23000000001</v>
      </c>
      <c r="AB66" s="92">
        <v>0</v>
      </c>
      <c r="AC66" s="92">
        <v>466496.41000000003</v>
      </c>
      <c r="AD66" s="92">
        <v>5145637</v>
      </c>
      <c r="AE66" s="92">
        <v>0</v>
      </c>
      <c r="AF66" s="92">
        <v>12862904.050000001</v>
      </c>
      <c r="AG66" s="92">
        <v>0</v>
      </c>
      <c r="AH66" s="92">
        <v>251550.82</v>
      </c>
      <c r="AI66" s="92">
        <v>11341494.710000001</v>
      </c>
      <c r="AJ66" s="92">
        <v>403556318.91000003</v>
      </c>
      <c r="AK66" s="92">
        <v>64144931.32</v>
      </c>
      <c r="AL66" s="92">
        <v>4358562.43</v>
      </c>
      <c r="AM66" s="92">
        <v>0</v>
      </c>
      <c r="AN66" s="92">
        <v>8895807</v>
      </c>
      <c r="AO66" s="92">
        <v>2853104.5300000003</v>
      </c>
      <c r="AP66" s="92">
        <v>2887415.63</v>
      </c>
      <c r="AQ66" s="92">
        <v>3222713.94</v>
      </c>
      <c r="AR66" s="92">
        <v>16379236.43</v>
      </c>
      <c r="AS66" s="92">
        <v>686076.09</v>
      </c>
      <c r="AT66" s="92">
        <v>5041732.67</v>
      </c>
      <c r="AU66" s="92">
        <v>1516192</v>
      </c>
      <c r="AV66" s="92">
        <v>8558909.8800000008</v>
      </c>
      <c r="AW66" s="92">
        <v>5783875.8399999999</v>
      </c>
      <c r="AX66" s="92">
        <v>160630.29</v>
      </c>
      <c r="AY66" s="92">
        <v>2910311.73</v>
      </c>
      <c r="AZ66" s="92">
        <v>11844405.630000001</v>
      </c>
      <c r="BA66" s="92">
        <v>551343.23</v>
      </c>
      <c r="BB66" s="92">
        <v>6616585.25</v>
      </c>
      <c r="BC66" s="92">
        <v>904696.36</v>
      </c>
      <c r="BD66" s="92">
        <v>3895792.66</v>
      </c>
      <c r="BE66" s="92">
        <v>14592961.199999999</v>
      </c>
      <c r="BF66" s="92">
        <v>2820131.65</v>
      </c>
      <c r="BG66" s="92">
        <v>1845850.9300000002</v>
      </c>
      <c r="BH66" s="92">
        <v>3466250.8</v>
      </c>
      <c r="BI66" s="92">
        <v>5363100.2699999996</v>
      </c>
      <c r="BJ66" s="92">
        <v>36905865.119999997</v>
      </c>
      <c r="BK66" s="92">
        <v>9490317</v>
      </c>
      <c r="BL66" s="92">
        <v>1288197.03</v>
      </c>
      <c r="BM66" s="92">
        <v>702468.19000000006</v>
      </c>
      <c r="BN66" s="92">
        <v>0</v>
      </c>
      <c r="BO66" s="92">
        <v>850124.96</v>
      </c>
      <c r="BP66" s="92">
        <v>8124041.5499999998</v>
      </c>
      <c r="BQ66" s="92">
        <v>400152.28</v>
      </c>
      <c r="BR66" s="92">
        <v>209831382.78</v>
      </c>
      <c r="BS66" s="92">
        <v>33657420</v>
      </c>
      <c r="BT66" s="92">
        <v>3358633.38</v>
      </c>
      <c r="BU66" s="92">
        <v>4659616</v>
      </c>
      <c r="BV66" s="92">
        <v>4041745.63</v>
      </c>
      <c r="BW66" s="92">
        <v>1009857.97</v>
      </c>
      <c r="BX66" s="92">
        <v>152252</v>
      </c>
      <c r="BY66" s="108" t="e">
        <v>#N/A</v>
      </c>
      <c r="BZ66" s="92">
        <v>4269129</v>
      </c>
      <c r="CA66" s="92">
        <v>17547657.920000002</v>
      </c>
      <c r="CB66" s="92">
        <v>629407</v>
      </c>
      <c r="CC66" s="92">
        <v>0</v>
      </c>
      <c r="CD66" s="74"/>
      <c r="CE66" s="74"/>
      <c r="CF66" s="74"/>
      <c r="CG66" s="74"/>
      <c r="CH66" s="74"/>
      <c r="CI66" s="74"/>
      <c r="CJ66" s="74"/>
      <c r="CK66" s="74"/>
      <c r="CL66" s="74"/>
      <c r="CM66" s="74"/>
    </row>
    <row r="67" spans="1:91" x14ac:dyDescent="0.25">
      <c r="A67" s="84" t="s">
        <v>296</v>
      </c>
      <c r="B67" s="84"/>
      <c r="C67" s="84"/>
      <c r="D67" s="92">
        <v>68030117.140000001</v>
      </c>
      <c r="E67" s="92">
        <v>2096474.11</v>
      </c>
      <c r="F67" s="92">
        <v>51194028</v>
      </c>
      <c r="G67" s="92">
        <v>13741675.799999999</v>
      </c>
      <c r="H67" s="92">
        <v>58792450.170000002</v>
      </c>
      <c r="I67" s="92">
        <v>108511971.63</v>
      </c>
      <c r="J67" s="92">
        <v>102313378</v>
      </c>
      <c r="K67" s="92">
        <v>43014686</v>
      </c>
      <c r="L67" s="92">
        <v>6300741.1299999999</v>
      </c>
      <c r="M67" s="92">
        <v>1208415.3599999999</v>
      </c>
      <c r="N67" s="92">
        <v>46812468.600000001</v>
      </c>
      <c r="O67" s="108" t="e">
        <v>#N/A</v>
      </c>
      <c r="P67" s="92">
        <v>20575347.829999998</v>
      </c>
      <c r="Q67" s="92">
        <v>2059567.6700000002</v>
      </c>
      <c r="R67" s="92">
        <v>15662422.98</v>
      </c>
      <c r="S67" s="92">
        <v>543081957.0999999</v>
      </c>
      <c r="T67" s="92">
        <v>160301591.42000002</v>
      </c>
      <c r="U67" s="92">
        <v>24434481.390000001</v>
      </c>
      <c r="V67" s="92">
        <v>4125279.5900000003</v>
      </c>
      <c r="W67" s="92">
        <v>32310000.050000001</v>
      </c>
      <c r="X67" s="92">
        <v>48121484.57</v>
      </c>
      <c r="Y67" s="92">
        <v>5505878.9000000004</v>
      </c>
      <c r="Z67" s="92">
        <v>100316939.22999999</v>
      </c>
      <c r="AA67" s="92">
        <v>17571277.149999999</v>
      </c>
      <c r="AB67" s="92">
        <v>118477968.39000002</v>
      </c>
      <c r="AC67" s="92">
        <v>39092141.650000006</v>
      </c>
      <c r="AD67" s="92">
        <v>30266327</v>
      </c>
      <c r="AE67" s="92">
        <v>2059320.6</v>
      </c>
      <c r="AF67" s="92">
        <v>396526149.56999999</v>
      </c>
      <c r="AG67" s="92">
        <v>680826.21000000008</v>
      </c>
      <c r="AH67" s="92">
        <v>1159499.71</v>
      </c>
      <c r="AI67" s="92">
        <v>380300437.59000003</v>
      </c>
      <c r="AJ67" s="92">
        <v>4373506386.9300003</v>
      </c>
      <c r="AK67" s="92">
        <v>538006505.78999996</v>
      </c>
      <c r="AL67" s="92">
        <v>36027563.769999996</v>
      </c>
      <c r="AM67" s="92">
        <v>7065913.9900000002</v>
      </c>
      <c r="AN67" s="92">
        <v>28637081</v>
      </c>
      <c r="AO67" s="92">
        <v>121214725.89</v>
      </c>
      <c r="AP67" s="92">
        <v>9800490.0700000003</v>
      </c>
      <c r="AQ67" s="92">
        <v>14249644.450000001</v>
      </c>
      <c r="AR67" s="92">
        <v>231636768.66000003</v>
      </c>
      <c r="AS67" s="92">
        <v>12059813.760000002</v>
      </c>
      <c r="AT67" s="92">
        <v>10250415.390000001</v>
      </c>
      <c r="AU67" s="92">
        <v>78712064</v>
      </c>
      <c r="AV67" s="92">
        <v>64045301.130000003</v>
      </c>
      <c r="AW67" s="92">
        <v>137624317.78</v>
      </c>
      <c r="AX67" s="92">
        <v>24465856.630000003</v>
      </c>
      <c r="AY67" s="92">
        <v>46394726.359999999</v>
      </c>
      <c r="AZ67" s="92">
        <v>41261955.310000002</v>
      </c>
      <c r="BA67" s="92">
        <v>4196377.92</v>
      </c>
      <c r="BB67" s="92">
        <v>149777694.27000001</v>
      </c>
      <c r="BC67" s="92">
        <v>17678990.260000002</v>
      </c>
      <c r="BD67" s="92">
        <v>18474872.02</v>
      </c>
      <c r="BE67" s="92">
        <v>120524416.06</v>
      </c>
      <c r="BF67" s="92">
        <v>14531383.16</v>
      </c>
      <c r="BG67" s="92">
        <v>5760954.7400000002</v>
      </c>
      <c r="BH67" s="92">
        <v>52096192.989999995</v>
      </c>
      <c r="BI67" s="92">
        <v>6778999.4000000004</v>
      </c>
      <c r="BJ67" s="92">
        <v>807294567.75</v>
      </c>
      <c r="BK67" s="92">
        <v>52564831</v>
      </c>
      <c r="BL67" s="92">
        <v>6593057.7400000002</v>
      </c>
      <c r="BM67" s="92">
        <v>3243883.39</v>
      </c>
      <c r="BN67" s="92">
        <v>5614550.1800000006</v>
      </c>
      <c r="BO67" s="92">
        <v>27895628.890000001</v>
      </c>
      <c r="BP67" s="92">
        <v>90516688.75999999</v>
      </c>
      <c r="BQ67" s="92">
        <v>11277267.32</v>
      </c>
      <c r="BR67" s="92">
        <v>2893642269.4099998</v>
      </c>
      <c r="BS67" s="92">
        <v>171918490</v>
      </c>
      <c r="BT67" s="92">
        <v>11953046.5</v>
      </c>
      <c r="BU67" s="92">
        <v>121338749</v>
      </c>
      <c r="BV67" s="92">
        <v>31326264.469999999</v>
      </c>
      <c r="BW67" s="92">
        <v>5314930.6100000003</v>
      </c>
      <c r="BX67" s="92">
        <v>4012593</v>
      </c>
      <c r="BY67" s="108" t="e">
        <v>#N/A</v>
      </c>
      <c r="BZ67" s="92">
        <v>28746187</v>
      </c>
      <c r="CA67" s="92">
        <v>78112062.629999995</v>
      </c>
      <c r="CB67" s="92">
        <v>23618170.34</v>
      </c>
      <c r="CC67" s="92">
        <v>0</v>
      </c>
      <c r="CD67" s="74"/>
      <c r="CE67" s="74"/>
      <c r="CF67" s="74"/>
      <c r="CG67" s="74"/>
      <c r="CH67" s="74"/>
      <c r="CI67" s="74"/>
      <c r="CJ67" s="74"/>
      <c r="CK67" s="74"/>
      <c r="CL67" s="74"/>
      <c r="CM67" s="74"/>
    </row>
    <row r="68" spans="1:91" x14ac:dyDescent="0.25">
      <c r="A68" s="84" t="s">
        <v>242</v>
      </c>
      <c r="B68" s="84"/>
      <c r="C68" s="84"/>
      <c r="D68" s="92">
        <v>10607830.35</v>
      </c>
      <c r="E68" s="92">
        <v>494797.83</v>
      </c>
      <c r="F68" s="92">
        <v>15367543</v>
      </c>
      <c r="G68" s="92">
        <v>4887286.72</v>
      </c>
      <c r="H68" s="92">
        <v>17032458.190000001</v>
      </c>
      <c r="I68" s="92">
        <v>46417593.259999998</v>
      </c>
      <c r="J68" s="92">
        <v>43046100</v>
      </c>
      <c r="K68" s="92">
        <v>10342789.039999999</v>
      </c>
      <c r="L68" s="92">
        <v>3065025.49</v>
      </c>
      <c r="M68" s="92">
        <v>388667.49</v>
      </c>
      <c r="N68" s="92">
        <v>16433799.65</v>
      </c>
      <c r="O68" s="108" t="e">
        <v>#N/A</v>
      </c>
      <c r="P68" s="92">
        <v>5578931.1299999999</v>
      </c>
      <c r="Q68" s="92">
        <v>710933.94000000006</v>
      </c>
      <c r="R68" s="92">
        <v>5511324.2800000003</v>
      </c>
      <c r="S68" s="92">
        <v>129784484.52</v>
      </c>
      <c r="T68" s="92">
        <v>57038998.890000001</v>
      </c>
      <c r="U68" s="92">
        <v>6601893.8499999996</v>
      </c>
      <c r="V68" s="92">
        <v>883974.58000000007</v>
      </c>
      <c r="W68" s="92">
        <v>14233655.33</v>
      </c>
      <c r="X68" s="92">
        <v>15107860.01</v>
      </c>
      <c r="Y68" s="92">
        <v>1195738.81</v>
      </c>
      <c r="Z68" s="92">
        <v>27928855.109999999</v>
      </c>
      <c r="AA68" s="92">
        <v>7797490.5199999996</v>
      </c>
      <c r="AB68" s="92">
        <v>18540592.84</v>
      </c>
      <c r="AC68" s="92">
        <v>11614067.550000001</v>
      </c>
      <c r="AD68" s="92">
        <v>7238728</v>
      </c>
      <c r="AE68" s="92">
        <v>557917.14</v>
      </c>
      <c r="AF68" s="92">
        <v>100329389.19</v>
      </c>
      <c r="AG68" s="92">
        <v>114133.90000000001</v>
      </c>
      <c r="AH68" s="92">
        <v>403173.06</v>
      </c>
      <c r="AI68" s="92">
        <v>100831035.02</v>
      </c>
      <c r="AJ68" s="92">
        <v>1435486944.3199999</v>
      </c>
      <c r="AK68" s="92">
        <v>122241903.77</v>
      </c>
      <c r="AL68" s="92">
        <v>8602786.5800000001</v>
      </c>
      <c r="AM68" s="92">
        <v>1730329.46</v>
      </c>
      <c r="AN68" s="92">
        <v>3930753</v>
      </c>
      <c r="AO68" s="92">
        <v>49922477.049999997</v>
      </c>
      <c r="AP68" s="92">
        <v>5262522.7699999996</v>
      </c>
      <c r="AQ68" s="92">
        <v>5913574.5800000001</v>
      </c>
      <c r="AR68" s="92">
        <v>72340093.909999996</v>
      </c>
      <c r="AS68" s="92">
        <v>4009048.53</v>
      </c>
      <c r="AT68" s="92">
        <v>3423353.21</v>
      </c>
      <c r="AU68" s="92">
        <v>33586211</v>
      </c>
      <c r="AV68" s="92">
        <v>17161916.050000001</v>
      </c>
      <c r="AW68" s="92">
        <v>32882342.100000001</v>
      </c>
      <c r="AX68" s="92">
        <v>7613810.0199999996</v>
      </c>
      <c r="AY68" s="92">
        <v>12688457.140000001</v>
      </c>
      <c r="AZ68" s="92">
        <v>15372657.08</v>
      </c>
      <c r="BA68" s="92">
        <v>694792.32000000007</v>
      </c>
      <c r="BB68" s="92">
        <v>42832659</v>
      </c>
      <c r="BC68" s="92">
        <v>7480325.9299999997</v>
      </c>
      <c r="BD68" s="92">
        <v>3737644.02</v>
      </c>
      <c r="BE68" s="92">
        <v>15824592.960000001</v>
      </c>
      <c r="BF68" s="92">
        <v>3713165.69</v>
      </c>
      <c r="BG68" s="92">
        <v>2360728.11</v>
      </c>
      <c r="BH68" s="92">
        <v>18572094.27</v>
      </c>
      <c r="BI68" s="92">
        <v>1961749.02</v>
      </c>
      <c r="BJ68" s="92">
        <v>275086991.35000002</v>
      </c>
      <c r="BK68" s="92">
        <v>15659948</v>
      </c>
      <c r="BL68" s="92">
        <v>1605215.38</v>
      </c>
      <c r="BM68" s="92">
        <v>1041343.07</v>
      </c>
      <c r="BN68" s="92">
        <v>1607740.67</v>
      </c>
      <c r="BO68" s="92">
        <v>9153188.8100000005</v>
      </c>
      <c r="BP68" s="92">
        <v>27092374.600000001</v>
      </c>
      <c r="BQ68" s="92">
        <v>4286676.3499999996</v>
      </c>
      <c r="BR68" s="92">
        <v>731693801.23000002</v>
      </c>
      <c r="BS68" s="92">
        <v>71765085</v>
      </c>
      <c r="BT68" s="92">
        <v>4049391.29</v>
      </c>
      <c r="BU68" s="92">
        <v>44485687</v>
      </c>
      <c r="BV68" s="92">
        <v>6467732.9800000004</v>
      </c>
      <c r="BW68" s="92">
        <v>1182941.75</v>
      </c>
      <c r="BX68" s="92">
        <v>985632</v>
      </c>
      <c r="BY68" s="108" t="e">
        <v>#N/A</v>
      </c>
      <c r="BZ68" s="92">
        <v>8007561</v>
      </c>
      <c r="CA68" s="92">
        <v>31266126.91</v>
      </c>
      <c r="CB68" s="92">
        <v>7828736.1900000004</v>
      </c>
      <c r="CC68" s="92">
        <v>0</v>
      </c>
      <c r="CD68" s="74"/>
      <c r="CE68" s="74"/>
      <c r="CF68" s="74"/>
      <c r="CG68" s="74"/>
      <c r="CH68" s="74"/>
      <c r="CI68" s="74"/>
      <c r="CJ68" s="74"/>
      <c r="CK68" s="74"/>
      <c r="CL68" s="74"/>
      <c r="CM68" s="74"/>
    </row>
    <row r="69" spans="1:91" x14ac:dyDescent="0.25">
      <c r="A69" s="84" t="s">
        <v>297</v>
      </c>
      <c r="B69" s="84"/>
      <c r="C69" s="84"/>
      <c r="D69" s="92">
        <v>5489858.6899999995</v>
      </c>
      <c r="E69" s="92">
        <v>300007.83</v>
      </c>
      <c r="F69" s="92">
        <v>8417900</v>
      </c>
      <c r="G69" s="92">
        <v>4089462.53</v>
      </c>
      <c r="H69" s="92">
        <v>10414376.68</v>
      </c>
      <c r="I69" s="92">
        <v>39088826.119999997</v>
      </c>
      <c r="J69" s="92">
        <v>20751897</v>
      </c>
      <c r="K69" s="92">
        <v>10424537.08</v>
      </c>
      <c r="L69" s="92">
        <v>4004101.09</v>
      </c>
      <c r="M69" s="92">
        <v>28101.56</v>
      </c>
      <c r="N69" s="92">
        <v>11223754.629999999</v>
      </c>
      <c r="O69" s="108" t="e">
        <v>#N/A</v>
      </c>
      <c r="P69" s="92">
        <v>2926024.8899999997</v>
      </c>
      <c r="Q69" s="92">
        <v>257209.95</v>
      </c>
      <c r="R69" s="92">
        <v>1214088.3900000001</v>
      </c>
      <c r="S69" s="92">
        <v>19196133.760000002</v>
      </c>
      <c r="T69" s="92">
        <v>9572968.2699999996</v>
      </c>
      <c r="U69" s="92">
        <v>6125771.9499999993</v>
      </c>
      <c r="V69" s="92">
        <v>596915.4</v>
      </c>
      <c r="W69" s="92">
        <v>11892788.390000001</v>
      </c>
      <c r="X69" s="92">
        <v>8898864.9000000004</v>
      </c>
      <c r="Y69" s="92">
        <v>399062.60000000003</v>
      </c>
      <c r="Z69" s="92">
        <v>19800055.34</v>
      </c>
      <c r="AA69" s="92">
        <v>2588120.7400000002</v>
      </c>
      <c r="AB69" s="92">
        <v>12921064.82</v>
      </c>
      <c r="AC69" s="92">
        <v>5683506.7200000007</v>
      </c>
      <c r="AD69" s="92">
        <v>3909704</v>
      </c>
      <c r="AE69" s="92">
        <v>150904.9</v>
      </c>
      <c r="AF69" s="92">
        <v>68679254.129999995</v>
      </c>
      <c r="AG69" s="92">
        <v>127737.39</v>
      </c>
      <c r="AH69" s="92">
        <v>284894.47000000003</v>
      </c>
      <c r="AI69" s="92">
        <v>62209830.969999999</v>
      </c>
      <c r="AJ69" s="92">
        <v>414680543.94</v>
      </c>
      <c r="AK69" s="92">
        <v>166274730.33000001</v>
      </c>
      <c r="AL69" s="92">
        <v>4304395.22</v>
      </c>
      <c r="AM69" s="92">
        <v>1676832.3900000001</v>
      </c>
      <c r="AN69" s="92">
        <v>2751451</v>
      </c>
      <c r="AO69" s="92">
        <v>52979085.539999999</v>
      </c>
      <c r="AP69" s="92">
        <v>1434034.4100000001</v>
      </c>
      <c r="AQ69" s="92">
        <v>1835392.2000000002</v>
      </c>
      <c r="AR69" s="92">
        <v>27682823.420000002</v>
      </c>
      <c r="AS69" s="92">
        <v>2364511.71</v>
      </c>
      <c r="AT69" s="92">
        <v>1408881.3499999999</v>
      </c>
      <c r="AU69" s="92">
        <v>21750768</v>
      </c>
      <c r="AV69" s="92">
        <v>19471308.91</v>
      </c>
      <c r="AW69" s="92">
        <v>10801153.23</v>
      </c>
      <c r="AX69" s="92">
        <v>3601390.57</v>
      </c>
      <c r="AY69" s="92">
        <v>7228534.8899999997</v>
      </c>
      <c r="AZ69" s="92">
        <v>20932451.590000004</v>
      </c>
      <c r="BA69" s="92">
        <v>293966.91000000003</v>
      </c>
      <c r="BB69" s="92">
        <v>11272878.600000001</v>
      </c>
      <c r="BC69" s="92">
        <v>4179800.62</v>
      </c>
      <c r="BD69" s="92">
        <v>2023366.52</v>
      </c>
      <c r="BE69" s="92">
        <v>9428151.7599999998</v>
      </c>
      <c r="BF69" s="92">
        <v>1139202.8900000001</v>
      </c>
      <c r="BG69" s="92">
        <v>1614161.5</v>
      </c>
      <c r="BH69" s="92">
        <v>14457663.66</v>
      </c>
      <c r="BI69" s="92">
        <v>1774119</v>
      </c>
      <c r="BJ69" s="92">
        <v>179455506.19</v>
      </c>
      <c r="BK69" s="92">
        <v>8102335</v>
      </c>
      <c r="BL69" s="92">
        <v>2114171.9700000002</v>
      </c>
      <c r="BM69" s="92">
        <v>734978.89</v>
      </c>
      <c r="BN69" s="92">
        <v>454082.3</v>
      </c>
      <c r="BO69" s="92">
        <v>7646484.3499999996</v>
      </c>
      <c r="BP69" s="92">
        <v>21402851.400000002</v>
      </c>
      <c r="BQ69" s="92">
        <v>1866779.97</v>
      </c>
      <c r="BR69" s="92">
        <v>316477535.73000002</v>
      </c>
      <c r="BS69" s="92">
        <v>44248117</v>
      </c>
      <c r="BT69" s="92">
        <v>3613078.0500000003</v>
      </c>
      <c r="BU69" s="92">
        <v>31328782</v>
      </c>
      <c r="BV69" s="92">
        <v>3063023.59</v>
      </c>
      <c r="BW69" s="92">
        <v>1260430.78</v>
      </c>
      <c r="BX69" s="92">
        <v>328360</v>
      </c>
      <c r="BY69" s="108" t="e">
        <v>#N/A</v>
      </c>
      <c r="BZ69" s="92">
        <v>6115679</v>
      </c>
      <c r="CA69" s="92">
        <v>20180771.039999999</v>
      </c>
      <c r="CB69" s="92">
        <v>8657257.0800000001</v>
      </c>
      <c r="CC69" s="92">
        <v>0</v>
      </c>
      <c r="CD69" s="74"/>
      <c r="CE69" s="74"/>
      <c r="CF69" s="74"/>
      <c r="CG69" s="74"/>
      <c r="CH69" s="74"/>
      <c r="CI69" s="74"/>
      <c r="CJ69" s="74"/>
      <c r="CK69" s="74"/>
      <c r="CL69" s="74"/>
      <c r="CM69" s="74"/>
    </row>
    <row r="70" spans="1:91" x14ac:dyDescent="0.25">
      <c r="A70" s="84" t="s">
        <v>298</v>
      </c>
      <c r="B70" s="84"/>
      <c r="C70" s="84"/>
      <c r="D70" s="92">
        <v>0</v>
      </c>
      <c r="E70" s="92">
        <v>681042.34</v>
      </c>
      <c r="F70" s="92">
        <v>6009894</v>
      </c>
      <c r="G70" s="92">
        <v>481894.47000000003</v>
      </c>
      <c r="H70" s="92">
        <v>0</v>
      </c>
      <c r="I70" s="92">
        <v>8237061.9400000004</v>
      </c>
      <c r="J70" s="92">
        <v>0</v>
      </c>
      <c r="K70" s="92">
        <v>1246185.76</v>
      </c>
      <c r="L70" s="92">
        <v>1058688.47</v>
      </c>
      <c r="M70" s="92">
        <v>0</v>
      </c>
      <c r="N70" s="92">
        <v>3447553.5</v>
      </c>
      <c r="O70" s="108" t="e">
        <v>#N/A</v>
      </c>
      <c r="P70" s="92">
        <v>0</v>
      </c>
      <c r="Q70" s="92">
        <v>0</v>
      </c>
      <c r="R70" s="92">
        <v>661839.77</v>
      </c>
      <c r="S70" s="92">
        <v>0</v>
      </c>
      <c r="T70" s="92">
        <v>22075977.210000001</v>
      </c>
      <c r="U70" s="92">
        <v>161500.94</v>
      </c>
      <c r="V70" s="92">
        <v>0</v>
      </c>
      <c r="W70" s="92">
        <v>1633770.85</v>
      </c>
      <c r="X70" s="92">
        <v>513524.94</v>
      </c>
      <c r="Y70" s="92">
        <v>480395.24</v>
      </c>
      <c r="Z70" s="92">
        <v>0</v>
      </c>
      <c r="AA70" s="92">
        <v>858617.17</v>
      </c>
      <c r="AB70" s="92">
        <v>0</v>
      </c>
      <c r="AC70" s="92">
        <v>2168015.94</v>
      </c>
      <c r="AD70" s="92">
        <v>0</v>
      </c>
      <c r="AE70" s="92">
        <v>214579.03</v>
      </c>
      <c r="AF70" s="92">
        <v>29330851.449999999</v>
      </c>
      <c r="AG70" s="92">
        <v>0</v>
      </c>
      <c r="AH70" s="92">
        <v>824123.77</v>
      </c>
      <c r="AI70" s="92">
        <v>310348.35000000003</v>
      </c>
      <c r="AJ70" s="92">
        <v>132371843.72999999</v>
      </c>
      <c r="AK70" s="92">
        <v>47844508.899999999</v>
      </c>
      <c r="AL70" s="92">
        <v>739631.79</v>
      </c>
      <c r="AM70" s="92">
        <v>793787.42</v>
      </c>
      <c r="AN70" s="92">
        <v>328465</v>
      </c>
      <c r="AO70" s="92">
        <v>10244952.82</v>
      </c>
      <c r="AP70" s="92">
        <v>0</v>
      </c>
      <c r="AQ70" s="92">
        <v>174386.35</v>
      </c>
      <c r="AR70" s="92">
        <v>22479216.149999999</v>
      </c>
      <c r="AS70" s="92">
        <v>0</v>
      </c>
      <c r="AT70" s="92">
        <v>1025772.06</v>
      </c>
      <c r="AU70" s="92">
        <v>377009</v>
      </c>
      <c r="AV70" s="92">
        <v>1226005.76</v>
      </c>
      <c r="AW70" s="92">
        <v>12700402.970000001</v>
      </c>
      <c r="AX70" s="92">
        <v>1026925.2</v>
      </c>
      <c r="AY70" s="92">
        <v>2322459.63</v>
      </c>
      <c r="AZ70" s="92">
        <v>2182429.2200000002</v>
      </c>
      <c r="BA70" s="92">
        <v>4691.87</v>
      </c>
      <c r="BB70" s="92">
        <v>0</v>
      </c>
      <c r="BC70" s="92">
        <v>2802850.2</v>
      </c>
      <c r="BD70" s="92">
        <v>1557826.6800000002</v>
      </c>
      <c r="BE70" s="92">
        <v>630749.57999999996</v>
      </c>
      <c r="BF70" s="92">
        <v>0</v>
      </c>
      <c r="BG70" s="92">
        <v>5341.62</v>
      </c>
      <c r="BH70" s="92">
        <v>0</v>
      </c>
      <c r="BI70" s="92">
        <v>140288.01</v>
      </c>
      <c r="BJ70" s="92">
        <v>46205111.149999999</v>
      </c>
      <c r="BK70" s="92">
        <v>0</v>
      </c>
      <c r="BL70" s="92">
        <v>0</v>
      </c>
      <c r="BM70" s="92">
        <v>8796.4500000000007</v>
      </c>
      <c r="BN70" s="92">
        <v>0</v>
      </c>
      <c r="BO70" s="92">
        <v>2385249.7800000003</v>
      </c>
      <c r="BP70" s="92">
        <v>0</v>
      </c>
      <c r="BQ70" s="92">
        <v>0</v>
      </c>
      <c r="BR70" s="92">
        <v>130105044.47999999</v>
      </c>
      <c r="BS70" s="92">
        <v>20872296</v>
      </c>
      <c r="BT70" s="92">
        <v>1014876.27</v>
      </c>
      <c r="BU70" s="92">
        <v>0</v>
      </c>
      <c r="BV70" s="92">
        <v>2167655</v>
      </c>
      <c r="BW70" s="92">
        <v>0</v>
      </c>
      <c r="BX70" s="92">
        <v>0</v>
      </c>
      <c r="BY70" s="108" t="e">
        <v>#N/A</v>
      </c>
      <c r="BZ70" s="92">
        <v>0</v>
      </c>
      <c r="CA70" s="92">
        <v>5723519.7199999997</v>
      </c>
      <c r="CB70" s="92">
        <v>1085661.1200000001</v>
      </c>
      <c r="CC70" s="92">
        <v>0</v>
      </c>
      <c r="CD70" s="74"/>
      <c r="CE70" s="74"/>
      <c r="CF70" s="74"/>
      <c r="CG70" s="74"/>
      <c r="CH70" s="74"/>
      <c r="CI70" s="74"/>
      <c r="CJ70" s="74"/>
      <c r="CK70" s="74"/>
      <c r="CL70" s="74"/>
      <c r="CM70" s="74"/>
    </row>
    <row r="71" spans="1:91" x14ac:dyDescent="0.25">
      <c r="A71" s="84" t="s">
        <v>299</v>
      </c>
      <c r="B71" s="84"/>
      <c r="C71" s="84"/>
      <c r="D71" s="92">
        <v>8684935.5199999996</v>
      </c>
      <c r="E71" s="92">
        <v>913533.1</v>
      </c>
      <c r="F71" s="92">
        <v>7537433</v>
      </c>
      <c r="G71" s="92">
        <v>1871032.16</v>
      </c>
      <c r="H71" s="92">
        <v>3173403.1</v>
      </c>
      <c r="I71" s="92">
        <v>7245071.9500000002</v>
      </c>
      <c r="J71" s="92">
        <v>5527365</v>
      </c>
      <c r="K71" s="92">
        <v>6859593.9800000004</v>
      </c>
      <c r="L71" s="92">
        <v>1218857.4800000002</v>
      </c>
      <c r="M71" s="92">
        <v>0</v>
      </c>
      <c r="N71" s="92">
        <v>4443306.57</v>
      </c>
      <c r="O71" s="108" t="e">
        <v>#N/A</v>
      </c>
      <c r="P71" s="92">
        <v>2214890.21</v>
      </c>
      <c r="Q71" s="92">
        <v>58003.97</v>
      </c>
      <c r="R71" s="92">
        <v>2530622.04</v>
      </c>
      <c r="S71" s="92">
        <v>22772550.52</v>
      </c>
      <c r="T71" s="92">
        <v>8840285.7699999996</v>
      </c>
      <c r="U71" s="92">
        <v>3046298.18</v>
      </c>
      <c r="V71" s="92">
        <v>766681.27999999991</v>
      </c>
      <c r="W71" s="92">
        <v>1899437.87</v>
      </c>
      <c r="X71" s="92">
        <v>4185688.2499999995</v>
      </c>
      <c r="Y71" s="92">
        <v>964655.04</v>
      </c>
      <c r="Z71" s="92">
        <v>9247589.4299999997</v>
      </c>
      <c r="AA71" s="92">
        <v>1170295.8</v>
      </c>
      <c r="AB71" s="92">
        <v>3637479.8900000006</v>
      </c>
      <c r="AC71" s="92">
        <v>3226624.65</v>
      </c>
      <c r="AD71" s="92">
        <v>3508117</v>
      </c>
      <c r="AE71" s="92">
        <v>663514.02</v>
      </c>
      <c r="AF71" s="92">
        <v>37163013.150000006</v>
      </c>
      <c r="AG71" s="92">
        <v>20390.39</v>
      </c>
      <c r="AH71" s="92">
        <v>268522.51999999996</v>
      </c>
      <c r="AI71" s="92">
        <v>18733669.529999997</v>
      </c>
      <c r="AJ71" s="92">
        <v>423226831.13000005</v>
      </c>
      <c r="AK71" s="92">
        <v>34802396.560000002</v>
      </c>
      <c r="AL71" s="92">
        <v>2035356.54</v>
      </c>
      <c r="AM71" s="92">
        <v>639904.39</v>
      </c>
      <c r="AN71" s="92">
        <v>2908711</v>
      </c>
      <c r="AO71" s="92">
        <v>12027073.449999999</v>
      </c>
      <c r="AP71" s="92">
        <v>1091746.8700000001</v>
      </c>
      <c r="AQ71" s="92">
        <v>1858984.9499999997</v>
      </c>
      <c r="AR71" s="92">
        <v>13492393.639999999</v>
      </c>
      <c r="AS71" s="92">
        <v>1514348.74</v>
      </c>
      <c r="AT71" s="92">
        <v>1716628.6400000001</v>
      </c>
      <c r="AU71" s="92">
        <v>3624609</v>
      </c>
      <c r="AV71" s="92">
        <v>3225211.95</v>
      </c>
      <c r="AW71" s="92">
        <v>10078469.130000001</v>
      </c>
      <c r="AX71" s="92">
        <v>1893030.3499999999</v>
      </c>
      <c r="AY71" s="92">
        <v>2983797.05</v>
      </c>
      <c r="AZ71" s="92">
        <v>4136170.01</v>
      </c>
      <c r="BA71" s="92">
        <v>1400626.7600000002</v>
      </c>
      <c r="BB71" s="92">
        <v>6171246.6100000003</v>
      </c>
      <c r="BC71" s="92">
        <v>1465559.84</v>
      </c>
      <c r="BD71" s="92">
        <v>2208181.5</v>
      </c>
      <c r="BE71" s="92">
        <v>6037610.4299999997</v>
      </c>
      <c r="BF71" s="92">
        <v>2108412.12</v>
      </c>
      <c r="BG71" s="92">
        <v>309873.28999999998</v>
      </c>
      <c r="BH71" s="92">
        <v>82385.13</v>
      </c>
      <c r="BI71" s="92">
        <v>149227.24</v>
      </c>
      <c r="BJ71" s="92">
        <v>37588411.409999996</v>
      </c>
      <c r="BK71" s="92">
        <v>0</v>
      </c>
      <c r="BL71" s="92">
        <v>1170864.01</v>
      </c>
      <c r="BM71" s="92">
        <v>760417.49</v>
      </c>
      <c r="BN71" s="92">
        <v>708435.74</v>
      </c>
      <c r="BO71" s="92">
        <v>0</v>
      </c>
      <c r="BP71" s="92">
        <v>11172099</v>
      </c>
      <c r="BQ71" s="92">
        <v>0</v>
      </c>
      <c r="BR71" s="92">
        <v>193557887.56</v>
      </c>
      <c r="BS71" s="92">
        <v>16021373</v>
      </c>
      <c r="BT71" s="92">
        <v>0</v>
      </c>
      <c r="BU71" s="92">
        <v>13268373</v>
      </c>
      <c r="BV71" s="92">
        <v>2035619.5700000003</v>
      </c>
      <c r="BW71" s="92">
        <v>1035187.6700000002</v>
      </c>
      <c r="BX71" s="92">
        <v>680980</v>
      </c>
      <c r="BY71" s="108" t="e">
        <v>#N/A</v>
      </c>
      <c r="BZ71" s="92">
        <v>3004947</v>
      </c>
      <c r="CA71" s="92">
        <v>1164688.2399999998</v>
      </c>
      <c r="CB71" s="92">
        <v>2324294.59</v>
      </c>
      <c r="CC71" s="92">
        <v>0</v>
      </c>
      <c r="CD71" s="74"/>
      <c r="CE71" s="74"/>
      <c r="CF71" s="74"/>
      <c r="CG71" s="74"/>
      <c r="CH71" s="74"/>
      <c r="CI71" s="74"/>
      <c r="CJ71" s="74"/>
      <c r="CK71" s="74"/>
      <c r="CL71" s="74"/>
      <c r="CM71" s="74"/>
    </row>
    <row r="72" spans="1:91" x14ac:dyDescent="0.25">
      <c r="A72" s="84" t="s">
        <v>300</v>
      </c>
      <c r="B72" s="84"/>
      <c r="C72" s="84"/>
      <c r="D72" s="92">
        <v>1432958.78</v>
      </c>
      <c r="E72" s="92">
        <v>225776.16</v>
      </c>
      <c r="F72" s="92">
        <v>14600264</v>
      </c>
      <c r="G72" s="92">
        <v>1156271.71</v>
      </c>
      <c r="H72" s="92">
        <v>435328.97000000003</v>
      </c>
      <c r="I72" s="92">
        <v>5828126.5999999996</v>
      </c>
      <c r="J72" s="92">
        <v>3870172</v>
      </c>
      <c r="K72" s="92">
        <v>10336846.25</v>
      </c>
      <c r="L72" s="92">
        <v>619071.42000000004</v>
      </c>
      <c r="M72" s="92">
        <v>11847.09</v>
      </c>
      <c r="N72" s="92">
        <v>1188323.9100000001</v>
      </c>
      <c r="O72" s="108" t="e">
        <v>#N/A</v>
      </c>
      <c r="P72" s="92">
        <v>529392.07000000007</v>
      </c>
      <c r="Q72" s="92">
        <v>106719.99</v>
      </c>
      <c r="R72" s="92">
        <v>600695.77</v>
      </c>
      <c r="S72" s="92">
        <v>26193262.040000003</v>
      </c>
      <c r="T72" s="92">
        <v>27353257.170000002</v>
      </c>
      <c r="U72" s="92">
        <v>1147200.53</v>
      </c>
      <c r="V72" s="92">
        <v>177357.25</v>
      </c>
      <c r="W72" s="92">
        <v>1252371.58</v>
      </c>
      <c r="X72" s="92">
        <v>1527987.1600000001</v>
      </c>
      <c r="Y72" s="92">
        <v>74236.760000000009</v>
      </c>
      <c r="Z72" s="92">
        <v>2798021.79</v>
      </c>
      <c r="AA72" s="92">
        <v>578459.41</v>
      </c>
      <c r="AB72" s="92">
        <v>1380428.6600000001</v>
      </c>
      <c r="AC72" s="92">
        <v>3102020.6</v>
      </c>
      <c r="AD72" s="92">
        <v>2322286</v>
      </c>
      <c r="AE72" s="92">
        <v>214871.48</v>
      </c>
      <c r="AF72" s="92">
        <v>23408072.259999998</v>
      </c>
      <c r="AG72" s="92">
        <v>143034.11000000002</v>
      </c>
      <c r="AH72" s="92">
        <v>189014.40000000002</v>
      </c>
      <c r="AI72" s="92">
        <v>4303828.5999999996</v>
      </c>
      <c r="AJ72" s="92">
        <v>194210049.59999999</v>
      </c>
      <c r="AK72" s="92">
        <v>77570337.530000001</v>
      </c>
      <c r="AL72" s="92">
        <v>846371.04</v>
      </c>
      <c r="AM72" s="92">
        <v>117332.01999999999</v>
      </c>
      <c r="AN72" s="92">
        <v>431659</v>
      </c>
      <c r="AO72" s="92">
        <v>5687239.7000000002</v>
      </c>
      <c r="AP72" s="92">
        <v>178513.31000000003</v>
      </c>
      <c r="AQ72" s="92">
        <v>634848.07000000007</v>
      </c>
      <c r="AR72" s="92">
        <v>18803753.43</v>
      </c>
      <c r="AS72" s="92">
        <v>183525.98</v>
      </c>
      <c r="AT72" s="92">
        <v>828039.32000000007</v>
      </c>
      <c r="AU72" s="92">
        <v>2102812</v>
      </c>
      <c r="AV72" s="92">
        <v>1675995.9100000001</v>
      </c>
      <c r="AW72" s="92">
        <v>5494145.2400000002</v>
      </c>
      <c r="AX72" s="92">
        <v>1956466.18</v>
      </c>
      <c r="AY72" s="92">
        <v>596714.36</v>
      </c>
      <c r="AZ72" s="92">
        <v>1847046.86</v>
      </c>
      <c r="BA72" s="92">
        <v>246684.99</v>
      </c>
      <c r="BB72" s="92">
        <v>10797975.380000001</v>
      </c>
      <c r="BC72" s="92">
        <v>787251.19999999995</v>
      </c>
      <c r="BD72" s="92">
        <v>355567.92000000004</v>
      </c>
      <c r="BE72" s="92">
        <v>2743929.4</v>
      </c>
      <c r="BF72" s="92">
        <v>644895.67000000004</v>
      </c>
      <c r="BG72" s="92">
        <v>133695.34</v>
      </c>
      <c r="BH72" s="92">
        <v>57746.6</v>
      </c>
      <c r="BI72" s="92">
        <v>246666.7</v>
      </c>
      <c r="BJ72" s="92">
        <v>44029723.510000005</v>
      </c>
      <c r="BK72" s="92">
        <v>51975</v>
      </c>
      <c r="BL72" s="92">
        <v>209623.66000000003</v>
      </c>
      <c r="BM72" s="92">
        <v>316574.82</v>
      </c>
      <c r="BN72" s="92">
        <v>70705.84</v>
      </c>
      <c r="BO72" s="92">
        <v>0</v>
      </c>
      <c r="BP72" s="92">
        <v>3615753.59</v>
      </c>
      <c r="BQ72" s="92">
        <v>308175.00000000006</v>
      </c>
      <c r="BR72" s="92">
        <v>267223888.49000001</v>
      </c>
      <c r="BS72" s="92">
        <v>18229865</v>
      </c>
      <c r="BT72" s="92">
        <v>51375</v>
      </c>
      <c r="BU72" s="92">
        <v>7965060</v>
      </c>
      <c r="BV72" s="92">
        <v>1228416.05</v>
      </c>
      <c r="BW72" s="92">
        <v>921630.79</v>
      </c>
      <c r="BX72" s="92">
        <v>203170</v>
      </c>
      <c r="BY72" s="108" t="e">
        <v>#N/A</v>
      </c>
      <c r="BZ72" s="92">
        <v>1426450</v>
      </c>
      <c r="CA72" s="92">
        <v>3284519.41</v>
      </c>
      <c r="CB72" s="92">
        <v>2639278.5499999998</v>
      </c>
      <c r="CC72" s="92">
        <v>0</v>
      </c>
      <c r="CD72" s="74"/>
      <c r="CE72" s="74"/>
      <c r="CF72" s="74"/>
      <c r="CG72" s="74"/>
      <c r="CH72" s="74"/>
      <c r="CI72" s="74"/>
      <c r="CJ72" s="74"/>
      <c r="CK72" s="74"/>
      <c r="CL72" s="74"/>
      <c r="CM72" s="74"/>
    </row>
    <row r="73" spans="1:91" x14ac:dyDescent="0.25">
      <c r="A73" s="84" t="s">
        <v>301</v>
      </c>
      <c r="B73" s="84"/>
      <c r="C73" s="84"/>
      <c r="D73" s="92">
        <v>0</v>
      </c>
      <c r="E73" s="92">
        <v>0</v>
      </c>
      <c r="F73" s="92">
        <v>0</v>
      </c>
      <c r="G73" s="92">
        <v>0</v>
      </c>
      <c r="H73" s="92">
        <v>-1449.6100000000001</v>
      </c>
      <c r="I73" s="92">
        <v>-1434317.48</v>
      </c>
      <c r="J73" s="92">
        <v>0</v>
      </c>
      <c r="K73" s="92">
        <v>0</v>
      </c>
      <c r="L73" s="92">
        <v>-118993.5</v>
      </c>
      <c r="M73" s="92">
        <v>0</v>
      </c>
      <c r="N73" s="92">
        <v>0</v>
      </c>
      <c r="O73" s="108" t="e">
        <v>#N/A</v>
      </c>
      <c r="P73" s="92">
        <v>-436.44</v>
      </c>
      <c r="Q73" s="92">
        <v>0</v>
      </c>
      <c r="R73" s="92">
        <v>0</v>
      </c>
      <c r="S73" s="92">
        <v>0</v>
      </c>
      <c r="T73" s="92">
        <v>0</v>
      </c>
      <c r="U73" s="92">
        <v>216396.02000000002</v>
      </c>
      <c r="V73" s="92">
        <v>0</v>
      </c>
      <c r="W73" s="92">
        <v>-24322.14</v>
      </c>
      <c r="X73" s="92">
        <v>-103863.77</v>
      </c>
      <c r="Y73" s="92">
        <v>2490</v>
      </c>
      <c r="Z73" s="92">
        <v>0</v>
      </c>
      <c r="AA73" s="92">
        <v>0</v>
      </c>
      <c r="AB73" s="92">
        <v>-57726.31</v>
      </c>
      <c r="AC73" s="92">
        <v>-16284.380000000001</v>
      </c>
      <c r="AD73" s="92">
        <v>0</v>
      </c>
      <c r="AE73" s="92">
        <v>1911.5</v>
      </c>
      <c r="AF73" s="92">
        <v>0</v>
      </c>
      <c r="AG73" s="92">
        <v>4074.53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0</v>
      </c>
      <c r="AN73" s="92">
        <v>0</v>
      </c>
      <c r="AO73" s="92">
        <v>0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-20341</v>
      </c>
      <c r="AV73" s="92">
        <v>0</v>
      </c>
      <c r="AW73" s="92">
        <v>0</v>
      </c>
      <c r="AX73" s="92">
        <v>0</v>
      </c>
      <c r="AY73" s="92">
        <v>393602.41000000003</v>
      </c>
      <c r="AZ73" s="92">
        <v>0</v>
      </c>
      <c r="BA73" s="92">
        <v>0</v>
      </c>
      <c r="BB73" s="92">
        <v>-56289.33</v>
      </c>
      <c r="BC73" s="92">
        <v>346.75</v>
      </c>
      <c r="BD73" s="92">
        <v>44.93</v>
      </c>
      <c r="BE73" s="92">
        <v>0.02</v>
      </c>
      <c r="BF73" s="92">
        <v>0</v>
      </c>
      <c r="BG73" s="92">
        <v>0</v>
      </c>
      <c r="BH73" s="92">
        <v>-24012.27</v>
      </c>
      <c r="BI73" s="92">
        <v>0</v>
      </c>
      <c r="BJ73" s="92">
        <v>0</v>
      </c>
      <c r="BK73" s="92">
        <v>0</v>
      </c>
      <c r="BL73" s="92">
        <v>2726.63</v>
      </c>
      <c r="BM73" s="92">
        <v>0</v>
      </c>
      <c r="BN73" s="92">
        <v>0</v>
      </c>
      <c r="BO73" s="92">
        <v>0</v>
      </c>
      <c r="BP73" s="92">
        <v>0</v>
      </c>
      <c r="BQ73" s="92">
        <v>0</v>
      </c>
      <c r="BR73" s="92">
        <v>0</v>
      </c>
      <c r="BS73" s="92">
        <v>0</v>
      </c>
      <c r="BT73" s="92">
        <v>238574</v>
      </c>
      <c r="BU73" s="92">
        <v>0</v>
      </c>
      <c r="BV73" s="92">
        <v>0</v>
      </c>
      <c r="BW73" s="92">
        <v>0</v>
      </c>
      <c r="BX73" s="92">
        <v>0</v>
      </c>
      <c r="BY73" s="108" t="e">
        <v>#N/A</v>
      </c>
      <c r="BZ73" s="92">
        <v>17231</v>
      </c>
      <c r="CA73" s="92">
        <v>0</v>
      </c>
      <c r="CB73" s="92">
        <v>0</v>
      </c>
      <c r="CC73" s="92">
        <v>0</v>
      </c>
      <c r="CD73" s="74"/>
      <c r="CE73" s="74"/>
      <c r="CF73" s="74"/>
      <c r="CG73" s="74"/>
      <c r="CH73" s="74"/>
      <c r="CI73" s="74"/>
      <c r="CJ73" s="74"/>
      <c r="CK73" s="74"/>
      <c r="CL73" s="74"/>
      <c r="CM73" s="74"/>
    </row>
    <row r="74" spans="1:91" x14ac:dyDescent="0.25">
      <c r="A74" s="84" t="s">
        <v>302</v>
      </c>
      <c r="B74" s="84"/>
      <c r="C74" s="84"/>
      <c r="D74" s="92">
        <v>0</v>
      </c>
      <c r="E74" s="92">
        <v>0</v>
      </c>
      <c r="F74" s="92">
        <v>2271114</v>
      </c>
      <c r="G74" s="92">
        <v>41000</v>
      </c>
      <c r="H74" s="92">
        <v>660318.84</v>
      </c>
      <c r="I74" s="92">
        <v>3021560.34</v>
      </c>
      <c r="J74" s="92">
        <v>776087</v>
      </c>
      <c r="K74" s="92">
        <v>901618.86</v>
      </c>
      <c r="L74" s="92">
        <v>176691.15</v>
      </c>
      <c r="M74" s="92">
        <v>7981.5700000000006</v>
      </c>
      <c r="N74" s="92">
        <v>2878108.46</v>
      </c>
      <c r="O74" s="108" t="e">
        <v>#N/A</v>
      </c>
      <c r="P74" s="92">
        <v>794722.38</v>
      </c>
      <c r="Q74" s="92">
        <v>0</v>
      </c>
      <c r="R74" s="92">
        <v>15.22</v>
      </c>
      <c r="S74" s="92">
        <v>19754992.329999998</v>
      </c>
      <c r="T74" s="92">
        <v>192380.5</v>
      </c>
      <c r="U74" s="92">
        <v>0</v>
      </c>
      <c r="V74" s="92">
        <v>10120.66</v>
      </c>
      <c r="W74" s="92">
        <v>0</v>
      </c>
      <c r="X74" s="92">
        <v>990130.03</v>
      </c>
      <c r="Y74" s="92">
        <v>9565.18</v>
      </c>
      <c r="Z74" s="92">
        <v>1614824.99</v>
      </c>
      <c r="AA74" s="92">
        <v>0</v>
      </c>
      <c r="AB74" s="92">
        <v>809892.71</v>
      </c>
      <c r="AC74" s="92">
        <v>0</v>
      </c>
      <c r="AD74" s="92">
        <v>1579407</v>
      </c>
      <c r="AE74" s="92">
        <v>0</v>
      </c>
      <c r="AF74" s="92">
        <v>4292872.25</v>
      </c>
      <c r="AG74" s="92">
        <v>0</v>
      </c>
      <c r="AH74" s="92">
        <v>0</v>
      </c>
      <c r="AI74" s="92">
        <v>5078253.3499999996</v>
      </c>
      <c r="AJ74" s="92">
        <v>44588919.649999999</v>
      </c>
      <c r="AK74" s="92">
        <v>12195237.700000001</v>
      </c>
      <c r="AL74" s="92">
        <v>1407393.01</v>
      </c>
      <c r="AM74" s="92">
        <v>0</v>
      </c>
      <c r="AN74" s="92">
        <v>2364305</v>
      </c>
      <c r="AO74" s="92">
        <v>1566479.55</v>
      </c>
      <c r="AP74" s="92">
        <v>0</v>
      </c>
      <c r="AQ74" s="92">
        <v>0</v>
      </c>
      <c r="AR74" s="92">
        <v>3404801.52</v>
      </c>
      <c r="AS74" s="92">
        <v>248454.55</v>
      </c>
      <c r="AT74" s="92">
        <v>562327.56000000006</v>
      </c>
      <c r="AU74" s="92">
        <v>110320</v>
      </c>
      <c r="AV74" s="92">
        <v>429269.34</v>
      </c>
      <c r="AW74" s="92">
        <v>271996.64</v>
      </c>
      <c r="AX74" s="92">
        <v>325967.71000000002</v>
      </c>
      <c r="AY74" s="92">
        <v>1435577.7200000002</v>
      </c>
      <c r="AZ74" s="92">
        <v>1917008.04</v>
      </c>
      <c r="BA74" s="92">
        <v>0</v>
      </c>
      <c r="BB74" s="92">
        <v>15871290.119999999</v>
      </c>
      <c r="BC74" s="92">
        <v>0</v>
      </c>
      <c r="BD74" s="92">
        <v>1760448.01</v>
      </c>
      <c r="BE74" s="92">
        <v>1422310.5699999998</v>
      </c>
      <c r="BF74" s="92">
        <v>886283.31</v>
      </c>
      <c r="BG74" s="92">
        <v>0</v>
      </c>
      <c r="BH74" s="92">
        <v>1633218.63</v>
      </c>
      <c r="BI74" s="92">
        <v>30561.59</v>
      </c>
      <c r="BJ74" s="92">
        <v>37609404.689999998</v>
      </c>
      <c r="BK74" s="92">
        <v>3934968</v>
      </c>
      <c r="BL74" s="92">
        <v>0</v>
      </c>
      <c r="BM74" s="92">
        <v>0</v>
      </c>
      <c r="BN74" s="92">
        <v>27689.32</v>
      </c>
      <c r="BO74" s="92">
        <v>43592.36</v>
      </c>
      <c r="BP74" s="92">
        <v>591681.75</v>
      </c>
      <c r="BQ74" s="92">
        <v>0</v>
      </c>
      <c r="BR74" s="92">
        <v>73830704.969999999</v>
      </c>
      <c r="BS74" s="92">
        <v>5355061</v>
      </c>
      <c r="BT74" s="92">
        <v>0</v>
      </c>
      <c r="BU74" s="92">
        <v>3599466</v>
      </c>
      <c r="BV74" s="92">
        <v>1134744.8900000001</v>
      </c>
      <c r="BW74" s="92">
        <v>348251.38</v>
      </c>
      <c r="BX74" s="92">
        <v>0</v>
      </c>
      <c r="BY74" s="108" t="e">
        <v>#N/A</v>
      </c>
      <c r="BZ74" s="92">
        <v>260058</v>
      </c>
      <c r="CA74" s="92">
        <v>2279796.66</v>
      </c>
      <c r="CB74" s="92">
        <v>338408.2</v>
      </c>
      <c r="CC74" s="92">
        <v>0</v>
      </c>
      <c r="CD74" s="74"/>
      <c r="CE74" s="74"/>
      <c r="CF74" s="74"/>
      <c r="CG74" s="74"/>
      <c r="CH74" s="74"/>
      <c r="CI74" s="74"/>
      <c r="CJ74" s="74"/>
      <c r="CK74" s="74"/>
      <c r="CL74" s="74"/>
      <c r="CM74" s="74"/>
    </row>
    <row r="75" spans="1:91" x14ac:dyDescent="0.25">
      <c r="A75" s="84" t="s">
        <v>303</v>
      </c>
      <c r="B75" s="84"/>
      <c r="C75" s="84"/>
      <c r="D75" s="92">
        <v>-121890.26000000001</v>
      </c>
      <c r="E75" s="92">
        <v>0</v>
      </c>
      <c r="F75" s="92">
        <v>-5074914</v>
      </c>
      <c r="G75" s="92">
        <v>-1836973.54</v>
      </c>
      <c r="H75" s="92">
        <v>-3851573.12</v>
      </c>
      <c r="I75" s="92">
        <v>-24106434.73</v>
      </c>
      <c r="J75" s="92">
        <v>-16891915</v>
      </c>
      <c r="K75" s="92">
        <v>-6317364.46</v>
      </c>
      <c r="L75" s="92">
        <v>-1534411.38</v>
      </c>
      <c r="M75" s="92">
        <v>0</v>
      </c>
      <c r="N75" s="92">
        <v>-4767222.4000000004</v>
      </c>
      <c r="O75" s="108" t="e">
        <v>#N/A</v>
      </c>
      <c r="P75" s="92">
        <v>-10231779.59</v>
      </c>
      <c r="Q75" s="92">
        <v>-396826.15</v>
      </c>
      <c r="R75" s="92">
        <v>-3871421.12</v>
      </c>
      <c r="S75" s="92">
        <v>-816595.8</v>
      </c>
      <c r="T75" s="92">
        <v>-12499295.65</v>
      </c>
      <c r="U75" s="92">
        <v>-4773539.49</v>
      </c>
      <c r="V75" s="92">
        <v>-251533.4</v>
      </c>
      <c r="W75" s="92">
        <v>-12003009.58</v>
      </c>
      <c r="X75" s="92">
        <v>-4405061.13</v>
      </c>
      <c r="Y75" s="92">
        <v>0</v>
      </c>
      <c r="Z75" s="92">
        <v>-14578300.73</v>
      </c>
      <c r="AA75" s="92">
        <v>-5686521.79</v>
      </c>
      <c r="AB75" s="92">
        <v>-31565438.329999998</v>
      </c>
      <c r="AC75" s="92">
        <v>-3953284.41</v>
      </c>
      <c r="AD75" s="92">
        <v>-6385598</v>
      </c>
      <c r="AE75" s="92">
        <v>0</v>
      </c>
      <c r="AF75" s="92">
        <v>-33834062.780000001</v>
      </c>
      <c r="AG75" s="92">
        <v>-148764.32</v>
      </c>
      <c r="AH75" s="92">
        <v>-130769</v>
      </c>
      <c r="AI75" s="92">
        <v>-123538548.84</v>
      </c>
      <c r="AJ75" s="92">
        <v>0</v>
      </c>
      <c r="AK75" s="92">
        <v>-195648454.59999999</v>
      </c>
      <c r="AL75" s="92">
        <v>-7714947.1699999999</v>
      </c>
      <c r="AM75" s="92">
        <v>-508211.17</v>
      </c>
      <c r="AN75" s="92">
        <v>-1783772</v>
      </c>
      <c r="AO75" s="92">
        <v>-44537160.039999999</v>
      </c>
      <c r="AP75" s="92">
        <v>-2400063.2800000003</v>
      </c>
      <c r="AQ75" s="92">
        <v>-4997238.2</v>
      </c>
      <c r="AR75" s="92">
        <v>-33062373.77</v>
      </c>
      <c r="AS75" s="92">
        <v>-1262569.31</v>
      </c>
      <c r="AT75" s="92">
        <v>-1621820.6400000001</v>
      </c>
      <c r="AU75" s="92">
        <v>-40103153</v>
      </c>
      <c r="AV75" s="92">
        <v>-20286814.359999999</v>
      </c>
      <c r="AW75" s="92">
        <v>-19052603.129999999</v>
      </c>
      <c r="AX75" s="92">
        <v>-6253643.7000000002</v>
      </c>
      <c r="AY75" s="92">
        <v>-9811774.8499999996</v>
      </c>
      <c r="AZ75" s="92">
        <v>-7560941.8899999997</v>
      </c>
      <c r="BA75" s="92">
        <v>0</v>
      </c>
      <c r="BB75" s="92">
        <v>-38964886.159999996</v>
      </c>
      <c r="BC75" s="92">
        <v>-3793000</v>
      </c>
      <c r="BD75" s="92">
        <v>-504949</v>
      </c>
      <c r="BE75" s="92">
        <v>-29385636.829999998</v>
      </c>
      <c r="BF75" s="92">
        <v>-1279394.46</v>
      </c>
      <c r="BG75" s="92">
        <v>-909102.92</v>
      </c>
      <c r="BH75" s="92">
        <v>-11944111.74</v>
      </c>
      <c r="BI75" s="92">
        <v>-1749435.57</v>
      </c>
      <c r="BJ75" s="92">
        <v>-300872177.51999998</v>
      </c>
      <c r="BK75" s="92">
        <v>-9598438</v>
      </c>
      <c r="BL75" s="92">
        <v>0</v>
      </c>
      <c r="BM75" s="92">
        <v>-430179.46</v>
      </c>
      <c r="BN75" s="92">
        <v>-891191.18</v>
      </c>
      <c r="BO75" s="92">
        <v>-7183004.1799999997</v>
      </c>
      <c r="BP75" s="92">
        <v>-12634976.83</v>
      </c>
      <c r="BQ75" s="92">
        <v>-2782321.41</v>
      </c>
      <c r="BR75" s="92">
        <v>-294479390.89999998</v>
      </c>
      <c r="BS75" s="92">
        <v>-54263737</v>
      </c>
      <c r="BT75" s="92">
        <v>-5377445.6799999997</v>
      </c>
      <c r="BU75" s="92">
        <v>-27272714</v>
      </c>
      <c r="BV75" s="92">
        <v>-2033600.08</v>
      </c>
      <c r="BW75" s="92">
        <v>-344256.44</v>
      </c>
      <c r="BX75" s="92">
        <v>-425620</v>
      </c>
      <c r="BY75" s="108" t="e">
        <v>#N/A</v>
      </c>
      <c r="BZ75" s="92">
        <v>-8188457</v>
      </c>
      <c r="CA75" s="92">
        <v>-27799802.75</v>
      </c>
      <c r="CB75" s="92">
        <v>-5351572.09</v>
      </c>
      <c r="CC75" s="92">
        <v>0</v>
      </c>
      <c r="CD75" s="74"/>
      <c r="CE75" s="74"/>
      <c r="CF75" s="74"/>
      <c r="CG75" s="74"/>
      <c r="CH75" s="74"/>
      <c r="CI75" s="74"/>
      <c r="CJ75" s="74"/>
      <c r="CK75" s="74"/>
      <c r="CL75" s="74"/>
      <c r="CM75" s="74"/>
    </row>
    <row r="76" spans="1:91" x14ac:dyDescent="0.25">
      <c r="A76" s="84" t="s">
        <v>304</v>
      </c>
      <c r="B76" s="84"/>
      <c r="C76" s="84"/>
      <c r="D76" s="92">
        <v>-52122906.090000004</v>
      </c>
      <c r="E76" s="92">
        <v>-3124959.67</v>
      </c>
      <c r="F76" s="92">
        <v>-48565489</v>
      </c>
      <c r="G76" s="92">
        <v>-10572447.83</v>
      </c>
      <c r="H76" s="92">
        <v>-30219185.079999998</v>
      </c>
      <c r="I76" s="92">
        <v>-125888831.08</v>
      </c>
      <c r="J76" s="92">
        <v>-90948461</v>
      </c>
      <c r="K76" s="92">
        <v>-39173508.390000001</v>
      </c>
      <c r="L76" s="92">
        <v>-9831269.0199999996</v>
      </c>
      <c r="M76" s="92">
        <v>-1364869.56</v>
      </c>
      <c r="N76" s="92">
        <v>-35994406.350000001</v>
      </c>
      <c r="O76" s="108" t="e">
        <v>#N/A</v>
      </c>
      <c r="P76" s="92">
        <v>-14872687.140000001</v>
      </c>
      <c r="Q76" s="92">
        <v>-1251985.6499999999</v>
      </c>
      <c r="R76" s="92">
        <v>-14871786.390000001</v>
      </c>
      <c r="S76" s="92">
        <v>-425820957.5</v>
      </c>
      <c r="T76" s="92">
        <v>-130864724.44</v>
      </c>
      <c r="U76" s="92">
        <v>-14546687.220000001</v>
      </c>
      <c r="V76" s="92">
        <v>-4891084.3899999997</v>
      </c>
      <c r="W76" s="92">
        <v>-18481858.18</v>
      </c>
      <c r="X76" s="92">
        <v>-46584221.289999999</v>
      </c>
      <c r="Y76" s="92">
        <v>-7758541.1600000001</v>
      </c>
      <c r="Z76" s="92">
        <v>-108870023.64</v>
      </c>
      <c r="AA76" s="92">
        <v>-13605416.74</v>
      </c>
      <c r="AB76" s="92">
        <v>-49185489.840000004</v>
      </c>
      <c r="AC76" s="92">
        <v>-25539682.400000002</v>
      </c>
      <c r="AD76" s="92">
        <v>-21309808</v>
      </c>
      <c r="AE76" s="92">
        <v>-3163486.41</v>
      </c>
      <c r="AF76" s="92">
        <v>-325707010.31999999</v>
      </c>
      <c r="AG76" s="92">
        <v>-486335.76</v>
      </c>
      <c r="AH76" s="92">
        <v>-1779449.81</v>
      </c>
      <c r="AI76" s="92">
        <v>-258823741.33000001</v>
      </c>
      <c r="AJ76" s="92">
        <v>-3024138817.3400002</v>
      </c>
      <c r="AK76" s="92">
        <v>-437985696.65000004</v>
      </c>
      <c r="AL76" s="92">
        <v>-27938674.370000001</v>
      </c>
      <c r="AM76" s="92">
        <v>-6780060.5800000001</v>
      </c>
      <c r="AN76" s="92">
        <v>-19543782</v>
      </c>
      <c r="AO76" s="92">
        <v>-133068380.33</v>
      </c>
      <c r="AP76" s="92">
        <v>-8338498.3799999999</v>
      </c>
      <c r="AQ76" s="92">
        <v>-10548742.58</v>
      </c>
      <c r="AR76" s="92">
        <v>-180949327.31999999</v>
      </c>
      <c r="AS76" s="92">
        <v>-11432833.890000001</v>
      </c>
      <c r="AT76" s="92">
        <v>-12270092.02</v>
      </c>
      <c r="AU76" s="92">
        <v>-61079639</v>
      </c>
      <c r="AV76" s="92">
        <v>-47531257</v>
      </c>
      <c r="AW76" s="92">
        <v>-104858659.13</v>
      </c>
      <c r="AX76" s="92">
        <v>-21171345.039999999</v>
      </c>
      <c r="AY76" s="92">
        <v>-28096543.640000001</v>
      </c>
      <c r="AZ76" s="92">
        <v>-51556263.5</v>
      </c>
      <c r="BA76" s="92">
        <v>-3468334.68</v>
      </c>
      <c r="BB76" s="92">
        <v>-92913946.400000006</v>
      </c>
      <c r="BC76" s="92">
        <v>-17739126.059999999</v>
      </c>
      <c r="BD76" s="92">
        <v>-18004651.289999999</v>
      </c>
      <c r="BE76" s="92">
        <v>-82243764.090000004</v>
      </c>
      <c r="BF76" s="92">
        <v>-16998913.510000002</v>
      </c>
      <c r="BG76" s="92">
        <v>-7400061.8200000003</v>
      </c>
      <c r="BH76" s="92">
        <v>-33043910.699999999</v>
      </c>
      <c r="BI76" s="92">
        <v>-2707144.5300000003</v>
      </c>
      <c r="BJ76" s="92">
        <v>-664848363.53999996</v>
      </c>
      <c r="BK76" s="92">
        <v>-49620201</v>
      </c>
      <c r="BL76" s="92">
        <v>-8580105.6899999995</v>
      </c>
      <c r="BM76" s="92">
        <v>-2232001.13</v>
      </c>
      <c r="BN76" s="92">
        <v>-3236651.6</v>
      </c>
      <c r="BO76" s="92">
        <v>-22001262.23</v>
      </c>
      <c r="BP76" s="92">
        <v>-90481827.459999993</v>
      </c>
      <c r="BQ76" s="92">
        <v>-9385731.8499999996</v>
      </c>
      <c r="BR76" s="92">
        <v>-2424230703.5600004</v>
      </c>
      <c r="BS76" s="92">
        <v>-198080627</v>
      </c>
      <c r="BT76" s="92">
        <v>-10758555.029999999</v>
      </c>
      <c r="BU76" s="92">
        <v>-113739171</v>
      </c>
      <c r="BV76" s="92">
        <v>-27863508.84</v>
      </c>
      <c r="BW76" s="92">
        <v>-6335545.21</v>
      </c>
      <c r="BX76" s="92">
        <v>-2126235</v>
      </c>
      <c r="BY76" s="108" t="e">
        <v>#N/A</v>
      </c>
      <c r="BZ76" s="92">
        <v>-17079279</v>
      </c>
      <c r="CA76" s="92">
        <v>-70410934.049999997</v>
      </c>
      <c r="CB76" s="92">
        <v>-19260341.66</v>
      </c>
      <c r="CC76" s="92">
        <v>0</v>
      </c>
      <c r="CD76" s="74"/>
      <c r="CE76" s="74"/>
      <c r="CF76" s="74"/>
      <c r="CG76" s="74"/>
      <c r="CH76" s="74"/>
      <c r="CI76" s="74"/>
      <c r="CJ76" s="74"/>
      <c r="CK76" s="74"/>
      <c r="CL76" s="74"/>
      <c r="CM76" s="74"/>
    </row>
    <row r="77" spans="1:91" x14ac:dyDescent="0.25">
      <c r="A77" s="84" t="s">
        <v>305</v>
      </c>
      <c r="B77" s="84"/>
      <c r="C77" s="84"/>
      <c r="D77" s="92">
        <v>2297582.77</v>
      </c>
      <c r="E77" s="92">
        <v>2129</v>
      </c>
      <c r="F77" s="92">
        <v>-15613832</v>
      </c>
      <c r="G77" s="92">
        <v>0</v>
      </c>
      <c r="H77" s="92">
        <v>78765.010000000009</v>
      </c>
      <c r="I77" s="92">
        <v>1152839.6100000001</v>
      </c>
      <c r="J77" s="92">
        <v>816428</v>
      </c>
      <c r="K77" s="92">
        <v>2035092.11</v>
      </c>
      <c r="L77" s="92">
        <v>0</v>
      </c>
      <c r="M77" s="92">
        <v>140.5</v>
      </c>
      <c r="N77" s="92">
        <v>743035.57</v>
      </c>
      <c r="O77" s="108" t="e">
        <v>#N/A</v>
      </c>
      <c r="P77" s="92">
        <v>0</v>
      </c>
      <c r="Q77" s="92">
        <v>0</v>
      </c>
      <c r="R77" s="92">
        <v>0</v>
      </c>
      <c r="S77" s="92">
        <v>5655808.6100000003</v>
      </c>
      <c r="T77" s="92">
        <v>4646548.8</v>
      </c>
      <c r="U77" s="92">
        <v>510127.99</v>
      </c>
      <c r="V77" s="92">
        <v>17040.7</v>
      </c>
      <c r="W77" s="92">
        <v>5895533.2800000003</v>
      </c>
      <c r="X77" s="92">
        <v>414738.36</v>
      </c>
      <c r="Y77" s="92">
        <v>0</v>
      </c>
      <c r="Z77" s="92">
        <v>430859.18</v>
      </c>
      <c r="AA77" s="92">
        <v>0</v>
      </c>
      <c r="AB77" s="92">
        <v>2003706.2600000002</v>
      </c>
      <c r="AC77" s="92">
        <v>0</v>
      </c>
      <c r="AD77" s="92">
        <v>1996113</v>
      </c>
      <c r="AE77" s="92">
        <v>25471.33</v>
      </c>
      <c r="AF77" s="92">
        <v>8929684.6500000004</v>
      </c>
      <c r="AG77" s="92">
        <v>0</v>
      </c>
      <c r="AH77" s="92">
        <v>10000</v>
      </c>
      <c r="AI77" s="92">
        <v>28776504.839999996</v>
      </c>
      <c r="AJ77" s="92">
        <v>593830941.19000006</v>
      </c>
      <c r="AK77" s="92">
        <v>39594362.369999997</v>
      </c>
      <c r="AL77" s="92">
        <v>118261.29</v>
      </c>
      <c r="AM77" s="92">
        <v>0</v>
      </c>
      <c r="AN77" s="92">
        <v>685876</v>
      </c>
      <c r="AO77" s="92">
        <v>4545881.3899999997</v>
      </c>
      <c r="AP77" s="92">
        <v>171799.54</v>
      </c>
      <c r="AQ77" s="92">
        <v>0</v>
      </c>
      <c r="AR77" s="92">
        <v>8141394.8799999999</v>
      </c>
      <c r="AS77" s="92">
        <v>0</v>
      </c>
      <c r="AT77" s="92">
        <v>0</v>
      </c>
      <c r="AU77" s="92">
        <v>11040093</v>
      </c>
      <c r="AV77" s="92">
        <v>0</v>
      </c>
      <c r="AW77" s="92">
        <v>6666250.5200000005</v>
      </c>
      <c r="AX77" s="92">
        <v>736742.16</v>
      </c>
      <c r="AY77" s="92">
        <v>0</v>
      </c>
      <c r="AZ77" s="92">
        <v>1922520.8399999999</v>
      </c>
      <c r="BA77" s="92">
        <v>112685.1</v>
      </c>
      <c r="BB77" s="92">
        <v>2866501.5500000003</v>
      </c>
      <c r="BC77" s="92">
        <v>220245.72000000003</v>
      </c>
      <c r="BD77" s="92">
        <v>-4024.35</v>
      </c>
      <c r="BE77" s="92">
        <v>2201085.38</v>
      </c>
      <c r="BF77" s="92">
        <v>254912</v>
      </c>
      <c r="BG77" s="92">
        <v>15508.12</v>
      </c>
      <c r="BH77" s="92">
        <v>5049848.1099999994</v>
      </c>
      <c r="BI77" s="92">
        <v>376518.21</v>
      </c>
      <c r="BJ77" s="92">
        <v>43207791.600000001</v>
      </c>
      <c r="BK77" s="92">
        <v>8108588</v>
      </c>
      <c r="BL77" s="92">
        <v>0</v>
      </c>
      <c r="BM77" s="92">
        <v>0</v>
      </c>
      <c r="BN77" s="92">
        <v>20501.55</v>
      </c>
      <c r="BO77" s="92">
        <v>150101.29</v>
      </c>
      <c r="BP77" s="92">
        <v>3002922.77</v>
      </c>
      <c r="BQ77" s="92">
        <v>0</v>
      </c>
      <c r="BR77" s="92">
        <v>272651415.94999999</v>
      </c>
      <c r="BS77" s="92">
        <v>36097878</v>
      </c>
      <c r="BT77" s="92">
        <v>551295.26</v>
      </c>
      <c r="BU77" s="92">
        <v>2476939</v>
      </c>
      <c r="BV77" s="92">
        <v>175753.66</v>
      </c>
      <c r="BW77" s="92">
        <v>0</v>
      </c>
      <c r="BX77" s="92">
        <v>87142</v>
      </c>
      <c r="BY77" s="108" t="e">
        <v>#N/A</v>
      </c>
      <c r="BZ77" s="92">
        <v>214821</v>
      </c>
      <c r="CA77" s="92">
        <v>0</v>
      </c>
      <c r="CB77" s="92">
        <v>2649769.2999999998</v>
      </c>
      <c r="CC77" s="92">
        <v>0</v>
      </c>
      <c r="CD77" s="74"/>
      <c r="CE77" s="74"/>
      <c r="CF77" s="74"/>
      <c r="CG77" s="74"/>
      <c r="CH77" s="74"/>
      <c r="CI77" s="74"/>
      <c r="CJ77" s="74"/>
      <c r="CK77" s="74"/>
      <c r="CL77" s="74"/>
      <c r="CM77" s="74"/>
    </row>
    <row r="78" spans="1:91" x14ac:dyDescent="0.25">
      <c r="A78" s="84" t="s">
        <v>83</v>
      </c>
      <c r="B78" s="84"/>
      <c r="C78" s="84"/>
      <c r="D78" s="92">
        <v>16399107.279999997</v>
      </c>
      <c r="E78" s="92">
        <v>1592181.95</v>
      </c>
      <c r="F78" s="92">
        <v>31586888</v>
      </c>
      <c r="G78" s="92">
        <v>12674201.959999999</v>
      </c>
      <c r="H78" s="92">
        <v>27098359.259999998</v>
      </c>
      <c r="I78" s="92">
        <v>64327750.43</v>
      </c>
      <c r="J78" s="92">
        <v>55245534</v>
      </c>
      <c r="K78" s="92">
        <v>20723745.07</v>
      </c>
      <c r="L78" s="92">
        <v>7904552.2200000025</v>
      </c>
      <c r="M78" s="92">
        <v>1460168.0100000002</v>
      </c>
      <c r="N78" s="92">
        <v>23734322.040000003</v>
      </c>
      <c r="O78" s="108" t="e">
        <v>#N/A</v>
      </c>
      <c r="P78" s="92">
        <v>9638103.7399999984</v>
      </c>
      <c r="Q78" s="92">
        <v>2679014.94</v>
      </c>
      <c r="R78" s="92">
        <v>13167029.290000001</v>
      </c>
      <c r="S78" s="92">
        <v>211594843.33999997</v>
      </c>
      <c r="T78" s="92">
        <v>50621872.839999996</v>
      </c>
      <c r="U78" s="92">
        <v>12769226.999999996</v>
      </c>
      <c r="V78" s="92">
        <v>3054284.5700000003</v>
      </c>
      <c r="W78" s="92">
        <v>16391664.230000004</v>
      </c>
      <c r="X78" s="92">
        <v>11664163.349999996</v>
      </c>
      <c r="Y78" s="92">
        <v>5481842.9300000006</v>
      </c>
      <c r="Z78" s="92">
        <v>41118080.090000004</v>
      </c>
      <c r="AA78" s="92">
        <v>5418639.3200000003</v>
      </c>
      <c r="AB78" s="92">
        <v>45144939.609999999</v>
      </c>
      <c r="AC78" s="92">
        <v>16507398.939999999</v>
      </c>
      <c r="AD78" s="92">
        <v>20473744</v>
      </c>
      <c r="AE78" s="92">
        <v>4995927.580000001</v>
      </c>
      <c r="AF78" s="92">
        <v>281681300.72000003</v>
      </c>
      <c r="AG78" s="92">
        <v>701592.51</v>
      </c>
      <c r="AH78" s="92">
        <v>5036255.8000000007</v>
      </c>
      <c r="AI78" s="92">
        <v>78445518.449999988</v>
      </c>
      <c r="AJ78" s="92">
        <v>10624856520.67</v>
      </c>
      <c r="AK78" s="92">
        <v>146616292.63000003</v>
      </c>
      <c r="AL78" s="92">
        <v>10648375.810000001</v>
      </c>
      <c r="AM78" s="92">
        <v>4154741.3299999996</v>
      </c>
      <c r="AN78" s="92">
        <v>24403343</v>
      </c>
      <c r="AO78" s="92">
        <v>77041876.139999986</v>
      </c>
      <c r="AP78" s="92">
        <v>9899319.7300000004</v>
      </c>
      <c r="AQ78" s="92">
        <v>7843161.1599999983</v>
      </c>
      <c r="AR78" s="92">
        <v>76129324.179999992</v>
      </c>
      <c r="AS78" s="92">
        <v>7369006.3700000001</v>
      </c>
      <c r="AT78" s="92">
        <v>6562919.54</v>
      </c>
      <c r="AU78" s="92">
        <v>18835588</v>
      </c>
      <c r="AV78" s="92">
        <v>20470667.910000004</v>
      </c>
      <c r="AW78" s="92">
        <v>28631925.010000009</v>
      </c>
      <c r="AX78" s="92">
        <v>7668838.4999999981</v>
      </c>
      <c r="AY78" s="92">
        <v>16782394.789999999</v>
      </c>
      <c r="AZ78" s="92">
        <v>24221483.559999999</v>
      </c>
      <c r="BA78" s="92">
        <v>3966695.39</v>
      </c>
      <c r="BB78" s="92">
        <v>56133312.5</v>
      </c>
      <c r="BC78" s="92">
        <v>7913810.3899999997</v>
      </c>
      <c r="BD78" s="92">
        <v>10319428.17</v>
      </c>
      <c r="BE78" s="92">
        <v>29802044.009999998</v>
      </c>
      <c r="BF78" s="92">
        <v>9122037.2899999991</v>
      </c>
      <c r="BG78" s="92">
        <v>3248140.1399999997</v>
      </c>
      <c r="BH78" s="92">
        <v>41530216.210000016</v>
      </c>
      <c r="BI78" s="92">
        <v>5277699.4000000004</v>
      </c>
      <c r="BJ78" s="92">
        <v>274936889.38999999</v>
      </c>
      <c r="BK78" s="92">
        <v>23002441</v>
      </c>
      <c r="BL78" s="92">
        <v>3498659.6800000006</v>
      </c>
      <c r="BM78" s="92">
        <v>4422713.21</v>
      </c>
      <c r="BN78" s="92">
        <v>3492193.56</v>
      </c>
      <c r="BO78" s="92">
        <v>10692214.659999998</v>
      </c>
      <c r="BP78" s="92">
        <v>37004598.769999996</v>
      </c>
      <c r="BQ78" s="92">
        <v>5936734.6099999994</v>
      </c>
      <c r="BR78" s="92">
        <v>596142999.34000003</v>
      </c>
      <c r="BS78" s="92">
        <v>80157883</v>
      </c>
      <c r="BT78" s="92">
        <v>6630487.120000001</v>
      </c>
      <c r="BU78" s="92">
        <v>27202210</v>
      </c>
      <c r="BV78" s="92">
        <v>17763433.630000003</v>
      </c>
      <c r="BW78" s="92">
        <v>2734472.5200000005</v>
      </c>
      <c r="BX78" s="92">
        <v>4912807</v>
      </c>
      <c r="BY78" s="108" t="e">
        <v>#N/A</v>
      </c>
      <c r="BZ78" s="92">
        <v>22352509</v>
      </c>
      <c r="CA78" s="92">
        <v>24470173.479999997</v>
      </c>
      <c r="CB78" s="92">
        <v>11215717.929999998</v>
      </c>
      <c r="CC78" s="92">
        <v>0</v>
      </c>
      <c r="CD78" s="74"/>
      <c r="CE78" s="74"/>
      <c r="CF78" s="74"/>
      <c r="CG78" s="74"/>
      <c r="CH78" s="74"/>
      <c r="CI78" s="74"/>
      <c r="CJ78" s="74"/>
      <c r="CK78" s="74"/>
      <c r="CL78" s="74"/>
      <c r="CM78" s="74"/>
    </row>
    <row r="79" spans="1:91" x14ac:dyDescent="0.25">
      <c r="A79" s="84" t="s">
        <v>306</v>
      </c>
      <c r="B79" s="84"/>
      <c r="C79" s="84"/>
      <c r="D79" s="92">
        <v>-56914754.210000001</v>
      </c>
      <c r="E79" s="92">
        <v>-2896499.51</v>
      </c>
      <c r="F79" s="92">
        <v>-51506630</v>
      </c>
      <c r="G79" s="92">
        <v>-12768429.1</v>
      </c>
      <c r="H79" s="92">
        <v>-55269122.780000001</v>
      </c>
      <c r="I79" s="92">
        <v>-87073894.159999996</v>
      </c>
      <c r="J79" s="92">
        <v>-73458185</v>
      </c>
      <c r="K79" s="92">
        <v>-58334724</v>
      </c>
      <c r="L79" s="92">
        <v>-7557816.0899999999</v>
      </c>
      <c r="M79" s="92">
        <v>-423267.44000000006</v>
      </c>
      <c r="N79" s="92">
        <v>-48643497.099999994</v>
      </c>
      <c r="O79" s="108" t="e">
        <v>#N/A</v>
      </c>
      <c r="P79" s="92">
        <v>-11711656.469999999</v>
      </c>
      <c r="Q79" s="92">
        <v>-818539.2</v>
      </c>
      <c r="R79" s="92">
        <v>-14129070.32</v>
      </c>
      <c r="S79" s="92">
        <v>-447777876.03000003</v>
      </c>
      <c r="T79" s="92">
        <v>-140860470.86000001</v>
      </c>
      <c r="U79" s="92">
        <v>-25406269.370000005</v>
      </c>
      <c r="V79" s="92">
        <v>-3732909.79</v>
      </c>
      <c r="W79" s="92">
        <v>-37537698.189999998</v>
      </c>
      <c r="X79" s="92">
        <v>-25551179.920000002</v>
      </c>
      <c r="Y79" s="92">
        <v>-2746960.1200000006</v>
      </c>
      <c r="Z79" s="92">
        <v>-94033509.160000011</v>
      </c>
      <c r="AA79" s="92">
        <v>-10753773.52</v>
      </c>
      <c r="AB79" s="92">
        <v>-98704820.579999998</v>
      </c>
      <c r="AC79" s="92">
        <v>-18878264.900000002</v>
      </c>
      <c r="AD79" s="92">
        <v>-28829255</v>
      </c>
      <c r="AE79" s="92">
        <v>-2844564.72</v>
      </c>
      <c r="AF79" s="92">
        <v>-422827926.82999998</v>
      </c>
      <c r="AG79" s="92">
        <v>-487076.84</v>
      </c>
      <c r="AH79" s="92">
        <v>-4041931.5999999996</v>
      </c>
      <c r="AI79" s="92">
        <v>-245009695.77000001</v>
      </c>
      <c r="AJ79" s="92">
        <v>-13887815297.719995</v>
      </c>
      <c r="AK79" s="92">
        <v>-464404255.00999999</v>
      </c>
      <c r="AL79" s="92">
        <v>-18822901.350000001</v>
      </c>
      <c r="AM79" s="92">
        <v>-6935604.6699999999</v>
      </c>
      <c r="AN79" s="92">
        <v>-33101247</v>
      </c>
      <c r="AO79" s="92">
        <v>-123750809.95</v>
      </c>
      <c r="AP79" s="92">
        <v>-13213181.48</v>
      </c>
      <c r="AQ79" s="92">
        <v>-10267981.09</v>
      </c>
      <c r="AR79" s="92">
        <v>-154066219.31</v>
      </c>
      <c r="AS79" s="92">
        <v>-11183188.85</v>
      </c>
      <c r="AT79" s="92">
        <v>-7786372.9200000009</v>
      </c>
      <c r="AU79" s="92">
        <v>-40745463</v>
      </c>
      <c r="AV79" s="92">
        <v>-31859137.949999999</v>
      </c>
      <c r="AW79" s="92">
        <v>-65292538.130000003</v>
      </c>
      <c r="AX79" s="92">
        <v>-15125801.66</v>
      </c>
      <c r="AY79" s="92">
        <v>-38133358.079999998</v>
      </c>
      <c r="AZ79" s="92">
        <v>-40064413.199999996</v>
      </c>
      <c r="BA79" s="92">
        <v>-4564007.1899999995</v>
      </c>
      <c r="BB79" s="92">
        <v>-130842541.84</v>
      </c>
      <c r="BC79" s="92">
        <v>-12833172.459999997</v>
      </c>
      <c r="BD79" s="92">
        <v>-15674312.68</v>
      </c>
      <c r="BE79" s="92">
        <v>-56409828.490000002</v>
      </c>
      <c r="BF79" s="92">
        <v>-9621029.8300000019</v>
      </c>
      <c r="BG79" s="92">
        <v>-4494817.5</v>
      </c>
      <c r="BH79" s="92">
        <v>-62407658.359999999</v>
      </c>
      <c r="BI79" s="92">
        <v>-18422087.93</v>
      </c>
      <c r="BJ79" s="92">
        <v>-666428502.13</v>
      </c>
      <c r="BK79" s="92">
        <v>-48901727</v>
      </c>
      <c r="BL79" s="92">
        <v>-4721011.1899999995</v>
      </c>
      <c r="BM79" s="92">
        <v>-5194943.7100000009</v>
      </c>
      <c r="BN79" s="92">
        <v>-4939931.2300000004</v>
      </c>
      <c r="BO79" s="92">
        <v>-17557240.369999997</v>
      </c>
      <c r="BP79" s="92">
        <v>-56094678.490000002</v>
      </c>
      <c r="BQ79" s="92">
        <v>-3146998.6100000003</v>
      </c>
      <c r="BR79" s="92">
        <v>-2049029585.8400002</v>
      </c>
      <c r="BS79" s="92">
        <v>-180261243</v>
      </c>
      <c r="BT79" s="92">
        <v>-5866557.1500000004</v>
      </c>
      <c r="BU79" s="92">
        <v>-106883202</v>
      </c>
      <c r="BV79" s="92">
        <v>-26306023.170000002</v>
      </c>
      <c r="BW79" s="92">
        <v>-5066243.51</v>
      </c>
      <c r="BX79" s="92">
        <v>-3924325</v>
      </c>
      <c r="BY79" s="108" t="e">
        <v>#N/A</v>
      </c>
      <c r="BZ79" s="92">
        <v>-26738663</v>
      </c>
      <c r="CA79" s="92">
        <v>-42383036.859999999</v>
      </c>
      <c r="CB79" s="92">
        <v>-25918339.149999999</v>
      </c>
      <c r="CC79" s="92">
        <v>0</v>
      </c>
      <c r="CD79" s="74"/>
      <c r="CE79" s="74"/>
      <c r="CF79" s="74"/>
      <c r="CG79" s="74"/>
      <c r="CH79" s="74"/>
      <c r="CI79" s="74"/>
      <c r="CJ79" s="74"/>
      <c r="CK79" s="74"/>
      <c r="CL79" s="74"/>
      <c r="CM79" s="74"/>
    </row>
    <row r="80" spans="1:91" x14ac:dyDescent="0.25">
      <c r="A80" s="84" t="s">
        <v>307</v>
      </c>
      <c r="B80" s="84"/>
      <c r="C80" s="84"/>
      <c r="D80" s="92">
        <v>-35387233.579999998</v>
      </c>
      <c r="E80" s="92">
        <v>-759024.81</v>
      </c>
      <c r="F80" s="92">
        <v>-22995513</v>
      </c>
      <c r="G80" s="92">
        <v>-17392107.759999998</v>
      </c>
      <c r="H80" s="92">
        <v>-34278128.530000001</v>
      </c>
      <c r="I80" s="92">
        <v>-61933282.609999999</v>
      </c>
      <c r="J80" s="92">
        <v>-67176907</v>
      </c>
      <c r="K80" s="92">
        <v>-12139284.33</v>
      </c>
      <c r="L80" s="92">
        <v>-6669567.3799999999</v>
      </c>
      <c r="M80" s="92">
        <v>-1780001.2900000005</v>
      </c>
      <c r="N80" s="92">
        <v>-24590025.199999999</v>
      </c>
      <c r="O80" s="108" t="e">
        <v>#N/A</v>
      </c>
      <c r="P80" s="92">
        <v>-11250385.959999999</v>
      </c>
      <c r="Q80" s="92">
        <v>-3733675.9800000004</v>
      </c>
      <c r="R80" s="92">
        <v>-6794680.1400000006</v>
      </c>
      <c r="S80" s="92">
        <v>-217053905.00000003</v>
      </c>
      <c r="T80" s="92">
        <v>-90662638.499999985</v>
      </c>
      <c r="U80" s="92">
        <v>-11104404.489999998</v>
      </c>
      <c r="V80" s="92">
        <v>-1663312.925</v>
      </c>
      <c r="W80" s="92">
        <v>-17538505.260000002</v>
      </c>
      <c r="X80" s="92">
        <v>-19627557.190000001</v>
      </c>
      <c r="Y80" s="92">
        <v>-5607964.3999999994</v>
      </c>
      <c r="Z80" s="92">
        <v>-13049322.949999997</v>
      </c>
      <c r="AA80" s="92">
        <v>-6192298.9399999995</v>
      </c>
      <c r="AB80" s="92">
        <v>-59390162.310000002</v>
      </c>
      <c r="AC80" s="92">
        <v>-34299425.18</v>
      </c>
      <c r="AD80" s="92">
        <v>-23175307</v>
      </c>
      <c r="AE80" s="92">
        <v>-2888198.45</v>
      </c>
      <c r="AF80" s="92">
        <v>-184265693.90999997</v>
      </c>
      <c r="AG80" s="92">
        <v>-673093.20000000007</v>
      </c>
      <c r="AH80" s="92">
        <v>-2979683.58</v>
      </c>
      <c r="AI80" s="92">
        <v>-117399881.28</v>
      </c>
      <c r="AJ80" s="92">
        <v>-2167566606.6099997</v>
      </c>
      <c r="AK80" s="92">
        <v>-247590127.48000005</v>
      </c>
      <c r="AL80" s="92">
        <v>-16155948.099999998</v>
      </c>
      <c r="AM80" s="92">
        <v>-5291747.6900000004</v>
      </c>
      <c r="AN80" s="92">
        <v>-21775488</v>
      </c>
      <c r="AO80" s="92">
        <v>-109874046.45999999</v>
      </c>
      <c r="AP80" s="92">
        <v>-7915358.5100000016</v>
      </c>
      <c r="AQ80" s="92">
        <v>-12554186.98</v>
      </c>
      <c r="AR80" s="92">
        <v>-124248146.18000001</v>
      </c>
      <c r="AS80" s="92">
        <v>-4666110.66</v>
      </c>
      <c r="AT80" s="92">
        <v>-9556077.2599999998</v>
      </c>
      <c r="AU80" s="92">
        <v>-32028269</v>
      </c>
      <c r="AV80" s="92">
        <v>-40215765.32</v>
      </c>
      <c r="AW80" s="92">
        <v>-64417081.079999998</v>
      </c>
      <c r="AX80" s="92">
        <v>-12617029.459999999</v>
      </c>
      <c r="AY80" s="92">
        <v>-29165040.800000001</v>
      </c>
      <c r="AZ80" s="92">
        <v>-27355263.550000001</v>
      </c>
      <c r="BA80" s="92">
        <v>-3912444.34</v>
      </c>
      <c r="BB80" s="92">
        <v>-66675969.340000004</v>
      </c>
      <c r="BC80" s="92">
        <v>-9553655.7799999993</v>
      </c>
      <c r="BD80" s="92">
        <v>-10465346.33</v>
      </c>
      <c r="BE80" s="92">
        <v>-35926425.299999997</v>
      </c>
      <c r="BF80" s="92">
        <v>-7694025.7000000002</v>
      </c>
      <c r="BG80" s="92">
        <v>-2599624.0699999998</v>
      </c>
      <c r="BH80" s="92">
        <v>-28472487.010000002</v>
      </c>
      <c r="BI80" s="92">
        <v>472054.84</v>
      </c>
      <c r="BJ80" s="92">
        <v>-301875668.05999994</v>
      </c>
      <c r="BK80" s="92">
        <v>-22645451</v>
      </c>
      <c r="BL80" s="92">
        <v>-3430109.55</v>
      </c>
      <c r="BM80" s="92">
        <v>-3540543.87</v>
      </c>
      <c r="BN80" s="92">
        <v>-3019989.3</v>
      </c>
      <c r="BO80" s="92">
        <v>-12255999.640000001</v>
      </c>
      <c r="BP80" s="92">
        <v>-47379920.959999993</v>
      </c>
      <c r="BQ80" s="92">
        <v>-8772254.0399999991</v>
      </c>
      <c r="BR80" s="92">
        <v>-988467828.75999987</v>
      </c>
      <c r="BS80" s="92">
        <v>-75321372</v>
      </c>
      <c r="BT80" s="92">
        <v>-9967953.1500000004</v>
      </c>
      <c r="BU80" s="92">
        <v>-74602561</v>
      </c>
      <c r="BV80" s="92">
        <v>-13844166.029999996</v>
      </c>
      <c r="BW80" s="92">
        <v>-2555347.2199999997</v>
      </c>
      <c r="BX80" s="92">
        <v>-4989467</v>
      </c>
      <c r="BY80" s="108" t="e">
        <v>#N/A</v>
      </c>
      <c r="BZ80" s="92">
        <v>-25122260</v>
      </c>
      <c r="CA80" s="92">
        <v>-44991815.370000005</v>
      </c>
      <c r="CB80" s="92">
        <v>-10691175.960000001</v>
      </c>
      <c r="CC80" s="92">
        <v>0</v>
      </c>
      <c r="CD80" s="74"/>
      <c r="CE80" s="74"/>
      <c r="CF80" s="74"/>
      <c r="CG80" s="74"/>
      <c r="CH80" s="74"/>
      <c r="CI80" s="74"/>
      <c r="CJ80" s="74"/>
      <c r="CK80" s="74"/>
      <c r="CL80" s="74"/>
      <c r="CM80" s="74"/>
    </row>
    <row r="81" spans="1:91" x14ac:dyDescent="0.25">
      <c r="A81" s="84" t="s">
        <v>308</v>
      </c>
      <c r="B81" s="84"/>
      <c r="C81" s="84"/>
      <c r="D81" s="92">
        <v>-17225329.190000001</v>
      </c>
      <c r="E81" s="92">
        <v>-2040875.7900000003</v>
      </c>
      <c r="F81" s="92">
        <v>-60813699</v>
      </c>
      <c r="G81" s="92">
        <v>-18479652.199999999</v>
      </c>
      <c r="H81" s="92">
        <v>-82175075.350000009</v>
      </c>
      <c r="I81" s="92">
        <v>-114645037.87</v>
      </c>
      <c r="J81" s="92">
        <v>-131467490</v>
      </c>
      <c r="K81" s="92">
        <v>-30803060.739999995</v>
      </c>
      <c r="L81" s="92">
        <v>-12135860.26</v>
      </c>
      <c r="M81" s="92">
        <v>-2387376.71</v>
      </c>
      <c r="N81" s="92">
        <v>-64041957.090000004</v>
      </c>
      <c r="O81" s="108" t="e">
        <v>#N/A</v>
      </c>
      <c r="P81" s="92">
        <v>-28692328.18</v>
      </c>
      <c r="Q81" s="92">
        <v>-2586855.96</v>
      </c>
      <c r="R81" s="92">
        <v>-18566761.550000001</v>
      </c>
      <c r="S81" s="92">
        <v>-650454908.2299999</v>
      </c>
      <c r="T81" s="92">
        <v>-191152341.94000003</v>
      </c>
      <c r="U81" s="92">
        <v>-42719443.340000004</v>
      </c>
      <c r="V81" s="92">
        <v>-4738259.6900000004</v>
      </c>
      <c r="W81" s="92">
        <v>-50815964.300000004</v>
      </c>
      <c r="X81" s="92">
        <v>-52482991.320000008</v>
      </c>
      <c r="Y81" s="92">
        <v>-6170513.8899999997</v>
      </c>
      <c r="Z81" s="92">
        <v>-84809347.88000001</v>
      </c>
      <c r="AA81" s="92">
        <v>-15532093.970000001</v>
      </c>
      <c r="AB81" s="92">
        <v>-126381643.84999999</v>
      </c>
      <c r="AC81" s="92">
        <v>-40243842.179999992</v>
      </c>
      <c r="AD81" s="92">
        <v>-45004606</v>
      </c>
      <c r="AE81" s="92">
        <v>-7008817.4400000004</v>
      </c>
      <c r="AF81" s="92">
        <v>-421659124.06999999</v>
      </c>
      <c r="AG81" s="92">
        <v>-1720466.6899999997</v>
      </c>
      <c r="AH81" s="92">
        <v>-9837457.6500000004</v>
      </c>
      <c r="AI81" s="92">
        <v>-343403103.88999999</v>
      </c>
      <c r="AJ81" s="92">
        <v>-2281629044.3199997</v>
      </c>
      <c r="AK81" s="92">
        <v>-663619794.56000006</v>
      </c>
      <c r="AL81" s="92">
        <v>-21058087.200000007</v>
      </c>
      <c r="AM81" s="92">
        <v>-9055619.370000001</v>
      </c>
      <c r="AN81" s="92">
        <v>-61828324</v>
      </c>
      <c r="AO81" s="92">
        <v>-163084890.30000001</v>
      </c>
      <c r="AP81" s="92">
        <v>-22492462.369999997</v>
      </c>
      <c r="AQ81" s="92">
        <v>-18151261.670000002</v>
      </c>
      <c r="AR81" s="92">
        <v>-298002606.64999998</v>
      </c>
      <c r="AS81" s="92">
        <v>-19424781.41</v>
      </c>
      <c r="AT81" s="92">
        <v>-18589921.969999999</v>
      </c>
      <c r="AU81" s="92">
        <v>-65850396</v>
      </c>
      <c r="AV81" s="92">
        <v>-62692236.109999999</v>
      </c>
      <c r="AW81" s="92">
        <v>-113991641.08999999</v>
      </c>
      <c r="AX81" s="92">
        <v>-15545062.310000001</v>
      </c>
      <c r="AY81" s="92">
        <v>-32544525.669999991</v>
      </c>
      <c r="AZ81" s="92">
        <v>-48282831.310000002</v>
      </c>
      <c r="BA81" s="92">
        <v>-9577157.5800000001</v>
      </c>
      <c r="BB81" s="92">
        <v>-137853903.28</v>
      </c>
      <c r="BC81" s="92">
        <v>-21634079.34</v>
      </c>
      <c r="BD81" s="92">
        <v>-26615051.66</v>
      </c>
      <c r="BE81" s="92">
        <v>-94230099.539999992</v>
      </c>
      <c r="BF81" s="92">
        <v>-15762882.689999999</v>
      </c>
      <c r="BG81" s="92">
        <v>-7681727.46</v>
      </c>
      <c r="BH81" s="92">
        <v>-68604743.349999994</v>
      </c>
      <c r="BI81" s="92">
        <v>-17993821.73</v>
      </c>
      <c r="BJ81" s="92">
        <v>-749505962.01999998</v>
      </c>
      <c r="BK81" s="92">
        <v>-60116742</v>
      </c>
      <c r="BL81" s="92">
        <v>-8192979.2200000007</v>
      </c>
      <c r="BM81" s="92">
        <v>-10107151.239999998</v>
      </c>
      <c r="BN81" s="92">
        <v>-5948581.790000001</v>
      </c>
      <c r="BO81" s="92">
        <v>-26618051.630000003</v>
      </c>
      <c r="BP81" s="92">
        <v>-85819925.37000002</v>
      </c>
      <c r="BQ81" s="92">
        <v>-16738417.49</v>
      </c>
      <c r="BR81" s="92">
        <v>-1834224191.7400002</v>
      </c>
      <c r="BS81" s="92">
        <v>-236657092</v>
      </c>
      <c r="BT81" s="92">
        <v>-10935027.25</v>
      </c>
      <c r="BU81" s="92">
        <v>-125359337</v>
      </c>
      <c r="BV81" s="92">
        <v>-38654201.300000004</v>
      </c>
      <c r="BW81" s="92">
        <v>-8831788.1899999995</v>
      </c>
      <c r="BX81" s="92">
        <v>-7687312</v>
      </c>
      <c r="BY81" s="108" t="e">
        <v>#N/A</v>
      </c>
      <c r="BZ81" s="92">
        <v>-36158915</v>
      </c>
      <c r="CA81" s="92">
        <v>-61173459.68</v>
      </c>
      <c r="CB81" s="92">
        <v>-23961553.530000001</v>
      </c>
      <c r="CC81" s="92">
        <v>0</v>
      </c>
      <c r="CD81" s="74"/>
      <c r="CE81" s="74"/>
      <c r="CF81" s="74"/>
      <c r="CG81" s="74"/>
      <c r="CH81" s="74"/>
      <c r="CI81" s="74"/>
      <c r="CJ81" s="74"/>
      <c r="CK81" s="74"/>
      <c r="CL81" s="74"/>
      <c r="CM81" s="74"/>
    </row>
    <row r="82" spans="1:91" x14ac:dyDescent="0.25">
      <c r="A82" s="84" t="s">
        <v>243</v>
      </c>
      <c r="B82" s="84"/>
      <c r="C82" s="84"/>
      <c r="D82" s="92">
        <v>-19584330.210000001</v>
      </c>
      <c r="E82" s="92">
        <v>-1102024.5</v>
      </c>
      <c r="F82" s="92">
        <v>-18586876</v>
      </c>
      <c r="G82" s="92">
        <v>-5550821.6699999999</v>
      </c>
      <c r="H82" s="92">
        <v>-15292211.75</v>
      </c>
      <c r="I82" s="92">
        <v>-29486411.859999999</v>
      </c>
      <c r="J82" s="92">
        <v>-23779459</v>
      </c>
      <c r="K82" s="92">
        <v>-10695171.859999999</v>
      </c>
      <c r="L82" s="92">
        <v>-2851559.96</v>
      </c>
      <c r="M82" s="92">
        <v>-617445.14</v>
      </c>
      <c r="N82" s="92">
        <v>-14725245.98</v>
      </c>
      <c r="O82" s="108" t="e">
        <v>#N/A</v>
      </c>
      <c r="P82" s="92">
        <v>-5575667.9299999997</v>
      </c>
      <c r="Q82" s="92">
        <v>-768816.86</v>
      </c>
      <c r="R82" s="92">
        <v>-4508578.29</v>
      </c>
      <c r="S82" s="92">
        <v>-114421327.69</v>
      </c>
      <c r="T82" s="92">
        <v>-47421407.109999999</v>
      </c>
      <c r="U82" s="92">
        <v>-7682136.04</v>
      </c>
      <c r="V82" s="92">
        <v>-1240764.74</v>
      </c>
      <c r="W82" s="92">
        <v>-10983299.289999999</v>
      </c>
      <c r="X82" s="92">
        <v>-9676319.0399999991</v>
      </c>
      <c r="Y82" s="92">
        <v>-1456996.59</v>
      </c>
      <c r="Z82" s="92">
        <v>-22270236.539999999</v>
      </c>
      <c r="AA82" s="92">
        <v>-3413177.72</v>
      </c>
      <c r="AB82" s="92">
        <v>-24807759.75</v>
      </c>
      <c r="AC82" s="92">
        <v>-12875587.92</v>
      </c>
      <c r="AD82" s="92">
        <v>-9318456</v>
      </c>
      <c r="AE82" s="92">
        <v>-1020726.8</v>
      </c>
      <c r="AF82" s="92">
        <v>-94811134.859999999</v>
      </c>
      <c r="AG82" s="92">
        <v>-314439.86</v>
      </c>
      <c r="AH82" s="92">
        <v>-1328429.79</v>
      </c>
      <c r="AI82" s="92">
        <v>-56884328.75</v>
      </c>
      <c r="AJ82" s="92">
        <v>-1112721196.8599999</v>
      </c>
      <c r="AK82" s="92">
        <v>-142408889.78999999</v>
      </c>
      <c r="AL82" s="92">
        <v>-7598851.6699999999</v>
      </c>
      <c r="AM82" s="92">
        <v>-2521007.46</v>
      </c>
      <c r="AN82" s="92">
        <v>-10345456</v>
      </c>
      <c r="AO82" s="92">
        <v>-38321591.530000001</v>
      </c>
      <c r="AP82" s="92">
        <v>-4079669.32</v>
      </c>
      <c r="AQ82" s="92">
        <v>-4553877.0999999996</v>
      </c>
      <c r="AR82" s="92">
        <v>-59153710.25</v>
      </c>
      <c r="AS82" s="92">
        <v>-2853542.99</v>
      </c>
      <c r="AT82" s="92">
        <v>-3436970.23</v>
      </c>
      <c r="AU82" s="92">
        <v>-12855444</v>
      </c>
      <c r="AV82" s="92">
        <v>-16178590.550000001</v>
      </c>
      <c r="AW82" s="92">
        <v>-27107094.039999999</v>
      </c>
      <c r="AX82" s="92">
        <v>-4906326.0600000005</v>
      </c>
      <c r="AY82" s="92">
        <v>-11132014.699999999</v>
      </c>
      <c r="AZ82" s="92">
        <v>-11118448.470000001</v>
      </c>
      <c r="BA82" s="92">
        <v>-2518127.91</v>
      </c>
      <c r="BB82" s="92">
        <v>-32085187.010000002</v>
      </c>
      <c r="BC82" s="92">
        <v>-4830955.29</v>
      </c>
      <c r="BD82" s="92">
        <v>-7209653.7800000003</v>
      </c>
      <c r="BE82" s="92">
        <v>-21415940.449999999</v>
      </c>
      <c r="BF82" s="92">
        <v>-3992295.26</v>
      </c>
      <c r="BG82" s="92">
        <v>-2029841.47</v>
      </c>
      <c r="BH82" s="92">
        <v>-14047918.99</v>
      </c>
      <c r="BI82" s="92">
        <v>-5136175.18</v>
      </c>
      <c r="BJ82" s="92">
        <v>-160586700.21000001</v>
      </c>
      <c r="BK82" s="92">
        <v>-14570868</v>
      </c>
      <c r="BL82" s="92">
        <v>-1818770.8599999999</v>
      </c>
      <c r="BM82" s="92">
        <v>-1971116</v>
      </c>
      <c r="BN82" s="92">
        <v>-1744663.88</v>
      </c>
      <c r="BO82" s="92">
        <v>-5961957.5700000003</v>
      </c>
      <c r="BP82" s="92">
        <v>-17526768.870000001</v>
      </c>
      <c r="BQ82" s="92">
        <v>-2948431.2199999997</v>
      </c>
      <c r="BR82" s="92">
        <v>-530541865.08999997</v>
      </c>
      <c r="BS82" s="92">
        <v>-46742273</v>
      </c>
      <c r="BT82" s="92">
        <v>-3597519.96</v>
      </c>
      <c r="BU82" s="92">
        <v>-28166837</v>
      </c>
      <c r="BV82" s="92">
        <v>-8336576.46</v>
      </c>
      <c r="BW82" s="92">
        <v>-1820021.38</v>
      </c>
      <c r="BX82" s="92">
        <v>-2043888</v>
      </c>
      <c r="BY82" s="108" t="e">
        <v>#N/A</v>
      </c>
      <c r="BZ82" s="92">
        <v>-8569065</v>
      </c>
      <c r="CA82" s="92">
        <v>-19682080.199999999</v>
      </c>
      <c r="CB82" s="92">
        <v>-7498445.3200000003</v>
      </c>
      <c r="CC82" s="92">
        <v>0</v>
      </c>
      <c r="CD82" s="74"/>
      <c r="CE82" s="74"/>
      <c r="CF82" s="74"/>
      <c r="CG82" s="74"/>
      <c r="CH82" s="74"/>
      <c r="CI82" s="74"/>
      <c r="CJ82" s="74"/>
      <c r="CK82" s="74"/>
      <c r="CL82" s="74"/>
      <c r="CM82" s="74"/>
    </row>
    <row r="83" spans="1:91" x14ac:dyDescent="0.25">
      <c r="A83" s="84" t="s">
        <v>244</v>
      </c>
      <c r="B83" s="84"/>
      <c r="C83" s="84"/>
      <c r="D83" s="92">
        <v>-18945.63</v>
      </c>
      <c r="E83" s="92">
        <v>2758.89</v>
      </c>
      <c r="F83" s="92">
        <v>-244953</v>
      </c>
      <c r="G83" s="92">
        <v>-55014.21</v>
      </c>
      <c r="H83" s="92">
        <v>-111987.79000000001</v>
      </c>
      <c r="I83" s="92">
        <v>-249986.07</v>
      </c>
      <c r="J83" s="92">
        <v>-170595</v>
      </c>
      <c r="K83" s="92">
        <v>-259553.5</v>
      </c>
      <c r="L83" s="92">
        <v>-10658.29</v>
      </c>
      <c r="M83" s="92">
        <v>-5583.33</v>
      </c>
      <c r="N83" s="92">
        <v>-210037.27000000002</v>
      </c>
      <c r="O83" s="108" t="e">
        <v>#N/A</v>
      </c>
      <c r="P83" s="92">
        <v>-118839.31</v>
      </c>
      <c r="Q83" s="92">
        <v>-7109.1</v>
      </c>
      <c r="R83" s="92">
        <v>-127881.85</v>
      </c>
      <c r="S83" s="92">
        <v>-2067728.39</v>
      </c>
      <c r="T83" s="92">
        <v>-1007582.5</v>
      </c>
      <c r="U83" s="92">
        <v>-139262.03</v>
      </c>
      <c r="V83" s="92">
        <v>-22582.53</v>
      </c>
      <c r="W83" s="92">
        <v>-248885.08000000002</v>
      </c>
      <c r="X83" s="92">
        <v>-139370.33000000002</v>
      </c>
      <c r="Y83" s="92">
        <v>-23669.03</v>
      </c>
      <c r="Z83" s="92">
        <v>-270016.87</v>
      </c>
      <c r="AA83" s="92">
        <v>-49522.559999999998</v>
      </c>
      <c r="AB83" s="92">
        <v>-120025.12</v>
      </c>
      <c r="AC83" s="92">
        <v>-289018.38</v>
      </c>
      <c r="AD83" s="92">
        <v>-114351</v>
      </c>
      <c r="AE83" s="92">
        <v>-10406.92</v>
      </c>
      <c r="AF83" s="92">
        <v>-918231.25</v>
      </c>
      <c r="AG83" s="92">
        <v>-10275.700000000001</v>
      </c>
      <c r="AH83" s="92">
        <v>-27264.73</v>
      </c>
      <c r="AI83" s="92">
        <v>-1427041.48</v>
      </c>
      <c r="AJ83" s="92">
        <v>-15111946.380000001</v>
      </c>
      <c r="AK83" s="92">
        <v>-971894.19000000006</v>
      </c>
      <c r="AL83" s="92">
        <v>-104840.92</v>
      </c>
      <c r="AM83" s="92">
        <v>-33220.6</v>
      </c>
      <c r="AN83" s="92">
        <v>-48410</v>
      </c>
      <c r="AO83" s="92">
        <v>-248287.58000000002</v>
      </c>
      <c r="AP83" s="92">
        <v>-46080.67</v>
      </c>
      <c r="AQ83" s="92">
        <v>-78974.100000000006</v>
      </c>
      <c r="AR83" s="92">
        <v>-1360973.24</v>
      </c>
      <c r="AS83" s="92">
        <v>-37795.85</v>
      </c>
      <c r="AT83" s="92">
        <v>-22518.080000000002</v>
      </c>
      <c r="AU83" s="92">
        <v>-161220</v>
      </c>
      <c r="AV83" s="92">
        <v>-236363.81</v>
      </c>
      <c r="AW83" s="92">
        <v>-419155.16000000003</v>
      </c>
      <c r="AX83" s="92">
        <v>-48274.96</v>
      </c>
      <c r="AY83" s="92">
        <v>-157203.92000000001</v>
      </c>
      <c r="AZ83" s="92">
        <v>-143941.95000000001</v>
      </c>
      <c r="BA83" s="92">
        <v>-68089.14</v>
      </c>
      <c r="BB83" s="92">
        <v>-314133.75</v>
      </c>
      <c r="BC83" s="92">
        <v>-42726.270000000004</v>
      </c>
      <c r="BD83" s="92">
        <v>-57308.270000000004</v>
      </c>
      <c r="BE83" s="92">
        <v>-285613.43</v>
      </c>
      <c r="BF83" s="92">
        <v>-42874.090000000004</v>
      </c>
      <c r="BG83" s="92">
        <v>-14032.61</v>
      </c>
      <c r="BH83" s="92">
        <v>-207858.31</v>
      </c>
      <c r="BI83" s="92">
        <v>-99893.46</v>
      </c>
      <c r="BJ83" s="92">
        <v>-2187136.5099999998</v>
      </c>
      <c r="BK83" s="92">
        <v>-198379</v>
      </c>
      <c r="BL83" s="92">
        <v>-28301.15</v>
      </c>
      <c r="BM83" s="92">
        <v>-30209.100000000002</v>
      </c>
      <c r="BN83" s="92">
        <v>-38119.450000000004</v>
      </c>
      <c r="BO83" s="92">
        <v>-122873.87</v>
      </c>
      <c r="BP83" s="92">
        <v>-297478.23</v>
      </c>
      <c r="BQ83" s="92">
        <v>-13302.14</v>
      </c>
      <c r="BR83" s="92">
        <v>-4220858.68</v>
      </c>
      <c r="BS83" s="92">
        <v>-480368</v>
      </c>
      <c r="BT83" s="92">
        <v>-34466.949999999997</v>
      </c>
      <c r="BU83" s="92">
        <v>-167150</v>
      </c>
      <c r="BV83" s="92">
        <v>-143689.51999999999</v>
      </c>
      <c r="BW83" s="92">
        <v>-26046.63</v>
      </c>
      <c r="BX83" s="92">
        <v>-8058</v>
      </c>
      <c r="BY83" s="108" t="e">
        <v>#N/A</v>
      </c>
      <c r="BZ83" s="92">
        <v>-95563</v>
      </c>
      <c r="CA83" s="92">
        <v>-414967.01</v>
      </c>
      <c r="CB83" s="92">
        <v>-48417.93</v>
      </c>
      <c r="CC83" s="92">
        <v>0</v>
      </c>
      <c r="CD83" s="74"/>
      <c r="CE83" s="74"/>
      <c r="CF83" s="74"/>
      <c r="CG83" s="74"/>
      <c r="CH83" s="74"/>
      <c r="CI83" s="74"/>
      <c r="CJ83" s="74"/>
      <c r="CK83" s="74"/>
      <c r="CL83" s="74"/>
      <c r="CM83" s="74"/>
    </row>
    <row r="84" spans="1:91" x14ac:dyDescent="0.25">
      <c r="A84" s="84" t="s">
        <v>309</v>
      </c>
      <c r="B84" s="84"/>
      <c r="C84" s="84"/>
      <c r="D84" s="92">
        <v>0</v>
      </c>
      <c r="E84" s="92">
        <v>-6329.6</v>
      </c>
      <c r="F84" s="92">
        <v>-174751</v>
      </c>
      <c r="G84" s="92">
        <v>-294366.19</v>
      </c>
      <c r="H84" s="92">
        <v>-469499.89</v>
      </c>
      <c r="I84" s="92">
        <v>-848889.45000000007</v>
      </c>
      <c r="J84" s="92">
        <v>-547747</v>
      </c>
      <c r="K84" s="92">
        <v>-106591.2</v>
      </c>
      <c r="L84" s="92">
        <v>-125669.56</v>
      </c>
      <c r="M84" s="92">
        <v>-8500.9500000000007</v>
      </c>
      <c r="N84" s="92">
        <v>-234850.5</v>
      </c>
      <c r="O84" s="108" t="e">
        <v>#N/A</v>
      </c>
      <c r="P84" s="92">
        <v>-173435.76</v>
      </c>
      <c r="Q84" s="92">
        <v>-15417.83</v>
      </c>
      <c r="R84" s="92">
        <v>-65523.770000000004</v>
      </c>
      <c r="S84" s="92">
        <v>-921639.29</v>
      </c>
      <c r="T84" s="92">
        <v>-827231.43</v>
      </c>
      <c r="U84" s="92">
        <v>-95055</v>
      </c>
      <c r="V84" s="92">
        <v>-69103.98</v>
      </c>
      <c r="W84" s="92">
        <v>-172296.93</v>
      </c>
      <c r="X84" s="92">
        <v>-106877.02</v>
      </c>
      <c r="Y84" s="92">
        <v>-8953.34</v>
      </c>
      <c r="Z84" s="92">
        <v>-1013851.16</v>
      </c>
      <c r="AA84" s="92">
        <v>-53967.96</v>
      </c>
      <c r="AB84" s="92">
        <v>-541330.84</v>
      </c>
      <c r="AC84" s="92">
        <v>-109528.53</v>
      </c>
      <c r="AD84" s="92">
        <v>-335949</v>
      </c>
      <c r="AE84" s="92">
        <v>-22118.68</v>
      </c>
      <c r="AF84" s="92">
        <v>-1569528.53</v>
      </c>
      <c r="AG84" s="92">
        <v>-6147.4400000000005</v>
      </c>
      <c r="AH84" s="92">
        <v>-75517.97</v>
      </c>
      <c r="AI84" s="92">
        <v>-1230341.43</v>
      </c>
      <c r="AJ84" s="92">
        <v>-13722.77</v>
      </c>
      <c r="AK84" s="92">
        <v>-3586522.37</v>
      </c>
      <c r="AL84" s="92">
        <v>-166066.96</v>
      </c>
      <c r="AM84" s="92">
        <v>-24587.61</v>
      </c>
      <c r="AN84" s="92">
        <v>-153237</v>
      </c>
      <c r="AO84" s="92">
        <v>-240644.15</v>
      </c>
      <c r="AP84" s="92">
        <v>-149295.62</v>
      </c>
      <c r="AQ84" s="92">
        <v>-54578</v>
      </c>
      <c r="AR84" s="92">
        <v>-820197.31</v>
      </c>
      <c r="AS84" s="92">
        <v>-70041.47</v>
      </c>
      <c r="AT84" s="92">
        <v>-121896.73</v>
      </c>
      <c r="AU84" s="92">
        <v>-520107</v>
      </c>
      <c r="AV84" s="92">
        <v>-322790.46000000002</v>
      </c>
      <c r="AW84" s="92">
        <v>-874868.36</v>
      </c>
      <c r="AX84" s="92">
        <v>-54149.81</v>
      </c>
      <c r="AY84" s="92">
        <v>-89968.5</v>
      </c>
      <c r="AZ84" s="92">
        <v>-541103.22</v>
      </c>
      <c r="BA84" s="92">
        <v>-31937.55</v>
      </c>
      <c r="BB84" s="92">
        <v>-278386.94</v>
      </c>
      <c r="BC84" s="92">
        <v>-196109.85</v>
      </c>
      <c r="BD84" s="92">
        <v>-243645.94</v>
      </c>
      <c r="BE84" s="92">
        <v>-748075.93</v>
      </c>
      <c r="BF84" s="92">
        <v>-51438.44</v>
      </c>
      <c r="BG84" s="92">
        <v>-23760</v>
      </c>
      <c r="BH84" s="92">
        <v>-620946.14</v>
      </c>
      <c r="BI84" s="92">
        <v>-44145</v>
      </c>
      <c r="BJ84" s="92">
        <v>-3906958.88</v>
      </c>
      <c r="BK84" s="92">
        <v>-217074</v>
      </c>
      <c r="BL84" s="92">
        <v>-26322.99</v>
      </c>
      <c r="BM84" s="92">
        <v>-92207.57</v>
      </c>
      <c r="BN84" s="92">
        <v>-18455</v>
      </c>
      <c r="BO84" s="92">
        <v>-211224.35</v>
      </c>
      <c r="BP84" s="92">
        <v>-263518.17</v>
      </c>
      <c r="BQ84" s="92">
        <v>-88229.98</v>
      </c>
      <c r="BR84" s="92">
        <v>-7663133.0300000003</v>
      </c>
      <c r="BS84" s="92">
        <v>-1524841</v>
      </c>
      <c r="BT84" s="92">
        <v>-103393</v>
      </c>
      <c r="BU84" s="92">
        <v>-455211</v>
      </c>
      <c r="BV84" s="92">
        <v>-157411.71</v>
      </c>
      <c r="BW84" s="92">
        <v>-45870.450000000004</v>
      </c>
      <c r="BX84" s="92">
        <v>-19755</v>
      </c>
      <c r="BY84" s="108" t="e">
        <v>#N/A</v>
      </c>
      <c r="BZ84" s="92">
        <v>-5696</v>
      </c>
      <c r="CA84" s="92">
        <v>-250392.91</v>
      </c>
      <c r="CB84" s="92">
        <v>-317144.91000000003</v>
      </c>
      <c r="CC84" s="92">
        <v>0</v>
      </c>
      <c r="CD84" s="74"/>
      <c r="CE84" s="74"/>
      <c r="CF84" s="74"/>
      <c r="CG84" s="74"/>
      <c r="CH84" s="74"/>
      <c r="CI84" s="74"/>
      <c r="CJ84" s="74"/>
      <c r="CK84" s="74"/>
      <c r="CL84" s="74"/>
      <c r="CM84" s="74"/>
    </row>
    <row r="85" spans="1:91" x14ac:dyDescent="0.25">
      <c r="A85" s="84" t="s">
        <v>310</v>
      </c>
      <c r="B85" s="84"/>
      <c r="C85" s="84"/>
      <c r="D85" s="92">
        <v>-477150.07</v>
      </c>
      <c r="E85" s="92">
        <v>-44832.439999999995</v>
      </c>
      <c r="F85" s="92">
        <v>-444674</v>
      </c>
      <c r="G85" s="92">
        <v>-699861.28999999992</v>
      </c>
      <c r="H85" s="92">
        <v>-172900.49</v>
      </c>
      <c r="I85" s="92">
        <v>-429618.04000000004</v>
      </c>
      <c r="J85" s="92">
        <v>-380508</v>
      </c>
      <c r="K85" s="92">
        <v>-413667.41000000003</v>
      </c>
      <c r="L85" s="92">
        <v>-122376.06000000001</v>
      </c>
      <c r="M85" s="92">
        <v>-23786.600000000002</v>
      </c>
      <c r="N85" s="92">
        <v>-587222.13</v>
      </c>
      <c r="O85" s="108" t="e">
        <v>#N/A</v>
      </c>
      <c r="P85" s="92">
        <v>-455795.44000000006</v>
      </c>
      <c r="Q85" s="92">
        <v>-24312.910000000003</v>
      </c>
      <c r="R85" s="92">
        <v>-440468.05000000005</v>
      </c>
      <c r="S85" s="92">
        <v>-784759.4</v>
      </c>
      <c r="T85" s="92">
        <v>-493271.27</v>
      </c>
      <c r="U85" s="92">
        <v>-290275.90000000002</v>
      </c>
      <c r="V85" s="92">
        <v>-249182.83000000002</v>
      </c>
      <c r="W85" s="92">
        <v>-611840.66</v>
      </c>
      <c r="X85" s="92">
        <v>-356524.75000000006</v>
      </c>
      <c r="Y85" s="92">
        <v>-49574.320000000007</v>
      </c>
      <c r="Z85" s="92">
        <v>-264008.32000000001</v>
      </c>
      <c r="AA85" s="92">
        <v>-175040.94</v>
      </c>
      <c r="AB85" s="92">
        <v>-385941.61</v>
      </c>
      <c r="AC85" s="92">
        <v>-254411.27</v>
      </c>
      <c r="AD85" s="92">
        <v>-852023</v>
      </c>
      <c r="AE85" s="92">
        <v>-84052.98</v>
      </c>
      <c r="AF85" s="92">
        <v>-1401929.99</v>
      </c>
      <c r="AG85" s="92">
        <v>-122456.78</v>
      </c>
      <c r="AH85" s="92">
        <v>-74525.42</v>
      </c>
      <c r="AI85" s="92">
        <v>-905133.95000000007</v>
      </c>
      <c r="AJ85" s="92">
        <v>-128414019.83</v>
      </c>
      <c r="AK85" s="92">
        <v>-678930.22</v>
      </c>
      <c r="AL85" s="92">
        <v>-704442.61</v>
      </c>
      <c r="AM85" s="92">
        <v>-159462.15000000002</v>
      </c>
      <c r="AN85" s="92">
        <v>-459284</v>
      </c>
      <c r="AO85" s="92">
        <v>-583880.84</v>
      </c>
      <c r="AP85" s="92">
        <v>-417929.15</v>
      </c>
      <c r="AQ85" s="92">
        <v>-554105.34</v>
      </c>
      <c r="AR85" s="92">
        <v>-600821.85</v>
      </c>
      <c r="AS85" s="92">
        <v>-455916.55000000005</v>
      </c>
      <c r="AT85" s="92">
        <v>-353937.64</v>
      </c>
      <c r="AU85" s="92">
        <v>-348514</v>
      </c>
      <c r="AV85" s="92">
        <v>-401897.85000000003</v>
      </c>
      <c r="AW85" s="92">
        <v>-764752.65</v>
      </c>
      <c r="AX85" s="92">
        <v>-83038.17</v>
      </c>
      <c r="AY85" s="92">
        <v>-259562.33999999997</v>
      </c>
      <c r="AZ85" s="92">
        <v>-228946.33000000002</v>
      </c>
      <c r="BA85" s="92">
        <v>-224093.67</v>
      </c>
      <c r="BB85" s="92">
        <v>-934231.98</v>
      </c>
      <c r="BC85" s="92">
        <v>-338259.23</v>
      </c>
      <c r="BD85" s="92">
        <v>-318706.59999999998</v>
      </c>
      <c r="BE85" s="92">
        <v>-150287.26999999999</v>
      </c>
      <c r="BF85" s="92">
        <v>-273141.95999999996</v>
      </c>
      <c r="BG85" s="92">
        <v>-67205.72</v>
      </c>
      <c r="BH85" s="92">
        <v>-584805.55000000005</v>
      </c>
      <c r="BI85" s="92">
        <v>-162464.85</v>
      </c>
      <c r="BJ85" s="92">
        <v>-3048833.7399999998</v>
      </c>
      <c r="BK85" s="92">
        <v>-407696</v>
      </c>
      <c r="BL85" s="92">
        <v>-128037.9</v>
      </c>
      <c r="BM85" s="92">
        <v>-232475.17</v>
      </c>
      <c r="BN85" s="92">
        <v>-252374.41</v>
      </c>
      <c r="BO85" s="92">
        <v>-415807.46000000008</v>
      </c>
      <c r="BP85" s="92">
        <v>-598849.1</v>
      </c>
      <c r="BQ85" s="92">
        <v>-39780.400000000001</v>
      </c>
      <c r="BR85" s="92">
        <v>-8761714.5</v>
      </c>
      <c r="BS85" s="92">
        <v>-2161740</v>
      </c>
      <c r="BT85" s="92">
        <v>-481524.93000000005</v>
      </c>
      <c r="BU85" s="92">
        <v>-428062</v>
      </c>
      <c r="BV85" s="92">
        <v>-182475.03</v>
      </c>
      <c r="BW85" s="92">
        <v>-167425.27000000002</v>
      </c>
      <c r="BX85" s="92">
        <v>-38342</v>
      </c>
      <c r="BY85" s="108" t="e">
        <v>#N/A</v>
      </c>
      <c r="BZ85" s="92">
        <v>-832822</v>
      </c>
      <c r="CA85" s="92">
        <v>-466326.42000000004</v>
      </c>
      <c r="CB85" s="92">
        <v>-74465.38</v>
      </c>
      <c r="CC85" s="92">
        <v>0</v>
      </c>
      <c r="CD85" s="74"/>
      <c r="CE85" s="74"/>
      <c r="CF85" s="74"/>
      <c r="CG85" s="74"/>
      <c r="CH85" s="74"/>
      <c r="CI85" s="74"/>
      <c r="CJ85" s="74"/>
      <c r="CK85" s="74"/>
      <c r="CL85" s="74"/>
      <c r="CM85" s="74"/>
    </row>
    <row r="86" spans="1:91" x14ac:dyDescent="0.25">
      <c r="A86" s="84" t="s">
        <v>311</v>
      </c>
      <c r="B86" s="84"/>
      <c r="C86" s="84"/>
      <c r="D86" s="92">
        <v>0</v>
      </c>
      <c r="E86" s="92">
        <v>0</v>
      </c>
      <c r="F86" s="92">
        <v>-76707</v>
      </c>
      <c r="G86" s="92">
        <v>9292.9400000000023</v>
      </c>
      <c r="H86" s="92">
        <v>12079.130000000005</v>
      </c>
      <c r="I86" s="92">
        <v>191605.06000000006</v>
      </c>
      <c r="J86" s="92">
        <v>-31440</v>
      </c>
      <c r="K86" s="92">
        <v>-1265482.43</v>
      </c>
      <c r="L86" s="92">
        <v>-28221.870000000054</v>
      </c>
      <c r="M86" s="92">
        <v>0</v>
      </c>
      <c r="N86" s="92">
        <v>64886.83</v>
      </c>
      <c r="O86" s="108" t="e">
        <v>#N/A</v>
      </c>
      <c r="P86" s="92">
        <v>4571.6600000000035</v>
      </c>
      <c r="Q86" s="92">
        <v>-28148.250000000004</v>
      </c>
      <c r="R86" s="92">
        <v>-406651.93</v>
      </c>
      <c r="S86" s="92">
        <v>64624.729999998584</v>
      </c>
      <c r="T86" s="92">
        <v>-1747723.0500000007</v>
      </c>
      <c r="U86" s="92">
        <v>-191991.14</v>
      </c>
      <c r="V86" s="92">
        <v>-44.590000000000146</v>
      </c>
      <c r="W86" s="92">
        <v>-566489.71</v>
      </c>
      <c r="X86" s="92">
        <v>-141579.19000000006</v>
      </c>
      <c r="Y86" s="92">
        <v>-25374.309999999998</v>
      </c>
      <c r="Z86" s="92">
        <v>12684.369999999995</v>
      </c>
      <c r="AA86" s="92">
        <v>-32800</v>
      </c>
      <c r="AB86" s="92">
        <v>-1263623.23</v>
      </c>
      <c r="AC86" s="92">
        <v>-423802.47000000003</v>
      </c>
      <c r="AD86" s="92">
        <v>-410039</v>
      </c>
      <c r="AE86" s="92">
        <v>0</v>
      </c>
      <c r="AF86" s="92">
        <v>0</v>
      </c>
      <c r="AG86" s="92">
        <v>0</v>
      </c>
      <c r="AH86" s="92">
        <v>0</v>
      </c>
      <c r="AI86" s="92">
        <v>59914.83</v>
      </c>
      <c r="AJ86" s="92">
        <v>-3471954.74</v>
      </c>
      <c r="AK86" s="92">
        <v>-1488921.969999999</v>
      </c>
      <c r="AL86" s="92">
        <v>-10882.549999999988</v>
      </c>
      <c r="AM86" s="92">
        <v>-30602.270000000004</v>
      </c>
      <c r="AN86" s="92">
        <v>-2775</v>
      </c>
      <c r="AO86" s="92">
        <v>-202794.05000000005</v>
      </c>
      <c r="AP86" s="92">
        <v>52027.919999999984</v>
      </c>
      <c r="AQ86" s="92">
        <v>-48795.19</v>
      </c>
      <c r="AR86" s="92">
        <v>-128808.2300000001</v>
      </c>
      <c r="AS86" s="92">
        <v>-10524.690000000002</v>
      </c>
      <c r="AT86" s="92">
        <v>-18465.989999999998</v>
      </c>
      <c r="AU86" s="92">
        <v>-115249</v>
      </c>
      <c r="AV86" s="92">
        <v>-22077.06</v>
      </c>
      <c r="AW86" s="92">
        <v>-198278.2899999998</v>
      </c>
      <c r="AX86" s="92">
        <v>-16327.5</v>
      </c>
      <c r="AY86" s="92">
        <v>-37718.419999999984</v>
      </c>
      <c r="AZ86" s="92">
        <v>-65980.12</v>
      </c>
      <c r="BA86" s="92">
        <v>-12858.85</v>
      </c>
      <c r="BB86" s="92">
        <v>-28513.170000000002</v>
      </c>
      <c r="BC86" s="92">
        <v>-129592.87</v>
      </c>
      <c r="BD86" s="92">
        <v>-23069.110000000011</v>
      </c>
      <c r="BE86" s="92">
        <v>-213447.81000000006</v>
      </c>
      <c r="BF86" s="92">
        <v>0</v>
      </c>
      <c r="BG86" s="92">
        <v>539.04999999999995</v>
      </c>
      <c r="BH86" s="92">
        <v>0</v>
      </c>
      <c r="BI86" s="92">
        <v>825899.87</v>
      </c>
      <c r="BJ86" s="92">
        <v>341119.6499999988</v>
      </c>
      <c r="BK86" s="92">
        <v>0</v>
      </c>
      <c r="BL86" s="92">
        <v>-10379.98</v>
      </c>
      <c r="BM86" s="92">
        <v>-33763.120000000003</v>
      </c>
      <c r="BN86" s="92">
        <v>0</v>
      </c>
      <c r="BO86" s="92">
        <v>-126001.98000000001</v>
      </c>
      <c r="BP86" s="92">
        <v>168266.91999999993</v>
      </c>
      <c r="BQ86" s="92">
        <v>-19864.780000000028</v>
      </c>
      <c r="BR86" s="92">
        <v>-133357.34000000003</v>
      </c>
      <c r="BS86" s="92">
        <v>-27558</v>
      </c>
      <c r="BT86" s="92">
        <v>0</v>
      </c>
      <c r="BU86" s="92">
        <v>-34400</v>
      </c>
      <c r="BV86" s="92">
        <v>-78350</v>
      </c>
      <c r="BW86" s="92">
        <v>2859.239999999998</v>
      </c>
      <c r="BX86" s="92">
        <v>-54018</v>
      </c>
      <c r="BY86" s="108" t="e">
        <v>#N/A</v>
      </c>
      <c r="BZ86" s="92">
        <v>-21293</v>
      </c>
      <c r="CA86" s="92">
        <v>-19978.070000000007</v>
      </c>
      <c r="CB86" s="92">
        <v>-129344.81000000006</v>
      </c>
      <c r="CC86" s="92">
        <v>0</v>
      </c>
      <c r="CD86" s="74"/>
      <c r="CE86" s="74"/>
      <c r="CF86" s="74"/>
      <c r="CG86" s="74"/>
      <c r="CH86" s="74"/>
      <c r="CI86" s="74"/>
      <c r="CJ86" s="74"/>
      <c r="CK86" s="74"/>
      <c r="CL86" s="74"/>
      <c r="CM86" s="74"/>
    </row>
    <row r="87" spans="1:91" x14ac:dyDescent="0.25">
      <c r="A87" s="84" t="s">
        <v>312</v>
      </c>
      <c r="B87" s="84"/>
      <c r="C87" s="84"/>
      <c r="D87" s="92">
        <v>-140273.49000000002</v>
      </c>
      <c r="E87" s="92">
        <v>-24666.839999999997</v>
      </c>
      <c r="F87" s="92">
        <v>-941493</v>
      </c>
      <c r="G87" s="92">
        <v>-460026.86000000004</v>
      </c>
      <c r="H87" s="92">
        <v>-357830.40000000002</v>
      </c>
      <c r="I87" s="92">
        <v>-469261.15</v>
      </c>
      <c r="J87" s="92">
        <v>-599442</v>
      </c>
      <c r="K87" s="92">
        <v>-225000.45999999973</v>
      </c>
      <c r="L87" s="92">
        <v>-68249.100000000006</v>
      </c>
      <c r="M87" s="92">
        <v>-17243.989999999998</v>
      </c>
      <c r="N87" s="92">
        <v>-242302.63</v>
      </c>
      <c r="O87" s="108" t="e">
        <v>#N/A</v>
      </c>
      <c r="P87" s="92">
        <v>-36426.94</v>
      </c>
      <c r="Q87" s="92">
        <v>-30303.84</v>
      </c>
      <c r="R87" s="92">
        <v>-105223.93</v>
      </c>
      <c r="S87" s="92">
        <v>-5521434</v>
      </c>
      <c r="T87" s="92">
        <v>-134903.20999999996</v>
      </c>
      <c r="U87" s="92">
        <v>-522709.4</v>
      </c>
      <c r="V87" s="92">
        <v>-28260.63</v>
      </c>
      <c r="W87" s="92">
        <v>-283468.57999999996</v>
      </c>
      <c r="X87" s="92">
        <v>-241442.09999999998</v>
      </c>
      <c r="Y87" s="92">
        <v>-162760.12</v>
      </c>
      <c r="Z87" s="92">
        <v>-394283.29000000004</v>
      </c>
      <c r="AA87" s="92">
        <v>-131079.98000000001</v>
      </c>
      <c r="AB87" s="92">
        <v>-459556.69</v>
      </c>
      <c r="AC87" s="92">
        <v>-340196.11000000004</v>
      </c>
      <c r="AD87" s="92">
        <v>-262090</v>
      </c>
      <c r="AE87" s="92">
        <v>-137594.14000000001</v>
      </c>
      <c r="AF87" s="92">
        <v>-924007.73</v>
      </c>
      <c r="AG87" s="92">
        <v>-13817.5</v>
      </c>
      <c r="AH87" s="92">
        <v>-37158.120000000003</v>
      </c>
      <c r="AI87" s="92">
        <v>-495383.03</v>
      </c>
      <c r="AJ87" s="92">
        <v>-28991796.620000001</v>
      </c>
      <c r="AK87" s="92">
        <v>-2236176.0999999996</v>
      </c>
      <c r="AL87" s="92">
        <v>-105039.38</v>
      </c>
      <c r="AM87" s="92">
        <v>-87178.849999999977</v>
      </c>
      <c r="AN87" s="92">
        <v>-203582</v>
      </c>
      <c r="AO87" s="92">
        <v>-611155.47</v>
      </c>
      <c r="AP87" s="92">
        <v>-64174.130000000005</v>
      </c>
      <c r="AQ87" s="92">
        <v>-112040.73999999999</v>
      </c>
      <c r="AR87" s="92">
        <v>-723438.67</v>
      </c>
      <c r="AS87" s="92">
        <v>-65611.209999999992</v>
      </c>
      <c r="AT87" s="92">
        <v>-72850.900000000009</v>
      </c>
      <c r="AU87" s="92">
        <v>-638770</v>
      </c>
      <c r="AV87" s="92">
        <v>230628.28</v>
      </c>
      <c r="AW87" s="92">
        <v>-215951.63</v>
      </c>
      <c r="AX87" s="92">
        <v>-198710</v>
      </c>
      <c r="AY87" s="92">
        <v>-233250.73</v>
      </c>
      <c r="AZ87" s="92">
        <v>-236314.2</v>
      </c>
      <c r="BA87" s="92">
        <v>-72974.840000000011</v>
      </c>
      <c r="BB87" s="92">
        <v>-1070181.33</v>
      </c>
      <c r="BC87" s="92">
        <v>-68286.41</v>
      </c>
      <c r="BD87" s="92">
        <v>-94935.35</v>
      </c>
      <c r="BE87" s="92">
        <v>-609187.83000000007</v>
      </c>
      <c r="BF87" s="92">
        <v>-226777.81</v>
      </c>
      <c r="BG87" s="92">
        <v>-45495.710000000006</v>
      </c>
      <c r="BH87" s="92">
        <v>-325171.76</v>
      </c>
      <c r="BI87" s="92">
        <v>-68012.33</v>
      </c>
      <c r="BJ87" s="92">
        <v>-1411262.3900000001</v>
      </c>
      <c r="BK87" s="92">
        <v>-809244</v>
      </c>
      <c r="BL87" s="92">
        <v>-48701.630000000005</v>
      </c>
      <c r="BM87" s="92">
        <v>-17618.260000000002</v>
      </c>
      <c r="BN87" s="92">
        <v>-36205.33</v>
      </c>
      <c r="BO87" s="92">
        <v>-187369.51</v>
      </c>
      <c r="BP87" s="92">
        <v>-1215307.1200000001</v>
      </c>
      <c r="BQ87" s="92">
        <v>-76254.38</v>
      </c>
      <c r="BR87" s="92">
        <v>-11397044.580000002</v>
      </c>
      <c r="BS87" s="92">
        <v>410381</v>
      </c>
      <c r="BT87" s="92">
        <v>-78490.760000000009</v>
      </c>
      <c r="BU87" s="92">
        <v>-401565</v>
      </c>
      <c r="BV87" s="92">
        <v>-209416.18</v>
      </c>
      <c r="BW87" s="92">
        <v>-46310.68</v>
      </c>
      <c r="BX87" s="92">
        <v>-38583</v>
      </c>
      <c r="BY87" s="108" t="e">
        <v>#N/A</v>
      </c>
      <c r="BZ87" s="92">
        <v>-374503</v>
      </c>
      <c r="CA87" s="92">
        <v>-230304.65</v>
      </c>
      <c r="CB87" s="92">
        <v>-152652.45000000001</v>
      </c>
      <c r="CC87" s="92">
        <v>0</v>
      </c>
      <c r="CD87" s="74"/>
      <c r="CE87" s="74"/>
      <c r="CF87" s="74"/>
      <c r="CG87" s="74"/>
      <c r="CH87" s="74"/>
      <c r="CI87" s="74"/>
      <c r="CJ87" s="74"/>
      <c r="CK87" s="74"/>
      <c r="CL87" s="74"/>
      <c r="CM87" s="74"/>
    </row>
    <row r="88" spans="1:91" x14ac:dyDescent="0.25">
      <c r="A88" s="84" t="s">
        <v>101</v>
      </c>
      <c r="B88" s="84"/>
      <c r="C88" s="84"/>
      <c r="D88" s="92">
        <v>17229775.870000001</v>
      </c>
      <c r="E88" s="92">
        <v>2066677.2200000002</v>
      </c>
      <c r="F88" s="92">
        <v>60757697</v>
      </c>
      <c r="G88" s="92">
        <v>18479653.849999998</v>
      </c>
      <c r="H88" s="92">
        <v>82392696.090000004</v>
      </c>
      <c r="I88" s="92">
        <v>114645037.86999999</v>
      </c>
      <c r="J88" s="92">
        <v>131467490</v>
      </c>
      <c r="K88" s="92">
        <v>30802969.09</v>
      </c>
      <c r="L88" s="92">
        <v>12135841.26</v>
      </c>
      <c r="M88" s="92">
        <v>2387376.71</v>
      </c>
      <c r="N88" s="92">
        <v>64041957.090000004</v>
      </c>
      <c r="O88" s="108" t="e">
        <v>#N/A</v>
      </c>
      <c r="P88" s="92">
        <v>28692328.180000003</v>
      </c>
      <c r="Q88" s="92">
        <v>2586855.96</v>
      </c>
      <c r="R88" s="92">
        <v>19683029.489999998</v>
      </c>
      <c r="S88" s="92">
        <v>650454908.21999991</v>
      </c>
      <c r="T88" s="92">
        <v>191152341.94000003</v>
      </c>
      <c r="U88" s="92">
        <v>42143035.039999992</v>
      </c>
      <c r="V88" s="92">
        <v>4738259.6900000004</v>
      </c>
      <c r="W88" s="92">
        <v>50639368.469999999</v>
      </c>
      <c r="X88" s="92">
        <v>52482991.32</v>
      </c>
      <c r="Y88" s="92">
        <v>7012447.540000001</v>
      </c>
      <c r="Z88" s="92">
        <v>84809347.88000001</v>
      </c>
      <c r="AA88" s="92">
        <v>15532093.98</v>
      </c>
      <c r="AB88" s="92">
        <v>126408371.16</v>
      </c>
      <c r="AC88" s="92">
        <v>40244289.009999998</v>
      </c>
      <c r="AD88" s="92">
        <v>45038216</v>
      </c>
      <c r="AE88" s="92">
        <v>6986684.629999999</v>
      </c>
      <c r="AF88" s="92">
        <v>421659124.04000002</v>
      </c>
      <c r="AG88" s="92">
        <v>1720466.69</v>
      </c>
      <c r="AH88" s="92">
        <v>9837457.6500000004</v>
      </c>
      <c r="AI88" s="92">
        <v>343389593.96999997</v>
      </c>
      <c r="AJ88" s="92">
        <v>2284642909.3000002</v>
      </c>
      <c r="AK88" s="92">
        <v>663448540.56000006</v>
      </c>
      <c r="AL88" s="92">
        <v>21111583.170000002</v>
      </c>
      <c r="AM88" s="92">
        <v>9055619.370000001</v>
      </c>
      <c r="AN88" s="92">
        <v>61828325</v>
      </c>
      <c r="AO88" s="92">
        <v>163084890.30000001</v>
      </c>
      <c r="AP88" s="92">
        <v>22492462.370000001</v>
      </c>
      <c r="AQ88" s="92">
        <v>18151261.649999999</v>
      </c>
      <c r="AR88" s="92">
        <v>298002606.63999999</v>
      </c>
      <c r="AS88" s="92">
        <v>19424781.43</v>
      </c>
      <c r="AT88" s="92">
        <v>18589921.969999999</v>
      </c>
      <c r="AU88" s="92">
        <v>65850396</v>
      </c>
      <c r="AV88" s="92">
        <v>62692236.109999999</v>
      </c>
      <c r="AW88" s="92">
        <v>113991641.21999998</v>
      </c>
      <c r="AX88" s="92">
        <v>15545062.310000001</v>
      </c>
      <c r="AY88" s="92">
        <v>32544525.82</v>
      </c>
      <c r="AZ88" s="92">
        <v>48282831.32</v>
      </c>
      <c r="BA88" s="92">
        <v>9579150.1500000004</v>
      </c>
      <c r="BB88" s="92">
        <v>137853903.28000003</v>
      </c>
      <c r="BC88" s="92">
        <v>21634076.91</v>
      </c>
      <c r="BD88" s="92">
        <v>26615051.66</v>
      </c>
      <c r="BE88" s="92">
        <v>94230100.160000011</v>
      </c>
      <c r="BF88" s="92">
        <v>15762882.690000001</v>
      </c>
      <c r="BG88" s="92">
        <v>7681727.46</v>
      </c>
      <c r="BH88" s="92">
        <v>68604743.349999994</v>
      </c>
      <c r="BI88" s="92">
        <v>17993761.859999999</v>
      </c>
      <c r="BJ88" s="92">
        <v>749201917.39999998</v>
      </c>
      <c r="BK88" s="92">
        <v>60116742</v>
      </c>
      <c r="BL88" s="92">
        <v>8192979.2200000007</v>
      </c>
      <c r="BM88" s="92">
        <v>10111349.709999999</v>
      </c>
      <c r="BN88" s="92">
        <v>5956780.2599999998</v>
      </c>
      <c r="BO88" s="92">
        <v>26618051.630000003</v>
      </c>
      <c r="BP88" s="92">
        <v>85711365.760000005</v>
      </c>
      <c r="BQ88" s="92">
        <v>16738417.49</v>
      </c>
      <c r="BR88" s="92">
        <v>1834228049.3799996</v>
      </c>
      <c r="BS88" s="92">
        <v>236657090</v>
      </c>
      <c r="BT88" s="92">
        <v>10935141.539999999</v>
      </c>
      <c r="BU88" s="92">
        <v>125359337</v>
      </c>
      <c r="BV88" s="92">
        <v>38658386.550000004</v>
      </c>
      <c r="BW88" s="92">
        <v>8831788.1899999995</v>
      </c>
      <c r="BX88" s="92">
        <v>7612713</v>
      </c>
      <c r="BY88" s="108" t="e">
        <v>#N/A</v>
      </c>
      <c r="BZ88" s="92">
        <v>36158915</v>
      </c>
      <c r="CA88" s="92">
        <v>61207959.68</v>
      </c>
      <c r="CB88" s="92">
        <v>23961553.530000001</v>
      </c>
      <c r="CC88" s="92">
        <v>0</v>
      </c>
      <c r="CD88" s="74"/>
      <c r="CE88" s="74"/>
      <c r="CF88" s="74"/>
      <c r="CG88" s="74"/>
      <c r="CH88" s="74"/>
      <c r="CI88" s="74"/>
      <c r="CJ88" s="74"/>
      <c r="CK88" s="74"/>
      <c r="CL88" s="74"/>
      <c r="CM88" s="74"/>
    </row>
    <row r="89" spans="1:91" x14ac:dyDescent="0.25">
      <c r="A89" s="84" t="s">
        <v>313</v>
      </c>
      <c r="B89" s="84"/>
      <c r="C89" s="84"/>
      <c r="D89" s="92">
        <v>0</v>
      </c>
      <c r="E89" s="92">
        <v>0</v>
      </c>
      <c r="F89" s="92">
        <v>0</v>
      </c>
      <c r="G89" s="92">
        <v>508655.8</v>
      </c>
      <c r="H89" s="92">
        <v>0</v>
      </c>
      <c r="I89" s="92">
        <v>0</v>
      </c>
      <c r="J89" s="92">
        <v>100490</v>
      </c>
      <c r="K89" s="92">
        <v>91709.46</v>
      </c>
      <c r="L89" s="92">
        <v>95804.32</v>
      </c>
      <c r="M89" s="92">
        <v>14367.91</v>
      </c>
      <c r="N89" s="92">
        <v>274322.5</v>
      </c>
      <c r="O89" s="108" t="e">
        <v>#N/A</v>
      </c>
      <c r="P89" s="92">
        <v>339606.97000000003</v>
      </c>
      <c r="Q89" s="92">
        <v>38436.46</v>
      </c>
      <c r="R89" s="92">
        <v>405059.10000000003</v>
      </c>
      <c r="S89" s="92">
        <v>0</v>
      </c>
      <c r="T89" s="92">
        <v>0</v>
      </c>
      <c r="U89" s="92">
        <v>581618.96</v>
      </c>
      <c r="V89" s="92">
        <v>203607.48</v>
      </c>
      <c r="W89" s="92">
        <v>504629.91000000003</v>
      </c>
      <c r="X89" s="92">
        <v>152553.66</v>
      </c>
      <c r="Y89" s="92">
        <v>-820230.82000000007</v>
      </c>
      <c r="Z89" s="92">
        <v>199593.17</v>
      </c>
      <c r="AA89" s="92">
        <v>93850.13</v>
      </c>
      <c r="AB89" s="92">
        <v>46285.85</v>
      </c>
      <c r="AC89" s="92">
        <v>136552.37</v>
      </c>
      <c r="AD89" s="92">
        <v>689293</v>
      </c>
      <c r="AE89" s="92">
        <v>60167.76</v>
      </c>
      <c r="AF89" s="92">
        <v>180791.79</v>
      </c>
      <c r="AG89" s="92">
        <v>110352.72</v>
      </c>
      <c r="AH89" s="92">
        <v>58135.98</v>
      </c>
      <c r="AI89" s="92">
        <v>98995.47</v>
      </c>
      <c r="AJ89" s="92">
        <v>0</v>
      </c>
      <c r="AK89" s="92">
        <v>406493.02</v>
      </c>
      <c r="AL89" s="92">
        <v>458472.9</v>
      </c>
      <c r="AM89" s="92">
        <v>0</v>
      </c>
      <c r="AN89" s="92">
        <v>256440</v>
      </c>
      <c r="AO89" s="92">
        <v>0</v>
      </c>
      <c r="AP89" s="92">
        <v>298264.65000000002</v>
      </c>
      <c r="AQ89" s="92">
        <v>449575.87</v>
      </c>
      <c r="AR89" s="92">
        <v>0</v>
      </c>
      <c r="AS89" s="92">
        <v>81252.02</v>
      </c>
      <c r="AT89" s="92">
        <v>267635.52</v>
      </c>
      <c r="AU89" s="92">
        <v>167053</v>
      </c>
      <c r="AV89" s="92">
        <v>0</v>
      </c>
      <c r="AW89" s="92">
        <v>651040.09</v>
      </c>
      <c r="AX89" s="92">
        <v>0</v>
      </c>
      <c r="AY89" s="92">
        <v>220471.49</v>
      </c>
      <c r="AZ89" s="92">
        <v>20254.260000000002</v>
      </c>
      <c r="BA89" s="92">
        <v>107705.39</v>
      </c>
      <c r="BB89" s="92">
        <v>275531.11</v>
      </c>
      <c r="BC89" s="92">
        <v>251466.94</v>
      </c>
      <c r="BD89" s="92">
        <v>182055.89</v>
      </c>
      <c r="BE89" s="92">
        <v>0</v>
      </c>
      <c r="BF89" s="92">
        <v>205209.87</v>
      </c>
      <c r="BG89" s="92">
        <v>0</v>
      </c>
      <c r="BH89" s="92">
        <v>331147.89</v>
      </c>
      <c r="BI89" s="92">
        <v>20978.62</v>
      </c>
      <c r="BJ89" s="92">
        <v>2255421.21</v>
      </c>
      <c r="BK89" s="92">
        <v>0</v>
      </c>
      <c r="BL89" s="92">
        <v>93004.69</v>
      </c>
      <c r="BM89" s="92">
        <v>183777.97</v>
      </c>
      <c r="BN89" s="92">
        <v>196326.32</v>
      </c>
      <c r="BO89" s="92">
        <v>0</v>
      </c>
      <c r="BP89" s="92">
        <v>0</v>
      </c>
      <c r="BQ89" s="92">
        <v>0</v>
      </c>
      <c r="BR89" s="92">
        <v>264233.43</v>
      </c>
      <c r="BS89" s="92">
        <v>1673641</v>
      </c>
      <c r="BT89" s="92">
        <v>197394.52000000002</v>
      </c>
      <c r="BU89" s="92">
        <v>148644</v>
      </c>
      <c r="BV89" s="92">
        <v>-4185.87</v>
      </c>
      <c r="BW89" s="92">
        <v>129413.22</v>
      </c>
      <c r="BX89" s="92">
        <v>0</v>
      </c>
      <c r="BY89" s="108" t="e">
        <v>#N/A</v>
      </c>
      <c r="BZ89" s="92">
        <v>483022</v>
      </c>
      <c r="CA89" s="92">
        <v>146494.01</v>
      </c>
      <c r="CB89" s="92">
        <v>0</v>
      </c>
      <c r="CC89" s="92">
        <v>0</v>
      </c>
      <c r="CD89" s="74"/>
      <c r="CE89" s="74"/>
      <c r="CF89" s="74"/>
      <c r="CG89" s="74"/>
      <c r="CH89" s="74"/>
      <c r="CI89" s="74"/>
      <c r="CJ89" s="74"/>
      <c r="CK89" s="74"/>
      <c r="CL89" s="74"/>
      <c r="CM89" s="74"/>
    </row>
    <row r="90" spans="1:91" x14ac:dyDescent="0.25">
      <c r="A90" s="84" t="s">
        <v>102</v>
      </c>
      <c r="B90" s="84"/>
      <c r="C90" s="84"/>
      <c r="D90" s="92">
        <v>804236.67000000016</v>
      </c>
      <c r="E90" s="92">
        <v>189794.03</v>
      </c>
      <c r="F90" s="92">
        <v>3177397</v>
      </c>
      <c r="G90" s="92">
        <v>544173.47000000009</v>
      </c>
      <c r="H90" s="92">
        <v>1076342.6199999999</v>
      </c>
      <c r="I90" s="92">
        <v>4643079.0600000005</v>
      </c>
      <c r="J90" s="92">
        <v>2839916</v>
      </c>
      <c r="K90" s="92">
        <v>974143.61999999988</v>
      </c>
      <c r="L90" s="92">
        <v>381192.2</v>
      </c>
      <c r="M90" s="92">
        <v>194465.16999999998</v>
      </c>
      <c r="N90" s="92">
        <v>703433.74</v>
      </c>
      <c r="O90" s="108" t="e">
        <v>#N/A</v>
      </c>
      <c r="P90" s="92">
        <v>338926.72000000003</v>
      </c>
      <c r="Q90" s="92">
        <v>20964.95</v>
      </c>
      <c r="R90" s="92">
        <v>246823.08000000002</v>
      </c>
      <c r="S90" s="92">
        <v>15289603.459999999</v>
      </c>
      <c r="T90" s="92">
        <v>1612601.81</v>
      </c>
      <c r="U90" s="92">
        <v>307304.95</v>
      </c>
      <c r="V90" s="92">
        <v>275440.23</v>
      </c>
      <c r="W90" s="92">
        <v>886624.18999999983</v>
      </c>
      <c r="X90" s="92">
        <v>616922.78</v>
      </c>
      <c r="Y90" s="92">
        <v>195696.52999999997</v>
      </c>
      <c r="Z90" s="92">
        <v>3763302.28</v>
      </c>
      <c r="AA90" s="92">
        <v>306908.2</v>
      </c>
      <c r="AB90" s="92">
        <v>3048247.8200000003</v>
      </c>
      <c r="AC90" s="92">
        <v>1666610.22</v>
      </c>
      <c r="AD90" s="92">
        <v>642551</v>
      </c>
      <c r="AE90" s="92">
        <v>109685.37</v>
      </c>
      <c r="AF90" s="92">
        <v>15431149.349999998</v>
      </c>
      <c r="AG90" s="92">
        <v>6820.84</v>
      </c>
      <c r="AH90" s="92">
        <v>71031.240000000005</v>
      </c>
      <c r="AI90" s="92">
        <v>4568832.76</v>
      </c>
      <c r="AJ90" s="92">
        <v>85386546.50999999</v>
      </c>
      <c r="AK90" s="92">
        <v>9967838.2500000019</v>
      </c>
      <c r="AL90" s="92">
        <v>947442.43</v>
      </c>
      <c r="AM90" s="92">
        <v>139966.28999999998</v>
      </c>
      <c r="AN90" s="92">
        <v>2605492</v>
      </c>
      <c r="AO90" s="92">
        <v>3258635.34</v>
      </c>
      <c r="AP90" s="92">
        <v>606862.40999999992</v>
      </c>
      <c r="AQ90" s="92">
        <v>156712.03</v>
      </c>
      <c r="AR90" s="92">
        <v>7777013.2400000021</v>
      </c>
      <c r="AS90" s="92">
        <v>115549.31</v>
      </c>
      <c r="AT90" s="92">
        <v>228797.56</v>
      </c>
      <c r="AU90" s="92">
        <v>794422</v>
      </c>
      <c r="AV90" s="92">
        <v>690691.62000000011</v>
      </c>
      <c r="AW90" s="92">
        <v>4071986.8200000003</v>
      </c>
      <c r="AX90" s="92">
        <v>424014.43</v>
      </c>
      <c r="AY90" s="92">
        <v>1118833.1599999999</v>
      </c>
      <c r="AZ90" s="92">
        <v>809654.93</v>
      </c>
      <c r="BA90" s="92">
        <v>437598.36000000004</v>
      </c>
      <c r="BB90" s="92">
        <v>4953374.6400000006</v>
      </c>
      <c r="BC90" s="92">
        <v>433555.19</v>
      </c>
      <c r="BD90" s="92">
        <v>1112291.6800000002</v>
      </c>
      <c r="BE90" s="92">
        <v>749242.58000000007</v>
      </c>
      <c r="BF90" s="92">
        <v>587402.72000000009</v>
      </c>
      <c r="BG90" s="92">
        <v>101250.56000000001</v>
      </c>
      <c r="BH90" s="92">
        <v>1748638.8599999999</v>
      </c>
      <c r="BI90" s="92">
        <v>508007.27</v>
      </c>
      <c r="BJ90" s="92">
        <v>12292410.610000001</v>
      </c>
      <c r="BK90" s="92">
        <v>2870373</v>
      </c>
      <c r="BL90" s="92">
        <v>213907.68</v>
      </c>
      <c r="BM90" s="92">
        <v>183317.8</v>
      </c>
      <c r="BN90" s="92">
        <v>479052.46</v>
      </c>
      <c r="BO90" s="92">
        <v>558750.02</v>
      </c>
      <c r="BP90" s="92">
        <v>3408528.7100000009</v>
      </c>
      <c r="BQ90" s="92">
        <v>744387.46</v>
      </c>
      <c r="BR90" s="92">
        <v>57924376.320000008</v>
      </c>
      <c r="BS90" s="92">
        <v>4502386</v>
      </c>
      <c r="BT90" s="92">
        <v>44494.94</v>
      </c>
      <c r="BU90" s="92">
        <v>3567713</v>
      </c>
      <c r="BV90" s="92">
        <v>1161144.5</v>
      </c>
      <c r="BW90" s="92">
        <v>307368.11</v>
      </c>
      <c r="BX90" s="92">
        <v>227432</v>
      </c>
      <c r="BY90" s="108" t="e">
        <v>#N/A</v>
      </c>
      <c r="BZ90" s="92">
        <v>265336</v>
      </c>
      <c r="CA90" s="92">
        <v>2034669.6100000003</v>
      </c>
      <c r="CB90" s="92">
        <v>766170.36</v>
      </c>
      <c r="CC90" s="92">
        <v>0</v>
      </c>
      <c r="CD90" s="74"/>
      <c r="CE90" s="74"/>
      <c r="CF90" s="74"/>
      <c r="CG90" s="74"/>
      <c r="CH90" s="74"/>
      <c r="CI90" s="74"/>
      <c r="CJ90" s="74"/>
      <c r="CK90" s="74"/>
      <c r="CL90" s="74"/>
      <c r="CM90" s="74"/>
    </row>
    <row r="91" spans="1:91" x14ac:dyDescent="0.25">
      <c r="A91" s="84" t="s">
        <v>103</v>
      </c>
      <c r="B91" s="84"/>
      <c r="C91" s="84"/>
      <c r="D91" s="92">
        <v>4500204.8899999997</v>
      </c>
      <c r="E91" s="92">
        <v>53367.270000000004</v>
      </c>
      <c r="F91" s="92">
        <v>157217</v>
      </c>
      <c r="G91" s="92">
        <v>549081.48</v>
      </c>
      <c r="H91" s="92">
        <v>1456583.47</v>
      </c>
      <c r="I91" s="92">
        <v>2544529.69</v>
      </c>
      <c r="J91" s="92">
        <v>929059</v>
      </c>
      <c r="K91" s="92">
        <v>1287100.6700000004</v>
      </c>
      <c r="L91" s="92">
        <v>317860.72000000009</v>
      </c>
      <c r="M91" s="92">
        <v>0</v>
      </c>
      <c r="N91" s="92">
        <v>1052368.26</v>
      </c>
      <c r="O91" s="108" t="e">
        <v>#N/A</v>
      </c>
      <c r="P91" s="92">
        <v>1818120</v>
      </c>
      <c r="Q91" s="92">
        <v>39318.880000000005</v>
      </c>
      <c r="R91" s="92">
        <v>522563.02</v>
      </c>
      <c r="S91" s="92">
        <v>3797641.69</v>
      </c>
      <c r="T91" s="92">
        <v>2096927.4100000001</v>
      </c>
      <c r="U91" s="92">
        <v>868332.29999999993</v>
      </c>
      <c r="V91" s="92">
        <v>187927.06000000003</v>
      </c>
      <c r="W91" s="92">
        <v>1425358.7300000002</v>
      </c>
      <c r="X91" s="92">
        <v>922897.20000000007</v>
      </c>
      <c r="Y91" s="92">
        <v>169076.30000000002</v>
      </c>
      <c r="Z91" s="92">
        <v>1497531.44</v>
      </c>
      <c r="AA91" s="92">
        <v>379841.57999999996</v>
      </c>
      <c r="AB91" s="92">
        <v>1857790.6199999999</v>
      </c>
      <c r="AC91" s="92">
        <v>2459521.0800000005</v>
      </c>
      <c r="AD91" s="92">
        <v>572605</v>
      </c>
      <c r="AE91" s="92">
        <v>310761.93</v>
      </c>
      <c r="AF91" s="92">
        <v>4222625.88</v>
      </c>
      <c r="AG91" s="92">
        <v>3642.4900000000002</v>
      </c>
      <c r="AH91" s="92">
        <v>147633.64000000001</v>
      </c>
      <c r="AI91" s="92">
        <v>3591755.66</v>
      </c>
      <c r="AJ91" s="92">
        <v>241709027.98000002</v>
      </c>
      <c r="AK91" s="92">
        <v>9078462.2899999991</v>
      </c>
      <c r="AL91" s="92">
        <v>528871.76</v>
      </c>
      <c r="AM91" s="92">
        <v>527609.14</v>
      </c>
      <c r="AN91" s="92">
        <v>810263</v>
      </c>
      <c r="AO91" s="92">
        <v>4856218.55</v>
      </c>
      <c r="AP91" s="92">
        <v>143890.88</v>
      </c>
      <c r="AQ91" s="92">
        <v>808994.51000000013</v>
      </c>
      <c r="AR91" s="92">
        <v>6755726.8399999999</v>
      </c>
      <c r="AS91" s="92">
        <v>317088.12</v>
      </c>
      <c r="AT91" s="92">
        <v>440147.83000000007</v>
      </c>
      <c r="AU91" s="92">
        <v>1260827</v>
      </c>
      <c r="AV91" s="92">
        <v>1441557.5500000003</v>
      </c>
      <c r="AW91" s="92">
        <v>2209780.92</v>
      </c>
      <c r="AX91" s="92">
        <v>392883.88999999996</v>
      </c>
      <c r="AY91" s="92">
        <v>1073060.9000000001</v>
      </c>
      <c r="AZ91" s="92">
        <v>1126684.95</v>
      </c>
      <c r="BA91" s="92">
        <v>403603.52999999997</v>
      </c>
      <c r="BB91" s="92">
        <v>1982893.92</v>
      </c>
      <c r="BC91" s="92">
        <v>534049.51</v>
      </c>
      <c r="BD91" s="92">
        <v>796682.49999999988</v>
      </c>
      <c r="BE91" s="92">
        <v>1048680.1800000002</v>
      </c>
      <c r="BF91" s="92">
        <v>682118.95000000007</v>
      </c>
      <c r="BG91" s="92">
        <v>267819.58</v>
      </c>
      <c r="BH91" s="92">
        <v>1775875.62</v>
      </c>
      <c r="BI91" s="92">
        <v>539650.72000000009</v>
      </c>
      <c r="BJ91" s="92">
        <v>9236005.2300000023</v>
      </c>
      <c r="BK91" s="92">
        <v>2288395</v>
      </c>
      <c r="BL91" s="92">
        <v>156077.30000000002</v>
      </c>
      <c r="BM91" s="92">
        <v>314339.40000000002</v>
      </c>
      <c r="BN91" s="92">
        <v>101518.96</v>
      </c>
      <c r="BO91" s="92">
        <v>364539.24999999994</v>
      </c>
      <c r="BP91" s="92">
        <v>2880082.85</v>
      </c>
      <c r="BQ91" s="92">
        <v>205656.51</v>
      </c>
      <c r="BR91" s="92">
        <v>56132724.600000001</v>
      </c>
      <c r="BS91" s="92">
        <v>2582213</v>
      </c>
      <c r="BT91" s="92">
        <v>582372.21</v>
      </c>
      <c r="BU91" s="92">
        <v>1287857</v>
      </c>
      <c r="BV91" s="92">
        <v>1232248.23</v>
      </c>
      <c r="BW91" s="92">
        <v>223087.85</v>
      </c>
      <c r="BX91" s="92">
        <v>118957</v>
      </c>
      <c r="BY91" s="108" t="e">
        <v>#N/A</v>
      </c>
      <c r="BZ91" s="92">
        <v>1212484</v>
      </c>
      <c r="CA91" s="92">
        <v>1605354.38</v>
      </c>
      <c r="CB91" s="92">
        <v>715981.63</v>
      </c>
      <c r="CC91" s="92">
        <v>0</v>
      </c>
      <c r="CD91" s="74"/>
      <c r="CE91" s="74"/>
      <c r="CF91" s="74"/>
      <c r="CG91" s="74"/>
      <c r="CH91" s="74"/>
      <c r="CI91" s="74"/>
      <c r="CJ91" s="74"/>
      <c r="CK91" s="74"/>
      <c r="CL91" s="74"/>
      <c r="CM91" s="74"/>
    </row>
    <row r="92" spans="1:91" x14ac:dyDescent="0.25">
      <c r="A92" s="84" t="s">
        <v>209</v>
      </c>
      <c r="B92" s="84"/>
      <c r="C92" s="84"/>
      <c r="D92" s="92">
        <v>1403032.4600000002</v>
      </c>
      <c r="E92" s="92">
        <v>120848.95</v>
      </c>
      <c r="F92" s="92">
        <v>1275080</v>
      </c>
      <c r="G92" s="92">
        <v>938488.07000000007</v>
      </c>
      <c r="H92" s="92">
        <v>1737650.71</v>
      </c>
      <c r="I92" s="92">
        <v>1793615.38</v>
      </c>
      <c r="J92" s="92">
        <v>1345927</v>
      </c>
      <c r="K92" s="92">
        <v>1109597.75</v>
      </c>
      <c r="L92" s="92">
        <v>303662.68</v>
      </c>
      <c r="M92" s="92">
        <v>65687.95</v>
      </c>
      <c r="N92" s="92">
        <v>1832012.79</v>
      </c>
      <c r="O92" s="108" t="e">
        <v>#N/A</v>
      </c>
      <c r="P92" s="92">
        <v>669187.89999999991</v>
      </c>
      <c r="Q92" s="92">
        <v>163138.56</v>
      </c>
      <c r="R92" s="92">
        <v>482865.86000000004</v>
      </c>
      <c r="S92" s="92">
        <v>7626658.1499999994</v>
      </c>
      <c r="T92" s="92">
        <v>754327.28999999992</v>
      </c>
      <c r="U92" s="92">
        <v>1000285.49</v>
      </c>
      <c r="V92" s="92">
        <v>274638.31</v>
      </c>
      <c r="W92" s="92">
        <v>969662.77999999991</v>
      </c>
      <c r="X92" s="92">
        <v>881526.6</v>
      </c>
      <c r="Y92" s="92">
        <v>208158.58</v>
      </c>
      <c r="Z92" s="92">
        <v>1858392.01</v>
      </c>
      <c r="AA92" s="92">
        <v>480938.67000000004</v>
      </c>
      <c r="AB92" s="92">
        <v>2246100.2400000002</v>
      </c>
      <c r="AC92" s="92">
        <v>1097922.3500000001</v>
      </c>
      <c r="AD92" s="92">
        <v>853927</v>
      </c>
      <c r="AE92" s="92">
        <v>174341.5</v>
      </c>
      <c r="AF92" s="92">
        <v>6771359.1699999999</v>
      </c>
      <c r="AG92" s="92">
        <v>104988.55</v>
      </c>
      <c r="AH92" s="92">
        <v>322445.58999999997</v>
      </c>
      <c r="AI92" s="92">
        <v>4375831.84</v>
      </c>
      <c r="AJ92" s="92">
        <v>71798589.25</v>
      </c>
      <c r="AK92" s="92">
        <v>9519700.3200000003</v>
      </c>
      <c r="AL92" s="92">
        <v>858251.49</v>
      </c>
      <c r="AM92" s="92">
        <v>500440.9</v>
      </c>
      <c r="AN92" s="92">
        <v>609213</v>
      </c>
      <c r="AO92" s="92">
        <v>2747093.28</v>
      </c>
      <c r="AP92" s="92">
        <v>413924.42000000004</v>
      </c>
      <c r="AQ92" s="92">
        <v>629048.13</v>
      </c>
      <c r="AR92" s="92">
        <v>4479314.49</v>
      </c>
      <c r="AS92" s="92">
        <v>583296.84</v>
      </c>
      <c r="AT92" s="92">
        <v>328074.43</v>
      </c>
      <c r="AU92" s="92">
        <v>1632061</v>
      </c>
      <c r="AV92" s="92">
        <v>1713793.0599999998</v>
      </c>
      <c r="AW92" s="92">
        <v>3545281.2600000002</v>
      </c>
      <c r="AX92" s="92">
        <v>386509.5</v>
      </c>
      <c r="AY92" s="92">
        <v>901796.76</v>
      </c>
      <c r="AZ92" s="92">
        <v>652635.80999999994</v>
      </c>
      <c r="BA92" s="92">
        <v>510926.07999999996</v>
      </c>
      <c r="BB92" s="92">
        <v>1077985.2400000002</v>
      </c>
      <c r="BC92" s="92">
        <v>508197.32000000007</v>
      </c>
      <c r="BD92" s="92">
        <v>783688.84</v>
      </c>
      <c r="BE92" s="92">
        <v>1760933.7800000003</v>
      </c>
      <c r="BF92" s="92">
        <v>459947.93</v>
      </c>
      <c r="BG92" s="92">
        <v>354498.29</v>
      </c>
      <c r="BH92" s="92">
        <v>1745189.4900000002</v>
      </c>
      <c r="BI92" s="92">
        <v>556133.34</v>
      </c>
      <c r="BJ92" s="92">
        <v>10735503.200000001</v>
      </c>
      <c r="BK92" s="92">
        <v>1016712</v>
      </c>
      <c r="BL92" s="92">
        <v>292900.33999999997</v>
      </c>
      <c r="BM92" s="92">
        <v>392222.69</v>
      </c>
      <c r="BN92" s="92">
        <v>257694.85</v>
      </c>
      <c r="BO92" s="92">
        <v>801097.96</v>
      </c>
      <c r="BP92" s="92">
        <v>1826552.1099999999</v>
      </c>
      <c r="BQ92" s="92">
        <v>536468.22000000009</v>
      </c>
      <c r="BR92" s="92">
        <v>32065571.200000003</v>
      </c>
      <c r="BS92" s="92">
        <v>4653438</v>
      </c>
      <c r="BT92" s="92">
        <v>649605.37</v>
      </c>
      <c r="BU92" s="92">
        <v>2112834</v>
      </c>
      <c r="BV92" s="92">
        <v>1047583.1200000001</v>
      </c>
      <c r="BW92" s="92">
        <v>358069.06</v>
      </c>
      <c r="BX92" s="92">
        <v>417264</v>
      </c>
      <c r="BY92" s="108" t="e">
        <v>#N/A</v>
      </c>
      <c r="BZ92" s="92">
        <v>1054833</v>
      </c>
      <c r="CA92" s="92">
        <v>1958677.79</v>
      </c>
      <c r="CB92" s="92">
        <v>554052.04</v>
      </c>
      <c r="CC92" s="92">
        <v>0</v>
      </c>
      <c r="CD92" s="74"/>
      <c r="CE92" s="74"/>
      <c r="CF92" s="74"/>
      <c r="CG92" s="74"/>
      <c r="CH92" s="74"/>
      <c r="CI92" s="74"/>
      <c r="CJ92" s="74"/>
      <c r="CK92" s="74"/>
      <c r="CL92" s="74"/>
      <c r="CM92" s="74"/>
    </row>
    <row r="93" spans="1:91" x14ac:dyDescent="0.25">
      <c r="A93" s="84" t="s">
        <v>104</v>
      </c>
      <c r="B93" s="84"/>
      <c r="C93" s="84"/>
      <c r="D93" s="92">
        <v>0</v>
      </c>
      <c r="E93" s="92">
        <v>0</v>
      </c>
      <c r="F93" s="92">
        <v>228908</v>
      </c>
      <c r="G93" s="92">
        <v>46814.38</v>
      </c>
      <c r="H93" s="92">
        <v>115623.15</v>
      </c>
      <c r="I93" s="92">
        <v>14940.800000000001</v>
      </c>
      <c r="J93" s="92">
        <v>43768</v>
      </c>
      <c r="K93" s="92">
        <v>10918.49</v>
      </c>
      <c r="L93" s="92">
        <v>39458.86</v>
      </c>
      <c r="M93" s="92">
        <v>715</v>
      </c>
      <c r="N93" s="92">
        <v>76535.64</v>
      </c>
      <c r="O93" s="108" t="e">
        <v>#N/A</v>
      </c>
      <c r="P93" s="92">
        <v>144910.91</v>
      </c>
      <c r="Q93" s="92">
        <v>1316.25</v>
      </c>
      <c r="R93" s="92">
        <v>3794.8</v>
      </c>
      <c r="S93" s="92">
        <v>0</v>
      </c>
      <c r="T93" s="92">
        <v>106603.17</v>
      </c>
      <c r="U93" s="92">
        <v>207582.41999999998</v>
      </c>
      <c r="V93" s="92">
        <v>0</v>
      </c>
      <c r="W93" s="92">
        <v>10893.68</v>
      </c>
      <c r="X93" s="92">
        <v>11317.8</v>
      </c>
      <c r="Y93" s="92">
        <v>6024.05</v>
      </c>
      <c r="Z93" s="92">
        <v>0</v>
      </c>
      <c r="AA93" s="92">
        <v>8362.51</v>
      </c>
      <c r="AB93" s="92">
        <v>5144.6000000000004</v>
      </c>
      <c r="AC93" s="92">
        <v>28493.03</v>
      </c>
      <c r="AD93" s="92">
        <v>0</v>
      </c>
      <c r="AE93" s="92">
        <v>0</v>
      </c>
      <c r="AF93" s="92">
        <v>0</v>
      </c>
      <c r="AG93" s="92">
        <v>0</v>
      </c>
      <c r="AH93" s="92">
        <v>225</v>
      </c>
      <c r="AI93" s="92">
        <v>452799.97</v>
      </c>
      <c r="AJ93" s="92">
        <v>1015042.8</v>
      </c>
      <c r="AK93" s="92">
        <v>4918672.54</v>
      </c>
      <c r="AL93" s="92">
        <v>17683.21</v>
      </c>
      <c r="AM93" s="92">
        <v>0</v>
      </c>
      <c r="AN93" s="92">
        <v>181338</v>
      </c>
      <c r="AO93" s="92">
        <v>195326.78000000003</v>
      </c>
      <c r="AP93" s="92">
        <v>17393.599999999999</v>
      </c>
      <c r="AQ93" s="92">
        <v>20952.100000000002</v>
      </c>
      <c r="AR93" s="92">
        <v>144706.22999999998</v>
      </c>
      <c r="AS93" s="92">
        <v>5669.24</v>
      </c>
      <c r="AT93" s="92">
        <v>3728.16</v>
      </c>
      <c r="AU93" s="92">
        <v>5020</v>
      </c>
      <c r="AV93" s="92">
        <v>70930.710000000006</v>
      </c>
      <c r="AW93" s="92">
        <v>60687.340000000004</v>
      </c>
      <c r="AX93" s="92">
        <v>2444.7400000000002</v>
      </c>
      <c r="AY93" s="92">
        <v>12225.82</v>
      </c>
      <c r="AZ93" s="92">
        <v>0</v>
      </c>
      <c r="BA93" s="92">
        <v>0</v>
      </c>
      <c r="BB93" s="92">
        <v>74107.810000000012</v>
      </c>
      <c r="BC93" s="92">
        <v>26560.100000000002</v>
      </c>
      <c r="BD93" s="92">
        <v>29024.3</v>
      </c>
      <c r="BE93" s="92">
        <v>890745.87</v>
      </c>
      <c r="BF93" s="92">
        <v>53319.82</v>
      </c>
      <c r="BG93" s="92">
        <v>29544.48</v>
      </c>
      <c r="BH93" s="92">
        <v>0</v>
      </c>
      <c r="BI93" s="92">
        <v>6901.4000000000005</v>
      </c>
      <c r="BJ93" s="92">
        <v>2405471.11</v>
      </c>
      <c r="BK93" s="92">
        <v>485554</v>
      </c>
      <c r="BL93" s="92">
        <v>3338.75</v>
      </c>
      <c r="BM93" s="92">
        <v>300</v>
      </c>
      <c r="BN93" s="92">
        <v>0</v>
      </c>
      <c r="BO93" s="92">
        <v>2684.29</v>
      </c>
      <c r="BP93" s="92">
        <v>11901.82</v>
      </c>
      <c r="BQ93" s="92">
        <v>0</v>
      </c>
      <c r="BR93" s="92">
        <v>3644211.74</v>
      </c>
      <c r="BS93" s="92">
        <v>276921</v>
      </c>
      <c r="BT93" s="92">
        <v>3533.9300000000003</v>
      </c>
      <c r="BU93" s="92">
        <v>133608</v>
      </c>
      <c r="BV93" s="92">
        <v>46143.18</v>
      </c>
      <c r="BW93" s="92">
        <v>5660.6</v>
      </c>
      <c r="BX93" s="92">
        <v>10951</v>
      </c>
      <c r="BY93" s="108" t="e">
        <v>#N/A</v>
      </c>
      <c r="BZ93" s="92">
        <v>12288</v>
      </c>
      <c r="CA93" s="92">
        <v>3318.44</v>
      </c>
      <c r="CB93" s="92">
        <v>11596.259999999998</v>
      </c>
      <c r="CC93" s="92">
        <v>0</v>
      </c>
      <c r="CD93" s="74"/>
      <c r="CE93" s="74"/>
      <c r="CF93" s="74"/>
      <c r="CG93" s="74"/>
      <c r="CH93" s="74"/>
      <c r="CI93" s="74"/>
      <c r="CJ93" s="74"/>
      <c r="CK93" s="74"/>
      <c r="CL93" s="74"/>
      <c r="CM93" s="74"/>
    </row>
    <row r="94" spans="1:91" x14ac:dyDescent="0.25">
      <c r="A94" s="84" t="s">
        <v>210</v>
      </c>
      <c r="B94" s="84"/>
      <c r="C94" s="84"/>
      <c r="D94" s="92">
        <v>0</v>
      </c>
      <c r="E94" s="92">
        <v>0</v>
      </c>
      <c r="F94" s="92">
        <v>27391</v>
      </c>
      <c r="G94" s="92">
        <v>121539.34</v>
      </c>
      <c r="H94" s="92">
        <v>0</v>
      </c>
      <c r="I94" s="92">
        <v>3647.5</v>
      </c>
      <c r="J94" s="92">
        <v>0</v>
      </c>
      <c r="K94" s="92">
        <v>0</v>
      </c>
      <c r="L94" s="92">
        <v>3188.39</v>
      </c>
      <c r="M94" s="92">
        <v>0</v>
      </c>
      <c r="N94" s="92">
        <v>0</v>
      </c>
      <c r="O94" s="108" t="e">
        <v>#N/A</v>
      </c>
      <c r="P94" s="92">
        <v>5117.2300000000005</v>
      </c>
      <c r="Q94" s="92">
        <v>0</v>
      </c>
      <c r="R94" s="92">
        <v>0</v>
      </c>
      <c r="S94" s="92">
        <v>-3618.73</v>
      </c>
      <c r="T94" s="92">
        <v>0</v>
      </c>
      <c r="U94" s="92">
        <v>0</v>
      </c>
      <c r="V94" s="92">
        <v>0</v>
      </c>
      <c r="W94" s="92">
        <v>0</v>
      </c>
      <c r="X94" s="92">
        <v>3914.2200000000003</v>
      </c>
      <c r="Y94" s="92">
        <v>0</v>
      </c>
      <c r="Z94" s="92">
        <v>439835.65</v>
      </c>
      <c r="AA94" s="92">
        <v>0</v>
      </c>
      <c r="AB94" s="92">
        <v>68351.61</v>
      </c>
      <c r="AC94" s="92">
        <v>16932.490000000002</v>
      </c>
      <c r="AD94" s="92">
        <v>0</v>
      </c>
      <c r="AE94" s="92">
        <v>192.56</v>
      </c>
      <c r="AF94" s="92">
        <v>0</v>
      </c>
      <c r="AG94" s="92">
        <v>0</v>
      </c>
      <c r="AH94" s="92">
        <v>0</v>
      </c>
      <c r="AI94" s="92">
        <v>0</v>
      </c>
      <c r="AJ94" s="92">
        <v>1018126.22</v>
      </c>
      <c r="AK94" s="92">
        <v>0</v>
      </c>
      <c r="AL94" s="92">
        <v>207.99</v>
      </c>
      <c r="AM94" s="92">
        <v>4000</v>
      </c>
      <c r="AN94" s="92">
        <v>22812</v>
      </c>
      <c r="AO94" s="92">
        <v>2895.77</v>
      </c>
      <c r="AP94" s="92">
        <v>0</v>
      </c>
      <c r="AQ94" s="92">
        <v>0</v>
      </c>
      <c r="AR94" s="92">
        <v>34024.94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20907.150000000001</v>
      </c>
      <c r="AZ94" s="92">
        <v>-784.30000000000007</v>
      </c>
      <c r="BA94" s="92">
        <v>1295.2</v>
      </c>
      <c r="BB94" s="92">
        <v>43420.66</v>
      </c>
      <c r="BC94" s="92">
        <v>0</v>
      </c>
      <c r="BD94" s="92">
        <v>5081.6500000000005</v>
      </c>
      <c r="BE94" s="92">
        <v>76505.31</v>
      </c>
      <c r="BF94" s="92">
        <v>0</v>
      </c>
      <c r="BG94" s="92">
        <v>0</v>
      </c>
      <c r="BH94" s="92">
        <v>0</v>
      </c>
      <c r="BI94" s="92">
        <v>0</v>
      </c>
      <c r="BJ94" s="92">
        <v>66923.59</v>
      </c>
      <c r="BK94" s="92">
        <v>0</v>
      </c>
      <c r="BL94" s="92">
        <v>0</v>
      </c>
      <c r="BM94" s="92">
        <v>0</v>
      </c>
      <c r="BN94" s="92">
        <v>0</v>
      </c>
      <c r="BO94" s="92">
        <v>0</v>
      </c>
      <c r="BP94" s="92">
        <v>75064.180000000008</v>
      </c>
      <c r="BQ94" s="92">
        <v>5364.75</v>
      </c>
      <c r="BR94" s="92">
        <v>0</v>
      </c>
      <c r="BS94" s="92">
        <v>0</v>
      </c>
      <c r="BT94" s="92">
        <v>0</v>
      </c>
      <c r="BU94" s="92">
        <v>30538</v>
      </c>
      <c r="BV94" s="92">
        <v>69157.34</v>
      </c>
      <c r="BW94" s="92">
        <v>0</v>
      </c>
      <c r="BX94" s="92">
        <v>0</v>
      </c>
      <c r="BY94" s="108" t="e">
        <v>#N/A</v>
      </c>
      <c r="BZ94" s="92">
        <v>0</v>
      </c>
      <c r="CA94" s="92">
        <v>4881.62</v>
      </c>
      <c r="CB94" s="92">
        <v>15436.87</v>
      </c>
      <c r="CC94" s="92">
        <v>0</v>
      </c>
      <c r="CD94" s="74"/>
      <c r="CE94" s="74"/>
      <c r="CF94" s="74"/>
      <c r="CG94" s="74"/>
      <c r="CH94" s="74"/>
      <c r="CI94" s="74"/>
      <c r="CJ94" s="74"/>
      <c r="CK94" s="74"/>
      <c r="CL94" s="74"/>
      <c r="CM94" s="74"/>
    </row>
    <row r="95" spans="1:91" x14ac:dyDescent="0.25">
      <c r="A95" s="84" t="s">
        <v>211</v>
      </c>
      <c r="B95" s="84"/>
      <c r="C95" s="84"/>
      <c r="D95" s="92">
        <v>2942865.9499999997</v>
      </c>
      <c r="E95" s="92">
        <v>563803.44000000006</v>
      </c>
      <c r="F95" s="92">
        <v>5824202</v>
      </c>
      <c r="G95" s="92">
        <v>2457022.3300000005</v>
      </c>
      <c r="H95" s="92">
        <v>2202490.4300000002</v>
      </c>
      <c r="I95" s="92">
        <v>5029290.26</v>
      </c>
      <c r="J95" s="92">
        <v>5389558</v>
      </c>
      <c r="K95" s="92">
        <v>1797340.8699999996</v>
      </c>
      <c r="L95" s="92">
        <v>866847.75999999989</v>
      </c>
      <c r="M95" s="92">
        <v>255925.82</v>
      </c>
      <c r="N95" s="92">
        <v>2801286.8500000006</v>
      </c>
      <c r="O95" s="108" t="e">
        <v>#N/A</v>
      </c>
      <c r="P95" s="92">
        <v>1040188.7199999999</v>
      </c>
      <c r="Q95" s="92">
        <v>300868.12000000005</v>
      </c>
      <c r="R95" s="92">
        <v>771926.22000000009</v>
      </c>
      <c r="S95" s="92">
        <v>16054198.09</v>
      </c>
      <c r="T95" s="92">
        <v>17393400.27</v>
      </c>
      <c r="U95" s="92">
        <v>3235871.79</v>
      </c>
      <c r="V95" s="92">
        <v>306728.42499999999</v>
      </c>
      <c r="W95" s="92">
        <v>2067637.61</v>
      </c>
      <c r="X95" s="92">
        <v>1447745.4900000002</v>
      </c>
      <c r="Y95" s="92">
        <v>691537.7</v>
      </c>
      <c r="Z95" s="92">
        <v>4895455.37</v>
      </c>
      <c r="AA95" s="92">
        <v>878012.74000000011</v>
      </c>
      <c r="AB95" s="92">
        <v>5308793.99</v>
      </c>
      <c r="AC95" s="92">
        <v>1896542.03</v>
      </c>
      <c r="AD95" s="92">
        <v>2601414</v>
      </c>
      <c r="AE95" s="92">
        <v>204536.93</v>
      </c>
      <c r="AF95" s="92">
        <v>14271406.150000002</v>
      </c>
      <c r="AG95" s="92">
        <v>181530.68000000002</v>
      </c>
      <c r="AH95" s="92">
        <v>346000.97</v>
      </c>
      <c r="AI95" s="92">
        <v>6515608.3799999999</v>
      </c>
      <c r="AJ95" s="92">
        <v>121495867.93000001</v>
      </c>
      <c r="AK95" s="92">
        <v>22753373.809999995</v>
      </c>
      <c r="AL95" s="92">
        <v>1686516.9000000004</v>
      </c>
      <c r="AM95" s="92">
        <v>794639.77999999991</v>
      </c>
      <c r="AN95" s="92">
        <v>1371454</v>
      </c>
      <c r="AO95" s="92">
        <v>2748320.2300000004</v>
      </c>
      <c r="AP95" s="92">
        <v>1013929.3200000002</v>
      </c>
      <c r="AQ95" s="92">
        <v>1198510.9500000002</v>
      </c>
      <c r="AR95" s="92">
        <v>10101686.369999999</v>
      </c>
      <c r="AS95" s="92">
        <v>674749.6</v>
      </c>
      <c r="AT95" s="92">
        <v>837684.37</v>
      </c>
      <c r="AU95" s="92">
        <v>2606678</v>
      </c>
      <c r="AV95" s="92">
        <v>2428578.37</v>
      </c>
      <c r="AW95" s="92">
        <v>3608560.79</v>
      </c>
      <c r="AX95" s="92">
        <v>643700.24</v>
      </c>
      <c r="AY95" s="92">
        <v>1484935.38</v>
      </c>
      <c r="AZ95" s="92">
        <v>2227788.98</v>
      </c>
      <c r="BA95" s="92">
        <v>698129.96</v>
      </c>
      <c r="BB95" s="92">
        <v>4603182.03</v>
      </c>
      <c r="BC95" s="92">
        <v>1306202.3600000001</v>
      </c>
      <c r="BD95" s="92">
        <v>1604890.5000000002</v>
      </c>
      <c r="BE95" s="92">
        <v>4886424.1099999994</v>
      </c>
      <c r="BF95" s="92">
        <v>824691.49</v>
      </c>
      <c r="BG95" s="92">
        <v>548778.48</v>
      </c>
      <c r="BH95" s="92">
        <v>1284779.9100000001</v>
      </c>
      <c r="BI95" s="92">
        <v>1971275.01</v>
      </c>
      <c r="BJ95" s="92">
        <v>23162447.190000001</v>
      </c>
      <c r="BK95" s="92">
        <v>1750647</v>
      </c>
      <c r="BL95" s="92">
        <v>416327.97</v>
      </c>
      <c r="BM95" s="92">
        <v>617311.57000000007</v>
      </c>
      <c r="BN95" s="92">
        <v>280078.58999999997</v>
      </c>
      <c r="BO95" s="92">
        <f>1693266.22+58651.32</f>
        <v>1751917.54</v>
      </c>
      <c r="BP95" s="92">
        <v>3524485.19</v>
      </c>
      <c r="BQ95" s="92">
        <v>635409.20000000007</v>
      </c>
      <c r="BR95" s="92">
        <v>66586178.13000001</v>
      </c>
      <c r="BS95" s="92">
        <v>8065177</v>
      </c>
      <c r="BT95" s="92">
        <v>889123.25000000023</v>
      </c>
      <c r="BU95" s="92">
        <v>2326199</v>
      </c>
      <c r="BV95" s="92">
        <v>1618415.01</v>
      </c>
      <c r="BW95" s="92">
        <v>617994.62</v>
      </c>
      <c r="BX95" s="92">
        <v>572801</v>
      </c>
      <c r="BY95" s="108" t="e">
        <v>#N/A</v>
      </c>
      <c r="BZ95" s="92">
        <v>1853899</v>
      </c>
      <c r="CA95" s="92">
        <v>2706156.08</v>
      </c>
      <c r="CB95" s="92">
        <v>1645130.0600000003</v>
      </c>
      <c r="CC95" s="92">
        <v>0</v>
      </c>
      <c r="CD95" s="74"/>
      <c r="CE95" s="74"/>
      <c r="CF95" s="74"/>
      <c r="CG95" s="74"/>
      <c r="CH95" s="74"/>
      <c r="CI95" s="74"/>
      <c r="CJ95" s="74"/>
      <c r="CK95" s="74"/>
      <c r="CL95" s="74"/>
      <c r="CM95" s="74"/>
    </row>
    <row r="96" spans="1:91" x14ac:dyDescent="0.25">
      <c r="A96" s="84" t="s">
        <v>212</v>
      </c>
      <c r="B96" s="84"/>
      <c r="C96" s="84"/>
      <c r="D96" s="92">
        <v>64899.73</v>
      </c>
      <c r="E96" s="92">
        <v>5392.2</v>
      </c>
      <c r="F96" s="92">
        <v>127829</v>
      </c>
      <c r="G96" s="92">
        <v>0</v>
      </c>
      <c r="H96" s="92">
        <v>99677.92</v>
      </c>
      <c r="I96" s="92">
        <v>133190.84</v>
      </c>
      <c r="J96" s="92">
        <v>65280</v>
      </c>
      <c r="K96" s="92">
        <v>39823.590000000004</v>
      </c>
      <c r="L96" s="92">
        <v>14119.92</v>
      </c>
      <c r="M96" s="92">
        <v>14922.44</v>
      </c>
      <c r="N96" s="92">
        <v>85000</v>
      </c>
      <c r="O96" s="108" t="e">
        <v>#N/A</v>
      </c>
      <c r="P96" s="92">
        <v>1629</v>
      </c>
      <c r="Q96" s="92">
        <v>5396</v>
      </c>
      <c r="R96" s="92">
        <v>41995.66</v>
      </c>
      <c r="S96" s="92">
        <v>0</v>
      </c>
      <c r="T96" s="92">
        <v>368931.10000000003</v>
      </c>
      <c r="U96" s="92">
        <v>35733.660000000003</v>
      </c>
      <c r="V96" s="92">
        <v>5503.68</v>
      </c>
      <c r="W96" s="92">
        <v>24657.66</v>
      </c>
      <c r="X96" s="92">
        <v>27906.36</v>
      </c>
      <c r="Y96" s="92">
        <v>15961.95</v>
      </c>
      <c r="Z96" s="92">
        <v>0</v>
      </c>
      <c r="AA96" s="92">
        <v>23913.7</v>
      </c>
      <c r="AB96" s="92">
        <v>68655.360000000001</v>
      </c>
      <c r="AC96" s="92">
        <v>22125.68</v>
      </c>
      <c r="AD96" s="92">
        <v>87145</v>
      </c>
      <c r="AE96" s="92">
        <v>595.86</v>
      </c>
      <c r="AF96" s="92">
        <v>54560.639999999999</v>
      </c>
      <c r="AG96" s="92">
        <v>4332.34</v>
      </c>
      <c r="AH96" s="92">
        <v>4657.8599999999997</v>
      </c>
      <c r="AI96" s="92">
        <v>0</v>
      </c>
      <c r="AJ96" s="92">
        <v>3393248.5</v>
      </c>
      <c r="AK96" s="92">
        <v>633291.14</v>
      </c>
      <c r="AL96" s="92">
        <v>57251.880000000005</v>
      </c>
      <c r="AM96" s="92">
        <v>24988</v>
      </c>
      <c r="AN96" s="92">
        <v>182556</v>
      </c>
      <c r="AO96" s="92">
        <v>252666</v>
      </c>
      <c r="AP96" s="92">
        <v>20945.52</v>
      </c>
      <c r="AQ96" s="92">
        <v>42411.96</v>
      </c>
      <c r="AR96" s="92">
        <v>411306.68</v>
      </c>
      <c r="AS96" s="92">
        <v>15946.2</v>
      </c>
      <c r="AT96" s="92">
        <v>41465.520000000004</v>
      </c>
      <c r="AU96" s="92">
        <v>67867</v>
      </c>
      <c r="AV96" s="92">
        <v>193273.99</v>
      </c>
      <c r="AW96" s="92">
        <v>241376.39</v>
      </c>
      <c r="AX96" s="92">
        <v>35468.28</v>
      </c>
      <c r="AY96" s="92">
        <v>14930.44</v>
      </c>
      <c r="AZ96" s="92">
        <v>160996.51999999999</v>
      </c>
      <c r="BA96" s="92">
        <v>35632.04</v>
      </c>
      <c r="BB96" s="92">
        <v>141273.96</v>
      </c>
      <c r="BC96" s="92">
        <v>25880.28</v>
      </c>
      <c r="BD96" s="92">
        <v>46527.97</v>
      </c>
      <c r="BE96" s="92">
        <v>131791.32</v>
      </c>
      <c r="BF96" s="92">
        <v>8426.2199999999993</v>
      </c>
      <c r="BG96" s="92">
        <v>0</v>
      </c>
      <c r="BH96" s="92">
        <v>91293.58</v>
      </c>
      <c r="BI96" s="92">
        <v>19308.260000000002</v>
      </c>
      <c r="BJ96" s="92">
        <v>0</v>
      </c>
      <c r="BK96" s="92">
        <v>64309</v>
      </c>
      <c r="BL96" s="92">
        <v>1264.3399999999999</v>
      </c>
      <c r="BM96" s="92">
        <v>38504.1</v>
      </c>
      <c r="BN96" s="92">
        <v>18470.02</v>
      </c>
      <c r="BO96" s="92">
        <v>30559.55</v>
      </c>
      <c r="BP96" s="92">
        <v>31238.59</v>
      </c>
      <c r="BQ96" s="92">
        <v>0</v>
      </c>
      <c r="BR96" s="92">
        <v>2948146.18</v>
      </c>
      <c r="BS96" s="92">
        <v>163110</v>
      </c>
      <c r="BT96" s="92">
        <v>9164.880000000001</v>
      </c>
      <c r="BU96" s="92">
        <v>0</v>
      </c>
      <c r="BV96" s="92">
        <v>0</v>
      </c>
      <c r="BW96" s="92">
        <v>30006.18</v>
      </c>
      <c r="BX96" s="92">
        <v>26070</v>
      </c>
      <c r="BY96" s="108" t="e">
        <v>#N/A</v>
      </c>
      <c r="BZ96" s="92">
        <v>116789</v>
      </c>
      <c r="CA96" s="92">
        <v>95778.27</v>
      </c>
      <c r="CB96" s="92">
        <v>25417.15</v>
      </c>
      <c r="CC96" s="92">
        <v>0</v>
      </c>
      <c r="CD96" s="74"/>
      <c r="CE96" s="74"/>
      <c r="CF96" s="74"/>
      <c r="CG96" s="74"/>
      <c r="CH96" s="74"/>
      <c r="CI96" s="74"/>
      <c r="CJ96" s="74"/>
      <c r="CK96" s="74"/>
      <c r="CL96" s="74"/>
      <c r="CM96" s="74"/>
    </row>
    <row r="97" spans="1:91" x14ac:dyDescent="0.25">
      <c r="A97" s="84" t="s">
        <v>240</v>
      </c>
      <c r="B97" s="84"/>
      <c r="C97" s="84"/>
      <c r="D97" s="92">
        <v>0</v>
      </c>
      <c r="E97" s="92">
        <v>3776.1</v>
      </c>
      <c r="F97" s="92">
        <v>206195</v>
      </c>
      <c r="G97" s="92">
        <v>55612.82</v>
      </c>
      <c r="H97" s="92">
        <v>307531.53999999998</v>
      </c>
      <c r="I97" s="92">
        <v>207467.69</v>
      </c>
      <c r="J97" s="92">
        <v>148915</v>
      </c>
      <c r="K97" s="92">
        <v>145409.55000000002</v>
      </c>
      <c r="L97" s="92">
        <v>13661.65</v>
      </c>
      <c r="M97" s="92">
        <v>5962.16</v>
      </c>
      <c r="N97" s="92">
        <v>163440.61000000002</v>
      </c>
      <c r="O97" s="108" t="e">
        <v>#N/A</v>
      </c>
      <c r="P97" s="92">
        <v>58406.400000000001</v>
      </c>
      <c r="Q97" s="92">
        <v>0</v>
      </c>
      <c r="R97" s="92">
        <v>312515.17</v>
      </c>
      <c r="S97" s="92">
        <v>3706065.35</v>
      </c>
      <c r="T97" s="92">
        <v>523574.16000000003</v>
      </c>
      <c r="U97" s="92">
        <v>39031.51</v>
      </c>
      <c r="V97" s="92">
        <v>12113.94</v>
      </c>
      <c r="W97" s="92">
        <v>161594.51</v>
      </c>
      <c r="X97" s="92">
        <v>55000</v>
      </c>
      <c r="Y97" s="92">
        <v>5825.81</v>
      </c>
      <c r="Z97" s="92">
        <v>463316.04000000004</v>
      </c>
      <c r="AA97" s="92">
        <v>4349.88</v>
      </c>
      <c r="AB97" s="92">
        <v>89522.46</v>
      </c>
      <c r="AC97" s="92">
        <v>57029.279999999999</v>
      </c>
      <c r="AD97" s="92">
        <v>49194</v>
      </c>
      <c r="AE97" s="92">
        <v>18514.850000000002</v>
      </c>
      <c r="AF97" s="92">
        <v>1536562.1099999999</v>
      </c>
      <c r="AG97" s="92">
        <v>17582.310000000001</v>
      </c>
      <c r="AH97" s="92">
        <v>17496.830000000002</v>
      </c>
      <c r="AI97" s="92">
        <v>939905.05</v>
      </c>
      <c r="AJ97" s="92">
        <v>19107000</v>
      </c>
      <c r="AK97" s="92">
        <v>1468388.97</v>
      </c>
      <c r="AL97" s="92">
        <v>67044.479999999996</v>
      </c>
      <c r="AM97" s="92">
        <v>5875.45</v>
      </c>
      <c r="AN97" s="92">
        <v>220348</v>
      </c>
      <c r="AO97" s="92">
        <v>103015.38</v>
      </c>
      <c r="AP97" s="92">
        <v>13283.130000000001</v>
      </c>
      <c r="AQ97" s="92">
        <v>27836.9</v>
      </c>
      <c r="AR97" s="92">
        <v>800000</v>
      </c>
      <c r="AS97" s="92">
        <v>187.94</v>
      </c>
      <c r="AT97" s="92">
        <v>-88094.49</v>
      </c>
      <c r="AU97" s="92">
        <v>28231</v>
      </c>
      <c r="AV97" s="92">
        <v>67927.63</v>
      </c>
      <c r="AW97" s="92">
        <v>330712.76</v>
      </c>
      <c r="AX97" s="92">
        <v>15867.140000000001</v>
      </c>
      <c r="AY97" s="92">
        <v>106338.96</v>
      </c>
      <c r="AZ97" s="92">
        <v>234631.65</v>
      </c>
      <c r="BA97" s="92">
        <v>43281.94</v>
      </c>
      <c r="BB97" s="92">
        <v>256872.99000000002</v>
      </c>
      <c r="BC97" s="92">
        <v>120694.55</v>
      </c>
      <c r="BD97" s="92">
        <v>73090.16</v>
      </c>
      <c r="BE97" s="92">
        <v>597752.09</v>
      </c>
      <c r="BF97" s="92">
        <v>52711.6</v>
      </c>
      <c r="BG97" s="92">
        <v>-2646.85</v>
      </c>
      <c r="BH97" s="92">
        <v>155096.74</v>
      </c>
      <c r="BI97" s="92">
        <v>76247.42</v>
      </c>
      <c r="BJ97" s="92">
        <v>1781068.8</v>
      </c>
      <c r="BK97" s="92">
        <v>94728</v>
      </c>
      <c r="BL97" s="92">
        <v>42186.87</v>
      </c>
      <c r="BM97" s="92">
        <v>59251.48</v>
      </c>
      <c r="BN97" s="92">
        <v>9996.1</v>
      </c>
      <c r="BO97" s="92">
        <v>181401.33000000002</v>
      </c>
      <c r="BP97" s="92">
        <v>84355.97</v>
      </c>
      <c r="BQ97" s="92">
        <v>26860.14</v>
      </c>
      <c r="BR97" s="92">
        <v>8559585.3100000005</v>
      </c>
      <c r="BS97" s="92">
        <v>237247</v>
      </c>
      <c r="BT97" s="92">
        <v>42500</v>
      </c>
      <c r="BU97" s="92">
        <v>96037</v>
      </c>
      <c r="BV97" s="92">
        <v>96438.540000000008</v>
      </c>
      <c r="BW97" s="92">
        <v>11699.14</v>
      </c>
      <c r="BX97" s="92">
        <v>0</v>
      </c>
      <c r="BY97" s="108" t="e">
        <v>#N/A</v>
      </c>
      <c r="BZ97" s="92">
        <v>70517</v>
      </c>
      <c r="CA97" s="92">
        <v>168802.14</v>
      </c>
      <c r="CB97" s="92">
        <v>73310.210000000006</v>
      </c>
      <c r="CC97" s="92">
        <v>0</v>
      </c>
      <c r="CD97" s="74"/>
      <c r="CE97" s="74"/>
      <c r="CF97" s="74"/>
      <c r="CG97" s="74"/>
      <c r="CH97" s="74"/>
      <c r="CI97" s="74"/>
      <c r="CJ97" s="74"/>
      <c r="CK97" s="74"/>
      <c r="CL97" s="74"/>
      <c r="CM97" s="74"/>
    </row>
    <row r="98" spans="1:91" x14ac:dyDescent="0.25">
      <c r="A98" s="84" t="s">
        <v>231</v>
      </c>
      <c r="B98" s="84"/>
      <c r="C98" s="84"/>
      <c r="D98" s="92">
        <v>1428.68</v>
      </c>
      <c r="E98" s="92">
        <v>462.75</v>
      </c>
      <c r="F98" s="92">
        <v>39301</v>
      </c>
      <c r="G98" s="92">
        <v>19722.14</v>
      </c>
      <c r="H98" s="92">
        <v>15893.5</v>
      </c>
      <c r="I98" s="92">
        <v>119764.75</v>
      </c>
      <c r="J98" s="92">
        <v>0</v>
      </c>
      <c r="K98" s="92">
        <v>2219.64</v>
      </c>
      <c r="L98" s="92">
        <v>1556.43</v>
      </c>
      <c r="M98" s="92">
        <v>0</v>
      </c>
      <c r="N98" s="92">
        <v>0</v>
      </c>
      <c r="O98" s="108" t="e">
        <v>#N/A</v>
      </c>
      <c r="P98" s="92">
        <v>0</v>
      </c>
      <c r="Q98" s="92">
        <v>0</v>
      </c>
      <c r="R98" s="92">
        <v>0</v>
      </c>
      <c r="S98" s="92">
        <v>0</v>
      </c>
      <c r="T98" s="92">
        <v>64911.18</v>
      </c>
      <c r="U98" s="92">
        <v>15248.460000000001</v>
      </c>
      <c r="V98" s="92">
        <v>531.91999999999996</v>
      </c>
      <c r="W98" s="92">
        <v>500</v>
      </c>
      <c r="X98" s="92">
        <v>0</v>
      </c>
      <c r="Y98" s="92">
        <v>5321.61</v>
      </c>
      <c r="Z98" s="92">
        <v>34408.25</v>
      </c>
      <c r="AA98" s="92">
        <v>690.68000000000006</v>
      </c>
      <c r="AB98" s="92">
        <v>60142.8</v>
      </c>
      <c r="AC98" s="92">
        <v>0</v>
      </c>
      <c r="AD98" s="92">
        <v>9031</v>
      </c>
      <c r="AE98" s="92">
        <v>10276.950000000001</v>
      </c>
      <c r="AF98" s="92">
        <v>2888.39</v>
      </c>
      <c r="AG98" s="92">
        <v>0</v>
      </c>
      <c r="AH98" s="92">
        <v>0</v>
      </c>
      <c r="AI98" s="92">
        <v>3434.83</v>
      </c>
      <c r="AJ98" s="92">
        <v>0</v>
      </c>
      <c r="AK98" s="92">
        <v>0</v>
      </c>
      <c r="AL98" s="92">
        <v>0</v>
      </c>
      <c r="AM98" s="92">
        <v>3447.2400000000002</v>
      </c>
      <c r="AN98" s="92">
        <v>8265</v>
      </c>
      <c r="AO98" s="92">
        <v>0</v>
      </c>
      <c r="AP98" s="92">
        <v>1051.23</v>
      </c>
      <c r="AQ98" s="92">
        <v>0</v>
      </c>
      <c r="AR98" s="92">
        <v>406026.78</v>
      </c>
      <c r="AS98" s="92">
        <v>0</v>
      </c>
      <c r="AT98" s="92">
        <v>0</v>
      </c>
      <c r="AU98" s="92">
        <v>1658</v>
      </c>
      <c r="AV98" s="92">
        <v>1250</v>
      </c>
      <c r="AW98" s="92">
        <v>0</v>
      </c>
      <c r="AX98" s="92">
        <v>299.24</v>
      </c>
      <c r="AY98" s="92">
        <v>4203.78</v>
      </c>
      <c r="AZ98" s="92">
        <v>19191.900000000001</v>
      </c>
      <c r="BA98" s="92">
        <v>5420.34</v>
      </c>
      <c r="BB98" s="92">
        <v>0</v>
      </c>
      <c r="BC98" s="92">
        <v>0</v>
      </c>
      <c r="BD98" s="92">
        <v>32601.82</v>
      </c>
      <c r="BE98" s="92">
        <v>3960</v>
      </c>
      <c r="BF98" s="92">
        <v>0</v>
      </c>
      <c r="BG98" s="92">
        <v>0</v>
      </c>
      <c r="BH98" s="92">
        <v>72655.42</v>
      </c>
      <c r="BI98" s="92">
        <v>0</v>
      </c>
      <c r="BJ98" s="92">
        <v>0</v>
      </c>
      <c r="BK98" s="92">
        <v>0</v>
      </c>
      <c r="BL98" s="92">
        <v>756</v>
      </c>
      <c r="BM98" s="92">
        <v>303.28000000000003</v>
      </c>
      <c r="BN98" s="92">
        <v>3820.04</v>
      </c>
      <c r="BO98" s="92">
        <v>0</v>
      </c>
      <c r="BP98" s="92">
        <v>97585.91</v>
      </c>
      <c r="BQ98" s="92">
        <v>5239.99</v>
      </c>
      <c r="BR98" s="92">
        <v>0</v>
      </c>
      <c r="BS98" s="92">
        <v>64923</v>
      </c>
      <c r="BT98" s="92">
        <v>69</v>
      </c>
      <c r="BU98" s="92">
        <v>0</v>
      </c>
      <c r="BV98" s="92">
        <v>6608.41</v>
      </c>
      <c r="BW98" s="92">
        <v>300</v>
      </c>
      <c r="BX98" s="92">
        <v>3345</v>
      </c>
      <c r="BY98" s="108" t="e">
        <v>#N/A</v>
      </c>
      <c r="BZ98" s="92">
        <v>5771</v>
      </c>
      <c r="CA98" s="92">
        <v>0</v>
      </c>
      <c r="CB98" s="92">
        <v>0</v>
      </c>
      <c r="CC98" s="92">
        <v>0</v>
      </c>
      <c r="CD98" s="74"/>
      <c r="CE98" s="74"/>
      <c r="CF98" s="74"/>
      <c r="CG98" s="74"/>
      <c r="CH98" s="74"/>
      <c r="CI98" s="74"/>
      <c r="CJ98" s="74"/>
      <c r="CK98" s="74"/>
      <c r="CL98" s="74"/>
      <c r="CM98" s="74"/>
    </row>
    <row r="99" spans="1:91" x14ac:dyDescent="0.25">
      <c r="A99" s="84" t="s">
        <v>232</v>
      </c>
      <c r="B99" s="84"/>
      <c r="C99" s="84"/>
      <c r="D99" s="92">
        <v>20467.91</v>
      </c>
      <c r="E99" s="92">
        <v>0</v>
      </c>
      <c r="F99" s="92">
        <v>30629</v>
      </c>
      <c r="G99" s="92">
        <v>0</v>
      </c>
      <c r="H99" s="92">
        <v>1450</v>
      </c>
      <c r="I99" s="92">
        <v>63529.74</v>
      </c>
      <c r="J99" s="92">
        <v>11500</v>
      </c>
      <c r="K99" s="92">
        <v>14469.11</v>
      </c>
      <c r="L99" s="92">
        <v>8601.11</v>
      </c>
      <c r="M99" s="92">
        <v>2000</v>
      </c>
      <c r="N99" s="92">
        <v>218691.36000000002</v>
      </c>
      <c r="O99" s="108" t="e">
        <v>#N/A</v>
      </c>
      <c r="P99" s="92">
        <v>4862.5200000000004</v>
      </c>
      <c r="Q99" s="92">
        <v>6055</v>
      </c>
      <c r="R99" s="92">
        <v>25</v>
      </c>
      <c r="S99" s="92">
        <v>140000</v>
      </c>
      <c r="T99" s="92">
        <v>5319.96</v>
      </c>
      <c r="U99" s="92">
        <v>71859.100000000006</v>
      </c>
      <c r="V99" s="92">
        <v>2000</v>
      </c>
      <c r="W99" s="92">
        <v>0</v>
      </c>
      <c r="X99" s="92">
        <v>61283.62</v>
      </c>
      <c r="Y99" s="92">
        <v>2033.88</v>
      </c>
      <c r="Z99" s="92">
        <v>27000</v>
      </c>
      <c r="AA99" s="92">
        <v>4223.66</v>
      </c>
      <c r="AB99" s="92">
        <v>56010.78</v>
      </c>
      <c r="AC99" s="92">
        <v>16500</v>
      </c>
      <c r="AD99" s="92">
        <v>5075</v>
      </c>
      <c r="AE99" s="92">
        <v>2000</v>
      </c>
      <c r="AF99" s="92">
        <v>138307.92000000001</v>
      </c>
      <c r="AG99" s="92">
        <v>300</v>
      </c>
      <c r="AH99" s="92">
        <v>2000</v>
      </c>
      <c r="AI99" s="92">
        <v>0</v>
      </c>
      <c r="AJ99" s="92">
        <v>1722000</v>
      </c>
      <c r="AK99" s="92">
        <v>264788</v>
      </c>
      <c r="AL99" s="92">
        <v>531.25</v>
      </c>
      <c r="AM99" s="92">
        <v>3695</v>
      </c>
      <c r="AN99" s="92">
        <v>15600</v>
      </c>
      <c r="AO99" s="92">
        <v>345755.22000000003</v>
      </c>
      <c r="AP99" s="92">
        <v>0</v>
      </c>
      <c r="AQ99" s="92">
        <v>2913</v>
      </c>
      <c r="AR99" s="92">
        <v>105741.91</v>
      </c>
      <c r="AS99" s="92">
        <v>11862.54</v>
      </c>
      <c r="AT99" s="92">
        <v>62</v>
      </c>
      <c r="AU99" s="92">
        <v>0</v>
      </c>
      <c r="AV99" s="92">
        <v>0</v>
      </c>
      <c r="AW99" s="92">
        <v>38906</v>
      </c>
      <c r="AX99" s="92">
        <v>27800.65</v>
      </c>
      <c r="AY99" s="92">
        <v>20007.580000000002</v>
      </c>
      <c r="AZ99" s="92">
        <v>19599.95</v>
      </c>
      <c r="BA99" s="92">
        <v>4581.9800000000005</v>
      </c>
      <c r="BB99" s="92">
        <v>15038.5</v>
      </c>
      <c r="BC99" s="92">
        <v>5070</v>
      </c>
      <c r="BD99" s="92">
        <v>27175</v>
      </c>
      <c r="BE99" s="92">
        <v>32361.88</v>
      </c>
      <c r="BF99" s="92">
        <v>0</v>
      </c>
      <c r="BG99" s="92">
        <v>0</v>
      </c>
      <c r="BH99" s="92">
        <v>19505.47</v>
      </c>
      <c r="BI99" s="92">
        <v>6629.08</v>
      </c>
      <c r="BJ99" s="92">
        <v>459833.74</v>
      </c>
      <c r="BK99" s="92">
        <v>19020</v>
      </c>
      <c r="BL99" s="92">
        <v>2500</v>
      </c>
      <c r="BM99" s="92">
        <v>2810.78</v>
      </c>
      <c r="BN99" s="92">
        <v>0</v>
      </c>
      <c r="BO99" s="92">
        <v>0</v>
      </c>
      <c r="BP99" s="92">
        <v>40806</v>
      </c>
      <c r="BQ99" s="92">
        <v>3833.1</v>
      </c>
      <c r="BR99" s="92">
        <v>0</v>
      </c>
      <c r="BS99" s="92">
        <v>56072</v>
      </c>
      <c r="BT99" s="92">
        <v>3878.2200000000003</v>
      </c>
      <c r="BU99" s="92">
        <v>102925</v>
      </c>
      <c r="BV99" s="92">
        <v>52844.630000000005</v>
      </c>
      <c r="BW99" s="92">
        <v>0</v>
      </c>
      <c r="BX99" s="92">
        <v>0</v>
      </c>
      <c r="BY99" s="108" t="e">
        <v>#N/A</v>
      </c>
      <c r="BZ99" s="92">
        <v>20263</v>
      </c>
      <c r="CA99" s="92">
        <v>24237</v>
      </c>
      <c r="CB99" s="92">
        <v>10500</v>
      </c>
      <c r="CC99" s="92">
        <v>0</v>
      </c>
      <c r="CD99" s="74"/>
      <c r="CE99" s="74"/>
      <c r="CF99" s="74"/>
      <c r="CG99" s="74"/>
      <c r="CH99" s="74"/>
      <c r="CI99" s="74"/>
      <c r="CJ99" s="74"/>
      <c r="CK99" s="74"/>
      <c r="CL99" s="74"/>
      <c r="CM99" s="74"/>
    </row>
    <row r="100" spans="1:91" x14ac:dyDescent="0.25">
      <c r="A100" s="84" t="s">
        <v>233</v>
      </c>
      <c r="B100" s="84"/>
      <c r="C100" s="84"/>
      <c r="D100" s="92">
        <v>4244407.7300000004</v>
      </c>
      <c r="E100" s="92">
        <v>198823.05000000002</v>
      </c>
      <c r="F100" s="92">
        <v>4259216</v>
      </c>
      <c r="G100" s="92">
        <v>1085039.45</v>
      </c>
      <c r="H100" s="92">
        <v>4157663.98</v>
      </c>
      <c r="I100" s="92">
        <v>6408040.5899999999</v>
      </c>
      <c r="J100" s="92">
        <v>6147959</v>
      </c>
      <c r="K100" s="92">
        <v>3212649.23</v>
      </c>
      <c r="L100" s="92">
        <v>614878.94000000006</v>
      </c>
      <c r="M100" s="92">
        <v>32415.45</v>
      </c>
      <c r="N100" s="92">
        <v>3699640.37</v>
      </c>
      <c r="O100" s="108" t="e">
        <v>#N/A</v>
      </c>
      <c r="P100" s="92">
        <v>1053168.8500000001</v>
      </c>
      <c r="Q100" s="92">
        <v>127442.95</v>
      </c>
      <c r="R100" s="92">
        <v>839799.09</v>
      </c>
      <c r="S100" s="92">
        <v>34389366.660000004</v>
      </c>
      <c r="T100" s="92">
        <v>12860940.619999999</v>
      </c>
      <c r="U100" s="92">
        <v>1456073.85</v>
      </c>
      <c r="V100" s="92">
        <v>209453.72</v>
      </c>
      <c r="W100" s="92">
        <v>2602727.39</v>
      </c>
      <c r="X100" s="92">
        <v>2498626.5300000003</v>
      </c>
      <c r="Y100" s="92">
        <v>333632.28000000003</v>
      </c>
      <c r="Z100" s="92">
        <v>5150055.0999999996</v>
      </c>
      <c r="AA100" s="92">
        <v>952668.61</v>
      </c>
      <c r="AB100" s="92">
        <v>5016745.97</v>
      </c>
      <c r="AC100" s="92">
        <v>2974190.84</v>
      </c>
      <c r="AD100" s="92">
        <v>2187835</v>
      </c>
      <c r="AE100" s="92">
        <v>96844.930000000008</v>
      </c>
      <c r="AF100" s="92">
        <v>26389412.039999999</v>
      </c>
      <c r="AG100" s="92">
        <v>56929.39</v>
      </c>
      <c r="AH100" s="92">
        <v>159560</v>
      </c>
      <c r="AI100" s="92">
        <v>10516827.159999998</v>
      </c>
      <c r="AJ100" s="92">
        <v>286979815.75999999</v>
      </c>
      <c r="AK100" s="92">
        <v>44207877.75</v>
      </c>
      <c r="AL100" s="92">
        <v>1894236.22</v>
      </c>
      <c r="AM100" s="92">
        <v>625523.41</v>
      </c>
      <c r="AN100" s="92">
        <v>2155653</v>
      </c>
      <c r="AO100" s="92">
        <v>10114320.92</v>
      </c>
      <c r="AP100" s="92">
        <v>926183.3</v>
      </c>
      <c r="AQ100" s="92">
        <v>1033586.75</v>
      </c>
      <c r="AR100" s="92">
        <v>16859795.420000002</v>
      </c>
      <c r="AS100" s="92">
        <v>683920.45000000007</v>
      </c>
      <c r="AT100" s="92">
        <v>856004.59</v>
      </c>
      <c r="AU100" s="92">
        <v>3587117</v>
      </c>
      <c r="AV100" s="92">
        <v>4562377.3</v>
      </c>
      <c r="AW100" s="92">
        <v>7212416.75</v>
      </c>
      <c r="AX100" s="92">
        <v>1428183.44</v>
      </c>
      <c r="AY100" s="92">
        <v>2410342.0100000002</v>
      </c>
      <c r="AZ100" s="92">
        <v>2956995.45</v>
      </c>
      <c r="BA100" s="92">
        <v>276020.27</v>
      </c>
      <c r="BB100" s="92">
        <v>10219523.9</v>
      </c>
      <c r="BC100" s="92">
        <v>1095591.82</v>
      </c>
      <c r="BD100" s="92">
        <v>1384298.69</v>
      </c>
      <c r="BE100" s="92">
        <v>5076103.93</v>
      </c>
      <c r="BF100" s="92">
        <v>662693.73</v>
      </c>
      <c r="BG100" s="92">
        <v>434488.22000000003</v>
      </c>
      <c r="BH100" s="92">
        <v>3424460.66</v>
      </c>
      <c r="BI100" s="92">
        <v>474620.63</v>
      </c>
      <c r="BJ100" s="92">
        <v>49022155.280000001</v>
      </c>
      <c r="BK100" s="92">
        <v>3775007</v>
      </c>
      <c r="BL100" s="92">
        <v>380545.46</v>
      </c>
      <c r="BM100" s="92">
        <v>327458.03999999998</v>
      </c>
      <c r="BN100" s="92">
        <v>277840.57</v>
      </c>
      <c r="BO100" s="92">
        <v>1386336.21</v>
      </c>
      <c r="BP100" s="92">
        <v>4726510.33</v>
      </c>
      <c r="BQ100" s="92">
        <v>596700.96</v>
      </c>
      <c r="BR100" s="92">
        <v>146438502.58000001</v>
      </c>
      <c r="BS100" s="92">
        <v>13521361</v>
      </c>
      <c r="BT100" s="92">
        <v>606262.76</v>
      </c>
      <c r="BU100" s="92">
        <v>8209705</v>
      </c>
      <c r="BV100" s="92">
        <v>1751140</v>
      </c>
      <c r="BW100" s="92">
        <v>421964.22000000003</v>
      </c>
      <c r="BX100" s="92">
        <v>236490</v>
      </c>
      <c r="BY100" s="108" t="e">
        <v>#N/A</v>
      </c>
      <c r="BZ100" s="92">
        <v>2010837</v>
      </c>
      <c r="CA100" s="92">
        <v>4757775.8100000005</v>
      </c>
      <c r="CB100" s="92">
        <v>2161742.17</v>
      </c>
      <c r="CC100" s="92">
        <v>0</v>
      </c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</row>
    <row r="101" spans="1:91" x14ac:dyDescent="0.25">
      <c r="A101" s="84" t="s">
        <v>234</v>
      </c>
      <c r="B101" s="84"/>
      <c r="C101" s="84"/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108" t="e">
        <v>#N/A</v>
      </c>
      <c r="P101" s="92">
        <v>0</v>
      </c>
      <c r="Q101" s="92">
        <v>13197.630000000001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2">
        <v>0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2">
        <v>0</v>
      </c>
      <c r="AE101" s="92">
        <v>0</v>
      </c>
      <c r="AF101" s="92">
        <v>0</v>
      </c>
      <c r="AG101" s="92">
        <v>0</v>
      </c>
      <c r="AH101" s="92">
        <v>0</v>
      </c>
      <c r="AI101" s="92">
        <v>983988.69000000006</v>
      </c>
      <c r="AJ101" s="92">
        <v>0</v>
      </c>
      <c r="AK101" s="92">
        <v>11453.15</v>
      </c>
      <c r="AL101" s="92">
        <v>0</v>
      </c>
      <c r="AM101" s="92">
        <v>0</v>
      </c>
      <c r="AN101" s="92">
        <v>0</v>
      </c>
      <c r="AO101" s="92">
        <v>0</v>
      </c>
      <c r="AP101" s="92">
        <v>0</v>
      </c>
      <c r="AQ101" s="92">
        <v>0</v>
      </c>
      <c r="AR101" s="92">
        <v>31820.77</v>
      </c>
      <c r="AS101" s="92">
        <v>0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215166.71</v>
      </c>
      <c r="AZ101" s="92">
        <v>0</v>
      </c>
      <c r="BA101" s="92">
        <v>0</v>
      </c>
      <c r="BB101" s="92">
        <v>0</v>
      </c>
      <c r="BC101" s="92">
        <v>0</v>
      </c>
      <c r="BD101" s="92">
        <v>901.25</v>
      </c>
      <c r="BE101" s="92">
        <v>0</v>
      </c>
      <c r="BF101" s="92">
        <v>0</v>
      </c>
      <c r="BG101" s="92">
        <v>0</v>
      </c>
      <c r="BH101" s="92">
        <v>0</v>
      </c>
      <c r="BI101" s="92">
        <v>0</v>
      </c>
      <c r="BJ101" s="92">
        <v>-2895069.96</v>
      </c>
      <c r="BK101" s="92">
        <v>-439618</v>
      </c>
      <c r="BL101" s="92">
        <v>0</v>
      </c>
      <c r="BM101" s="92">
        <v>0</v>
      </c>
      <c r="BN101" s="92">
        <v>0</v>
      </c>
      <c r="BO101" s="92">
        <v>0</v>
      </c>
      <c r="BP101" s="92">
        <v>50892.72</v>
      </c>
      <c r="BQ101" s="92">
        <v>0</v>
      </c>
      <c r="BR101" s="92">
        <v>0</v>
      </c>
      <c r="BS101" s="92">
        <v>0</v>
      </c>
      <c r="BT101" s="92">
        <v>0</v>
      </c>
      <c r="BU101" s="92">
        <v>0</v>
      </c>
      <c r="BV101" s="92">
        <v>0</v>
      </c>
      <c r="BW101" s="92">
        <v>-14722.35</v>
      </c>
      <c r="BX101" s="92">
        <v>0</v>
      </c>
      <c r="BY101" s="108" t="e">
        <v>#N/A</v>
      </c>
      <c r="BZ101" s="92">
        <v>0</v>
      </c>
      <c r="CA101" s="92">
        <v>0</v>
      </c>
      <c r="CB101" s="92">
        <v>0</v>
      </c>
      <c r="CC101" s="92">
        <v>0</v>
      </c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</row>
    <row r="102" spans="1:91" x14ac:dyDescent="0.25">
      <c r="A102" s="84" t="s">
        <v>273</v>
      </c>
      <c r="B102" s="84"/>
      <c r="C102" s="84"/>
      <c r="D102" s="92">
        <v>0</v>
      </c>
      <c r="E102" s="92">
        <v>0</v>
      </c>
      <c r="F102" s="92">
        <v>0</v>
      </c>
      <c r="G102" s="92">
        <v>-40277.42</v>
      </c>
      <c r="H102" s="92">
        <v>-366579.29</v>
      </c>
      <c r="I102" s="92">
        <v>0</v>
      </c>
      <c r="J102" s="92">
        <v>0</v>
      </c>
      <c r="K102" s="92">
        <v>0</v>
      </c>
      <c r="L102" s="92">
        <v>0</v>
      </c>
      <c r="M102" s="92">
        <v>0</v>
      </c>
      <c r="N102" s="92">
        <v>0</v>
      </c>
      <c r="O102" s="108" t="e">
        <v>#N/A</v>
      </c>
      <c r="P102" s="92">
        <v>0</v>
      </c>
      <c r="Q102" s="92">
        <v>0</v>
      </c>
      <c r="R102" s="92">
        <v>0</v>
      </c>
      <c r="S102" s="92">
        <v>0</v>
      </c>
      <c r="T102" s="92">
        <v>-141760.95999999999</v>
      </c>
      <c r="U102" s="92">
        <v>0</v>
      </c>
      <c r="V102" s="92">
        <v>0</v>
      </c>
      <c r="W102" s="92">
        <v>0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2">
        <v>0</v>
      </c>
      <c r="AE102" s="92">
        <v>0</v>
      </c>
      <c r="AF102" s="92">
        <v>-1180303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0</v>
      </c>
      <c r="AN102" s="92">
        <v>0</v>
      </c>
      <c r="AO102" s="92">
        <v>-556950.04</v>
      </c>
      <c r="AP102" s="92">
        <v>-65369.04</v>
      </c>
      <c r="AQ102" s="92">
        <v>-71608.78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2">
        <v>0</v>
      </c>
      <c r="BA102" s="92">
        <v>0</v>
      </c>
      <c r="BB102" s="92">
        <v>0</v>
      </c>
      <c r="BC102" s="92">
        <v>0</v>
      </c>
      <c r="BD102" s="92">
        <v>0</v>
      </c>
      <c r="BE102" s="92">
        <v>0</v>
      </c>
      <c r="BF102" s="92">
        <v>0</v>
      </c>
      <c r="BG102" s="92">
        <v>0</v>
      </c>
      <c r="BH102" s="92">
        <v>0</v>
      </c>
      <c r="BI102" s="92">
        <v>0</v>
      </c>
      <c r="BJ102" s="92">
        <v>1543831.28</v>
      </c>
      <c r="BK102" s="92">
        <v>0</v>
      </c>
      <c r="BL102" s="92">
        <v>0</v>
      </c>
      <c r="BM102" s="92">
        <v>0</v>
      </c>
      <c r="BN102" s="92">
        <v>0</v>
      </c>
      <c r="BO102" s="92">
        <v>0</v>
      </c>
      <c r="BP102" s="92">
        <v>-249232.64000000001</v>
      </c>
      <c r="BQ102" s="92">
        <v>34452</v>
      </c>
      <c r="BR102" s="92">
        <v>0</v>
      </c>
      <c r="BS102" s="92">
        <v>0</v>
      </c>
      <c r="BT102" s="92">
        <v>0</v>
      </c>
      <c r="BU102" s="92">
        <v>0</v>
      </c>
      <c r="BV102" s="92">
        <v>0</v>
      </c>
      <c r="BW102" s="92">
        <v>0</v>
      </c>
      <c r="BX102" s="92">
        <v>0</v>
      </c>
      <c r="BY102" s="108" t="e">
        <v>#N/A</v>
      </c>
      <c r="BZ102" s="92">
        <v>0</v>
      </c>
      <c r="CA102" s="92">
        <v>0</v>
      </c>
      <c r="CB102" s="92">
        <v>0</v>
      </c>
      <c r="CC102" s="92">
        <v>0</v>
      </c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</row>
    <row r="103" spans="1:91" x14ac:dyDescent="0.25">
      <c r="A103" s="84" t="s">
        <v>235</v>
      </c>
      <c r="B103" s="84"/>
      <c r="C103" s="84"/>
      <c r="D103" s="92">
        <v>2481845.9499999997</v>
      </c>
      <c r="E103" s="92">
        <v>283449</v>
      </c>
      <c r="F103" s="92">
        <v>5891444</v>
      </c>
      <c r="G103" s="92">
        <v>1427698.65</v>
      </c>
      <c r="H103" s="92">
        <v>4522554.83</v>
      </c>
      <c r="I103" s="92">
        <v>9361086.629999999</v>
      </c>
      <c r="J103" s="92">
        <v>7884731</v>
      </c>
      <c r="K103" s="92">
        <v>4628369</v>
      </c>
      <c r="L103" s="92">
        <v>980768.54</v>
      </c>
      <c r="M103" s="92">
        <v>32415.45</v>
      </c>
      <c r="N103" s="92">
        <v>3699640.37</v>
      </c>
      <c r="O103" s="108" t="e">
        <v>#N/A</v>
      </c>
      <c r="P103" s="92">
        <v>1308299.9300000002</v>
      </c>
      <c r="Q103" s="92">
        <v>140640.57999999999</v>
      </c>
      <c r="R103" s="92">
        <v>839799.09</v>
      </c>
      <c r="S103" s="92">
        <v>51480178.510000005</v>
      </c>
      <c r="T103" s="92">
        <v>15944179.659999998</v>
      </c>
      <c r="U103" s="92">
        <v>2346769.1</v>
      </c>
      <c r="V103" s="92">
        <v>209453.72</v>
      </c>
      <c r="W103" s="92">
        <v>3567769.16</v>
      </c>
      <c r="X103" s="92">
        <v>2603253.3000000003</v>
      </c>
      <c r="Y103" s="92">
        <v>333632.28000000003</v>
      </c>
      <c r="Z103" s="92">
        <v>9561998.5700000003</v>
      </c>
      <c r="AA103" s="92">
        <v>1424593.8599999999</v>
      </c>
      <c r="AB103" s="92">
        <v>8437061.8200000003</v>
      </c>
      <c r="AC103" s="92">
        <v>3412036.56</v>
      </c>
      <c r="AD103" s="92">
        <v>2187835</v>
      </c>
      <c r="AE103" s="92">
        <v>231844.93</v>
      </c>
      <c r="AF103" s="92">
        <v>25209109.039999999</v>
      </c>
      <c r="AG103" s="92">
        <v>66615.759999999995</v>
      </c>
      <c r="AH103" s="92">
        <v>159560</v>
      </c>
      <c r="AI103" s="92">
        <v>21673710.409999996</v>
      </c>
      <c r="AJ103" s="92">
        <v>438625673.85000002</v>
      </c>
      <c r="AK103" s="92">
        <v>61433103.899999999</v>
      </c>
      <c r="AL103" s="92">
        <v>2032125.74</v>
      </c>
      <c r="AM103" s="92">
        <v>650910.37</v>
      </c>
      <c r="AN103" s="92">
        <v>2235720</v>
      </c>
      <c r="AO103" s="92">
        <v>14531711.470000001</v>
      </c>
      <c r="AP103" s="92">
        <v>1368314.3</v>
      </c>
      <c r="AQ103" s="92">
        <v>1141816.72</v>
      </c>
      <c r="AR103" s="92">
        <v>21901370.100000001</v>
      </c>
      <c r="AS103" s="92">
        <v>683920.45000000007</v>
      </c>
      <c r="AT103" s="92">
        <v>1015238.44</v>
      </c>
      <c r="AU103" s="92">
        <v>5034664</v>
      </c>
      <c r="AV103" s="92">
        <v>4669300.3</v>
      </c>
      <c r="AW103" s="92">
        <v>9556666.9700000007</v>
      </c>
      <c r="AX103" s="92">
        <v>2074016.77</v>
      </c>
      <c r="AY103" s="92">
        <v>4214725.29</v>
      </c>
      <c r="AZ103" s="92">
        <v>3065564.3000000003</v>
      </c>
      <c r="BA103" s="92">
        <v>391824.93000000005</v>
      </c>
      <c r="BB103" s="92">
        <v>14207944.65</v>
      </c>
      <c r="BC103" s="92">
        <v>1499264</v>
      </c>
      <c r="BD103" s="92">
        <v>2094581.75</v>
      </c>
      <c r="BE103" s="92">
        <v>7088016.6299999999</v>
      </c>
      <c r="BF103" s="92">
        <v>1067667.05</v>
      </c>
      <c r="BG103" s="92">
        <v>610932.22</v>
      </c>
      <c r="BH103" s="92">
        <v>4210872.68</v>
      </c>
      <c r="BI103" s="92">
        <v>868697.81</v>
      </c>
      <c r="BJ103" s="92">
        <v>55733416.600000001</v>
      </c>
      <c r="BK103" s="92">
        <v>3335389</v>
      </c>
      <c r="BL103" s="92">
        <v>380545.46</v>
      </c>
      <c r="BM103" s="92">
        <v>327458.03999999998</v>
      </c>
      <c r="BN103" s="92">
        <v>333900.28000000003</v>
      </c>
      <c r="BO103" s="92">
        <v>890441</v>
      </c>
      <c r="BP103" s="92">
        <v>4528170.41</v>
      </c>
      <c r="BQ103" s="92">
        <v>631152.96</v>
      </c>
      <c r="BR103" s="92">
        <v>146438502.58000001</v>
      </c>
      <c r="BS103" s="92">
        <v>15971470</v>
      </c>
      <c r="BT103" s="92">
        <v>606262.76</v>
      </c>
      <c r="BU103" s="92">
        <v>10395887</v>
      </c>
      <c r="BV103" s="92">
        <v>2701077</v>
      </c>
      <c r="BW103" s="92">
        <v>511749.51000000007</v>
      </c>
      <c r="BX103" s="92">
        <v>236490</v>
      </c>
      <c r="BY103" s="108" t="e">
        <v>#N/A</v>
      </c>
      <c r="BZ103" s="92">
        <v>3535482</v>
      </c>
      <c r="CA103" s="92">
        <v>6776002.6600000001</v>
      </c>
      <c r="CB103" s="92">
        <v>4360742.83</v>
      </c>
      <c r="CC103" s="92">
        <v>0</v>
      </c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</row>
    <row r="104" spans="1:91" x14ac:dyDescent="0.25">
      <c r="A104" s="84" t="s">
        <v>236</v>
      </c>
      <c r="B104" s="84"/>
      <c r="C104" s="84"/>
      <c r="D104" s="92">
        <v>256419</v>
      </c>
      <c r="E104" s="92">
        <v>92771</v>
      </c>
      <c r="F104" s="92">
        <v>525000</v>
      </c>
      <c r="G104" s="92">
        <v>331241</v>
      </c>
      <c r="H104" s="92">
        <v>770034</v>
      </c>
      <c r="I104" s="92">
        <v>1382584.38</v>
      </c>
      <c r="J104" s="92">
        <v>1658699</v>
      </c>
      <c r="K104" s="92">
        <v>105151.73</v>
      </c>
      <c r="L104" s="92">
        <v>1322</v>
      </c>
      <c r="M104" s="92">
        <v>0</v>
      </c>
      <c r="N104" s="92">
        <v>372028</v>
      </c>
      <c r="O104" s="108" t="e">
        <v>#N/A</v>
      </c>
      <c r="P104" s="92">
        <v>125438</v>
      </c>
      <c r="Q104" s="92">
        <v>23202</v>
      </c>
      <c r="R104" s="92">
        <v>216886.96</v>
      </c>
      <c r="S104" s="92">
        <v>3190224.4</v>
      </c>
      <c r="T104" s="92">
        <v>1809267.63</v>
      </c>
      <c r="U104" s="92">
        <v>38640.520000000004</v>
      </c>
      <c r="V104" s="92">
        <v>20688</v>
      </c>
      <c r="W104" s="92">
        <v>383000</v>
      </c>
      <c r="X104" s="92">
        <v>628000</v>
      </c>
      <c r="Y104" s="92">
        <v>-18585</v>
      </c>
      <c r="Z104" s="92">
        <v>1785193</v>
      </c>
      <c r="AA104" s="92">
        <v>29049.42</v>
      </c>
      <c r="AB104" s="92">
        <v>1452000</v>
      </c>
      <c r="AC104" s="92">
        <v>958816</v>
      </c>
      <c r="AD104" s="92">
        <v>443604</v>
      </c>
      <c r="AE104" s="92">
        <v>123666</v>
      </c>
      <c r="AF104" s="92">
        <v>5924016.5899999999</v>
      </c>
      <c r="AG104" s="92">
        <v>-7239</v>
      </c>
      <c r="AH104" s="92">
        <v>-36001</v>
      </c>
      <c r="AI104" s="92">
        <v>3025368.73</v>
      </c>
      <c r="AJ104" s="92">
        <v>66087660.909999996</v>
      </c>
      <c r="AK104" s="92">
        <v>8311816</v>
      </c>
      <c r="AL104" s="92">
        <v>293400</v>
      </c>
      <c r="AM104" s="92">
        <v>13631</v>
      </c>
      <c r="AN104" s="92">
        <v>133098</v>
      </c>
      <c r="AO104" s="92">
        <v>2430985.7800000003</v>
      </c>
      <c r="AP104" s="92">
        <v>190000</v>
      </c>
      <c r="AQ104" s="92">
        <v>140548</v>
      </c>
      <c r="AR104" s="92">
        <v>1600402.96</v>
      </c>
      <c r="AS104" s="92">
        <v>38394</v>
      </c>
      <c r="AT104" s="92">
        <v>166687</v>
      </c>
      <c r="AU104" s="92">
        <v>609466</v>
      </c>
      <c r="AV104" s="92">
        <v>0</v>
      </c>
      <c r="AW104" s="92">
        <v>1342276.11</v>
      </c>
      <c r="AX104" s="92">
        <v>180129.57</v>
      </c>
      <c r="AY104" s="92">
        <v>276500.25</v>
      </c>
      <c r="AZ104" s="92">
        <v>709730.20000000007</v>
      </c>
      <c r="BA104" s="92">
        <v>-244082</v>
      </c>
      <c r="BB104" s="92">
        <v>-24234</v>
      </c>
      <c r="BC104" s="92">
        <v>213493</v>
      </c>
      <c r="BD104" s="92">
        <v>292000</v>
      </c>
      <c r="BE104" s="92">
        <v>1637431.7000000002</v>
      </c>
      <c r="BF104" s="92">
        <v>109813</v>
      </c>
      <c r="BG104" s="92">
        <v>35400</v>
      </c>
      <c r="BH104" s="92">
        <v>870496</v>
      </c>
      <c r="BI104" s="92">
        <v>-16448.080000000002</v>
      </c>
      <c r="BJ104" s="92">
        <v>5221900.68</v>
      </c>
      <c r="BK104" s="92">
        <v>466500</v>
      </c>
      <c r="BL104" s="92">
        <v>32633</v>
      </c>
      <c r="BM104" s="92">
        <v>7685</v>
      </c>
      <c r="BN104" s="92">
        <v>29731.99</v>
      </c>
      <c r="BO104" s="92">
        <v>283808</v>
      </c>
      <c r="BP104" s="92">
        <v>661874.6</v>
      </c>
      <c r="BQ104" s="92">
        <v>85557</v>
      </c>
      <c r="BR104" s="92">
        <v>9031912</v>
      </c>
      <c r="BS104" s="92">
        <v>2037696</v>
      </c>
      <c r="BT104" s="92">
        <v>32490</v>
      </c>
      <c r="BU104" s="92">
        <v>1130160</v>
      </c>
      <c r="BV104" s="92">
        <v>188437</v>
      </c>
      <c r="BW104" s="92">
        <v>-45520</v>
      </c>
      <c r="BX104" s="92">
        <v>71232</v>
      </c>
      <c r="BY104" s="108" t="e">
        <v>#N/A</v>
      </c>
      <c r="BZ104" s="92">
        <v>221000</v>
      </c>
      <c r="CA104" s="92">
        <v>1058156.72</v>
      </c>
      <c r="CB104" s="92">
        <v>-37000</v>
      </c>
      <c r="CC104" s="92">
        <v>0</v>
      </c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</row>
    <row r="105" spans="1:91" x14ac:dyDescent="0.25">
      <c r="A105" s="84" t="s">
        <v>237</v>
      </c>
      <c r="B105" s="84"/>
      <c r="C105" s="84"/>
      <c r="D105" s="92">
        <v>90564.150000000009</v>
      </c>
      <c r="E105" s="92">
        <v>0</v>
      </c>
      <c r="F105" s="92">
        <v>189527</v>
      </c>
      <c r="G105" s="92">
        <v>-946609.2</v>
      </c>
      <c r="H105" s="92">
        <v>7733.5</v>
      </c>
      <c r="I105" s="92">
        <v>274392.32000000001</v>
      </c>
      <c r="J105" s="92">
        <v>0</v>
      </c>
      <c r="K105" s="92">
        <v>56922.31</v>
      </c>
      <c r="L105" s="92">
        <v>37474.1</v>
      </c>
      <c r="M105" s="92">
        <v>9654.2000000000007</v>
      </c>
      <c r="N105" s="92">
        <v>0</v>
      </c>
      <c r="O105" s="108" t="e">
        <v>#N/A</v>
      </c>
      <c r="P105" s="92">
        <v>1970.55</v>
      </c>
      <c r="Q105" s="92">
        <v>2547.83</v>
      </c>
      <c r="R105" s="92">
        <v>21914.420000000002</v>
      </c>
      <c r="S105" s="92">
        <v>861662.42</v>
      </c>
      <c r="T105" s="92">
        <v>423534.28</v>
      </c>
      <c r="U105" s="92">
        <v>33468.78</v>
      </c>
      <c r="V105" s="92">
        <v>0</v>
      </c>
      <c r="W105" s="92">
        <v>234286.18</v>
      </c>
      <c r="X105" s="92">
        <v>23904</v>
      </c>
      <c r="Y105" s="92">
        <v>21561.050000000003</v>
      </c>
      <c r="Z105" s="92">
        <v>-656</v>
      </c>
      <c r="AA105" s="92">
        <v>24402.07</v>
      </c>
      <c r="AB105" s="92">
        <v>213500.04</v>
      </c>
      <c r="AC105" s="92">
        <v>47695.49</v>
      </c>
      <c r="AD105" s="92">
        <v>-23491</v>
      </c>
      <c r="AE105" s="92">
        <v>0</v>
      </c>
      <c r="AF105" s="92">
        <v>396097.19</v>
      </c>
      <c r="AG105" s="92">
        <v>0</v>
      </c>
      <c r="AH105" s="92">
        <v>14987.380000000001</v>
      </c>
      <c r="AI105" s="92">
        <v>15549</v>
      </c>
      <c r="AJ105" s="92">
        <v>4922689.53</v>
      </c>
      <c r="AK105" s="92">
        <v>1841121.8800000001</v>
      </c>
      <c r="AL105" s="92">
        <v>43817.34</v>
      </c>
      <c r="AM105" s="92">
        <v>11463.87</v>
      </c>
      <c r="AN105" s="92">
        <v>492094</v>
      </c>
      <c r="AO105" s="92">
        <v>371635.94</v>
      </c>
      <c r="AP105" s="92">
        <v>55173.39</v>
      </c>
      <c r="AQ105" s="92">
        <v>9805.3700000000008</v>
      </c>
      <c r="AR105" s="92">
        <v>0</v>
      </c>
      <c r="AS105" s="92">
        <v>0</v>
      </c>
      <c r="AT105" s="92">
        <v>50514.400000000001</v>
      </c>
      <c r="AU105" s="92">
        <v>0</v>
      </c>
      <c r="AV105" s="92">
        <v>132148.74</v>
      </c>
      <c r="AW105" s="92">
        <v>0</v>
      </c>
      <c r="AX105" s="92">
        <v>28483.200000000001</v>
      </c>
      <c r="AY105" s="92">
        <v>36434.9</v>
      </c>
      <c r="AZ105" s="92">
        <v>146138.77000000002</v>
      </c>
      <c r="BA105" s="92">
        <v>1527.05</v>
      </c>
      <c r="BB105" s="92">
        <v>136628.04999999999</v>
      </c>
      <c r="BC105" s="92">
        <v>1158.31</v>
      </c>
      <c r="BD105" s="92">
        <v>27424.79</v>
      </c>
      <c r="BE105" s="92">
        <v>144438.83000000002</v>
      </c>
      <c r="BF105" s="92">
        <v>0</v>
      </c>
      <c r="BG105" s="92">
        <v>4564.26</v>
      </c>
      <c r="BH105" s="92">
        <v>101959.90000000001</v>
      </c>
      <c r="BI105" s="92">
        <v>51135.03</v>
      </c>
      <c r="BJ105" s="92">
        <v>1218506.26</v>
      </c>
      <c r="BK105" s="92">
        <v>50592</v>
      </c>
      <c r="BL105" s="92">
        <v>14453.29</v>
      </c>
      <c r="BM105" s="92">
        <v>20771.09</v>
      </c>
      <c r="BN105" s="92">
        <v>0</v>
      </c>
      <c r="BO105" s="92">
        <v>108910.56</v>
      </c>
      <c r="BP105" s="92">
        <v>3752</v>
      </c>
      <c r="BQ105" s="92">
        <v>0</v>
      </c>
      <c r="BR105" s="92">
        <v>5893509.8899999997</v>
      </c>
      <c r="BS105" s="92">
        <v>14148</v>
      </c>
      <c r="BT105" s="92">
        <v>39172.78</v>
      </c>
      <c r="BU105" s="92">
        <v>451760</v>
      </c>
      <c r="BV105" s="92">
        <v>0</v>
      </c>
      <c r="BW105" s="92">
        <v>12204.28</v>
      </c>
      <c r="BX105" s="92">
        <v>0</v>
      </c>
      <c r="BY105" s="108" t="e">
        <v>#N/A</v>
      </c>
      <c r="BZ105" s="92">
        <v>47921</v>
      </c>
      <c r="CA105" s="92">
        <v>124544.36</v>
      </c>
      <c r="CB105" s="92">
        <v>118318.15000000001</v>
      </c>
      <c r="CC105" s="92">
        <v>0</v>
      </c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</row>
    <row r="106" spans="1:91" x14ac:dyDescent="0.25">
      <c r="A106" s="84" t="s">
        <v>238</v>
      </c>
      <c r="B106" s="84"/>
      <c r="C106" s="84"/>
      <c r="D106" s="92">
        <v>5430.59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39.54</v>
      </c>
      <c r="M106" s="92">
        <v>0</v>
      </c>
      <c r="N106" s="92">
        <v>0</v>
      </c>
      <c r="O106" s="108" t="e">
        <v>#N/A</v>
      </c>
      <c r="P106" s="92">
        <v>0</v>
      </c>
      <c r="Q106" s="92">
        <v>0</v>
      </c>
      <c r="R106" s="92">
        <v>1704.44</v>
      </c>
      <c r="S106" s="92">
        <v>0</v>
      </c>
      <c r="T106" s="92">
        <v>0</v>
      </c>
      <c r="U106" s="92">
        <v>0</v>
      </c>
      <c r="V106" s="92">
        <v>1158.48</v>
      </c>
      <c r="W106" s="92">
        <v>0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2467.08</v>
      </c>
      <c r="AD106" s="92">
        <v>0</v>
      </c>
      <c r="AE106" s="92">
        <v>0</v>
      </c>
      <c r="AF106" s="92">
        <v>0</v>
      </c>
      <c r="AG106" s="92">
        <v>0</v>
      </c>
      <c r="AH106" s="92">
        <v>0</v>
      </c>
      <c r="AI106" s="92">
        <v>0</v>
      </c>
      <c r="AJ106" s="92">
        <v>887607.88000000012</v>
      </c>
      <c r="AK106" s="92">
        <v>0</v>
      </c>
      <c r="AL106" s="92">
        <v>0</v>
      </c>
      <c r="AM106" s="92">
        <v>0</v>
      </c>
      <c r="AN106" s="92">
        <v>0</v>
      </c>
      <c r="AO106" s="92">
        <v>0</v>
      </c>
      <c r="AP106" s="92">
        <v>0</v>
      </c>
      <c r="AQ106" s="92">
        <v>0</v>
      </c>
      <c r="AR106" s="92">
        <v>26976.5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105.71000000000001</v>
      </c>
      <c r="BB106" s="92">
        <v>0</v>
      </c>
      <c r="BC106" s="92">
        <v>831.80000000000007</v>
      </c>
      <c r="BD106" s="92">
        <v>9934.5299999999988</v>
      </c>
      <c r="BE106" s="92">
        <v>0</v>
      </c>
      <c r="BF106" s="92">
        <v>0</v>
      </c>
      <c r="BG106" s="92">
        <v>873.7</v>
      </c>
      <c r="BH106" s="92">
        <v>0</v>
      </c>
      <c r="BI106" s="92">
        <v>743.95</v>
      </c>
      <c r="BJ106" s="92">
        <v>2344.8000000000002</v>
      </c>
      <c r="BK106" s="92">
        <v>576</v>
      </c>
      <c r="BL106" s="92">
        <v>0</v>
      </c>
      <c r="BM106" s="92">
        <v>0</v>
      </c>
      <c r="BN106" s="92">
        <v>4533.4699999999993</v>
      </c>
      <c r="BO106" s="92">
        <v>0</v>
      </c>
      <c r="BP106" s="92">
        <v>5146.3200000000006</v>
      </c>
      <c r="BQ106" s="92">
        <v>0</v>
      </c>
      <c r="BR106" s="92">
        <v>1751961.17</v>
      </c>
      <c r="BS106" s="92">
        <v>492</v>
      </c>
      <c r="BT106" s="92">
        <v>0</v>
      </c>
      <c r="BU106" s="92">
        <v>0</v>
      </c>
      <c r="BV106" s="92">
        <v>0</v>
      </c>
      <c r="BW106" s="92">
        <v>0</v>
      </c>
      <c r="BX106" s="92">
        <v>2386</v>
      </c>
      <c r="BY106" s="108" t="e">
        <v>#N/A</v>
      </c>
      <c r="BZ106" s="92">
        <v>4602</v>
      </c>
      <c r="CA106" s="92">
        <v>0</v>
      </c>
      <c r="CB106" s="92">
        <v>0</v>
      </c>
      <c r="CC106" s="92">
        <v>0</v>
      </c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</row>
    <row r="107" spans="1:91" x14ac:dyDescent="0.25">
      <c r="A107" s="84" t="s">
        <v>239</v>
      </c>
      <c r="B107" s="84"/>
      <c r="C107" s="84"/>
      <c r="D107" s="92">
        <v>0</v>
      </c>
      <c r="E107" s="92">
        <v>0</v>
      </c>
      <c r="F107" s="92">
        <v>428796</v>
      </c>
      <c r="G107" s="92">
        <v>0</v>
      </c>
      <c r="H107" s="92">
        <v>0</v>
      </c>
      <c r="I107" s="92">
        <v>0</v>
      </c>
      <c r="J107" s="92">
        <v>0</v>
      </c>
      <c r="K107" s="92">
        <v>0</v>
      </c>
      <c r="L107" s="92">
        <v>0</v>
      </c>
      <c r="M107" s="92">
        <v>0</v>
      </c>
      <c r="N107" s="92">
        <v>1697830.6600000001</v>
      </c>
      <c r="O107" s="108" t="e">
        <v>#N/A</v>
      </c>
      <c r="P107" s="92">
        <v>0</v>
      </c>
      <c r="Q107" s="92">
        <v>0</v>
      </c>
      <c r="R107" s="92">
        <v>10914.16</v>
      </c>
      <c r="S107" s="92">
        <v>0</v>
      </c>
      <c r="T107" s="92">
        <v>-46980</v>
      </c>
      <c r="U107" s="92">
        <v>0</v>
      </c>
      <c r="V107" s="92">
        <v>0</v>
      </c>
      <c r="W107" s="92">
        <v>95613.49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>
        <v>0</v>
      </c>
      <c r="AF107" s="92">
        <v>0</v>
      </c>
      <c r="AG107" s="92">
        <v>0</v>
      </c>
      <c r="AH107" s="92">
        <v>0</v>
      </c>
      <c r="AI107" s="92">
        <v>0</v>
      </c>
      <c r="AJ107" s="92">
        <v>0</v>
      </c>
      <c r="AK107" s="92">
        <v>-1442675.18</v>
      </c>
      <c r="AL107" s="92">
        <v>0</v>
      </c>
      <c r="AM107" s="92">
        <v>0</v>
      </c>
      <c r="AN107" s="92">
        <v>0</v>
      </c>
      <c r="AO107" s="92">
        <v>-56577</v>
      </c>
      <c r="AP107" s="92">
        <v>0</v>
      </c>
      <c r="AQ107" s="92">
        <v>0</v>
      </c>
      <c r="AR107" s="92">
        <v>0</v>
      </c>
      <c r="AS107" s="92">
        <v>450000</v>
      </c>
      <c r="AT107" s="92">
        <v>0</v>
      </c>
      <c r="AU107" s="92">
        <v>0</v>
      </c>
      <c r="AV107" s="92">
        <v>250000</v>
      </c>
      <c r="AW107" s="92">
        <v>0</v>
      </c>
      <c r="AX107" s="92">
        <v>0</v>
      </c>
      <c r="AY107" s="92">
        <v>0</v>
      </c>
      <c r="AZ107" s="92">
        <v>-1244277.68</v>
      </c>
      <c r="BA107" s="92">
        <v>0</v>
      </c>
      <c r="BB107" s="92">
        <v>0</v>
      </c>
      <c r="BC107" s="92">
        <v>0</v>
      </c>
      <c r="BD107" s="92">
        <v>0</v>
      </c>
      <c r="BE107" s="92">
        <v>0</v>
      </c>
      <c r="BF107" s="92">
        <v>0</v>
      </c>
      <c r="BG107" s="92">
        <v>0</v>
      </c>
      <c r="BH107" s="92">
        <v>-44977.960000000021</v>
      </c>
      <c r="BI107" s="92">
        <v>0</v>
      </c>
      <c r="BJ107" s="92">
        <v>0</v>
      </c>
      <c r="BK107" s="92">
        <v>0</v>
      </c>
      <c r="BL107" s="92">
        <v>0</v>
      </c>
      <c r="BM107" s="92">
        <v>0</v>
      </c>
      <c r="BN107" s="92">
        <v>0</v>
      </c>
      <c r="BO107" s="92">
        <v>0</v>
      </c>
      <c r="BP107" s="92">
        <v>0</v>
      </c>
      <c r="BQ107" s="92">
        <v>0</v>
      </c>
      <c r="BR107" s="92">
        <v>0</v>
      </c>
      <c r="BS107" s="92">
        <v>0</v>
      </c>
      <c r="BT107" s="92">
        <v>0</v>
      </c>
      <c r="BU107" s="92">
        <v>0</v>
      </c>
      <c r="BV107" s="92">
        <v>0</v>
      </c>
      <c r="BW107" s="92">
        <v>0</v>
      </c>
      <c r="BX107" s="92">
        <v>0</v>
      </c>
      <c r="BY107" s="108" t="e">
        <v>#N/A</v>
      </c>
      <c r="BZ107" s="92">
        <v>0</v>
      </c>
      <c r="CA107" s="92">
        <v>0</v>
      </c>
      <c r="CB107" s="92">
        <v>0</v>
      </c>
      <c r="CC107" s="92">
        <v>0</v>
      </c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</row>
    <row r="108" spans="1:91" ht="12.75" customHeight="1" x14ac:dyDescent="0.25">
      <c r="A108" s="83"/>
      <c r="B108" s="83"/>
      <c r="C108" s="83"/>
      <c r="D108" s="92">
        <v>-3400449.0100000072</v>
      </c>
      <c r="E108" s="92">
        <v>363194.73000000051</v>
      </c>
      <c r="F108" s="92">
        <v>1862676</v>
      </c>
      <c r="G108" s="92">
        <v>47406.680000001448</v>
      </c>
      <c r="H108" s="92">
        <v>-70080.090000017546</v>
      </c>
      <c r="I108" s="92">
        <v>686598.11999999988</v>
      </c>
      <c r="J108" s="92">
        <v>1056611</v>
      </c>
      <c r="K108" s="92">
        <v>510266.51000000437</v>
      </c>
      <c r="L108" s="92">
        <v>473683.3200000021</v>
      </c>
      <c r="M108" s="92">
        <v>-44028.460000000676</v>
      </c>
      <c r="N108" s="92">
        <v>741459.47000000812</v>
      </c>
      <c r="O108" s="108" t="e">
        <v>#N/A</v>
      </c>
      <c r="P108" s="92">
        <v>554239.98000000441</v>
      </c>
      <c r="Q108" s="92">
        <v>8416.41999999988</v>
      </c>
      <c r="R108" s="92">
        <v>180526.18999999718</v>
      </c>
      <c r="S108" s="92">
        <v>12879715.950000167</v>
      </c>
      <c r="T108" s="92">
        <v>2143659.0099999756</v>
      </c>
      <c r="U108" s="92">
        <v>739983.07999999053</v>
      </c>
      <c r="V108" s="92">
        <v>99305.664999999295</v>
      </c>
      <c r="W108" s="92">
        <v>-107920.78999999903</v>
      </c>
      <c r="X108" s="92">
        <v>-727260.87000000803</v>
      </c>
      <c r="Y108" s="92">
        <v>264252.14000000147</v>
      </c>
      <c r="Z108" s="92">
        <v>5475713.0700000022</v>
      </c>
      <c r="AA108" s="92">
        <v>756216.55999999738</v>
      </c>
      <c r="AB108" s="92">
        <v>422844.02999999467</v>
      </c>
      <c r="AC108" s="92">
        <v>501336.64999999775</v>
      </c>
      <c r="AD108" s="92">
        <v>-953280</v>
      </c>
      <c r="AE108" s="92">
        <v>46397.239999998827</v>
      </c>
      <c r="AF108" s="92">
        <v>-276849.12999998167</v>
      </c>
      <c r="AG108" s="92">
        <v>78718.800000000192</v>
      </c>
      <c r="AH108" s="92">
        <v>-275162.54000000143</v>
      </c>
      <c r="AI108" s="92">
        <v>-4133215.780000024</v>
      </c>
      <c r="AJ108" s="92">
        <v>58438124.900001235</v>
      </c>
      <c r="AK108" s="92">
        <v>21831117.19999988</v>
      </c>
      <c r="AL108" s="92">
        <v>249225.46999999593</v>
      </c>
      <c r="AM108" s="92">
        <v>450131.51000000047</v>
      </c>
      <c r="AN108" s="92">
        <v>87603</v>
      </c>
      <c r="AO108" s="92">
        <v>1136699.9999999697</v>
      </c>
      <c r="AP108" s="92">
        <v>298726.1400000056</v>
      </c>
      <c r="AQ108" s="92">
        <v>188733.01999999478</v>
      </c>
      <c r="AR108" s="92">
        <v>8647963.6699999347</v>
      </c>
      <c r="AS108" s="92">
        <v>168403.96999999834</v>
      </c>
      <c r="AT108" s="92">
        <v>121305.76000000405</v>
      </c>
      <c r="AU108" s="92">
        <v>1155760</v>
      </c>
      <c r="AV108" s="92">
        <v>-709262.17999998503</v>
      </c>
      <c r="AW108" s="92">
        <v>3289592.1999999853</v>
      </c>
      <c r="AX108" s="92">
        <v>332974.58999999799</v>
      </c>
      <c r="AY108" s="92">
        <v>221162.12000000812</v>
      </c>
      <c r="AZ108" s="92">
        <v>-1429928.5900000012</v>
      </c>
      <c r="BA108" s="92">
        <v>-252518.61000000083</v>
      </c>
      <c r="BB108" s="92">
        <v>3252909.2800000561</v>
      </c>
      <c r="BC108" s="92">
        <v>416082.82999999903</v>
      </c>
      <c r="BD108" s="92">
        <v>554932.26999999979</v>
      </c>
      <c r="BE108" s="92">
        <v>701836.11000000499</v>
      </c>
      <c r="BF108" s="92">
        <v>127474.82000000193</v>
      </c>
      <c r="BG108" s="92">
        <v>205706.48000000021</v>
      </c>
      <c r="BH108" s="92">
        <v>293.51000000214844</v>
      </c>
      <c r="BI108" s="92">
        <v>399029.63999999984</v>
      </c>
      <c r="BJ108" s="92">
        <v>1138352.9199999473</v>
      </c>
      <c r="BK108" s="92">
        <v>-425077</v>
      </c>
      <c r="BL108" s="92">
        <v>-30073.360000001885</v>
      </c>
      <c r="BM108" s="92">
        <v>102320.49000000223</v>
      </c>
      <c r="BN108" s="92">
        <v>-88655.950000001481</v>
      </c>
      <c r="BO108" s="92">
        <v>664789</v>
      </c>
      <c r="BP108" s="92">
        <v>1865500.8899999775</v>
      </c>
      <c r="BQ108" s="92">
        <v>325219.38999999966</v>
      </c>
      <c r="BR108" s="92">
        <v>-25034700.450000882</v>
      </c>
      <c r="BS108" s="92">
        <v>3293894</v>
      </c>
      <c r="BT108" s="92">
        <v>-588956.69000000018</v>
      </c>
      <c r="BU108" s="92">
        <v>340642</v>
      </c>
      <c r="BV108" s="92">
        <v>863317.43999999482</v>
      </c>
      <c r="BW108" s="92">
        <v>466459.27000000054</v>
      </c>
      <c r="BX108" s="92">
        <v>-353825</v>
      </c>
      <c r="BY108" s="108" t="e">
        <v>#N/A</v>
      </c>
      <c r="BZ108" s="92">
        <v>1016102</v>
      </c>
      <c r="CA108" s="92">
        <v>435299.6300000007</v>
      </c>
      <c r="CB108" s="92">
        <v>2200926.9300000039</v>
      </c>
      <c r="CC108" s="92">
        <v>0</v>
      </c>
      <c r="CD108" s="74"/>
      <c r="CE108" s="74"/>
      <c r="CF108" s="74"/>
      <c r="CG108" s="74"/>
      <c r="CH108" s="74"/>
      <c r="CI108" s="74"/>
    </row>
    <row r="109" spans="1:91" x14ac:dyDescent="0.25">
      <c r="A109" s="85" t="s">
        <v>213</v>
      </c>
      <c r="B109" s="85"/>
      <c r="C109" s="85"/>
      <c r="D109" s="93"/>
      <c r="E109" s="93"/>
      <c r="F109" s="93"/>
      <c r="G109" s="93"/>
      <c r="H109" s="93"/>
      <c r="I109" s="93"/>
      <c r="J109" s="93"/>
      <c r="K109" s="93"/>
      <c r="L109" s="93"/>
      <c r="M109" s="93">
        <v>0</v>
      </c>
      <c r="N109" s="93">
        <v>0</v>
      </c>
      <c r="O109" s="109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3">
        <v>0</v>
      </c>
      <c r="Y109" s="93">
        <v>0</v>
      </c>
      <c r="Z109" s="93">
        <v>0</v>
      </c>
      <c r="AA109" s="93">
        <v>0</v>
      </c>
      <c r="AB109" s="93">
        <v>0</v>
      </c>
      <c r="AC109" s="93">
        <v>0</v>
      </c>
      <c r="AD109" s="93">
        <v>0</v>
      </c>
      <c r="AE109" s="93">
        <v>0</v>
      </c>
      <c r="AF109" s="93">
        <v>0</v>
      </c>
      <c r="AG109" s="93">
        <v>0</v>
      </c>
      <c r="AH109" s="93">
        <v>0</v>
      </c>
      <c r="AI109" s="93">
        <v>0</v>
      </c>
      <c r="AJ109" s="93">
        <v>0</v>
      </c>
      <c r="AK109" s="93">
        <v>0</v>
      </c>
      <c r="AL109" s="93">
        <v>0</v>
      </c>
      <c r="AM109" s="93">
        <v>0</v>
      </c>
      <c r="AN109" s="93">
        <v>0</v>
      </c>
      <c r="AO109" s="93">
        <v>0</v>
      </c>
      <c r="AP109" s="93">
        <v>0</v>
      </c>
      <c r="AQ109" s="93">
        <v>0</v>
      </c>
      <c r="AR109" s="93">
        <v>0</v>
      </c>
      <c r="AS109" s="93">
        <v>0</v>
      </c>
      <c r="AT109" s="93">
        <v>0</v>
      </c>
      <c r="AU109" s="93">
        <v>0</v>
      </c>
      <c r="AV109" s="93">
        <v>0</v>
      </c>
      <c r="AW109" s="93">
        <v>0</v>
      </c>
      <c r="AX109" s="93">
        <v>0</v>
      </c>
      <c r="AY109" s="93">
        <v>0</v>
      </c>
      <c r="AZ109" s="93">
        <v>0</v>
      </c>
      <c r="BA109" s="93">
        <v>0</v>
      </c>
      <c r="BB109" s="93">
        <v>0</v>
      </c>
      <c r="BC109" s="93">
        <v>0</v>
      </c>
      <c r="BD109" s="93">
        <v>0</v>
      </c>
      <c r="BE109" s="93">
        <v>0</v>
      </c>
      <c r="BF109" s="93">
        <v>0</v>
      </c>
      <c r="BG109" s="93">
        <v>0</v>
      </c>
      <c r="BH109" s="93">
        <v>0</v>
      </c>
      <c r="BI109" s="93">
        <v>0</v>
      </c>
      <c r="BJ109" s="93">
        <v>0</v>
      </c>
      <c r="BK109" s="93">
        <v>0</v>
      </c>
      <c r="BL109" s="93">
        <v>0</v>
      </c>
      <c r="BM109" s="93">
        <v>0</v>
      </c>
      <c r="BN109" s="93">
        <v>0</v>
      </c>
      <c r="BO109" s="93">
        <v>0</v>
      </c>
      <c r="BP109" s="93">
        <v>0</v>
      </c>
      <c r="BQ109" s="93">
        <v>0</v>
      </c>
      <c r="BR109" s="93">
        <v>0</v>
      </c>
      <c r="BS109" s="93">
        <v>0</v>
      </c>
      <c r="BT109" s="93">
        <v>0</v>
      </c>
      <c r="BU109" s="93">
        <v>0</v>
      </c>
      <c r="BV109" s="93">
        <v>0</v>
      </c>
      <c r="BW109" s="93">
        <v>0</v>
      </c>
      <c r="BX109" s="93">
        <v>0</v>
      </c>
      <c r="BY109" s="109">
        <v>0</v>
      </c>
      <c r="BZ109" s="93">
        <v>0</v>
      </c>
      <c r="CA109" s="93">
        <v>0</v>
      </c>
      <c r="CB109" s="93">
        <v>0</v>
      </c>
      <c r="CC109" s="93">
        <v>0</v>
      </c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</row>
    <row r="110" spans="1:91" x14ac:dyDescent="0.25">
      <c r="A110" s="86" t="s">
        <v>195</v>
      </c>
      <c r="B110" s="86"/>
      <c r="C110" s="86"/>
      <c r="M110" s="80">
        <v>0</v>
      </c>
      <c r="N110" s="80">
        <v>0</v>
      </c>
      <c r="O110" s="107">
        <v>0</v>
      </c>
      <c r="P110" s="80">
        <v>0</v>
      </c>
      <c r="Q110" s="80">
        <v>0</v>
      </c>
      <c r="R110" s="80">
        <v>0</v>
      </c>
      <c r="S110" s="80">
        <v>0</v>
      </c>
      <c r="T110" s="80">
        <v>0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80">
        <v>0</v>
      </c>
      <c r="AV110" s="80">
        <v>0</v>
      </c>
      <c r="AW110" s="80">
        <v>0</v>
      </c>
      <c r="AX110" s="80">
        <v>0</v>
      </c>
      <c r="AY110" s="80">
        <v>0</v>
      </c>
      <c r="AZ110" s="80">
        <v>0</v>
      </c>
      <c r="BA110" s="80">
        <v>0</v>
      </c>
      <c r="BB110" s="80">
        <v>0</v>
      </c>
      <c r="BC110" s="80">
        <v>0</v>
      </c>
      <c r="BD110" s="80">
        <v>0</v>
      </c>
      <c r="BE110" s="80">
        <v>0</v>
      </c>
      <c r="BF110" s="80">
        <v>0</v>
      </c>
      <c r="BG110" s="80">
        <v>0</v>
      </c>
      <c r="BH110" s="80">
        <v>0</v>
      </c>
      <c r="BI110" s="80">
        <v>0</v>
      </c>
      <c r="BJ110" s="80">
        <v>0</v>
      </c>
      <c r="BK110" s="80">
        <v>0</v>
      </c>
      <c r="BL110" s="80">
        <v>0</v>
      </c>
      <c r="BM110" s="80">
        <v>0</v>
      </c>
      <c r="BN110" s="80">
        <v>0</v>
      </c>
      <c r="BO110" s="80">
        <v>0</v>
      </c>
      <c r="BP110" s="80">
        <v>0</v>
      </c>
      <c r="BQ110" s="80">
        <v>0</v>
      </c>
      <c r="BR110" s="80">
        <v>0</v>
      </c>
      <c r="BS110" s="80">
        <v>0</v>
      </c>
      <c r="BT110" s="80">
        <v>0</v>
      </c>
      <c r="BU110" s="80">
        <v>0</v>
      </c>
      <c r="BV110" s="80">
        <v>0</v>
      </c>
      <c r="BW110" s="80">
        <v>0</v>
      </c>
      <c r="BX110" s="80">
        <v>0</v>
      </c>
      <c r="BY110" s="107">
        <v>0</v>
      </c>
      <c r="BZ110" s="80">
        <v>0</v>
      </c>
      <c r="CA110" s="80">
        <v>0</v>
      </c>
      <c r="CB110" s="80">
        <v>0</v>
      </c>
      <c r="CC110" s="80">
        <v>0</v>
      </c>
    </row>
    <row r="111" spans="1:91" x14ac:dyDescent="0.25">
      <c r="A111" s="82" t="s">
        <v>319</v>
      </c>
      <c r="B111" s="82"/>
      <c r="C111" s="82"/>
      <c r="D111" s="146">
        <v>209265737</v>
      </c>
      <c r="E111" s="146">
        <v>24741775</v>
      </c>
      <c r="F111" s="146">
        <v>907472633</v>
      </c>
      <c r="G111" s="146">
        <v>293532819</v>
      </c>
      <c r="H111" s="146">
        <v>925893469</v>
      </c>
      <c r="I111" s="146">
        <v>1704540643</v>
      </c>
      <c r="J111" s="146">
        <v>1515539433.1300001</v>
      </c>
      <c r="K111" s="146" t="e">
        <v>#N/A</v>
      </c>
      <c r="L111" s="146">
        <v>152347920.19999999</v>
      </c>
      <c r="M111" s="146">
        <v>28474627</v>
      </c>
      <c r="N111" s="146">
        <v>746496067</v>
      </c>
      <c r="O111" s="113" t="e">
        <v>#N/A</v>
      </c>
      <c r="P111" s="146">
        <v>319829723.60000002</v>
      </c>
      <c r="Q111" s="146">
        <v>30249028</v>
      </c>
      <c r="R111" s="146">
        <v>255035715.38</v>
      </c>
      <c r="S111" s="146">
        <v>7851752810</v>
      </c>
      <c r="T111" s="146">
        <v>2583184337</v>
      </c>
      <c r="U111" s="146">
        <v>511550607</v>
      </c>
      <c r="V111" s="146">
        <v>65440486</v>
      </c>
      <c r="W111" s="146">
        <v>554601357</v>
      </c>
      <c r="X111" s="146">
        <v>599973850</v>
      </c>
      <c r="Y111" s="146">
        <v>83026301</v>
      </c>
      <c r="Z111" s="146">
        <v>967341538.33000004</v>
      </c>
      <c r="AA111" s="146">
        <v>187682123.58000001</v>
      </c>
      <c r="AB111" s="146">
        <v>1683528065</v>
      </c>
      <c r="AC111" s="146">
        <v>428728921</v>
      </c>
      <c r="AD111" s="146">
        <v>523019069</v>
      </c>
      <c r="AE111" s="146">
        <v>81231851</v>
      </c>
      <c r="AF111" s="146">
        <v>5423956477</v>
      </c>
      <c r="AG111" s="146">
        <v>26141622</v>
      </c>
      <c r="AH111" s="146">
        <v>86994161</v>
      </c>
      <c r="AI111" s="146">
        <v>3956592385.6700001</v>
      </c>
      <c r="AJ111" s="146">
        <v>22828000000</v>
      </c>
      <c r="AK111" s="146">
        <v>7734944448</v>
      </c>
      <c r="AL111" s="146">
        <v>240805884.5</v>
      </c>
      <c r="AM111" s="146">
        <v>109552360</v>
      </c>
      <c r="AN111" s="146">
        <v>738673196</v>
      </c>
      <c r="AO111" s="146">
        <v>1858126221</v>
      </c>
      <c r="AP111" s="146">
        <v>259258902</v>
      </c>
      <c r="AQ111" s="146">
        <v>199573659</v>
      </c>
      <c r="AR111" s="146">
        <v>3367008773</v>
      </c>
      <c r="AS111" s="146">
        <v>227902059</v>
      </c>
      <c r="AT111" s="146">
        <v>207386060</v>
      </c>
      <c r="AU111" s="146">
        <v>777606835</v>
      </c>
      <c r="AV111" s="146">
        <v>704362889</v>
      </c>
      <c r="AW111" s="146">
        <v>1256773343</v>
      </c>
      <c r="AX111" s="146">
        <v>172920376</v>
      </c>
      <c r="AY111" s="146">
        <v>385899140</v>
      </c>
      <c r="AZ111" s="146">
        <v>593738608</v>
      </c>
      <c r="BA111" s="146">
        <v>122312453</v>
      </c>
      <c r="BB111" s="146">
        <v>1583988523.0799999</v>
      </c>
      <c r="BC111" s="146">
        <v>254576948.25</v>
      </c>
      <c r="BD111" s="146">
        <v>316427866</v>
      </c>
      <c r="BE111" s="146">
        <v>1144654301</v>
      </c>
      <c r="BF111" s="146">
        <v>133092009</v>
      </c>
      <c r="BG111" s="146">
        <v>83277326.829999998</v>
      </c>
      <c r="BH111" s="146">
        <v>792232392</v>
      </c>
      <c r="BI111" s="146" t="e">
        <v>#N/A</v>
      </c>
      <c r="BJ111" s="146">
        <v>8679655382</v>
      </c>
      <c r="BK111" s="146">
        <v>693045101</v>
      </c>
      <c r="BL111" s="146">
        <v>81883195</v>
      </c>
      <c r="BM111" s="146">
        <v>117936970</v>
      </c>
      <c r="BN111" s="146">
        <v>76399313</v>
      </c>
      <c r="BO111" s="146">
        <v>306508299</v>
      </c>
      <c r="BP111" s="146">
        <v>973253826</v>
      </c>
      <c r="BQ111" s="146">
        <v>190475908</v>
      </c>
      <c r="BR111" s="146">
        <v>25577574985</v>
      </c>
      <c r="BS111" s="146">
        <v>2670520050</v>
      </c>
      <c r="BT111" s="146">
        <v>127408125</v>
      </c>
      <c r="BU111" s="146">
        <v>1487411745</v>
      </c>
      <c r="BV111" s="146">
        <v>450061843</v>
      </c>
      <c r="BW111" s="146">
        <v>105542004.78</v>
      </c>
      <c r="BX111" s="146">
        <v>149107709.40000001</v>
      </c>
      <c r="BY111" s="113" t="e">
        <v>#N/A</v>
      </c>
      <c r="BZ111" s="146">
        <v>471649879</v>
      </c>
      <c r="CA111" s="146">
        <v>913111061.70000005</v>
      </c>
      <c r="CB111" s="146">
        <v>383933817</v>
      </c>
      <c r="CC111" s="146">
        <v>389940075</v>
      </c>
      <c r="CD111"/>
    </row>
    <row r="112" spans="1:91" x14ac:dyDescent="0.25">
      <c r="A112" s="82" t="s">
        <v>257</v>
      </c>
      <c r="B112" s="82"/>
      <c r="C112" s="82"/>
      <c r="D112" s="147">
        <v>209265.73699999999</v>
      </c>
      <c r="E112" s="147">
        <v>24741.775000000001</v>
      </c>
      <c r="F112" s="147">
        <v>907472.63300000003</v>
      </c>
      <c r="G112" s="147">
        <v>293532.81900000002</v>
      </c>
      <c r="H112" s="147">
        <v>925893.46900000004</v>
      </c>
      <c r="I112" s="147">
        <v>1704540.6429999999</v>
      </c>
      <c r="J112" s="147">
        <v>1515539.43313</v>
      </c>
      <c r="K112" s="147" t="e">
        <v>#N/A</v>
      </c>
      <c r="L112" s="147">
        <v>152347.92019999999</v>
      </c>
      <c r="M112" s="147">
        <v>28474.627</v>
      </c>
      <c r="N112" s="147">
        <v>746496.06700000004</v>
      </c>
      <c r="O112" s="113" t="e">
        <v>#N/A</v>
      </c>
      <c r="P112" s="147">
        <v>319829.72360000003</v>
      </c>
      <c r="Q112" s="147">
        <v>30249.027999999998</v>
      </c>
      <c r="R112" s="147">
        <v>255035.71538000001</v>
      </c>
      <c r="S112" s="147">
        <v>7851752.8099999996</v>
      </c>
      <c r="T112" s="147">
        <v>2583184.3369999998</v>
      </c>
      <c r="U112" s="147">
        <v>511550.60700000002</v>
      </c>
      <c r="V112" s="147">
        <v>65440.485999999997</v>
      </c>
      <c r="W112" s="147">
        <v>554601.35699999996</v>
      </c>
      <c r="X112" s="147">
        <v>599973.85</v>
      </c>
      <c r="Y112" s="147">
        <v>83026.301000000007</v>
      </c>
      <c r="Z112" s="147">
        <v>967341.53833000001</v>
      </c>
      <c r="AA112" s="147">
        <v>187682.12358000001</v>
      </c>
      <c r="AB112" s="147">
        <v>1683528.0649999999</v>
      </c>
      <c r="AC112" s="147">
        <v>428728.92099999997</v>
      </c>
      <c r="AD112" s="147">
        <v>523019.06900000002</v>
      </c>
      <c r="AE112" s="147">
        <v>81231.850999999995</v>
      </c>
      <c r="AF112" s="147">
        <v>5423956.477</v>
      </c>
      <c r="AG112" s="147">
        <v>26141.621999999999</v>
      </c>
      <c r="AH112" s="147">
        <v>86994.160999999993</v>
      </c>
      <c r="AI112" s="147">
        <v>3956592.3856700002</v>
      </c>
      <c r="AJ112" s="147">
        <v>22828000</v>
      </c>
      <c r="AK112" s="147">
        <v>7734944.4479999999</v>
      </c>
      <c r="AL112" s="147">
        <v>240805.88449999999</v>
      </c>
      <c r="AM112" s="147">
        <v>109552.36</v>
      </c>
      <c r="AN112" s="147">
        <v>738673.196</v>
      </c>
      <c r="AO112" s="147">
        <v>1858126.2209999999</v>
      </c>
      <c r="AP112" s="147">
        <v>259258.902</v>
      </c>
      <c r="AQ112" s="147">
        <v>199573.65900000001</v>
      </c>
      <c r="AR112" s="147">
        <v>3367008.773</v>
      </c>
      <c r="AS112" s="147">
        <v>227902.05900000001</v>
      </c>
      <c r="AT112" s="147">
        <v>207386.06</v>
      </c>
      <c r="AU112" s="147">
        <v>777606.83499999996</v>
      </c>
      <c r="AV112" s="147">
        <v>704362.88899999997</v>
      </c>
      <c r="AW112" s="147">
        <v>1256773.3430000001</v>
      </c>
      <c r="AX112" s="147">
        <v>172920.37599999999</v>
      </c>
      <c r="AY112" s="147">
        <v>385899.14</v>
      </c>
      <c r="AZ112" s="147">
        <v>593738.60800000001</v>
      </c>
      <c r="BA112" s="147">
        <v>122312.45299999999</v>
      </c>
      <c r="BB112" s="147">
        <v>1583988.52308</v>
      </c>
      <c r="BC112" s="147">
        <v>254576.94824999999</v>
      </c>
      <c r="BD112" s="147">
        <v>316427.86599999998</v>
      </c>
      <c r="BE112" s="147">
        <v>1144654.301</v>
      </c>
      <c r="BF112" s="147">
        <v>133092.00899999999</v>
      </c>
      <c r="BG112" s="147">
        <v>83277.326830000005</v>
      </c>
      <c r="BH112" s="147">
        <v>792232.39199999999</v>
      </c>
      <c r="BI112" s="147" t="e">
        <v>#N/A</v>
      </c>
      <c r="BJ112" s="147">
        <v>8679655.3819999993</v>
      </c>
      <c r="BK112" s="147">
        <v>693045.10100000002</v>
      </c>
      <c r="BL112" s="147">
        <v>81883.195000000007</v>
      </c>
      <c r="BM112" s="147">
        <v>117936.97</v>
      </c>
      <c r="BN112" s="147">
        <v>76399.312999999995</v>
      </c>
      <c r="BO112" s="147">
        <v>306508.299</v>
      </c>
      <c r="BP112" s="147">
        <v>973253.826</v>
      </c>
      <c r="BQ112" s="147">
        <v>190475.908</v>
      </c>
      <c r="BR112" s="147">
        <v>25577574.984999999</v>
      </c>
      <c r="BS112" s="147">
        <v>2670520.0499999998</v>
      </c>
      <c r="BT112" s="147">
        <v>127408.125</v>
      </c>
      <c r="BU112" s="147">
        <v>1487411.7450000001</v>
      </c>
      <c r="BV112" s="147">
        <v>450061.84299999999</v>
      </c>
      <c r="BW112" s="147">
        <v>105542.00478</v>
      </c>
      <c r="BX112" s="147">
        <v>149107.70939999999</v>
      </c>
      <c r="BY112" s="113" t="e">
        <v>#N/A</v>
      </c>
      <c r="BZ112" s="147">
        <v>471649.87900000002</v>
      </c>
      <c r="CA112" s="147">
        <v>913111.06170000008</v>
      </c>
      <c r="CB112" s="147">
        <v>383933.81699999998</v>
      </c>
      <c r="CC112" s="147">
        <v>389940.07500000001</v>
      </c>
      <c r="CD112" s="75"/>
    </row>
    <row r="113" spans="1:91" x14ac:dyDescent="0.25">
      <c r="A113" s="82" t="s">
        <v>320</v>
      </c>
      <c r="B113" s="82"/>
      <c r="C113" s="82"/>
      <c r="D113" s="146">
        <v>189349546</v>
      </c>
      <c r="E113" s="146">
        <v>22383850</v>
      </c>
      <c r="F113" s="146">
        <v>1025252826</v>
      </c>
      <c r="G113" s="146">
        <v>278406138</v>
      </c>
      <c r="H113" s="146">
        <v>919260512</v>
      </c>
      <c r="I113" s="146">
        <v>1644251623</v>
      </c>
      <c r="J113" s="146">
        <v>1482362966</v>
      </c>
      <c r="K113" s="146" t="e">
        <v>#N/A</v>
      </c>
      <c r="L113" s="146">
        <v>148893383</v>
      </c>
      <c r="M113" s="146">
        <v>26893563</v>
      </c>
      <c r="N113" s="146">
        <v>721042396</v>
      </c>
      <c r="O113" s="113" t="e">
        <v>#N/A</v>
      </c>
      <c r="P113" s="146">
        <v>307217400</v>
      </c>
      <c r="Q113" s="146">
        <v>29434828</v>
      </c>
      <c r="R113" s="146">
        <v>242066348</v>
      </c>
      <c r="S113" s="146">
        <v>7626204363</v>
      </c>
      <c r="T113" s="146">
        <v>2509471585</v>
      </c>
      <c r="U113" s="146">
        <v>500537934</v>
      </c>
      <c r="V113" s="146">
        <v>64497130</v>
      </c>
      <c r="W113" s="146">
        <v>541573987</v>
      </c>
      <c r="X113" s="146">
        <v>582552314</v>
      </c>
      <c r="Y113" s="146">
        <v>79562547</v>
      </c>
      <c r="Z113" s="146">
        <v>935254771.66999996</v>
      </c>
      <c r="AA113" s="146">
        <v>181225140.61000001</v>
      </c>
      <c r="AB113" s="146">
        <v>1676960266</v>
      </c>
      <c r="AC113" s="146">
        <v>433877303</v>
      </c>
      <c r="AD113" s="146">
        <v>495779981</v>
      </c>
      <c r="AE113" s="146">
        <v>78735142</v>
      </c>
      <c r="AF113" s="146">
        <v>5401979776</v>
      </c>
      <c r="AG113" s="146">
        <v>25502853</v>
      </c>
      <c r="AH113" s="146">
        <v>154131709</v>
      </c>
      <c r="AI113" s="146">
        <v>3842969139.3200002</v>
      </c>
      <c r="AJ113" s="146">
        <v>23561000000</v>
      </c>
      <c r="AK113" s="146">
        <v>7607711356</v>
      </c>
      <c r="AL113" s="146">
        <v>231635167</v>
      </c>
      <c r="AM113" s="146">
        <v>106039212</v>
      </c>
      <c r="AN113" s="146">
        <v>708614219.88</v>
      </c>
      <c r="AO113" s="146">
        <v>1833881351</v>
      </c>
      <c r="AP113" s="146">
        <v>232901730</v>
      </c>
      <c r="AQ113" s="146">
        <v>206424706</v>
      </c>
      <c r="AR113" s="146">
        <v>3316999124</v>
      </c>
      <c r="AS113" s="146">
        <v>217136935</v>
      </c>
      <c r="AT113" s="146">
        <v>201044063</v>
      </c>
      <c r="AU113" s="146">
        <v>757336720</v>
      </c>
      <c r="AV113" s="146">
        <v>0</v>
      </c>
      <c r="AW113" s="146">
        <v>1186152821</v>
      </c>
      <c r="AX113" s="146">
        <v>183888405</v>
      </c>
      <c r="AY113" s="146">
        <v>368063582</v>
      </c>
      <c r="AZ113" s="146">
        <v>564905304</v>
      </c>
      <c r="BA113" s="146">
        <v>115981280</v>
      </c>
      <c r="BB113" s="146">
        <v>1522342017.3800001</v>
      </c>
      <c r="BC113" s="146">
        <v>245498684.94999999</v>
      </c>
      <c r="BD113" s="146">
        <v>307327148</v>
      </c>
      <c r="BE113" s="146">
        <v>1101824729</v>
      </c>
      <c r="BF113" s="146">
        <v>189602695</v>
      </c>
      <c r="BG113" s="146">
        <v>85042433.640000001</v>
      </c>
      <c r="BH113" s="146">
        <v>813602220</v>
      </c>
      <c r="BI113" s="146" t="e">
        <v>#N/A</v>
      </c>
      <c r="BJ113" s="146">
        <v>8394821657</v>
      </c>
      <c r="BK113" s="146">
        <v>702356966</v>
      </c>
      <c r="BL113" s="146">
        <v>89846326</v>
      </c>
      <c r="BM113" s="146">
        <v>108810680</v>
      </c>
      <c r="BN113" s="146">
        <v>72931754</v>
      </c>
      <c r="BO113" s="146">
        <v>295038343</v>
      </c>
      <c r="BP113" s="146">
        <v>959911855</v>
      </c>
      <c r="BQ113" s="146">
        <v>184310824</v>
      </c>
      <c r="BR113" s="146">
        <v>24707585912</v>
      </c>
      <c r="BS113" s="146">
        <v>2553128713</v>
      </c>
      <c r="BT113" s="146">
        <v>121664686</v>
      </c>
      <c r="BU113" s="146">
        <v>1436920488</v>
      </c>
      <c r="BV113" s="146">
        <v>430932302</v>
      </c>
      <c r="BW113" s="146">
        <v>99140087.189999998</v>
      </c>
      <c r="BX113" s="146">
        <v>145110232</v>
      </c>
      <c r="BY113" s="113" t="e">
        <v>#N/A</v>
      </c>
      <c r="BZ113" s="146">
        <v>436375361</v>
      </c>
      <c r="CA113" s="146">
        <v>872775064</v>
      </c>
      <c r="CB113" s="146">
        <v>374272317</v>
      </c>
      <c r="CC113" s="146">
        <v>374160476</v>
      </c>
      <c r="CD113"/>
    </row>
    <row r="114" spans="1:91" x14ac:dyDescent="0.25">
      <c r="A114" s="82" t="s">
        <v>321</v>
      </c>
      <c r="B114" s="82"/>
      <c r="C114" s="82"/>
      <c r="D114" s="146">
        <v>19916191</v>
      </c>
      <c r="E114" s="146">
        <v>2375988</v>
      </c>
      <c r="F114" s="146">
        <v>26086180</v>
      </c>
      <c r="G114" s="146">
        <v>15331125</v>
      </c>
      <c r="H114" s="146">
        <v>25618775</v>
      </c>
      <c r="I114" s="146">
        <v>60289020</v>
      </c>
      <c r="J114" s="146">
        <v>33176467.1300001</v>
      </c>
      <c r="K114" s="146" t="e">
        <v>#N/A</v>
      </c>
      <c r="L114" s="146">
        <v>5229999.8299999898</v>
      </c>
      <c r="M114" s="146">
        <v>1581064</v>
      </c>
      <c r="N114" s="146">
        <v>26631121</v>
      </c>
      <c r="O114" s="113" t="e">
        <v>#N/A</v>
      </c>
      <c r="P114" s="146">
        <v>13362696.039999999</v>
      </c>
      <c r="Q114" s="146">
        <v>823537</v>
      </c>
      <c r="R114" s="146">
        <v>12969367.380000001</v>
      </c>
      <c r="S114" s="146">
        <v>254285857</v>
      </c>
      <c r="T114" s="146">
        <v>73991933</v>
      </c>
      <c r="U114" s="146">
        <v>15666402</v>
      </c>
      <c r="V114" s="146">
        <v>943356</v>
      </c>
      <c r="W114" s="146">
        <v>13637446</v>
      </c>
      <c r="X114" s="146">
        <v>17818407</v>
      </c>
      <c r="Y114" s="146">
        <v>3463754</v>
      </c>
      <c r="Z114" s="146">
        <v>48359356.410000101</v>
      </c>
      <c r="AA114" s="146">
        <v>6530353.5899999999</v>
      </c>
      <c r="AB114" s="146">
        <v>18897762</v>
      </c>
      <c r="AC114" s="146">
        <v>24638202</v>
      </c>
      <c r="AD114" s="146">
        <v>27731801</v>
      </c>
      <c r="AE114" s="146">
        <v>2527814</v>
      </c>
      <c r="AF114" s="146">
        <v>124739680</v>
      </c>
      <c r="AG114" s="146">
        <v>638769</v>
      </c>
      <c r="AH114" s="146">
        <v>6797658</v>
      </c>
      <c r="AI114" s="146">
        <v>124325585.95</v>
      </c>
      <c r="AJ114" s="146">
        <v>1711000000</v>
      </c>
      <c r="AK114" s="146">
        <v>245447492</v>
      </c>
      <c r="AL114" s="146">
        <v>9624401.1300000008</v>
      </c>
      <c r="AM114" s="146">
        <v>3513148</v>
      </c>
      <c r="AN114" s="146">
        <v>30676163.260000002</v>
      </c>
      <c r="AO114" s="146">
        <v>63294062</v>
      </c>
      <c r="AP114" s="146">
        <v>26357172</v>
      </c>
      <c r="AQ114" s="146">
        <v>12188627</v>
      </c>
      <c r="AR114" s="146">
        <v>91629033</v>
      </c>
      <c r="AS114" s="146">
        <v>10788690</v>
      </c>
      <c r="AT114" s="146">
        <v>6352096</v>
      </c>
      <c r="AU114" s="146">
        <v>26320932</v>
      </c>
      <c r="AV114" s="146">
        <v>704415798</v>
      </c>
      <c r="AW114" s="146">
        <v>81267924</v>
      </c>
      <c r="AX114" s="146">
        <v>4413118</v>
      </c>
      <c r="AY114" s="146">
        <v>17835558</v>
      </c>
      <c r="AZ114" s="146">
        <v>28899495.859999999</v>
      </c>
      <c r="BA114" s="146">
        <v>6331173</v>
      </c>
      <c r="BB114" s="146">
        <v>61757615.509999797</v>
      </c>
      <c r="BC114" s="146">
        <v>9078263.3000000101</v>
      </c>
      <c r="BD114" s="146">
        <v>9373894</v>
      </c>
      <c r="BE114" s="146">
        <v>45786172</v>
      </c>
      <c r="BF114" s="146">
        <v>7489087</v>
      </c>
      <c r="BG114" s="146">
        <v>3106631.95</v>
      </c>
      <c r="BH114" s="146">
        <v>40552467</v>
      </c>
      <c r="BI114" s="146" t="e">
        <v>#N/A</v>
      </c>
      <c r="BJ114" s="146">
        <v>302477837</v>
      </c>
      <c r="BK114" s="146">
        <v>27979513</v>
      </c>
      <c r="BL114" s="146">
        <v>4537575</v>
      </c>
      <c r="BM114" s="146">
        <v>9158642</v>
      </c>
      <c r="BN114" s="146">
        <v>3493100</v>
      </c>
      <c r="BO114" s="146">
        <v>11469956</v>
      </c>
      <c r="BP114" s="146">
        <v>36167880</v>
      </c>
      <c r="BQ114" s="146">
        <v>6230730</v>
      </c>
      <c r="BR114" s="146">
        <v>884493026.30999994</v>
      </c>
      <c r="BS114" s="146">
        <v>122948782</v>
      </c>
      <c r="BT114" s="146">
        <v>5797346.29</v>
      </c>
      <c r="BU114" s="146">
        <v>51792434</v>
      </c>
      <c r="BV114" s="146">
        <v>19174970</v>
      </c>
      <c r="BW114" s="146">
        <v>6485610.8799999999</v>
      </c>
      <c r="BX114" s="146">
        <v>3997477.4000000102</v>
      </c>
      <c r="BY114" s="113" t="e">
        <v>#N/A</v>
      </c>
      <c r="BZ114" s="146">
        <v>35274518</v>
      </c>
      <c r="CA114" s="146">
        <v>40549909.300000101</v>
      </c>
      <c r="CB114" s="146">
        <v>10129332</v>
      </c>
      <c r="CC114" s="146">
        <v>15779599</v>
      </c>
      <c r="CD114"/>
    </row>
    <row r="115" spans="1:91" x14ac:dyDescent="0.25">
      <c r="A115" s="82"/>
      <c r="B115" s="82"/>
      <c r="C115" s="82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>
        <v>0</v>
      </c>
      <c r="N115" s="146">
        <v>0</v>
      </c>
      <c r="O115" s="113">
        <v>0</v>
      </c>
      <c r="P115" s="146">
        <v>0</v>
      </c>
      <c r="Q115" s="146">
        <v>0</v>
      </c>
      <c r="R115" s="146">
        <v>0</v>
      </c>
      <c r="S115" s="146">
        <v>0</v>
      </c>
      <c r="T115" s="146">
        <v>0</v>
      </c>
      <c r="U115" s="146">
        <v>0</v>
      </c>
      <c r="V115" s="146">
        <v>0</v>
      </c>
      <c r="W115" s="146">
        <v>0</v>
      </c>
      <c r="X115" s="146">
        <v>0</v>
      </c>
      <c r="Y115" s="146">
        <v>0</v>
      </c>
      <c r="Z115" s="146">
        <v>0</v>
      </c>
      <c r="AA115" s="146">
        <v>0</v>
      </c>
      <c r="AB115" s="146">
        <v>0</v>
      </c>
      <c r="AC115" s="146">
        <v>0</v>
      </c>
      <c r="AD115" s="146">
        <v>0</v>
      </c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  <c r="AN115" s="146">
        <v>0</v>
      </c>
      <c r="AO115" s="146">
        <v>0</v>
      </c>
      <c r="AP115" s="146">
        <v>0</v>
      </c>
      <c r="AQ115" s="146">
        <v>0</v>
      </c>
      <c r="AR115" s="146">
        <v>0</v>
      </c>
      <c r="AS115" s="146">
        <v>0</v>
      </c>
      <c r="AT115" s="146">
        <v>0</v>
      </c>
      <c r="AU115" s="146">
        <v>0</v>
      </c>
      <c r="AV115" s="146">
        <v>0</v>
      </c>
      <c r="AW115" s="146">
        <v>0</v>
      </c>
      <c r="AX115" s="146">
        <v>0</v>
      </c>
      <c r="AY115" s="146">
        <v>0</v>
      </c>
      <c r="AZ115" s="146">
        <v>0</v>
      </c>
      <c r="BA115" s="146">
        <v>0</v>
      </c>
      <c r="BB115" s="146">
        <v>0</v>
      </c>
      <c r="BC115" s="146">
        <v>0</v>
      </c>
      <c r="BD115" s="146">
        <v>0</v>
      </c>
      <c r="BE115" s="146">
        <v>0</v>
      </c>
      <c r="BF115" s="146">
        <v>0</v>
      </c>
      <c r="BG115" s="146">
        <v>0</v>
      </c>
      <c r="BH115" s="146">
        <v>0</v>
      </c>
      <c r="BI115" s="146">
        <v>0</v>
      </c>
      <c r="BJ115" s="146">
        <v>0</v>
      </c>
      <c r="BK115" s="146">
        <v>0</v>
      </c>
      <c r="BL115" s="146">
        <v>0</v>
      </c>
      <c r="BM115" s="146">
        <v>0</v>
      </c>
      <c r="BN115" s="146">
        <v>0</v>
      </c>
      <c r="BO115" s="146">
        <v>0</v>
      </c>
      <c r="BP115" s="146">
        <v>0</v>
      </c>
      <c r="BQ115" s="146">
        <v>0</v>
      </c>
      <c r="BR115" s="146">
        <v>0</v>
      </c>
      <c r="BS115" s="146">
        <v>0</v>
      </c>
      <c r="BT115" s="146">
        <v>0</v>
      </c>
      <c r="BU115" s="146">
        <v>0</v>
      </c>
      <c r="BV115" s="146">
        <v>0</v>
      </c>
      <c r="BW115" s="146">
        <v>0</v>
      </c>
      <c r="BX115" s="146">
        <v>0</v>
      </c>
      <c r="BY115" s="113">
        <v>0</v>
      </c>
      <c r="BZ115" s="146">
        <v>0</v>
      </c>
      <c r="CA115" s="146">
        <v>0</v>
      </c>
      <c r="CB115" s="146">
        <v>0</v>
      </c>
      <c r="CC115" s="146">
        <v>0</v>
      </c>
      <c r="CD115"/>
    </row>
    <row r="116" spans="1:91" ht="15.75" thickBot="1" x14ac:dyDescent="0.3">
      <c r="A116" s="83"/>
      <c r="B116" s="83"/>
      <c r="C116" s="83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>
        <v>0</v>
      </c>
      <c r="N116" s="147">
        <v>0</v>
      </c>
      <c r="O116" s="113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7">
        <v>0</v>
      </c>
      <c r="AL116" s="147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47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>
        <v>0</v>
      </c>
      <c r="BD116" s="147">
        <v>0</v>
      </c>
      <c r="BE116" s="147">
        <v>0</v>
      </c>
      <c r="BF116" s="147">
        <v>0</v>
      </c>
      <c r="BG116" s="147">
        <v>0</v>
      </c>
      <c r="BH116" s="147">
        <v>0</v>
      </c>
      <c r="BI116" s="147">
        <v>0</v>
      </c>
      <c r="BJ116" s="147">
        <v>0</v>
      </c>
      <c r="BK116" s="147">
        <v>0</v>
      </c>
      <c r="BL116" s="147">
        <v>0</v>
      </c>
      <c r="BM116" s="147">
        <v>0</v>
      </c>
      <c r="BN116" s="147">
        <v>0</v>
      </c>
      <c r="BO116" s="147">
        <v>0</v>
      </c>
      <c r="BP116" s="147">
        <v>0</v>
      </c>
      <c r="BQ116" s="147">
        <v>0</v>
      </c>
      <c r="BR116" s="147">
        <v>0</v>
      </c>
      <c r="BS116" s="147">
        <v>0</v>
      </c>
      <c r="BT116" s="147">
        <v>0</v>
      </c>
      <c r="BU116" s="147">
        <v>0</v>
      </c>
      <c r="BV116" s="147">
        <v>0</v>
      </c>
      <c r="BW116" s="147">
        <v>0</v>
      </c>
      <c r="BX116" s="147">
        <v>0</v>
      </c>
      <c r="BY116" s="113">
        <v>0</v>
      </c>
      <c r="BZ116" s="147">
        <v>0</v>
      </c>
      <c r="CA116" s="147">
        <v>0</v>
      </c>
      <c r="CB116" s="147">
        <v>0</v>
      </c>
      <c r="CC116" s="147">
        <v>0</v>
      </c>
      <c r="CD116" s="75"/>
    </row>
    <row r="117" spans="1:91" ht="30.75" thickBot="1" x14ac:dyDescent="0.3">
      <c r="A117" s="115" t="s">
        <v>342</v>
      </c>
      <c r="B117" s="134"/>
      <c r="C117" s="134"/>
      <c r="D117" s="148" t="s">
        <v>390</v>
      </c>
      <c r="E117" s="97" t="s">
        <v>391</v>
      </c>
      <c r="F117" s="97" t="s">
        <v>392</v>
      </c>
      <c r="G117" s="97" t="s">
        <v>393</v>
      </c>
      <c r="H117" s="97" t="s">
        <v>394</v>
      </c>
      <c r="I117" s="97" t="s">
        <v>395</v>
      </c>
      <c r="J117" s="97" t="s">
        <v>396</v>
      </c>
      <c r="K117" s="97" t="s">
        <v>397</v>
      </c>
      <c r="L117" s="97" t="s">
        <v>398</v>
      </c>
      <c r="M117" s="97" t="s">
        <v>399</v>
      </c>
      <c r="N117" s="97" t="s">
        <v>400</v>
      </c>
      <c r="O117" s="113" t="s">
        <v>401</v>
      </c>
      <c r="P117" s="97" t="s">
        <v>402</v>
      </c>
      <c r="Q117" s="97" t="s">
        <v>403</v>
      </c>
      <c r="R117" s="97" t="s">
        <v>404</v>
      </c>
      <c r="S117" s="97" t="s">
        <v>405</v>
      </c>
      <c r="T117" s="97" t="s">
        <v>406</v>
      </c>
      <c r="U117" s="97" t="s">
        <v>407</v>
      </c>
      <c r="V117" s="97" t="s">
        <v>408</v>
      </c>
      <c r="W117" s="97" t="s">
        <v>409</v>
      </c>
      <c r="X117" s="97" t="s">
        <v>410</v>
      </c>
      <c r="Y117" s="97" t="s">
        <v>411</v>
      </c>
      <c r="Z117" s="97" t="s">
        <v>412</v>
      </c>
      <c r="AA117" s="97" t="s">
        <v>413</v>
      </c>
      <c r="AB117" s="97" t="s">
        <v>414</v>
      </c>
      <c r="AC117" s="97" t="s">
        <v>415</v>
      </c>
      <c r="AD117" s="97" t="s">
        <v>416</v>
      </c>
      <c r="AE117" s="97" t="s">
        <v>417</v>
      </c>
      <c r="AF117" s="97" t="s">
        <v>418</v>
      </c>
      <c r="AG117" s="97" t="s">
        <v>419</v>
      </c>
      <c r="AH117" s="97" t="s">
        <v>420</v>
      </c>
      <c r="AI117" s="97" t="s">
        <v>421</v>
      </c>
      <c r="AJ117" s="97" t="s">
        <v>422</v>
      </c>
      <c r="AK117" s="97" t="s">
        <v>423</v>
      </c>
      <c r="AL117" s="97" t="s">
        <v>424</v>
      </c>
      <c r="AM117" s="97" t="s">
        <v>425</v>
      </c>
      <c r="AN117" s="97" t="s">
        <v>426</v>
      </c>
      <c r="AO117" s="97" t="s">
        <v>427</v>
      </c>
      <c r="AP117" s="97" t="s">
        <v>428</v>
      </c>
      <c r="AQ117" s="97" t="s">
        <v>429</v>
      </c>
      <c r="AR117" s="97" t="s">
        <v>430</v>
      </c>
      <c r="AS117" s="97" t="s">
        <v>431</v>
      </c>
      <c r="AT117" s="97" t="s">
        <v>432</v>
      </c>
      <c r="AU117" s="97" t="s">
        <v>433</v>
      </c>
      <c r="AV117" s="97" t="s">
        <v>434</v>
      </c>
      <c r="AW117" s="97" t="s">
        <v>435</v>
      </c>
      <c r="AX117" s="97" t="s">
        <v>436</v>
      </c>
      <c r="AY117" s="97" t="s">
        <v>437</v>
      </c>
      <c r="AZ117" s="97" t="s">
        <v>438</v>
      </c>
      <c r="BA117" s="97" t="s">
        <v>439</v>
      </c>
      <c r="BB117" s="97" t="s">
        <v>440</v>
      </c>
      <c r="BC117" s="97" t="s">
        <v>441</v>
      </c>
      <c r="BD117" s="97" t="s">
        <v>442</v>
      </c>
      <c r="BE117" s="97" t="s">
        <v>443</v>
      </c>
      <c r="BF117" s="97" t="s">
        <v>444</v>
      </c>
      <c r="BG117" s="97" t="s">
        <v>445</v>
      </c>
      <c r="BH117" s="97" t="s">
        <v>446</v>
      </c>
      <c r="BI117" s="97" t="s">
        <v>447</v>
      </c>
      <c r="BJ117" s="97" t="s">
        <v>448</v>
      </c>
      <c r="BK117" s="97" t="s">
        <v>449</v>
      </c>
      <c r="BL117" s="97" t="s">
        <v>450</v>
      </c>
      <c r="BM117" s="97" t="s">
        <v>451</v>
      </c>
      <c r="BN117" s="97" t="s">
        <v>452</v>
      </c>
      <c r="BO117" s="97" t="s">
        <v>453</v>
      </c>
      <c r="BP117" s="97" t="s">
        <v>454</v>
      </c>
      <c r="BQ117" s="97" t="s">
        <v>455</v>
      </c>
      <c r="BR117" s="97" t="s">
        <v>456</v>
      </c>
      <c r="BS117" s="97" t="s">
        <v>457</v>
      </c>
      <c r="BT117" s="97" t="s">
        <v>458</v>
      </c>
      <c r="BU117" s="97" t="s">
        <v>459</v>
      </c>
      <c r="BV117" s="97" t="s">
        <v>460</v>
      </c>
      <c r="BW117" s="97" t="s">
        <v>461</v>
      </c>
      <c r="BX117" s="97" t="s">
        <v>462</v>
      </c>
      <c r="BY117" s="113" t="s">
        <v>463</v>
      </c>
      <c r="BZ117" s="97" t="s">
        <v>464</v>
      </c>
      <c r="CA117" s="97" t="s">
        <v>465</v>
      </c>
      <c r="CB117" s="97" t="s">
        <v>466</v>
      </c>
      <c r="CC117" s="97" t="s">
        <v>467</v>
      </c>
    </row>
    <row r="118" spans="1:91" x14ac:dyDescent="0.25">
      <c r="A118" s="85" t="s">
        <v>225</v>
      </c>
      <c r="B118" s="85"/>
      <c r="C118" s="85"/>
      <c r="D118" s="147">
        <v>11581</v>
      </c>
      <c r="E118" s="147">
        <v>1661</v>
      </c>
      <c r="F118" s="147">
        <v>35772</v>
      </c>
      <c r="G118" s="147">
        <v>9741</v>
      </c>
      <c r="H118" s="147">
        <v>37967</v>
      </c>
      <c r="I118" s="147">
        <v>64329</v>
      </c>
      <c r="J118" s="147">
        <v>51586</v>
      </c>
      <c r="K118" s="147">
        <v>15708</v>
      </c>
      <c r="L118" s="147">
        <v>6496</v>
      </c>
      <c r="M118" s="147">
        <v>1293</v>
      </c>
      <c r="N118" s="147">
        <v>32132</v>
      </c>
      <c r="O118" s="113" t="e">
        <v>#N/A</v>
      </c>
      <c r="P118" s="147">
        <v>15723</v>
      </c>
      <c r="Q118" s="147">
        <v>1954</v>
      </c>
      <c r="R118" s="147">
        <v>11276</v>
      </c>
      <c r="S118" s="147">
        <v>195381</v>
      </c>
      <c r="T118" s="147">
        <v>85083</v>
      </c>
      <c r="U118" s="147">
        <v>18094</v>
      </c>
      <c r="V118" s="147">
        <v>3299</v>
      </c>
      <c r="W118" s="147">
        <v>28094</v>
      </c>
      <c r="X118" s="147">
        <v>19885</v>
      </c>
      <c r="Y118" s="147">
        <v>3775</v>
      </c>
      <c r="Z118" s="147">
        <v>46748</v>
      </c>
      <c r="AA118" s="147">
        <v>10307</v>
      </c>
      <c r="AB118" s="147">
        <v>50859</v>
      </c>
      <c r="AC118" s="147">
        <v>21078</v>
      </c>
      <c r="AD118" s="147">
        <v>21232</v>
      </c>
      <c r="AE118" s="147">
        <v>2817</v>
      </c>
      <c r="AF118" s="147">
        <v>235327</v>
      </c>
      <c r="AG118" s="147">
        <v>1208</v>
      </c>
      <c r="AH118" s="147">
        <v>5521</v>
      </c>
      <c r="AI118" s="147">
        <v>137856</v>
      </c>
      <c r="AJ118" s="147">
        <v>1211071</v>
      </c>
      <c r="AK118" s="147">
        <v>305266</v>
      </c>
      <c r="AL118" s="147">
        <v>14826</v>
      </c>
      <c r="AM118" s="147">
        <v>5572</v>
      </c>
      <c r="AN118" s="147">
        <v>26844</v>
      </c>
      <c r="AO118" s="147">
        <v>87965</v>
      </c>
      <c r="AP118" s="147">
        <v>9976</v>
      </c>
      <c r="AQ118" s="147">
        <v>9598</v>
      </c>
      <c r="AR118" s="147">
        <v>148331</v>
      </c>
      <c r="AS118" s="147">
        <v>7988</v>
      </c>
      <c r="AT118" s="147">
        <v>6951</v>
      </c>
      <c r="AU118" s="147">
        <v>30485</v>
      </c>
      <c r="AV118" s="147">
        <v>33338</v>
      </c>
      <c r="AW118" s="147">
        <v>51162</v>
      </c>
      <c r="AX118" s="147">
        <v>8000</v>
      </c>
      <c r="AY118" s="147">
        <v>19032</v>
      </c>
      <c r="AZ118" s="147">
        <v>23850</v>
      </c>
      <c r="BA118" s="147">
        <v>6059</v>
      </c>
      <c r="BB118" s="147">
        <v>63614</v>
      </c>
      <c r="BC118" s="147">
        <v>11248</v>
      </c>
      <c r="BD118" s="147">
        <v>13035</v>
      </c>
      <c r="BE118" s="147">
        <v>53083</v>
      </c>
      <c r="BF118" s="147">
        <v>10555</v>
      </c>
      <c r="BG118" s="147">
        <v>3441</v>
      </c>
      <c r="BH118" s="147">
        <v>35270</v>
      </c>
      <c r="BI118" s="147">
        <v>9138</v>
      </c>
      <c r="BJ118" s="147">
        <v>332993</v>
      </c>
      <c r="BK118" s="147">
        <v>32998</v>
      </c>
      <c r="BL118" s="147">
        <v>4183</v>
      </c>
      <c r="BM118" s="147">
        <v>5839</v>
      </c>
      <c r="BN118" s="147">
        <v>2755</v>
      </c>
      <c r="BO118" s="147">
        <v>16436</v>
      </c>
      <c r="BP118" s="147">
        <v>49765</v>
      </c>
      <c r="BQ118" s="147">
        <v>6745</v>
      </c>
      <c r="BR118" s="147">
        <v>709323</v>
      </c>
      <c r="BS118" s="147">
        <v>113709</v>
      </c>
      <c r="BT118" s="147">
        <v>12324</v>
      </c>
      <c r="BU118" s="147">
        <v>52612</v>
      </c>
      <c r="BV118" s="147">
        <v>21768</v>
      </c>
      <c r="BW118" s="147">
        <v>3626</v>
      </c>
      <c r="BX118" s="147">
        <v>3697</v>
      </c>
      <c r="BY118" s="113" t="e">
        <v>#N/A</v>
      </c>
      <c r="BZ118" s="147">
        <v>22257</v>
      </c>
      <c r="CA118" s="147">
        <v>40337</v>
      </c>
      <c r="CB118" s="147">
        <v>15181</v>
      </c>
      <c r="CC118" s="147">
        <v>3551</v>
      </c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</row>
    <row r="119" spans="1:91" x14ac:dyDescent="0.25">
      <c r="A119" s="73" t="s">
        <v>160</v>
      </c>
      <c r="B119" s="68"/>
      <c r="C119" s="68"/>
      <c r="D119" s="147">
        <v>10588</v>
      </c>
      <c r="E119" s="147">
        <v>1408</v>
      </c>
      <c r="F119" s="147">
        <v>31841</v>
      </c>
      <c r="G119" s="147">
        <v>8307</v>
      </c>
      <c r="H119" s="147">
        <v>34791</v>
      </c>
      <c r="I119" s="147">
        <v>58263</v>
      </c>
      <c r="J119" s="147">
        <v>46122</v>
      </c>
      <c r="K119" s="147">
        <v>14369</v>
      </c>
      <c r="L119" s="147">
        <v>5725</v>
      </c>
      <c r="M119" s="147">
        <v>1117</v>
      </c>
      <c r="N119" s="147">
        <v>28649</v>
      </c>
      <c r="O119" s="113" t="e">
        <v>#N/A</v>
      </c>
      <c r="P119" s="147">
        <v>13897</v>
      </c>
      <c r="Q119" s="147">
        <v>1785</v>
      </c>
      <c r="R119" s="147">
        <v>9964</v>
      </c>
      <c r="S119" s="147">
        <v>173444</v>
      </c>
      <c r="T119" s="147">
        <v>76915</v>
      </c>
      <c r="U119" s="147">
        <v>16148</v>
      </c>
      <c r="V119" s="147">
        <v>2849</v>
      </c>
      <c r="W119" s="147">
        <v>25989</v>
      </c>
      <c r="X119" s="147">
        <v>17653</v>
      </c>
      <c r="Y119" s="147">
        <v>3308</v>
      </c>
      <c r="Z119" s="147">
        <v>42279</v>
      </c>
      <c r="AA119" s="147">
        <v>9519</v>
      </c>
      <c r="AB119" s="147">
        <v>46519</v>
      </c>
      <c r="AC119" s="147">
        <v>18554</v>
      </c>
      <c r="AD119" s="147">
        <v>19354</v>
      </c>
      <c r="AE119" s="147">
        <v>2341</v>
      </c>
      <c r="AF119" s="147">
        <v>215025</v>
      </c>
      <c r="AG119" s="147">
        <v>1055</v>
      </c>
      <c r="AH119" s="147">
        <v>4835</v>
      </c>
      <c r="AI119" s="147">
        <v>127956</v>
      </c>
      <c r="AJ119" s="147">
        <v>1091935</v>
      </c>
      <c r="AK119" s="147">
        <v>278056</v>
      </c>
      <c r="AL119" s="147">
        <v>13854</v>
      </c>
      <c r="AM119" s="147">
        <v>4757</v>
      </c>
      <c r="AN119" s="147">
        <v>23258</v>
      </c>
      <c r="AO119" s="147">
        <v>79391</v>
      </c>
      <c r="AP119" s="147">
        <v>8767</v>
      </c>
      <c r="AQ119" s="147">
        <v>7930</v>
      </c>
      <c r="AR119" s="147">
        <v>134714</v>
      </c>
      <c r="AS119" s="147">
        <v>7111</v>
      </c>
      <c r="AT119" s="147">
        <v>6092</v>
      </c>
      <c r="AU119" s="147">
        <v>27826</v>
      </c>
      <c r="AV119" s="147">
        <v>29873</v>
      </c>
      <c r="AW119" s="147">
        <v>45996</v>
      </c>
      <c r="AX119" s="147">
        <v>6649</v>
      </c>
      <c r="AY119" s="147">
        <v>16880</v>
      </c>
      <c r="AZ119" s="147">
        <v>20960</v>
      </c>
      <c r="BA119" s="147">
        <v>5241</v>
      </c>
      <c r="BB119" s="147">
        <v>57781</v>
      </c>
      <c r="BC119" s="147">
        <v>10027</v>
      </c>
      <c r="BD119" s="147">
        <v>11525</v>
      </c>
      <c r="BE119" s="147">
        <v>48674</v>
      </c>
      <c r="BF119" s="147">
        <v>9037</v>
      </c>
      <c r="BG119" s="147">
        <v>2837</v>
      </c>
      <c r="BH119" s="147">
        <v>31314</v>
      </c>
      <c r="BI119" s="147">
        <v>8161</v>
      </c>
      <c r="BJ119" s="147">
        <v>297962</v>
      </c>
      <c r="BK119" s="147">
        <v>29163</v>
      </c>
      <c r="BL119" s="147">
        <v>3687</v>
      </c>
      <c r="BM119" s="147">
        <v>5004</v>
      </c>
      <c r="BN119" s="147">
        <v>2324</v>
      </c>
      <c r="BO119" s="147">
        <v>14580</v>
      </c>
      <c r="BP119" s="147">
        <v>44749</v>
      </c>
      <c r="BQ119" s="147">
        <v>5994</v>
      </c>
      <c r="BR119" s="147">
        <v>629049</v>
      </c>
      <c r="BS119" s="147">
        <v>104060</v>
      </c>
      <c r="BT119" s="147">
        <v>11504</v>
      </c>
      <c r="BU119" s="147">
        <v>46525</v>
      </c>
      <c r="BV119" s="147">
        <v>19905</v>
      </c>
      <c r="BW119" s="147">
        <v>3103</v>
      </c>
      <c r="BX119" s="147">
        <v>3198</v>
      </c>
      <c r="BY119" s="113" t="e">
        <v>#N/A</v>
      </c>
      <c r="BZ119" s="147">
        <v>19522</v>
      </c>
      <c r="CA119" s="147">
        <v>37921</v>
      </c>
      <c r="CB119" s="147">
        <v>13793</v>
      </c>
      <c r="CC119" s="147">
        <v>3123</v>
      </c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</row>
    <row r="120" spans="1:91" x14ac:dyDescent="0.25">
      <c r="A120" s="103" t="s">
        <v>275</v>
      </c>
      <c r="B120" s="68"/>
      <c r="C120" s="68"/>
      <c r="D120" s="147">
        <v>36</v>
      </c>
      <c r="E120" s="147">
        <v>22</v>
      </c>
      <c r="F120" s="147">
        <v>433</v>
      </c>
      <c r="G120" s="147">
        <v>114</v>
      </c>
      <c r="H120" s="147">
        <v>417</v>
      </c>
      <c r="I120" s="147">
        <v>1021</v>
      </c>
      <c r="J120" s="147">
        <v>768</v>
      </c>
      <c r="K120" s="147">
        <v>124</v>
      </c>
      <c r="L120" s="147">
        <v>61</v>
      </c>
      <c r="M120" s="147">
        <v>14</v>
      </c>
      <c r="N120" s="147">
        <v>400</v>
      </c>
      <c r="O120" s="113" t="e">
        <v>#N/A</v>
      </c>
      <c r="P120" s="147">
        <v>144</v>
      </c>
      <c r="Q120" s="147">
        <v>11</v>
      </c>
      <c r="R120" s="147">
        <v>111</v>
      </c>
      <c r="S120" s="147">
        <v>4408</v>
      </c>
      <c r="T120" s="147">
        <v>1175</v>
      </c>
      <c r="U120" s="147">
        <v>189</v>
      </c>
      <c r="V120" s="147">
        <v>25</v>
      </c>
      <c r="W120" s="147">
        <v>209</v>
      </c>
      <c r="X120" s="147">
        <v>231</v>
      </c>
      <c r="Y120" s="147">
        <v>46</v>
      </c>
      <c r="Z120" s="147">
        <v>529</v>
      </c>
      <c r="AA120" s="147">
        <v>111</v>
      </c>
      <c r="AB120" s="147">
        <v>601</v>
      </c>
      <c r="AC120" s="147">
        <v>140</v>
      </c>
      <c r="AD120" s="147">
        <v>170</v>
      </c>
      <c r="AE120" s="147">
        <v>39</v>
      </c>
      <c r="AF120" s="147">
        <v>2167</v>
      </c>
      <c r="AG120" s="147">
        <v>11</v>
      </c>
      <c r="AH120" s="147">
        <v>94</v>
      </c>
      <c r="AI120" s="147">
        <v>1635</v>
      </c>
      <c r="AJ120" s="147">
        <v>7921</v>
      </c>
      <c r="AK120" s="147">
        <v>3465</v>
      </c>
      <c r="AL120" s="147">
        <v>68</v>
      </c>
      <c r="AM120" s="147">
        <v>70</v>
      </c>
      <c r="AN120" s="147">
        <v>357</v>
      </c>
      <c r="AO120" s="147">
        <v>955</v>
      </c>
      <c r="AP120" s="147">
        <v>133</v>
      </c>
      <c r="AQ120" s="147">
        <v>101</v>
      </c>
      <c r="AR120" s="147">
        <v>1652</v>
      </c>
      <c r="AS120" s="147">
        <v>94</v>
      </c>
      <c r="AT120" s="147">
        <v>118</v>
      </c>
      <c r="AU120" s="147">
        <v>283</v>
      </c>
      <c r="AV120" s="147">
        <v>403</v>
      </c>
      <c r="AW120" s="147">
        <v>859</v>
      </c>
      <c r="AX120" s="147">
        <v>117</v>
      </c>
      <c r="AY120" s="147">
        <v>167</v>
      </c>
      <c r="AZ120" s="147">
        <v>271</v>
      </c>
      <c r="BA120" s="147">
        <v>68</v>
      </c>
      <c r="BB120" s="147">
        <v>893</v>
      </c>
      <c r="BC120" s="147">
        <v>131</v>
      </c>
      <c r="BD120" s="147">
        <v>167</v>
      </c>
      <c r="BE120" s="147">
        <v>532</v>
      </c>
      <c r="BF120" s="147">
        <v>146</v>
      </c>
      <c r="BG120" s="147">
        <v>67</v>
      </c>
      <c r="BH120" s="147">
        <v>394</v>
      </c>
      <c r="BI120" s="147">
        <v>76</v>
      </c>
      <c r="BJ120" s="147">
        <v>4614</v>
      </c>
      <c r="BK120" s="147">
        <v>416</v>
      </c>
      <c r="BL120" s="147">
        <v>59</v>
      </c>
      <c r="BM120" s="147">
        <v>66</v>
      </c>
      <c r="BN120" s="147">
        <v>52</v>
      </c>
      <c r="BO120" s="147">
        <v>198</v>
      </c>
      <c r="BP120" s="147">
        <v>531</v>
      </c>
      <c r="BQ120" s="147">
        <v>90</v>
      </c>
      <c r="BR120" s="147">
        <v>12961</v>
      </c>
      <c r="BS120" s="147">
        <v>1050</v>
      </c>
      <c r="BT120" s="147">
        <v>35</v>
      </c>
      <c r="BU120" s="147">
        <v>667</v>
      </c>
      <c r="BV120" s="147">
        <v>167</v>
      </c>
      <c r="BW120" s="147">
        <v>45</v>
      </c>
      <c r="BX120" s="147">
        <v>49</v>
      </c>
      <c r="BY120" s="113" t="e">
        <v>#N/A</v>
      </c>
      <c r="BZ120" s="147">
        <v>278</v>
      </c>
      <c r="CA120" s="147">
        <v>370</v>
      </c>
      <c r="CB120" s="147">
        <v>191</v>
      </c>
      <c r="CC120" s="147">
        <v>25</v>
      </c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</row>
    <row r="121" spans="1:91" x14ac:dyDescent="0.25">
      <c r="A121" s="103" t="s">
        <v>274</v>
      </c>
      <c r="B121" s="68"/>
      <c r="C121" s="68"/>
      <c r="D121" s="147">
        <v>947</v>
      </c>
      <c r="E121" s="147">
        <v>231</v>
      </c>
      <c r="F121" s="147">
        <v>3495</v>
      </c>
      <c r="G121" s="147">
        <v>1320</v>
      </c>
      <c r="H121" s="147">
        <v>2753</v>
      </c>
      <c r="I121" s="147">
        <v>5045</v>
      </c>
      <c r="J121" s="147">
        <v>4691</v>
      </c>
      <c r="K121" s="147">
        <v>1215</v>
      </c>
      <c r="L121" s="147">
        <v>710</v>
      </c>
      <c r="M121" s="147">
        <v>162</v>
      </c>
      <c r="N121" s="147">
        <v>3083</v>
      </c>
      <c r="O121" s="113" t="e">
        <v>#N/A</v>
      </c>
      <c r="P121" s="147">
        <v>1682</v>
      </c>
      <c r="Q121" s="147">
        <v>158</v>
      </c>
      <c r="R121" s="147">
        <v>1201</v>
      </c>
      <c r="S121" s="147">
        <v>17518</v>
      </c>
      <c r="T121" s="147">
        <v>6987</v>
      </c>
      <c r="U121" s="147">
        <v>1752</v>
      </c>
      <c r="V121" s="147">
        <v>425</v>
      </c>
      <c r="W121" s="147">
        <v>1896</v>
      </c>
      <c r="X121" s="147">
        <v>2000</v>
      </c>
      <c r="Y121" s="147">
        <v>421</v>
      </c>
      <c r="Z121" s="147">
        <v>3940</v>
      </c>
      <c r="AA121" s="147">
        <v>677</v>
      </c>
      <c r="AB121" s="147">
        <v>3735</v>
      </c>
      <c r="AC121" s="147">
        <v>2376</v>
      </c>
      <c r="AD121" s="147">
        <v>1708</v>
      </c>
      <c r="AE121" s="147">
        <v>437</v>
      </c>
      <c r="AF121" s="147">
        <v>18124</v>
      </c>
      <c r="AG121" s="147">
        <v>142</v>
      </c>
      <c r="AH121" s="147">
        <v>592</v>
      </c>
      <c r="AI121" s="147">
        <v>8259</v>
      </c>
      <c r="AJ121" s="147">
        <v>110421</v>
      </c>
      <c r="AK121" s="147">
        <v>23734</v>
      </c>
      <c r="AL121" s="147">
        <v>904</v>
      </c>
      <c r="AM121" s="147">
        <v>745</v>
      </c>
      <c r="AN121" s="147">
        <v>3226</v>
      </c>
      <c r="AO121" s="147">
        <v>7616</v>
      </c>
      <c r="AP121" s="147">
        <v>1076</v>
      </c>
      <c r="AQ121" s="147">
        <v>1567</v>
      </c>
      <c r="AR121" s="147">
        <v>11962</v>
      </c>
      <c r="AS121" s="147">
        <v>782</v>
      </c>
      <c r="AT121" s="147">
        <v>741</v>
      </c>
      <c r="AU121" s="147">
        <v>2374</v>
      </c>
      <c r="AV121" s="147">
        <v>3062</v>
      </c>
      <c r="AW121" s="147">
        <v>4307</v>
      </c>
      <c r="AX121" s="147">
        <v>1234</v>
      </c>
      <c r="AY121" s="147">
        <v>1985</v>
      </c>
      <c r="AZ121" s="147">
        <v>2619</v>
      </c>
      <c r="BA121" s="147">
        <v>750</v>
      </c>
      <c r="BB121" s="147">
        <v>4940</v>
      </c>
      <c r="BC121" s="147">
        <v>1090</v>
      </c>
      <c r="BD121" s="147">
        <v>1343</v>
      </c>
      <c r="BE121" s="147">
        <v>3876</v>
      </c>
      <c r="BF121" s="147">
        <v>1372</v>
      </c>
      <c r="BG121" s="147">
        <v>537</v>
      </c>
      <c r="BH121" s="147">
        <v>3560</v>
      </c>
      <c r="BI121" s="147">
        <v>901</v>
      </c>
      <c r="BJ121" s="147">
        <v>30416</v>
      </c>
      <c r="BK121" s="147">
        <v>3419</v>
      </c>
      <c r="BL121" s="147">
        <v>437</v>
      </c>
      <c r="BM121" s="147">
        <v>769</v>
      </c>
      <c r="BN121" s="147">
        <v>379</v>
      </c>
      <c r="BO121" s="147">
        <v>1658</v>
      </c>
      <c r="BP121" s="147">
        <v>4485</v>
      </c>
      <c r="BQ121" s="147">
        <v>661</v>
      </c>
      <c r="BR121" s="147">
        <v>67261</v>
      </c>
      <c r="BS121" s="147">
        <v>8595</v>
      </c>
      <c r="BT121" s="147">
        <v>785</v>
      </c>
      <c r="BU121" s="147">
        <v>5418</v>
      </c>
      <c r="BV121" s="147">
        <v>1695</v>
      </c>
      <c r="BW121" s="147">
        <v>478</v>
      </c>
      <c r="BX121" s="147">
        <v>449</v>
      </c>
      <c r="BY121" s="113" t="e">
        <v>#N/A</v>
      </c>
      <c r="BZ121" s="147">
        <v>2457</v>
      </c>
      <c r="CA121" s="147">
        <v>2046</v>
      </c>
      <c r="CB121" s="147">
        <v>1197</v>
      </c>
      <c r="CC121" s="147">
        <v>403</v>
      </c>
    </row>
    <row r="122" spans="1:91" ht="12.75" x14ac:dyDescent="0.2">
      <c r="A122" s="110" t="s">
        <v>341</v>
      </c>
      <c r="B122" s="110"/>
      <c r="C122" s="110"/>
      <c r="D122" s="147">
        <v>0</v>
      </c>
      <c r="E122" s="147">
        <v>0</v>
      </c>
      <c r="F122" s="147">
        <v>0</v>
      </c>
      <c r="G122" s="147">
        <v>0</v>
      </c>
      <c r="H122" s="147">
        <v>3</v>
      </c>
      <c r="I122" s="147">
        <v>0</v>
      </c>
      <c r="J122" s="147">
        <v>2</v>
      </c>
      <c r="K122" s="147">
        <v>0</v>
      </c>
      <c r="L122" s="147">
        <v>0</v>
      </c>
      <c r="M122" s="147">
        <v>0</v>
      </c>
      <c r="N122" s="147">
        <v>0</v>
      </c>
      <c r="O122" s="147" t="e">
        <v>#N/A</v>
      </c>
      <c r="P122" s="147">
        <v>0</v>
      </c>
      <c r="Q122" s="147">
        <v>0</v>
      </c>
      <c r="R122" s="147">
        <v>0</v>
      </c>
      <c r="S122" s="147">
        <v>0</v>
      </c>
      <c r="T122" s="147">
        <v>0</v>
      </c>
      <c r="U122" s="147">
        <v>4</v>
      </c>
      <c r="V122" s="147">
        <v>0</v>
      </c>
      <c r="W122" s="147">
        <v>0</v>
      </c>
      <c r="X122" s="147">
        <v>0</v>
      </c>
      <c r="Y122" s="147">
        <v>0</v>
      </c>
      <c r="Z122" s="147">
        <v>0</v>
      </c>
      <c r="AA122" s="147">
        <v>0</v>
      </c>
      <c r="AB122" s="147">
        <v>0</v>
      </c>
      <c r="AC122" s="147">
        <v>8</v>
      </c>
      <c r="AD122" s="147">
        <v>0</v>
      </c>
      <c r="AE122" s="147">
        <v>0</v>
      </c>
      <c r="AF122" s="147">
        <v>0</v>
      </c>
      <c r="AG122" s="147">
        <v>0</v>
      </c>
      <c r="AH122" s="147">
        <v>0</v>
      </c>
      <c r="AI122" s="147">
        <v>0</v>
      </c>
      <c r="AJ122" s="147">
        <v>376</v>
      </c>
      <c r="AK122" s="147">
        <v>0</v>
      </c>
      <c r="AL122" s="147">
        <v>0</v>
      </c>
      <c r="AM122" s="147">
        <v>0</v>
      </c>
      <c r="AN122" s="147">
        <v>0</v>
      </c>
      <c r="AO122" s="147">
        <v>1</v>
      </c>
      <c r="AP122" s="147">
        <v>0</v>
      </c>
      <c r="AQ122" s="147">
        <v>0</v>
      </c>
      <c r="AR122" s="147">
        <v>0</v>
      </c>
      <c r="AS122" s="147">
        <v>0</v>
      </c>
      <c r="AT122" s="147">
        <v>0</v>
      </c>
      <c r="AU122" s="147"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0</v>
      </c>
      <c r="BE122" s="147">
        <v>0</v>
      </c>
      <c r="BF122" s="147">
        <v>0</v>
      </c>
      <c r="BG122" s="147">
        <v>0</v>
      </c>
      <c r="BH122" s="147">
        <v>0</v>
      </c>
      <c r="BI122" s="147">
        <v>0</v>
      </c>
      <c r="BJ122" s="147">
        <v>0</v>
      </c>
      <c r="BK122" s="147">
        <v>0</v>
      </c>
      <c r="BL122" s="147">
        <v>0</v>
      </c>
      <c r="BM122" s="147">
        <v>0</v>
      </c>
      <c r="BN122" s="147">
        <v>0</v>
      </c>
      <c r="BO122" s="147">
        <v>0</v>
      </c>
      <c r="BP122" s="147">
        <v>0</v>
      </c>
      <c r="BQ122" s="147">
        <v>0</v>
      </c>
      <c r="BR122" s="147">
        <v>0</v>
      </c>
      <c r="BS122" s="147">
        <v>0</v>
      </c>
      <c r="BT122" s="147">
        <v>0</v>
      </c>
      <c r="BU122" s="147">
        <v>1</v>
      </c>
      <c r="BV122" s="147">
        <v>0</v>
      </c>
      <c r="BW122" s="147">
        <v>0</v>
      </c>
      <c r="BX122" s="147">
        <v>0</v>
      </c>
      <c r="BY122" s="147" t="e">
        <v>#N/A</v>
      </c>
      <c r="BZ122" s="147">
        <v>0</v>
      </c>
      <c r="CA122" s="147">
        <v>0</v>
      </c>
      <c r="CB122" s="147">
        <v>0</v>
      </c>
      <c r="CC122" s="147">
        <v>0</v>
      </c>
    </row>
    <row r="123" spans="1:91" x14ac:dyDescent="0.25">
      <c r="A123" s="103" t="s">
        <v>336</v>
      </c>
      <c r="B123" s="68"/>
      <c r="C123" s="68"/>
      <c r="D123" s="147">
        <v>10</v>
      </c>
      <c r="E123" s="147">
        <v>0</v>
      </c>
      <c r="F123" s="147">
        <v>3</v>
      </c>
      <c r="G123" s="147">
        <v>0</v>
      </c>
      <c r="H123" s="147">
        <v>3</v>
      </c>
      <c r="I123" s="147">
        <v>0</v>
      </c>
      <c r="J123" s="147">
        <v>3</v>
      </c>
      <c r="K123" s="147">
        <v>0</v>
      </c>
      <c r="L123" s="147">
        <v>0</v>
      </c>
      <c r="M123" s="147">
        <v>0</v>
      </c>
      <c r="N123" s="147">
        <v>0</v>
      </c>
      <c r="O123" s="113" t="e">
        <v>#N/A</v>
      </c>
      <c r="P123" s="147">
        <v>0</v>
      </c>
      <c r="Q123" s="147">
        <v>0</v>
      </c>
      <c r="R123" s="147">
        <v>0</v>
      </c>
      <c r="S123" s="147">
        <v>11</v>
      </c>
      <c r="T123" s="147">
        <v>6</v>
      </c>
      <c r="U123" s="147">
        <v>1</v>
      </c>
      <c r="V123" s="147">
        <v>0</v>
      </c>
      <c r="W123" s="147">
        <v>0</v>
      </c>
      <c r="X123" s="147">
        <v>1</v>
      </c>
      <c r="Y123" s="147">
        <v>0</v>
      </c>
      <c r="Z123" s="147">
        <v>0</v>
      </c>
      <c r="AA123" s="147">
        <v>0</v>
      </c>
      <c r="AB123" s="147">
        <v>4</v>
      </c>
      <c r="AC123" s="147">
        <v>0</v>
      </c>
      <c r="AD123" s="147">
        <v>0</v>
      </c>
      <c r="AE123" s="147">
        <v>0</v>
      </c>
      <c r="AF123" s="147">
        <v>11</v>
      </c>
      <c r="AG123" s="147">
        <v>0</v>
      </c>
      <c r="AH123" s="147">
        <v>0</v>
      </c>
      <c r="AI123" s="147">
        <v>6</v>
      </c>
      <c r="AJ123" s="147">
        <v>0</v>
      </c>
      <c r="AK123" s="147">
        <v>11</v>
      </c>
      <c r="AL123" s="147">
        <v>0</v>
      </c>
      <c r="AM123" s="147">
        <v>0</v>
      </c>
      <c r="AN123" s="147">
        <v>3</v>
      </c>
      <c r="AO123" s="147">
        <v>2</v>
      </c>
      <c r="AP123" s="147">
        <v>0</v>
      </c>
      <c r="AQ123" s="147">
        <v>0</v>
      </c>
      <c r="AR123" s="147">
        <v>3</v>
      </c>
      <c r="AS123" s="147">
        <v>1</v>
      </c>
      <c r="AT123" s="147">
        <v>0</v>
      </c>
      <c r="AU123" s="147">
        <v>2</v>
      </c>
      <c r="AV123" s="147">
        <v>0</v>
      </c>
      <c r="AW123" s="147">
        <v>0</v>
      </c>
      <c r="AX123" s="147">
        <v>0</v>
      </c>
      <c r="AY123" s="147">
        <v>0</v>
      </c>
      <c r="AZ123" s="147">
        <v>0</v>
      </c>
      <c r="BA123" s="147">
        <v>0</v>
      </c>
      <c r="BB123" s="147">
        <v>0</v>
      </c>
      <c r="BC123" s="147">
        <v>0</v>
      </c>
      <c r="BD123" s="147">
        <v>0</v>
      </c>
      <c r="BE123" s="147">
        <v>1</v>
      </c>
      <c r="BF123" s="147">
        <v>0</v>
      </c>
      <c r="BG123" s="147">
        <v>0</v>
      </c>
      <c r="BH123" s="147">
        <v>2</v>
      </c>
      <c r="BI123" s="147">
        <v>0</v>
      </c>
      <c r="BJ123" s="147">
        <v>1</v>
      </c>
      <c r="BK123" s="147">
        <v>0</v>
      </c>
      <c r="BL123" s="147">
        <v>0</v>
      </c>
      <c r="BM123" s="147">
        <v>0</v>
      </c>
      <c r="BN123" s="147">
        <v>0</v>
      </c>
      <c r="BO123" s="147">
        <v>0</v>
      </c>
      <c r="BP123" s="147">
        <v>0</v>
      </c>
      <c r="BQ123" s="147">
        <v>0</v>
      </c>
      <c r="BR123" s="147">
        <v>52</v>
      </c>
      <c r="BS123" s="147">
        <v>4</v>
      </c>
      <c r="BT123" s="147">
        <v>0</v>
      </c>
      <c r="BU123" s="147">
        <v>1</v>
      </c>
      <c r="BV123" s="147">
        <v>1</v>
      </c>
      <c r="BW123" s="147">
        <v>0</v>
      </c>
      <c r="BX123" s="147">
        <v>1</v>
      </c>
      <c r="BY123" s="113" t="e">
        <v>#N/A</v>
      </c>
      <c r="BZ123" s="147">
        <v>0</v>
      </c>
      <c r="CA123" s="147">
        <v>0</v>
      </c>
      <c r="CB123" s="147">
        <v>0</v>
      </c>
      <c r="CC123" s="147">
        <v>0</v>
      </c>
    </row>
    <row r="124" spans="1:91" x14ac:dyDescent="0.25">
      <c r="A124" s="103" t="s">
        <v>337</v>
      </c>
      <c r="B124" s="68"/>
      <c r="C124" s="68"/>
      <c r="D124" s="147">
        <v>0</v>
      </c>
      <c r="E124" s="147">
        <v>0</v>
      </c>
      <c r="F124" s="147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13" t="e">
        <v>#N/A</v>
      </c>
      <c r="P124" s="147">
        <v>0</v>
      </c>
      <c r="Q124" s="147">
        <v>0</v>
      </c>
      <c r="R124" s="147">
        <v>0</v>
      </c>
      <c r="S124" s="147">
        <v>0</v>
      </c>
      <c r="T124" s="147">
        <v>0</v>
      </c>
      <c r="U124" s="147">
        <v>0</v>
      </c>
      <c r="V124" s="147">
        <v>0</v>
      </c>
      <c r="W124" s="147">
        <v>0</v>
      </c>
      <c r="X124" s="147">
        <v>0</v>
      </c>
      <c r="Y124" s="147">
        <v>0</v>
      </c>
      <c r="Z124" s="147">
        <v>0</v>
      </c>
      <c r="AA124" s="147">
        <v>0</v>
      </c>
      <c r="AB124" s="147">
        <v>0</v>
      </c>
      <c r="AC124" s="147">
        <v>0</v>
      </c>
      <c r="AD124" s="147">
        <v>0</v>
      </c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418</v>
      </c>
      <c r="AK124" s="147">
        <v>0</v>
      </c>
      <c r="AL124" s="147">
        <v>0</v>
      </c>
      <c r="AM124" s="147">
        <v>0</v>
      </c>
      <c r="AN124" s="147">
        <v>0</v>
      </c>
      <c r="AO124" s="147">
        <v>0</v>
      </c>
      <c r="AP124" s="147">
        <v>0</v>
      </c>
      <c r="AQ124" s="147">
        <v>0</v>
      </c>
      <c r="AR124" s="147">
        <v>0</v>
      </c>
      <c r="AS124" s="147">
        <v>0</v>
      </c>
      <c r="AT124" s="147">
        <v>0</v>
      </c>
      <c r="AU124" s="147"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0</v>
      </c>
      <c r="BE124" s="147">
        <v>0</v>
      </c>
      <c r="BF124" s="147">
        <v>0</v>
      </c>
      <c r="BG124" s="147">
        <v>0</v>
      </c>
      <c r="BH124" s="147">
        <v>0</v>
      </c>
      <c r="BI124" s="147">
        <v>0</v>
      </c>
      <c r="BJ124" s="147">
        <v>0</v>
      </c>
      <c r="BK124" s="147">
        <v>0</v>
      </c>
      <c r="BL124" s="147">
        <v>0</v>
      </c>
      <c r="BM124" s="147">
        <v>0</v>
      </c>
      <c r="BN124" s="147">
        <v>0</v>
      </c>
      <c r="BO124" s="147">
        <v>0</v>
      </c>
      <c r="BP124" s="147">
        <v>0</v>
      </c>
      <c r="BQ124" s="147">
        <v>0</v>
      </c>
      <c r="BR124" s="147">
        <v>0</v>
      </c>
      <c r="BS124" s="147">
        <v>0</v>
      </c>
      <c r="BT124" s="147">
        <v>0</v>
      </c>
      <c r="BU124" s="147">
        <v>0</v>
      </c>
      <c r="BV124" s="147">
        <v>0</v>
      </c>
      <c r="BW124" s="147">
        <v>0</v>
      </c>
      <c r="BX124" s="147">
        <v>0</v>
      </c>
      <c r="BY124" s="113" t="e">
        <v>#N/A</v>
      </c>
      <c r="BZ124" s="147">
        <v>0</v>
      </c>
      <c r="CA124" s="147">
        <v>0</v>
      </c>
      <c r="CB124" s="147">
        <v>0</v>
      </c>
      <c r="CC124" s="147">
        <v>0</v>
      </c>
    </row>
    <row r="125" spans="1:91" x14ac:dyDescent="0.25">
      <c r="A125" s="85" t="s">
        <v>194</v>
      </c>
      <c r="B125" s="85"/>
      <c r="C125" s="85"/>
      <c r="D125" s="97" t="s">
        <v>390</v>
      </c>
      <c r="E125" s="97" t="s">
        <v>391</v>
      </c>
      <c r="F125" s="97" t="s">
        <v>392</v>
      </c>
      <c r="G125" s="97" t="s">
        <v>393</v>
      </c>
      <c r="H125" s="97" t="s">
        <v>394</v>
      </c>
      <c r="I125" s="97" t="s">
        <v>395</v>
      </c>
      <c r="J125" s="97" t="s">
        <v>396</v>
      </c>
      <c r="K125" s="97" t="s">
        <v>397</v>
      </c>
      <c r="L125" s="97" t="s">
        <v>398</v>
      </c>
      <c r="M125" s="97" t="s">
        <v>399</v>
      </c>
      <c r="N125" s="97" t="s">
        <v>400</v>
      </c>
      <c r="O125" s="113" t="s">
        <v>401</v>
      </c>
      <c r="P125" s="97" t="s">
        <v>402</v>
      </c>
      <c r="Q125" s="97" t="s">
        <v>403</v>
      </c>
      <c r="R125" s="97" t="s">
        <v>404</v>
      </c>
      <c r="S125" s="97" t="s">
        <v>405</v>
      </c>
      <c r="T125" s="97" t="s">
        <v>406</v>
      </c>
      <c r="U125" s="97" t="s">
        <v>407</v>
      </c>
      <c r="V125" s="97" t="s">
        <v>408</v>
      </c>
      <c r="W125" s="97" t="s">
        <v>409</v>
      </c>
      <c r="X125" s="97" t="s">
        <v>410</v>
      </c>
      <c r="Y125" s="97" t="s">
        <v>411</v>
      </c>
      <c r="Z125" s="97" t="s">
        <v>412</v>
      </c>
      <c r="AA125" s="97" t="s">
        <v>413</v>
      </c>
      <c r="AB125" s="97" t="s">
        <v>414</v>
      </c>
      <c r="AC125" s="97" t="s">
        <v>415</v>
      </c>
      <c r="AD125" s="97" t="s">
        <v>416</v>
      </c>
      <c r="AE125" s="97" t="s">
        <v>417</v>
      </c>
      <c r="AF125" s="97" t="s">
        <v>418</v>
      </c>
      <c r="AG125" s="97" t="s">
        <v>419</v>
      </c>
      <c r="AH125" s="97" t="s">
        <v>420</v>
      </c>
      <c r="AI125" s="97" t="s">
        <v>421</v>
      </c>
      <c r="AJ125" s="97" t="s">
        <v>422</v>
      </c>
      <c r="AK125" s="97" t="s">
        <v>423</v>
      </c>
      <c r="AL125" s="97" t="s">
        <v>424</v>
      </c>
      <c r="AM125" s="97" t="s">
        <v>425</v>
      </c>
      <c r="AN125" s="97" t="s">
        <v>426</v>
      </c>
      <c r="AO125" s="97" t="s">
        <v>427</v>
      </c>
      <c r="AP125" s="97" t="s">
        <v>428</v>
      </c>
      <c r="AQ125" s="97" t="s">
        <v>429</v>
      </c>
      <c r="AR125" s="97" t="s">
        <v>430</v>
      </c>
      <c r="AS125" s="97" t="s">
        <v>431</v>
      </c>
      <c r="AT125" s="97" t="s">
        <v>432</v>
      </c>
      <c r="AU125" s="97" t="s">
        <v>433</v>
      </c>
      <c r="AV125" s="97" t="s">
        <v>434</v>
      </c>
      <c r="AW125" s="97" t="s">
        <v>435</v>
      </c>
      <c r="AX125" s="97" t="s">
        <v>436</v>
      </c>
      <c r="AY125" s="97" t="s">
        <v>437</v>
      </c>
      <c r="AZ125" s="97" t="s">
        <v>438</v>
      </c>
      <c r="BA125" s="97" t="s">
        <v>439</v>
      </c>
      <c r="BB125" s="97" t="s">
        <v>440</v>
      </c>
      <c r="BC125" s="97" t="s">
        <v>441</v>
      </c>
      <c r="BD125" s="97" t="s">
        <v>442</v>
      </c>
      <c r="BE125" s="97" t="s">
        <v>443</v>
      </c>
      <c r="BF125" s="97" t="s">
        <v>444</v>
      </c>
      <c r="BG125" s="97" t="s">
        <v>445</v>
      </c>
      <c r="BH125" s="97" t="s">
        <v>446</v>
      </c>
      <c r="BI125" s="97" t="s">
        <v>447</v>
      </c>
      <c r="BJ125" s="97" t="s">
        <v>448</v>
      </c>
      <c r="BK125" s="97" t="s">
        <v>449</v>
      </c>
      <c r="BL125" s="97" t="s">
        <v>450</v>
      </c>
      <c r="BM125" s="97" t="s">
        <v>451</v>
      </c>
      <c r="BN125" s="97" t="s">
        <v>452</v>
      </c>
      <c r="BO125" s="97" t="s">
        <v>453</v>
      </c>
      <c r="BP125" s="97" t="s">
        <v>454</v>
      </c>
      <c r="BQ125" s="97" t="s">
        <v>455</v>
      </c>
      <c r="BR125" s="97" t="s">
        <v>456</v>
      </c>
      <c r="BS125" s="97" t="s">
        <v>457</v>
      </c>
      <c r="BT125" s="97" t="s">
        <v>458</v>
      </c>
      <c r="BU125" s="97" t="s">
        <v>459</v>
      </c>
      <c r="BV125" s="97" t="s">
        <v>460</v>
      </c>
      <c r="BW125" s="97" t="s">
        <v>461</v>
      </c>
      <c r="BX125" s="97" t="s">
        <v>462</v>
      </c>
      <c r="BY125" s="113" t="s">
        <v>463</v>
      </c>
      <c r="BZ125" s="97" t="s">
        <v>464</v>
      </c>
      <c r="CA125" s="97" t="s">
        <v>465</v>
      </c>
      <c r="CB125" s="97" t="s">
        <v>466</v>
      </c>
      <c r="CC125" s="97" t="s">
        <v>467</v>
      </c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</row>
    <row r="126" spans="1:91" s="112" customFormat="1" x14ac:dyDescent="0.25">
      <c r="A126" s="111" t="s">
        <v>162</v>
      </c>
      <c r="B126" s="111"/>
      <c r="C126" s="111"/>
      <c r="D126" s="147">
        <v>188825588.5</v>
      </c>
      <c r="E126" s="147">
        <v>21914149</v>
      </c>
      <c r="F126" s="147">
        <v>1013462454</v>
      </c>
      <c r="G126" s="147">
        <v>276100189</v>
      </c>
      <c r="H126" s="147">
        <v>909897725.10000002</v>
      </c>
      <c r="I126" s="147">
        <v>1697206413</v>
      </c>
      <c r="J126" s="147">
        <v>1488576772.01</v>
      </c>
      <c r="K126" s="147">
        <v>273617384</v>
      </c>
      <c r="L126" s="147">
        <v>147194209</v>
      </c>
      <c r="M126" s="147">
        <v>26562880</v>
      </c>
      <c r="N126" s="147">
        <v>713235664</v>
      </c>
      <c r="O126" s="113" t="e">
        <v>#N/A</v>
      </c>
      <c r="P126" s="147">
        <v>304695726</v>
      </c>
      <c r="Q126" s="147">
        <v>28988375</v>
      </c>
      <c r="R126" s="147">
        <v>243982199</v>
      </c>
      <c r="S126" s="147">
        <v>7575590224</v>
      </c>
      <c r="T126" s="147">
        <v>2250502159</v>
      </c>
      <c r="U126" s="147">
        <v>456033398</v>
      </c>
      <c r="V126" s="147">
        <v>63642400</v>
      </c>
      <c r="W126" s="147">
        <v>533687309</v>
      </c>
      <c r="X126" s="147">
        <v>577484414</v>
      </c>
      <c r="Y126" s="147">
        <v>78311374</v>
      </c>
      <c r="Z126" s="147">
        <v>923827081.64999998</v>
      </c>
      <c r="AA126" s="147">
        <v>180803939.70999998</v>
      </c>
      <c r="AB126" s="147">
        <v>1664955455</v>
      </c>
      <c r="AC126" s="147">
        <v>421078100</v>
      </c>
      <c r="AD126" s="147">
        <v>491642005</v>
      </c>
      <c r="AE126" s="147">
        <v>77706108</v>
      </c>
      <c r="AF126" s="147">
        <v>4626970393</v>
      </c>
      <c r="AG126" s="147">
        <v>19660484</v>
      </c>
      <c r="AH126" s="147">
        <v>152469854</v>
      </c>
      <c r="AI126" s="147">
        <v>3807829878.9700003</v>
      </c>
      <c r="AJ126" s="147">
        <v>23414000000</v>
      </c>
      <c r="AK126" s="147">
        <v>7542801651</v>
      </c>
      <c r="AL126" s="147">
        <v>247768900</v>
      </c>
      <c r="AM126" s="147">
        <v>105544154</v>
      </c>
      <c r="AN126" s="147">
        <v>710434028</v>
      </c>
      <c r="AO126" s="147">
        <v>1836015046</v>
      </c>
      <c r="AP126" s="147">
        <v>231056870</v>
      </c>
      <c r="AQ126" s="147">
        <v>204378205</v>
      </c>
      <c r="AR126" s="147">
        <v>3286890316</v>
      </c>
      <c r="AS126" s="147">
        <v>215118957</v>
      </c>
      <c r="AT126" s="147">
        <v>199189616</v>
      </c>
      <c r="AU126" s="147">
        <v>746591129</v>
      </c>
      <c r="AV126" s="147">
        <v>680451871</v>
      </c>
      <c r="AW126" s="147">
        <v>1176025374</v>
      </c>
      <c r="AX126" s="147">
        <v>182461223</v>
      </c>
      <c r="AY126" s="147">
        <v>364192396</v>
      </c>
      <c r="AZ126" s="147">
        <v>561135444</v>
      </c>
      <c r="BA126" s="147">
        <v>114314366</v>
      </c>
      <c r="BB126" s="147">
        <v>1507117575.8099999</v>
      </c>
      <c r="BC126" s="147">
        <v>243474417</v>
      </c>
      <c r="BD126" s="147">
        <v>303545330</v>
      </c>
      <c r="BE126" s="147">
        <v>1097496802</v>
      </c>
      <c r="BF126" s="147">
        <v>186403533.46000004</v>
      </c>
      <c r="BG126" s="147">
        <v>84106262.439999998</v>
      </c>
      <c r="BH126" s="147">
        <v>805584296</v>
      </c>
      <c r="BI126" s="147">
        <v>201194502</v>
      </c>
      <c r="BJ126" s="147">
        <v>8322749725</v>
      </c>
      <c r="BK126" s="147">
        <v>693540710</v>
      </c>
      <c r="BL126" s="147">
        <v>88568831</v>
      </c>
      <c r="BM126" s="147">
        <v>106753165</v>
      </c>
      <c r="BN126" s="147">
        <v>72584384.75</v>
      </c>
      <c r="BO126" s="147">
        <v>291893294</v>
      </c>
      <c r="BP126" s="147">
        <v>943030337.75999999</v>
      </c>
      <c r="BQ126" s="147">
        <v>182329432</v>
      </c>
      <c r="BR126" s="147">
        <v>24556469348</v>
      </c>
      <c r="BS126" s="147">
        <v>2526635929</v>
      </c>
      <c r="BT126" s="147">
        <v>119660738</v>
      </c>
      <c r="BU126" s="147">
        <v>1427314949</v>
      </c>
      <c r="BV126" s="147">
        <v>423225290</v>
      </c>
      <c r="BW126" s="147">
        <v>89373924</v>
      </c>
      <c r="BX126" s="147">
        <v>144028502</v>
      </c>
      <c r="BY126" s="113" t="e">
        <v>#N/A</v>
      </c>
      <c r="BZ126" s="147">
        <v>430635546</v>
      </c>
      <c r="CA126" s="147">
        <v>861945119</v>
      </c>
      <c r="CB126" s="147">
        <v>371114633</v>
      </c>
      <c r="CC126" s="147">
        <v>58825503</v>
      </c>
    </row>
    <row r="127" spans="1:91" x14ac:dyDescent="0.25">
      <c r="A127" s="73" t="s">
        <v>160</v>
      </c>
      <c r="B127" s="68"/>
      <c r="C127" s="68"/>
      <c r="D127" s="147">
        <v>89074837.200000003</v>
      </c>
      <c r="E127" s="147">
        <v>9619204</v>
      </c>
      <c r="F127" s="147">
        <v>262832708</v>
      </c>
      <c r="G127" s="147">
        <v>81900003</v>
      </c>
      <c r="H127" s="147">
        <v>291380972</v>
      </c>
      <c r="I127" s="147">
        <v>572972972</v>
      </c>
      <c r="J127" s="147">
        <v>401509896</v>
      </c>
      <c r="K127" s="147">
        <v>113713474</v>
      </c>
      <c r="L127" s="147">
        <v>45610704</v>
      </c>
      <c r="M127" s="147">
        <v>14223450</v>
      </c>
      <c r="N127" s="147">
        <v>235820564</v>
      </c>
      <c r="O127" s="113" t="e">
        <v>#N/A</v>
      </c>
      <c r="P127" s="147">
        <v>116182693</v>
      </c>
      <c r="Q127" s="147">
        <v>19799668</v>
      </c>
      <c r="R127" s="147">
        <v>91867820</v>
      </c>
      <c r="S127" s="147">
        <v>1583986482</v>
      </c>
      <c r="T127" s="147">
        <v>639713622</v>
      </c>
      <c r="U127" s="147">
        <v>141582564</v>
      </c>
      <c r="V127" s="147">
        <v>33345047</v>
      </c>
      <c r="W127" s="147">
        <v>256110722</v>
      </c>
      <c r="X127" s="147">
        <v>140929999</v>
      </c>
      <c r="Y127" s="147">
        <v>38677253</v>
      </c>
      <c r="Z127" s="147">
        <v>397659452.85000002</v>
      </c>
      <c r="AA127" s="147">
        <v>92957574</v>
      </c>
      <c r="AB127" s="147">
        <v>365414554</v>
      </c>
      <c r="AC127" s="147">
        <v>171241285</v>
      </c>
      <c r="AD127" s="147">
        <v>213773795</v>
      </c>
      <c r="AE127" s="147">
        <v>24683731</v>
      </c>
      <c r="AF127" s="147">
        <v>1657856641</v>
      </c>
      <c r="AG127" s="147">
        <v>14717280</v>
      </c>
      <c r="AH127" s="147">
        <v>51273093</v>
      </c>
      <c r="AI127" s="147">
        <v>1171420497</v>
      </c>
      <c r="AJ127" s="147">
        <v>12008000000</v>
      </c>
      <c r="AK127" s="147">
        <v>2234649169</v>
      </c>
      <c r="AL127" s="147">
        <v>161295429</v>
      </c>
      <c r="AM127" s="147">
        <v>38295451</v>
      </c>
      <c r="AN127" s="147">
        <v>189907882</v>
      </c>
      <c r="AO127" s="147">
        <v>647280211</v>
      </c>
      <c r="AP127" s="147">
        <v>52183168</v>
      </c>
      <c r="AQ127" s="147">
        <v>77905420</v>
      </c>
      <c r="AR127" s="147">
        <v>1128889459</v>
      </c>
      <c r="AS127" s="147">
        <v>63675422</v>
      </c>
      <c r="AT127" s="147">
        <v>47493182</v>
      </c>
      <c r="AU127" s="147">
        <v>268725505</v>
      </c>
      <c r="AV127" s="147">
        <v>279717978</v>
      </c>
      <c r="AW127" s="147">
        <v>423279611</v>
      </c>
      <c r="AX127" s="147">
        <v>67755761</v>
      </c>
      <c r="AY127" s="147">
        <v>144425322</v>
      </c>
      <c r="AZ127" s="147">
        <v>207358082</v>
      </c>
      <c r="BA127" s="147">
        <v>42010127</v>
      </c>
      <c r="BB127" s="147">
        <v>588602039.60000002</v>
      </c>
      <c r="BC127" s="147">
        <v>85903538</v>
      </c>
      <c r="BD127" s="147">
        <v>106490221</v>
      </c>
      <c r="BE127" s="147">
        <v>484617834</v>
      </c>
      <c r="BF127" s="147">
        <v>79270519.859999999</v>
      </c>
      <c r="BG127" s="147">
        <v>33051993.399999999</v>
      </c>
      <c r="BH127" s="147">
        <v>291989685</v>
      </c>
      <c r="BI127" s="147">
        <v>64016802</v>
      </c>
      <c r="BJ127" s="147">
        <v>2727580225</v>
      </c>
      <c r="BK127" s="147">
        <v>331996914</v>
      </c>
      <c r="BL127" s="147">
        <v>30085520</v>
      </c>
      <c r="BM127" s="147">
        <v>43287278</v>
      </c>
      <c r="BN127" s="147">
        <v>32694600.370000001</v>
      </c>
      <c r="BO127" s="147">
        <v>118988254</v>
      </c>
      <c r="BP127" s="147">
        <v>337828769</v>
      </c>
      <c r="BQ127" s="147">
        <v>50395810</v>
      </c>
      <c r="BR127" s="147">
        <v>5204012541</v>
      </c>
      <c r="BS127" s="147">
        <v>955895335</v>
      </c>
      <c r="BT127" s="147">
        <v>81939538</v>
      </c>
      <c r="BU127" s="147">
        <v>408768579</v>
      </c>
      <c r="BV127" s="147">
        <v>158621921</v>
      </c>
      <c r="BW127" s="147">
        <v>22862125</v>
      </c>
      <c r="BX127" s="147">
        <v>25980284</v>
      </c>
      <c r="BY127" s="113" t="e">
        <v>#N/A</v>
      </c>
      <c r="BZ127" s="147">
        <v>200662039</v>
      </c>
      <c r="CA127" s="147">
        <v>361978770</v>
      </c>
      <c r="CB127" s="147">
        <v>109805906</v>
      </c>
      <c r="CC127" s="147">
        <v>29052645</v>
      </c>
      <c r="CD127" s="76"/>
      <c r="CE127" s="76"/>
      <c r="CF127" s="76"/>
      <c r="CG127" s="76"/>
      <c r="CH127" s="76"/>
      <c r="CI127" s="76"/>
      <c r="CJ127" s="76"/>
      <c r="CK127" s="77"/>
      <c r="CL127" s="77"/>
      <c r="CM127" s="74"/>
    </row>
    <row r="128" spans="1:91" x14ac:dyDescent="0.25">
      <c r="A128" s="103" t="s">
        <v>275</v>
      </c>
      <c r="B128" s="68"/>
      <c r="C128" s="68"/>
      <c r="D128" s="147">
        <v>67304493.599999994</v>
      </c>
      <c r="E128" s="147">
        <v>7063360</v>
      </c>
      <c r="F128" s="147">
        <v>388840448</v>
      </c>
      <c r="G128" s="147">
        <v>158029761</v>
      </c>
      <c r="H128" s="147">
        <v>430250985</v>
      </c>
      <c r="I128" s="147">
        <v>943075066</v>
      </c>
      <c r="J128" s="147">
        <v>726550419</v>
      </c>
      <c r="K128" s="147">
        <v>124961993</v>
      </c>
      <c r="L128" s="147">
        <v>80872807</v>
      </c>
      <c r="M128" s="147">
        <v>7236568</v>
      </c>
      <c r="N128" s="147">
        <v>380970688</v>
      </c>
      <c r="O128" s="113" t="e">
        <v>#N/A</v>
      </c>
      <c r="P128" s="147">
        <v>142171402</v>
      </c>
      <c r="Q128" s="147">
        <v>4053345</v>
      </c>
      <c r="R128" s="147">
        <v>122506464</v>
      </c>
      <c r="S128" s="147">
        <v>4301728757</v>
      </c>
      <c r="T128" s="147">
        <v>996056804</v>
      </c>
      <c r="U128" s="147">
        <v>158568148</v>
      </c>
      <c r="V128" s="147">
        <v>17814143</v>
      </c>
      <c r="W128" s="147">
        <v>210932192</v>
      </c>
      <c r="X128" s="147">
        <v>342397426</v>
      </c>
      <c r="Y128" s="147">
        <v>24488779</v>
      </c>
      <c r="Z128" s="147">
        <v>382967078.19</v>
      </c>
      <c r="AA128" s="147">
        <v>69694185.709999993</v>
      </c>
      <c r="AB128" s="147">
        <v>892457270</v>
      </c>
      <c r="AC128" s="147">
        <v>118543113</v>
      </c>
      <c r="AD128" s="147">
        <v>220466681</v>
      </c>
      <c r="AE128" s="147">
        <v>41288446</v>
      </c>
      <c r="AF128" s="147">
        <v>1851889540</v>
      </c>
      <c r="AG128" s="147">
        <v>451839</v>
      </c>
      <c r="AH128" s="147">
        <v>82739386</v>
      </c>
      <c r="AI128" s="147">
        <v>1936659035</v>
      </c>
      <c r="AJ128" s="147">
        <v>3771000000</v>
      </c>
      <c r="AK128" s="147">
        <v>3907096046</v>
      </c>
      <c r="AL128" s="147">
        <v>53645843</v>
      </c>
      <c r="AM128" s="147">
        <v>43607234</v>
      </c>
      <c r="AN128" s="147">
        <v>275468270</v>
      </c>
      <c r="AO128" s="147">
        <v>871254048</v>
      </c>
      <c r="AP128" s="147">
        <v>143297166</v>
      </c>
      <c r="AQ128" s="147">
        <v>83774463</v>
      </c>
      <c r="AR128" s="147">
        <v>1556465267</v>
      </c>
      <c r="AS128" s="147">
        <v>95673524</v>
      </c>
      <c r="AT128" s="147">
        <v>127711880</v>
      </c>
      <c r="AU128" s="147">
        <v>314190256</v>
      </c>
      <c r="AV128" s="147">
        <v>302634928</v>
      </c>
      <c r="AW128" s="147">
        <v>619531405</v>
      </c>
      <c r="AX128" s="147">
        <v>80550385</v>
      </c>
      <c r="AY128" s="147">
        <v>160079709</v>
      </c>
      <c r="AZ128" s="147">
        <v>268754218</v>
      </c>
      <c r="BA128" s="147">
        <v>52118563</v>
      </c>
      <c r="BB128" s="147">
        <v>751275456.87</v>
      </c>
      <c r="BC128" s="147">
        <v>121707245</v>
      </c>
      <c r="BD128" s="147">
        <v>149469793</v>
      </c>
      <c r="BE128" s="147">
        <v>439442391</v>
      </c>
      <c r="BF128" s="147">
        <v>74853997.430000007</v>
      </c>
      <c r="BG128" s="147">
        <v>35035384.170000002</v>
      </c>
      <c r="BH128" s="147">
        <v>343884415</v>
      </c>
      <c r="BI128" s="147">
        <v>112993161</v>
      </c>
      <c r="BJ128" s="147">
        <v>4528259650</v>
      </c>
      <c r="BK128" s="147">
        <v>261981089</v>
      </c>
      <c r="BL128" s="147">
        <v>46521147</v>
      </c>
      <c r="BM128" s="147">
        <v>43031208</v>
      </c>
      <c r="BN128" s="147">
        <v>27265781.260000002</v>
      </c>
      <c r="BO128" s="147">
        <v>136380632</v>
      </c>
      <c r="BP128" s="147">
        <v>469688558</v>
      </c>
      <c r="BQ128" s="147">
        <v>109255314</v>
      </c>
      <c r="BR128" s="147">
        <v>14871829957</v>
      </c>
      <c r="BS128" s="147">
        <v>1064454637</v>
      </c>
      <c r="BT128" s="147">
        <v>21277030</v>
      </c>
      <c r="BU128" s="147">
        <v>725123828</v>
      </c>
      <c r="BV128" s="147">
        <v>150174158</v>
      </c>
      <c r="BW128" s="147">
        <v>55929740</v>
      </c>
      <c r="BX128" s="147">
        <v>35315862</v>
      </c>
      <c r="BY128" s="113" t="e">
        <v>#N/A</v>
      </c>
      <c r="BZ128" s="147">
        <v>165804746</v>
      </c>
      <c r="CA128" s="147">
        <v>416553767</v>
      </c>
      <c r="CB128" s="147">
        <v>218590474</v>
      </c>
      <c r="CC128" s="147">
        <v>17421028</v>
      </c>
      <c r="CD128" s="76"/>
      <c r="CE128" s="76"/>
      <c r="CF128" s="76"/>
      <c r="CG128" s="76"/>
      <c r="CH128" s="76"/>
      <c r="CI128" s="76"/>
      <c r="CJ128" s="76"/>
      <c r="CK128" s="77"/>
      <c r="CL128" s="77"/>
      <c r="CM128" s="74"/>
    </row>
    <row r="129" spans="1:91" x14ac:dyDescent="0.25">
      <c r="A129" s="103" t="s">
        <v>274</v>
      </c>
      <c r="B129" s="68"/>
      <c r="C129" s="68"/>
      <c r="D129" s="147">
        <v>24356720.100000001</v>
      </c>
      <c r="E129" s="147">
        <v>5231585</v>
      </c>
      <c r="F129" s="147">
        <v>108173255</v>
      </c>
      <c r="G129" s="147">
        <v>36170425</v>
      </c>
      <c r="H129" s="147">
        <v>99001655</v>
      </c>
      <c r="I129" s="147">
        <v>181158375</v>
      </c>
      <c r="J129" s="147">
        <v>166898747</v>
      </c>
      <c r="K129" s="147">
        <v>34941917</v>
      </c>
      <c r="L129" s="147">
        <v>20710698</v>
      </c>
      <c r="M129" s="147">
        <v>5102862</v>
      </c>
      <c r="N129" s="147">
        <v>96444412</v>
      </c>
      <c r="O129" s="113" t="e">
        <v>#N/A</v>
      </c>
      <c r="P129" s="147">
        <v>46341631</v>
      </c>
      <c r="Q129" s="147">
        <v>5135362</v>
      </c>
      <c r="R129" s="147">
        <v>29607915</v>
      </c>
      <c r="S129" s="147">
        <v>651629906</v>
      </c>
      <c r="T129" s="147">
        <v>218463543</v>
      </c>
      <c r="U129" s="147">
        <v>48743436</v>
      </c>
      <c r="V129" s="147">
        <v>12483210</v>
      </c>
      <c r="W129" s="147">
        <v>66644395</v>
      </c>
      <c r="X129" s="147">
        <v>63567429</v>
      </c>
      <c r="Y129" s="147">
        <v>15145342</v>
      </c>
      <c r="Z129" s="147">
        <v>143200550.61000001</v>
      </c>
      <c r="AA129" s="147">
        <v>18152180</v>
      </c>
      <c r="AB129" s="147">
        <v>145827286</v>
      </c>
      <c r="AC129" s="147">
        <v>57101452</v>
      </c>
      <c r="AD129" s="147">
        <v>57401529</v>
      </c>
      <c r="AE129" s="147">
        <v>11733931</v>
      </c>
      <c r="AF129" s="147">
        <v>587424820</v>
      </c>
      <c r="AG129" s="147">
        <v>4491365</v>
      </c>
      <c r="AH129" s="147">
        <v>18457375</v>
      </c>
      <c r="AI129" s="147">
        <v>305860733.97000003</v>
      </c>
      <c r="AJ129" s="147">
        <v>2652000000</v>
      </c>
      <c r="AK129" s="147">
        <v>739010962</v>
      </c>
      <c r="AL129" s="147">
        <v>32827628</v>
      </c>
      <c r="AM129" s="147">
        <v>23641469</v>
      </c>
      <c r="AN129" s="147">
        <v>90727966</v>
      </c>
      <c r="AO129" s="147">
        <v>240155523</v>
      </c>
      <c r="AP129" s="147">
        <v>35576536</v>
      </c>
      <c r="AQ129" s="147">
        <v>42698322</v>
      </c>
      <c r="AR129" s="147">
        <v>407986442</v>
      </c>
      <c r="AS129" s="147">
        <v>21471021</v>
      </c>
      <c r="AT129" s="147">
        <v>23984554</v>
      </c>
      <c r="AU129" s="147">
        <v>83338834</v>
      </c>
      <c r="AV129" s="147">
        <v>98098965</v>
      </c>
      <c r="AW129" s="147">
        <v>133214358</v>
      </c>
      <c r="AX129" s="147">
        <v>34155077</v>
      </c>
      <c r="AY129" s="147">
        <v>59687365</v>
      </c>
      <c r="AZ129" s="147">
        <v>85023144</v>
      </c>
      <c r="BA129" s="147">
        <v>20185676</v>
      </c>
      <c r="BB129" s="147">
        <v>167240079.34</v>
      </c>
      <c r="BC129" s="147">
        <v>35863634</v>
      </c>
      <c r="BD129" s="147">
        <v>47585316</v>
      </c>
      <c r="BE129" s="147">
        <v>135695878</v>
      </c>
      <c r="BF129" s="147">
        <v>32279016.170000002</v>
      </c>
      <c r="BG129" s="147">
        <v>16018884.869999999</v>
      </c>
      <c r="BH129" s="147">
        <v>113469316</v>
      </c>
      <c r="BI129" s="147">
        <v>24184539</v>
      </c>
      <c r="BJ129" s="147">
        <v>1039793445</v>
      </c>
      <c r="BK129" s="147">
        <v>99562707</v>
      </c>
      <c r="BL129" s="147">
        <v>11962164</v>
      </c>
      <c r="BM129" s="147">
        <v>20434679</v>
      </c>
      <c r="BN129" s="147">
        <v>12624003.119999999</v>
      </c>
      <c r="BO129" s="147">
        <v>36524408</v>
      </c>
      <c r="BP129" s="147">
        <v>135513010.75999999</v>
      </c>
      <c r="BQ129" s="147">
        <v>22678308</v>
      </c>
      <c r="BR129" s="147">
        <v>2125483777</v>
      </c>
      <c r="BS129" s="147">
        <v>306514850</v>
      </c>
      <c r="BT129" s="147">
        <v>16444170</v>
      </c>
      <c r="BU129" s="147">
        <v>187070265</v>
      </c>
      <c r="BV129" s="147">
        <v>54435719</v>
      </c>
      <c r="BW129" s="147">
        <v>10582059</v>
      </c>
      <c r="BX129" s="147">
        <v>14543432</v>
      </c>
      <c r="BY129" s="113" t="e">
        <v>#N/A</v>
      </c>
      <c r="BZ129" s="147">
        <v>64168761</v>
      </c>
      <c r="CA129" s="147">
        <v>83412582</v>
      </c>
      <c r="CB129" s="147">
        <v>42718253</v>
      </c>
      <c r="CC129" s="147">
        <v>12351830</v>
      </c>
      <c r="CD129" s="76"/>
      <c r="CE129" s="76"/>
      <c r="CF129" s="76"/>
      <c r="CG129" s="76"/>
      <c r="CH129" s="76"/>
      <c r="CI129" s="76"/>
      <c r="CJ129" s="76"/>
      <c r="CK129" s="77"/>
      <c r="CL129" s="77"/>
      <c r="CM129" s="74"/>
    </row>
    <row r="130" spans="1:91" ht="12.75" x14ac:dyDescent="0.2">
      <c r="A130" s="114" t="s">
        <v>341</v>
      </c>
      <c r="B130" s="123"/>
      <c r="C130" s="123"/>
      <c r="D130" s="147">
        <v>0</v>
      </c>
      <c r="E130" s="147">
        <v>0</v>
      </c>
      <c r="F130" s="147">
        <v>0</v>
      </c>
      <c r="G130" s="147">
        <v>0</v>
      </c>
      <c r="H130" s="147">
        <v>0.1</v>
      </c>
      <c r="I130" s="147">
        <v>0</v>
      </c>
      <c r="J130" s="147">
        <v>0.01</v>
      </c>
      <c r="K130" s="147">
        <v>0</v>
      </c>
      <c r="L130" s="147">
        <v>0</v>
      </c>
      <c r="M130" s="147">
        <v>0</v>
      </c>
      <c r="N130" s="147">
        <v>0</v>
      </c>
      <c r="O130" s="147" t="e">
        <v>#N/A</v>
      </c>
      <c r="P130" s="147">
        <v>0</v>
      </c>
      <c r="Q130" s="147">
        <v>0</v>
      </c>
      <c r="R130" s="147">
        <v>0</v>
      </c>
      <c r="S130" s="147">
        <v>0</v>
      </c>
      <c r="T130" s="147">
        <v>0</v>
      </c>
      <c r="U130" s="147">
        <v>17465324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74192250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1589000000</v>
      </c>
      <c r="AK130" s="147">
        <v>0</v>
      </c>
      <c r="AL130" s="147">
        <v>0</v>
      </c>
      <c r="AM130" s="147">
        <v>0</v>
      </c>
      <c r="AN130" s="147">
        <v>0</v>
      </c>
      <c r="AO130" s="147">
        <v>21309995</v>
      </c>
      <c r="AP130" s="147">
        <v>0</v>
      </c>
      <c r="AQ130" s="147">
        <v>0</v>
      </c>
      <c r="AR130" s="147">
        <v>0</v>
      </c>
      <c r="AS130" s="147">
        <v>0</v>
      </c>
      <c r="AT130" s="147">
        <v>0</v>
      </c>
      <c r="AU130" s="147"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v>0</v>
      </c>
      <c r="BA130" s="147">
        <v>0</v>
      </c>
      <c r="BB130" s="147">
        <v>0</v>
      </c>
      <c r="BC130" s="147">
        <v>0</v>
      </c>
      <c r="BD130" s="147">
        <v>0</v>
      </c>
      <c r="BE130" s="147">
        <v>0</v>
      </c>
      <c r="BF130" s="147">
        <v>0</v>
      </c>
      <c r="BG130" s="147">
        <v>0</v>
      </c>
      <c r="BH130" s="147">
        <v>0</v>
      </c>
      <c r="BI130" s="147">
        <v>0</v>
      </c>
      <c r="BJ130" s="147">
        <v>0</v>
      </c>
      <c r="BK130" s="147">
        <v>0</v>
      </c>
      <c r="BL130" s="147">
        <v>0</v>
      </c>
      <c r="BM130" s="147">
        <v>0</v>
      </c>
      <c r="BN130" s="147">
        <v>0</v>
      </c>
      <c r="BO130" s="147">
        <v>0</v>
      </c>
      <c r="BP130" s="147">
        <v>0</v>
      </c>
      <c r="BQ130" s="147">
        <v>0</v>
      </c>
      <c r="BR130" s="147">
        <v>0</v>
      </c>
      <c r="BS130" s="147">
        <v>0</v>
      </c>
      <c r="BT130" s="147">
        <v>0</v>
      </c>
      <c r="BU130" s="147">
        <v>22030344</v>
      </c>
      <c r="BV130" s="147">
        <v>0</v>
      </c>
      <c r="BW130" s="147">
        <v>0</v>
      </c>
      <c r="BX130" s="147">
        <v>0</v>
      </c>
      <c r="BY130" s="147" t="e">
        <v>#N/A</v>
      </c>
      <c r="BZ130" s="147">
        <v>0</v>
      </c>
      <c r="CA130" s="147">
        <v>0</v>
      </c>
      <c r="CB130" s="147">
        <v>0</v>
      </c>
      <c r="CC130" s="147">
        <v>0</v>
      </c>
      <c r="CD130" s="76"/>
      <c r="CE130" s="76"/>
      <c r="CF130" s="76"/>
      <c r="CG130" s="76"/>
      <c r="CH130" s="76"/>
      <c r="CI130" s="76"/>
      <c r="CJ130" s="76"/>
      <c r="CK130" s="77"/>
      <c r="CL130" s="77"/>
      <c r="CM130" s="74"/>
    </row>
    <row r="131" spans="1:91" x14ac:dyDescent="0.25">
      <c r="A131" s="103" t="s">
        <v>336</v>
      </c>
      <c r="B131" s="68"/>
      <c r="C131" s="68"/>
      <c r="D131" s="147">
        <v>8089537.5999999996</v>
      </c>
      <c r="E131" s="147">
        <v>0</v>
      </c>
      <c r="F131" s="147">
        <v>253616043</v>
      </c>
      <c r="G131" s="147">
        <v>0</v>
      </c>
      <c r="H131" s="147">
        <v>89264113</v>
      </c>
      <c r="I131" s="147">
        <v>0</v>
      </c>
      <c r="J131" s="147">
        <v>193617710</v>
      </c>
      <c r="K131" s="147">
        <v>0</v>
      </c>
      <c r="L131" s="147">
        <v>0</v>
      </c>
      <c r="M131" s="147">
        <v>0</v>
      </c>
      <c r="N131" s="147">
        <v>0</v>
      </c>
      <c r="O131" s="113" t="e">
        <v>#N/A</v>
      </c>
      <c r="P131" s="147">
        <v>0</v>
      </c>
      <c r="Q131" s="147">
        <v>0</v>
      </c>
      <c r="R131" s="147">
        <v>0</v>
      </c>
      <c r="S131" s="147">
        <v>1038245079</v>
      </c>
      <c r="T131" s="147">
        <v>396268190</v>
      </c>
      <c r="U131" s="147">
        <v>89673926</v>
      </c>
      <c r="V131" s="147">
        <v>0</v>
      </c>
      <c r="W131" s="147">
        <v>0</v>
      </c>
      <c r="X131" s="147">
        <v>30589560</v>
      </c>
      <c r="Y131" s="147">
        <v>0</v>
      </c>
      <c r="Z131" s="147">
        <v>0</v>
      </c>
      <c r="AA131" s="147">
        <v>0</v>
      </c>
      <c r="AB131" s="147">
        <v>261256345</v>
      </c>
      <c r="AC131" s="147">
        <v>0</v>
      </c>
      <c r="AD131" s="147">
        <v>0</v>
      </c>
      <c r="AE131" s="147">
        <v>0</v>
      </c>
      <c r="AF131" s="147">
        <v>529799392</v>
      </c>
      <c r="AG131" s="147">
        <v>0</v>
      </c>
      <c r="AH131" s="147">
        <v>0</v>
      </c>
      <c r="AI131" s="147">
        <v>393889613</v>
      </c>
      <c r="AJ131" s="147">
        <v>0</v>
      </c>
      <c r="AK131" s="147">
        <v>662045474</v>
      </c>
      <c r="AL131" s="147">
        <v>0</v>
      </c>
      <c r="AM131" s="147">
        <v>0</v>
      </c>
      <c r="AN131" s="147">
        <v>154329910</v>
      </c>
      <c r="AO131" s="147">
        <v>56015269</v>
      </c>
      <c r="AP131" s="147">
        <v>0</v>
      </c>
      <c r="AQ131" s="147">
        <v>0</v>
      </c>
      <c r="AR131" s="147">
        <v>193549148</v>
      </c>
      <c r="AS131" s="147">
        <v>34298990</v>
      </c>
      <c r="AT131" s="147">
        <v>0</v>
      </c>
      <c r="AU131" s="147">
        <v>80336534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0</v>
      </c>
      <c r="BE131" s="147">
        <v>37740699</v>
      </c>
      <c r="BF131" s="147">
        <v>0</v>
      </c>
      <c r="BG131" s="147">
        <v>0</v>
      </c>
      <c r="BH131" s="147">
        <v>56240880</v>
      </c>
      <c r="BI131" s="147">
        <v>0</v>
      </c>
      <c r="BJ131" s="147">
        <v>27116405</v>
      </c>
      <c r="BK131" s="147">
        <v>0</v>
      </c>
      <c r="BL131" s="147">
        <v>0</v>
      </c>
      <c r="BM131" s="147">
        <v>0</v>
      </c>
      <c r="BN131" s="147">
        <v>0</v>
      </c>
      <c r="BO131" s="147">
        <v>0</v>
      </c>
      <c r="BP131" s="147">
        <v>0</v>
      </c>
      <c r="BQ131" s="147">
        <v>0</v>
      </c>
      <c r="BR131" s="147">
        <v>2355143073</v>
      </c>
      <c r="BS131" s="147">
        <v>199771107</v>
      </c>
      <c r="BT131" s="147">
        <v>0</v>
      </c>
      <c r="BU131" s="147">
        <v>84321933</v>
      </c>
      <c r="BV131" s="147">
        <v>59993492</v>
      </c>
      <c r="BW131" s="147">
        <v>0</v>
      </c>
      <c r="BX131" s="147">
        <v>68188924</v>
      </c>
      <c r="BY131" s="113" t="e">
        <v>#N/A</v>
      </c>
      <c r="BZ131" s="147">
        <v>0</v>
      </c>
      <c r="CA131" s="147">
        <v>0</v>
      </c>
      <c r="CB131" s="147">
        <v>0</v>
      </c>
      <c r="CC131" s="147">
        <v>0</v>
      </c>
      <c r="CD131" s="76"/>
      <c r="CE131" s="76"/>
      <c r="CF131" s="76"/>
      <c r="CG131" s="76"/>
      <c r="CH131" s="76"/>
      <c r="CI131" s="76"/>
      <c r="CJ131" s="76"/>
      <c r="CK131" s="77"/>
      <c r="CL131" s="77"/>
      <c r="CM131" s="74"/>
    </row>
    <row r="132" spans="1:91" x14ac:dyDescent="0.25">
      <c r="A132" s="103" t="s">
        <v>337</v>
      </c>
      <c r="B132" s="68"/>
      <c r="C132" s="68"/>
      <c r="D132" s="147">
        <v>0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13" t="e">
        <v>#N/A</v>
      </c>
      <c r="P132" s="147">
        <v>0</v>
      </c>
      <c r="Q132" s="147">
        <v>0</v>
      </c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3394000000</v>
      </c>
      <c r="AK132" s="147">
        <v>0</v>
      </c>
      <c r="AL132" s="147">
        <v>0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47">
        <v>0</v>
      </c>
      <c r="AU132" s="147"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v>0</v>
      </c>
      <c r="BA132" s="147">
        <v>0</v>
      </c>
      <c r="BB132" s="147">
        <v>0</v>
      </c>
      <c r="BC132" s="147">
        <v>0</v>
      </c>
      <c r="BD132" s="147">
        <v>0</v>
      </c>
      <c r="BE132" s="147">
        <v>0</v>
      </c>
      <c r="BF132" s="147">
        <v>0</v>
      </c>
      <c r="BG132" s="147">
        <v>0</v>
      </c>
      <c r="BH132" s="147">
        <v>0</v>
      </c>
      <c r="BI132" s="147">
        <v>0</v>
      </c>
      <c r="BJ132" s="147">
        <v>0</v>
      </c>
      <c r="BK132" s="147">
        <v>0</v>
      </c>
      <c r="BL132" s="147">
        <v>0</v>
      </c>
      <c r="BM132" s="147">
        <v>0</v>
      </c>
      <c r="BN132" s="147">
        <v>0</v>
      </c>
      <c r="BO132" s="147">
        <v>0</v>
      </c>
      <c r="BP132" s="147">
        <v>0</v>
      </c>
      <c r="BQ132" s="147">
        <v>0</v>
      </c>
      <c r="BR132" s="147">
        <v>0</v>
      </c>
      <c r="BS132" s="147">
        <v>0</v>
      </c>
      <c r="BT132" s="147">
        <v>0</v>
      </c>
      <c r="BU132" s="147">
        <v>0</v>
      </c>
      <c r="BV132" s="147">
        <v>0</v>
      </c>
      <c r="BW132" s="147">
        <v>0</v>
      </c>
      <c r="BX132" s="147">
        <v>0</v>
      </c>
      <c r="BY132" s="113" t="e">
        <v>#N/A</v>
      </c>
      <c r="BZ132" s="147">
        <v>0</v>
      </c>
      <c r="CA132" s="147">
        <v>0</v>
      </c>
      <c r="CB132" s="147">
        <v>0</v>
      </c>
      <c r="CC132" s="147">
        <v>0</v>
      </c>
      <c r="CD132" s="76"/>
      <c r="CE132" s="76"/>
      <c r="CF132" s="76"/>
      <c r="CG132" s="76"/>
      <c r="CH132" s="76"/>
      <c r="CI132" s="76"/>
      <c r="CJ132" s="76"/>
      <c r="CK132" s="77"/>
      <c r="CL132" s="77"/>
      <c r="CM132" s="74"/>
    </row>
    <row r="133" spans="1:91" x14ac:dyDescent="0.25">
      <c r="A133" s="83"/>
      <c r="B133" s="83"/>
      <c r="C133" s="83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>
        <v>0</v>
      </c>
      <c r="N133" s="147">
        <v>0</v>
      </c>
      <c r="O133" s="113">
        <v>0</v>
      </c>
      <c r="P133" s="147">
        <v>0</v>
      </c>
      <c r="Q133" s="147">
        <v>0</v>
      </c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47">
        <v>0</v>
      </c>
      <c r="AC133" s="147">
        <v>0</v>
      </c>
      <c r="AD133" s="147">
        <v>0</v>
      </c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7">
        <v>0</v>
      </c>
      <c r="AL133" s="147">
        <v>0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47">
        <v>0</v>
      </c>
      <c r="AU133" s="147"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v>0</v>
      </c>
      <c r="BA133" s="147">
        <v>0</v>
      </c>
      <c r="BB133" s="147">
        <v>0</v>
      </c>
      <c r="BC133" s="147">
        <v>0</v>
      </c>
      <c r="BD133" s="147">
        <v>0</v>
      </c>
      <c r="BE133" s="147">
        <v>0</v>
      </c>
      <c r="BF133" s="147">
        <v>0</v>
      </c>
      <c r="BG133" s="147">
        <v>0</v>
      </c>
      <c r="BH133" s="147">
        <v>0</v>
      </c>
      <c r="BI133" s="147">
        <v>0</v>
      </c>
      <c r="BJ133" s="147">
        <v>0</v>
      </c>
      <c r="BK133" s="147">
        <v>0</v>
      </c>
      <c r="BL133" s="147">
        <v>0</v>
      </c>
      <c r="BM133" s="147">
        <v>0</v>
      </c>
      <c r="BN133" s="147">
        <v>0</v>
      </c>
      <c r="BO133" s="147">
        <v>0</v>
      </c>
      <c r="BP133" s="147">
        <v>0</v>
      </c>
      <c r="BQ133" s="147">
        <v>0</v>
      </c>
      <c r="BR133" s="147">
        <v>0</v>
      </c>
      <c r="BS133" s="147">
        <v>0</v>
      </c>
      <c r="BT133" s="147">
        <v>0</v>
      </c>
      <c r="BU133" s="147">
        <v>0</v>
      </c>
      <c r="BV133" s="147">
        <v>0</v>
      </c>
      <c r="BW133" s="147">
        <v>0</v>
      </c>
      <c r="BX133" s="147">
        <v>0</v>
      </c>
      <c r="BY133" s="113">
        <v>0</v>
      </c>
      <c r="BZ133" s="147">
        <v>0</v>
      </c>
      <c r="CA133" s="147">
        <v>0</v>
      </c>
      <c r="CB133" s="147">
        <v>0</v>
      </c>
      <c r="CC133" s="147">
        <v>0</v>
      </c>
      <c r="CD133" s="76"/>
      <c r="CE133" s="76"/>
      <c r="CF133" s="76"/>
      <c r="CG133" s="76"/>
      <c r="CH133" s="76"/>
      <c r="CI133" s="76"/>
      <c r="CJ133" s="76"/>
      <c r="CK133" s="77"/>
      <c r="CL133" s="77"/>
      <c r="CM133" s="74"/>
    </row>
    <row r="134" spans="1:91" x14ac:dyDescent="0.25">
      <c r="A134" s="89" t="s">
        <v>196</v>
      </c>
      <c r="B134" s="89"/>
      <c r="C134" s="89"/>
      <c r="D134" s="97" t="s">
        <v>390</v>
      </c>
      <c r="E134" s="97" t="s">
        <v>391</v>
      </c>
      <c r="F134" s="97" t="s">
        <v>392</v>
      </c>
      <c r="G134" s="97" t="s">
        <v>393</v>
      </c>
      <c r="H134" s="97" t="s">
        <v>394</v>
      </c>
      <c r="I134" s="97" t="s">
        <v>395</v>
      </c>
      <c r="J134" s="97" t="s">
        <v>396</v>
      </c>
      <c r="K134" s="97" t="s">
        <v>397</v>
      </c>
      <c r="L134" s="97" t="s">
        <v>398</v>
      </c>
      <c r="M134" s="97" t="s">
        <v>399</v>
      </c>
      <c r="N134" s="97" t="s">
        <v>400</v>
      </c>
      <c r="O134" s="113" t="s">
        <v>401</v>
      </c>
      <c r="P134" s="97" t="s">
        <v>402</v>
      </c>
      <c r="Q134" s="97" t="s">
        <v>403</v>
      </c>
      <c r="R134" s="97" t="s">
        <v>404</v>
      </c>
      <c r="S134" s="97" t="s">
        <v>405</v>
      </c>
      <c r="T134" s="97" t="s">
        <v>406</v>
      </c>
      <c r="U134" s="97" t="s">
        <v>407</v>
      </c>
      <c r="V134" s="97" t="s">
        <v>408</v>
      </c>
      <c r="W134" s="97" t="s">
        <v>409</v>
      </c>
      <c r="X134" s="97" t="s">
        <v>410</v>
      </c>
      <c r="Y134" s="97" t="s">
        <v>411</v>
      </c>
      <c r="Z134" s="97" t="s">
        <v>412</v>
      </c>
      <c r="AA134" s="97" t="s">
        <v>413</v>
      </c>
      <c r="AB134" s="97" t="s">
        <v>414</v>
      </c>
      <c r="AC134" s="97" t="s">
        <v>415</v>
      </c>
      <c r="AD134" s="97" t="s">
        <v>416</v>
      </c>
      <c r="AE134" s="97" t="s">
        <v>417</v>
      </c>
      <c r="AF134" s="97" t="s">
        <v>418</v>
      </c>
      <c r="AG134" s="97" t="s">
        <v>419</v>
      </c>
      <c r="AH134" s="97" t="s">
        <v>420</v>
      </c>
      <c r="AI134" s="97" t="s">
        <v>421</v>
      </c>
      <c r="AJ134" s="97" t="s">
        <v>422</v>
      </c>
      <c r="AK134" s="97" t="s">
        <v>423</v>
      </c>
      <c r="AL134" s="97" t="s">
        <v>424</v>
      </c>
      <c r="AM134" s="97" t="s">
        <v>425</v>
      </c>
      <c r="AN134" s="97" t="s">
        <v>426</v>
      </c>
      <c r="AO134" s="97" t="s">
        <v>427</v>
      </c>
      <c r="AP134" s="97" t="s">
        <v>428</v>
      </c>
      <c r="AQ134" s="97" t="s">
        <v>429</v>
      </c>
      <c r="AR134" s="97" t="s">
        <v>430</v>
      </c>
      <c r="AS134" s="97" t="s">
        <v>431</v>
      </c>
      <c r="AT134" s="97" t="s">
        <v>432</v>
      </c>
      <c r="AU134" s="97" t="s">
        <v>433</v>
      </c>
      <c r="AV134" s="97" t="s">
        <v>434</v>
      </c>
      <c r="AW134" s="97" t="s">
        <v>435</v>
      </c>
      <c r="AX134" s="97" t="s">
        <v>436</v>
      </c>
      <c r="AY134" s="97" t="s">
        <v>437</v>
      </c>
      <c r="AZ134" s="97" t="s">
        <v>438</v>
      </c>
      <c r="BA134" s="97" t="s">
        <v>439</v>
      </c>
      <c r="BB134" s="97" t="s">
        <v>440</v>
      </c>
      <c r="BC134" s="97" t="s">
        <v>441</v>
      </c>
      <c r="BD134" s="97" t="s">
        <v>442</v>
      </c>
      <c r="BE134" s="97" t="s">
        <v>443</v>
      </c>
      <c r="BF134" s="97" t="s">
        <v>444</v>
      </c>
      <c r="BG134" s="97" t="s">
        <v>445</v>
      </c>
      <c r="BH134" s="97" t="s">
        <v>446</v>
      </c>
      <c r="BI134" s="97" t="s">
        <v>447</v>
      </c>
      <c r="BJ134" s="97" t="s">
        <v>448</v>
      </c>
      <c r="BK134" s="97" t="s">
        <v>449</v>
      </c>
      <c r="BL134" s="97" t="s">
        <v>450</v>
      </c>
      <c r="BM134" s="97" t="s">
        <v>451</v>
      </c>
      <c r="BN134" s="97" t="s">
        <v>452</v>
      </c>
      <c r="BO134" s="97" t="s">
        <v>453</v>
      </c>
      <c r="BP134" s="97" t="s">
        <v>454</v>
      </c>
      <c r="BQ134" s="97" t="s">
        <v>455</v>
      </c>
      <c r="BR134" s="97" t="s">
        <v>456</v>
      </c>
      <c r="BS134" s="97" t="s">
        <v>457</v>
      </c>
      <c r="BT134" s="97" t="s">
        <v>458</v>
      </c>
      <c r="BU134" s="97" t="s">
        <v>459</v>
      </c>
      <c r="BV134" s="97" t="s">
        <v>460</v>
      </c>
      <c r="BW134" s="97" t="s">
        <v>461</v>
      </c>
      <c r="BX134" s="97" t="s">
        <v>462</v>
      </c>
      <c r="BY134" s="113" t="s">
        <v>463</v>
      </c>
      <c r="BZ134" s="97" t="s">
        <v>464</v>
      </c>
      <c r="CA134" s="97" t="s">
        <v>465</v>
      </c>
      <c r="CB134" s="97" t="s">
        <v>466</v>
      </c>
      <c r="CC134" s="97" t="s">
        <v>467</v>
      </c>
      <c r="CD134" s="76"/>
      <c r="CE134" s="76"/>
      <c r="CF134" s="76"/>
      <c r="CG134" s="76"/>
      <c r="CH134" s="76"/>
      <c r="CI134" s="76"/>
      <c r="CJ134" s="76"/>
      <c r="CK134" s="77"/>
      <c r="CL134" s="77"/>
      <c r="CM134" s="74"/>
    </row>
    <row r="135" spans="1:91" x14ac:dyDescent="0.25">
      <c r="A135" s="88" t="s">
        <v>169</v>
      </c>
      <c r="B135" s="88"/>
      <c r="C135" s="88"/>
      <c r="D135" s="97">
        <v>176514</v>
      </c>
      <c r="E135" s="97">
        <v>3940</v>
      </c>
      <c r="F135" s="97">
        <v>1361225</v>
      </c>
      <c r="G135" s="97">
        <v>306914</v>
      </c>
      <c r="H135" s="97">
        <v>1501091</v>
      </c>
      <c r="I135" s="97">
        <v>2414370</v>
      </c>
      <c r="J135" s="97">
        <v>2480010</v>
      </c>
      <c r="K135" s="97">
        <v>342446</v>
      </c>
      <c r="L135" s="97">
        <v>206965</v>
      </c>
      <c r="M135" s="97">
        <v>19548</v>
      </c>
      <c r="N135" s="97">
        <v>1026002</v>
      </c>
      <c r="O135" s="113" t="e">
        <v>#N/A</v>
      </c>
      <c r="P135" s="97">
        <v>327346</v>
      </c>
      <c r="Q135" s="97">
        <v>12041</v>
      </c>
      <c r="R135" s="97">
        <v>121671195</v>
      </c>
      <c r="S135" s="97">
        <v>13100702</v>
      </c>
      <c r="T135" s="97">
        <v>3329464</v>
      </c>
      <c r="U135" s="97">
        <v>692866</v>
      </c>
      <c r="V135" s="97">
        <v>40289</v>
      </c>
      <c r="W135" s="97">
        <v>472700</v>
      </c>
      <c r="X135" s="97">
        <v>952949</v>
      </c>
      <c r="Y135" s="97">
        <v>63157</v>
      </c>
      <c r="Z135" s="97">
        <v>957195</v>
      </c>
      <c r="AA135" s="97">
        <v>180394</v>
      </c>
      <c r="AB135" s="97">
        <v>2522857</v>
      </c>
      <c r="AC135" s="97">
        <v>597505</v>
      </c>
      <c r="AD135" s="97">
        <v>613138</v>
      </c>
      <c r="AE135" s="97">
        <v>124842</v>
      </c>
      <c r="AF135" s="97">
        <v>7566355</v>
      </c>
      <c r="AG135" s="97">
        <v>11645</v>
      </c>
      <c r="AH135" s="97">
        <v>211682</v>
      </c>
      <c r="AI135" s="97">
        <v>5660214</v>
      </c>
      <c r="AJ135" s="97">
        <v>27482944</v>
      </c>
      <c r="AK135" s="97">
        <v>10275130</v>
      </c>
      <c r="AL135" s="97">
        <v>149826</v>
      </c>
      <c r="AM135" s="97">
        <v>104670</v>
      </c>
      <c r="AN135" s="97">
        <v>1060695</v>
      </c>
      <c r="AO135" s="97">
        <v>2399792</v>
      </c>
      <c r="AP135" s="97">
        <v>0</v>
      </c>
      <c r="AQ135" s="97">
        <v>202946</v>
      </c>
      <c r="AR135" s="97">
        <v>4430654</v>
      </c>
      <c r="AS135" s="97">
        <v>303852</v>
      </c>
      <c r="AT135" s="97">
        <v>325169</v>
      </c>
      <c r="AU135" s="97">
        <v>939588</v>
      </c>
      <c r="AV135" s="97">
        <v>0</v>
      </c>
      <c r="AW135" s="97">
        <v>1793543</v>
      </c>
      <c r="AX135" s="97">
        <v>191907</v>
      </c>
      <c r="AY135" s="97">
        <v>339114</v>
      </c>
      <c r="AZ135" s="97">
        <v>653419</v>
      </c>
      <c r="BA135" s="97">
        <v>167396</v>
      </c>
      <c r="BB135" s="97">
        <v>1924820</v>
      </c>
      <c r="BC135" s="97">
        <v>298210</v>
      </c>
      <c r="BD135" s="97">
        <v>390760</v>
      </c>
      <c r="BE135" s="97">
        <v>1143474</v>
      </c>
      <c r="BF135" s="97">
        <v>203575</v>
      </c>
      <c r="BG135" s="97">
        <v>81419</v>
      </c>
      <c r="BH135" s="97">
        <v>970160</v>
      </c>
      <c r="BI135" s="97">
        <v>374429</v>
      </c>
      <c r="BJ135" s="97">
        <v>12137194</v>
      </c>
      <c r="BK135" s="97">
        <v>629024</v>
      </c>
      <c r="BL135" s="97">
        <v>130980</v>
      </c>
      <c r="BM135" s="97">
        <v>130762</v>
      </c>
      <c r="BN135" s="97">
        <v>66653</v>
      </c>
      <c r="BO135" s="97">
        <v>340694</v>
      </c>
      <c r="BP135" s="97">
        <v>1259579</v>
      </c>
      <c r="BQ135" s="97">
        <v>273364</v>
      </c>
      <c r="BR135" s="97">
        <v>42472355</v>
      </c>
      <c r="BS135" s="97">
        <v>2908072</v>
      </c>
      <c r="BT135" s="97">
        <v>52755</v>
      </c>
      <c r="BU135" s="97">
        <v>1976076</v>
      </c>
      <c r="BV135" s="97">
        <v>587446</v>
      </c>
      <c r="BW135" s="97">
        <v>139574</v>
      </c>
      <c r="BX135" s="97">
        <v>249291</v>
      </c>
      <c r="BY135" s="113" t="e">
        <v>#N/A</v>
      </c>
      <c r="BZ135" s="97">
        <v>466442</v>
      </c>
      <c r="CA135" s="97">
        <v>966654</v>
      </c>
      <c r="CB135" s="97">
        <v>572496</v>
      </c>
      <c r="CC135" s="97">
        <v>48371</v>
      </c>
      <c r="CD135" s="76"/>
      <c r="CE135" s="76"/>
      <c r="CF135" s="76"/>
      <c r="CG135" s="76"/>
      <c r="CH135" s="76"/>
      <c r="CI135" s="76"/>
      <c r="CJ135" s="76"/>
      <c r="CK135" s="77"/>
      <c r="CL135" s="77"/>
      <c r="CM135" s="74"/>
    </row>
    <row r="136" spans="1:91" x14ac:dyDescent="0.25">
      <c r="A136" s="73" t="s">
        <v>160</v>
      </c>
      <c r="B136" s="68"/>
      <c r="C136" s="68"/>
      <c r="D136" s="97">
        <v>0</v>
      </c>
      <c r="E136" s="97">
        <v>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113" t="e">
        <v>#N/A</v>
      </c>
      <c r="P136" s="97">
        <v>0</v>
      </c>
      <c r="Q136" s="97">
        <v>0</v>
      </c>
      <c r="R136" s="97">
        <v>91867820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97">
        <v>0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0</v>
      </c>
      <c r="AZ136" s="97">
        <v>0</v>
      </c>
      <c r="BA136" s="97">
        <v>0</v>
      </c>
      <c r="BB136" s="97">
        <v>0</v>
      </c>
      <c r="BC136" s="97">
        <v>0</v>
      </c>
      <c r="BD136" s="97">
        <v>0</v>
      </c>
      <c r="BE136" s="97">
        <v>0</v>
      </c>
      <c r="BF136" s="97">
        <v>0</v>
      </c>
      <c r="BG136" s="97">
        <v>0</v>
      </c>
      <c r="BH136" s="97">
        <v>0</v>
      </c>
      <c r="BI136" s="97">
        <v>0</v>
      </c>
      <c r="BJ136" s="97">
        <v>0</v>
      </c>
      <c r="BK136" s="97">
        <v>0</v>
      </c>
      <c r="BL136" s="97">
        <v>0</v>
      </c>
      <c r="BM136" s="97">
        <v>0</v>
      </c>
      <c r="BN136" s="97">
        <v>0</v>
      </c>
      <c r="BO136" s="97">
        <v>0</v>
      </c>
      <c r="BP136" s="97">
        <v>0</v>
      </c>
      <c r="BQ136" s="97">
        <v>0</v>
      </c>
      <c r="BR136" s="97">
        <v>0</v>
      </c>
      <c r="BS136" s="97">
        <v>0</v>
      </c>
      <c r="BT136" s="97">
        <v>0</v>
      </c>
      <c r="BU136" s="97">
        <v>0</v>
      </c>
      <c r="BV136" s="97">
        <v>0</v>
      </c>
      <c r="BW136" s="97">
        <v>0</v>
      </c>
      <c r="BX136" s="97">
        <v>0</v>
      </c>
      <c r="BY136" s="113" t="e">
        <v>#N/A</v>
      </c>
      <c r="BZ136" s="97">
        <v>0</v>
      </c>
      <c r="CA136" s="97">
        <v>0</v>
      </c>
      <c r="CB136" s="97">
        <v>0</v>
      </c>
      <c r="CC136" s="97">
        <v>0</v>
      </c>
      <c r="CD136" s="76"/>
      <c r="CE136" s="76"/>
      <c r="CF136" s="76"/>
      <c r="CG136" s="76"/>
      <c r="CH136" s="76"/>
      <c r="CI136" s="76"/>
      <c r="CJ136" s="76"/>
      <c r="CK136" s="77"/>
      <c r="CL136" s="77"/>
      <c r="CM136" s="74"/>
    </row>
    <row r="137" spans="1:91" x14ac:dyDescent="0.25">
      <c r="A137" s="103" t="s">
        <v>275</v>
      </c>
      <c r="B137" s="68"/>
      <c r="C137" s="68"/>
      <c r="D137" s="97">
        <v>161407</v>
      </c>
      <c r="E137" s="97">
        <v>3940</v>
      </c>
      <c r="F137" s="97">
        <v>959890</v>
      </c>
      <c r="G137" s="97">
        <v>306914</v>
      </c>
      <c r="H137" s="97">
        <v>1156162</v>
      </c>
      <c r="I137" s="97">
        <v>2414370</v>
      </c>
      <c r="J137" s="97">
        <v>1958282</v>
      </c>
      <c r="K137" s="97">
        <v>342446</v>
      </c>
      <c r="L137" s="97">
        <v>206965</v>
      </c>
      <c r="M137" s="97">
        <v>19548</v>
      </c>
      <c r="N137" s="97">
        <v>1026002</v>
      </c>
      <c r="O137" s="113" t="e">
        <v>#N/A</v>
      </c>
      <c r="P137" s="97">
        <v>327346</v>
      </c>
      <c r="Q137" s="97">
        <v>12041</v>
      </c>
      <c r="R137" s="97">
        <v>195460</v>
      </c>
      <c r="S137" s="97">
        <v>11262965</v>
      </c>
      <c r="T137" s="97">
        <v>2566544</v>
      </c>
      <c r="U137" s="97">
        <v>496754</v>
      </c>
      <c r="V137" s="97">
        <v>40289</v>
      </c>
      <c r="W137" s="97">
        <v>472700</v>
      </c>
      <c r="X137" s="97">
        <v>893506</v>
      </c>
      <c r="Y137" s="97">
        <v>63157</v>
      </c>
      <c r="Z137" s="97">
        <v>957195</v>
      </c>
      <c r="AA137" s="97">
        <v>180394</v>
      </c>
      <c r="AB137" s="97">
        <v>2056845</v>
      </c>
      <c r="AC137" s="97">
        <v>332718</v>
      </c>
      <c r="AD137" s="97">
        <v>613138</v>
      </c>
      <c r="AE137" s="97">
        <v>124842</v>
      </c>
      <c r="AF137" s="97">
        <v>5289672</v>
      </c>
      <c r="AG137" s="97">
        <v>11645</v>
      </c>
      <c r="AH137" s="97">
        <v>211682</v>
      </c>
      <c r="AI137" s="97">
        <v>4943471</v>
      </c>
      <c r="AJ137" s="97">
        <v>13969086</v>
      </c>
      <c r="AK137" s="97">
        <v>9092735</v>
      </c>
      <c r="AL137" s="97">
        <v>149826</v>
      </c>
      <c r="AM137" s="97">
        <v>104670</v>
      </c>
      <c r="AN137" s="97">
        <v>766581</v>
      </c>
      <c r="AO137" s="97">
        <v>2244883</v>
      </c>
      <c r="AP137" s="97">
        <v>0</v>
      </c>
      <c r="AQ137" s="97">
        <v>202946</v>
      </c>
      <c r="AR137" s="97">
        <v>4021566</v>
      </c>
      <c r="AS137" s="97">
        <v>239996</v>
      </c>
      <c r="AT137" s="97">
        <v>325169</v>
      </c>
      <c r="AU137" s="97">
        <v>764203</v>
      </c>
      <c r="AV137" s="97">
        <v>0</v>
      </c>
      <c r="AW137" s="97">
        <v>1793543</v>
      </c>
      <c r="AX137" s="97">
        <v>191907</v>
      </c>
      <c r="AY137" s="97">
        <v>339114</v>
      </c>
      <c r="AZ137" s="97">
        <v>653419</v>
      </c>
      <c r="BA137" s="97">
        <v>167396</v>
      </c>
      <c r="BB137" s="97">
        <v>1924820</v>
      </c>
      <c r="BC137" s="97">
        <v>298210</v>
      </c>
      <c r="BD137" s="97">
        <v>390760</v>
      </c>
      <c r="BE137" s="97">
        <v>1059770</v>
      </c>
      <c r="BF137" s="97">
        <v>203575</v>
      </c>
      <c r="BG137" s="97">
        <v>81419</v>
      </c>
      <c r="BH137" s="97">
        <v>848381</v>
      </c>
      <c r="BI137" s="97">
        <v>374429</v>
      </c>
      <c r="BJ137" s="97">
        <v>12056896</v>
      </c>
      <c r="BK137" s="97">
        <v>629024</v>
      </c>
      <c r="BL137" s="97">
        <v>130980</v>
      </c>
      <c r="BM137" s="97">
        <v>130762</v>
      </c>
      <c r="BN137" s="97">
        <v>66653</v>
      </c>
      <c r="BO137" s="97">
        <v>340694</v>
      </c>
      <c r="BP137" s="97">
        <v>1259579.1299999999</v>
      </c>
      <c r="BQ137" s="97">
        <v>273364</v>
      </c>
      <c r="BR137" s="97">
        <v>37250092</v>
      </c>
      <c r="BS137" s="97">
        <v>2557875</v>
      </c>
      <c r="BT137" s="97">
        <v>52755</v>
      </c>
      <c r="BU137" s="97">
        <v>1775934</v>
      </c>
      <c r="BV137" s="97">
        <v>417210</v>
      </c>
      <c r="BW137" s="97">
        <v>139574</v>
      </c>
      <c r="BX137" s="97">
        <v>99925</v>
      </c>
      <c r="BY137" s="113" t="e">
        <v>#N/A</v>
      </c>
      <c r="BZ137" s="97">
        <v>466442</v>
      </c>
      <c r="CA137" s="97">
        <v>966654</v>
      </c>
      <c r="CB137" s="97">
        <v>572496</v>
      </c>
      <c r="CC137" s="97">
        <v>48371</v>
      </c>
      <c r="CD137" s="76"/>
      <c r="CE137" s="76"/>
      <c r="CF137" s="76"/>
      <c r="CG137" s="76"/>
      <c r="CH137" s="76"/>
      <c r="CI137" s="76"/>
      <c r="CJ137" s="76"/>
      <c r="CK137" s="77"/>
      <c r="CL137" s="77"/>
      <c r="CM137" s="74"/>
    </row>
    <row r="138" spans="1:91" x14ac:dyDescent="0.25">
      <c r="A138" s="103" t="s">
        <v>274</v>
      </c>
      <c r="B138" s="68"/>
      <c r="C138" s="68"/>
      <c r="D138" s="97">
        <v>0</v>
      </c>
      <c r="E138" s="97">
        <v>0</v>
      </c>
      <c r="F138" s="97">
        <v>0</v>
      </c>
      <c r="G138" s="97">
        <v>0</v>
      </c>
      <c r="H138" s="97">
        <v>0</v>
      </c>
      <c r="I138" s="97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113" t="e">
        <v>#N/A</v>
      </c>
      <c r="P138" s="97">
        <v>0</v>
      </c>
      <c r="Q138" s="97">
        <v>0</v>
      </c>
      <c r="R138" s="97">
        <v>29607915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0</v>
      </c>
      <c r="AI138" s="97">
        <v>0</v>
      </c>
      <c r="AJ138" s="97">
        <v>0</v>
      </c>
      <c r="AK138" s="97">
        <v>0</v>
      </c>
      <c r="AL138" s="97">
        <v>0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0</v>
      </c>
      <c r="AT138" s="97">
        <v>0</v>
      </c>
      <c r="AU138" s="97">
        <v>0</v>
      </c>
      <c r="AV138" s="97">
        <v>0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97">
        <v>0</v>
      </c>
      <c r="BD138" s="97">
        <v>0</v>
      </c>
      <c r="BE138" s="97">
        <v>0</v>
      </c>
      <c r="BF138" s="97">
        <v>0</v>
      </c>
      <c r="BG138" s="97">
        <v>0</v>
      </c>
      <c r="BH138" s="97">
        <v>0</v>
      </c>
      <c r="BI138" s="97">
        <v>0</v>
      </c>
      <c r="BJ138" s="97">
        <v>0</v>
      </c>
      <c r="BK138" s="97">
        <v>0</v>
      </c>
      <c r="BL138" s="97">
        <v>0</v>
      </c>
      <c r="BM138" s="97">
        <v>0</v>
      </c>
      <c r="BN138" s="97">
        <v>0</v>
      </c>
      <c r="BO138" s="97">
        <v>0</v>
      </c>
      <c r="BP138" s="97">
        <v>0</v>
      </c>
      <c r="BQ138" s="97">
        <v>0</v>
      </c>
      <c r="BR138" s="97">
        <v>0</v>
      </c>
      <c r="BS138" s="97">
        <v>0</v>
      </c>
      <c r="BT138" s="97">
        <v>0</v>
      </c>
      <c r="BU138" s="97">
        <v>0</v>
      </c>
      <c r="BV138" s="97">
        <v>0</v>
      </c>
      <c r="BW138" s="97">
        <v>0</v>
      </c>
      <c r="BX138" s="97">
        <v>0</v>
      </c>
      <c r="BY138" s="113" t="e">
        <v>#N/A</v>
      </c>
      <c r="BZ138" s="97">
        <v>0</v>
      </c>
      <c r="CA138" s="97">
        <v>0</v>
      </c>
      <c r="CB138" s="97">
        <v>0</v>
      </c>
      <c r="CC138" s="97">
        <v>0</v>
      </c>
      <c r="CD138" s="76"/>
      <c r="CE138" s="76"/>
      <c r="CF138" s="76"/>
      <c r="CG138" s="76"/>
      <c r="CH138" s="76"/>
      <c r="CI138" s="76"/>
      <c r="CJ138" s="76"/>
      <c r="CK138" s="77"/>
      <c r="CL138" s="77"/>
      <c r="CM138" s="74"/>
    </row>
    <row r="139" spans="1:91" ht="12.75" x14ac:dyDescent="0.2">
      <c r="A139" s="114" t="s">
        <v>341</v>
      </c>
      <c r="B139" s="123"/>
      <c r="C139" s="123"/>
      <c r="D139" s="97">
        <v>0</v>
      </c>
      <c r="E139" s="97">
        <v>0</v>
      </c>
      <c r="F139" s="97">
        <v>0</v>
      </c>
      <c r="G139" s="97">
        <v>0</v>
      </c>
      <c r="H139" s="97">
        <v>156840</v>
      </c>
      <c r="I139" s="97">
        <v>0</v>
      </c>
      <c r="J139" s="97">
        <v>92217</v>
      </c>
      <c r="K139" s="97">
        <v>0</v>
      </c>
      <c r="L139" s="97">
        <v>0</v>
      </c>
      <c r="M139" s="97">
        <v>0</v>
      </c>
      <c r="N139" s="97">
        <v>0</v>
      </c>
      <c r="O139" s="97" t="e">
        <v>#N/A</v>
      </c>
      <c r="P139" s="97">
        <v>0</v>
      </c>
      <c r="Q139" s="97">
        <v>0</v>
      </c>
      <c r="R139" s="97">
        <v>0</v>
      </c>
      <c r="S139" s="97">
        <v>0</v>
      </c>
      <c r="T139" s="97">
        <v>0</v>
      </c>
      <c r="U139" s="97">
        <v>36536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264787</v>
      </c>
      <c r="AD139" s="97">
        <v>0</v>
      </c>
      <c r="AE139" s="97">
        <v>0</v>
      </c>
      <c r="AF139" s="97">
        <v>0</v>
      </c>
      <c r="AG139" s="97">
        <v>0</v>
      </c>
      <c r="AH139" s="97">
        <v>0</v>
      </c>
      <c r="AI139" s="97">
        <v>0</v>
      </c>
      <c r="AJ139" s="97">
        <v>48905</v>
      </c>
      <c r="AK139" s="97">
        <v>0</v>
      </c>
      <c r="AL139" s="97">
        <v>0</v>
      </c>
      <c r="AM139" s="97">
        <v>0</v>
      </c>
      <c r="AN139" s="97">
        <v>0</v>
      </c>
      <c r="AO139" s="97">
        <v>49138</v>
      </c>
      <c r="AP139" s="97">
        <v>0</v>
      </c>
      <c r="AQ139" s="97">
        <v>0</v>
      </c>
      <c r="AR139" s="97">
        <v>0</v>
      </c>
      <c r="AS139" s="97">
        <v>0</v>
      </c>
      <c r="AT139" s="97">
        <v>0</v>
      </c>
      <c r="AU139" s="97">
        <v>0</v>
      </c>
      <c r="AV139" s="97">
        <v>0</v>
      </c>
      <c r="AW139" s="97">
        <v>0</v>
      </c>
      <c r="AX139" s="97">
        <v>0</v>
      </c>
      <c r="AY139" s="97">
        <v>0</v>
      </c>
      <c r="AZ139" s="97">
        <v>0</v>
      </c>
      <c r="BA139" s="97">
        <v>0</v>
      </c>
      <c r="BB139" s="97">
        <v>0</v>
      </c>
      <c r="BC139" s="97">
        <v>0</v>
      </c>
      <c r="BD139" s="97">
        <v>0</v>
      </c>
      <c r="BE139" s="97">
        <v>0</v>
      </c>
      <c r="BF139" s="97">
        <v>0</v>
      </c>
      <c r="BG139" s="97">
        <v>0</v>
      </c>
      <c r="BH139" s="97">
        <v>0</v>
      </c>
      <c r="BI139" s="97">
        <v>0</v>
      </c>
      <c r="BJ139" s="97">
        <v>0</v>
      </c>
      <c r="BK139" s="97">
        <v>0</v>
      </c>
      <c r="BL139" s="97">
        <v>0</v>
      </c>
      <c r="BM139" s="97">
        <v>0</v>
      </c>
      <c r="BN139" s="97">
        <v>0</v>
      </c>
      <c r="BO139" s="97">
        <v>0</v>
      </c>
      <c r="BP139" s="97">
        <v>0</v>
      </c>
      <c r="BQ139" s="97">
        <v>0</v>
      </c>
      <c r="BR139" s="97">
        <v>0</v>
      </c>
      <c r="BS139" s="97">
        <v>0</v>
      </c>
      <c r="BT139" s="97">
        <v>0</v>
      </c>
      <c r="BU139" s="97">
        <v>39512</v>
      </c>
      <c r="BV139" s="97">
        <v>0</v>
      </c>
      <c r="BW139" s="97">
        <v>0</v>
      </c>
      <c r="BX139" s="97">
        <v>0</v>
      </c>
      <c r="BY139" s="97" t="e">
        <v>#N/A</v>
      </c>
      <c r="BZ139" s="97">
        <v>0</v>
      </c>
      <c r="CA139" s="97">
        <v>0</v>
      </c>
      <c r="CB139" s="97">
        <v>0</v>
      </c>
      <c r="CC139" s="97">
        <v>0</v>
      </c>
      <c r="CD139" s="76"/>
      <c r="CE139" s="76"/>
      <c r="CF139" s="76"/>
      <c r="CG139" s="76"/>
      <c r="CH139" s="76"/>
      <c r="CI139" s="76"/>
      <c r="CJ139" s="76"/>
      <c r="CK139" s="77"/>
      <c r="CL139" s="77"/>
      <c r="CM139" s="74"/>
    </row>
    <row r="140" spans="1:91" x14ac:dyDescent="0.25">
      <c r="A140" s="103" t="s">
        <v>336</v>
      </c>
      <c r="B140" s="68"/>
      <c r="C140" s="68"/>
      <c r="D140" s="97">
        <v>15107</v>
      </c>
      <c r="E140" s="97">
        <v>0</v>
      </c>
      <c r="F140" s="97">
        <v>401335</v>
      </c>
      <c r="G140" s="97">
        <v>0</v>
      </c>
      <c r="H140" s="97">
        <v>188089</v>
      </c>
      <c r="I140" s="97">
        <v>0</v>
      </c>
      <c r="J140" s="97">
        <v>429511</v>
      </c>
      <c r="K140" s="97">
        <v>0</v>
      </c>
      <c r="L140" s="97">
        <v>0</v>
      </c>
      <c r="M140" s="97">
        <v>0</v>
      </c>
      <c r="N140" s="97">
        <v>0</v>
      </c>
      <c r="O140" s="113" t="e">
        <v>#N/A</v>
      </c>
      <c r="P140" s="97">
        <v>0</v>
      </c>
      <c r="Q140" s="97">
        <v>0</v>
      </c>
      <c r="R140" s="97">
        <v>0</v>
      </c>
      <c r="S140" s="97">
        <v>1837737</v>
      </c>
      <c r="T140" s="97">
        <v>762920</v>
      </c>
      <c r="U140" s="97">
        <v>159576</v>
      </c>
      <c r="V140" s="97">
        <v>0</v>
      </c>
      <c r="W140" s="97">
        <v>0</v>
      </c>
      <c r="X140" s="97">
        <v>59443</v>
      </c>
      <c r="Y140" s="97">
        <v>0</v>
      </c>
      <c r="Z140" s="97">
        <v>0</v>
      </c>
      <c r="AA140" s="97">
        <v>0</v>
      </c>
      <c r="AB140" s="97">
        <v>466012</v>
      </c>
      <c r="AC140" s="97">
        <v>0</v>
      </c>
      <c r="AD140" s="97">
        <v>0</v>
      </c>
      <c r="AE140" s="97">
        <v>0</v>
      </c>
      <c r="AF140" s="97">
        <v>2276683</v>
      </c>
      <c r="AG140" s="97">
        <v>0</v>
      </c>
      <c r="AH140" s="97">
        <v>0</v>
      </c>
      <c r="AI140" s="97">
        <v>716743</v>
      </c>
      <c r="AJ140" s="97">
        <v>0</v>
      </c>
      <c r="AK140" s="97">
        <v>1182395</v>
      </c>
      <c r="AL140" s="97">
        <v>0</v>
      </c>
      <c r="AM140" s="97">
        <v>0</v>
      </c>
      <c r="AN140" s="97">
        <v>294114</v>
      </c>
      <c r="AO140" s="97">
        <v>105771</v>
      </c>
      <c r="AP140" s="97">
        <v>0</v>
      </c>
      <c r="AQ140" s="97">
        <v>0</v>
      </c>
      <c r="AR140" s="97">
        <v>409088</v>
      </c>
      <c r="AS140" s="97">
        <v>63856</v>
      </c>
      <c r="AT140" s="97">
        <v>0</v>
      </c>
      <c r="AU140" s="97">
        <v>175385</v>
      </c>
      <c r="AV140" s="97">
        <v>0</v>
      </c>
      <c r="AW140" s="97">
        <v>0</v>
      </c>
      <c r="AX140" s="97">
        <v>0</v>
      </c>
      <c r="AY140" s="97">
        <v>0</v>
      </c>
      <c r="AZ140" s="97">
        <v>0</v>
      </c>
      <c r="BA140" s="97">
        <v>0</v>
      </c>
      <c r="BB140" s="97">
        <v>0</v>
      </c>
      <c r="BC140" s="97">
        <v>0</v>
      </c>
      <c r="BD140" s="97">
        <v>0</v>
      </c>
      <c r="BE140" s="97">
        <v>83704</v>
      </c>
      <c r="BF140" s="97">
        <v>0</v>
      </c>
      <c r="BG140" s="97">
        <v>0</v>
      </c>
      <c r="BH140" s="97">
        <v>121779</v>
      </c>
      <c r="BI140" s="97">
        <v>0</v>
      </c>
      <c r="BJ140" s="97">
        <v>80298</v>
      </c>
      <c r="BK140" s="97">
        <v>0</v>
      </c>
      <c r="BL140" s="97">
        <v>0</v>
      </c>
      <c r="BM140" s="97">
        <v>0</v>
      </c>
      <c r="BN140" s="97">
        <v>0</v>
      </c>
      <c r="BO140" s="97">
        <v>0</v>
      </c>
      <c r="BP140" s="97">
        <v>0</v>
      </c>
      <c r="BQ140" s="97">
        <v>0</v>
      </c>
      <c r="BR140" s="97">
        <v>5222263</v>
      </c>
      <c r="BS140" s="97">
        <v>350197</v>
      </c>
      <c r="BT140" s="97">
        <v>0</v>
      </c>
      <c r="BU140" s="97">
        <v>160630</v>
      </c>
      <c r="BV140" s="97">
        <v>170236</v>
      </c>
      <c r="BW140" s="97">
        <v>0</v>
      </c>
      <c r="BX140" s="97">
        <v>149366</v>
      </c>
      <c r="BY140" s="113" t="e">
        <v>#N/A</v>
      </c>
      <c r="BZ140" s="97">
        <v>0</v>
      </c>
      <c r="CA140" s="97">
        <v>0</v>
      </c>
      <c r="CB140" s="97">
        <v>0</v>
      </c>
      <c r="CC140" s="97">
        <v>0</v>
      </c>
      <c r="CD140" s="76"/>
      <c r="CE140" s="76"/>
      <c r="CF140" s="76"/>
      <c r="CG140" s="76"/>
      <c r="CH140" s="76"/>
      <c r="CI140" s="76"/>
      <c r="CJ140" s="76"/>
      <c r="CK140" s="77"/>
      <c r="CL140" s="77"/>
      <c r="CM140" s="74"/>
    </row>
    <row r="141" spans="1:91" x14ac:dyDescent="0.25">
      <c r="A141" s="103" t="s">
        <v>337</v>
      </c>
      <c r="B141" s="68"/>
      <c r="C141" s="68"/>
      <c r="D141" s="97">
        <v>0</v>
      </c>
      <c r="E141" s="97">
        <v>0</v>
      </c>
      <c r="F141" s="97">
        <v>0</v>
      </c>
      <c r="G141" s="97">
        <v>0</v>
      </c>
      <c r="H141" s="97">
        <v>0</v>
      </c>
      <c r="I141" s="97">
        <v>0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113" t="e">
        <v>#N/A</v>
      </c>
      <c r="P141" s="97">
        <v>0</v>
      </c>
      <c r="Q141" s="97">
        <v>0</v>
      </c>
      <c r="R141" s="97"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13464953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97">
        <v>0</v>
      </c>
      <c r="AS141" s="97">
        <v>0</v>
      </c>
      <c r="AT141" s="97">
        <v>0</v>
      </c>
      <c r="AU141" s="97">
        <v>0</v>
      </c>
      <c r="AV141" s="97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0</v>
      </c>
      <c r="BB141" s="97">
        <v>0</v>
      </c>
      <c r="BC141" s="97">
        <v>0</v>
      </c>
      <c r="BD141" s="97">
        <v>0</v>
      </c>
      <c r="BE141" s="97">
        <v>0</v>
      </c>
      <c r="BF141" s="97">
        <v>0</v>
      </c>
      <c r="BG141" s="97">
        <v>0</v>
      </c>
      <c r="BH141" s="97">
        <v>0</v>
      </c>
      <c r="BI141" s="97">
        <v>0</v>
      </c>
      <c r="BJ141" s="97">
        <v>0</v>
      </c>
      <c r="BK141" s="97">
        <v>0</v>
      </c>
      <c r="BL141" s="97">
        <v>0</v>
      </c>
      <c r="BM141" s="97">
        <v>0</v>
      </c>
      <c r="BN141" s="97">
        <v>0</v>
      </c>
      <c r="BO141" s="97">
        <v>0</v>
      </c>
      <c r="BP141" s="97">
        <v>0</v>
      </c>
      <c r="BQ141" s="97">
        <v>0</v>
      </c>
      <c r="BR141" s="97">
        <v>0</v>
      </c>
      <c r="BS141" s="97">
        <v>0</v>
      </c>
      <c r="BT141" s="97">
        <v>0</v>
      </c>
      <c r="BU141" s="97">
        <v>0</v>
      </c>
      <c r="BV141" s="97">
        <v>0</v>
      </c>
      <c r="BW141" s="97">
        <v>0</v>
      </c>
      <c r="BX141" s="97">
        <v>0</v>
      </c>
      <c r="BY141" s="113" t="e">
        <v>#N/A</v>
      </c>
      <c r="BZ141" s="97">
        <v>0</v>
      </c>
      <c r="CA141" s="97">
        <v>0</v>
      </c>
      <c r="CB141" s="97">
        <v>0</v>
      </c>
      <c r="CC141" s="97">
        <v>0</v>
      </c>
      <c r="CD141" s="76"/>
      <c r="CE141" s="76"/>
      <c r="CF141" s="76"/>
      <c r="CG141" s="76"/>
      <c r="CH141" s="76"/>
      <c r="CI141" s="76"/>
      <c r="CJ141" s="76"/>
      <c r="CK141" s="77"/>
      <c r="CL141" s="77"/>
      <c r="CM141" s="74"/>
    </row>
    <row r="142" spans="1:91" s="42" customFormat="1" x14ac:dyDescent="0.25">
      <c r="A142" s="82"/>
      <c r="B142" s="82"/>
      <c r="C142" s="82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>
        <v>0</v>
      </c>
      <c r="N142" s="149">
        <v>0</v>
      </c>
      <c r="O142" s="113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49">
        <v>0</v>
      </c>
      <c r="AF142" s="149">
        <v>0</v>
      </c>
      <c r="AG142" s="149">
        <v>0</v>
      </c>
      <c r="AH142" s="149">
        <v>0</v>
      </c>
      <c r="AI142" s="149">
        <v>0</v>
      </c>
      <c r="AJ142" s="149">
        <v>0</v>
      </c>
      <c r="AK142" s="149">
        <v>0</v>
      </c>
      <c r="AL142" s="149">
        <v>0</v>
      </c>
      <c r="AM142" s="149">
        <v>0</v>
      </c>
      <c r="AN142" s="149">
        <v>0</v>
      </c>
      <c r="AO142" s="149">
        <v>0</v>
      </c>
      <c r="AP142" s="149">
        <v>0</v>
      </c>
      <c r="AQ142" s="149">
        <v>0</v>
      </c>
      <c r="AR142" s="149">
        <v>0</v>
      </c>
      <c r="AS142" s="149">
        <v>0</v>
      </c>
      <c r="AT142" s="149">
        <v>0</v>
      </c>
      <c r="AU142" s="149">
        <v>0</v>
      </c>
      <c r="AV142" s="149">
        <v>0</v>
      </c>
      <c r="AW142" s="149">
        <v>0</v>
      </c>
      <c r="AX142" s="149">
        <v>0</v>
      </c>
      <c r="AY142" s="149">
        <v>0</v>
      </c>
      <c r="AZ142" s="149">
        <v>0</v>
      </c>
      <c r="BA142" s="149">
        <v>0</v>
      </c>
      <c r="BB142" s="149">
        <v>0</v>
      </c>
      <c r="BC142" s="149">
        <v>0</v>
      </c>
      <c r="BD142" s="149">
        <v>0</v>
      </c>
      <c r="BE142" s="149">
        <v>0</v>
      </c>
      <c r="BF142" s="149">
        <v>0</v>
      </c>
      <c r="BG142" s="149">
        <v>0</v>
      </c>
      <c r="BH142" s="149">
        <v>0</v>
      </c>
      <c r="BI142" s="149">
        <v>0</v>
      </c>
      <c r="BJ142" s="149">
        <v>0</v>
      </c>
      <c r="BK142" s="149">
        <v>0</v>
      </c>
      <c r="BL142" s="149">
        <v>0</v>
      </c>
      <c r="BM142" s="149">
        <v>0</v>
      </c>
      <c r="BN142" s="149">
        <v>0</v>
      </c>
      <c r="BO142" s="149">
        <v>0</v>
      </c>
      <c r="BP142" s="149">
        <v>0</v>
      </c>
      <c r="BQ142" s="149">
        <v>0</v>
      </c>
      <c r="BR142" s="149">
        <v>0</v>
      </c>
      <c r="BS142" s="149">
        <v>0</v>
      </c>
      <c r="BT142" s="149">
        <v>0</v>
      </c>
      <c r="BU142" s="149">
        <v>0</v>
      </c>
      <c r="BV142" s="149">
        <v>0</v>
      </c>
      <c r="BW142" s="149">
        <v>0</v>
      </c>
      <c r="BX142" s="149">
        <v>0</v>
      </c>
      <c r="BY142" s="113">
        <v>0</v>
      </c>
      <c r="BZ142" s="149">
        <v>0</v>
      </c>
      <c r="CA142" s="149">
        <v>0</v>
      </c>
      <c r="CB142" s="149">
        <v>0</v>
      </c>
      <c r="CC142" s="149">
        <v>0</v>
      </c>
    </row>
    <row r="143" spans="1:91" x14ac:dyDescent="0.25">
      <c r="A143" s="85" t="s">
        <v>193</v>
      </c>
      <c r="B143" s="85"/>
      <c r="C143" s="85"/>
      <c r="D143" s="97" t="s">
        <v>390</v>
      </c>
      <c r="E143" s="97" t="s">
        <v>391</v>
      </c>
      <c r="F143" s="97" t="s">
        <v>392</v>
      </c>
      <c r="G143" s="97" t="s">
        <v>393</v>
      </c>
      <c r="H143" s="97" t="s">
        <v>394</v>
      </c>
      <c r="I143" s="97" t="s">
        <v>395</v>
      </c>
      <c r="J143" s="97" t="s">
        <v>396</v>
      </c>
      <c r="K143" s="97" t="s">
        <v>397</v>
      </c>
      <c r="L143" s="97" t="s">
        <v>398</v>
      </c>
      <c r="M143" s="97" t="s">
        <v>399</v>
      </c>
      <c r="N143" s="97" t="s">
        <v>400</v>
      </c>
      <c r="O143" s="113" t="s">
        <v>401</v>
      </c>
      <c r="P143" s="97" t="s">
        <v>402</v>
      </c>
      <c r="Q143" s="97" t="s">
        <v>403</v>
      </c>
      <c r="R143" s="97" t="s">
        <v>404</v>
      </c>
      <c r="S143" s="97" t="s">
        <v>405</v>
      </c>
      <c r="T143" s="97" t="s">
        <v>406</v>
      </c>
      <c r="U143" s="97" t="s">
        <v>407</v>
      </c>
      <c r="V143" s="97" t="s">
        <v>408</v>
      </c>
      <c r="W143" s="97" t="s">
        <v>409</v>
      </c>
      <c r="X143" s="97" t="s">
        <v>410</v>
      </c>
      <c r="Y143" s="97" t="s">
        <v>411</v>
      </c>
      <c r="Z143" s="97" t="s">
        <v>412</v>
      </c>
      <c r="AA143" s="97" t="s">
        <v>413</v>
      </c>
      <c r="AB143" s="97" t="s">
        <v>414</v>
      </c>
      <c r="AC143" s="97" t="s">
        <v>415</v>
      </c>
      <c r="AD143" s="97" t="s">
        <v>416</v>
      </c>
      <c r="AE143" s="97" t="s">
        <v>417</v>
      </c>
      <c r="AF143" s="97" t="s">
        <v>418</v>
      </c>
      <c r="AG143" s="97" t="s">
        <v>419</v>
      </c>
      <c r="AH143" s="97" t="s">
        <v>420</v>
      </c>
      <c r="AI143" s="97" t="s">
        <v>421</v>
      </c>
      <c r="AJ143" s="97" t="s">
        <v>422</v>
      </c>
      <c r="AK143" s="97" t="s">
        <v>423</v>
      </c>
      <c r="AL143" s="97" t="s">
        <v>424</v>
      </c>
      <c r="AM143" s="97" t="s">
        <v>425</v>
      </c>
      <c r="AN143" s="97" t="s">
        <v>426</v>
      </c>
      <c r="AO143" s="97" t="s">
        <v>427</v>
      </c>
      <c r="AP143" s="97" t="s">
        <v>428</v>
      </c>
      <c r="AQ143" s="97" t="s">
        <v>429</v>
      </c>
      <c r="AR143" s="97" t="s">
        <v>430</v>
      </c>
      <c r="AS143" s="97" t="s">
        <v>431</v>
      </c>
      <c r="AT143" s="97" t="s">
        <v>432</v>
      </c>
      <c r="AU143" s="97" t="s">
        <v>433</v>
      </c>
      <c r="AV143" s="97" t="s">
        <v>434</v>
      </c>
      <c r="AW143" s="97" t="s">
        <v>435</v>
      </c>
      <c r="AX143" s="97" t="s">
        <v>436</v>
      </c>
      <c r="AY143" s="97" t="s">
        <v>437</v>
      </c>
      <c r="AZ143" s="97" t="s">
        <v>438</v>
      </c>
      <c r="BA143" s="97" t="s">
        <v>439</v>
      </c>
      <c r="BB143" s="97" t="s">
        <v>440</v>
      </c>
      <c r="BC143" s="97" t="s">
        <v>441</v>
      </c>
      <c r="BD143" s="97" t="s">
        <v>442</v>
      </c>
      <c r="BE143" s="97" t="s">
        <v>443</v>
      </c>
      <c r="BF143" s="97" t="s">
        <v>444</v>
      </c>
      <c r="BG143" s="97" t="s">
        <v>445</v>
      </c>
      <c r="BH143" s="97" t="s">
        <v>446</v>
      </c>
      <c r="BI143" s="97" t="s">
        <v>447</v>
      </c>
      <c r="BJ143" s="97" t="s">
        <v>448</v>
      </c>
      <c r="BK143" s="97" t="s">
        <v>449</v>
      </c>
      <c r="BL143" s="97" t="s">
        <v>450</v>
      </c>
      <c r="BM143" s="97" t="s">
        <v>451</v>
      </c>
      <c r="BN143" s="97" t="s">
        <v>452</v>
      </c>
      <c r="BO143" s="97" t="s">
        <v>453</v>
      </c>
      <c r="BP143" s="97" t="s">
        <v>454</v>
      </c>
      <c r="BQ143" s="97" t="s">
        <v>455</v>
      </c>
      <c r="BR143" s="97" t="s">
        <v>456</v>
      </c>
      <c r="BS143" s="97" t="s">
        <v>457</v>
      </c>
      <c r="BT143" s="97" t="s">
        <v>458</v>
      </c>
      <c r="BU143" s="97" t="s">
        <v>459</v>
      </c>
      <c r="BV143" s="97" t="s">
        <v>460</v>
      </c>
      <c r="BW143" s="97" t="s">
        <v>461</v>
      </c>
      <c r="BX143" s="97" t="s">
        <v>462</v>
      </c>
      <c r="BY143" s="113" t="s">
        <v>463</v>
      </c>
      <c r="BZ143" s="97" t="s">
        <v>464</v>
      </c>
      <c r="CA143" s="97" t="s">
        <v>465</v>
      </c>
      <c r="CB143" s="97" t="s">
        <v>466</v>
      </c>
      <c r="CC143" s="97" t="s">
        <v>467</v>
      </c>
      <c r="CD143" s="78"/>
      <c r="CE143" s="78"/>
      <c r="CF143" s="78"/>
      <c r="CG143" s="78"/>
      <c r="CH143" s="78"/>
      <c r="CI143" s="78"/>
      <c r="CJ143" s="78"/>
      <c r="CK143" s="78"/>
      <c r="CL143" s="78"/>
      <c r="CM143" s="74"/>
    </row>
    <row r="144" spans="1:91" x14ac:dyDescent="0.25">
      <c r="A144" s="90" t="s">
        <v>176</v>
      </c>
      <c r="B144" s="90"/>
      <c r="C144" s="90"/>
      <c r="D144" s="97">
        <v>8041723.620000001</v>
      </c>
      <c r="E144" s="97">
        <v>1027326</v>
      </c>
      <c r="F144" s="97">
        <v>17592211</v>
      </c>
      <c r="G144" s="97">
        <v>5333156</v>
      </c>
      <c r="H144" s="97">
        <v>15306098.030000001</v>
      </c>
      <c r="I144" s="97">
        <v>29158059.91</v>
      </c>
      <c r="J144" s="97">
        <v>23024248</v>
      </c>
      <c r="K144" s="97">
        <v>8427255.2800000012</v>
      </c>
      <c r="L144" s="97">
        <v>2684314.8199999998</v>
      </c>
      <c r="M144" s="97">
        <v>589641</v>
      </c>
      <c r="N144" s="97">
        <v>14403070.109999999</v>
      </c>
      <c r="O144" s="113" t="e">
        <v>#N/A</v>
      </c>
      <c r="P144" s="97">
        <v>5380638</v>
      </c>
      <c r="Q144" s="97">
        <v>744559.14</v>
      </c>
      <c r="R144" s="97">
        <v>4441091.7700000005</v>
      </c>
      <c r="S144" s="97">
        <v>106433109</v>
      </c>
      <c r="T144" s="97">
        <v>45802443</v>
      </c>
      <c r="U144" s="97">
        <v>7321186.709999999</v>
      </c>
      <c r="V144" s="97">
        <v>1189937.8999999999</v>
      </c>
      <c r="W144" s="97">
        <v>10743101</v>
      </c>
      <c r="X144" s="97">
        <v>-9567316</v>
      </c>
      <c r="Y144" s="97">
        <v>-1430955.96</v>
      </c>
      <c r="Z144" s="97">
        <v>21570047.210000001</v>
      </c>
      <c r="AA144" s="97">
        <v>3362363.82</v>
      </c>
      <c r="AB144" s="97">
        <v>24514368.899999999</v>
      </c>
      <c r="AC144" s="97">
        <v>12462418</v>
      </c>
      <c r="AD144" s="97">
        <v>8905202.7200000007</v>
      </c>
      <c r="AE144" s="97">
        <v>946506.51</v>
      </c>
      <c r="AF144" s="97">
        <v>97065747</v>
      </c>
      <c r="AG144" s="97">
        <v>302796.01</v>
      </c>
      <c r="AH144" s="97">
        <v>1291271</v>
      </c>
      <c r="AI144" s="97">
        <v>57375753</v>
      </c>
      <c r="AJ144" s="97">
        <v>1104959000</v>
      </c>
      <c r="AK144" s="97">
        <v>143910186</v>
      </c>
      <c r="AL144" s="97">
        <v>7229315.79</v>
      </c>
      <c r="AM144" s="97">
        <v>2190176</v>
      </c>
      <c r="AN144" s="97">
        <v>10202178</v>
      </c>
      <c r="AO144" s="97">
        <v>37682603.260000005</v>
      </c>
      <c r="AP144" s="97">
        <v>3840426.8840000001</v>
      </c>
      <c r="AQ144" s="97">
        <v>4349262</v>
      </c>
      <c r="AR144" s="97">
        <v>57583279</v>
      </c>
      <c r="AS144" s="97">
        <v>2808515.46</v>
      </c>
      <c r="AT144" s="97">
        <v>3301746.8800000004</v>
      </c>
      <c r="AU144" s="97">
        <v>12712369.84</v>
      </c>
      <c r="AV144" s="97">
        <v>16255922</v>
      </c>
      <c r="AW144" s="97">
        <v>27156951</v>
      </c>
      <c r="AX144" s="97">
        <v>4393782.9800000004</v>
      </c>
      <c r="AY144" s="97">
        <v>10940529.17</v>
      </c>
      <c r="AZ144" s="97">
        <v>10678210</v>
      </c>
      <c r="BA144" s="97">
        <v>2400033</v>
      </c>
      <c r="BB144" s="97">
        <v>31032646</v>
      </c>
      <c r="BC144" s="97">
        <v>4769455.97</v>
      </c>
      <c r="BD144" s="97">
        <v>6905232</v>
      </c>
      <c r="BE144" s="97">
        <v>20671828.620000001</v>
      </c>
      <c r="BF144" s="97">
        <v>3868446.99</v>
      </c>
      <c r="BG144" s="97">
        <v>1992360.8399999999</v>
      </c>
      <c r="BH144" s="97">
        <v>13186079.280000001</v>
      </c>
      <c r="BI144" s="97">
        <v>4980077.05</v>
      </c>
      <c r="BJ144" s="97">
        <v>149651732</v>
      </c>
      <c r="BK144" s="97">
        <v>13953059</v>
      </c>
      <c r="BL144" s="97">
        <v>1740413</v>
      </c>
      <c r="BM144" s="97">
        <v>1858647.98</v>
      </c>
      <c r="BN144" s="97">
        <v>1643146.92</v>
      </c>
      <c r="BO144" s="97">
        <v>5938449.8499999996</v>
      </c>
      <c r="BP144" s="97">
        <v>16652988.33</v>
      </c>
      <c r="BQ144" s="97">
        <v>2859057.63</v>
      </c>
      <c r="BR144" s="97">
        <v>515342681</v>
      </c>
      <c r="BS144" s="97">
        <v>46031063</v>
      </c>
      <c r="BT144" s="97">
        <v>3582287.4400000004</v>
      </c>
      <c r="BU144" s="97">
        <v>28047303</v>
      </c>
      <c r="BV144" s="97">
        <v>8137261</v>
      </c>
      <c r="BW144" s="97">
        <v>1738461.8000000003</v>
      </c>
      <c r="BX144" s="97">
        <v>2171262.88</v>
      </c>
      <c r="BY144" s="113" t="e">
        <v>#N/A</v>
      </c>
      <c r="BZ144" s="97">
        <v>8184954</v>
      </c>
      <c r="CA144" s="97">
        <v>19267099</v>
      </c>
      <c r="CB144" s="97">
        <v>7334876.8099999996</v>
      </c>
      <c r="CC144" s="97">
        <v>1867510.9500000002</v>
      </c>
      <c r="CD144" s="78"/>
      <c r="CE144" s="78"/>
      <c r="CF144" s="78"/>
      <c r="CG144" s="78"/>
      <c r="CH144" s="78"/>
      <c r="CI144" s="78"/>
      <c r="CJ144" s="78"/>
      <c r="CK144" s="78"/>
      <c r="CL144" s="78"/>
      <c r="CM144" s="74"/>
    </row>
    <row r="145" spans="1:91" x14ac:dyDescent="0.25">
      <c r="A145" s="73" t="s">
        <v>160</v>
      </c>
      <c r="B145" s="68"/>
      <c r="C145" s="68"/>
      <c r="D145" s="150">
        <v>6277997.3399999999</v>
      </c>
      <c r="E145" s="150">
        <v>638394</v>
      </c>
      <c r="F145" s="150">
        <v>10032358</v>
      </c>
      <c r="G145" s="150">
        <v>2943344</v>
      </c>
      <c r="H145" s="150">
        <v>8726464.7200000007</v>
      </c>
      <c r="I145" s="150">
        <v>18030401</v>
      </c>
      <c r="J145" s="150">
        <v>11562319</v>
      </c>
      <c r="K145" s="150">
        <v>4772323.7300000004</v>
      </c>
      <c r="L145" s="150">
        <v>1542061.72</v>
      </c>
      <c r="M145" s="150">
        <v>387729.9</v>
      </c>
      <c r="N145" s="150">
        <v>8180032</v>
      </c>
      <c r="O145" s="113" t="e">
        <v>#N/A</v>
      </c>
      <c r="P145" s="150">
        <v>3608400</v>
      </c>
      <c r="Q145" s="150">
        <v>542969.18000000005</v>
      </c>
      <c r="R145" s="150">
        <v>2522101.64</v>
      </c>
      <c r="S145" s="150">
        <v>40969478</v>
      </c>
      <c r="T145" s="150">
        <v>22810643</v>
      </c>
      <c r="U145" s="150">
        <v>4516877.55</v>
      </c>
      <c r="V145" s="150">
        <v>732469.36</v>
      </c>
      <c r="W145" s="150">
        <v>7721301</v>
      </c>
      <c r="X145" s="150">
        <v>-5514546</v>
      </c>
      <c r="Y145" s="150">
        <v>-831973.74</v>
      </c>
      <c r="Z145" s="150">
        <v>12903869.210000001</v>
      </c>
      <c r="AA145" s="150">
        <v>2499149.89</v>
      </c>
      <c r="AB145" s="150">
        <v>13829552.66</v>
      </c>
      <c r="AC145" s="150">
        <v>8607062</v>
      </c>
      <c r="AD145" s="150">
        <v>5557689.7000000002</v>
      </c>
      <c r="AE145" s="150">
        <v>539998.49</v>
      </c>
      <c r="AF145" s="150">
        <v>60715244</v>
      </c>
      <c r="AG145" s="150">
        <v>197828.31</v>
      </c>
      <c r="AH145" s="150">
        <v>761751</v>
      </c>
      <c r="AI145" s="150">
        <v>32468379</v>
      </c>
      <c r="AJ145" s="150">
        <v>783917000</v>
      </c>
      <c r="AK145" s="150">
        <v>80374707</v>
      </c>
      <c r="AL145" s="150">
        <v>5971858.5</v>
      </c>
      <c r="AM145" s="150">
        <v>1322167</v>
      </c>
      <c r="AN145" s="150">
        <v>5851100</v>
      </c>
      <c r="AO145" s="150">
        <v>20577428.059999999</v>
      </c>
      <c r="AP145" s="150">
        <v>1943183.53</v>
      </c>
      <c r="AQ145" s="150">
        <v>2509429</v>
      </c>
      <c r="AR145" s="150">
        <v>36388835</v>
      </c>
      <c r="AS145" s="150">
        <v>2169192.63</v>
      </c>
      <c r="AT145" s="150">
        <v>1832475.9300000002</v>
      </c>
      <c r="AU145" s="150">
        <v>8329252.6799999997</v>
      </c>
      <c r="AV145" s="150">
        <v>9242788</v>
      </c>
      <c r="AW145" s="150">
        <v>14533786</v>
      </c>
      <c r="AX145" s="150">
        <v>2303061.5</v>
      </c>
      <c r="AY145" s="150">
        <v>7167679.54</v>
      </c>
      <c r="AZ145" s="150">
        <v>6291162</v>
      </c>
      <c r="BA145" s="150">
        <v>1660377</v>
      </c>
      <c r="BB145" s="150">
        <v>18241865</v>
      </c>
      <c r="BC145" s="150">
        <v>3125258.1</v>
      </c>
      <c r="BD145" s="150">
        <v>3687251</v>
      </c>
      <c r="BE145" s="150">
        <v>12986955.15</v>
      </c>
      <c r="BF145" s="150">
        <v>2388211.13</v>
      </c>
      <c r="BG145" s="150">
        <v>1144729.69</v>
      </c>
      <c r="BH145" s="150">
        <v>7759948.6900000004</v>
      </c>
      <c r="BI145" s="150">
        <v>2943330.01</v>
      </c>
      <c r="BJ145" s="150">
        <v>81026110</v>
      </c>
      <c r="BK145" s="150">
        <v>8189191</v>
      </c>
      <c r="BL145" s="150">
        <v>1058579</v>
      </c>
      <c r="BM145" s="150">
        <v>1131184.4099999999</v>
      </c>
      <c r="BN145" s="150">
        <v>1010129.49</v>
      </c>
      <c r="BO145" s="150">
        <v>3865040.54</v>
      </c>
      <c r="BP145" s="150">
        <v>10099179.949999999</v>
      </c>
      <c r="BQ145" s="150">
        <v>1603851.3900000001</v>
      </c>
      <c r="BR145" s="150">
        <v>218867923</v>
      </c>
      <c r="BS145" s="150">
        <v>29855043</v>
      </c>
      <c r="BT145" s="150">
        <v>2953398.5300000003</v>
      </c>
      <c r="BU145" s="150">
        <v>15023363</v>
      </c>
      <c r="BV145" s="150">
        <v>5629383</v>
      </c>
      <c r="BW145" s="150">
        <v>902620.75</v>
      </c>
      <c r="BX145" s="150">
        <v>1036087.13</v>
      </c>
      <c r="BY145" s="113" t="e">
        <v>#N/A</v>
      </c>
      <c r="BZ145" s="150">
        <v>5352474</v>
      </c>
      <c r="CA145" s="150">
        <v>12902856</v>
      </c>
      <c r="CB145" s="150">
        <v>4768148.1399999997</v>
      </c>
      <c r="CC145" s="150">
        <v>1098978.03</v>
      </c>
      <c r="CD145" s="78"/>
      <c r="CE145" s="78"/>
      <c r="CF145" s="78"/>
      <c r="CG145" s="78"/>
      <c r="CH145" s="78"/>
      <c r="CI145" s="78"/>
      <c r="CJ145" s="78"/>
      <c r="CK145" s="78"/>
      <c r="CL145" s="78"/>
      <c r="CM145" s="74"/>
    </row>
    <row r="146" spans="1:91" x14ac:dyDescent="0.25">
      <c r="A146" s="103" t="s">
        <v>275</v>
      </c>
      <c r="B146" s="68"/>
      <c r="C146" s="68"/>
      <c r="D146" s="150">
        <v>642014.44000000006</v>
      </c>
      <c r="E146" s="150">
        <v>144805</v>
      </c>
      <c r="F146" s="150">
        <v>3447255</v>
      </c>
      <c r="G146" s="150">
        <v>1443397</v>
      </c>
      <c r="H146" s="150">
        <v>4407505.42</v>
      </c>
      <c r="I146" s="150">
        <v>7151590.6900000004</v>
      </c>
      <c r="J146" s="150">
        <v>7605337</v>
      </c>
      <c r="K146" s="150">
        <v>2554909.7999999998</v>
      </c>
      <c r="L146" s="150">
        <v>679886.35</v>
      </c>
      <c r="M146" s="150">
        <v>82873.05</v>
      </c>
      <c r="N146" s="150">
        <v>3900631</v>
      </c>
      <c r="O146" s="113" t="e">
        <v>#N/A</v>
      </c>
      <c r="P146" s="150">
        <v>878800</v>
      </c>
      <c r="Q146" s="150">
        <v>85094.88</v>
      </c>
      <c r="R146" s="150">
        <v>1533855.6</v>
      </c>
      <c r="S146" s="150">
        <v>44702387</v>
      </c>
      <c r="T146" s="150">
        <v>12596663</v>
      </c>
      <c r="U146" s="150">
        <v>1384332.92</v>
      </c>
      <c r="V146" s="150">
        <v>176035.72</v>
      </c>
      <c r="W146" s="150">
        <v>1921392</v>
      </c>
      <c r="X146" s="150">
        <v>-2265066</v>
      </c>
      <c r="Y146" s="150">
        <v>-352093.22000000003</v>
      </c>
      <c r="Z146" s="150">
        <v>4603989.99</v>
      </c>
      <c r="AA146" s="150">
        <v>477453.25</v>
      </c>
      <c r="AB146" s="150">
        <v>6785607.6600000001</v>
      </c>
      <c r="AC146" s="150">
        <v>1721929</v>
      </c>
      <c r="AD146" s="150">
        <v>2309811.17</v>
      </c>
      <c r="AE146" s="150">
        <v>243313.84</v>
      </c>
      <c r="AF146" s="150">
        <v>18767595</v>
      </c>
      <c r="AG146" s="150">
        <v>27601.24</v>
      </c>
      <c r="AH146" s="150">
        <v>331827</v>
      </c>
      <c r="AI146" s="150">
        <v>16232975</v>
      </c>
      <c r="AJ146" s="150">
        <v>134233000</v>
      </c>
      <c r="AK146" s="150">
        <v>40721653.57</v>
      </c>
      <c r="AL146" s="150">
        <v>678189.91</v>
      </c>
      <c r="AM146" s="150">
        <v>488709</v>
      </c>
      <c r="AN146" s="150">
        <v>2166965</v>
      </c>
      <c r="AO146" s="150">
        <v>11432254.970000001</v>
      </c>
      <c r="AP146" s="150">
        <v>1296706.6440000001</v>
      </c>
      <c r="AQ146" s="150">
        <v>809433</v>
      </c>
      <c r="AR146" s="150">
        <v>11616922</v>
      </c>
      <c r="AS146" s="150">
        <v>326578.47000000003</v>
      </c>
      <c r="AT146" s="150">
        <v>980294.27</v>
      </c>
      <c r="AU146" s="150">
        <v>2125336.96</v>
      </c>
      <c r="AV146" s="150">
        <v>4086066</v>
      </c>
      <c r="AW146" s="150">
        <v>9086380</v>
      </c>
      <c r="AX146" s="150">
        <v>953246.04</v>
      </c>
      <c r="AY146" s="150">
        <v>1729162.9100000001</v>
      </c>
      <c r="AZ146" s="150">
        <v>2258347</v>
      </c>
      <c r="BA146" s="150">
        <v>262659</v>
      </c>
      <c r="BB146" s="150">
        <v>8357160</v>
      </c>
      <c r="BC146" s="150">
        <v>859860.49</v>
      </c>
      <c r="BD146" s="150">
        <v>1882580</v>
      </c>
      <c r="BE146" s="150">
        <v>4061940.32</v>
      </c>
      <c r="BF146" s="150">
        <v>776656.62</v>
      </c>
      <c r="BG146" s="150">
        <v>476078.24</v>
      </c>
      <c r="BH146" s="150">
        <v>2948692.66</v>
      </c>
      <c r="BI146" s="150">
        <v>1358747.9100000001</v>
      </c>
      <c r="BJ146" s="150">
        <v>46177899</v>
      </c>
      <c r="BK146" s="150">
        <v>3348946</v>
      </c>
      <c r="BL146" s="150">
        <v>365673</v>
      </c>
      <c r="BM146" s="150">
        <v>351234.48</v>
      </c>
      <c r="BN146" s="150">
        <v>330431.5</v>
      </c>
      <c r="BO146" s="150">
        <v>1167408.6000000001</v>
      </c>
      <c r="BP146" s="150">
        <v>3756779.71</v>
      </c>
      <c r="BQ146" s="150">
        <v>716470.25</v>
      </c>
      <c r="BR146" s="150">
        <v>198990796</v>
      </c>
      <c r="BS146" s="150">
        <v>8747013</v>
      </c>
      <c r="BT146" s="150">
        <v>267476.71000000002</v>
      </c>
      <c r="BU146" s="150">
        <v>8253896</v>
      </c>
      <c r="BV146" s="150">
        <v>1252669</v>
      </c>
      <c r="BW146" s="150">
        <v>527146.68000000005</v>
      </c>
      <c r="BX146" s="150">
        <v>491247.47000000003</v>
      </c>
      <c r="BY146" s="113" t="e">
        <v>#N/A</v>
      </c>
      <c r="BZ146" s="150">
        <v>1670569</v>
      </c>
      <c r="CA146" s="150">
        <v>4289754</v>
      </c>
      <c r="CB146" s="150">
        <v>1634012.98</v>
      </c>
      <c r="CC146" s="150">
        <v>385888.02</v>
      </c>
      <c r="CD146" s="78"/>
      <c r="CE146" s="78"/>
      <c r="CF146" s="78"/>
      <c r="CG146" s="78"/>
      <c r="CH146" s="78"/>
      <c r="CI146" s="78"/>
      <c r="CJ146" s="78"/>
      <c r="CK146" s="78"/>
      <c r="CL146" s="78"/>
      <c r="CM146" s="74"/>
    </row>
    <row r="147" spans="1:91" x14ac:dyDescent="0.25">
      <c r="A147" s="103" t="s">
        <v>274</v>
      </c>
      <c r="B147" s="68"/>
      <c r="C147" s="68"/>
      <c r="D147" s="150">
        <v>1073590.19</v>
      </c>
      <c r="E147" s="150">
        <v>244127</v>
      </c>
      <c r="F147" s="150">
        <v>2822474</v>
      </c>
      <c r="G147" s="150">
        <v>946415</v>
      </c>
      <c r="H147" s="150">
        <v>1427119.59</v>
      </c>
      <c r="I147" s="150">
        <v>3976068.2199999997</v>
      </c>
      <c r="J147" s="150">
        <v>2678554</v>
      </c>
      <c r="K147" s="150">
        <v>1100021.75</v>
      </c>
      <c r="L147" s="150">
        <v>462366.75</v>
      </c>
      <c r="M147" s="150">
        <v>119038.05</v>
      </c>
      <c r="N147" s="150">
        <v>2322407.11</v>
      </c>
      <c r="O147" s="113" t="e">
        <v>#N/A</v>
      </c>
      <c r="P147" s="150">
        <v>893438</v>
      </c>
      <c r="Q147" s="150">
        <v>116495.08</v>
      </c>
      <c r="R147" s="150">
        <v>385134.53</v>
      </c>
      <c r="S147" s="150">
        <v>14751927</v>
      </c>
      <c r="T147" s="150">
        <v>5640824</v>
      </c>
      <c r="U147" s="150">
        <v>909991.17</v>
      </c>
      <c r="V147" s="150">
        <v>281432.82</v>
      </c>
      <c r="W147" s="150">
        <v>1100408</v>
      </c>
      <c r="X147" s="150">
        <v>-1619520</v>
      </c>
      <c r="Y147" s="150">
        <v>-246889</v>
      </c>
      <c r="Z147" s="150">
        <v>4062188.01</v>
      </c>
      <c r="AA147" s="150">
        <v>385314.99</v>
      </c>
      <c r="AB147" s="150">
        <v>2855441.08</v>
      </c>
      <c r="AC147" s="150">
        <v>1967939</v>
      </c>
      <c r="AD147" s="150">
        <v>1037701.85</v>
      </c>
      <c r="AE147" s="150">
        <v>163194.18</v>
      </c>
      <c r="AF147" s="150">
        <v>11808427</v>
      </c>
      <c r="AG147" s="150">
        <v>77366.460000000006</v>
      </c>
      <c r="AH147" s="150">
        <v>197693</v>
      </c>
      <c r="AI147" s="150">
        <v>6787554</v>
      </c>
      <c r="AJ147" s="150">
        <v>150965000</v>
      </c>
      <c r="AK147" s="150">
        <v>18785495.870000001</v>
      </c>
      <c r="AL147" s="150">
        <v>579267.38</v>
      </c>
      <c r="AM147" s="150">
        <v>379300</v>
      </c>
      <c r="AN147" s="150">
        <v>1810441</v>
      </c>
      <c r="AO147" s="150">
        <v>5244787.07</v>
      </c>
      <c r="AP147" s="150">
        <v>600536.71</v>
      </c>
      <c r="AQ147" s="150">
        <v>1030400</v>
      </c>
      <c r="AR147" s="150">
        <v>7916607</v>
      </c>
      <c r="AS147" s="150">
        <v>303409.65000000002</v>
      </c>
      <c r="AT147" s="150">
        <v>488976.68</v>
      </c>
      <c r="AU147" s="150">
        <v>1790780.42</v>
      </c>
      <c r="AV147" s="150">
        <v>2927068</v>
      </c>
      <c r="AW147" s="150">
        <v>3536785</v>
      </c>
      <c r="AX147" s="150">
        <v>1137475.44</v>
      </c>
      <c r="AY147" s="150">
        <v>2043686.72</v>
      </c>
      <c r="AZ147" s="150">
        <v>2128701</v>
      </c>
      <c r="BA147" s="150">
        <v>476997</v>
      </c>
      <c r="BB147" s="150">
        <v>4433621</v>
      </c>
      <c r="BC147" s="150">
        <v>784337.38</v>
      </c>
      <c r="BD147" s="150">
        <v>1335401</v>
      </c>
      <c r="BE147" s="150">
        <v>3389976.21</v>
      </c>
      <c r="BF147" s="150">
        <v>703579.24</v>
      </c>
      <c r="BG147" s="150">
        <v>371552.91000000003</v>
      </c>
      <c r="BH147" s="150">
        <v>2242628.4500000002</v>
      </c>
      <c r="BI147" s="150">
        <v>677999.13</v>
      </c>
      <c r="BJ147" s="150">
        <v>22338196</v>
      </c>
      <c r="BK147" s="150">
        <v>2414922</v>
      </c>
      <c r="BL147" s="150">
        <v>316161</v>
      </c>
      <c r="BM147" s="150">
        <v>376229.09</v>
      </c>
      <c r="BN147" s="150">
        <v>302585.93</v>
      </c>
      <c r="BO147" s="150">
        <v>906444.79</v>
      </c>
      <c r="BP147" s="150">
        <v>2797028.67</v>
      </c>
      <c r="BQ147" s="150">
        <v>538735.99</v>
      </c>
      <c r="BR147" s="150">
        <v>67591088</v>
      </c>
      <c r="BS147" s="150">
        <v>6640792</v>
      </c>
      <c r="BT147" s="150">
        <v>361412.2</v>
      </c>
      <c r="BU147" s="150">
        <v>4218035</v>
      </c>
      <c r="BV147" s="150">
        <v>955417</v>
      </c>
      <c r="BW147" s="150">
        <v>308694.37</v>
      </c>
      <c r="BX147" s="150">
        <v>357792.23</v>
      </c>
      <c r="BY147" s="113" t="e">
        <v>#N/A</v>
      </c>
      <c r="BZ147" s="150">
        <v>1161911</v>
      </c>
      <c r="CA147" s="150">
        <v>2074489</v>
      </c>
      <c r="CB147" s="150">
        <v>932715.69000000006</v>
      </c>
      <c r="CC147" s="150">
        <v>382644.9</v>
      </c>
      <c r="CD147" s="78"/>
      <c r="CE147" s="78"/>
      <c r="CF147" s="78"/>
      <c r="CG147" s="78"/>
      <c r="CH147" s="78"/>
      <c r="CI147" s="78"/>
      <c r="CJ147" s="78"/>
      <c r="CK147" s="78"/>
      <c r="CL147" s="78"/>
      <c r="CM147" s="74"/>
    </row>
    <row r="148" spans="1:91" ht="12.75" x14ac:dyDescent="0.2">
      <c r="A148" s="114" t="s">
        <v>341</v>
      </c>
      <c r="B148" s="123"/>
      <c r="C148" s="123"/>
      <c r="D148" s="150">
        <v>0</v>
      </c>
      <c r="E148" s="150">
        <v>0</v>
      </c>
      <c r="F148" s="150">
        <v>0</v>
      </c>
      <c r="G148" s="150">
        <v>0</v>
      </c>
      <c r="H148" s="150">
        <v>255482.56</v>
      </c>
      <c r="I148" s="150">
        <v>0</v>
      </c>
      <c r="J148" s="150">
        <v>103446</v>
      </c>
      <c r="K148" s="150">
        <v>0</v>
      </c>
      <c r="L148" s="150">
        <v>0</v>
      </c>
      <c r="M148" s="150">
        <v>0</v>
      </c>
      <c r="N148" s="150">
        <v>0</v>
      </c>
      <c r="O148" s="150" t="e">
        <v>#N/A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165733.05000000002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445.69</v>
      </c>
      <c r="AB148" s="150">
        <v>0</v>
      </c>
      <c r="AC148" s="150">
        <v>165488</v>
      </c>
      <c r="AD148" s="150">
        <v>0</v>
      </c>
      <c r="AE148" s="150">
        <v>0</v>
      </c>
      <c r="AF148" s="150">
        <v>0</v>
      </c>
      <c r="AG148" s="150">
        <v>0</v>
      </c>
      <c r="AH148" s="150">
        <v>0</v>
      </c>
      <c r="AI148" s="150">
        <v>0</v>
      </c>
      <c r="AJ148" s="150">
        <v>24055000</v>
      </c>
      <c r="AK148" s="150">
        <v>0</v>
      </c>
      <c r="AL148" s="150">
        <v>0</v>
      </c>
      <c r="AM148" s="150">
        <v>0</v>
      </c>
      <c r="AN148" s="150">
        <v>0</v>
      </c>
      <c r="AO148" s="150">
        <v>62622.92</v>
      </c>
      <c r="AP148" s="150">
        <v>0</v>
      </c>
      <c r="AQ148" s="150">
        <v>0</v>
      </c>
      <c r="AR148" s="150">
        <v>0</v>
      </c>
      <c r="AS148" s="150">
        <v>0</v>
      </c>
      <c r="AT148" s="150">
        <v>0</v>
      </c>
      <c r="AU148" s="150">
        <v>0</v>
      </c>
      <c r="AV148" s="150">
        <v>0</v>
      </c>
      <c r="AW148" s="150">
        <v>0</v>
      </c>
      <c r="AX148" s="150">
        <v>0</v>
      </c>
      <c r="AY148" s="150">
        <v>0</v>
      </c>
      <c r="AZ148" s="150">
        <v>0</v>
      </c>
      <c r="BA148" s="150">
        <v>0</v>
      </c>
      <c r="BB148" s="150">
        <v>0</v>
      </c>
      <c r="BC148" s="150">
        <v>0</v>
      </c>
      <c r="BD148" s="150">
        <v>0</v>
      </c>
      <c r="BE148" s="150">
        <v>0</v>
      </c>
      <c r="BF148" s="150">
        <v>0</v>
      </c>
      <c r="BG148" s="150">
        <v>0</v>
      </c>
      <c r="BH148" s="150">
        <v>0</v>
      </c>
      <c r="BI148" s="150">
        <v>0</v>
      </c>
      <c r="BJ148" s="150">
        <v>0</v>
      </c>
      <c r="BK148" s="150">
        <v>0</v>
      </c>
      <c r="BL148" s="150">
        <v>0</v>
      </c>
      <c r="BM148" s="150">
        <v>0</v>
      </c>
      <c r="BN148" s="150">
        <v>0</v>
      </c>
      <c r="BO148" s="150">
        <v>0</v>
      </c>
      <c r="BP148" s="150">
        <v>0</v>
      </c>
      <c r="BQ148" s="150">
        <v>0</v>
      </c>
      <c r="BR148" s="150">
        <v>0</v>
      </c>
      <c r="BS148" s="150">
        <v>0</v>
      </c>
      <c r="BT148" s="150">
        <v>0</v>
      </c>
      <c r="BU148" s="150">
        <v>512</v>
      </c>
      <c r="BV148" s="150">
        <v>0</v>
      </c>
      <c r="BW148" s="150">
        <v>0</v>
      </c>
      <c r="BX148" s="150">
        <v>0</v>
      </c>
      <c r="BY148" s="150" t="e">
        <v>#N/A</v>
      </c>
      <c r="BZ148" s="150">
        <v>0</v>
      </c>
      <c r="CA148" s="150">
        <v>0</v>
      </c>
      <c r="CB148" s="150">
        <v>0</v>
      </c>
      <c r="CC148" s="150">
        <v>0</v>
      </c>
      <c r="CD148" s="78"/>
      <c r="CE148" s="78"/>
      <c r="CF148" s="78"/>
      <c r="CG148" s="78"/>
      <c r="CH148" s="78"/>
      <c r="CI148" s="78"/>
      <c r="CJ148" s="78"/>
      <c r="CK148" s="78"/>
      <c r="CL148" s="78"/>
      <c r="CM148" s="74"/>
    </row>
    <row r="149" spans="1:91" x14ac:dyDescent="0.25">
      <c r="A149" s="103" t="s">
        <v>336</v>
      </c>
      <c r="B149" s="68"/>
      <c r="C149" s="68"/>
      <c r="D149" s="150">
        <v>48121.65</v>
      </c>
      <c r="E149" s="150">
        <v>0</v>
      </c>
      <c r="F149" s="150">
        <v>1290124</v>
      </c>
      <c r="G149" s="150">
        <v>0</v>
      </c>
      <c r="H149" s="150">
        <v>489525.74</v>
      </c>
      <c r="I149" s="150">
        <v>0</v>
      </c>
      <c r="J149" s="150">
        <v>1074592</v>
      </c>
      <c r="K149" s="150">
        <v>0</v>
      </c>
      <c r="L149" s="150">
        <v>0</v>
      </c>
      <c r="M149" s="150">
        <v>0</v>
      </c>
      <c r="N149" s="150">
        <v>0</v>
      </c>
      <c r="O149" s="113" t="e">
        <v>#N/A</v>
      </c>
      <c r="P149" s="150">
        <v>0</v>
      </c>
      <c r="Q149" s="150">
        <v>0</v>
      </c>
      <c r="R149" s="150">
        <v>0</v>
      </c>
      <c r="S149" s="150">
        <v>6009317</v>
      </c>
      <c r="T149" s="150">
        <v>4754313</v>
      </c>
      <c r="U149" s="150">
        <v>344252.02</v>
      </c>
      <c r="V149" s="150">
        <v>0</v>
      </c>
      <c r="W149" s="150">
        <v>0</v>
      </c>
      <c r="X149" s="150">
        <v>-168184</v>
      </c>
      <c r="Y149" s="150">
        <v>0</v>
      </c>
      <c r="Z149" s="150">
        <v>0</v>
      </c>
      <c r="AA149" s="150">
        <v>0</v>
      </c>
      <c r="AB149" s="150">
        <v>1043767.5</v>
      </c>
      <c r="AC149" s="150">
        <v>0</v>
      </c>
      <c r="AD149" s="150">
        <v>0</v>
      </c>
      <c r="AE149" s="150">
        <v>0</v>
      </c>
      <c r="AF149" s="150">
        <v>5774481</v>
      </c>
      <c r="AG149" s="150">
        <v>0</v>
      </c>
      <c r="AH149" s="150">
        <v>0</v>
      </c>
      <c r="AI149" s="150">
        <v>1886845</v>
      </c>
      <c r="AJ149" s="150">
        <v>0</v>
      </c>
      <c r="AK149" s="150">
        <v>4028329.56</v>
      </c>
      <c r="AL149" s="150">
        <v>0</v>
      </c>
      <c r="AM149" s="150">
        <v>0</v>
      </c>
      <c r="AN149" s="150">
        <v>373672</v>
      </c>
      <c r="AO149" s="150">
        <v>365510.24</v>
      </c>
      <c r="AP149" s="150">
        <v>0</v>
      </c>
      <c r="AQ149" s="150">
        <v>0</v>
      </c>
      <c r="AR149" s="150">
        <v>1660915</v>
      </c>
      <c r="AS149" s="150">
        <v>9334.7100000000009</v>
      </c>
      <c r="AT149" s="150">
        <v>0</v>
      </c>
      <c r="AU149" s="150">
        <v>466999.78</v>
      </c>
      <c r="AV149" s="150">
        <v>0</v>
      </c>
      <c r="AW149" s="150">
        <v>0</v>
      </c>
      <c r="AX149" s="150">
        <v>0</v>
      </c>
      <c r="AY149" s="150">
        <v>0</v>
      </c>
      <c r="AZ149" s="150">
        <v>0</v>
      </c>
      <c r="BA149" s="150">
        <v>0</v>
      </c>
      <c r="BB149" s="150">
        <v>0</v>
      </c>
      <c r="BC149" s="150">
        <v>0</v>
      </c>
      <c r="BD149" s="150">
        <v>0</v>
      </c>
      <c r="BE149" s="150">
        <v>232956.94</v>
      </c>
      <c r="BF149" s="150">
        <v>0</v>
      </c>
      <c r="BG149" s="150">
        <v>0</v>
      </c>
      <c r="BH149" s="150">
        <v>234809.48</v>
      </c>
      <c r="BI149" s="150">
        <v>0</v>
      </c>
      <c r="BJ149" s="150">
        <v>109527</v>
      </c>
      <c r="BK149" s="150">
        <v>0</v>
      </c>
      <c r="BL149" s="150">
        <v>0</v>
      </c>
      <c r="BM149" s="150">
        <v>0</v>
      </c>
      <c r="BN149" s="150">
        <v>0</v>
      </c>
      <c r="BO149" s="150">
        <v>0</v>
      </c>
      <c r="BP149" s="150">
        <v>0</v>
      </c>
      <c r="BQ149" s="150">
        <v>0</v>
      </c>
      <c r="BR149" s="150">
        <v>29892874</v>
      </c>
      <c r="BS149" s="150">
        <v>788215</v>
      </c>
      <c r="BT149" s="150">
        <v>0</v>
      </c>
      <c r="BU149" s="150">
        <v>551497</v>
      </c>
      <c r="BV149" s="150">
        <v>299792</v>
      </c>
      <c r="BW149" s="150">
        <v>0</v>
      </c>
      <c r="BX149" s="150">
        <v>286136.05</v>
      </c>
      <c r="BY149" s="113" t="e">
        <v>#N/A</v>
      </c>
      <c r="BZ149" s="150">
        <v>0</v>
      </c>
      <c r="CA149" s="150">
        <v>0</v>
      </c>
      <c r="CB149" s="150">
        <v>0</v>
      </c>
      <c r="CC149" s="150">
        <v>0</v>
      </c>
      <c r="CD149" s="78"/>
      <c r="CE149" s="78"/>
      <c r="CF149" s="78"/>
      <c r="CG149" s="78"/>
      <c r="CH149" s="78"/>
      <c r="CI149" s="78"/>
      <c r="CJ149" s="78"/>
      <c r="CK149" s="78"/>
      <c r="CL149" s="78"/>
      <c r="CM149" s="74"/>
    </row>
    <row r="150" spans="1:91" x14ac:dyDescent="0.25">
      <c r="A150" s="103" t="s">
        <v>337</v>
      </c>
      <c r="B150" s="68"/>
      <c r="C150" s="68"/>
      <c r="D150" s="150">
        <v>0</v>
      </c>
      <c r="E150" s="150">
        <v>0</v>
      </c>
      <c r="F150" s="150">
        <v>0</v>
      </c>
      <c r="G150" s="150">
        <v>0</v>
      </c>
      <c r="H150" s="150">
        <v>0</v>
      </c>
      <c r="I150" s="150">
        <v>0</v>
      </c>
      <c r="J150" s="150">
        <v>0</v>
      </c>
      <c r="K150" s="150">
        <v>0</v>
      </c>
      <c r="L150" s="150">
        <v>0</v>
      </c>
      <c r="M150" s="150">
        <v>0</v>
      </c>
      <c r="N150" s="150">
        <v>0</v>
      </c>
      <c r="O150" s="113" t="e">
        <v>#N/A</v>
      </c>
      <c r="P150" s="150">
        <v>0</v>
      </c>
      <c r="Q150" s="150">
        <v>0</v>
      </c>
      <c r="R150" s="150">
        <v>0</v>
      </c>
      <c r="S150" s="150">
        <v>0</v>
      </c>
      <c r="T150" s="150">
        <v>0</v>
      </c>
      <c r="U150" s="150">
        <v>0</v>
      </c>
      <c r="V150" s="150">
        <v>0</v>
      </c>
      <c r="W150" s="150">
        <v>0</v>
      </c>
      <c r="X150" s="150">
        <v>0</v>
      </c>
      <c r="Y150" s="150">
        <v>0</v>
      </c>
      <c r="Z150" s="150">
        <v>0</v>
      </c>
      <c r="AA150" s="150">
        <v>0</v>
      </c>
      <c r="AB150" s="150">
        <v>0</v>
      </c>
      <c r="AC150" s="150">
        <v>0</v>
      </c>
      <c r="AD150" s="150">
        <v>0</v>
      </c>
      <c r="AE150" s="150">
        <v>0</v>
      </c>
      <c r="AF150" s="150">
        <v>0</v>
      </c>
      <c r="AG150" s="150">
        <v>0</v>
      </c>
      <c r="AH150" s="150">
        <v>0</v>
      </c>
      <c r="AI150" s="150">
        <v>0</v>
      </c>
      <c r="AJ150" s="150">
        <v>11789000</v>
      </c>
      <c r="AK150" s="150">
        <v>0</v>
      </c>
      <c r="AL150" s="150">
        <v>0</v>
      </c>
      <c r="AM150" s="150">
        <v>0</v>
      </c>
      <c r="AN150" s="150">
        <v>0</v>
      </c>
      <c r="AO150" s="150">
        <v>0</v>
      </c>
      <c r="AP150" s="150">
        <v>0</v>
      </c>
      <c r="AQ150" s="150">
        <v>0</v>
      </c>
      <c r="AR150" s="150">
        <v>0</v>
      </c>
      <c r="AS150" s="150">
        <v>0</v>
      </c>
      <c r="AT150" s="150">
        <v>0</v>
      </c>
      <c r="AU150" s="150">
        <v>0</v>
      </c>
      <c r="AV150" s="150">
        <v>0</v>
      </c>
      <c r="AW150" s="150">
        <v>0</v>
      </c>
      <c r="AX150" s="150">
        <v>0</v>
      </c>
      <c r="AY150" s="150">
        <v>0</v>
      </c>
      <c r="AZ150" s="150">
        <v>0</v>
      </c>
      <c r="BA150" s="150">
        <v>0</v>
      </c>
      <c r="BB150" s="150">
        <v>0</v>
      </c>
      <c r="BC150" s="150">
        <v>0</v>
      </c>
      <c r="BD150" s="150">
        <v>0</v>
      </c>
      <c r="BE150" s="150">
        <v>0</v>
      </c>
      <c r="BF150" s="150">
        <v>0</v>
      </c>
      <c r="BG150" s="150">
        <v>0</v>
      </c>
      <c r="BH150" s="150">
        <v>0</v>
      </c>
      <c r="BI150" s="150">
        <v>0</v>
      </c>
      <c r="BJ150" s="150">
        <v>0</v>
      </c>
      <c r="BK150" s="150">
        <v>0</v>
      </c>
      <c r="BL150" s="150">
        <v>0</v>
      </c>
      <c r="BM150" s="150">
        <v>0</v>
      </c>
      <c r="BN150" s="150">
        <v>0</v>
      </c>
      <c r="BO150" s="150">
        <v>0</v>
      </c>
      <c r="BP150" s="150">
        <v>0</v>
      </c>
      <c r="BQ150" s="150">
        <v>0</v>
      </c>
      <c r="BR150" s="150">
        <v>0</v>
      </c>
      <c r="BS150" s="150">
        <v>0</v>
      </c>
      <c r="BT150" s="150">
        <v>0</v>
      </c>
      <c r="BU150" s="150">
        <v>0</v>
      </c>
      <c r="BV150" s="150">
        <v>0</v>
      </c>
      <c r="BW150" s="150">
        <v>0</v>
      </c>
      <c r="BX150" s="150">
        <v>0</v>
      </c>
      <c r="BY150" s="113" t="e">
        <v>#N/A</v>
      </c>
      <c r="BZ150" s="150">
        <v>0</v>
      </c>
      <c r="CA150" s="150">
        <v>0</v>
      </c>
      <c r="CB150" s="150">
        <v>0</v>
      </c>
      <c r="CC150" s="150">
        <v>0</v>
      </c>
      <c r="CD150" s="78"/>
      <c r="CE150" s="78"/>
      <c r="CF150" s="78"/>
      <c r="CG150" s="78"/>
      <c r="CH150" s="78"/>
      <c r="CI150" s="78"/>
      <c r="CJ150" s="78"/>
      <c r="CK150" s="78"/>
      <c r="CL150" s="78"/>
      <c r="CM150" s="74"/>
    </row>
    <row r="151" spans="1:91" x14ac:dyDescent="0.25">
      <c r="A151" s="85" t="s">
        <v>192</v>
      </c>
      <c r="B151" s="85"/>
      <c r="C151" s="85"/>
      <c r="D151" s="97"/>
      <c r="E151" s="97"/>
      <c r="F151" s="97"/>
      <c r="G151" s="97"/>
      <c r="H151" s="97"/>
      <c r="I151" s="97"/>
      <c r="J151" s="97"/>
      <c r="K151" s="97"/>
      <c r="L151" s="97"/>
      <c r="M151" s="97">
        <v>0</v>
      </c>
      <c r="N151" s="97">
        <v>0</v>
      </c>
      <c r="O151" s="113">
        <v>0</v>
      </c>
      <c r="P151" s="97">
        <v>0</v>
      </c>
      <c r="Q151" s="97">
        <v>0</v>
      </c>
      <c r="R151" s="97">
        <v>0</v>
      </c>
      <c r="S151" s="97">
        <v>0</v>
      </c>
      <c r="T151" s="97">
        <v>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97">
        <v>0</v>
      </c>
      <c r="BD151" s="97">
        <v>0</v>
      </c>
      <c r="BE151" s="97">
        <v>0</v>
      </c>
      <c r="BF151" s="97">
        <v>0</v>
      </c>
      <c r="BG151" s="97">
        <v>0</v>
      </c>
      <c r="BH151" s="97">
        <v>0</v>
      </c>
      <c r="BI151" s="97">
        <v>0</v>
      </c>
      <c r="BJ151" s="97">
        <v>0</v>
      </c>
      <c r="BK151" s="97">
        <v>0</v>
      </c>
      <c r="BL151" s="97">
        <v>0</v>
      </c>
      <c r="BM151" s="97">
        <v>0</v>
      </c>
      <c r="BN151" s="97">
        <v>0</v>
      </c>
      <c r="BO151" s="97">
        <v>0</v>
      </c>
      <c r="BP151" s="97">
        <v>0</v>
      </c>
      <c r="BQ151" s="97">
        <v>0</v>
      </c>
      <c r="BR151" s="97">
        <v>0</v>
      </c>
      <c r="BS151" s="97">
        <v>0</v>
      </c>
      <c r="BT151" s="97">
        <v>0</v>
      </c>
      <c r="BU151" s="97">
        <v>0</v>
      </c>
      <c r="BV151" s="97">
        <v>0</v>
      </c>
      <c r="BW151" s="97">
        <v>0</v>
      </c>
      <c r="BX151" s="97">
        <v>0</v>
      </c>
      <c r="BY151" s="113">
        <v>0</v>
      </c>
      <c r="BZ151" s="97">
        <v>0</v>
      </c>
      <c r="CA151" s="97">
        <v>0</v>
      </c>
      <c r="CB151" s="97">
        <v>0</v>
      </c>
      <c r="CC151" s="97">
        <v>0</v>
      </c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</row>
    <row r="152" spans="1:91" x14ac:dyDescent="0.25">
      <c r="A152" s="135" t="s">
        <v>63</v>
      </c>
      <c r="B152" s="100"/>
      <c r="C152" s="100"/>
      <c r="D152" s="147">
        <v>14200</v>
      </c>
      <c r="E152" s="147">
        <v>380</v>
      </c>
      <c r="F152" s="147">
        <v>201</v>
      </c>
      <c r="G152" s="147">
        <v>258</v>
      </c>
      <c r="H152" s="147">
        <v>74</v>
      </c>
      <c r="I152" s="147">
        <v>188</v>
      </c>
      <c r="J152" s="147">
        <v>303</v>
      </c>
      <c r="K152" s="147">
        <v>168</v>
      </c>
      <c r="L152" s="147">
        <v>10</v>
      </c>
      <c r="M152" s="147">
        <v>2</v>
      </c>
      <c r="N152" s="147">
        <v>70</v>
      </c>
      <c r="O152" s="113" t="e">
        <v>#N/A</v>
      </c>
      <c r="P152" s="147">
        <v>57</v>
      </c>
      <c r="Q152" s="147">
        <v>5</v>
      </c>
      <c r="R152" s="147">
        <v>22</v>
      </c>
      <c r="S152" s="147">
        <v>287</v>
      </c>
      <c r="T152" s="147">
        <v>120</v>
      </c>
      <c r="U152" s="147">
        <v>1887</v>
      </c>
      <c r="V152" s="147">
        <v>99</v>
      </c>
      <c r="W152" s="147">
        <v>104</v>
      </c>
      <c r="X152" s="147">
        <v>44</v>
      </c>
      <c r="Y152" s="147">
        <v>26</v>
      </c>
      <c r="Z152" s="147">
        <v>410</v>
      </c>
      <c r="AA152" s="147">
        <v>69</v>
      </c>
      <c r="AB152" s="147">
        <v>93</v>
      </c>
      <c r="AC152" s="147">
        <v>1252</v>
      </c>
      <c r="AD152" s="147">
        <v>280</v>
      </c>
      <c r="AE152" s="147">
        <v>93</v>
      </c>
      <c r="AF152" s="147">
        <v>426</v>
      </c>
      <c r="AG152" s="147">
        <v>9</v>
      </c>
      <c r="AH152" s="147">
        <v>8</v>
      </c>
      <c r="AI152" s="147">
        <v>269</v>
      </c>
      <c r="AJ152" s="147">
        <v>650000</v>
      </c>
      <c r="AK152" s="147">
        <v>1104</v>
      </c>
      <c r="AL152" s="147">
        <v>292</v>
      </c>
      <c r="AM152" s="147">
        <v>24</v>
      </c>
      <c r="AN152" s="147">
        <v>32</v>
      </c>
      <c r="AO152" s="147">
        <v>405</v>
      </c>
      <c r="AP152" s="147">
        <v>27</v>
      </c>
      <c r="AQ152" s="147">
        <v>144</v>
      </c>
      <c r="AR152" s="147">
        <v>421</v>
      </c>
      <c r="AS152" s="147">
        <v>26</v>
      </c>
      <c r="AT152" s="147">
        <v>25</v>
      </c>
      <c r="AU152" s="147">
        <v>371</v>
      </c>
      <c r="AV152" s="147">
        <v>74</v>
      </c>
      <c r="AW152" s="147">
        <v>827</v>
      </c>
      <c r="AX152" s="147">
        <v>133</v>
      </c>
      <c r="AY152" s="147">
        <v>693</v>
      </c>
      <c r="AZ152" s="147">
        <v>330</v>
      </c>
      <c r="BA152" s="147">
        <v>28</v>
      </c>
      <c r="BB152" s="147">
        <v>143</v>
      </c>
      <c r="BC152" s="147">
        <v>17</v>
      </c>
      <c r="BD152" s="147">
        <v>27</v>
      </c>
      <c r="BE152" s="147">
        <v>149</v>
      </c>
      <c r="BF152" s="147">
        <v>35</v>
      </c>
      <c r="BG152" s="147">
        <v>15</v>
      </c>
      <c r="BH152" s="147">
        <v>63</v>
      </c>
      <c r="BI152" s="147">
        <v>122</v>
      </c>
      <c r="BJ152" s="147">
        <v>806</v>
      </c>
      <c r="BK152" s="147">
        <v>342</v>
      </c>
      <c r="BL152" s="147">
        <v>13</v>
      </c>
      <c r="BM152" s="147">
        <v>18</v>
      </c>
      <c r="BN152" s="147">
        <v>536</v>
      </c>
      <c r="BO152" s="147">
        <v>33</v>
      </c>
      <c r="BP152" s="147">
        <v>381</v>
      </c>
      <c r="BQ152" s="147">
        <v>24</v>
      </c>
      <c r="BR152" s="147">
        <v>630</v>
      </c>
      <c r="BS152" s="147">
        <v>639</v>
      </c>
      <c r="BT152" s="147">
        <v>61</v>
      </c>
      <c r="BU152" s="147">
        <v>672</v>
      </c>
      <c r="BV152" s="147">
        <v>86</v>
      </c>
      <c r="BW152" s="147">
        <v>14</v>
      </c>
      <c r="BX152" s="147">
        <v>8</v>
      </c>
      <c r="BY152" s="113" t="e">
        <v>#N/A</v>
      </c>
      <c r="BZ152" s="147">
        <v>64</v>
      </c>
      <c r="CA152" s="147">
        <v>148</v>
      </c>
      <c r="CB152" s="147">
        <v>29</v>
      </c>
      <c r="CC152" s="147">
        <v>66</v>
      </c>
    </row>
    <row r="153" spans="1:91" x14ac:dyDescent="0.25">
      <c r="A153" s="135" t="s">
        <v>64</v>
      </c>
      <c r="B153" s="100"/>
      <c r="C153" s="100"/>
      <c r="D153" s="147">
        <v>3</v>
      </c>
      <c r="E153" s="147">
        <v>380</v>
      </c>
      <c r="F153" s="147">
        <v>54</v>
      </c>
      <c r="G153" s="147">
        <v>4</v>
      </c>
      <c r="H153" s="147">
        <v>74</v>
      </c>
      <c r="I153" s="147">
        <v>98</v>
      </c>
      <c r="J153" s="147">
        <v>90</v>
      </c>
      <c r="K153" s="147">
        <v>35</v>
      </c>
      <c r="L153" s="147">
        <v>10</v>
      </c>
      <c r="M153" s="147">
        <v>2</v>
      </c>
      <c r="N153" s="147">
        <v>70</v>
      </c>
      <c r="O153" s="113" t="e">
        <v>#N/A</v>
      </c>
      <c r="P153" s="147">
        <v>57</v>
      </c>
      <c r="Q153" s="147">
        <v>5</v>
      </c>
      <c r="R153" s="147">
        <v>22</v>
      </c>
      <c r="S153" s="147">
        <v>287</v>
      </c>
      <c r="T153" s="147">
        <v>120</v>
      </c>
      <c r="U153" s="147">
        <v>57</v>
      </c>
      <c r="V153" s="147">
        <v>26</v>
      </c>
      <c r="W153" s="147">
        <v>66</v>
      </c>
      <c r="X153" s="147">
        <v>44</v>
      </c>
      <c r="Y153" s="147">
        <v>26</v>
      </c>
      <c r="Z153" s="147">
        <v>290</v>
      </c>
      <c r="AA153" s="147">
        <v>19</v>
      </c>
      <c r="AB153" s="147">
        <v>93</v>
      </c>
      <c r="AC153" s="147">
        <v>36</v>
      </c>
      <c r="AD153" s="147">
        <v>25</v>
      </c>
      <c r="AE153" s="147">
        <v>93</v>
      </c>
      <c r="AF153" s="147">
        <v>338</v>
      </c>
      <c r="AG153" s="147">
        <v>9</v>
      </c>
      <c r="AH153" s="147">
        <v>8</v>
      </c>
      <c r="AI153" s="147">
        <v>269</v>
      </c>
      <c r="AJ153" s="232">
        <v>0</v>
      </c>
      <c r="AK153" s="147">
        <v>454</v>
      </c>
      <c r="AL153" s="147">
        <v>71</v>
      </c>
      <c r="AM153" s="147">
        <v>24</v>
      </c>
      <c r="AN153" s="147">
        <v>32</v>
      </c>
      <c r="AO153" s="147">
        <v>125</v>
      </c>
      <c r="AP153" s="147">
        <v>27</v>
      </c>
      <c r="AQ153" s="147">
        <v>16</v>
      </c>
      <c r="AR153" s="147">
        <v>163</v>
      </c>
      <c r="AS153" s="147">
        <v>26</v>
      </c>
      <c r="AT153" s="147">
        <v>25</v>
      </c>
      <c r="AU153" s="147">
        <v>56</v>
      </c>
      <c r="AV153" s="147">
        <v>71</v>
      </c>
      <c r="AW153" s="147">
        <v>68</v>
      </c>
      <c r="AX153" s="147">
        <v>14</v>
      </c>
      <c r="AY153" s="147">
        <v>144</v>
      </c>
      <c r="AZ153" s="147">
        <v>51</v>
      </c>
      <c r="BA153" s="147">
        <v>28</v>
      </c>
      <c r="BB153" s="147">
        <v>102</v>
      </c>
      <c r="BC153" s="147">
        <v>17</v>
      </c>
      <c r="BD153" s="147">
        <v>27</v>
      </c>
      <c r="BE153" s="147">
        <v>71</v>
      </c>
      <c r="BF153" s="147">
        <v>35</v>
      </c>
      <c r="BG153" s="147">
        <v>15</v>
      </c>
      <c r="BH153" s="147">
        <v>63</v>
      </c>
      <c r="BI153" s="147">
        <v>20</v>
      </c>
      <c r="BJ153" s="147">
        <v>503</v>
      </c>
      <c r="BK153" s="147">
        <v>58</v>
      </c>
      <c r="BL153" s="147">
        <v>13</v>
      </c>
      <c r="BM153" s="147">
        <v>11</v>
      </c>
      <c r="BN153" s="147">
        <v>6</v>
      </c>
      <c r="BO153" s="147">
        <v>33</v>
      </c>
      <c r="BP153" s="147">
        <v>122</v>
      </c>
      <c r="BQ153" s="147">
        <v>21</v>
      </c>
      <c r="BR153" s="147">
        <v>630</v>
      </c>
      <c r="BS153" s="147">
        <v>253</v>
      </c>
      <c r="BT153" s="147">
        <v>53</v>
      </c>
      <c r="BU153" s="147">
        <v>65</v>
      </c>
      <c r="BV153" s="147">
        <v>86</v>
      </c>
      <c r="BW153" s="147">
        <v>14</v>
      </c>
      <c r="BX153" s="147">
        <v>8</v>
      </c>
      <c r="BY153" s="113" t="e">
        <v>#N/A</v>
      </c>
      <c r="BZ153" s="147">
        <v>64</v>
      </c>
      <c r="CA153" s="147">
        <v>67</v>
      </c>
      <c r="CB153" s="147">
        <v>29</v>
      </c>
      <c r="CC153" s="147">
        <v>18</v>
      </c>
    </row>
    <row r="154" spans="1:91" x14ac:dyDescent="0.25">
      <c r="A154" s="135" t="s">
        <v>65</v>
      </c>
      <c r="B154" s="100"/>
      <c r="C154" s="100"/>
      <c r="D154" s="147">
        <v>14197</v>
      </c>
      <c r="E154" s="147">
        <v>0</v>
      </c>
      <c r="F154" s="147">
        <v>147</v>
      </c>
      <c r="G154" s="147">
        <v>254</v>
      </c>
      <c r="H154" s="147">
        <v>0</v>
      </c>
      <c r="I154" s="147">
        <v>90</v>
      </c>
      <c r="J154" s="147">
        <v>213</v>
      </c>
      <c r="K154" s="147">
        <v>133</v>
      </c>
      <c r="L154" s="147">
        <v>0</v>
      </c>
      <c r="M154" s="232">
        <v>0</v>
      </c>
      <c r="N154" s="147">
        <v>0</v>
      </c>
      <c r="O154" s="113" t="e">
        <v>#N/A</v>
      </c>
      <c r="P154" s="232">
        <v>0</v>
      </c>
      <c r="Q154" s="147">
        <v>0</v>
      </c>
      <c r="R154" s="147">
        <v>0</v>
      </c>
      <c r="S154" s="147">
        <v>0</v>
      </c>
      <c r="T154" s="147">
        <v>0</v>
      </c>
      <c r="U154" s="147">
        <v>1830</v>
      </c>
      <c r="V154" s="147">
        <v>73</v>
      </c>
      <c r="W154" s="147">
        <v>38</v>
      </c>
      <c r="X154" s="147">
        <v>0</v>
      </c>
      <c r="Y154" s="147">
        <v>0</v>
      </c>
      <c r="Z154" s="147">
        <v>120</v>
      </c>
      <c r="AA154" s="147">
        <v>50</v>
      </c>
      <c r="AB154" s="147">
        <v>0</v>
      </c>
      <c r="AC154" s="147">
        <v>1216</v>
      </c>
      <c r="AD154" s="147">
        <v>255</v>
      </c>
      <c r="AE154" s="229">
        <v>0</v>
      </c>
      <c r="AF154" s="147">
        <v>88</v>
      </c>
      <c r="AG154" s="232">
        <v>0</v>
      </c>
      <c r="AH154" s="147">
        <v>0</v>
      </c>
      <c r="AI154" s="147">
        <v>0</v>
      </c>
      <c r="AJ154" s="147">
        <v>650000</v>
      </c>
      <c r="AK154" s="147">
        <v>650</v>
      </c>
      <c r="AL154" s="147">
        <v>221</v>
      </c>
      <c r="AM154" s="232">
        <v>0</v>
      </c>
      <c r="AN154" s="147">
        <v>0</v>
      </c>
      <c r="AO154" s="147">
        <v>280</v>
      </c>
      <c r="AP154" s="147">
        <v>0</v>
      </c>
      <c r="AQ154" s="147">
        <v>128</v>
      </c>
      <c r="AR154" s="147">
        <v>258</v>
      </c>
      <c r="AS154" s="147">
        <v>0</v>
      </c>
      <c r="AT154" s="147">
        <v>0</v>
      </c>
      <c r="AU154" s="147">
        <v>315</v>
      </c>
      <c r="AV154" s="147">
        <v>3</v>
      </c>
      <c r="AW154" s="147">
        <v>759</v>
      </c>
      <c r="AX154" s="147">
        <v>119</v>
      </c>
      <c r="AY154" s="147">
        <v>549</v>
      </c>
      <c r="AZ154" s="147">
        <v>279</v>
      </c>
      <c r="BA154" s="232">
        <v>0</v>
      </c>
      <c r="BB154" s="147">
        <v>41</v>
      </c>
      <c r="BC154" s="147">
        <v>0</v>
      </c>
      <c r="BD154" s="232">
        <v>0</v>
      </c>
      <c r="BE154" s="147">
        <v>78</v>
      </c>
      <c r="BF154" s="232">
        <v>0</v>
      </c>
      <c r="BG154" s="232">
        <v>0</v>
      </c>
      <c r="BH154" s="147">
        <v>0</v>
      </c>
      <c r="BI154" s="147">
        <v>102</v>
      </c>
      <c r="BJ154" s="147">
        <v>303</v>
      </c>
      <c r="BK154" s="147">
        <v>284</v>
      </c>
      <c r="BL154" s="147">
        <v>0</v>
      </c>
      <c r="BM154" s="147">
        <v>7</v>
      </c>
      <c r="BN154" s="147">
        <v>530</v>
      </c>
      <c r="BO154" s="147">
        <v>0</v>
      </c>
      <c r="BP154" s="147">
        <v>259</v>
      </c>
      <c r="BQ154" s="147">
        <v>3</v>
      </c>
      <c r="BR154" s="147">
        <v>0</v>
      </c>
      <c r="BS154" s="147">
        <v>386</v>
      </c>
      <c r="BT154" s="147">
        <v>8</v>
      </c>
      <c r="BU154" s="147">
        <v>607</v>
      </c>
      <c r="BV154" s="232">
        <v>0</v>
      </c>
      <c r="BW154" s="147">
        <v>0</v>
      </c>
      <c r="BX154" s="147">
        <v>0</v>
      </c>
      <c r="BY154" s="113" t="e">
        <v>#N/A</v>
      </c>
      <c r="BZ154" s="147">
        <v>0</v>
      </c>
      <c r="CA154" s="147">
        <v>81</v>
      </c>
      <c r="CB154" s="147">
        <v>0</v>
      </c>
      <c r="CC154" s="147">
        <v>48</v>
      </c>
    </row>
    <row r="155" spans="1:91" x14ac:dyDescent="0.25">
      <c r="A155" s="85" t="s">
        <v>226</v>
      </c>
      <c r="B155" s="85"/>
      <c r="C155" s="85"/>
      <c r="D155" s="97"/>
      <c r="E155" s="97"/>
      <c r="F155" s="97"/>
      <c r="G155" s="97"/>
      <c r="H155" s="97"/>
      <c r="I155" s="97"/>
      <c r="J155" s="97"/>
      <c r="K155" s="97"/>
      <c r="L155" s="97"/>
      <c r="M155" s="97">
        <v>0</v>
      </c>
      <c r="N155" s="97">
        <v>0</v>
      </c>
      <c r="O155" s="113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97">
        <v>0</v>
      </c>
      <c r="BD155" s="97">
        <v>0</v>
      </c>
      <c r="BE155" s="97">
        <v>0</v>
      </c>
      <c r="BF155" s="97">
        <v>0</v>
      </c>
      <c r="BG155" s="97">
        <v>0</v>
      </c>
      <c r="BH155" s="97">
        <v>0</v>
      </c>
      <c r="BI155" s="97">
        <v>0</v>
      </c>
      <c r="BJ155" s="97">
        <v>0</v>
      </c>
      <c r="BK155" s="97">
        <v>0</v>
      </c>
      <c r="BL155" s="97">
        <v>0</v>
      </c>
      <c r="BM155" s="97">
        <v>0</v>
      </c>
      <c r="BN155" s="97">
        <v>0</v>
      </c>
      <c r="BO155" s="97">
        <v>0</v>
      </c>
      <c r="BP155" s="97">
        <v>0</v>
      </c>
      <c r="BQ155" s="97">
        <v>0</v>
      </c>
      <c r="BR155" s="97">
        <v>0</v>
      </c>
      <c r="BS155" s="97">
        <v>0</v>
      </c>
      <c r="BT155" s="97">
        <v>0</v>
      </c>
      <c r="BU155" s="97">
        <v>0</v>
      </c>
      <c r="BV155" s="97">
        <v>0</v>
      </c>
      <c r="BW155" s="97">
        <v>0</v>
      </c>
      <c r="BX155" s="97">
        <v>0</v>
      </c>
      <c r="BY155" s="113">
        <v>0</v>
      </c>
      <c r="BZ155" s="97">
        <v>0</v>
      </c>
      <c r="CA155" s="97">
        <v>0</v>
      </c>
      <c r="CB155" s="97">
        <v>0</v>
      </c>
      <c r="CC155" s="97">
        <v>0</v>
      </c>
      <c r="CD155" s="76"/>
      <c r="CE155" s="76"/>
      <c r="CF155" s="76"/>
      <c r="CG155" s="76"/>
      <c r="CH155" s="76"/>
      <c r="CI155" s="76"/>
      <c r="CJ155" s="76"/>
      <c r="CK155" s="76"/>
      <c r="CL155" s="76"/>
      <c r="CM155" s="74"/>
    </row>
    <row r="156" spans="1:91" x14ac:dyDescent="0.25">
      <c r="A156" s="135" t="s">
        <v>66</v>
      </c>
      <c r="B156" s="100"/>
      <c r="C156" s="100"/>
      <c r="D156" s="146">
        <v>16789</v>
      </c>
      <c r="E156" s="146">
        <v>3000</v>
      </c>
      <c r="F156" s="146">
        <v>82368</v>
      </c>
      <c r="G156" s="146">
        <v>25000</v>
      </c>
      <c r="H156" s="146">
        <v>95960</v>
      </c>
      <c r="I156" s="146">
        <v>175779</v>
      </c>
      <c r="J156" s="146">
        <v>139500</v>
      </c>
      <c r="K156" s="146">
        <v>27698</v>
      </c>
      <c r="L156" s="146">
        <v>21640</v>
      </c>
      <c r="M156" s="146">
        <v>2428</v>
      </c>
      <c r="N156" s="146">
        <v>94769</v>
      </c>
      <c r="O156" s="113" t="e">
        <v>#N/A</v>
      </c>
      <c r="P156" s="146">
        <v>27000</v>
      </c>
      <c r="Q156" s="146">
        <v>4000</v>
      </c>
      <c r="R156" s="146">
        <v>21873</v>
      </c>
      <c r="S156" s="146">
        <v>738000</v>
      </c>
      <c r="T156" s="146">
        <v>215718</v>
      </c>
      <c r="U156" s="146">
        <v>39042</v>
      </c>
      <c r="V156" s="146">
        <v>7138</v>
      </c>
      <c r="W156" s="146">
        <v>73654</v>
      </c>
      <c r="X156" s="146">
        <v>44186</v>
      </c>
      <c r="Y156" s="146">
        <v>7952</v>
      </c>
      <c r="Z156" s="146">
        <v>112234</v>
      </c>
      <c r="AA156" s="146">
        <v>25325</v>
      </c>
      <c r="AB156" s="146">
        <v>136466</v>
      </c>
      <c r="AC156" s="146">
        <v>45212</v>
      </c>
      <c r="AD156" s="146">
        <v>59008</v>
      </c>
      <c r="AE156" s="146">
        <v>5620</v>
      </c>
      <c r="AF156" s="146">
        <v>575673</v>
      </c>
      <c r="AG156" s="146">
        <v>2650</v>
      </c>
      <c r="AH156" s="146">
        <v>10500</v>
      </c>
      <c r="AI156" s="146">
        <v>523911</v>
      </c>
      <c r="AJ156" s="146">
        <v>3029722</v>
      </c>
      <c r="AK156" s="146">
        <v>834406</v>
      </c>
      <c r="AL156" s="146">
        <v>34000</v>
      </c>
      <c r="AM156" s="146">
        <v>12000</v>
      </c>
      <c r="AN156" s="146">
        <v>58000</v>
      </c>
      <c r="AO156" s="146">
        <v>243445</v>
      </c>
      <c r="AP156" s="146">
        <v>22000</v>
      </c>
      <c r="AQ156" s="146">
        <v>22641</v>
      </c>
      <c r="AR156" s="146">
        <v>366151</v>
      </c>
      <c r="AS156" s="146">
        <v>7831</v>
      </c>
      <c r="AT156" s="146">
        <v>15572</v>
      </c>
      <c r="AU156" s="146">
        <v>94500</v>
      </c>
      <c r="AV156" s="146">
        <v>91547</v>
      </c>
      <c r="AW156" s="146">
        <v>140017</v>
      </c>
      <c r="AX156" s="146">
        <v>15000</v>
      </c>
      <c r="AY156" s="146">
        <v>31500</v>
      </c>
      <c r="AZ156" s="146">
        <v>55000</v>
      </c>
      <c r="BA156" s="146">
        <v>14000</v>
      </c>
      <c r="BB156" s="146">
        <v>183700</v>
      </c>
      <c r="BC156" s="146">
        <v>29575</v>
      </c>
      <c r="BD156" s="146">
        <v>31586</v>
      </c>
      <c r="BE156" s="146">
        <v>155000</v>
      </c>
      <c r="BF156" s="146">
        <v>20200</v>
      </c>
      <c r="BG156" s="146">
        <v>6500</v>
      </c>
      <c r="BH156" s="146">
        <v>83173</v>
      </c>
      <c r="BI156" s="146">
        <v>18003</v>
      </c>
      <c r="BJ156" s="146">
        <v>1026559</v>
      </c>
      <c r="BK156" s="146">
        <v>78000</v>
      </c>
      <c r="BL156" s="146">
        <v>7846</v>
      </c>
      <c r="BM156" s="146">
        <v>9900</v>
      </c>
      <c r="BN156" s="146">
        <v>5336</v>
      </c>
      <c r="BO156" s="146">
        <v>36492</v>
      </c>
      <c r="BP156" s="146">
        <v>109219</v>
      </c>
      <c r="BQ156" s="146">
        <v>15140</v>
      </c>
      <c r="BR156" s="146">
        <v>2503281</v>
      </c>
      <c r="BS156" s="146">
        <v>316309</v>
      </c>
      <c r="BT156" s="146">
        <v>17300</v>
      </c>
      <c r="BU156" s="146">
        <v>160278</v>
      </c>
      <c r="BV156" s="146">
        <v>50331</v>
      </c>
      <c r="BW156" s="146">
        <v>7200</v>
      </c>
      <c r="BX156" s="146">
        <v>7521</v>
      </c>
      <c r="BY156" s="113" t="e">
        <v>#N/A</v>
      </c>
      <c r="BZ156" s="146">
        <v>43225</v>
      </c>
      <c r="CA156" s="146">
        <v>125900</v>
      </c>
      <c r="CB156" s="146">
        <v>36000</v>
      </c>
      <c r="CC156" s="146">
        <v>6700</v>
      </c>
      <c r="CD156"/>
    </row>
    <row r="157" spans="1:91" x14ac:dyDescent="0.25">
      <c r="A157" s="135" t="s">
        <v>67</v>
      </c>
      <c r="B157" s="100"/>
      <c r="C157" s="100"/>
      <c r="D157" s="146">
        <v>10552</v>
      </c>
      <c r="E157" s="146">
        <v>3000</v>
      </c>
      <c r="F157" s="146">
        <v>126199</v>
      </c>
      <c r="G157" s="146">
        <v>30000</v>
      </c>
      <c r="H157" s="146">
        <v>95960</v>
      </c>
      <c r="I157" s="146">
        <v>175779</v>
      </c>
      <c r="J157" s="146">
        <v>139500</v>
      </c>
      <c r="K157" s="146">
        <v>27698</v>
      </c>
      <c r="L157" s="146">
        <v>28530</v>
      </c>
      <c r="M157" s="146">
        <v>2428</v>
      </c>
      <c r="N157" s="146">
        <v>107615</v>
      </c>
      <c r="O157" s="113" t="e">
        <v>#N/A</v>
      </c>
      <c r="P157" s="146">
        <v>27000</v>
      </c>
      <c r="Q157" s="146">
        <v>12500</v>
      </c>
      <c r="R157" s="146">
        <v>74185</v>
      </c>
      <c r="S157" s="146">
        <v>738000</v>
      </c>
      <c r="T157" s="146">
        <v>216473</v>
      </c>
      <c r="U157" s="146">
        <v>37346</v>
      </c>
      <c r="V157" s="146">
        <v>8700</v>
      </c>
      <c r="W157" s="146">
        <v>105663</v>
      </c>
      <c r="X157" s="146">
        <v>44186</v>
      </c>
      <c r="Y157" s="146">
        <v>7952</v>
      </c>
      <c r="Z157" s="146">
        <v>174423</v>
      </c>
      <c r="AA157" s="146">
        <v>25325</v>
      </c>
      <c r="AB157" s="146">
        <v>136466</v>
      </c>
      <c r="AC157" s="146">
        <v>45212</v>
      </c>
      <c r="AD157" s="146">
        <v>59008</v>
      </c>
      <c r="AE157" s="146">
        <v>5620</v>
      </c>
      <c r="AF157" s="146">
        <v>670580</v>
      </c>
      <c r="AG157" s="146">
        <v>9500</v>
      </c>
      <c r="AH157" s="146">
        <v>10500</v>
      </c>
      <c r="AI157" s="146">
        <v>523911</v>
      </c>
      <c r="AJ157" s="146">
        <v>3029722</v>
      </c>
      <c r="AK157" s="146">
        <v>927118</v>
      </c>
      <c r="AL157" s="146">
        <v>34000</v>
      </c>
      <c r="AM157" s="146">
        <v>16500</v>
      </c>
      <c r="AN157" s="146">
        <v>123363</v>
      </c>
      <c r="AO157" s="146">
        <v>551300</v>
      </c>
      <c r="AP157" s="146">
        <v>22000</v>
      </c>
      <c r="AQ157" s="146">
        <v>36682</v>
      </c>
      <c r="AR157" s="146">
        <v>366151</v>
      </c>
      <c r="AS157" s="146">
        <v>21749</v>
      </c>
      <c r="AT157" s="146">
        <v>16572</v>
      </c>
      <c r="AU157" s="146">
        <v>94500</v>
      </c>
      <c r="AV157" s="146">
        <v>137369</v>
      </c>
      <c r="AW157" s="146">
        <v>140946</v>
      </c>
      <c r="AX157" s="146">
        <v>15000</v>
      </c>
      <c r="AY157" s="146">
        <v>63000</v>
      </c>
      <c r="AZ157" s="146">
        <v>55000</v>
      </c>
      <c r="BA157" s="146">
        <v>18777</v>
      </c>
      <c r="BB157" s="146">
        <v>183700</v>
      </c>
      <c r="BC157" s="146">
        <v>31031</v>
      </c>
      <c r="BD157" s="146">
        <v>31586</v>
      </c>
      <c r="BE157" s="146">
        <v>155000</v>
      </c>
      <c r="BF157" s="146">
        <v>20200</v>
      </c>
      <c r="BG157" s="146">
        <v>6500</v>
      </c>
      <c r="BH157" s="146">
        <v>83173</v>
      </c>
      <c r="BI157" s="146">
        <v>18003</v>
      </c>
      <c r="BJ157" s="146">
        <v>1026559</v>
      </c>
      <c r="BK157" s="146">
        <v>75000</v>
      </c>
      <c r="BL157" s="146">
        <v>7846</v>
      </c>
      <c r="BM157" s="146">
        <v>16700</v>
      </c>
      <c r="BN157" s="146">
        <v>5336</v>
      </c>
      <c r="BO157" s="146">
        <v>39839</v>
      </c>
      <c r="BP157" s="146">
        <v>108359</v>
      </c>
      <c r="BQ157" s="146">
        <v>15000</v>
      </c>
      <c r="BR157" s="146">
        <v>2503281</v>
      </c>
      <c r="BS157" s="146">
        <v>413710</v>
      </c>
      <c r="BT157" s="146">
        <v>17300</v>
      </c>
      <c r="BU157" s="146">
        <v>160278</v>
      </c>
      <c r="BV157" s="146">
        <v>50331</v>
      </c>
      <c r="BW157" s="146">
        <v>11500</v>
      </c>
      <c r="BX157" s="234">
        <v>0</v>
      </c>
      <c r="BY157" s="113" t="e">
        <v>#N/A</v>
      </c>
      <c r="BZ157" s="146">
        <v>78736</v>
      </c>
      <c r="CA157" s="146">
        <v>125900</v>
      </c>
      <c r="CB157" s="146">
        <v>37754</v>
      </c>
      <c r="CC157" s="146">
        <v>5000</v>
      </c>
      <c r="CD157"/>
    </row>
    <row r="158" spans="1:91" x14ac:dyDescent="0.25">
      <c r="A158" s="135" t="s">
        <v>68</v>
      </c>
      <c r="B158" s="100"/>
      <c r="C158" s="100"/>
      <c r="D158" s="146">
        <v>3565</v>
      </c>
      <c r="E158" s="146">
        <v>0</v>
      </c>
      <c r="F158" s="146">
        <v>0</v>
      </c>
      <c r="G158" s="146">
        <v>0</v>
      </c>
      <c r="H158" s="146">
        <v>0</v>
      </c>
      <c r="I158" s="146">
        <v>0</v>
      </c>
      <c r="J158" s="146">
        <v>0</v>
      </c>
      <c r="K158" s="146">
        <v>0</v>
      </c>
      <c r="L158" s="146">
        <v>0</v>
      </c>
      <c r="M158" s="146">
        <v>3</v>
      </c>
      <c r="N158" s="146">
        <v>0</v>
      </c>
      <c r="O158" s="113" t="e">
        <v>#N/A</v>
      </c>
      <c r="P158" s="234">
        <v>0</v>
      </c>
      <c r="Q158" s="146">
        <v>0</v>
      </c>
      <c r="R158" s="146">
        <v>1</v>
      </c>
      <c r="S158" s="234">
        <v>0</v>
      </c>
      <c r="T158" s="234">
        <v>0</v>
      </c>
      <c r="U158" s="146">
        <v>235</v>
      </c>
      <c r="V158" s="146">
        <v>65</v>
      </c>
      <c r="W158" s="146">
        <v>0</v>
      </c>
      <c r="X158" s="146">
        <v>0</v>
      </c>
      <c r="Y158" s="146">
        <v>0</v>
      </c>
      <c r="Z158" s="146">
        <v>0</v>
      </c>
      <c r="AA158" s="146">
        <v>0</v>
      </c>
      <c r="AB158" s="146">
        <v>0</v>
      </c>
      <c r="AC158" s="146">
        <v>0</v>
      </c>
      <c r="AD158" s="146">
        <v>0</v>
      </c>
      <c r="AE158" s="229">
        <v>0</v>
      </c>
      <c r="AF158" s="146">
        <v>0</v>
      </c>
      <c r="AG158" s="146">
        <v>0</v>
      </c>
      <c r="AH158" s="146">
        <v>0</v>
      </c>
      <c r="AI158" s="146">
        <v>0</v>
      </c>
      <c r="AJ158" s="146">
        <v>154799</v>
      </c>
      <c r="AK158" s="146">
        <v>0</v>
      </c>
      <c r="AL158" s="146">
        <v>500</v>
      </c>
      <c r="AM158" s="146">
        <v>0</v>
      </c>
      <c r="AN158" s="146">
        <v>0</v>
      </c>
      <c r="AO158" s="146">
        <v>0</v>
      </c>
      <c r="AP158" s="146">
        <v>0</v>
      </c>
      <c r="AQ158" s="146">
        <v>192</v>
      </c>
      <c r="AR158" s="234">
        <v>0</v>
      </c>
      <c r="AS158" s="146">
        <v>0</v>
      </c>
      <c r="AT158" s="146">
        <v>0</v>
      </c>
      <c r="AU158" s="146">
        <v>0</v>
      </c>
      <c r="AV158" s="146">
        <v>525</v>
      </c>
      <c r="AW158" s="146">
        <v>0</v>
      </c>
      <c r="AX158" s="146">
        <v>250</v>
      </c>
      <c r="AY158" s="146">
        <v>200</v>
      </c>
      <c r="AZ158" s="146">
        <v>0</v>
      </c>
      <c r="BA158" s="234">
        <v>0</v>
      </c>
      <c r="BB158" s="234">
        <v>0</v>
      </c>
      <c r="BC158" s="234">
        <v>0</v>
      </c>
      <c r="BD158" s="234">
        <v>0</v>
      </c>
      <c r="BE158" s="234">
        <v>0</v>
      </c>
      <c r="BF158" s="146">
        <v>0</v>
      </c>
      <c r="BG158" s="234">
        <v>0</v>
      </c>
      <c r="BH158" s="146">
        <v>0</v>
      </c>
      <c r="BI158" s="146">
        <v>0</v>
      </c>
      <c r="BJ158" s="146">
        <v>0</v>
      </c>
      <c r="BK158" s="146">
        <v>100</v>
      </c>
      <c r="BL158" s="234">
        <v>0</v>
      </c>
      <c r="BM158" s="146">
        <v>0</v>
      </c>
      <c r="BN158" s="146">
        <v>108</v>
      </c>
      <c r="BO158" s="146">
        <v>0</v>
      </c>
      <c r="BP158" s="146">
        <v>0</v>
      </c>
      <c r="BQ158" s="146">
        <v>0</v>
      </c>
      <c r="BR158" s="146">
        <v>0</v>
      </c>
      <c r="BS158" s="146">
        <v>1589</v>
      </c>
      <c r="BT158" s="146">
        <v>1000</v>
      </c>
      <c r="BU158" s="146">
        <v>0</v>
      </c>
      <c r="BV158" s="234">
        <v>0</v>
      </c>
      <c r="BW158" s="146">
        <v>0</v>
      </c>
      <c r="BX158" s="234">
        <v>0</v>
      </c>
      <c r="BY158" s="113" t="e">
        <v>#N/A</v>
      </c>
      <c r="BZ158" s="234">
        <v>0</v>
      </c>
      <c r="CA158" s="146">
        <v>0</v>
      </c>
      <c r="CB158" s="146">
        <v>0</v>
      </c>
      <c r="CC158" s="146">
        <v>200</v>
      </c>
      <c r="CD158"/>
    </row>
    <row r="159" spans="1:91" x14ac:dyDescent="0.25">
      <c r="A159" s="85" t="s">
        <v>227</v>
      </c>
      <c r="B159" s="85"/>
      <c r="C159" s="85"/>
      <c r="D159" s="97"/>
      <c r="E159" s="97"/>
      <c r="F159" s="97"/>
      <c r="G159" s="97"/>
      <c r="H159" s="97"/>
      <c r="I159" s="97"/>
      <c r="J159" s="97"/>
      <c r="K159" s="97"/>
      <c r="L159" s="97"/>
      <c r="M159" s="97">
        <v>0</v>
      </c>
      <c r="N159" s="97">
        <v>0</v>
      </c>
      <c r="O159" s="113">
        <v>0</v>
      </c>
      <c r="P159" s="97">
        <v>0</v>
      </c>
      <c r="Q159" s="97">
        <v>0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97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0</v>
      </c>
      <c r="AV159" s="97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97">
        <v>0</v>
      </c>
      <c r="BD159" s="97">
        <v>0</v>
      </c>
      <c r="BE159" s="97">
        <v>0</v>
      </c>
      <c r="BF159" s="97">
        <v>0</v>
      </c>
      <c r="BG159" s="97">
        <v>0</v>
      </c>
      <c r="BH159" s="97">
        <v>0</v>
      </c>
      <c r="BI159" s="97">
        <v>0</v>
      </c>
      <c r="BJ159" s="97">
        <v>0</v>
      </c>
      <c r="BK159" s="97">
        <v>0</v>
      </c>
      <c r="BL159" s="97">
        <v>0</v>
      </c>
      <c r="BM159" s="97">
        <v>0</v>
      </c>
      <c r="BN159" s="97">
        <v>0</v>
      </c>
      <c r="BO159" s="97">
        <v>0</v>
      </c>
      <c r="BP159" s="97">
        <v>0</v>
      </c>
      <c r="BQ159" s="97">
        <v>0</v>
      </c>
      <c r="BR159" s="97">
        <v>0</v>
      </c>
      <c r="BS159" s="97">
        <v>0</v>
      </c>
      <c r="BT159" s="97">
        <v>0</v>
      </c>
      <c r="BU159" s="97">
        <v>0</v>
      </c>
      <c r="BV159" s="97">
        <v>0</v>
      </c>
      <c r="BW159" s="97">
        <v>0</v>
      </c>
      <c r="BX159" s="97">
        <v>0</v>
      </c>
      <c r="BY159" s="113">
        <v>0</v>
      </c>
      <c r="BZ159" s="97">
        <v>0</v>
      </c>
      <c r="CA159" s="97">
        <v>0</v>
      </c>
      <c r="CB159" s="97">
        <v>0</v>
      </c>
      <c r="CC159" s="97">
        <v>0</v>
      </c>
      <c r="CD159" s="76"/>
      <c r="CE159" s="76"/>
      <c r="CF159" s="76"/>
      <c r="CG159" s="76"/>
      <c r="CH159" s="76"/>
      <c r="CI159" s="76"/>
      <c r="CJ159" s="76"/>
      <c r="CK159" s="76"/>
      <c r="CL159" s="76"/>
      <c r="CM159" s="74"/>
    </row>
    <row r="160" spans="1:91" x14ac:dyDescent="0.25">
      <c r="A160" s="135" t="s">
        <v>69</v>
      </c>
      <c r="B160" s="100"/>
      <c r="C160" s="100"/>
      <c r="D160" s="146">
        <v>42342</v>
      </c>
      <c r="E160" s="146">
        <v>4503</v>
      </c>
      <c r="F160" s="146">
        <v>140212</v>
      </c>
      <c r="G160" s="146">
        <v>47834</v>
      </c>
      <c r="H160" s="146">
        <v>150179</v>
      </c>
      <c r="I160" s="146">
        <v>269328</v>
      </c>
      <c r="J160" s="146">
        <v>235762</v>
      </c>
      <c r="K160" s="146">
        <v>45700</v>
      </c>
      <c r="L160" s="146">
        <v>26436</v>
      </c>
      <c r="M160" s="146">
        <v>6676</v>
      </c>
      <c r="N160" s="146">
        <v>104348</v>
      </c>
      <c r="O160" s="113" t="e">
        <v>#N/A</v>
      </c>
      <c r="P160" s="146">
        <v>58755</v>
      </c>
      <c r="Q160" s="146">
        <v>6744</v>
      </c>
      <c r="R160" s="146">
        <v>41770</v>
      </c>
      <c r="S160" s="146">
        <v>1170459</v>
      </c>
      <c r="T160" s="146">
        <v>366400</v>
      </c>
      <c r="U160" s="146">
        <v>74900</v>
      </c>
      <c r="V160" s="146">
        <v>13753</v>
      </c>
      <c r="W160" s="146">
        <v>82710</v>
      </c>
      <c r="X160" s="146">
        <v>94031</v>
      </c>
      <c r="Y160" s="146">
        <v>16925</v>
      </c>
      <c r="Z160" s="146">
        <v>196115</v>
      </c>
      <c r="AA160" s="146">
        <v>29983</v>
      </c>
      <c r="AB160" s="146">
        <v>253600</v>
      </c>
      <c r="AC160" s="146">
        <v>81845</v>
      </c>
      <c r="AD160" s="146">
        <v>84038</v>
      </c>
      <c r="AE160" s="146">
        <v>16328</v>
      </c>
      <c r="AF160" s="146">
        <v>819019</v>
      </c>
      <c r="AG160" s="146">
        <v>6368</v>
      </c>
      <c r="AH160" s="146">
        <v>31966</v>
      </c>
      <c r="AI160" s="146">
        <v>595700</v>
      </c>
      <c r="AJ160" s="146">
        <v>3923771</v>
      </c>
      <c r="AK160" s="146">
        <v>1305498</v>
      </c>
      <c r="AL160" s="146">
        <v>49220</v>
      </c>
      <c r="AM160" s="146">
        <v>20492</v>
      </c>
      <c r="AN160" s="146">
        <v>136597</v>
      </c>
      <c r="AO160" s="146">
        <v>309627</v>
      </c>
      <c r="AP160" s="146">
        <v>44452</v>
      </c>
      <c r="AQ160" s="146">
        <v>41419</v>
      </c>
      <c r="AR160" s="146">
        <v>531481</v>
      </c>
      <c r="AS160" s="146">
        <v>32939</v>
      </c>
      <c r="AT160" s="146">
        <v>35345</v>
      </c>
      <c r="AU160" s="146">
        <v>118892</v>
      </c>
      <c r="AV160" s="146">
        <v>116122</v>
      </c>
      <c r="AW160" s="146">
        <v>191328</v>
      </c>
      <c r="AX160" s="146">
        <v>28568</v>
      </c>
      <c r="AY160" s="146">
        <v>61767</v>
      </c>
      <c r="AZ160" s="146">
        <v>113732</v>
      </c>
      <c r="BA160" s="146">
        <v>22918</v>
      </c>
      <c r="BB160" s="146">
        <v>239300</v>
      </c>
      <c r="BC160" s="146">
        <v>42505</v>
      </c>
      <c r="BD160" s="146">
        <v>59312</v>
      </c>
      <c r="BE160" s="146">
        <v>205860</v>
      </c>
      <c r="BF160" s="146">
        <v>37173</v>
      </c>
      <c r="BG160" s="146">
        <v>19700</v>
      </c>
      <c r="BH160" s="146">
        <v>153393</v>
      </c>
      <c r="BI160" s="146">
        <v>34773</v>
      </c>
      <c r="BJ160" s="146">
        <v>1350678</v>
      </c>
      <c r="BK160" s="146">
        <v>149857</v>
      </c>
      <c r="BL160" s="146">
        <v>10822</v>
      </c>
      <c r="BM160" s="146">
        <v>26579</v>
      </c>
      <c r="BN160" s="146">
        <v>18704</v>
      </c>
      <c r="BO160" s="146">
        <v>47750</v>
      </c>
      <c r="BP160" s="146">
        <v>171304</v>
      </c>
      <c r="BQ160" s="146">
        <v>29488</v>
      </c>
      <c r="BR160" s="146">
        <v>4060630</v>
      </c>
      <c r="BS160" s="146">
        <v>433549</v>
      </c>
      <c r="BT160" s="146">
        <v>24245</v>
      </c>
      <c r="BU160" s="146">
        <v>240964</v>
      </c>
      <c r="BV160" s="146">
        <v>75412</v>
      </c>
      <c r="BW160" s="146">
        <v>17539</v>
      </c>
      <c r="BX160" s="146">
        <v>26222</v>
      </c>
      <c r="BY160" s="113" t="e">
        <v>#N/A</v>
      </c>
      <c r="BZ160" s="146">
        <v>86667</v>
      </c>
      <c r="CA160" s="146">
        <v>149997</v>
      </c>
      <c r="CB160" s="146">
        <v>61443</v>
      </c>
      <c r="CC160" s="146">
        <v>12946</v>
      </c>
    </row>
    <row r="161" spans="1:91" x14ac:dyDescent="0.25">
      <c r="A161" s="135" t="s">
        <v>70</v>
      </c>
      <c r="B161" s="100"/>
      <c r="C161" s="100"/>
      <c r="D161" s="146">
        <v>29018</v>
      </c>
      <c r="E161" s="146">
        <v>3226</v>
      </c>
      <c r="F161" s="146">
        <v>187658</v>
      </c>
      <c r="G161" s="146">
        <v>57677</v>
      </c>
      <c r="H161" s="146">
        <v>192538</v>
      </c>
      <c r="I161" s="146">
        <v>379690</v>
      </c>
      <c r="J161" s="146">
        <v>309690</v>
      </c>
      <c r="K161" s="146">
        <v>55600</v>
      </c>
      <c r="L161" s="146">
        <v>28006</v>
      </c>
      <c r="M161" s="146">
        <v>4532</v>
      </c>
      <c r="N161" s="146">
        <v>134861</v>
      </c>
      <c r="O161" s="113" t="e">
        <v>#N/A</v>
      </c>
      <c r="P161" s="146">
        <v>50957</v>
      </c>
      <c r="Q161" s="146">
        <v>6573</v>
      </c>
      <c r="R161" s="146">
        <v>64272</v>
      </c>
      <c r="S161" s="146">
        <v>1606494</v>
      </c>
      <c r="T161" s="146">
        <v>550900</v>
      </c>
      <c r="U161" s="146">
        <v>92146</v>
      </c>
      <c r="V161" s="146">
        <v>9299</v>
      </c>
      <c r="W161" s="146">
        <v>125478</v>
      </c>
      <c r="X161" s="146">
        <v>107415</v>
      </c>
      <c r="Y161" s="146">
        <v>13707</v>
      </c>
      <c r="Z161" s="146">
        <v>155517</v>
      </c>
      <c r="AA161" s="146">
        <v>44698</v>
      </c>
      <c r="AB161" s="146">
        <v>297500</v>
      </c>
      <c r="AC161" s="146">
        <v>100582</v>
      </c>
      <c r="AD161" s="146">
        <v>110391</v>
      </c>
      <c r="AE161" s="146">
        <v>11855</v>
      </c>
      <c r="AF161" s="146">
        <v>1092560</v>
      </c>
      <c r="AG161" s="146">
        <v>3940</v>
      </c>
      <c r="AH161" s="146">
        <v>30227</v>
      </c>
      <c r="AI161" s="146">
        <v>820000</v>
      </c>
      <c r="AJ161" s="146">
        <v>3395487</v>
      </c>
      <c r="AK161" s="146">
        <v>1501701</v>
      </c>
      <c r="AL161" s="146">
        <v>48959</v>
      </c>
      <c r="AM161" s="146">
        <v>18511</v>
      </c>
      <c r="AN161" s="146">
        <v>109026</v>
      </c>
      <c r="AO161" s="146">
        <v>377020</v>
      </c>
      <c r="AP161" s="146">
        <v>44011</v>
      </c>
      <c r="AQ161" s="146">
        <v>34472</v>
      </c>
      <c r="AR161" s="146">
        <v>717155</v>
      </c>
      <c r="AS161" s="146">
        <v>38524</v>
      </c>
      <c r="AT161" s="146">
        <v>37873</v>
      </c>
      <c r="AU161" s="146">
        <v>161635</v>
      </c>
      <c r="AV161" s="146">
        <v>156479</v>
      </c>
      <c r="AW161" s="146">
        <v>269269</v>
      </c>
      <c r="AX161" s="146">
        <v>45651</v>
      </c>
      <c r="AY161" s="146">
        <v>80766</v>
      </c>
      <c r="AZ161" s="146">
        <v>92484</v>
      </c>
      <c r="BA161" s="146">
        <v>20631</v>
      </c>
      <c r="BB161" s="146">
        <v>380100</v>
      </c>
      <c r="BC161" s="146">
        <v>47996</v>
      </c>
      <c r="BD161" s="146">
        <v>57089</v>
      </c>
      <c r="BE161" s="146">
        <v>234849</v>
      </c>
      <c r="BF161" s="146">
        <v>33019</v>
      </c>
      <c r="BG161" s="146">
        <v>13168</v>
      </c>
      <c r="BH161" s="146">
        <v>161697</v>
      </c>
      <c r="BI161" s="146">
        <v>42478</v>
      </c>
      <c r="BJ161" s="146">
        <v>1961144</v>
      </c>
      <c r="BK161" s="146">
        <v>95135</v>
      </c>
      <c r="BL161" s="146">
        <v>18295</v>
      </c>
      <c r="BM161" s="146">
        <v>32356</v>
      </c>
      <c r="BN161" s="146">
        <v>10767</v>
      </c>
      <c r="BO161" s="146">
        <v>65534</v>
      </c>
      <c r="BP161" s="146">
        <v>154665</v>
      </c>
      <c r="BQ161" s="146">
        <v>37105</v>
      </c>
      <c r="BR161" s="146">
        <v>4919150</v>
      </c>
      <c r="BS161" s="146">
        <v>526513</v>
      </c>
      <c r="BT161" s="146">
        <v>28946</v>
      </c>
      <c r="BU161" s="146">
        <v>294349</v>
      </c>
      <c r="BV161" s="146">
        <v>98478</v>
      </c>
      <c r="BW161" s="146">
        <v>16621</v>
      </c>
      <c r="BX161" s="146">
        <v>27350</v>
      </c>
      <c r="BY161" s="113" t="e">
        <v>#N/A</v>
      </c>
      <c r="BZ161" s="146">
        <v>73789</v>
      </c>
      <c r="CA161" s="146">
        <v>208479</v>
      </c>
      <c r="CB161" s="146">
        <v>76830</v>
      </c>
      <c r="CC161" s="146">
        <v>11856</v>
      </c>
    </row>
    <row r="162" spans="1:91" x14ac:dyDescent="0.25">
      <c r="A162" s="135" t="s">
        <v>71</v>
      </c>
      <c r="B162" s="100"/>
      <c r="C162" s="100"/>
      <c r="D162" s="146">
        <v>30706</v>
      </c>
      <c r="E162" s="146">
        <v>3614</v>
      </c>
      <c r="F162" s="146">
        <v>163935</v>
      </c>
      <c r="G162" s="146">
        <v>46298</v>
      </c>
      <c r="H162" s="146">
        <v>153392</v>
      </c>
      <c r="I162" s="146">
        <v>280106</v>
      </c>
      <c r="J162" s="146">
        <v>246578</v>
      </c>
      <c r="K162" s="146">
        <v>45067</v>
      </c>
      <c r="L162" s="146">
        <v>24928</v>
      </c>
      <c r="M162" s="146">
        <v>4374</v>
      </c>
      <c r="N162" s="146">
        <v>119604</v>
      </c>
      <c r="O162" s="113" t="e">
        <v>#N/A</v>
      </c>
      <c r="P162" s="146">
        <v>49878</v>
      </c>
      <c r="Q162" s="146">
        <v>5618</v>
      </c>
      <c r="R162" s="146">
        <v>45507</v>
      </c>
      <c r="S162" s="146">
        <v>1215861</v>
      </c>
      <c r="T162" s="146">
        <v>411675</v>
      </c>
      <c r="U162" s="146">
        <v>72336</v>
      </c>
      <c r="V162" s="146">
        <v>10175</v>
      </c>
      <c r="W162" s="146">
        <v>91444</v>
      </c>
      <c r="X162" s="146">
        <v>93454</v>
      </c>
      <c r="Y162" s="146">
        <v>13177</v>
      </c>
      <c r="Z162" s="146">
        <v>151771</v>
      </c>
      <c r="AA162" s="146">
        <v>31728</v>
      </c>
      <c r="AB162" s="146">
        <v>254900</v>
      </c>
      <c r="AC162" s="146">
        <v>80013</v>
      </c>
      <c r="AD162" s="146">
        <v>84825</v>
      </c>
      <c r="AE162" s="146">
        <v>14023</v>
      </c>
      <c r="AF162" s="146">
        <v>845981</v>
      </c>
      <c r="AG162" s="146">
        <v>4179</v>
      </c>
      <c r="AH162" s="146">
        <v>26301</v>
      </c>
      <c r="AI162" s="146">
        <v>626200</v>
      </c>
      <c r="AJ162" s="146">
        <v>3089825</v>
      </c>
      <c r="AK162" s="146">
        <v>1203408</v>
      </c>
      <c r="AL162" s="146">
        <v>41923</v>
      </c>
      <c r="AM162" s="146">
        <v>17242</v>
      </c>
      <c r="AN162" s="146">
        <v>111249</v>
      </c>
      <c r="AO162" s="146">
        <v>301899</v>
      </c>
      <c r="AP162" s="146">
        <v>40058</v>
      </c>
      <c r="AQ162" s="146">
        <v>34529</v>
      </c>
      <c r="AR162" s="146">
        <v>540982</v>
      </c>
      <c r="AS162" s="146">
        <v>35731</v>
      </c>
      <c r="AT162" s="146">
        <v>33363</v>
      </c>
      <c r="AU162" s="146">
        <v>125053</v>
      </c>
      <c r="AV162" s="146">
        <v>117903</v>
      </c>
      <c r="AW162" s="146">
        <v>199310</v>
      </c>
      <c r="AX162" s="146">
        <v>31132</v>
      </c>
      <c r="AY162" s="146">
        <v>62240</v>
      </c>
      <c r="AZ162" s="146">
        <v>89858</v>
      </c>
      <c r="BA162" s="146">
        <v>18797</v>
      </c>
      <c r="BB162" s="146">
        <v>251564</v>
      </c>
      <c r="BC162" s="146">
        <v>40755</v>
      </c>
      <c r="BD162" s="146">
        <v>50680</v>
      </c>
      <c r="BE162" s="146">
        <v>130273</v>
      </c>
      <c r="BF162" s="146">
        <v>27564</v>
      </c>
      <c r="BG162" s="146">
        <v>13845</v>
      </c>
      <c r="BH162" s="146">
        <v>135588</v>
      </c>
      <c r="BI162" s="146">
        <v>35494</v>
      </c>
      <c r="BJ162" s="146">
        <v>1434223</v>
      </c>
      <c r="BK162" s="146">
        <v>109109</v>
      </c>
      <c r="BL162" s="146">
        <v>15304</v>
      </c>
      <c r="BM162" s="146">
        <v>20617</v>
      </c>
      <c r="BN162" s="146">
        <v>12177</v>
      </c>
      <c r="BO162" s="146">
        <v>50164</v>
      </c>
      <c r="BP162" s="146">
        <v>149558</v>
      </c>
      <c r="BQ162" s="146">
        <v>30734</v>
      </c>
      <c r="BR162" s="146">
        <v>3914700</v>
      </c>
      <c r="BS162" s="146">
        <v>412902</v>
      </c>
      <c r="BT162" s="146">
        <v>21915</v>
      </c>
      <c r="BU162" s="146">
        <v>238844</v>
      </c>
      <c r="BV162" s="146">
        <v>76704</v>
      </c>
      <c r="BW162" s="146">
        <v>16373</v>
      </c>
      <c r="BX162" s="146">
        <v>24737</v>
      </c>
      <c r="BY162" s="113" t="e">
        <v>#N/A</v>
      </c>
      <c r="BZ162" s="146">
        <v>72617</v>
      </c>
      <c r="CA162" s="146">
        <v>151006</v>
      </c>
      <c r="CB162" s="146">
        <v>61185</v>
      </c>
      <c r="CC162" s="146">
        <v>10383</v>
      </c>
    </row>
    <row r="163" spans="1:91" x14ac:dyDescent="0.25">
      <c r="A163" s="85" t="s">
        <v>228</v>
      </c>
      <c r="B163" s="85"/>
      <c r="C163" s="85"/>
      <c r="D163" s="97"/>
      <c r="E163" s="97"/>
      <c r="F163" s="97"/>
      <c r="G163" s="97"/>
      <c r="H163" s="97"/>
      <c r="I163" s="97"/>
      <c r="J163" s="97"/>
      <c r="K163" s="97"/>
      <c r="L163" s="97"/>
      <c r="M163" s="97">
        <v>0</v>
      </c>
      <c r="N163" s="97">
        <v>0</v>
      </c>
      <c r="O163" s="113">
        <v>0</v>
      </c>
      <c r="P163" s="97">
        <v>0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97">
        <v>0</v>
      </c>
      <c r="BD163" s="97">
        <v>0</v>
      </c>
      <c r="BE163" s="97">
        <v>0</v>
      </c>
      <c r="BF163" s="97">
        <v>0</v>
      </c>
      <c r="BG163" s="97">
        <v>0</v>
      </c>
      <c r="BH163" s="97">
        <v>0</v>
      </c>
      <c r="BI163" s="97">
        <v>0</v>
      </c>
      <c r="BJ163" s="97">
        <v>0</v>
      </c>
      <c r="BK163" s="97">
        <v>0</v>
      </c>
      <c r="BL163" s="97">
        <v>0</v>
      </c>
      <c r="BM163" s="97">
        <v>0</v>
      </c>
      <c r="BN163" s="97">
        <v>0</v>
      </c>
      <c r="BO163" s="97">
        <v>0</v>
      </c>
      <c r="BP163" s="97">
        <v>0</v>
      </c>
      <c r="BQ163" s="97">
        <v>0</v>
      </c>
      <c r="BR163" s="97">
        <v>0</v>
      </c>
      <c r="BS163" s="97">
        <v>0</v>
      </c>
      <c r="BT163" s="97">
        <v>0</v>
      </c>
      <c r="BU163" s="97">
        <v>0</v>
      </c>
      <c r="BV163" s="97">
        <v>0</v>
      </c>
      <c r="BW163" s="97">
        <v>0</v>
      </c>
      <c r="BX163" s="97">
        <v>0</v>
      </c>
      <c r="BY163" s="113">
        <v>0</v>
      </c>
      <c r="BZ163" s="97">
        <v>0</v>
      </c>
      <c r="CA163" s="97">
        <v>0</v>
      </c>
      <c r="CB163" s="97">
        <v>0</v>
      </c>
      <c r="CC163" s="97">
        <v>0</v>
      </c>
      <c r="CD163" s="76"/>
      <c r="CE163" s="76"/>
      <c r="CF163" s="76"/>
      <c r="CG163" s="76"/>
      <c r="CH163" s="76"/>
      <c r="CI163" s="76"/>
      <c r="CJ163" s="76"/>
      <c r="CK163" s="76"/>
      <c r="CL163" s="76"/>
      <c r="CM163" s="74"/>
    </row>
    <row r="164" spans="1:91" x14ac:dyDescent="0.25">
      <c r="A164" s="135" t="s">
        <v>72</v>
      </c>
      <c r="B164" s="100"/>
      <c r="C164" s="100"/>
      <c r="D164" s="151">
        <v>1848</v>
      </c>
      <c r="E164" s="151">
        <v>92</v>
      </c>
      <c r="F164" s="151">
        <v>777</v>
      </c>
      <c r="G164" s="151">
        <v>332</v>
      </c>
      <c r="H164" s="151">
        <v>649</v>
      </c>
      <c r="I164" s="151">
        <v>1703</v>
      </c>
      <c r="J164" s="151">
        <v>1119</v>
      </c>
      <c r="K164" s="151">
        <v>526</v>
      </c>
      <c r="L164" s="151">
        <v>161</v>
      </c>
      <c r="M164" s="151">
        <v>27</v>
      </c>
      <c r="N164" s="151">
        <v>811</v>
      </c>
      <c r="O164" s="113" t="e">
        <v>#N/A</v>
      </c>
      <c r="P164" s="151">
        <v>339</v>
      </c>
      <c r="Q164" s="151">
        <v>27</v>
      </c>
      <c r="R164" s="151">
        <v>150</v>
      </c>
      <c r="S164" s="151">
        <v>5163</v>
      </c>
      <c r="T164" s="151">
        <v>1176</v>
      </c>
      <c r="U164" s="151">
        <v>327</v>
      </c>
      <c r="V164" s="151">
        <v>137</v>
      </c>
      <c r="W164" s="151">
        <v>465</v>
      </c>
      <c r="X164" s="151">
        <v>277</v>
      </c>
      <c r="Y164" s="151">
        <v>74</v>
      </c>
      <c r="Z164" s="151">
        <v>962</v>
      </c>
      <c r="AA164" s="151">
        <v>240</v>
      </c>
      <c r="AB164" s="151">
        <v>1084</v>
      </c>
      <c r="AC164" s="151">
        <v>1734</v>
      </c>
      <c r="AD164" s="151">
        <v>1464</v>
      </c>
      <c r="AE164" s="151">
        <v>68</v>
      </c>
      <c r="AF164" s="151">
        <v>3414</v>
      </c>
      <c r="AG164" s="151">
        <v>21</v>
      </c>
      <c r="AH164" s="151">
        <v>66</v>
      </c>
      <c r="AI164" s="151">
        <v>2896</v>
      </c>
      <c r="AJ164" s="151">
        <v>117385</v>
      </c>
      <c r="AK164" s="151">
        <v>5606</v>
      </c>
      <c r="AL164" s="151">
        <v>748</v>
      </c>
      <c r="AM164" s="151">
        <v>98</v>
      </c>
      <c r="AN164" s="151">
        <v>362</v>
      </c>
      <c r="AO164" s="151">
        <v>1878</v>
      </c>
      <c r="AP164" s="151">
        <v>115</v>
      </c>
      <c r="AQ164" s="151">
        <v>333</v>
      </c>
      <c r="AR164" s="151">
        <v>2820</v>
      </c>
      <c r="AS164" s="151">
        <v>135</v>
      </c>
      <c r="AT164" s="151">
        <v>265</v>
      </c>
      <c r="AU164" s="151">
        <v>950</v>
      </c>
      <c r="AV164" s="151">
        <v>830</v>
      </c>
      <c r="AW164" s="151">
        <v>1975</v>
      </c>
      <c r="AX164" s="151">
        <v>348</v>
      </c>
      <c r="AY164" s="151">
        <v>770</v>
      </c>
      <c r="AZ164" s="151">
        <v>618</v>
      </c>
      <c r="BA164" s="151">
        <v>370</v>
      </c>
      <c r="BB164" s="151">
        <v>1455</v>
      </c>
      <c r="BC164" s="151">
        <v>176</v>
      </c>
      <c r="BD164" s="151">
        <v>314</v>
      </c>
      <c r="BE164" s="151">
        <v>987</v>
      </c>
      <c r="BF164" s="151">
        <v>148</v>
      </c>
      <c r="BG164" s="151">
        <v>129</v>
      </c>
      <c r="BH164" s="151">
        <v>553</v>
      </c>
      <c r="BI164" s="151">
        <v>315</v>
      </c>
      <c r="BJ164" s="151">
        <v>7431</v>
      </c>
      <c r="BK164" s="151">
        <v>737</v>
      </c>
      <c r="BL164" s="151">
        <v>55</v>
      </c>
      <c r="BM164" s="151">
        <v>94</v>
      </c>
      <c r="BN164" s="151">
        <v>283</v>
      </c>
      <c r="BO164" s="151">
        <v>248</v>
      </c>
      <c r="BP164" s="151">
        <v>1186</v>
      </c>
      <c r="BQ164" s="151">
        <v>157</v>
      </c>
      <c r="BR164" s="151">
        <v>10061</v>
      </c>
      <c r="BS164" s="151">
        <v>2409</v>
      </c>
      <c r="BT164" s="151">
        <v>243</v>
      </c>
      <c r="BU164" s="151">
        <v>1542</v>
      </c>
      <c r="BV164" s="151">
        <v>300</v>
      </c>
      <c r="BW164" s="151">
        <v>76</v>
      </c>
      <c r="BX164" s="151">
        <v>68</v>
      </c>
      <c r="BY164" s="113" t="e">
        <v>#N/A</v>
      </c>
      <c r="BZ164" s="151">
        <v>515</v>
      </c>
      <c r="CA164" s="151">
        <v>1060</v>
      </c>
      <c r="CB164" s="151">
        <v>249</v>
      </c>
      <c r="CC164" s="151">
        <v>181</v>
      </c>
    </row>
    <row r="165" spans="1:91" x14ac:dyDescent="0.25">
      <c r="A165" s="135" t="s">
        <v>73</v>
      </c>
      <c r="B165" s="100"/>
      <c r="C165" s="100"/>
      <c r="D165" s="151">
        <v>1844</v>
      </c>
      <c r="E165" s="151">
        <v>92</v>
      </c>
      <c r="F165" s="151">
        <v>581</v>
      </c>
      <c r="G165" s="151">
        <v>290</v>
      </c>
      <c r="H165" s="151">
        <v>389</v>
      </c>
      <c r="I165" s="151">
        <v>963</v>
      </c>
      <c r="J165" s="151">
        <v>713</v>
      </c>
      <c r="K165" s="151">
        <v>482</v>
      </c>
      <c r="L165" s="151">
        <v>91</v>
      </c>
      <c r="M165" s="151">
        <v>26</v>
      </c>
      <c r="N165" s="151">
        <v>581</v>
      </c>
      <c r="O165" s="113" t="e">
        <v>#N/A</v>
      </c>
      <c r="P165" s="151">
        <v>207</v>
      </c>
      <c r="Q165" s="151">
        <v>15</v>
      </c>
      <c r="R165" s="151">
        <v>89</v>
      </c>
      <c r="S165" s="151">
        <v>1798</v>
      </c>
      <c r="T165" s="151">
        <v>709</v>
      </c>
      <c r="U165" s="151">
        <v>254</v>
      </c>
      <c r="V165" s="151">
        <v>126</v>
      </c>
      <c r="W165" s="151">
        <v>211</v>
      </c>
      <c r="X165" s="151">
        <v>185</v>
      </c>
      <c r="Y165" s="151">
        <v>66</v>
      </c>
      <c r="Z165" s="151">
        <v>737</v>
      </c>
      <c r="AA165" s="151">
        <v>170</v>
      </c>
      <c r="AB165" s="151">
        <v>430</v>
      </c>
      <c r="AC165" s="151">
        <v>1642</v>
      </c>
      <c r="AD165" s="151">
        <v>888</v>
      </c>
      <c r="AE165" s="151">
        <v>57</v>
      </c>
      <c r="AF165" s="151">
        <v>1523</v>
      </c>
      <c r="AG165" s="151">
        <v>18</v>
      </c>
      <c r="AH165" s="151">
        <v>56</v>
      </c>
      <c r="AI165" s="151">
        <v>802</v>
      </c>
      <c r="AJ165" s="151">
        <v>109499</v>
      </c>
      <c r="AK165" s="151">
        <v>2916</v>
      </c>
      <c r="AL165" s="151">
        <v>607</v>
      </c>
      <c r="AM165" s="151">
        <v>88</v>
      </c>
      <c r="AN165" s="151">
        <v>233</v>
      </c>
      <c r="AO165" s="151">
        <v>1046</v>
      </c>
      <c r="AP165" s="151">
        <v>95</v>
      </c>
      <c r="AQ165" s="151">
        <v>257</v>
      </c>
      <c r="AR165" s="151">
        <v>1363</v>
      </c>
      <c r="AS165" s="151">
        <v>97</v>
      </c>
      <c r="AT165" s="151">
        <v>198</v>
      </c>
      <c r="AU165" s="151">
        <v>567</v>
      </c>
      <c r="AV165" s="151">
        <v>359</v>
      </c>
      <c r="AW165" s="151">
        <v>1484</v>
      </c>
      <c r="AX165" s="151">
        <v>246</v>
      </c>
      <c r="AY165" s="151">
        <v>656</v>
      </c>
      <c r="AZ165" s="151">
        <v>510</v>
      </c>
      <c r="BA165" s="151">
        <v>365</v>
      </c>
      <c r="BB165" s="151">
        <v>561</v>
      </c>
      <c r="BC165" s="151">
        <v>103</v>
      </c>
      <c r="BD165" s="151">
        <v>248</v>
      </c>
      <c r="BE165" s="151">
        <v>570</v>
      </c>
      <c r="BF165" s="151">
        <v>129</v>
      </c>
      <c r="BG165" s="151">
        <v>118</v>
      </c>
      <c r="BH165" s="151">
        <v>385</v>
      </c>
      <c r="BI165" s="151">
        <v>298</v>
      </c>
      <c r="BJ165" s="151">
        <v>2584</v>
      </c>
      <c r="BK165" s="151">
        <v>617</v>
      </c>
      <c r="BL165" s="151">
        <v>53</v>
      </c>
      <c r="BM165" s="151">
        <v>84</v>
      </c>
      <c r="BN165" s="151">
        <v>277</v>
      </c>
      <c r="BO165" s="151">
        <v>156</v>
      </c>
      <c r="BP165" s="151">
        <v>950</v>
      </c>
      <c r="BQ165" s="151">
        <v>102</v>
      </c>
      <c r="BR165" s="151">
        <v>4168</v>
      </c>
      <c r="BS165" s="151">
        <v>1331</v>
      </c>
      <c r="BT165" s="151">
        <v>127</v>
      </c>
      <c r="BU165" s="151">
        <v>1051</v>
      </c>
      <c r="BV165" s="151">
        <v>213</v>
      </c>
      <c r="BW165" s="151">
        <v>66</v>
      </c>
      <c r="BX165" s="151">
        <v>53</v>
      </c>
      <c r="BY165" s="113" t="e">
        <v>#N/A</v>
      </c>
      <c r="BZ165" s="151">
        <v>371</v>
      </c>
      <c r="CA165" s="151">
        <v>503</v>
      </c>
      <c r="CB165" s="151">
        <v>155</v>
      </c>
      <c r="CC165" s="151">
        <v>171</v>
      </c>
    </row>
    <row r="166" spans="1:91" x14ac:dyDescent="0.25">
      <c r="A166" s="135" t="s">
        <v>74</v>
      </c>
      <c r="B166" s="100"/>
      <c r="C166" s="100"/>
      <c r="D166" s="151">
        <v>4</v>
      </c>
      <c r="E166" s="151">
        <v>0</v>
      </c>
      <c r="F166" s="151">
        <v>196</v>
      </c>
      <c r="G166" s="151">
        <v>42</v>
      </c>
      <c r="H166" s="151">
        <v>260</v>
      </c>
      <c r="I166" s="151">
        <v>740</v>
      </c>
      <c r="J166" s="151">
        <v>406</v>
      </c>
      <c r="K166" s="151">
        <v>44</v>
      </c>
      <c r="L166" s="151">
        <v>70</v>
      </c>
      <c r="M166" s="151">
        <v>1</v>
      </c>
      <c r="N166" s="151">
        <v>230</v>
      </c>
      <c r="O166" s="113" t="e">
        <v>#N/A</v>
      </c>
      <c r="P166" s="151">
        <v>132</v>
      </c>
      <c r="Q166" s="151">
        <v>12</v>
      </c>
      <c r="R166" s="151">
        <v>61</v>
      </c>
      <c r="S166" s="151">
        <v>3365</v>
      </c>
      <c r="T166" s="151">
        <v>467</v>
      </c>
      <c r="U166" s="151">
        <v>73</v>
      </c>
      <c r="V166" s="151">
        <v>11</v>
      </c>
      <c r="W166" s="151">
        <v>254</v>
      </c>
      <c r="X166" s="151">
        <v>92</v>
      </c>
      <c r="Y166" s="151">
        <v>8</v>
      </c>
      <c r="Z166" s="151">
        <v>225</v>
      </c>
      <c r="AA166" s="151">
        <v>70</v>
      </c>
      <c r="AB166" s="151">
        <v>654</v>
      </c>
      <c r="AC166" s="151">
        <v>92</v>
      </c>
      <c r="AD166" s="151">
        <v>576</v>
      </c>
      <c r="AE166" s="151">
        <v>11</v>
      </c>
      <c r="AF166" s="151">
        <v>1891</v>
      </c>
      <c r="AG166" s="151">
        <v>3</v>
      </c>
      <c r="AH166" s="151">
        <v>10</v>
      </c>
      <c r="AI166" s="151">
        <v>2094</v>
      </c>
      <c r="AJ166" s="151">
        <v>7886</v>
      </c>
      <c r="AK166" s="151">
        <v>2690</v>
      </c>
      <c r="AL166" s="151">
        <v>141</v>
      </c>
      <c r="AM166" s="151">
        <v>10</v>
      </c>
      <c r="AN166" s="151">
        <v>129</v>
      </c>
      <c r="AO166" s="151">
        <v>832</v>
      </c>
      <c r="AP166" s="151">
        <v>20</v>
      </c>
      <c r="AQ166" s="151">
        <v>76</v>
      </c>
      <c r="AR166" s="151">
        <v>1457</v>
      </c>
      <c r="AS166" s="151">
        <v>38</v>
      </c>
      <c r="AT166" s="151">
        <v>67</v>
      </c>
      <c r="AU166" s="151">
        <v>383</v>
      </c>
      <c r="AV166" s="151">
        <v>471</v>
      </c>
      <c r="AW166" s="151">
        <v>491</v>
      </c>
      <c r="AX166" s="151">
        <v>102</v>
      </c>
      <c r="AY166" s="151">
        <v>114</v>
      </c>
      <c r="AZ166" s="151">
        <v>108</v>
      </c>
      <c r="BA166" s="151">
        <v>5</v>
      </c>
      <c r="BB166" s="151">
        <v>894</v>
      </c>
      <c r="BC166" s="151">
        <v>73</v>
      </c>
      <c r="BD166" s="151">
        <v>66</v>
      </c>
      <c r="BE166" s="151">
        <v>417</v>
      </c>
      <c r="BF166" s="151">
        <v>19</v>
      </c>
      <c r="BG166" s="151">
        <v>11</v>
      </c>
      <c r="BH166" s="151">
        <v>168</v>
      </c>
      <c r="BI166" s="151">
        <v>17</v>
      </c>
      <c r="BJ166" s="151">
        <v>4847</v>
      </c>
      <c r="BK166" s="151">
        <v>120</v>
      </c>
      <c r="BL166" s="151">
        <v>2</v>
      </c>
      <c r="BM166" s="151">
        <v>10</v>
      </c>
      <c r="BN166" s="151">
        <v>6</v>
      </c>
      <c r="BO166" s="151">
        <v>92</v>
      </c>
      <c r="BP166" s="151">
        <v>236</v>
      </c>
      <c r="BQ166" s="151">
        <v>55</v>
      </c>
      <c r="BR166" s="151">
        <v>5893</v>
      </c>
      <c r="BS166" s="151">
        <v>1078</v>
      </c>
      <c r="BT166" s="151">
        <v>116</v>
      </c>
      <c r="BU166" s="151">
        <v>491</v>
      </c>
      <c r="BV166" s="151">
        <v>87</v>
      </c>
      <c r="BW166" s="151">
        <v>10</v>
      </c>
      <c r="BX166" s="151">
        <v>15</v>
      </c>
      <c r="BY166" s="113" t="e">
        <v>#N/A</v>
      </c>
      <c r="BZ166" s="151">
        <v>144</v>
      </c>
      <c r="CA166" s="151">
        <v>557</v>
      </c>
      <c r="CB166" s="151">
        <v>94</v>
      </c>
      <c r="CC166" s="151">
        <v>10</v>
      </c>
    </row>
    <row r="167" spans="1:91" x14ac:dyDescent="0.25">
      <c r="A167" s="85" t="s">
        <v>230</v>
      </c>
      <c r="B167" s="85"/>
      <c r="C167" s="85"/>
      <c r="D167" s="97"/>
      <c r="E167" s="97"/>
      <c r="F167" s="97"/>
      <c r="G167" s="97"/>
      <c r="H167" s="97"/>
      <c r="I167" s="97"/>
      <c r="J167" s="97"/>
      <c r="K167" s="97"/>
      <c r="L167" s="97"/>
      <c r="M167" s="97">
        <v>0</v>
      </c>
      <c r="N167" s="97">
        <v>0</v>
      </c>
      <c r="O167" s="113">
        <v>0</v>
      </c>
      <c r="P167" s="97">
        <v>0</v>
      </c>
      <c r="Q167" s="97">
        <v>0</v>
      </c>
      <c r="R167" s="97"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97">
        <v>0</v>
      </c>
      <c r="BD167" s="97">
        <v>0</v>
      </c>
      <c r="BE167" s="97">
        <v>0</v>
      </c>
      <c r="BF167" s="97">
        <v>0</v>
      </c>
      <c r="BG167" s="97">
        <v>0</v>
      </c>
      <c r="BH167" s="97">
        <v>0</v>
      </c>
      <c r="BI167" s="97">
        <v>0</v>
      </c>
      <c r="BJ167" s="97">
        <v>0</v>
      </c>
      <c r="BK167" s="97">
        <v>0</v>
      </c>
      <c r="BL167" s="97">
        <v>0</v>
      </c>
      <c r="BM167" s="97">
        <v>0</v>
      </c>
      <c r="BN167" s="97">
        <v>0</v>
      </c>
      <c r="BO167" s="97">
        <v>0</v>
      </c>
      <c r="BP167" s="97">
        <v>0</v>
      </c>
      <c r="BQ167" s="97">
        <v>0</v>
      </c>
      <c r="BR167" s="97">
        <v>0</v>
      </c>
      <c r="BS167" s="97">
        <v>0</v>
      </c>
      <c r="BT167" s="97">
        <v>0</v>
      </c>
      <c r="BU167" s="97">
        <v>0</v>
      </c>
      <c r="BV167" s="97">
        <v>0</v>
      </c>
      <c r="BW167" s="97">
        <v>0</v>
      </c>
      <c r="BX167" s="97">
        <v>0</v>
      </c>
      <c r="BY167" s="113">
        <v>0</v>
      </c>
      <c r="BZ167" s="97">
        <v>0</v>
      </c>
      <c r="CA167" s="97">
        <v>0</v>
      </c>
      <c r="CB167" s="97">
        <v>0</v>
      </c>
      <c r="CC167" s="97">
        <v>0</v>
      </c>
      <c r="CD167" s="76"/>
      <c r="CE167" s="76"/>
      <c r="CF167" s="76"/>
      <c r="CG167" s="76"/>
      <c r="CH167" s="76"/>
      <c r="CI167" s="76"/>
      <c r="CJ167" s="76"/>
      <c r="CK167" s="76"/>
      <c r="CL167" s="76"/>
      <c r="CM167" s="74"/>
    </row>
    <row r="168" spans="1:91" x14ac:dyDescent="0.25">
      <c r="A168" s="135" t="s">
        <v>75</v>
      </c>
      <c r="B168" s="100"/>
      <c r="C168" s="100"/>
      <c r="D168" s="152">
        <v>442</v>
      </c>
      <c r="E168" s="152">
        <v>47</v>
      </c>
      <c r="F168" s="152">
        <v>423</v>
      </c>
      <c r="G168" s="152">
        <v>175</v>
      </c>
      <c r="H168" s="152">
        <v>364</v>
      </c>
      <c r="I168" s="152">
        <v>856</v>
      </c>
      <c r="J168" s="152">
        <v>437</v>
      </c>
      <c r="K168" s="152">
        <v>339</v>
      </c>
      <c r="L168" s="152">
        <v>83</v>
      </c>
      <c r="M168" s="152">
        <v>16</v>
      </c>
      <c r="N168" s="152">
        <v>519</v>
      </c>
      <c r="O168" s="153" t="e">
        <v>#N/A</v>
      </c>
      <c r="P168" s="152">
        <v>166</v>
      </c>
      <c r="Q168" s="152">
        <v>12</v>
      </c>
      <c r="R168" s="152">
        <v>73</v>
      </c>
      <c r="S168" s="152">
        <v>3061</v>
      </c>
      <c r="T168" s="152">
        <v>567</v>
      </c>
      <c r="U168" s="152">
        <v>174</v>
      </c>
      <c r="V168" s="152">
        <v>31</v>
      </c>
      <c r="W168" s="152">
        <v>156</v>
      </c>
      <c r="X168" s="152">
        <v>148</v>
      </c>
      <c r="Y168" s="152">
        <v>50</v>
      </c>
      <c r="Z168" s="152">
        <v>560</v>
      </c>
      <c r="AA168" s="152">
        <v>103</v>
      </c>
      <c r="AB168" s="152">
        <v>491</v>
      </c>
      <c r="AC168" s="152">
        <v>611</v>
      </c>
      <c r="AD168" s="152">
        <v>402</v>
      </c>
      <c r="AE168" s="152">
        <v>27</v>
      </c>
      <c r="AF168" s="152">
        <v>1779</v>
      </c>
      <c r="AG168" s="152">
        <v>10</v>
      </c>
      <c r="AH168" s="152">
        <v>42</v>
      </c>
      <c r="AI168" s="152">
        <v>1227</v>
      </c>
      <c r="AJ168" s="152">
        <v>43827</v>
      </c>
      <c r="AK168" s="152">
        <v>3115</v>
      </c>
      <c r="AL168" s="152">
        <v>350</v>
      </c>
      <c r="AM168" s="152">
        <v>61</v>
      </c>
      <c r="AN168" s="152">
        <v>258</v>
      </c>
      <c r="AO168" s="152">
        <v>798</v>
      </c>
      <c r="AP168" s="152">
        <v>76</v>
      </c>
      <c r="AQ168" s="152">
        <v>145</v>
      </c>
      <c r="AR168" s="152">
        <v>1328</v>
      </c>
      <c r="AS168" s="152">
        <v>73</v>
      </c>
      <c r="AT168" s="152">
        <v>225</v>
      </c>
      <c r="AU168" s="152">
        <v>462</v>
      </c>
      <c r="AV168" s="152">
        <v>323</v>
      </c>
      <c r="AW168" s="152">
        <v>881</v>
      </c>
      <c r="AX168" s="152">
        <v>176</v>
      </c>
      <c r="AY168" s="152">
        <v>335</v>
      </c>
      <c r="AZ168" s="152">
        <v>365</v>
      </c>
      <c r="BA168" s="152">
        <v>200</v>
      </c>
      <c r="BB168" s="152">
        <v>750</v>
      </c>
      <c r="BC168" s="152">
        <v>97</v>
      </c>
      <c r="BD168" s="152">
        <v>226</v>
      </c>
      <c r="BE168" s="152">
        <v>417</v>
      </c>
      <c r="BF168" s="152">
        <v>96</v>
      </c>
      <c r="BG168" s="152">
        <v>84</v>
      </c>
      <c r="BH168" s="152">
        <v>346</v>
      </c>
      <c r="BI168" s="152">
        <v>177</v>
      </c>
      <c r="BJ168" s="152">
        <v>3537</v>
      </c>
      <c r="BK168" s="152">
        <v>464</v>
      </c>
      <c r="BL168" s="152">
        <v>34</v>
      </c>
      <c r="BM168" s="152">
        <v>50</v>
      </c>
      <c r="BN168" s="152">
        <v>79</v>
      </c>
      <c r="BO168" s="152">
        <v>139</v>
      </c>
      <c r="BP168" s="152">
        <v>630</v>
      </c>
      <c r="BQ168" s="152">
        <v>73</v>
      </c>
      <c r="BR168" s="152">
        <v>6099</v>
      </c>
      <c r="BS168" s="152">
        <v>1043</v>
      </c>
      <c r="BT168" s="152">
        <v>103</v>
      </c>
      <c r="BU168" s="152">
        <v>701</v>
      </c>
      <c r="BV168" s="152">
        <v>187</v>
      </c>
      <c r="BW168" s="152">
        <v>47</v>
      </c>
      <c r="BX168" s="152">
        <v>46</v>
      </c>
      <c r="BY168" s="153" t="e">
        <v>#N/A</v>
      </c>
      <c r="BZ168" s="152">
        <v>307</v>
      </c>
      <c r="CA168" s="152">
        <v>480</v>
      </c>
      <c r="CB168" s="152">
        <v>163</v>
      </c>
      <c r="CC168" s="152">
        <v>107</v>
      </c>
    </row>
    <row r="169" spans="1:91" x14ac:dyDescent="0.25">
      <c r="A169" s="135" t="s">
        <v>76</v>
      </c>
      <c r="B169" s="100"/>
      <c r="C169" s="100"/>
      <c r="D169" s="152">
        <v>38</v>
      </c>
      <c r="E169" s="152">
        <v>0</v>
      </c>
      <c r="F169" s="152">
        <v>7</v>
      </c>
      <c r="G169" s="152">
        <v>8</v>
      </c>
      <c r="H169" s="152">
        <v>0</v>
      </c>
      <c r="I169" s="152">
        <v>0</v>
      </c>
      <c r="J169" s="152">
        <v>0</v>
      </c>
      <c r="K169" s="152">
        <v>58</v>
      </c>
      <c r="L169" s="152">
        <v>0</v>
      </c>
      <c r="M169" s="152">
        <v>2</v>
      </c>
      <c r="N169" s="152">
        <v>0</v>
      </c>
      <c r="O169" s="153" t="e">
        <v>#N/A</v>
      </c>
      <c r="P169" s="152">
        <v>4</v>
      </c>
      <c r="Q169" s="152">
        <v>1</v>
      </c>
      <c r="R169" s="152">
        <v>2</v>
      </c>
      <c r="S169" s="152">
        <v>100</v>
      </c>
      <c r="T169" s="152">
        <v>2</v>
      </c>
      <c r="U169" s="152">
        <v>3</v>
      </c>
      <c r="V169" s="152">
        <v>1</v>
      </c>
      <c r="W169" s="152">
        <v>0</v>
      </c>
      <c r="X169" s="152">
        <v>6</v>
      </c>
      <c r="Y169" s="152">
        <v>0</v>
      </c>
      <c r="Z169" s="152">
        <v>0</v>
      </c>
      <c r="AA169" s="152">
        <v>0</v>
      </c>
      <c r="AB169" s="152">
        <v>0</v>
      </c>
      <c r="AC169" s="152">
        <v>27</v>
      </c>
      <c r="AD169" s="152">
        <v>0</v>
      </c>
      <c r="AE169" s="236">
        <v>0</v>
      </c>
      <c r="AF169" s="152">
        <v>20</v>
      </c>
      <c r="AG169" s="152">
        <v>2</v>
      </c>
      <c r="AH169" s="152">
        <v>0</v>
      </c>
      <c r="AI169" s="152">
        <v>21</v>
      </c>
      <c r="AJ169" s="152">
        <v>2290</v>
      </c>
      <c r="AK169" s="152">
        <v>167</v>
      </c>
      <c r="AL169" s="152">
        <v>0</v>
      </c>
      <c r="AM169" s="237">
        <v>0</v>
      </c>
      <c r="AN169" s="152">
        <v>0</v>
      </c>
      <c r="AO169" s="152">
        <v>0</v>
      </c>
      <c r="AP169" s="152">
        <v>0</v>
      </c>
      <c r="AQ169" s="152">
        <v>8</v>
      </c>
      <c r="AR169" s="237">
        <v>0</v>
      </c>
      <c r="AS169" s="152">
        <v>0</v>
      </c>
      <c r="AT169" s="152">
        <v>4</v>
      </c>
      <c r="AU169" s="152">
        <v>23</v>
      </c>
      <c r="AV169" s="237">
        <v>0</v>
      </c>
      <c r="AW169" s="152">
        <v>2</v>
      </c>
      <c r="AX169" s="152">
        <v>6</v>
      </c>
      <c r="AY169" s="152">
        <v>0</v>
      </c>
      <c r="AZ169" s="152">
        <v>0</v>
      </c>
      <c r="BA169" s="237">
        <v>0</v>
      </c>
      <c r="BB169" s="237">
        <v>0</v>
      </c>
      <c r="BC169" s="152">
        <v>0</v>
      </c>
      <c r="BD169" s="152">
        <v>6</v>
      </c>
      <c r="BE169" s="237">
        <v>0</v>
      </c>
      <c r="BF169" s="152">
        <v>1</v>
      </c>
      <c r="BG169" s="237">
        <v>0</v>
      </c>
      <c r="BH169" s="152">
        <v>7</v>
      </c>
      <c r="BI169" s="152">
        <v>0</v>
      </c>
      <c r="BJ169" s="152">
        <v>136</v>
      </c>
      <c r="BK169" s="152">
        <v>10</v>
      </c>
      <c r="BL169" s="152">
        <v>1</v>
      </c>
      <c r="BM169" s="237">
        <v>0</v>
      </c>
      <c r="BN169" s="237">
        <v>0</v>
      </c>
      <c r="BO169" s="152">
        <v>11</v>
      </c>
      <c r="BP169" s="152">
        <v>1</v>
      </c>
      <c r="BQ169" s="237">
        <v>0</v>
      </c>
      <c r="BR169" s="152">
        <v>56</v>
      </c>
      <c r="BS169" s="152">
        <v>18</v>
      </c>
      <c r="BT169" s="152">
        <v>10</v>
      </c>
      <c r="BU169" s="152">
        <v>7</v>
      </c>
      <c r="BV169" s="237">
        <v>0</v>
      </c>
      <c r="BW169" s="152">
        <v>0</v>
      </c>
      <c r="BX169" s="152">
        <v>0</v>
      </c>
      <c r="BY169" s="153" t="e">
        <v>#N/A</v>
      </c>
      <c r="BZ169" s="152">
        <v>1</v>
      </c>
      <c r="CA169" s="152">
        <v>13</v>
      </c>
      <c r="CB169" s="152">
        <v>4</v>
      </c>
      <c r="CC169" s="152">
        <v>10</v>
      </c>
    </row>
    <row r="170" spans="1:91" x14ac:dyDescent="0.25">
      <c r="A170" s="135" t="s">
        <v>77</v>
      </c>
      <c r="B170" s="100"/>
      <c r="C170" s="100"/>
      <c r="D170" s="152">
        <v>1368</v>
      </c>
      <c r="E170" s="152">
        <v>45</v>
      </c>
      <c r="F170" s="152">
        <v>347</v>
      </c>
      <c r="G170" s="152">
        <v>149</v>
      </c>
      <c r="H170" s="152">
        <v>285</v>
      </c>
      <c r="I170" s="152">
        <v>847</v>
      </c>
      <c r="J170" s="152">
        <v>682</v>
      </c>
      <c r="K170" s="152">
        <v>129</v>
      </c>
      <c r="L170" s="152">
        <v>78</v>
      </c>
      <c r="M170" s="152">
        <v>9</v>
      </c>
      <c r="N170" s="152">
        <v>292</v>
      </c>
      <c r="O170" s="153" t="e">
        <v>#N/A</v>
      </c>
      <c r="P170" s="152">
        <v>169</v>
      </c>
      <c r="Q170" s="152">
        <v>14</v>
      </c>
      <c r="R170" s="152">
        <v>75</v>
      </c>
      <c r="S170" s="152">
        <v>2002</v>
      </c>
      <c r="T170" s="152">
        <v>607</v>
      </c>
      <c r="U170" s="152">
        <v>150</v>
      </c>
      <c r="V170" s="152">
        <v>105</v>
      </c>
      <c r="W170" s="152">
        <v>309</v>
      </c>
      <c r="X170" s="152">
        <v>123</v>
      </c>
      <c r="Y170" s="152">
        <v>24</v>
      </c>
      <c r="Z170" s="152">
        <v>402</v>
      </c>
      <c r="AA170" s="152">
        <v>137</v>
      </c>
      <c r="AB170" s="152">
        <v>593</v>
      </c>
      <c r="AC170" s="152">
        <v>1096</v>
      </c>
      <c r="AD170" s="152">
        <v>1062</v>
      </c>
      <c r="AE170" s="152">
        <v>41</v>
      </c>
      <c r="AF170" s="152">
        <v>1615</v>
      </c>
      <c r="AG170" s="152">
        <v>9</v>
      </c>
      <c r="AH170" s="152">
        <v>24</v>
      </c>
      <c r="AI170" s="152">
        <v>1648</v>
      </c>
      <c r="AJ170" s="152">
        <v>71268</v>
      </c>
      <c r="AK170" s="152">
        <v>2324</v>
      </c>
      <c r="AL170" s="152">
        <v>398</v>
      </c>
      <c r="AM170" s="152">
        <v>37</v>
      </c>
      <c r="AN170" s="152">
        <v>104</v>
      </c>
      <c r="AO170" s="152">
        <v>1080</v>
      </c>
      <c r="AP170" s="152">
        <v>39</v>
      </c>
      <c r="AQ170" s="152">
        <v>180</v>
      </c>
      <c r="AR170" s="152">
        <v>1492</v>
      </c>
      <c r="AS170" s="152">
        <v>62</v>
      </c>
      <c r="AT170" s="152">
        <v>36</v>
      </c>
      <c r="AU170" s="152">
        <v>465</v>
      </c>
      <c r="AV170" s="152">
        <v>507</v>
      </c>
      <c r="AW170" s="152">
        <v>1092</v>
      </c>
      <c r="AX170" s="152">
        <v>166</v>
      </c>
      <c r="AY170" s="152">
        <v>435</v>
      </c>
      <c r="AZ170" s="152">
        <v>253</v>
      </c>
      <c r="BA170" s="152">
        <v>170</v>
      </c>
      <c r="BB170" s="152">
        <v>705</v>
      </c>
      <c r="BC170" s="152">
        <v>79</v>
      </c>
      <c r="BD170" s="152">
        <v>82</v>
      </c>
      <c r="BE170" s="152">
        <v>570</v>
      </c>
      <c r="BF170" s="152">
        <v>51</v>
      </c>
      <c r="BG170" s="152">
        <v>45</v>
      </c>
      <c r="BH170" s="152">
        <v>200</v>
      </c>
      <c r="BI170" s="152">
        <v>138</v>
      </c>
      <c r="BJ170" s="152">
        <v>3758</v>
      </c>
      <c r="BK170" s="152">
        <v>263</v>
      </c>
      <c r="BL170" s="152">
        <v>20</v>
      </c>
      <c r="BM170" s="152">
        <v>44</v>
      </c>
      <c r="BN170" s="152">
        <v>204</v>
      </c>
      <c r="BO170" s="152">
        <v>98</v>
      </c>
      <c r="BP170" s="152">
        <v>555</v>
      </c>
      <c r="BQ170" s="152">
        <v>84</v>
      </c>
      <c r="BR170" s="152">
        <v>3906</v>
      </c>
      <c r="BS170" s="152">
        <v>1348</v>
      </c>
      <c r="BT170" s="152">
        <v>130</v>
      </c>
      <c r="BU170" s="152">
        <v>834</v>
      </c>
      <c r="BV170" s="152">
        <v>113</v>
      </c>
      <c r="BW170" s="152">
        <v>29</v>
      </c>
      <c r="BX170" s="152">
        <v>22</v>
      </c>
      <c r="BY170" s="153" t="e">
        <v>#N/A</v>
      </c>
      <c r="BZ170" s="152">
        <v>207</v>
      </c>
      <c r="CA170" s="152">
        <v>567</v>
      </c>
      <c r="CB170" s="152">
        <v>82</v>
      </c>
      <c r="CC170" s="152">
        <v>64</v>
      </c>
    </row>
    <row r="171" spans="1:91" x14ac:dyDescent="0.25">
      <c r="A171" s="85" t="s">
        <v>229</v>
      </c>
      <c r="B171" s="85"/>
      <c r="C171" s="85"/>
      <c r="D171" s="97"/>
      <c r="E171" s="97"/>
      <c r="F171" s="97"/>
      <c r="G171" s="97"/>
      <c r="H171" s="97"/>
      <c r="I171" s="97"/>
      <c r="J171" s="97"/>
      <c r="K171" s="97"/>
      <c r="L171" s="97"/>
      <c r="M171" s="97">
        <v>0</v>
      </c>
      <c r="N171" s="97">
        <v>0</v>
      </c>
      <c r="O171" s="113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97">
        <v>0</v>
      </c>
      <c r="BD171" s="97">
        <v>0</v>
      </c>
      <c r="BE171" s="97">
        <v>0</v>
      </c>
      <c r="BF171" s="97">
        <v>0</v>
      </c>
      <c r="BG171" s="97">
        <v>0</v>
      </c>
      <c r="BH171" s="97">
        <v>0</v>
      </c>
      <c r="BI171" s="97">
        <v>0</v>
      </c>
      <c r="BJ171" s="97">
        <v>0</v>
      </c>
      <c r="BK171" s="97">
        <v>0</v>
      </c>
      <c r="BL171" s="97">
        <v>0</v>
      </c>
      <c r="BM171" s="97">
        <v>0</v>
      </c>
      <c r="BN171" s="97">
        <v>0</v>
      </c>
      <c r="BO171" s="97">
        <v>0</v>
      </c>
      <c r="BP171" s="97">
        <v>0</v>
      </c>
      <c r="BQ171" s="97">
        <v>0</v>
      </c>
      <c r="BR171" s="97">
        <v>0</v>
      </c>
      <c r="BS171" s="97">
        <v>0</v>
      </c>
      <c r="BT171" s="97">
        <v>0</v>
      </c>
      <c r="BU171" s="97">
        <v>0</v>
      </c>
      <c r="BV171" s="97">
        <v>0</v>
      </c>
      <c r="BW171" s="97">
        <v>0</v>
      </c>
      <c r="BX171" s="97">
        <v>0</v>
      </c>
      <c r="BY171" s="113">
        <v>0</v>
      </c>
      <c r="BZ171" s="97">
        <v>0</v>
      </c>
      <c r="CA171" s="97">
        <v>0</v>
      </c>
      <c r="CB171" s="97">
        <v>0</v>
      </c>
      <c r="CC171" s="97">
        <v>0</v>
      </c>
      <c r="CD171" s="76"/>
      <c r="CE171" s="76"/>
      <c r="CF171" s="76"/>
      <c r="CG171" s="76"/>
      <c r="CH171" s="76"/>
      <c r="CI171" s="76"/>
      <c r="CJ171" s="76"/>
      <c r="CK171" s="76"/>
      <c r="CL171" s="76"/>
      <c r="CM171" s="74"/>
    </row>
    <row r="172" spans="1:91" x14ac:dyDescent="0.25">
      <c r="A172" s="135" t="s">
        <v>78</v>
      </c>
      <c r="B172" s="100"/>
      <c r="C172" s="100"/>
      <c r="D172" s="151">
        <v>0</v>
      </c>
      <c r="E172" s="151">
        <v>0</v>
      </c>
      <c r="F172" s="151">
        <v>0</v>
      </c>
      <c r="G172" s="151">
        <v>2</v>
      </c>
      <c r="H172" s="151">
        <v>2</v>
      </c>
      <c r="I172" s="151">
        <v>0</v>
      </c>
      <c r="J172" s="151">
        <v>2</v>
      </c>
      <c r="K172" s="151">
        <v>0</v>
      </c>
      <c r="L172" s="151">
        <v>0</v>
      </c>
      <c r="M172" s="231">
        <v>0</v>
      </c>
      <c r="N172" s="231">
        <v>0</v>
      </c>
      <c r="O172" s="113" t="e">
        <v>#N/A</v>
      </c>
      <c r="P172" s="151">
        <v>77</v>
      </c>
      <c r="Q172" s="151">
        <v>0</v>
      </c>
      <c r="R172" s="151">
        <v>0</v>
      </c>
      <c r="S172" s="231">
        <v>0</v>
      </c>
      <c r="T172" s="151">
        <v>10</v>
      </c>
      <c r="U172" s="151">
        <v>0</v>
      </c>
      <c r="V172" s="23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0</v>
      </c>
      <c r="AB172" s="151">
        <v>2</v>
      </c>
      <c r="AC172" s="151">
        <v>0</v>
      </c>
      <c r="AD172" s="151">
        <v>0</v>
      </c>
      <c r="AE172" s="235">
        <v>0</v>
      </c>
      <c r="AF172" s="151">
        <v>0</v>
      </c>
      <c r="AG172" s="151">
        <v>0</v>
      </c>
      <c r="AH172" s="151">
        <v>1</v>
      </c>
      <c r="AI172" s="151">
        <v>2</v>
      </c>
      <c r="AJ172" s="151">
        <v>242</v>
      </c>
      <c r="AK172" s="151">
        <v>27</v>
      </c>
      <c r="AL172" s="151">
        <v>0</v>
      </c>
      <c r="AM172" s="151">
        <v>3</v>
      </c>
      <c r="AN172" s="151">
        <v>0</v>
      </c>
      <c r="AO172" s="151">
        <v>18</v>
      </c>
      <c r="AP172" s="231">
        <v>0</v>
      </c>
      <c r="AQ172" s="151">
        <v>0</v>
      </c>
      <c r="AR172" s="231">
        <v>0</v>
      </c>
      <c r="AS172" s="151">
        <v>0</v>
      </c>
      <c r="AT172" s="151">
        <v>0</v>
      </c>
      <c r="AU172" s="151">
        <v>0</v>
      </c>
      <c r="AV172" s="231">
        <v>0</v>
      </c>
      <c r="AW172" s="151">
        <v>14</v>
      </c>
      <c r="AX172" s="151">
        <v>2</v>
      </c>
      <c r="AY172" s="151">
        <v>2</v>
      </c>
      <c r="AZ172" s="151">
        <v>0</v>
      </c>
      <c r="BA172" s="231">
        <v>0</v>
      </c>
      <c r="BB172" s="151">
        <v>0</v>
      </c>
      <c r="BC172" s="151">
        <v>0</v>
      </c>
      <c r="BD172" s="231">
        <v>0</v>
      </c>
      <c r="BE172" s="151">
        <v>0</v>
      </c>
      <c r="BF172" s="151">
        <v>0</v>
      </c>
      <c r="BG172" s="231">
        <v>0</v>
      </c>
      <c r="BH172" s="151">
        <v>0</v>
      </c>
      <c r="BI172" s="151">
        <v>0</v>
      </c>
      <c r="BJ172" s="151">
        <v>22</v>
      </c>
      <c r="BK172" s="151">
        <v>8</v>
      </c>
      <c r="BL172" s="231">
        <v>0</v>
      </c>
      <c r="BM172" s="231">
        <v>0</v>
      </c>
      <c r="BN172" s="231">
        <v>0</v>
      </c>
      <c r="BO172" s="151">
        <v>0</v>
      </c>
      <c r="BP172" s="231">
        <v>0</v>
      </c>
      <c r="BQ172" s="231">
        <v>0</v>
      </c>
      <c r="BR172" s="151">
        <v>2</v>
      </c>
      <c r="BS172" s="151">
        <v>0</v>
      </c>
      <c r="BT172" s="151">
        <v>0</v>
      </c>
      <c r="BU172" s="151">
        <v>8</v>
      </c>
      <c r="BV172" s="231">
        <v>0</v>
      </c>
      <c r="BW172" s="151">
        <v>0</v>
      </c>
      <c r="BX172" s="151">
        <v>0</v>
      </c>
      <c r="BY172" s="113" t="e">
        <v>#N/A</v>
      </c>
      <c r="BZ172" s="151">
        <v>0</v>
      </c>
      <c r="CA172" s="151">
        <v>0</v>
      </c>
      <c r="CB172" s="151">
        <v>0</v>
      </c>
      <c r="CC172" s="151">
        <v>0</v>
      </c>
    </row>
    <row r="173" spans="1:91" x14ac:dyDescent="0.25">
      <c r="A173" s="135" t="s">
        <v>79</v>
      </c>
      <c r="B173" s="100"/>
      <c r="C173" s="100"/>
      <c r="D173" s="151">
        <v>21</v>
      </c>
      <c r="E173" s="151">
        <v>4</v>
      </c>
      <c r="F173" s="151">
        <v>25</v>
      </c>
      <c r="G173" s="151">
        <v>3</v>
      </c>
      <c r="H173" s="151">
        <v>0</v>
      </c>
      <c r="I173" s="151">
        <v>44</v>
      </c>
      <c r="J173" s="151">
        <v>0</v>
      </c>
      <c r="K173" s="151">
        <v>0</v>
      </c>
      <c r="L173" s="151">
        <v>6</v>
      </c>
      <c r="M173" s="231">
        <v>0</v>
      </c>
      <c r="N173" s="151">
        <v>19</v>
      </c>
      <c r="O173" s="113" t="e">
        <v>#N/A</v>
      </c>
      <c r="P173" s="151">
        <v>14</v>
      </c>
      <c r="Q173" s="151">
        <v>1</v>
      </c>
      <c r="R173" s="151">
        <v>0</v>
      </c>
      <c r="S173" s="151">
        <v>118</v>
      </c>
      <c r="T173" s="151">
        <v>10</v>
      </c>
      <c r="U173" s="151">
        <v>15</v>
      </c>
      <c r="V173" s="231">
        <v>0</v>
      </c>
      <c r="W173" s="151">
        <v>4</v>
      </c>
      <c r="X173" s="151">
        <v>0</v>
      </c>
      <c r="Y173" s="151">
        <v>0</v>
      </c>
      <c r="Z173" s="151">
        <v>45</v>
      </c>
      <c r="AA173" s="151">
        <v>0</v>
      </c>
      <c r="AB173" s="151">
        <v>0</v>
      </c>
      <c r="AC173" s="151">
        <v>5</v>
      </c>
      <c r="AD173" s="151">
        <v>12</v>
      </c>
      <c r="AE173" s="235">
        <v>0</v>
      </c>
      <c r="AF173" s="151">
        <v>7</v>
      </c>
      <c r="AG173" s="151">
        <v>0</v>
      </c>
      <c r="AH173" s="151">
        <v>3</v>
      </c>
      <c r="AI173" s="151">
        <v>19</v>
      </c>
      <c r="AJ173" s="151">
        <v>1560</v>
      </c>
      <c r="AK173" s="151">
        <v>143</v>
      </c>
      <c r="AL173" s="151">
        <v>17</v>
      </c>
      <c r="AM173" s="151">
        <v>0</v>
      </c>
      <c r="AN173" s="151">
        <v>37</v>
      </c>
      <c r="AO173" s="151">
        <v>7</v>
      </c>
      <c r="AP173" s="151">
        <v>7</v>
      </c>
      <c r="AQ173" s="151">
        <v>7</v>
      </c>
      <c r="AR173" s="151">
        <v>55</v>
      </c>
      <c r="AS173" s="151">
        <v>5</v>
      </c>
      <c r="AT173" s="151">
        <v>6</v>
      </c>
      <c r="AU173" s="151">
        <v>0</v>
      </c>
      <c r="AV173" s="231">
        <v>0</v>
      </c>
      <c r="AW173" s="151">
        <v>0</v>
      </c>
      <c r="AX173" s="151">
        <v>27</v>
      </c>
      <c r="AY173" s="151">
        <v>0</v>
      </c>
      <c r="AZ173" s="151">
        <v>19</v>
      </c>
      <c r="BA173" s="231">
        <v>0</v>
      </c>
      <c r="BB173" s="151">
        <v>40</v>
      </c>
      <c r="BC173" s="231">
        <v>0</v>
      </c>
      <c r="BD173" s="231">
        <v>0</v>
      </c>
      <c r="BE173" s="151">
        <v>16</v>
      </c>
      <c r="BF173" s="151">
        <v>14</v>
      </c>
      <c r="BG173" s="151">
        <v>5</v>
      </c>
      <c r="BH173" s="151">
        <v>37</v>
      </c>
      <c r="BI173" s="151">
        <v>0</v>
      </c>
      <c r="BJ173" s="151">
        <v>65</v>
      </c>
      <c r="BK173" s="151">
        <v>34</v>
      </c>
      <c r="BL173" s="151">
        <v>5</v>
      </c>
      <c r="BM173" s="151">
        <v>9</v>
      </c>
      <c r="BN173" s="231">
        <v>0</v>
      </c>
      <c r="BO173" s="151">
        <v>0</v>
      </c>
      <c r="BP173" s="151">
        <v>27</v>
      </c>
      <c r="BQ173" s="151">
        <v>3</v>
      </c>
      <c r="BR173" s="151">
        <v>0</v>
      </c>
      <c r="BS173" s="151">
        <v>63</v>
      </c>
      <c r="BT173" s="151">
        <v>5</v>
      </c>
      <c r="BU173" s="151">
        <v>4</v>
      </c>
      <c r="BV173" s="151">
        <v>615</v>
      </c>
      <c r="BW173" s="151">
        <v>6</v>
      </c>
      <c r="BX173" s="151">
        <v>4</v>
      </c>
      <c r="BY173" s="113" t="e">
        <v>#N/A</v>
      </c>
      <c r="BZ173" s="151">
        <v>27</v>
      </c>
      <c r="CA173" s="151">
        <v>30</v>
      </c>
      <c r="CB173" s="151">
        <v>0</v>
      </c>
      <c r="CC173" s="151">
        <v>0</v>
      </c>
    </row>
    <row r="174" spans="1:91" x14ac:dyDescent="0.25">
      <c r="A174" s="135" t="s">
        <v>80</v>
      </c>
      <c r="B174" s="100"/>
      <c r="C174" s="100"/>
      <c r="D174" s="151">
        <v>4822</v>
      </c>
      <c r="E174" s="151">
        <v>324</v>
      </c>
      <c r="F174" s="151">
        <v>5443</v>
      </c>
      <c r="G174" s="151">
        <v>3300</v>
      </c>
      <c r="H174" s="151">
        <v>3234</v>
      </c>
      <c r="I174" s="151">
        <v>8325</v>
      </c>
      <c r="J174" s="151">
        <v>6984</v>
      </c>
      <c r="K174" s="151">
        <v>6</v>
      </c>
      <c r="L174" s="151">
        <v>830</v>
      </c>
      <c r="M174" s="151">
        <v>1</v>
      </c>
      <c r="N174" s="151">
        <v>3489</v>
      </c>
      <c r="O174" s="113" t="e">
        <v>#N/A</v>
      </c>
      <c r="P174" s="151">
        <v>2178</v>
      </c>
      <c r="Q174" s="151">
        <v>295</v>
      </c>
      <c r="R174" s="151">
        <v>1563</v>
      </c>
      <c r="S174" s="151">
        <v>25212</v>
      </c>
      <c r="T174" s="151">
        <v>8122</v>
      </c>
      <c r="U174" s="151">
        <v>2042</v>
      </c>
      <c r="V174" s="151">
        <v>5</v>
      </c>
      <c r="W174" s="151">
        <v>3060</v>
      </c>
      <c r="X174" s="151">
        <v>4</v>
      </c>
      <c r="Y174" s="151">
        <v>804</v>
      </c>
      <c r="Z174" s="151">
        <v>5648</v>
      </c>
      <c r="AA174" s="151">
        <v>1433</v>
      </c>
      <c r="AB174" s="151">
        <v>5711</v>
      </c>
      <c r="AC174" s="151">
        <v>7179</v>
      </c>
      <c r="AD174" s="151">
        <v>3740</v>
      </c>
      <c r="AE174" s="235">
        <v>0</v>
      </c>
      <c r="AF174" s="151">
        <v>46</v>
      </c>
      <c r="AG174" s="151">
        <v>180</v>
      </c>
      <c r="AH174" s="151">
        <v>745</v>
      </c>
      <c r="AI174" s="151">
        <v>15826</v>
      </c>
      <c r="AJ174" s="151">
        <v>431</v>
      </c>
      <c r="AK174" s="151">
        <v>42970</v>
      </c>
      <c r="AL174" s="151">
        <v>3312</v>
      </c>
      <c r="AM174" s="151">
        <v>688</v>
      </c>
      <c r="AN174" s="151">
        <v>2141</v>
      </c>
      <c r="AO174" s="151">
        <v>10394</v>
      </c>
      <c r="AP174" s="151">
        <v>980</v>
      </c>
      <c r="AQ174" s="151">
        <v>7</v>
      </c>
      <c r="AR174" s="151">
        <v>15164</v>
      </c>
      <c r="AS174" s="151">
        <v>890</v>
      </c>
      <c r="AT174" s="151">
        <v>1235</v>
      </c>
      <c r="AU174" s="151">
        <v>5146</v>
      </c>
      <c r="AV174" s="151">
        <v>4153</v>
      </c>
      <c r="AW174" s="151">
        <v>9456</v>
      </c>
      <c r="AX174" s="151">
        <v>1952</v>
      </c>
      <c r="AY174" s="151">
        <v>12</v>
      </c>
      <c r="AZ174" s="151">
        <v>4068</v>
      </c>
      <c r="BA174" s="231">
        <v>0</v>
      </c>
      <c r="BB174" s="151">
        <v>8285</v>
      </c>
      <c r="BC174" s="151">
        <v>1416</v>
      </c>
      <c r="BD174" s="151">
        <v>10</v>
      </c>
      <c r="BE174" s="151">
        <v>6439</v>
      </c>
      <c r="BF174" s="151">
        <v>1592</v>
      </c>
      <c r="BG174" s="151">
        <v>687</v>
      </c>
      <c r="BH174" s="151">
        <v>3864</v>
      </c>
      <c r="BI174" s="151">
        <v>8</v>
      </c>
      <c r="BJ174" s="151">
        <v>42603</v>
      </c>
      <c r="BK174" s="151">
        <v>6082</v>
      </c>
      <c r="BL174" s="151">
        <v>645</v>
      </c>
      <c r="BM174" s="151">
        <v>973</v>
      </c>
      <c r="BN174" s="151">
        <v>0</v>
      </c>
      <c r="BO174" s="151">
        <f>1393+6</f>
        <v>1399</v>
      </c>
      <c r="BP174" s="151">
        <v>7132</v>
      </c>
      <c r="BQ174" s="151">
        <v>850</v>
      </c>
      <c r="BR174" s="151">
        <v>60604</v>
      </c>
      <c r="BS174" s="151">
        <v>16991</v>
      </c>
      <c r="BT174" s="151">
        <v>1505</v>
      </c>
      <c r="BU174" s="151">
        <v>14</v>
      </c>
      <c r="BV174" s="151">
        <v>1924</v>
      </c>
      <c r="BW174" s="151">
        <v>676</v>
      </c>
      <c r="BX174" s="151">
        <v>457</v>
      </c>
      <c r="BY174" s="113" t="e">
        <v>#N/A</v>
      </c>
      <c r="BZ174" s="151">
        <v>2994</v>
      </c>
      <c r="CA174" s="151">
        <v>5423</v>
      </c>
      <c r="CB174" s="151">
        <v>1561</v>
      </c>
      <c r="CC174" s="151">
        <v>11</v>
      </c>
    </row>
    <row r="175" spans="1:91" x14ac:dyDescent="0.25">
      <c r="A175" s="136" t="s">
        <v>81</v>
      </c>
      <c r="B175" s="82"/>
      <c r="C175" s="82"/>
      <c r="D175" s="151">
        <v>77</v>
      </c>
      <c r="E175" s="151">
        <v>72</v>
      </c>
      <c r="F175" s="151">
        <v>88</v>
      </c>
      <c r="G175" s="231">
        <v>0</v>
      </c>
      <c r="H175" s="151">
        <v>70</v>
      </c>
      <c r="I175" s="151">
        <v>70</v>
      </c>
      <c r="J175" s="151">
        <v>71</v>
      </c>
      <c r="K175" s="151">
        <v>81</v>
      </c>
      <c r="L175" s="151">
        <v>83</v>
      </c>
      <c r="M175" s="151">
        <v>75</v>
      </c>
      <c r="N175" s="151">
        <v>72</v>
      </c>
      <c r="O175" s="113" t="e">
        <v>#N/A</v>
      </c>
      <c r="P175" s="231">
        <v>0</v>
      </c>
      <c r="Q175" s="231">
        <v>0</v>
      </c>
      <c r="R175" s="151">
        <v>0</v>
      </c>
      <c r="S175" s="151">
        <v>74</v>
      </c>
      <c r="T175" s="151">
        <v>54</v>
      </c>
      <c r="U175" s="151">
        <v>74</v>
      </c>
      <c r="V175" s="151">
        <v>73</v>
      </c>
      <c r="W175" s="151">
        <v>59</v>
      </c>
      <c r="X175" s="151">
        <v>86</v>
      </c>
      <c r="Y175" s="151">
        <v>71</v>
      </c>
      <c r="Z175" s="151">
        <v>73</v>
      </c>
      <c r="AA175" s="151">
        <v>67</v>
      </c>
      <c r="AB175" s="151">
        <v>76</v>
      </c>
      <c r="AC175" s="151">
        <v>64</v>
      </c>
      <c r="AD175" s="151">
        <v>0</v>
      </c>
      <c r="AE175" s="151">
        <v>68</v>
      </c>
      <c r="AF175" s="151">
        <v>75</v>
      </c>
      <c r="AG175" s="151">
        <v>69</v>
      </c>
      <c r="AH175" s="151">
        <v>82</v>
      </c>
      <c r="AI175" s="151">
        <v>73</v>
      </c>
      <c r="AJ175" s="151">
        <v>80</v>
      </c>
      <c r="AK175" s="151">
        <v>72</v>
      </c>
      <c r="AL175" s="151">
        <v>55</v>
      </c>
      <c r="AM175" s="231">
        <v>0</v>
      </c>
      <c r="AN175" s="151">
        <v>81</v>
      </c>
      <c r="AO175" s="151">
        <v>71</v>
      </c>
      <c r="AP175" s="231">
        <v>0</v>
      </c>
      <c r="AQ175" s="151">
        <v>71</v>
      </c>
      <c r="AR175" s="151">
        <v>72</v>
      </c>
      <c r="AS175" s="151">
        <v>72</v>
      </c>
      <c r="AT175" s="151">
        <v>71</v>
      </c>
      <c r="AU175" s="151">
        <v>54</v>
      </c>
      <c r="AV175" s="231">
        <v>0</v>
      </c>
      <c r="AW175" s="231">
        <v>0</v>
      </c>
      <c r="AX175" s="151">
        <v>70</v>
      </c>
      <c r="AY175" s="151">
        <v>77</v>
      </c>
      <c r="AZ175" s="151">
        <v>75</v>
      </c>
      <c r="BA175" s="151">
        <v>72</v>
      </c>
      <c r="BB175" s="151">
        <v>67</v>
      </c>
      <c r="BC175" s="151">
        <v>71</v>
      </c>
      <c r="BD175" s="151">
        <v>71</v>
      </c>
      <c r="BE175" s="151">
        <v>55</v>
      </c>
      <c r="BF175" s="151">
        <v>78</v>
      </c>
      <c r="BG175" s="151">
        <v>68270</v>
      </c>
      <c r="BH175" s="151">
        <v>71</v>
      </c>
      <c r="BI175" s="151">
        <v>84</v>
      </c>
      <c r="BJ175" s="151">
        <v>0</v>
      </c>
      <c r="BK175" s="151">
        <v>72</v>
      </c>
      <c r="BL175" s="151">
        <v>70</v>
      </c>
      <c r="BM175" s="231">
        <v>0</v>
      </c>
      <c r="BN175" s="151">
        <v>8</v>
      </c>
      <c r="BO175" s="151">
        <v>53</v>
      </c>
      <c r="BP175" s="151">
        <v>76</v>
      </c>
      <c r="BQ175" s="151">
        <v>63</v>
      </c>
      <c r="BR175" s="151">
        <v>75</v>
      </c>
      <c r="BS175" s="151">
        <v>74</v>
      </c>
      <c r="BT175" s="151">
        <v>66</v>
      </c>
      <c r="BU175" s="151">
        <v>71</v>
      </c>
      <c r="BV175" s="151">
        <v>67</v>
      </c>
      <c r="BW175" s="151">
        <v>87</v>
      </c>
      <c r="BX175" s="151">
        <v>62</v>
      </c>
      <c r="BY175" s="113" t="e">
        <v>#N/A</v>
      </c>
      <c r="BZ175" s="151">
        <v>71</v>
      </c>
      <c r="CA175" s="151">
        <v>69</v>
      </c>
      <c r="CB175" s="151">
        <v>71</v>
      </c>
      <c r="CC175" s="151">
        <v>80</v>
      </c>
    </row>
    <row r="176" spans="1:91" x14ac:dyDescent="0.25">
      <c r="A176" s="91"/>
      <c r="B176" s="91"/>
      <c r="C176" s="91"/>
      <c r="D176" s="97"/>
      <c r="E176" s="97"/>
      <c r="F176" s="97"/>
      <c r="G176" s="97"/>
      <c r="H176" s="97"/>
      <c r="I176" s="97"/>
      <c r="J176" s="97"/>
      <c r="K176" s="97"/>
      <c r="L176" s="97"/>
      <c r="M176" s="97">
        <v>0</v>
      </c>
      <c r="N176" s="97">
        <v>0</v>
      </c>
      <c r="O176" s="113">
        <v>0</v>
      </c>
      <c r="P176" s="97">
        <v>0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97">
        <v>0</v>
      </c>
      <c r="BD176" s="97">
        <v>0</v>
      </c>
      <c r="BE176" s="97">
        <v>0</v>
      </c>
      <c r="BF176" s="97">
        <v>0</v>
      </c>
      <c r="BG176" s="97">
        <v>0</v>
      </c>
      <c r="BH176" s="97">
        <v>0</v>
      </c>
      <c r="BI176" s="97">
        <v>0</v>
      </c>
      <c r="BJ176" s="97">
        <v>0</v>
      </c>
      <c r="BK176" s="97">
        <v>0</v>
      </c>
      <c r="BL176" s="97">
        <v>0</v>
      </c>
      <c r="BM176" s="97">
        <v>0</v>
      </c>
      <c r="BN176" s="97">
        <v>0</v>
      </c>
      <c r="BO176" s="97">
        <v>0</v>
      </c>
      <c r="BP176" s="97">
        <v>0</v>
      </c>
      <c r="BQ176" s="97">
        <v>0</v>
      </c>
      <c r="BR176" s="97">
        <v>0</v>
      </c>
      <c r="BS176" s="97">
        <v>0</v>
      </c>
      <c r="BT176" s="97">
        <v>0</v>
      </c>
      <c r="BU176" s="97">
        <v>0</v>
      </c>
      <c r="BV176" s="97">
        <v>0</v>
      </c>
      <c r="BW176" s="97">
        <v>0</v>
      </c>
      <c r="BX176" s="97">
        <v>0</v>
      </c>
      <c r="BY176" s="113">
        <v>0</v>
      </c>
      <c r="BZ176" s="97">
        <v>0</v>
      </c>
      <c r="CA176" s="97">
        <v>0</v>
      </c>
      <c r="CB176" s="97">
        <v>0</v>
      </c>
      <c r="CC176" s="97">
        <v>0</v>
      </c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</row>
    <row r="177" spans="1:81" s="58" customFormat="1" ht="12.75" customHeight="1" x14ac:dyDescent="0.25">
      <c r="A177" s="81"/>
      <c r="B177" s="81"/>
      <c r="C177" s="81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>
        <v>0</v>
      </c>
      <c r="N177" s="154">
        <v>0</v>
      </c>
      <c r="O177" s="155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v>0</v>
      </c>
      <c r="AU177" s="154">
        <v>0</v>
      </c>
      <c r="AV177" s="154">
        <v>0</v>
      </c>
      <c r="AW177" s="154">
        <v>0</v>
      </c>
      <c r="AX177" s="154">
        <v>0</v>
      </c>
      <c r="AY177" s="154">
        <v>0</v>
      </c>
      <c r="AZ177" s="154">
        <v>0</v>
      </c>
      <c r="BA177" s="154">
        <v>0</v>
      </c>
      <c r="BB177" s="154">
        <v>0</v>
      </c>
      <c r="BC177" s="154">
        <v>0</v>
      </c>
      <c r="BD177" s="154">
        <v>0</v>
      </c>
      <c r="BE177" s="154">
        <v>0</v>
      </c>
      <c r="BF177" s="154">
        <v>0</v>
      </c>
      <c r="BG177" s="154">
        <v>0</v>
      </c>
      <c r="BH177" s="154">
        <v>0</v>
      </c>
      <c r="BI177" s="154">
        <v>0</v>
      </c>
      <c r="BJ177" s="154">
        <v>0</v>
      </c>
      <c r="BK177" s="154">
        <v>0</v>
      </c>
      <c r="BL177" s="154">
        <v>0</v>
      </c>
      <c r="BM177" s="154">
        <v>0</v>
      </c>
      <c r="BN177" s="154">
        <v>0</v>
      </c>
      <c r="BO177" s="154">
        <v>0</v>
      </c>
      <c r="BP177" s="154">
        <v>0</v>
      </c>
      <c r="BQ177" s="154">
        <v>0</v>
      </c>
      <c r="BR177" s="154">
        <v>0</v>
      </c>
      <c r="BS177" s="154">
        <v>0</v>
      </c>
      <c r="BT177" s="154">
        <v>0</v>
      </c>
      <c r="BU177" s="154">
        <v>0</v>
      </c>
      <c r="BV177" s="154">
        <v>0</v>
      </c>
      <c r="BW177" s="154">
        <v>0</v>
      </c>
      <c r="BX177" s="154">
        <v>0</v>
      </c>
      <c r="BY177" s="155">
        <v>0</v>
      </c>
      <c r="BZ177" s="154">
        <v>0</v>
      </c>
      <c r="CA177" s="154">
        <v>0</v>
      </c>
      <c r="CB177" s="154">
        <v>0</v>
      </c>
      <c r="CC177" s="154">
        <v>0</v>
      </c>
    </row>
    <row r="178" spans="1:81" x14ac:dyDescent="0.25">
      <c r="A178" s="82" t="s">
        <v>82</v>
      </c>
      <c r="B178" s="82"/>
      <c r="C178" s="82"/>
      <c r="D178" s="147">
        <v>10996795</v>
      </c>
      <c r="E178" s="147">
        <v>77623</v>
      </c>
      <c r="F178" s="147">
        <v>5392223</v>
      </c>
      <c r="G178" s="147">
        <v>2818212</v>
      </c>
      <c r="H178" s="147">
        <v>4877144</v>
      </c>
      <c r="I178" s="147">
        <v>10310227.59</v>
      </c>
      <c r="J178" s="147">
        <v>9845215</v>
      </c>
      <c r="K178" s="147">
        <v>4418807.84</v>
      </c>
      <c r="L178" s="147">
        <v>778339.9</v>
      </c>
      <c r="M178" s="147">
        <v>10450.210000000001</v>
      </c>
      <c r="N178" s="147">
        <v>5234718.66</v>
      </c>
      <c r="O178" s="113" t="e">
        <v>#N/A</v>
      </c>
      <c r="P178" s="147">
        <v>2074625.41</v>
      </c>
      <c r="Q178" s="147">
        <v>66424.399999999994</v>
      </c>
      <c r="R178" s="147">
        <v>480331.29000000004</v>
      </c>
      <c r="S178" s="147">
        <v>48923842.310000002</v>
      </c>
      <c r="T178" s="147">
        <v>14352978</v>
      </c>
      <c r="U178" s="147">
        <v>2786470</v>
      </c>
      <c r="V178" s="147">
        <v>333755.63</v>
      </c>
      <c r="W178" s="147">
        <v>6166331.3300000001</v>
      </c>
      <c r="X178" s="147">
        <v>3621283</v>
      </c>
      <c r="Y178" s="147">
        <v>11146.800000000001</v>
      </c>
      <c r="Z178" s="147">
        <v>7725292.7000000002</v>
      </c>
      <c r="AA178" s="147">
        <v>1226678.3999999999</v>
      </c>
      <c r="AB178" s="147">
        <v>24307230</v>
      </c>
      <c r="AC178" s="147">
        <v>4947158</v>
      </c>
      <c r="AD178" s="147">
        <v>4345429</v>
      </c>
      <c r="AE178" s="147">
        <v>28364.66</v>
      </c>
      <c r="AF178" s="147">
        <v>39548836</v>
      </c>
      <c r="AG178" s="147">
        <v>65521.440000000002</v>
      </c>
      <c r="AH178" s="147">
        <v>188178.68</v>
      </c>
      <c r="AI178" s="147">
        <v>38257711</v>
      </c>
      <c r="AJ178" s="147">
        <v>730752993</v>
      </c>
      <c r="AK178" s="147">
        <v>81912537</v>
      </c>
      <c r="AL178" s="147">
        <v>3605881</v>
      </c>
      <c r="AM178" s="147">
        <v>661400.84</v>
      </c>
      <c r="AN178" s="147">
        <v>6208435</v>
      </c>
      <c r="AO178" s="147">
        <v>22909723.449999999</v>
      </c>
      <c r="AP178" s="147">
        <v>1355825.79</v>
      </c>
      <c r="AQ178" s="147">
        <v>2535288.7999999998</v>
      </c>
      <c r="AR178" s="147">
        <v>29231897.609999999</v>
      </c>
      <c r="AS178" s="147">
        <v>1279610.8400000001</v>
      </c>
      <c r="AT178" s="147">
        <v>1040739.82</v>
      </c>
      <c r="AU178" s="147">
        <v>9625504.5500000007</v>
      </c>
      <c r="AV178" s="147">
        <v>6432585.7800000003</v>
      </c>
      <c r="AW178" s="147">
        <v>9922020</v>
      </c>
      <c r="AX178" s="147">
        <v>2100669.59</v>
      </c>
      <c r="AY178" s="147">
        <v>5761971.7999999998</v>
      </c>
      <c r="AZ178" s="147">
        <v>7483082.4199999999</v>
      </c>
      <c r="BA178" s="147">
        <v>1430450.2</v>
      </c>
      <c r="BB178" s="147">
        <v>29860999.989999998</v>
      </c>
      <c r="BC178" s="147">
        <v>1597404.52</v>
      </c>
      <c r="BD178" s="147">
        <v>1899562</v>
      </c>
      <c r="BE178" s="147">
        <v>18284376</v>
      </c>
      <c r="BF178" s="147">
        <v>767212.21</v>
      </c>
      <c r="BG178" s="147">
        <v>353225.53</v>
      </c>
      <c r="BH178" s="147">
        <v>6203278</v>
      </c>
      <c r="BI178" s="147">
        <v>1409893.3900000001</v>
      </c>
      <c r="BJ178" s="147">
        <v>113399335.43000001</v>
      </c>
      <c r="BK178" s="147">
        <v>12862025</v>
      </c>
      <c r="BL178" s="147">
        <v>518263</v>
      </c>
      <c r="BM178" s="147">
        <v>516578</v>
      </c>
      <c r="BN178" s="147">
        <v>325819.82</v>
      </c>
      <c r="BO178" s="147">
        <v>1759990</v>
      </c>
      <c r="BP178" s="147">
        <v>11195367</v>
      </c>
      <c r="BQ178" s="147">
        <v>821257</v>
      </c>
      <c r="BR178" s="147">
        <v>470688548.31999999</v>
      </c>
      <c r="BS178" s="147">
        <v>25290429</v>
      </c>
      <c r="BT178" s="147">
        <v>617100.76</v>
      </c>
      <c r="BU178" s="147">
        <v>38214923</v>
      </c>
      <c r="BV178" s="147">
        <v>2484168</v>
      </c>
      <c r="BW178" s="147">
        <v>576440.37</v>
      </c>
      <c r="BX178" s="147">
        <v>492367</v>
      </c>
      <c r="BY178" s="113" t="e">
        <v>#N/A</v>
      </c>
      <c r="BZ178" s="147">
        <v>4329738</v>
      </c>
      <c r="CA178" s="147">
        <v>5080096</v>
      </c>
      <c r="CB178" s="147">
        <v>6422281.9800000004</v>
      </c>
      <c r="CC178" s="147">
        <v>1003911.56</v>
      </c>
    </row>
  </sheetData>
  <printOptions headings="1" gridLines="1"/>
  <pageMargins left="0.75" right="0.75" top="1" bottom="1" header="0.5" footer="0.5"/>
  <pageSetup scale="10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78"/>
  <sheetViews>
    <sheetView workbookViewId="0">
      <pane xSplit="3" ySplit="3" topLeftCell="BO151" activePane="bottomRight" state="frozen"/>
      <selection pane="topRight" activeCell="D1" sqref="D1"/>
      <selection pane="bottomLeft" activeCell="A4" sqref="A4"/>
      <selection pane="bottomRight" activeCell="BO179" sqref="BO179"/>
    </sheetView>
  </sheetViews>
  <sheetFormatPr defaultRowHeight="12.75" x14ac:dyDescent="0.2"/>
  <cols>
    <col min="1" max="1" width="80" bestFit="1" customWidth="1"/>
    <col min="2" max="2" width="9.7109375" customWidth="1"/>
    <col min="3" max="3" width="11.42578125" customWidth="1"/>
    <col min="4" max="81" width="29.85546875" customWidth="1"/>
  </cols>
  <sheetData>
    <row r="1" spans="1:81" s="58" customFormat="1" ht="48" customHeight="1" x14ac:dyDescent="0.25">
      <c r="A1" s="81" t="s">
        <v>339</v>
      </c>
      <c r="B1" s="81"/>
      <c r="C1" s="81"/>
      <c r="D1" s="80" t="s">
        <v>317</v>
      </c>
      <c r="E1" s="80" t="s">
        <v>246</v>
      </c>
      <c r="F1" s="80" t="s">
        <v>285</v>
      </c>
      <c r="G1" s="80" t="s">
        <v>248</v>
      </c>
      <c r="H1" s="80" t="s">
        <v>249</v>
      </c>
      <c r="I1" s="80" t="s">
        <v>250</v>
      </c>
      <c r="J1" s="80" t="s">
        <v>251</v>
      </c>
      <c r="K1" s="80" t="s">
        <v>156</v>
      </c>
      <c r="L1" s="80" t="s">
        <v>252</v>
      </c>
      <c r="M1" s="80" t="s">
        <v>289</v>
      </c>
      <c r="N1" s="80" t="s">
        <v>290</v>
      </c>
      <c r="O1" s="107" t="s">
        <v>253</v>
      </c>
      <c r="P1" s="80" t="s">
        <v>340</v>
      </c>
      <c r="Q1" s="80" t="s">
        <v>154</v>
      </c>
      <c r="R1" s="80" t="s">
        <v>262</v>
      </c>
      <c r="S1" s="80" t="s">
        <v>291</v>
      </c>
      <c r="T1" s="80" t="s">
        <v>318</v>
      </c>
      <c r="U1" s="80" t="s">
        <v>292</v>
      </c>
      <c r="V1" s="80" t="s">
        <v>255</v>
      </c>
      <c r="W1" s="80" t="s">
        <v>256</v>
      </c>
      <c r="X1" s="80" t="s">
        <v>277</v>
      </c>
      <c r="Y1" s="80" t="s">
        <v>278</v>
      </c>
      <c r="Z1" s="80" t="s">
        <v>12</v>
      </c>
      <c r="AA1" s="80" t="s">
        <v>13</v>
      </c>
      <c r="AB1" s="80" t="s">
        <v>264</v>
      </c>
      <c r="AC1" s="80" t="s">
        <v>14</v>
      </c>
      <c r="AD1" s="80" t="s">
        <v>15</v>
      </c>
      <c r="AE1" s="80" t="s">
        <v>17</v>
      </c>
      <c r="AF1" s="80" t="s">
        <v>258</v>
      </c>
      <c r="AG1" s="80" t="s">
        <v>18</v>
      </c>
      <c r="AH1" s="80" t="s">
        <v>19</v>
      </c>
      <c r="AI1" s="80" t="s">
        <v>20</v>
      </c>
      <c r="AJ1" s="80" t="s">
        <v>21</v>
      </c>
      <c r="AK1" s="80" t="s">
        <v>22</v>
      </c>
      <c r="AL1" s="80" t="s">
        <v>23</v>
      </c>
      <c r="AM1" s="80" t="s">
        <v>265</v>
      </c>
      <c r="AN1" s="80" t="s">
        <v>205</v>
      </c>
      <c r="AO1" s="80" t="s">
        <v>24</v>
      </c>
      <c r="AP1" s="80" t="s">
        <v>26</v>
      </c>
      <c r="AQ1" s="80" t="s">
        <v>266</v>
      </c>
      <c r="AR1" s="80" t="s">
        <v>27</v>
      </c>
      <c r="AS1" s="80" t="s">
        <v>28</v>
      </c>
      <c r="AT1" s="80" t="s">
        <v>29</v>
      </c>
      <c r="AU1" s="80" t="s">
        <v>30</v>
      </c>
      <c r="AV1" s="80" t="s">
        <v>7</v>
      </c>
      <c r="AW1" s="80" t="s">
        <v>206</v>
      </c>
      <c r="AX1" s="80" t="s">
        <v>32</v>
      </c>
      <c r="AY1" s="80" t="s">
        <v>33</v>
      </c>
      <c r="AZ1" s="80" t="s">
        <v>268</v>
      </c>
      <c r="BA1" s="80" t="s">
        <v>269</v>
      </c>
      <c r="BB1" s="80" t="s">
        <v>270</v>
      </c>
      <c r="BC1" s="80" t="s">
        <v>34</v>
      </c>
      <c r="BD1" s="80" t="s">
        <v>35</v>
      </c>
      <c r="BE1" s="80" t="s">
        <v>36</v>
      </c>
      <c r="BF1" s="80" t="s">
        <v>37</v>
      </c>
      <c r="BG1" s="80" t="s">
        <v>38</v>
      </c>
      <c r="BH1" s="80" t="s">
        <v>62</v>
      </c>
      <c r="BI1" s="80" t="s">
        <v>204</v>
      </c>
      <c r="BJ1" s="80" t="s">
        <v>3</v>
      </c>
      <c r="BK1" s="80" t="s">
        <v>40</v>
      </c>
      <c r="BL1" s="80" t="s">
        <v>41</v>
      </c>
      <c r="BM1" s="80" t="s">
        <v>42</v>
      </c>
      <c r="BN1" s="80" t="s">
        <v>44</v>
      </c>
      <c r="BO1" s="80" t="s">
        <v>217</v>
      </c>
      <c r="BP1" s="80" t="s">
        <v>45</v>
      </c>
      <c r="BQ1" s="80" t="s">
        <v>46</v>
      </c>
      <c r="BR1" s="80" t="s">
        <v>47</v>
      </c>
      <c r="BS1" s="80" t="s">
        <v>271</v>
      </c>
      <c r="BT1" s="80" t="s">
        <v>48</v>
      </c>
      <c r="BU1" s="80" t="s">
        <v>49</v>
      </c>
      <c r="BV1" s="80" t="s">
        <v>50</v>
      </c>
      <c r="BW1" s="80" t="s">
        <v>52</v>
      </c>
      <c r="BX1" s="80" t="s">
        <v>272</v>
      </c>
      <c r="BY1" s="107" t="s">
        <v>54</v>
      </c>
      <c r="BZ1" s="80" t="s">
        <v>55</v>
      </c>
      <c r="CA1" s="80" t="s">
        <v>56</v>
      </c>
      <c r="CB1" s="80" t="s">
        <v>57</v>
      </c>
      <c r="CC1" s="80" t="s">
        <v>5</v>
      </c>
    </row>
    <row r="2" spans="1:81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81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7"/>
      <c r="BZ3" s="126"/>
      <c r="CA3" s="126"/>
      <c r="CB3" s="126"/>
      <c r="CC3" s="126"/>
    </row>
    <row r="4" spans="1:81" s="125" customFormat="1" x14ac:dyDescent="0.2">
      <c r="A4" s="125" t="s">
        <v>348</v>
      </c>
      <c r="B4" s="125" t="s">
        <v>356</v>
      </c>
      <c r="C4" s="125">
        <v>2010</v>
      </c>
      <c r="D4" s="128">
        <f>D65+D66+D67+D68+D69+D70+D71+D72+D73+D75</f>
        <v>116316389.43000001</v>
      </c>
      <c r="E4" s="128">
        <f t="shared" ref="E4:BP4" si="0">E65+E66+E67+E68+E69+E70+E71+E72+E73+E75</f>
        <v>5169636.91</v>
      </c>
      <c r="F4" s="128">
        <f t="shared" si="0"/>
        <v>108012811</v>
      </c>
      <c r="G4" s="128">
        <f t="shared" si="0"/>
        <v>27427264.32</v>
      </c>
      <c r="H4" s="128">
        <f t="shared" si="0"/>
        <v>92199627.690000013</v>
      </c>
      <c r="I4" s="128">
        <f t="shared" si="0"/>
        <v>225796210.93000001</v>
      </c>
      <c r="J4" s="128">
        <f t="shared" si="0"/>
        <v>182994666</v>
      </c>
      <c r="K4" s="128">
        <f t="shared" si="0"/>
        <v>88195559.290000007</v>
      </c>
      <c r="L4" s="128">
        <f t="shared" si="0"/>
        <v>17073298.449999999</v>
      </c>
      <c r="M4" s="128">
        <f t="shared" si="0"/>
        <v>2244524.67</v>
      </c>
      <c r="N4" s="128">
        <f t="shared" si="0"/>
        <v>85609843.210000008</v>
      </c>
      <c r="O4" s="128">
        <f t="shared" si="0"/>
        <v>2201761.83</v>
      </c>
      <c r="P4" s="128">
        <f t="shared" si="0"/>
        <v>37254777.589999996</v>
      </c>
      <c r="Q4" s="128">
        <f t="shared" si="0"/>
        <v>3423228.64</v>
      </c>
      <c r="R4" s="128">
        <f t="shared" si="0"/>
        <v>25828453.219999999</v>
      </c>
      <c r="S4" s="128">
        <f t="shared" si="0"/>
        <v>925082421</v>
      </c>
      <c r="T4" s="128">
        <f t="shared" si="0"/>
        <v>308913592</v>
      </c>
      <c r="U4" s="128">
        <f t="shared" si="0"/>
        <v>30695447.32</v>
      </c>
      <c r="V4" s="128">
        <f t="shared" si="0"/>
        <v>7121833.4799999995</v>
      </c>
      <c r="W4" s="128">
        <f t="shared" si="0"/>
        <v>59146591.339999996</v>
      </c>
      <c r="X4" s="128">
        <f t="shared" si="0"/>
        <v>81194221.779999986</v>
      </c>
      <c r="Y4" s="128">
        <f t="shared" si="0"/>
        <v>10617985.949999997</v>
      </c>
      <c r="Z4" s="128">
        <f t="shared" si="0"/>
        <v>182129144</v>
      </c>
      <c r="AA4" s="128">
        <f t="shared" si="0"/>
        <v>28980241.690000001</v>
      </c>
      <c r="AB4" s="128">
        <f t="shared" si="0"/>
        <v>181934725.25</v>
      </c>
      <c r="AC4" s="128">
        <f t="shared" si="0"/>
        <v>61232384.32</v>
      </c>
      <c r="AD4" s="128">
        <f t="shared" si="0"/>
        <v>52206475</v>
      </c>
      <c r="AE4" s="128">
        <f t="shared" si="0"/>
        <v>3827008.1999999997</v>
      </c>
      <c r="AF4" s="128">
        <f t="shared" si="0"/>
        <v>661633914.85000014</v>
      </c>
      <c r="AG4" s="128">
        <f t="shared" si="0"/>
        <v>1024081.64</v>
      </c>
      <c r="AH4" s="128">
        <f t="shared" si="0"/>
        <v>3697399.5100000002</v>
      </c>
      <c r="AI4" s="128">
        <f t="shared" si="0"/>
        <v>585150768.88000011</v>
      </c>
      <c r="AJ4" s="128">
        <f t="shared" si="0"/>
        <v>7389667815.1100016</v>
      </c>
      <c r="AK4" s="128">
        <f t="shared" si="0"/>
        <v>1125751647.1899998</v>
      </c>
      <c r="AL4" s="128">
        <f t="shared" si="0"/>
        <v>57342058.270000011</v>
      </c>
      <c r="AM4" s="128">
        <f t="shared" si="0"/>
        <v>14589291.460000001</v>
      </c>
      <c r="AN4" s="128">
        <f t="shared" si="0"/>
        <v>48389462</v>
      </c>
      <c r="AO4" s="128">
        <f t="shared" si="0"/>
        <v>315492780</v>
      </c>
      <c r="AP4" s="128">
        <f t="shared" si="0"/>
        <v>20421186.129999999</v>
      </c>
      <c r="AQ4" s="128">
        <f t="shared" si="0"/>
        <v>27734427.970000003</v>
      </c>
      <c r="AR4" s="128">
        <f t="shared" si="0"/>
        <v>360891668.97000003</v>
      </c>
      <c r="AS4" s="128">
        <f t="shared" si="0"/>
        <v>20373467.410000004</v>
      </c>
      <c r="AT4" s="128">
        <f t="shared" si="0"/>
        <v>23683598.979999997</v>
      </c>
      <c r="AU4" s="128">
        <f t="shared" si="0"/>
        <v>134881249.46000001</v>
      </c>
      <c r="AV4" s="128">
        <f t="shared" si="0"/>
        <v>117447135.47</v>
      </c>
      <c r="AW4" s="128">
        <f t="shared" si="0"/>
        <v>209298968.38</v>
      </c>
      <c r="AX4" s="128">
        <f t="shared" si="0"/>
        <v>45490927.920000009</v>
      </c>
      <c r="AY4" s="128">
        <f t="shared" si="0"/>
        <v>83698759.659999982</v>
      </c>
      <c r="AZ4" s="128">
        <f t="shared" si="0"/>
        <v>93702331.439999983</v>
      </c>
      <c r="BA4" s="128">
        <f t="shared" si="0"/>
        <v>6537467.1299999999</v>
      </c>
      <c r="BB4" s="128">
        <f t="shared" si="0"/>
        <v>229596489.87</v>
      </c>
      <c r="BC4" s="128">
        <f t="shared" si="0"/>
        <v>34069262.519999996</v>
      </c>
      <c r="BD4" s="128">
        <f t="shared" si="0"/>
        <v>33374001.700000003</v>
      </c>
      <c r="BE4" s="128">
        <f t="shared" si="0"/>
        <v>162471783</v>
      </c>
      <c r="BF4" s="128">
        <f t="shared" si="0"/>
        <v>25472625.770000003</v>
      </c>
      <c r="BG4" s="128">
        <f t="shared" si="0"/>
        <v>11937479.460000003</v>
      </c>
      <c r="BH4" s="128">
        <f t="shared" si="0"/>
        <v>84677271.429999977</v>
      </c>
      <c r="BI4" s="128">
        <f t="shared" si="0"/>
        <v>15330794.24</v>
      </c>
      <c r="BJ4" s="128">
        <f t="shared" si="0"/>
        <v>1512701084.8299999</v>
      </c>
      <c r="BK4" s="128">
        <f t="shared" si="0"/>
        <v>89274241.539999992</v>
      </c>
      <c r="BL4" s="128">
        <f t="shared" si="0"/>
        <v>12711556.469999999</v>
      </c>
      <c r="BM4" s="128">
        <f t="shared" si="0"/>
        <v>6389185.4500000002</v>
      </c>
      <c r="BN4" s="128">
        <f t="shared" si="0"/>
        <v>8249248.3800000018</v>
      </c>
      <c r="BO4" s="128">
        <f t="shared" si="0"/>
        <v>46273436.320000008</v>
      </c>
      <c r="BP4" s="128">
        <f t="shared" si="0"/>
        <v>157431302.81</v>
      </c>
      <c r="BQ4" s="128">
        <f t="shared" ref="BQ4:CC4" si="1">BQ65+BQ66+BQ67+BQ68+BQ69+BQ70+BQ71+BQ72+BQ73+BQ75</f>
        <v>17329314.5</v>
      </c>
      <c r="BR4" s="128">
        <f t="shared" si="1"/>
        <v>4437807414.2200003</v>
      </c>
      <c r="BS4" s="128">
        <f t="shared" si="1"/>
        <v>363555574</v>
      </c>
      <c r="BT4" s="128">
        <f t="shared" si="1"/>
        <v>23252600.190000005</v>
      </c>
      <c r="BU4" s="128">
        <f t="shared" si="1"/>
        <v>246800677.79999995</v>
      </c>
      <c r="BV4" s="128">
        <f t="shared" si="1"/>
        <v>49817912</v>
      </c>
      <c r="BW4" s="128">
        <f t="shared" si="1"/>
        <v>10877074.209999999</v>
      </c>
      <c r="BX4" s="128">
        <f t="shared" si="1"/>
        <v>6717968</v>
      </c>
      <c r="BY4" s="128">
        <f t="shared" si="1"/>
        <v>5560513.5199999996</v>
      </c>
      <c r="BZ4" s="128">
        <f t="shared" si="1"/>
        <v>50845294.709999993</v>
      </c>
      <c r="CA4" s="128">
        <f t="shared" si="1"/>
        <v>154523239.24000001</v>
      </c>
      <c r="CB4" s="128">
        <f t="shared" si="1"/>
        <v>42668454.07</v>
      </c>
      <c r="CC4" s="128">
        <f t="shared" si="1"/>
        <v>0</v>
      </c>
    </row>
    <row r="5" spans="1:81" s="125" customFormat="1" x14ac:dyDescent="0.2">
      <c r="A5" s="125" t="str">
        <f>A77</f>
        <v>Accumulated Amortization</v>
      </c>
      <c r="B5" s="125" t="s">
        <v>654</v>
      </c>
      <c r="C5" s="125">
        <v>2010</v>
      </c>
      <c r="D5" s="128">
        <f>D77</f>
        <v>-48181771.469999999</v>
      </c>
      <c r="E5" s="128">
        <f t="shared" ref="E5:BP5" si="2">E77</f>
        <v>-2936880.25</v>
      </c>
      <c r="F5" s="128">
        <f t="shared" si="2"/>
        <v>-46051124</v>
      </c>
      <c r="G5" s="128">
        <f t="shared" si="2"/>
        <v>-9588671.7799999993</v>
      </c>
      <c r="H5" s="128">
        <f t="shared" si="2"/>
        <v>-26709018.66</v>
      </c>
      <c r="I5" s="128">
        <f t="shared" si="2"/>
        <v>-119192444.53</v>
      </c>
      <c r="J5" s="128">
        <f t="shared" si="2"/>
        <v>-84779399</v>
      </c>
      <c r="K5" s="128">
        <f t="shared" si="2"/>
        <v>-35827733.710000001</v>
      </c>
      <c r="L5" s="128">
        <f t="shared" si="2"/>
        <v>-9169806.6799999997</v>
      </c>
      <c r="M5" s="128">
        <f t="shared" si="2"/>
        <v>-1426414.92</v>
      </c>
      <c r="N5" s="128">
        <f t="shared" si="2"/>
        <v>-32819464.09</v>
      </c>
      <c r="O5" s="128">
        <f t="shared" si="2"/>
        <v>-561226.68000000005</v>
      </c>
      <c r="P5" s="128">
        <f t="shared" si="2"/>
        <v>-14576355.470000001</v>
      </c>
      <c r="Q5" s="128">
        <f t="shared" si="2"/>
        <v>-1102488.18</v>
      </c>
      <c r="R5" s="128">
        <f t="shared" si="2"/>
        <v>-14031987.300000001</v>
      </c>
      <c r="S5" s="128">
        <f t="shared" si="2"/>
        <v>-444783585</v>
      </c>
      <c r="T5" s="128">
        <f t="shared" si="2"/>
        <v>-117445651</v>
      </c>
      <c r="U5" s="128">
        <f t="shared" si="2"/>
        <v>-9149809.6600000001</v>
      </c>
      <c r="V5" s="128">
        <f t="shared" si="2"/>
        <v>-4661945.3899999997</v>
      </c>
      <c r="W5" s="128">
        <f t="shared" si="2"/>
        <v>-16295695.119999999</v>
      </c>
      <c r="X5" s="128">
        <f t="shared" si="2"/>
        <v>-43943624.479999997</v>
      </c>
      <c r="Y5" s="128">
        <f t="shared" si="2"/>
        <v>-7543754.9500000002</v>
      </c>
      <c r="Z5" s="128">
        <f t="shared" si="2"/>
        <v>-103658920</v>
      </c>
      <c r="AA5" s="128">
        <f t="shared" si="2"/>
        <v>-12700493.34</v>
      </c>
      <c r="AB5" s="128">
        <f t="shared" si="2"/>
        <v>-57132029.979999997</v>
      </c>
      <c r="AC5" s="128">
        <f t="shared" si="2"/>
        <v>-22697860.16</v>
      </c>
      <c r="AD5" s="128">
        <f t="shared" si="2"/>
        <v>-19122862</v>
      </c>
      <c r="AE5" s="128">
        <f t="shared" si="2"/>
        <v>-3066688.8</v>
      </c>
      <c r="AF5" s="128">
        <f t="shared" si="2"/>
        <v>-327086844.06</v>
      </c>
      <c r="AG5" s="128">
        <f t="shared" si="2"/>
        <v>-429406.37</v>
      </c>
      <c r="AH5" s="128">
        <f t="shared" si="2"/>
        <v>-1614112.81</v>
      </c>
      <c r="AI5" s="128">
        <f t="shared" si="2"/>
        <v>-244882635.92999998</v>
      </c>
      <c r="AJ5" s="128">
        <f t="shared" si="2"/>
        <v>-2821209799.46</v>
      </c>
      <c r="AK5" s="128">
        <f t="shared" si="2"/>
        <v>-441178409.19</v>
      </c>
      <c r="AL5" s="128">
        <f t="shared" si="2"/>
        <v>-27555405.079999998</v>
      </c>
      <c r="AM5" s="128">
        <f t="shared" si="2"/>
        <v>-6833326.4000000004</v>
      </c>
      <c r="AN5" s="128">
        <f t="shared" si="2"/>
        <v>-19035171</v>
      </c>
      <c r="AO5" s="128">
        <f t="shared" si="2"/>
        <v>-130416305.03</v>
      </c>
      <c r="AP5" s="128">
        <f t="shared" si="2"/>
        <v>-7412315.0800000001</v>
      </c>
      <c r="AQ5" s="128">
        <f t="shared" si="2"/>
        <v>-9390834.4100000001</v>
      </c>
      <c r="AR5" s="128">
        <f t="shared" si="2"/>
        <v>-174378673.53</v>
      </c>
      <c r="AS5" s="128">
        <f t="shared" si="2"/>
        <v>-10984777.35</v>
      </c>
      <c r="AT5" s="128">
        <f t="shared" si="2"/>
        <v>-11383076.789999999</v>
      </c>
      <c r="AU5" s="128">
        <f t="shared" si="2"/>
        <v>-55808603.700000003</v>
      </c>
      <c r="AV5" s="128">
        <f t="shared" si="2"/>
        <v>-47359017.479999997</v>
      </c>
      <c r="AW5" s="128">
        <f t="shared" si="2"/>
        <v>-98445124.760000005</v>
      </c>
      <c r="AX5" s="128">
        <f t="shared" si="2"/>
        <v>-19895705.309999999</v>
      </c>
      <c r="AY5" s="128">
        <f t="shared" si="2"/>
        <v>-25835328.199999999</v>
      </c>
      <c r="AZ5" s="128">
        <f t="shared" si="2"/>
        <v>-48981464.32</v>
      </c>
      <c r="BA5" s="128">
        <f t="shared" si="2"/>
        <v>-3119295.04</v>
      </c>
      <c r="BB5" s="128">
        <f t="shared" si="2"/>
        <v>-85365492.620000005</v>
      </c>
      <c r="BC5" s="128">
        <f t="shared" si="2"/>
        <v>-16585038.439999999</v>
      </c>
      <c r="BD5" s="128">
        <f t="shared" si="2"/>
        <v>-17565940.25</v>
      </c>
      <c r="BE5" s="128">
        <f t="shared" si="2"/>
        <v>-82890064</v>
      </c>
      <c r="BF5" s="128">
        <f t="shared" si="2"/>
        <v>-16217706.199999999</v>
      </c>
      <c r="BG5" s="128">
        <f t="shared" si="2"/>
        <v>-6965573.5999999996</v>
      </c>
      <c r="BH5" s="128">
        <f t="shared" si="2"/>
        <v>-29619450.039999999</v>
      </c>
      <c r="BI5" s="128">
        <f t="shared" si="2"/>
        <v>-2174230.7200000002</v>
      </c>
      <c r="BJ5" s="128">
        <f t="shared" si="2"/>
        <v>-619451272.76999998</v>
      </c>
      <c r="BK5" s="128">
        <f t="shared" si="2"/>
        <v>-47689616.340000004</v>
      </c>
      <c r="BL5" s="128">
        <f t="shared" si="2"/>
        <v>-8199560.2300000004</v>
      </c>
      <c r="BM5" s="128">
        <f t="shared" si="2"/>
        <v>-1904543.09</v>
      </c>
      <c r="BN5" s="128">
        <f t="shared" si="2"/>
        <v>-2932348.63</v>
      </c>
      <c r="BO5" s="128">
        <f t="shared" si="2"/>
        <v>-20614926.02</v>
      </c>
      <c r="BP5" s="128">
        <f t="shared" si="2"/>
        <v>-85340674.939999998</v>
      </c>
      <c r="BQ5" s="128">
        <f t="shared" ref="BQ5:CC5" si="3">BQ77</f>
        <v>-8789030.8900000006</v>
      </c>
      <c r="BR5" s="128">
        <f t="shared" si="3"/>
        <v>-2283939226.3000002</v>
      </c>
      <c r="BS5" s="128">
        <f t="shared" si="3"/>
        <v>-185485613</v>
      </c>
      <c r="BT5" s="128">
        <f t="shared" si="3"/>
        <v>-10915212.17</v>
      </c>
      <c r="BU5" s="128">
        <f t="shared" si="3"/>
        <v>-105250602.28</v>
      </c>
      <c r="BV5" s="128">
        <f t="shared" si="3"/>
        <v>-26293738</v>
      </c>
      <c r="BW5" s="128">
        <f t="shared" si="3"/>
        <v>-5841907.9199999999</v>
      </c>
      <c r="BX5" s="128">
        <f t="shared" si="3"/>
        <v>-2240016</v>
      </c>
      <c r="BY5" s="128">
        <f t="shared" si="3"/>
        <v>-3229757.53</v>
      </c>
      <c r="BZ5" s="128">
        <f t="shared" si="3"/>
        <v>-15334483.92</v>
      </c>
      <c r="CA5" s="128">
        <f t="shared" si="3"/>
        <v>-66049072.140000001</v>
      </c>
      <c r="CB5" s="128">
        <f t="shared" si="3"/>
        <v>-17161297.100000001</v>
      </c>
      <c r="CC5" s="128">
        <f t="shared" si="3"/>
        <v>0</v>
      </c>
    </row>
    <row r="6" spans="1:81" s="125" customFormat="1" x14ac:dyDescent="0.2">
      <c r="A6" s="197" t="s">
        <v>241</v>
      </c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</row>
    <row r="7" spans="1:81" s="125" customFormat="1" x14ac:dyDescent="0.2">
      <c r="A7" s="125" t="s">
        <v>349</v>
      </c>
      <c r="B7" s="125" t="s">
        <v>357</v>
      </c>
      <c r="C7" s="125">
        <v>2010</v>
      </c>
      <c r="D7" s="129">
        <f>D178</f>
        <v>7425297.79</v>
      </c>
      <c r="E7" s="129">
        <f t="shared" ref="E7:BP7" si="4">E178</f>
        <v>183820</v>
      </c>
      <c r="F7" s="129">
        <f t="shared" si="4"/>
        <v>5369353</v>
      </c>
      <c r="G7" s="129">
        <f t="shared" si="4"/>
        <v>1617575</v>
      </c>
      <c r="H7" s="129">
        <f t="shared" si="4"/>
        <v>5760419</v>
      </c>
      <c r="I7" s="129">
        <f t="shared" si="4"/>
        <v>18080892.870000001</v>
      </c>
      <c r="J7" s="129">
        <f t="shared" si="4"/>
        <v>0</v>
      </c>
      <c r="K7" s="129">
        <f t="shared" si="4"/>
        <v>4304187.01</v>
      </c>
      <c r="L7" s="129">
        <f t="shared" si="4"/>
        <v>731115.78</v>
      </c>
      <c r="M7" s="129">
        <f t="shared" si="4"/>
        <v>8254.7900000000009</v>
      </c>
      <c r="N7" s="129">
        <f t="shared" si="4"/>
        <v>4229823</v>
      </c>
      <c r="O7" s="129">
        <f t="shared" si="4"/>
        <v>141600</v>
      </c>
      <c r="P7" s="129">
        <f t="shared" si="4"/>
        <v>1170639.8999999999</v>
      </c>
      <c r="Q7" s="129">
        <f t="shared" si="4"/>
        <v>99261</v>
      </c>
      <c r="R7" s="129">
        <f t="shared" si="4"/>
        <v>569399.15</v>
      </c>
      <c r="S7" s="129">
        <f t="shared" si="4"/>
        <v>55778638</v>
      </c>
      <c r="T7" s="129">
        <f t="shared" si="4"/>
        <v>17255362</v>
      </c>
      <c r="U7" s="129">
        <f t="shared" si="4"/>
        <v>1794153</v>
      </c>
      <c r="V7" s="129">
        <f t="shared" si="4"/>
        <v>152061.29999999999</v>
      </c>
      <c r="W7" s="129">
        <f t="shared" si="4"/>
        <v>2843642.87</v>
      </c>
      <c r="X7" s="129">
        <f t="shared" si="4"/>
        <v>3819544</v>
      </c>
      <c r="Y7" s="129">
        <f t="shared" si="4"/>
        <v>261955.3</v>
      </c>
      <c r="Z7" s="129">
        <f t="shared" si="4"/>
        <v>8534635.7200000007</v>
      </c>
      <c r="AA7" s="129">
        <f t="shared" si="4"/>
        <v>1359102.63</v>
      </c>
      <c r="AB7" s="129">
        <f t="shared" si="4"/>
        <v>16474781.77</v>
      </c>
      <c r="AC7" s="129">
        <f t="shared" si="4"/>
        <v>4888068</v>
      </c>
      <c r="AD7" s="129">
        <f t="shared" si="4"/>
        <v>3366112.97</v>
      </c>
      <c r="AE7" s="129">
        <f t="shared" si="4"/>
        <v>520048.74</v>
      </c>
      <c r="AF7" s="129">
        <f t="shared" si="4"/>
        <v>44674968.369999997</v>
      </c>
      <c r="AG7" s="129">
        <f t="shared" si="4"/>
        <v>109286.19</v>
      </c>
      <c r="AH7" s="129">
        <f t="shared" si="4"/>
        <v>209225.89</v>
      </c>
      <c r="AI7" s="129">
        <f t="shared" si="4"/>
        <v>32880858</v>
      </c>
      <c r="AJ7" s="129">
        <f t="shared" si="4"/>
        <v>606200000</v>
      </c>
      <c r="AK7" s="129">
        <f t="shared" si="4"/>
        <v>52507794</v>
      </c>
      <c r="AL7" s="129">
        <f t="shared" si="4"/>
        <v>4312278</v>
      </c>
      <c r="AM7" s="129">
        <f t="shared" si="4"/>
        <v>1531286</v>
      </c>
      <c r="AN7" s="129">
        <f t="shared" si="4"/>
        <v>3641040</v>
      </c>
      <c r="AO7" s="129">
        <f t="shared" si="4"/>
        <v>15259839.710000001</v>
      </c>
      <c r="AP7" s="129">
        <f t="shared" si="4"/>
        <v>1210827.32</v>
      </c>
      <c r="AQ7" s="129">
        <f t="shared" si="4"/>
        <v>1991348.31</v>
      </c>
      <c r="AR7" s="129">
        <f t="shared" si="4"/>
        <v>26511233</v>
      </c>
      <c r="AS7" s="129">
        <f t="shared" si="4"/>
        <v>1553746</v>
      </c>
      <c r="AT7" s="129">
        <f t="shared" si="4"/>
        <v>2281088.4</v>
      </c>
      <c r="AU7" s="129">
        <f t="shared" si="4"/>
        <v>7366783.0700000003</v>
      </c>
      <c r="AV7" s="129">
        <f t="shared" si="4"/>
        <v>5920779</v>
      </c>
      <c r="AW7" s="129">
        <f t="shared" si="4"/>
        <v>11997289.720000001</v>
      </c>
      <c r="AX7" s="129">
        <f t="shared" si="4"/>
        <v>2505181.7000000002</v>
      </c>
      <c r="AY7" s="129">
        <f t="shared" si="4"/>
        <v>9599769.0099999998</v>
      </c>
      <c r="AZ7" s="129">
        <f t="shared" si="4"/>
        <v>7318512.5099999998</v>
      </c>
      <c r="BA7" s="129">
        <f t="shared" si="4"/>
        <v>247069</v>
      </c>
      <c r="BB7" s="129">
        <f t="shared" si="4"/>
        <v>19045132.629999999</v>
      </c>
      <c r="BC7" s="129">
        <f t="shared" si="4"/>
        <v>1783450.36</v>
      </c>
      <c r="BD7" s="129">
        <f t="shared" si="4"/>
        <v>1617709</v>
      </c>
      <c r="BE7" s="129">
        <f t="shared" si="4"/>
        <v>6350924</v>
      </c>
      <c r="BF7" s="129">
        <f t="shared" si="4"/>
        <v>1128076.25</v>
      </c>
      <c r="BG7" s="129">
        <f t="shared" si="4"/>
        <v>491417.51</v>
      </c>
      <c r="BH7" s="129">
        <f t="shared" si="4"/>
        <v>6804755</v>
      </c>
      <c r="BI7" s="129">
        <f t="shared" si="4"/>
        <v>2906930</v>
      </c>
      <c r="BJ7" s="129">
        <f t="shared" si="4"/>
        <v>63314708</v>
      </c>
      <c r="BK7" s="129">
        <f t="shared" si="4"/>
        <v>5856346</v>
      </c>
      <c r="BL7" s="129">
        <f t="shared" si="4"/>
        <v>633656</v>
      </c>
      <c r="BM7" s="129">
        <f t="shared" si="4"/>
        <v>543809.79</v>
      </c>
      <c r="BN7" s="129">
        <f t="shared" si="4"/>
        <v>387978.47</v>
      </c>
      <c r="BO7" s="129">
        <f t="shared" si="4"/>
        <v>1132886</v>
      </c>
      <c r="BP7" s="129">
        <f t="shared" si="4"/>
        <v>8516762</v>
      </c>
      <c r="BQ7" s="129">
        <f t="shared" ref="BQ7:CC7" si="5">BQ178</f>
        <v>1020825</v>
      </c>
      <c r="BR7" s="129">
        <f t="shared" si="5"/>
        <v>261125162</v>
      </c>
      <c r="BS7" s="129">
        <f t="shared" si="5"/>
        <v>30741373</v>
      </c>
      <c r="BT7" s="129">
        <f t="shared" si="5"/>
        <v>2086187</v>
      </c>
      <c r="BU7" s="129">
        <f t="shared" si="5"/>
        <v>17408533</v>
      </c>
      <c r="BV7" s="129">
        <f t="shared" si="5"/>
        <v>2015222</v>
      </c>
      <c r="BW7" s="129">
        <f t="shared" si="5"/>
        <v>414053.7</v>
      </c>
      <c r="BX7" s="129">
        <f t="shared" si="5"/>
        <v>913116</v>
      </c>
      <c r="BY7" s="129">
        <f t="shared" si="5"/>
        <v>570321.86</v>
      </c>
      <c r="BZ7" s="129">
        <f t="shared" si="5"/>
        <v>3329535</v>
      </c>
      <c r="CA7" s="129">
        <f t="shared" si="5"/>
        <v>5524972</v>
      </c>
      <c r="CB7" s="129">
        <f t="shared" si="5"/>
        <v>4117713.67</v>
      </c>
      <c r="CC7" s="129">
        <f t="shared" si="5"/>
        <v>887746.88</v>
      </c>
    </row>
    <row r="8" spans="1:81" s="125" customFormat="1" x14ac:dyDescent="0.2">
      <c r="A8" s="125" t="s">
        <v>350</v>
      </c>
      <c r="B8" s="125" t="s">
        <v>358</v>
      </c>
      <c r="C8" s="125">
        <v>2010</v>
      </c>
      <c r="D8" s="128">
        <f>D91+D92+D93+D94+D96+D97+D99</f>
        <v>8598870.7899999991</v>
      </c>
      <c r="E8" s="128">
        <f t="shared" ref="E8:BP8" si="6">E91+E92+E93+E94+E96+E97+E99</f>
        <v>996788.56</v>
      </c>
      <c r="F8" s="128">
        <f t="shared" si="6"/>
        <v>9730968</v>
      </c>
      <c r="G8" s="128">
        <f t="shared" si="6"/>
        <v>3957500.71</v>
      </c>
      <c r="H8" s="128">
        <f t="shared" si="6"/>
        <v>7272121.71</v>
      </c>
      <c r="I8" s="128">
        <f t="shared" si="6"/>
        <v>13328484.169999998</v>
      </c>
      <c r="J8" s="128">
        <f t="shared" si="6"/>
        <v>9461377</v>
      </c>
      <c r="K8" s="128">
        <f t="shared" si="6"/>
        <v>5280016.55</v>
      </c>
      <c r="L8" s="128">
        <f t="shared" si="6"/>
        <v>1717989.72</v>
      </c>
      <c r="M8" s="128">
        <f t="shared" si="6"/>
        <v>538994.71</v>
      </c>
      <c r="N8" s="128">
        <f t="shared" si="6"/>
        <v>6405968.0200000005</v>
      </c>
      <c r="O8" s="128">
        <f t="shared" si="6"/>
        <v>560534.21</v>
      </c>
      <c r="P8" s="128">
        <f t="shared" si="6"/>
        <v>3893046.62</v>
      </c>
      <c r="Q8" s="128">
        <f t="shared" si="6"/>
        <v>467288.44</v>
      </c>
      <c r="R8" s="128">
        <f t="shared" si="6"/>
        <v>1846948.9100000001</v>
      </c>
      <c r="S8" s="128">
        <f t="shared" si="6"/>
        <v>41013152</v>
      </c>
      <c r="T8" s="128">
        <f t="shared" si="6"/>
        <v>21901492</v>
      </c>
      <c r="U8" s="128">
        <f t="shared" si="6"/>
        <v>4314759.13</v>
      </c>
      <c r="V8" s="128">
        <f t="shared" si="6"/>
        <v>1022964.72</v>
      </c>
      <c r="W8" s="128">
        <f t="shared" si="6"/>
        <v>5331806.92</v>
      </c>
      <c r="X8" s="128">
        <f t="shared" si="6"/>
        <v>3794085.2299999995</v>
      </c>
      <c r="Y8" s="128">
        <f t="shared" si="6"/>
        <v>1291457.74</v>
      </c>
      <c r="Z8" s="128">
        <f t="shared" si="6"/>
        <v>7458366</v>
      </c>
      <c r="AA8" s="128">
        <f t="shared" si="6"/>
        <v>1776406.4500000002</v>
      </c>
      <c r="AB8" s="128">
        <f t="shared" si="6"/>
        <v>9651809.4299999997</v>
      </c>
      <c r="AC8" s="128">
        <f t="shared" si="6"/>
        <v>6663867.6100000003</v>
      </c>
      <c r="AD8" s="128">
        <f t="shared" si="6"/>
        <v>4289387</v>
      </c>
      <c r="AE8" s="128">
        <f t="shared" si="6"/>
        <v>792456.31</v>
      </c>
      <c r="AF8" s="128">
        <f t="shared" si="6"/>
        <v>38387799.369999997</v>
      </c>
      <c r="AG8" s="128">
        <f t="shared" si="6"/>
        <v>289718.12</v>
      </c>
      <c r="AH8" s="128">
        <f t="shared" si="6"/>
        <v>826059.21000000008</v>
      </c>
      <c r="AI8" s="128">
        <f t="shared" si="6"/>
        <v>18169292.330000002</v>
      </c>
      <c r="AJ8" s="128">
        <f t="shared" si="6"/>
        <v>521315480.45999998</v>
      </c>
      <c r="AK8" s="128">
        <f t="shared" si="6"/>
        <v>52735883.82</v>
      </c>
      <c r="AL8" s="128">
        <f t="shared" si="6"/>
        <v>3773429.6</v>
      </c>
      <c r="AM8" s="128">
        <f t="shared" si="6"/>
        <v>1678526.65</v>
      </c>
      <c r="AN8" s="128">
        <f t="shared" si="6"/>
        <v>5645427</v>
      </c>
      <c r="AO8" s="128">
        <f t="shared" si="6"/>
        <v>12417649.240000002</v>
      </c>
      <c r="AP8" s="128">
        <f t="shared" si="6"/>
        <v>2024634.71</v>
      </c>
      <c r="AQ8" s="128">
        <f t="shared" si="6"/>
        <v>3069356.2800000003</v>
      </c>
      <c r="AR8" s="128">
        <f t="shared" si="6"/>
        <v>28745974.459999997</v>
      </c>
      <c r="AS8" s="128">
        <f t="shared" si="6"/>
        <v>1674027.1500000001</v>
      </c>
      <c r="AT8" s="128">
        <f t="shared" si="6"/>
        <v>1767856.78</v>
      </c>
      <c r="AU8" s="128">
        <f t="shared" si="6"/>
        <v>5646935.3799999999</v>
      </c>
      <c r="AV8" s="128">
        <f t="shared" si="6"/>
        <v>6675646.8399999999</v>
      </c>
      <c r="AW8" s="128">
        <f t="shared" si="6"/>
        <v>13635375.949999999</v>
      </c>
      <c r="AX8" s="128">
        <f t="shared" si="6"/>
        <v>1717408.27</v>
      </c>
      <c r="AY8" s="128">
        <f t="shared" si="6"/>
        <v>4758272.59</v>
      </c>
      <c r="AZ8" s="128">
        <f t="shared" si="6"/>
        <v>4809999.0699999994</v>
      </c>
      <c r="BA8" s="128">
        <f t="shared" si="6"/>
        <v>2016622.79</v>
      </c>
      <c r="BB8" s="128">
        <f t="shared" si="6"/>
        <v>10808516.199999999</v>
      </c>
      <c r="BC8" s="128">
        <f t="shared" si="6"/>
        <v>2552190</v>
      </c>
      <c r="BD8" s="128">
        <f t="shared" si="6"/>
        <v>4093750.7700000005</v>
      </c>
      <c r="BE8" s="128">
        <f t="shared" si="6"/>
        <v>8362787</v>
      </c>
      <c r="BF8" s="128">
        <f t="shared" si="6"/>
        <v>2258616.5900000003</v>
      </c>
      <c r="BG8" s="128">
        <f t="shared" si="6"/>
        <v>1204457.8900000001</v>
      </c>
      <c r="BH8" s="128">
        <f t="shared" si="6"/>
        <v>6012831.1399999997</v>
      </c>
      <c r="BI8" s="128">
        <f t="shared" si="6"/>
        <v>3482766.62</v>
      </c>
      <c r="BJ8" s="128">
        <f t="shared" si="6"/>
        <v>52489479.329999998</v>
      </c>
      <c r="BK8" s="128">
        <f t="shared" si="6"/>
        <v>8173362.2799999993</v>
      </c>
      <c r="BL8" s="128">
        <f t="shared" si="6"/>
        <v>961010.86999999988</v>
      </c>
      <c r="BM8" s="128">
        <f t="shared" si="6"/>
        <v>1606958.0300000003</v>
      </c>
      <c r="BN8" s="128">
        <f t="shared" si="6"/>
        <v>1133633.6599999999</v>
      </c>
      <c r="BO8" s="128">
        <f>BO91+BO92+BO93+BO94+BO96+BO97+BO99</f>
        <v>3282196.8</v>
      </c>
      <c r="BP8" s="128">
        <f t="shared" si="6"/>
        <v>12039742.83</v>
      </c>
      <c r="BQ8" s="128">
        <f t="shared" ref="BQ8:CC8" si="7">BQ91+BQ92+BQ93+BQ94+BQ96+BQ97+BQ99</f>
        <v>2123372.86</v>
      </c>
      <c r="BR8" s="128">
        <f t="shared" si="7"/>
        <v>198472526.64000002</v>
      </c>
      <c r="BS8" s="128">
        <f t="shared" si="7"/>
        <v>19398340</v>
      </c>
      <c r="BT8" s="128">
        <f t="shared" si="7"/>
        <v>2063960.5099999998</v>
      </c>
      <c r="BU8" s="128">
        <f t="shared" si="7"/>
        <v>9402820.9299999997</v>
      </c>
      <c r="BV8" s="128">
        <f t="shared" si="7"/>
        <v>4588247</v>
      </c>
      <c r="BW8" s="128">
        <f t="shared" si="7"/>
        <v>1233490.7</v>
      </c>
      <c r="BX8" s="128">
        <f t="shared" si="7"/>
        <v>1283309</v>
      </c>
      <c r="BY8" s="128">
        <f t="shared" si="7"/>
        <v>955783.70000000007</v>
      </c>
      <c r="BZ8" s="128">
        <f t="shared" si="7"/>
        <v>4216845.8899999997</v>
      </c>
      <c r="CA8" s="128">
        <f t="shared" si="7"/>
        <v>8463452.6000000015</v>
      </c>
      <c r="CB8" s="128">
        <f t="shared" si="7"/>
        <v>3470619.95</v>
      </c>
      <c r="CC8" s="128">
        <f t="shared" si="7"/>
        <v>0</v>
      </c>
    </row>
    <row r="9" spans="1:81" s="125" customFormat="1" x14ac:dyDescent="0.2">
      <c r="A9" s="125" t="s">
        <v>351</v>
      </c>
      <c r="B9" s="125" t="s">
        <v>359</v>
      </c>
      <c r="C9" s="125">
        <v>2010</v>
      </c>
      <c r="D9" s="128">
        <f>D105</f>
        <v>597386</v>
      </c>
      <c r="E9" s="128">
        <f t="shared" ref="E9:BP9" si="8">E105</f>
        <v>-75522</v>
      </c>
      <c r="F9" s="128">
        <f t="shared" si="8"/>
        <v>906000</v>
      </c>
      <c r="G9" s="128">
        <f t="shared" si="8"/>
        <v>397345</v>
      </c>
      <c r="H9" s="128">
        <f t="shared" si="8"/>
        <v>1606928</v>
      </c>
      <c r="I9" s="128">
        <f t="shared" si="8"/>
        <v>1567502.42</v>
      </c>
      <c r="J9" s="128">
        <f t="shared" si="8"/>
        <v>1429942</v>
      </c>
      <c r="K9" s="128">
        <f t="shared" si="8"/>
        <v>271557.21999999997</v>
      </c>
      <c r="L9" s="128">
        <f t="shared" si="8"/>
        <v>-120185</v>
      </c>
      <c r="M9" s="128">
        <f t="shared" si="8"/>
        <v>0</v>
      </c>
      <c r="N9" s="128">
        <f t="shared" si="8"/>
        <v>1087446</v>
      </c>
      <c r="O9" s="128">
        <f t="shared" si="8"/>
        <v>0</v>
      </c>
      <c r="P9" s="128">
        <f t="shared" si="8"/>
        <v>96378</v>
      </c>
      <c r="Q9" s="128">
        <f t="shared" si="8"/>
        <v>15856</v>
      </c>
      <c r="R9" s="128">
        <f t="shared" si="8"/>
        <v>580220</v>
      </c>
      <c r="S9" s="128">
        <f t="shared" si="8"/>
        <v>7206255</v>
      </c>
      <c r="T9" s="128">
        <f t="shared" si="8"/>
        <v>2187812</v>
      </c>
      <c r="U9" s="128">
        <f t="shared" si="8"/>
        <v>176000</v>
      </c>
      <c r="V9" s="128">
        <f t="shared" si="8"/>
        <v>13078</v>
      </c>
      <c r="W9" s="128">
        <f t="shared" si="8"/>
        <v>422027</v>
      </c>
      <c r="X9" s="128">
        <f t="shared" si="8"/>
        <v>723000</v>
      </c>
      <c r="Y9" s="128">
        <f t="shared" si="8"/>
        <v>-8780</v>
      </c>
      <c r="Z9" s="128">
        <f t="shared" si="8"/>
        <v>1491956</v>
      </c>
      <c r="AA9" s="128">
        <f t="shared" si="8"/>
        <v>180390.91</v>
      </c>
      <c r="AB9" s="128">
        <f t="shared" si="8"/>
        <v>2079364.04</v>
      </c>
      <c r="AC9" s="128">
        <f t="shared" si="8"/>
        <v>1233049</v>
      </c>
      <c r="AD9" s="128">
        <f t="shared" si="8"/>
        <v>558014</v>
      </c>
      <c r="AE9" s="128">
        <f t="shared" si="8"/>
        <v>-9650</v>
      </c>
      <c r="AF9" s="128">
        <f t="shared" si="8"/>
        <v>5717506</v>
      </c>
      <c r="AG9" s="128">
        <f t="shared" si="8"/>
        <v>-4934</v>
      </c>
      <c r="AH9" s="128">
        <f t="shared" si="8"/>
        <v>127260</v>
      </c>
      <c r="AI9" s="128">
        <f t="shared" si="8"/>
        <v>4678095.5199999996</v>
      </c>
      <c r="AJ9" s="128">
        <f t="shared" si="8"/>
        <v>7983018.79</v>
      </c>
      <c r="AK9" s="128">
        <f t="shared" si="8"/>
        <v>13316081</v>
      </c>
      <c r="AL9" s="128">
        <f t="shared" si="8"/>
        <v>627000</v>
      </c>
      <c r="AM9" s="128">
        <f t="shared" si="8"/>
        <v>-10043</v>
      </c>
      <c r="AN9" s="128">
        <f t="shared" si="8"/>
        <v>256556</v>
      </c>
      <c r="AO9" s="128">
        <f t="shared" si="8"/>
        <v>2193378.2200000002</v>
      </c>
      <c r="AP9" s="128">
        <f t="shared" si="8"/>
        <v>294247</v>
      </c>
      <c r="AQ9" s="128">
        <f t="shared" si="8"/>
        <v>52847</v>
      </c>
      <c r="AR9" s="128">
        <f t="shared" si="8"/>
        <v>2535544</v>
      </c>
      <c r="AS9" s="128">
        <f t="shared" si="8"/>
        <v>227105</v>
      </c>
      <c r="AT9" s="128">
        <f t="shared" si="8"/>
        <v>85807</v>
      </c>
      <c r="AU9" s="128">
        <f t="shared" si="8"/>
        <v>503575</v>
      </c>
      <c r="AV9" s="128">
        <f t="shared" si="8"/>
        <v>1040513.78</v>
      </c>
      <c r="AW9" s="128">
        <f t="shared" si="8"/>
        <v>1597691.81</v>
      </c>
      <c r="AX9" s="128">
        <f t="shared" si="8"/>
        <v>320463</v>
      </c>
      <c r="AY9" s="128">
        <f t="shared" si="8"/>
        <v>531000</v>
      </c>
      <c r="AZ9" s="128">
        <f t="shared" si="8"/>
        <v>734285</v>
      </c>
      <c r="BA9" s="128">
        <f t="shared" si="8"/>
        <v>32483</v>
      </c>
      <c r="BB9" s="128">
        <f t="shared" si="8"/>
        <v>1673240</v>
      </c>
      <c r="BC9" s="128">
        <f t="shared" si="8"/>
        <v>285235</v>
      </c>
      <c r="BD9" s="128">
        <f t="shared" si="8"/>
        <v>624000</v>
      </c>
      <c r="BE9" s="128">
        <f t="shared" si="8"/>
        <v>1885201</v>
      </c>
      <c r="BF9" s="128">
        <f t="shared" si="8"/>
        <v>29695</v>
      </c>
      <c r="BG9" s="128">
        <f t="shared" si="8"/>
        <v>-27051</v>
      </c>
      <c r="BH9" s="128">
        <f t="shared" si="8"/>
        <v>1217103.05</v>
      </c>
      <c r="BI9" s="128">
        <f t="shared" si="8"/>
        <v>27046.639999999999</v>
      </c>
      <c r="BJ9" s="128">
        <f t="shared" si="8"/>
        <v>380062.26</v>
      </c>
      <c r="BK9" s="128">
        <f t="shared" si="8"/>
        <v>445000</v>
      </c>
      <c r="BL9" s="128">
        <f t="shared" si="8"/>
        <v>6960</v>
      </c>
      <c r="BM9" s="128">
        <f t="shared" si="8"/>
        <v>-1415</v>
      </c>
      <c r="BN9" s="128">
        <f t="shared" si="8"/>
        <v>12408.59</v>
      </c>
      <c r="BO9" s="128">
        <f t="shared" si="8"/>
        <v>407059.68</v>
      </c>
      <c r="BP9" s="128">
        <f t="shared" si="8"/>
        <v>253500</v>
      </c>
      <c r="BQ9" s="128">
        <f t="shared" ref="BQ9:CC9" si="9">BQ105</f>
        <v>83488</v>
      </c>
      <c r="BR9" s="128">
        <f t="shared" si="9"/>
        <v>23945794</v>
      </c>
      <c r="BS9" s="128">
        <f t="shared" si="9"/>
        <v>3249262</v>
      </c>
      <c r="BT9" s="128">
        <f t="shared" si="9"/>
        <v>190576.14</v>
      </c>
      <c r="BU9" s="128">
        <f t="shared" si="9"/>
        <v>1189851</v>
      </c>
      <c r="BV9" s="128">
        <f t="shared" si="9"/>
        <v>503422</v>
      </c>
      <c r="BW9" s="128">
        <f t="shared" si="9"/>
        <v>3867</v>
      </c>
      <c r="BX9" s="128">
        <f t="shared" si="9"/>
        <v>127852</v>
      </c>
      <c r="BY9" s="128">
        <f t="shared" si="9"/>
        <v>0</v>
      </c>
      <c r="BZ9" s="128">
        <f t="shared" si="9"/>
        <v>303000</v>
      </c>
      <c r="CA9" s="128">
        <f t="shared" si="9"/>
        <v>1481096.12</v>
      </c>
      <c r="CB9" s="128">
        <f t="shared" si="9"/>
        <v>513736</v>
      </c>
      <c r="CC9" s="128">
        <f t="shared" si="9"/>
        <v>0</v>
      </c>
    </row>
    <row r="10" spans="1:81" s="125" customFormat="1" x14ac:dyDescent="0.2">
      <c r="A10" s="125" t="s">
        <v>87</v>
      </c>
      <c r="B10" s="125" t="s">
        <v>360</v>
      </c>
      <c r="C10" s="125">
        <v>2010</v>
      </c>
      <c r="D10" s="142">
        <f>D118</f>
        <v>11612</v>
      </c>
      <c r="E10" s="142">
        <f t="shared" ref="E10:BP10" si="10">E118</f>
        <v>1663</v>
      </c>
      <c r="F10" s="142">
        <f t="shared" si="10"/>
        <v>35688</v>
      </c>
      <c r="G10" s="142">
        <f t="shared" si="10"/>
        <v>9667</v>
      </c>
      <c r="H10" s="142">
        <f t="shared" si="10"/>
        <v>37654</v>
      </c>
      <c r="I10" s="142">
        <f t="shared" si="10"/>
        <v>64329</v>
      </c>
      <c r="J10" s="142">
        <f t="shared" si="10"/>
        <v>50890</v>
      </c>
      <c r="K10" s="142">
        <f t="shared" si="10"/>
        <v>15635</v>
      </c>
      <c r="L10" s="142">
        <f t="shared" si="10"/>
        <v>6463</v>
      </c>
      <c r="M10" s="142">
        <f t="shared" si="10"/>
        <v>1306</v>
      </c>
      <c r="N10" s="142">
        <f t="shared" si="10"/>
        <v>32033</v>
      </c>
      <c r="O10" s="142">
        <f t="shared" si="10"/>
        <v>1639</v>
      </c>
      <c r="P10" s="142">
        <f t="shared" si="10"/>
        <v>15533</v>
      </c>
      <c r="Q10" s="142">
        <f t="shared" si="10"/>
        <v>1958</v>
      </c>
      <c r="R10" s="142">
        <f t="shared" si="10"/>
        <v>11205</v>
      </c>
      <c r="S10" s="142">
        <f t="shared" si="10"/>
        <v>192960</v>
      </c>
      <c r="T10" s="142">
        <f t="shared" si="10"/>
        <v>84866</v>
      </c>
      <c r="U10" s="142">
        <f t="shared" si="10"/>
        <v>14373</v>
      </c>
      <c r="V10" s="142">
        <f t="shared" si="10"/>
        <v>3300</v>
      </c>
      <c r="W10" s="142">
        <f t="shared" si="10"/>
        <v>28183</v>
      </c>
      <c r="X10" s="142">
        <f t="shared" si="10"/>
        <v>19579</v>
      </c>
      <c r="Y10" s="142">
        <f t="shared" si="10"/>
        <v>3777</v>
      </c>
      <c r="Z10" s="142">
        <f t="shared" si="10"/>
        <v>46710</v>
      </c>
      <c r="AA10" s="142">
        <f t="shared" si="10"/>
        <v>10151</v>
      </c>
      <c r="AB10" s="142">
        <f t="shared" si="10"/>
        <v>50250</v>
      </c>
      <c r="AC10" s="142">
        <f t="shared" si="10"/>
        <v>20971</v>
      </c>
      <c r="AD10" s="142">
        <f t="shared" si="10"/>
        <v>20790</v>
      </c>
      <c r="AE10" s="142">
        <f t="shared" si="10"/>
        <v>2734</v>
      </c>
      <c r="AF10" s="142">
        <f t="shared" si="10"/>
        <v>234464</v>
      </c>
      <c r="AG10" s="142">
        <f t="shared" si="10"/>
        <v>1196</v>
      </c>
      <c r="AH10" s="142">
        <f t="shared" si="10"/>
        <v>5496</v>
      </c>
      <c r="AI10" s="142">
        <f t="shared" si="10"/>
        <v>134228</v>
      </c>
      <c r="AJ10" s="142">
        <f t="shared" si="10"/>
        <v>1203030</v>
      </c>
      <c r="AK10" s="142">
        <f t="shared" si="10"/>
        <v>300664</v>
      </c>
      <c r="AL10" s="142">
        <f t="shared" si="10"/>
        <v>14707</v>
      </c>
      <c r="AM10" s="142">
        <f t="shared" si="10"/>
        <v>5580</v>
      </c>
      <c r="AN10" s="142">
        <f t="shared" si="10"/>
        <v>26944</v>
      </c>
      <c r="AO10" s="142">
        <f t="shared" si="10"/>
        <v>86611</v>
      </c>
      <c r="AP10" s="142">
        <f t="shared" si="10"/>
        <v>9571</v>
      </c>
      <c r="AQ10" s="142">
        <f t="shared" si="10"/>
        <v>9439</v>
      </c>
      <c r="AR10" s="142">
        <f t="shared" si="10"/>
        <v>146974</v>
      </c>
      <c r="AS10" s="142">
        <f t="shared" si="10"/>
        <v>7859</v>
      </c>
      <c r="AT10" s="142">
        <f t="shared" si="10"/>
        <v>6914</v>
      </c>
      <c r="AU10" s="142">
        <f t="shared" si="10"/>
        <v>29142</v>
      </c>
      <c r="AV10" s="142">
        <f t="shared" si="10"/>
        <v>32911</v>
      </c>
      <c r="AW10" s="142">
        <f t="shared" si="10"/>
        <v>51048</v>
      </c>
      <c r="AX10" s="142">
        <f t="shared" si="10"/>
        <v>7882</v>
      </c>
      <c r="AY10" s="142">
        <f t="shared" si="10"/>
        <v>18940</v>
      </c>
      <c r="AZ10" s="142">
        <f t="shared" si="10"/>
        <v>23754</v>
      </c>
      <c r="BA10" s="142">
        <f t="shared" si="10"/>
        <v>6026</v>
      </c>
      <c r="BB10" s="142">
        <f t="shared" si="10"/>
        <v>62674</v>
      </c>
      <c r="BC10" s="142">
        <f t="shared" si="10"/>
        <v>11256</v>
      </c>
      <c r="BD10" s="142">
        <f t="shared" si="10"/>
        <v>12862</v>
      </c>
      <c r="BE10" s="142">
        <f t="shared" si="10"/>
        <v>52710</v>
      </c>
      <c r="BF10" s="142">
        <f t="shared" si="10"/>
        <v>10475</v>
      </c>
      <c r="BG10" s="142">
        <f t="shared" si="10"/>
        <v>3377</v>
      </c>
      <c r="BH10" s="142">
        <f t="shared" si="10"/>
        <v>35012</v>
      </c>
      <c r="BI10" s="142">
        <f t="shared" si="10"/>
        <v>9169</v>
      </c>
      <c r="BJ10" s="142">
        <f t="shared" si="10"/>
        <v>325540</v>
      </c>
      <c r="BK10" s="142">
        <f t="shared" si="10"/>
        <v>32870</v>
      </c>
      <c r="BL10" s="142">
        <f t="shared" si="10"/>
        <v>4155</v>
      </c>
      <c r="BM10" s="142">
        <f t="shared" si="10"/>
        <v>5818</v>
      </c>
      <c r="BN10" s="142">
        <f t="shared" si="10"/>
        <v>2754</v>
      </c>
      <c r="BO10" s="142">
        <f t="shared" si="10"/>
        <v>16419</v>
      </c>
      <c r="BP10" s="142">
        <f t="shared" si="10"/>
        <v>49508</v>
      </c>
      <c r="BQ10" s="142">
        <f t="shared" ref="BQ10:CC10" si="11">BQ118</f>
        <v>6700</v>
      </c>
      <c r="BR10" s="142">
        <f t="shared" si="11"/>
        <v>700386</v>
      </c>
      <c r="BS10" s="142">
        <f t="shared" si="11"/>
        <v>112569</v>
      </c>
      <c r="BT10" s="142">
        <f t="shared" si="11"/>
        <v>12046</v>
      </c>
      <c r="BU10" s="142">
        <f t="shared" si="11"/>
        <v>51914</v>
      </c>
      <c r="BV10" s="142">
        <f t="shared" si="11"/>
        <v>21411</v>
      </c>
      <c r="BW10" s="142">
        <f t="shared" si="11"/>
        <v>3613</v>
      </c>
      <c r="BX10" s="142">
        <f t="shared" si="11"/>
        <v>3770</v>
      </c>
      <c r="BY10" s="142">
        <f t="shared" si="11"/>
        <v>2049</v>
      </c>
      <c r="BZ10" s="142">
        <f t="shared" si="11"/>
        <v>22007</v>
      </c>
      <c r="CA10" s="142">
        <f t="shared" si="11"/>
        <v>39669</v>
      </c>
      <c r="CB10" s="142">
        <f t="shared" si="11"/>
        <v>15074</v>
      </c>
      <c r="CC10" s="142">
        <f t="shared" si="11"/>
        <v>3561</v>
      </c>
    </row>
    <row r="11" spans="1:81" s="125" customFormat="1" x14ac:dyDescent="0.2">
      <c r="A11" s="125" t="s">
        <v>352</v>
      </c>
      <c r="B11" s="125" t="s">
        <v>361</v>
      </c>
      <c r="C11" s="125">
        <v>2010</v>
      </c>
      <c r="D11" s="142">
        <f>D119</f>
        <v>10623</v>
      </c>
      <c r="E11" s="142">
        <f t="shared" ref="E11:BP11" si="12">E119</f>
        <v>1409</v>
      </c>
      <c r="F11" s="142">
        <f t="shared" si="12"/>
        <v>31750</v>
      </c>
      <c r="G11" s="142">
        <f t="shared" si="12"/>
        <v>8215</v>
      </c>
      <c r="H11" s="142">
        <f t="shared" si="12"/>
        <v>34495</v>
      </c>
      <c r="I11" s="142">
        <f t="shared" si="12"/>
        <v>58263</v>
      </c>
      <c r="J11" s="142">
        <f t="shared" si="12"/>
        <v>45526</v>
      </c>
      <c r="K11" s="142">
        <f t="shared" si="12"/>
        <v>14278</v>
      </c>
      <c r="L11" s="142">
        <f t="shared" si="12"/>
        <v>5692</v>
      </c>
      <c r="M11" s="142">
        <f t="shared" si="12"/>
        <v>1132</v>
      </c>
      <c r="N11" s="142">
        <f t="shared" si="12"/>
        <v>28512</v>
      </c>
      <c r="O11" s="142">
        <f t="shared" si="12"/>
        <v>1403</v>
      </c>
      <c r="P11" s="142">
        <f t="shared" si="12"/>
        <v>13727</v>
      </c>
      <c r="Q11" s="142">
        <f t="shared" si="12"/>
        <v>1777</v>
      </c>
      <c r="R11" s="142">
        <f t="shared" si="12"/>
        <v>9899</v>
      </c>
      <c r="S11" s="142">
        <f t="shared" si="12"/>
        <v>171247</v>
      </c>
      <c r="T11" s="142">
        <f t="shared" si="12"/>
        <v>76720</v>
      </c>
      <c r="U11" s="142">
        <f t="shared" si="12"/>
        <v>12847</v>
      </c>
      <c r="V11" s="142">
        <f t="shared" si="12"/>
        <v>2850</v>
      </c>
      <c r="W11" s="142">
        <f t="shared" si="12"/>
        <v>25915</v>
      </c>
      <c r="X11" s="142">
        <f t="shared" si="12"/>
        <v>17373</v>
      </c>
      <c r="Y11" s="142">
        <f t="shared" si="12"/>
        <v>3307</v>
      </c>
      <c r="Z11" s="142">
        <f t="shared" si="12"/>
        <v>42068</v>
      </c>
      <c r="AA11" s="142">
        <f t="shared" si="12"/>
        <v>9379</v>
      </c>
      <c r="AB11" s="142">
        <f t="shared" si="12"/>
        <v>46001</v>
      </c>
      <c r="AC11" s="142">
        <f t="shared" si="12"/>
        <v>18465</v>
      </c>
      <c r="AD11" s="142">
        <f t="shared" si="12"/>
        <v>18944</v>
      </c>
      <c r="AE11" s="142">
        <f t="shared" si="12"/>
        <v>2292</v>
      </c>
      <c r="AF11" s="142">
        <f t="shared" si="12"/>
        <v>214133</v>
      </c>
      <c r="AG11" s="142">
        <f t="shared" si="12"/>
        <v>1041</v>
      </c>
      <c r="AH11" s="142">
        <f t="shared" si="12"/>
        <v>4817</v>
      </c>
      <c r="AI11" s="142">
        <f t="shared" si="12"/>
        <v>124592</v>
      </c>
      <c r="AJ11" s="142">
        <f t="shared" si="12"/>
        <v>1093342</v>
      </c>
      <c r="AK11" s="142">
        <f t="shared" si="12"/>
        <v>273758</v>
      </c>
      <c r="AL11" s="142">
        <f t="shared" si="12"/>
        <v>13747</v>
      </c>
      <c r="AM11" s="142">
        <f t="shared" si="12"/>
        <v>4770</v>
      </c>
      <c r="AN11" s="142">
        <f t="shared" si="12"/>
        <v>23336</v>
      </c>
      <c r="AO11" s="142">
        <f t="shared" si="12"/>
        <v>78142</v>
      </c>
      <c r="AP11" s="142">
        <f t="shared" si="12"/>
        <v>8369</v>
      </c>
      <c r="AQ11" s="142">
        <f t="shared" si="12"/>
        <v>7782</v>
      </c>
      <c r="AR11" s="142">
        <f t="shared" si="12"/>
        <v>133452</v>
      </c>
      <c r="AS11" s="142">
        <f t="shared" si="12"/>
        <v>6984</v>
      </c>
      <c r="AT11" s="142">
        <f t="shared" si="12"/>
        <v>6063</v>
      </c>
      <c r="AU11" s="142">
        <f t="shared" si="12"/>
        <v>26587</v>
      </c>
      <c r="AV11" s="142">
        <f t="shared" si="12"/>
        <v>29533</v>
      </c>
      <c r="AW11" s="142">
        <f t="shared" si="12"/>
        <v>45840</v>
      </c>
      <c r="AX11" s="142">
        <f t="shared" si="12"/>
        <v>6537</v>
      </c>
      <c r="AY11" s="142">
        <f t="shared" si="12"/>
        <v>16769</v>
      </c>
      <c r="AZ11" s="142">
        <f t="shared" si="12"/>
        <v>20845</v>
      </c>
      <c r="BA11" s="142">
        <f t="shared" si="12"/>
        <v>5202</v>
      </c>
      <c r="BB11" s="142">
        <f t="shared" si="12"/>
        <v>56902</v>
      </c>
      <c r="BC11" s="142">
        <f t="shared" si="12"/>
        <v>9963</v>
      </c>
      <c r="BD11" s="142">
        <f t="shared" si="12"/>
        <v>11357</v>
      </c>
      <c r="BE11" s="142">
        <f t="shared" si="12"/>
        <v>48387</v>
      </c>
      <c r="BF11" s="142">
        <f t="shared" si="12"/>
        <v>8955</v>
      </c>
      <c r="BG11" s="142">
        <f t="shared" si="12"/>
        <v>2773</v>
      </c>
      <c r="BH11" s="142">
        <f t="shared" si="12"/>
        <v>31037</v>
      </c>
      <c r="BI11" s="142">
        <f t="shared" si="12"/>
        <v>8151</v>
      </c>
      <c r="BJ11" s="142">
        <f t="shared" si="12"/>
        <v>290951</v>
      </c>
      <c r="BK11" s="142">
        <f t="shared" si="12"/>
        <v>29086</v>
      </c>
      <c r="BL11" s="142">
        <f t="shared" si="12"/>
        <v>3654</v>
      </c>
      <c r="BM11" s="142">
        <f t="shared" si="12"/>
        <v>4982</v>
      </c>
      <c r="BN11" s="142">
        <f t="shared" si="12"/>
        <v>2312</v>
      </c>
      <c r="BO11" s="142">
        <f t="shared" si="12"/>
        <v>14538</v>
      </c>
      <c r="BP11" s="142">
        <f t="shared" si="12"/>
        <v>44559</v>
      </c>
      <c r="BQ11" s="142">
        <f t="shared" ref="BQ11:CC11" si="13">BQ119</f>
        <v>5954</v>
      </c>
      <c r="BR11" s="142">
        <f t="shared" si="13"/>
        <v>620501</v>
      </c>
      <c r="BS11" s="142">
        <f t="shared" si="13"/>
        <v>102929</v>
      </c>
      <c r="BT11" s="142">
        <f t="shared" si="13"/>
        <v>11238</v>
      </c>
      <c r="BU11" s="142">
        <f t="shared" si="13"/>
        <v>45863</v>
      </c>
      <c r="BV11" s="142">
        <f t="shared" si="13"/>
        <v>19543</v>
      </c>
      <c r="BW11" s="142">
        <f t="shared" si="13"/>
        <v>3095</v>
      </c>
      <c r="BX11" s="142">
        <f t="shared" si="13"/>
        <v>3237</v>
      </c>
      <c r="BY11" s="142">
        <f t="shared" si="13"/>
        <v>1794</v>
      </c>
      <c r="BZ11" s="142">
        <f t="shared" si="13"/>
        <v>19301</v>
      </c>
      <c r="CA11" s="142">
        <f t="shared" si="13"/>
        <v>37283</v>
      </c>
      <c r="CB11" s="142">
        <f t="shared" si="13"/>
        <v>13701</v>
      </c>
      <c r="CC11" s="142">
        <f t="shared" si="13"/>
        <v>3100</v>
      </c>
    </row>
    <row r="12" spans="1:81" s="125" customFormat="1" x14ac:dyDescent="0.2">
      <c r="A12" s="191" t="s">
        <v>655</v>
      </c>
      <c r="C12" s="125">
        <f>C11</f>
        <v>2010</v>
      </c>
      <c r="D12" s="198">
        <f>D121+D120</f>
        <v>981</v>
      </c>
      <c r="E12" s="198">
        <f t="shared" ref="E12:BP12" si="14">E121+E120</f>
        <v>254</v>
      </c>
      <c r="F12" s="198">
        <f t="shared" si="14"/>
        <v>3918</v>
      </c>
      <c r="G12" s="198">
        <f t="shared" si="14"/>
        <v>1452</v>
      </c>
      <c r="H12" s="198">
        <f t="shared" si="14"/>
        <v>3159</v>
      </c>
      <c r="I12" s="198">
        <f t="shared" si="14"/>
        <v>6066</v>
      </c>
      <c r="J12" s="198">
        <f t="shared" si="14"/>
        <v>5362</v>
      </c>
      <c r="K12" s="198">
        <f t="shared" si="14"/>
        <v>1357</v>
      </c>
      <c r="L12" s="198">
        <f t="shared" si="14"/>
        <v>770</v>
      </c>
      <c r="M12" s="198">
        <f t="shared" si="14"/>
        <v>174</v>
      </c>
      <c r="N12" s="198">
        <f t="shared" si="14"/>
        <v>3504</v>
      </c>
      <c r="O12" s="198">
        <f t="shared" si="14"/>
        <v>236</v>
      </c>
      <c r="P12" s="198">
        <f t="shared" si="14"/>
        <v>1802</v>
      </c>
      <c r="Q12" s="198">
        <f t="shared" si="14"/>
        <v>181</v>
      </c>
      <c r="R12" s="198">
        <f t="shared" si="14"/>
        <v>1306</v>
      </c>
      <c r="S12" s="198">
        <f t="shared" si="14"/>
        <v>21703</v>
      </c>
      <c r="T12" s="198">
        <f t="shared" si="14"/>
        <v>8133</v>
      </c>
      <c r="U12" s="198">
        <f t="shared" si="14"/>
        <v>1523</v>
      </c>
      <c r="V12" s="198">
        <f t="shared" si="14"/>
        <v>450</v>
      </c>
      <c r="W12" s="198">
        <f t="shared" si="14"/>
        <v>2268</v>
      </c>
      <c r="X12" s="198">
        <f t="shared" si="14"/>
        <v>2205</v>
      </c>
      <c r="Y12" s="198">
        <f t="shared" si="14"/>
        <v>470</v>
      </c>
      <c r="Z12" s="198">
        <f t="shared" si="14"/>
        <v>4642</v>
      </c>
      <c r="AA12" s="198">
        <f t="shared" si="14"/>
        <v>772</v>
      </c>
      <c r="AB12" s="198">
        <f t="shared" si="14"/>
        <v>4245</v>
      </c>
      <c r="AC12" s="198">
        <f t="shared" si="14"/>
        <v>2506</v>
      </c>
      <c r="AD12" s="198">
        <f t="shared" si="14"/>
        <v>1846</v>
      </c>
      <c r="AE12" s="198">
        <f t="shared" si="14"/>
        <v>439</v>
      </c>
      <c r="AF12" s="198">
        <f t="shared" si="14"/>
        <v>20318</v>
      </c>
      <c r="AG12" s="198">
        <f t="shared" si="14"/>
        <v>155</v>
      </c>
      <c r="AH12" s="198">
        <f t="shared" si="14"/>
        <v>679</v>
      </c>
      <c r="AI12" s="198">
        <f t="shared" si="14"/>
        <v>9517</v>
      </c>
      <c r="AJ12" s="198">
        <f t="shared" si="14"/>
        <v>109266</v>
      </c>
      <c r="AK12" s="198">
        <f t="shared" si="14"/>
        <v>26894</v>
      </c>
      <c r="AL12" s="198">
        <f t="shared" si="14"/>
        <v>960</v>
      </c>
      <c r="AM12" s="198">
        <f t="shared" si="14"/>
        <v>810</v>
      </c>
      <c r="AN12" s="198">
        <f t="shared" si="14"/>
        <v>3605</v>
      </c>
      <c r="AO12" s="198">
        <f t="shared" si="14"/>
        <v>8468</v>
      </c>
      <c r="AP12" s="198">
        <f t="shared" si="14"/>
        <v>1201</v>
      </c>
      <c r="AQ12" s="198">
        <f t="shared" si="14"/>
        <v>1657</v>
      </c>
      <c r="AR12" s="198">
        <f t="shared" si="14"/>
        <v>13518</v>
      </c>
      <c r="AS12" s="198">
        <f t="shared" si="14"/>
        <v>874</v>
      </c>
      <c r="AT12" s="198">
        <f t="shared" si="14"/>
        <v>851</v>
      </c>
      <c r="AU12" s="198">
        <f t="shared" si="14"/>
        <v>2553</v>
      </c>
      <c r="AV12" s="198">
        <f t="shared" si="14"/>
        <v>3378</v>
      </c>
      <c r="AW12" s="198">
        <f t="shared" si="14"/>
        <v>5208</v>
      </c>
      <c r="AX12" s="198">
        <f t="shared" si="14"/>
        <v>1345</v>
      </c>
      <c r="AY12" s="198">
        <f t="shared" si="14"/>
        <v>2171</v>
      </c>
      <c r="AZ12" s="198">
        <f t="shared" si="14"/>
        <v>2907</v>
      </c>
      <c r="BA12" s="198">
        <f t="shared" si="14"/>
        <v>824</v>
      </c>
      <c r="BB12" s="198">
        <f t="shared" si="14"/>
        <v>5755</v>
      </c>
      <c r="BC12" s="198">
        <f t="shared" si="14"/>
        <v>1293</v>
      </c>
      <c r="BD12" s="198">
        <f t="shared" si="14"/>
        <v>1505</v>
      </c>
      <c r="BE12" s="198">
        <f t="shared" si="14"/>
        <v>4312</v>
      </c>
      <c r="BF12" s="198">
        <f t="shared" si="14"/>
        <v>1520</v>
      </c>
      <c r="BG12" s="198">
        <f t="shared" si="14"/>
        <v>604</v>
      </c>
      <c r="BH12" s="198">
        <f t="shared" si="14"/>
        <v>3973</v>
      </c>
      <c r="BI12" s="198">
        <f t="shared" si="14"/>
        <v>1018</v>
      </c>
      <c r="BJ12" s="198">
        <f t="shared" si="14"/>
        <v>34588</v>
      </c>
      <c r="BK12" s="198">
        <f t="shared" si="14"/>
        <v>3784</v>
      </c>
      <c r="BL12" s="198">
        <f t="shared" si="14"/>
        <v>501</v>
      </c>
      <c r="BM12" s="198">
        <f t="shared" si="14"/>
        <v>836</v>
      </c>
      <c r="BN12" s="198">
        <f t="shared" si="14"/>
        <v>442</v>
      </c>
      <c r="BO12" s="198">
        <f t="shared" si="14"/>
        <v>1881</v>
      </c>
      <c r="BP12" s="198">
        <f t="shared" si="14"/>
        <v>4949</v>
      </c>
      <c r="BQ12" s="198">
        <f t="shared" ref="BQ12:CC12" si="15">BQ121+BQ120</f>
        <v>746</v>
      </c>
      <c r="BR12" s="198">
        <f t="shared" si="15"/>
        <v>79835</v>
      </c>
      <c r="BS12" s="198">
        <f t="shared" si="15"/>
        <v>9633</v>
      </c>
      <c r="BT12" s="198">
        <f t="shared" si="15"/>
        <v>808</v>
      </c>
      <c r="BU12" s="198">
        <f t="shared" si="15"/>
        <v>6050</v>
      </c>
      <c r="BV12" s="198">
        <f t="shared" si="15"/>
        <v>1867</v>
      </c>
      <c r="BW12" s="198">
        <f t="shared" si="15"/>
        <v>518</v>
      </c>
      <c r="BX12" s="198">
        <f t="shared" si="15"/>
        <v>532</v>
      </c>
      <c r="BY12" s="198">
        <f t="shared" si="15"/>
        <v>255</v>
      </c>
      <c r="BZ12" s="198">
        <f t="shared" si="15"/>
        <v>2706</v>
      </c>
      <c r="CA12" s="198">
        <f t="shared" si="15"/>
        <v>2386</v>
      </c>
      <c r="CB12" s="198">
        <f t="shared" si="15"/>
        <v>1373</v>
      </c>
      <c r="CC12" s="198">
        <f t="shared" si="15"/>
        <v>461</v>
      </c>
    </row>
    <row r="13" spans="1:81" s="125" customFormat="1" x14ac:dyDescent="0.2">
      <c r="A13" s="191" t="s">
        <v>678</v>
      </c>
      <c r="C13" s="125">
        <f>C12</f>
        <v>2010</v>
      </c>
      <c r="D13" s="198">
        <f>D123+D124+D122</f>
        <v>8</v>
      </c>
      <c r="E13" s="198">
        <f t="shared" ref="E13:BP13" si="16">E123+E124+E122</f>
        <v>0</v>
      </c>
      <c r="F13" s="198">
        <f t="shared" si="16"/>
        <v>20</v>
      </c>
      <c r="G13" s="198">
        <f t="shared" si="16"/>
        <v>0</v>
      </c>
      <c r="H13" s="198">
        <f t="shared" si="16"/>
        <v>0</v>
      </c>
      <c r="I13" s="198">
        <f t="shared" si="16"/>
        <v>0</v>
      </c>
      <c r="J13" s="198">
        <f t="shared" si="16"/>
        <v>2</v>
      </c>
      <c r="K13" s="198">
        <f t="shared" si="16"/>
        <v>0</v>
      </c>
      <c r="L13" s="198">
        <f t="shared" si="16"/>
        <v>1</v>
      </c>
      <c r="M13" s="198">
        <f t="shared" si="16"/>
        <v>0</v>
      </c>
      <c r="N13" s="198">
        <f t="shared" si="16"/>
        <v>17</v>
      </c>
      <c r="O13" s="198">
        <f t="shared" si="16"/>
        <v>0</v>
      </c>
      <c r="P13" s="198">
        <f t="shared" si="16"/>
        <v>4</v>
      </c>
      <c r="Q13" s="198">
        <f t="shared" si="16"/>
        <v>0</v>
      </c>
      <c r="R13" s="198">
        <f t="shared" si="16"/>
        <v>0</v>
      </c>
      <c r="S13" s="198">
        <f t="shared" si="16"/>
        <v>10</v>
      </c>
      <c r="T13" s="198">
        <f t="shared" si="16"/>
        <v>13</v>
      </c>
      <c r="U13" s="198">
        <f t="shared" si="16"/>
        <v>3</v>
      </c>
      <c r="V13" s="198">
        <f t="shared" si="16"/>
        <v>0</v>
      </c>
      <c r="W13" s="198">
        <f t="shared" si="16"/>
        <v>0</v>
      </c>
      <c r="X13" s="198">
        <f t="shared" si="16"/>
        <v>1</v>
      </c>
      <c r="Y13" s="198">
        <f t="shared" si="16"/>
        <v>0</v>
      </c>
      <c r="Z13" s="198">
        <f t="shared" si="16"/>
        <v>0</v>
      </c>
      <c r="AA13" s="198">
        <f t="shared" si="16"/>
        <v>0</v>
      </c>
      <c r="AB13" s="198">
        <f t="shared" si="16"/>
        <v>4</v>
      </c>
      <c r="AC13" s="198">
        <f t="shared" si="16"/>
        <v>0</v>
      </c>
      <c r="AD13" s="198">
        <f t="shared" si="16"/>
        <v>0</v>
      </c>
      <c r="AE13" s="198">
        <f t="shared" si="16"/>
        <v>3</v>
      </c>
      <c r="AF13" s="198">
        <f t="shared" si="16"/>
        <v>13</v>
      </c>
      <c r="AG13" s="198">
        <f t="shared" si="16"/>
        <v>0</v>
      </c>
      <c r="AH13" s="198">
        <f t="shared" si="16"/>
        <v>0</v>
      </c>
      <c r="AI13" s="198">
        <f t="shared" si="16"/>
        <v>119</v>
      </c>
      <c r="AJ13" s="198">
        <f t="shared" si="16"/>
        <v>422</v>
      </c>
      <c r="AK13" s="198">
        <f t="shared" si="16"/>
        <v>12</v>
      </c>
      <c r="AL13" s="198">
        <f t="shared" si="16"/>
        <v>0</v>
      </c>
      <c r="AM13" s="198">
        <f t="shared" si="16"/>
        <v>0</v>
      </c>
      <c r="AN13" s="198">
        <f t="shared" si="16"/>
        <v>3</v>
      </c>
      <c r="AO13" s="198">
        <f t="shared" si="16"/>
        <v>1</v>
      </c>
      <c r="AP13" s="198">
        <f t="shared" si="16"/>
        <v>1</v>
      </c>
      <c r="AQ13" s="198">
        <f t="shared" si="16"/>
        <v>0</v>
      </c>
      <c r="AR13" s="198">
        <f t="shared" si="16"/>
        <v>4</v>
      </c>
      <c r="AS13" s="198">
        <f t="shared" si="16"/>
        <v>1</v>
      </c>
      <c r="AT13" s="198">
        <f t="shared" si="16"/>
        <v>0</v>
      </c>
      <c r="AU13" s="198">
        <f t="shared" si="16"/>
        <v>2</v>
      </c>
      <c r="AV13" s="198">
        <f t="shared" si="16"/>
        <v>0</v>
      </c>
      <c r="AW13" s="198">
        <f t="shared" si="16"/>
        <v>0</v>
      </c>
      <c r="AX13" s="198">
        <f t="shared" si="16"/>
        <v>0</v>
      </c>
      <c r="AY13" s="198">
        <f t="shared" si="16"/>
        <v>0</v>
      </c>
      <c r="AZ13" s="198">
        <f t="shared" si="16"/>
        <v>2</v>
      </c>
      <c r="BA13" s="198">
        <f t="shared" si="16"/>
        <v>0</v>
      </c>
      <c r="BB13" s="198">
        <f t="shared" si="16"/>
        <v>17</v>
      </c>
      <c r="BC13" s="198">
        <f t="shared" si="16"/>
        <v>0</v>
      </c>
      <c r="BD13" s="198">
        <f t="shared" si="16"/>
        <v>0</v>
      </c>
      <c r="BE13" s="198">
        <f t="shared" si="16"/>
        <v>11</v>
      </c>
      <c r="BF13" s="198">
        <f t="shared" si="16"/>
        <v>0</v>
      </c>
      <c r="BG13" s="198">
        <f t="shared" si="16"/>
        <v>0</v>
      </c>
      <c r="BH13" s="198">
        <f t="shared" si="16"/>
        <v>2</v>
      </c>
      <c r="BI13" s="198">
        <f t="shared" si="16"/>
        <v>0</v>
      </c>
      <c r="BJ13" s="198">
        <f t="shared" si="16"/>
        <v>1</v>
      </c>
      <c r="BK13" s="198">
        <f t="shared" si="16"/>
        <v>0</v>
      </c>
      <c r="BL13" s="198">
        <f t="shared" si="16"/>
        <v>0</v>
      </c>
      <c r="BM13" s="198">
        <f t="shared" si="16"/>
        <v>0</v>
      </c>
      <c r="BN13" s="198">
        <f t="shared" si="16"/>
        <v>0</v>
      </c>
      <c r="BO13" s="198">
        <f t="shared" si="16"/>
        <v>0</v>
      </c>
      <c r="BP13" s="198">
        <f t="shared" si="16"/>
        <v>0</v>
      </c>
      <c r="BQ13" s="198">
        <f t="shared" ref="BQ13:CC13" si="17">BQ123+BQ124+BQ122</f>
        <v>0</v>
      </c>
      <c r="BR13" s="198">
        <f t="shared" si="17"/>
        <v>50</v>
      </c>
      <c r="BS13" s="198">
        <f t="shared" si="17"/>
        <v>7</v>
      </c>
      <c r="BT13" s="198">
        <f t="shared" si="17"/>
        <v>0</v>
      </c>
      <c r="BU13" s="198">
        <f t="shared" si="17"/>
        <v>1</v>
      </c>
      <c r="BV13" s="198">
        <f t="shared" si="17"/>
        <v>1</v>
      </c>
      <c r="BW13" s="198">
        <f t="shared" si="17"/>
        <v>0</v>
      </c>
      <c r="BX13" s="198">
        <f t="shared" si="17"/>
        <v>1</v>
      </c>
      <c r="BY13" s="198">
        <f t="shared" si="17"/>
        <v>0</v>
      </c>
      <c r="BZ13" s="198">
        <f t="shared" si="17"/>
        <v>0</v>
      </c>
      <c r="CA13" s="198">
        <f t="shared" si="17"/>
        <v>0</v>
      </c>
      <c r="CB13" s="198">
        <f t="shared" si="17"/>
        <v>0</v>
      </c>
      <c r="CC13" s="198">
        <f t="shared" si="17"/>
        <v>0</v>
      </c>
    </row>
    <row r="14" spans="1:81" s="125" customFormat="1" x14ac:dyDescent="0.2">
      <c r="A14" s="246" t="s">
        <v>680</v>
      </c>
      <c r="B14" s="246" t="s">
        <v>669</v>
      </c>
      <c r="C14" s="125">
        <f>C13</f>
        <v>2010</v>
      </c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</row>
    <row r="15" spans="1:81" s="125" customFormat="1" x14ac:dyDescent="0.2">
      <c r="A15" s="246" t="s">
        <v>681</v>
      </c>
      <c r="B15" s="246" t="s">
        <v>668</v>
      </c>
      <c r="C15" s="125">
        <f>C14</f>
        <v>2010</v>
      </c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</row>
    <row r="16" spans="1:81" s="125" customFormat="1" x14ac:dyDescent="0.2">
      <c r="A16" s="125" t="s">
        <v>345</v>
      </c>
      <c r="B16" s="125" t="s">
        <v>363</v>
      </c>
      <c r="C16" s="125">
        <v>2010</v>
      </c>
      <c r="D16" s="145">
        <f>D126</f>
        <v>180583894.49999997</v>
      </c>
      <c r="E16" s="145">
        <f t="shared" ref="E16:BP16" si="18">E126</f>
        <v>21531663.359999999</v>
      </c>
      <c r="F16" s="145">
        <f t="shared" si="18"/>
        <v>1030817957</v>
      </c>
      <c r="G16" s="145">
        <f t="shared" si="18"/>
        <v>288299093</v>
      </c>
      <c r="H16" s="145">
        <f t="shared" si="18"/>
        <v>911212372</v>
      </c>
      <c r="I16" s="145">
        <f t="shared" si="18"/>
        <v>1700835297</v>
      </c>
      <c r="J16" s="145">
        <f t="shared" si="18"/>
        <v>1457680195</v>
      </c>
      <c r="K16" s="145">
        <f t="shared" si="18"/>
        <v>278661632</v>
      </c>
      <c r="L16" s="145">
        <f t="shared" si="18"/>
        <v>147441430.01999998</v>
      </c>
      <c r="M16" s="145">
        <f t="shared" si="18"/>
        <v>25835710</v>
      </c>
      <c r="N16" s="145">
        <f t="shared" si="18"/>
        <v>712863469</v>
      </c>
      <c r="O16" s="145">
        <f t="shared" si="18"/>
        <v>29329775.09</v>
      </c>
      <c r="P16" s="145">
        <f t="shared" si="18"/>
        <v>336639728</v>
      </c>
      <c r="Q16" s="145">
        <f t="shared" si="18"/>
        <v>28686561</v>
      </c>
      <c r="R16" s="145">
        <f t="shared" si="18"/>
        <v>234677916</v>
      </c>
      <c r="S16" s="145">
        <f t="shared" si="18"/>
        <v>7658093088</v>
      </c>
      <c r="T16" s="145">
        <f t="shared" si="18"/>
        <v>2310814488.4099998</v>
      </c>
      <c r="U16" s="145">
        <f t="shared" si="18"/>
        <v>396237191.25999999</v>
      </c>
      <c r="V16" s="145">
        <f t="shared" si="18"/>
        <v>59959618</v>
      </c>
      <c r="W16" s="145">
        <f t="shared" si="18"/>
        <v>587451344</v>
      </c>
      <c r="X16" s="145">
        <f t="shared" si="18"/>
        <v>567392652</v>
      </c>
      <c r="Y16" s="145">
        <f t="shared" si="18"/>
        <v>79959168</v>
      </c>
      <c r="Z16" s="145">
        <f t="shared" si="18"/>
        <v>921289657</v>
      </c>
      <c r="AA16" s="145">
        <f t="shared" si="18"/>
        <v>186559007.97</v>
      </c>
      <c r="AB16" s="145">
        <f t="shared" si="18"/>
        <v>1614445248.05</v>
      </c>
      <c r="AC16" s="145">
        <f t="shared" si="18"/>
        <v>345304603</v>
      </c>
      <c r="AD16" s="145">
        <f t="shared" si="18"/>
        <v>510209689.67999995</v>
      </c>
      <c r="AE16" s="145">
        <f t="shared" si="18"/>
        <v>72819055</v>
      </c>
      <c r="AF16" s="145">
        <f t="shared" si="18"/>
        <v>4818803039</v>
      </c>
      <c r="AG16" s="145">
        <f t="shared" si="18"/>
        <v>24291392</v>
      </c>
      <c r="AH16" s="145">
        <f t="shared" si="18"/>
        <v>158272196</v>
      </c>
      <c r="AI16" s="145">
        <f t="shared" si="18"/>
        <v>3748744754</v>
      </c>
      <c r="AJ16" s="145">
        <f t="shared" si="18"/>
        <v>21663000000</v>
      </c>
      <c r="AK16" s="145">
        <f t="shared" si="18"/>
        <v>7530979620</v>
      </c>
      <c r="AL16" s="145">
        <f t="shared" si="18"/>
        <v>245715888</v>
      </c>
      <c r="AM16" s="145">
        <f t="shared" si="18"/>
        <v>108826235.3</v>
      </c>
      <c r="AN16" s="145">
        <f t="shared" si="18"/>
        <v>704481097</v>
      </c>
      <c r="AO16" s="145">
        <f t="shared" si="18"/>
        <v>1867408458</v>
      </c>
      <c r="AP16" s="145">
        <f t="shared" si="18"/>
        <v>258268674</v>
      </c>
      <c r="AQ16" s="145">
        <f t="shared" si="18"/>
        <v>201597611</v>
      </c>
      <c r="AR16" s="145">
        <f t="shared" si="18"/>
        <v>3346831943</v>
      </c>
      <c r="AS16" s="145">
        <f t="shared" si="18"/>
        <v>209496144.09999999</v>
      </c>
      <c r="AT16" s="145">
        <f t="shared" si="18"/>
        <v>205510058</v>
      </c>
      <c r="AU16" s="145">
        <f t="shared" si="18"/>
        <v>718110957</v>
      </c>
      <c r="AV16" s="145">
        <f t="shared" si="18"/>
        <v>681230183</v>
      </c>
      <c r="AW16" s="145">
        <f t="shared" si="18"/>
        <v>1183703863</v>
      </c>
      <c r="AX16" s="145">
        <f t="shared" si="18"/>
        <v>177316883</v>
      </c>
      <c r="AY16" s="145">
        <f t="shared" si="18"/>
        <v>364476577</v>
      </c>
      <c r="AZ16" s="145">
        <f t="shared" si="18"/>
        <v>562643058</v>
      </c>
      <c r="BA16" s="145">
        <f t="shared" si="18"/>
        <v>121642982</v>
      </c>
      <c r="BB16" s="145">
        <f t="shared" si="18"/>
        <v>1593218181.73</v>
      </c>
      <c r="BC16" s="145">
        <f t="shared" si="18"/>
        <v>245699092</v>
      </c>
      <c r="BD16" s="145">
        <f t="shared" si="18"/>
        <v>305338215</v>
      </c>
      <c r="BE16" s="145">
        <f t="shared" si="18"/>
        <v>1128809412</v>
      </c>
      <c r="BF16" s="145">
        <f t="shared" si="18"/>
        <v>185435680</v>
      </c>
      <c r="BG16" s="145">
        <f t="shared" si="18"/>
        <v>83932778.170000017</v>
      </c>
      <c r="BH16" s="145">
        <f t="shared" si="18"/>
        <v>792968780</v>
      </c>
      <c r="BI16" s="145">
        <f t="shared" si="18"/>
        <v>189138998</v>
      </c>
      <c r="BJ16" s="145">
        <f t="shared" si="18"/>
        <v>8263543864</v>
      </c>
      <c r="BK16" s="145">
        <f t="shared" si="18"/>
        <v>674907898</v>
      </c>
      <c r="BL16" s="145">
        <f t="shared" si="18"/>
        <v>94435422</v>
      </c>
      <c r="BM16" s="145">
        <f t="shared" si="18"/>
        <v>105964407</v>
      </c>
      <c r="BN16" s="145">
        <f t="shared" si="18"/>
        <v>70574452</v>
      </c>
      <c r="BO16" s="145">
        <f t="shared" si="18"/>
        <v>294878573</v>
      </c>
      <c r="BP16" s="145">
        <f t="shared" si="18"/>
        <v>931409728</v>
      </c>
      <c r="BQ16" s="145">
        <f t="shared" ref="BQ16:CC16" si="19">BQ126</f>
        <v>192156166</v>
      </c>
      <c r="BR16" s="145">
        <f t="shared" si="19"/>
        <v>24580686671</v>
      </c>
      <c r="BS16" s="145">
        <f t="shared" si="19"/>
        <v>2517857267</v>
      </c>
      <c r="BT16" s="145">
        <f t="shared" si="19"/>
        <v>118820900.25</v>
      </c>
      <c r="BU16" s="145">
        <f t="shared" si="19"/>
        <v>1415659467</v>
      </c>
      <c r="BV16" s="145">
        <f t="shared" si="19"/>
        <v>417555177</v>
      </c>
      <c r="BW16" s="145">
        <f t="shared" si="19"/>
        <v>95579103.439999998</v>
      </c>
      <c r="BX16" s="145">
        <f t="shared" si="19"/>
        <v>138131785.69999999</v>
      </c>
      <c r="BY16" s="145">
        <f t="shared" si="19"/>
        <v>59501500.450000003</v>
      </c>
      <c r="BZ16" s="145">
        <f t="shared" si="19"/>
        <v>473069663</v>
      </c>
      <c r="CA16" s="145">
        <f t="shared" si="19"/>
        <v>851053371</v>
      </c>
      <c r="CB16" s="145">
        <f t="shared" si="19"/>
        <v>371077515</v>
      </c>
      <c r="CC16" s="145">
        <f t="shared" si="19"/>
        <v>58515114</v>
      </c>
    </row>
    <row r="17" spans="1:81" s="125" customFormat="1" x14ac:dyDescent="0.2">
      <c r="A17" s="125" t="s">
        <v>353</v>
      </c>
      <c r="B17" s="125" t="s">
        <v>364</v>
      </c>
      <c r="C17" s="125">
        <v>2010</v>
      </c>
      <c r="D17" s="145">
        <f>D127</f>
        <v>83582747.400000006</v>
      </c>
      <c r="E17" s="145">
        <f t="shared" ref="E17:BP17" si="20">E127</f>
        <v>10673946.75</v>
      </c>
      <c r="F17" s="145">
        <f t="shared" si="20"/>
        <v>262967731</v>
      </c>
      <c r="G17" s="145">
        <f t="shared" si="20"/>
        <v>86183557</v>
      </c>
      <c r="H17" s="145">
        <f t="shared" si="20"/>
        <v>289840430</v>
      </c>
      <c r="I17" s="145">
        <f t="shared" si="20"/>
        <v>579116811</v>
      </c>
      <c r="J17" s="145">
        <f t="shared" si="20"/>
        <v>395342413</v>
      </c>
      <c r="K17" s="145">
        <f t="shared" si="20"/>
        <v>114051203</v>
      </c>
      <c r="L17" s="145">
        <f t="shared" si="20"/>
        <v>45162580</v>
      </c>
      <c r="M17" s="145">
        <f t="shared" si="20"/>
        <v>13585926</v>
      </c>
      <c r="N17" s="145">
        <f t="shared" si="20"/>
        <v>236272579</v>
      </c>
      <c r="O17" s="145">
        <f t="shared" si="20"/>
        <v>11595218</v>
      </c>
      <c r="P17" s="145">
        <f t="shared" si="20"/>
        <v>125224900</v>
      </c>
      <c r="Q17" s="145">
        <f t="shared" si="20"/>
        <v>19868483</v>
      </c>
      <c r="R17" s="145">
        <f t="shared" si="20"/>
        <v>93358872</v>
      </c>
      <c r="S17" s="145">
        <f t="shared" si="20"/>
        <v>1586325915</v>
      </c>
      <c r="T17" s="145">
        <f t="shared" si="20"/>
        <v>647461708.20000005</v>
      </c>
      <c r="U17" s="145">
        <f t="shared" si="20"/>
        <v>115184785</v>
      </c>
      <c r="V17" s="145">
        <f t="shared" si="20"/>
        <v>31226253</v>
      </c>
      <c r="W17" s="145">
        <f t="shared" si="20"/>
        <v>280065614</v>
      </c>
      <c r="X17" s="145">
        <f t="shared" si="20"/>
        <v>141316645</v>
      </c>
      <c r="Y17" s="145">
        <f t="shared" si="20"/>
        <v>38880708</v>
      </c>
      <c r="Z17" s="145">
        <f t="shared" si="20"/>
        <v>394465898</v>
      </c>
      <c r="AA17" s="145">
        <f t="shared" si="20"/>
        <v>96445306.670000002</v>
      </c>
      <c r="AB17" s="145">
        <f t="shared" si="20"/>
        <v>364874674.47000003</v>
      </c>
      <c r="AC17" s="145">
        <f t="shared" si="20"/>
        <v>172161499</v>
      </c>
      <c r="AD17" s="145">
        <f t="shared" si="20"/>
        <v>224697944.84999999</v>
      </c>
      <c r="AE17" s="145">
        <f t="shared" si="20"/>
        <v>25225707</v>
      </c>
      <c r="AF17" s="145">
        <f t="shared" si="20"/>
        <v>1684535439</v>
      </c>
      <c r="AG17" s="145">
        <f t="shared" si="20"/>
        <v>14930159</v>
      </c>
      <c r="AH17" s="145">
        <f t="shared" si="20"/>
        <v>52798659</v>
      </c>
      <c r="AI17" s="145">
        <f t="shared" si="20"/>
        <v>1161471420</v>
      </c>
      <c r="AJ17" s="145">
        <f t="shared" si="20"/>
        <v>11964000000</v>
      </c>
      <c r="AK17" s="145">
        <f t="shared" si="20"/>
        <v>2272176243</v>
      </c>
      <c r="AL17" s="145">
        <f t="shared" si="20"/>
        <v>159406547</v>
      </c>
      <c r="AM17" s="145">
        <f t="shared" si="20"/>
        <v>40203282.170000002</v>
      </c>
      <c r="AN17" s="145">
        <f t="shared" si="20"/>
        <v>189807088</v>
      </c>
      <c r="AO17" s="145">
        <f t="shared" si="20"/>
        <v>671668025</v>
      </c>
      <c r="AP17" s="145">
        <f t="shared" si="20"/>
        <v>75492423</v>
      </c>
      <c r="AQ17" s="145">
        <f t="shared" si="20"/>
        <v>77894336</v>
      </c>
      <c r="AR17" s="145">
        <f t="shared" si="20"/>
        <v>1146514255</v>
      </c>
      <c r="AS17" s="145">
        <f t="shared" si="20"/>
        <v>64995244.240000002</v>
      </c>
      <c r="AT17" s="145">
        <f t="shared" si="20"/>
        <v>47915407</v>
      </c>
      <c r="AU17" s="145">
        <f t="shared" si="20"/>
        <v>258659735</v>
      </c>
      <c r="AV17" s="145">
        <f t="shared" si="20"/>
        <v>277978370</v>
      </c>
      <c r="AW17" s="145">
        <f t="shared" si="20"/>
        <v>451343387</v>
      </c>
      <c r="AX17" s="145">
        <f t="shared" si="20"/>
        <v>67066095</v>
      </c>
      <c r="AY17" s="145">
        <f t="shared" si="20"/>
        <v>141859487</v>
      </c>
      <c r="AZ17" s="145">
        <f t="shared" si="20"/>
        <v>206535118</v>
      </c>
      <c r="BA17" s="145">
        <f t="shared" si="20"/>
        <v>41793455</v>
      </c>
      <c r="BB17" s="145">
        <f t="shared" si="20"/>
        <v>625890072.50999999</v>
      </c>
      <c r="BC17" s="145">
        <f t="shared" si="20"/>
        <v>86211880</v>
      </c>
      <c r="BD17" s="145">
        <f t="shared" si="20"/>
        <v>107193730</v>
      </c>
      <c r="BE17" s="145">
        <f t="shared" si="20"/>
        <v>500205636</v>
      </c>
      <c r="BF17" s="145">
        <f t="shared" si="20"/>
        <v>76783544</v>
      </c>
      <c r="BG17" s="145">
        <f t="shared" si="20"/>
        <v>32389316.25</v>
      </c>
      <c r="BH17" s="145">
        <f t="shared" si="20"/>
        <v>284955081</v>
      </c>
      <c r="BI17" s="145">
        <f t="shared" si="20"/>
        <v>64264350</v>
      </c>
      <c r="BJ17" s="145">
        <f t="shared" si="20"/>
        <v>2727096928</v>
      </c>
      <c r="BK17" s="145">
        <f t="shared" si="20"/>
        <v>326493714</v>
      </c>
      <c r="BL17" s="145">
        <f t="shared" si="20"/>
        <v>30305144</v>
      </c>
      <c r="BM17" s="145">
        <f t="shared" si="20"/>
        <v>44191614</v>
      </c>
      <c r="BN17" s="145">
        <f t="shared" si="20"/>
        <v>31178902</v>
      </c>
      <c r="BO17" s="145">
        <f t="shared" si="20"/>
        <v>120949829</v>
      </c>
      <c r="BP17" s="145">
        <f t="shared" si="20"/>
        <v>335657888</v>
      </c>
      <c r="BQ17" s="145">
        <f t="shared" ref="BQ17:CC17" si="21">BQ127</f>
        <v>53434213</v>
      </c>
      <c r="BR17" s="145">
        <f t="shared" si="21"/>
        <v>5209204594</v>
      </c>
      <c r="BS17" s="145">
        <f t="shared" si="21"/>
        <v>972134187</v>
      </c>
      <c r="BT17" s="145">
        <f t="shared" si="21"/>
        <v>77874801.480000004</v>
      </c>
      <c r="BU17" s="145">
        <f t="shared" si="21"/>
        <v>413251129</v>
      </c>
      <c r="BV17" s="145">
        <f t="shared" si="21"/>
        <v>159733338</v>
      </c>
      <c r="BW17" s="145">
        <f t="shared" si="21"/>
        <v>25303870.890000001</v>
      </c>
      <c r="BX17" s="145">
        <f t="shared" si="21"/>
        <v>26431108</v>
      </c>
      <c r="BY17" s="145">
        <f t="shared" si="21"/>
        <v>16271614</v>
      </c>
      <c r="BZ17" s="145">
        <f t="shared" si="21"/>
        <v>216435358</v>
      </c>
      <c r="CA17" s="145">
        <f t="shared" si="21"/>
        <v>364548865</v>
      </c>
      <c r="CB17" s="145">
        <f t="shared" si="21"/>
        <v>110101647</v>
      </c>
      <c r="CC17" s="145">
        <f t="shared" si="21"/>
        <v>28625240</v>
      </c>
    </row>
    <row r="18" spans="1:81" s="125" customFormat="1" x14ac:dyDescent="0.2">
      <c r="A18" s="125" t="s">
        <v>656</v>
      </c>
      <c r="C18" s="125">
        <f>C17</f>
        <v>2010</v>
      </c>
      <c r="D18" s="198">
        <f>D129+D128</f>
        <v>88221917.900000006</v>
      </c>
      <c r="E18" s="198">
        <f t="shared" ref="E18:BP18" si="22">E129+E128</f>
        <v>10857716.609999999</v>
      </c>
      <c r="F18" s="198">
        <f t="shared" si="22"/>
        <v>327947236</v>
      </c>
      <c r="G18" s="198">
        <f t="shared" si="22"/>
        <v>202115536</v>
      </c>
      <c r="H18" s="198">
        <f t="shared" si="22"/>
        <v>621371942</v>
      </c>
      <c r="I18" s="198">
        <f t="shared" si="22"/>
        <v>1121718486</v>
      </c>
      <c r="J18" s="198">
        <f t="shared" si="22"/>
        <v>865898158</v>
      </c>
      <c r="K18" s="198">
        <f t="shared" si="22"/>
        <v>164610429</v>
      </c>
      <c r="L18" s="198">
        <f t="shared" si="22"/>
        <v>102278850</v>
      </c>
      <c r="M18" s="198">
        <f t="shared" si="22"/>
        <v>12249784</v>
      </c>
      <c r="N18" s="198">
        <f t="shared" si="22"/>
        <v>382340352</v>
      </c>
      <c r="O18" s="198">
        <f t="shared" si="22"/>
        <v>17734557.09</v>
      </c>
      <c r="P18" s="198">
        <f t="shared" si="22"/>
        <v>136890856</v>
      </c>
      <c r="Q18" s="198">
        <f t="shared" si="22"/>
        <v>8818078</v>
      </c>
      <c r="R18" s="198">
        <f t="shared" si="22"/>
        <v>141319044</v>
      </c>
      <c r="S18" s="198">
        <f t="shared" si="22"/>
        <v>4999401144</v>
      </c>
      <c r="T18" s="198">
        <f t="shared" si="22"/>
        <v>1168021267.4299998</v>
      </c>
      <c r="U18" s="198">
        <f t="shared" si="22"/>
        <v>170406902.69999999</v>
      </c>
      <c r="V18" s="198">
        <f t="shared" si="22"/>
        <v>28733365</v>
      </c>
      <c r="W18" s="198">
        <f t="shared" si="22"/>
        <v>307385730</v>
      </c>
      <c r="X18" s="198">
        <f t="shared" si="22"/>
        <v>374032940</v>
      </c>
      <c r="Y18" s="198">
        <f t="shared" si="22"/>
        <v>41078460</v>
      </c>
      <c r="Z18" s="198">
        <f t="shared" si="22"/>
        <v>526823759</v>
      </c>
      <c r="AA18" s="198">
        <f t="shared" si="22"/>
        <v>90113701.300000012</v>
      </c>
      <c r="AB18" s="198">
        <f t="shared" si="22"/>
        <v>989842132.5</v>
      </c>
      <c r="AC18" s="198">
        <f t="shared" si="22"/>
        <v>173143104</v>
      </c>
      <c r="AD18" s="198">
        <f t="shared" si="22"/>
        <v>285511744.82999998</v>
      </c>
      <c r="AE18" s="198">
        <f t="shared" si="22"/>
        <v>29344441</v>
      </c>
      <c r="AF18" s="198">
        <f t="shared" si="22"/>
        <v>2430133559</v>
      </c>
      <c r="AG18" s="198">
        <f t="shared" si="22"/>
        <v>9361233</v>
      </c>
      <c r="AH18" s="198">
        <f t="shared" si="22"/>
        <v>105473537</v>
      </c>
      <c r="AI18" s="198">
        <f t="shared" si="22"/>
        <v>1384218821</v>
      </c>
      <c r="AJ18" s="198">
        <f t="shared" si="22"/>
        <v>6604000000</v>
      </c>
      <c r="AK18" s="198">
        <f t="shared" si="22"/>
        <v>4573136783</v>
      </c>
      <c r="AL18" s="198">
        <f t="shared" si="22"/>
        <v>86309341</v>
      </c>
      <c r="AM18" s="198">
        <f t="shared" si="22"/>
        <v>68622953.129999995</v>
      </c>
      <c r="AN18" s="198">
        <f t="shared" si="22"/>
        <v>365801203</v>
      </c>
      <c r="AO18" s="198">
        <f t="shared" si="22"/>
        <v>1148930020</v>
      </c>
      <c r="AP18" s="198">
        <f t="shared" si="22"/>
        <v>162575209</v>
      </c>
      <c r="AQ18" s="198">
        <f t="shared" si="22"/>
        <v>123703275</v>
      </c>
      <c r="AR18" s="198">
        <f t="shared" si="22"/>
        <v>2005191668</v>
      </c>
      <c r="AS18" s="198">
        <f t="shared" si="22"/>
        <v>115466563.66</v>
      </c>
      <c r="AT18" s="198">
        <f t="shared" si="22"/>
        <v>157594651</v>
      </c>
      <c r="AU18" s="198">
        <f t="shared" si="22"/>
        <v>383115202</v>
      </c>
      <c r="AV18" s="198">
        <f t="shared" si="22"/>
        <v>403251813</v>
      </c>
      <c r="AW18" s="198">
        <f t="shared" si="22"/>
        <v>732360476</v>
      </c>
      <c r="AX18" s="198">
        <f t="shared" si="22"/>
        <v>110250788</v>
      </c>
      <c r="AY18" s="198">
        <f t="shared" si="22"/>
        <v>222617090</v>
      </c>
      <c r="AZ18" s="198">
        <f t="shared" si="22"/>
        <v>315079836</v>
      </c>
      <c r="BA18" s="198">
        <f t="shared" si="22"/>
        <v>79849527</v>
      </c>
      <c r="BB18" s="198">
        <f t="shared" si="22"/>
        <v>806974382.21000004</v>
      </c>
      <c r="BC18" s="198">
        <f t="shared" si="22"/>
        <v>159487212</v>
      </c>
      <c r="BD18" s="198">
        <f t="shared" si="22"/>
        <v>198144485</v>
      </c>
      <c r="BE18" s="198">
        <f t="shared" si="22"/>
        <v>509999399</v>
      </c>
      <c r="BF18" s="198">
        <f t="shared" si="22"/>
        <v>108652136</v>
      </c>
      <c r="BG18" s="198">
        <f t="shared" si="22"/>
        <v>51543461.920000002</v>
      </c>
      <c r="BH18" s="198">
        <f t="shared" si="22"/>
        <v>451267558</v>
      </c>
      <c r="BI18" s="198">
        <f t="shared" si="22"/>
        <v>124874648</v>
      </c>
      <c r="BJ18" s="198">
        <f t="shared" si="22"/>
        <v>5508837199</v>
      </c>
      <c r="BK18" s="198">
        <f t="shared" si="22"/>
        <v>348414184</v>
      </c>
      <c r="BL18" s="198">
        <f t="shared" si="22"/>
        <v>64130278</v>
      </c>
      <c r="BM18" s="198">
        <f t="shared" si="22"/>
        <v>61772793</v>
      </c>
      <c r="BN18" s="198">
        <f t="shared" si="22"/>
        <v>39395550</v>
      </c>
      <c r="BO18" s="198">
        <f t="shared" si="22"/>
        <v>173928744</v>
      </c>
      <c r="BP18" s="198">
        <f t="shared" si="22"/>
        <v>595751840</v>
      </c>
      <c r="BQ18" s="198">
        <f t="shared" ref="BQ18:CC18" si="23">BQ129+BQ128</f>
        <v>138721953</v>
      </c>
      <c r="BR18" s="198">
        <f t="shared" si="23"/>
        <v>17152234624</v>
      </c>
      <c r="BS18" s="198">
        <f t="shared" si="23"/>
        <v>1294864767</v>
      </c>
      <c r="BT18" s="198">
        <f t="shared" si="23"/>
        <v>40946098.769999996</v>
      </c>
      <c r="BU18" s="198">
        <f t="shared" si="23"/>
        <v>919815329</v>
      </c>
      <c r="BV18" s="198">
        <f t="shared" si="23"/>
        <v>199117476</v>
      </c>
      <c r="BW18" s="198">
        <f t="shared" si="23"/>
        <v>70275232.549999997</v>
      </c>
      <c r="BX18" s="198">
        <f t="shared" si="23"/>
        <v>51480789</v>
      </c>
      <c r="BY18" s="198">
        <f t="shared" si="23"/>
        <v>43229886.450000003</v>
      </c>
      <c r="BZ18" s="198">
        <f t="shared" si="23"/>
        <v>256634305</v>
      </c>
      <c r="CA18" s="198">
        <f t="shared" si="23"/>
        <v>486504506</v>
      </c>
      <c r="CB18" s="198">
        <f t="shared" si="23"/>
        <v>260975868</v>
      </c>
      <c r="CC18" s="198">
        <f t="shared" si="23"/>
        <v>29889874</v>
      </c>
    </row>
    <row r="19" spans="1:81" s="125" customFormat="1" x14ac:dyDescent="0.2">
      <c r="A19" s="125" t="s">
        <v>679</v>
      </c>
      <c r="C19" s="125">
        <f>C18</f>
        <v>2010</v>
      </c>
      <c r="D19" s="198">
        <f>D131+D132+D130</f>
        <v>8779229.1999999993</v>
      </c>
      <c r="E19" s="198">
        <f t="shared" ref="E19:BP19" si="24">E131+E132+E130</f>
        <v>0</v>
      </c>
      <c r="F19" s="198">
        <f t="shared" si="24"/>
        <v>439902990</v>
      </c>
      <c r="G19" s="198">
        <f t="shared" si="24"/>
        <v>0</v>
      </c>
      <c r="H19" s="198">
        <f t="shared" si="24"/>
        <v>0</v>
      </c>
      <c r="I19" s="198">
        <f t="shared" si="24"/>
        <v>0</v>
      </c>
      <c r="J19" s="198">
        <f t="shared" si="24"/>
        <v>196439624</v>
      </c>
      <c r="K19" s="198">
        <f t="shared" si="24"/>
        <v>0</v>
      </c>
      <c r="L19" s="198">
        <f t="shared" si="24"/>
        <v>0.02</v>
      </c>
      <c r="M19" s="198">
        <f t="shared" si="24"/>
        <v>0</v>
      </c>
      <c r="N19" s="198">
        <f t="shared" si="24"/>
        <v>94250538</v>
      </c>
      <c r="O19" s="198">
        <f t="shared" si="24"/>
        <v>0</v>
      </c>
      <c r="P19" s="198">
        <f t="shared" si="24"/>
        <v>74523972</v>
      </c>
      <c r="Q19" s="198">
        <f t="shared" si="24"/>
        <v>0</v>
      </c>
      <c r="R19" s="198">
        <f t="shared" si="24"/>
        <v>0</v>
      </c>
      <c r="S19" s="198">
        <f t="shared" si="24"/>
        <v>1072366029</v>
      </c>
      <c r="T19" s="198">
        <f t="shared" si="24"/>
        <v>495331512.78000003</v>
      </c>
      <c r="U19" s="198">
        <f t="shared" si="24"/>
        <v>110645503.56</v>
      </c>
      <c r="V19" s="198">
        <f t="shared" si="24"/>
        <v>0</v>
      </c>
      <c r="W19" s="198">
        <f t="shared" si="24"/>
        <v>0</v>
      </c>
      <c r="X19" s="198">
        <f t="shared" si="24"/>
        <v>52043067</v>
      </c>
      <c r="Y19" s="198">
        <f t="shared" si="24"/>
        <v>0</v>
      </c>
      <c r="Z19" s="198">
        <f t="shared" si="24"/>
        <v>0</v>
      </c>
      <c r="AA19" s="198">
        <f t="shared" si="24"/>
        <v>0</v>
      </c>
      <c r="AB19" s="198">
        <f t="shared" si="24"/>
        <v>259728441.08000001</v>
      </c>
      <c r="AC19" s="198">
        <f t="shared" si="24"/>
        <v>0</v>
      </c>
      <c r="AD19" s="198">
        <f t="shared" si="24"/>
        <v>0</v>
      </c>
      <c r="AE19" s="198">
        <f t="shared" si="24"/>
        <v>18248907</v>
      </c>
      <c r="AF19" s="198">
        <f t="shared" si="24"/>
        <v>704134041</v>
      </c>
      <c r="AG19" s="198">
        <f t="shared" si="24"/>
        <v>0</v>
      </c>
      <c r="AH19" s="198">
        <f t="shared" si="24"/>
        <v>0</v>
      </c>
      <c r="AI19" s="198">
        <f t="shared" si="24"/>
        <v>1203054513</v>
      </c>
      <c r="AJ19" s="198">
        <f t="shared" si="24"/>
        <v>3095000000</v>
      </c>
      <c r="AK19" s="198">
        <f t="shared" si="24"/>
        <v>685666594</v>
      </c>
      <c r="AL19" s="198">
        <f t="shared" si="24"/>
        <v>0</v>
      </c>
      <c r="AM19" s="198">
        <f t="shared" si="24"/>
        <v>0</v>
      </c>
      <c r="AN19" s="198">
        <f t="shared" si="24"/>
        <v>148872806</v>
      </c>
      <c r="AO19" s="198">
        <f t="shared" si="24"/>
        <v>46810413</v>
      </c>
      <c r="AP19" s="198">
        <f t="shared" si="24"/>
        <v>20201042</v>
      </c>
      <c r="AQ19" s="198">
        <f t="shared" si="24"/>
        <v>0</v>
      </c>
      <c r="AR19" s="198">
        <f t="shared" si="24"/>
        <v>195126020</v>
      </c>
      <c r="AS19" s="198">
        <f t="shared" si="24"/>
        <v>29034336.199999999</v>
      </c>
      <c r="AT19" s="198">
        <f t="shared" si="24"/>
        <v>0</v>
      </c>
      <c r="AU19" s="198">
        <f t="shared" si="24"/>
        <v>76336020</v>
      </c>
      <c r="AV19" s="198">
        <f t="shared" si="24"/>
        <v>0</v>
      </c>
      <c r="AW19" s="198">
        <f t="shared" si="24"/>
        <v>0</v>
      </c>
      <c r="AX19" s="198">
        <f t="shared" si="24"/>
        <v>0</v>
      </c>
      <c r="AY19" s="198">
        <f t="shared" si="24"/>
        <v>0</v>
      </c>
      <c r="AZ19" s="198">
        <f t="shared" si="24"/>
        <v>41028104</v>
      </c>
      <c r="BA19" s="198">
        <f t="shared" si="24"/>
        <v>0</v>
      </c>
      <c r="BB19" s="198">
        <f t="shared" si="24"/>
        <v>160353727.00999999</v>
      </c>
      <c r="BC19" s="198">
        <f t="shared" si="24"/>
        <v>0</v>
      </c>
      <c r="BD19" s="198">
        <f t="shared" si="24"/>
        <v>0</v>
      </c>
      <c r="BE19" s="198">
        <f t="shared" si="24"/>
        <v>118604377</v>
      </c>
      <c r="BF19" s="198">
        <f t="shared" si="24"/>
        <v>0</v>
      </c>
      <c r="BG19" s="198">
        <f t="shared" si="24"/>
        <v>0</v>
      </c>
      <c r="BH19" s="198">
        <f t="shared" si="24"/>
        <v>56746141</v>
      </c>
      <c r="BI19" s="198">
        <f t="shared" si="24"/>
        <v>0</v>
      </c>
      <c r="BJ19" s="198">
        <f t="shared" si="24"/>
        <v>27609737</v>
      </c>
      <c r="BK19" s="198">
        <f t="shared" si="24"/>
        <v>0</v>
      </c>
      <c r="BL19" s="198">
        <f t="shared" si="24"/>
        <v>0</v>
      </c>
      <c r="BM19" s="198">
        <f t="shared" si="24"/>
        <v>0</v>
      </c>
      <c r="BN19" s="198">
        <f t="shared" si="24"/>
        <v>0</v>
      </c>
      <c r="BO19" s="198">
        <f t="shared" si="24"/>
        <v>0</v>
      </c>
      <c r="BP19" s="198">
        <f t="shared" si="24"/>
        <v>0</v>
      </c>
      <c r="BQ19" s="198">
        <f t="shared" ref="BQ19:CC19" si="25">BQ131+BQ132+BQ130</f>
        <v>0</v>
      </c>
      <c r="BR19" s="198">
        <f t="shared" si="25"/>
        <v>2219247453</v>
      </c>
      <c r="BS19" s="198">
        <f t="shared" si="25"/>
        <v>250858313</v>
      </c>
      <c r="BT19" s="198">
        <f t="shared" si="25"/>
        <v>0</v>
      </c>
      <c r="BU19" s="198">
        <f t="shared" si="25"/>
        <v>82593009</v>
      </c>
      <c r="BV19" s="198">
        <f t="shared" si="25"/>
        <v>58704363</v>
      </c>
      <c r="BW19" s="198">
        <f t="shared" si="25"/>
        <v>0</v>
      </c>
      <c r="BX19" s="198">
        <f t="shared" si="25"/>
        <v>60219888.700000003</v>
      </c>
      <c r="BY19" s="198">
        <f t="shared" si="25"/>
        <v>0</v>
      </c>
      <c r="BZ19" s="198">
        <f t="shared" si="25"/>
        <v>0</v>
      </c>
      <c r="CA19" s="198">
        <f t="shared" si="25"/>
        <v>0</v>
      </c>
      <c r="CB19" s="198">
        <f t="shared" si="25"/>
        <v>0</v>
      </c>
      <c r="CC19" s="198">
        <f t="shared" si="25"/>
        <v>0</v>
      </c>
    </row>
    <row r="20" spans="1:81" s="125" customFormat="1" x14ac:dyDescent="0.2">
      <c r="A20" s="246" t="s">
        <v>682</v>
      </c>
      <c r="B20" s="246" t="s">
        <v>670</v>
      </c>
      <c r="C20" s="125">
        <f>C19</f>
        <v>2010</v>
      </c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</row>
    <row r="21" spans="1:81" s="125" customFormat="1" x14ac:dyDescent="0.2">
      <c r="A21" s="246" t="s">
        <v>683</v>
      </c>
      <c r="B21" s="246" t="s">
        <v>671</v>
      </c>
      <c r="C21" s="125">
        <f>C20</f>
        <v>2010</v>
      </c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</row>
    <row r="22" spans="1:81" s="125" customFormat="1" x14ac:dyDescent="0.2">
      <c r="A22" s="125" t="s">
        <v>346</v>
      </c>
      <c r="B22" s="125" t="s">
        <v>366</v>
      </c>
      <c r="C22" s="125">
        <v>2010</v>
      </c>
      <c r="D22" s="142">
        <f>D135</f>
        <v>163570</v>
      </c>
      <c r="E22" s="142">
        <f t="shared" ref="E22:BP22" si="26">E135</f>
        <v>28883</v>
      </c>
      <c r="F22" s="142">
        <f t="shared" si="26"/>
        <v>1375205</v>
      </c>
      <c r="G22" s="142">
        <f t="shared" si="26"/>
        <v>340236</v>
      </c>
      <c r="H22" s="142">
        <f t="shared" si="26"/>
        <v>1326294</v>
      </c>
      <c r="I22" s="142">
        <f t="shared" si="26"/>
        <v>2405197</v>
      </c>
      <c r="J22" s="142">
        <f t="shared" si="26"/>
        <v>2382603</v>
      </c>
      <c r="K22" s="142">
        <f t="shared" si="26"/>
        <v>368891</v>
      </c>
      <c r="L22" s="142">
        <f t="shared" si="26"/>
        <v>215599</v>
      </c>
      <c r="M22" s="142">
        <f t="shared" si="26"/>
        <v>18567</v>
      </c>
      <c r="N22" s="142">
        <f t="shared" si="26"/>
        <v>1054091</v>
      </c>
      <c r="O22" s="142">
        <f t="shared" si="26"/>
        <v>37544</v>
      </c>
      <c r="P22" s="142">
        <f t="shared" si="26"/>
        <v>352326</v>
      </c>
      <c r="Q22" s="142">
        <f t="shared" si="26"/>
        <v>11793</v>
      </c>
      <c r="R22" s="142">
        <f t="shared" si="26"/>
        <v>27745210</v>
      </c>
      <c r="S22" s="142">
        <f t="shared" si="26"/>
        <v>13220321</v>
      </c>
      <c r="T22" s="142">
        <f t="shared" si="26"/>
        <v>3423698</v>
      </c>
      <c r="U22" s="142">
        <f t="shared" si="26"/>
        <v>284367</v>
      </c>
      <c r="V22" s="142">
        <f t="shared" si="26"/>
        <v>43226</v>
      </c>
      <c r="W22" s="142">
        <f t="shared" si="26"/>
        <v>481982</v>
      </c>
      <c r="X22" s="142">
        <f t="shared" si="26"/>
        <v>939398</v>
      </c>
      <c r="Y22" s="142">
        <f t="shared" si="26"/>
        <v>65577</v>
      </c>
      <c r="Z22" s="142">
        <f t="shared" si="26"/>
        <v>965342</v>
      </c>
      <c r="AA22" s="142">
        <f t="shared" si="26"/>
        <v>174345</v>
      </c>
      <c r="AB22" s="142">
        <f t="shared" si="26"/>
        <v>2404857</v>
      </c>
      <c r="AC22" s="142">
        <f t="shared" si="26"/>
        <v>324503</v>
      </c>
      <c r="AD22" s="142">
        <f t="shared" si="26"/>
        <v>606534</v>
      </c>
      <c r="AE22" s="142">
        <f t="shared" si="26"/>
        <v>108747</v>
      </c>
      <c r="AF22" s="142">
        <f t="shared" si="26"/>
        <v>7951326</v>
      </c>
      <c r="AG22" s="142">
        <f t="shared" si="26"/>
        <v>10940</v>
      </c>
      <c r="AH22" s="142">
        <f t="shared" si="26"/>
        <v>209711</v>
      </c>
      <c r="AI22" s="142">
        <f t="shared" si="26"/>
        <v>5648713</v>
      </c>
      <c r="AJ22" s="142">
        <f t="shared" si="26"/>
        <v>27731332</v>
      </c>
      <c r="AK22" s="142">
        <f t="shared" si="26"/>
        <v>10359638</v>
      </c>
      <c r="AL22" s="142">
        <f t="shared" si="26"/>
        <v>155282</v>
      </c>
      <c r="AM22" s="142">
        <f t="shared" si="26"/>
        <v>104670</v>
      </c>
      <c r="AN22" s="142">
        <f t="shared" si="26"/>
        <v>1037576</v>
      </c>
      <c r="AO22" s="142">
        <f t="shared" si="26"/>
        <v>0</v>
      </c>
      <c r="AP22" s="142">
        <f t="shared" si="26"/>
        <v>346756</v>
      </c>
      <c r="AQ22" s="142">
        <f t="shared" si="26"/>
        <v>203252</v>
      </c>
      <c r="AR22" s="142">
        <f t="shared" si="26"/>
        <v>4574779</v>
      </c>
      <c r="AS22" s="142">
        <f t="shared" si="26"/>
        <v>295482</v>
      </c>
      <c r="AT22" s="142">
        <f t="shared" si="26"/>
        <v>330423</v>
      </c>
      <c r="AU22" s="142">
        <f t="shared" si="26"/>
        <v>920198</v>
      </c>
      <c r="AV22" s="142">
        <f t="shared" si="26"/>
        <v>0</v>
      </c>
      <c r="AW22" s="142">
        <f t="shared" si="26"/>
        <v>1769836</v>
      </c>
      <c r="AX22" s="142">
        <f t="shared" si="26"/>
        <v>216924</v>
      </c>
      <c r="AY22" s="142">
        <f t="shared" si="26"/>
        <v>342702</v>
      </c>
      <c r="AZ22" s="142">
        <f t="shared" si="26"/>
        <v>666263</v>
      </c>
      <c r="BA22" s="142">
        <f t="shared" si="26"/>
        <v>182783</v>
      </c>
      <c r="BB22" s="142">
        <f t="shared" si="26"/>
        <v>1965913</v>
      </c>
      <c r="BC22" s="142">
        <f t="shared" si="26"/>
        <v>298437</v>
      </c>
      <c r="BD22" s="142">
        <f t="shared" si="26"/>
        <v>386685</v>
      </c>
      <c r="BE22" s="142">
        <f t="shared" si="26"/>
        <v>1137441</v>
      </c>
      <c r="BF22" s="142">
        <f t="shared" si="26"/>
        <v>211781</v>
      </c>
      <c r="BG22" s="142">
        <f t="shared" si="26"/>
        <v>90298</v>
      </c>
      <c r="BH22" s="142">
        <f t="shared" si="26"/>
        <v>946709</v>
      </c>
      <c r="BI22" s="142">
        <f t="shared" si="26"/>
        <v>379400</v>
      </c>
      <c r="BJ22" s="142">
        <f t="shared" si="26"/>
        <v>12014000</v>
      </c>
      <c r="BK22" s="142">
        <f t="shared" si="26"/>
        <v>635104</v>
      </c>
      <c r="BL22" s="142">
        <f t="shared" si="26"/>
        <v>141997</v>
      </c>
      <c r="BM22" s="142">
        <f t="shared" si="26"/>
        <v>128467</v>
      </c>
      <c r="BN22" s="142">
        <f t="shared" si="26"/>
        <v>71492</v>
      </c>
      <c r="BO22" s="142">
        <f t="shared" si="26"/>
        <v>353239</v>
      </c>
      <c r="BP22" s="142">
        <f t="shared" si="26"/>
        <v>1290601</v>
      </c>
      <c r="BQ22" s="142">
        <f t="shared" ref="BQ22:CC22" si="27">BQ135</f>
        <v>332720</v>
      </c>
      <c r="BR22" s="142">
        <f t="shared" si="27"/>
        <v>42443032</v>
      </c>
      <c r="BS22" s="142">
        <f t="shared" si="27"/>
        <v>2884529</v>
      </c>
      <c r="BT22" s="142">
        <f t="shared" si="27"/>
        <v>54155</v>
      </c>
      <c r="BU22" s="142">
        <f t="shared" si="27"/>
        <v>1918250</v>
      </c>
      <c r="BV22" s="142">
        <f t="shared" si="27"/>
        <v>593331</v>
      </c>
      <c r="BW22" s="142">
        <f t="shared" si="27"/>
        <v>144653</v>
      </c>
      <c r="BX22" s="142">
        <f t="shared" si="27"/>
        <v>247464</v>
      </c>
      <c r="BY22" s="142">
        <f t="shared" si="27"/>
        <v>97224</v>
      </c>
      <c r="BZ22" s="142">
        <f t="shared" si="27"/>
        <v>472060</v>
      </c>
      <c r="CA22" s="142">
        <f t="shared" si="27"/>
        <v>975051</v>
      </c>
      <c r="CB22" s="142">
        <f t="shared" si="27"/>
        <v>574272</v>
      </c>
      <c r="CC22" s="142">
        <f t="shared" si="27"/>
        <v>58146</v>
      </c>
    </row>
    <row r="23" spans="1:81" s="125" customFormat="1" x14ac:dyDescent="0.2">
      <c r="A23" s="125" t="s">
        <v>354</v>
      </c>
      <c r="B23" s="125" t="s">
        <v>367</v>
      </c>
      <c r="C23" s="125">
        <v>2010</v>
      </c>
      <c r="D23" s="142">
        <f>D136</f>
        <v>0</v>
      </c>
      <c r="E23" s="142">
        <f t="shared" ref="E23:BP23" si="28">E136</f>
        <v>0</v>
      </c>
      <c r="F23" s="142">
        <f t="shared" si="28"/>
        <v>0</v>
      </c>
      <c r="G23" s="142">
        <f t="shared" si="28"/>
        <v>0</v>
      </c>
      <c r="H23" s="142">
        <f t="shared" si="28"/>
        <v>0</v>
      </c>
      <c r="I23" s="142">
        <f t="shared" si="28"/>
        <v>0</v>
      </c>
      <c r="J23" s="142">
        <f t="shared" si="28"/>
        <v>0</v>
      </c>
      <c r="K23" s="142">
        <f t="shared" si="28"/>
        <v>0</v>
      </c>
      <c r="L23" s="142">
        <f t="shared" si="28"/>
        <v>0</v>
      </c>
      <c r="M23" s="142">
        <f t="shared" si="28"/>
        <v>0</v>
      </c>
      <c r="N23" s="142">
        <f t="shared" si="28"/>
        <v>0</v>
      </c>
      <c r="O23" s="142">
        <f t="shared" si="28"/>
        <v>0</v>
      </c>
      <c r="P23" s="142">
        <f t="shared" si="28"/>
        <v>0</v>
      </c>
      <c r="Q23" s="142">
        <f t="shared" si="28"/>
        <v>0</v>
      </c>
      <c r="R23" s="142">
        <f t="shared" si="28"/>
        <v>0</v>
      </c>
      <c r="S23" s="142">
        <f t="shared" si="28"/>
        <v>0</v>
      </c>
      <c r="T23" s="142">
        <f t="shared" si="28"/>
        <v>0</v>
      </c>
      <c r="U23" s="142">
        <f t="shared" si="28"/>
        <v>0</v>
      </c>
      <c r="V23" s="142">
        <f t="shared" si="28"/>
        <v>0</v>
      </c>
      <c r="W23" s="142">
        <f t="shared" si="28"/>
        <v>0</v>
      </c>
      <c r="X23" s="142">
        <f t="shared" si="28"/>
        <v>0</v>
      </c>
      <c r="Y23" s="142">
        <f t="shared" si="28"/>
        <v>0</v>
      </c>
      <c r="Z23" s="142">
        <f t="shared" si="28"/>
        <v>0</v>
      </c>
      <c r="AA23" s="142">
        <f t="shared" si="28"/>
        <v>0</v>
      </c>
      <c r="AB23" s="142">
        <f t="shared" si="28"/>
        <v>0</v>
      </c>
      <c r="AC23" s="142">
        <f t="shared" si="28"/>
        <v>0</v>
      </c>
      <c r="AD23" s="142">
        <f t="shared" si="28"/>
        <v>0</v>
      </c>
      <c r="AE23" s="142">
        <f t="shared" si="28"/>
        <v>0</v>
      </c>
      <c r="AF23" s="142">
        <f t="shared" si="28"/>
        <v>0</v>
      </c>
      <c r="AG23" s="142">
        <f t="shared" si="28"/>
        <v>0</v>
      </c>
      <c r="AH23" s="142">
        <f t="shared" si="28"/>
        <v>0</v>
      </c>
      <c r="AI23" s="142">
        <f t="shared" si="28"/>
        <v>0</v>
      </c>
      <c r="AJ23" s="142">
        <f t="shared" si="28"/>
        <v>0</v>
      </c>
      <c r="AK23" s="142">
        <f t="shared" si="28"/>
        <v>0</v>
      </c>
      <c r="AL23" s="142">
        <f t="shared" si="28"/>
        <v>0</v>
      </c>
      <c r="AM23" s="142">
        <f t="shared" si="28"/>
        <v>0</v>
      </c>
      <c r="AN23" s="142">
        <f t="shared" si="28"/>
        <v>0</v>
      </c>
      <c r="AO23" s="142">
        <f t="shared" si="28"/>
        <v>0</v>
      </c>
      <c r="AP23" s="142">
        <f t="shared" si="28"/>
        <v>0</v>
      </c>
      <c r="AQ23" s="142">
        <f t="shared" si="28"/>
        <v>0</v>
      </c>
      <c r="AR23" s="142">
        <f t="shared" si="28"/>
        <v>0</v>
      </c>
      <c r="AS23" s="142">
        <f t="shared" si="28"/>
        <v>0</v>
      </c>
      <c r="AT23" s="142">
        <f t="shared" si="28"/>
        <v>0</v>
      </c>
      <c r="AU23" s="142">
        <f t="shared" si="28"/>
        <v>0</v>
      </c>
      <c r="AV23" s="142">
        <f t="shared" si="28"/>
        <v>0</v>
      </c>
      <c r="AW23" s="142">
        <f t="shared" si="28"/>
        <v>0</v>
      </c>
      <c r="AX23" s="142">
        <f t="shared" si="28"/>
        <v>0</v>
      </c>
      <c r="AY23" s="142">
        <f t="shared" si="28"/>
        <v>0</v>
      </c>
      <c r="AZ23" s="142">
        <f t="shared" si="28"/>
        <v>0</v>
      </c>
      <c r="BA23" s="142">
        <f t="shared" si="28"/>
        <v>0</v>
      </c>
      <c r="BB23" s="142">
        <f t="shared" si="28"/>
        <v>0</v>
      </c>
      <c r="BC23" s="142">
        <f t="shared" si="28"/>
        <v>0</v>
      </c>
      <c r="BD23" s="142">
        <f t="shared" si="28"/>
        <v>0</v>
      </c>
      <c r="BE23" s="142">
        <f t="shared" si="28"/>
        <v>0</v>
      </c>
      <c r="BF23" s="142">
        <f t="shared" si="28"/>
        <v>0</v>
      </c>
      <c r="BG23" s="142">
        <f t="shared" si="28"/>
        <v>0</v>
      </c>
      <c r="BH23" s="142">
        <f t="shared" si="28"/>
        <v>0</v>
      </c>
      <c r="BI23" s="142">
        <f t="shared" si="28"/>
        <v>0</v>
      </c>
      <c r="BJ23" s="142">
        <f t="shared" si="28"/>
        <v>0</v>
      </c>
      <c r="BK23" s="142">
        <f t="shared" si="28"/>
        <v>0</v>
      </c>
      <c r="BL23" s="142">
        <f t="shared" si="28"/>
        <v>0</v>
      </c>
      <c r="BM23" s="142">
        <f t="shared" si="28"/>
        <v>0</v>
      </c>
      <c r="BN23" s="142">
        <f t="shared" si="28"/>
        <v>0</v>
      </c>
      <c r="BO23" s="142">
        <f t="shared" si="28"/>
        <v>0</v>
      </c>
      <c r="BP23" s="142">
        <f t="shared" si="28"/>
        <v>0</v>
      </c>
      <c r="BQ23" s="142">
        <f t="shared" ref="BQ23:CC23" si="29">BQ136</f>
        <v>0</v>
      </c>
      <c r="BR23" s="142">
        <f t="shared" si="29"/>
        <v>0</v>
      </c>
      <c r="BS23" s="142">
        <f t="shared" si="29"/>
        <v>0</v>
      </c>
      <c r="BT23" s="142">
        <f t="shared" si="29"/>
        <v>0</v>
      </c>
      <c r="BU23" s="142">
        <f t="shared" si="29"/>
        <v>0</v>
      </c>
      <c r="BV23" s="142">
        <f t="shared" si="29"/>
        <v>0</v>
      </c>
      <c r="BW23" s="142">
        <f t="shared" si="29"/>
        <v>0</v>
      </c>
      <c r="BX23" s="142">
        <f t="shared" si="29"/>
        <v>0</v>
      </c>
      <c r="BY23" s="142">
        <f t="shared" si="29"/>
        <v>0</v>
      </c>
      <c r="BZ23" s="142">
        <f t="shared" si="29"/>
        <v>0</v>
      </c>
      <c r="CA23" s="142">
        <f t="shared" si="29"/>
        <v>0</v>
      </c>
      <c r="CB23" s="142">
        <f t="shared" si="29"/>
        <v>0</v>
      </c>
      <c r="CC23" s="142">
        <f t="shared" si="29"/>
        <v>0</v>
      </c>
    </row>
    <row r="24" spans="1:81" s="125" customFormat="1" x14ac:dyDescent="0.2">
      <c r="A24" s="125" t="s">
        <v>684</v>
      </c>
      <c r="D24" s="257">
        <f>D137+D138</f>
        <v>146471</v>
      </c>
      <c r="E24" s="257">
        <f t="shared" ref="E24:BP24" si="30">E137+E138</f>
        <v>28883</v>
      </c>
      <c r="F24" s="257">
        <f t="shared" si="30"/>
        <v>596357</v>
      </c>
      <c r="G24" s="257">
        <f t="shared" si="30"/>
        <v>340236</v>
      </c>
      <c r="H24" s="257">
        <f t="shared" si="30"/>
        <v>1326294</v>
      </c>
      <c r="I24" s="257">
        <f t="shared" si="30"/>
        <v>2405197</v>
      </c>
      <c r="J24" s="257">
        <f t="shared" si="30"/>
        <v>1961798</v>
      </c>
      <c r="K24" s="257">
        <f t="shared" si="30"/>
        <v>368891</v>
      </c>
      <c r="L24" s="257">
        <f t="shared" si="30"/>
        <v>171222</v>
      </c>
      <c r="M24" s="257">
        <f t="shared" si="30"/>
        <v>18567</v>
      </c>
      <c r="N24" s="257">
        <f t="shared" si="30"/>
        <v>798376</v>
      </c>
      <c r="O24" s="257">
        <f t="shared" si="30"/>
        <v>37544</v>
      </c>
      <c r="P24" s="257">
        <f t="shared" si="30"/>
        <v>352326</v>
      </c>
      <c r="Q24" s="257">
        <f t="shared" si="30"/>
        <v>11793</v>
      </c>
      <c r="R24" s="257">
        <f t="shared" si="30"/>
        <v>27745210</v>
      </c>
      <c r="S24" s="257">
        <f t="shared" si="30"/>
        <v>11388776</v>
      </c>
      <c r="T24" s="257">
        <f t="shared" si="30"/>
        <v>2412328</v>
      </c>
      <c r="U24" s="257">
        <f t="shared" si="30"/>
        <v>85219</v>
      </c>
      <c r="V24" s="257">
        <f t="shared" si="30"/>
        <v>43226</v>
      </c>
      <c r="W24" s="257">
        <f t="shared" si="30"/>
        <v>481982</v>
      </c>
      <c r="X24" s="257">
        <f t="shared" si="30"/>
        <v>829669</v>
      </c>
      <c r="Y24" s="257">
        <f t="shared" si="30"/>
        <v>65577</v>
      </c>
      <c r="Z24" s="257">
        <f t="shared" si="30"/>
        <v>965342</v>
      </c>
      <c r="AA24" s="257">
        <f t="shared" si="30"/>
        <v>174345</v>
      </c>
      <c r="AB24" s="257">
        <f t="shared" si="30"/>
        <v>1954149</v>
      </c>
      <c r="AC24" s="257">
        <f t="shared" si="30"/>
        <v>324503</v>
      </c>
      <c r="AD24" s="257">
        <f t="shared" si="30"/>
        <v>606534</v>
      </c>
      <c r="AE24" s="257">
        <f t="shared" si="30"/>
        <v>49410</v>
      </c>
      <c r="AF24" s="257">
        <f t="shared" si="30"/>
        <v>5066803</v>
      </c>
      <c r="AG24" s="257">
        <f t="shared" si="30"/>
        <v>10940</v>
      </c>
      <c r="AH24" s="257">
        <f t="shared" si="30"/>
        <v>209711</v>
      </c>
      <c r="AI24" s="257">
        <f t="shared" si="30"/>
        <v>3047642</v>
      </c>
      <c r="AJ24" s="257">
        <f t="shared" si="30"/>
        <v>14003126</v>
      </c>
      <c r="AK24" s="257">
        <f t="shared" si="30"/>
        <v>9134809</v>
      </c>
      <c r="AL24" s="257">
        <f t="shared" si="30"/>
        <v>155282</v>
      </c>
      <c r="AM24" s="257">
        <f t="shared" si="30"/>
        <v>104670</v>
      </c>
      <c r="AN24" s="257">
        <f t="shared" si="30"/>
        <v>747917</v>
      </c>
      <c r="AO24" s="257">
        <f t="shared" si="30"/>
        <v>0</v>
      </c>
      <c r="AP24" s="257">
        <f t="shared" si="30"/>
        <v>300322</v>
      </c>
      <c r="AQ24" s="257">
        <f t="shared" si="30"/>
        <v>203252</v>
      </c>
      <c r="AR24" s="257">
        <f t="shared" si="30"/>
        <v>4171885</v>
      </c>
      <c r="AS24" s="257">
        <f t="shared" si="30"/>
        <v>239384</v>
      </c>
      <c r="AT24" s="257">
        <f t="shared" si="30"/>
        <v>330423</v>
      </c>
      <c r="AU24" s="257">
        <f t="shared" si="30"/>
        <v>746175</v>
      </c>
      <c r="AV24" s="257">
        <f t="shared" si="30"/>
        <v>0</v>
      </c>
      <c r="AW24" s="257">
        <f t="shared" si="30"/>
        <v>1769836</v>
      </c>
      <c r="AX24" s="257">
        <f t="shared" si="30"/>
        <v>216924</v>
      </c>
      <c r="AY24" s="257">
        <f t="shared" si="30"/>
        <v>342702</v>
      </c>
      <c r="AZ24" s="257">
        <f t="shared" si="30"/>
        <v>588203</v>
      </c>
      <c r="BA24" s="257">
        <f t="shared" si="30"/>
        <v>182783</v>
      </c>
      <c r="BB24" s="257">
        <f t="shared" si="30"/>
        <v>1595878</v>
      </c>
      <c r="BC24" s="257">
        <f t="shared" si="30"/>
        <v>298437</v>
      </c>
      <c r="BD24" s="257">
        <f t="shared" si="30"/>
        <v>386685</v>
      </c>
      <c r="BE24" s="257">
        <f t="shared" si="30"/>
        <v>871715</v>
      </c>
      <c r="BF24" s="257">
        <f t="shared" si="30"/>
        <v>211781</v>
      </c>
      <c r="BG24" s="257">
        <f t="shared" si="30"/>
        <v>90298</v>
      </c>
      <c r="BH24" s="257">
        <f t="shared" si="30"/>
        <v>825019</v>
      </c>
      <c r="BI24" s="257">
        <f t="shared" si="30"/>
        <v>379400</v>
      </c>
      <c r="BJ24" s="257">
        <f t="shared" si="30"/>
        <v>11933194</v>
      </c>
      <c r="BK24" s="257">
        <f t="shared" si="30"/>
        <v>635104</v>
      </c>
      <c r="BL24" s="257">
        <f t="shared" si="30"/>
        <v>141997</v>
      </c>
      <c r="BM24" s="257">
        <f t="shared" si="30"/>
        <v>128467</v>
      </c>
      <c r="BN24" s="257">
        <f t="shared" si="30"/>
        <v>71492</v>
      </c>
      <c r="BO24" s="257">
        <f t="shared" si="30"/>
        <v>353239</v>
      </c>
      <c r="BP24" s="257">
        <f t="shared" si="30"/>
        <v>1290601</v>
      </c>
      <c r="BQ24" s="257">
        <f t="shared" ref="BQ24:CC24" si="31">BQ137+BQ138</f>
        <v>332720</v>
      </c>
      <c r="BR24" s="257">
        <f t="shared" si="31"/>
        <v>37752746</v>
      </c>
      <c r="BS24" s="257">
        <f t="shared" si="31"/>
        <v>2409333</v>
      </c>
      <c r="BT24" s="257">
        <f t="shared" si="31"/>
        <v>54155</v>
      </c>
      <c r="BU24" s="257">
        <f t="shared" si="31"/>
        <v>1762264</v>
      </c>
      <c r="BV24" s="257">
        <f t="shared" si="31"/>
        <v>424027</v>
      </c>
      <c r="BW24" s="257">
        <f t="shared" si="31"/>
        <v>144653</v>
      </c>
      <c r="BX24" s="257">
        <f t="shared" si="31"/>
        <v>100518</v>
      </c>
      <c r="BY24" s="257">
        <f t="shared" si="31"/>
        <v>97224</v>
      </c>
      <c r="BZ24" s="257">
        <f t="shared" si="31"/>
        <v>472060</v>
      </c>
      <c r="CA24" s="257">
        <f t="shared" si="31"/>
        <v>975051</v>
      </c>
      <c r="CB24" s="257">
        <f t="shared" si="31"/>
        <v>574272</v>
      </c>
      <c r="CC24" s="257">
        <f t="shared" si="31"/>
        <v>58146</v>
      </c>
    </row>
    <row r="25" spans="1:81" s="125" customFormat="1" x14ac:dyDescent="0.2">
      <c r="A25" s="125" t="s">
        <v>685</v>
      </c>
      <c r="D25" s="257">
        <f>D140+D139+D141</f>
        <v>17099</v>
      </c>
      <c r="E25" s="257">
        <f t="shared" ref="E25:BP25" si="32">E140+E139+E141</f>
        <v>0</v>
      </c>
      <c r="F25" s="257">
        <f t="shared" si="32"/>
        <v>778848</v>
      </c>
      <c r="G25" s="257">
        <f t="shared" si="32"/>
        <v>0</v>
      </c>
      <c r="H25" s="257">
        <f t="shared" si="32"/>
        <v>0</v>
      </c>
      <c r="I25" s="257">
        <f t="shared" si="32"/>
        <v>0</v>
      </c>
      <c r="J25" s="257">
        <f t="shared" si="32"/>
        <v>420805</v>
      </c>
      <c r="K25" s="257">
        <f t="shared" si="32"/>
        <v>0</v>
      </c>
      <c r="L25" s="257">
        <f t="shared" si="32"/>
        <v>44377</v>
      </c>
      <c r="M25" s="257">
        <f t="shared" si="32"/>
        <v>0</v>
      </c>
      <c r="N25" s="257">
        <f t="shared" si="32"/>
        <v>255715</v>
      </c>
      <c r="O25" s="257">
        <f t="shared" si="32"/>
        <v>0</v>
      </c>
      <c r="P25" s="257">
        <f t="shared" si="32"/>
        <v>0</v>
      </c>
      <c r="Q25" s="257">
        <f t="shared" si="32"/>
        <v>0</v>
      </c>
      <c r="R25" s="257">
        <f t="shared" si="32"/>
        <v>0</v>
      </c>
      <c r="S25" s="257">
        <f t="shared" si="32"/>
        <v>1831545</v>
      </c>
      <c r="T25" s="257">
        <f t="shared" si="32"/>
        <v>1011370</v>
      </c>
      <c r="U25" s="257">
        <f t="shared" si="32"/>
        <v>199148</v>
      </c>
      <c r="V25" s="257">
        <f t="shared" si="32"/>
        <v>0</v>
      </c>
      <c r="W25" s="257">
        <f t="shared" si="32"/>
        <v>0</v>
      </c>
      <c r="X25" s="257">
        <f t="shared" si="32"/>
        <v>109729</v>
      </c>
      <c r="Y25" s="257">
        <f t="shared" si="32"/>
        <v>0</v>
      </c>
      <c r="Z25" s="257">
        <f t="shared" si="32"/>
        <v>0</v>
      </c>
      <c r="AA25" s="257">
        <f t="shared" si="32"/>
        <v>0</v>
      </c>
      <c r="AB25" s="257">
        <f t="shared" si="32"/>
        <v>450708</v>
      </c>
      <c r="AC25" s="257">
        <f t="shared" si="32"/>
        <v>0</v>
      </c>
      <c r="AD25" s="257">
        <f t="shared" si="32"/>
        <v>0</v>
      </c>
      <c r="AE25" s="257">
        <f t="shared" si="32"/>
        <v>59337</v>
      </c>
      <c r="AF25" s="257">
        <f t="shared" si="32"/>
        <v>2884523</v>
      </c>
      <c r="AG25" s="257">
        <f t="shared" si="32"/>
        <v>0</v>
      </c>
      <c r="AH25" s="257">
        <f t="shared" si="32"/>
        <v>0</v>
      </c>
      <c r="AI25" s="257">
        <f t="shared" si="32"/>
        <v>2601071</v>
      </c>
      <c r="AJ25" s="257">
        <f t="shared" si="32"/>
        <v>13728206</v>
      </c>
      <c r="AK25" s="257">
        <f t="shared" si="32"/>
        <v>1224829</v>
      </c>
      <c r="AL25" s="257">
        <f t="shared" si="32"/>
        <v>0</v>
      </c>
      <c r="AM25" s="257">
        <f t="shared" si="32"/>
        <v>0</v>
      </c>
      <c r="AN25" s="257">
        <f t="shared" si="32"/>
        <v>289659</v>
      </c>
      <c r="AO25" s="257">
        <f t="shared" si="32"/>
        <v>0</v>
      </c>
      <c r="AP25" s="257">
        <f t="shared" si="32"/>
        <v>46434</v>
      </c>
      <c r="AQ25" s="257">
        <f t="shared" si="32"/>
        <v>0</v>
      </c>
      <c r="AR25" s="257">
        <f t="shared" si="32"/>
        <v>402894</v>
      </c>
      <c r="AS25" s="257">
        <f t="shared" si="32"/>
        <v>56098</v>
      </c>
      <c r="AT25" s="257">
        <f t="shared" si="32"/>
        <v>0</v>
      </c>
      <c r="AU25" s="257">
        <f t="shared" si="32"/>
        <v>174023</v>
      </c>
      <c r="AV25" s="257">
        <f t="shared" si="32"/>
        <v>0</v>
      </c>
      <c r="AW25" s="257">
        <f t="shared" si="32"/>
        <v>0</v>
      </c>
      <c r="AX25" s="257">
        <f t="shared" si="32"/>
        <v>0</v>
      </c>
      <c r="AY25" s="257">
        <f t="shared" si="32"/>
        <v>0</v>
      </c>
      <c r="AZ25" s="257">
        <f t="shared" si="32"/>
        <v>78060</v>
      </c>
      <c r="BA25" s="257">
        <f t="shared" si="32"/>
        <v>0</v>
      </c>
      <c r="BB25" s="257">
        <f t="shared" si="32"/>
        <v>370035</v>
      </c>
      <c r="BC25" s="257">
        <f t="shared" si="32"/>
        <v>0</v>
      </c>
      <c r="BD25" s="257">
        <f t="shared" si="32"/>
        <v>0</v>
      </c>
      <c r="BE25" s="257">
        <f t="shared" si="32"/>
        <v>265726</v>
      </c>
      <c r="BF25" s="257">
        <f t="shared" si="32"/>
        <v>0</v>
      </c>
      <c r="BG25" s="257">
        <f t="shared" si="32"/>
        <v>0</v>
      </c>
      <c r="BH25" s="257">
        <f t="shared" si="32"/>
        <v>121690</v>
      </c>
      <c r="BI25" s="257">
        <f t="shared" si="32"/>
        <v>0</v>
      </c>
      <c r="BJ25" s="257">
        <f t="shared" si="32"/>
        <v>80806</v>
      </c>
      <c r="BK25" s="257">
        <f t="shared" si="32"/>
        <v>0</v>
      </c>
      <c r="BL25" s="257">
        <f t="shared" si="32"/>
        <v>0</v>
      </c>
      <c r="BM25" s="257">
        <f t="shared" si="32"/>
        <v>0</v>
      </c>
      <c r="BN25" s="257">
        <f t="shared" si="32"/>
        <v>0</v>
      </c>
      <c r="BO25" s="257">
        <f t="shared" si="32"/>
        <v>0</v>
      </c>
      <c r="BP25" s="257">
        <f t="shared" si="32"/>
        <v>0</v>
      </c>
      <c r="BQ25" s="257">
        <f t="shared" ref="BQ25:CC25" si="33">BQ140+BQ139+BQ141</f>
        <v>0</v>
      </c>
      <c r="BR25" s="257">
        <f t="shared" si="33"/>
        <v>4690286</v>
      </c>
      <c r="BS25" s="257">
        <f t="shared" si="33"/>
        <v>475196</v>
      </c>
      <c r="BT25" s="257">
        <f t="shared" si="33"/>
        <v>0</v>
      </c>
      <c r="BU25" s="257">
        <f t="shared" si="33"/>
        <v>155986</v>
      </c>
      <c r="BV25" s="257">
        <f t="shared" si="33"/>
        <v>169304</v>
      </c>
      <c r="BW25" s="257">
        <f t="shared" si="33"/>
        <v>0</v>
      </c>
      <c r="BX25" s="257">
        <f t="shared" si="33"/>
        <v>146946</v>
      </c>
      <c r="BY25" s="257">
        <f t="shared" si="33"/>
        <v>0</v>
      </c>
      <c r="BZ25" s="257">
        <f t="shared" si="33"/>
        <v>0</v>
      </c>
      <c r="CA25" s="257">
        <f t="shared" si="33"/>
        <v>0</v>
      </c>
      <c r="CB25" s="257">
        <f t="shared" si="33"/>
        <v>0</v>
      </c>
      <c r="CC25" s="257">
        <f t="shared" si="33"/>
        <v>0</v>
      </c>
    </row>
    <row r="26" spans="1:81" s="125" customFormat="1" x14ac:dyDescent="0.2">
      <c r="A26" s="125" t="s">
        <v>686</v>
      </c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</row>
    <row r="27" spans="1:81" s="125" customFormat="1" x14ac:dyDescent="0.2">
      <c r="A27" s="125" t="s">
        <v>687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</row>
    <row r="28" spans="1:81" s="125" customFormat="1" x14ac:dyDescent="0.2">
      <c r="A28" s="245" t="s">
        <v>176</v>
      </c>
      <c r="B28" s="245" t="s">
        <v>675</v>
      </c>
      <c r="C28" s="125">
        <v>2010</v>
      </c>
      <c r="D28" s="256">
        <f>D144</f>
        <v>8435748.120000001</v>
      </c>
      <c r="E28" s="256">
        <f t="shared" ref="E28:BP28" si="34">E144</f>
        <v>1071947.03</v>
      </c>
      <c r="F28" s="256">
        <f t="shared" si="34"/>
        <v>17825580</v>
      </c>
      <c r="G28" s="256">
        <f t="shared" si="34"/>
        <v>5580930</v>
      </c>
      <c r="H28" s="256">
        <f t="shared" si="34"/>
        <v>15017436.58</v>
      </c>
      <c r="I28" s="256">
        <f t="shared" si="34"/>
        <v>28401304.790000003</v>
      </c>
      <c r="J28" s="256">
        <f t="shared" si="34"/>
        <v>22041119</v>
      </c>
      <c r="K28" s="256">
        <f t="shared" si="34"/>
        <v>8543665.8100000005</v>
      </c>
      <c r="L28" s="256">
        <f t="shared" si="34"/>
        <v>2618121.04</v>
      </c>
      <c r="M28" s="256">
        <f t="shared" si="34"/>
        <v>583400.48</v>
      </c>
      <c r="N28" s="256">
        <f t="shared" si="34"/>
        <v>13855097.439999999</v>
      </c>
      <c r="O28" s="256">
        <f t="shared" si="34"/>
        <v>501988.78</v>
      </c>
      <c r="P28" s="256">
        <f t="shared" si="34"/>
        <v>5292130</v>
      </c>
      <c r="Q28" s="256">
        <f t="shared" si="34"/>
        <v>691647.88</v>
      </c>
      <c r="R28" s="256">
        <f t="shared" si="34"/>
        <v>1325060.77</v>
      </c>
      <c r="S28" s="256">
        <f t="shared" si="34"/>
        <v>117548907</v>
      </c>
      <c r="T28" s="256">
        <f t="shared" si="34"/>
        <v>46536670</v>
      </c>
      <c r="U28" s="256">
        <f t="shared" si="34"/>
        <v>5897409</v>
      </c>
      <c r="V28" s="256">
        <f t="shared" si="34"/>
        <v>1179346.6399999999</v>
      </c>
      <c r="W28" s="256">
        <f t="shared" si="34"/>
        <v>10471084.590000002</v>
      </c>
      <c r="X28" s="256">
        <f t="shared" si="34"/>
        <v>-9292990.1500000004</v>
      </c>
      <c r="Y28" s="256">
        <f t="shared" si="34"/>
        <v>1449107.52</v>
      </c>
      <c r="Z28" s="256">
        <f t="shared" si="34"/>
        <v>-55787620.710000001</v>
      </c>
      <c r="AA28" s="256">
        <f t="shared" si="34"/>
        <v>3327338.21</v>
      </c>
      <c r="AB28" s="256">
        <f t="shared" si="34"/>
        <v>23670839</v>
      </c>
      <c r="AC28" s="256">
        <f t="shared" si="34"/>
        <v>12244835</v>
      </c>
      <c r="AD28" s="256">
        <f t="shared" si="34"/>
        <v>8778642</v>
      </c>
      <c r="AE28" s="256">
        <f t="shared" si="34"/>
        <v>765458.76</v>
      </c>
      <c r="AF28" s="256">
        <f t="shared" si="34"/>
        <v>82702335.63000001</v>
      </c>
      <c r="AG28" s="256">
        <f t="shared" si="34"/>
        <v>299210.39</v>
      </c>
      <c r="AH28" s="256">
        <f t="shared" si="34"/>
        <v>777749</v>
      </c>
      <c r="AI28" s="256">
        <f t="shared" si="34"/>
        <v>59796777</v>
      </c>
      <c r="AJ28" s="256">
        <f t="shared" si="34"/>
        <v>965402000</v>
      </c>
      <c r="AK28" s="256">
        <f t="shared" si="34"/>
        <v>144730719.87</v>
      </c>
      <c r="AL28" s="256">
        <f t="shared" si="34"/>
        <v>7217902.0999999996</v>
      </c>
      <c r="AM28" s="256">
        <f t="shared" si="34"/>
        <v>1923799.63</v>
      </c>
      <c r="AN28" s="256">
        <f t="shared" si="34"/>
        <v>9377988.6500000004</v>
      </c>
      <c r="AO28" s="256">
        <f t="shared" si="34"/>
        <v>34912460.399999999</v>
      </c>
      <c r="AP28" s="256">
        <f t="shared" si="34"/>
        <v>3580523.48</v>
      </c>
      <c r="AQ28" s="256">
        <f t="shared" si="34"/>
        <v>4355246</v>
      </c>
      <c r="AR28" s="256">
        <f t="shared" si="34"/>
        <v>57750841</v>
      </c>
      <c r="AS28" s="256">
        <f t="shared" si="34"/>
        <v>2899346.45</v>
      </c>
      <c r="AT28" s="256">
        <f t="shared" si="34"/>
        <v>3241357.58</v>
      </c>
      <c r="AU28" s="256">
        <f t="shared" si="34"/>
        <v>11690744.77</v>
      </c>
      <c r="AV28" s="256">
        <f t="shared" si="34"/>
        <v>15618489</v>
      </c>
      <c r="AW28" s="256">
        <f t="shared" si="34"/>
        <v>25652849</v>
      </c>
      <c r="AX28" s="256">
        <f t="shared" si="34"/>
        <v>4367474.97</v>
      </c>
      <c r="AY28" s="256">
        <f t="shared" si="34"/>
        <v>10651357.190000001</v>
      </c>
      <c r="AZ28" s="256">
        <f t="shared" si="34"/>
        <v>10442745</v>
      </c>
      <c r="BA28" s="256">
        <f t="shared" si="34"/>
        <v>2398814</v>
      </c>
      <c r="BB28" s="256">
        <f t="shared" si="34"/>
        <v>29164792.539999999</v>
      </c>
      <c r="BC28" s="256">
        <f t="shared" si="34"/>
        <v>4648637.59</v>
      </c>
      <c r="BD28" s="256">
        <f t="shared" si="34"/>
        <v>6568249</v>
      </c>
      <c r="BE28" s="256">
        <f t="shared" si="34"/>
        <v>18271591</v>
      </c>
      <c r="BF28" s="256">
        <f t="shared" si="34"/>
        <v>3462215.23</v>
      </c>
      <c r="BG28" s="256">
        <f t="shared" si="34"/>
        <v>1743783.32</v>
      </c>
      <c r="BH28" s="256">
        <f t="shared" si="34"/>
        <v>13304758</v>
      </c>
      <c r="BI28" s="256">
        <f t="shared" si="34"/>
        <v>5053025.6399999997</v>
      </c>
      <c r="BJ28" s="256">
        <f t="shared" si="34"/>
        <v>145249850</v>
      </c>
      <c r="BK28" s="256">
        <f t="shared" si="34"/>
        <v>13696203</v>
      </c>
      <c r="BL28" s="256">
        <f t="shared" si="34"/>
        <v>1412734</v>
      </c>
      <c r="BM28" s="256">
        <f t="shared" si="34"/>
        <v>1871286.44</v>
      </c>
      <c r="BN28" s="256">
        <f t="shared" si="34"/>
        <v>1629579.27</v>
      </c>
      <c r="BO28" s="256">
        <f t="shared" si="34"/>
        <v>5772266.6500000004</v>
      </c>
      <c r="BP28" s="256">
        <f t="shared" si="34"/>
        <v>16018534.560000001</v>
      </c>
      <c r="BQ28" s="256">
        <f t="shared" ref="BQ28:CC28" si="35">BQ144</f>
        <v>3084583</v>
      </c>
      <c r="BR28" s="256">
        <f t="shared" si="35"/>
        <v>489685643</v>
      </c>
      <c r="BS28" s="256">
        <f t="shared" si="35"/>
        <v>45371415</v>
      </c>
      <c r="BT28" s="256">
        <f t="shared" si="35"/>
        <v>3393548.08</v>
      </c>
      <c r="BU28" s="256">
        <f t="shared" si="35"/>
        <v>24946057</v>
      </c>
      <c r="BV28" s="256">
        <f t="shared" si="35"/>
        <v>8516946</v>
      </c>
      <c r="BW28" s="256">
        <f t="shared" si="35"/>
        <v>1673683.67</v>
      </c>
      <c r="BX28" s="256">
        <f t="shared" si="35"/>
        <v>2262188.2599999998</v>
      </c>
      <c r="BY28" s="256">
        <f t="shared" si="35"/>
        <v>786644.77</v>
      </c>
      <c r="BZ28" s="256">
        <f t="shared" si="35"/>
        <v>8268631.6500000004</v>
      </c>
      <c r="CA28" s="256">
        <f t="shared" si="35"/>
        <v>17770493</v>
      </c>
      <c r="CB28" s="256">
        <f t="shared" si="35"/>
        <v>6303420.1099999994</v>
      </c>
      <c r="CC28" s="256">
        <f t="shared" si="35"/>
        <v>1870691.94</v>
      </c>
    </row>
    <row r="29" spans="1:81" s="125" customFormat="1" x14ac:dyDescent="0.2">
      <c r="A29" s="245" t="s">
        <v>93</v>
      </c>
      <c r="B29" s="245" t="s">
        <v>672</v>
      </c>
      <c r="C29" s="125">
        <v>2010</v>
      </c>
      <c r="D29" s="256">
        <f>D145</f>
        <v>6917195.3100000005</v>
      </c>
      <c r="E29" s="256">
        <f t="shared" ref="E29:BP29" si="36">E145</f>
        <v>688109.17</v>
      </c>
      <c r="F29" s="256">
        <f t="shared" si="36"/>
        <v>10031282</v>
      </c>
      <c r="G29" s="256">
        <f t="shared" si="36"/>
        <v>2922122</v>
      </c>
      <c r="H29" s="256">
        <f t="shared" si="36"/>
        <v>8635912.8499999996</v>
      </c>
      <c r="I29" s="256">
        <f t="shared" si="36"/>
        <v>17690931.350000001</v>
      </c>
      <c r="J29" s="256">
        <f t="shared" si="36"/>
        <v>11194272</v>
      </c>
      <c r="K29" s="256">
        <f t="shared" si="36"/>
        <v>4750819.37</v>
      </c>
      <c r="L29" s="256">
        <f t="shared" si="36"/>
        <v>1542945.48</v>
      </c>
      <c r="M29" s="256">
        <f t="shared" si="36"/>
        <v>391291.37</v>
      </c>
      <c r="N29" s="256">
        <f t="shared" si="36"/>
        <v>7941291</v>
      </c>
      <c r="O29" s="256">
        <f t="shared" si="36"/>
        <v>267175.90000000002</v>
      </c>
      <c r="P29" s="256">
        <f t="shared" si="36"/>
        <v>3650694</v>
      </c>
      <c r="Q29" s="256">
        <f t="shared" si="36"/>
        <v>505322.5</v>
      </c>
      <c r="R29" s="256">
        <f t="shared" si="36"/>
        <v>783499.81</v>
      </c>
      <c r="S29" s="256">
        <f t="shared" si="36"/>
        <v>47758866</v>
      </c>
      <c r="T29" s="256">
        <f t="shared" si="36"/>
        <v>22978356</v>
      </c>
      <c r="U29" s="256">
        <f t="shared" si="36"/>
        <v>3022957</v>
      </c>
      <c r="V29" s="256">
        <f t="shared" si="36"/>
        <v>742989.64</v>
      </c>
      <c r="W29" s="256">
        <f t="shared" si="36"/>
        <v>7561420.8300000001</v>
      </c>
      <c r="X29" s="256">
        <f t="shared" si="36"/>
        <v>-5325820.74</v>
      </c>
      <c r="Y29" s="256">
        <f t="shared" si="36"/>
        <v>828910.89</v>
      </c>
      <c r="Z29" s="256">
        <f t="shared" si="36"/>
        <v>-24607240.620000001</v>
      </c>
      <c r="AA29" s="256">
        <f t="shared" si="36"/>
        <v>2473623.2000000002</v>
      </c>
      <c r="AB29" s="256">
        <f t="shared" si="36"/>
        <v>13197037</v>
      </c>
      <c r="AC29" s="256">
        <f t="shared" si="36"/>
        <v>8514378</v>
      </c>
      <c r="AD29" s="256">
        <f t="shared" si="36"/>
        <v>5445033</v>
      </c>
      <c r="AE29" s="256">
        <f t="shared" si="36"/>
        <v>449199.29</v>
      </c>
      <c r="AF29" s="256">
        <f t="shared" si="36"/>
        <v>56999671.799999997</v>
      </c>
      <c r="AG29" s="256">
        <f t="shared" si="36"/>
        <v>195168.4</v>
      </c>
      <c r="AH29" s="256">
        <f t="shared" si="36"/>
        <v>419638</v>
      </c>
      <c r="AI29" s="256">
        <f t="shared" si="36"/>
        <v>33914841</v>
      </c>
      <c r="AJ29" s="256">
        <f t="shared" si="36"/>
        <v>690123000</v>
      </c>
      <c r="AK29" s="256">
        <f t="shared" si="36"/>
        <v>81462521.480000004</v>
      </c>
      <c r="AL29" s="256">
        <f t="shared" si="36"/>
        <v>5860851.8300000001</v>
      </c>
      <c r="AM29" s="256">
        <f t="shared" si="36"/>
        <v>1172154.6000000001</v>
      </c>
      <c r="AN29" s="256">
        <f t="shared" si="36"/>
        <v>5264250.74</v>
      </c>
      <c r="AO29" s="256">
        <f t="shared" si="36"/>
        <v>19029202.739999998</v>
      </c>
      <c r="AP29" s="256">
        <f t="shared" si="36"/>
        <v>1794941.99</v>
      </c>
      <c r="AQ29" s="256">
        <f t="shared" si="36"/>
        <v>2500355</v>
      </c>
      <c r="AR29" s="256">
        <f t="shared" si="36"/>
        <v>38555489</v>
      </c>
      <c r="AS29" s="256">
        <f t="shared" si="36"/>
        <v>2207238.7400000002</v>
      </c>
      <c r="AT29" s="256">
        <f t="shared" si="36"/>
        <v>1818869.28</v>
      </c>
      <c r="AU29" s="256">
        <f t="shared" si="36"/>
        <v>7569336.5</v>
      </c>
      <c r="AV29" s="256">
        <f t="shared" si="36"/>
        <v>9543384</v>
      </c>
      <c r="AW29" s="256">
        <f t="shared" si="36"/>
        <v>13704970</v>
      </c>
      <c r="AX29" s="256">
        <f t="shared" si="36"/>
        <v>2257948.7400000002</v>
      </c>
      <c r="AY29" s="256">
        <f t="shared" si="36"/>
        <v>6921060.9199999999</v>
      </c>
      <c r="AZ29" s="256">
        <f t="shared" si="36"/>
        <v>6041374</v>
      </c>
      <c r="BA29" s="256">
        <f t="shared" si="36"/>
        <v>1654167</v>
      </c>
      <c r="BB29" s="256">
        <f t="shared" si="36"/>
        <v>17594797.27</v>
      </c>
      <c r="BC29" s="256">
        <f t="shared" si="36"/>
        <v>3120339.21</v>
      </c>
      <c r="BD29" s="256">
        <f t="shared" si="36"/>
        <v>3455067</v>
      </c>
      <c r="BE29" s="256">
        <f t="shared" si="36"/>
        <v>11202438</v>
      </c>
      <c r="BF29" s="256">
        <f t="shared" si="36"/>
        <v>2028281.82</v>
      </c>
      <c r="BG29" s="256">
        <f t="shared" si="36"/>
        <v>965985.19</v>
      </c>
      <c r="BH29" s="256">
        <f t="shared" si="36"/>
        <v>7842079</v>
      </c>
      <c r="BI29" s="256">
        <f t="shared" si="36"/>
        <v>2947444.53</v>
      </c>
      <c r="BJ29" s="256">
        <f t="shared" si="36"/>
        <v>79661790</v>
      </c>
      <c r="BK29" s="256">
        <f t="shared" si="36"/>
        <v>7880033</v>
      </c>
      <c r="BL29" s="256">
        <f t="shared" si="36"/>
        <v>896369</v>
      </c>
      <c r="BM29" s="256">
        <f t="shared" si="36"/>
        <v>1147031.98</v>
      </c>
      <c r="BN29" s="256">
        <f t="shared" si="36"/>
        <v>987510.97</v>
      </c>
      <c r="BO29" s="256">
        <f t="shared" si="36"/>
        <v>3813349.8200000003</v>
      </c>
      <c r="BP29" s="256">
        <f t="shared" si="36"/>
        <v>9933606.1500000004</v>
      </c>
      <c r="BQ29" s="256">
        <f t="shared" ref="BQ29:CC29" si="37">BQ145</f>
        <v>1766057</v>
      </c>
      <c r="BR29" s="256">
        <f t="shared" si="37"/>
        <v>211702780</v>
      </c>
      <c r="BS29" s="256">
        <f t="shared" si="37"/>
        <v>29469856</v>
      </c>
      <c r="BT29" s="256">
        <f t="shared" si="37"/>
        <v>2784335.4</v>
      </c>
      <c r="BU29" s="256">
        <f t="shared" si="37"/>
        <v>13612900</v>
      </c>
      <c r="BV29" s="256">
        <f t="shared" si="37"/>
        <v>5839051</v>
      </c>
      <c r="BW29" s="256">
        <f t="shared" si="37"/>
        <v>857960.92</v>
      </c>
      <c r="BX29" s="256">
        <f t="shared" si="37"/>
        <v>1072220.26</v>
      </c>
      <c r="BY29" s="256">
        <f t="shared" si="37"/>
        <v>421925.71</v>
      </c>
      <c r="BZ29" s="256">
        <f t="shared" si="37"/>
        <v>5351730.6500000004</v>
      </c>
      <c r="CA29" s="256">
        <f t="shared" si="37"/>
        <v>12252235</v>
      </c>
      <c r="CB29" s="256">
        <f t="shared" si="37"/>
        <v>3959449.01</v>
      </c>
      <c r="CC29" s="256">
        <f t="shared" si="37"/>
        <v>1084999.5</v>
      </c>
    </row>
    <row r="30" spans="1:81" s="125" customFormat="1" x14ac:dyDescent="0.2">
      <c r="A30" s="245" t="s">
        <v>99</v>
      </c>
      <c r="B30" s="245" t="s">
        <v>673</v>
      </c>
      <c r="C30" s="125">
        <v>2010</v>
      </c>
      <c r="D30" s="256">
        <f>D146+D147</f>
        <v>1469690.67</v>
      </c>
      <c r="E30" s="256">
        <f t="shared" ref="E30:BP30" si="38">E146+E147</f>
        <v>383837.86</v>
      </c>
      <c r="F30" s="256">
        <f t="shared" si="38"/>
        <v>5707766</v>
      </c>
      <c r="G30" s="256">
        <f t="shared" si="38"/>
        <v>2658808</v>
      </c>
      <c r="H30" s="256">
        <f t="shared" si="38"/>
        <v>6381523.7299999995</v>
      </c>
      <c r="I30" s="256">
        <f t="shared" si="38"/>
        <v>10710373.440000001</v>
      </c>
      <c r="J30" s="256">
        <f t="shared" si="38"/>
        <v>10041033</v>
      </c>
      <c r="K30" s="256">
        <f t="shared" si="38"/>
        <v>3792846.44</v>
      </c>
      <c r="L30" s="256">
        <f t="shared" si="38"/>
        <v>985294.3</v>
      </c>
      <c r="M30" s="256">
        <f t="shared" si="38"/>
        <v>192109.11</v>
      </c>
      <c r="N30" s="256">
        <f t="shared" si="38"/>
        <v>4519266.4399999995</v>
      </c>
      <c r="O30" s="256">
        <f t="shared" si="38"/>
        <v>234812.88</v>
      </c>
      <c r="P30" s="256">
        <f t="shared" si="38"/>
        <v>1415120</v>
      </c>
      <c r="Q30" s="256">
        <f t="shared" si="38"/>
        <v>186325.38</v>
      </c>
      <c r="R30" s="256">
        <f t="shared" si="38"/>
        <v>541560.96</v>
      </c>
      <c r="S30" s="256">
        <f t="shared" si="38"/>
        <v>63617977</v>
      </c>
      <c r="T30" s="256">
        <f t="shared" si="38"/>
        <v>18198318</v>
      </c>
      <c r="U30" s="256">
        <f t="shared" si="38"/>
        <v>2372395</v>
      </c>
      <c r="V30" s="256">
        <f t="shared" si="38"/>
        <v>436357</v>
      </c>
      <c r="W30" s="256">
        <f t="shared" si="38"/>
        <v>2909663.76</v>
      </c>
      <c r="X30" s="256">
        <f t="shared" si="38"/>
        <v>-3693292.05</v>
      </c>
      <c r="Y30" s="256">
        <f t="shared" si="38"/>
        <v>620196.63</v>
      </c>
      <c r="Z30" s="256">
        <f t="shared" si="38"/>
        <v>-31180380.09</v>
      </c>
      <c r="AA30" s="256">
        <f t="shared" si="38"/>
        <v>853715.01</v>
      </c>
      <c r="AB30" s="256">
        <f t="shared" si="38"/>
        <v>9441008</v>
      </c>
      <c r="AC30" s="256">
        <f t="shared" si="38"/>
        <v>3730457</v>
      </c>
      <c r="AD30" s="256">
        <f t="shared" si="38"/>
        <v>3333609</v>
      </c>
      <c r="AE30" s="256">
        <f t="shared" si="38"/>
        <v>279112.67</v>
      </c>
      <c r="AF30" s="256">
        <f t="shared" si="38"/>
        <v>22409662.710000001</v>
      </c>
      <c r="AG30" s="256">
        <f t="shared" si="38"/>
        <v>104041.98999999999</v>
      </c>
      <c r="AH30" s="256">
        <f t="shared" si="38"/>
        <v>358111</v>
      </c>
      <c r="AI30" s="256">
        <f t="shared" si="38"/>
        <v>15838801</v>
      </c>
      <c r="AJ30" s="256">
        <f t="shared" si="38"/>
        <v>266896000</v>
      </c>
      <c r="AK30" s="256">
        <f t="shared" si="38"/>
        <v>58939774.510000005</v>
      </c>
      <c r="AL30" s="256">
        <f t="shared" si="38"/>
        <v>1357050.27</v>
      </c>
      <c r="AM30" s="256">
        <f t="shared" si="38"/>
        <v>751645.03</v>
      </c>
      <c r="AN30" s="256">
        <f t="shared" si="38"/>
        <v>3803511.65</v>
      </c>
      <c r="AO30" s="256">
        <f t="shared" si="38"/>
        <v>15586602.17</v>
      </c>
      <c r="AP30" s="256">
        <f t="shared" si="38"/>
        <v>1750914.04</v>
      </c>
      <c r="AQ30" s="256">
        <f t="shared" si="38"/>
        <v>1854891</v>
      </c>
      <c r="AR30" s="256">
        <f t="shared" si="38"/>
        <v>17870996</v>
      </c>
      <c r="AS30" s="256">
        <f t="shared" si="38"/>
        <v>671514.79</v>
      </c>
      <c r="AT30" s="256">
        <f t="shared" si="38"/>
        <v>1422488.2999999998</v>
      </c>
      <c r="AU30" s="256">
        <f t="shared" si="38"/>
        <v>3705565.62</v>
      </c>
      <c r="AV30" s="256">
        <f t="shared" si="38"/>
        <v>6075105</v>
      </c>
      <c r="AW30" s="256">
        <f t="shared" si="38"/>
        <v>11947879</v>
      </c>
      <c r="AX30" s="256">
        <f t="shared" si="38"/>
        <v>2109526.23</v>
      </c>
      <c r="AY30" s="256">
        <f t="shared" si="38"/>
        <v>3730296.27</v>
      </c>
      <c r="AZ30" s="256">
        <f t="shared" si="38"/>
        <v>4322598</v>
      </c>
      <c r="BA30" s="256">
        <f t="shared" si="38"/>
        <v>744647</v>
      </c>
      <c r="BB30" s="256">
        <f t="shared" si="38"/>
        <v>10303320.42</v>
      </c>
      <c r="BC30" s="256">
        <f t="shared" si="38"/>
        <v>1528298.38</v>
      </c>
      <c r="BD30" s="256">
        <f t="shared" si="38"/>
        <v>3113182</v>
      </c>
      <c r="BE30" s="256">
        <f t="shared" si="38"/>
        <v>6810653</v>
      </c>
      <c r="BF30" s="256">
        <f t="shared" si="38"/>
        <v>1433933.4100000001</v>
      </c>
      <c r="BG30" s="256">
        <f t="shared" si="38"/>
        <v>777798.13</v>
      </c>
      <c r="BH30" s="256">
        <f t="shared" si="38"/>
        <v>5245862</v>
      </c>
      <c r="BI30" s="256">
        <f t="shared" si="38"/>
        <v>2105581.11</v>
      </c>
      <c r="BJ30" s="256">
        <f t="shared" si="38"/>
        <v>65478591</v>
      </c>
      <c r="BK30" s="256">
        <f t="shared" si="38"/>
        <v>5816170</v>
      </c>
      <c r="BL30" s="256">
        <f t="shared" si="38"/>
        <v>516365</v>
      </c>
      <c r="BM30" s="256">
        <f t="shared" si="38"/>
        <v>724254.46</v>
      </c>
      <c r="BN30" s="256">
        <f t="shared" si="38"/>
        <v>642068.30000000005</v>
      </c>
      <c r="BO30" s="256">
        <f t="shared" si="38"/>
        <v>1958916.8299999996</v>
      </c>
      <c r="BP30" s="256">
        <f t="shared" si="38"/>
        <v>6084928.4100000001</v>
      </c>
      <c r="BQ30" s="256">
        <f t="shared" ref="BQ30:CC30" si="39">BQ146+BQ147</f>
        <v>1318526</v>
      </c>
      <c r="BR30" s="256">
        <f t="shared" si="39"/>
        <v>259352636</v>
      </c>
      <c r="BS30" s="256">
        <f t="shared" si="39"/>
        <v>14858172</v>
      </c>
      <c r="BT30" s="256">
        <f t="shared" si="39"/>
        <v>609212.67999999993</v>
      </c>
      <c r="BU30" s="256">
        <f t="shared" si="39"/>
        <v>10922781</v>
      </c>
      <c r="BV30" s="256">
        <f t="shared" si="39"/>
        <v>2029236</v>
      </c>
      <c r="BW30" s="256">
        <f t="shared" si="39"/>
        <v>815722.75</v>
      </c>
      <c r="BX30" s="256">
        <f t="shared" si="39"/>
        <v>909741.08</v>
      </c>
      <c r="BY30" s="256">
        <f t="shared" si="39"/>
        <v>364719.06</v>
      </c>
      <c r="BZ30" s="256">
        <f t="shared" si="39"/>
        <v>2916901</v>
      </c>
      <c r="CA30" s="256">
        <f t="shared" si="39"/>
        <v>5518258</v>
      </c>
      <c r="CB30" s="256">
        <f t="shared" si="39"/>
        <v>2343971.1</v>
      </c>
      <c r="CC30" s="256">
        <f t="shared" si="39"/>
        <v>785692.44</v>
      </c>
    </row>
    <row r="31" spans="1:81" s="125" customFormat="1" x14ac:dyDescent="0.2">
      <c r="A31" s="245" t="s">
        <v>688</v>
      </c>
      <c r="B31" s="245" t="s">
        <v>674</v>
      </c>
      <c r="C31" s="125">
        <v>2010</v>
      </c>
      <c r="D31" s="256">
        <f>D149+D150+D148</f>
        <v>48862.14</v>
      </c>
      <c r="E31" s="256">
        <f t="shared" ref="E31:BP31" si="40">E149+E150+E148</f>
        <v>0</v>
      </c>
      <c r="F31" s="256">
        <f t="shared" si="40"/>
        <v>2086532</v>
      </c>
      <c r="G31" s="256">
        <f t="shared" si="40"/>
        <v>0</v>
      </c>
      <c r="H31" s="256">
        <f t="shared" si="40"/>
        <v>0</v>
      </c>
      <c r="I31" s="256">
        <f t="shared" si="40"/>
        <v>0</v>
      </c>
      <c r="J31" s="256">
        <f t="shared" si="40"/>
        <v>805814</v>
      </c>
      <c r="K31" s="256">
        <f t="shared" si="40"/>
        <v>0</v>
      </c>
      <c r="L31" s="256">
        <f t="shared" si="40"/>
        <v>89881.26</v>
      </c>
      <c r="M31" s="256">
        <f t="shared" si="40"/>
        <v>0</v>
      </c>
      <c r="N31" s="256">
        <f t="shared" si="40"/>
        <v>1394540</v>
      </c>
      <c r="O31" s="256">
        <f t="shared" si="40"/>
        <v>0</v>
      </c>
      <c r="P31" s="256">
        <f t="shared" si="40"/>
        <v>226316</v>
      </c>
      <c r="Q31" s="256">
        <f t="shared" si="40"/>
        <v>0</v>
      </c>
      <c r="R31" s="256">
        <f t="shared" si="40"/>
        <v>0</v>
      </c>
      <c r="S31" s="256">
        <f t="shared" si="40"/>
        <v>6172064</v>
      </c>
      <c r="T31" s="256">
        <f t="shared" si="40"/>
        <v>5359996</v>
      </c>
      <c r="U31" s="256">
        <f t="shared" si="40"/>
        <v>502057</v>
      </c>
      <c r="V31" s="256">
        <f t="shared" si="40"/>
        <v>0</v>
      </c>
      <c r="W31" s="256">
        <f t="shared" si="40"/>
        <v>0</v>
      </c>
      <c r="X31" s="256">
        <f t="shared" si="40"/>
        <v>-273877.36</v>
      </c>
      <c r="Y31" s="256">
        <f t="shared" si="40"/>
        <v>0</v>
      </c>
      <c r="Z31" s="256">
        <f t="shared" si="40"/>
        <v>0</v>
      </c>
      <c r="AA31" s="256">
        <f t="shared" si="40"/>
        <v>0</v>
      </c>
      <c r="AB31" s="256">
        <f t="shared" si="40"/>
        <v>1032794</v>
      </c>
      <c r="AC31" s="256">
        <f t="shared" si="40"/>
        <v>0</v>
      </c>
      <c r="AD31" s="256">
        <f t="shared" si="40"/>
        <v>0</v>
      </c>
      <c r="AE31" s="256">
        <f t="shared" si="40"/>
        <v>37146.800000000003</v>
      </c>
      <c r="AF31" s="256">
        <f t="shared" si="40"/>
        <v>3293001.12</v>
      </c>
      <c r="AG31" s="256">
        <f t="shared" si="40"/>
        <v>0</v>
      </c>
      <c r="AH31" s="256">
        <f t="shared" si="40"/>
        <v>0</v>
      </c>
      <c r="AI31" s="256">
        <f t="shared" si="40"/>
        <v>10043135</v>
      </c>
      <c r="AJ31" s="256">
        <f t="shared" si="40"/>
        <v>8383000</v>
      </c>
      <c r="AK31" s="256">
        <f t="shared" si="40"/>
        <v>4328423.88</v>
      </c>
      <c r="AL31" s="256">
        <f t="shared" si="40"/>
        <v>0</v>
      </c>
      <c r="AM31" s="256">
        <f t="shared" si="40"/>
        <v>0</v>
      </c>
      <c r="AN31" s="256">
        <f t="shared" si="40"/>
        <v>310226.26</v>
      </c>
      <c r="AO31" s="256">
        <f t="shared" si="40"/>
        <v>296655.49</v>
      </c>
      <c r="AP31" s="256">
        <f t="shared" si="40"/>
        <v>34667.449999999997</v>
      </c>
      <c r="AQ31" s="256">
        <f t="shared" si="40"/>
        <v>0</v>
      </c>
      <c r="AR31" s="256">
        <f t="shared" si="40"/>
        <v>1324356</v>
      </c>
      <c r="AS31" s="256">
        <f t="shared" si="40"/>
        <v>20592.919999999998</v>
      </c>
      <c r="AT31" s="256">
        <f t="shared" si="40"/>
        <v>0</v>
      </c>
      <c r="AU31" s="256">
        <f t="shared" si="40"/>
        <v>415842.65</v>
      </c>
      <c r="AV31" s="256">
        <f t="shared" si="40"/>
        <v>0</v>
      </c>
      <c r="AW31" s="256">
        <f t="shared" si="40"/>
        <v>0</v>
      </c>
      <c r="AX31" s="256">
        <f t="shared" si="40"/>
        <v>0</v>
      </c>
      <c r="AY31" s="256">
        <f t="shared" si="40"/>
        <v>0</v>
      </c>
      <c r="AZ31" s="256">
        <f t="shared" si="40"/>
        <v>78773</v>
      </c>
      <c r="BA31" s="256">
        <f t="shared" si="40"/>
        <v>0</v>
      </c>
      <c r="BB31" s="256">
        <f t="shared" si="40"/>
        <v>1266674.8500000001</v>
      </c>
      <c r="BC31" s="256">
        <f t="shared" si="40"/>
        <v>0</v>
      </c>
      <c r="BD31" s="256">
        <f t="shared" si="40"/>
        <v>0</v>
      </c>
      <c r="BE31" s="256">
        <f t="shared" si="40"/>
        <v>258500</v>
      </c>
      <c r="BF31" s="256">
        <f t="shared" si="40"/>
        <v>0</v>
      </c>
      <c r="BG31" s="256">
        <f t="shared" si="40"/>
        <v>0</v>
      </c>
      <c r="BH31" s="256">
        <f t="shared" si="40"/>
        <v>216817</v>
      </c>
      <c r="BI31" s="256">
        <f t="shared" si="40"/>
        <v>0</v>
      </c>
      <c r="BJ31" s="256">
        <f t="shared" si="40"/>
        <v>109469</v>
      </c>
      <c r="BK31" s="256">
        <f t="shared" si="40"/>
        <v>0</v>
      </c>
      <c r="BL31" s="256">
        <f t="shared" si="40"/>
        <v>0</v>
      </c>
      <c r="BM31" s="256">
        <f t="shared" si="40"/>
        <v>0</v>
      </c>
      <c r="BN31" s="256">
        <f t="shared" si="40"/>
        <v>0</v>
      </c>
      <c r="BO31" s="256">
        <f t="shared" si="40"/>
        <v>0</v>
      </c>
      <c r="BP31" s="256">
        <f t="shared" si="40"/>
        <v>0</v>
      </c>
      <c r="BQ31" s="256">
        <f t="shared" ref="BQ31:CC31" si="41">BQ149+BQ150+BQ148</f>
        <v>0</v>
      </c>
      <c r="BR31" s="256">
        <f t="shared" si="41"/>
        <v>18630227</v>
      </c>
      <c r="BS31" s="256">
        <f t="shared" si="41"/>
        <v>1043387</v>
      </c>
      <c r="BT31" s="256">
        <f t="shared" si="41"/>
        <v>0</v>
      </c>
      <c r="BU31" s="256">
        <f t="shared" si="41"/>
        <v>410376</v>
      </c>
      <c r="BV31" s="256">
        <f t="shared" si="41"/>
        <v>648659</v>
      </c>
      <c r="BW31" s="256">
        <f t="shared" si="41"/>
        <v>0</v>
      </c>
      <c r="BX31" s="256">
        <f t="shared" si="41"/>
        <v>280226.92</v>
      </c>
      <c r="BY31" s="256">
        <f t="shared" si="41"/>
        <v>0</v>
      </c>
      <c r="BZ31" s="256">
        <f t="shared" si="41"/>
        <v>0</v>
      </c>
      <c r="CA31" s="256">
        <f t="shared" si="41"/>
        <v>0</v>
      </c>
      <c r="CB31" s="256">
        <f t="shared" si="41"/>
        <v>0</v>
      </c>
      <c r="CC31" s="256">
        <f t="shared" si="41"/>
        <v>0</v>
      </c>
    </row>
    <row r="32" spans="1:81" s="125" customFormat="1" x14ac:dyDescent="0.2">
      <c r="A32" s="245" t="s">
        <v>97</v>
      </c>
      <c r="B32" s="245" t="s">
        <v>676</v>
      </c>
      <c r="C32" s="125">
        <v>2010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</row>
    <row r="33" spans="1:81" s="125" customFormat="1" x14ac:dyDescent="0.2">
      <c r="A33" s="245" t="s">
        <v>98</v>
      </c>
      <c r="B33" s="245" t="s">
        <v>677</v>
      </c>
      <c r="C33" s="125">
        <v>2010</v>
      </c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</row>
    <row r="34" spans="1:81" s="125" customFormat="1" x14ac:dyDescent="0.2">
      <c r="A34" s="137" t="s">
        <v>63</v>
      </c>
      <c r="B34" s="125" t="s">
        <v>388</v>
      </c>
      <c r="C34" s="125">
        <v>2010</v>
      </c>
      <c r="D34" s="142">
        <f>D152</f>
        <v>14200</v>
      </c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</row>
    <row r="35" spans="1:81" s="125" customFormat="1" x14ac:dyDescent="0.2">
      <c r="A35" s="137" t="s">
        <v>64</v>
      </c>
      <c r="B35" s="125" t="s">
        <v>386</v>
      </c>
      <c r="C35" s="125">
        <v>2010</v>
      </c>
      <c r="D35" s="142">
        <f>D153</f>
        <v>3</v>
      </c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</row>
    <row r="36" spans="1:81" s="125" customFormat="1" x14ac:dyDescent="0.2">
      <c r="A36" s="137" t="s">
        <v>65</v>
      </c>
      <c r="B36" s="125" t="s">
        <v>387</v>
      </c>
      <c r="C36" s="125">
        <v>2010</v>
      </c>
      <c r="D36" s="142">
        <f>D154</f>
        <v>14197</v>
      </c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</row>
    <row r="37" spans="1:81" s="125" customFormat="1" x14ac:dyDescent="0.2">
      <c r="A37" s="137" t="s">
        <v>66</v>
      </c>
      <c r="B37" s="125" t="s">
        <v>384</v>
      </c>
      <c r="C37" s="125">
        <v>2010</v>
      </c>
      <c r="D37" s="142">
        <f>D156</f>
        <v>16789</v>
      </c>
      <c r="E37" s="142">
        <f t="shared" ref="E37:BP38" si="42">E156</f>
        <v>3000</v>
      </c>
      <c r="F37" s="142">
        <f t="shared" si="42"/>
        <v>84379</v>
      </c>
      <c r="G37" s="142">
        <f t="shared" si="42"/>
        <v>25000</v>
      </c>
      <c r="H37" s="142">
        <f t="shared" si="42"/>
        <v>94493</v>
      </c>
      <c r="I37" s="142">
        <f t="shared" si="42"/>
        <v>175800</v>
      </c>
      <c r="J37" s="142">
        <f t="shared" si="42"/>
        <v>138810</v>
      </c>
      <c r="K37" s="142">
        <f t="shared" si="42"/>
        <v>27698</v>
      </c>
      <c r="L37" s="142">
        <f t="shared" si="42"/>
        <v>21640</v>
      </c>
      <c r="M37" s="142">
        <f t="shared" si="42"/>
        <v>2428</v>
      </c>
      <c r="N37" s="142">
        <f t="shared" si="42"/>
        <v>94769</v>
      </c>
      <c r="O37" s="142">
        <f t="shared" si="42"/>
        <v>3100</v>
      </c>
      <c r="P37" s="142">
        <f t="shared" si="42"/>
        <v>27000</v>
      </c>
      <c r="Q37" s="142">
        <f t="shared" si="42"/>
        <v>4000</v>
      </c>
      <c r="R37" s="142">
        <f t="shared" si="42"/>
        <v>21873</v>
      </c>
      <c r="S37" s="142">
        <f t="shared" si="42"/>
        <v>734000</v>
      </c>
      <c r="T37" s="142">
        <f t="shared" si="42"/>
        <v>215718</v>
      </c>
      <c r="U37" s="142">
        <f t="shared" si="42"/>
        <v>32042</v>
      </c>
      <c r="V37" s="142">
        <f t="shared" si="42"/>
        <v>7138</v>
      </c>
      <c r="W37" s="142">
        <f t="shared" si="42"/>
        <v>73654</v>
      </c>
      <c r="X37" s="142">
        <f t="shared" si="42"/>
        <v>44187</v>
      </c>
      <c r="Y37" s="142">
        <f t="shared" si="42"/>
        <v>8315</v>
      </c>
      <c r="Z37" s="142">
        <f t="shared" si="42"/>
        <v>109529</v>
      </c>
      <c r="AA37" s="142">
        <f t="shared" si="42"/>
        <v>27000</v>
      </c>
      <c r="AB37" s="142">
        <f t="shared" si="42"/>
        <v>131605</v>
      </c>
      <c r="AC37" s="142">
        <f t="shared" si="42"/>
        <v>45212</v>
      </c>
      <c r="AD37" s="142">
        <f t="shared" si="42"/>
        <v>55089</v>
      </c>
      <c r="AE37" s="142">
        <f t="shared" si="42"/>
        <v>5620</v>
      </c>
      <c r="AF37" s="142">
        <f t="shared" si="42"/>
        <v>574299</v>
      </c>
      <c r="AG37" s="142">
        <f t="shared" si="42"/>
        <v>2650</v>
      </c>
      <c r="AH37" s="142">
        <f t="shared" si="42"/>
        <v>10500</v>
      </c>
      <c r="AI37" s="142">
        <f t="shared" si="42"/>
        <v>498615</v>
      </c>
      <c r="AJ37" s="142">
        <f t="shared" si="42"/>
        <v>3010854</v>
      </c>
      <c r="AK37" s="142">
        <f t="shared" si="42"/>
        <v>825813</v>
      </c>
      <c r="AL37" s="142">
        <f t="shared" si="42"/>
        <v>34000</v>
      </c>
      <c r="AM37" s="142">
        <f t="shared" si="42"/>
        <v>12000</v>
      </c>
      <c r="AN37" s="142">
        <f t="shared" si="42"/>
        <v>58000</v>
      </c>
      <c r="AO37" s="142">
        <f t="shared" si="42"/>
        <v>248760</v>
      </c>
      <c r="AP37" s="142">
        <f t="shared" si="42"/>
        <v>22000</v>
      </c>
      <c r="AQ37" s="142">
        <f t="shared" si="42"/>
        <v>22769</v>
      </c>
      <c r="AR37" s="142">
        <f t="shared" si="42"/>
        <v>355000</v>
      </c>
      <c r="AS37" s="142">
        <f t="shared" si="42"/>
        <v>7831</v>
      </c>
      <c r="AT37" s="142">
        <f t="shared" si="42"/>
        <v>16000</v>
      </c>
      <c r="AU37" s="142">
        <f t="shared" si="42"/>
        <v>87000</v>
      </c>
      <c r="AV37" s="142">
        <f t="shared" si="42"/>
        <v>91092</v>
      </c>
      <c r="AW37" s="142">
        <f t="shared" si="42"/>
        <v>138450</v>
      </c>
      <c r="AX37" s="142">
        <f t="shared" si="42"/>
        <v>15000</v>
      </c>
      <c r="AY37" s="142">
        <f t="shared" si="42"/>
        <v>31500</v>
      </c>
      <c r="AZ37" s="142">
        <f t="shared" si="42"/>
        <v>55000</v>
      </c>
      <c r="BA37" s="142">
        <f t="shared" si="42"/>
        <v>14000</v>
      </c>
      <c r="BB37" s="142">
        <f t="shared" si="42"/>
        <v>180500</v>
      </c>
      <c r="BC37" s="142">
        <f t="shared" si="42"/>
        <v>29905</v>
      </c>
      <c r="BD37" s="142">
        <f t="shared" si="42"/>
        <v>31000</v>
      </c>
      <c r="BE37" s="142">
        <f t="shared" si="42"/>
        <v>155000</v>
      </c>
      <c r="BF37" s="142">
        <f t="shared" si="42"/>
        <v>20200</v>
      </c>
      <c r="BG37" s="142">
        <f t="shared" si="42"/>
        <v>6500</v>
      </c>
      <c r="BH37" s="142">
        <f t="shared" si="42"/>
        <v>83396</v>
      </c>
      <c r="BI37" s="142">
        <f t="shared" si="42"/>
        <v>18003</v>
      </c>
      <c r="BJ37" s="142">
        <f t="shared" si="42"/>
        <v>1196983</v>
      </c>
      <c r="BK37" s="142">
        <f t="shared" si="42"/>
        <v>78000</v>
      </c>
      <c r="BL37" s="142">
        <f t="shared" si="42"/>
        <v>7846</v>
      </c>
      <c r="BM37" s="142">
        <f t="shared" si="42"/>
        <v>9900</v>
      </c>
      <c r="BN37" s="142">
        <f t="shared" si="42"/>
        <v>5336</v>
      </c>
      <c r="BO37" s="142">
        <f t="shared" si="42"/>
        <v>36110</v>
      </c>
      <c r="BP37" s="142">
        <f t="shared" si="42"/>
        <v>109972</v>
      </c>
      <c r="BQ37" s="142">
        <f t="shared" ref="BQ37:CC39" si="43">BQ156</f>
        <v>15140</v>
      </c>
      <c r="BR37" s="142">
        <f t="shared" si="43"/>
        <v>2503281</v>
      </c>
      <c r="BS37" s="142">
        <f t="shared" si="43"/>
        <v>312571</v>
      </c>
      <c r="BT37" s="142">
        <f t="shared" si="43"/>
        <v>17300</v>
      </c>
      <c r="BU37" s="142">
        <f t="shared" si="43"/>
        <v>156230</v>
      </c>
      <c r="BV37" s="142">
        <f t="shared" si="43"/>
        <v>50331</v>
      </c>
      <c r="BW37" s="142">
        <f t="shared" si="43"/>
        <v>7200</v>
      </c>
      <c r="BX37" s="142">
        <f t="shared" si="43"/>
        <v>7251</v>
      </c>
      <c r="BY37" s="142">
        <f t="shared" si="43"/>
        <v>3900</v>
      </c>
      <c r="BZ37" s="142">
        <f t="shared" si="43"/>
        <v>47893</v>
      </c>
      <c r="CA37" s="142">
        <f t="shared" si="43"/>
        <v>125000</v>
      </c>
      <c r="CB37" s="142">
        <f t="shared" si="43"/>
        <v>36000</v>
      </c>
      <c r="CC37" s="142">
        <f t="shared" si="43"/>
        <v>6700</v>
      </c>
    </row>
    <row r="38" spans="1:81" s="125" customFormat="1" x14ac:dyDescent="0.2">
      <c r="A38" s="137" t="s">
        <v>67</v>
      </c>
      <c r="B38" s="125" t="s">
        <v>385</v>
      </c>
      <c r="C38" s="125">
        <v>2010</v>
      </c>
      <c r="D38" s="142">
        <f t="shared" ref="D38:S39" si="44">D157</f>
        <v>10552</v>
      </c>
      <c r="E38" s="142">
        <f t="shared" si="44"/>
        <v>3000</v>
      </c>
      <c r="F38" s="142">
        <f t="shared" si="44"/>
        <v>86689</v>
      </c>
      <c r="G38" s="142">
        <f t="shared" si="44"/>
        <v>30000</v>
      </c>
      <c r="H38" s="142">
        <f t="shared" si="44"/>
        <v>94493</v>
      </c>
      <c r="I38" s="142">
        <f t="shared" si="44"/>
        <v>175800</v>
      </c>
      <c r="J38" s="142">
        <f t="shared" si="44"/>
        <v>138810</v>
      </c>
      <c r="K38" s="142">
        <f t="shared" si="44"/>
        <v>27698</v>
      </c>
      <c r="L38" s="142">
        <f t="shared" si="44"/>
        <v>28530</v>
      </c>
      <c r="M38" s="142">
        <f t="shared" si="44"/>
        <v>2428</v>
      </c>
      <c r="N38" s="142">
        <f t="shared" si="44"/>
        <v>107615</v>
      </c>
      <c r="O38" s="142">
        <f t="shared" si="44"/>
        <v>3100</v>
      </c>
      <c r="P38" s="142">
        <f t="shared" si="44"/>
        <v>27000</v>
      </c>
      <c r="Q38" s="142">
        <f t="shared" si="44"/>
        <v>12500</v>
      </c>
      <c r="R38" s="142">
        <f t="shared" si="44"/>
        <v>74185</v>
      </c>
      <c r="S38" s="142">
        <f t="shared" si="44"/>
        <v>734000</v>
      </c>
      <c r="T38" s="142">
        <f t="shared" si="42"/>
        <v>216473</v>
      </c>
      <c r="U38" s="142">
        <f t="shared" si="42"/>
        <v>35246</v>
      </c>
      <c r="V38" s="142">
        <f t="shared" si="42"/>
        <v>8700</v>
      </c>
      <c r="W38" s="142">
        <f t="shared" si="42"/>
        <v>105220</v>
      </c>
      <c r="X38" s="142">
        <f t="shared" si="42"/>
        <v>44187</v>
      </c>
      <c r="Y38" s="142">
        <f t="shared" si="42"/>
        <v>8315</v>
      </c>
      <c r="Z38" s="142">
        <f t="shared" si="42"/>
        <v>170219</v>
      </c>
      <c r="AA38" s="142">
        <f t="shared" si="42"/>
        <v>27000</v>
      </c>
      <c r="AB38" s="142">
        <f t="shared" si="42"/>
        <v>131605</v>
      </c>
      <c r="AC38" s="142">
        <f t="shared" si="42"/>
        <v>45212</v>
      </c>
      <c r="AD38" s="142">
        <f t="shared" si="42"/>
        <v>55289</v>
      </c>
      <c r="AE38" s="142">
        <f t="shared" si="42"/>
        <v>5620</v>
      </c>
      <c r="AF38" s="142">
        <f t="shared" si="42"/>
        <v>660108</v>
      </c>
      <c r="AG38" s="142">
        <f t="shared" si="42"/>
        <v>9500</v>
      </c>
      <c r="AH38" s="142">
        <f t="shared" si="42"/>
        <v>10500</v>
      </c>
      <c r="AI38" s="142">
        <f t="shared" si="42"/>
        <v>498615</v>
      </c>
      <c r="AJ38" s="142">
        <f t="shared" si="42"/>
        <v>3010854</v>
      </c>
      <c r="AK38" s="142">
        <f t="shared" si="42"/>
        <v>917570</v>
      </c>
      <c r="AL38" s="142">
        <f t="shared" si="42"/>
        <v>34000</v>
      </c>
      <c r="AM38" s="142">
        <f t="shared" si="42"/>
        <v>16500</v>
      </c>
      <c r="AN38" s="142">
        <f t="shared" si="42"/>
        <v>119000</v>
      </c>
      <c r="AO38" s="142">
        <f t="shared" si="42"/>
        <v>248760</v>
      </c>
      <c r="AP38" s="142">
        <f t="shared" si="42"/>
        <v>22000</v>
      </c>
      <c r="AQ38" s="142">
        <f t="shared" si="42"/>
        <v>36889</v>
      </c>
      <c r="AR38" s="142">
        <f t="shared" si="42"/>
        <v>355000</v>
      </c>
      <c r="AS38" s="142">
        <f t="shared" si="42"/>
        <v>21749</v>
      </c>
      <c r="AT38" s="142">
        <f t="shared" si="42"/>
        <v>17000</v>
      </c>
      <c r="AU38" s="142">
        <f t="shared" si="42"/>
        <v>87000</v>
      </c>
      <c r="AV38" s="142">
        <f t="shared" si="42"/>
        <v>136686</v>
      </c>
      <c r="AW38" s="142">
        <f t="shared" si="42"/>
        <v>139368</v>
      </c>
      <c r="AX38" s="142">
        <f t="shared" si="42"/>
        <v>15000</v>
      </c>
      <c r="AY38" s="142">
        <f t="shared" si="42"/>
        <v>63000</v>
      </c>
      <c r="AZ38" s="142">
        <f t="shared" si="42"/>
        <v>55000</v>
      </c>
      <c r="BA38" s="142">
        <f t="shared" si="42"/>
        <v>18777</v>
      </c>
      <c r="BB38" s="142">
        <f t="shared" si="42"/>
        <v>180500</v>
      </c>
      <c r="BC38" s="142">
        <f t="shared" si="42"/>
        <v>31149</v>
      </c>
      <c r="BD38" s="142">
        <f t="shared" si="42"/>
        <v>31000</v>
      </c>
      <c r="BE38" s="142">
        <f t="shared" si="42"/>
        <v>155000</v>
      </c>
      <c r="BF38" s="142">
        <f t="shared" si="42"/>
        <v>20200</v>
      </c>
      <c r="BG38" s="142">
        <f t="shared" si="42"/>
        <v>6500</v>
      </c>
      <c r="BH38" s="142">
        <f t="shared" si="42"/>
        <v>83396</v>
      </c>
      <c r="BI38" s="142">
        <f t="shared" si="42"/>
        <v>18003</v>
      </c>
      <c r="BJ38" s="142">
        <f t="shared" si="42"/>
        <v>1196983</v>
      </c>
      <c r="BK38" s="142">
        <f t="shared" si="42"/>
        <v>75000</v>
      </c>
      <c r="BL38" s="142">
        <f t="shared" si="42"/>
        <v>7846</v>
      </c>
      <c r="BM38" s="142">
        <f t="shared" si="42"/>
        <v>16700</v>
      </c>
      <c r="BN38" s="142">
        <f t="shared" si="42"/>
        <v>5336</v>
      </c>
      <c r="BO38" s="142">
        <f t="shared" si="42"/>
        <v>36110</v>
      </c>
      <c r="BP38" s="142">
        <f t="shared" si="42"/>
        <v>109140</v>
      </c>
      <c r="BQ38" s="142">
        <f t="shared" si="43"/>
        <v>15000</v>
      </c>
      <c r="BR38" s="142">
        <f t="shared" si="43"/>
        <v>2503281</v>
      </c>
      <c r="BS38" s="142">
        <f t="shared" si="43"/>
        <v>432459</v>
      </c>
      <c r="BT38" s="142">
        <f t="shared" si="43"/>
        <v>17300</v>
      </c>
      <c r="BU38" s="142">
        <f t="shared" si="43"/>
        <v>156230</v>
      </c>
      <c r="BV38" s="142">
        <f t="shared" si="43"/>
        <v>50331</v>
      </c>
      <c r="BW38" s="142">
        <f t="shared" si="43"/>
        <v>11500</v>
      </c>
      <c r="BX38" s="142">
        <f t="shared" si="43"/>
        <v>7251</v>
      </c>
      <c r="BY38" s="142">
        <f t="shared" si="43"/>
        <v>9000</v>
      </c>
      <c r="BZ38" s="142">
        <f t="shared" si="43"/>
        <v>77847</v>
      </c>
      <c r="CA38" s="142">
        <f t="shared" si="43"/>
        <v>125000</v>
      </c>
      <c r="CB38" s="142">
        <f t="shared" si="43"/>
        <v>38000</v>
      </c>
      <c r="CC38" s="142">
        <f t="shared" si="43"/>
        <v>5000</v>
      </c>
    </row>
    <row r="39" spans="1:81" s="125" customFormat="1" x14ac:dyDescent="0.2">
      <c r="A39" s="137" t="s">
        <v>68</v>
      </c>
      <c r="B39" s="125" t="s">
        <v>383</v>
      </c>
      <c r="C39" s="125">
        <v>2010</v>
      </c>
      <c r="D39" s="142">
        <f t="shared" si="44"/>
        <v>3565</v>
      </c>
      <c r="E39" s="142">
        <f t="shared" ref="E39:BP39" si="45">E158</f>
        <v>0</v>
      </c>
      <c r="F39" s="142">
        <f t="shared" si="45"/>
        <v>0</v>
      </c>
      <c r="G39" s="142">
        <f t="shared" si="45"/>
        <v>0</v>
      </c>
      <c r="H39" s="142">
        <f t="shared" si="45"/>
        <v>0</v>
      </c>
      <c r="I39" s="142">
        <f t="shared" si="45"/>
        <v>0</v>
      </c>
      <c r="J39" s="142">
        <f t="shared" si="45"/>
        <v>0</v>
      </c>
      <c r="K39" s="142">
        <f t="shared" si="45"/>
        <v>0</v>
      </c>
      <c r="L39" s="142">
        <f t="shared" si="45"/>
        <v>0</v>
      </c>
      <c r="M39" s="142">
        <f t="shared" si="45"/>
        <v>3</v>
      </c>
      <c r="N39" s="142">
        <f t="shared" si="45"/>
        <v>0</v>
      </c>
      <c r="O39" s="142">
        <f t="shared" si="45"/>
        <v>0</v>
      </c>
      <c r="P39" s="142">
        <f t="shared" si="45"/>
        <v>0</v>
      </c>
      <c r="Q39" s="142">
        <f t="shared" si="45"/>
        <v>0</v>
      </c>
      <c r="R39" s="142">
        <f t="shared" si="45"/>
        <v>1</v>
      </c>
      <c r="S39" s="142">
        <f t="shared" si="45"/>
        <v>0</v>
      </c>
      <c r="T39" s="142">
        <f t="shared" si="45"/>
        <v>0</v>
      </c>
      <c r="U39" s="142">
        <f t="shared" si="45"/>
        <v>235</v>
      </c>
      <c r="V39" s="142">
        <f t="shared" si="45"/>
        <v>65</v>
      </c>
      <c r="W39" s="142">
        <f t="shared" si="45"/>
        <v>0</v>
      </c>
      <c r="X39" s="142">
        <f t="shared" si="45"/>
        <v>0</v>
      </c>
      <c r="Y39" s="142">
        <f t="shared" si="45"/>
        <v>0</v>
      </c>
      <c r="Z39" s="142">
        <f t="shared" si="45"/>
        <v>142</v>
      </c>
      <c r="AA39" s="142">
        <f t="shared" si="45"/>
        <v>0</v>
      </c>
      <c r="AB39" s="142">
        <f t="shared" si="45"/>
        <v>0</v>
      </c>
      <c r="AC39" s="142">
        <f t="shared" si="45"/>
        <v>0</v>
      </c>
      <c r="AD39" s="142">
        <f t="shared" si="45"/>
        <v>0</v>
      </c>
      <c r="AE39" s="142">
        <f t="shared" si="45"/>
        <v>0</v>
      </c>
      <c r="AF39" s="142">
        <f t="shared" si="45"/>
        <v>0</v>
      </c>
      <c r="AG39" s="142">
        <f t="shared" si="45"/>
        <v>0</v>
      </c>
      <c r="AH39" s="142">
        <f t="shared" si="45"/>
        <v>0</v>
      </c>
      <c r="AI39" s="142">
        <f t="shared" si="45"/>
        <v>0</v>
      </c>
      <c r="AJ39" s="142">
        <f t="shared" si="45"/>
        <v>156243</v>
      </c>
      <c r="AK39" s="142">
        <f t="shared" si="45"/>
        <v>0</v>
      </c>
      <c r="AL39" s="142">
        <f t="shared" si="45"/>
        <v>832</v>
      </c>
      <c r="AM39" s="142">
        <f t="shared" si="45"/>
        <v>0</v>
      </c>
      <c r="AN39" s="142">
        <f t="shared" si="45"/>
        <v>0</v>
      </c>
      <c r="AO39" s="142">
        <f t="shared" si="45"/>
        <v>0</v>
      </c>
      <c r="AP39" s="142">
        <f t="shared" si="45"/>
        <v>0</v>
      </c>
      <c r="AQ39" s="142">
        <f t="shared" si="45"/>
        <v>195</v>
      </c>
      <c r="AR39" s="142">
        <f t="shared" si="45"/>
        <v>0</v>
      </c>
      <c r="AS39" s="142">
        <f t="shared" si="45"/>
        <v>0</v>
      </c>
      <c r="AT39" s="142">
        <f t="shared" si="45"/>
        <v>0</v>
      </c>
      <c r="AU39" s="142">
        <f t="shared" si="45"/>
        <v>0</v>
      </c>
      <c r="AV39" s="142">
        <f t="shared" si="45"/>
        <v>525</v>
      </c>
      <c r="AW39" s="142">
        <f t="shared" si="45"/>
        <v>0</v>
      </c>
      <c r="AX39" s="142">
        <f t="shared" si="45"/>
        <v>250</v>
      </c>
      <c r="AY39" s="142">
        <f t="shared" si="45"/>
        <v>200</v>
      </c>
      <c r="AZ39" s="142">
        <f t="shared" si="45"/>
        <v>0</v>
      </c>
      <c r="BA39" s="142">
        <f t="shared" si="45"/>
        <v>0</v>
      </c>
      <c r="BB39" s="142">
        <f t="shared" si="45"/>
        <v>0</v>
      </c>
      <c r="BC39" s="142">
        <f t="shared" si="45"/>
        <v>0</v>
      </c>
      <c r="BD39" s="142">
        <f t="shared" si="45"/>
        <v>0</v>
      </c>
      <c r="BE39" s="142">
        <f t="shared" si="45"/>
        <v>0</v>
      </c>
      <c r="BF39" s="142">
        <f t="shared" si="45"/>
        <v>0</v>
      </c>
      <c r="BG39" s="142">
        <f t="shared" si="45"/>
        <v>0</v>
      </c>
      <c r="BH39" s="142">
        <f t="shared" si="45"/>
        <v>0</v>
      </c>
      <c r="BI39" s="142">
        <f t="shared" si="45"/>
        <v>0</v>
      </c>
      <c r="BJ39" s="142">
        <f t="shared" si="45"/>
        <v>0</v>
      </c>
      <c r="BK39" s="142">
        <f t="shared" si="45"/>
        <v>100</v>
      </c>
      <c r="BL39" s="142">
        <f t="shared" si="45"/>
        <v>0</v>
      </c>
      <c r="BM39" s="142">
        <f t="shared" si="45"/>
        <v>0</v>
      </c>
      <c r="BN39" s="142">
        <f t="shared" si="45"/>
        <v>108</v>
      </c>
      <c r="BO39" s="142">
        <f t="shared" si="45"/>
        <v>0</v>
      </c>
      <c r="BP39" s="142">
        <f t="shared" si="45"/>
        <v>0</v>
      </c>
      <c r="BQ39" s="142">
        <f t="shared" si="43"/>
        <v>0</v>
      </c>
      <c r="BR39" s="142">
        <f t="shared" si="43"/>
        <v>0</v>
      </c>
      <c r="BS39" s="142">
        <f t="shared" si="43"/>
        <v>1595</v>
      </c>
      <c r="BT39" s="142">
        <f t="shared" si="43"/>
        <v>1200</v>
      </c>
      <c r="BU39" s="142">
        <f t="shared" si="43"/>
        <v>0</v>
      </c>
      <c r="BV39" s="142">
        <f t="shared" si="43"/>
        <v>0</v>
      </c>
      <c r="BW39" s="142">
        <f t="shared" si="43"/>
        <v>0</v>
      </c>
      <c r="BX39" s="142">
        <f t="shared" si="43"/>
        <v>0</v>
      </c>
      <c r="BY39" s="142">
        <f t="shared" si="43"/>
        <v>0</v>
      </c>
      <c r="BZ39" s="142">
        <f t="shared" si="43"/>
        <v>0</v>
      </c>
      <c r="CA39" s="142">
        <f t="shared" si="43"/>
        <v>0</v>
      </c>
      <c r="CB39" s="142">
        <f t="shared" si="43"/>
        <v>0</v>
      </c>
      <c r="CC39" s="142">
        <f t="shared" si="43"/>
        <v>200</v>
      </c>
    </row>
    <row r="40" spans="1:81" s="125" customFormat="1" x14ac:dyDescent="0.2">
      <c r="A40" s="137" t="s">
        <v>69</v>
      </c>
      <c r="B40" s="125" t="s">
        <v>382</v>
      </c>
      <c r="C40" s="125">
        <v>2010</v>
      </c>
      <c r="D40" s="142">
        <f>D160</f>
        <v>39570</v>
      </c>
      <c r="E40" s="142">
        <f>E160</f>
        <v>4622</v>
      </c>
      <c r="F40" s="142">
        <f t="shared" ref="F40:BQ40" si="46">F160</f>
        <v>141970</v>
      </c>
      <c r="G40" s="142">
        <f t="shared" si="46"/>
        <v>44355</v>
      </c>
      <c r="H40" s="142">
        <f t="shared" si="46"/>
        <v>152255</v>
      </c>
      <c r="I40" s="142">
        <f t="shared" si="46"/>
        <v>273536</v>
      </c>
      <c r="J40" s="142">
        <f t="shared" si="46"/>
        <v>241182</v>
      </c>
      <c r="K40" s="142">
        <f t="shared" si="46"/>
        <v>46300</v>
      </c>
      <c r="L40" s="142">
        <f t="shared" si="46"/>
        <v>26855</v>
      </c>
      <c r="M40" s="142">
        <f t="shared" si="46"/>
        <v>6531</v>
      </c>
      <c r="N40" s="142">
        <f t="shared" si="46"/>
        <v>112418</v>
      </c>
      <c r="O40" s="142">
        <f t="shared" si="46"/>
        <v>1581</v>
      </c>
      <c r="P40" s="142">
        <f t="shared" si="46"/>
        <v>57125</v>
      </c>
      <c r="Q40" s="142">
        <f t="shared" si="46"/>
        <v>6862</v>
      </c>
      <c r="R40" s="142">
        <f t="shared" si="46"/>
        <v>53821</v>
      </c>
      <c r="S40" s="142">
        <f t="shared" si="46"/>
        <v>1179415</v>
      </c>
      <c r="T40" s="142">
        <f t="shared" si="46"/>
        <v>390400</v>
      </c>
      <c r="U40" s="142">
        <f t="shared" si="46"/>
        <v>79525</v>
      </c>
      <c r="V40" s="142">
        <f t="shared" si="46"/>
        <v>13449</v>
      </c>
      <c r="W40" s="142">
        <f t="shared" si="46"/>
        <v>88536</v>
      </c>
      <c r="X40" s="142">
        <f t="shared" si="46"/>
        <v>94400</v>
      </c>
      <c r="Y40" s="142">
        <f t="shared" si="46"/>
        <v>18000</v>
      </c>
      <c r="Z40" s="142">
        <f t="shared" si="46"/>
        <v>206940</v>
      </c>
      <c r="AA40" s="142">
        <f t="shared" si="46"/>
        <v>31678</v>
      </c>
      <c r="AB40" s="142">
        <f t="shared" si="46"/>
        <v>253725</v>
      </c>
      <c r="AC40" s="142">
        <f t="shared" si="46"/>
        <v>95666</v>
      </c>
      <c r="AD40" s="142">
        <f t="shared" si="46"/>
        <v>87789</v>
      </c>
      <c r="AE40" s="142">
        <f t="shared" si="46"/>
        <v>16576</v>
      </c>
      <c r="AF40" s="142">
        <f t="shared" si="46"/>
        <v>847591</v>
      </c>
      <c r="AG40" s="142">
        <f t="shared" si="46"/>
        <v>6133</v>
      </c>
      <c r="AH40" s="142">
        <f t="shared" si="46"/>
        <v>30183</v>
      </c>
      <c r="AI40" s="142">
        <f t="shared" si="46"/>
        <v>606690</v>
      </c>
      <c r="AJ40" s="142">
        <f t="shared" si="46"/>
        <v>4180551</v>
      </c>
      <c r="AK40" s="142">
        <f t="shared" si="46"/>
        <v>1239498</v>
      </c>
      <c r="AL40" s="142">
        <f t="shared" si="46"/>
        <v>51327</v>
      </c>
      <c r="AM40" s="142">
        <f t="shared" si="46"/>
        <v>21034</v>
      </c>
      <c r="AN40" s="142">
        <f t="shared" si="46"/>
        <v>125098</v>
      </c>
      <c r="AO40" s="142">
        <f t="shared" si="46"/>
        <v>306685</v>
      </c>
      <c r="AP40" s="142">
        <f t="shared" si="46"/>
        <v>44096</v>
      </c>
      <c r="AQ40" s="142">
        <f t="shared" si="46"/>
        <v>39610</v>
      </c>
      <c r="AR40" s="142">
        <f t="shared" si="46"/>
        <v>516721</v>
      </c>
      <c r="AS40" s="142">
        <f t="shared" si="46"/>
        <v>33790</v>
      </c>
      <c r="AT40" s="142">
        <f t="shared" si="46"/>
        <v>35827</v>
      </c>
      <c r="AU40" s="142">
        <f t="shared" si="46"/>
        <v>122227</v>
      </c>
      <c r="AV40" s="142">
        <f t="shared" si="46"/>
        <v>120634</v>
      </c>
      <c r="AW40" s="142">
        <f t="shared" si="46"/>
        <v>196717</v>
      </c>
      <c r="AX40" s="142">
        <f t="shared" si="46"/>
        <v>30132</v>
      </c>
      <c r="AY40" s="142">
        <f t="shared" si="46"/>
        <v>85057</v>
      </c>
      <c r="AZ40" s="142">
        <f t="shared" si="46"/>
        <v>109866</v>
      </c>
      <c r="BA40" s="142">
        <f t="shared" si="46"/>
        <v>23892</v>
      </c>
      <c r="BB40" s="142">
        <f t="shared" si="46"/>
        <v>258870</v>
      </c>
      <c r="BC40" s="142">
        <f t="shared" si="46"/>
        <v>43609</v>
      </c>
      <c r="BD40" s="142">
        <f t="shared" si="46"/>
        <v>57908</v>
      </c>
      <c r="BE40" s="142">
        <f t="shared" si="46"/>
        <v>220115</v>
      </c>
      <c r="BF40" s="142">
        <f t="shared" si="46"/>
        <v>32708</v>
      </c>
      <c r="BG40" s="142">
        <f t="shared" si="46"/>
        <v>17871</v>
      </c>
      <c r="BH40" s="142">
        <f t="shared" si="46"/>
        <v>147722</v>
      </c>
      <c r="BI40" s="142">
        <f t="shared" si="46"/>
        <v>35300</v>
      </c>
      <c r="BJ40" s="142">
        <f t="shared" si="46"/>
        <v>1380420</v>
      </c>
      <c r="BK40" s="142">
        <f t="shared" si="46"/>
        <v>141244</v>
      </c>
      <c r="BL40" s="142">
        <f t="shared" si="46"/>
        <v>17707</v>
      </c>
      <c r="BM40" s="142">
        <f t="shared" si="46"/>
        <v>29160</v>
      </c>
      <c r="BN40" s="142">
        <f t="shared" si="46"/>
        <v>17859</v>
      </c>
      <c r="BO40" s="142">
        <f t="shared" si="46"/>
        <v>50015</v>
      </c>
      <c r="BP40" s="142">
        <f t="shared" si="46"/>
        <v>176768</v>
      </c>
      <c r="BQ40" s="142">
        <f t="shared" si="46"/>
        <v>36361</v>
      </c>
      <c r="BR40" s="142">
        <f t="shared" ref="BR40:CC40" si="47">BR160</f>
        <v>4006799</v>
      </c>
      <c r="BS40" s="142">
        <f t="shared" si="47"/>
        <v>436342</v>
      </c>
      <c r="BT40" s="142">
        <f t="shared" si="47"/>
        <v>25352</v>
      </c>
      <c r="BU40" s="142">
        <f t="shared" si="47"/>
        <v>242686</v>
      </c>
      <c r="BV40" s="142">
        <f t="shared" si="47"/>
        <v>77653</v>
      </c>
      <c r="BW40" s="142">
        <f t="shared" si="47"/>
        <v>17452</v>
      </c>
      <c r="BX40" s="142">
        <f t="shared" si="47"/>
        <v>26132</v>
      </c>
      <c r="BY40" s="142">
        <f t="shared" si="47"/>
        <v>10019</v>
      </c>
      <c r="BZ40" s="142">
        <f t="shared" si="47"/>
        <v>89468</v>
      </c>
      <c r="CA40" s="142">
        <f t="shared" si="47"/>
        <v>153366</v>
      </c>
      <c r="CB40" s="142">
        <f t="shared" si="47"/>
        <v>61971</v>
      </c>
      <c r="CC40" s="142">
        <f t="shared" si="47"/>
        <v>12100</v>
      </c>
    </row>
    <row r="41" spans="1:81" s="125" customFormat="1" x14ac:dyDescent="0.2">
      <c r="A41" s="137" t="s">
        <v>70</v>
      </c>
      <c r="B41" s="125" t="s">
        <v>381</v>
      </c>
      <c r="C41" s="125">
        <v>2010</v>
      </c>
      <c r="D41" s="142">
        <f>D161</f>
        <v>27678</v>
      </c>
      <c r="E41" s="142">
        <f>E161</f>
        <v>4103</v>
      </c>
      <c r="F41" s="142">
        <f t="shared" ref="F41:BQ41" si="48">F161</f>
        <v>188562</v>
      </c>
      <c r="G41" s="142">
        <f t="shared" si="48"/>
        <v>46817</v>
      </c>
      <c r="H41" s="142">
        <f t="shared" si="48"/>
        <v>189600</v>
      </c>
      <c r="I41" s="142">
        <f t="shared" si="48"/>
        <v>364929</v>
      </c>
      <c r="J41" s="142">
        <f t="shared" si="48"/>
        <v>302537</v>
      </c>
      <c r="K41" s="142">
        <f t="shared" si="48"/>
        <v>56200</v>
      </c>
      <c r="L41" s="142">
        <f t="shared" si="48"/>
        <v>27922</v>
      </c>
      <c r="M41" s="142">
        <f t="shared" si="48"/>
        <v>4156</v>
      </c>
      <c r="N41" s="142">
        <f t="shared" si="48"/>
        <v>155132</v>
      </c>
      <c r="O41" s="142">
        <f t="shared" si="48"/>
        <v>1215</v>
      </c>
      <c r="P41" s="142">
        <f t="shared" si="48"/>
        <v>51307</v>
      </c>
      <c r="Q41" s="142">
        <f t="shared" si="48"/>
        <v>6052</v>
      </c>
      <c r="R41" s="142">
        <f t="shared" si="48"/>
        <v>62277</v>
      </c>
      <c r="S41" s="142">
        <f t="shared" si="48"/>
        <v>1546600</v>
      </c>
      <c r="T41" s="142">
        <f t="shared" si="48"/>
        <v>517600</v>
      </c>
      <c r="U41" s="142">
        <f t="shared" si="48"/>
        <v>74461</v>
      </c>
      <c r="V41" s="142">
        <f t="shared" si="48"/>
        <v>9350</v>
      </c>
      <c r="W41" s="142">
        <f t="shared" si="48"/>
        <v>143420</v>
      </c>
      <c r="X41" s="142">
        <f t="shared" si="48"/>
        <v>103100</v>
      </c>
      <c r="Y41" s="142">
        <f t="shared" si="48"/>
        <v>13893</v>
      </c>
      <c r="Z41" s="142">
        <f t="shared" si="48"/>
        <v>154643</v>
      </c>
      <c r="AA41" s="142">
        <f t="shared" si="48"/>
        <v>57081</v>
      </c>
      <c r="AB41" s="142">
        <f t="shared" si="48"/>
        <v>285955</v>
      </c>
      <c r="AC41" s="142">
        <f t="shared" si="48"/>
        <v>98223</v>
      </c>
      <c r="AD41" s="142">
        <f t="shared" si="48"/>
        <v>107148</v>
      </c>
      <c r="AE41" s="142">
        <f t="shared" si="48"/>
        <v>13283</v>
      </c>
      <c r="AF41" s="142">
        <f t="shared" si="48"/>
        <v>1091173</v>
      </c>
      <c r="AG41" s="142">
        <f t="shared" si="48"/>
        <v>3665</v>
      </c>
      <c r="AH41" s="142">
        <f t="shared" si="48"/>
        <v>26499</v>
      </c>
      <c r="AI41" s="142">
        <f t="shared" si="48"/>
        <v>799130</v>
      </c>
      <c r="AJ41" s="142">
        <f t="shared" si="48"/>
        <v>3479473</v>
      </c>
      <c r="AK41" s="142">
        <f t="shared" si="48"/>
        <v>1518168</v>
      </c>
      <c r="AL41" s="142">
        <f t="shared" si="48"/>
        <v>49647</v>
      </c>
      <c r="AM41" s="142">
        <f t="shared" si="48"/>
        <v>18403</v>
      </c>
      <c r="AN41" s="142">
        <f t="shared" si="48"/>
        <v>119546</v>
      </c>
      <c r="AO41" s="142">
        <f t="shared" si="48"/>
        <v>367988</v>
      </c>
      <c r="AP41" s="142">
        <f t="shared" si="48"/>
        <v>45140</v>
      </c>
      <c r="AQ41" s="142">
        <f t="shared" si="48"/>
        <v>37000</v>
      </c>
      <c r="AR41" s="142">
        <f t="shared" si="48"/>
        <v>687625</v>
      </c>
      <c r="AS41" s="142">
        <f t="shared" si="48"/>
        <v>43268</v>
      </c>
      <c r="AT41" s="142">
        <f t="shared" si="48"/>
        <v>40302</v>
      </c>
      <c r="AU41" s="142">
        <f t="shared" si="48"/>
        <v>147307</v>
      </c>
      <c r="AV41" s="142">
        <f t="shared" si="48"/>
        <v>154388</v>
      </c>
      <c r="AW41" s="142">
        <f t="shared" si="48"/>
        <v>261045</v>
      </c>
      <c r="AX41" s="142">
        <f t="shared" si="48"/>
        <v>42306</v>
      </c>
      <c r="AY41" s="142">
        <f t="shared" si="48"/>
        <v>87941</v>
      </c>
      <c r="AZ41" s="142">
        <f t="shared" si="48"/>
        <v>93148</v>
      </c>
      <c r="BA41" s="142">
        <f t="shared" si="48"/>
        <v>22022</v>
      </c>
      <c r="BB41" s="142">
        <f t="shared" si="48"/>
        <v>354830</v>
      </c>
      <c r="BC41" s="142">
        <f t="shared" si="48"/>
        <v>47841</v>
      </c>
      <c r="BD41" s="142">
        <f t="shared" si="48"/>
        <v>55679</v>
      </c>
      <c r="BE41" s="142">
        <f t="shared" si="48"/>
        <v>214439</v>
      </c>
      <c r="BF41" s="142">
        <f t="shared" si="48"/>
        <v>33526</v>
      </c>
      <c r="BG41" s="142">
        <f t="shared" si="48"/>
        <v>13004</v>
      </c>
      <c r="BH41" s="142">
        <f t="shared" si="48"/>
        <v>150103</v>
      </c>
      <c r="BI41" s="142">
        <f t="shared" si="48"/>
        <v>48100</v>
      </c>
      <c r="BJ41" s="142">
        <f t="shared" si="48"/>
        <v>1895989</v>
      </c>
      <c r="BK41" s="142">
        <f t="shared" si="48"/>
        <v>101492</v>
      </c>
      <c r="BL41" s="142">
        <f t="shared" si="48"/>
        <v>18705</v>
      </c>
      <c r="BM41" s="142">
        <f t="shared" si="48"/>
        <v>32187</v>
      </c>
      <c r="BN41" s="142">
        <f t="shared" si="48"/>
        <v>11303</v>
      </c>
      <c r="BO41" s="142">
        <f t="shared" si="48"/>
        <v>62047</v>
      </c>
      <c r="BP41" s="142">
        <f t="shared" si="48"/>
        <v>155411</v>
      </c>
      <c r="BQ41" s="142">
        <f t="shared" si="48"/>
        <v>41632</v>
      </c>
      <c r="BR41" s="142">
        <f t="shared" ref="BR41:CC41" si="49">BR161</f>
        <v>4785876</v>
      </c>
      <c r="BS41" s="142">
        <f t="shared" si="49"/>
        <v>509726</v>
      </c>
      <c r="BT41" s="142">
        <f t="shared" si="49"/>
        <v>27340</v>
      </c>
      <c r="BU41" s="142">
        <f t="shared" si="49"/>
        <v>283517</v>
      </c>
      <c r="BV41" s="142">
        <f t="shared" si="49"/>
        <v>96028</v>
      </c>
      <c r="BW41" s="142">
        <f t="shared" si="49"/>
        <v>16834</v>
      </c>
      <c r="BX41" s="142">
        <f t="shared" si="49"/>
        <v>25975</v>
      </c>
      <c r="BY41" s="142">
        <f t="shared" si="49"/>
        <v>11100</v>
      </c>
      <c r="BZ41" s="142">
        <f t="shared" si="49"/>
        <v>72813</v>
      </c>
      <c r="CA41" s="142">
        <f t="shared" si="49"/>
        <v>191768</v>
      </c>
      <c r="CB41" s="142">
        <f t="shared" si="49"/>
        <v>74659</v>
      </c>
      <c r="CC41" s="142">
        <f t="shared" si="49"/>
        <v>11400</v>
      </c>
    </row>
    <row r="42" spans="1:81" s="125" customFormat="1" x14ac:dyDescent="0.2">
      <c r="A42" s="200" t="s">
        <v>657</v>
      </c>
      <c r="C42" s="125">
        <f>C41</f>
        <v>2010</v>
      </c>
      <c r="D42" s="143">
        <f>MAX(D40:D41)</f>
        <v>39570</v>
      </c>
      <c r="E42" s="143">
        <f t="shared" ref="E42:BP42" si="50">MAX(E40:E41)</f>
        <v>4622</v>
      </c>
      <c r="F42" s="143">
        <f t="shared" si="50"/>
        <v>188562</v>
      </c>
      <c r="G42" s="143">
        <f t="shared" si="50"/>
        <v>46817</v>
      </c>
      <c r="H42" s="143">
        <f t="shared" si="50"/>
        <v>189600</v>
      </c>
      <c r="I42" s="143">
        <f t="shared" si="50"/>
        <v>364929</v>
      </c>
      <c r="J42" s="143">
        <f t="shared" si="50"/>
        <v>302537</v>
      </c>
      <c r="K42" s="143">
        <f t="shared" si="50"/>
        <v>56200</v>
      </c>
      <c r="L42" s="143">
        <f t="shared" si="50"/>
        <v>27922</v>
      </c>
      <c r="M42" s="143">
        <f t="shared" si="50"/>
        <v>6531</v>
      </c>
      <c r="N42" s="143">
        <f t="shared" si="50"/>
        <v>155132</v>
      </c>
      <c r="O42" s="143">
        <f t="shared" si="50"/>
        <v>1581</v>
      </c>
      <c r="P42" s="143">
        <f t="shared" si="50"/>
        <v>57125</v>
      </c>
      <c r="Q42" s="143">
        <f t="shared" si="50"/>
        <v>6862</v>
      </c>
      <c r="R42" s="143">
        <f t="shared" si="50"/>
        <v>62277</v>
      </c>
      <c r="S42" s="143">
        <f t="shared" si="50"/>
        <v>1546600</v>
      </c>
      <c r="T42" s="143">
        <f t="shared" si="50"/>
        <v>517600</v>
      </c>
      <c r="U42" s="143">
        <f t="shared" si="50"/>
        <v>79525</v>
      </c>
      <c r="V42" s="143">
        <f t="shared" si="50"/>
        <v>13449</v>
      </c>
      <c r="W42" s="143">
        <f t="shared" si="50"/>
        <v>143420</v>
      </c>
      <c r="X42" s="143">
        <f t="shared" si="50"/>
        <v>103100</v>
      </c>
      <c r="Y42" s="143">
        <f t="shared" si="50"/>
        <v>18000</v>
      </c>
      <c r="Z42" s="143">
        <f t="shared" si="50"/>
        <v>206940</v>
      </c>
      <c r="AA42" s="143">
        <f t="shared" si="50"/>
        <v>57081</v>
      </c>
      <c r="AB42" s="143">
        <f t="shared" si="50"/>
        <v>285955</v>
      </c>
      <c r="AC42" s="143">
        <f t="shared" si="50"/>
        <v>98223</v>
      </c>
      <c r="AD42" s="143">
        <f t="shared" si="50"/>
        <v>107148</v>
      </c>
      <c r="AE42" s="143">
        <f t="shared" si="50"/>
        <v>16576</v>
      </c>
      <c r="AF42" s="143">
        <f t="shared" si="50"/>
        <v>1091173</v>
      </c>
      <c r="AG42" s="143">
        <f t="shared" si="50"/>
        <v>6133</v>
      </c>
      <c r="AH42" s="143">
        <f t="shared" si="50"/>
        <v>30183</v>
      </c>
      <c r="AI42" s="143">
        <f t="shared" si="50"/>
        <v>799130</v>
      </c>
      <c r="AJ42" s="143">
        <f t="shared" si="50"/>
        <v>4180551</v>
      </c>
      <c r="AK42" s="143">
        <f t="shared" si="50"/>
        <v>1518168</v>
      </c>
      <c r="AL42" s="143">
        <f t="shared" si="50"/>
        <v>51327</v>
      </c>
      <c r="AM42" s="143">
        <f t="shared" si="50"/>
        <v>21034</v>
      </c>
      <c r="AN42" s="143">
        <f t="shared" si="50"/>
        <v>125098</v>
      </c>
      <c r="AO42" s="143">
        <f t="shared" si="50"/>
        <v>367988</v>
      </c>
      <c r="AP42" s="143">
        <f t="shared" si="50"/>
        <v>45140</v>
      </c>
      <c r="AQ42" s="143">
        <f t="shared" si="50"/>
        <v>39610</v>
      </c>
      <c r="AR42" s="143">
        <f t="shared" si="50"/>
        <v>687625</v>
      </c>
      <c r="AS42" s="143">
        <f t="shared" si="50"/>
        <v>43268</v>
      </c>
      <c r="AT42" s="143">
        <f t="shared" si="50"/>
        <v>40302</v>
      </c>
      <c r="AU42" s="143">
        <f t="shared" si="50"/>
        <v>147307</v>
      </c>
      <c r="AV42" s="143">
        <f t="shared" si="50"/>
        <v>154388</v>
      </c>
      <c r="AW42" s="143">
        <f t="shared" si="50"/>
        <v>261045</v>
      </c>
      <c r="AX42" s="143">
        <f t="shared" si="50"/>
        <v>42306</v>
      </c>
      <c r="AY42" s="143">
        <f t="shared" si="50"/>
        <v>87941</v>
      </c>
      <c r="AZ42" s="143">
        <f t="shared" si="50"/>
        <v>109866</v>
      </c>
      <c r="BA42" s="143">
        <f t="shared" si="50"/>
        <v>23892</v>
      </c>
      <c r="BB42" s="143">
        <f t="shared" si="50"/>
        <v>354830</v>
      </c>
      <c r="BC42" s="143">
        <f t="shared" si="50"/>
        <v>47841</v>
      </c>
      <c r="BD42" s="143">
        <f t="shared" si="50"/>
        <v>57908</v>
      </c>
      <c r="BE42" s="143">
        <f t="shared" si="50"/>
        <v>220115</v>
      </c>
      <c r="BF42" s="143">
        <f t="shared" si="50"/>
        <v>33526</v>
      </c>
      <c r="BG42" s="143">
        <f t="shared" si="50"/>
        <v>17871</v>
      </c>
      <c r="BH42" s="143">
        <f t="shared" si="50"/>
        <v>150103</v>
      </c>
      <c r="BI42" s="143">
        <f t="shared" si="50"/>
        <v>48100</v>
      </c>
      <c r="BJ42" s="143">
        <f t="shared" si="50"/>
        <v>1895989</v>
      </c>
      <c r="BK42" s="143">
        <f t="shared" si="50"/>
        <v>141244</v>
      </c>
      <c r="BL42" s="143">
        <f t="shared" si="50"/>
        <v>18705</v>
      </c>
      <c r="BM42" s="143">
        <f t="shared" si="50"/>
        <v>32187</v>
      </c>
      <c r="BN42" s="143">
        <f t="shared" si="50"/>
        <v>17859</v>
      </c>
      <c r="BO42" s="143">
        <f t="shared" si="50"/>
        <v>62047</v>
      </c>
      <c r="BP42" s="143">
        <f t="shared" si="50"/>
        <v>176768</v>
      </c>
      <c r="BQ42" s="143">
        <f t="shared" ref="BQ42:CC42" si="51">MAX(BQ40:BQ41)</f>
        <v>41632</v>
      </c>
      <c r="BR42" s="143">
        <f t="shared" si="51"/>
        <v>4785876</v>
      </c>
      <c r="BS42" s="143">
        <f t="shared" si="51"/>
        <v>509726</v>
      </c>
      <c r="BT42" s="143">
        <f t="shared" si="51"/>
        <v>27340</v>
      </c>
      <c r="BU42" s="143">
        <f t="shared" si="51"/>
        <v>283517</v>
      </c>
      <c r="BV42" s="143">
        <f t="shared" si="51"/>
        <v>96028</v>
      </c>
      <c r="BW42" s="143">
        <f t="shared" si="51"/>
        <v>17452</v>
      </c>
      <c r="BX42" s="143">
        <f t="shared" si="51"/>
        <v>26132</v>
      </c>
      <c r="BY42" s="143">
        <f t="shared" si="51"/>
        <v>11100</v>
      </c>
      <c r="BZ42" s="143">
        <f t="shared" si="51"/>
        <v>89468</v>
      </c>
      <c r="CA42" s="143">
        <f t="shared" si="51"/>
        <v>191768</v>
      </c>
      <c r="CB42" s="143">
        <f t="shared" si="51"/>
        <v>74659</v>
      </c>
      <c r="CC42" s="143">
        <f t="shared" si="51"/>
        <v>12100</v>
      </c>
    </row>
    <row r="43" spans="1:81" s="125" customFormat="1" x14ac:dyDescent="0.2">
      <c r="A43" s="137" t="s">
        <v>71</v>
      </c>
      <c r="B43" s="125" t="s">
        <v>380</v>
      </c>
      <c r="C43" s="125">
        <v>2010</v>
      </c>
      <c r="D43" s="142">
        <f>D162</f>
        <v>29484</v>
      </c>
      <c r="E43" s="142">
        <f>E162</f>
        <v>3922</v>
      </c>
      <c r="F43" s="142">
        <f t="shared" ref="F43:BQ43" si="52">F162</f>
        <v>123750</v>
      </c>
      <c r="G43" s="142">
        <f t="shared" si="52"/>
        <v>42630</v>
      </c>
      <c r="H43" s="142">
        <f t="shared" si="52"/>
        <v>152836</v>
      </c>
      <c r="I43" s="142">
        <f t="shared" si="52"/>
        <v>284725</v>
      </c>
      <c r="J43" s="142">
        <f t="shared" si="52"/>
        <v>246993</v>
      </c>
      <c r="K43" s="142">
        <f t="shared" si="52"/>
        <v>42300</v>
      </c>
      <c r="L43" s="142">
        <f t="shared" si="52"/>
        <v>25229</v>
      </c>
      <c r="M43" s="142">
        <f t="shared" si="52"/>
        <v>4430</v>
      </c>
      <c r="N43" s="142">
        <f t="shared" si="52"/>
        <v>120387</v>
      </c>
      <c r="O43" s="142">
        <f t="shared" si="52"/>
        <v>1067</v>
      </c>
      <c r="P43" s="142">
        <f t="shared" si="52"/>
        <v>48942</v>
      </c>
      <c r="Q43" s="142">
        <f t="shared" si="52"/>
        <v>5680</v>
      </c>
      <c r="R43" s="142">
        <f t="shared" si="52"/>
        <v>47798</v>
      </c>
      <c r="S43" s="142">
        <f t="shared" si="52"/>
        <v>1245655</v>
      </c>
      <c r="T43" s="142">
        <f t="shared" si="52"/>
        <v>412217</v>
      </c>
      <c r="U43" s="142">
        <f t="shared" si="52"/>
        <v>67026</v>
      </c>
      <c r="V43" s="142">
        <f t="shared" si="52"/>
        <v>10212</v>
      </c>
      <c r="W43" s="142">
        <f t="shared" si="52"/>
        <v>100033</v>
      </c>
      <c r="X43" s="142">
        <f t="shared" si="52"/>
        <v>91920</v>
      </c>
      <c r="Y43" s="142">
        <f t="shared" si="52"/>
        <v>13223</v>
      </c>
      <c r="Z43" s="142">
        <f t="shared" si="52"/>
        <v>157619</v>
      </c>
      <c r="AA43" s="142">
        <f t="shared" si="52"/>
        <v>35796</v>
      </c>
      <c r="AB43" s="142">
        <f t="shared" si="52"/>
        <v>251630</v>
      </c>
      <c r="AC43" s="142">
        <f t="shared" si="52"/>
        <v>83121</v>
      </c>
      <c r="AD43" s="142">
        <f t="shared" si="52"/>
        <v>58735</v>
      </c>
      <c r="AE43" s="142">
        <f t="shared" si="52"/>
        <v>13181</v>
      </c>
      <c r="AF43" s="142">
        <f t="shared" si="52"/>
        <v>888654</v>
      </c>
      <c r="AG43" s="142">
        <f t="shared" si="52"/>
        <v>4170</v>
      </c>
      <c r="AH43" s="142">
        <f t="shared" si="52"/>
        <v>25613</v>
      </c>
      <c r="AI43" s="142">
        <f t="shared" si="52"/>
        <v>631114</v>
      </c>
      <c r="AJ43" s="142">
        <f t="shared" si="52"/>
        <v>3210827</v>
      </c>
      <c r="AK43" s="142">
        <f t="shared" si="52"/>
        <v>1228007</v>
      </c>
      <c r="AL43" s="142">
        <f t="shared" si="52"/>
        <v>44322</v>
      </c>
      <c r="AM43" s="142">
        <f t="shared" si="52"/>
        <v>17198</v>
      </c>
      <c r="AN43" s="142">
        <f t="shared" si="52"/>
        <v>112901</v>
      </c>
      <c r="AO43" s="142">
        <f t="shared" si="52"/>
        <v>304495</v>
      </c>
      <c r="AP43" s="142">
        <f t="shared" si="52"/>
        <v>40886</v>
      </c>
      <c r="AQ43" s="142">
        <f t="shared" si="52"/>
        <v>34201</v>
      </c>
      <c r="AR43" s="142">
        <f t="shared" si="52"/>
        <v>545926</v>
      </c>
      <c r="AS43" s="142">
        <f t="shared" si="52"/>
        <v>34966</v>
      </c>
      <c r="AT43" s="142">
        <f t="shared" si="52"/>
        <v>34743</v>
      </c>
      <c r="AU43" s="142">
        <f t="shared" si="52"/>
        <v>121227</v>
      </c>
      <c r="AV43" s="142">
        <f t="shared" si="52"/>
        <v>118447</v>
      </c>
      <c r="AW43" s="142">
        <f t="shared" si="52"/>
        <v>202194</v>
      </c>
      <c r="AX43" s="142">
        <f t="shared" si="52"/>
        <v>30859</v>
      </c>
      <c r="AY43" s="142">
        <f t="shared" si="52"/>
        <v>67063</v>
      </c>
      <c r="AZ43" s="142">
        <f t="shared" si="52"/>
        <v>91490</v>
      </c>
      <c r="BA43" s="142">
        <f t="shared" si="52"/>
        <v>21015</v>
      </c>
      <c r="BB43" s="142">
        <f t="shared" si="52"/>
        <v>271682</v>
      </c>
      <c r="BC43" s="142">
        <f t="shared" si="52"/>
        <v>41559</v>
      </c>
      <c r="BD43" s="142">
        <f t="shared" si="52"/>
        <v>50620</v>
      </c>
      <c r="BE43" s="142">
        <f t="shared" si="52"/>
        <v>188605</v>
      </c>
      <c r="BF43" s="142">
        <f t="shared" si="52"/>
        <v>27868</v>
      </c>
      <c r="BG43" s="142">
        <f t="shared" si="52"/>
        <v>13840</v>
      </c>
      <c r="BH43" s="142">
        <f t="shared" si="52"/>
        <v>135507</v>
      </c>
      <c r="BI43" s="142">
        <f t="shared" si="52"/>
        <v>35500</v>
      </c>
      <c r="BJ43" s="142">
        <f t="shared" si="52"/>
        <v>1447917</v>
      </c>
      <c r="BK43" s="142">
        <f t="shared" si="52"/>
        <v>108859</v>
      </c>
      <c r="BL43" s="142">
        <f t="shared" si="52"/>
        <v>16459</v>
      </c>
      <c r="BM43" s="142">
        <f t="shared" si="52"/>
        <v>21989</v>
      </c>
      <c r="BN43" s="142">
        <f t="shared" si="52"/>
        <v>12538</v>
      </c>
      <c r="BO43" s="142">
        <f t="shared" si="52"/>
        <v>50812</v>
      </c>
      <c r="BP43" s="142">
        <f t="shared" si="52"/>
        <v>150088</v>
      </c>
      <c r="BQ43" s="142">
        <f t="shared" si="52"/>
        <v>35707</v>
      </c>
      <c r="BR43" s="142">
        <f t="shared" ref="BR43:CC43" si="53">BR162</f>
        <v>4039475</v>
      </c>
      <c r="BS43" s="142">
        <f t="shared" si="53"/>
        <v>420423</v>
      </c>
      <c r="BT43" s="142">
        <f t="shared" si="53"/>
        <v>21364</v>
      </c>
      <c r="BU43" s="142">
        <f t="shared" si="53"/>
        <v>238015</v>
      </c>
      <c r="BV43" s="142">
        <f t="shared" si="53"/>
        <v>79467</v>
      </c>
      <c r="BW43" s="142">
        <f t="shared" si="53"/>
        <v>16134</v>
      </c>
      <c r="BX43" s="142">
        <f t="shared" si="53"/>
        <v>23838</v>
      </c>
      <c r="BY43" s="142">
        <f t="shared" si="53"/>
        <v>9961</v>
      </c>
      <c r="BZ43" s="142">
        <f t="shared" si="53"/>
        <v>73257</v>
      </c>
      <c r="CA43" s="142">
        <f t="shared" si="53"/>
        <v>152499</v>
      </c>
      <c r="CB43" s="142">
        <f t="shared" si="53"/>
        <v>61426</v>
      </c>
      <c r="CC43" s="142">
        <f t="shared" si="53"/>
        <v>10500</v>
      </c>
    </row>
    <row r="44" spans="1:81" s="125" customFormat="1" x14ac:dyDescent="0.2">
      <c r="A44" s="137" t="s">
        <v>72</v>
      </c>
      <c r="B44" s="125" t="s">
        <v>379</v>
      </c>
      <c r="C44" s="125">
        <v>2010</v>
      </c>
      <c r="D44" s="142">
        <f>D164</f>
        <v>1848</v>
      </c>
      <c r="E44" s="142">
        <f t="shared" ref="E44:BP45" si="54">E164</f>
        <v>92</v>
      </c>
      <c r="F44" s="142">
        <f t="shared" si="54"/>
        <v>752</v>
      </c>
      <c r="G44" s="142">
        <f t="shared" si="54"/>
        <v>320</v>
      </c>
      <c r="H44" s="142">
        <f t="shared" si="54"/>
        <v>508</v>
      </c>
      <c r="I44" s="142">
        <f t="shared" si="54"/>
        <v>1727</v>
      </c>
      <c r="J44" s="142">
        <f t="shared" si="54"/>
        <v>1111</v>
      </c>
      <c r="K44" s="142">
        <f t="shared" si="54"/>
        <v>527</v>
      </c>
      <c r="L44" s="142">
        <f t="shared" si="54"/>
        <v>147</v>
      </c>
      <c r="M44" s="142">
        <f t="shared" si="54"/>
        <v>27</v>
      </c>
      <c r="N44" s="142">
        <f t="shared" si="54"/>
        <v>883</v>
      </c>
      <c r="O44" s="142">
        <f t="shared" si="54"/>
        <v>21</v>
      </c>
      <c r="P44" s="142">
        <f t="shared" si="54"/>
        <v>339</v>
      </c>
      <c r="Q44" s="142">
        <f t="shared" si="54"/>
        <v>27</v>
      </c>
      <c r="R44" s="142">
        <f t="shared" si="54"/>
        <v>149</v>
      </c>
      <c r="S44" s="142">
        <f t="shared" si="54"/>
        <v>5167</v>
      </c>
      <c r="T44" s="142">
        <f t="shared" si="54"/>
        <v>1179</v>
      </c>
      <c r="U44" s="142">
        <f t="shared" si="54"/>
        <v>270</v>
      </c>
      <c r="V44" s="142">
        <f t="shared" si="54"/>
        <v>137</v>
      </c>
      <c r="W44" s="142">
        <f t="shared" si="54"/>
        <v>476</v>
      </c>
      <c r="X44" s="142">
        <f t="shared" si="54"/>
        <v>277</v>
      </c>
      <c r="Y44" s="142">
        <f t="shared" si="54"/>
        <v>84</v>
      </c>
      <c r="Z44" s="142">
        <f t="shared" si="54"/>
        <v>944</v>
      </c>
      <c r="AA44" s="142">
        <f t="shared" si="54"/>
        <v>241</v>
      </c>
      <c r="AB44" s="142">
        <f t="shared" si="54"/>
        <v>1065</v>
      </c>
      <c r="AC44" s="142">
        <f t="shared" si="54"/>
        <v>1723</v>
      </c>
      <c r="AD44" s="142">
        <f t="shared" si="54"/>
        <v>1404</v>
      </c>
      <c r="AE44" s="142">
        <f t="shared" si="54"/>
        <v>68</v>
      </c>
      <c r="AF44" s="142">
        <f t="shared" si="54"/>
        <v>3415</v>
      </c>
      <c r="AG44" s="142">
        <f t="shared" si="54"/>
        <v>21</v>
      </c>
      <c r="AH44" s="142">
        <f t="shared" si="54"/>
        <v>66</v>
      </c>
      <c r="AI44" s="142">
        <f t="shared" si="54"/>
        <v>2823</v>
      </c>
      <c r="AJ44" s="142">
        <f t="shared" si="54"/>
        <v>120921</v>
      </c>
      <c r="AK44" s="142">
        <f t="shared" si="54"/>
        <v>5414</v>
      </c>
      <c r="AL44" s="142">
        <f t="shared" si="54"/>
        <v>753</v>
      </c>
      <c r="AM44" s="142">
        <f t="shared" si="54"/>
        <v>98</v>
      </c>
      <c r="AN44" s="142">
        <f t="shared" si="54"/>
        <v>361</v>
      </c>
      <c r="AO44" s="142">
        <f t="shared" si="54"/>
        <v>1866</v>
      </c>
      <c r="AP44" s="142">
        <f t="shared" si="54"/>
        <v>115</v>
      </c>
      <c r="AQ44" s="142">
        <f t="shared" si="54"/>
        <v>355</v>
      </c>
      <c r="AR44" s="142">
        <f t="shared" si="54"/>
        <v>2774</v>
      </c>
      <c r="AS44" s="142">
        <f t="shared" si="54"/>
        <v>125</v>
      </c>
      <c r="AT44" s="142">
        <f t="shared" si="54"/>
        <v>149</v>
      </c>
      <c r="AU44" s="142">
        <f t="shared" si="54"/>
        <v>938</v>
      </c>
      <c r="AV44" s="142">
        <f t="shared" si="54"/>
        <v>1071</v>
      </c>
      <c r="AW44" s="142">
        <f t="shared" si="54"/>
        <v>1950</v>
      </c>
      <c r="AX44" s="142">
        <f t="shared" si="54"/>
        <v>342</v>
      </c>
      <c r="AY44" s="142">
        <f t="shared" si="54"/>
        <v>768</v>
      </c>
      <c r="AZ44" s="142">
        <f t="shared" si="54"/>
        <v>611</v>
      </c>
      <c r="BA44" s="142">
        <f t="shared" si="54"/>
        <v>370</v>
      </c>
      <c r="BB44" s="142">
        <f t="shared" si="54"/>
        <v>1439</v>
      </c>
      <c r="BC44" s="142">
        <f t="shared" si="54"/>
        <v>176</v>
      </c>
      <c r="BD44" s="142">
        <f t="shared" si="54"/>
        <v>313</v>
      </c>
      <c r="BE44" s="142">
        <f t="shared" si="54"/>
        <v>955</v>
      </c>
      <c r="BF44" s="142">
        <f t="shared" si="54"/>
        <v>148</v>
      </c>
      <c r="BG44" s="142">
        <f t="shared" si="54"/>
        <v>129</v>
      </c>
      <c r="BH44" s="142">
        <f t="shared" si="54"/>
        <v>552</v>
      </c>
      <c r="BI44" s="142">
        <f t="shared" si="54"/>
        <v>315</v>
      </c>
      <c r="BJ44" s="142">
        <f t="shared" si="54"/>
        <v>7381</v>
      </c>
      <c r="BK44" s="142">
        <f t="shared" si="54"/>
        <v>733</v>
      </c>
      <c r="BL44" s="142">
        <f t="shared" si="54"/>
        <v>55</v>
      </c>
      <c r="BM44" s="142">
        <f t="shared" si="54"/>
        <v>94</v>
      </c>
      <c r="BN44" s="142">
        <f t="shared" si="54"/>
        <v>211</v>
      </c>
      <c r="BO44" s="142">
        <f t="shared" si="54"/>
        <v>247</v>
      </c>
      <c r="BP44" s="142">
        <f t="shared" si="54"/>
        <v>1178</v>
      </c>
      <c r="BQ44" s="142">
        <f t="shared" ref="BQ44:CC46" si="55">BQ164</f>
        <v>156</v>
      </c>
      <c r="BR44" s="142">
        <f t="shared" si="55"/>
        <v>9990</v>
      </c>
      <c r="BS44" s="142">
        <f t="shared" si="55"/>
        <v>2301</v>
      </c>
      <c r="BT44" s="142">
        <f t="shared" si="55"/>
        <v>240</v>
      </c>
      <c r="BU44" s="142">
        <f t="shared" si="55"/>
        <v>1547</v>
      </c>
      <c r="BV44" s="142">
        <f t="shared" si="55"/>
        <v>441</v>
      </c>
      <c r="BW44" s="142">
        <f t="shared" si="55"/>
        <v>76</v>
      </c>
      <c r="BX44" s="142">
        <f t="shared" si="55"/>
        <v>65</v>
      </c>
      <c r="BY44" s="142">
        <f t="shared" si="55"/>
        <v>36</v>
      </c>
      <c r="BZ44" s="142">
        <f t="shared" si="55"/>
        <v>515</v>
      </c>
      <c r="CA44" s="142">
        <f t="shared" si="55"/>
        <v>1051</v>
      </c>
      <c r="CB44" s="142">
        <f t="shared" si="55"/>
        <v>248</v>
      </c>
      <c r="CC44" s="142">
        <f t="shared" si="55"/>
        <v>177</v>
      </c>
    </row>
    <row r="45" spans="1:81" s="125" customFormat="1" x14ac:dyDescent="0.2">
      <c r="A45" s="137" t="s">
        <v>73</v>
      </c>
      <c r="B45" s="125" t="s">
        <v>378</v>
      </c>
      <c r="C45" s="125">
        <v>2010</v>
      </c>
      <c r="D45" s="142">
        <f t="shared" ref="D45:S46" si="56">D165</f>
        <v>1844</v>
      </c>
      <c r="E45" s="142">
        <f t="shared" si="56"/>
        <v>92</v>
      </c>
      <c r="F45" s="142">
        <f t="shared" si="56"/>
        <v>574</v>
      </c>
      <c r="G45" s="142">
        <f t="shared" si="56"/>
        <v>282</v>
      </c>
      <c r="H45" s="142">
        <f t="shared" si="56"/>
        <v>266</v>
      </c>
      <c r="I45" s="142">
        <f t="shared" si="56"/>
        <v>886</v>
      </c>
      <c r="J45" s="142">
        <f t="shared" si="56"/>
        <v>708</v>
      </c>
      <c r="K45" s="142">
        <f t="shared" si="56"/>
        <v>482</v>
      </c>
      <c r="L45" s="142">
        <f t="shared" si="56"/>
        <v>78</v>
      </c>
      <c r="M45" s="142">
        <f t="shared" si="56"/>
        <v>26</v>
      </c>
      <c r="N45" s="142">
        <f t="shared" si="56"/>
        <v>599</v>
      </c>
      <c r="O45" s="142">
        <f t="shared" si="56"/>
        <v>17</v>
      </c>
      <c r="P45" s="142">
        <f t="shared" si="56"/>
        <v>211</v>
      </c>
      <c r="Q45" s="142">
        <f t="shared" si="56"/>
        <v>15</v>
      </c>
      <c r="R45" s="142">
        <f t="shared" si="56"/>
        <v>89</v>
      </c>
      <c r="S45" s="142">
        <f t="shared" si="56"/>
        <v>1807</v>
      </c>
      <c r="T45" s="142">
        <f t="shared" si="54"/>
        <v>713</v>
      </c>
      <c r="U45" s="142">
        <f t="shared" si="54"/>
        <v>212</v>
      </c>
      <c r="V45" s="142">
        <f t="shared" si="54"/>
        <v>126</v>
      </c>
      <c r="W45" s="142">
        <f t="shared" si="54"/>
        <v>217</v>
      </c>
      <c r="X45" s="142">
        <f t="shared" si="54"/>
        <v>185</v>
      </c>
      <c r="Y45" s="142">
        <f t="shared" si="54"/>
        <v>76</v>
      </c>
      <c r="Z45" s="142">
        <f t="shared" si="54"/>
        <v>731</v>
      </c>
      <c r="AA45" s="142">
        <f t="shared" si="54"/>
        <v>173</v>
      </c>
      <c r="AB45" s="142">
        <f t="shared" si="54"/>
        <v>427</v>
      </c>
      <c r="AC45" s="142">
        <f t="shared" si="54"/>
        <v>1634</v>
      </c>
      <c r="AD45" s="142">
        <f t="shared" si="54"/>
        <v>859</v>
      </c>
      <c r="AE45" s="142">
        <f t="shared" si="54"/>
        <v>57</v>
      </c>
      <c r="AF45" s="142">
        <f t="shared" si="54"/>
        <v>1543</v>
      </c>
      <c r="AG45" s="142">
        <f t="shared" si="54"/>
        <v>18</v>
      </c>
      <c r="AH45" s="142">
        <f t="shared" si="54"/>
        <v>56</v>
      </c>
      <c r="AI45" s="142">
        <f t="shared" si="54"/>
        <v>806</v>
      </c>
      <c r="AJ45" s="142">
        <f t="shared" si="54"/>
        <v>116656</v>
      </c>
      <c r="AK45" s="142">
        <f t="shared" si="54"/>
        <v>2693</v>
      </c>
      <c r="AL45" s="142">
        <f t="shared" si="54"/>
        <v>613</v>
      </c>
      <c r="AM45" s="142">
        <f t="shared" si="54"/>
        <v>88</v>
      </c>
      <c r="AN45" s="142">
        <f t="shared" si="54"/>
        <v>233</v>
      </c>
      <c r="AO45" s="142">
        <f t="shared" si="54"/>
        <v>1042</v>
      </c>
      <c r="AP45" s="142">
        <f t="shared" si="54"/>
        <v>95</v>
      </c>
      <c r="AQ45" s="142">
        <f t="shared" si="54"/>
        <v>288</v>
      </c>
      <c r="AR45" s="142">
        <f t="shared" si="54"/>
        <v>1364</v>
      </c>
      <c r="AS45" s="142">
        <f t="shared" si="54"/>
        <v>99</v>
      </c>
      <c r="AT45" s="142">
        <f t="shared" si="54"/>
        <v>111</v>
      </c>
      <c r="AU45" s="142">
        <f t="shared" si="54"/>
        <v>576</v>
      </c>
      <c r="AV45" s="142">
        <f t="shared" si="54"/>
        <v>589</v>
      </c>
      <c r="AW45" s="142">
        <f t="shared" si="54"/>
        <v>1471</v>
      </c>
      <c r="AX45" s="142">
        <f t="shared" si="54"/>
        <v>241</v>
      </c>
      <c r="AY45" s="142">
        <f t="shared" si="54"/>
        <v>660</v>
      </c>
      <c r="AZ45" s="142">
        <f t="shared" si="54"/>
        <v>514</v>
      </c>
      <c r="BA45" s="142">
        <f t="shared" si="54"/>
        <v>365</v>
      </c>
      <c r="BB45" s="142">
        <f t="shared" si="54"/>
        <v>553</v>
      </c>
      <c r="BC45" s="142">
        <f t="shared" si="54"/>
        <v>103</v>
      </c>
      <c r="BD45" s="142">
        <f t="shared" si="54"/>
        <v>248</v>
      </c>
      <c r="BE45" s="142">
        <f t="shared" si="54"/>
        <v>562</v>
      </c>
      <c r="BF45" s="142">
        <f t="shared" si="54"/>
        <v>129</v>
      </c>
      <c r="BG45" s="142">
        <f t="shared" si="54"/>
        <v>118</v>
      </c>
      <c r="BH45" s="142">
        <f t="shared" si="54"/>
        <v>384</v>
      </c>
      <c r="BI45" s="142">
        <f t="shared" si="54"/>
        <v>298</v>
      </c>
      <c r="BJ45" s="142">
        <f t="shared" si="54"/>
        <v>2551</v>
      </c>
      <c r="BK45" s="142">
        <f t="shared" si="54"/>
        <v>616</v>
      </c>
      <c r="BL45" s="142">
        <f t="shared" si="54"/>
        <v>53</v>
      </c>
      <c r="BM45" s="142">
        <f t="shared" si="54"/>
        <v>84</v>
      </c>
      <c r="BN45" s="142">
        <f t="shared" si="54"/>
        <v>205</v>
      </c>
      <c r="BO45" s="142">
        <f t="shared" si="54"/>
        <v>158</v>
      </c>
      <c r="BP45" s="142">
        <f t="shared" si="54"/>
        <v>944</v>
      </c>
      <c r="BQ45" s="142">
        <f t="shared" si="55"/>
        <v>102</v>
      </c>
      <c r="BR45" s="142">
        <f t="shared" si="55"/>
        <v>4214</v>
      </c>
      <c r="BS45" s="142">
        <f t="shared" si="55"/>
        <v>1274</v>
      </c>
      <c r="BT45" s="142">
        <f t="shared" si="55"/>
        <v>125</v>
      </c>
      <c r="BU45" s="142">
        <f t="shared" si="55"/>
        <v>1059</v>
      </c>
      <c r="BV45" s="142">
        <f t="shared" si="55"/>
        <v>329</v>
      </c>
      <c r="BW45" s="142">
        <f t="shared" si="55"/>
        <v>66</v>
      </c>
      <c r="BX45" s="142">
        <f t="shared" si="55"/>
        <v>52</v>
      </c>
      <c r="BY45" s="142">
        <f t="shared" si="55"/>
        <v>25</v>
      </c>
      <c r="BZ45" s="142">
        <f t="shared" si="55"/>
        <v>371</v>
      </c>
      <c r="CA45" s="142">
        <f t="shared" si="55"/>
        <v>499</v>
      </c>
      <c r="CB45" s="142">
        <f t="shared" si="55"/>
        <v>155</v>
      </c>
      <c r="CC45" s="142">
        <f t="shared" si="55"/>
        <v>167</v>
      </c>
    </row>
    <row r="46" spans="1:81" s="125" customFormat="1" x14ac:dyDescent="0.2">
      <c r="A46" s="137" t="s">
        <v>74</v>
      </c>
      <c r="B46" s="125" t="s">
        <v>377</v>
      </c>
      <c r="C46" s="125">
        <v>2010</v>
      </c>
      <c r="D46" s="142">
        <f t="shared" si="56"/>
        <v>4</v>
      </c>
      <c r="E46" s="142">
        <f t="shared" ref="E46:BP46" si="57">E166</f>
        <v>0</v>
      </c>
      <c r="F46" s="142">
        <f t="shared" si="57"/>
        <v>178</v>
      </c>
      <c r="G46" s="142">
        <f t="shared" si="57"/>
        <v>38</v>
      </c>
      <c r="H46" s="142">
        <f t="shared" si="57"/>
        <v>242</v>
      </c>
      <c r="I46" s="142">
        <f t="shared" si="57"/>
        <v>841</v>
      </c>
      <c r="J46" s="142">
        <f t="shared" si="57"/>
        <v>403</v>
      </c>
      <c r="K46" s="142">
        <f t="shared" si="57"/>
        <v>45</v>
      </c>
      <c r="L46" s="142">
        <f t="shared" si="57"/>
        <v>69</v>
      </c>
      <c r="M46" s="142">
        <f t="shared" si="57"/>
        <v>1</v>
      </c>
      <c r="N46" s="142">
        <f t="shared" si="57"/>
        <v>284</v>
      </c>
      <c r="O46" s="142">
        <f t="shared" si="57"/>
        <v>4</v>
      </c>
      <c r="P46" s="142">
        <f t="shared" si="57"/>
        <v>128</v>
      </c>
      <c r="Q46" s="142">
        <f t="shared" si="57"/>
        <v>12</v>
      </c>
      <c r="R46" s="142">
        <f t="shared" si="57"/>
        <v>60</v>
      </c>
      <c r="S46" s="142">
        <f t="shared" si="57"/>
        <v>3360</v>
      </c>
      <c r="T46" s="142">
        <f t="shared" si="57"/>
        <v>466</v>
      </c>
      <c r="U46" s="142">
        <f t="shared" si="57"/>
        <v>58</v>
      </c>
      <c r="V46" s="142">
        <f t="shared" si="57"/>
        <v>11</v>
      </c>
      <c r="W46" s="142">
        <f t="shared" si="57"/>
        <v>259</v>
      </c>
      <c r="X46" s="142">
        <f t="shared" si="57"/>
        <v>92</v>
      </c>
      <c r="Y46" s="142">
        <f t="shared" si="57"/>
        <v>8</v>
      </c>
      <c r="Z46" s="142">
        <f t="shared" si="57"/>
        <v>213</v>
      </c>
      <c r="AA46" s="142">
        <f t="shared" si="57"/>
        <v>68</v>
      </c>
      <c r="AB46" s="142">
        <f t="shared" si="57"/>
        <v>638</v>
      </c>
      <c r="AC46" s="142">
        <f t="shared" si="57"/>
        <v>89</v>
      </c>
      <c r="AD46" s="142">
        <f t="shared" si="57"/>
        <v>545</v>
      </c>
      <c r="AE46" s="142">
        <f t="shared" si="57"/>
        <v>11</v>
      </c>
      <c r="AF46" s="142">
        <f t="shared" si="57"/>
        <v>1872</v>
      </c>
      <c r="AG46" s="142">
        <f t="shared" si="57"/>
        <v>3</v>
      </c>
      <c r="AH46" s="142">
        <f t="shared" si="57"/>
        <v>10</v>
      </c>
      <c r="AI46" s="142">
        <f t="shared" si="57"/>
        <v>2017</v>
      </c>
      <c r="AJ46" s="142">
        <f t="shared" si="57"/>
        <v>4265</v>
      </c>
      <c r="AK46" s="142">
        <f t="shared" si="57"/>
        <v>2721</v>
      </c>
      <c r="AL46" s="142">
        <f t="shared" si="57"/>
        <v>140</v>
      </c>
      <c r="AM46" s="142">
        <f t="shared" si="57"/>
        <v>10</v>
      </c>
      <c r="AN46" s="142">
        <f t="shared" si="57"/>
        <v>128</v>
      </c>
      <c r="AO46" s="142">
        <f t="shared" si="57"/>
        <v>824</v>
      </c>
      <c r="AP46" s="142">
        <f t="shared" si="57"/>
        <v>20</v>
      </c>
      <c r="AQ46" s="142">
        <f t="shared" si="57"/>
        <v>67</v>
      </c>
      <c r="AR46" s="142">
        <f t="shared" si="57"/>
        <v>1410</v>
      </c>
      <c r="AS46" s="142">
        <f t="shared" si="57"/>
        <v>26</v>
      </c>
      <c r="AT46" s="142">
        <f t="shared" si="57"/>
        <v>38</v>
      </c>
      <c r="AU46" s="142">
        <f t="shared" si="57"/>
        <v>362</v>
      </c>
      <c r="AV46" s="142">
        <f t="shared" si="57"/>
        <v>482</v>
      </c>
      <c r="AW46" s="142">
        <f t="shared" si="57"/>
        <v>479</v>
      </c>
      <c r="AX46" s="142">
        <f t="shared" si="57"/>
        <v>101</v>
      </c>
      <c r="AY46" s="142">
        <f t="shared" si="57"/>
        <v>108</v>
      </c>
      <c r="AZ46" s="142">
        <f t="shared" si="57"/>
        <v>97</v>
      </c>
      <c r="BA46" s="142">
        <f t="shared" si="57"/>
        <v>5</v>
      </c>
      <c r="BB46" s="142">
        <f t="shared" si="57"/>
        <v>886</v>
      </c>
      <c r="BC46" s="142">
        <f t="shared" si="57"/>
        <v>73</v>
      </c>
      <c r="BD46" s="142">
        <f t="shared" si="57"/>
        <v>65</v>
      </c>
      <c r="BE46" s="142">
        <f t="shared" si="57"/>
        <v>393</v>
      </c>
      <c r="BF46" s="142">
        <f t="shared" si="57"/>
        <v>19</v>
      </c>
      <c r="BG46" s="142">
        <f t="shared" si="57"/>
        <v>11</v>
      </c>
      <c r="BH46" s="142">
        <f t="shared" si="57"/>
        <v>168</v>
      </c>
      <c r="BI46" s="142">
        <f t="shared" si="57"/>
        <v>17</v>
      </c>
      <c r="BJ46" s="142">
        <f t="shared" si="57"/>
        <v>4830</v>
      </c>
      <c r="BK46" s="142">
        <f t="shared" si="57"/>
        <v>117</v>
      </c>
      <c r="BL46" s="142">
        <f t="shared" si="57"/>
        <v>2</v>
      </c>
      <c r="BM46" s="142">
        <f t="shared" si="57"/>
        <v>10</v>
      </c>
      <c r="BN46" s="142">
        <f t="shared" si="57"/>
        <v>6</v>
      </c>
      <c r="BO46" s="142">
        <f t="shared" si="57"/>
        <v>89</v>
      </c>
      <c r="BP46" s="142">
        <f t="shared" si="57"/>
        <v>234</v>
      </c>
      <c r="BQ46" s="142">
        <f t="shared" si="55"/>
        <v>54</v>
      </c>
      <c r="BR46" s="142">
        <f t="shared" si="55"/>
        <v>5776</v>
      </c>
      <c r="BS46" s="142">
        <f t="shared" si="55"/>
        <v>1027</v>
      </c>
      <c r="BT46" s="142">
        <f t="shared" si="55"/>
        <v>115</v>
      </c>
      <c r="BU46" s="142">
        <f t="shared" si="55"/>
        <v>488</v>
      </c>
      <c r="BV46" s="142">
        <f t="shared" si="55"/>
        <v>112</v>
      </c>
      <c r="BW46" s="142">
        <f t="shared" si="55"/>
        <v>10</v>
      </c>
      <c r="BX46" s="142">
        <f t="shared" si="55"/>
        <v>13</v>
      </c>
      <c r="BY46" s="142">
        <f t="shared" si="55"/>
        <v>11</v>
      </c>
      <c r="BZ46" s="142">
        <f t="shared" si="55"/>
        <v>144</v>
      </c>
      <c r="CA46" s="142">
        <f t="shared" si="55"/>
        <v>552</v>
      </c>
      <c r="CB46" s="142">
        <f t="shared" si="55"/>
        <v>93</v>
      </c>
      <c r="CC46" s="142">
        <f t="shared" si="55"/>
        <v>10</v>
      </c>
    </row>
    <row r="47" spans="1:81" s="125" customFormat="1" x14ac:dyDescent="0.2">
      <c r="A47" s="137" t="s">
        <v>75</v>
      </c>
      <c r="B47" s="125" t="s">
        <v>376</v>
      </c>
      <c r="C47" s="125">
        <v>2010</v>
      </c>
      <c r="D47" s="142">
        <f>D168</f>
        <v>442</v>
      </c>
      <c r="E47" s="142">
        <f t="shared" ref="E47:BP48" si="58">E168</f>
        <v>47</v>
      </c>
      <c r="F47" s="142">
        <f t="shared" si="58"/>
        <v>418</v>
      </c>
      <c r="G47" s="142">
        <f t="shared" si="58"/>
        <v>167</v>
      </c>
      <c r="H47" s="142">
        <f t="shared" si="58"/>
        <v>230</v>
      </c>
      <c r="I47" s="142">
        <f t="shared" si="58"/>
        <v>765</v>
      </c>
      <c r="J47" s="142">
        <f t="shared" si="58"/>
        <v>435</v>
      </c>
      <c r="K47" s="142">
        <f t="shared" si="58"/>
        <v>317</v>
      </c>
      <c r="L47" s="142">
        <f t="shared" si="58"/>
        <v>70</v>
      </c>
      <c r="M47" s="142">
        <f t="shared" si="58"/>
        <v>16</v>
      </c>
      <c r="N47" s="142">
        <f t="shared" si="58"/>
        <v>544</v>
      </c>
      <c r="O47" s="142">
        <f t="shared" si="58"/>
        <v>10</v>
      </c>
      <c r="P47" s="142">
        <f t="shared" si="58"/>
        <v>166</v>
      </c>
      <c r="Q47" s="142">
        <f t="shared" si="58"/>
        <v>12</v>
      </c>
      <c r="R47" s="142">
        <f t="shared" si="58"/>
        <v>73</v>
      </c>
      <c r="S47" s="142">
        <f t="shared" si="58"/>
        <v>3079</v>
      </c>
      <c r="T47" s="142">
        <f t="shared" si="58"/>
        <v>569</v>
      </c>
      <c r="U47" s="142">
        <f t="shared" si="58"/>
        <v>146</v>
      </c>
      <c r="V47" s="142">
        <f t="shared" si="58"/>
        <v>31</v>
      </c>
      <c r="W47" s="142">
        <f t="shared" si="58"/>
        <v>167</v>
      </c>
      <c r="X47" s="142">
        <f t="shared" si="58"/>
        <v>148</v>
      </c>
      <c r="Y47" s="142">
        <f t="shared" si="58"/>
        <v>48</v>
      </c>
      <c r="Z47" s="142">
        <f t="shared" si="58"/>
        <v>547</v>
      </c>
      <c r="AA47" s="142">
        <f t="shared" si="58"/>
        <v>103</v>
      </c>
      <c r="AB47" s="142">
        <f t="shared" si="58"/>
        <v>481</v>
      </c>
      <c r="AC47" s="142">
        <f t="shared" si="58"/>
        <v>603</v>
      </c>
      <c r="AD47" s="142">
        <f t="shared" si="58"/>
        <v>385</v>
      </c>
      <c r="AE47" s="142">
        <f t="shared" si="58"/>
        <v>27</v>
      </c>
      <c r="AF47" s="142">
        <f t="shared" si="58"/>
        <v>1783</v>
      </c>
      <c r="AG47" s="142">
        <f t="shared" si="58"/>
        <v>10</v>
      </c>
      <c r="AH47" s="142">
        <f t="shared" si="58"/>
        <v>42</v>
      </c>
      <c r="AI47" s="142">
        <f t="shared" si="58"/>
        <v>1195</v>
      </c>
      <c r="AJ47" s="142">
        <f t="shared" si="58"/>
        <v>45623</v>
      </c>
      <c r="AK47" s="142">
        <f t="shared" si="58"/>
        <v>2973</v>
      </c>
      <c r="AL47" s="142">
        <f t="shared" si="58"/>
        <v>346</v>
      </c>
      <c r="AM47" s="142">
        <f t="shared" si="58"/>
        <v>61</v>
      </c>
      <c r="AN47" s="142">
        <f t="shared" si="58"/>
        <v>257</v>
      </c>
      <c r="AO47" s="142">
        <f t="shared" si="58"/>
        <v>793</v>
      </c>
      <c r="AP47" s="142">
        <f t="shared" si="58"/>
        <v>76</v>
      </c>
      <c r="AQ47" s="142">
        <f t="shared" si="58"/>
        <v>171</v>
      </c>
      <c r="AR47" s="142">
        <f t="shared" si="58"/>
        <v>1312</v>
      </c>
      <c r="AS47" s="142">
        <f t="shared" si="58"/>
        <v>67</v>
      </c>
      <c r="AT47" s="142">
        <f t="shared" si="58"/>
        <v>112</v>
      </c>
      <c r="AU47" s="142">
        <f t="shared" si="58"/>
        <v>468</v>
      </c>
      <c r="AV47" s="142">
        <f t="shared" si="58"/>
        <v>331</v>
      </c>
      <c r="AW47" s="142">
        <f t="shared" si="58"/>
        <v>868</v>
      </c>
      <c r="AX47" s="142">
        <f t="shared" si="58"/>
        <v>176</v>
      </c>
      <c r="AY47" s="142">
        <f t="shared" si="58"/>
        <v>344</v>
      </c>
      <c r="AZ47" s="142">
        <f t="shared" si="58"/>
        <v>361</v>
      </c>
      <c r="BA47" s="142">
        <f t="shared" si="58"/>
        <v>200</v>
      </c>
      <c r="BB47" s="142">
        <f t="shared" si="58"/>
        <v>740</v>
      </c>
      <c r="BC47" s="142">
        <f t="shared" si="58"/>
        <v>97</v>
      </c>
      <c r="BD47" s="142">
        <f t="shared" si="58"/>
        <v>225</v>
      </c>
      <c r="BE47" s="142">
        <f t="shared" si="58"/>
        <v>359</v>
      </c>
      <c r="BF47" s="142">
        <f t="shared" si="58"/>
        <v>96</v>
      </c>
      <c r="BG47" s="142">
        <f t="shared" si="58"/>
        <v>84</v>
      </c>
      <c r="BH47" s="142">
        <f t="shared" si="58"/>
        <v>345</v>
      </c>
      <c r="BI47" s="142">
        <f t="shared" si="58"/>
        <v>177</v>
      </c>
      <c r="BJ47" s="142">
        <f t="shared" si="58"/>
        <v>3455</v>
      </c>
      <c r="BK47" s="142">
        <f t="shared" si="58"/>
        <v>460</v>
      </c>
      <c r="BL47" s="142">
        <f t="shared" si="58"/>
        <v>34</v>
      </c>
      <c r="BM47" s="142">
        <f t="shared" si="58"/>
        <v>51</v>
      </c>
      <c r="BN47" s="142">
        <f t="shared" si="58"/>
        <v>72</v>
      </c>
      <c r="BO47" s="142">
        <f t="shared" si="58"/>
        <v>141</v>
      </c>
      <c r="BP47" s="142">
        <f t="shared" si="58"/>
        <v>632</v>
      </c>
      <c r="BQ47" s="142">
        <f t="shared" ref="BQ47:CC49" si="59">BQ168</f>
        <v>72</v>
      </c>
      <c r="BR47" s="142">
        <f t="shared" si="59"/>
        <v>6094</v>
      </c>
      <c r="BS47" s="142">
        <f t="shared" si="59"/>
        <v>1139</v>
      </c>
      <c r="BT47" s="142">
        <f t="shared" si="59"/>
        <v>102</v>
      </c>
      <c r="BU47" s="142">
        <f t="shared" si="59"/>
        <v>709</v>
      </c>
      <c r="BV47" s="142">
        <f t="shared" si="59"/>
        <v>286</v>
      </c>
      <c r="BW47" s="142">
        <f t="shared" si="59"/>
        <v>47</v>
      </c>
      <c r="BX47" s="142">
        <f t="shared" si="59"/>
        <v>44</v>
      </c>
      <c r="BY47" s="142">
        <f t="shared" si="59"/>
        <v>18</v>
      </c>
      <c r="BZ47" s="142">
        <f t="shared" si="59"/>
        <v>307</v>
      </c>
      <c r="CA47" s="142">
        <f t="shared" si="59"/>
        <v>475</v>
      </c>
      <c r="CB47" s="142">
        <f t="shared" si="59"/>
        <v>163</v>
      </c>
      <c r="CC47" s="142">
        <f t="shared" si="59"/>
        <v>106</v>
      </c>
    </row>
    <row r="48" spans="1:81" s="125" customFormat="1" x14ac:dyDescent="0.2">
      <c r="A48" s="137" t="s">
        <v>76</v>
      </c>
      <c r="B48" s="125" t="s">
        <v>375</v>
      </c>
      <c r="C48" s="125">
        <v>2010</v>
      </c>
      <c r="D48" s="142">
        <f t="shared" ref="D48:S49" si="60">D169</f>
        <v>38</v>
      </c>
      <c r="E48" s="142">
        <f t="shared" si="60"/>
        <v>0</v>
      </c>
      <c r="F48" s="142">
        <f t="shared" si="60"/>
        <v>7</v>
      </c>
      <c r="G48" s="142">
        <f t="shared" si="60"/>
        <v>8</v>
      </c>
      <c r="H48" s="142">
        <f t="shared" si="60"/>
        <v>0</v>
      </c>
      <c r="I48" s="142">
        <f t="shared" si="60"/>
        <v>0</v>
      </c>
      <c r="J48" s="142">
        <f t="shared" si="60"/>
        <v>0</v>
      </c>
      <c r="K48" s="142">
        <f t="shared" si="60"/>
        <v>89</v>
      </c>
      <c r="L48" s="142">
        <f t="shared" si="60"/>
        <v>0</v>
      </c>
      <c r="M48" s="142">
        <f t="shared" si="60"/>
        <v>2</v>
      </c>
      <c r="N48" s="142">
        <f t="shared" si="60"/>
        <v>1</v>
      </c>
      <c r="O48" s="142">
        <f t="shared" si="60"/>
        <v>1</v>
      </c>
      <c r="P48" s="142">
        <f t="shared" si="60"/>
        <v>5</v>
      </c>
      <c r="Q48" s="142">
        <f t="shared" si="60"/>
        <v>1</v>
      </c>
      <c r="R48" s="142">
        <f t="shared" si="60"/>
        <v>2</v>
      </c>
      <c r="S48" s="142">
        <f t="shared" si="60"/>
        <v>103</v>
      </c>
      <c r="T48" s="142">
        <f t="shared" si="58"/>
        <v>2</v>
      </c>
      <c r="U48" s="142">
        <f t="shared" si="58"/>
        <v>2</v>
      </c>
      <c r="V48" s="142">
        <f t="shared" si="58"/>
        <v>1</v>
      </c>
      <c r="W48" s="142">
        <f t="shared" si="58"/>
        <v>0</v>
      </c>
      <c r="X48" s="142">
        <f t="shared" si="58"/>
        <v>6</v>
      </c>
      <c r="Y48" s="142">
        <f t="shared" si="58"/>
        <v>8</v>
      </c>
      <c r="Z48" s="142">
        <f t="shared" si="58"/>
        <v>0</v>
      </c>
      <c r="AA48" s="142">
        <f t="shared" si="58"/>
        <v>1</v>
      </c>
      <c r="AB48" s="142">
        <f t="shared" si="58"/>
        <v>0</v>
      </c>
      <c r="AC48" s="142">
        <f t="shared" si="58"/>
        <v>30</v>
      </c>
      <c r="AD48" s="142">
        <f t="shared" si="58"/>
        <v>0</v>
      </c>
      <c r="AE48" s="142">
        <f t="shared" si="58"/>
        <v>0</v>
      </c>
      <c r="AF48" s="142">
        <f t="shared" si="58"/>
        <v>21</v>
      </c>
      <c r="AG48" s="142">
        <f t="shared" si="58"/>
        <v>2</v>
      </c>
      <c r="AH48" s="142">
        <f t="shared" si="58"/>
        <v>0</v>
      </c>
      <c r="AI48" s="142">
        <f t="shared" si="58"/>
        <v>21</v>
      </c>
      <c r="AJ48" s="142">
        <f t="shared" si="58"/>
        <v>3616</v>
      </c>
      <c r="AK48" s="142">
        <f t="shared" si="58"/>
        <v>166</v>
      </c>
      <c r="AL48" s="142">
        <f t="shared" si="58"/>
        <v>4</v>
      </c>
      <c r="AM48" s="142">
        <f t="shared" si="58"/>
        <v>0</v>
      </c>
      <c r="AN48" s="142">
        <f t="shared" si="58"/>
        <v>0</v>
      </c>
      <c r="AO48" s="142">
        <f t="shared" si="58"/>
        <v>0</v>
      </c>
      <c r="AP48" s="142">
        <f t="shared" si="58"/>
        <v>0</v>
      </c>
      <c r="AQ48" s="142">
        <f t="shared" si="58"/>
        <v>9</v>
      </c>
      <c r="AR48" s="142">
        <f t="shared" si="58"/>
        <v>0</v>
      </c>
      <c r="AS48" s="142">
        <f t="shared" si="58"/>
        <v>2</v>
      </c>
      <c r="AT48" s="142">
        <f t="shared" si="58"/>
        <v>0</v>
      </c>
      <c r="AU48" s="142">
        <f t="shared" si="58"/>
        <v>23</v>
      </c>
      <c r="AV48" s="142">
        <f t="shared" si="58"/>
        <v>7</v>
      </c>
      <c r="AW48" s="142">
        <f t="shared" si="58"/>
        <v>2</v>
      </c>
      <c r="AX48" s="142">
        <f t="shared" si="58"/>
        <v>2</v>
      </c>
      <c r="AY48" s="142">
        <f t="shared" si="58"/>
        <v>0</v>
      </c>
      <c r="AZ48" s="142">
        <f t="shared" si="58"/>
        <v>0</v>
      </c>
      <c r="BA48" s="142">
        <f t="shared" si="58"/>
        <v>0</v>
      </c>
      <c r="BB48" s="142">
        <f t="shared" si="58"/>
        <v>0</v>
      </c>
      <c r="BC48" s="142">
        <f t="shared" si="58"/>
        <v>0</v>
      </c>
      <c r="BD48" s="142">
        <f t="shared" si="58"/>
        <v>6</v>
      </c>
      <c r="BE48" s="142">
        <f t="shared" si="58"/>
        <v>0</v>
      </c>
      <c r="BF48" s="142">
        <f t="shared" si="58"/>
        <v>1</v>
      </c>
      <c r="BG48" s="142">
        <f t="shared" si="58"/>
        <v>0</v>
      </c>
      <c r="BH48" s="142">
        <f t="shared" si="58"/>
        <v>7</v>
      </c>
      <c r="BI48" s="142">
        <f t="shared" si="58"/>
        <v>0</v>
      </c>
      <c r="BJ48" s="142">
        <f t="shared" si="58"/>
        <v>119</v>
      </c>
      <c r="BK48" s="142">
        <f t="shared" si="58"/>
        <v>10</v>
      </c>
      <c r="BL48" s="142">
        <f t="shared" si="58"/>
        <v>1</v>
      </c>
      <c r="BM48" s="142">
        <f t="shared" si="58"/>
        <v>0</v>
      </c>
      <c r="BN48" s="142">
        <f t="shared" si="58"/>
        <v>0</v>
      </c>
      <c r="BO48" s="142">
        <f t="shared" si="58"/>
        <v>12</v>
      </c>
      <c r="BP48" s="142">
        <f t="shared" si="58"/>
        <v>0</v>
      </c>
      <c r="BQ48" s="142">
        <f t="shared" si="59"/>
        <v>0</v>
      </c>
      <c r="BR48" s="142">
        <f t="shared" si="59"/>
        <v>90</v>
      </c>
      <c r="BS48" s="142">
        <f t="shared" si="59"/>
        <v>17</v>
      </c>
      <c r="BT48" s="142">
        <f t="shared" si="59"/>
        <v>9</v>
      </c>
      <c r="BU48" s="142">
        <f t="shared" si="59"/>
        <v>7</v>
      </c>
      <c r="BV48" s="142">
        <f t="shared" si="59"/>
        <v>0</v>
      </c>
      <c r="BW48" s="142">
        <f t="shared" si="59"/>
        <v>0</v>
      </c>
      <c r="BX48" s="142">
        <f t="shared" si="59"/>
        <v>0</v>
      </c>
      <c r="BY48" s="142">
        <f t="shared" si="59"/>
        <v>0</v>
      </c>
      <c r="BZ48" s="142">
        <f t="shared" si="59"/>
        <v>1</v>
      </c>
      <c r="CA48" s="142">
        <f t="shared" si="59"/>
        <v>13</v>
      </c>
      <c r="CB48" s="142">
        <f t="shared" si="59"/>
        <v>3</v>
      </c>
      <c r="CC48" s="142">
        <f t="shared" si="59"/>
        <v>9</v>
      </c>
    </row>
    <row r="49" spans="1:91" s="125" customFormat="1" x14ac:dyDescent="0.2">
      <c r="A49" s="137" t="s">
        <v>77</v>
      </c>
      <c r="B49" s="125" t="s">
        <v>374</v>
      </c>
      <c r="C49" s="125">
        <v>2010</v>
      </c>
      <c r="D49" s="142">
        <f t="shared" si="60"/>
        <v>1368</v>
      </c>
      <c r="E49" s="142">
        <f t="shared" ref="E49:BP49" si="61">E170</f>
        <v>45</v>
      </c>
      <c r="F49" s="142">
        <f t="shared" si="61"/>
        <v>327</v>
      </c>
      <c r="G49" s="142">
        <f t="shared" si="61"/>
        <v>145</v>
      </c>
      <c r="H49" s="142">
        <f t="shared" si="61"/>
        <v>278</v>
      </c>
      <c r="I49" s="142">
        <f t="shared" si="61"/>
        <v>962</v>
      </c>
      <c r="J49" s="142">
        <f t="shared" si="61"/>
        <v>676</v>
      </c>
      <c r="K49" s="142">
        <f t="shared" si="61"/>
        <v>121</v>
      </c>
      <c r="L49" s="142">
        <f t="shared" si="61"/>
        <v>77</v>
      </c>
      <c r="M49" s="142">
        <f t="shared" si="61"/>
        <v>9</v>
      </c>
      <c r="N49" s="142">
        <f t="shared" si="61"/>
        <v>338</v>
      </c>
      <c r="O49" s="142">
        <f t="shared" si="61"/>
        <v>10</v>
      </c>
      <c r="P49" s="142">
        <f t="shared" si="61"/>
        <v>168</v>
      </c>
      <c r="Q49" s="142">
        <f t="shared" si="61"/>
        <v>14</v>
      </c>
      <c r="R49" s="142">
        <f t="shared" si="61"/>
        <v>74</v>
      </c>
      <c r="S49" s="142">
        <f t="shared" si="61"/>
        <v>1985</v>
      </c>
      <c r="T49" s="142">
        <f t="shared" si="61"/>
        <v>608</v>
      </c>
      <c r="U49" s="142">
        <f t="shared" si="61"/>
        <v>122</v>
      </c>
      <c r="V49" s="142">
        <f t="shared" si="61"/>
        <v>105</v>
      </c>
      <c r="W49" s="142">
        <f t="shared" si="61"/>
        <v>309</v>
      </c>
      <c r="X49" s="142">
        <f t="shared" si="61"/>
        <v>123</v>
      </c>
      <c r="Y49" s="142">
        <f t="shared" si="61"/>
        <v>28</v>
      </c>
      <c r="Z49" s="142">
        <f t="shared" si="61"/>
        <v>397</v>
      </c>
      <c r="AA49" s="142">
        <f t="shared" si="61"/>
        <v>137</v>
      </c>
      <c r="AB49" s="142">
        <f t="shared" si="61"/>
        <v>584</v>
      </c>
      <c r="AC49" s="142">
        <f t="shared" si="61"/>
        <v>1090</v>
      </c>
      <c r="AD49" s="142">
        <f t="shared" si="61"/>
        <v>1019</v>
      </c>
      <c r="AE49" s="142">
        <f t="shared" si="61"/>
        <v>41</v>
      </c>
      <c r="AF49" s="142">
        <f t="shared" si="61"/>
        <v>1611</v>
      </c>
      <c r="AG49" s="142">
        <f t="shared" si="61"/>
        <v>9</v>
      </c>
      <c r="AH49" s="142">
        <f t="shared" si="61"/>
        <v>24</v>
      </c>
      <c r="AI49" s="142">
        <f t="shared" si="61"/>
        <v>1607</v>
      </c>
      <c r="AJ49" s="142">
        <f t="shared" si="61"/>
        <v>71682</v>
      </c>
      <c r="AK49" s="142">
        <f t="shared" si="61"/>
        <v>2275</v>
      </c>
      <c r="AL49" s="142">
        <f t="shared" si="61"/>
        <v>403</v>
      </c>
      <c r="AM49" s="142">
        <f t="shared" si="61"/>
        <v>37</v>
      </c>
      <c r="AN49" s="142">
        <f t="shared" si="61"/>
        <v>104</v>
      </c>
      <c r="AO49" s="142">
        <f t="shared" si="61"/>
        <v>1073</v>
      </c>
      <c r="AP49" s="142">
        <f t="shared" si="61"/>
        <v>39</v>
      </c>
      <c r="AQ49" s="142">
        <f t="shared" si="61"/>
        <v>175</v>
      </c>
      <c r="AR49" s="142">
        <f t="shared" si="61"/>
        <v>1462</v>
      </c>
      <c r="AS49" s="142">
        <f t="shared" si="61"/>
        <v>56</v>
      </c>
      <c r="AT49" s="142">
        <f t="shared" si="61"/>
        <v>37</v>
      </c>
      <c r="AU49" s="142">
        <f t="shared" si="61"/>
        <v>447</v>
      </c>
      <c r="AV49" s="142">
        <f t="shared" si="61"/>
        <v>733</v>
      </c>
      <c r="AW49" s="142">
        <f t="shared" si="61"/>
        <v>1080</v>
      </c>
      <c r="AX49" s="142">
        <f t="shared" si="61"/>
        <v>164</v>
      </c>
      <c r="AY49" s="142">
        <f t="shared" si="61"/>
        <v>424</v>
      </c>
      <c r="AZ49" s="142">
        <f t="shared" si="61"/>
        <v>250</v>
      </c>
      <c r="BA49" s="142">
        <f t="shared" si="61"/>
        <v>170</v>
      </c>
      <c r="BB49" s="142">
        <f t="shared" si="61"/>
        <v>699</v>
      </c>
      <c r="BC49" s="142">
        <f t="shared" si="61"/>
        <v>79</v>
      </c>
      <c r="BD49" s="142">
        <f t="shared" si="61"/>
        <v>82</v>
      </c>
      <c r="BE49" s="142">
        <f t="shared" si="61"/>
        <v>596</v>
      </c>
      <c r="BF49" s="142">
        <f t="shared" si="61"/>
        <v>51</v>
      </c>
      <c r="BG49" s="142">
        <f t="shared" si="61"/>
        <v>45</v>
      </c>
      <c r="BH49" s="142">
        <f t="shared" si="61"/>
        <v>200</v>
      </c>
      <c r="BI49" s="142">
        <f t="shared" si="61"/>
        <v>138</v>
      </c>
      <c r="BJ49" s="142">
        <f t="shared" si="61"/>
        <v>3807</v>
      </c>
      <c r="BK49" s="142">
        <f t="shared" si="61"/>
        <v>263</v>
      </c>
      <c r="BL49" s="142">
        <f t="shared" si="61"/>
        <v>20</v>
      </c>
      <c r="BM49" s="142">
        <f t="shared" si="61"/>
        <v>43</v>
      </c>
      <c r="BN49" s="142">
        <f t="shared" si="61"/>
        <v>139</v>
      </c>
      <c r="BO49" s="142">
        <f t="shared" si="61"/>
        <v>94</v>
      </c>
      <c r="BP49" s="142">
        <f t="shared" si="61"/>
        <v>546</v>
      </c>
      <c r="BQ49" s="142">
        <f t="shared" si="59"/>
        <v>84</v>
      </c>
      <c r="BR49" s="142">
        <f t="shared" si="59"/>
        <v>3806</v>
      </c>
      <c r="BS49" s="142">
        <f t="shared" si="59"/>
        <v>1145</v>
      </c>
      <c r="BT49" s="142">
        <f t="shared" si="59"/>
        <v>129</v>
      </c>
      <c r="BU49" s="142">
        <f t="shared" si="59"/>
        <v>831</v>
      </c>
      <c r="BV49" s="142">
        <f t="shared" si="59"/>
        <v>155</v>
      </c>
      <c r="BW49" s="142">
        <f t="shared" si="59"/>
        <v>29</v>
      </c>
      <c r="BX49" s="142">
        <f t="shared" si="59"/>
        <v>21</v>
      </c>
      <c r="BY49" s="142">
        <f t="shared" si="59"/>
        <v>18</v>
      </c>
      <c r="BZ49" s="142">
        <f t="shared" si="59"/>
        <v>207</v>
      </c>
      <c r="CA49" s="142">
        <f t="shared" si="59"/>
        <v>563</v>
      </c>
      <c r="CB49" s="142">
        <f t="shared" si="59"/>
        <v>82</v>
      </c>
      <c r="CC49" s="142">
        <f t="shared" si="59"/>
        <v>62</v>
      </c>
    </row>
    <row r="50" spans="1:91" s="125" customFormat="1" x14ac:dyDescent="0.2">
      <c r="A50" s="137" t="s">
        <v>78</v>
      </c>
      <c r="B50" s="125" t="s">
        <v>373</v>
      </c>
      <c r="C50" s="125">
        <v>2010</v>
      </c>
      <c r="D50" s="142">
        <f>D172</f>
        <v>0</v>
      </c>
      <c r="E50" s="142">
        <f t="shared" ref="E50:BP51" si="62">E172</f>
        <v>0</v>
      </c>
      <c r="F50" s="142">
        <f t="shared" si="62"/>
        <v>0</v>
      </c>
      <c r="G50" s="142">
        <f t="shared" si="62"/>
        <v>2</v>
      </c>
      <c r="H50" s="142">
        <f t="shared" si="62"/>
        <v>1</v>
      </c>
      <c r="I50" s="142">
        <f t="shared" si="62"/>
        <v>0</v>
      </c>
      <c r="J50" s="142">
        <f t="shared" si="62"/>
        <v>2</v>
      </c>
      <c r="K50" s="142">
        <f t="shared" si="62"/>
        <v>0</v>
      </c>
      <c r="L50" s="142">
        <f t="shared" si="62"/>
        <v>0</v>
      </c>
      <c r="M50" s="142">
        <f t="shared" si="62"/>
        <v>0</v>
      </c>
      <c r="N50" s="142">
        <f t="shared" si="62"/>
        <v>0</v>
      </c>
      <c r="O50" s="142">
        <f t="shared" si="62"/>
        <v>0</v>
      </c>
      <c r="P50" s="142">
        <f t="shared" si="62"/>
        <v>0</v>
      </c>
      <c r="Q50" s="142">
        <f t="shared" si="62"/>
        <v>0</v>
      </c>
      <c r="R50" s="142">
        <f t="shared" si="62"/>
        <v>0</v>
      </c>
      <c r="S50" s="142">
        <f t="shared" si="62"/>
        <v>0</v>
      </c>
      <c r="T50" s="142">
        <f t="shared" si="62"/>
        <v>10</v>
      </c>
      <c r="U50" s="142">
        <f t="shared" si="62"/>
        <v>0</v>
      </c>
      <c r="V50" s="142">
        <f t="shared" si="62"/>
        <v>0</v>
      </c>
      <c r="W50" s="142">
        <f t="shared" si="62"/>
        <v>0</v>
      </c>
      <c r="X50" s="142">
        <f t="shared" si="62"/>
        <v>0</v>
      </c>
      <c r="Y50" s="142">
        <f t="shared" si="62"/>
        <v>0</v>
      </c>
      <c r="Z50" s="142">
        <f t="shared" si="62"/>
        <v>0</v>
      </c>
      <c r="AA50" s="142">
        <f t="shared" si="62"/>
        <v>0</v>
      </c>
      <c r="AB50" s="142">
        <f t="shared" si="62"/>
        <v>0</v>
      </c>
      <c r="AC50" s="142">
        <f t="shared" si="62"/>
        <v>0</v>
      </c>
      <c r="AD50" s="142">
        <f t="shared" si="62"/>
        <v>0</v>
      </c>
      <c r="AE50" s="142">
        <f t="shared" si="62"/>
        <v>0</v>
      </c>
      <c r="AF50" s="142">
        <f t="shared" si="62"/>
        <v>0</v>
      </c>
      <c r="AG50" s="142">
        <f t="shared" si="62"/>
        <v>0</v>
      </c>
      <c r="AH50" s="142">
        <f t="shared" si="62"/>
        <v>1</v>
      </c>
      <c r="AI50" s="142">
        <f t="shared" si="62"/>
        <v>2</v>
      </c>
      <c r="AJ50" s="142">
        <f t="shared" si="62"/>
        <v>245</v>
      </c>
      <c r="AK50" s="142">
        <f t="shared" si="62"/>
        <v>27</v>
      </c>
      <c r="AL50" s="142">
        <f t="shared" si="62"/>
        <v>0</v>
      </c>
      <c r="AM50" s="142">
        <f t="shared" si="62"/>
        <v>3</v>
      </c>
      <c r="AN50" s="142">
        <f t="shared" si="62"/>
        <v>0</v>
      </c>
      <c r="AO50" s="142">
        <f t="shared" si="62"/>
        <v>18</v>
      </c>
      <c r="AP50" s="142">
        <f t="shared" si="62"/>
        <v>0</v>
      </c>
      <c r="AQ50" s="142">
        <f t="shared" si="62"/>
        <v>0</v>
      </c>
      <c r="AR50" s="142">
        <f t="shared" si="62"/>
        <v>0</v>
      </c>
      <c r="AS50" s="142">
        <f t="shared" si="62"/>
        <v>0</v>
      </c>
      <c r="AT50" s="142">
        <f t="shared" si="62"/>
        <v>0</v>
      </c>
      <c r="AU50" s="142">
        <f t="shared" si="62"/>
        <v>0</v>
      </c>
      <c r="AV50" s="142">
        <f t="shared" si="62"/>
        <v>0</v>
      </c>
      <c r="AW50" s="142">
        <f t="shared" si="62"/>
        <v>14</v>
      </c>
      <c r="AX50" s="142">
        <f t="shared" si="62"/>
        <v>2</v>
      </c>
      <c r="AY50" s="142">
        <f t="shared" si="62"/>
        <v>1</v>
      </c>
      <c r="AZ50" s="142">
        <f t="shared" si="62"/>
        <v>0</v>
      </c>
      <c r="BA50" s="142">
        <f t="shared" si="62"/>
        <v>0</v>
      </c>
      <c r="BB50" s="142">
        <f t="shared" si="62"/>
        <v>0</v>
      </c>
      <c r="BC50" s="142">
        <f t="shared" si="62"/>
        <v>0</v>
      </c>
      <c r="BD50" s="142">
        <f t="shared" si="62"/>
        <v>0</v>
      </c>
      <c r="BE50" s="142">
        <f t="shared" si="62"/>
        <v>0</v>
      </c>
      <c r="BF50" s="142">
        <f t="shared" si="62"/>
        <v>0</v>
      </c>
      <c r="BG50" s="142">
        <f t="shared" si="62"/>
        <v>0</v>
      </c>
      <c r="BH50" s="142">
        <f t="shared" si="62"/>
        <v>0</v>
      </c>
      <c r="BI50" s="142">
        <f t="shared" si="62"/>
        <v>0</v>
      </c>
      <c r="BJ50" s="142">
        <f t="shared" si="62"/>
        <v>22</v>
      </c>
      <c r="BK50" s="142">
        <f t="shared" si="62"/>
        <v>8</v>
      </c>
      <c r="BL50" s="142">
        <f t="shared" si="62"/>
        <v>0</v>
      </c>
      <c r="BM50" s="142">
        <f t="shared" si="62"/>
        <v>0</v>
      </c>
      <c r="BN50" s="142">
        <f t="shared" si="62"/>
        <v>0</v>
      </c>
      <c r="BO50" s="142">
        <f t="shared" si="62"/>
        <v>0</v>
      </c>
      <c r="BP50" s="142">
        <f t="shared" si="62"/>
        <v>0</v>
      </c>
      <c r="BQ50" s="142">
        <f t="shared" ref="BQ50:CC52" si="63">BQ172</f>
        <v>0</v>
      </c>
      <c r="BR50" s="142">
        <f t="shared" si="63"/>
        <v>2</v>
      </c>
      <c r="BS50" s="142">
        <f t="shared" si="63"/>
        <v>0</v>
      </c>
      <c r="BT50" s="142">
        <f t="shared" si="63"/>
        <v>0</v>
      </c>
      <c r="BU50" s="142">
        <f t="shared" si="63"/>
        <v>8</v>
      </c>
      <c r="BV50" s="142">
        <f t="shared" si="63"/>
        <v>0</v>
      </c>
      <c r="BW50" s="142">
        <f t="shared" si="63"/>
        <v>0</v>
      </c>
      <c r="BX50" s="142">
        <f t="shared" si="63"/>
        <v>0</v>
      </c>
      <c r="BY50" s="142">
        <f t="shared" si="63"/>
        <v>0</v>
      </c>
      <c r="BZ50" s="142">
        <f t="shared" si="63"/>
        <v>0</v>
      </c>
      <c r="CA50" s="142">
        <f t="shared" si="63"/>
        <v>0</v>
      </c>
      <c r="CB50" s="142">
        <f t="shared" si="63"/>
        <v>0</v>
      </c>
      <c r="CC50" s="142">
        <f t="shared" si="63"/>
        <v>0</v>
      </c>
    </row>
    <row r="51" spans="1:91" s="125" customFormat="1" x14ac:dyDescent="0.2">
      <c r="A51" s="137" t="s">
        <v>79</v>
      </c>
      <c r="B51" s="125" t="s">
        <v>372</v>
      </c>
      <c r="C51" s="125">
        <v>2010</v>
      </c>
      <c r="D51" s="142">
        <f t="shared" ref="D51:S52" si="64">D173</f>
        <v>21</v>
      </c>
      <c r="E51" s="142">
        <f t="shared" si="64"/>
        <v>4</v>
      </c>
      <c r="F51" s="142">
        <f t="shared" si="64"/>
        <v>20</v>
      </c>
      <c r="G51" s="142">
        <f t="shared" si="64"/>
        <v>3</v>
      </c>
      <c r="H51" s="142">
        <f t="shared" si="64"/>
        <v>0</v>
      </c>
      <c r="I51" s="142">
        <f t="shared" si="64"/>
        <v>44</v>
      </c>
      <c r="J51" s="142">
        <f t="shared" si="64"/>
        <v>0</v>
      </c>
      <c r="K51" s="142">
        <f t="shared" si="64"/>
        <v>0</v>
      </c>
      <c r="L51" s="142">
        <f t="shared" si="64"/>
        <v>6</v>
      </c>
      <c r="M51" s="142">
        <f t="shared" si="64"/>
        <v>0</v>
      </c>
      <c r="N51" s="142">
        <f t="shared" si="64"/>
        <v>20</v>
      </c>
      <c r="O51" s="142">
        <f t="shared" si="64"/>
        <v>4</v>
      </c>
      <c r="P51" s="142">
        <f t="shared" si="64"/>
        <v>14</v>
      </c>
      <c r="Q51" s="142">
        <f t="shared" si="64"/>
        <v>1</v>
      </c>
      <c r="R51" s="142">
        <f t="shared" si="64"/>
        <v>0</v>
      </c>
      <c r="S51" s="142">
        <f t="shared" si="64"/>
        <v>126</v>
      </c>
      <c r="T51" s="142">
        <f t="shared" si="62"/>
        <v>12</v>
      </c>
      <c r="U51" s="142">
        <f t="shared" si="62"/>
        <v>10</v>
      </c>
      <c r="V51" s="142">
        <f t="shared" si="62"/>
        <v>0</v>
      </c>
      <c r="W51" s="142">
        <f t="shared" si="62"/>
        <v>4</v>
      </c>
      <c r="X51" s="142">
        <f t="shared" si="62"/>
        <v>4</v>
      </c>
      <c r="Y51" s="142">
        <f t="shared" si="62"/>
        <v>0</v>
      </c>
      <c r="Z51" s="142">
        <f t="shared" si="62"/>
        <v>45</v>
      </c>
      <c r="AA51" s="142">
        <f t="shared" si="62"/>
        <v>0</v>
      </c>
      <c r="AB51" s="142">
        <f t="shared" si="62"/>
        <v>2</v>
      </c>
      <c r="AC51" s="142">
        <f t="shared" si="62"/>
        <v>5</v>
      </c>
      <c r="AD51" s="142">
        <f t="shared" si="62"/>
        <v>12</v>
      </c>
      <c r="AE51" s="142">
        <f t="shared" si="62"/>
        <v>0</v>
      </c>
      <c r="AF51" s="142">
        <f t="shared" si="62"/>
        <v>7</v>
      </c>
      <c r="AG51" s="142">
        <f t="shared" si="62"/>
        <v>0</v>
      </c>
      <c r="AH51" s="142">
        <f t="shared" si="62"/>
        <v>3</v>
      </c>
      <c r="AI51" s="142">
        <f t="shared" si="62"/>
        <v>18</v>
      </c>
      <c r="AJ51" s="142">
        <f t="shared" si="62"/>
        <v>1470</v>
      </c>
      <c r="AK51" s="142">
        <f t="shared" si="62"/>
        <v>143</v>
      </c>
      <c r="AL51" s="142">
        <f t="shared" si="62"/>
        <v>17</v>
      </c>
      <c r="AM51" s="142">
        <f t="shared" si="62"/>
        <v>0</v>
      </c>
      <c r="AN51" s="142">
        <f t="shared" si="62"/>
        <v>37</v>
      </c>
      <c r="AO51" s="142">
        <f t="shared" si="62"/>
        <v>7</v>
      </c>
      <c r="AP51" s="142">
        <f t="shared" si="62"/>
        <v>7</v>
      </c>
      <c r="AQ51" s="142">
        <f t="shared" si="62"/>
        <v>7</v>
      </c>
      <c r="AR51" s="142">
        <f t="shared" si="62"/>
        <v>15140</v>
      </c>
      <c r="AS51" s="142">
        <f t="shared" si="62"/>
        <v>5</v>
      </c>
      <c r="AT51" s="142">
        <f t="shared" si="62"/>
        <v>6</v>
      </c>
      <c r="AU51" s="142">
        <f t="shared" si="62"/>
        <v>0</v>
      </c>
      <c r="AV51" s="142">
        <f t="shared" si="62"/>
        <v>16</v>
      </c>
      <c r="AW51" s="142">
        <f t="shared" si="62"/>
        <v>0</v>
      </c>
      <c r="AX51" s="142">
        <f t="shared" si="62"/>
        <v>29</v>
      </c>
      <c r="AY51" s="142">
        <f t="shared" si="62"/>
        <v>12</v>
      </c>
      <c r="AZ51" s="142">
        <f t="shared" si="62"/>
        <v>22</v>
      </c>
      <c r="BA51" s="142">
        <f t="shared" si="62"/>
        <v>0</v>
      </c>
      <c r="BB51" s="142">
        <f t="shared" si="62"/>
        <v>38</v>
      </c>
      <c r="BC51" s="142">
        <f t="shared" si="62"/>
        <v>0</v>
      </c>
      <c r="BD51" s="142">
        <f t="shared" si="62"/>
        <v>0</v>
      </c>
      <c r="BE51" s="142">
        <f t="shared" si="62"/>
        <v>16</v>
      </c>
      <c r="BF51" s="142">
        <f t="shared" si="62"/>
        <v>14</v>
      </c>
      <c r="BG51" s="142">
        <f t="shared" si="62"/>
        <v>5</v>
      </c>
      <c r="BH51" s="142">
        <f t="shared" si="62"/>
        <v>37</v>
      </c>
      <c r="BI51" s="142">
        <f t="shared" si="62"/>
        <v>7</v>
      </c>
      <c r="BJ51" s="142">
        <f t="shared" si="62"/>
        <v>62</v>
      </c>
      <c r="BK51" s="142">
        <f t="shared" si="62"/>
        <v>34</v>
      </c>
      <c r="BL51" s="142">
        <f t="shared" si="62"/>
        <v>5</v>
      </c>
      <c r="BM51" s="142">
        <f t="shared" si="62"/>
        <v>9</v>
      </c>
      <c r="BN51" s="142">
        <f t="shared" si="62"/>
        <v>0</v>
      </c>
      <c r="BO51" s="142">
        <f t="shared" si="62"/>
        <v>0</v>
      </c>
      <c r="BP51" s="142">
        <f t="shared" si="62"/>
        <v>29</v>
      </c>
      <c r="BQ51" s="142">
        <f t="shared" si="63"/>
        <v>3</v>
      </c>
      <c r="BR51" s="142">
        <f t="shared" si="63"/>
        <v>0</v>
      </c>
      <c r="BS51" s="142">
        <f t="shared" si="63"/>
        <v>65</v>
      </c>
      <c r="BT51" s="142">
        <f t="shared" si="63"/>
        <v>5</v>
      </c>
      <c r="BU51" s="142">
        <f t="shared" si="63"/>
        <v>4</v>
      </c>
      <c r="BV51" s="142">
        <f t="shared" si="63"/>
        <v>609</v>
      </c>
      <c r="BW51" s="142">
        <f t="shared" si="63"/>
        <v>6</v>
      </c>
      <c r="BX51" s="142">
        <f t="shared" si="63"/>
        <v>4</v>
      </c>
      <c r="BY51" s="142">
        <f t="shared" si="63"/>
        <v>1</v>
      </c>
      <c r="BZ51" s="142">
        <f t="shared" si="63"/>
        <v>27</v>
      </c>
      <c r="CA51" s="142">
        <f t="shared" si="63"/>
        <v>29</v>
      </c>
      <c r="CB51" s="142">
        <f t="shared" si="63"/>
        <v>0</v>
      </c>
      <c r="CC51" s="142">
        <f t="shared" si="63"/>
        <v>8</v>
      </c>
    </row>
    <row r="52" spans="1:91" s="125" customFormat="1" x14ac:dyDescent="0.2">
      <c r="A52" s="137" t="s">
        <v>80</v>
      </c>
      <c r="B52" s="125" t="s">
        <v>371</v>
      </c>
      <c r="C52" s="125">
        <v>2010</v>
      </c>
      <c r="D52" s="142">
        <f t="shared" si="64"/>
        <v>4788</v>
      </c>
      <c r="E52" s="142">
        <f t="shared" ref="E52:BP52" si="65">E174</f>
        <v>324</v>
      </c>
      <c r="F52" s="142">
        <f t="shared" si="65"/>
        <v>5377</v>
      </c>
      <c r="G52" s="142">
        <f t="shared" si="65"/>
        <v>3300</v>
      </c>
      <c r="H52" s="142">
        <f t="shared" si="65"/>
        <v>3340</v>
      </c>
      <c r="I52" s="142">
        <f t="shared" si="65"/>
        <v>8325</v>
      </c>
      <c r="J52" s="142">
        <f t="shared" si="65"/>
        <v>7479</v>
      </c>
      <c r="K52" s="142">
        <f t="shared" si="65"/>
        <v>2354</v>
      </c>
      <c r="L52" s="142">
        <f t="shared" si="65"/>
        <v>836</v>
      </c>
      <c r="M52" s="142">
        <f t="shared" si="65"/>
        <v>1</v>
      </c>
      <c r="N52" s="142">
        <f t="shared" si="65"/>
        <v>3858</v>
      </c>
      <c r="O52" s="142">
        <f t="shared" si="65"/>
        <v>239</v>
      </c>
      <c r="P52" s="142">
        <f t="shared" si="65"/>
        <v>2149</v>
      </c>
      <c r="Q52" s="142">
        <f t="shared" si="65"/>
        <v>293</v>
      </c>
      <c r="R52" s="142">
        <f t="shared" si="65"/>
        <v>1556</v>
      </c>
      <c r="S52" s="142">
        <f t="shared" si="65"/>
        <v>25237</v>
      </c>
      <c r="T52" s="142">
        <f t="shared" si="65"/>
        <v>8146</v>
      </c>
      <c r="U52" s="142">
        <f t="shared" si="65"/>
        <v>1563</v>
      </c>
      <c r="V52" s="142">
        <f t="shared" si="65"/>
        <v>5</v>
      </c>
      <c r="W52" s="142">
        <f t="shared" si="65"/>
        <v>3074</v>
      </c>
      <c r="X52" s="142">
        <f t="shared" si="65"/>
        <v>2445</v>
      </c>
      <c r="Y52" s="142">
        <f t="shared" si="65"/>
        <v>804</v>
      </c>
      <c r="Z52" s="142">
        <f t="shared" si="65"/>
        <v>5605</v>
      </c>
      <c r="AA52" s="142">
        <f t="shared" si="65"/>
        <v>1420</v>
      </c>
      <c r="AB52" s="142">
        <f t="shared" si="65"/>
        <v>5640</v>
      </c>
      <c r="AC52" s="142">
        <f t="shared" si="65"/>
        <v>7127</v>
      </c>
      <c r="AD52" s="142">
        <f t="shared" si="65"/>
        <v>3738</v>
      </c>
      <c r="AE52" s="142">
        <f t="shared" si="65"/>
        <v>60</v>
      </c>
      <c r="AF52" s="142">
        <f t="shared" si="65"/>
        <v>46</v>
      </c>
      <c r="AG52" s="142">
        <f t="shared" si="65"/>
        <v>180</v>
      </c>
      <c r="AH52" s="142">
        <f t="shared" si="65"/>
        <v>745</v>
      </c>
      <c r="AI52" s="142">
        <f t="shared" si="65"/>
        <v>15511</v>
      </c>
      <c r="AJ52" s="142">
        <f t="shared" si="65"/>
        <v>97</v>
      </c>
      <c r="AK52" s="142">
        <f t="shared" si="65"/>
        <v>42516</v>
      </c>
      <c r="AL52" s="142">
        <f t="shared" si="65"/>
        <v>3281</v>
      </c>
      <c r="AM52" s="142">
        <f t="shared" si="65"/>
        <v>688</v>
      </c>
      <c r="AN52" s="142">
        <f t="shared" si="65"/>
        <v>0</v>
      </c>
      <c r="AO52" s="142">
        <f t="shared" si="65"/>
        <v>10316</v>
      </c>
      <c r="AP52" s="142">
        <f t="shared" si="65"/>
        <v>980</v>
      </c>
      <c r="AQ52" s="142">
        <f t="shared" si="65"/>
        <v>2137</v>
      </c>
      <c r="AR52" s="142">
        <f t="shared" si="65"/>
        <v>54</v>
      </c>
      <c r="AS52" s="142">
        <f t="shared" si="65"/>
        <v>1268</v>
      </c>
      <c r="AT52" s="142">
        <f t="shared" si="65"/>
        <v>1235</v>
      </c>
      <c r="AU52" s="142">
        <f t="shared" si="65"/>
        <v>4987</v>
      </c>
      <c r="AV52" s="142">
        <f t="shared" si="65"/>
        <v>4123</v>
      </c>
      <c r="AW52" s="142">
        <f t="shared" si="65"/>
        <v>9431</v>
      </c>
      <c r="AX52" s="142">
        <f t="shared" si="65"/>
        <v>1738</v>
      </c>
      <c r="AY52" s="142">
        <f t="shared" si="65"/>
        <v>4508</v>
      </c>
      <c r="AZ52" s="142">
        <f t="shared" si="65"/>
        <v>3950</v>
      </c>
      <c r="BA52" s="142">
        <f t="shared" si="65"/>
        <v>0</v>
      </c>
      <c r="BB52" s="142">
        <f t="shared" si="65"/>
        <v>8259</v>
      </c>
      <c r="BC52" s="142">
        <f t="shared" si="65"/>
        <v>1407</v>
      </c>
      <c r="BD52" s="142">
        <f t="shared" si="65"/>
        <v>1797</v>
      </c>
      <c r="BE52" s="142">
        <f t="shared" si="65"/>
        <v>6397</v>
      </c>
      <c r="BF52" s="142">
        <f t="shared" si="65"/>
        <v>1592</v>
      </c>
      <c r="BG52" s="142">
        <f t="shared" si="65"/>
        <v>687</v>
      </c>
      <c r="BH52" s="142">
        <f t="shared" si="65"/>
        <v>3858</v>
      </c>
      <c r="BI52" s="142">
        <f t="shared" si="65"/>
        <v>2057</v>
      </c>
      <c r="BJ52" s="142">
        <f t="shared" si="65"/>
        <v>40878</v>
      </c>
      <c r="BK52" s="142">
        <f t="shared" si="65"/>
        <v>6056</v>
      </c>
      <c r="BL52" s="142">
        <f t="shared" si="65"/>
        <v>645</v>
      </c>
      <c r="BM52" s="142">
        <f t="shared" si="65"/>
        <v>974</v>
      </c>
      <c r="BN52" s="142">
        <f t="shared" si="65"/>
        <v>0</v>
      </c>
      <c r="BO52" s="142">
        <f t="shared" si="65"/>
        <v>1385</v>
      </c>
      <c r="BP52" s="142">
        <f t="shared" si="65"/>
        <v>7096</v>
      </c>
      <c r="BQ52" s="142">
        <f t="shared" si="63"/>
        <v>850</v>
      </c>
      <c r="BR52" s="142">
        <f t="shared" si="63"/>
        <v>60416</v>
      </c>
      <c r="BS52" s="142">
        <f t="shared" si="63"/>
        <v>16934</v>
      </c>
      <c r="BT52" s="142">
        <f t="shared" si="63"/>
        <v>1492</v>
      </c>
      <c r="BU52" s="142">
        <f t="shared" si="63"/>
        <v>17</v>
      </c>
      <c r="BV52" s="142">
        <f t="shared" si="63"/>
        <v>1969</v>
      </c>
      <c r="BW52" s="142">
        <f t="shared" si="63"/>
        <v>676</v>
      </c>
      <c r="BX52" s="142">
        <f t="shared" si="63"/>
        <v>441</v>
      </c>
      <c r="BY52" s="142">
        <f t="shared" si="63"/>
        <v>240</v>
      </c>
      <c r="BZ52" s="142">
        <f t="shared" si="63"/>
        <v>2994</v>
      </c>
      <c r="CA52" s="142">
        <f t="shared" si="63"/>
        <v>5396</v>
      </c>
      <c r="CB52" s="142">
        <f t="shared" si="63"/>
        <v>1543</v>
      </c>
      <c r="CC52" s="142">
        <f t="shared" si="63"/>
        <v>775</v>
      </c>
    </row>
    <row r="53" spans="1:91" s="125" customFormat="1" x14ac:dyDescent="0.2">
      <c r="A53" s="138" t="s">
        <v>81</v>
      </c>
      <c r="B53" s="125" t="s">
        <v>370</v>
      </c>
      <c r="C53" s="125">
        <v>2010</v>
      </c>
      <c r="D53" s="142">
        <f>D175</f>
        <v>77</v>
      </c>
      <c r="E53" s="142">
        <f t="shared" ref="E53:BP53" si="66">E175</f>
        <v>72</v>
      </c>
      <c r="F53" s="142">
        <f t="shared" si="66"/>
        <v>89</v>
      </c>
      <c r="G53" s="142">
        <f t="shared" si="66"/>
        <v>0</v>
      </c>
      <c r="H53" s="142">
        <f t="shared" si="66"/>
        <v>70</v>
      </c>
      <c r="I53" s="142">
        <f t="shared" si="66"/>
        <v>70</v>
      </c>
      <c r="J53" s="142">
        <f t="shared" si="66"/>
        <v>71</v>
      </c>
      <c r="K53" s="142">
        <f t="shared" si="66"/>
        <v>75</v>
      </c>
      <c r="L53" s="142">
        <f t="shared" si="66"/>
        <v>69</v>
      </c>
      <c r="M53" s="142">
        <f t="shared" si="66"/>
        <v>73</v>
      </c>
      <c r="N53" s="142">
        <f t="shared" si="66"/>
        <v>71</v>
      </c>
      <c r="O53" s="142">
        <f t="shared" si="66"/>
        <v>71</v>
      </c>
      <c r="P53" s="142">
        <f t="shared" si="66"/>
        <v>77</v>
      </c>
      <c r="Q53" s="142">
        <f t="shared" si="66"/>
        <v>0</v>
      </c>
      <c r="R53" s="142">
        <f t="shared" si="66"/>
        <v>0</v>
      </c>
      <c r="S53" s="142">
        <f t="shared" si="66"/>
        <v>0</v>
      </c>
      <c r="T53" s="142">
        <f t="shared" si="66"/>
        <v>57</v>
      </c>
      <c r="U53" s="142">
        <f t="shared" si="66"/>
        <v>72</v>
      </c>
      <c r="V53" s="142">
        <f t="shared" si="66"/>
        <v>69</v>
      </c>
      <c r="W53" s="142">
        <f t="shared" si="66"/>
        <v>66</v>
      </c>
      <c r="X53" s="142">
        <f t="shared" si="66"/>
        <v>89</v>
      </c>
      <c r="Y53" s="142">
        <f t="shared" si="66"/>
        <v>72</v>
      </c>
      <c r="Z53" s="142">
        <f t="shared" si="66"/>
        <v>73</v>
      </c>
      <c r="AA53" s="142">
        <f t="shared" si="66"/>
        <v>89</v>
      </c>
      <c r="AB53" s="142">
        <f t="shared" si="66"/>
        <v>75</v>
      </c>
      <c r="AC53" s="142">
        <f t="shared" si="66"/>
        <v>61</v>
      </c>
      <c r="AD53" s="142">
        <f t="shared" si="66"/>
        <v>92</v>
      </c>
      <c r="AE53" s="142">
        <f t="shared" si="66"/>
        <v>67</v>
      </c>
      <c r="AF53" s="142">
        <f t="shared" si="66"/>
        <v>75</v>
      </c>
      <c r="AG53" s="142">
        <f t="shared" si="66"/>
        <v>68</v>
      </c>
      <c r="AH53" s="142">
        <f t="shared" si="66"/>
        <v>84</v>
      </c>
      <c r="AI53" s="142">
        <f t="shared" si="66"/>
        <v>72</v>
      </c>
      <c r="AJ53" s="142">
        <f t="shared" si="66"/>
        <v>78</v>
      </c>
      <c r="AK53" s="142">
        <f t="shared" si="66"/>
        <v>71</v>
      </c>
      <c r="AL53" s="142">
        <f t="shared" si="66"/>
        <v>54</v>
      </c>
      <c r="AM53" s="142">
        <f t="shared" si="66"/>
        <v>0</v>
      </c>
      <c r="AN53" s="142">
        <f t="shared" si="66"/>
        <v>90</v>
      </c>
      <c r="AO53" s="142">
        <f t="shared" si="66"/>
        <v>70</v>
      </c>
      <c r="AP53" s="142">
        <f t="shared" si="66"/>
        <v>73</v>
      </c>
      <c r="AQ53" s="142">
        <f t="shared" si="66"/>
        <v>72</v>
      </c>
      <c r="AR53" s="142">
        <f t="shared" si="66"/>
        <v>72</v>
      </c>
      <c r="AS53" s="142">
        <f t="shared" si="66"/>
        <v>73</v>
      </c>
      <c r="AT53" s="142">
        <f t="shared" si="66"/>
        <v>70</v>
      </c>
      <c r="AU53" s="142">
        <f t="shared" si="66"/>
        <v>58</v>
      </c>
      <c r="AV53" s="142">
        <f t="shared" si="66"/>
        <v>65</v>
      </c>
      <c r="AW53" s="142">
        <f t="shared" si="66"/>
        <v>0</v>
      </c>
      <c r="AX53" s="142">
        <f t="shared" si="66"/>
        <v>70</v>
      </c>
      <c r="AY53" s="142">
        <f t="shared" si="66"/>
        <v>76</v>
      </c>
      <c r="AZ53" s="142">
        <f t="shared" si="66"/>
        <v>74</v>
      </c>
      <c r="BA53" s="142">
        <f t="shared" si="66"/>
        <v>69</v>
      </c>
      <c r="BB53" s="142">
        <f t="shared" si="66"/>
        <v>68</v>
      </c>
      <c r="BC53" s="142">
        <f t="shared" si="66"/>
        <v>72</v>
      </c>
      <c r="BD53" s="142">
        <f t="shared" si="66"/>
        <v>72</v>
      </c>
      <c r="BE53" s="142">
        <f t="shared" si="66"/>
        <v>59</v>
      </c>
      <c r="BF53" s="142">
        <f t="shared" si="66"/>
        <v>77</v>
      </c>
      <c r="BG53" s="142">
        <f t="shared" si="66"/>
        <v>70185</v>
      </c>
      <c r="BH53" s="142">
        <f t="shared" si="66"/>
        <v>71</v>
      </c>
      <c r="BI53" s="142">
        <f t="shared" si="66"/>
        <v>74</v>
      </c>
      <c r="BJ53" s="142">
        <f t="shared" si="66"/>
        <v>0</v>
      </c>
      <c r="BK53" s="142">
        <f t="shared" si="66"/>
        <v>75</v>
      </c>
      <c r="BL53" s="142">
        <f t="shared" si="66"/>
        <v>69</v>
      </c>
      <c r="BM53" s="142">
        <f t="shared" si="66"/>
        <v>0</v>
      </c>
      <c r="BN53" s="142">
        <f t="shared" si="66"/>
        <v>8</v>
      </c>
      <c r="BO53" s="142">
        <f t="shared" si="66"/>
        <v>56</v>
      </c>
      <c r="BP53" s="142">
        <f t="shared" si="66"/>
        <v>75</v>
      </c>
      <c r="BQ53" s="142">
        <f t="shared" ref="BQ53:CC53" si="67">BQ175</f>
        <v>63</v>
      </c>
      <c r="BR53" s="142">
        <f t="shared" si="67"/>
        <v>73</v>
      </c>
      <c r="BS53" s="142">
        <f t="shared" si="67"/>
        <v>73</v>
      </c>
      <c r="BT53" s="142">
        <f t="shared" si="67"/>
        <v>67</v>
      </c>
      <c r="BU53" s="142">
        <f t="shared" si="67"/>
        <v>71</v>
      </c>
      <c r="BV53" s="142">
        <f t="shared" si="67"/>
        <v>64</v>
      </c>
      <c r="BW53" s="142">
        <f t="shared" si="67"/>
        <v>87</v>
      </c>
      <c r="BX53" s="142">
        <f t="shared" si="67"/>
        <v>63</v>
      </c>
      <c r="BY53" s="142">
        <f t="shared" si="67"/>
        <v>71</v>
      </c>
      <c r="BZ53" s="142">
        <f t="shared" si="67"/>
        <v>71</v>
      </c>
      <c r="CA53" s="142">
        <f t="shared" si="67"/>
        <v>68</v>
      </c>
      <c r="CB53" s="142">
        <f t="shared" si="67"/>
        <v>72</v>
      </c>
      <c r="CC53" s="142">
        <f t="shared" si="67"/>
        <v>87</v>
      </c>
    </row>
    <row r="54" spans="1:91" s="125" customFormat="1" x14ac:dyDescent="0.2"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</row>
    <row r="55" spans="1:91" s="125" customFormat="1" x14ac:dyDescent="0.2"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9"/>
    </row>
    <row r="56" spans="1:91" x14ac:dyDescent="0.2">
      <c r="A56" s="81" t="s">
        <v>334</v>
      </c>
      <c r="B56" s="81"/>
      <c r="C56" s="81"/>
      <c r="D56" s="80" t="s">
        <v>317</v>
      </c>
      <c r="E56" s="80" t="s">
        <v>246</v>
      </c>
      <c r="F56" s="80" t="s">
        <v>285</v>
      </c>
      <c r="G56" s="80" t="s">
        <v>248</v>
      </c>
      <c r="H56" s="80" t="s">
        <v>249</v>
      </c>
      <c r="I56" s="80" t="s">
        <v>250</v>
      </c>
      <c r="J56" s="80" t="s">
        <v>251</v>
      </c>
      <c r="K56" s="80" t="s">
        <v>156</v>
      </c>
      <c r="L56" s="80" t="s">
        <v>252</v>
      </c>
      <c r="M56" s="80" t="s">
        <v>289</v>
      </c>
      <c r="N56" s="80" t="s">
        <v>290</v>
      </c>
      <c r="O56" s="80" t="s">
        <v>253</v>
      </c>
      <c r="P56" s="80" t="s">
        <v>286</v>
      </c>
      <c r="Q56" s="80" t="s">
        <v>154</v>
      </c>
      <c r="R56" s="80" t="s">
        <v>262</v>
      </c>
      <c r="S56" s="80" t="s">
        <v>291</v>
      </c>
      <c r="T56" s="80" t="s">
        <v>318</v>
      </c>
      <c r="U56" s="80" t="s">
        <v>292</v>
      </c>
      <c r="V56" s="80" t="s">
        <v>255</v>
      </c>
      <c r="W56" s="80" t="s">
        <v>256</v>
      </c>
      <c r="X56" s="80" t="s">
        <v>277</v>
      </c>
      <c r="Y56" s="80" t="s">
        <v>278</v>
      </c>
      <c r="Z56" s="80" t="s">
        <v>12</v>
      </c>
      <c r="AA56" s="80" t="s">
        <v>13</v>
      </c>
      <c r="AB56" s="80" t="s">
        <v>264</v>
      </c>
      <c r="AC56" s="80" t="s">
        <v>14</v>
      </c>
      <c r="AD56" s="80" t="s">
        <v>15</v>
      </c>
      <c r="AE56" s="80" t="s">
        <v>17</v>
      </c>
      <c r="AF56" s="80" t="s">
        <v>258</v>
      </c>
      <c r="AG56" s="80" t="s">
        <v>18</v>
      </c>
      <c r="AH56" s="80" t="s">
        <v>19</v>
      </c>
      <c r="AI56" s="80" t="s">
        <v>20</v>
      </c>
      <c r="AJ56" s="80" t="s">
        <v>21</v>
      </c>
      <c r="AK56" s="80" t="s">
        <v>22</v>
      </c>
      <c r="AL56" s="80" t="s">
        <v>23</v>
      </c>
      <c r="AM56" s="80" t="s">
        <v>265</v>
      </c>
      <c r="AN56" s="80" t="s">
        <v>205</v>
      </c>
      <c r="AO56" s="80" t="s">
        <v>24</v>
      </c>
      <c r="AP56" s="80" t="s">
        <v>26</v>
      </c>
      <c r="AQ56" s="80" t="s">
        <v>266</v>
      </c>
      <c r="AR56" s="80" t="s">
        <v>27</v>
      </c>
      <c r="AS56" s="80" t="s">
        <v>28</v>
      </c>
      <c r="AT56" s="80" t="s">
        <v>29</v>
      </c>
      <c r="AU56" s="80" t="s">
        <v>30</v>
      </c>
      <c r="AV56" s="80" t="s">
        <v>7</v>
      </c>
      <c r="AW56" s="80" t="s">
        <v>206</v>
      </c>
      <c r="AX56" s="80" t="s">
        <v>32</v>
      </c>
      <c r="AY56" s="80" t="s">
        <v>33</v>
      </c>
      <c r="AZ56" s="80" t="s">
        <v>268</v>
      </c>
      <c r="BA56" s="80" t="s">
        <v>269</v>
      </c>
      <c r="BB56" s="80" t="s">
        <v>270</v>
      </c>
      <c r="BC56" s="80" t="s">
        <v>34</v>
      </c>
      <c r="BD56" s="80" t="s">
        <v>35</v>
      </c>
      <c r="BE56" s="80" t="s">
        <v>36</v>
      </c>
      <c r="BF56" s="80" t="s">
        <v>37</v>
      </c>
      <c r="BG56" s="80" t="s">
        <v>38</v>
      </c>
      <c r="BH56" s="80" t="s">
        <v>62</v>
      </c>
      <c r="BI56" s="80" t="s">
        <v>204</v>
      </c>
      <c r="BJ56" s="80" t="s">
        <v>3</v>
      </c>
      <c r="BK56" s="80" t="s">
        <v>40</v>
      </c>
      <c r="BL56" s="80" t="s">
        <v>41</v>
      </c>
      <c r="BM56" s="80" t="s">
        <v>42</v>
      </c>
      <c r="BN56" s="80" t="s">
        <v>44</v>
      </c>
      <c r="BO56" s="80" t="s">
        <v>217</v>
      </c>
      <c r="BP56" s="80" t="s">
        <v>45</v>
      </c>
      <c r="BQ56" s="80" t="s">
        <v>46</v>
      </c>
      <c r="BR56" s="80" t="s">
        <v>47</v>
      </c>
      <c r="BS56" s="80" t="s">
        <v>271</v>
      </c>
      <c r="BT56" s="80" t="s">
        <v>48</v>
      </c>
      <c r="BU56" s="80" t="s">
        <v>49</v>
      </c>
      <c r="BV56" s="80" t="s">
        <v>50</v>
      </c>
      <c r="BW56" s="80" t="s">
        <v>52</v>
      </c>
      <c r="BX56" s="80" t="s">
        <v>272</v>
      </c>
      <c r="BY56" s="80" t="s">
        <v>54</v>
      </c>
      <c r="BZ56" s="80" t="s">
        <v>55</v>
      </c>
      <c r="CA56" s="80" t="s">
        <v>56</v>
      </c>
      <c r="CB56" s="80" t="s">
        <v>57</v>
      </c>
      <c r="CC56" s="4" t="s">
        <v>5</v>
      </c>
      <c r="CD56" s="58"/>
      <c r="CE56" s="58"/>
      <c r="CF56" s="58"/>
      <c r="CG56" s="58"/>
      <c r="CH56" s="58"/>
      <c r="CI56" s="58"/>
      <c r="CJ56" s="58"/>
      <c r="CK56" s="58"/>
      <c r="CL56" s="58"/>
      <c r="CM56" s="58"/>
    </row>
    <row r="57" spans="1:91" x14ac:dyDescent="0.2">
      <c r="A57" s="82" t="s">
        <v>214</v>
      </c>
      <c r="B57" s="82"/>
      <c r="C57" s="82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</row>
    <row r="58" spans="1:91" x14ac:dyDescent="0.2">
      <c r="A58" s="83" t="s">
        <v>283</v>
      </c>
      <c r="B58" s="83"/>
      <c r="C58" s="83"/>
      <c r="D58" s="92">
        <v>8688077.3400000017</v>
      </c>
      <c r="E58" s="92">
        <v>999649.83</v>
      </c>
      <c r="F58" s="92">
        <v>10402052</v>
      </c>
      <c r="G58" s="92">
        <v>3999126.48</v>
      </c>
      <c r="H58" s="92">
        <v>7519156.4900000002</v>
      </c>
      <c r="I58" s="92">
        <v>14023544.050000001</v>
      </c>
      <c r="J58" s="92">
        <v>9580557</v>
      </c>
      <c r="K58" s="92">
        <v>5516087.8499999996</v>
      </c>
      <c r="L58" s="92">
        <v>1757758.47</v>
      </c>
      <c r="M58" s="92">
        <v>548582.47</v>
      </c>
      <c r="N58" s="92">
        <v>6631743.6899999995</v>
      </c>
      <c r="O58" s="92">
        <v>559187.73</v>
      </c>
      <c r="P58" s="92">
        <v>3987809.21</v>
      </c>
      <c r="Q58" s="92">
        <v>467288.44</v>
      </c>
      <c r="R58" s="92">
        <v>2071936.71</v>
      </c>
      <c r="S58" s="92">
        <v>45021477</v>
      </c>
      <c r="T58" s="92">
        <v>22194712</v>
      </c>
      <c r="U58" s="92">
        <v>4366678.22</v>
      </c>
      <c r="V58" s="92">
        <v>1047005.76</v>
      </c>
      <c r="W58" s="92">
        <v>5534853.8600000003</v>
      </c>
      <c r="X58" s="92">
        <v>3914672.83</v>
      </c>
      <c r="Y58" s="92">
        <v>1315227.8999999999</v>
      </c>
      <c r="Z58" s="92">
        <v>7587686</v>
      </c>
      <c r="AA58" s="92">
        <v>1805716.65</v>
      </c>
      <c r="AB58" s="92">
        <v>9913898.9000000004</v>
      </c>
      <c r="AC58" s="92">
        <v>6774412.120000001</v>
      </c>
      <c r="AD58" s="92">
        <v>4508920</v>
      </c>
      <c r="AE58" s="92">
        <v>803792.4</v>
      </c>
      <c r="AF58" s="92">
        <v>40610831.659999996</v>
      </c>
      <c r="AG58" s="92">
        <v>296347.69</v>
      </c>
      <c r="AH58" s="92">
        <v>861265.65</v>
      </c>
      <c r="AI58" s="92">
        <v>18725746.129999999</v>
      </c>
      <c r="AJ58" s="92">
        <v>547946797.46999991</v>
      </c>
      <c r="AK58" s="92">
        <v>55335537.089999996</v>
      </c>
      <c r="AL58" s="92">
        <v>3881880.22</v>
      </c>
      <c r="AM58" s="92">
        <v>1703593.31</v>
      </c>
      <c r="AN58" s="92">
        <v>5981226</v>
      </c>
      <c r="AO58" s="92">
        <v>12761340.27</v>
      </c>
      <c r="AP58" s="92">
        <v>2094014.01</v>
      </c>
      <c r="AQ58" s="92">
        <v>3116638.85</v>
      </c>
      <c r="AR58" s="92">
        <v>29865974.460000001</v>
      </c>
      <c r="AS58" s="92">
        <v>1700914.47</v>
      </c>
      <c r="AT58" s="92">
        <v>1877966.87</v>
      </c>
      <c r="AU58" s="92">
        <v>5616301.1799999997</v>
      </c>
      <c r="AV58" s="92">
        <v>6860804.290000001</v>
      </c>
      <c r="AW58" s="92">
        <v>13722467.949999999</v>
      </c>
      <c r="AX58" s="92">
        <v>1758809.91</v>
      </c>
      <c r="AY58" s="92">
        <v>4879706.43</v>
      </c>
      <c r="AZ58" s="92">
        <v>4964543.51</v>
      </c>
      <c r="BA58" s="92">
        <v>2043265.52</v>
      </c>
      <c r="BB58" s="92">
        <v>11208844.470000001</v>
      </c>
      <c r="BC58" s="92">
        <v>2576075.4900000002</v>
      </c>
      <c r="BD58" s="92">
        <v>4203882.95</v>
      </c>
      <c r="BE58" s="92">
        <v>9052263</v>
      </c>
      <c r="BF58" s="92">
        <v>2323584.7200000002</v>
      </c>
      <c r="BG58" s="92">
        <v>1201657.8400000001</v>
      </c>
      <c r="BH58" s="92">
        <v>6300520.6600000001</v>
      </c>
      <c r="BI58" s="92">
        <v>3557307.7</v>
      </c>
      <c r="BJ58" s="92">
        <v>64988936.519999996</v>
      </c>
      <c r="BK58" s="92">
        <v>8377989.9099999992</v>
      </c>
      <c r="BL58" s="92">
        <v>1041098.84</v>
      </c>
      <c r="BM58" s="92">
        <v>1664582.92</v>
      </c>
      <c r="BN58" s="92">
        <v>1156510.25</v>
      </c>
      <c r="BO58" s="92">
        <v>3385326.43</v>
      </c>
      <c r="BP58" s="92">
        <v>12131533.170000002</v>
      </c>
      <c r="BQ58" s="92">
        <v>2145130.9900000002</v>
      </c>
      <c r="BR58" s="92">
        <v>212352338.93000001</v>
      </c>
      <c r="BS58" s="92">
        <v>20481496</v>
      </c>
      <c r="BT58" s="92">
        <v>2199880.63</v>
      </c>
      <c r="BU58" s="92">
        <v>9691021.4299999997</v>
      </c>
      <c r="BV58" s="92">
        <v>4711731</v>
      </c>
      <c r="BW58" s="92">
        <v>1245259.79</v>
      </c>
      <c r="BX58" s="92">
        <v>1293309</v>
      </c>
      <c r="BY58" s="92">
        <v>949030.22</v>
      </c>
      <c r="BZ58" s="92">
        <v>4369169.99</v>
      </c>
      <c r="CA58" s="92">
        <v>8558415.1000000015</v>
      </c>
      <c r="CB58" s="92">
        <v>3655395.26</v>
      </c>
      <c r="CC58" s="78">
        <v>0</v>
      </c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 x14ac:dyDescent="0.2">
      <c r="A59" s="83" t="s">
        <v>281</v>
      </c>
      <c r="B59" s="83"/>
      <c r="C59" s="83"/>
      <c r="D59" s="92">
        <v>4524043.2699999996</v>
      </c>
      <c r="E59" s="92">
        <v>383775.96</v>
      </c>
      <c r="F59" s="92">
        <v>3311547</v>
      </c>
      <c r="G59" s="92">
        <v>1068239.92</v>
      </c>
      <c r="H59" s="92">
        <v>2689564.41</v>
      </c>
      <c r="I59" s="92">
        <v>6323043.29</v>
      </c>
      <c r="J59" s="92">
        <v>3448483</v>
      </c>
      <c r="K59" s="92">
        <v>2050259.36</v>
      </c>
      <c r="L59" s="92">
        <v>631621.05000000005</v>
      </c>
      <c r="M59" s="92">
        <v>203961.18</v>
      </c>
      <c r="N59" s="92">
        <v>2160199.81</v>
      </c>
      <c r="O59" s="92">
        <v>54153.42</v>
      </c>
      <c r="P59" s="92">
        <v>1883666.81</v>
      </c>
      <c r="Q59" s="92">
        <v>57460.18</v>
      </c>
      <c r="R59" s="92">
        <v>545406.87</v>
      </c>
      <c r="S59" s="92">
        <v>17117184</v>
      </c>
      <c r="T59" s="92">
        <v>4266117</v>
      </c>
      <c r="U59" s="92">
        <v>885472.91</v>
      </c>
      <c r="V59" s="92">
        <v>477978.5</v>
      </c>
      <c r="W59" s="92">
        <v>2176863.73</v>
      </c>
      <c r="X59" s="92">
        <v>1446517.23</v>
      </c>
      <c r="Y59" s="92">
        <v>375792.42</v>
      </c>
      <c r="Z59" s="92">
        <v>5114515</v>
      </c>
      <c r="AA59" s="92">
        <v>577175.49</v>
      </c>
      <c r="AB59" s="92">
        <v>2583805.69</v>
      </c>
      <c r="AC59" s="92">
        <v>3637701.33</v>
      </c>
      <c r="AD59" s="92">
        <v>1166246</v>
      </c>
      <c r="AE59" s="92">
        <v>384576.95</v>
      </c>
      <c r="AF59" s="92">
        <v>18419759.279999997</v>
      </c>
      <c r="AG59" s="92">
        <v>4445.7700000000004</v>
      </c>
      <c r="AH59" s="92">
        <v>206613.46</v>
      </c>
      <c r="AI59" s="92">
        <v>6587172.4299999997</v>
      </c>
      <c r="AJ59" s="92">
        <v>305020115.46999997</v>
      </c>
      <c r="AK59" s="92">
        <v>17634448.310000002</v>
      </c>
      <c r="AL59" s="92">
        <v>1306362.23</v>
      </c>
      <c r="AM59" s="92">
        <v>455338.52</v>
      </c>
      <c r="AN59" s="92">
        <v>3344858</v>
      </c>
      <c r="AO59" s="92">
        <v>6894330.4699999997</v>
      </c>
      <c r="AP59" s="92">
        <v>641132.64</v>
      </c>
      <c r="AQ59" s="92">
        <v>929521.22</v>
      </c>
      <c r="AR59" s="92">
        <v>13383751.960000001</v>
      </c>
      <c r="AS59" s="92">
        <v>400810.03</v>
      </c>
      <c r="AT59" s="92">
        <v>628004.39</v>
      </c>
      <c r="AU59" s="92">
        <v>1698393.83</v>
      </c>
      <c r="AV59" s="92">
        <v>2159429.89</v>
      </c>
      <c r="AW59" s="92">
        <v>5690749.5200000005</v>
      </c>
      <c r="AX59" s="92">
        <v>745299.29</v>
      </c>
      <c r="AY59" s="92">
        <v>2222252.2200000002</v>
      </c>
      <c r="AZ59" s="92">
        <v>1807401.87</v>
      </c>
      <c r="BA59" s="92">
        <v>735002.74</v>
      </c>
      <c r="BB59" s="92">
        <v>6432981.5899999999</v>
      </c>
      <c r="BC59" s="92">
        <v>817474.43</v>
      </c>
      <c r="BD59" s="92">
        <v>1748242.49</v>
      </c>
      <c r="BE59" s="92">
        <v>1576193</v>
      </c>
      <c r="BF59" s="92">
        <v>879459.11</v>
      </c>
      <c r="BG59" s="92">
        <v>279087.78999999998</v>
      </c>
      <c r="BH59" s="92">
        <v>2899559.37</v>
      </c>
      <c r="BI59" s="92">
        <v>952394.58</v>
      </c>
      <c r="BJ59" s="92">
        <v>19320083.140000001</v>
      </c>
      <c r="BK59" s="92">
        <v>5009414.8099999996</v>
      </c>
      <c r="BL59" s="92">
        <v>361944.46</v>
      </c>
      <c r="BM59" s="92">
        <v>524710.67000000004</v>
      </c>
      <c r="BN59" s="92">
        <v>605429.71</v>
      </c>
      <c r="BO59" s="92">
        <v>1086208.76</v>
      </c>
      <c r="BP59" s="92">
        <v>6477336.1900000013</v>
      </c>
      <c r="BQ59" s="92">
        <v>1068286.6200000001</v>
      </c>
      <c r="BR59" s="92">
        <v>99823837.560000002</v>
      </c>
      <c r="BS59" s="92">
        <v>6565879</v>
      </c>
      <c r="BT59" s="92">
        <v>510361.67</v>
      </c>
      <c r="BU59" s="92">
        <v>5022147.62</v>
      </c>
      <c r="BV59" s="92">
        <v>2230251</v>
      </c>
      <c r="BW59" s="92">
        <v>422063.63</v>
      </c>
      <c r="BX59" s="92">
        <v>324307</v>
      </c>
      <c r="BY59" s="92">
        <v>113759.48</v>
      </c>
      <c r="BZ59" s="92">
        <v>1440063.41</v>
      </c>
      <c r="CA59" s="92">
        <v>3625194.1</v>
      </c>
      <c r="CB59" s="92">
        <v>1366621.5</v>
      </c>
      <c r="CC59" s="78">
        <v>0</v>
      </c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 x14ac:dyDescent="0.2">
      <c r="A60" s="83" t="s">
        <v>61</v>
      </c>
      <c r="B60" s="83"/>
      <c r="C60" s="83"/>
      <c r="D60" s="92">
        <v>4115601.85</v>
      </c>
      <c r="E60" s="92">
        <v>611949.6</v>
      </c>
      <c r="F60" s="92">
        <v>6600361</v>
      </c>
      <c r="G60" s="92">
        <v>2889260.79</v>
      </c>
      <c r="H60" s="92">
        <v>4618065.0999999996</v>
      </c>
      <c r="I60" s="92">
        <v>7498071.5600000005</v>
      </c>
      <c r="J60" s="92">
        <v>6012894</v>
      </c>
      <c r="K60" s="92">
        <v>3336113.99</v>
      </c>
      <c r="L60" s="92">
        <v>1117058.69</v>
      </c>
      <c r="M60" s="92">
        <v>344621.29</v>
      </c>
      <c r="N60" s="92">
        <v>4245768.21</v>
      </c>
      <c r="O60" s="92">
        <v>505034.31</v>
      </c>
      <c r="P60" s="92">
        <v>2010981.33</v>
      </c>
      <c r="Q60" s="92">
        <v>409828.26</v>
      </c>
      <c r="R60" s="92">
        <v>1333250.57</v>
      </c>
      <c r="S60" s="92">
        <v>25102371</v>
      </c>
      <c r="T60" s="92">
        <v>18201067</v>
      </c>
      <c r="U60" s="92">
        <v>3452924.82</v>
      </c>
      <c r="V60" s="92">
        <v>563313.22</v>
      </c>
      <c r="W60" s="92">
        <v>3223078.83</v>
      </c>
      <c r="X60" s="92">
        <v>2393527.96</v>
      </c>
      <c r="Y60" s="92">
        <v>928439.97</v>
      </c>
      <c r="Z60" s="92">
        <v>2367635</v>
      </c>
      <c r="AA60" s="92">
        <v>1224361.44</v>
      </c>
      <c r="AB60" s="92">
        <v>7314728.4999999991</v>
      </c>
      <c r="AC60" s="92">
        <v>3097306.13</v>
      </c>
      <c r="AD60" s="92">
        <v>3253410</v>
      </c>
      <c r="AE60" s="92">
        <v>407879.36</v>
      </c>
      <c r="AF60" s="92">
        <v>20686281.539999999</v>
      </c>
      <c r="AG60" s="92">
        <v>285272.34999999998</v>
      </c>
      <c r="AH60" s="92">
        <v>635124.06000000006</v>
      </c>
      <c r="AI60" s="92">
        <v>11517787.9</v>
      </c>
      <c r="AJ60" s="92">
        <v>224362133.84</v>
      </c>
      <c r="AK60" s="92">
        <v>37340329.049999997</v>
      </c>
      <c r="AL60" s="92">
        <v>2490498.31</v>
      </c>
      <c r="AM60" s="92">
        <v>1234735.74</v>
      </c>
      <c r="AN60" s="92">
        <v>2455841</v>
      </c>
      <c r="AO60" s="92">
        <v>5913372.7299999995</v>
      </c>
      <c r="AP60" s="92">
        <v>1430200.27</v>
      </c>
      <c r="AQ60" s="92">
        <v>2150384.4900000002</v>
      </c>
      <c r="AR60" s="92">
        <v>15362222.499999998</v>
      </c>
      <c r="AS60" s="92">
        <v>1273217.1200000001</v>
      </c>
      <c r="AT60" s="92">
        <v>1169962.6599999999</v>
      </c>
      <c r="AU60" s="92">
        <v>3972325.55</v>
      </c>
      <c r="AV60" s="92">
        <v>4701374.4000000004</v>
      </c>
      <c r="AW60" s="92">
        <v>8031718.4299999997</v>
      </c>
      <c r="AX60" s="92">
        <v>1003781.8</v>
      </c>
      <c r="AY60" s="92">
        <v>2604229.87</v>
      </c>
      <c r="AZ60" s="92">
        <v>3091057.07</v>
      </c>
      <c r="BA60" s="92">
        <v>1283133.06</v>
      </c>
      <c r="BB60" s="92">
        <v>4608382.51</v>
      </c>
      <c r="BC60" s="92">
        <v>1736146.57</v>
      </c>
      <c r="BD60" s="92">
        <v>2384543.46</v>
      </c>
      <c r="BE60" s="92">
        <v>6987178</v>
      </c>
      <c r="BF60" s="92">
        <v>1382157.48</v>
      </c>
      <c r="BG60" s="92">
        <v>925370.1</v>
      </c>
      <c r="BH60" s="92">
        <v>3235201.47</v>
      </c>
      <c r="BI60" s="92">
        <v>2602001.16</v>
      </c>
      <c r="BJ60" s="92">
        <v>43757891.179999992</v>
      </c>
      <c r="BK60" s="92">
        <v>3214891.31</v>
      </c>
      <c r="BL60" s="92">
        <v>599066.41</v>
      </c>
      <c r="BM60" s="92">
        <v>1103805.6599999999</v>
      </c>
      <c r="BN60" s="92">
        <v>528203.94999999995</v>
      </c>
      <c r="BO60" s="92">
        <v>2244555.19</v>
      </c>
      <c r="BP60" s="92">
        <v>5622406.6400000006</v>
      </c>
      <c r="BQ60" s="92">
        <v>1055086.24</v>
      </c>
      <c r="BR60" s="92">
        <v>106787843.62000002</v>
      </c>
      <c r="BS60" s="92">
        <v>12843263</v>
      </c>
      <c r="BT60" s="92">
        <v>1578602.9</v>
      </c>
      <c r="BU60" s="92">
        <v>4579457.71</v>
      </c>
      <c r="BV60" s="92">
        <v>2394392</v>
      </c>
      <c r="BW60" s="92">
        <v>823196.16000000003</v>
      </c>
      <c r="BX60" s="92">
        <v>959002</v>
      </c>
      <c r="BY60" s="92">
        <v>842916.22</v>
      </c>
      <c r="BZ60" s="92">
        <v>2861504.88</v>
      </c>
      <c r="CA60" s="92">
        <v>4838258.5</v>
      </c>
      <c r="CB60" s="92">
        <v>2226723.7799999998</v>
      </c>
      <c r="CC60" s="78">
        <v>0</v>
      </c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x14ac:dyDescent="0.2">
      <c r="A61" s="83" t="s">
        <v>240</v>
      </c>
      <c r="B61" s="83"/>
      <c r="C61" s="83"/>
      <c r="D61" s="92">
        <v>48432.22</v>
      </c>
      <c r="E61" s="92">
        <v>3924.27</v>
      </c>
      <c r="F61" s="92">
        <v>490144</v>
      </c>
      <c r="G61" s="92">
        <v>41625.769999999997</v>
      </c>
      <c r="H61" s="92">
        <v>211526.98</v>
      </c>
      <c r="I61" s="92">
        <v>202429.2</v>
      </c>
      <c r="J61" s="92">
        <v>119180</v>
      </c>
      <c r="K61" s="92">
        <v>129714.5</v>
      </c>
      <c r="L61" s="92">
        <v>9078.73</v>
      </c>
      <c r="M61" s="92">
        <v>0</v>
      </c>
      <c r="N61" s="92">
        <v>225775.67</v>
      </c>
      <c r="O61" s="92">
        <v>0</v>
      </c>
      <c r="P61" s="92">
        <v>93161.07</v>
      </c>
      <c r="Q61" s="92">
        <v>0</v>
      </c>
      <c r="R61" s="92">
        <v>193279.27</v>
      </c>
      <c r="S61" s="92">
        <v>2801922</v>
      </c>
      <c r="T61" s="92">
        <v>-272472</v>
      </c>
      <c r="U61" s="92">
        <v>28280.49</v>
      </c>
      <c r="V61" s="92">
        <v>5714.04</v>
      </c>
      <c r="W61" s="92">
        <v>134911.29999999999</v>
      </c>
      <c r="X61" s="92">
        <v>74627.64</v>
      </c>
      <c r="Y61" s="92">
        <v>10995.51</v>
      </c>
      <c r="Z61" s="92">
        <v>105536</v>
      </c>
      <c r="AA61" s="92">
        <v>4179.72</v>
      </c>
      <c r="AB61" s="92">
        <v>15364.71</v>
      </c>
      <c r="AC61" s="92">
        <v>39404.660000000003</v>
      </c>
      <c r="AD61" s="92">
        <v>89264</v>
      </c>
      <c r="AE61" s="92">
        <v>11336.09</v>
      </c>
      <c r="AF61" s="92">
        <v>1504790.84</v>
      </c>
      <c r="AG61" s="92">
        <v>6629.57</v>
      </c>
      <c r="AH61" s="92">
        <v>19528.13</v>
      </c>
      <c r="AI61" s="92">
        <v>620785.80000000005</v>
      </c>
      <c r="AJ61" s="92">
        <v>18564548.16</v>
      </c>
      <c r="AK61" s="92">
        <v>360759.73</v>
      </c>
      <c r="AL61" s="92">
        <v>85019.68</v>
      </c>
      <c r="AM61" s="92">
        <v>13519.05</v>
      </c>
      <c r="AN61" s="92">
        <v>180527</v>
      </c>
      <c r="AO61" s="92">
        <v>-46362.93</v>
      </c>
      <c r="AP61" s="92">
        <v>22681.1</v>
      </c>
      <c r="AQ61" s="92">
        <v>36733.14</v>
      </c>
      <c r="AR61" s="92">
        <v>1120000</v>
      </c>
      <c r="AS61" s="92">
        <v>26887.32</v>
      </c>
      <c r="AT61" s="92">
        <v>79999.820000000007</v>
      </c>
      <c r="AU61" s="92">
        <v>-54418.2</v>
      </c>
      <c r="AV61" s="92">
        <v>0</v>
      </c>
      <c r="AW61" s="92">
        <v>0</v>
      </c>
      <c r="AX61" s="92">
        <v>9728.82</v>
      </c>
      <c r="AY61" s="92">
        <v>53224.34</v>
      </c>
      <c r="AZ61" s="92">
        <v>66084.570000000007</v>
      </c>
      <c r="BA61" s="92">
        <v>25129.72</v>
      </c>
      <c r="BB61" s="92">
        <v>167480.37</v>
      </c>
      <c r="BC61" s="92">
        <v>22454.49</v>
      </c>
      <c r="BD61" s="92">
        <v>71097</v>
      </c>
      <c r="BE61" s="92">
        <v>488892</v>
      </c>
      <c r="BF61" s="92">
        <v>61968.13</v>
      </c>
      <c r="BG61" s="92">
        <v>-2800.05</v>
      </c>
      <c r="BH61" s="92">
        <v>165759.82</v>
      </c>
      <c r="BI61" s="92">
        <v>2911.96</v>
      </c>
      <c r="BJ61" s="92">
        <v>1910962.2</v>
      </c>
      <c r="BK61" s="92">
        <v>153683.79</v>
      </c>
      <c r="BL61" s="92">
        <v>80087.97</v>
      </c>
      <c r="BM61" s="92">
        <v>36066.589999999997</v>
      </c>
      <c r="BN61" s="92">
        <v>22876.59</v>
      </c>
      <c r="BO61" s="92">
        <v>54562.48</v>
      </c>
      <c r="BP61" s="92">
        <v>31790.34</v>
      </c>
      <c r="BQ61" s="92">
        <v>21758.13</v>
      </c>
      <c r="BR61" s="92">
        <v>5740657.75</v>
      </c>
      <c r="BS61" s="92">
        <v>1072354</v>
      </c>
      <c r="BT61" s="92">
        <v>110916.06</v>
      </c>
      <c r="BU61" s="92">
        <v>89416.1</v>
      </c>
      <c r="BV61" s="92">
        <v>87088</v>
      </c>
      <c r="BW61" s="92">
        <v>0</v>
      </c>
      <c r="BX61" s="92">
        <v>10000</v>
      </c>
      <c r="BY61" s="92">
        <v>-7645.48</v>
      </c>
      <c r="BZ61" s="92">
        <v>67601.7</v>
      </c>
      <c r="CA61" s="92">
        <v>94962.5</v>
      </c>
      <c r="CB61" s="92">
        <v>62049.98</v>
      </c>
      <c r="CC61" s="78">
        <v>0</v>
      </c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x14ac:dyDescent="0.2">
      <c r="A62" s="83" t="s">
        <v>241</v>
      </c>
      <c r="B62" s="83"/>
      <c r="C62" s="83"/>
      <c r="D62" s="92">
        <v>3926973.24</v>
      </c>
      <c r="E62" s="92">
        <v>221088.08</v>
      </c>
      <c r="F62" s="92">
        <v>3939847</v>
      </c>
      <c r="G62" s="92">
        <v>1037085.11</v>
      </c>
      <c r="H62" s="92">
        <v>3748622</v>
      </c>
      <c r="I62" s="92">
        <v>6581092.46</v>
      </c>
      <c r="J62" s="92">
        <v>6145892</v>
      </c>
      <c r="K62" s="92">
        <v>3048004.55</v>
      </c>
      <c r="L62" s="92">
        <v>605257.17000000004</v>
      </c>
      <c r="M62" s="92">
        <v>40368.18</v>
      </c>
      <c r="N62" s="92">
        <v>3666127.75</v>
      </c>
      <c r="O62" s="92">
        <v>79193.5</v>
      </c>
      <c r="P62" s="92">
        <v>967204.53</v>
      </c>
      <c r="Q62" s="92">
        <v>140802.5</v>
      </c>
      <c r="R62" s="92">
        <v>824356.64</v>
      </c>
      <c r="S62" s="92">
        <v>36253284</v>
      </c>
      <c r="T62" s="92">
        <v>12249956</v>
      </c>
      <c r="U62" s="92">
        <v>1177337.74</v>
      </c>
      <c r="V62" s="92">
        <v>214565</v>
      </c>
      <c r="W62" s="92">
        <v>2453625.5699999998</v>
      </c>
      <c r="X62" s="92">
        <v>2605175.3199999998</v>
      </c>
      <c r="Y62" s="92">
        <v>357116.97</v>
      </c>
      <c r="Z62" s="92">
        <v>4959843</v>
      </c>
      <c r="AA62" s="92">
        <v>975165.89</v>
      </c>
      <c r="AB62" s="92">
        <v>7371337.8300000001</v>
      </c>
      <c r="AC62" s="92">
        <v>2828466.17</v>
      </c>
      <c r="AD62" s="92">
        <v>2392473</v>
      </c>
      <c r="AE62" s="92">
        <v>101175.95</v>
      </c>
      <c r="AF62" s="92">
        <v>24596683.66</v>
      </c>
      <c r="AG62" s="92">
        <v>55342.32</v>
      </c>
      <c r="AH62" s="92">
        <v>158511.29</v>
      </c>
      <c r="AI62" s="92">
        <v>17638874.200000003</v>
      </c>
      <c r="AJ62" s="92">
        <v>277709262.29000002</v>
      </c>
      <c r="AK62" s="92">
        <v>43196700.210000001</v>
      </c>
      <c r="AL62" s="92">
        <v>1965294.69</v>
      </c>
      <c r="AM62" s="92">
        <v>460289.68</v>
      </c>
      <c r="AN62" s="92">
        <v>2250071</v>
      </c>
      <c r="AO62" s="92">
        <v>9798633.5899999999</v>
      </c>
      <c r="AP62" s="92">
        <v>894072.65</v>
      </c>
      <c r="AQ62" s="92">
        <v>965502.58</v>
      </c>
      <c r="AR62" s="92">
        <v>15950096.640000001</v>
      </c>
      <c r="AS62" s="92">
        <v>682352.97</v>
      </c>
      <c r="AT62" s="92">
        <v>773442.51</v>
      </c>
      <c r="AU62" s="92">
        <v>3321143.78</v>
      </c>
      <c r="AV62" s="92">
        <v>4477575.34</v>
      </c>
      <c r="AW62" s="92">
        <v>8248084.1299999999</v>
      </c>
      <c r="AX62" s="92">
        <v>1386006.67</v>
      </c>
      <c r="AY62" s="92">
        <v>2351566.6</v>
      </c>
      <c r="AZ62" s="92">
        <v>2789534</v>
      </c>
      <c r="BA62" s="92">
        <v>295965.76</v>
      </c>
      <c r="BB62" s="92">
        <v>9996871.0899999999</v>
      </c>
      <c r="BC62" s="92">
        <v>1051344</v>
      </c>
      <c r="BD62" s="92">
        <v>1399577.27</v>
      </c>
      <c r="BE62" s="92">
        <v>4389959</v>
      </c>
      <c r="BF62" s="92">
        <v>733720.69</v>
      </c>
      <c r="BG62" s="92">
        <v>372062.5</v>
      </c>
      <c r="BH62" s="92">
        <v>3325167.74</v>
      </c>
      <c r="BI62" s="92">
        <v>451922.55</v>
      </c>
      <c r="BJ62" s="92">
        <v>46255095.989999995</v>
      </c>
      <c r="BK62" s="92">
        <v>3207749.39</v>
      </c>
      <c r="BL62" s="92">
        <v>380170.83</v>
      </c>
      <c r="BM62" s="92">
        <v>260560.41</v>
      </c>
      <c r="BN62" s="92">
        <v>280606.27</v>
      </c>
      <c r="BO62" s="92">
        <v>1340883.3799999999</v>
      </c>
      <c r="BP62" s="92">
        <v>4686211.9800000004</v>
      </c>
      <c r="BQ62" s="92">
        <v>653359</v>
      </c>
      <c r="BR62" s="92">
        <v>164959438</v>
      </c>
      <c r="BS62" s="92">
        <v>13135497</v>
      </c>
      <c r="BT62" s="92">
        <v>621953.72</v>
      </c>
      <c r="BU62" s="92">
        <v>7332020.46</v>
      </c>
      <c r="BV62" s="92">
        <v>1870111</v>
      </c>
      <c r="BW62" s="92">
        <v>375909.68</v>
      </c>
      <c r="BX62" s="92">
        <v>258314</v>
      </c>
      <c r="BY62" s="92">
        <v>221456.06</v>
      </c>
      <c r="BZ62" s="92">
        <v>1855323.56</v>
      </c>
      <c r="CA62" s="92">
        <v>4484854.17</v>
      </c>
      <c r="CB62" s="92">
        <v>1857654.04</v>
      </c>
      <c r="CC62" s="78">
        <v>0</v>
      </c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x14ac:dyDescent="0.2">
      <c r="A63" s="83"/>
      <c r="B63" s="83"/>
      <c r="C63" s="83"/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  <c r="AR63" s="92">
        <v>0</v>
      </c>
      <c r="AS63" s="92">
        <v>0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0</v>
      </c>
      <c r="BA63" s="92">
        <v>0</v>
      </c>
      <c r="BB63" s="92">
        <v>0</v>
      </c>
      <c r="BC63" s="92">
        <v>0</v>
      </c>
      <c r="BD63" s="92">
        <v>0</v>
      </c>
      <c r="BE63" s="92">
        <v>0</v>
      </c>
      <c r="BF63" s="92">
        <v>0</v>
      </c>
      <c r="BG63" s="92">
        <v>0</v>
      </c>
      <c r="BH63" s="92">
        <v>0</v>
      </c>
      <c r="BI63" s="92">
        <v>0</v>
      </c>
      <c r="BJ63" s="92">
        <v>0</v>
      </c>
      <c r="BK63" s="92">
        <v>0</v>
      </c>
      <c r="BL63" s="92">
        <v>0</v>
      </c>
      <c r="BM63" s="92">
        <v>0</v>
      </c>
      <c r="BN63" s="92">
        <v>0</v>
      </c>
      <c r="BO63" s="92">
        <v>0</v>
      </c>
      <c r="BP63" s="92">
        <v>0</v>
      </c>
      <c r="BQ63" s="92">
        <v>0</v>
      </c>
      <c r="BR63" s="92">
        <v>0</v>
      </c>
      <c r="BS63" s="92">
        <v>0</v>
      </c>
      <c r="BT63" s="92">
        <v>0</v>
      </c>
      <c r="BU63" s="92">
        <v>0</v>
      </c>
      <c r="BV63" s="92">
        <v>0</v>
      </c>
      <c r="BW63" s="92">
        <v>0</v>
      </c>
      <c r="BX63" s="92">
        <v>0</v>
      </c>
      <c r="BY63" s="92">
        <v>0</v>
      </c>
      <c r="BZ63" s="92">
        <v>0</v>
      </c>
      <c r="CA63" s="92">
        <v>0</v>
      </c>
      <c r="CB63" s="92">
        <v>0</v>
      </c>
      <c r="CC63" s="78">
        <v>0</v>
      </c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x14ac:dyDescent="0.2">
      <c r="A64" s="82" t="s">
        <v>105</v>
      </c>
      <c r="B64" s="82"/>
      <c r="C64" s="82"/>
      <c r="D64" s="92">
        <v>0</v>
      </c>
      <c r="E64" s="92">
        <v>0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2">
        <v>0</v>
      </c>
      <c r="O64" s="92">
        <v>0</v>
      </c>
      <c r="P64" s="92">
        <v>0</v>
      </c>
      <c r="Q64" s="92">
        <v>0</v>
      </c>
      <c r="R64" s="92">
        <v>0</v>
      </c>
      <c r="S64" s="92">
        <v>0</v>
      </c>
      <c r="T64" s="92">
        <v>0</v>
      </c>
      <c r="U64" s="92">
        <v>0</v>
      </c>
      <c r="V64" s="92">
        <v>0</v>
      </c>
      <c r="W64" s="92">
        <v>0</v>
      </c>
      <c r="X64" s="92">
        <v>0</v>
      </c>
      <c r="Y64" s="92">
        <v>0</v>
      </c>
      <c r="Z64" s="92">
        <v>0</v>
      </c>
      <c r="AA64" s="92">
        <v>0</v>
      </c>
      <c r="AB64" s="92">
        <v>0</v>
      </c>
      <c r="AC64" s="92">
        <v>0</v>
      </c>
      <c r="AD64" s="92">
        <v>0</v>
      </c>
      <c r="AE64" s="92">
        <v>0</v>
      </c>
      <c r="AF64" s="92">
        <v>0</v>
      </c>
      <c r="AG64" s="92">
        <v>0</v>
      </c>
      <c r="AH64" s="92">
        <v>0</v>
      </c>
      <c r="AI64" s="92">
        <v>0</v>
      </c>
      <c r="AJ64" s="92">
        <v>0</v>
      </c>
      <c r="AK64" s="92">
        <v>0</v>
      </c>
      <c r="AL64" s="92">
        <v>0</v>
      </c>
      <c r="AM64" s="92">
        <v>0</v>
      </c>
      <c r="AN64" s="92">
        <v>0</v>
      </c>
      <c r="AO64" s="92">
        <v>0</v>
      </c>
      <c r="AP64" s="92">
        <v>0</v>
      </c>
      <c r="AQ64" s="92">
        <v>0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2">
        <v>0</v>
      </c>
      <c r="BA64" s="92">
        <v>0</v>
      </c>
      <c r="BB64" s="92">
        <v>0</v>
      </c>
      <c r="BC64" s="92">
        <v>0</v>
      </c>
      <c r="BD64" s="92">
        <v>0</v>
      </c>
      <c r="BE64" s="92">
        <v>0</v>
      </c>
      <c r="BF64" s="92">
        <v>0</v>
      </c>
      <c r="BG64" s="92">
        <v>0</v>
      </c>
      <c r="BH64" s="92">
        <v>0</v>
      </c>
      <c r="BI64" s="92">
        <v>0</v>
      </c>
      <c r="BJ64" s="92">
        <v>0</v>
      </c>
      <c r="BK64" s="92">
        <v>0</v>
      </c>
      <c r="BL64" s="92">
        <v>0</v>
      </c>
      <c r="BM64" s="92">
        <v>0</v>
      </c>
      <c r="BN64" s="92">
        <v>0</v>
      </c>
      <c r="BO64" s="92">
        <v>0</v>
      </c>
      <c r="BP64" s="92">
        <v>0</v>
      </c>
      <c r="BQ64" s="92">
        <v>0</v>
      </c>
      <c r="BR64" s="92">
        <v>0</v>
      </c>
      <c r="BS64" s="92">
        <v>0</v>
      </c>
      <c r="BT64" s="92">
        <v>0</v>
      </c>
      <c r="BU64" s="92">
        <v>0</v>
      </c>
      <c r="BV64" s="92">
        <v>0</v>
      </c>
      <c r="BW64" s="92">
        <v>0</v>
      </c>
      <c r="BX64" s="92">
        <v>0</v>
      </c>
      <c r="BY64" s="92">
        <v>0</v>
      </c>
      <c r="BZ64" s="92">
        <v>0</v>
      </c>
      <c r="CA64" s="92">
        <v>0</v>
      </c>
      <c r="CB64" s="92">
        <v>0</v>
      </c>
      <c r="CC64" s="78">
        <v>0</v>
      </c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91" x14ac:dyDescent="0.2">
      <c r="A65" s="84" t="s">
        <v>293</v>
      </c>
      <c r="B65" s="84"/>
      <c r="C65" s="84"/>
      <c r="D65" s="92">
        <v>18162550.960000001</v>
      </c>
      <c r="E65" s="92">
        <v>15588.47</v>
      </c>
      <c r="F65" s="92">
        <v>772977</v>
      </c>
      <c r="G65" s="92">
        <v>988119.48</v>
      </c>
      <c r="H65" s="92">
        <v>1351660.76</v>
      </c>
      <c r="I65" s="92">
        <v>2752562.31</v>
      </c>
      <c r="J65" s="92">
        <v>6368805</v>
      </c>
      <c r="K65" s="92">
        <v>4088401.29</v>
      </c>
      <c r="L65" s="92">
        <v>91183.17</v>
      </c>
      <c r="M65" s="92">
        <v>0</v>
      </c>
      <c r="N65" s="92">
        <v>1385233.8</v>
      </c>
      <c r="O65" s="92">
        <v>0</v>
      </c>
      <c r="P65" s="92">
        <v>584581.12</v>
      </c>
      <c r="Q65" s="92">
        <v>50000</v>
      </c>
      <c r="R65" s="92">
        <v>176821.75</v>
      </c>
      <c r="S65" s="92">
        <v>22669027</v>
      </c>
      <c r="T65" s="92">
        <v>1543195</v>
      </c>
      <c r="U65" s="92">
        <v>281928.11</v>
      </c>
      <c r="V65" s="92">
        <v>412034.15</v>
      </c>
      <c r="W65" s="92">
        <v>335597.82</v>
      </c>
      <c r="X65" s="92">
        <v>2914324.58</v>
      </c>
      <c r="Y65" s="92">
        <v>919621.35</v>
      </c>
      <c r="Z65" s="92">
        <v>10655418</v>
      </c>
      <c r="AA65" s="92">
        <v>111555.65</v>
      </c>
      <c r="AB65" s="92">
        <v>23369551.850000001</v>
      </c>
      <c r="AC65" s="92">
        <v>834460.51</v>
      </c>
      <c r="AD65" s="92">
        <v>3439814</v>
      </c>
      <c r="AE65" s="92">
        <v>11832</v>
      </c>
      <c r="AF65" s="92">
        <v>3819375.12</v>
      </c>
      <c r="AG65" s="92">
        <v>0</v>
      </c>
      <c r="AH65" s="92">
        <v>46887.7</v>
      </c>
      <c r="AI65" s="92">
        <v>39549039.549999997</v>
      </c>
      <c r="AJ65" s="92">
        <v>304670171.36000001</v>
      </c>
      <c r="AK65" s="92">
        <v>28467600.479999997</v>
      </c>
      <c r="AL65" s="92">
        <v>1549534.52</v>
      </c>
      <c r="AM65" s="92">
        <v>55993.78</v>
      </c>
      <c r="AN65" s="92">
        <v>743581</v>
      </c>
      <c r="AO65" s="92">
        <v>12400721.85</v>
      </c>
      <c r="AP65" s="92">
        <v>1138499.83</v>
      </c>
      <c r="AQ65" s="92">
        <v>1424745.29</v>
      </c>
      <c r="AR65" s="92">
        <v>1829976.94</v>
      </c>
      <c r="AS65" s="92">
        <v>11981.94</v>
      </c>
      <c r="AT65" s="92">
        <v>414293.1</v>
      </c>
      <c r="AU65" s="92">
        <v>2315958.98</v>
      </c>
      <c r="AV65" s="92">
        <v>3718029.89</v>
      </c>
      <c r="AW65" s="92">
        <v>2643704.41</v>
      </c>
      <c r="AX65" s="92">
        <v>307134.21000000002</v>
      </c>
      <c r="AY65" s="92">
        <v>2557758.13</v>
      </c>
      <c r="AZ65" s="92">
        <v>1296379.53</v>
      </c>
      <c r="BA65" s="92">
        <v>121158.27</v>
      </c>
      <c r="BB65" s="92">
        <v>3351237.31</v>
      </c>
      <c r="BC65" s="92">
        <v>254313.08</v>
      </c>
      <c r="BD65" s="92">
        <v>250101.47</v>
      </c>
      <c r="BE65" s="92">
        <v>864838</v>
      </c>
      <c r="BF65" s="92">
        <v>609244.27</v>
      </c>
      <c r="BG65" s="92">
        <v>109352.52</v>
      </c>
      <c r="BH65" s="92">
        <v>546525.59</v>
      </c>
      <c r="BI65" s="92">
        <v>300336.26</v>
      </c>
      <c r="BJ65" s="92">
        <v>27179974.589999996</v>
      </c>
      <c r="BK65" s="92">
        <v>1474934.25</v>
      </c>
      <c r="BL65" s="92">
        <v>212173.06</v>
      </c>
      <c r="BM65" s="92">
        <v>166492.66</v>
      </c>
      <c r="BN65" s="92">
        <v>91864.15</v>
      </c>
      <c r="BO65" s="92">
        <v>180921.32</v>
      </c>
      <c r="BP65" s="92">
        <v>4065918.45</v>
      </c>
      <c r="BQ65" s="92">
        <v>11520.38</v>
      </c>
      <c r="BR65" s="92">
        <v>55417405.200000003</v>
      </c>
      <c r="BS65" s="92">
        <v>3173313</v>
      </c>
      <c r="BT65" s="92">
        <v>509754.14</v>
      </c>
      <c r="BU65" s="92">
        <v>10437686.469999999</v>
      </c>
      <c r="BV65" s="92">
        <v>325550</v>
      </c>
      <c r="BW65" s="92">
        <v>479014.65</v>
      </c>
      <c r="BX65" s="92">
        <v>102711</v>
      </c>
      <c r="BY65" s="92">
        <v>10784.71</v>
      </c>
      <c r="BZ65" s="92">
        <v>2714086.86</v>
      </c>
      <c r="CA65" s="92">
        <v>1556273.02</v>
      </c>
      <c r="CB65" s="92">
        <v>230139.07</v>
      </c>
      <c r="CC65" s="78">
        <v>0</v>
      </c>
      <c r="CD65" s="74"/>
      <c r="CE65" s="74"/>
      <c r="CF65" s="74"/>
      <c r="CG65" s="74"/>
      <c r="CH65" s="74"/>
      <c r="CI65" s="74"/>
      <c r="CJ65" s="74"/>
      <c r="CK65" s="74"/>
      <c r="CL65" s="74"/>
      <c r="CM65" s="74"/>
    </row>
    <row r="66" spans="1:91" x14ac:dyDescent="0.2">
      <c r="A66" s="84" t="s">
        <v>294</v>
      </c>
      <c r="B66" s="84"/>
      <c r="C66" s="84"/>
      <c r="D66" s="92">
        <v>0</v>
      </c>
      <c r="E66" s="92">
        <v>0</v>
      </c>
      <c r="F66" s="92">
        <v>0</v>
      </c>
      <c r="G66" s="92">
        <v>2510109.38</v>
      </c>
      <c r="H66" s="92">
        <v>4469541.3</v>
      </c>
      <c r="I66" s="92">
        <v>0</v>
      </c>
      <c r="J66" s="92">
        <v>9771354</v>
      </c>
      <c r="K66" s="92">
        <v>0</v>
      </c>
      <c r="L66" s="92">
        <v>0</v>
      </c>
      <c r="M66" s="92">
        <v>0</v>
      </c>
      <c r="N66" s="92">
        <v>0</v>
      </c>
      <c r="O66" s="92">
        <v>0</v>
      </c>
      <c r="P66" s="92">
        <v>0</v>
      </c>
      <c r="Q66" s="92">
        <v>0</v>
      </c>
      <c r="R66" s="92">
        <v>0</v>
      </c>
      <c r="S66" s="92">
        <v>0</v>
      </c>
      <c r="T66" s="92">
        <v>30317891</v>
      </c>
      <c r="U66" s="92">
        <v>0</v>
      </c>
      <c r="V66" s="92">
        <v>0</v>
      </c>
      <c r="W66" s="92">
        <v>0</v>
      </c>
      <c r="X66" s="92">
        <v>957.48</v>
      </c>
      <c r="Y66" s="92">
        <v>0</v>
      </c>
      <c r="Z66" s="92">
        <v>0</v>
      </c>
      <c r="AA66" s="92">
        <v>0</v>
      </c>
      <c r="AB66" s="92">
        <v>0</v>
      </c>
      <c r="AC66" s="92">
        <v>0</v>
      </c>
      <c r="AD66" s="92">
        <v>0</v>
      </c>
      <c r="AE66" s="92">
        <v>0</v>
      </c>
      <c r="AF66" s="92">
        <v>0</v>
      </c>
      <c r="AG66" s="92">
        <v>0</v>
      </c>
      <c r="AH66" s="92">
        <v>402411.74</v>
      </c>
      <c r="AI66" s="92">
        <v>12664349.539999999</v>
      </c>
      <c r="AJ66" s="92">
        <v>126963497.44</v>
      </c>
      <c r="AK66" s="92">
        <v>68859065.969999999</v>
      </c>
      <c r="AL66" s="92">
        <v>0</v>
      </c>
      <c r="AM66" s="92">
        <v>3231785.49</v>
      </c>
      <c r="AN66" s="92">
        <v>0</v>
      </c>
      <c r="AO66" s="92">
        <v>51454525.270000003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42298.6</v>
      </c>
      <c r="AX66" s="92">
        <v>5399696.4299999997</v>
      </c>
      <c r="AY66" s="92">
        <v>8912383.1600000001</v>
      </c>
      <c r="AZ66" s="92">
        <v>0</v>
      </c>
      <c r="BA66" s="92">
        <v>3644.42</v>
      </c>
      <c r="BB66" s="92">
        <v>0</v>
      </c>
      <c r="BC66" s="92">
        <v>0</v>
      </c>
      <c r="BD66" s="92">
        <v>0</v>
      </c>
      <c r="BE66" s="92">
        <v>0</v>
      </c>
      <c r="BF66" s="92">
        <v>0</v>
      </c>
      <c r="BG66" s="92">
        <v>0</v>
      </c>
      <c r="BH66" s="92">
        <v>0</v>
      </c>
      <c r="BI66" s="92">
        <v>0</v>
      </c>
      <c r="BJ66" s="92">
        <v>121677029.05</v>
      </c>
      <c r="BK66" s="92">
        <v>6085082.8399999999</v>
      </c>
      <c r="BL66" s="92">
        <v>0</v>
      </c>
      <c r="BM66" s="92">
        <v>0</v>
      </c>
      <c r="BN66" s="92">
        <v>0</v>
      </c>
      <c r="BO66" s="92">
        <v>0</v>
      </c>
      <c r="BP66" s="92">
        <v>0</v>
      </c>
      <c r="BQ66" s="92">
        <v>0</v>
      </c>
      <c r="BR66" s="92">
        <v>11911566.42</v>
      </c>
      <c r="BS66" s="92">
        <v>176775</v>
      </c>
      <c r="BT66" s="92">
        <v>0</v>
      </c>
      <c r="BU66" s="92">
        <v>29442100.539999999</v>
      </c>
      <c r="BV66" s="92">
        <v>439185</v>
      </c>
      <c r="BW66" s="92">
        <v>0</v>
      </c>
      <c r="BX66" s="92">
        <v>0</v>
      </c>
      <c r="BY66" s="92">
        <v>0</v>
      </c>
      <c r="BZ66" s="92">
        <v>0</v>
      </c>
      <c r="CA66" s="92">
        <v>0</v>
      </c>
      <c r="CB66" s="92">
        <v>0</v>
      </c>
      <c r="CC66" s="78">
        <v>0</v>
      </c>
      <c r="CD66" s="74"/>
      <c r="CE66" s="74"/>
      <c r="CF66" s="74"/>
      <c r="CG66" s="74"/>
      <c r="CH66" s="74"/>
      <c r="CI66" s="74"/>
      <c r="CJ66" s="74"/>
      <c r="CK66" s="74"/>
      <c r="CL66" s="74"/>
      <c r="CM66" s="74"/>
    </row>
    <row r="67" spans="1:91" x14ac:dyDescent="0.2">
      <c r="A67" s="84" t="s">
        <v>295</v>
      </c>
      <c r="B67" s="84"/>
      <c r="C67" s="84"/>
      <c r="D67" s="92">
        <v>11049092.550000001</v>
      </c>
      <c r="E67" s="92">
        <v>486617.78</v>
      </c>
      <c r="F67" s="92">
        <v>6106086</v>
      </c>
      <c r="G67" s="92">
        <v>121475.51</v>
      </c>
      <c r="H67" s="92">
        <v>74426.570000000007</v>
      </c>
      <c r="I67" s="92">
        <v>13180871.779999999</v>
      </c>
      <c r="J67" s="92">
        <v>0</v>
      </c>
      <c r="K67" s="92">
        <v>5693360.0800000001</v>
      </c>
      <c r="L67" s="92">
        <v>1270184.01</v>
      </c>
      <c r="M67" s="92">
        <v>462816.71</v>
      </c>
      <c r="N67" s="92">
        <v>853331.63</v>
      </c>
      <c r="O67" s="92">
        <v>220193.69</v>
      </c>
      <c r="P67" s="92">
        <v>5219952.2300000004</v>
      </c>
      <c r="Q67" s="92">
        <v>247217.52</v>
      </c>
      <c r="R67" s="92">
        <v>142098.48000000001</v>
      </c>
      <c r="S67" s="92">
        <v>79857443</v>
      </c>
      <c r="T67" s="92">
        <v>2333532</v>
      </c>
      <c r="U67" s="92">
        <v>209183.62</v>
      </c>
      <c r="V67" s="92">
        <v>425406.01</v>
      </c>
      <c r="W67" s="92">
        <v>102721.63</v>
      </c>
      <c r="X67" s="92">
        <v>1745895.87</v>
      </c>
      <c r="Y67" s="92">
        <v>1076222.78</v>
      </c>
      <c r="Z67" s="92">
        <v>16299670</v>
      </c>
      <c r="AA67" s="92">
        <v>143555.23000000001</v>
      </c>
      <c r="AB67" s="92">
        <v>0</v>
      </c>
      <c r="AC67" s="92">
        <v>466496.41</v>
      </c>
      <c r="AD67" s="92">
        <v>4223477</v>
      </c>
      <c r="AE67" s="92">
        <v>0</v>
      </c>
      <c r="AF67" s="92">
        <v>12743579.609999999</v>
      </c>
      <c r="AG67" s="92">
        <v>0</v>
      </c>
      <c r="AH67" s="92">
        <v>184860</v>
      </c>
      <c r="AI67" s="92">
        <v>41680428</v>
      </c>
      <c r="AJ67" s="92">
        <v>377134201.93000001</v>
      </c>
      <c r="AK67" s="92">
        <v>66047427.700000003</v>
      </c>
      <c r="AL67" s="92">
        <v>4431284.54</v>
      </c>
      <c r="AM67" s="92">
        <v>0</v>
      </c>
      <c r="AN67" s="92">
        <v>5678365</v>
      </c>
      <c r="AO67" s="92">
        <v>2853104.53</v>
      </c>
      <c r="AP67" s="92">
        <v>2762234.63</v>
      </c>
      <c r="AQ67" s="92">
        <v>3174761.45</v>
      </c>
      <c r="AR67" s="92">
        <v>12511914</v>
      </c>
      <c r="AS67" s="92">
        <v>680891.32</v>
      </c>
      <c r="AT67" s="92">
        <v>5023305.76</v>
      </c>
      <c r="AU67" s="92">
        <v>1516191.65</v>
      </c>
      <c r="AV67" s="92">
        <v>8715132.4499999993</v>
      </c>
      <c r="AW67" s="92">
        <v>4984095.82</v>
      </c>
      <c r="AX67" s="92">
        <v>160630.29</v>
      </c>
      <c r="AY67" s="92">
        <v>2767847.94</v>
      </c>
      <c r="AZ67" s="92">
        <v>9391662.1699999999</v>
      </c>
      <c r="BA67" s="92">
        <v>551343.23</v>
      </c>
      <c r="BB67" s="92">
        <v>6495990.0599999996</v>
      </c>
      <c r="BC67" s="92">
        <v>899908.35</v>
      </c>
      <c r="BD67" s="92">
        <v>3809455.19</v>
      </c>
      <c r="BE67" s="92">
        <v>12057872</v>
      </c>
      <c r="BF67" s="92">
        <v>2729518.67</v>
      </c>
      <c r="BG67" s="92">
        <v>1843856.53</v>
      </c>
      <c r="BH67" s="92">
        <v>3455930.24</v>
      </c>
      <c r="BI67" s="92">
        <v>5207371.7</v>
      </c>
      <c r="BJ67" s="92">
        <v>34257414.950000003</v>
      </c>
      <c r="BK67" s="92">
        <v>8808041.1500000004</v>
      </c>
      <c r="BL67" s="92">
        <v>1288197.03</v>
      </c>
      <c r="BM67" s="92">
        <v>689883.97</v>
      </c>
      <c r="BN67" s="92">
        <v>0</v>
      </c>
      <c r="BO67" s="92">
        <v>850124.96</v>
      </c>
      <c r="BP67" s="92">
        <v>8124041.5499999998</v>
      </c>
      <c r="BQ67" s="92">
        <v>400152.28</v>
      </c>
      <c r="BR67" s="92">
        <v>199481415.63</v>
      </c>
      <c r="BS67" s="92">
        <v>30280646</v>
      </c>
      <c r="BT67" s="92">
        <v>3304635.76</v>
      </c>
      <c r="BU67" s="92">
        <v>4657396.22</v>
      </c>
      <c r="BV67" s="92">
        <v>4011205</v>
      </c>
      <c r="BW67" s="92">
        <v>995757.97</v>
      </c>
      <c r="BX67" s="92">
        <v>152252</v>
      </c>
      <c r="BY67" s="92">
        <v>74354.87</v>
      </c>
      <c r="BZ67" s="92">
        <v>3818489.54</v>
      </c>
      <c r="CA67" s="92">
        <v>17382515.670000002</v>
      </c>
      <c r="CB67" s="92">
        <v>622658.43999999994</v>
      </c>
      <c r="CC67" s="78">
        <v>0</v>
      </c>
      <c r="CD67" s="74"/>
      <c r="CE67" s="74"/>
      <c r="CF67" s="74"/>
      <c r="CG67" s="74"/>
      <c r="CH67" s="74"/>
      <c r="CI67" s="74"/>
      <c r="CJ67" s="74"/>
      <c r="CK67" s="74"/>
      <c r="CL67" s="74"/>
      <c r="CM67" s="74"/>
    </row>
    <row r="68" spans="1:91" x14ac:dyDescent="0.2">
      <c r="A68" s="84" t="s">
        <v>296</v>
      </c>
      <c r="B68" s="84"/>
      <c r="C68" s="84"/>
      <c r="D68" s="92">
        <v>60848399.700000003</v>
      </c>
      <c r="E68" s="92">
        <v>2047785.06</v>
      </c>
      <c r="F68" s="92">
        <v>49521571</v>
      </c>
      <c r="G68" s="92">
        <v>11866642.670000002</v>
      </c>
      <c r="H68" s="92">
        <v>55624559.540000007</v>
      </c>
      <c r="I68" s="92">
        <v>101744028.68000001</v>
      </c>
      <c r="J68" s="92">
        <v>97493170</v>
      </c>
      <c r="K68" s="92">
        <v>40986683.409999996</v>
      </c>
      <c r="L68" s="92">
        <v>5780526.6000000006</v>
      </c>
      <c r="M68" s="92">
        <v>1197965.1499999999</v>
      </c>
      <c r="N68" s="92">
        <v>43945474.630000003</v>
      </c>
      <c r="O68" s="92">
        <v>1308726.5</v>
      </c>
      <c r="P68" s="92">
        <v>19619841.489999998</v>
      </c>
      <c r="Q68" s="92">
        <v>2037246.92</v>
      </c>
      <c r="R68" s="92">
        <v>15171827.359999999</v>
      </c>
      <c r="S68" s="92">
        <v>674820398</v>
      </c>
      <c r="T68" s="92">
        <v>152765183</v>
      </c>
      <c r="U68" s="92">
        <v>18424022.34</v>
      </c>
      <c r="V68" s="92">
        <v>3890510.06</v>
      </c>
      <c r="W68" s="92">
        <v>30040638.520000003</v>
      </c>
      <c r="X68" s="92">
        <v>46409004.089999996</v>
      </c>
      <c r="Y68" s="92">
        <v>5375069.7699999996</v>
      </c>
      <c r="Z68" s="92">
        <v>96334075</v>
      </c>
      <c r="AA68" s="92">
        <v>16502364</v>
      </c>
      <c r="AB68" s="92">
        <v>113640460.60000001</v>
      </c>
      <c r="AC68" s="92">
        <v>35680993.060000002</v>
      </c>
      <c r="AD68" s="92">
        <v>27230781</v>
      </c>
      <c r="AE68" s="92">
        <v>2051313.26</v>
      </c>
      <c r="AF68" s="92">
        <v>390010812.17000002</v>
      </c>
      <c r="AG68" s="92">
        <v>663127.96</v>
      </c>
      <c r="AH68" s="92">
        <v>1127619.58</v>
      </c>
      <c r="AI68" s="92">
        <v>330098655.88</v>
      </c>
      <c r="AJ68" s="92">
        <v>4140376949.1700006</v>
      </c>
      <c r="AK68" s="92">
        <v>520895693.46999997</v>
      </c>
      <c r="AL68" s="92">
        <v>33705159.270000003</v>
      </c>
      <c r="AM68" s="92">
        <v>6877454.96</v>
      </c>
      <c r="AN68" s="92">
        <v>26987296</v>
      </c>
      <c r="AO68" s="92">
        <v>118952472.37</v>
      </c>
      <c r="AP68" s="92">
        <v>8866163.3200000003</v>
      </c>
      <c r="AQ68" s="92">
        <v>13412977.629999999</v>
      </c>
      <c r="AR68" s="92">
        <v>221811222.11000001</v>
      </c>
      <c r="AS68" s="92">
        <v>11315139.5</v>
      </c>
      <c r="AT68" s="92">
        <v>9673223.1799999997</v>
      </c>
      <c r="AU68" s="92">
        <v>73086144.829999998</v>
      </c>
      <c r="AV68" s="92">
        <v>63244608.030000001</v>
      </c>
      <c r="AW68" s="92">
        <v>131361557.99000001</v>
      </c>
      <c r="AX68" s="92">
        <v>23832346.43</v>
      </c>
      <c r="AY68" s="92">
        <v>43265968.280000001</v>
      </c>
      <c r="AZ68" s="92">
        <v>38855638.440000005</v>
      </c>
      <c r="BA68" s="92">
        <v>3899972.3</v>
      </c>
      <c r="BB68" s="92">
        <v>134929215.94</v>
      </c>
      <c r="BC68" s="92">
        <v>16737316.539999999</v>
      </c>
      <c r="BD68" s="92">
        <v>17497036.91</v>
      </c>
      <c r="BE68" s="92">
        <v>114166280</v>
      </c>
      <c r="BF68" s="92">
        <v>14181559.050000001</v>
      </c>
      <c r="BG68" s="92">
        <v>5616533.9200000009</v>
      </c>
      <c r="BH68" s="92">
        <v>48380521.189999998</v>
      </c>
      <c r="BI68" s="92">
        <v>6175502.0000000009</v>
      </c>
      <c r="BJ68" s="92">
        <v>758447979.12</v>
      </c>
      <c r="BK68" s="92">
        <v>45530254.339999996</v>
      </c>
      <c r="BL68" s="92">
        <v>6234895.5499999998</v>
      </c>
      <c r="BM68" s="92">
        <v>3070632.6</v>
      </c>
      <c r="BN68" s="92">
        <v>5389578.1100000003</v>
      </c>
      <c r="BO68" s="92">
        <v>26527524.32</v>
      </c>
      <c r="BP68" s="92">
        <v>83844159.730000004</v>
      </c>
      <c r="BQ68" s="92">
        <v>10847769.059999999</v>
      </c>
      <c r="BR68" s="92">
        <v>2629430989.1599998</v>
      </c>
      <c r="BS68" s="92">
        <v>164854734</v>
      </c>
      <c r="BT68" s="92">
        <v>13337320.860000001</v>
      </c>
      <c r="BU68" s="92">
        <v>110589442.97999999</v>
      </c>
      <c r="BV68" s="92">
        <v>29826074</v>
      </c>
      <c r="BW68" s="92">
        <v>5121431.47</v>
      </c>
      <c r="BX68" s="92">
        <v>4059514</v>
      </c>
      <c r="BY68" s="92">
        <v>2785464.35</v>
      </c>
      <c r="BZ68" s="92">
        <v>26641133.609999999</v>
      </c>
      <c r="CA68" s="92">
        <v>73655230.25</v>
      </c>
      <c r="CB68" s="92">
        <v>21537441.169999998</v>
      </c>
      <c r="CC68" s="78">
        <v>0</v>
      </c>
      <c r="CD68" s="74"/>
      <c r="CE68" s="74"/>
      <c r="CF68" s="74"/>
      <c r="CG68" s="74"/>
      <c r="CH68" s="74"/>
      <c r="CI68" s="74"/>
      <c r="CJ68" s="74"/>
      <c r="CK68" s="74"/>
      <c r="CL68" s="74"/>
      <c r="CM68" s="74"/>
    </row>
    <row r="69" spans="1:91" x14ac:dyDescent="0.2">
      <c r="A69" s="84" t="s">
        <v>242</v>
      </c>
      <c r="B69" s="84"/>
      <c r="C69" s="84"/>
      <c r="D69" s="92">
        <v>10226673.800000001</v>
      </c>
      <c r="E69" s="92">
        <v>494774.99</v>
      </c>
      <c r="F69" s="92">
        <v>14684774</v>
      </c>
      <c r="G69" s="92">
        <v>4596777.6399999997</v>
      </c>
      <c r="H69" s="92">
        <v>16554086.34</v>
      </c>
      <c r="I69" s="92">
        <v>45814007.469999999</v>
      </c>
      <c r="J69" s="92">
        <v>41119695</v>
      </c>
      <c r="K69" s="92">
        <v>9824405.5099999998</v>
      </c>
      <c r="L69" s="92">
        <v>3011843.51</v>
      </c>
      <c r="M69" s="92">
        <v>388667.49</v>
      </c>
      <c r="N69" s="92">
        <v>15780621.539999999</v>
      </c>
      <c r="O69" s="92">
        <v>189326.83</v>
      </c>
      <c r="P69" s="92">
        <v>5184348.93</v>
      </c>
      <c r="Q69" s="92">
        <v>689380.44</v>
      </c>
      <c r="R69" s="92">
        <v>5425507.8700000001</v>
      </c>
      <c r="S69" s="92">
        <v>63439136</v>
      </c>
      <c r="T69" s="92">
        <v>55449007</v>
      </c>
      <c r="U69" s="92">
        <v>4517438.97</v>
      </c>
      <c r="V69" s="92">
        <v>870478.43</v>
      </c>
      <c r="W69" s="92">
        <v>13356673.609999999</v>
      </c>
      <c r="X69" s="92">
        <v>14782100.67</v>
      </c>
      <c r="Y69" s="92">
        <v>1208458.72</v>
      </c>
      <c r="Z69" s="92">
        <v>26909416</v>
      </c>
      <c r="AA69" s="92">
        <v>7419308.6699999999</v>
      </c>
      <c r="AB69" s="92">
        <v>18187753.350000001</v>
      </c>
      <c r="AC69" s="92">
        <v>10962028.890000001</v>
      </c>
      <c r="AD69" s="92">
        <v>6961088</v>
      </c>
      <c r="AE69" s="92">
        <v>555150.99</v>
      </c>
      <c r="AF69" s="92">
        <v>99670105.870000005</v>
      </c>
      <c r="AG69" s="92">
        <v>104546.4</v>
      </c>
      <c r="AH69" s="92">
        <v>397148.41</v>
      </c>
      <c r="AI69" s="92">
        <v>92795074.290000007</v>
      </c>
      <c r="AJ69" s="92">
        <v>1350092297.46</v>
      </c>
      <c r="AK69" s="92">
        <v>115952652.44</v>
      </c>
      <c r="AL69" s="92">
        <v>8135538.1200000001</v>
      </c>
      <c r="AM69" s="92">
        <v>1679754.9</v>
      </c>
      <c r="AN69" s="92">
        <v>3395247</v>
      </c>
      <c r="AO69" s="92">
        <v>50109118.100000001</v>
      </c>
      <c r="AP69" s="92">
        <v>5111049.25</v>
      </c>
      <c r="AQ69" s="92">
        <v>5520517.8899999997</v>
      </c>
      <c r="AR69" s="92">
        <v>69527136.560000002</v>
      </c>
      <c r="AS69" s="92">
        <v>3810045.88</v>
      </c>
      <c r="AT69" s="92">
        <v>3346007.01</v>
      </c>
      <c r="AU69" s="92">
        <v>31835814.07</v>
      </c>
      <c r="AV69" s="92">
        <v>16554822.859999999</v>
      </c>
      <c r="AW69" s="92">
        <v>32027301.530000001</v>
      </c>
      <c r="AX69" s="92">
        <v>7350464</v>
      </c>
      <c r="AY69" s="92">
        <v>11982441.66</v>
      </c>
      <c r="AZ69" s="92">
        <v>14725759.83</v>
      </c>
      <c r="BA69" s="92">
        <v>519461.76</v>
      </c>
      <c r="BB69" s="92">
        <v>41225919.490000002</v>
      </c>
      <c r="BC69" s="92">
        <v>7178096.2300000004</v>
      </c>
      <c r="BD69" s="92">
        <v>3931856.49</v>
      </c>
      <c r="BE69" s="92">
        <v>15755642</v>
      </c>
      <c r="BF69" s="92">
        <v>3300576.21</v>
      </c>
      <c r="BG69" s="92">
        <v>2241881.91</v>
      </c>
      <c r="BH69" s="92">
        <v>17515719.43</v>
      </c>
      <c r="BI69" s="92">
        <v>1739173.6</v>
      </c>
      <c r="BJ69" s="92">
        <v>262409812.55000001</v>
      </c>
      <c r="BK69" s="92">
        <v>15606171.300000001</v>
      </c>
      <c r="BL69" s="92">
        <v>1545938.38</v>
      </c>
      <c r="BM69" s="92">
        <v>991223.2</v>
      </c>
      <c r="BN69" s="92">
        <v>1545611.77</v>
      </c>
      <c r="BO69" s="92">
        <v>8846369.0199999996</v>
      </c>
      <c r="BP69" s="92">
        <v>26028575.41</v>
      </c>
      <c r="BQ69" s="92">
        <v>4079506.65</v>
      </c>
      <c r="BR69" s="92">
        <v>682649674.67999995</v>
      </c>
      <c r="BS69" s="92">
        <v>69169806</v>
      </c>
      <c r="BT69" s="92">
        <v>3712161.94</v>
      </c>
      <c r="BU69" s="92">
        <v>41330071.039999999</v>
      </c>
      <c r="BV69" s="92">
        <v>6240120</v>
      </c>
      <c r="BW69" s="92">
        <v>1105683.32</v>
      </c>
      <c r="BX69" s="92">
        <v>1028894</v>
      </c>
      <c r="BY69" s="92">
        <v>1446844.4</v>
      </c>
      <c r="BZ69" s="92">
        <v>7500290.7599999998</v>
      </c>
      <c r="CA69" s="92">
        <v>29800940.52</v>
      </c>
      <c r="CB69" s="92">
        <v>7469955.5800000001</v>
      </c>
      <c r="CC69" s="78">
        <v>0</v>
      </c>
      <c r="CD69" s="74"/>
      <c r="CE69" s="74"/>
      <c r="CF69" s="74"/>
      <c r="CG69" s="74"/>
      <c r="CH69" s="74"/>
      <c r="CI69" s="74"/>
      <c r="CJ69" s="74"/>
      <c r="CK69" s="74"/>
      <c r="CL69" s="74"/>
      <c r="CM69" s="74"/>
    </row>
    <row r="70" spans="1:91" x14ac:dyDescent="0.2">
      <c r="A70" s="84" t="s">
        <v>297</v>
      </c>
      <c r="B70" s="84"/>
      <c r="C70" s="84"/>
      <c r="D70" s="92">
        <v>5310432.83</v>
      </c>
      <c r="E70" s="92">
        <v>307775.65000000002</v>
      </c>
      <c r="F70" s="92">
        <v>7859622</v>
      </c>
      <c r="G70" s="92">
        <v>3954927.6</v>
      </c>
      <c r="H70" s="92">
        <v>9810544.1600000001</v>
      </c>
      <c r="I70" s="92">
        <v>38793847.710000001</v>
      </c>
      <c r="J70" s="92">
        <v>19702105</v>
      </c>
      <c r="K70" s="92">
        <v>9459928.9600000009</v>
      </c>
      <c r="L70" s="92">
        <v>3950658.55</v>
      </c>
      <c r="M70" s="92">
        <v>174647.48</v>
      </c>
      <c r="N70" s="92">
        <v>11594250.08</v>
      </c>
      <c r="O70" s="92">
        <v>318099.25</v>
      </c>
      <c r="P70" s="92">
        <v>2623244.87</v>
      </c>
      <c r="Q70" s="92">
        <v>253173.7</v>
      </c>
      <c r="R70" s="92">
        <v>1139578.79</v>
      </c>
      <c r="S70" s="92">
        <v>36984120</v>
      </c>
      <c r="T70" s="92">
        <v>9725908</v>
      </c>
      <c r="U70" s="92">
        <v>4841249.28</v>
      </c>
      <c r="V70" s="92">
        <v>569245.64</v>
      </c>
      <c r="W70" s="92">
        <v>10776234.15</v>
      </c>
      <c r="X70" s="92">
        <v>8617057.5</v>
      </c>
      <c r="Y70" s="92">
        <v>399062.6</v>
      </c>
      <c r="Z70" s="92">
        <v>18787265</v>
      </c>
      <c r="AA70" s="92">
        <v>2294332.62</v>
      </c>
      <c r="AB70" s="92">
        <v>15847138.09</v>
      </c>
      <c r="AC70" s="92">
        <v>5328704.72</v>
      </c>
      <c r="AD70" s="92">
        <v>3604854</v>
      </c>
      <c r="AE70" s="92">
        <v>142526.81</v>
      </c>
      <c r="AF70" s="92">
        <v>65307008.010000005</v>
      </c>
      <c r="AG70" s="92">
        <v>125541.94</v>
      </c>
      <c r="AH70" s="92">
        <v>273747.61</v>
      </c>
      <c r="AI70" s="92">
        <v>42651725.770000003</v>
      </c>
      <c r="AJ70" s="92">
        <v>392079008.08999997</v>
      </c>
      <c r="AK70" s="92">
        <v>156916397.94999999</v>
      </c>
      <c r="AL70" s="92">
        <v>3898533.29</v>
      </c>
      <c r="AM70" s="92">
        <v>1205863.6000000001</v>
      </c>
      <c r="AN70" s="92">
        <v>6206028</v>
      </c>
      <c r="AO70" s="92">
        <v>51837379.489999995</v>
      </c>
      <c r="AP70" s="92">
        <v>1403991.49</v>
      </c>
      <c r="AQ70" s="92">
        <v>1684762.85</v>
      </c>
      <c r="AR70" s="92">
        <v>28321119.619999997</v>
      </c>
      <c r="AS70" s="92">
        <v>2764340.98</v>
      </c>
      <c r="AT70" s="92">
        <v>1248613.3400000001</v>
      </c>
      <c r="AU70" s="92">
        <v>20375479.170000002</v>
      </c>
      <c r="AV70" s="92">
        <v>18883780.309999999</v>
      </c>
      <c r="AW70" s="92">
        <v>10522162.91</v>
      </c>
      <c r="AX70" s="92">
        <v>3411912.22</v>
      </c>
      <c r="AY70" s="92">
        <v>6935517.4900000002</v>
      </c>
      <c r="AZ70" s="92">
        <v>19898733.5</v>
      </c>
      <c r="BA70" s="92">
        <v>277823.99</v>
      </c>
      <c r="BB70" s="92">
        <v>13140179.17</v>
      </c>
      <c r="BC70" s="92">
        <v>4102657.81</v>
      </c>
      <c r="BD70" s="92">
        <v>2246330.31</v>
      </c>
      <c r="BE70" s="92">
        <v>9133509</v>
      </c>
      <c r="BF70" s="92">
        <v>1043444.6</v>
      </c>
      <c r="BG70" s="92">
        <v>1732120.31</v>
      </c>
      <c r="BH70" s="92">
        <v>13005224.620000001</v>
      </c>
      <c r="BI70" s="92">
        <v>1373827.34</v>
      </c>
      <c r="BJ70" s="92">
        <v>149767766.84999999</v>
      </c>
      <c r="BK70" s="92">
        <v>7873369.8100000005</v>
      </c>
      <c r="BL70" s="92">
        <v>2090068.78</v>
      </c>
      <c r="BM70" s="92">
        <v>693562.91</v>
      </c>
      <c r="BN70" s="92">
        <v>447604.19</v>
      </c>
      <c r="BO70" s="92">
        <v>7439654.5600000005</v>
      </c>
      <c r="BP70" s="92">
        <v>20596834.460000001</v>
      </c>
      <c r="BQ70" s="92">
        <v>1682191.13</v>
      </c>
      <c r="BR70" s="92">
        <v>283150212.63999999</v>
      </c>
      <c r="BS70" s="92">
        <v>42344988</v>
      </c>
      <c r="BT70" s="92">
        <v>1350194.39</v>
      </c>
      <c r="BU70" s="92">
        <v>29804718.25</v>
      </c>
      <c r="BV70" s="92">
        <v>2889231</v>
      </c>
      <c r="BW70" s="92">
        <v>1199415.18</v>
      </c>
      <c r="BX70" s="92">
        <v>302667</v>
      </c>
      <c r="BY70" s="92">
        <v>596244.04</v>
      </c>
      <c r="BZ70" s="92">
        <v>5777087.8599999994</v>
      </c>
      <c r="CA70" s="92">
        <v>20269094.460000001</v>
      </c>
      <c r="CB70" s="92">
        <v>6927743.8900000006</v>
      </c>
      <c r="CC70" s="78">
        <v>0</v>
      </c>
      <c r="CD70" s="74"/>
      <c r="CE70" s="74"/>
      <c r="CF70" s="74"/>
      <c r="CG70" s="74"/>
      <c r="CH70" s="74"/>
      <c r="CI70" s="74"/>
      <c r="CJ70" s="74"/>
      <c r="CK70" s="74"/>
      <c r="CL70" s="74"/>
      <c r="CM70" s="74"/>
    </row>
    <row r="71" spans="1:91" x14ac:dyDescent="0.2">
      <c r="A71" s="84" t="s">
        <v>298</v>
      </c>
      <c r="B71" s="84"/>
      <c r="C71" s="84"/>
      <c r="D71" s="92">
        <v>258535</v>
      </c>
      <c r="E71" s="92">
        <v>680681.62</v>
      </c>
      <c r="F71" s="92">
        <v>5925327</v>
      </c>
      <c r="G71" s="92">
        <v>420390.58</v>
      </c>
      <c r="H71" s="92">
        <v>0</v>
      </c>
      <c r="I71" s="92">
        <v>8038248.6600000001</v>
      </c>
      <c r="J71" s="92">
        <v>0</v>
      </c>
      <c r="K71" s="92">
        <v>907551.11</v>
      </c>
      <c r="L71" s="92">
        <v>1020233.9</v>
      </c>
      <c r="M71" s="92">
        <v>0</v>
      </c>
      <c r="N71" s="92">
        <v>3755199.36</v>
      </c>
      <c r="O71" s="92">
        <v>0</v>
      </c>
      <c r="P71" s="92">
        <v>0</v>
      </c>
      <c r="Q71" s="92">
        <v>0</v>
      </c>
      <c r="R71" s="92">
        <v>658959.77</v>
      </c>
      <c r="S71" s="92">
        <v>0</v>
      </c>
      <c r="T71" s="92">
        <v>21746704</v>
      </c>
      <c r="U71" s="92">
        <v>0</v>
      </c>
      <c r="V71" s="92">
        <v>0</v>
      </c>
      <c r="W71" s="92">
        <v>1607139.79</v>
      </c>
      <c r="X71" s="92">
        <v>484935.53</v>
      </c>
      <c r="Y71" s="92">
        <v>476666.87</v>
      </c>
      <c r="Z71" s="92">
        <v>0</v>
      </c>
      <c r="AA71" s="92">
        <v>755680.68</v>
      </c>
      <c r="AB71" s="92">
        <v>0</v>
      </c>
      <c r="AC71" s="92">
        <v>2029926.31</v>
      </c>
      <c r="AD71" s="92">
        <v>0</v>
      </c>
      <c r="AE71" s="92">
        <v>214579.03</v>
      </c>
      <c r="AF71" s="92">
        <v>28577205.149999999</v>
      </c>
      <c r="AG71" s="92">
        <v>0</v>
      </c>
      <c r="AH71" s="92">
        <v>824123.77</v>
      </c>
      <c r="AI71" s="92">
        <v>310348.34999999998</v>
      </c>
      <c r="AJ71" s="92">
        <v>109582863.52</v>
      </c>
      <c r="AK71" s="92">
        <v>48630043.810000002</v>
      </c>
      <c r="AL71" s="92">
        <v>737784.56</v>
      </c>
      <c r="AM71" s="92">
        <v>625760.98</v>
      </c>
      <c r="AN71" s="92">
        <v>322043</v>
      </c>
      <c r="AO71" s="92">
        <v>9429632.8300000001</v>
      </c>
      <c r="AP71" s="92">
        <v>0</v>
      </c>
      <c r="AQ71" s="92">
        <v>174386.35</v>
      </c>
      <c r="AR71" s="92">
        <v>21427472.800000001</v>
      </c>
      <c r="AS71" s="92">
        <v>91365.19</v>
      </c>
      <c r="AT71" s="92">
        <v>984361.31</v>
      </c>
      <c r="AU71" s="92">
        <v>377009.03</v>
      </c>
      <c r="AV71" s="92">
        <v>1237102.6100000001</v>
      </c>
      <c r="AW71" s="92">
        <v>12578623.810000001</v>
      </c>
      <c r="AX71" s="92">
        <v>1007975.7</v>
      </c>
      <c r="AY71" s="92">
        <v>2313464.63</v>
      </c>
      <c r="AZ71" s="92">
        <v>2039690.82</v>
      </c>
      <c r="BA71" s="92">
        <v>4691.87</v>
      </c>
      <c r="BB71" s="92">
        <v>0</v>
      </c>
      <c r="BC71" s="92">
        <v>2769214.14</v>
      </c>
      <c r="BD71" s="92">
        <v>1515283.21</v>
      </c>
      <c r="BE71" s="92">
        <v>296465</v>
      </c>
      <c r="BF71" s="92">
        <v>0</v>
      </c>
      <c r="BG71" s="92">
        <v>0</v>
      </c>
      <c r="BH71" s="92">
        <v>0</v>
      </c>
      <c r="BI71" s="92">
        <v>140138.60999999999</v>
      </c>
      <c r="BJ71" s="92">
        <v>46053909.140000001</v>
      </c>
      <c r="BK71" s="92">
        <v>0</v>
      </c>
      <c r="BL71" s="92">
        <v>0</v>
      </c>
      <c r="BM71" s="92">
        <v>8796.4500000000007</v>
      </c>
      <c r="BN71" s="92">
        <v>0</v>
      </c>
      <c r="BO71" s="92">
        <v>2385249.7799999998</v>
      </c>
      <c r="BP71" s="92">
        <v>0</v>
      </c>
      <c r="BQ71" s="92">
        <v>0</v>
      </c>
      <c r="BR71" s="92">
        <v>125146274.28999999</v>
      </c>
      <c r="BS71" s="92">
        <v>16563381</v>
      </c>
      <c r="BT71" s="92">
        <v>989908.1</v>
      </c>
      <c r="BU71" s="92">
        <v>0</v>
      </c>
      <c r="BV71" s="92">
        <v>1874843</v>
      </c>
      <c r="BW71" s="92">
        <v>0</v>
      </c>
      <c r="BX71" s="92">
        <v>128450</v>
      </c>
      <c r="BY71" s="92">
        <v>0</v>
      </c>
      <c r="BZ71" s="92">
        <v>0</v>
      </c>
      <c r="CA71" s="92">
        <v>5503957.7199999997</v>
      </c>
      <c r="CB71" s="92">
        <v>1015559.18</v>
      </c>
      <c r="CC71" s="78">
        <v>0</v>
      </c>
      <c r="CD71" s="74"/>
      <c r="CE71" s="74"/>
      <c r="CF71" s="74"/>
      <c r="CG71" s="74"/>
      <c r="CH71" s="74"/>
      <c r="CI71" s="74"/>
      <c r="CJ71" s="74"/>
      <c r="CK71" s="74"/>
      <c r="CL71" s="74"/>
      <c r="CM71" s="74"/>
    </row>
    <row r="72" spans="1:91" x14ac:dyDescent="0.2">
      <c r="A72" s="84" t="s">
        <v>299</v>
      </c>
      <c r="B72" s="84"/>
      <c r="C72" s="84"/>
      <c r="D72" s="92">
        <v>7234726.1200000001</v>
      </c>
      <c r="E72" s="92">
        <v>910637.18</v>
      </c>
      <c r="F72" s="92">
        <v>7331116</v>
      </c>
      <c r="G72" s="92">
        <v>1983648.29</v>
      </c>
      <c r="H72" s="92">
        <v>2917833.28</v>
      </c>
      <c r="I72" s="92">
        <v>7242217.6099999994</v>
      </c>
      <c r="J72" s="92">
        <v>5256302</v>
      </c>
      <c r="K72" s="92">
        <v>6824723.8399999999</v>
      </c>
      <c r="L72" s="92">
        <v>1189003.67</v>
      </c>
      <c r="M72" s="92">
        <v>0</v>
      </c>
      <c r="N72" s="92">
        <v>4275997.6399999997</v>
      </c>
      <c r="O72" s="92">
        <v>61912.75</v>
      </c>
      <c r="P72" s="92">
        <v>1991041.71</v>
      </c>
      <c r="Q72" s="92">
        <v>43309.97</v>
      </c>
      <c r="R72" s="92">
        <v>2515940.48</v>
      </c>
      <c r="S72" s="92">
        <v>23685383</v>
      </c>
      <c r="T72" s="92">
        <v>8455388</v>
      </c>
      <c r="U72" s="92">
        <v>1805635.69</v>
      </c>
      <c r="V72" s="92">
        <v>766681.28</v>
      </c>
      <c r="W72" s="92">
        <v>1638485.36</v>
      </c>
      <c r="X72" s="92">
        <v>4205730.41</v>
      </c>
      <c r="Y72" s="92">
        <v>1082921.1599999999</v>
      </c>
      <c r="Z72" s="92">
        <v>9040390</v>
      </c>
      <c r="AA72" s="92">
        <v>1157045.0900000001</v>
      </c>
      <c r="AB72" s="92">
        <v>8066105.1299999999</v>
      </c>
      <c r="AC72" s="92">
        <v>2930831.16</v>
      </c>
      <c r="AD72" s="92">
        <v>3253333</v>
      </c>
      <c r="AE72" s="92">
        <v>636734.63</v>
      </c>
      <c r="AF72" s="92">
        <v>35795781.970000014</v>
      </c>
      <c r="AG72" s="92">
        <v>4619.8900000000003</v>
      </c>
      <c r="AH72" s="92">
        <v>262329.02</v>
      </c>
      <c r="AI72" s="92">
        <v>16359260.049999997</v>
      </c>
      <c r="AJ72" s="92">
        <v>399306888.94000006</v>
      </c>
      <c r="AK72" s="92">
        <v>34295322.469999999</v>
      </c>
      <c r="AL72" s="92">
        <v>1654508.88</v>
      </c>
      <c r="AM72" s="92">
        <v>858088.82</v>
      </c>
      <c r="AN72" s="92">
        <v>2442408</v>
      </c>
      <c r="AO72" s="92">
        <v>11646712.950000001</v>
      </c>
      <c r="AP72" s="92">
        <v>994172.64</v>
      </c>
      <c r="AQ72" s="92">
        <v>1779371.94</v>
      </c>
      <c r="AR72" s="92">
        <v>13568044.67</v>
      </c>
      <c r="AS72" s="92">
        <v>1362111.84</v>
      </c>
      <c r="AT72" s="92">
        <v>1737004.12</v>
      </c>
      <c r="AU72" s="92">
        <v>3322236.5</v>
      </c>
      <c r="AV72" s="92">
        <v>3426908.41</v>
      </c>
      <c r="AW72" s="92">
        <v>9814399.1300000008</v>
      </c>
      <c r="AX72" s="92">
        <v>1799243.88</v>
      </c>
      <c r="AY72" s="92">
        <v>2765868.34</v>
      </c>
      <c r="AZ72" s="92">
        <v>4009795.05</v>
      </c>
      <c r="BA72" s="92">
        <v>914089.45</v>
      </c>
      <c r="BB72" s="92">
        <v>5672900.1399999997</v>
      </c>
      <c r="BC72" s="92">
        <v>1403122.62</v>
      </c>
      <c r="BD72" s="92">
        <v>2137314.92</v>
      </c>
      <c r="BE72" s="92">
        <v>6464311</v>
      </c>
      <c r="BF72" s="92">
        <v>2094088.18</v>
      </c>
      <c r="BG72" s="92">
        <v>276752.96999999997</v>
      </c>
      <c r="BH72" s="92">
        <v>82385.13</v>
      </c>
      <c r="BI72" s="92">
        <v>134045.56</v>
      </c>
      <c r="BJ72" s="92">
        <v>37272216.609999999</v>
      </c>
      <c r="BK72" s="92">
        <v>0</v>
      </c>
      <c r="BL72" s="92">
        <v>1130660.01</v>
      </c>
      <c r="BM72" s="92">
        <v>460079.34</v>
      </c>
      <c r="BN72" s="92">
        <v>702201.33</v>
      </c>
      <c r="BO72" s="92">
        <v>0</v>
      </c>
      <c r="BP72" s="92">
        <v>10707053.74</v>
      </c>
      <c r="BQ72" s="92">
        <v>0</v>
      </c>
      <c r="BR72" s="92">
        <v>164245520.13</v>
      </c>
      <c r="BS72" s="92">
        <v>14924577</v>
      </c>
      <c r="BT72" s="92">
        <v>0</v>
      </c>
      <c r="BU72" s="92">
        <v>10509545.109999999</v>
      </c>
      <c r="BV72" s="92">
        <v>2109724</v>
      </c>
      <c r="BW72" s="92">
        <v>1007567.97</v>
      </c>
      <c r="BX72" s="92">
        <v>740673</v>
      </c>
      <c r="BY72" s="92">
        <v>506495.47</v>
      </c>
      <c r="BZ72" s="92">
        <v>2842848.78</v>
      </c>
      <c r="CA72" s="92">
        <v>1073828.1499999999</v>
      </c>
      <c r="CB72" s="92">
        <v>2086074.24</v>
      </c>
      <c r="CC72" s="78">
        <v>0</v>
      </c>
      <c r="CD72" s="74"/>
      <c r="CE72" s="74"/>
      <c r="CF72" s="74"/>
      <c r="CG72" s="74"/>
      <c r="CH72" s="74"/>
      <c r="CI72" s="74"/>
      <c r="CJ72" s="74"/>
      <c r="CK72" s="74"/>
      <c r="CL72" s="74"/>
      <c r="CM72" s="74"/>
    </row>
    <row r="73" spans="1:91" x14ac:dyDescent="0.2">
      <c r="A73" s="84" t="s">
        <v>300</v>
      </c>
      <c r="B73" s="84"/>
      <c r="C73" s="84"/>
      <c r="D73" s="92">
        <v>1074982.48</v>
      </c>
      <c r="E73" s="92">
        <v>225776.16</v>
      </c>
      <c r="F73" s="92">
        <v>13217398</v>
      </c>
      <c r="G73" s="92">
        <v>944173.17</v>
      </c>
      <c r="H73" s="92">
        <v>196386.06</v>
      </c>
      <c r="I73" s="92">
        <v>5254225.67</v>
      </c>
      <c r="J73" s="92">
        <v>2507148</v>
      </c>
      <c r="K73" s="92">
        <v>9509132.7300000004</v>
      </c>
      <c r="L73" s="92">
        <v>582973.89</v>
      </c>
      <c r="M73" s="92">
        <v>11847.09</v>
      </c>
      <c r="N73" s="92">
        <v>1194312.83</v>
      </c>
      <c r="O73" s="92">
        <v>12159.61</v>
      </c>
      <c r="P73" s="92">
        <v>510327.98</v>
      </c>
      <c r="Q73" s="92">
        <v>102900.09</v>
      </c>
      <c r="R73" s="92">
        <v>597703.5</v>
      </c>
      <c r="S73" s="92">
        <v>6578573</v>
      </c>
      <c r="T73" s="92">
        <v>26384403</v>
      </c>
      <c r="U73" s="92">
        <v>615989.31000000006</v>
      </c>
      <c r="V73" s="92">
        <v>177357.25</v>
      </c>
      <c r="W73" s="92">
        <v>1289100.46</v>
      </c>
      <c r="X73" s="92">
        <v>1473014.32</v>
      </c>
      <c r="Y73" s="92">
        <v>71093.509999999995</v>
      </c>
      <c r="Z73" s="92">
        <v>2505350</v>
      </c>
      <c r="AA73" s="92">
        <v>596399.75</v>
      </c>
      <c r="AB73" s="92">
        <v>2502576.63</v>
      </c>
      <c r="AC73" s="92">
        <v>2998943.26</v>
      </c>
      <c r="AD73" s="92">
        <v>2095985</v>
      </c>
      <c r="AE73" s="92">
        <v>214871.48</v>
      </c>
      <c r="AF73" s="92">
        <v>21932504.689999998</v>
      </c>
      <c r="AG73" s="92">
        <v>126245.45</v>
      </c>
      <c r="AH73" s="92">
        <v>178271.68</v>
      </c>
      <c r="AI73" s="92">
        <v>4050664.75</v>
      </c>
      <c r="AJ73" s="92">
        <v>145752788.58000001</v>
      </c>
      <c r="AK73" s="92">
        <v>73601214.549999997</v>
      </c>
      <c r="AL73" s="92">
        <v>1904809.28</v>
      </c>
      <c r="AM73" s="92">
        <v>54588.93</v>
      </c>
      <c r="AN73" s="92">
        <v>421376</v>
      </c>
      <c r="AO73" s="92">
        <v>5242633.0599999996</v>
      </c>
      <c r="AP73" s="92">
        <v>145074.97</v>
      </c>
      <c r="AQ73" s="92">
        <v>562904.56999999995</v>
      </c>
      <c r="AR73" s="92">
        <v>17528142.949999999</v>
      </c>
      <c r="AS73" s="92">
        <v>127167.03</v>
      </c>
      <c r="AT73" s="92">
        <v>804662.06</v>
      </c>
      <c r="AU73" s="92">
        <v>1942095.12</v>
      </c>
      <c r="AV73" s="92">
        <v>1214429.83</v>
      </c>
      <c r="AW73" s="92">
        <v>5052827.54</v>
      </c>
      <c r="AX73" s="92">
        <v>1903672.49</v>
      </c>
      <c r="AY73" s="92">
        <v>1032830.32</v>
      </c>
      <c r="AZ73" s="92">
        <v>1618849.46</v>
      </c>
      <c r="BA73" s="92">
        <v>245281.84</v>
      </c>
      <c r="BB73" s="92">
        <v>9168495.8300000001</v>
      </c>
      <c r="BC73" s="92">
        <v>724633.75</v>
      </c>
      <c r="BD73" s="92">
        <v>223006.69</v>
      </c>
      <c r="BE73" s="92">
        <v>2310556</v>
      </c>
      <c r="BF73" s="92">
        <v>627911.48</v>
      </c>
      <c r="BG73" s="92">
        <v>116981.3</v>
      </c>
      <c r="BH73" s="92">
        <v>57746.6</v>
      </c>
      <c r="BI73" s="92">
        <v>229837.58</v>
      </c>
      <c r="BJ73" s="92">
        <v>38475513.260000005</v>
      </c>
      <c r="BK73" s="92">
        <v>51975.08</v>
      </c>
      <c r="BL73" s="92">
        <v>209623.66</v>
      </c>
      <c r="BM73" s="92">
        <v>308514.32</v>
      </c>
      <c r="BN73" s="92">
        <v>45868.84</v>
      </c>
      <c r="BO73" s="92">
        <v>0</v>
      </c>
      <c r="BP73" s="92">
        <v>3477836.89</v>
      </c>
      <c r="BQ73" s="92">
        <v>308175</v>
      </c>
      <c r="BR73" s="92">
        <v>213325384.64000002</v>
      </c>
      <c r="BS73" s="92">
        <v>16974317</v>
      </c>
      <c r="BT73" s="92">
        <v>48625</v>
      </c>
      <c r="BU73" s="92">
        <v>7168316.2400000002</v>
      </c>
      <c r="BV73" s="92">
        <v>967235</v>
      </c>
      <c r="BW73" s="92">
        <v>647863.37</v>
      </c>
      <c r="BX73" s="92">
        <v>202807</v>
      </c>
      <c r="BY73" s="92">
        <v>137433.31</v>
      </c>
      <c r="BZ73" s="92">
        <v>1291300.1200000001</v>
      </c>
      <c r="CA73" s="92">
        <v>3071747.93</v>
      </c>
      <c r="CB73" s="92">
        <v>2441909.9</v>
      </c>
      <c r="CC73" s="78">
        <v>0</v>
      </c>
      <c r="CD73" s="74"/>
      <c r="CE73" s="74"/>
      <c r="CF73" s="74"/>
      <c r="CG73" s="74"/>
      <c r="CH73" s="74"/>
      <c r="CI73" s="74"/>
      <c r="CJ73" s="74"/>
      <c r="CK73" s="74"/>
      <c r="CL73" s="74"/>
      <c r="CM73" s="74"/>
    </row>
    <row r="74" spans="1:91" x14ac:dyDescent="0.2">
      <c r="A74" s="84" t="s">
        <v>301</v>
      </c>
      <c r="B74" s="84"/>
      <c r="C74" s="84"/>
      <c r="D74" s="92">
        <v>0</v>
      </c>
      <c r="E74" s="92">
        <v>0</v>
      </c>
      <c r="F74" s="92">
        <v>255</v>
      </c>
      <c r="G74" s="92">
        <v>0</v>
      </c>
      <c r="H74" s="92">
        <v>0</v>
      </c>
      <c r="I74" s="92">
        <v>0</v>
      </c>
      <c r="J74" s="92">
        <v>0</v>
      </c>
      <c r="K74" s="92">
        <v>0</v>
      </c>
      <c r="L74" s="92">
        <v>0</v>
      </c>
      <c r="M74" s="92">
        <v>-4730.68</v>
      </c>
      <c r="N74" s="92">
        <v>121334.61</v>
      </c>
      <c r="O74" s="92">
        <v>0</v>
      </c>
      <c r="P74" s="92">
        <v>0</v>
      </c>
      <c r="Q74" s="92">
        <v>0</v>
      </c>
      <c r="R74" s="92">
        <v>0</v>
      </c>
      <c r="S74" s="92">
        <v>0</v>
      </c>
      <c r="T74" s="92">
        <v>0</v>
      </c>
      <c r="U74" s="92">
        <v>0</v>
      </c>
      <c r="V74" s="92">
        <v>0</v>
      </c>
      <c r="W74" s="92">
        <v>0</v>
      </c>
      <c r="X74" s="92">
        <v>0</v>
      </c>
      <c r="Y74" s="92">
        <v>0</v>
      </c>
      <c r="Z74" s="92">
        <v>-63083</v>
      </c>
      <c r="AA74" s="92">
        <v>0</v>
      </c>
      <c r="AB74" s="92">
        <v>0</v>
      </c>
      <c r="AC74" s="92">
        <v>0</v>
      </c>
      <c r="AD74" s="92">
        <v>0</v>
      </c>
      <c r="AE74" s="92">
        <v>-27163.46</v>
      </c>
      <c r="AF74" s="92">
        <v>0</v>
      </c>
      <c r="AG74" s="92">
        <v>7000</v>
      </c>
      <c r="AH74" s="92">
        <v>0</v>
      </c>
      <c r="AI74" s="92">
        <v>0</v>
      </c>
      <c r="AJ74" s="92">
        <v>6400000</v>
      </c>
      <c r="AK74" s="92">
        <v>0</v>
      </c>
      <c r="AL74" s="92">
        <v>0</v>
      </c>
      <c r="AM74" s="92">
        <v>0</v>
      </c>
      <c r="AN74" s="92">
        <v>0</v>
      </c>
      <c r="AO74" s="92">
        <v>0</v>
      </c>
      <c r="AP74" s="92">
        <v>0</v>
      </c>
      <c r="AQ74" s="92">
        <v>1.0000000002037268E-2</v>
      </c>
      <c r="AR74" s="92">
        <v>0</v>
      </c>
      <c r="AS74" s="92">
        <v>19085.86</v>
      </c>
      <c r="AT74" s="92">
        <v>92.45</v>
      </c>
      <c r="AU74" s="92">
        <v>0</v>
      </c>
      <c r="AV74" s="92">
        <v>-40274.769999999997</v>
      </c>
      <c r="AW74" s="92">
        <v>0</v>
      </c>
      <c r="AX74" s="92">
        <v>0</v>
      </c>
      <c r="AY74" s="92">
        <v>0</v>
      </c>
      <c r="AZ74" s="92">
        <v>0</v>
      </c>
      <c r="BA74" s="92">
        <v>7507.5</v>
      </c>
      <c r="BB74" s="92">
        <v>0</v>
      </c>
      <c r="BC74" s="92">
        <v>0</v>
      </c>
      <c r="BD74" s="92">
        <v>50</v>
      </c>
      <c r="BE74" s="92">
        <v>0</v>
      </c>
      <c r="BF74" s="92">
        <v>0</v>
      </c>
      <c r="BG74" s="92">
        <v>0</v>
      </c>
      <c r="BH74" s="92">
        <v>0</v>
      </c>
      <c r="BI74" s="92">
        <v>0</v>
      </c>
      <c r="BJ74" s="92">
        <v>0</v>
      </c>
      <c r="BK74" s="92">
        <v>0</v>
      </c>
      <c r="BL74" s="92">
        <v>0</v>
      </c>
      <c r="BM74" s="92">
        <v>0</v>
      </c>
      <c r="BN74" s="92">
        <v>0</v>
      </c>
      <c r="BO74" s="92">
        <v>0</v>
      </c>
      <c r="BP74" s="92">
        <v>0</v>
      </c>
      <c r="BQ74" s="92">
        <v>0</v>
      </c>
      <c r="BR74" s="92">
        <v>0</v>
      </c>
      <c r="BS74" s="92">
        <v>0</v>
      </c>
      <c r="BT74" s="92">
        <v>0</v>
      </c>
      <c r="BU74" s="92">
        <v>0</v>
      </c>
      <c r="BV74" s="92">
        <v>0</v>
      </c>
      <c r="BW74" s="92">
        <v>0</v>
      </c>
      <c r="BX74" s="92">
        <v>0</v>
      </c>
      <c r="BY74" s="92">
        <v>11511.07</v>
      </c>
      <c r="BZ74" s="92">
        <v>0</v>
      </c>
      <c r="CA74" s="92">
        <v>0</v>
      </c>
      <c r="CB74" s="92">
        <v>0</v>
      </c>
      <c r="CC74" s="78">
        <v>0</v>
      </c>
      <c r="CD74" s="74"/>
      <c r="CE74" s="74"/>
      <c r="CF74" s="74"/>
      <c r="CG74" s="74"/>
      <c r="CH74" s="74"/>
      <c r="CI74" s="74"/>
      <c r="CJ74" s="74"/>
      <c r="CK74" s="74"/>
      <c r="CL74" s="74"/>
      <c r="CM74" s="74"/>
    </row>
    <row r="75" spans="1:91" x14ac:dyDescent="0.2">
      <c r="A75" s="84" t="s">
        <v>302</v>
      </c>
      <c r="B75" s="84"/>
      <c r="C75" s="84"/>
      <c r="D75" s="92">
        <v>2150995.9900000002</v>
      </c>
      <c r="E75" s="92">
        <v>0</v>
      </c>
      <c r="F75" s="92">
        <v>2593940</v>
      </c>
      <c r="G75" s="92">
        <v>41000</v>
      </c>
      <c r="H75" s="92">
        <v>1200589.68</v>
      </c>
      <c r="I75" s="92">
        <v>2976201.04</v>
      </c>
      <c r="J75" s="92">
        <v>776087</v>
      </c>
      <c r="K75" s="92">
        <v>901372.36</v>
      </c>
      <c r="L75" s="92">
        <v>176691.15</v>
      </c>
      <c r="M75" s="92">
        <v>8580.75</v>
      </c>
      <c r="N75" s="92">
        <v>2825421.7</v>
      </c>
      <c r="O75" s="92">
        <v>91343.2</v>
      </c>
      <c r="P75" s="92">
        <v>1521439.26</v>
      </c>
      <c r="Q75" s="92">
        <v>0</v>
      </c>
      <c r="R75" s="92">
        <v>15.22</v>
      </c>
      <c r="S75" s="92">
        <v>17048341</v>
      </c>
      <c r="T75" s="92">
        <v>192381</v>
      </c>
      <c r="U75" s="92">
        <v>0</v>
      </c>
      <c r="V75" s="92">
        <v>10120.66</v>
      </c>
      <c r="W75" s="92">
        <v>0</v>
      </c>
      <c r="X75" s="92">
        <v>561201.32999999996</v>
      </c>
      <c r="Y75" s="92">
        <v>8869.19</v>
      </c>
      <c r="Z75" s="92">
        <v>1597560</v>
      </c>
      <c r="AA75" s="92">
        <v>0</v>
      </c>
      <c r="AB75" s="92">
        <v>321139.59999999998</v>
      </c>
      <c r="AC75" s="92">
        <v>0</v>
      </c>
      <c r="AD75" s="92">
        <v>1397143</v>
      </c>
      <c r="AE75" s="92">
        <v>0</v>
      </c>
      <c r="AF75" s="92">
        <v>3777542.26</v>
      </c>
      <c r="AG75" s="92">
        <v>0</v>
      </c>
      <c r="AH75" s="92">
        <v>0</v>
      </c>
      <c r="AI75" s="92">
        <v>4991222.7</v>
      </c>
      <c r="AJ75" s="92">
        <v>43709148.620000005</v>
      </c>
      <c r="AK75" s="92">
        <v>12086228.350000001</v>
      </c>
      <c r="AL75" s="92">
        <v>1324905.81</v>
      </c>
      <c r="AM75" s="92">
        <v>0</v>
      </c>
      <c r="AN75" s="92">
        <v>2193118</v>
      </c>
      <c r="AO75" s="92">
        <v>1566479.55</v>
      </c>
      <c r="AP75" s="92">
        <v>0</v>
      </c>
      <c r="AQ75" s="92">
        <v>0</v>
      </c>
      <c r="AR75" s="92">
        <v>-25633360.68</v>
      </c>
      <c r="AS75" s="92">
        <v>210423.73</v>
      </c>
      <c r="AT75" s="92">
        <v>452129.1</v>
      </c>
      <c r="AU75" s="92">
        <v>110320.11</v>
      </c>
      <c r="AV75" s="92">
        <v>452321.08</v>
      </c>
      <c r="AW75" s="92">
        <v>271996.64</v>
      </c>
      <c r="AX75" s="92">
        <v>317852.27</v>
      </c>
      <c r="AY75" s="92">
        <v>1164679.71</v>
      </c>
      <c r="AZ75" s="92">
        <v>1865822.64</v>
      </c>
      <c r="BA75" s="92">
        <v>0</v>
      </c>
      <c r="BB75" s="92">
        <v>15612551.93</v>
      </c>
      <c r="BC75" s="92">
        <v>0</v>
      </c>
      <c r="BD75" s="92">
        <v>1763616.51</v>
      </c>
      <c r="BE75" s="92">
        <v>1422310</v>
      </c>
      <c r="BF75" s="92">
        <v>886283.31</v>
      </c>
      <c r="BG75" s="92">
        <v>0</v>
      </c>
      <c r="BH75" s="92">
        <v>1633218.63</v>
      </c>
      <c r="BI75" s="92">
        <v>30561.59</v>
      </c>
      <c r="BJ75" s="92">
        <v>37159468.710000001</v>
      </c>
      <c r="BK75" s="92">
        <v>3844412.77</v>
      </c>
      <c r="BL75" s="92">
        <v>0</v>
      </c>
      <c r="BM75" s="92">
        <v>0</v>
      </c>
      <c r="BN75" s="92">
        <v>26519.99</v>
      </c>
      <c r="BO75" s="92">
        <v>43592.36</v>
      </c>
      <c r="BP75" s="92">
        <v>586882.57999999996</v>
      </c>
      <c r="BQ75" s="92">
        <v>0</v>
      </c>
      <c r="BR75" s="92">
        <v>73048971.429999992</v>
      </c>
      <c r="BS75" s="92">
        <v>5093037</v>
      </c>
      <c r="BT75" s="92">
        <v>0</v>
      </c>
      <c r="BU75" s="92">
        <v>2861400.95</v>
      </c>
      <c r="BV75" s="92">
        <v>1134745</v>
      </c>
      <c r="BW75" s="92">
        <v>320340.28000000003</v>
      </c>
      <c r="BX75" s="92">
        <v>0</v>
      </c>
      <c r="BY75" s="92">
        <v>2892.37</v>
      </c>
      <c r="BZ75" s="92">
        <v>260057.18</v>
      </c>
      <c r="CA75" s="92">
        <v>2209651.52</v>
      </c>
      <c r="CB75" s="92">
        <v>336972.6</v>
      </c>
      <c r="CC75" s="78">
        <v>0</v>
      </c>
      <c r="CD75" s="74"/>
      <c r="CE75" s="74"/>
      <c r="CF75" s="74"/>
      <c r="CG75" s="74"/>
      <c r="CH75" s="74"/>
      <c r="CI75" s="74"/>
      <c r="CJ75" s="74"/>
      <c r="CK75" s="74"/>
      <c r="CL75" s="74"/>
      <c r="CM75" s="74"/>
    </row>
    <row r="76" spans="1:91" x14ac:dyDescent="0.2">
      <c r="A76" s="84" t="s">
        <v>303</v>
      </c>
      <c r="B76" s="84"/>
      <c r="C76" s="84"/>
      <c r="D76" s="92">
        <v>-91299.16</v>
      </c>
      <c r="E76" s="92">
        <v>0</v>
      </c>
      <c r="F76" s="92">
        <v>-4629976</v>
      </c>
      <c r="G76" s="92">
        <v>-1828479.1</v>
      </c>
      <c r="H76" s="92">
        <v>-3586012.84</v>
      </c>
      <c r="I76" s="92">
        <v>-22658819.25</v>
      </c>
      <c r="J76" s="92">
        <v>-15549083</v>
      </c>
      <c r="K76" s="92">
        <v>-6067152.6500000004</v>
      </c>
      <c r="L76" s="92">
        <v>-1397512.18</v>
      </c>
      <c r="M76" s="92">
        <v>0</v>
      </c>
      <c r="N76" s="92">
        <v>-4444967.74</v>
      </c>
      <c r="O76" s="92">
        <v>-52946.05</v>
      </c>
      <c r="P76" s="92">
        <v>-9636768.7799999993</v>
      </c>
      <c r="Q76" s="92">
        <v>-411106.69</v>
      </c>
      <c r="R76" s="92">
        <v>-3679777.05</v>
      </c>
      <c r="S76" s="92">
        <v>-61515316</v>
      </c>
      <c r="T76" s="92">
        <v>-12172241</v>
      </c>
      <c r="U76" s="92">
        <v>-3726408.75</v>
      </c>
      <c r="V76" s="92">
        <v>-239607.27</v>
      </c>
      <c r="W76" s="92">
        <v>-10063337.710000001</v>
      </c>
      <c r="X76" s="92">
        <v>-4298581.1900000004</v>
      </c>
      <c r="Y76" s="92">
        <v>0</v>
      </c>
      <c r="Z76" s="92">
        <v>-13513098</v>
      </c>
      <c r="AA76" s="92">
        <v>-4977192.76</v>
      </c>
      <c r="AB76" s="92">
        <v>-35235110.640000001</v>
      </c>
      <c r="AC76" s="92">
        <v>-3786814.94</v>
      </c>
      <c r="AD76" s="92">
        <v>-5912892</v>
      </c>
      <c r="AE76" s="92">
        <v>0</v>
      </c>
      <c r="AF76" s="92">
        <v>-29668802.93</v>
      </c>
      <c r="AG76" s="92">
        <v>-148262.45000000001</v>
      </c>
      <c r="AH76" s="92">
        <v>-136546</v>
      </c>
      <c r="AI76" s="92">
        <v>-109104091.14</v>
      </c>
      <c r="AJ76" s="92">
        <v>0</v>
      </c>
      <c r="AK76" s="92">
        <v>-174598596.28</v>
      </c>
      <c r="AL76" s="92">
        <v>-7193540.1299999999</v>
      </c>
      <c r="AM76" s="92">
        <v>-485313.22</v>
      </c>
      <c r="AN76" s="92">
        <v>-1376299</v>
      </c>
      <c r="AO76" s="92">
        <v>-41724110.770000003</v>
      </c>
      <c r="AP76" s="92">
        <v>-2157658.96</v>
      </c>
      <c r="AQ76" s="92">
        <v>-4672795.5</v>
      </c>
      <c r="AR76" s="92">
        <v>0</v>
      </c>
      <c r="AS76" s="92">
        <v>-1077399.8400000001</v>
      </c>
      <c r="AT76" s="92">
        <v>-1429952.07</v>
      </c>
      <c r="AU76" s="92">
        <v>-38175515.840000004</v>
      </c>
      <c r="AV76" s="92">
        <v>-19059627.5</v>
      </c>
      <c r="AW76" s="92">
        <v>-17481077.359999999</v>
      </c>
      <c r="AX76" s="92">
        <v>-5807977.7999999998</v>
      </c>
      <c r="AY76" s="92">
        <v>-8473521.6300000008</v>
      </c>
      <c r="AZ76" s="92">
        <v>-7096812.4400000004</v>
      </c>
      <c r="BA76" s="92">
        <v>0</v>
      </c>
      <c r="BB76" s="92">
        <v>-34251899.119999997</v>
      </c>
      <c r="BC76" s="92">
        <v>-3607832.58</v>
      </c>
      <c r="BD76" s="92">
        <v>-411379</v>
      </c>
      <c r="BE76" s="92">
        <v>-28454846</v>
      </c>
      <c r="BF76" s="92">
        <v>-1083826.47</v>
      </c>
      <c r="BG76" s="92">
        <v>-835036.29</v>
      </c>
      <c r="BH76" s="92">
        <v>-10533301.529999999</v>
      </c>
      <c r="BI76" s="92">
        <v>-1450611.02</v>
      </c>
      <c r="BJ76" s="92">
        <v>-277009926.48000002</v>
      </c>
      <c r="BK76" s="92">
        <v>-5370005.2300000004</v>
      </c>
      <c r="BL76" s="92">
        <v>0</v>
      </c>
      <c r="BM76" s="92">
        <v>-360987.46</v>
      </c>
      <c r="BN76" s="92">
        <v>-817215.85</v>
      </c>
      <c r="BO76" s="92">
        <v>-6911138.6699999999</v>
      </c>
      <c r="BP76" s="92">
        <v>-10305019.77</v>
      </c>
      <c r="BQ76" s="92">
        <v>-2609528.71</v>
      </c>
      <c r="BR76" s="92">
        <v>-258098312.36000001</v>
      </c>
      <c r="BS76" s="92">
        <v>-48475389</v>
      </c>
      <c r="BT76" s="92">
        <v>-3609377.12</v>
      </c>
      <c r="BU76" s="92">
        <v>-25788604.07</v>
      </c>
      <c r="BV76" s="92">
        <v>-1728419</v>
      </c>
      <c r="BW76" s="92">
        <v>-245573.66</v>
      </c>
      <c r="BX76" s="92">
        <v>-425620</v>
      </c>
      <c r="BY76" s="92">
        <v>-349199.29</v>
      </c>
      <c r="BZ76" s="92">
        <v>-7555736.9699999997</v>
      </c>
      <c r="CA76" s="92">
        <v>-25605467.920000002</v>
      </c>
      <c r="CB76" s="92">
        <v>-4586366.51</v>
      </c>
      <c r="CC76" s="78">
        <v>0</v>
      </c>
      <c r="CD76" s="74"/>
      <c r="CE76" s="74"/>
      <c r="CF76" s="74"/>
      <c r="CG76" s="74"/>
      <c r="CH76" s="74"/>
      <c r="CI76" s="74"/>
      <c r="CJ76" s="74"/>
      <c r="CK76" s="74"/>
      <c r="CL76" s="74"/>
      <c r="CM76" s="74"/>
    </row>
    <row r="77" spans="1:91" x14ac:dyDescent="0.2">
      <c r="A77" s="84" t="s">
        <v>304</v>
      </c>
      <c r="B77" s="84"/>
      <c r="C77" s="84"/>
      <c r="D77" s="92">
        <v>-48181771.469999999</v>
      </c>
      <c r="E77" s="92">
        <v>-2936880.25</v>
      </c>
      <c r="F77" s="92">
        <v>-46051124</v>
      </c>
      <c r="G77" s="92">
        <v>-9588671.7799999993</v>
      </c>
      <c r="H77" s="92">
        <v>-26709018.66</v>
      </c>
      <c r="I77" s="92">
        <v>-119192444.53</v>
      </c>
      <c r="J77" s="92">
        <v>-84779399</v>
      </c>
      <c r="K77" s="92">
        <v>-35827733.710000001</v>
      </c>
      <c r="L77" s="92">
        <v>-9169806.6799999997</v>
      </c>
      <c r="M77" s="92">
        <v>-1426414.92</v>
      </c>
      <c r="N77" s="92">
        <v>-32819464.09</v>
      </c>
      <c r="O77" s="92">
        <v>-561226.68000000005</v>
      </c>
      <c r="P77" s="92">
        <v>-14576355.470000001</v>
      </c>
      <c r="Q77" s="92">
        <v>-1102488.18</v>
      </c>
      <c r="R77" s="92">
        <v>-14031987.300000001</v>
      </c>
      <c r="S77" s="92">
        <v>-444783585</v>
      </c>
      <c r="T77" s="92">
        <v>-117445651</v>
      </c>
      <c r="U77" s="92">
        <v>-9149809.6600000001</v>
      </c>
      <c r="V77" s="92">
        <v>-4661945.3899999997</v>
      </c>
      <c r="W77" s="92">
        <v>-16295695.119999999</v>
      </c>
      <c r="X77" s="92">
        <v>-43943624.479999997</v>
      </c>
      <c r="Y77" s="92">
        <v>-7543754.9500000002</v>
      </c>
      <c r="Z77" s="92">
        <v>-103658920</v>
      </c>
      <c r="AA77" s="92">
        <v>-12700493.34</v>
      </c>
      <c r="AB77" s="92">
        <v>-57132029.979999997</v>
      </c>
      <c r="AC77" s="92">
        <v>-22697860.16</v>
      </c>
      <c r="AD77" s="92">
        <v>-19122862</v>
      </c>
      <c r="AE77" s="92">
        <v>-3066688.8</v>
      </c>
      <c r="AF77" s="92">
        <v>-327086844.06</v>
      </c>
      <c r="AG77" s="92">
        <v>-429406.37</v>
      </c>
      <c r="AH77" s="92">
        <v>-1614112.81</v>
      </c>
      <c r="AI77" s="92">
        <v>-244882635.92999998</v>
      </c>
      <c r="AJ77" s="92">
        <v>-2821209799.46</v>
      </c>
      <c r="AK77" s="92">
        <v>-441178409.19</v>
      </c>
      <c r="AL77" s="92">
        <v>-27555405.079999998</v>
      </c>
      <c r="AM77" s="92">
        <v>-6833326.4000000004</v>
      </c>
      <c r="AN77" s="92">
        <v>-19035171</v>
      </c>
      <c r="AO77" s="92">
        <v>-130416305.03</v>
      </c>
      <c r="AP77" s="92">
        <v>-7412315.0800000001</v>
      </c>
      <c r="AQ77" s="92">
        <v>-9390834.4100000001</v>
      </c>
      <c r="AR77" s="92">
        <v>-174378673.53</v>
      </c>
      <c r="AS77" s="92">
        <v>-10984777.35</v>
      </c>
      <c r="AT77" s="92">
        <v>-11383076.789999999</v>
      </c>
      <c r="AU77" s="92">
        <v>-55808603.700000003</v>
      </c>
      <c r="AV77" s="92">
        <v>-47359017.479999997</v>
      </c>
      <c r="AW77" s="92">
        <v>-98445124.760000005</v>
      </c>
      <c r="AX77" s="92">
        <v>-19895705.309999999</v>
      </c>
      <c r="AY77" s="92">
        <v>-25835328.199999999</v>
      </c>
      <c r="AZ77" s="92">
        <v>-48981464.32</v>
      </c>
      <c r="BA77" s="92">
        <v>-3119295.04</v>
      </c>
      <c r="BB77" s="92">
        <v>-85365492.620000005</v>
      </c>
      <c r="BC77" s="92">
        <v>-16585038.439999999</v>
      </c>
      <c r="BD77" s="92">
        <v>-17565940.25</v>
      </c>
      <c r="BE77" s="92">
        <v>-82890064</v>
      </c>
      <c r="BF77" s="92">
        <v>-16217706.199999999</v>
      </c>
      <c r="BG77" s="92">
        <v>-6965573.5999999996</v>
      </c>
      <c r="BH77" s="92">
        <v>-29619450.039999999</v>
      </c>
      <c r="BI77" s="92">
        <v>-2174230.7200000002</v>
      </c>
      <c r="BJ77" s="92">
        <v>-619451272.76999998</v>
      </c>
      <c r="BK77" s="92">
        <v>-47689616.340000004</v>
      </c>
      <c r="BL77" s="92">
        <v>-8199560.2300000004</v>
      </c>
      <c r="BM77" s="92">
        <v>-1904543.09</v>
      </c>
      <c r="BN77" s="92">
        <v>-2932348.63</v>
      </c>
      <c r="BO77" s="92">
        <v>-20614926.02</v>
      </c>
      <c r="BP77" s="92">
        <v>-85340674.939999998</v>
      </c>
      <c r="BQ77" s="92">
        <v>-8789030.8900000006</v>
      </c>
      <c r="BR77" s="92">
        <v>-2283939226.3000002</v>
      </c>
      <c r="BS77" s="92">
        <v>-185485613</v>
      </c>
      <c r="BT77" s="92">
        <v>-10915212.17</v>
      </c>
      <c r="BU77" s="92">
        <v>-105250602.28</v>
      </c>
      <c r="BV77" s="92">
        <v>-26293738</v>
      </c>
      <c r="BW77" s="92">
        <v>-5841907.9199999999</v>
      </c>
      <c r="BX77" s="92">
        <v>-2240016</v>
      </c>
      <c r="BY77" s="92">
        <v>-3229757.53</v>
      </c>
      <c r="BZ77" s="92">
        <v>-15334483.92</v>
      </c>
      <c r="CA77" s="92">
        <v>-66049072.140000001</v>
      </c>
      <c r="CB77" s="92">
        <v>-17161297.100000001</v>
      </c>
      <c r="CC77" s="78">
        <v>0</v>
      </c>
      <c r="CD77" s="74"/>
      <c r="CE77" s="74"/>
      <c r="CF77" s="74"/>
      <c r="CG77" s="74"/>
      <c r="CH77" s="74"/>
      <c r="CI77" s="74"/>
      <c r="CJ77" s="74"/>
      <c r="CK77" s="74"/>
      <c r="CL77" s="74"/>
      <c r="CM77" s="74"/>
    </row>
    <row r="78" spans="1:91" x14ac:dyDescent="0.2">
      <c r="A78" s="84" t="s">
        <v>305</v>
      </c>
      <c r="B78" s="84"/>
      <c r="C78" s="84"/>
      <c r="D78" s="92">
        <v>2406610.1</v>
      </c>
      <c r="E78" s="92">
        <v>4974</v>
      </c>
      <c r="F78" s="92">
        <v>-14343566</v>
      </c>
      <c r="G78" s="92">
        <v>0</v>
      </c>
      <c r="H78" s="92">
        <v>703895.71</v>
      </c>
      <c r="I78" s="92">
        <v>1175235.71</v>
      </c>
      <c r="J78" s="92">
        <v>693744</v>
      </c>
      <c r="K78" s="92">
        <v>1793990.39</v>
      </c>
      <c r="L78" s="92">
        <v>0</v>
      </c>
      <c r="M78" s="92">
        <v>140.5</v>
      </c>
      <c r="N78" s="92">
        <v>84735.74</v>
      </c>
      <c r="O78" s="92">
        <v>0</v>
      </c>
      <c r="P78" s="92">
        <v>878887.18</v>
      </c>
      <c r="Q78" s="92">
        <v>13197.63</v>
      </c>
      <c r="R78" s="92">
        <v>0</v>
      </c>
      <c r="S78" s="92">
        <v>24052514</v>
      </c>
      <c r="T78" s="92">
        <v>3676274</v>
      </c>
      <c r="U78" s="92">
        <v>76666.679999999993</v>
      </c>
      <c r="V78" s="92">
        <v>18154.650000000001</v>
      </c>
      <c r="W78" s="92">
        <v>4254749.0199999996</v>
      </c>
      <c r="X78" s="92">
        <v>162367.88</v>
      </c>
      <c r="Y78" s="92">
        <v>0</v>
      </c>
      <c r="Z78" s="92">
        <v>460455</v>
      </c>
      <c r="AA78" s="92">
        <v>4740.47</v>
      </c>
      <c r="AB78" s="92">
        <v>355445.53</v>
      </c>
      <c r="AC78" s="92">
        <v>0</v>
      </c>
      <c r="AD78" s="92">
        <v>3497786</v>
      </c>
      <c r="AE78" s="92">
        <v>25471.33</v>
      </c>
      <c r="AF78" s="92">
        <v>9157146.0800000001</v>
      </c>
      <c r="AG78" s="92">
        <v>0</v>
      </c>
      <c r="AH78" s="92">
        <v>10000</v>
      </c>
      <c r="AI78" s="92">
        <v>27674989.289999999</v>
      </c>
      <c r="AJ78" s="92">
        <v>516669601.18999994</v>
      </c>
      <c r="AK78" s="92">
        <v>23411353.069999997</v>
      </c>
      <c r="AL78" s="92">
        <v>7645.42</v>
      </c>
      <c r="AM78" s="92">
        <v>67475.710000000006</v>
      </c>
      <c r="AN78" s="92">
        <v>748597</v>
      </c>
      <c r="AO78" s="92">
        <v>3794139.58</v>
      </c>
      <c r="AP78" s="92">
        <v>54866</v>
      </c>
      <c r="AQ78" s="92">
        <v>255270.92</v>
      </c>
      <c r="AR78" s="92">
        <v>9035683.3100000005</v>
      </c>
      <c r="AS78" s="92">
        <v>0</v>
      </c>
      <c r="AT78" s="92">
        <v>2407.3200000000002</v>
      </c>
      <c r="AU78" s="92">
        <v>9089879.4399999995</v>
      </c>
      <c r="AV78" s="92">
        <v>0</v>
      </c>
      <c r="AW78" s="92">
        <v>24818162.740000002</v>
      </c>
      <c r="AX78" s="92">
        <v>34852.980000000003</v>
      </c>
      <c r="AY78" s="92">
        <v>0</v>
      </c>
      <c r="AZ78" s="92">
        <v>410291.63</v>
      </c>
      <c r="BA78" s="92">
        <v>65934.17</v>
      </c>
      <c r="BB78" s="92">
        <v>15409018.539999999</v>
      </c>
      <c r="BC78" s="92">
        <v>146376.94</v>
      </c>
      <c r="BD78" s="92">
        <v>-6291.6</v>
      </c>
      <c r="BE78" s="92">
        <v>1076426</v>
      </c>
      <c r="BF78" s="92">
        <v>254912</v>
      </c>
      <c r="BG78" s="92">
        <v>-287986.84000000003</v>
      </c>
      <c r="BH78" s="92">
        <v>5114632.3600000003</v>
      </c>
      <c r="BI78" s="92">
        <v>388187.91</v>
      </c>
      <c r="BJ78" s="92">
        <v>29998833.16</v>
      </c>
      <c r="BK78" s="92">
        <v>6102112.6700000009</v>
      </c>
      <c r="BL78" s="92">
        <v>0</v>
      </c>
      <c r="BM78" s="92">
        <v>0</v>
      </c>
      <c r="BN78" s="92">
        <v>28592.1</v>
      </c>
      <c r="BO78" s="92">
        <v>0</v>
      </c>
      <c r="BP78" s="92">
        <v>1758057.6</v>
      </c>
      <c r="BQ78" s="92">
        <v>0</v>
      </c>
      <c r="BR78" s="92">
        <v>266588599.34</v>
      </c>
      <c r="BS78" s="92">
        <v>28704856</v>
      </c>
      <c r="BT78" s="92">
        <v>92279.91</v>
      </c>
      <c r="BU78" s="92">
        <v>12024819.73</v>
      </c>
      <c r="BV78" s="92">
        <v>8010</v>
      </c>
      <c r="BW78" s="92">
        <v>0</v>
      </c>
      <c r="BX78" s="92">
        <v>83185</v>
      </c>
      <c r="BY78" s="92">
        <v>0</v>
      </c>
      <c r="BZ78" s="92">
        <v>38122.9</v>
      </c>
      <c r="CA78" s="92">
        <v>0</v>
      </c>
      <c r="CB78" s="92">
        <v>130632.17</v>
      </c>
      <c r="CC78" s="78">
        <v>0</v>
      </c>
      <c r="CD78" s="74"/>
      <c r="CE78" s="74"/>
      <c r="CF78" s="74"/>
      <c r="CG78" s="74"/>
      <c r="CH78" s="74"/>
      <c r="CI78" s="74"/>
      <c r="CJ78" s="74"/>
      <c r="CK78" s="74"/>
      <c r="CL78" s="74"/>
      <c r="CM78" s="74"/>
    </row>
    <row r="79" spans="1:91" x14ac:dyDescent="0.2">
      <c r="A79" s="84" t="s">
        <v>83</v>
      </c>
      <c r="B79" s="84"/>
      <c r="C79" s="84"/>
      <c r="D79" s="92">
        <v>14919842.499999998</v>
      </c>
      <c r="E79" s="92">
        <v>1515027.17</v>
      </c>
      <c r="F79" s="92">
        <v>36468365</v>
      </c>
      <c r="G79" s="92">
        <v>13640275.809999999</v>
      </c>
      <c r="H79" s="92">
        <v>32970826.229999986</v>
      </c>
      <c r="I79" s="92">
        <v>61730478.359999992</v>
      </c>
      <c r="J79" s="92">
        <v>62449469</v>
      </c>
      <c r="K79" s="92">
        <v>21344922.16</v>
      </c>
      <c r="L79" s="92">
        <v>8284600.7299999995</v>
      </c>
      <c r="M79" s="92">
        <v>1418428.79</v>
      </c>
      <c r="N79" s="92">
        <v>23050248.480000004</v>
      </c>
      <c r="O79" s="92">
        <v>1836369.39</v>
      </c>
      <c r="P79" s="92">
        <v>12959720.760000002</v>
      </c>
      <c r="Q79" s="92">
        <v>2496118.38</v>
      </c>
      <c r="R79" s="92">
        <v>15794478.069999998</v>
      </c>
      <c r="S79" s="92">
        <v>170995009</v>
      </c>
      <c r="T79" s="92">
        <v>53998106</v>
      </c>
      <c r="U79" s="92">
        <v>11339271.619999997</v>
      </c>
      <c r="V79" s="92">
        <v>3405030.35</v>
      </c>
      <c r="W79" s="92">
        <v>17663398.879999995</v>
      </c>
      <c r="X79" s="92">
        <v>12240837.65</v>
      </c>
      <c r="Y79" s="92">
        <v>5993945.6599999983</v>
      </c>
      <c r="Z79" s="92">
        <v>40805893</v>
      </c>
      <c r="AA79" s="92">
        <v>5016344.1500000004</v>
      </c>
      <c r="AB79" s="92">
        <v>51367260.729999982</v>
      </c>
      <c r="AC79" s="92">
        <v>15105890.77</v>
      </c>
      <c r="AD79" s="92">
        <v>19314984</v>
      </c>
      <c r="AE79" s="92">
        <v>5281715.68</v>
      </c>
      <c r="AF79" s="92">
        <v>157310516.65000001</v>
      </c>
      <c r="AG79" s="92">
        <v>717742.1</v>
      </c>
      <c r="AH79" s="92">
        <v>5605375.6899999995</v>
      </c>
      <c r="AI79" s="92">
        <v>87110606.359999985</v>
      </c>
      <c r="AJ79" s="92">
        <v>6623647790.0799999</v>
      </c>
      <c r="AK79" s="92">
        <v>164711018.34999996</v>
      </c>
      <c r="AL79" s="92">
        <v>12102916.820000002</v>
      </c>
      <c r="AM79" s="92">
        <v>4068102.92</v>
      </c>
      <c r="AN79" s="92">
        <v>22496064</v>
      </c>
      <c r="AO79" s="92">
        <v>81662905.450000003</v>
      </c>
      <c r="AP79" s="92">
        <v>10349084.75</v>
      </c>
      <c r="AQ79" s="92">
        <v>6608830.1699999981</v>
      </c>
      <c r="AR79" s="92">
        <v>84796631.049999982</v>
      </c>
      <c r="AS79" s="92">
        <v>6816116.669999999</v>
      </c>
      <c r="AT79" s="92">
        <v>6643405.0500000007</v>
      </c>
      <c r="AU79" s="92">
        <v>18228003.449999999</v>
      </c>
      <c r="AV79" s="92">
        <v>23106277.43</v>
      </c>
      <c r="AW79" s="92">
        <v>30277035.820000008</v>
      </c>
      <c r="AX79" s="92">
        <v>6652692.21</v>
      </c>
      <c r="AY79" s="92">
        <v>15745007.560000002</v>
      </c>
      <c r="AZ79" s="92">
        <v>22895673.239999995</v>
      </c>
      <c r="BA79" s="92">
        <v>4745316.83</v>
      </c>
      <c r="BB79" s="92">
        <v>43443503.579999998</v>
      </c>
      <c r="BC79" s="92">
        <v>9097713.459999999</v>
      </c>
      <c r="BD79" s="92">
        <v>11454519.43</v>
      </c>
      <c r="BE79" s="92">
        <v>38656461</v>
      </c>
      <c r="BF79" s="92">
        <v>12949883.669999998</v>
      </c>
      <c r="BG79" s="92">
        <v>3692719.06</v>
      </c>
      <c r="BH79" s="92">
        <v>53774069.409999989</v>
      </c>
      <c r="BI79" s="92">
        <v>6395046.79</v>
      </c>
      <c r="BJ79" s="92">
        <v>300113580.80000001</v>
      </c>
      <c r="BK79" s="92">
        <v>21529217.390000001</v>
      </c>
      <c r="BL79" s="92">
        <v>3911144.9</v>
      </c>
      <c r="BM79" s="92">
        <v>3735924.77</v>
      </c>
      <c r="BN79" s="92">
        <v>3137065.93</v>
      </c>
      <c r="BO79" s="92">
        <v>10357007.85</v>
      </c>
      <c r="BP79" s="92">
        <v>27967197.840000004</v>
      </c>
      <c r="BQ79" s="92">
        <v>6834501.1100000003</v>
      </c>
      <c r="BR79" s="92">
        <v>737434265.04000008</v>
      </c>
      <c r="BS79" s="92">
        <v>82548308</v>
      </c>
      <c r="BT79" s="92">
        <v>8217222.4599999981</v>
      </c>
      <c r="BU79" s="92">
        <v>35329092.849999987</v>
      </c>
      <c r="BV79" s="92">
        <v>20271767</v>
      </c>
      <c r="BW79" s="92">
        <v>3341767.73</v>
      </c>
      <c r="BX79" s="92">
        <v>2851641</v>
      </c>
      <c r="BY79" s="92">
        <v>1920714.9</v>
      </c>
      <c r="BZ79" s="92">
        <v>20538096.849999998</v>
      </c>
      <c r="CA79" s="92">
        <v>17797402.149999999</v>
      </c>
      <c r="CB79" s="92">
        <v>14016011.950000005</v>
      </c>
      <c r="CC79" s="78">
        <v>0</v>
      </c>
      <c r="CD79" s="74"/>
      <c r="CE79" s="74"/>
      <c r="CF79" s="74"/>
      <c r="CG79" s="74"/>
      <c r="CH79" s="74"/>
      <c r="CI79" s="74"/>
      <c r="CJ79" s="74"/>
      <c r="CK79" s="74"/>
      <c r="CL79" s="74"/>
      <c r="CM79" s="74"/>
    </row>
    <row r="80" spans="1:91" x14ac:dyDescent="0.2">
      <c r="A80" s="84" t="s">
        <v>306</v>
      </c>
      <c r="B80" s="84"/>
      <c r="C80" s="84"/>
      <c r="D80" s="92">
        <v>-53442557.829999998</v>
      </c>
      <c r="E80" s="92">
        <v>-2666103.4</v>
      </c>
      <c r="F80" s="92">
        <v>-52698704</v>
      </c>
      <c r="G80" s="92">
        <v>-12712945.199999999</v>
      </c>
      <c r="H80" s="92">
        <v>-56023765.25</v>
      </c>
      <c r="I80" s="92">
        <v>-84533474.639999986</v>
      </c>
      <c r="J80" s="92">
        <v>-74689884</v>
      </c>
      <c r="K80" s="92">
        <v>-56227177.93</v>
      </c>
      <c r="L80" s="92">
        <v>-7267049.5300000003</v>
      </c>
      <c r="M80" s="92">
        <v>-450200.64</v>
      </c>
      <c r="N80" s="92">
        <v>-47895500.5</v>
      </c>
      <c r="O80" s="92">
        <v>-2931494.85</v>
      </c>
      <c r="P80" s="92">
        <v>-12656545.919999998</v>
      </c>
      <c r="Q80" s="92">
        <v>-824747.77</v>
      </c>
      <c r="R80" s="92">
        <v>-16346211.74</v>
      </c>
      <c r="S80" s="92">
        <v>-410497945</v>
      </c>
      <c r="T80" s="92">
        <v>-148964761</v>
      </c>
      <c r="U80" s="92">
        <v>-21949646.539999999</v>
      </c>
      <c r="V80" s="92">
        <v>-4076192.33</v>
      </c>
      <c r="W80" s="92">
        <v>-37788864.929999992</v>
      </c>
      <c r="X80" s="92">
        <v>-24459711.470000003</v>
      </c>
      <c r="Y80" s="92">
        <v>-3454776.55</v>
      </c>
      <c r="Z80" s="92">
        <v>-92569302</v>
      </c>
      <c r="AA80" s="92">
        <v>-9620733.1799999997</v>
      </c>
      <c r="AB80" s="92">
        <v>-91318066.049999997</v>
      </c>
      <c r="AC80" s="92">
        <v>-17067549.710000001</v>
      </c>
      <c r="AD80" s="92">
        <v>-28943508</v>
      </c>
      <c r="AE80" s="92">
        <v>-3155807.93</v>
      </c>
      <c r="AF80" s="92">
        <v>-277815294.68000001</v>
      </c>
      <c r="AG80" s="92">
        <v>-546264.05000000005</v>
      </c>
      <c r="AH80" s="92">
        <v>-3486387.41</v>
      </c>
      <c r="AI80" s="92">
        <v>-235357205.28999999</v>
      </c>
      <c r="AJ80" s="92">
        <v>-9719960937.6599998</v>
      </c>
      <c r="AK80" s="92">
        <v>-442080152.27999997</v>
      </c>
      <c r="AL80" s="92">
        <v>-19528365.510000002</v>
      </c>
      <c r="AM80" s="92">
        <v>-6182161.9299999997</v>
      </c>
      <c r="AN80" s="92">
        <v>-30264147</v>
      </c>
      <c r="AO80" s="92">
        <v>-123402383.63</v>
      </c>
      <c r="AP80" s="92">
        <v>-13440112.709999999</v>
      </c>
      <c r="AQ80" s="92">
        <v>-8639941.5800000019</v>
      </c>
      <c r="AR80" s="92">
        <v>-158911001.39999998</v>
      </c>
      <c r="AS80" s="92">
        <v>-10549893.93</v>
      </c>
      <c r="AT80" s="92">
        <v>-7956644.9000000004</v>
      </c>
      <c r="AU80" s="92">
        <v>-36991705.43</v>
      </c>
      <c r="AV80" s="92">
        <v>-34968945.230000004</v>
      </c>
      <c r="AW80" s="92">
        <v>-63591952.909999996</v>
      </c>
      <c r="AX80" s="92">
        <v>-14092580.08</v>
      </c>
      <c r="AY80" s="92">
        <v>-36345102.230000004</v>
      </c>
      <c r="AZ80" s="92">
        <v>-35913981.890000001</v>
      </c>
      <c r="BA80" s="92">
        <v>-4364373.6900000004</v>
      </c>
      <c r="BB80" s="92">
        <v>-122992837.28</v>
      </c>
      <c r="BC80" s="92">
        <v>-12799918.039999999</v>
      </c>
      <c r="BD80" s="92">
        <v>-16985372.629999999</v>
      </c>
      <c r="BE80" s="92">
        <v>-57860700</v>
      </c>
      <c r="BF80" s="92">
        <v>-9209777.8000000007</v>
      </c>
      <c r="BG80" s="92">
        <v>-4980326.18</v>
      </c>
      <c r="BH80" s="92">
        <v>-73793140.780000001</v>
      </c>
      <c r="BI80" s="92">
        <v>-19148318.580000002</v>
      </c>
      <c r="BJ80" s="92">
        <v>-651539949.5</v>
      </c>
      <c r="BK80" s="92">
        <v>-42504675.160000004</v>
      </c>
      <c r="BL80" s="92">
        <v>-4039124.12</v>
      </c>
      <c r="BM80" s="92">
        <v>-4313604.53</v>
      </c>
      <c r="BN80" s="92">
        <v>-4945488.8499999996</v>
      </c>
      <c r="BO80" s="92">
        <v>-16068036.200000001</v>
      </c>
      <c r="BP80" s="92">
        <v>-45076689.82</v>
      </c>
      <c r="BQ80" s="92">
        <v>-3867162.88</v>
      </c>
      <c r="BR80" s="92">
        <v>-1950840109.4699998</v>
      </c>
      <c r="BS80" s="92">
        <v>-156421966</v>
      </c>
      <c r="BT80" s="92">
        <v>-5933570.5800000001</v>
      </c>
      <c r="BU80" s="92">
        <v>-84211701.5</v>
      </c>
      <c r="BV80" s="92">
        <v>-27821160</v>
      </c>
      <c r="BW80" s="92">
        <v>-4885587.21</v>
      </c>
      <c r="BX80" s="92">
        <v>-2097930</v>
      </c>
      <c r="BY80" s="92">
        <v>-2442689.75</v>
      </c>
      <c r="BZ80" s="92">
        <v>-23731835.919999998</v>
      </c>
      <c r="CA80" s="92">
        <v>-37089803.719999999</v>
      </c>
      <c r="CB80" s="92">
        <v>-19007322.669999998</v>
      </c>
      <c r="CC80" s="78">
        <v>0</v>
      </c>
      <c r="CD80" s="74"/>
      <c r="CE80" s="74"/>
      <c r="CF80" s="74"/>
      <c r="CG80" s="74"/>
      <c r="CH80" s="74"/>
      <c r="CI80" s="74"/>
      <c r="CJ80" s="74"/>
      <c r="CK80" s="74"/>
      <c r="CL80" s="74"/>
      <c r="CM80" s="74"/>
    </row>
    <row r="81" spans="1:91" x14ac:dyDescent="0.2">
      <c r="A81" s="84" t="s">
        <v>307</v>
      </c>
      <c r="B81" s="84"/>
      <c r="C81" s="84"/>
      <c r="D81" s="92">
        <v>-33986784.57</v>
      </c>
      <c r="E81" s="92">
        <v>-1003678.33</v>
      </c>
      <c r="F81" s="92">
        <v>-23364015</v>
      </c>
      <c r="G81" s="92">
        <v>-16937444.050000001</v>
      </c>
      <c r="H81" s="92">
        <v>-33582139.229999997</v>
      </c>
      <c r="I81" s="92">
        <v>-59265952.639999993</v>
      </c>
      <c r="J81" s="92">
        <v>-63624358</v>
      </c>
      <c r="K81" s="92">
        <v>-13473728.100000001</v>
      </c>
      <c r="L81" s="92">
        <v>-6557980.3600000003</v>
      </c>
      <c r="M81" s="92">
        <v>-1706427.71</v>
      </c>
      <c r="N81" s="92">
        <v>-23848331.970000003</v>
      </c>
      <c r="O81" s="92">
        <v>-492463.64</v>
      </c>
      <c r="P81" s="92">
        <v>-10781974.520000001</v>
      </c>
      <c r="Q81" s="92">
        <v>-3608709.4</v>
      </c>
      <c r="R81" s="92">
        <v>-7385704.6800000006</v>
      </c>
      <c r="S81" s="92">
        <v>-208472767</v>
      </c>
      <c r="T81" s="92">
        <v>-84791870</v>
      </c>
      <c r="U81" s="92">
        <v>-8624181.1899999995</v>
      </c>
      <c r="V81" s="92">
        <v>-1661411.66</v>
      </c>
      <c r="W81" s="92">
        <v>-16916668.210000001</v>
      </c>
      <c r="X81" s="92">
        <v>-18896850.48</v>
      </c>
      <c r="Y81" s="92">
        <v>-5613400.1099999994</v>
      </c>
      <c r="Z81" s="92">
        <v>-13863467</v>
      </c>
      <c r="AA81" s="92">
        <v>-6162612.9299999997</v>
      </c>
      <c r="AB81" s="92">
        <v>-47246986.050000004</v>
      </c>
      <c r="AC81" s="92">
        <v>-32637493.400000002</v>
      </c>
      <c r="AD81" s="92">
        <v>-21595190</v>
      </c>
      <c r="AE81" s="92">
        <v>-2884535.02</v>
      </c>
      <c r="AF81" s="92">
        <v>-178476767.77000004</v>
      </c>
      <c r="AG81" s="92">
        <v>-705412.27</v>
      </c>
      <c r="AH81" s="92">
        <v>-2704774.77</v>
      </c>
      <c r="AI81" s="92">
        <v>-110592432.16999999</v>
      </c>
      <c r="AJ81" s="92">
        <v>-1976338613.6900001</v>
      </c>
      <c r="AK81" s="92">
        <v>-255258714.87999997</v>
      </c>
      <c r="AL81" s="92">
        <v>-15670089.75</v>
      </c>
      <c r="AM81" s="92">
        <v>-5224068.54</v>
      </c>
      <c r="AN81" s="92">
        <v>-19587112</v>
      </c>
      <c r="AO81" s="92">
        <v>-101326012.57000001</v>
      </c>
      <c r="AP81" s="92">
        <v>-8041786.9700000007</v>
      </c>
      <c r="AQ81" s="92">
        <v>-11867718.100000001</v>
      </c>
      <c r="AR81" s="92">
        <v>-119212722.23999998</v>
      </c>
      <c r="AS81" s="92">
        <v>-4691741.72</v>
      </c>
      <c r="AT81" s="92">
        <v>-9275784.9999999981</v>
      </c>
      <c r="AU81" s="92">
        <v>-30638959.099999994</v>
      </c>
      <c r="AV81" s="92">
        <v>-39125547.920000002</v>
      </c>
      <c r="AW81" s="92">
        <v>-79672070.5</v>
      </c>
      <c r="AX81" s="92">
        <v>-12331008.02</v>
      </c>
      <c r="AY81" s="92">
        <v>-27654847.09</v>
      </c>
      <c r="AZ81" s="92">
        <v>-24792005.699999999</v>
      </c>
      <c r="BA81" s="92">
        <v>-3427450.15</v>
      </c>
      <c r="BB81" s="92">
        <v>-39720662.32</v>
      </c>
      <c r="BC81" s="92">
        <v>-9285024.9699999988</v>
      </c>
      <c r="BD81" s="92">
        <v>-9677772.1800000016</v>
      </c>
      <c r="BE81" s="92">
        <v>-32808454</v>
      </c>
      <c r="BF81" s="92">
        <v>-7546758.6600000001</v>
      </c>
      <c r="BG81" s="92">
        <v>-2416999.65</v>
      </c>
      <c r="BH81" s="92">
        <v>-28283063.740000002</v>
      </c>
      <c r="BI81" s="92">
        <v>256509.74</v>
      </c>
      <c r="BJ81" s="92">
        <v>-284181398.68000001</v>
      </c>
      <c r="BK81" s="92">
        <v>-20588644.919999998</v>
      </c>
      <c r="BL81" s="92">
        <v>-3260334.67</v>
      </c>
      <c r="BM81" s="92">
        <v>-3551447.24</v>
      </c>
      <c r="BN81" s="92">
        <v>-2961821.25</v>
      </c>
      <c r="BO81" s="92">
        <v>-12341211.07</v>
      </c>
      <c r="BP81" s="92">
        <v>-45344683.009999998</v>
      </c>
      <c r="BQ81" s="92">
        <v>-8788859.5899999999</v>
      </c>
      <c r="BR81" s="92">
        <v>-893496883.75999987</v>
      </c>
      <c r="BS81" s="92">
        <v>-73034912</v>
      </c>
      <c r="BT81" s="92">
        <v>-9386353.8800000008</v>
      </c>
      <c r="BU81" s="92">
        <v>-67599342.689999998</v>
      </c>
      <c r="BV81" s="92">
        <v>-13654389</v>
      </c>
      <c r="BW81" s="92">
        <v>-2645534.4900000002</v>
      </c>
      <c r="BX81" s="92">
        <v>-4531943</v>
      </c>
      <c r="BY81" s="92">
        <v>-1471092.92</v>
      </c>
      <c r="BZ81" s="92">
        <v>-24991472.18</v>
      </c>
      <c r="CA81" s="92">
        <v>-43576297.609999999</v>
      </c>
      <c r="CB81" s="92">
        <v>-14386534.159999998</v>
      </c>
      <c r="CC81" s="78">
        <v>0</v>
      </c>
      <c r="CD81" s="74"/>
      <c r="CE81" s="74"/>
      <c r="CF81" s="74"/>
      <c r="CG81" s="74"/>
      <c r="CH81" s="74"/>
      <c r="CI81" s="74"/>
      <c r="CJ81" s="74"/>
      <c r="CK81" s="74"/>
      <c r="CL81" s="74"/>
      <c r="CM81" s="74"/>
    </row>
    <row r="82" spans="1:91" x14ac:dyDescent="0.2">
      <c r="A82" s="84" t="s">
        <v>308</v>
      </c>
      <c r="B82" s="84"/>
      <c r="C82" s="84"/>
      <c r="D82" s="92">
        <v>-17123876.130000003</v>
      </c>
      <c r="E82" s="92">
        <v>-1907040.74</v>
      </c>
      <c r="F82" s="92">
        <v>-63336746</v>
      </c>
      <c r="G82" s="92">
        <v>-18304862.179999996</v>
      </c>
      <c r="H82" s="92">
        <v>-76969136.140000001</v>
      </c>
      <c r="I82" s="92">
        <v>-115256975.63</v>
      </c>
      <c r="J82" s="92">
        <v>-121490994</v>
      </c>
      <c r="K82" s="92">
        <v>-29332247.610000003</v>
      </c>
      <c r="L82" s="92">
        <v>-11052646.74</v>
      </c>
      <c r="M82" s="92">
        <v>-2155983.69</v>
      </c>
      <c r="N82" s="92">
        <v>-61924448.25</v>
      </c>
      <c r="O82" s="92">
        <v>-2109636.6</v>
      </c>
      <c r="P82" s="92">
        <v>-25705145.050000004</v>
      </c>
      <c r="Q82" s="92">
        <v>-2396049.6</v>
      </c>
      <c r="R82" s="92">
        <v>-14721224.649999999</v>
      </c>
      <c r="S82" s="92">
        <v>-600364790</v>
      </c>
      <c r="T82" s="92">
        <v>-190839506</v>
      </c>
      <c r="U82" s="92">
        <v>-32683271.84999999</v>
      </c>
      <c r="V82" s="92">
        <v>-4493651.3</v>
      </c>
      <c r="W82" s="92">
        <v>-48648402.150000006</v>
      </c>
      <c r="X82" s="92">
        <v>-47407855.679999992</v>
      </c>
      <c r="Y82" s="92">
        <v>-5730107.1899999995</v>
      </c>
      <c r="Z82" s="92">
        <v>-79048880.329999998</v>
      </c>
      <c r="AA82" s="92">
        <v>-15284769.080000002</v>
      </c>
      <c r="AB82" s="92">
        <v>-117658035.66999999</v>
      </c>
      <c r="AC82" s="92">
        <v>-37231030.009999998</v>
      </c>
      <c r="AD82" s="92">
        <v>-41130468</v>
      </c>
      <c r="AE82" s="92">
        <v>-6123856.0200000005</v>
      </c>
      <c r="AF82" s="92">
        <v>-413260506.44999999</v>
      </c>
      <c r="AG82" s="92">
        <v>-1548591.4</v>
      </c>
      <c r="AH82" s="92">
        <v>-10187391.660000002</v>
      </c>
      <c r="AI82" s="92">
        <v>-318184042.96000004</v>
      </c>
      <c r="AJ82" s="92">
        <v>-2151990625.5999999</v>
      </c>
      <c r="AK82" s="92">
        <v>-618458144.07000005</v>
      </c>
      <c r="AL82" s="92">
        <v>-19884096.66</v>
      </c>
      <c r="AM82" s="92">
        <v>-8470634.4299999997</v>
      </c>
      <c r="AN82" s="92">
        <v>-58403175</v>
      </c>
      <c r="AO82" s="92">
        <v>-156940480.65000004</v>
      </c>
      <c r="AP82" s="92">
        <v>-20552912.359999999</v>
      </c>
      <c r="AQ82" s="92">
        <v>-16765203.880000001</v>
      </c>
      <c r="AR82" s="92">
        <v>-278618382.09000003</v>
      </c>
      <c r="AS82" s="92">
        <v>-18274263.080000002</v>
      </c>
      <c r="AT82" s="92">
        <v>-17901381.900000002</v>
      </c>
      <c r="AU82" s="92">
        <v>-62530089.530000001</v>
      </c>
      <c r="AV82" s="92">
        <v>-59548940.519999996</v>
      </c>
      <c r="AW82" s="92">
        <v>-105207258.46000001</v>
      </c>
      <c r="AX82" s="92">
        <v>-14514619.390000001</v>
      </c>
      <c r="AY82" s="92">
        <v>-30828204.949999999</v>
      </c>
      <c r="AZ82" s="92">
        <v>-44249946.890000001</v>
      </c>
      <c r="BA82" s="92">
        <v>-10205399.539999999</v>
      </c>
      <c r="BB82" s="92">
        <v>-130223376.67999999</v>
      </c>
      <c r="BC82" s="92">
        <v>-20383987.209999997</v>
      </c>
      <c r="BD82" s="92">
        <v>-24801056.020000003</v>
      </c>
      <c r="BE82" s="92">
        <v>-79731110</v>
      </c>
      <c r="BF82" s="92">
        <v>-14960018.209999999</v>
      </c>
      <c r="BG82" s="92">
        <v>-7195240.6399999997</v>
      </c>
      <c r="BH82" s="92">
        <v>-64010972.000000007</v>
      </c>
      <c r="BI82" s="92">
        <v>-16232397.84</v>
      </c>
      <c r="BJ82" s="92">
        <v>-689376856.85000002</v>
      </c>
      <c r="BK82" s="92">
        <v>-53271667.93</v>
      </c>
      <c r="BL82" s="92">
        <v>-8291309.2700000005</v>
      </c>
      <c r="BM82" s="92">
        <v>-8960766.0700000003</v>
      </c>
      <c r="BN82" s="92">
        <v>-5007962.75</v>
      </c>
      <c r="BO82" s="92">
        <v>-24923731.920000006</v>
      </c>
      <c r="BP82" s="92">
        <v>-78443043.909999996</v>
      </c>
      <c r="BQ82" s="92">
        <v>-15397529.18</v>
      </c>
      <c r="BR82" s="92">
        <v>-1788491258.6500001</v>
      </c>
      <c r="BS82" s="92">
        <v>-206910695</v>
      </c>
      <c r="BT82" s="92">
        <v>-10066683.909999998</v>
      </c>
      <c r="BU82" s="92">
        <v>-115634997.94000001</v>
      </c>
      <c r="BV82" s="92">
        <v>-35898028</v>
      </c>
      <c r="BW82" s="92">
        <v>-8015181.8899999987</v>
      </c>
      <c r="BX82" s="92">
        <v>-7344080</v>
      </c>
      <c r="BY82" s="92">
        <v>-4916990.26</v>
      </c>
      <c r="BZ82" s="92">
        <v>-36168924.940000005</v>
      </c>
      <c r="CA82" s="92">
        <v>-60634381.960000001</v>
      </c>
      <c r="CB82" s="92">
        <v>-24104538.700000003</v>
      </c>
      <c r="CC82" s="78">
        <v>0</v>
      </c>
      <c r="CD82" s="74"/>
      <c r="CE82" s="74"/>
      <c r="CF82" s="74"/>
      <c r="CG82" s="74"/>
      <c r="CH82" s="74"/>
      <c r="CI82" s="74"/>
      <c r="CJ82" s="74"/>
      <c r="CK82" s="74"/>
      <c r="CL82" s="74"/>
      <c r="CM82" s="74"/>
    </row>
    <row r="83" spans="1:91" x14ac:dyDescent="0.2">
      <c r="A83" s="84" t="s">
        <v>243</v>
      </c>
      <c r="B83" s="84"/>
      <c r="C83" s="84"/>
      <c r="D83" s="92">
        <v>-17591322.309999999</v>
      </c>
      <c r="E83" s="92">
        <v>-1146050.69</v>
      </c>
      <c r="F83" s="92">
        <v>-18527871</v>
      </c>
      <c r="G83" s="92">
        <v>-5651303.96</v>
      </c>
      <c r="H83" s="92">
        <v>-15558396.310000001</v>
      </c>
      <c r="I83" s="92">
        <v>-28636083.789999999</v>
      </c>
      <c r="J83" s="92">
        <v>-22519964</v>
      </c>
      <c r="K83" s="92">
        <v>-10738797.279999999</v>
      </c>
      <c r="L83" s="92">
        <v>-2748304.66</v>
      </c>
      <c r="M83" s="92">
        <v>-609434.31000000006</v>
      </c>
      <c r="N83" s="92">
        <v>-14580705.48</v>
      </c>
      <c r="O83" s="92">
        <v>-505366.27</v>
      </c>
      <c r="P83" s="92">
        <v>-5417100.5800000001</v>
      </c>
      <c r="Q83" s="92">
        <v>-710675.11</v>
      </c>
      <c r="R83" s="92">
        <v>-5142514.66</v>
      </c>
      <c r="S83" s="92">
        <v>-115445841</v>
      </c>
      <c r="T83" s="92">
        <v>-47952836</v>
      </c>
      <c r="U83" s="92">
        <v>-6529757.7800000003</v>
      </c>
      <c r="V83" s="92">
        <v>-1227557.4099999999</v>
      </c>
      <c r="W83" s="92">
        <v>-10668063.65</v>
      </c>
      <c r="X83" s="92">
        <v>-9371738.0099999998</v>
      </c>
      <c r="Y83" s="92">
        <v>-1473461.67</v>
      </c>
      <c r="Z83" s="92">
        <v>-21987007</v>
      </c>
      <c r="AA83" s="92">
        <v>-3377800.13</v>
      </c>
      <c r="AB83" s="92">
        <v>-23801838.25</v>
      </c>
      <c r="AC83" s="92">
        <v>-13024494.4</v>
      </c>
      <c r="AD83" s="92">
        <v>-9065719</v>
      </c>
      <c r="AE83" s="92">
        <v>-780678.53</v>
      </c>
      <c r="AF83" s="92">
        <v>-85596704.409999996</v>
      </c>
      <c r="AG83" s="92">
        <v>-305051.34999999998</v>
      </c>
      <c r="AH83" s="92">
        <v>-1210347.7</v>
      </c>
      <c r="AI83" s="92">
        <v>-59984626.200000003</v>
      </c>
      <c r="AJ83" s="92">
        <v>-1001040640.53</v>
      </c>
      <c r="AK83" s="92">
        <v>-143112838.50999999</v>
      </c>
      <c r="AL83" s="92">
        <v>-7510153.9800000004</v>
      </c>
      <c r="AM83" s="92">
        <v>-1961076.86</v>
      </c>
      <c r="AN83" s="92">
        <v>-9528826</v>
      </c>
      <c r="AO83" s="92">
        <v>-35568415.609999999</v>
      </c>
      <c r="AP83" s="92">
        <v>-4044942.65</v>
      </c>
      <c r="AQ83" s="92">
        <v>-4540343.54</v>
      </c>
      <c r="AR83" s="92">
        <v>-59134769.649999999</v>
      </c>
      <c r="AS83" s="92">
        <v>-2923476.97</v>
      </c>
      <c r="AT83" s="92">
        <v>-3356180.5</v>
      </c>
      <c r="AU83" s="92">
        <v>-11758534.51</v>
      </c>
      <c r="AV83" s="92">
        <v>-14899497.48</v>
      </c>
      <c r="AW83" s="92">
        <v>-25874402.68</v>
      </c>
      <c r="AX83" s="92">
        <v>-4503275.4000000004</v>
      </c>
      <c r="AY83" s="92">
        <v>-10854156.59</v>
      </c>
      <c r="AZ83" s="92">
        <v>-10721302.529999999</v>
      </c>
      <c r="BA83" s="92">
        <v>-2505555.1</v>
      </c>
      <c r="BB83" s="92">
        <v>-29806975.899999999</v>
      </c>
      <c r="BC83" s="92">
        <v>-4700594.45</v>
      </c>
      <c r="BD83" s="92">
        <v>-6766633.8300000001</v>
      </c>
      <c r="BE83" s="92">
        <v>-18399230</v>
      </c>
      <c r="BF83" s="92">
        <v>-3516900</v>
      </c>
      <c r="BG83" s="92">
        <v>-1764242.46</v>
      </c>
      <c r="BH83" s="92">
        <v>-13953634.35</v>
      </c>
      <c r="BI83" s="92">
        <v>-5183199.9400000004</v>
      </c>
      <c r="BJ83" s="92">
        <v>-155469180.52000001</v>
      </c>
      <c r="BK83" s="92">
        <v>-14328182.050000001</v>
      </c>
      <c r="BL83" s="92">
        <v>-1552222.42</v>
      </c>
      <c r="BM83" s="92">
        <v>-1976633.77</v>
      </c>
      <c r="BN83" s="92">
        <v>-1722867.85</v>
      </c>
      <c r="BO83" s="92">
        <v>-5778607.2999999998</v>
      </c>
      <c r="BP83" s="92">
        <v>-16631984.67</v>
      </c>
      <c r="BQ83" s="92">
        <v>-3172210.44</v>
      </c>
      <c r="BR83" s="92">
        <v>-504405039.74000001</v>
      </c>
      <c r="BS83" s="92">
        <v>-46031996</v>
      </c>
      <c r="BT83" s="92">
        <v>-3409550.33</v>
      </c>
      <c r="BU83" s="92">
        <v>-25259076.219999999</v>
      </c>
      <c r="BV83" s="92">
        <v>-8584430</v>
      </c>
      <c r="BW83" s="92">
        <v>-1755919.54</v>
      </c>
      <c r="BX83" s="92">
        <v>-2122366</v>
      </c>
      <c r="BY83" s="92">
        <v>-790338.3</v>
      </c>
      <c r="BZ83" s="92">
        <v>-8650875.1999999993</v>
      </c>
      <c r="CA83" s="92">
        <v>-18116201.989999998</v>
      </c>
      <c r="CB83" s="92">
        <v>-6400711.75</v>
      </c>
      <c r="CC83" s="78">
        <v>0</v>
      </c>
      <c r="CD83" s="74"/>
      <c r="CE83" s="74"/>
      <c r="CF83" s="74"/>
      <c r="CG83" s="74"/>
      <c r="CH83" s="74"/>
      <c r="CI83" s="74"/>
      <c r="CJ83" s="74"/>
      <c r="CK83" s="74"/>
      <c r="CL83" s="74"/>
      <c r="CM83" s="74"/>
    </row>
    <row r="84" spans="1:91" x14ac:dyDescent="0.2">
      <c r="A84" s="84" t="s">
        <v>244</v>
      </c>
      <c r="B84" s="84"/>
      <c r="C84" s="84"/>
      <c r="D84" s="92">
        <v>-14766.28</v>
      </c>
      <c r="E84" s="92">
        <v>-6023.64</v>
      </c>
      <c r="F84" s="92">
        <v>-230017</v>
      </c>
      <c r="G84" s="92">
        <v>-69197.67</v>
      </c>
      <c r="H84" s="92">
        <v>-7650.68</v>
      </c>
      <c r="I84" s="92">
        <v>-202148.04</v>
      </c>
      <c r="J84" s="92">
        <v>-341691</v>
      </c>
      <c r="K84" s="92">
        <v>-248913.68</v>
      </c>
      <c r="L84" s="92">
        <v>-10045.11</v>
      </c>
      <c r="M84" s="92">
        <v>-4879.3900000000003</v>
      </c>
      <c r="N84" s="92">
        <v>-205196.42</v>
      </c>
      <c r="O84" s="92">
        <v>-17059.68</v>
      </c>
      <c r="P84" s="92">
        <v>-99510.89</v>
      </c>
      <c r="Q84" s="92">
        <v>-5764.41</v>
      </c>
      <c r="R84" s="92">
        <v>-99989.42</v>
      </c>
      <c r="S84" s="92">
        <v>-1379315</v>
      </c>
      <c r="T84" s="92">
        <v>-1196729</v>
      </c>
      <c r="U84" s="92">
        <v>-84480.25</v>
      </c>
      <c r="V84" s="92">
        <v>-19972.169999999998</v>
      </c>
      <c r="W84" s="92">
        <v>-170398.17</v>
      </c>
      <c r="X84" s="92">
        <v>-114394.29</v>
      </c>
      <c r="Y84" s="92">
        <v>-24747.25</v>
      </c>
      <c r="Z84" s="92">
        <v>-132947</v>
      </c>
      <c r="AA84" s="92">
        <v>-53582.26</v>
      </c>
      <c r="AB84" s="92">
        <v>-131025.78</v>
      </c>
      <c r="AC84" s="92">
        <v>-349416.21</v>
      </c>
      <c r="AD84" s="92">
        <v>-273214</v>
      </c>
      <c r="AE84" s="92">
        <v>-11439</v>
      </c>
      <c r="AF84" s="92">
        <v>-940190.02</v>
      </c>
      <c r="AG84" s="92">
        <v>-6120.29</v>
      </c>
      <c r="AH84" s="92">
        <v>-28329.26</v>
      </c>
      <c r="AI84" s="92">
        <v>-1348689.38</v>
      </c>
      <c r="AJ84" s="92">
        <v>-13799000</v>
      </c>
      <c r="AK84" s="92">
        <v>-1191448.03</v>
      </c>
      <c r="AL84" s="92">
        <v>-111119.64</v>
      </c>
      <c r="AM84" s="92">
        <v>-35454.519999999997</v>
      </c>
      <c r="AN84" s="92">
        <v>-33435</v>
      </c>
      <c r="AO84" s="92">
        <v>-234173.36</v>
      </c>
      <c r="AP84" s="92">
        <v>-63140.01</v>
      </c>
      <c r="AQ84" s="92">
        <v>-77869.16</v>
      </c>
      <c r="AR84" s="92">
        <v>-1197896.54</v>
      </c>
      <c r="AS84" s="92">
        <v>-37145.81</v>
      </c>
      <c r="AT84" s="92">
        <v>-19795.05</v>
      </c>
      <c r="AU84" s="92">
        <v>-161445.39000000001</v>
      </c>
      <c r="AV84" s="92">
        <v>-237075.6</v>
      </c>
      <c r="AW84" s="92">
        <v>-531693.99</v>
      </c>
      <c r="AX84" s="92">
        <v>-41139.18</v>
      </c>
      <c r="AY84" s="92">
        <v>-86593.47</v>
      </c>
      <c r="AZ84" s="92">
        <v>-160010.13</v>
      </c>
      <c r="BA84" s="92">
        <v>-59029.98</v>
      </c>
      <c r="BB84" s="92">
        <v>-288100.12</v>
      </c>
      <c r="BC84" s="92">
        <v>-38019.440000000002</v>
      </c>
      <c r="BD84" s="92">
        <v>-46524.15</v>
      </c>
      <c r="BE84" s="92">
        <v>-276429</v>
      </c>
      <c r="BF84" s="92">
        <v>-47760.43</v>
      </c>
      <c r="BG84" s="92">
        <v>-15568.97</v>
      </c>
      <c r="BH84" s="92">
        <v>-203072.26</v>
      </c>
      <c r="BI84" s="92">
        <v>-103547.95</v>
      </c>
      <c r="BJ84" s="92">
        <v>-2458214.94</v>
      </c>
      <c r="BK84" s="92">
        <v>-223893.7</v>
      </c>
      <c r="BL84" s="92">
        <v>-24840.76</v>
      </c>
      <c r="BM84" s="92">
        <v>-44525.83</v>
      </c>
      <c r="BN84" s="92">
        <v>-37664.699999999997</v>
      </c>
      <c r="BO84" s="92">
        <v>-135722.1</v>
      </c>
      <c r="BP84" s="92">
        <v>-261868.21</v>
      </c>
      <c r="BQ84" s="92">
        <v>-17786.8</v>
      </c>
      <c r="BR84" s="92">
        <v>-5326297.91</v>
      </c>
      <c r="BS84" s="92">
        <v>-530441</v>
      </c>
      <c r="BT84" s="92">
        <v>-34650.6</v>
      </c>
      <c r="BU84" s="92">
        <v>-184551.72</v>
      </c>
      <c r="BV84" s="92">
        <v>-3072</v>
      </c>
      <c r="BW84" s="92">
        <v>-20833.38</v>
      </c>
      <c r="BX84" s="92">
        <v>-13762</v>
      </c>
      <c r="BY84" s="92">
        <v>-23343.58</v>
      </c>
      <c r="BZ84" s="92">
        <v>-83638.87</v>
      </c>
      <c r="CA84" s="92">
        <v>-448051.73</v>
      </c>
      <c r="CB84" s="92">
        <v>-51111.65</v>
      </c>
      <c r="CC84" s="78">
        <v>0</v>
      </c>
      <c r="CD84" s="74"/>
      <c r="CE84" s="74"/>
      <c r="CF84" s="74"/>
      <c r="CG84" s="74"/>
      <c r="CH84" s="74"/>
      <c r="CI84" s="74"/>
      <c r="CJ84" s="74"/>
      <c r="CK84" s="74"/>
      <c r="CL84" s="74"/>
      <c r="CM84" s="74"/>
    </row>
    <row r="85" spans="1:91" x14ac:dyDescent="0.2">
      <c r="A85" s="84" t="s">
        <v>309</v>
      </c>
      <c r="B85" s="84"/>
      <c r="C85" s="84"/>
      <c r="D85" s="92">
        <v>0</v>
      </c>
      <c r="E85" s="92">
        <v>-6744.9</v>
      </c>
      <c r="F85" s="92">
        <v>-209404</v>
      </c>
      <c r="G85" s="92">
        <v>-152693.26999999999</v>
      </c>
      <c r="H85" s="92">
        <v>-635866.92000000004</v>
      </c>
      <c r="I85" s="92">
        <v>-821164.18</v>
      </c>
      <c r="J85" s="92">
        <v>-648161</v>
      </c>
      <c r="K85" s="92">
        <v>-119149.04</v>
      </c>
      <c r="L85" s="92">
        <v>-120377.45</v>
      </c>
      <c r="M85" s="92">
        <v>-7756.8</v>
      </c>
      <c r="N85" s="92">
        <v>-293608.98</v>
      </c>
      <c r="O85" s="92">
        <v>-10451.08</v>
      </c>
      <c r="P85" s="92">
        <v>-199351.7</v>
      </c>
      <c r="Q85" s="92">
        <v>-9276</v>
      </c>
      <c r="R85" s="92">
        <v>-52826.14</v>
      </c>
      <c r="S85" s="92">
        <v>-1144346</v>
      </c>
      <c r="T85" s="92">
        <v>-811478</v>
      </c>
      <c r="U85" s="92">
        <v>-24976.71</v>
      </c>
      <c r="V85" s="92">
        <v>-73558.52</v>
      </c>
      <c r="W85" s="92">
        <v>-191738.35</v>
      </c>
      <c r="X85" s="92">
        <v>-111857.11</v>
      </c>
      <c r="Y85" s="92">
        <v>-29750.81</v>
      </c>
      <c r="Z85" s="92">
        <v>-985662</v>
      </c>
      <c r="AA85" s="92">
        <v>-55776.5</v>
      </c>
      <c r="AB85" s="92">
        <v>-601960.6</v>
      </c>
      <c r="AC85" s="92">
        <v>-136246.69</v>
      </c>
      <c r="AD85" s="92">
        <v>-178084</v>
      </c>
      <c r="AE85" s="92">
        <v>-21681.88</v>
      </c>
      <c r="AF85" s="92">
        <v>-1793408.7</v>
      </c>
      <c r="AG85" s="92">
        <v>-5053</v>
      </c>
      <c r="AH85" s="92">
        <v>-72825.59</v>
      </c>
      <c r="AI85" s="92">
        <v>-1250366.1100000001</v>
      </c>
      <c r="AJ85" s="92">
        <v>11635.85</v>
      </c>
      <c r="AK85" s="92">
        <v>-3757745.96</v>
      </c>
      <c r="AL85" s="92">
        <v>-127673.53</v>
      </c>
      <c r="AM85" s="92">
        <v>-37540.629999999997</v>
      </c>
      <c r="AN85" s="92">
        <v>-108326</v>
      </c>
      <c r="AO85" s="92">
        <v>-248935</v>
      </c>
      <c r="AP85" s="92">
        <v>-127498.58</v>
      </c>
      <c r="AQ85" s="92">
        <v>-56418</v>
      </c>
      <c r="AR85" s="92">
        <v>-828824.99</v>
      </c>
      <c r="AS85" s="92">
        <v>-78864.36</v>
      </c>
      <c r="AT85" s="92">
        <v>-108001.73</v>
      </c>
      <c r="AU85" s="92">
        <v>-418464.64</v>
      </c>
      <c r="AV85" s="92">
        <v>-344255.56</v>
      </c>
      <c r="AW85" s="92">
        <v>-853057.9</v>
      </c>
      <c r="AX85" s="92">
        <v>-44499.42</v>
      </c>
      <c r="AY85" s="92">
        <v>-101896.13</v>
      </c>
      <c r="AZ85" s="92">
        <v>-475395.89</v>
      </c>
      <c r="BA85" s="92">
        <v>-28446</v>
      </c>
      <c r="BB85" s="92">
        <v>-300453.93</v>
      </c>
      <c r="BC85" s="92">
        <v>-156472.72</v>
      </c>
      <c r="BD85" s="92">
        <v>-334541.53999999998</v>
      </c>
      <c r="BE85" s="92">
        <v>-1052416</v>
      </c>
      <c r="BF85" s="92">
        <v>-46003.1</v>
      </c>
      <c r="BG85" s="92">
        <v>-26895</v>
      </c>
      <c r="BH85" s="92">
        <v>-712960.94</v>
      </c>
      <c r="BI85" s="92">
        <v>-50176.37</v>
      </c>
      <c r="BJ85" s="92">
        <v>-4162933.37</v>
      </c>
      <c r="BK85" s="92">
        <v>-263048.13</v>
      </c>
      <c r="BL85" s="92">
        <v>-15945</v>
      </c>
      <c r="BM85" s="92">
        <v>-104818.5</v>
      </c>
      <c r="BN85" s="92">
        <v>-19435</v>
      </c>
      <c r="BO85" s="92">
        <v>-156988.42000000001</v>
      </c>
      <c r="BP85" s="92">
        <v>-307230.09000000003</v>
      </c>
      <c r="BQ85" s="92">
        <v>-94049.8</v>
      </c>
      <c r="BR85" s="92">
        <v>-8488033.2899999991</v>
      </c>
      <c r="BS85" s="92">
        <v>-1800902</v>
      </c>
      <c r="BT85" s="92">
        <v>-142200.95000000001</v>
      </c>
      <c r="BU85" s="92">
        <v>-265341.09000000003</v>
      </c>
      <c r="BV85" s="92">
        <v>-239909</v>
      </c>
      <c r="BW85" s="92">
        <v>-58820</v>
      </c>
      <c r="BX85" s="92">
        <v>-20920</v>
      </c>
      <c r="BY85" s="92">
        <v>-21185</v>
      </c>
      <c r="BZ85" s="92">
        <v>-4572.12</v>
      </c>
      <c r="CA85" s="92">
        <v>-150081.37</v>
      </c>
      <c r="CB85" s="92">
        <v>-207935.9</v>
      </c>
      <c r="CC85" s="78">
        <v>0</v>
      </c>
      <c r="CD85" s="74"/>
      <c r="CE85" s="74"/>
      <c r="CF85" s="74"/>
      <c r="CG85" s="74"/>
      <c r="CH85" s="74"/>
      <c r="CI85" s="74"/>
      <c r="CJ85" s="74"/>
      <c r="CK85" s="74"/>
      <c r="CL85" s="74"/>
      <c r="CM85" s="74"/>
    </row>
    <row r="86" spans="1:91" x14ac:dyDescent="0.2">
      <c r="A86" s="84" t="s">
        <v>310</v>
      </c>
      <c r="B86" s="84"/>
      <c r="C86" s="84"/>
      <c r="D86" s="92">
        <v>-300970.02</v>
      </c>
      <c r="E86" s="92">
        <v>-44394.86</v>
      </c>
      <c r="F86" s="92">
        <v>-487440</v>
      </c>
      <c r="G86" s="92">
        <v>-382489.91</v>
      </c>
      <c r="H86" s="92">
        <v>-188791.4</v>
      </c>
      <c r="I86" s="92">
        <v>-473455.88</v>
      </c>
      <c r="J86" s="92">
        <v>-299117</v>
      </c>
      <c r="K86" s="92">
        <v>-438895.08</v>
      </c>
      <c r="L86" s="92">
        <v>-119160.12</v>
      </c>
      <c r="M86" s="92">
        <v>-19268.509999999998</v>
      </c>
      <c r="N86" s="92">
        <v>-171741.54</v>
      </c>
      <c r="O86" s="92">
        <v>-85647.3</v>
      </c>
      <c r="P86" s="92">
        <v>-394592.15</v>
      </c>
      <c r="Q86" s="92">
        <v>-22964.19</v>
      </c>
      <c r="R86" s="92">
        <v>-277794.09000000003</v>
      </c>
      <c r="S86" s="92">
        <v>-2030354</v>
      </c>
      <c r="T86" s="92">
        <v>-474823</v>
      </c>
      <c r="U86" s="92">
        <v>-37921.43</v>
      </c>
      <c r="V86" s="92">
        <v>-181833.24</v>
      </c>
      <c r="W86" s="92">
        <v>-642202.18000000005</v>
      </c>
      <c r="X86" s="92">
        <v>-319420.95</v>
      </c>
      <c r="Y86" s="92">
        <v>-40610.519999999997</v>
      </c>
      <c r="Z86" s="92">
        <v>-214084.68</v>
      </c>
      <c r="AA86" s="92">
        <v>-150525.17000000001</v>
      </c>
      <c r="AB86" s="92">
        <v>-430727.79</v>
      </c>
      <c r="AC86" s="92">
        <v>-322145.07</v>
      </c>
      <c r="AD86" s="92">
        <v>-554716</v>
      </c>
      <c r="AE86" s="92">
        <v>-86146.53</v>
      </c>
      <c r="AF86" s="92">
        <v>-1542292.05</v>
      </c>
      <c r="AG86" s="92">
        <v>-88498.58</v>
      </c>
      <c r="AH86" s="92">
        <v>-50322.28</v>
      </c>
      <c r="AI86" s="92">
        <v>-849366.64</v>
      </c>
      <c r="AJ86" s="92">
        <v>-130287334.78</v>
      </c>
      <c r="AK86" s="92">
        <v>-1762854.04</v>
      </c>
      <c r="AL86" s="92">
        <v>-713267.74</v>
      </c>
      <c r="AM86" s="92">
        <v>-160177.23000000001</v>
      </c>
      <c r="AN86" s="92">
        <v>-352534</v>
      </c>
      <c r="AO86" s="92">
        <v>-627544.63</v>
      </c>
      <c r="AP86" s="92">
        <v>-334764.88</v>
      </c>
      <c r="AQ86" s="92">
        <v>-511758.17</v>
      </c>
      <c r="AR86" s="92">
        <v>-724441.88</v>
      </c>
      <c r="AS86" s="92">
        <v>-321785.06</v>
      </c>
      <c r="AT86" s="92">
        <v>-356126.9</v>
      </c>
      <c r="AU86" s="92">
        <v>-394469.24</v>
      </c>
      <c r="AV86" s="92">
        <v>-296865.61</v>
      </c>
      <c r="AW86" s="92">
        <v>-951918.04</v>
      </c>
      <c r="AX86" s="92">
        <v>-83746.22</v>
      </c>
      <c r="AY86" s="92">
        <v>-249175.89</v>
      </c>
      <c r="AZ86" s="92">
        <v>-183839.44</v>
      </c>
      <c r="BA86" s="92">
        <v>-196523.15</v>
      </c>
      <c r="BB86" s="92">
        <v>-873885.55</v>
      </c>
      <c r="BC86" s="92">
        <v>-360266.87</v>
      </c>
      <c r="BD86" s="92">
        <v>-460443.35</v>
      </c>
      <c r="BE86" s="92">
        <v>-154364</v>
      </c>
      <c r="BF86" s="92">
        <v>-263177.40999999997</v>
      </c>
      <c r="BG86" s="92">
        <v>-92523.15</v>
      </c>
      <c r="BH86" s="92">
        <v>-624919.75</v>
      </c>
      <c r="BI86" s="92">
        <v>-182185.51</v>
      </c>
      <c r="BJ86" s="92">
        <v>-3022720.41</v>
      </c>
      <c r="BK86" s="92">
        <v>-404767.95</v>
      </c>
      <c r="BL86" s="92">
        <v>-146478.85999999999</v>
      </c>
      <c r="BM86" s="92">
        <v>-228308.53</v>
      </c>
      <c r="BN86" s="92">
        <v>-254641.58</v>
      </c>
      <c r="BO86" s="92">
        <v>-412385.08</v>
      </c>
      <c r="BP86" s="92">
        <v>-577494.98</v>
      </c>
      <c r="BQ86" s="92">
        <v>-42676.55</v>
      </c>
      <c r="BR86" s="92">
        <v>-8842464.370000001</v>
      </c>
      <c r="BS86" s="92">
        <v>-2351995</v>
      </c>
      <c r="BT86" s="92">
        <v>-526082.07999999996</v>
      </c>
      <c r="BU86" s="92">
        <v>-399480.4</v>
      </c>
      <c r="BV86" s="92">
        <v>-192455</v>
      </c>
      <c r="BW86" s="92">
        <v>-139126.54999999999</v>
      </c>
      <c r="BX86" s="92">
        <v>-11279</v>
      </c>
      <c r="BY86" s="92">
        <v>-107828.88</v>
      </c>
      <c r="BZ86" s="92">
        <v>-847787.32</v>
      </c>
      <c r="CA86" s="92">
        <v>-438254.18</v>
      </c>
      <c r="CB86" s="92">
        <v>-69716.63</v>
      </c>
      <c r="CC86" s="78">
        <v>0</v>
      </c>
      <c r="CD86" s="74"/>
      <c r="CE86" s="74"/>
      <c r="CF86" s="74"/>
      <c r="CG86" s="74"/>
      <c r="CH86" s="74"/>
      <c r="CI86" s="74"/>
      <c r="CJ86" s="74"/>
      <c r="CK86" s="74"/>
      <c r="CL86" s="74"/>
      <c r="CM86" s="74"/>
    </row>
    <row r="87" spans="1:91" x14ac:dyDescent="0.2">
      <c r="A87" s="84" t="s">
        <v>311</v>
      </c>
      <c r="B87" s="84"/>
      <c r="C87" s="84"/>
      <c r="D87" s="92">
        <v>0</v>
      </c>
      <c r="E87" s="92">
        <v>0</v>
      </c>
      <c r="F87" s="92">
        <v>-428626</v>
      </c>
      <c r="G87" s="92">
        <v>-126573.41</v>
      </c>
      <c r="H87" s="92">
        <v>-203518.93</v>
      </c>
      <c r="I87" s="92">
        <v>83422.5</v>
      </c>
      <c r="J87" s="92">
        <v>-362341</v>
      </c>
      <c r="K87" s="92">
        <v>-892631.02</v>
      </c>
      <c r="L87" s="92">
        <v>-60870.73</v>
      </c>
      <c r="M87" s="92">
        <v>0</v>
      </c>
      <c r="N87" s="92">
        <v>-350754.08</v>
      </c>
      <c r="O87" s="92">
        <v>-23520.07</v>
      </c>
      <c r="P87" s="92">
        <v>-41289.25</v>
      </c>
      <c r="Q87" s="92">
        <v>-4000</v>
      </c>
      <c r="R87" s="92">
        <v>-284895.09999999998</v>
      </c>
      <c r="S87" s="92">
        <v>-1064921</v>
      </c>
      <c r="T87" s="92">
        <v>-2094122</v>
      </c>
      <c r="U87" s="92">
        <v>-103297.85</v>
      </c>
      <c r="V87" s="92">
        <v>-7051.51</v>
      </c>
      <c r="W87" s="92">
        <v>-484709.79</v>
      </c>
      <c r="X87" s="92">
        <v>-166911.67000000001</v>
      </c>
      <c r="Y87" s="92">
        <v>-44803</v>
      </c>
      <c r="Z87" s="92">
        <v>-485510</v>
      </c>
      <c r="AA87" s="92">
        <v>-9955.3300000000163</v>
      </c>
      <c r="AB87" s="92">
        <v>-1343262.8</v>
      </c>
      <c r="AC87" s="92">
        <v>-426733.63</v>
      </c>
      <c r="AD87" s="92">
        <v>-69178</v>
      </c>
      <c r="AE87" s="92">
        <v>0</v>
      </c>
      <c r="AF87" s="92">
        <v>0</v>
      </c>
      <c r="AG87" s="92">
        <v>-4000</v>
      </c>
      <c r="AH87" s="92">
        <v>0</v>
      </c>
      <c r="AI87" s="92">
        <v>-2604.5</v>
      </c>
      <c r="AJ87" s="92">
        <v>-3254800.59</v>
      </c>
      <c r="AK87" s="92">
        <v>-1668976.42</v>
      </c>
      <c r="AL87" s="92">
        <v>101434.01</v>
      </c>
      <c r="AM87" s="92">
        <v>-50401.74</v>
      </c>
      <c r="AN87" s="92">
        <v>-46639</v>
      </c>
      <c r="AO87" s="92">
        <v>-337226.2</v>
      </c>
      <c r="AP87" s="92">
        <v>0</v>
      </c>
      <c r="AQ87" s="92">
        <v>-68133.509999999995</v>
      </c>
      <c r="AR87" s="92">
        <v>-356303.61</v>
      </c>
      <c r="AS87" s="92">
        <v>-185117.32</v>
      </c>
      <c r="AT87" s="92">
        <v>-47428.75</v>
      </c>
      <c r="AU87" s="92">
        <v>-249268.59</v>
      </c>
      <c r="AV87" s="92">
        <v>-22049.93</v>
      </c>
      <c r="AW87" s="92">
        <v>-112257.91</v>
      </c>
      <c r="AX87" s="92">
        <v>-19072.560000000001</v>
      </c>
      <c r="AY87" s="92">
        <v>12823.94</v>
      </c>
      <c r="AZ87" s="92">
        <v>6721.320000000007</v>
      </c>
      <c r="BA87" s="92">
        <v>-81.38</v>
      </c>
      <c r="BB87" s="92">
        <v>-773227.46</v>
      </c>
      <c r="BC87" s="92">
        <v>-106292.08</v>
      </c>
      <c r="BD87" s="92">
        <v>-38444.14</v>
      </c>
      <c r="BE87" s="92">
        <v>-124895</v>
      </c>
      <c r="BF87" s="92">
        <v>0</v>
      </c>
      <c r="BG87" s="92">
        <v>-400</v>
      </c>
      <c r="BH87" s="92">
        <v>0</v>
      </c>
      <c r="BI87" s="92">
        <v>822151.62</v>
      </c>
      <c r="BJ87" s="92">
        <v>186103.93</v>
      </c>
      <c r="BK87" s="92">
        <v>152658.65</v>
      </c>
      <c r="BL87" s="92">
        <v>-11526.6</v>
      </c>
      <c r="BM87" s="92">
        <v>-32624.38</v>
      </c>
      <c r="BN87" s="92">
        <v>-5490.79</v>
      </c>
      <c r="BO87" s="92">
        <v>103858.27</v>
      </c>
      <c r="BP87" s="92">
        <v>205811.9</v>
      </c>
      <c r="BQ87" s="92">
        <v>-27483.84</v>
      </c>
      <c r="BR87" s="92">
        <v>619314.38</v>
      </c>
      <c r="BS87" s="92">
        <v>-659385</v>
      </c>
      <c r="BT87" s="92">
        <v>0</v>
      </c>
      <c r="BU87" s="92">
        <v>-319332.8</v>
      </c>
      <c r="BV87" s="92">
        <v>0</v>
      </c>
      <c r="BW87" s="92">
        <v>-12657.67</v>
      </c>
      <c r="BX87" s="92">
        <v>-40543</v>
      </c>
      <c r="BY87" s="92">
        <v>-38508.769999999997</v>
      </c>
      <c r="BZ87" s="92">
        <v>-28756.79</v>
      </c>
      <c r="CA87" s="92">
        <v>-26109.96</v>
      </c>
      <c r="CB87" s="92">
        <v>-167007.69</v>
      </c>
      <c r="CC87" s="78">
        <v>0</v>
      </c>
      <c r="CD87" s="74"/>
      <c r="CE87" s="74"/>
      <c r="CF87" s="74"/>
      <c r="CG87" s="74"/>
      <c r="CH87" s="74"/>
      <c r="CI87" s="74"/>
      <c r="CJ87" s="74"/>
      <c r="CK87" s="74"/>
      <c r="CL87" s="74"/>
      <c r="CM87" s="74"/>
    </row>
    <row r="88" spans="1:91" x14ac:dyDescent="0.2">
      <c r="A88" s="84" t="s">
        <v>312</v>
      </c>
      <c r="B88" s="84"/>
      <c r="C88" s="84"/>
      <c r="D88" s="92">
        <v>-89312.17</v>
      </c>
      <c r="E88" s="92">
        <v>-108366.7</v>
      </c>
      <c r="F88" s="92">
        <v>-508432</v>
      </c>
      <c r="G88" s="92">
        <v>-65101.91</v>
      </c>
      <c r="H88" s="92">
        <v>-563170.15</v>
      </c>
      <c r="I88" s="92">
        <v>-771230.59</v>
      </c>
      <c r="J88" s="92">
        <v>-110442</v>
      </c>
      <c r="K88" s="92">
        <v>-82679.490000000005</v>
      </c>
      <c r="L88" s="92">
        <v>-60632.9</v>
      </c>
      <c r="M88" s="92">
        <v>-21794.78</v>
      </c>
      <c r="N88" s="92">
        <v>21572.68</v>
      </c>
      <c r="O88" s="92">
        <v>-44767.86</v>
      </c>
      <c r="P88" s="92">
        <v>-109113.48</v>
      </c>
      <c r="Q88" s="92">
        <v>-24348.48</v>
      </c>
      <c r="R88" s="92">
        <v>-148336.57999999999</v>
      </c>
      <c r="S88" s="92">
        <v>-3506330</v>
      </c>
      <c r="T88" s="92">
        <v>-160524</v>
      </c>
      <c r="U88" s="92">
        <v>-372893.26</v>
      </c>
      <c r="V88" s="92">
        <v>-22363.24</v>
      </c>
      <c r="W88" s="92">
        <v>-83892.38</v>
      </c>
      <c r="X88" s="92">
        <v>-211551.63</v>
      </c>
      <c r="Y88" s="92">
        <v>-89526.24</v>
      </c>
      <c r="Z88" s="92">
        <v>-128546.6</v>
      </c>
      <c r="AA88" s="92">
        <v>-111125.57</v>
      </c>
      <c r="AB88" s="92">
        <v>-176663.65</v>
      </c>
      <c r="AC88" s="92">
        <v>-257573.89</v>
      </c>
      <c r="AD88" s="92">
        <v>-51753</v>
      </c>
      <c r="AE88" s="92">
        <v>-118680.29</v>
      </c>
      <c r="AF88" s="92">
        <v>-1384945.11</v>
      </c>
      <c r="AG88" s="92">
        <v>-11324.13</v>
      </c>
      <c r="AH88" s="92">
        <v>-52414.36</v>
      </c>
      <c r="AI88" s="92">
        <v>-1902671.78</v>
      </c>
      <c r="AJ88" s="92">
        <v>-28966791.730000004</v>
      </c>
      <c r="AK88" s="92">
        <v>-3793317.3</v>
      </c>
      <c r="AL88" s="92">
        <v>-139563.31</v>
      </c>
      <c r="AM88" s="92">
        <v>-83551.490000000005</v>
      </c>
      <c r="AN88" s="92">
        <v>-286470</v>
      </c>
      <c r="AO88" s="92">
        <v>-595701.29</v>
      </c>
      <c r="AP88" s="92">
        <v>-167083.89000000001</v>
      </c>
      <c r="AQ88" s="92">
        <v>-116864.48</v>
      </c>
      <c r="AR88" s="92">
        <v>-274524.68</v>
      </c>
      <c r="AS88" s="92">
        <v>-13324.02</v>
      </c>
      <c r="AT88" s="92">
        <v>-53088.32</v>
      </c>
      <c r="AU88" s="92">
        <v>-661770.19999999995</v>
      </c>
      <c r="AV88" s="92">
        <v>-258887.01</v>
      </c>
      <c r="AW88" s="92">
        <v>-997855.59</v>
      </c>
      <c r="AX88" s="92">
        <v>-232087.28</v>
      </c>
      <c r="AY88" s="92">
        <v>-183420.58</v>
      </c>
      <c r="AZ88" s="92">
        <v>-125822.13</v>
      </c>
      <c r="BA88" s="92">
        <v>-29513.360000000001</v>
      </c>
      <c r="BB88" s="92">
        <v>-1111041.81</v>
      </c>
      <c r="BC88" s="92">
        <v>-88236.73</v>
      </c>
      <c r="BD88" s="92">
        <v>-59655.03</v>
      </c>
      <c r="BE88" s="92">
        <v>-450855</v>
      </c>
      <c r="BF88" s="92">
        <v>-172912.94</v>
      </c>
      <c r="BG88" s="92">
        <v>-9617.56</v>
      </c>
      <c r="BH88" s="92">
        <v>-597697.17000000004</v>
      </c>
      <c r="BI88" s="92">
        <v>-14305.22</v>
      </c>
      <c r="BJ88" s="92">
        <v>-743020.88</v>
      </c>
      <c r="BK88" s="92">
        <v>-751598.48</v>
      </c>
      <c r="BL88" s="92">
        <v>-44210.36</v>
      </c>
      <c r="BM88" s="92">
        <v>-9815.15</v>
      </c>
      <c r="BN88" s="92">
        <v>-28109.38</v>
      </c>
      <c r="BO88" s="92">
        <v>-203405.06</v>
      </c>
      <c r="BP88" s="92">
        <v>-655556.28</v>
      </c>
      <c r="BQ88" s="92">
        <v>-57851.96</v>
      </c>
      <c r="BR88" s="92">
        <v>-15439557.6</v>
      </c>
      <c r="BS88" s="92">
        <v>-846484</v>
      </c>
      <c r="BT88" s="92">
        <v>-37137.53</v>
      </c>
      <c r="BU88" s="92">
        <v>-684949.28</v>
      </c>
      <c r="BV88" s="92">
        <v>-116119</v>
      </c>
      <c r="BW88" s="92">
        <v>-58473.27</v>
      </c>
      <c r="BX88" s="92">
        <v>-33347</v>
      </c>
      <c r="BY88" s="92">
        <v>-82560.960000000006</v>
      </c>
      <c r="BZ88" s="92">
        <v>-203547.31</v>
      </c>
      <c r="CA88" s="92">
        <v>-400953.35</v>
      </c>
      <c r="CB88" s="92">
        <v>-79059.73</v>
      </c>
      <c r="CC88" s="78">
        <v>0</v>
      </c>
      <c r="CD88" s="74"/>
      <c r="CE88" s="74"/>
      <c r="CF88" s="74"/>
      <c r="CG88" s="74"/>
      <c r="CH88" s="74"/>
      <c r="CI88" s="74"/>
      <c r="CJ88" s="74"/>
      <c r="CK88" s="74"/>
      <c r="CL88" s="74"/>
      <c r="CM88" s="74"/>
    </row>
    <row r="89" spans="1:91" x14ac:dyDescent="0.2">
      <c r="A89" s="84" t="s">
        <v>101</v>
      </c>
      <c r="B89" s="84"/>
      <c r="C89" s="84"/>
      <c r="D89" s="92">
        <v>17137701.900000002</v>
      </c>
      <c r="E89" s="92">
        <v>1913139.67</v>
      </c>
      <c r="F89" s="92">
        <v>63323311</v>
      </c>
      <c r="G89" s="92">
        <v>18304862.300000001</v>
      </c>
      <c r="H89" s="92">
        <v>77253051.609999985</v>
      </c>
      <c r="I89" s="92">
        <v>115256975.63</v>
      </c>
      <c r="J89" s="92">
        <v>121490994</v>
      </c>
      <c r="K89" s="92">
        <v>29332219.820000004</v>
      </c>
      <c r="L89" s="92">
        <v>11052636.739999998</v>
      </c>
      <c r="M89" s="92">
        <v>2155983.69</v>
      </c>
      <c r="N89" s="92">
        <v>61715385.069999993</v>
      </c>
      <c r="O89" s="92">
        <v>2087180.85</v>
      </c>
      <c r="P89" s="92">
        <v>25705145.050000001</v>
      </c>
      <c r="Q89" s="92">
        <v>2396049.6</v>
      </c>
      <c r="R89" s="92">
        <v>15519589.530000001</v>
      </c>
      <c r="S89" s="92">
        <v>600364789</v>
      </c>
      <c r="T89" s="92">
        <v>190839506</v>
      </c>
      <c r="U89" s="92">
        <v>32557013.729999997</v>
      </c>
      <c r="V89" s="92">
        <v>4493651.3</v>
      </c>
      <c r="W89" s="92">
        <v>48692653.200000003</v>
      </c>
      <c r="X89" s="92">
        <v>47407855.789999992</v>
      </c>
      <c r="Y89" s="92">
        <v>7260904.959999999</v>
      </c>
      <c r="Z89" s="92">
        <v>79048880.330000013</v>
      </c>
      <c r="AA89" s="92">
        <v>15284769.080000002</v>
      </c>
      <c r="AB89" s="92">
        <v>117656823.63999999</v>
      </c>
      <c r="AC89" s="92">
        <v>37248447.310000002</v>
      </c>
      <c r="AD89" s="92">
        <v>41130467</v>
      </c>
      <c r="AE89" s="92">
        <v>6154098.4199999999</v>
      </c>
      <c r="AF89" s="92">
        <v>413260506.45000005</v>
      </c>
      <c r="AG89" s="92">
        <v>1548591.4</v>
      </c>
      <c r="AH89" s="92">
        <v>10187391.66</v>
      </c>
      <c r="AI89" s="92">
        <v>318157978.67000002</v>
      </c>
      <c r="AJ89" s="92">
        <v>2155665223.8800001</v>
      </c>
      <c r="AK89" s="92">
        <v>619586460.35000002</v>
      </c>
      <c r="AL89" s="92">
        <v>20103736.110000003</v>
      </c>
      <c r="AM89" s="92">
        <v>8470634.4299999997</v>
      </c>
      <c r="AN89" s="92">
        <v>58403175</v>
      </c>
      <c r="AO89" s="92">
        <v>156940480.65000001</v>
      </c>
      <c r="AP89" s="92">
        <v>20552912.099999998</v>
      </c>
      <c r="AQ89" s="92">
        <v>16765203.880000001</v>
      </c>
      <c r="AR89" s="92">
        <v>278618382.10000002</v>
      </c>
      <c r="AS89" s="92">
        <v>18254851.640000001</v>
      </c>
      <c r="AT89" s="92">
        <v>17963759.530000001</v>
      </c>
      <c r="AU89" s="92">
        <v>62530089.529999994</v>
      </c>
      <c r="AV89" s="92">
        <v>55970118.780000001</v>
      </c>
      <c r="AW89" s="92">
        <v>105207258.46000001</v>
      </c>
      <c r="AX89" s="92">
        <v>14509994.34</v>
      </c>
      <c r="AY89" s="92">
        <v>30828204.949999996</v>
      </c>
      <c r="AZ89" s="92">
        <v>44249946.870000005</v>
      </c>
      <c r="BA89" s="92">
        <v>10203470.280000001</v>
      </c>
      <c r="BB89" s="92">
        <v>130223376.67999999</v>
      </c>
      <c r="BC89" s="92">
        <v>20383986.579999998</v>
      </c>
      <c r="BD89" s="92">
        <v>24801056.020000003</v>
      </c>
      <c r="BE89" s="92">
        <v>79731110</v>
      </c>
      <c r="BF89" s="92">
        <v>14960018.209999999</v>
      </c>
      <c r="BG89" s="92">
        <v>7195240.6400000006</v>
      </c>
      <c r="BH89" s="92">
        <v>63909971.900000006</v>
      </c>
      <c r="BI89" s="92">
        <v>16232347.270000001</v>
      </c>
      <c r="BJ89" s="92">
        <v>689736028.77999997</v>
      </c>
      <c r="BK89" s="92">
        <v>53271667.810000002</v>
      </c>
      <c r="BL89" s="92">
        <v>8014770.1600000001</v>
      </c>
      <c r="BM89" s="92">
        <v>8967781.0199999996</v>
      </c>
      <c r="BN89" s="92">
        <v>5035501.3499999996</v>
      </c>
      <c r="BO89" s="92">
        <v>24923731.920000006</v>
      </c>
      <c r="BP89" s="92">
        <v>78449274.600000009</v>
      </c>
      <c r="BQ89" s="92">
        <v>15397529.18</v>
      </c>
      <c r="BR89" s="92">
        <v>1788492160.77</v>
      </c>
      <c r="BS89" s="92">
        <v>206910669</v>
      </c>
      <c r="BT89" s="92">
        <v>10065433.4</v>
      </c>
      <c r="BU89" s="92">
        <v>115634997.93000001</v>
      </c>
      <c r="BV89" s="92">
        <v>35903432</v>
      </c>
      <c r="BW89" s="92">
        <v>8015181.8900000006</v>
      </c>
      <c r="BX89" s="92">
        <v>7251608</v>
      </c>
      <c r="BY89" s="92">
        <v>4918583.04</v>
      </c>
      <c r="BZ89" s="92">
        <v>36166008.840000004</v>
      </c>
      <c r="CA89" s="92">
        <v>60664610</v>
      </c>
      <c r="CB89" s="92">
        <v>24104538.699999999</v>
      </c>
      <c r="CC89" s="78">
        <v>0</v>
      </c>
      <c r="CD89" s="74"/>
      <c r="CE89" s="74"/>
      <c r="CF89" s="74"/>
      <c r="CG89" s="74"/>
      <c r="CH89" s="74"/>
      <c r="CI89" s="74"/>
      <c r="CJ89" s="74"/>
      <c r="CK89" s="74"/>
      <c r="CL89" s="74"/>
      <c r="CM89" s="74"/>
    </row>
    <row r="90" spans="1:91" x14ac:dyDescent="0.2">
      <c r="A90" s="84" t="s">
        <v>313</v>
      </c>
      <c r="B90" s="84"/>
      <c r="C90" s="84"/>
      <c r="D90" s="92">
        <v>0</v>
      </c>
      <c r="E90" s="92">
        <v>0</v>
      </c>
      <c r="F90" s="92">
        <v>0</v>
      </c>
      <c r="G90" s="92">
        <v>193409.03</v>
      </c>
      <c r="H90" s="92">
        <v>0</v>
      </c>
      <c r="I90" s="92">
        <v>0</v>
      </c>
      <c r="J90" s="92">
        <v>82781</v>
      </c>
      <c r="K90" s="92">
        <v>48046.13</v>
      </c>
      <c r="L90" s="92">
        <v>91212.76</v>
      </c>
      <c r="M90" s="92">
        <v>8654.2800000000007</v>
      </c>
      <c r="N90" s="92">
        <v>384179.27</v>
      </c>
      <c r="O90" s="92">
        <v>85822.56</v>
      </c>
      <c r="P90" s="92">
        <v>266703.56</v>
      </c>
      <c r="Q90" s="92">
        <v>32374.57</v>
      </c>
      <c r="R90" s="92">
        <v>220357.25</v>
      </c>
      <c r="S90" s="92">
        <v>1201293</v>
      </c>
      <c r="T90" s="92">
        <v>0</v>
      </c>
      <c r="U90" s="92">
        <v>322502.46000000002</v>
      </c>
      <c r="V90" s="92">
        <v>135662.94</v>
      </c>
      <c r="W90" s="92">
        <v>539791.23</v>
      </c>
      <c r="X90" s="92">
        <v>102670.77</v>
      </c>
      <c r="Y90" s="92">
        <v>-1534410.77</v>
      </c>
      <c r="Z90" s="92">
        <v>142817.68</v>
      </c>
      <c r="AA90" s="92">
        <v>66399.98</v>
      </c>
      <c r="AB90" s="92">
        <v>46447.09</v>
      </c>
      <c r="AC90" s="92">
        <v>191013.26</v>
      </c>
      <c r="AD90" s="92">
        <v>311730</v>
      </c>
      <c r="AE90" s="92">
        <v>53811.55</v>
      </c>
      <c r="AF90" s="92">
        <v>197881.96</v>
      </c>
      <c r="AG90" s="92">
        <v>79949.850000000006</v>
      </c>
      <c r="AH90" s="92">
        <v>33927.800000000003</v>
      </c>
      <c r="AI90" s="92">
        <v>45315.16</v>
      </c>
      <c r="AJ90" s="92">
        <v>0</v>
      </c>
      <c r="AK90" s="92">
        <v>313586.36</v>
      </c>
      <c r="AL90" s="92">
        <v>289434.03000000003</v>
      </c>
      <c r="AM90" s="92">
        <v>0</v>
      </c>
      <c r="AN90" s="92">
        <v>177870</v>
      </c>
      <c r="AO90" s="92">
        <v>0</v>
      </c>
      <c r="AP90" s="92">
        <v>211515.17</v>
      </c>
      <c r="AQ90" s="92">
        <v>405248.36</v>
      </c>
      <c r="AR90" s="92">
        <v>0</v>
      </c>
      <c r="AS90" s="92">
        <v>81821.539999999994</v>
      </c>
      <c r="AT90" s="92">
        <v>210019.20000000001</v>
      </c>
      <c r="AU90" s="92">
        <v>200628.97</v>
      </c>
      <c r="AV90" s="92">
        <v>3578821.73</v>
      </c>
      <c r="AW90" s="92">
        <v>774028.46</v>
      </c>
      <c r="AX90" s="92">
        <v>0</v>
      </c>
      <c r="AY90" s="92">
        <v>205574.76</v>
      </c>
      <c r="AZ90" s="92">
        <v>17611.8</v>
      </c>
      <c r="BA90" s="92">
        <v>104852.3</v>
      </c>
      <c r="BB90" s="92">
        <v>160837.17000000001</v>
      </c>
      <c r="BC90" s="92">
        <v>281798.74</v>
      </c>
      <c r="BD90" s="92">
        <v>195439.9</v>
      </c>
      <c r="BE90" s="92">
        <v>0</v>
      </c>
      <c r="BF90" s="92">
        <v>189060.2</v>
      </c>
      <c r="BG90" s="92">
        <v>62115.58</v>
      </c>
      <c r="BH90" s="92">
        <v>365531.21</v>
      </c>
      <c r="BI90" s="92">
        <v>8125.63</v>
      </c>
      <c r="BJ90" s="92">
        <v>1582384.06</v>
      </c>
      <c r="BK90" s="92">
        <v>0</v>
      </c>
      <c r="BL90" s="92">
        <v>387984.76</v>
      </c>
      <c r="BM90" s="92">
        <v>162271.28</v>
      </c>
      <c r="BN90" s="92">
        <v>166873.07</v>
      </c>
      <c r="BO90" s="92">
        <v>0</v>
      </c>
      <c r="BP90" s="92">
        <v>0</v>
      </c>
      <c r="BQ90" s="92">
        <v>0</v>
      </c>
      <c r="BR90" s="92">
        <v>186438.82</v>
      </c>
      <c r="BS90" s="92">
        <v>1837428</v>
      </c>
      <c r="BT90" s="92">
        <v>133135.85</v>
      </c>
      <c r="BU90" s="92">
        <v>119479.48</v>
      </c>
      <c r="BV90" s="92">
        <v>-5404</v>
      </c>
      <c r="BW90" s="92">
        <v>99697.919999999998</v>
      </c>
      <c r="BX90" s="92">
        <v>0</v>
      </c>
      <c r="BY90" s="92">
        <v>63752.09</v>
      </c>
      <c r="BZ90" s="92">
        <v>459243.97</v>
      </c>
      <c r="CA90" s="92">
        <v>118222.95</v>
      </c>
      <c r="CB90" s="92">
        <v>0</v>
      </c>
      <c r="CC90" s="78">
        <v>0</v>
      </c>
      <c r="CD90" s="74"/>
      <c r="CE90" s="74"/>
      <c r="CF90" s="74"/>
      <c r="CG90" s="74"/>
      <c r="CH90" s="74"/>
      <c r="CI90" s="74"/>
      <c r="CJ90" s="74"/>
      <c r="CK90" s="74"/>
      <c r="CL90" s="74"/>
      <c r="CM90" s="74"/>
    </row>
    <row r="91" spans="1:91" x14ac:dyDescent="0.2">
      <c r="A91" s="84" t="s">
        <v>102</v>
      </c>
      <c r="B91" s="84"/>
      <c r="C91" s="84"/>
      <c r="D91" s="92">
        <v>1097533.8799999999</v>
      </c>
      <c r="E91" s="92">
        <v>332111.14</v>
      </c>
      <c r="F91" s="92">
        <v>3135697</v>
      </c>
      <c r="G91" s="92">
        <v>517339.28</v>
      </c>
      <c r="H91" s="92">
        <v>1008391.28</v>
      </c>
      <c r="I91" s="92">
        <v>4047491.39</v>
      </c>
      <c r="J91" s="92">
        <v>2516620</v>
      </c>
      <c r="K91" s="92">
        <v>930664.68</v>
      </c>
      <c r="L91" s="92">
        <v>356562.33</v>
      </c>
      <c r="M91" s="92">
        <v>203961.18</v>
      </c>
      <c r="N91" s="92">
        <v>1123354.1200000001</v>
      </c>
      <c r="O91" s="92">
        <v>6827.2</v>
      </c>
      <c r="P91" s="92">
        <v>303574.7</v>
      </c>
      <c r="Q91" s="92">
        <v>20826.84</v>
      </c>
      <c r="R91" s="92">
        <v>236550.08</v>
      </c>
      <c r="S91" s="92">
        <v>13852702</v>
      </c>
      <c r="T91" s="92">
        <v>1683511</v>
      </c>
      <c r="U91" s="92">
        <v>209691.05</v>
      </c>
      <c r="V91" s="92">
        <v>195033.61</v>
      </c>
      <c r="W91" s="92">
        <v>740909.58</v>
      </c>
      <c r="X91" s="92">
        <v>574449.61</v>
      </c>
      <c r="Y91" s="92">
        <v>192398.71</v>
      </c>
      <c r="Z91" s="92">
        <v>3432872</v>
      </c>
      <c r="AA91" s="92">
        <v>179323.66</v>
      </c>
      <c r="AB91" s="92">
        <v>928997.02</v>
      </c>
      <c r="AC91" s="92">
        <v>1450067.25</v>
      </c>
      <c r="AD91" s="92">
        <v>892153</v>
      </c>
      <c r="AE91" s="92">
        <v>91992.1</v>
      </c>
      <c r="AF91" s="92">
        <v>14209111.189999998</v>
      </c>
      <c r="AG91" s="92">
        <v>0</v>
      </c>
      <c r="AH91" s="92">
        <v>75104.179999999993</v>
      </c>
      <c r="AI91" s="92">
        <v>3572498.92</v>
      </c>
      <c r="AJ91" s="92">
        <v>75489060.840000004</v>
      </c>
      <c r="AK91" s="92">
        <v>11971415.700000001</v>
      </c>
      <c r="AL91" s="92">
        <v>870152.62</v>
      </c>
      <c r="AM91" s="92">
        <v>115598.29</v>
      </c>
      <c r="AN91" s="92">
        <v>2404496</v>
      </c>
      <c r="AO91" s="92">
        <v>2824719.74</v>
      </c>
      <c r="AP91" s="92">
        <v>415820.95</v>
      </c>
      <c r="AQ91" s="92">
        <v>164973.79</v>
      </c>
      <c r="AR91" s="92">
        <v>7079038.9000000004</v>
      </c>
      <c r="AS91" s="92">
        <v>105854.38</v>
      </c>
      <c r="AT91" s="92">
        <v>191621.04</v>
      </c>
      <c r="AU91" s="92">
        <v>721853.52</v>
      </c>
      <c r="AV91" s="92">
        <v>864405.55</v>
      </c>
      <c r="AW91" s="92">
        <v>3305582.11</v>
      </c>
      <c r="AX91" s="92">
        <v>350387.72</v>
      </c>
      <c r="AY91" s="92">
        <v>1106740.81</v>
      </c>
      <c r="AZ91" s="92">
        <v>660620.79</v>
      </c>
      <c r="BA91" s="92">
        <v>401966.99</v>
      </c>
      <c r="BB91" s="92">
        <v>4510205.8600000003</v>
      </c>
      <c r="BC91" s="92">
        <v>392745.87</v>
      </c>
      <c r="BD91" s="92">
        <v>1075706.5</v>
      </c>
      <c r="BE91" s="92">
        <v>548160</v>
      </c>
      <c r="BF91" s="92">
        <v>388094.81</v>
      </c>
      <c r="BG91" s="92">
        <v>70690.28</v>
      </c>
      <c r="BH91" s="92">
        <v>1688111.8</v>
      </c>
      <c r="BI91" s="92">
        <v>407031.42</v>
      </c>
      <c r="BJ91" s="92">
        <v>10831470.9</v>
      </c>
      <c r="BK91" s="92">
        <v>2868148.28</v>
      </c>
      <c r="BL91" s="92">
        <v>198936.61</v>
      </c>
      <c r="BM91" s="92">
        <v>178302.21</v>
      </c>
      <c r="BN91" s="92">
        <v>493190.68</v>
      </c>
      <c r="BO91" s="92">
        <v>677862.02</v>
      </c>
      <c r="BP91" s="92">
        <v>3069580.28</v>
      </c>
      <c r="BQ91" s="92">
        <v>897447.47</v>
      </c>
      <c r="BR91" s="92">
        <v>50904671.200000003</v>
      </c>
      <c r="BS91" s="92">
        <v>4154019</v>
      </c>
      <c r="BT91" s="92">
        <v>23216.76</v>
      </c>
      <c r="BU91" s="92">
        <v>3599586.39</v>
      </c>
      <c r="BV91" s="92">
        <v>1297663</v>
      </c>
      <c r="BW91" s="92">
        <v>239492.45</v>
      </c>
      <c r="BX91" s="92">
        <v>217126</v>
      </c>
      <c r="BY91" s="92">
        <v>68319.899999999994</v>
      </c>
      <c r="BZ91" s="92">
        <v>213162.7</v>
      </c>
      <c r="CA91" s="92">
        <v>1973078.91</v>
      </c>
      <c r="CB91" s="92">
        <v>763740.72</v>
      </c>
      <c r="CC91" s="78">
        <v>0</v>
      </c>
      <c r="CD91" s="74"/>
      <c r="CE91" s="74"/>
      <c r="CF91" s="74"/>
      <c r="CG91" s="74"/>
      <c r="CH91" s="74"/>
      <c r="CI91" s="74"/>
      <c r="CJ91" s="74"/>
      <c r="CK91" s="74"/>
      <c r="CL91" s="74"/>
      <c r="CM91" s="74"/>
    </row>
    <row r="92" spans="1:91" x14ac:dyDescent="0.2">
      <c r="A92" s="84" t="s">
        <v>103</v>
      </c>
      <c r="B92" s="84"/>
      <c r="C92" s="84"/>
      <c r="D92" s="92">
        <v>3426509.39</v>
      </c>
      <c r="E92" s="92">
        <v>51664.82</v>
      </c>
      <c r="F92" s="92">
        <v>175850</v>
      </c>
      <c r="G92" s="92">
        <v>550900.64</v>
      </c>
      <c r="H92" s="92">
        <v>1681173.13</v>
      </c>
      <c r="I92" s="92">
        <v>2275551.9</v>
      </c>
      <c r="J92" s="92">
        <v>931863</v>
      </c>
      <c r="K92" s="92">
        <v>1119594.68</v>
      </c>
      <c r="L92" s="92">
        <v>275058.71999999997</v>
      </c>
      <c r="M92" s="92">
        <v>0</v>
      </c>
      <c r="N92" s="92">
        <v>1036845.69</v>
      </c>
      <c r="O92" s="92">
        <v>47326.22</v>
      </c>
      <c r="P92" s="92">
        <v>1580092.11</v>
      </c>
      <c r="Q92" s="92">
        <v>36633.339999999997</v>
      </c>
      <c r="R92" s="92">
        <v>308856.78999999998</v>
      </c>
      <c r="S92" s="92">
        <v>3264482</v>
      </c>
      <c r="T92" s="92">
        <v>2582606</v>
      </c>
      <c r="U92" s="92">
        <v>675781.86</v>
      </c>
      <c r="V92" s="92">
        <v>282944.89</v>
      </c>
      <c r="W92" s="92">
        <v>1435954.15</v>
      </c>
      <c r="X92" s="92">
        <v>872067.62</v>
      </c>
      <c r="Y92" s="92">
        <v>183393.71</v>
      </c>
      <c r="Z92" s="92">
        <v>1681643</v>
      </c>
      <c r="AA92" s="92">
        <v>397851.83</v>
      </c>
      <c r="AB92" s="92">
        <v>1654808.67</v>
      </c>
      <c r="AC92" s="92">
        <v>2187634.08</v>
      </c>
      <c r="AD92" s="92">
        <v>274093</v>
      </c>
      <c r="AE92" s="92">
        <v>292584.84999999998</v>
      </c>
      <c r="AF92" s="92">
        <v>4210648.09</v>
      </c>
      <c r="AG92" s="92">
        <v>4445.7700000000004</v>
      </c>
      <c r="AH92" s="92">
        <v>131509.28</v>
      </c>
      <c r="AI92" s="92">
        <v>3014673.51</v>
      </c>
      <c r="AJ92" s="92">
        <v>229531054.62999997</v>
      </c>
      <c r="AK92" s="92">
        <v>5663032.6099999994</v>
      </c>
      <c r="AL92" s="92">
        <v>436209.61</v>
      </c>
      <c r="AM92" s="92">
        <v>339740.23</v>
      </c>
      <c r="AN92" s="92">
        <v>940362</v>
      </c>
      <c r="AO92" s="92">
        <v>4069610.73</v>
      </c>
      <c r="AP92" s="92">
        <v>225311.69</v>
      </c>
      <c r="AQ92" s="92">
        <v>764547.43</v>
      </c>
      <c r="AR92" s="92">
        <v>6304713.0599999996</v>
      </c>
      <c r="AS92" s="92">
        <v>294955.65000000002</v>
      </c>
      <c r="AT92" s="92">
        <v>436383.35</v>
      </c>
      <c r="AU92" s="92">
        <v>976540.31</v>
      </c>
      <c r="AV92" s="92">
        <v>1295024.3400000001</v>
      </c>
      <c r="AW92" s="92">
        <v>2385167.41</v>
      </c>
      <c r="AX92" s="92">
        <v>394911.57</v>
      </c>
      <c r="AY92" s="92">
        <v>1115511.4099999999</v>
      </c>
      <c r="AZ92" s="92">
        <v>1146781.08</v>
      </c>
      <c r="BA92" s="92">
        <v>333035.75</v>
      </c>
      <c r="BB92" s="92">
        <v>1922775.73</v>
      </c>
      <c r="BC92" s="92">
        <v>424728.56</v>
      </c>
      <c r="BD92" s="92">
        <v>672535.99</v>
      </c>
      <c r="BE92" s="92">
        <v>1028033</v>
      </c>
      <c r="BF92" s="92">
        <v>491364.3</v>
      </c>
      <c r="BG92" s="92">
        <v>208397.51</v>
      </c>
      <c r="BH92" s="92">
        <v>1211447.57</v>
      </c>
      <c r="BI92" s="92">
        <v>545363.16</v>
      </c>
      <c r="BJ92" s="92">
        <v>8488612.2400000002</v>
      </c>
      <c r="BK92" s="92">
        <v>2141266.5299999998</v>
      </c>
      <c r="BL92" s="92">
        <v>163007.85</v>
      </c>
      <c r="BM92" s="92">
        <v>346408.46</v>
      </c>
      <c r="BN92" s="92">
        <v>112239.03</v>
      </c>
      <c r="BO92" s="92">
        <v>408346.74</v>
      </c>
      <c r="BP92" s="92">
        <v>3407755.91</v>
      </c>
      <c r="BQ92" s="92">
        <v>170839.15</v>
      </c>
      <c r="BR92" s="92">
        <v>48919166.360000007</v>
      </c>
      <c r="BS92" s="92">
        <v>2411860</v>
      </c>
      <c r="BT92" s="92">
        <v>487144.91</v>
      </c>
      <c r="BU92" s="92">
        <v>1422561.23</v>
      </c>
      <c r="BV92" s="92">
        <v>932588</v>
      </c>
      <c r="BW92" s="92">
        <v>182571.18</v>
      </c>
      <c r="BX92" s="92">
        <v>107181</v>
      </c>
      <c r="BY92" s="92">
        <v>45439.58</v>
      </c>
      <c r="BZ92" s="92">
        <v>1226900.71</v>
      </c>
      <c r="CA92" s="92">
        <v>1652115.19</v>
      </c>
      <c r="CB92" s="92">
        <v>602880.78</v>
      </c>
      <c r="CC92" s="78">
        <v>0</v>
      </c>
      <c r="CD92" s="74"/>
      <c r="CE92" s="74"/>
      <c r="CF92" s="74"/>
      <c r="CG92" s="74"/>
      <c r="CH92" s="74"/>
      <c r="CI92" s="74"/>
      <c r="CJ92" s="74"/>
      <c r="CK92" s="74"/>
      <c r="CL92" s="74"/>
      <c r="CM92" s="74"/>
    </row>
    <row r="93" spans="1:91" x14ac:dyDescent="0.2">
      <c r="A93" s="84" t="s">
        <v>209</v>
      </c>
      <c r="B93" s="84"/>
      <c r="C93" s="84"/>
      <c r="D93" s="92">
        <v>1165239.2</v>
      </c>
      <c r="E93" s="92">
        <v>126861.44</v>
      </c>
      <c r="F93" s="92">
        <v>1242750</v>
      </c>
      <c r="G93" s="92">
        <v>688285.7</v>
      </c>
      <c r="H93" s="92">
        <v>1954925.95</v>
      </c>
      <c r="I93" s="92">
        <v>2194127.91</v>
      </c>
      <c r="J93" s="92">
        <v>952492</v>
      </c>
      <c r="K93" s="92">
        <v>1136838.4099999999</v>
      </c>
      <c r="L93" s="92">
        <v>254440.52</v>
      </c>
      <c r="M93" s="92">
        <v>72991.320000000007</v>
      </c>
      <c r="N93" s="92">
        <v>1529930.64</v>
      </c>
      <c r="O93" s="92">
        <v>46278.11</v>
      </c>
      <c r="P93" s="92">
        <v>774512.02</v>
      </c>
      <c r="Q93" s="92">
        <v>146518.42000000001</v>
      </c>
      <c r="R93" s="92">
        <v>517493.16</v>
      </c>
      <c r="S93" s="92">
        <v>7911307</v>
      </c>
      <c r="T93" s="92">
        <v>925470</v>
      </c>
      <c r="U93" s="92">
        <v>944269.38</v>
      </c>
      <c r="V93" s="92">
        <v>269322.42</v>
      </c>
      <c r="W93" s="92">
        <v>1170186.49</v>
      </c>
      <c r="X93" s="92">
        <v>792370.34</v>
      </c>
      <c r="Y93" s="92">
        <v>254208.73</v>
      </c>
      <c r="Z93" s="92">
        <v>1831740</v>
      </c>
      <c r="AA93" s="92">
        <v>502609.56</v>
      </c>
      <c r="AB93" s="92">
        <v>2043610.63</v>
      </c>
      <c r="AC93" s="92">
        <v>1266583.02</v>
      </c>
      <c r="AD93" s="92">
        <v>1022166</v>
      </c>
      <c r="AE93" s="92">
        <v>169919.73</v>
      </c>
      <c r="AF93" s="92">
        <v>6429190.1900000004</v>
      </c>
      <c r="AG93" s="92">
        <v>95743.59</v>
      </c>
      <c r="AH93" s="92">
        <v>305990.99</v>
      </c>
      <c r="AI93" s="92">
        <v>4080341.94</v>
      </c>
      <c r="AJ93" s="92">
        <v>73195378.200000003</v>
      </c>
      <c r="AK93" s="92">
        <v>8781719.370000001</v>
      </c>
      <c r="AL93" s="92">
        <v>837723.5</v>
      </c>
      <c r="AM93" s="92">
        <v>457271.32</v>
      </c>
      <c r="AN93" s="92">
        <v>563284</v>
      </c>
      <c r="AO93" s="92">
        <v>2746476.48</v>
      </c>
      <c r="AP93" s="92">
        <v>402798.22</v>
      </c>
      <c r="AQ93" s="92">
        <v>762137.25</v>
      </c>
      <c r="AR93" s="92">
        <v>4112133.68</v>
      </c>
      <c r="AS93" s="92">
        <v>586172.87</v>
      </c>
      <c r="AT93" s="92">
        <v>334278.67</v>
      </c>
      <c r="AU93" s="92">
        <v>1503296.8</v>
      </c>
      <c r="AV93" s="92">
        <v>1665187.98</v>
      </c>
      <c r="AW93" s="92">
        <v>3999115.57</v>
      </c>
      <c r="AX93" s="92">
        <v>323579.09000000003</v>
      </c>
      <c r="AY93" s="92">
        <v>918616.56</v>
      </c>
      <c r="AZ93" s="92">
        <v>844267.98</v>
      </c>
      <c r="BA93" s="92">
        <v>513711.57</v>
      </c>
      <c r="BB93" s="92">
        <v>1457130.57</v>
      </c>
      <c r="BC93" s="92">
        <v>501130.15</v>
      </c>
      <c r="BD93" s="92">
        <v>858687.9</v>
      </c>
      <c r="BE93" s="92">
        <v>1790555</v>
      </c>
      <c r="BF93" s="92">
        <v>517559.4</v>
      </c>
      <c r="BG93" s="92">
        <v>343234.41</v>
      </c>
      <c r="BH93" s="92">
        <v>1693380.89</v>
      </c>
      <c r="BI93" s="92">
        <v>530243.76</v>
      </c>
      <c r="BJ93" s="92">
        <v>10013579.199999999</v>
      </c>
      <c r="BK93" s="92">
        <v>1039636.6</v>
      </c>
      <c r="BL93" s="92">
        <v>272124.39</v>
      </c>
      <c r="BM93" s="92">
        <v>386588.9</v>
      </c>
      <c r="BN93" s="92">
        <v>287583.17</v>
      </c>
      <c r="BO93" s="92">
        <v>843999.04</v>
      </c>
      <c r="BP93" s="92">
        <v>2083170.54</v>
      </c>
      <c r="BQ93" s="92">
        <v>462801.43</v>
      </c>
      <c r="BR93" s="92">
        <v>26382833.449999999</v>
      </c>
      <c r="BS93" s="92">
        <v>4459121</v>
      </c>
      <c r="BT93" s="92">
        <v>680849.11</v>
      </c>
      <c r="BU93" s="92">
        <v>2067821.19</v>
      </c>
      <c r="BV93" s="92">
        <v>924266</v>
      </c>
      <c r="BW93" s="92">
        <v>263985.40000000002</v>
      </c>
      <c r="BX93" s="92">
        <v>361012</v>
      </c>
      <c r="BY93" s="92">
        <v>161256.76</v>
      </c>
      <c r="BZ93" s="92">
        <v>1097792.6399999999</v>
      </c>
      <c r="CA93" s="92">
        <v>1944638.65</v>
      </c>
      <c r="CB93" s="92">
        <v>511852.49</v>
      </c>
      <c r="CC93" s="78">
        <v>0</v>
      </c>
      <c r="CD93" s="74"/>
      <c r="CE93" s="74"/>
      <c r="CF93" s="74"/>
      <c r="CG93" s="74"/>
      <c r="CH93" s="74"/>
      <c r="CI93" s="74"/>
      <c r="CJ93" s="74"/>
      <c r="CK93" s="74"/>
      <c r="CL93" s="74"/>
      <c r="CM93" s="74"/>
    </row>
    <row r="94" spans="1:91" x14ac:dyDescent="0.2">
      <c r="A94" s="84" t="s">
        <v>104</v>
      </c>
      <c r="B94" s="84"/>
      <c r="C94" s="84"/>
      <c r="D94" s="92">
        <v>0</v>
      </c>
      <c r="E94" s="92">
        <v>0</v>
      </c>
      <c r="F94" s="92">
        <v>158039</v>
      </c>
      <c r="G94" s="92">
        <v>48408.19</v>
      </c>
      <c r="H94" s="92">
        <v>131379.19</v>
      </c>
      <c r="I94" s="92">
        <v>12268.36</v>
      </c>
      <c r="J94" s="92">
        <v>28248</v>
      </c>
      <c r="K94" s="92">
        <v>13696.96</v>
      </c>
      <c r="L94" s="92">
        <v>22772.11</v>
      </c>
      <c r="M94" s="92">
        <v>715</v>
      </c>
      <c r="N94" s="92">
        <v>69359.199999999997</v>
      </c>
      <c r="O94" s="92">
        <v>120</v>
      </c>
      <c r="P94" s="92">
        <v>158530.31</v>
      </c>
      <c r="Q94" s="92">
        <v>2182.16</v>
      </c>
      <c r="R94" s="92">
        <v>8141.61</v>
      </c>
      <c r="S94" s="92">
        <v>0</v>
      </c>
      <c r="T94" s="92">
        <v>53370</v>
      </c>
      <c r="U94" s="92">
        <v>150691.43</v>
      </c>
      <c r="V94" s="92">
        <v>635.52</v>
      </c>
      <c r="W94" s="92">
        <v>10105.540000000001</v>
      </c>
      <c r="X94" s="92">
        <v>9932.9599999999991</v>
      </c>
      <c r="Y94" s="92">
        <v>8773.35</v>
      </c>
      <c r="Z94" s="92">
        <v>0</v>
      </c>
      <c r="AA94" s="92">
        <v>11649.45</v>
      </c>
      <c r="AB94" s="92">
        <v>1346.45</v>
      </c>
      <c r="AC94" s="92">
        <v>22022.73</v>
      </c>
      <c r="AD94" s="92">
        <v>0</v>
      </c>
      <c r="AE94" s="92">
        <v>0</v>
      </c>
      <c r="AF94" s="92">
        <v>162073.56</v>
      </c>
      <c r="AG94" s="92">
        <v>0</v>
      </c>
      <c r="AH94" s="92">
        <v>100</v>
      </c>
      <c r="AI94" s="92">
        <v>413725.56</v>
      </c>
      <c r="AJ94" s="92">
        <v>1246039.1000000001</v>
      </c>
      <c r="AK94" s="92">
        <v>4748230.8600000003</v>
      </c>
      <c r="AL94" s="92">
        <v>9073.1</v>
      </c>
      <c r="AM94" s="92">
        <v>0</v>
      </c>
      <c r="AN94" s="92">
        <v>182203</v>
      </c>
      <c r="AO94" s="92">
        <v>150550.89000000001</v>
      </c>
      <c r="AP94" s="92">
        <v>13354.54</v>
      </c>
      <c r="AQ94" s="92">
        <v>32987.629999999997</v>
      </c>
      <c r="AR94" s="92">
        <v>161010.35999999999</v>
      </c>
      <c r="AS94" s="92">
        <v>9082.27</v>
      </c>
      <c r="AT94" s="92">
        <v>3900.04</v>
      </c>
      <c r="AU94" s="92">
        <v>15543.78</v>
      </c>
      <c r="AV94" s="92">
        <v>69925.27</v>
      </c>
      <c r="AW94" s="92">
        <v>55391.360000000001</v>
      </c>
      <c r="AX94" s="92">
        <v>3840.6</v>
      </c>
      <c r="AY94" s="92">
        <v>30695.439999999999</v>
      </c>
      <c r="AZ94" s="92">
        <v>0</v>
      </c>
      <c r="BA94" s="92">
        <v>0</v>
      </c>
      <c r="BB94" s="92">
        <v>57743.15</v>
      </c>
      <c r="BC94" s="92">
        <v>17610.080000000002</v>
      </c>
      <c r="BD94" s="92">
        <v>20200.669999999998</v>
      </c>
      <c r="BE94" s="92">
        <v>777833</v>
      </c>
      <c r="BF94" s="92">
        <v>39721.300000000003</v>
      </c>
      <c r="BG94" s="92">
        <v>17314.77</v>
      </c>
      <c r="BH94" s="92">
        <v>0</v>
      </c>
      <c r="BI94" s="92">
        <v>10033.57</v>
      </c>
      <c r="BJ94" s="92">
        <v>1339733.93</v>
      </c>
      <c r="BK94" s="92">
        <v>470850.66</v>
      </c>
      <c r="BL94" s="92">
        <v>2022.07</v>
      </c>
      <c r="BM94" s="92">
        <v>450</v>
      </c>
      <c r="BN94" s="92">
        <v>0</v>
      </c>
      <c r="BO94" s="92">
        <v>5978.45</v>
      </c>
      <c r="BP94" s="92">
        <v>15987.42</v>
      </c>
      <c r="BQ94" s="92">
        <v>0</v>
      </c>
      <c r="BR94" s="92">
        <v>3992163.84</v>
      </c>
      <c r="BS94" s="92">
        <v>303884</v>
      </c>
      <c r="BT94" s="92">
        <v>3554.42</v>
      </c>
      <c r="BU94" s="92">
        <v>117945.83</v>
      </c>
      <c r="BV94" s="92">
        <v>7781</v>
      </c>
      <c r="BW94" s="92">
        <v>2662.11</v>
      </c>
      <c r="BX94" s="92">
        <v>3655</v>
      </c>
      <c r="BY94" s="92">
        <v>200</v>
      </c>
      <c r="BZ94" s="92">
        <v>3285.96</v>
      </c>
      <c r="CA94" s="92">
        <v>1291.8599999999999</v>
      </c>
      <c r="CB94" s="92">
        <v>18581.32</v>
      </c>
      <c r="CC94" s="78">
        <v>0</v>
      </c>
      <c r="CD94" s="74"/>
      <c r="CE94" s="74"/>
      <c r="CF94" s="74"/>
      <c r="CG94" s="74"/>
      <c r="CH94" s="74"/>
      <c r="CI94" s="74"/>
      <c r="CJ94" s="74"/>
      <c r="CK94" s="74"/>
      <c r="CL94" s="74"/>
      <c r="CM94" s="74"/>
    </row>
    <row r="95" spans="1:91" x14ac:dyDescent="0.2">
      <c r="A95" s="84" t="s">
        <v>210</v>
      </c>
      <c r="B95" s="84"/>
      <c r="C95" s="84"/>
      <c r="D95" s="92">
        <v>0</v>
      </c>
      <c r="E95" s="92">
        <v>0</v>
      </c>
      <c r="F95" s="92">
        <v>33708</v>
      </c>
      <c r="G95" s="92">
        <v>117587.09</v>
      </c>
      <c r="H95" s="92">
        <v>0</v>
      </c>
      <c r="I95" s="92">
        <v>2625.95</v>
      </c>
      <c r="J95" s="92">
        <v>0</v>
      </c>
      <c r="K95" s="92">
        <v>0</v>
      </c>
      <c r="L95" s="92">
        <v>3311.43</v>
      </c>
      <c r="M95" s="92">
        <v>0</v>
      </c>
      <c r="N95" s="92">
        <v>0</v>
      </c>
      <c r="O95" s="92">
        <v>0</v>
      </c>
      <c r="P95" s="92">
        <v>8041.49</v>
      </c>
      <c r="Q95" s="92">
        <v>0</v>
      </c>
      <c r="R95" s="92">
        <v>0</v>
      </c>
      <c r="S95" s="92">
        <v>-13527</v>
      </c>
      <c r="T95" s="92">
        <v>0</v>
      </c>
      <c r="U95" s="92">
        <v>0</v>
      </c>
      <c r="V95" s="92">
        <v>0</v>
      </c>
      <c r="W95" s="92">
        <v>4551.91</v>
      </c>
      <c r="X95" s="92">
        <v>6290.02</v>
      </c>
      <c r="Y95" s="92">
        <v>31.67</v>
      </c>
      <c r="Z95" s="92">
        <v>343169</v>
      </c>
      <c r="AA95" s="92">
        <v>0</v>
      </c>
      <c r="AB95" s="92">
        <v>122433.22</v>
      </c>
      <c r="AC95" s="92">
        <v>20619.900000000001</v>
      </c>
      <c r="AD95" s="92">
        <v>0</v>
      </c>
      <c r="AE95" s="92">
        <v>25.08</v>
      </c>
      <c r="AF95" s="92">
        <v>0</v>
      </c>
      <c r="AG95" s="92">
        <v>0</v>
      </c>
      <c r="AH95" s="92">
        <v>0</v>
      </c>
      <c r="AI95" s="92">
        <v>0</v>
      </c>
      <c r="AJ95" s="92">
        <v>910379.72</v>
      </c>
      <c r="AK95" s="92">
        <v>-973.93</v>
      </c>
      <c r="AL95" s="92">
        <v>41.49</v>
      </c>
      <c r="AM95" s="92">
        <v>41.16</v>
      </c>
      <c r="AN95" s="92">
        <v>31808</v>
      </c>
      <c r="AO95" s="92">
        <v>61633.61</v>
      </c>
      <c r="AP95" s="92">
        <v>0</v>
      </c>
      <c r="AQ95" s="92">
        <v>0</v>
      </c>
      <c r="AR95" s="92">
        <v>90164.82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108.3</v>
      </c>
      <c r="AY95" s="92">
        <v>18065.740000000002</v>
      </c>
      <c r="AZ95" s="92">
        <v>0</v>
      </c>
      <c r="BA95" s="92">
        <v>1237.3599999999999</v>
      </c>
      <c r="BB95" s="92">
        <v>41746.17</v>
      </c>
      <c r="BC95" s="92">
        <v>473.61</v>
      </c>
      <c r="BD95" s="92">
        <v>9640.1</v>
      </c>
      <c r="BE95" s="92">
        <v>-17171</v>
      </c>
      <c r="BF95" s="92">
        <v>1730</v>
      </c>
      <c r="BG95" s="92">
        <v>0</v>
      </c>
      <c r="BH95" s="92">
        <v>0</v>
      </c>
      <c r="BI95" s="92">
        <v>0</v>
      </c>
      <c r="BJ95" s="92">
        <v>268326.76</v>
      </c>
      <c r="BK95" s="92">
        <v>0</v>
      </c>
      <c r="BL95" s="92">
        <v>0</v>
      </c>
      <c r="BM95" s="92">
        <v>0</v>
      </c>
      <c r="BN95" s="92">
        <v>0</v>
      </c>
      <c r="BO95" s="92">
        <v>0</v>
      </c>
      <c r="BP95" s="92">
        <v>145612.82999999999</v>
      </c>
      <c r="BQ95" s="92">
        <v>1967.05</v>
      </c>
      <c r="BR95" s="92">
        <v>1464.84</v>
      </c>
      <c r="BS95" s="92">
        <v>0</v>
      </c>
      <c r="BT95" s="92">
        <v>0</v>
      </c>
      <c r="BU95" s="92">
        <v>41404.339999999997</v>
      </c>
      <c r="BV95" s="92">
        <v>57991</v>
      </c>
      <c r="BW95" s="92">
        <v>172.25</v>
      </c>
      <c r="BX95" s="92">
        <v>0</v>
      </c>
      <c r="BY95" s="92">
        <v>21661.79</v>
      </c>
      <c r="BZ95" s="92">
        <v>349.6</v>
      </c>
      <c r="CA95" s="92">
        <v>45998.07</v>
      </c>
      <c r="CB95" s="92">
        <v>4921.05</v>
      </c>
      <c r="CC95" s="78">
        <v>0</v>
      </c>
      <c r="CD95" s="74"/>
      <c r="CE95" s="74"/>
      <c r="CF95" s="74"/>
      <c r="CG95" s="74"/>
      <c r="CH95" s="74"/>
      <c r="CI95" s="74"/>
      <c r="CJ95" s="74"/>
      <c r="CK95" s="74"/>
      <c r="CL95" s="74"/>
      <c r="CM95" s="74"/>
    </row>
    <row r="96" spans="1:91" x14ac:dyDescent="0.2">
      <c r="A96" s="84" t="s">
        <v>211</v>
      </c>
      <c r="B96" s="84"/>
      <c r="C96" s="84"/>
      <c r="D96" s="92">
        <v>2849881.34</v>
      </c>
      <c r="E96" s="92">
        <v>475898.35</v>
      </c>
      <c r="F96" s="92">
        <v>4900111</v>
      </c>
      <c r="G96" s="92">
        <v>2145961.4900000002</v>
      </c>
      <c r="H96" s="92">
        <v>2394608.5299999998</v>
      </c>
      <c r="I96" s="92">
        <v>4573475.51</v>
      </c>
      <c r="J96" s="92">
        <v>4986468</v>
      </c>
      <c r="K96" s="92">
        <v>2023133.77</v>
      </c>
      <c r="L96" s="92">
        <v>795338.6</v>
      </c>
      <c r="M96" s="92">
        <v>245728.89</v>
      </c>
      <c r="N96" s="92">
        <v>2560246.37</v>
      </c>
      <c r="O96" s="92">
        <v>457803.23</v>
      </c>
      <c r="P96" s="92">
        <v>1074831.48</v>
      </c>
      <c r="Q96" s="92">
        <v>255672.6</v>
      </c>
      <c r="R96" s="92">
        <v>739129.92</v>
      </c>
      <c r="S96" s="92">
        <v>15984661</v>
      </c>
      <c r="T96" s="92">
        <v>16189183</v>
      </c>
      <c r="U96" s="92">
        <v>2267041.9</v>
      </c>
      <c r="V96" s="92">
        <v>268881.21999999997</v>
      </c>
      <c r="W96" s="92">
        <v>1948439.96</v>
      </c>
      <c r="X96" s="92">
        <v>1515125.74</v>
      </c>
      <c r="Y96" s="92">
        <v>635659.75</v>
      </c>
      <c r="Z96" s="92">
        <v>409019</v>
      </c>
      <c r="AA96" s="92">
        <v>676229.85</v>
      </c>
      <c r="AB96" s="92">
        <v>4913791.41</v>
      </c>
      <c r="AC96" s="92">
        <v>1715702.41</v>
      </c>
      <c r="AD96" s="92">
        <v>2085788</v>
      </c>
      <c r="AE96" s="92">
        <v>233968.17</v>
      </c>
      <c r="AF96" s="92">
        <v>13207798.940000001</v>
      </c>
      <c r="AG96" s="92">
        <v>186219.72</v>
      </c>
      <c r="AH96" s="92">
        <v>308788.34000000003</v>
      </c>
      <c r="AI96" s="92">
        <v>7081198.5500000007</v>
      </c>
      <c r="AJ96" s="92">
        <v>139178177.06999999</v>
      </c>
      <c r="AK96" s="92">
        <v>20952264.710000001</v>
      </c>
      <c r="AL96" s="92">
        <v>1545031.49</v>
      </c>
      <c r="AM96" s="92">
        <v>738831.94</v>
      </c>
      <c r="AN96" s="92">
        <v>1409887</v>
      </c>
      <c r="AO96" s="92">
        <v>2418579.3199999998</v>
      </c>
      <c r="AP96" s="92">
        <v>938070.06</v>
      </c>
      <c r="AQ96" s="92">
        <v>1300988.79</v>
      </c>
      <c r="AR96" s="92">
        <v>10276373.909999998</v>
      </c>
      <c r="AS96" s="92">
        <v>688894.7</v>
      </c>
      <c r="AT96" s="92">
        <v>756276.04</v>
      </c>
      <c r="AU96" s="92">
        <v>2381296.4700000002</v>
      </c>
      <c r="AV96" s="92">
        <v>2598328.4</v>
      </c>
      <c r="AW96" s="92">
        <v>3686261.96</v>
      </c>
      <c r="AX96" s="92">
        <v>603340.85</v>
      </c>
      <c r="AY96" s="92">
        <v>1566126.71</v>
      </c>
      <c r="AZ96" s="92">
        <v>1995930.28</v>
      </c>
      <c r="BA96" s="92">
        <v>734402.46</v>
      </c>
      <c r="BB96" s="92">
        <v>2717299.77</v>
      </c>
      <c r="BC96" s="92">
        <v>1192611.1399999999</v>
      </c>
      <c r="BD96" s="92">
        <v>1394028.39</v>
      </c>
      <c r="BE96" s="92">
        <v>4081305</v>
      </c>
      <c r="BF96" s="92">
        <v>812684.54</v>
      </c>
      <c r="BG96" s="92">
        <v>564820.92000000004</v>
      </c>
      <c r="BH96" s="92">
        <v>1244010.4099999999</v>
      </c>
      <c r="BI96" s="92">
        <v>1968880.55</v>
      </c>
      <c r="BJ96" s="92">
        <v>21813920.979999997</v>
      </c>
      <c r="BK96" s="92">
        <v>1607400.68</v>
      </c>
      <c r="BL96" s="92">
        <v>322263.93</v>
      </c>
      <c r="BM96" s="92">
        <v>645363.92000000004</v>
      </c>
      <c r="BN96" s="92">
        <v>220035.81</v>
      </c>
      <c r="BO96" s="92">
        <v>1315451</v>
      </c>
      <c r="BP96" s="92">
        <v>3327206.36</v>
      </c>
      <c r="BQ96" s="92">
        <v>589660.29</v>
      </c>
      <c r="BR96" s="92">
        <v>65595686.56000001</v>
      </c>
      <c r="BS96" s="92">
        <v>7874914</v>
      </c>
      <c r="BT96" s="92">
        <v>860727.05</v>
      </c>
      <c r="BU96" s="92">
        <v>2194906.29</v>
      </c>
      <c r="BV96" s="92">
        <v>1414962</v>
      </c>
      <c r="BW96" s="92">
        <v>511871.51</v>
      </c>
      <c r="BX96" s="92">
        <v>566783</v>
      </c>
      <c r="BY96" s="92">
        <v>677188.87</v>
      </c>
      <c r="BZ96" s="92">
        <v>1560667.29</v>
      </c>
      <c r="CA96" s="92">
        <v>2793070.69</v>
      </c>
      <c r="CB96" s="92">
        <v>1543568.39</v>
      </c>
      <c r="CC96" s="78">
        <v>0</v>
      </c>
      <c r="CD96" s="74"/>
      <c r="CE96" s="74"/>
      <c r="CF96" s="74"/>
      <c r="CG96" s="74"/>
      <c r="CH96" s="74"/>
      <c r="CI96" s="74"/>
      <c r="CJ96" s="74"/>
      <c r="CK96" s="74"/>
      <c r="CL96" s="74"/>
      <c r="CM96" s="74"/>
    </row>
    <row r="97" spans="1:91" x14ac:dyDescent="0.2">
      <c r="A97" s="84" t="s">
        <v>212</v>
      </c>
      <c r="B97" s="84"/>
      <c r="C97" s="84"/>
      <c r="D97" s="92">
        <v>59275.519999999997</v>
      </c>
      <c r="E97" s="92">
        <v>8603.56</v>
      </c>
      <c r="F97" s="92">
        <v>110030</v>
      </c>
      <c r="G97" s="92">
        <v>0</v>
      </c>
      <c r="H97" s="92">
        <v>74245.31</v>
      </c>
      <c r="I97" s="92">
        <v>142947.85</v>
      </c>
      <c r="J97" s="92">
        <v>45686</v>
      </c>
      <c r="K97" s="92">
        <v>42219.39</v>
      </c>
      <c r="L97" s="92">
        <v>11888.64</v>
      </c>
      <c r="M97" s="92">
        <v>15598.32</v>
      </c>
      <c r="N97" s="92">
        <v>84180</v>
      </c>
      <c r="O97" s="92">
        <v>12.24</v>
      </c>
      <c r="P97" s="92">
        <v>1506</v>
      </c>
      <c r="Q97" s="92">
        <v>5455.08</v>
      </c>
      <c r="R97" s="92">
        <v>28988.85</v>
      </c>
      <c r="S97" s="92">
        <v>0</v>
      </c>
      <c r="T97" s="92">
        <v>337321</v>
      </c>
      <c r="U97" s="92">
        <v>57509.02</v>
      </c>
      <c r="V97" s="92">
        <v>5503.68</v>
      </c>
      <c r="W97" s="92">
        <v>23911.200000000001</v>
      </c>
      <c r="X97" s="92">
        <v>30138.959999999999</v>
      </c>
      <c r="Y97" s="92">
        <v>14446.93</v>
      </c>
      <c r="Z97" s="92">
        <v>0</v>
      </c>
      <c r="AA97" s="92">
        <v>8642.1</v>
      </c>
      <c r="AB97" s="92">
        <v>62809.98</v>
      </c>
      <c r="AC97" s="92">
        <v>21858.12</v>
      </c>
      <c r="AD97" s="92">
        <v>7418</v>
      </c>
      <c r="AE97" s="92">
        <v>537.41999999999996</v>
      </c>
      <c r="AF97" s="92">
        <v>142746.79</v>
      </c>
      <c r="AG97" s="92">
        <v>3309.04</v>
      </c>
      <c r="AH97" s="92">
        <v>4566.42</v>
      </c>
      <c r="AI97" s="92">
        <v>0</v>
      </c>
      <c r="AJ97" s="92">
        <v>2675770.62</v>
      </c>
      <c r="AK97" s="92">
        <v>619220.56999999995</v>
      </c>
      <c r="AL97" s="92">
        <v>75239.28</v>
      </c>
      <c r="AM97" s="92">
        <v>22628.83</v>
      </c>
      <c r="AN97" s="92">
        <v>137136</v>
      </c>
      <c r="AO97" s="92">
        <v>207712.08</v>
      </c>
      <c r="AP97" s="92">
        <v>27066.44</v>
      </c>
      <c r="AQ97" s="92">
        <v>43721.39</v>
      </c>
      <c r="AR97" s="92">
        <v>394894.86</v>
      </c>
      <c r="AS97" s="92">
        <v>-10932.72</v>
      </c>
      <c r="AT97" s="92">
        <v>45397.64</v>
      </c>
      <c r="AU97" s="92">
        <v>45002.27</v>
      </c>
      <c r="AV97" s="92">
        <v>175249.39</v>
      </c>
      <c r="AW97" s="92">
        <v>203857.54</v>
      </c>
      <c r="AX97" s="92">
        <v>40842.74</v>
      </c>
      <c r="AY97" s="92">
        <v>19180.96</v>
      </c>
      <c r="AZ97" s="92">
        <v>145512.6</v>
      </c>
      <c r="BA97" s="92">
        <v>28107.54</v>
      </c>
      <c r="BB97" s="92">
        <v>143361.12</v>
      </c>
      <c r="BC97" s="92">
        <v>23364.2</v>
      </c>
      <c r="BD97" s="92">
        <v>46527.97</v>
      </c>
      <c r="BE97" s="92">
        <v>136901</v>
      </c>
      <c r="BF97" s="92">
        <v>9192.24</v>
      </c>
      <c r="BG97" s="92">
        <v>0</v>
      </c>
      <c r="BH97" s="92">
        <v>67448.039999999994</v>
      </c>
      <c r="BI97" s="92">
        <v>21214.16</v>
      </c>
      <c r="BJ97" s="92">
        <v>2162.08</v>
      </c>
      <c r="BK97" s="92">
        <v>46059.53</v>
      </c>
      <c r="BL97" s="92">
        <v>1914.02</v>
      </c>
      <c r="BM97" s="92">
        <v>49844.54</v>
      </c>
      <c r="BN97" s="92">
        <v>16999.439999999999</v>
      </c>
      <c r="BO97" s="92">
        <v>30559.55</v>
      </c>
      <c r="BP97" s="92">
        <v>29445.63</v>
      </c>
      <c r="BQ97" s="92">
        <v>0</v>
      </c>
      <c r="BR97" s="92">
        <v>2678005.23</v>
      </c>
      <c r="BS97" s="92">
        <v>135538</v>
      </c>
      <c r="BT97" s="92">
        <v>8894.8799999999992</v>
      </c>
      <c r="BU97" s="92">
        <v>0</v>
      </c>
      <c r="BV97" s="92">
        <v>0</v>
      </c>
      <c r="BW97" s="92">
        <v>32908.050000000003</v>
      </c>
      <c r="BX97" s="92">
        <v>23644</v>
      </c>
      <c r="BY97" s="92">
        <v>1969.92</v>
      </c>
      <c r="BZ97" s="92">
        <v>101468.54</v>
      </c>
      <c r="CA97" s="92">
        <v>92995</v>
      </c>
      <c r="CB97" s="92">
        <v>28217.200000000001</v>
      </c>
      <c r="CC97" s="78">
        <v>0</v>
      </c>
      <c r="CD97" s="74"/>
      <c r="CE97" s="74"/>
      <c r="CF97" s="74"/>
      <c r="CG97" s="74"/>
      <c r="CH97" s="74"/>
      <c r="CI97" s="74"/>
      <c r="CJ97" s="74"/>
      <c r="CK97" s="74"/>
      <c r="CL97" s="74"/>
      <c r="CM97" s="74"/>
    </row>
    <row r="98" spans="1:91" x14ac:dyDescent="0.2">
      <c r="A98" s="84" t="s">
        <v>240</v>
      </c>
      <c r="B98" s="84"/>
      <c r="C98" s="84"/>
      <c r="D98" s="92">
        <v>48432.22</v>
      </c>
      <c r="E98" s="92">
        <v>3924.27</v>
      </c>
      <c r="F98" s="92">
        <v>490144</v>
      </c>
      <c r="G98" s="92">
        <v>41625.769999999997</v>
      </c>
      <c r="H98" s="92">
        <v>211526.98</v>
      </c>
      <c r="I98" s="92">
        <v>202429.2</v>
      </c>
      <c r="J98" s="92">
        <v>119180</v>
      </c>
      <c r="K98" s="92">
        <v>129714.5</v>
      </c>
      <c r="L98" s="92">
        <v>9078.73</v>
      </c>
      <c r="M98" s="92">
        <v>0</v>
      </c>
      <c r="N98" s="92">
        <v>225775.67</v>
      </c>
      <c r="O98" s="92">
        <v>0</v>
      </c>
      <c r="P98" s="92">
        <v>93161.07</v>
      </c>
      <c r="Q98" s="92">
        <v>0</v>
      </c>
      <c r="R98" s="92">
        <v>193279.27</v>
      </c>
      <c r="S98" s="92">
        <v>2801922</v>
      </c>
      <c r="T98" s="92">
        <v>-272472</v>
      </c>
      <c r="U98" s="92">
        <v>28280.49</v>
      </c>
      <c r="V98" s="92">
        <v>5714.04</v>
      </c>
      <c r="W98" s="92">
        <v>134911.29999999999</v>
      </c>
      <c r="X98" s="92">
        <v>74627.64</v>
      </c>
      <c r="Y98" s="92">
        <v>10995.51</v>
      </c>
      <c r="Z98" s="92">
        <v>105536</v>
      </c>
      <c r="AA98" s="92">
        <v>4179.72</v>
      </c>
      <c r="AB98" s="92">
        <v>15364.71</v>
      </c>
      <c r="AC98" s="92">
        <v>39404.660000000003</v>
      </c>
      <c r="AD98" s="92">
        <v>89264</v>
      </c>
      <c r="AE98" s="92">
        <v>11336.09</v>
      </c>
      <c r="AF98" s="92">
        <v>1504790.84</v>
      </c>
      <c r="AG98" s="92">
        <v>6629.57</v>
      </c>
      <c r="AH98" s="92">
        <v>19528.13</v>
      </c>
      <c r="AI98" s="92">
        <v>620785.80000000005</v>
      </c>
      <c r="AJ98" s="92">
        <v>18564548.16</v>
      </c>
      <c r="AK98" s="92">
        <v>360759.73</v>
      </c>
      <c r="AL98" s="92">
        <v>85019.68</v>
      </c>
      <c r="AM98" s="92">
        <v>13519.05</v>
      </c>
      <c r="AN98" s="92">
        <v>180527</v>
      </c>
      <c r="AO98" s="92">
        <v>-46362.93</v>
      </c>
      <c r="AP98" s="92">
        <v>22681.1</v>
      </c>
      <c r="AQ98" s="92">
        <v>36733.14</v>
      </c>
      <c r="AR98" s="92">
        <v>1120000</v>
      </c>
      <c r="AS98" s="92">
        <v>26887.32</v>
      </c>
      <c r="AT98" s="92">
        <v>79999.820000000007</v>
      </c>
      <c r="AU98" s="92">
        <v>-54418.2</v>
      </c>
      <c r="AV98" s="92">
        <v>0</v>
      </c>
      <c r="AW98" s="92">
        <v>0</v>
      </c>
      <c r="AX98" s="92">
        <v>9728.82</v>
      </c>
      <c r="AY98" s="92">
        <v>53224.34</v>
      </c>
      <c r="AZ98" s="92">
        <v>66084.570000000007</v>
      </c>
      <c r="BA98" s="92">
        <v>25129.72</v>
      </c>
      <c r="BB98" s="92">
        <v>167480.37</v>
      </c>
      <c r="BC98" s="92">
        <v>22454.49</v>
      </c>
      <c r="BD98" s="92">
        <v>71097</v>
      </c>
      <c r="BE98" s="92">
        <v>488892</v>
      </c>
      <c r="BF98" s="92">
        <v>61968.13</v>
      </c>
      <c r="BG98" s="92">
        <v>-2800.05</v>
      </c>
      <c r="BH98" s="92">
        <v>165759.82</v>
      </c>
      <c r="BI98" s="92">
        <v>2911.96</v>
      </c>
      <c r="BJ98" s="92">
        <v>1910962.2</v>
      </c>
      <c r="BK98" s="92">
        <v>153683.79</v>
      </c>
      <c r="BL98" s="92">
        <v>80087.97</v>
      </c>
      <c r="BM98" s="92">
        <v>36066.589999999997</v>
      </c>
      <c r="BN98" s="92">
        <v>22876.59</v>
      </c>
      <c r="BO98" s="92">
        <v>54562.48</v>
      </c>
      <c r="BP98" s="92">
        <v>31790.34</v>
      </c>
      <c r="BQ98" s="92">
        <v>21758.13</v>
      </c>
      <c r="BR98" s="92">
        <v>5740657.75</v>
      </c>
      <c r="BS98" s="92">
        <v>1072354</v>
      </c>
      <c r="BT98" s="92">
        <v>110916.06</v>
      </c>
      <c r="BU98" s="92">
        <v>89416.1</v>
      </c>
      <c r="BV98" s="92">
        <v>87088</v>
      </c>
      <c r="BW98" s="92">
        <v>0</v>
      </c>
      <c r="BX98" s="92">
        <v>10000</v>
      </c>
      <c r="BY98" s="92">
        <v>-7645.48</v>
      </c>
      <c r="BZ98" s="92">
        <v>67601.7</v>
      </c>
      <c r="CA98" s="92">
        <v>94962.5</v>
      </c>
      <c r="CB98" s="92">
        <v>62049.98</v>
      </c>
      <c r="CC98" s="78">
        <v>0</v>
      </c>
      <c r="CD98" s="74"/>
      <c r="CE98" s="74"/>
      <c r="CF98" s="74"/>
      <c r="CG98" s="74"/>
      <c r="CH98" s="74"/>
      <c r="CI98" s="74"/>
      <c r="CJ98" s="74"/>
      <c r="CK98" s="74"/>
      <c r="CL98" s="74"/>
      <c r="CM98" s="74"/>
    </row>
    <row r="99" spans="1:91" x14ac:dyDescent="0.2">
      <c r="A99" s="84" t="s">
        <v>231</v>
      </c>
      <c r="B99" s="84"/>
      <c r="C99" s="84"/>
      <c r="D99" s="92">
        <v>431.46</v>
      </c>
      <c r="E99" s="92">
        <v>1649.25</v>
      </c>
      <c r="F99" s="92">
        <v>8491</v>
      </c>
      <c r="G99" s="92">
        <v>6605.41</v>
      </c>
      <c r="H99" s="92">
        <v>27398.32</v>
      </c>
      <c r="I99" s="92">
        <v>82621.25</v>
      </c>
      <c r="J99" s="92">
        <v>0</v>
      </c>
      <c r="K99" s="92">
        <v>13868.66</v>
      </c>
      <c r="L99" s="92">
        <v>1928.8</v>
      </c>
      <c r="M99" s="92">
        <v>0</v>
      </c>
      <c r="N99" s="92">
        <v>2052</v>
      </c>
      <c r="O99" s="92">
        <v>2167.21</v>
      </c>
      <c r="P99" s="92">
        <v>0</v>
      </c>
      <c r="Q99" s="92">
        <v>0</v>
      </c>
      <c r="R99" s="92">
        <v>7788.5</v>
      </c>
      <c r="S99" s="92">
        <v>0</v>
      </c>
      <c r="T99" s="92">
        <v>130031</v>
      </c>
      <c r="U99" s="92">
        <v>9774.49</v>
      </c>
      <c r="V99" s="92">
        <v>643.38</v>
      </c>
      <c r="W99" s="92">
        <v>2300</v>
      </c>
      <c r="X99" s="92">
        <v>0</v>
      </c>
      <c r="Y99" s="92">
        <v>2576.56</v>
      </c>
      <c r="Z99" s="92">
        <v>103092</v>
      </c>
      <c r="AA99" s="92">
        <v>100</v>
      </c>
      <c r="AB99" s="92">
        <v>46445.27</v>
      </c>
      <c r="AC99" s="92">
        <v>0</v>
      </c>
      <c r="AD99" s="92">
        <v>7769</v>
      </c>
      <c r="AE99" s="92">
        <v>3454.04</v>
      </c>
      <c r="AF99" s="92">
        <v>26230.61</v>
      </c>
      <c r="AG99" s="92">
        <v>0</v>
      </c>
      <c r="AH99" s="92">
        <v>0</v>
      </c>
      <c r="AI99" s="92">
        <v>6853.85</v>
      </c>
      <c r="AJ99" s="92">
        <v>0</v>
      </c>
      <c r="AK99" s="92">
        <v>0</v>
      </c>
      <c r="AL99" s="92">
        <v>0</v>
      </c>
      <c r="AM99" s="92">
        <v>4456.04</v>
      </c>
      <c r="AN99" s="92">
        <v>8059</v>
      </c>
      <c r="AO99" s="92">
        <v>0</v>
      </c>
      <c r="AP99" s="92">
        <v>2212.81</v>
      </c>
      <c r="AQ99" s="92">
        <v>0</v>
      </c>
      <c r="AR99" s="92">
        <v>417809.69</v>
      </c>
      <c r="AS99" s="92">
        <v>0</v>
      </c>
      <c r="AT99" s="92">
        <v>0</v>
      </c>
      <c r="AU99" s="92">
        <v>3402.23</v>
      </c>
      <c r="AV99" s="92">
        <v>7525.91</v>
      </c>
      <c r="AW99" s="92">
        <v>0</v>
      </c>
      <c r="AX99" s="92">
        <v>505.7</v>
      </c>
      <c r="AY99" s="92">
        <v>1400.7</v>
      </c>
      <c r="AZ99" s="92">
        <v>16886.34</v>
      </c>
      <c r="BA99" s="92">
        <v>5398.48</v>
      </c>
      <c r="BB99" s="92">
        <v>0</v>
      </c>
      <c r="BC99" s="92">
        <v>0</v>
      </c>
      <c r="BD99" s="92">
        <v>26063.35</v>
      </c>
      <c r="BE99" s="92">
        <v>0</v>
      </c>
      <c r="BF99" s="92">
        <v>0</v>
      </c>
      <c r="BG99" s="92">
        <v>0</v>
      </c>
      <c r="BH99" s="92">
        <v>108432.43</v>
      </c>
      <c r="BI99" s="92">
        <v>0</v>
      </c>
      <c r="BJ99" s="92">
        <v>0</v>
      </c>
      <c r="BK99" s="92">
        <v>0</v>
      </c>
      <c r="BL99" s="92">
        <v>742</v>
      </c>
      <c r="BM99" s="92">
        <v>0</v>
      </c>
      <c r="BN99" s="92">
        <v>3585.53</v>
      </c>
      <c r="BO99" s="92">
        <v>0</v>
      </c>
      <c r="BP99" s="92">
        <v>106596.69</v>
      </c>
      <c r="BQ99" s="92">
        <v>2624.52</v>
      </c>
      <c r="BR99" s="92">
        <v>0</v>
      </c>
      <c r="BS99" s="92">
        <v>59004</v>
      </c>
      <c r="BT99" s="92">
        <v>-426.62</v>
      </c>
      <c r="BU99" s="92">
        <v>0</v>
      </c>
      <c r="BV99" s="92">
        <v>10987</v>
      </c>
      <c r="BW99" s="92">
        <v>0</v>
      </c>
      <c r="BX99" s="92">
        <v>3908</v>
      </c>
      <c r="BY99" s="92">
        <v>1408.67</v>
      </c>
      <c r="BZ99" s="92">
        <v>13568.05</v>
      </c>
      <c r="CA99" s="92">
        <v>6262.3</v>
      </c>
      <c r="CB99" s="92">
        <v>1779.05</v>
      </c>
      <c r="CC99" s="78">
        <v>0</v>
      </c>
      <c r="CD99" s="74"/>
      <c r="CE99" s="74"/>
      <c r="CF99" s="74"/>
      <c r="CG99" s="74"/>
      <c r="CH99" s="74"/>
      <c r="CI99" s="74"/>
      <c r="CJ99" s="74"/>
      <c r="CK99" s="74"/>
      <c r="CL99" s="74"/>
      <c r="CM99" s="74"/>
    </row>
    <row r="100" spans="1:91" x14ac:dyDescent="0.2">
      <c r="A100" s="84" t="s">
        <v>232</v>
      </c>
      <c r="B100" s="84"/>
      <c r="C100" s="84"/>
      <c r="D100" s="92">
        <v>15802.13</v>
      </c>
      <c r="E100" s="92">
        <v>0</v>
      </c>
      <c r="F100" s="92">
        <v>54448</v>
      </c>
      <c r="G100" s="92">
        <v>0</v>
      </c>
      <c r="H100" s="92">
        <v>7075</v>
      </c>
      <c r="I100" s="92">
        <v>41224.26</v>
      </c>
      <c r="J100" s="92">
        <v>6800</v>
      </c>
      <c r="K100" s="92">
        <v>0</v>
      </c>
      <c r="L100" s="92">
        <v>81820</v>
      </c>
      <c r="M100" s="92">
        <v>0</v>
      </c>
      <c r="N100" s="92">
        <v>200000</v>
      </c>
      <c r="O100" s="92">
        <v>0</v>
      </c>
      <c r="P100" s="92">
        <v>0</v>
      </c>
      <c r="Q100" s="92">
        <v>2350</v>
      </c>
      <c r="R100" s="92">
        <v>50</v>
      </c>
      <c r="S100" s="92">
        <v>50445</v>
      </c>
      <c r="T100" s="92">
        <v>3624</v>
      </c>
      <c r="U100" s="92">
        <v>0</v>
      </c>
      <c r="V100" s="92">
        <v>0</v>
      </c>
      <c r="W100" s="92">
        <v>0</v>
      </c>
      <c r="X100" s="92">
        <v>4084.95</v>
      </c>
      <c r="Y100" s="92">
        <v>75</v>
      </c>
      <c r="Z100" s="92">
        <v>0</v>
      </c>
      <c r="AA100" s="92">
        <v>0</v>
      </c>
      <c r="AB100" s="92">
        <v>22498.14</v>
      </c>
      <c r="AC100" s="92">
        <v>0</v>
      </c>
      <c r="AD100" s="92">
        <v>6489</v>
      </c>
      <c r="AE100" s="92">
        <v>0</v>
      </c>
      <c r="AF100" s="92">
        <v>26166.86</v>
      </c>
      <c r="AG100" s="92">
        <v>2000</v>
      </c>
      <c r="AH100" s="92">
        <v>0</v>
      </c>
      <c r="AI100" s="92">
        <v>0</v>
      </c>
      <c r="AJ100" s="92">
        <v>0</v>
      </c>
      <c r="AK100" s="92">
        <v>69573.460000000006</v>
      </c>
      <c r="AL100" s="92">
        <v>229.7</v>
      </c>
      <c r="AM100" s="92">
        <v>200</v>
      </c>
      <c r="AN100" s="92">
        <v>0</v>
      </c>
      <c r="AO100" s="92">
        <v>73752</v>
      </c>
      <c r="AP100" s="92">
        <v>0</v>
      </c>
      <c r="AQ100" s="92">
        <v>0</v>
      </c>
      <c r="AR100" s="92">
        <v>107251.71</v>
      </c>
      <c r="AS100" s="92">
        <v>7982</v>
      </c>
      <c r="AT100" s="92">
        <v>357</v>
      </c>
      <c r="AU100" s="92">
        <v>0</v>
      </c>
      <c r="AV100" s="92">
        <v>0</v>
      </c>
      <c r="AW100" s="92">
        <v>0</v>
      </c>
      <c r="AX100" s="92">
        <v>0</v>
      </c>
      <c r="AY100" s="92">
        <v>6346.19</v>
      </c>
      <c r="AZ100" s="92">
        <v>7000</v>
      </c>
      <c r="BA100" s="92">
        <v>1400</v>
      </c>
      <c r="BB100" s="92">
        <v>0</v>
      </c>
      <c r="BC100" s="92">
        <v>4855.12</v>
      </c>
      <c r="BD100" s="92">
        <v>12925</v>
      </c>
      <c r="BE100" s="92">
        <v>0</v>
      </c>
      <c r="BF100" s="92">
        <v>0</v>
      </c>
      <c r="BG100" s="92">
        <v>0</v>
      </c>
      <c r="BH100" s="92">
        <v>0</v>
      </c>
      <c r="BI100" s="92">
        <v>0</v>
      </c>
      <c r="BJ100" s="92">
        <v>0</v>
      </c>
      <c r="BK100" s="92">
        <v>0</v>
      </c>
      <c r="BL100" s="92">
        <v>0</v>
      </c>
      <c r="BM100" s="92">
        <v>0</v>
      </c>
      <c r="BN100" s="92">
        <v>0</v>
      </c>
      <c r="BO100" s="92">
        <v>0</v>
      </c>
      <c r="BP100" s="92">
        <v>1000</v>
      </c>
      <c r="BQ100" s="92">
        <v>0</v>
      </c>
      <c r="BR100" s="92">
        <v>10153.81</v>
      </c>
      <c r="BS100" s="92">
        <v>12672</v>
      </c>
      <c r="BT100" s="92">
        <v>0</v>
      </c>
      <c r="BU100" s="92">
        <v>68300</v>
      </c>
      <c r="BV100" s="92">
        <v>29020</v>
      </c>
      <c r="BW100" s="92">
        <v>0</v>
      </c>
      <c r="BX100" s="92">
        <v>0</v>
      </c>
      <c r="BY100" s="92">
        <v>0</v>
      </c>
      <c r="BZ100" s="92">
        <v>30504.15</v>
      </c>
      <c r="CA100" s="92">
        <v>0</v>
      </c>
      <c r="CB100" s="92">
        <v>9500</v>
      </c>
      <c r="CC100" s="78">
        <v>0</v>
      </c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</row>
    <row r="101" spans="1:91" x14ac:dyDescent="0.2">
      <c r="A101" s="84" t="s">
        <v>233</v>
      </c>
      <c r="B101" s="84"/>
      <c r="C101" s="84"/>
      <c r="D101" s="92">
        <v>3926973.24</v>
      </c>
      <c r="E101" s="92">
        <v>221088.08</v>
      </c>
      <c r="F101" s="92">
        <v>3939847</v>
      </c>
      <c r="G101" s="92">
        <v>1037085.11</v>
      </c>
      <c r="H101" s="92">
        <v>3748622</v>
      </c>
      <c r="I101" s="92">
        <v>6581092.46</v>
      </c>
      <c r="J101" s="92">
        <v>6145892</v>
      </c>
      <c r="K101" s="92">
        <v>3048004.55</v>
      </c>
      <c r="L101" s="92">
        <v>605257.17000000004</v>
      </c>
      <c r="M101" s="92">
        <v>40368.18</v>
      </c>
      <c r="N101" s="92">
        <v>3666127.75</v>
      </c>
      <c r="O101" s="92">
        <v>79193.5</v>
      </c>
      <c r="P101" s="92">
        <v>967204.53</v>
      </c>
      <c r="Q101" s="92">
        <v>124967.5</v>
      </c>
      <c r="R101" s="92">
        <v>824356.64</v>
      </c>
      <c r="S101" s="92">
        <v>36253284</v>
      </c>
      <c r="T101" s="92">
        <v>12249956</v>
      </c>
      <c r="U101" s="92">
        <v>1177337.74</v>
      </c>
      <c r="V101" s="92">
        <v>214565</v>
      </c>
      <c r="W101" s="92">
        <v>2453625.5699999998</v>
      </c>
      <c r="X101" s="92">
        <v>2589516.9300000002</v>
      </c>
      <c r="Y101" s="92">
        <v>357116.97</v>
      </c>
      <c r="Z101" s="92">
        <v>4959843</v>
      </c>
      <c r="AA101" s="92">
        <v>975165.89</v>
      </c>
      <c r="AB101" s="92">
        <v>7371337.8300000001</v>
      </c>
      <c r="AC101" s="92">
        <v>2828466.17</v>
      </c>
      <c r="AD101" s="92">
        <v>2392473</v>
      </c>
      <c r="AE101" s="92">
        <v>101175.95</v>
      </c>
      <c r="AF101" s="92">
        <v>24596683.66</v>
      </c>
      <c r="AG101" s="92">
        <v>55342.32</v>
      </c>
      <c r="AH101" s="92">
        <v>158511.29</v>
      </c>
      <c r="AI101" s="92">
        <v>16769503.270000001</v>
      </c>
      <c r="AJ101" s="92">
        <v>277709262.29000002</v>
      </c>
      <c r="AK101" s="92">
        <v>43184871.25</v>
      </c>
      <c r="AL101" s="92">
        <v>1965294.69</v>
      </c>
      <c r="AM101" s="92">
        <v>460289.68</v>
      </c>
      <c r="AN101" s="92">
        <v>2250071</v>
      </c>
      <c r="AO101" s="92">
        <v>9798633.5899999999</v>
      </c>
      <c r="AP101" s="92">
        <v>894072.65</v>
      </c>
      <c r="AQ101" s="92">
        <v>965502.58</v>
      </c>
      <c r="AR101" s="92">
        <v>15950096.640000001</v>
      </c>
      <c r="AS101" s="92">
        <v>682352.97</v>
      </c>
      <c r="AT101" s="92">
        <v>773442.51</v>
      </c>
      <c r="AU101" s="92">
        <v>3321143.78</v>
      </c>
      <c r="AV101" s="92">
        <v>4477575.34</v>
      </c>
      <c r="AW101" s="92">
        <v>8248084.1299999999</v>
      </c>
      <c r="AX101" s="92">
        <v>1386006.67</v>
      </c>
      <c r="AY101" s="92">
        <v>2228146.58</v>
      </c>
      <c r="AZ101" s="92">
        <v>2789534</v>
      </c>
      <c r="BA101" s="92">
        <v>295965.76</v>
      </c>
      <c r="BB101" s="92">
        <v>9996871.0899999999</v>
      </c>
      <c r="BC101" s="92">
        <v>1051344</v>
      </c>
      <c r="BD101" s="92">
        <v>1398611.41</v>
      </c>
      <c r="BE101" s="92">
        <v>4389959</v>
      </c>
      <c r="BF101" s="92">
        <v>733720.69</v>
      </c>
      <c r="BG101" s="92">
        <v>372062.5</v>
      </c>
      <c r="BH101" s="92">
        <v>3325167.74</v>
      </c>
      <c r="BI101" s="92">
        <v>451922.55</v>
      </c>
      <c r="BJ101" s="92">
        <v>49058244.529999994</v>
      </c>
      <c r="BK101" s="92">
        <v>3418268.44</v>
      </c>
      <c r="BL101" s="92">
        <v>380170.83</v>
      </c>
      <c r="BM101" s="92">
        <v>260560.41</v>
      </c>
      <c r="BN101" s="92">
        <v>280606.27</v>
      </c>
      <c r="BO101" s="92">
        <v>1340883.3799999999</v>
      </c>
      <c r="BP101" s="92">
        <v>4650971.6100000003</v>
      </c>
      <c r="BQ101" s="92">
        <v>653359</v>
      </c>
      <c r="BR101" s="92">
        <v>164959438</v>
      </c>
      <c r="BS101" s="92">
        <v>13135497</v>
      </c>
      <c r="BT101" s="92">
        <v>621953.72</v>
      </c>
      <c r="BU101" s="92">
        <v>7332020.46</v>
      </c>
      <c r="BV101" s="92">
        <v>1870111</v>
      </c>
      <c r="BW101" s="92">
        <v>388363.93</v>
      </c>
      <c r="BX101" s="92">
        <v>258314</v>
      </c>
      <c r="BY101" s="92">
        <v>221456.06</v>
      </c>
      <c r="BZ101" s="92">
        <v>1855323.56</v>
      </c>
      <c r="CA101" s="92">
        <v>4484854.17</v>
      </c>
      <c r="CB101" s="92">
        <v>1857654.04</v>
      </c>
      <c r="CC101" s="78">
        <v>0</v>
      </c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</row>
    <row r="102" spans="1:91" x14ac:dyDescent="0.2">
      <c r="A102" s="84" t="s">
        <v>234</v>
      </c>
      <c r="B102" s="84"/>
      <c r="C102" s="84"/>
      <c r="D102" s="92">
        <v>0</v>
      </c>
      <c r="E102" s="92">
        <v>0</v>
      </c>
      <c r="F102" s="92">
        <v>0</v>
      </c>
      <c r="G102" s="92">
        <v>0</v>
      </c>
      <c r="H102" s="92">
        <v>0</v>
      </c>
      <c r="I102" s="92">
        <v>0</v>
      </c>
      <c r="J102" s="92">
        <v>0</v>
      </c>
      <c r="K102" s="92">
        <v>0</v>
      </c>
      <c r="L102" s="92">
        <v>0</v>
      </c>
      <c r="M102" s="92">
        <v>0</v>
      </c>
      <c r="N102" s="92">
        <v>0</v>
      </c>
      <c r="O102" s="92">
        <v>0</v>
      </c>
      <c r="P102" s="92">
        <v>0</v>
      </c>
      <c r="Q102" s="92">
        <v>15835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92">
        <v>0</v>
      </c>
      <c r="X102" s="92">
        <v>15658.39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2">
        <v>0</v>
      </c>
      <c r="AE102" s="92">
        <v>0</v>
      </c>
      <c r="AF102" s="92">
        <v>0</v>
      </c>
      <c r="AG102" s="92">
        <v>0</v>
      </c>
      <c r="AH102" s="92">
        <v>0</v>
      </c>
      <c r="AI102" s="92">
        <v>869370.93</v>
      </c>
      <c r="AJ102" s="92">
        <v>0</v>
      </c>
      <c r="AK102" s="92">
        <v>11828.96</v>
      </c>
      <c r="AL102" s="92">
        <v>0</v>
      </c>
      <c r="AM102" s="92">
        <v>0</v>
      </c>
      <c r="AN102" s="92">
        <v>0</v>
      </c>
      <c r="AO102" s="92">
        <v>0</v>
      </c>
      <c r="AP102" s="92">
        <v>0</v>
      </c>
      <c r="AQ102" s="92">
        <v>0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123420.02</v>
      </c>
      <c r="AZ102" s="92">
        <v>0</v>
      </c>
      <c r="BA102" s="92">
        <v>0</v>
      </c>
      <c r="BB102" s="92">
        <v>0</v>
      </c>
      <c r="BC102" s="92">
        <v>0</v>
      </c>
      <c r="BD102" s="92">
        <v>965.86</v>
      </c>
      <c r="BE102" s="92">
        <v>0</v>
      </c>
      <c r="BF102" s="92">
        <v>0</v>
      </c>
      <c r="BG102" s="92">
        <v>0</v>
      </c>
      <c r="BH102" s="92">
        <v>0</v>
      </c>
      <c r="BI102" s="92">
        <v>0</v>
      </c>
      <c r="BJ102" s="92">
        <v>-2803148.54</v>
      </c>
      <c r="BK102" s="92">
        <v>-210519.05</v>
      </c>
      <c r="BL102" s="92">
        <v>0</v>
      </c>
      <c r="BM102" s="92">
        <v>0</v>
      </c>
      <c r="BN102" s="92">
        <v>0</v>
      </c>
      <c r="BO102" s="92">
        <v>0</v>
      </c>
      <c r="BP102" s="92">
        <v>35240.370000000003</v>
      </c>
      <c r="BQ102" s="92">
        <v>0</v>
      </c>
      <c r="BR102" s="92">
        <v>0</v>
      </c>
      <c r="BS102" s="92">
        <v>0</v>
      </c>
      <c r="BT102" s="92">
        <v>0</v>
      </c>
      <c r="BU102" s="92">
        <v>0</v>
      </c>
      <c r="BV102" s="92">
        <v>0</v>
      </c>
      <c r="BW102" s="92">
        <v>-12454.25</v>
      </c>
      <c r="BX102" s="92">
        <v>0</v>
      </c>
      <c r="BY102" s="92">
        <v>0</v>
      </c>
      <c r="BZ102" s="92">
        <v>0</v>
      </c>
      <c r="CA102" s="92">
        <v>0</v>
      </c>
      <c r="CB102" s="92">
        <v>0</v>
      </c>
      <c r="CC102" s="78">
        <v>0</v>
      </c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</row>
    <row r="103" spans="1:91" x14ac:dyDescent="0.2">
      <c r="A103" s="84" t="s">
        <v>273</v>
      </c>
      <c r="B103" s="84"/>
      <c r="C103" s="84"/>
      <c r="D103" s="92">
        <v>0</v>
      </c>
      <c r="E103" s="92">
        <v>0</v>
      </c>
      <c r="F103" s="92">
        <v>0</v>
      </c>
      <c r="G103" s="92">
        <v>-733971.73</v>
      </c>
      <c r="H103" s="92">
        <v>-326810.21999999997</v>
      </c>
      <c r="I103" s="92">
        <v>0</v>
      </c>
      <c r="J103" s="92">
        <v>0</v>
      </c>
      <c r="K103" s="92">
        <v>-5987.05</v>
      </c>
      <c r="L103" s="92">
        <v>0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  <c r="R103" s="92">
        <v>0</v>
      </c>
      <c r="S103" s="92">
        <v>0</v>
      </c>
      <c r="T103" s="92">
        <v>-165971</v>
      </c>
      <c r="U103" s="92">
        <v>0</v>
      </c>
      <c r="V103" s="92">
        <v>0</v>
      </c>
      <c r="W103" s="92">
        <v>0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2">
        <v>0</v>
      </c>
      <c r="AE103" s="92">
        <v>0</v>
      </c>
      <c r="AF103" s="92">
        <v>-1150191</v>
      </c>
      <c r="AG103" s="92">
        <v>0</v>
      </c>
      <c r="AH103" s="92">
        <v>0</v>
      </c>
      <c r="AI103" s="92">
        <v>0</v>
      </c>
      <c r="AJ103" s="92">
        <v>0</v>
      </c>
      <c r="AK103" s="92">
        <v>0</v>
      </c>
      <c r="AL103" s="92">
        <v>0</v>
      </c>
      <c r="AM103" s="92">
        <v>0</v>
      </c>
      <c r="AN103" s="92">
        <v>0</v>
      </c>
      <c r="AO103" s="92">
        <v>-161962.64000000001</v>
      </c>
      <c r="AP103" s="92">
        <v>-53778.14</v>
      </c>
      <c r="AQ103" s="92">
        <v>-166181.87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-260000</v>
      </c>
      <c r="AX103" s="92">
        <v>0</v>
      </c>
      <c r="AY103" s="92">
        <v>0</v>
      </c>
      <c r="AZ103" s="92">
        <v>0</v>
      </c>
      <c r="BA103" s="92">
        <v>0</v>
      </c>
      <c r="BB103" s="92">
        <v>0</v>
      </c>
      <c r="BC103" s="92">
        <v>0</v>
      </c>
      <c r="BD103" s="92">
        <v>-634.13</v>
      </c>
      <c r="BE103" s="92">
        <v>0</v>
      </c>
      <c r="BF103" s="92">
        <v>0</v>
      </c>
      <c r="BG103" s="92">
        <v>0</v>
      </c>
      <c r="BH103" s="92">
        <v>0</v>
      </c>
      <c r="BI103" s="92">
        <v>1949.48</v>
      </c>
      <c r="BJ103" s="92">
        <v>1047116.03</v>
      </c>
      <c r="BK103" s="92">
        <v>0</v>
      </c>
      <c r="BL103" s="92">
        <v>0</v>
      </c>
      <c r="BM103" s="92">
        <v>0</v>
      </c>
      <c r="BN103" s="92">
        <v>0</v>
      </c>
      <c r="BO103" s="92">
        <v>0</v>
      </c>
      <c r="BP103" s="92">
        <v>-134967.92000000001</v>
      </c>
      <c r="BQ103" s="92">
        <v>13741</v>
      </c>
      <c r="BR103" s="92">
        <v>0</v>
      </c>
      <c r="BS103" s="92">
        <v>0</v>
      </c>
      <c r="BT103" s="92">
        <v>0</v>
      </c>
      <c r="BU103" s="92">
        <v>0</v>
      </c>
      <c r="BV103" s="92">
        <v>0</v>
      </c>
      <c r="BW103" s="92">
        <v>0</v>
      </c>
      <c r="BX103" s="92">
        <v>0</v>
      </c>
      <c r="BY103" s="92">
        <v>0</v>
      </c>
      <c r="BZ103" s="92">
        <v>0</v>
      </c>
      <c r="CA103" s="92">
        <v>0</v>
      </c>
      <c r="CB103" s="92">
        <v>0</v>
      </c>
      <c r="CC103" s="78">
        <v>0</v>
      </c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</row>
    <row r="104" spans="1:91" x14ac:dyDescent="0.2">
      <c r="A104" s="84" t="s">
        <v>235</v>
      </c>
      <c r="B104" s="84"/>
      <c r="C104" s="84"/>
      <c r="D104" s="92">
        <v>3337785.22</v>
      </c>
      <c r="E104" s="92">
        <v>291825.95</v>
      </c>
      <c r="F104" s="92">
        <v>5428327</v>
      </c>
      <c r="G104" s="92">
        <v>646122.84</v>
      </c>
      <c r="H104" s="92">
        <v>3940466.32</v>
      </c>
      <c r="I104" s="92">
        <v>9859537.7599999998</v>
      </c>
      <c r="J104" s="92">
        <v>7882664</v>
      </c>
      <c r="K104" s="92">
        <v>4440749.66</v>
      </c>
      <c r="L104" s="92">
        <v>971146.77</v>
      </c>
      <c r="M104" s="92">
        <v>40368.18</v>
      </c>
      <c r="N104" s="92">
        <v>3666127.75</v>
      </c>
      <c r="O104" s="92">
        <v>128157.98</v>
      </c>
      <c r="P104" s="92">
        <v>1144006.99</v>
      </c>
      <c r="Q104" s="92">
        <v>140802.5</v>
      </c>
      <c r="R104" s="92">
        <v>824356.64</v>
      </c>
      <c r="S104" s="92">
        <v>54494284</v>
      </c>
      <c r="T104" s="92">
        <v>15299045</v>
      </c>
      <c r="U104" s="92">
        <v>1760130.7</v>
      </c>
      <c r="V104" s="92">
        <v>214565</v>
      </c>
      <c r="W104" s="92">
        <v>3522094.8</v>
      </c>
      <c r="X104" s="92">
        <v>2605175.3199999998</v>
      </c>
      <c r="Y104" s="92">
        <v>357116.97</v>
      </c>
      <c r="Z104" s="92">
        <v>9345810</v>
      </c>
      <c r="AA104" s="92">
        <v>1414449.41</v>
      </c>
      <c r="AB104" s="92">
        <v>9314771.75</v>
      </c>
      <c r="AC104" s="92">
        <v>3367365.25</v>
      </c>
      <c r="AD104" s="92">
        <v>2392473</v>
      </c>
      <c r="AE104" s="92">
        <v>101175.95</v>
      </c>
      <c r="AF104" s="92">
        <v>23446492.66</v>
      </c>
      <c r="AG104" s="92">
        <v>66769.5</v>
      </c>
      <c r="AH104" s="92">
        <v>158511.29</v>
      </c>
      <c r="AI104" s="92">
        <v>27577374.180000003</v>
      </c>
      <c r="AJ104" s="92">
        <v>427642286.94000006</v>
      </c>
      <c r="AK104" s="92">
        <v>59694701.210000001</v>
      </c>
      <c r="AL104" s="92">
        <v>1965294.69</v>
      </c>
      <c r="AM104" s="92">
        <v>473564.53</v>
      </c>
      <c r="AN104" s="92">
        <v>2338815</v>
      </c>
      <c r="AO104" s="92">
        <v>14450960.649999999</v>
      </c>
      <c r="AP104" s="92">
        <v>1347794.55</v>
      </c>
      <c r="AQ104" s="92">
        <v>979071.08</v>
      </c>
      <c r="AR104" s="92">
        <v>20677810.510000002</v>
      </c>
      <c r="AS104" s="92">
        <v>682352.97</v>
      </c>
      <c r="AT104" s="92">
        <v>863285.57</v>
      </c>
      <c r="AU104" s="92">
        <v>4595080.7699999996</v>
      </c>
      <c r="AV104" s="92">
        <v>6077407.8399999999</v>
      </c>
      <c r="AW104" s="92">
        <v>10323080.879999999</v>
      </c>
      <c r="AX104" s="92">
        <v>2055312.67</v>
      </c>
      <c r="AY104" s="92">
        <v>3701281.52</v>
      </c>
      <c r="AZ104" s="92">
        <v>2811809.39</v>
      </c>
      <c r="BA104" s="92">
        <v>403052.3</v>
      </c>
      <c r="BB104" s="92">
        <v>14073621.09</v>
      </c>
      <c r="BC104" s="92">
        <v>1446047.44</v>
      </c>
      <c r="BD104" s="92">
        <v>2055542</v>
      </c>
      <c r="BE104" s="92">
        <v>6402211</v>
      </c>
      <c r="BF104" s="92">
        <v>1138694.01</v>
      </c>
      <c r="BG104" s="92">
        <v>548506.5</v>
      </c>
      <c r="BH104" s="92">
        <v>4392339.18</v>
      </c>
      <c r="BI104" s="92">
        <v>831435.31</v>
      </c>
      <c r="BJ104" s="92">
        <v>55364704.019999996</v>
      </c>
      <c r="BK104" s="92">
        <v>3207749.39</v>
      </c>
      <c r="BL104" s="92">
        <v>380170.83</v>
      </c>
      <c r="BM104" s="92">
        <v>260560.41</v>
      </c>
      <c r="BN104" s="92">
        <v>336161.85</v>
      </c>
      <c r="BO104" s="92">
        <v>848193</v>
      </c>
      <c r="BP104" s="92">
        <v>4551244.0599999996</v>
      </c>
      <c r="BQ104" s="92">
        <v>667100</v>
      </c>
      <c r="BR104" s="92">
        <v>164959438</v>
      </c>
      <c r="BS104" s="92">
        <v>15713914</v>
      </c>
      <c r="BT104" s="92">
        <v>621953.72</v>
      </c>
      <c r="BU104" s="92">
        <v>9728681.4600000009</v>
      </c>
      <c r="BV104" s="92">
        <v>2820048</v>
      </c>
      <c r="BW104" s="92">
        <v>457340.06</v>
      </c>
      <c r="BX104" s="92">
        <v>258314</v>
      </c>
      <c r="BY104" s="92">
        <v>307251.86</v>
      </c>
      <c r="BZ104" s="92">
        <v>2718429.96</v>
      </c>
      <c r="CA104" s="92">
        <v>6484854.1699999999</v>
      </c>
      <c r="CB104" s="92">
        <v>2440037.16</v>
      </c>
      <c r="CC104" s="78">
        <v>0</v>
      </c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</row>
    <row r="105" spans="1:91" x14ac:dyDescent="0.2">
      <c r="A105" s="84" t="s">
        <v>236</v>
      </c>
      <c r="B105" s="84"/>
      <c r="C105" s="84"/>
      <c r="D105" s="92">
        <v>597386</v>
      </c>
      <c r="E105" s="92">
        <v>-75522</v>
      </c>
      <c r="F105" s="92">
        <v>906000</v>
      </c>
      <c r="G105" s="92">
        <v>397345</v>
      </c>
      <c r="H105" s="92">
        <v>1606928</v>
      </c>
      <c r="I105" s="92">
        <v>1567502.42</v>
      </c>
      <c r="J105" s="92">
        <v>1429942</v>
      </c>
      <c r="K105" s="92">
        <v>271557.21999999997</v>
      </c>
      <c r="L105" s="92">
        <v>-120185</v>
      </c>
      <c r="M105" s="92">
        <v>0</v>
      </c>
      <c r="N105" s="92">
        <v>1087446</v>
      </c>
      <c r="O105" s="92">
        <v>0</v>
      </c>
      <c r="P105" s="92">
        <v>96378</v>
      </c>
      <c r="Q105" s="92">
        <v>15856</v>
      </c>
      <c r="R105" s="92">
        <v>580220</v>
      </c>
      <c r="S105" s="92">
        <v>7206255</v>
      </c>
      <c r="T105" s="92">
        <v>2187812</v>
      </c>
      <c r="U105" s="92">
        <v>176000</v>
      </c>
      <c r="V105" s="92">
        <v>13078</v>
      </c>
      <c r="W105" s="92">
        <v>422027</v>
      </c>
      <c r="X105" s="92">
        <v>723000</v>
      </c>
      <c r="Y105" s="92">
        <v>-8780</v>
      </c>
      <c r="Z105" s="92">
        <v>1491956</v>
      </c>
      <c r="AA105" s="92">
        <v>180390.91</v>
      </c>
      <c r="AB105" s="92">
        <v>2079364.04</v>
      </c>
      <c r="AC105" s="92">
        <v>1233049</v>
      </c>
      <c r="AD105" s="92">
        <v>558014</v>
      </c>
      <c r="AE105" s="92">
        <v>-9650</v>
      </c>
      <c r="AF105" s="92">
        <v>5717506</v>
      </c>
      <c r="AG105" s="92">
        <v>-4934</v>
      </c>
      <c r="AH105" s="92">
        <v>127260</v>
      </c>
      <c r="AI105" s="92">
        <v>4678095.5199999996</v>
      </c>
      <c r="AJ105" s="92">
        <v>7983018.79</v>
      </c>
      <c r="AK105" s="92">
        <v>13316081</v>
      </c>
      <c r="AL105" s="92">
        <v>627000</v>
      </c>
      <c r="AM105" s="92">
        <v>-10043</v>
      </c>
      <c r="AN105" s="92">
        <v>256556</v>
      </c>
      <c r="AO105" s="92">
        <v>2193378.2200000002</v>
      </c>
      <c r="AP105" s="92">
        <v>294247</v>
      </c>
      <c r="AQ105" s="92">
        <v>52847</v>
      </c>
      <c r="AR105" s="92">
        <v>2535544</v>
      </c>
      <c r="AS105" s="92">
        <v>227105</v>
      </c>
      <c r="AT105" s="92">
        <v>85807</v>
      </c>
      <c r="AU105" s="92">
        <v>503575</v>
      </c>
      <c r="AV105" s="92">
        <v>1040513.78</v>
      </c>
      <c r="AW105" s="92">
        <v>1597691.81</v>
      </c>
      <c r="AX105" s="92">
        <v>320463</v>
      </c>
      <c r="AY105" s="92">
        <v>531000</v>
      </c>
      <c r="AZ105" s="92">
        <v>734285</v>
      </c>
      <c r="BA105" s="92">
        <v>32483</v>
      </c>
      <c r="BB105" s="92">
        <v>1673240</v>
      </c>
      <c r="BC105" s="92">
        <v>285235</v>
      </c>
      <c r="BD105" s="92">
        <v>624000</v>
      </c>
      <c r="BE105" s="92">
        <v>1885201</v>
      </c>
      <c r="BF105" s="92">
        <v>29695</v>
      </c>
      <c r="BG105" s="92">
        <v>-27051</v>
      </c>
      <c r="BH105" s="92">
        <v>1217103.05</v>
      </c>
      <c r="BI105" s="92">
        <v>27046.639999999999</v>
      </c>
      <c r="BJ105" s="92">
        <v>380062.26</v>
      </c>
      <c r="BK105" s="92">
        <v>445000</v>
      </c>
      <c r="BL105" s="92">
        <v>6960</v>
      </c>
      <c r="BM105" s="92">
        <v>-1415</v>
      </c>
      <c r="BN105" s="92">
        <v>12408.59</v>
      </c>
      <c r="BO105" s="92">
        <v>407059.68</v>
      </c>
      <c r="BP105" s="92">
        <v>253500</v>
      </c>
      <c r="BQ105" s="92">
        <v>83488</v>
      </c>
      <c r="BR105" s="92">
        <v>23945794</v>
      </c>
      <c r="BS105" s="92">
        <v>3249262</v>
      </c>
      <c r="BT105" s="92">
        <v>190576.14</v>
      </c>
      <c r="BU105" s="92">
        <v>1189851</v>
      </c>
      <c r="BV105" s="92">
        <v>503422</v>
      </c>
      <c r="BW105" s="92">
        <v>3867</v>
      </c>
      <c r="BX105" s="92">
        <v>127852</v>
      </c>
      <c r="BY105" s="92">
        <v>0</v>
      </c>
      <c r="BZ105" s="92">
        <v>303000</v>
      </c>
      <c r="CA105" s="92">
        <v>1481096.12</v>
      </c>
      <c r="CB105" s="92">
        <v>513736</v>
      </c>
      <c r="CC105" s="78">
        <v>0</v>
      </c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</row>
    <row r="106" spans="1:91" x14ac:dyDescent="0.2">
      <c r="A106" s="84" t="s">
        <v>237</v>
      </c>
      <c r="B106" s="84"/>
      <c r="C106" s="84"/>
      <c r="D106" s="92">
        <v>40774.33</v>
      </c>
      <c r="E106" s="92">
        <v>-1063</v>
      </c>
      <c r="F106" s="92">
        <v>180940</v>
      </c>
      <c r="G106" s="92">
        <v>0</v>
      </c>
      <c r="H106" s="92">
        <v>35507.800000000003</v>
      </c>
      <c r="I106" s="92">
        <v>492630.68</v>
      </c>
      <c r="J106" s="92">
        <v>0</v>
      </c>
      <c r="K106" s="92">
        <v>106356.8</v>
      </c>
      <c r="L106" s="92">
        <v>30690.02</v>
      </c>
      <c r="M106" s="92">
        <v>9587.76</v>
      </c>
      <c r="N106" s="92">
        <v>0</v>
      </c>
      <c r="O106" s="92">
        <v>-1346.48</v>
      </c>
      <c r="P106" s="92">
        <v>1601.52</v>
      </c>
      <c r="Q106" s="92">
        <v>0</v>
      </c>
      <c r="R106" s="92">
        <v>31708.53</v>
      </c>
      <c r="S106" s="92">
        <v>1206403</v>
      </c>
      <c r="T106" s="92">
        <v>565692</v>
      </c>
      <c r="U106" s="92">
        <v>23638.6</v>
      </c>
      <c r="V106" s="92">
        <v>18327</v>
      </c>
      <c r="W106" s="92">
        <v>68135.64</v>
      </c>
      <c r="X106" s="92">
        <v>45959.96</v>
      </c>
      <c r="Y106" s="92">
        <v>12774.65</v>
      </c>
      <c r="Z106" s="92">
        <v>23784</v>
      </c>
      <c r="AA106" s="92">
        <v>25130.48</v>
      </c>
      <c r="AB106" s="92">
        <v>246724.76</v>
      </c>
      <c r="AC106" s="92">
        <v>71139.850000000006</v>
      </c>
      <c r="AD106" s="92">
        <v>130269</v>
      </c>
      <c r="AE106" s="92">
        <v>0</v>
      </c>
      <c r="AF106" s="92">
        <v>718241.45</v>
      </c>
      <c r="AG106" s="92">
        <v>0</v>
      </c>
      <c r="AH106" s="92">
        <v>15678.31</v>
      </c>
      <c r="AI106" s="92">
        <v>-64332</v>
      </c>
      <c r="AJ106" s="92">
        <v>8066768.8499999996</v>
      </c>
      <c r="AK106" s="92">
        <v>2238893.54</v>
      </c>
      <c r="AL106" s="92">
        <v>23430.94</v>
      </c>
      <c r="AM106" s="92">
        <v>11547.61</v>
      </c>
      <c r="AN106" s="92">
        <v>155272</v>
      </c>
      <c r="AO106" s="92">
        <v>390053.96</v>
      </c>
      <c r="AP106" s="92">
        <v>46698.2</v>
      </c>
      <c r="AQ106" s="92">
        <v>10549.43</v>
      </c>
      <c r="AR106" s="92">
        <v>0</v>
      </c>
      <c r="AS106" s="92">
        <v>0</v>
      </c>
      <c r="AT106" s="92">
        <v>30110.27</v>
      </c>
      <c r="AU106" s="92">
        <v>23784</v>
      </c>
      <c r="AV106" s="92">
        <v>185157.45</v>
      </c>
      <c r="AW106" s="92">
        <v>87092</v>
      </c>
      <c r="AX106" s="92">
        <v>31672.82</v>
      </c>
      <c r="AY106" s="92">
        <v>68209.5</v>
      </c>
      <c r="AZ106" s="92">
        <v>88459.87</v>
      </c>
      <c r="BA106" s="92">
        <v>1513.01</v>
      </c>
      <c r="BB106" s="92">
        <v>232847.9</v>
      </c>
      <c r="BC106" s="92">
        <v>1431</v>
      </c>
      <c r="BD106" s="92">
        <v>39035.18</v>
      </c>
      <c r="BE106" s="92">
        <v>200584</v>
      </c>
      <c r="BF106" s="92">
        <v>3000</v>
      </c>
      <c r="BG106" s="92">
        <v>0</v>
      </c>
      <c r="BH106" s="92">
        <v>121929.7</v>
      </c>
      <c r="BI106" s="92">
        <v>71629.119999999995</v>
      </c>
      <c r="BJ106" s="92">
        <v>10588494.99</v>
      </c>
      <c r="BK106" s="92">
        <v>50943.839999999997</v>
      </c>
      <c r="BL106" s="92">
        <v>0</v>
      </c>
      <c r="BM106" s="92">
        <v>21558.3</v>
      </c>
      <c r="BN106" s="92">
        <v>0</v>
      </c>
      <c r="BO106" s="92">
        <v>114869.94</v>
      </c>
      <c r="BP106" s="92">
        <v>60000</v>
      </c>
      <c r="BQ106" s="92">
        <v>0</v>
      </c>
      <c r="BR106" s="92">
        <v>8139154.54</v>
      </c>
      <c r="BS106" s="92">
        <v>10802</v>
      </c>
      <c r="BT106" s="92">
        <v>25004.06</v>
      </c>
      <c r="BU106" s="92">
        <v>198784.4</v>
      </c>
      <c r="BV106" s="92">
        <v>36396</v>
      </c>
      <c r="BW106" s="92">
        <v>11769.09</v>
      </c>
      <c r="BX106" s="92">
        <v>0</v>
      </c>
      <c r="BY106" s="92">
        <v>892</v>
      </c>
      <c r="BZ106" s="92">
        <v>84722.4</v>
      </c>
      <c r="CA106" s="92">
        <v>0</v>
      </c>
      <c r="CB106" s="92">
        <v>122725.33</v>
      </c>
      <c r="CC106" s="78">
        <v>0</v>
      </c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</row>
    <row r="107" spans="1:91" x14ac:dyDescent="0.2">
      <c r="A107" s="84" t="s">
        <v>238</v>
      </c>
      <c r="B107" s="84"/>
      <c r="C107" s="84"/>
      <c r="D107" s="92">
        <v>0</v>
      </c>
      <c r="E107" s="92">
        <v>0</v>
      </c>
      <c r="F107" s="92">
        <v>0</v>
      </c>
      <c r="G107" s="92">
        <v>94606.88</v>
      </c>
      <c r="H107" s="92">
        <v>0</v>
      </c>
      <c r="I107" s="92">
        <v>0</v>
      </c>
      <c r="J107" s="92">
        <v>0</v>
      </c>
      <c r="K107" s="92">
        <v>226.36</v>
      </c>
      <c r="L107" s="92">
        <v>0</v>
      </c>
      <c r="M107" s="92">
        <v>0</v>
      </c>
      <c r="N107" s="92">
        <v>-162396</v>
      </c>
      <c r="O107" s="92">
        <v>0</v>
      </c>
      <c r="P107" s="92">
        <v>0</v>
      </c>
      <c r="Q107" s="92">
        <v>0</v>
      </c>
      <c r="R107" s="92">
        <v>1443.5</v>
      </c>
      <c r="S107" s="92">
        <v>0</v>
      </c>
      <c r="T107" s="92">
        <v>0</v>
      </c>
      <c r="U107" s="92">
        <v>0</v>
      </c>
      <c r="V107" s="92">
        <v>37.53</v>
      </c>
      <c r="W107" s="92">
        <v>8641.35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4799.12</v>
      </c>
      <c r="AD107" s="92">
        <v>1227</v>
      </c>
      <c r="AE107" s="92">
        <v>0</v>
      </c>
      <c r="AF107" s="92">
        <v>0</v>
      </c>
      <c r="AG107" s="92">
        <v>0</v>
      </c>
      <c r="AH107" s="92">
        <v>0</v>
      </c>
      <c r="AI107" s="92">
        <v>0</v>
      </c>
      <c r="AJ107" s="92">
        <v>641017.51</v>
      </c>
      <c r="AK107" s="92">
        <v>0</v>
      </c>
      <c r="AL107" s="92">
        <v>0</v>
      </c>
      <c r="AM107" s="92">
        <v>0</v>
      </c>
      <c r="AN107" s="92">
        <v>0</v>
      </c>
      <c r="AO107" s="92">
        <v>0</v>
      </c>
      <c r="AP107" s="92">
        <v>0</v>
      </c>
      <c r="AQ107" s="92">
        <v>0</v>
      </c>
      <c r="AR107" s="92">
        <v>22191.49</v>
      </c>
      <c r="AS107" s="92">
        <v>144.13999999999999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2">
        <v>0</v>
      </c>
      <c r="BA107" s="92">
        <v>10699.2</v>
      </c>
      <c r="BB107" s="92">
        <v>0</v>
      </c>
      <c r="BC107" s="92">
        <v>320.10000000000002</v>
      </c>
      <c r="BD107" s="92">
        <v>9397.08</v>
      </c>
      <c r="BE107" s="92">
        <v>0</v>
      </c>
      <c r="BF107" s="92">
        <v>0</v>
      </c>
      <c r="BG107" s="92">
        <v>11590.84</v>
      </c>
      <c r="BH107" s="92">
        <v>0</v>
      </c>
      <c r="BI107" s="92">
        <v>65</v>
      </c>
      <c r="BJ107" s="92">
        <v>946.11</v>
      </c>
      <c r="BK107" s="92">
        <v>84560.39</v>
      </c>
      <c r="BL107" s="92">
        <v>0</v>
      </c>
      <c r="BM107" s="92">
        <v>0</v>
      </c>
      <c r="BN107" s="92">
        <v>4438.74</v>
      </c>
      <c r="BO107" s="92">
        <v>0</v>
      </c>
      <c r="BP107" s="92">
        <v>5287.67</v>
      </c>
      <c r="BQ107" s="92">
        <v>9692.7999999999993</v>
      </c>
      <c r="BR107" s="92">
        <v>0</v>
      </c>
      <c r="BS107" s="92">
        <v>23482</v>
      </c>
      <c r="BT107" s="92">
        <v>0</v>
      </c>
      <c r="BU107" s="92">
        <v>0</v>
      </c>
      <c r="BV107" s="92">
        <v>0</v>
      </c>
      <c r="BW107" s="92">
        <v>0</v>
      </c>
      <c r="BX107" s="92">
        <v>1373</v>
      </c>
      <c r="BY107" s="92">
        <v>0</v>
      </c>
      <c r="BZ107" s="92">
        <v>9522.59</v>
      </c>
      <c r="CA107" s="92">
        <v>0</v>
      </c>
      <c r="CB107" s="92">
        <v>0</v>
      </c>
      <c r="CC107" s="78">
        <v>0</v>
      </c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</row>
    <row r="108" spans="1:91" x14ac:dyDescent="0.2">
      <c r="A108" s="84" t="s">
        <v>239</v>
      </c>
      <c r="B108" s="84"/>
      <c r="C108" s="84"/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>
        <v>0</v>
      </c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286449.39</v>
      </c>
      <c r="Q108" s="92">
        <v>0</v>
      </c>
      <c r="R108" s="92">
        <v>0</v>
      </c>
      <c r="S108" s="92">
        <v>0</v>
      </c>
      <c r="T108" s="92">
        <v>956750</v>
      </c>
      <c r="U108" s="92">
        <v>0</v>
      </c>
      <c r="V108" s="92">
        <v>0</v>
      </c>
      <c r="W108" s="92">
        <v>51408.84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>
        <v>0</v>
      </c>
      <c r="AF108" s="92">
        <v>0</v>
      </c>
      <c r="AG108" s="92">
        <v>0</v>
      </c>
      <c r="AH108" s="92">
        <v>0</v>
      </c>
      <c r="AI108" s="92">
        <v>0</v>
      </c>
      <c r="AJ108" s="92">
        <v>0</v>
      </c>
      <c r="AK108" s="92">
        <v>-2170176.4700000002</v>
      </c>
      <c r="AL108" s="92">
        <v>0</v>
      </c>
      <c r="AM108" s="92">
        <v>0</v>
      </c>
      <c r="AN108" s="92">
        <v>0</v>
      </c>
      <c r="AO108" s="92">
        <v>24251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-1034654.26</v>
      </c>
      <c r="AV108" s="92">
        <v>6352.6500000000233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2">
        <v>0</v>
      </c>
      <c r="BE108" s="92">
        <v>0</v>
      </c>
      <c r="BF108" s="92">
        <v>0</v>
      </c>
      <c r="BG108" s="92">
        <v>0</v>
      </c>
      <c r="BH108" s="92">
        <v>-148165.85999999999</v>
      </c>
      <c r="BI108" s="92">
        <v>0</v>
      </c>
      <c r="BJ108" s="92">
        <v>0</v>
      </c>
      <c r="BK108" s="92">
        <v>0</v>
      </c>
      <c r="BL108" s="92">
        <v>0</v>
      </c>
      <c r="BM108" s="92">
        <v>0</v>
      </c>
      <c r="BN108" s="92">
        <v>0</v>
      </c>
      <c r="BO108" s="92">
        <v>0</v>
      </c>
      <c r="BP108" s="92">
        <v>0</v>
      </c>
      <c r="BQ108" s="92">
        <v>0</v>
      </c>
      <c r="BR108" s="92">
        <v>0</v>
      </c>
      <c r="BS108" s="92">
        <v>0</v>
      </c>
      <c r="BT108" s="92">
        <v>0</v>
      </c>
      <c r="BU108" s="92">
        <v>0</v>
      </c>
      <c r="BV108" s="92">
        <v>0</v>
      </c>
      <c r="BW108" s="92">
        <v>0</v>
      </c>
      <c r="BX108" s="92">
        <v>0</v>
      </c>
      <c r="BY108" s="92">
        <v>0</v>
      </c>
      <c r="BZ108" s="92">
        <v>0</v>
      </c>
      <c r="CA108" s="92">
        <v>0</v>
      </c>
      <c r="CB108" s="92">
        <v>0</v>
      </c>
      <c r="CC108" s="78">
        <v>0</v>
      </c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</row>
    <row r="109" spans="1:91" x14ac:dyDescent="0.2">
      <c r="A109" s="83"/>
      <c r="B109" s="83"/>
      <c r="C109" s="83"/>
      <c r="D109" s="92">
        <v>-1416521.08</v>
      </c>
      <c r="E109" s="92">
        <v>131560</v>
      </c>
      <c r="F109" s="92">
        <v>359157</v>
      </c>
      <c r="G109" s="92">
        <v>-696049.30999999598</v>
      </c>
      <c r="H109" s="92">
        <v>-378041.33000004647</v>
      </c>
      <c r="I109" s="92">
        <v>1254866.9200000132</v>
      </c>
      <c r="J109" s="92">
        <v>846920</v>
      </c>
      <c r="K109" s="92">
        <v>797591.3400000023</v>
      </c>
      <c r="L109" s="92">
        <v>270920.62999999907</v>
      </c>
      <c r="M109" s="92">
        <v>-25160.679999999527</v>
      </c>
      <c r="N109" s="92">
        <v>-316268.54000001587</v>
      </c>
      <c r="O109" s="92">
        <v>143093.76000000001</v>
      </c>
      <c r="P109" s="92">
        <v>495635.11999999918</v>
      </c>
      <c r="Q109" s="92">
        <v>22445.820000000065</v>
      </c>
      <c r="R109" s="92">
        <v>-685270.36999999895</v>
      </c>
      <c r="S109" s="92">
        <v>19642403</v>
      </c>
      <c r="T109" s="92">
        <v>35416</v>
      </c>
      <c r="U109" s="92">
        <v>523063.72000000894</v>
      </c>
      <c r="V109" s="92">
        <v>92578.140000000276</v>
      </c>
      <c r="W109" s="92">
        <v>340241.08999999461</v>
      </c>
      <c r="X109" s="92">
        <v>-334804.34000000445</v>
      </c>
      <c r="Y109" s="92">
        <v>314276.02</v>
      </c>
      <c r="Z109" s="92">
        <v>-62475.599999986589</v>
      </c>
      <c r="AA109" s="92">
        <v>683357.88</v>
      </c>
      <c r="AB109" s="92">
        <v>2384060.0699999938</v>
      </c>
      <c r="AC109" s="92">
        <v>-79467.769999994169</v>
      </c>
      <c r="AD109" s="92">
        <v>-21339</v>
      </c>
      <c r="AE109" s="92">
        <v>61947.099999999002</v>
      </c>
      <c r="AF109" s="92">
        <v>2187831.5100000324</v>
      </c>
      <c r="AG109" s="92">
        <v>75428.009999999893</v>
      </c>
      <c r="AH109" s="92">
        <v>-74763.159999999305</v>
      </c>
      <c r="AI109" s="92">
        <v>3301016.2900000289</v>
      </c>
      <c r="AJ109" s="92">
        <v>89170429.219999522</v>
      </c>
      <c r="AK109" s="92">
        <v>15596164.950000098</v>
      </c>
      <c r="AL109" s="92">
        <v>448470.08000000665</v>
      </c>
      <c r="AM109" s="92">
        <v>299443.20999999915</v>
      </c>
      <c r="AN109" s="92">
        <v>680116</v>
      </c>
      <c r="AO109" s="92">
        <v>1589990.6099999663</v>
      </c>
      <c r="AP109" s="92">
        <v>50434.970000000947</v>
      </c>
      <c r="AQ109" s="92">
        <v>-18260.86000000481</v>
      </c>
      <c r="AR109" s="92">
        <v>6732272.2899999674</v>
      </c>
      <c r="AS109" s="92">
        <v>-196451.88999999675</v>
      </c>
      <c r="AT109" s="92">
        <v>-67365.470000000685</v>
      </c>
      <c r="AU109" s="92">
        <v>-441877.13000001595</v>
      </c>
      <c r="AV109" s="92">
        <v>2404022.6999999951</v>
      </c>
      <c r="AW109" s="92">
        <v>5084167.1199999843</v>
      </c>
      <c r="AX109" s="92">
        <v>592255.43999999994</v>
      </c>
      <c r="AY109" s="92">
        <v>231122.5199999949</v>
      </c>
      <c r="AZ109" s="92">
        <v>-334865.12</v>
      </c>
      <c r="BA109" s="92">
        <v>71877.210000001578</v>
      </c>
      <c r="BB109" s="92">
        <v>4001475.2199999779</v>
      </c>
      <c r="BC109" s="92">
        <v>196266.58000000232</v>
      </c>
      <c r="BD109" s="92">
        <v>803528.13000000198</v>
      </c>
      <c r="BE109" s="92">
        <v>1254274</v>
      </c>
      <c r="BF109" s="92">
        <v>369730.7399999951</v>
      </c>
      <c r="BG109" s="92">
        <v>259635.11999999933</v>
      </c>
      <c r="BH109" s="92">
        <v>-740788.59000000614</v>
      </c>
      <c r="BI109" s="92">
        <v>166538.37</v>
      </c>
      <c r="BJ109" s="92">
        <v>4576777.4899999062</v>
      </c>
      <c r="BK109" s="92">
        <v>-495782.70000000298</v>
      </c>
      <c r="BL109" s="92">
        <v>124622.15000000084</v>
      </c>
      <c r="BM109" s="92">
        <v>-43151.190000001297</v>
      </c>
      <c r="BN109" s="92">
        <v>-83671.930000000182</v>
      </c>
      <c r="BO109" s="92">
        <f>SUM(BO82:BO106)</f>
        <v>-535484.41000000178</v>
      </c>
      <c r="BP109" s="92">
        <v>3417330.1500000153</v>
      </c>
      <c r="BQ109" s="92">
        <v>162419.44999999524</v>
      </c>
      <c r="BR109" s="92">
        <v>24533889.990000166</v>
      </c>
      <c r="BS109" s="92">
        <v>2232522</v>
      </c>
      <c r="BT109" s="92">
        <v>-383371.93999999686</v>
      </c>
      <c r="BU109" s="92">
        <v>1058026.6499999627</v>
      </c>
      <c r="BV109" s="92">
        <v>856338</v>
      </c>
      <c r="BW109" s="92">
        <v>136416.29</v>
      </c>
      <c r="BX109" s="92">
        <v>-395527</v>
      </c>
      <c r="BY109" s="92">
        <v>500979.31000000116</v>
      </c>
      <c r="BZ109" s="92">
        <v>-76549.889999993844</v>
      </c>
      <c r="CA109" s="92">
        <v>1624016.0399999926</v>
      </c>
      <c r="CB109" s="92">
        <v>1505700.16</v>
      </c>
      <c r="CC109" s="78">
        <v>0</v>
      </c>
      <c r="CD109" s="74"/>
      <c r="CE109" s="74"/>
      <c r="CF109" s="74"/>
      <c r="CG109" s="74"/>
      <c r="CH109" s="74"/>
      <c r="CI109" s="74"/>
      <c r="CJ109" s="4"/>
      <c r="CK109" s="4"/>
      <c r="CL109" s="4"/>
      <c r="CM109" s="4"/>
    </row>
    <row r="110" spans="1:91" x14ac:dyDescent="0.2">
      <c r="A110" s="85" t="s">
        <v>213</v>
      </c>
      <c r="B110" s="85"/>
      <c r="C110" s="85"/>
      <c r="D110" s="93">
        <v>0</v>
      </c>
      <c r="E110" s="93">
        <v>0</v>
      </c>
      <c r="F110" s="93">
        <v>0</v>
      </c>
      <c r="G110" s="93">
        <v>0</v>
      </c>
      <c r="H110" s="93">
        <v>0</v>
      </c>
      <c r="I110" s="93">
        <v>0</v>
      </c>
      <c r="J110" s="93">
        <v>0</v>
      </c>
      <c r="K110" s="93">
        <v>0</v>
      </c>
      <c r="L110" s="93">
        <v>0</v>
      </c>
      <c r="M110" s="93">
        <v>0</v>
      </c>
      <c r="N110" s="93">
        <v>0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93">
        <v>0</v>
      </c>
      <c r="AI110" s="93">
        <v>0</v>
      </c>
      <c r="AJ110" s="93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93">
        <v>0</v>
      </c>
      <c r="AV110" s="93">
        <v>0</v>
      </c>
      <c r="AW110" s="93">
        <v>0</v>
      </c>
      <c r="AX110" s="93">
        <v>0</v>
      </c>
      <c r="AY110" s="93">
        <v>0</v>
      </c>
      <c r="AZ110" s="93">
        <v>0</v>
      </c>
      <c r="BA110" s="93">
        <v>0</v>
      </c>
      <c r="BB110" s="93">
        <v>0</v>
      </c>
      <c r="BC110" s="93">
        <v>0</v>
      </c>
      <c r="BD110" s="93">
        <v>0</v>
      </c>
      <c r="BE110" s="93">
        <v>0</v>
      </c>
      <c r="BF110" s="93">
        <v>0</v>
      </c>
      <c r="BG110" s="93">
        <v>0</v>
      </c>
      <c r="BH110" s="93">
        <v>0</v>
      </c>
      <c r="BI110" s="93">
        <v>0</v>
      </c>
      <c r="BJ110" s="93">
        <v>0</v>
      </c>
      <c r="BK110" s="93">
        <v>0</v>
      </c>
      <c r="BL110" s="93">
        <v>0</v>
      </c>
      <c r="BM110" s="93">
        <v>0</v>
      </c>
      <c r="BN110" s="93">
        <v>0</v>
      </c>
      <c r="BO110" s="93">
        <v>0</v>
      </c>
      <c r="BP110" s="93">
        <v>0</v>
      </c>
      <c r="BQ110" s="93">
        <v>0</v>
      </c>
      <c r="BR110" s="93">
        <v>0</v>
      </c>
      <c r="BS110" s="93">
        <v>0</v>
      </c>
      <c r="BT110" s="93">
        <v>0</v>
      </c>
      <c r="BU110" s="93">
        <v>0</v>
      </c>
      <c r="BV110" s="93">
        <v>0</v>
      </c>
      <c r="BW110" s="93">
        <v>0</v>
      </c>
      <c r="BX110" s="93">
        <v>0</v>
      </c>
      <c r="BY110" s="93">
        <v>0</v>
      </c>
      <c r="BZ110" s="93">
        <v>0</v>
      </c>
      <c r="CA110" s="93">
        <v>0</v>
      </c>
      <c r="CB110" s="106">
        <v>0</v>
      </c>
      <c r="CC110" s="93">
        <v>0</v>
      </c>
    </row>
    <row r="111" spans="1:91" x14ac:dyDescent="0.2">
      <c r="A111" s="86" t="s">
        <v>195</v>
      </c>
      <c r="B111" s="86"/>
      <c r="C111" s="86"/>
      <c r="D111" s="80">
        <v>0</v>
      </c>
      <c r="E111" s="80">
        <v>0</v>
      </c>
      <c r="F111" s="80">
        <v>0</v>
      </c>
      <c r="G111" s="80">
        <v>0</v>
      </c>
      <c r="H111" s="80">
        <v>0</v>
      </c>
      <c r="I111" s="80">
        <v>0</v>
      </c>
      <c r="J111" s="80">
        <v>0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0</v>
      </c>
      <c r="Q111" s="80">
        <v>0</v>
      </c>
      <c r="R111" s="80">
        <v>0</v>
      </c>
      <c r="S111" s="80">
        <v>0</v>
      </c>
      <c r="T111" s="80">
        <v>0</v>
      </c>
      <c r="U111" s="80">
        <v>0</v>
      </c>
      <c r="V111" s="80">
        <v>0</v>
      </c>
      <c r="W111" s="80">
        <v>0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0</v>
      </c>
      <c r="AE111" s="80">
        <v>0</v>
      </c>
      <c r="AF111" s="80">
        <v>0</v>
      </c>
      <c r="AG111" s="80">
        <v>0</v>
      </c>
      <c r="AH111" s="80">
        <v>0</v>
      </c>
      <c r="AI111" s="80">
        <v>0</v>
      </c>
      <c r="AJ111" s="80">
        <v>0</v>
      </c>
      <c r="AK111" s="80">
        <v>0</v>
      </c>
      <c r="AL111" s="80">
        <v>0</v>
      </c>
      <c r="AM111" s="80">
        <v>0</v>
      </c>
      <c r="AN111" s="80">
        <v>0</v>
      </c>
      <c r="AO111" s="80">
        <v>0</v>
      </c>
      <c r="AP111" s="80">
        <v>0</v>
      </c>
      <c r="AQ111" s="80">
        <v>0</v>
      </c>
      <c r="AR111" s="80">
        <v>0</v>
      </c>
      <c r="AS111" s="80">
        <v>0</v>
      </c>
      <c r="AT111" s="80">
        <v>0</v>
      </c>
      <c r="AU111" s="80">
        <v>0</v>
      </c>
      <c r="AV111" s="80">
        <v>0</v>
      </c>
      <c r="AW111" s="80">
        <v>0</v>
      </c>
      <c r="AX111" s="80">
        <v>0</v>
      </c>
      <c r="AY111" s="80">
        <v>0</v>
      </c>
      <c r="AZ111" s="80">
        <v>0</v>
      </c>
      <c r="BA111" s="80">
        <v>0</v>
      </c>
      <c r="BB111" s="80">
        <v>0</v>
      </c>
      <c r="BC111" s="80">
        <v>0</v>
      </c>
      <c r="BD111" s="80">
        <v>0</v>
      </c>
      <c r="BE111" s="80">
        <v>0</v>
      </c>
      <c r="BF111" s="80">
        <v>0</v>
      </c>
      <c r="BG111" s="80">
        <v>0</v>
      </c>
      <c r="BH111" s="80">
        <v>0</v>
      </c>
      <c r="BI111" s="80">
        <v>0</v>
      </c>
      <c r="BJ111" s="80">
        <v>0</v>
      </c>
      <c r="BK111" s="80">
        <v>0</v>
      </c>
      <c r="BL111" s="80">
        <v>0</v>
      </c>
      <c r="BM111" s="80">
        <v>0</v>
      </c>
      <c r="BN111" s="80">
        <v>0</v>
      </c>
      <c r="BO111" s="80">
        <v>0</v>
      </c>
      <c r="BP111" s="80">
        <v>0</v>
      </c>
      <c r="BQ111" s="80">
        <v>0</v>
      </c>
      <c r="BR111" s="80">
        <v>0</v>
      </c>
      <c r="BS111" s="80">
        <v>0</v>
      </c>
      <c r="BT111" s="80">
        <v>0</v>
      </c>
      <c r="BU111" s="80">
        <v>0</v>
      </c>
      <c r="BV111" s="80">
        <v>0</v>
      </c>
      <c r="BW111" s="80">
        <v>0</v>
      </c>
      <c r="BX111" s="80">
        <v>0</v>
      </c>
      <c r="BY111" s="80">
        <v>0</v>
      </c>
      <c r="BZ111" s="80">
        <v>0</v>
      </c>
      <c r="CA111" s="80">
        <v>0</v>
      </c>
      <c r="CB111" s="83">
        <v>0</v>
      </c>
      <c r="CC111" s="80">
        <v>0</v>
      </c>
    </row>
    <row r="112" spans="1:91" x14ac:dyDescent="0.2">
      <c r="A112" s="82" t="s">
        <v>319</v>
      </c>
      <c r="B112" s="82"/>
      <c r="C112" s="82"/>
      <c r="D112" s="156">
        <v>200484507</v>
      </c>
      <c r="E112" s="156">
        <v>24709021.93</v>
      </c>
      <c r="F112" s="156">
        <v>1078083836</v>
      </c>
      <c r="G112" s="156">
        <v>291433060</v>
      </c>
      <c r="H112" s="156">
        <v>950759113</v>
      </c>
      <c r="I112" s="156">
        <v>1708945765</v>
      </c>
      <c r="J112" s="156">
        <v>1513165803</v>
      </c>
      <c r="K112" s="156">
        <v>296450876</v>
      </c>
      <c r="L112" s="156">
        <v>155933074.54000002</v>
      </c>
      <c r="M112" s="156">
        <v>27909701</v>
      </c>
      <c r="N112" s="156">
        <v>749102210</v>
      </c>
      <c r="O112" s="156">
        <v>30530479.039999999</v>
      </c>
      <c r="P112" s="156">
        <v>323072252</v>
      </c>
      <c r="Q112" s="156">
        <v>30070381</v>
      </c>
      <c r="R112" s="156">
        <v>261284907.69</v>
      </c>
      <c r="S112" s="156">
        <v>7949145631</v>
      </c>
      <c r="T112" s="156">
        <v>2661909046.8000002</v>
      </c>
      <c r="U112" s="156">
        <v>430833618.5</v>
      </c>
      <c r="V112" s="156">
        <v>63861009</v>
      </c>
      <c r="W112" s="156">
        <v>582070286</v>
      </c>
      <c r="X112" s="156">
        <v>588760782</v>
      </c>
      <c r="Y112" s="156">
        <v>84047771</v>
      </c>
      <c r="Z112" s="156">
        <v>975049966.83000004</v>
      </c>
      <c r="AA112" s="156">
        <v>188945278.03</v>
      </c>
      <c r="AB112" s="156">
        <v>1640997395</v>
      </c>
      <c r="AC112" s="156">
        <v>481663621</v>
      </c>
      <c r="AD112" s="156">
        <v>520600821</v>
      </c>
      <c r="AE112" s="156">
        <v>77598404</v>
      </c>
      <c r="AF112" s="156">
        <v>5856363911</v>
      </c>
      <c r="AG112" s="156">
        <v>25448986.000999998</v>
      </c>
      <c r="AH112" s="156">
        <v>158412711</v>
      </c>
      <c r="AI112" s="156">
        <v>3911061064</v>
      </c>
      <c r="AJ112" s="156">
        <v>25146000000</v>
      </c>
      <c r="AK112" s="156">
        <v>7839761156.3100004</v>
      </c>
      <c r="AL112" s="156">
        <v>244035080.18000001</v>
      </c>
      <c r="AM112" s="156">
        <v>109522914</v>
      </c>
      <c r="AN112" s="156">
        <v>731649824</v>
      </c>
      <c r="AO112" s="156">
        <v>1896188915</v>
      </c>
      <c r="AP112" s="156">
        <v>261165589</v>
      </c>
      <c r="AQ112" s="156">
        <v>217000157</v>
      </c>
      <c r="AR112" s="156">
        <v>3428161401</v>
      </c>
      <c r="AS112" s="156">
        <v>222041039</v>
      </c>
      <c r="AT112" s="156">
        <v>213538383.85999998</v>
      </c>
      <c r="AU112" s="156">
        <v>752674125</v>
      </c>
      <c r="AV112" s="156">
        <v>717028590</v>
      </c>
      <c r="AW112" s="156">
        <v>1259586591</v>
      </c>
      <c r="AX112" s="156">
        <v>186276967</v>
      </c>
      <c r="AY112" s="156">
        <v>387988818</v>
      </c>
      <c r="AZ112" s="156">
        <v>592114321</v>
      </c>
      <c r="BA112" s="156">
        <v>130878434</v>
      </c>
      <c r="BB112" s="156">
        <v>1598703670.24</v>
      </c>
      <c r="BC112" s="156">
        <v>257326901.77000001</v>
      </c>
      <c r="BD112" s="156">
        <v>320027080</v>
      </c>
      <c r="BE112" s="156">
        <v>1148418330</v>
      </c>
      <c r="BF112" s="156">
        <v>196747350.47</v>
      </c>
      <c r="BG112" s="156">
        <v>87577649.659999996</v>
      </c>
      <c r="BH112" s="156">
        <v>838046263</v>
      </c>
      <c r="BI112" s="156">
        <v>202744057</v>
      </c>
      <c r="BJ112" s="156">
        <v>8648559116</v>
      </c>
      <c r="BK112" s="156">
        <v>711718501</v>
      </c>
      <c r="BL112" s="156">
        <v>100176876</v>
      </c>
      <c r="BM112" s="156">
        <v>116592701</v>
      </c>
      <c r="BN112" s="156">
        <v>74719842</v>
      </c>
      <c r="BO112" s="156">
        <v>306541879</v>
      </c>
      <c r="BP112" s="156">
        <v>981167357</v>
      </c>
      <c r="BQ112" s="156">
        <v>191151229</v>
      </c>
      <c r="BR112" s="156">
        <v>25634505857</v>
      </c>
      <c r="BS112" s="156">
        <v>2657924981</v>
      </c>
      <c r="BT112" s="156">
        <v>125307492.43000001</v>
      </c>
      <c r="BU112" s="156">
        <v>1479671737</v>
      </c>
      <c r="BV112" s="156">
        <v>443613210</v>
      </c>
      <c r="BW112" s="156">
        <v>102608289.06999999</v>
      </c>
      <c r="BX112" s="156">
        <v>143173387.90000001</v>
      </c>
      <c r="BY112" s="156">
        <v>62737476.479999997</v>
      </c>
      <c r="BZ112" s="156">
        <v>470297718</v>
      </c>
      <c r="CA112" s="156">
        <v>903842929</v>
      </c>
      <c r="CB112" s="157">
        <v>389940075</v>
      </c>
      <c r="CC112" s="151">
        <v>66356414</v>
      </c>
    </row>
    <row r="113" spans="1:91" x14ac:dyDescent="0.2">
      <c r="A113" s="82" t="s">
        <v>257</v>
      </c>
      <c r="B113" s="82"/>
      <c r="C113" s="82"/>
      <c r="D113" s="158">
        <f t="shared" ref="D113:BO113" si="68">D112/1000</f>
        <v>200484.50700000001</v>
      </c>
      <c r="E113" s="158">
        <f t="shared" si="68"/>
        <v>24709.021929999999</v>
      </c>
      <c r="F113" s="158">
        <f t="shared" si="68"/>
        <v>1078083.8359999999</v>
      </c>
      <c r="G113" s="158">
        <f t="shared" si="68"/>
        <v>291433.06</v>
      </c>
      <c r="H113" s="158">
        <f t="shared" si="68"/>
        <v>950759.11300000001</v>
      </c>
      <c r="I113" s="158">
        <f t="shared" si="68"/>
        <v>1708945.7649999999</v>
      </c>
      <c r="J113" s="158">
        <f t="shared" si="68"/>
        <v>1513165.8030000001</v>
      </c>
      <c r="K113" s="158">
        <f t="shared" si="68"/>
        <v>296450.87599999999</v>
      </c>
      <c r="L113" s="158">
        <f t="shared" si="68"/>
        <v>155933.07454000003</v>
      </c>
      <c r="M113" s="158">
        <f t="shared" si="68"/>
        <v>27909.701000000001</v>
      </c>
      <c r="N113" s="158">
        <f t="shared" si="68"/>
        <v>749102.21</v>
      </c>
      <c r="O113" s="158">
        <f t="shared" si="68"/>
        <v>30530.479039999998</v>
      </c>
      <c r="P113" s="158">
        <f t="shared" si="68"/>
        <v>323072.25199999998</v>
      </c>
      <c r="Q113" s="158">
        <f t="shared" si="68"/>
        <v>30070.381000000001</v>
      </c>
      <c r="R113" s="158">
        <f t="shared" si="68"/>
        <v>261284.90768999999</v>
      </c>
      <c r="S113" s="158">
        <f t="shared" si="68"/>
        <v>7949145.6310000001</v>
      </c>
      <c r="T113" s="158">
        <f t="shared" si="68"/>
        <v>2661909.0468000001</v>
      </c>
      <c r="U113" s="158">
        <f t="shared" si="68"/>
        <v>430833.61849999998</v>
      </c>
      <c r="V113" s="158">
        <f t="shared" si="68"/>
        <v>63861.008999999998</v>
      </c>
      <c r="W113" s="158">
        <f t="shared" si="68"/>
        <v>582070.28599999996</v>
      </c>
      <c r="X113" s="158">
        <f t="shared" si="68"/>
        <v>588760.78200000001</v>
      </c>
      <c r="Y113" s="158">
        <f t="shared" si="68"/>
        <v>84047.770999999993</v>
      </c>
      <c r="Z113" s="158">
        <f t="shared" si="68"/>
        <v>975049.96683000005</v>
      </c>
      <c r="AA113" s="158">
        <f t="shared" si="68"/>
        <v>188945.27802999999</v>
      </c>
      <c r="AB113" s="158">
        <f t="shared" si="68"/>
        <v>1640997.395</v>
      </c>
      <c r="AC113" s="158">
        <f t="shared" si="68"/>
        <v>481663.62099999998</v>
      </c>
      <c r="AD113" s="158">
        <f t="shared" si="68"/>
        <v>520600.821</v>
      </c>
      <c r="AE113" s="158">
        <f t="shared" si="68"/>
        <v>77598.403999999995</v>
      </c>
      <c r="AF113" s="158">
        <f t="shared" si="68"/>
        <v>5856363.9110000003</v>
      </c>
      <c r="AG113" s="158">
        <f t="shared" si="68"/>
        <v>25448.986000999997</v>
      </c>
      <c r="AH113" s="158">
        <f t="shared" si="68"/>
        <v>158412.71100000001</v>
      </c>
      <c r="AI113" s="158">
        <f t="shared" si="68"/>
        <v>3911061.0639999998</v>
      </c>
      <c r="AJ113" s="158">
        <f t="shared" si="68"/>
        <v>25146000</v>
      </c>
      <c r="AK113" s="158">
        <f t="shared" si="68"/>
        <v>7839761.1563100005</v>
      </c>
      <c r="AL113" s="158">
        <f t="shared" si="68"/>
        <v>244035.08018000002</v>
      </c>
      <c r="AM113" s="158">
        <f t="shared" si="68"/>
        <v>109522.914</v>
      </c>
      <c r="AN113" s="158">
        <f t="shared" si="68"/>
        <v>731649.82400000002</v>
      </c>
      <c r="AO113" s="158">
        <f t="shared" si="68"/>
        <v>1896188.915</v>
      </c>
      <c r="AP113" s="158">
        <f t="shared" si="68"/>
        <v>261165.58900000001</v>
      </c>
      <c r="AQ113" s="158">
        <f t="shared" si="68"/>
        <v>217000.15700000001</v>
      </c>
      <c r="AR113" s="158">
        <f t="shared" si="68"/>
        <v>3428161.4010000001</v>
      </c>
      <c r="AS113" s="158">
        <f t="shared" si="68"/>
        <v>222041.03899999999</v>
      </c>
      <c r="AT113" s="158">
        <f t="shared" si="68"/>
        <v>213538.38385999997</v>
      </c>
      <c r="AU113" s="158">
        <f t="shared" si="68"/>
        <v>752674.125</v>
      </c>
      <c r="AV113" s="158">
        <f t="shared" si="68"/>
        <v>717028.59</v>
      </c>
      <c r="AW113" s="158">
        <f t="shared" si="68"/>
        <v>1259586.591</v>
      </c>
      <c r="AX113" s="158">
        <f t="shared" si="68"/>
        <v>186276.967</v>
      </c>
      <c r="AY113" s="158">
        <f t="shared" si="68"/>
        <v>387988.81800000003</v>
      </c>
      <c r="AZ113" s="158">
        <f t="shared" si="68"/>
        <v>592114.321</v>
      </c>
      <c r="BA113" s="158">
        <f t="shared" si="68"/>
        <v>130878.43399999999</v>
      </c>
      <c r="BB113" s="158">
        <f t="shared" si="68"/>
        <v>1598703.6702400001</v>
      </c>
      <c r="BC113" s="158">
        <f t="shared" si="68"/>
        <v>257326.90177</v>
      </c>
      <c r="BD113" s="158">
        <f t="shared" si="68"/>
        <v>320027.08</v>
      </c>
      <c r="BE113" s="158">
        <f t="shared" si="68"/>
        <v>1148418.33</v>
      </c>
      <c r="BF113" s="158">
        <f t="shared" si="68"/>
        <v>196747.35047</v>
      </c>
      <c r="BG113" s="158">
        <f t="shared" si="68"/>
        <v>87577.649659999995</v>
      </c>
      <c r="BH113" s="158">
        <f t="shared" si="68"/>
        <v>838046.26300000004</v>
      </c>
      <c r="BI113" s="158">
        <f t="shared" si="68"/>
        <v>202744.057</v>
      </c>
      <c r="BJ113" s="158">
        <f t="shared" si="68"/>
        <v>8648559.1160000004</v>
      </c>
      <c r="BK113" s="158">
        <f t="shared" si="68"/>
        <v>711718.50100000005</v>
      </c>
      <c r="BL113" s="158">
        <f t="shared" si="68"/>
        <v>100176.876</v>
      </c>
      <c r="BM113" s="158">
        <f t="shared" si="68"/>
        <v>116592.701</v>
      </c>
      <c r="BN113" s="158">
        <f t="shared" si="68"/>
        <v>74719.842000000004</v>
      </c>
      <c r="BO113" s="158">
        <f t="shared" si="68"/>
        <v>306541.87900000002</v>
      </c>
      <c r="BP113" s="158">
        <f t="shared" ref="BP113:CC113" si="69">BP112/1000</f>
        <v>981167.35699999996</v>
      </c>
      <c r="BQ113" s="158">
        <f t="shared" si="69"/>
        <v>191151.22899999999</v>
      </c>
      <c r="BR113" s="158">
        <f t="shared" si="69"/>
        <v>25634505.857000001</v>
      </c>
      <c r="BS113" s="158">
        <f t="shared" si="69"/>
        <v>2657924.9810000001</v>
      </c>
      <c r="BT113" s="158">
        <f t="shared" si="69"/>
        <v>125307.49243000001</v>
      </c>
      <c r="BU113" s="158">
        <f t="shared" si="69"/>
        <v>1479671.737</v>
      </c>
      <c r="BV113" s="158">
        <f t="shared" si="69"/>
        <v>443613.21</v>
      </c>
      <c r="BW113" s="158">
        <f t="shared" si="69"/>
        <v>102608.28907</v>
      </c>
      <c r="BX113" s="158">
        <f t="shared" si="69"/>
        <v>143173.3879</v>
      </c>
      <c r="BY113" s="158">
        <f t="shared" si="69"/>
        <v>62737.476479999998</v>
      </c>
      <c r="BZ113" s="158">
        <f t="shared" si="69"/>
        <v>470297.71799999999</v>
      </c>
      <c r="CA113" s="158">
        <f t="shared" si="69"/>
        <v>903842.929</v>
      </c>
      <c r="CB113" s="159">
        <f t="shared" si="69"/>
        <v>389940.07500000001</v>
      </c>
      <c r="CC113" s="97">
        <f t="shared" si="69"/>
        <v>66356.414000000004</v>
      </c>
    </row>
    <row r="114" spans="1:91" x14ac:dyDescent="0.2">
      <c r="A114" s="82" t="s">
        <v>320</v>
      </c>
      <c r="B114" s="82"/>
      <c r="C114" s="82"/>
      <c r="D114" s="156">
        <v>181305270.40000001</v>
      </c>
      <c r="E114" s="156">
        <v>22577569.199999999</v>
      </c>
      <c r="F114" s="156">
        <v>1042583478</v>
      </c>
      <c r="G114" s="156">
        <v>277058211</v>
      </c>
      <c r="H114" s="156">
        <v>920628448</v>
      </c>
      <c r="I114" s="156">
        <v>1646383976</v>
      </c>
      <c r="J114" s="156">
        <v>1472568583</v>
      </c>
      <c r="K114" s="156">
        <v>282006980</v>
      </c>
      <c r="L114" s="156">
        <v>148965400</v>
      </c>
      <c r="M114" s="156">
        <v>26167966</v>
      </c>
      <c r="N114" s="156">
        <v>720716470</v>
      </c>
      <c r="O114" s="156">
        <v>29771306.16</v>
      </c>
      <c r="P114" s="156">
        <v>313057702</v>
      </c>
      <c r="Q114" s="156">
        <v>29135811</v>
      </c>
      <c r="R114" s="156">
        <v>238626027</v>
      </c>
      <c r="S114" s="156">
        <v>7708674748</v>
      </c>
      <c r="T114" s="156">
        <v>2585491563.4000001</v>
      </c>
      <c r="U114" s="156">
        <v>417666443.30000001</v>
      </c>
      <c r="V114" s="156">
        <v>61011020</v>
      </c>
      <c r="W114" s="156">
        <v>562667302</v>
      </c>
      <c r="X114" s="156">
        <v>572326732</v>
      </c>
      <c r="Y114" s="156">
        <v>79739754</v>
      </c>
      <c r="Z114" s="156">
        <v>930392978</v>
      </c>
      <c r="AA114" s="156">
        <v>179605825.66999999</v>
      </c>
      <c r="AB114" s="156">
        <v>1626355690</v>
      </c>
      <c r="AC114" s="156">
        <v>457442011</v>
      </c>
      <c r="AD114" s="156">
        <v>490643422</v>
      </c>
      <c r="AE114" s="156">
        <v>73847934</v>
      </c>
      <c r="AF114" s="156">
        <v>5696035217</v>
      </c>
      <c r="AG114" s="156">
        <v>23153118</v>
      </c>
      <c r="AH114" s="156">
        <v>152090908</v>
      </c>
      <c r="AI114" s="156">
        <v>3777080877</v>
      </c>
      <c r="AJ114" s="156">
        <v>23408000000</v>
      </c>
      <c r="AK114" s="156">
        <v>7594977085</v>
      </c>
      <c r="AL114" s="156">
        <v>231788047</v>
      </c>
      <c r="AM114" s="156">
        <v>105584412</v>
      </c>
      <c r="AN114" s="156">
        <v>715855323</v>
      </c>
      <c r="AO114" s="156">
        <v>1829523206</v>
      </c>
      <c r="AP114" s="156">
        <v>247158146</v>
      </c>
      <c r="AQ114" s="156">
        <v>203653096</v>
      </c>
      <c r="AR114" s="156">
        <v>3376719308</v>
      </c>
      <c r="AS114" s="156">
        <v>211490123</v>
      </c>
      <c r="AT114" s="156">
        <v>207341771</v>
      </c>
      <c r="AU114" s="156">
        <v>728497481</v>
      </c>
      <c r="AV114" s="156">
        <v>687144747</v>
      </c>
      <c r="AW114" s="156">
        <v>1193712076</v>
      </c>
      <c r="AX114" s="156">
        <v>178008612</v>
      </c>
      <c r="AY114" s="156">
        <v>368751207</v>
      </c>
      <c r="AZ114" s="156">
        <v>566701788</v>
      </c>
      <c r="BA114" s="156">
        <v>123364740</v>
      </c>
      <c r="BB114" s="156">
        <v>1535802201.96</v>
      </c>
      <c r="BC114" s="156">
        <v>247977784.00999999</v>
      </c>
      <c r="BD114" s="156">
        <v>309110743</v>
      </c>
      <c r="BE114" s="156">
        <v>1090938483</v>
      </c>
      <c r="BF114" s="156">
        <v>188245382.65000001</v>
      </c>
      <c r="BG114" s="156">
        <v>84789392.650000006</v>
      </c>
      <c r="BH114" s="156">
        <v>801058085</v>
      </c>
      <c r="BI114" s="156">
        <v>191474577</v>
      </c>
      <c r="BJ114" s="156">
        <v>8334777460</v>
      </c>
      <c r="BK114" s="156">
        <v>683757862</v>
      </c>
      <c r="BL114" s="156">
        <v>95702324</v>
      </c>
      <c r="BM114" s="156">
        <v>107839547</v>
      </c>
      <c r="BN114" s="156">
        <v>70415620</v>
      </c>
      <c r="BO114" s="156">
        <v>298005675</v>
      </c>
      <c r="BP114" s="156">
        <v>942525340</v>
      </c>
      <c r="BQ114" s="156">
        <v>185242395</v>
      </c>
      <c r="BR114" s="156">
        <v>24746000032.599998</v>
      </c>
      <c r="BS114" s="156">
        <v>2543041714</v>
      </c>
      <c r="BT114" s="156">
        <v>120927004</v>
      </c>
      <c r="BU114" s="156">
        <v>1425236249</v>
      </c>
      <c r="BV114" s="156">
        <v>424292841</v>
      </c>
      <c r="BW114" s="156">
        <v>96062449.620000005</v>
      </c>
      <c r="BX114" s="156">
        <v>139238572</v>
      </c>
      <c r="BY114" s="156">
        <v>59974441.159999996</v>
      </c>
      <c r="BZ114" s="156">
        <v>447096956</v>
      </c>
      <c r="CA114" s="156">
        <v>864572083</v>
      </c>
      <c r="CB114" s="157">
        <v>374160476</v>
      </c>
      <c r="CC114" s="151">
        <v>59196201</v>
      </c>
    </row>
    <row r="115" spans="1:91" x14ac:dyDescent="0.2">
      <c r="A115" s="82" t="s">
        <v>321</v>
      </c>
      <c r="B115" s="82"/>
      <c r="C115" s="82"/>
      <c r="D115" s="156">
        <v>19179236.600000001</v>
      </c>
      <c r="E115" s="156">
        <v>2131452.73</v>
      </c>
      <c r="F115" s="156">
        <v>35500358</v>
      </c>
      <c r="G115" s="156">
        <v>14374849</v>
      </c>
      <c r="H115" s="156">
        <v>30130665</v>
      </c>
      <c r="I115" s="156">
        <v>62561789</v>
      </c>
      <c r="J115" s="156">
        <v>40597220</v>
      </c>
      <c r="K115" s="156">
        <v>14443896</v>
      </c>
      <c r="L115" s="156">
        <v>6967674.5400000103</v>
      </c>
      <c r="M115" s="156">
        <v>1741735</v>
      </c>
      <c r="N115" s="156">
        <v>28385740</v>
      </c>
      <c r="O115" s="156">
        <v>759172.87999999896</v>
      </c>
      <c r="P115" s="156">
        <v>10014550</v>
      </c>
      <c r="Q115" s="156">
        <v>934570</v>
      </c>
      <c r="R115" s="156">
        <v>22658880.690000001</v>
      </c>
      <c r="S115" s="156">
        <v>240470883</v>
      </c>
      <c r="T115" s="156">
        <v>76417483.400000006</v>
      </c>
      <c r="U115" s="156">
        <v>13167175.199999999</v>
      </c>
      <c r="V115" s="156">
        <v>2849989</v>
      </c>
      <c r="W115" s="156">
        <v>19402984</v>
      </c>
      <c r="X115" s="156">
        <v>16434050</v>
      </c>
      <c r="Y115" s="156">
        <v>4308017</v>
      </c>
      <c r="Z115" s="156">
        <v>44656988.830000103</v>
      </c>
      <c r="AA115" s="156">
        <v>9339452.3600000106</v>
      </c>
      <c r="AB115" s="156">
        <v>14641705</v>
      </c>
      <c r="AC115" s="156">
        <v>24221610</v>
      </c>
      <c r="AD115" s="156">
        <v>29957399</v>
      </c>
      <c r="AE115" s="156">
        <v>3750470</v>
      </c>
      <c r="AF115" s="156">
        <v>160328694</v>
      </c>
      <c r="AG115" s="156">
        <v>2295868.0010000002</v>
      </c>
      <c r="AH115" s="156">
        <v>6321803</v>
      </c>
      <c r="AI115" s="156">
        <v>133980187</v>
      </c>
      <c r="AJ115" s="156">
        <v>1738000000</v>
      </c>
      <c r="AK115" s="156">
        <v>244784071.31</v>
      </c>
      <c r="AL115" s="156">
        <v>12247033.18</v>
      </c>
      <c r="AM115" s="156">
        <v>3938502</v>
      </c>
      <c r="AN115" s="156">
        <v>15794501</v>
      </c>
      <c r="AO115" s="156">
        <v>66665709</v>
      </c>
      <c r="AP115" s="156">
        <v>14007443</v>
      </c>
      <c r="AQ115" s="156">
        <v>13347061</v>
      </c>
      <c r="AR115" s="156">
        <v>51442093</v>
      </c>
      <c r="AS115" s="156">
        <v>10550916</v>
      </c>
      <c r="AT115" s="156">
        <v>6196612.8599999798</v>
      </c>
      <c r="AU115" s="156">
        <v>24176644</v>
      </c>
      <c r="AV115" s="156">
        <v>29883843</v>
      </c>
      <c r="AW115" s="156">
        <v>65874515</v>
      </c>
      <c r="AX115" s="156">
        <v>8268355</v>
      </c>
      <c r="AY115" s="156">
        <v>19237611</v>
      </c>
      <c r="AZ115" s="156">
        <v>25412533</v>
      </c>
      <c r="BA115" s="156">
        <v>7513694</v>
      </c>
      <c r="BB115" s="156">
        <v>62901468.280000001</v>
      </c>
      <c r="BC115" s="156">
        <v>9349117.7600000203</v>
      </c>
      <c r="BD115" s="156">
        <v>10916337</v>
      </c>
      <c r="BE115" s="156">
        <v>57479847</v>
      </c>
      <c r="BF115" s="156">
        <v>8501967.8199999891</v>
      </c>
      <c r="BG115" s="156">
        <v>2788257.00999999</v>
      </c>
      <c r="BH115" s="156">
        <v>36988178</v>
      </c>
      <c r="BI115" s="156">
        <v>11269480</v>
      </c>
      <c r="BJ115" s="156">
        <v>313781656</v>
      </c>
      <c r="BK115" s="156">
        <v>27960639</v>
      </c>
      <c r="BL115" s="156">
        <v>4474552</v>
      </c>
      <c r="BM115" s="156">
        <v>8753154</v>
      </c>
      <c r="BN115" s="156">
        <v>4304222</v>
      </c>
      <c r="BO115" s="156">
        <v>8536204</v>
      </c>
      <c r="BP115" s="156">
        <v>38642017</v>
      </c>
      <c r="BQ115" s="156">
        <v>5908834</v>
      </c>
      <c r="BR115" s="156">
        <v>888505824.400002</v>
      </c>
      <c r="BS115" s="156">
        <v>114883267</v>
      </c>
      <c r="BT115" s="156">
        <v>4380488.4300000099</v>
      </c>
      <c r="BU115" s="156">
        <v>54435488</v>
      </c>
      <c r="BV115" s="156">
        <v>19320369</v>
      </c>
      <c r="BW115" s="156">
        <v>6545839.4499999899</v>
      </c>
      <c r="BX115" s="156">
        <v>3934815.9000000097</v>
      </c>
      <c r="BY115" s="156">
        <v>2763035.32</v>
      </c>
      <c r="BZ115" s="156">
        <v>23200762</v>
      </c>
      <c r="CA115" s="156">
        <v>39270846</v>
      </c>
      <c r="CB115" s="157">
        <v>15779599</v>
      </c>
      <c r="CC115" s="151">
        <v>7160213</v>
      </c>
    </row>
    <row r="116" spans="1:91" x14ac:dyDescent="0.2">
      <c r="A116" s="83"/>
      <c r="B116" s="83"/>
      <c r="C116" s="83"/>
      <c r="D116" s="158">
        <v>0</v>
      </c>
      <c r="E116" s="158">
        <v>0</v>
      </c>
      <c r="F116" s="158">
        <v>0</v>
      </c>
      <c r="G116" s="158">
        <v>0</v>
      </c>
      <c r="H116" s="158">
        <v>0</v>
      </c>
      <c r="I116" s="158">
        <v>0</v>
      </c>
      <c r="J116" s="158">
        <v>0</v>
      </c>
      <c r="K116" s="158">
        <v>0</v>
      </c>
      <c r="L116" s="158">
        <v>0</v>
      </c>
      <c r="M116" s="158">
        <v>0</v>
      </c>
      <c r="N116" s="158">
        <v>0</v>
      </c>
      <c r="O116" s="158">
        <v>0</v>
      </c>
      <c r="P116" s="158">
        <v>0</v>
      </c>
      <c r="Q116" s="158">
        <v>0</v>
      </c>
      <c r="R116" s="158">
        <v>0</v>
      </c>
      <c r="S116" s="158">
        <v>0</v>
      </c>
      <c r="T116" s="158">
        <v>0</v>
      </c>
      <c r="U116" s="158">
        <v>0</v>
      </c>
      <c r="V116" s="158">
        <v>0</v>
      </c>
      <c r="W116" s="158">
        <v>0</v>
      </c>
      <c r="X116" s="158">
        <v>0</v>
      </c>
      <c r="Y116" s="158">
        <v>0</v>
      </c>
      <c r="Z116" s="158">
        <v>0</v>
      </c>
      <c r="AA116" s="158">
        <v>0</v>
      </c>
      <c r="AB116" s="158">
        <v>0</v>
      </c>
      <c r="AC116" s="158">
        <v>0</v>
      </c>
      <c r="AD116" s="158">
        <v>0</v>
      </c>
      <c r="AE116" s="158">
        <v>0</v>
      </c>
      <c r="AF116" s="158">
        <v>0</v>
      </c>
      <c r="AG116" s="158">
        <v>0</v>
      </c>
      <c r="AH116" s="158">
        <v>0</v>
      </c>
      <c r="AI116" s="158">
        <v>0</v>
      </c>
      <c r="AJ116" s="158">
        <v>0</v>
      </c>
      <c r="AK116" s="158">
        <v>0</v>
      </c>
      <c r="AL116" s="158">
        <v>0</v>
      </c>
      <c r="AM116" s="158">
        <v>0</v>
      </c>
      <c r="AN116" s="158">
        <v>0</v>
      </c>
      <c r="AO116" s="158">
        <v>0</v>
      </c>
      <c r="AP116" s="158">
        <v>0</v>
      </c>
      <c r="AQ116" s="158">
        <v>0</v>
      </c>
      <c r="AR116" s="158">
        <v>0</v>
      </c>
      <c r="AS116" s="158">
        <v>0</v>
      </c>
      <c r="AT116" s="158">
        <v>0</v>
      </c>
      <c r="AU116" s="158">
        <v>0</v>
      </c>
      <c r="AV116" s="158">
        <v>0</v>
      </c>
      <c r="AW116" s="158">
        <v>0</v>
      </c>
      <c r="AX116" s="158">
        <v>0</v>
      </c>
      <c r="AY116" s="158">
        <v>0</v>
      </c>
      <c r="AZ116" s="158">
        <v>0</v>
      </c>
      <c r="BA116" s="158">
        <v>0</v>
      </c>
      <c r="BB116" s="158">
        <v>0</v>
      </c>
      <c r="BC116" s="158">
        <v>0</v>
      </c>
      <c r="BD116" s="158">
        <v>0</v>
      </c>
      <c r="BE116" s="158">
        <v>0</v>
      </c>
      <c r="BF116" s="158">
        <v>0</v>
      </c>
      <c r="BG116" s="158">
        <v>0</v>
      </c>
      <c r="BH116" s="158">
        <v>0</v>
      </c>
      <c r="BI116" s="158">
        <v>0</v>
      </c>
      <c r="BJ116" s="158">
        <v>0</v>
      </c>
      <c r="BK116" s="158">
        <v>0</v>
      </c>
      <c r="BL116" s="158">
        <v>0</v>
      </c>
      <c r="BM116" s="158">
        <v>0</v>
      </c>
      <c r="BN116" s="158">
        <v>0</v>
      </c>
      <c r="BO116" s="158">
        <v>0</v>
      </c>
      <c r="BP116" s="158">
        <v>0</v>
      </c>
      <c r="BQ116" s="158">
        <v>0</v>
      </c>
      <c r="BR116" s="158">
        <v>0</v>
      </c>
      <c r="BS116" s="158">
        <v>0</v>
      </c>
      <c r="BT116" s="158">
        <v>0</v>
      </c>
      <c r="BU116" s="158">
        <v>0</v>
      </c>
      <c r="BV116" s="158">
        <v>0</v>
      </c>
      <c r="BW116" s="158">
        <v>0</v>
      </c>
      <c r="BX116" s="158">
        <v>0</v>
      </c>
      <c r="BY116" s="158">
        <v>0</v>
      </c>
      <c r="BZ116" s="158">
        <v>0</v>
      </c>
      <c r="CA116" s="158">
        <v>0</v>
      </c>
      <c r="CB116" s="158">
        <v>0</v>
      </c>
      <c r="CC116" s="160">
        <v>0</v>
      </c>
      <c r="CD116" s="75"/>
      <c r="CE116" s="4"/>
      <c r="CF116" s="4"/>
      <c r="CG116" s="4"/>
      <c r="CH116" s="4"/>
      <c r="CI116" s="4"/>
      <c r="CJ116" s="4"/>
      <c r="CK116" s="4"/>
      <c r="CL116" s="4"/>
      <c r="CM116" s="4"/>
    </row>
    <row r="117" spans="1:91" x14ac:dyDescent="0.2">
      <c r="A117" s="83"/>
      <c r="B117" s="83"/>
      <c r="C117" s="83"/>
      <c r="D117" s="97" t="s">
        <v>390</v>
      </c>
      <c r="E117" s="97" t="s">
        <v>391</v>
      </c>
      <c r="F117" s="97" t="s">
        <v>392</v>
      </c>
      <c r="G117" s="97" t="s">
        <v>393</v>
      </c>
      <c r="H117" s="97" t="s">
        <v>394</v>
      </c>
      <c r="I117" s="97" t="s">
        <v>395</v>
      </c>
      <c r="J117" s="97" t="s">
        <v>396</v>
      </c>
      <c r="K117" s="97" t="s">
        <v>397</v>
      </c>
      <c r="L117" s="97" t="s">
        <v>398</v>
      </c>
      <c r="M117" s="97" t="s">
        <v>399</v>
      </c>
      <c r="N117" s="97" t="s">
        <v>400</v>
      </c>
      <c r="O117" s="97" t="s">
        <v>401</v>
      </c>
      <c r="P117" s="97" t="s">
        <v>468</v>
      </c>
      <c r="Q117" s="97" t="s">
        <v>403</v>
      </c>
      <c r="R117" s="97" t="s">
        <v>404</v>
      </c>
      <c r="S117" s="97" t="s">
        <v>405</v>
      </c>
      <c r="T117" s="97" t="s">
        <v>406</v>
      </c>
      <c r="U117" s="97" t="s">
        <v>407</v>
      </c>
      <c r="V117" s="97" t="s">
        <v>408</v>
      </c>
      <c r="W117" s="97" t="s">
        <v>409</v>
      </c>
      <c r="X117" s="97" t="s">
        <v>410</v>
      </c>
      <c r="Y117" s="97" t="s">
        <v>411</v>
      </c>
      <c r="Z117" s="97" t="s">
        <v>412</v>
      </c>
      <c r="AA117" s="97" t="s">
        <v>413</v>
      </c>
      <c r="AB117" s="97" t="s">
        <v>414</v>
      </c>
      <c r="AC117" s="97" t="s">
        <v>415</v>
      </c>
      <c r="AD117" s="97" t="s">
        <v>416</v>
      </c>
      <c r="AE117" s="97" t="s">
        <v>417</v>
      </c>
      <c r="AF117" s="97" t="s">
        <v>418</v>
      </c>
      <c r="AG117" s="97" t="s">
        <v>419</v>
      </c>
      <c r="AH117" s="97" t="s">
        <v>420</v>
      </c>
      <c r="AI117" s="97" t="s">
        <v>421</v>
      </c>
      <c r="AJ117" s="97" t="s">
        <v>422</v>
      </c>
      <c r="AK117" s="97" t="s">
        <v>423</v>
      </c>
      <c r="AL117" s="97" t="s">
        <v>424</v>
      </c>
      <c r="AM117" s="97" t="s">
        <v>425</v>
      </c>
      <c r="AN117" s="97" t="s">
        <v>426</v>
      </c>
      <c r="AO117" s="97" t="s">
        <v>427</v>
      </c>
      <c r="AP117" s="97" t="s">
        <v>428</v>
      </c>
      <c r="AQ117" s="97" t="s">
        <v>429</v>
      </c>
      <c r="AR117" s="97" t="s">
        <v>430</v>
      </c>
      <c r="AS117" s="97" t="s">
        <v>431</v>
      </c>
      <c r="AT117" s="97" t="s">
        <v>432</v>
      </c>
      <c r="AU117" s="97" t="s">
        <v>433</v>
      </c>
      <c r="AV117" s="97" t="s">
        <v>434</v>
      </c>
      <c r="AW117" s="97" t="s">
        <v>435</v>
      </c>
      <c r="AX117" s="97" t="s">
        <v>436</v>
      </c>
      <c r="AY117" s="97" t="s">
        <v>437</v>
      </c>
      <c r="AZ117" s="97" t="s">
        <v>438</v>
      </c>
      <c r="BA117" s="97" t="s">
        <v>439</v>
      </c>
      <c r="BB117" s="97" t="s">
        <v>440</v>
      </c>
      <c r="BC117" s="97" t="s">
        <v>441</v>
      </c>
      <c r="BD117" s="97" t="s">
        <v>442</v>
      </c>
      <c r="BE117" s="97" t="s">
        <v>443</v>
      </c>
      <c r="BF117" s="97" t="s">
        <v>444</v>
      </c>
      <c r="BG117" s="97" t="s">
        <v>445</v>
      </c>
      <c r="BH117" s="97" t="s">
        <v>446</v>
      </c>
      <c r="BI117" s="97" t="s">
        <v>447</v>
      </c>
      <c r="BJ117" s="97" t="s">
        <v>448</v>
      </c>
      <c r="BK117" s="97" t="s">
        <v>449</v>
      </c>
      <c r="BL117" s="97" t="s">
        <v>450</v>
      </c>
      <c r="BM117" s="97" t="s">
        <v>451</v>
      </c>
      <c r="BN117" s="97" t="s">
        <v>452</v>
      </c>
      <c r="BO117" s="97" t="s">
        <v>453</v>
      </c>
      <c r="BP117" s="97" t="s">
        <v>454</v>
      </c>
      <c r="BQ117" s="97" t="s">
        <v>455</v>
      </c>
      <c r="BR117" s="97" t="s">
        <v>456</v>
      </c>
      <c r="BS117" s="97" t="s">
        <v>457</v>
      </c>
      <c r="BT117" s="97" t="s">
        <v>458</v>
      </c>
      <c r="BU117" s="97" t="s">
        <v>459</v>
      </c>
      <c r="BV117" s="97" t="s">
        <v>460</v>
      </c>
      <c r="BW117" s="97" t="s">
        <v>461</v>
      </c>
      <c r="BX117" s="97" t="s">
        <v>462</v>
      </c>
      <c r="BY117" s="97" t="s">
        <v>463</v>
      </c>
      <c r="BZ117" s="97" t="s">
        <v>464</v>
      </c>
      <c r="CA117" s="97" t="s">
        <v>465</v>
      </c>
      <c r="CB117" s="97" t="s">
        <v>466</v>
      </c>
      <c r="CC117" s="76" t="s">
        <v>467</v>
      </c>
      <c r="CD117" s="4"/>
      <c r="CE117" s="4"/>
      <c r="CF117" s="4"/>
      <c r="CG117" s="4"/>
      <c r="CH117" s="4"/>
      <c r="CI117" s="4"/>
      <c r="CJ117" s="4"/>
      <c r="CK117" s="4"/>
      <c r="CL117" s="4"/>
      <c r="CM117" s="4"/>
    </row>
    <row r="118" spans="1:91" x14ac:dyDescent="0.2">
      <c r="A118" s="85" t="s">
        <v>225</v>
      </c>
      <c r="B118" s="85"/>
      <c r="C118" s="85"/>
      <c r="D118" s="158">
        <v>11612</v>
      </c>
      <c r="E118" s="158">
        <v>1663</v>
      </c>
      <c r="F118" s="158">
        <v>35688</v>
      </c>
      <c r="G118" s="158">
        <v>9667</v>
      </c>
      <c r="H118" s="158">
        <v>37654</v>
      </c>
      <c r="I118" s="158">
        <v>64329</v>
      </c>
      <c r="J118" s="158">
        <v>50890</v>
      </c>
      <c r="K118" s="158">
        <v>15635</v>
      </c>
      <c r="L118" s="158">
        <v>6463</v>
      </c>
      <c r="M118" s="158">
        <v>1306</v>
      </c>
      <c r="N118" s="158">
        <v>32033</v>
      </c>
      <c r="O118" s="158">
        <v>1639</v>
      </c>
      <c r="P118" s="158">
        <v>15533</v>
      </c>
      <c r="Q118" s="158">
        <v>1958</v>
      </c>
      <c r="R118" s="158">
        <v>11205</v>
      </c>
      <c r="S118" s="158">
        <v>192960</v>
      </c>
      <c r="T118" s="158">
        <v>84866</v>
      </c>
      <c r="U118" s="158">
        <v>14373</v>
      </c>
      <c r="V118" s="158">
        <v>3300</v>
      </c>
      <c r="W118" s="158">
        <v>28183</v>
      </c>
      <c r="X118" s="158">
        <v>19579</v>
      </c>
      <c r="Y118" s="158">
        <v>3777</v>
      </c>
      <c r="Z118" s="158">
        <v>46710</v>
      </c>
      <c r="AA118" s="158">
        <v>10151</v>
      </c>
      <c r="AB118" s="158">
        <v>50250</v>
      </c>
      <c r="AC118" s="158">
        <v>20971</v>
      </c>
      <c r="AD118" s="158">
        <v>20790</v>
      </c>
      <c r="AE118" s="158">
        <v>2734</v>
      </c>
      <c r="AF118" s="158">
        <v>234464</v>
      </c>
      <c r="AG118" s="158">
        <v>1196</v>
      </c>
      <c r="AH118" s="158">
        <v>5496</v>
      </c>
      <c r="AI118" s="158">
        <v>134228</v>
      </c>
      <c r="AJ118" s="158">
        <v>1203030</v>
      </c>
      <c r="AK118" s="158">
        <v>300664</v>
      </c>
      <c r="AL118" s="158">
        <v>14707</v>
      </c>
      <c r="AM118" s="158">
        <v>5580</v>
      </c>
      <c r="AN118" s="158">
        <v>26944</v>
      </c>
      <c r="AO118" s="158">
        <v>86611</v>
      </c>
      <c r="AP118" s="158">
        <v>9571</v>
      </c>
      <c r="AQ118" s="158">
        <v>9439</v>
      </c>
      <c r="AR118" s="158">
        <v>146974</v>
      </c>
      <c r="AS118" s="158">
        <v>7859</v>
      </c>
      <c r="AT118" s="158">
        <v>6914</v>
      </c>
      <c r="AU118" s="158">
        <v>29142</v>
      </c>
      <c r="AV118" s="158">
        <v>32911</v>
      </c>
      <c r="AW118" s="158">
        <v>51048</v>
      </c>
      <c r="AX118" s="158">
        <v>7882</v>
      </c>
      <c r="AY118" s="158">
        <v>18940</v>
      </c>
      <c r="AZ118" s="158">
        <v>23754</v>
      </c>
      <c r="BA118" s="158">
        <v>6026</v>
      </c>
      <c r="BB118" s="158">
        <v>62674</v>
      </c>
      <c r="BC118" s="158">
        <v>11256</v>
      </c>
      <c r="BD118" s="158">
        <v>12862</v>
      </c>
      <c r="BE118" s="158">
        <v>52710</v>
      </c>
      <c r="BF118" s="158">
        <v>10475</v>
      </c>
      <c r="BG118" s="158">
        <v>3377</v>
      </c>
      <c r="BH118" s="158">
        <v>35012</v>
      </c>
      <c r="BI118" s="158">
        <v>9169</v>
      </c>
      <c r="BJ118" s="158">
        <v>325540</v>
      </c>
      <c r="BK118" s="158">
        <v>32870</v>
      </c>
      <c r="BL118" s="158">
        <v>4155</v>
      </c>
      <c r="BM118" s="158">
        <v>5818</v>
      </c>
      <c r="BN118" s="158">
        <v>2754</v>
      </c>
      <c r="BO118" s="158">
        <v>16419</v>
      </c>
      <c r="BP118" s="158">
        <v>49508</v>
      </c>
      <c r="BQ118" s="158">
        <v>6700</v>
      </c>
      <c r="BR118" s="158">
        <v>700386</v>
      </c>
      <c r="BS118" s="158">
        <v>112569</v>
      </c>
      <c r="BT118" s="158">
        <v>12046</v>
      </c>
      <c r="BU118" s="158">
        <v>51914</v>
      </c>
      <c r="BV118" s="158">
        <v>21411</v>
      </c>
      <c r="BW118" s="158">
        <v>3613</v>
      </c>
      <c r="BX118" s="158">
        <v>3770</v>
      </c>
      <c r="BY118" s="158">
        <v>2049</v>
      </c>
      <c r="BZ118" s="158">
        <v>22007</v>
      </c>
      <c r="CA118" s="158">
        <v>39669</v>
      </c>
      <c r="CB118" s="158">
        <v>15074</v>
      </c>
      <c r="CC118" s="160">
        <v>3561</v>
      </c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</row>
    <row r="119" spans="1:91" x14ac:dyDescent="0.2">
      <c r="A119" s="73" t="s">
        <v>160</v>
      </c>
      <c r="B119" s="68"/>
      <c r="C119" s="68"/>
      <c r="D119" s="158">
        <v>10623</v>
      </c>
      <c r="E119" s="158">
        <v>1409</v>
      </c>
      <c r="F119" s="158">
        <v>31750</v>
      </c>
      <c r="G119" s="158">
        <v>8215</v>
      </c>
      <c r="H119" s="158">
        <v>34495</v>
      </c>
      <c r="I119" s="158">
        <v>58263</v>
      </c>
      <c r="J119" s="158">
        <v>45526</v>
      </c>
      <c r="K119" s="158">
        <v>14278</v>
      </c>
      <c r="L119" s="158">
        <v>5692</v>
      </c>
      <c r="M119" s="158">
        <v>1132</v>
      </c>
      <c r="N119" s="158">
        <v>28512</v>
      </c>
      <c r="O119" s="158">
        <v>1403</v>
      </c>
      <c r="P119" s="158">
        <v>13727</v>
      </c>
      <c r="Q119" s="158">
        <v>1777</v>
      </c>
      <c r="R119" s="158">
        <v>9899</v>
      </c>
      <c r="S119" s="158">
        <v>171247</v>
      </c>
      <c r="T119" s="158">
        <v>76720</v>
      </c>
      <c r="U119" s="158">
        <v>12847</v>
      </c>
      <c r="V119" s="158">
        <v>2850</v>
      </c>
      <c r="W119" s="158">
        <v>25915</v>
      </c>
      <c r="X119" s="158">
        <v>17373</v>
      </c>
      <c r="Y119" s="158">
        <v>3307</v>
      </c>
      <c r="Z119" s="158">
        <v>42068</v>
      </c>
      <c r="AA119" s="158">
        <v>9379</v>
      </c>
      <c r="AB119" s="158">
        <v>46001</v>
      </c>
      <c r="AC119" s="158">
        <v>18465</v>
      </c>
      <c r="AD119" s="158">
        <v>18944</v>
      </c>
      <c r="AE119" s="158">
        <v>2292</v>
      </c>
      <c r="AF119" s="158">
        <v>214133</v>
      </c>
      <c r="AG119" s="158">
        <v>1041</v>
      </c>
      <c r="AH119" s="158">
        <v>4817</v>
      </c>
      <c r="AI119" s="158">
        <v>124592</v>
      </c>
      <c r="AJ119" s="158">
        <v>1093342</v>
      </c>
      <c r="AK119" s="158">
        <v>273758</v>
      </c>
      <c r="AL119" s="158">
        <v>13747</v>
      </c>
      <c r="AM119" s="158">
        <v>4770</v>
      </c>
      <c r="AN119" s="158">
        <v>23336</v>
      </c>
      <c r="AO119" s="158">
        <v>78142</v>
      </c>
      <c r="AP119" s="158">
        <v>8369</v>
      </c>
      <c r="AQ119" s="158">
        <v>7782</v>
      </c>
      <c r="AR119" s="158">
        <v>133452</v>
      </c>
      <c r="AS119" s="158">
        <v>6984</v>
      </c>
      <c r="AT119" s="158">
        <v>6063</v>
      </c>
      <c r="AU119" s="158">
        <v>26587</v>
      </c>
      <c r="AV119" s="158">
        <v>29533</v>
      </c>
      <c r="AW119" s="158">
        <v>45840</v>
      </c>
      <c r="AX119" s="158">
        <v>6537</v>
      </c>
      <c r="AY119" s="158">
        <v>16769</v>
      </c>
      <c r="AZ119" s="158">
        <v>20845</v>
      </c>
      <c r="BA119" s="158">
        <v>5202</v>
      </c>
      <c r="BB119" s="158">
        <v>56902</v>
      </c>
      <c r="BC119" s="158">
        <v>9963</v>
      </c>
      <c r="BD119" s="158">
        <v>11357</v>
      </c>
      <c r="BE119" s="158">
        <v>48387</v>
      </c>
      <c r="BF119" s="158">
        <v>8955</v>
      </c>
      <c r="BG119" s="158">
        <v>2773</v>
      </c>
      <c r="BH119" s="158">
        <v>31037</v>
      </c>
      <c r="BI119" s="158">
        <v>8151</v>
      </c>
      <c r="BJ119" s="158">
        <v>290951</v>
      </c>
      <c r="BK119" s="158">
        <v>29086</v>
      </c>
      <c r="BL119" s="158">
        <v>3654</v>
      </c>
      <c r="BM119" s="158">
        <v>4982</v>
      </c>
      <c r="BN119" s="158">
        <v>2312</v>
      </c>
      <c r="BO119" s="158">
        <v>14538</v>
      </c>
      <c r="BP119" s="158">
        <v>44559</v>
      </c>
      <c r="BQ119" s="158">
        <v>5954</v>
      </c>
      <c r="BR119" s="158">
        <v>620501</v>
      </c>
      <c r="BS119" s="158">
        <v>102929</v>
      </c>
      <c r="BT119" s="158">
        <v>11238</v>
      </c>
      <c r="BU119" s="158">
        <v>45863</v>
      </c>
      <c r="BV119" s="158">
        <v>19543</v>
      </c>
      <c r="BW119" s="158">
        <v>3095</v>
      </c>
      <c r="BX119" s="158">
        <v>3237</v>
      </c>
      <c r="BY119" s="158">
        <v>1794</v>
      </c>
      <c r="BZ119" s="158">
        <v>19301</v>
      </c>
      <c r="CA119" s="158">
        <v>37283</v>
      </c>
      <c r="CB119" s="158">
        <v>13701</v>
      </c>
      <c r="CC119" s="160">
        <v>3100</v>
      </c>
      <c r="CD119" s="74" t="s">
        <v>338</v>
      </c>
      <c r="CE119" s="74"/>
      <c r="CF119" s="74"/>
      <c r="CG119" s="74"/>
      <c r="CH119" s="74"/>
      <c r="CI119" s="74"/>
      <c r="CJ119" s="74"/>
      <c r="CK119" s="74"/>
      <c r="CL119" s="74"/>
      <c r="CM119" s="74"/>
    </row>
    <row r="120" spans="1:91" x14ac:dyDescent="0.2">
      <c r="A120" s="103" t="s">
        <v>275</v>
      </c>
      <c r="B120" s="68"/>
      <c r="C120" s="68"/>
      <c r="D120" s="158">
        <v>35</v>
      </c>
      <c r="E120" s="158">
        <v>22</v>
      </c>
      <c r="F120" s="158">
        <v>407</v>
      </c>
      <c r="G120" s="158">
        <v>115</v>
      </c>
      <c r="H120" s="158">
        <v>424</v>
      </c>
      <c r="I120" s="158">
        <v>1021</v>
      </c>
      <c r="J120" s="158">
        <v>735</v>
      </c>
      <c r="K120" s="158">
        <v>125</v>
      </c>
      <c r="L120" s="158">
        <v>61</v>
      </c>
      <c r="M120" s="158">
        <v>14</v>
      </c>
      <c r="N120" s="158">
        <v>386</v>
      </c>
      <c r="O120" s="158">
        <v>19</v>
      </c>
      <c r="P120" s="158">
        <v>115</v>
      </c>
      <c r="Q120" s="158">
        <v>11</v>
      </c>
      <c r="R120" s="158">
        <v>119</v>
      </c>
      <c r="S120" s="158">
        <v>4506</v>
      </c>
      <c r="T120" s="158">
        <v>1178</v>
      </c>
      <c r="U120" s="158">
        <v>145</v>
      </c>
      <c r="V120" s="158">
        <v>25</v>
      </c>
      <c r="W120" s="158">
        <v>222</v>
      </c>
      <c r="X120" s="158">
        <v>220</v>
      </c>
      <c r="Y120" s="158">
        <v>51</v>
      </c>
      <c r="Z120" s="158">
        <v>524</v>
      </c>
      <c r="AA120" s="158">
        <v>110</v>
      </c>
      <c r="AB120" s="158">
        <v>598</v>
      </c>
      <c r="AC120" s="158">
        <v>137</v>
      </c>
      <c r="AD120" s="158">
        <v>191</v>
      </c>
      <c r="AE120" s="158">
        <v>38</v>
      </c>
      <c r="AF120" s="158">
        <v>2265</v>
      </c>
      <c r="AG120" s="158">
        <v>12</v>
      </c>
      <c r="AH120" s="158">
        <v>86</v>
      </c>
      <c r="AI120" s="158">
        <v>1542</v>
      </c>
      <c r="AJ120" s="158">
        <v>7628</v>
      </c>
      <c r="AK120" s="158">
        <v>3346</v>
      </c>
      <c r="AL120" s="158">
        <v>68</v>
      </c>
      <c r="AM120" s="158">
        <v>69</v>
      </c>
      <c r="AN120" s="158">
        <v>341</v>
      </c>
      <c r="AO120" s="158">
        <v>975</v>
      </c>
      <c r="AP120" s="158">
        <v>132</v>
      </c>
      <c r="AQ120" s="158">
        <v>101</v>
      </c>
      <c r="AR120" s="158">
        <v>1621</v>
      </c>
      <c r="AS120" s="158">
        <v>95</v>
      </c>
      <c r="AT120" s="158">
        <v>113</v>
      </c>
      <c r="AU120" s="158">
        <v>270</v>
      </c>
      <c r="AV120" s="158">
        <v>405</v>
      </c>
      <c r="AW120" s="158">
        <v>851</v>
      </c>
      <c r="AX120" s="158">
        <v>121</v>
      </c>
      <c r="AY120" s="158">
        <v>162</v>
      </c>
      <c r="AZ120" s="158">
        <v>271</v>
      </c>
      <c r="BA120" s="158">
        <v>69</v>
      </c>
      <c r="BB120" s="158">
        <v>869</v>
      </c>
      <c r="BC120" s="158">
        <v>130</v>
      </c>
      <c r="BD120" s="158">
        <v>161</v>
      </c>
      <c r="BE120" s="158">
        <v>517</v>
      </c>
      <c r="BF120" s="158">
        <v>148</v>
      </c>
      <c r="BG120" s="158">
        <v>66</v>
      </c>
      <c r="BH120" s="158">
        <v>385</v>
      </c>
      <c r="BI120" s="158">
        <v>81</v>
      </c>
      <c r="BJ120" s="158">
        <v>4512</v>
      </c>
      <c r="BK120" s="158">
        <v>435</v>
      </c>
      <c r="BL120" s="158">
        <v>59</v>
      </c>
      <c r="BM120" s="158">
        <v>66</v>
      </c>
      <c r="BN120" s="158">
        <v>48</v>
      </c>
      <c r="BO120" s="158">
        <v>194</v>
      </c>
      <c r="BP120" s="158">
        <v>534</v>
      </c>
      <c r="BQ120" s="158">
        <v>88</v>
      </c>
      <c r="BR120" s="158">
        <v>13668</v>
      </c>
      <c r="BS120" s="158">
        <v>1055</v>
      </c>
      <c r="BT120" s="158">
        <v>31</v>
      </c>
      <c r="BU120" s="158">
        <v>665</v>
      </c>
      <c r="BV120" s="158">
        <v>175</v>
      </c>
      <c r="BW120" s="158">
        <v>45</v>
      </c>
      <c r="BX120" s="158">
        <v>49</v>
      </c>
      <c r="BY120" s="158">
        <v>20</v>
      </c>
      <c r="BZ120" s="158">
        <v>277</v>
      </c>
      <c r="CA120" s="158">
        <v>419</v>
      </c>
      <c r="CB120" s="158">
        <v>203</v>
      </c>
      <c r="CC120" s="160">
        <v>23</v>
      </c>
      <c r="CD120" s="74">
        <v>0</v>
      </c>
      <c r="CE120" s="74"/>
      <c r="CF120" s="74"/>
      <c r="CG120" s="74"/>
      <c r="CH120" s="74"/>
      <c r="CI120" s="74"/>
      <c r="CJ120" s="74"/>
      <c r="CK120" s="74"/>
      <c r="CL120" s="74"/>
      <c r="CM120" s="74"/>
    </row>
    <row r="121" spans="1:91" x14ac:dyDescent="0.2">
      <c r="A121" s="103" t="s">
        <v>274</v>
      </c>
      <c r="B121" s="68"/>
      <c r="C121" s="68"/>
      <c r="D121" s="97">
        <v>946</v>
      </c>
      <c r="E121" s="97">
        <v>232</v>
      </c>
      <c r="F121" s="97">
        <v>3511</v>
      </c>
      <c r="G121" s="97">
        <v>1337</v>
      </c>
      <c r="H121" s="97">
        <v>2735</v>
      </c>
      <c r="I121" s="97">
        <v>5045</v>
      </c>
      <c r="J121" s="97">
        <v>4627</v>
      </c>
      <c r="K121" s="97">
        <v>1232</v>
      </c>
      <c r="L121" s="97">
        <v>709</v>
      </c>
      <c r="M121" s="97">
        <v>160</v>
      </c>
      <c r="N121" s="97">
        <v>3118</v>
      </c>
      <c r="O121" s="97">
        <v>217</v>
      </c>
      <c r="P121" s="97">
        <v>1687</v>
      </c>
      <c r="Q121" s="97">
        <v>170</v>
      </c>
      <c r="R121" s="97">
        <v>1187</v>
      </c>
      <c r="S121" s="97">
        <v>17197</v>
      </c>
      <c r="T121" s="97">
        <v>6955</v>
      </c>
      <c r="U121" s="97">
        <v>1378</v>
      </c>
      <c r="V121" s="97">
        <v>425</v>
      </c>
      <c r="W121" s="97">
        <v>2046</v>
      </c>
      <c r="X121" s="97">
        <v>1985</v>
      </c>
      <c r="Y121" s="97">
        <v>419</v>
      </c>
      <c r="Z121" s="97">
        <v>4118</v>
      </c>
      <c r="AA121" s="97">
        <v>662</v>
      </c>
      <c r="AB121" s="97">
        <v>3647</v>
      </c>
      <c r="AC121" s="97">
        <v>2369</v>
      </c>
      <c r="AD121" s="97">
        <v>1655</v>
      </c>
      <c r="AE121" s="97">
        <v>401</v>
      </c>
      <c r="AF121" s="97">
        <v>18053</v>
      </c>
      <c r="AG121" s="97">
        <v>143</v>
      </c>
      <c r="AH121" s="97">
        <v>593</v>
      </c>
      <c r="AI121" s="97">
        <v>7975</v>
      </c>
      <c r="AJ121" s="97">
        <v>101638</v>
      </c>
      <c r="AK121" s="97">
        <v>23548</v>
      </c>
      <c r="AL121" s="97">
        <v>892</v>
      </c>
      <c r="AM121" s="97">
        <v>741</v>
      </c>
      <c r="AN121" s="97">
        <v>3264</v>
      </c>
      <c r="AO121" s="97">
        <v>7493</v>
      </c>
      <c r="AP121" s="97">
        <v>1069</v>
      </c>
      <c r="AQ121" s="97">
        <v>1556</v>
      </c>
      <c r="AR121" s="97">
        <v>11897</v>
      </c>
      <c r="AS121" s="97">
        <v>779</v>
      </c>
      <c r="AT121" s="97">
        <v>738</v>
      </c>
      <c r="AU121" s="97">
        <v>2283</v>
      </c>
      <c r="AV121" s="97">
        <v>2973</v>
      </c>
      <c r="AW121" s="97">
        <v>4357</v>
      </c>
      <c r="AX121" s="97">
        <v>1224</v>
      </c>
      <c r="AY121" s="97">
        <v>2009</v>
      </c>
      <c r="AZ121" s="97">
        <v>2636</v>
      </c>
      <c r="BA121" s="97">
        <v>755</v>
      </c>
      <c r="BB121" s="97">
        <v>4886</v>
      </c>
      <c r="BC121" s="97">
        <v>1163</v>
      </c>
      <c r="BD121" s="97">
        <v>1344</v>
      </c>
      <c r="BE121" s="97">
        <v>3795</v>
      </c>
      <c r="BF121" s="97">
        <v>1372</v>
      </c>
      <c r="BG121" s="97">
        <v>538</v>
      </c>
      <c r="BH121" s="97">
        <v>3588</v>
      </c>
      <c r="BI121" s="97">
        <v>937</v>
      </c>
      <c r="BJ121" s="97">
        <v>30076</v>
      </c>
      <c r="BK121" s="97">
        <v>3349</v>
      </c>
      <c r="BL121" s="97">
        <v>442</v>
      </c>
      <c r="BM121" s="97">
        <v>770</v>
      </c>
      <c r="BN121" s="97">
        <v>394</v>
      </c>
      <c r="BO121" s="97">
        <v>1687</v>
      </c>
      <c r="BP121" s="97">
        <v>4415</v>
      </c>
      <c r="BQ121" s="97">
        <v>658</v>
      </c>
      <c r="BR121" s="97">
        <v>66167</v>
      </c>
      <c r="BS121" s="97">
        <v>8578</v>
      </c>
      <c r="BT121" s="97">
        <v>777</v>
      </c>
      <c r="BU121" s="97">
        <v>5385</v>
      </c>
      <c r="BV121" s="97">
        <v>1692</v>
      </c>
      <c r="BW121" s="97">
        <v>473</v>
      </c>
      <c r="BX121" s="97">
        <v>483</v>
      </c>
      <c r="BY121" s="97">
        <v>235</v>
      </c>
      <c r="BZ121" s="97">
        <v>2429</v>
      </c>
      <c r="CA121" s="97">
        <v>1967</v>
      </c>
      <c r="CB121" s="97">
        <v>1170</v>
      </c>
      <c r="CC121" s="76">
        <v>438</v>
      </c>
      <c r="CD121" s="4">
        <v>7.7155055699909351E+252</v>
      </c>
      <c r="CE121" s="4"/>
      <c r="CF121" s="4"/>
      <c r="CG121" s="4"/>
      <c r="CH121" s="4"/>
      <c r="CI121" s="4"/>
      <c r="CJ121" s="4"/>
      <c r="CK121" s="4"/>
      <c r="CL121" s="4"/>
      <c r="CM121" s="4"/>
    </row>
    <row r="122" spans="1:91" x14ac:dyDescent="0.2">
      <c r="A122" s="103" t="s">
        <v>335</v>
      </c>
      <c r="B122" s="68"/>
      <c r="C122" s="68"/>
      <c r="D122" s="97">
        <v>0</v>
      </c>
      <c r="E122" s="97">
        <v>0</v>
      </c>
      <c r="F122" s="97">
        <v>17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1</v>
      </c>
      <c r="M122" s="97">
        <v>0</v>
      </c>
      <c r="N122" s="97">
        <v>16</v>
      </c>
      <c r="O122" s="97">
        <v>0</v>
      </c>
      <c r="P122" s="97">
        <v>4</v>
      </c>
      <c r="Q122" s="97">
        <v>0</v>
      </c>
      <c r="R122" s="97">
        <v>0</v>
      </c>
      <c r="S122" s="97">
        <v>0</v>
      </c>
      <c r="T122" s="97">
        <v>3</v>
      </c>
      <c r="U122" s="97">
        <v>1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3</v>
      </c>
      <c r="AF122" s="97">
        <v>0</v>
      </c>
      <c r="AG122" s="97">
        <v>0</v>
      </c>
      <c r="AH122" s="97">
        <v>0</v>
      </c>
      <c r="AI122" s="97">
        <v>113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1</v>
      </c>
      <c r="AQ122" s="97">
        <v>0</v>
      </c>
      <c r="AR122" s="97">
        <v>0</v>
      </c>
      <c r="AS122" s="97">
        <v>0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2</v>
      </c>
      <c r="BA122" s="97">
        <v>0</v>
      </c>
      <c r="BB122" s="97">
        <v>17</v>
      </c>
      <c r="BC122" s="97">
        <v>0</v>
      </c>
      <c r="BD122" s="97">
        <v>0</v>
      </c>
      <c r="BE122" s="97">
        <v>10</v>
      </c>
      <c r="BF122" s="97">
        <v>0</v>
      </c>
      <c r="BG122" s="97">
        <v>0</v>
      </c>
      <c r="BH122" s="97">
        <v>0</v>
      </c>
      <c r="BI122" s="97">
        <v>0</v>
      </c>
      <c r="BJ122" s="97">
        <v>0</v>
      </c>
      <c r="BK122" s="97">
        <v>0</v>
      </c>
      <c r="BL122" s="97">
        <v>0</v>
      </c>
      <c r="BM122" s="97">
        <v>0</v>
      </c>
      <c r="BN122" s="97">
        <v>0</v>
      </c>
      <c r="BO122" s="97">
        <v>0</v>
      </c>
      <c r="BP122" s="97">
        <v>0</v>
      </c>
      <c r="BQ122" s="97">
        <v>0</v>
      </c>
      <c r="BR122" s="97">
        <v>0</v>
      </c>
      <c r="BS122" s="97">
        <v>2</v>
      </c>
      <c r="BT122" s="97">
        <v>0</v>
      </c>
      <c r="BU122" s="97">
        <v>0</v>
      </c>
      <c r="BV122" s="97">
        <v>0</v>
      </c>
      <c r="BW122" s="97">
        <v>0</v>
      </c>
      <c r="BX122" s="97">
        <v>0</v>
      </c>
      <c r="BY122" s="97">
        <v>0</v>
      </c>
      <c r="BZ122" s="97">
        <v>0</v>
      </c>
      <c r="CA122" s="97">
        <v>0</v>
      </c>
      <c r="CB122" s="97">
        <v>0</v>
      </c>
      <c r="CC122" s="76">
        <v>0</v>
      </c>
      <c r="CD122" s="4">
        <v>3.0024915017821597E+178</v>
      </c>
      <c r="CE122" s="4"/>
      <c r="CF122" s="4"/>
      <c r="CG122" s="4"/>
      <c r="CH122" s="4"/>
      <c r="CI122" s="4"/>
      <c r="CJ122" s="4"/>
      <c r="CK122" s="4"/>
      <c r="CL122" s="4"/>
      <c r="CM122" s="4"/>
    </row>
    <row r="123" spans="1:91" x14ac:dyDescent="0.2">
      <c r="A123" s="103" t="s">
        <v>336</v>
      </c>
      <c r="B123" s="68"/>
      <c r="C123" s="68"/>
      <c r="D123" s="97">
        <v>8</v>
      </c>
      <c r="E123" s="97">
        <v>0</v>
      </c>
      <c r="F123" s="97">
        <v>3</v>
      </c>
      <c r="G123" s="97">
        <v>0</v>
      </c>
      <c r="H123" s="97">
        <v>0</v>
      </c>
      <c r="I123" s="97">
        <v>0</v>
      </c>
      <c r="J123" s="97">
        <v>2</v>
      </c>
      <c r="K123" s="97">
        <v>0</v>
      </c>
      <c r="L123" s="97">
        <v>0</v>
      </c>
      <c r="M123" s="97">
        <v>0</v>
      </c>
      <c r="N123" s="97">
        <v>1</v>
      </c>
      <c r="O123" s="97">
        <v>0</v>
      </c>
      <c r="P123" s="97">
        <v>0</v>
      </c>
      <c r="Q123" s="97">
        <v>0</v>
      </c>
      <c r="R123" s="97">
        <v>0</v>
      </c>
      <c r="S123" s="97">
        <v>10</v>
      </c>
      <c r="T123" s="97">
        <v>10</v>
      </c>
      <c r="U123" s="97">
        <v>2</v>
      </c>
      <c r="V123" s="97">
        <v>0</v>
      </c>
      <c r="W123" s="97">
        <v>0</v>
      </c>
      <c r="X123" s="97">
        <v>1</v>
      </c>
      <c r="Y123" s="97">
        <v>0</v>
      </c>
      <c r="Z123" s="97">
        <v>0</v>
      </c>
      <c r="AA123" s="97">
        <v>0</v>
      </c>
      <c r="AB123" s="97">
        <v>4</v>
      </c>
      <c r="AC123" s="97">
        <v>0</v>
      </c>
      <c r="AD123" s="97">
        <v>0</v>
      </c>
      <c r="AE123" s="97">
        <v>0</v>
      </c>
      <c r="AF123" s="97">
        <v>13</v>
      </c>
      <c r="AG123" s="97">
        <v>0</v>
      </c>
      <c r="AH123" s="97">
        <v>0</v>
      </c>
      <c r="AI123" s="97">
        <v>6</v>
      </c>
      <c r="AJ123" s="97">
        <v>0</v>
      </c>
      <c r="AK123" s="97">
        <v>12</v>
      </c>
      <c r="AL123" s="97">
        <v>0</v>
      </c>
      <c r="AM123" s="97">
        <v>0</v>
      </c>
      <c r="AN123" s="97">
        <v>3</v>
      </c>
      <c r="AO123" s="97">
        <v>1</v>
      </c>
      <c r="AP123" s="97">
        <v>0</v>
      </c>
      <c r="AQ123" s="97">
        <v>0</v>
      </c>
      <c r="AR123" s="97">
        <v>4</v>
      </c>
      <c r="AS123" s="97">
        <v>1</v>
      </c>
      <c r="AT123" s="97">
        <v>0</v>
      </c>
      <c r="AU123" s="97">
        <v>2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7">
        <v>0</v>
      </c>
      <c r="BC123" s="97">
        <v>0</v>
      </c>
      <c r="BD123" s="97">
        <v>0</v>
      </c>
      <c r="BE123" s="97">
        <v>1</v>
      </c>
      <c r="BF123" s="97">
        <v>0</v>
      </c>
      <c r="BG123" s="97">
        <v>0</v>
      </c>
      <c r="BH123" s="97">
        <v>2</v>
      </c>
      <c r="BI123" s="97">
        <v>0</v>
      </c>
      <c r="BJ123" s="97">
        <v>1</v>
      </c>
      <c r="BK123" s="97">
        <v>0</v>
      </c>
      <c r="BL123" s="97">
        <v>0</v>
      </c>
      <c r="BM123" s="97">
        <v>0</v>
      </c>
      <c r="BN123" s="97">
        <v>0</v>
      </c>
      <c r="BO123" s="97">
        <v>0</v>
      </c>
      <c r="BP123" s="97">
        <v>0</v>
      </c>
      <c r="BQ123" s="97">
        <v>0</v>
      </c>
      <c r="BR123" s="97">
        <v>50</v>
      </c>
      <c r="BS123" s="97">
        <v>5</v>
      </c>
      <c r="BT123" s="97">
        <v>0</v>
      </c>
      <c r="BU123" s="97">
        <v>1</v>
      </c>
      <c r="BV123" s="97">
        <v>1</v>
      </c>
      <c r="BW123" s="97">
        <v>0</v>
      </c>
      <c r="BX123" s="97">
        <v>1</v>
      </c>
      <c r="BY123" s="97">
        <v>0</v>
      </c>
      <c r="BZ123" s="97">
        <v>0</v>
      </c>
      <c r="CA123" s="97">
        <v>0</v>
      </c>
      <c r="CB123" s="97">
        <v>0</v>
      </c>
      <c r="CC123" s="76">
        <v>0</v>
      </c>
      <c r="CD123" s="4">
        <v>0</v>
      </c>
      <c r="CE123" s="4"/>
      <c r="CF123" s="4"/>
      <c r="CG123" s="4"/>
      <c r="CH123" s="4"/>
      <c r="CI123" s="4"/>
      <c r="CJ123" s="4"/>
      <c r="CK123" s="4"/>
      <c r="CL123" s="4"/>
      <c r="CM123" s="4"/>
    </row>
    <row r="124" spans="1:91" x14ac:dyDescent="0.2">
      <c r="A124" s="103" t="s">
        <v>337</v>
      </c>
      <c r="B124" s="68"/>
      <c r="C124" s="68"/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422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97">
        <v>0</v>
      </c>
      <c r="BD124" s="97">
        <v>0</v>
      </c>
      <c r="BE124" s="97">
        <v>0</v>
      </c>
      <c r="BF124" s="97">
        <v>0</v>
      </c>
      <c r="BG124" s="97">
        <v>0</v>
      </c>
      <c r="BH124" s="97">
        <v>0</v>
      </c>
      <c r="BI124" s="97">
        <v>0</v>
      </c>
      <c r="BJ124" s="97">
        <v>0</v>
      </c>
      <c r="BK124" s="97">
        <v>0</v>
      </c>
      <c r="BL124" s="97">
        <v>0</v>
      </c>
      <c r="BM124" s="97">
        <v>0</v>
      </c>
      <c r="BN124" s="97">
        <v>0</v>
      </c>
      <c r="BO124" s="97">
        <v>0</v>
      </c>
      <c r="BP124" s="97">
        <v>0</v>
      </c>
      <c r="BQ124" s="97">
        <v>0</v>
      </c>
      <c r="BR124" s="97">
        <v>0</v>
      </c>
      <c r="BS124" s="97">
        <v>0</v>
      </c>
      <c r="BT124" s="97">
        <v>0</v>
      </c>
      <c r="BU124" s="97">
        <v>0</v>
      </c>
      <c r="BV124" s="97">
        <v>0</v>
      </c>
      <c r="BW124" s="97">
        <v>0</v>
      </c>
      <c r="BX124" s="97">
        <v>0</v>
      </c>
      <c r="BY124" s="97">
        <v>0</v>
      </c>
      <c r="BZ124" s="97">
        <v>0</v>
      </c>
      <c r="CA124" s="97">
        <v>0</v>
      </c>
      <c r="CB124" s="97">
        <v>0</v>
      </c>
      <c r="CC124" s="76">
        <v>0</v>
      </c>
      <c r="CD124" s="4">
        <v>0</v>
      </c>
      <c r="CE124" s="4"/>
      <c r="CF124" s="4"/>
      <c r="CG124" s="4"/>
      <c r="CH124" s="4"/>
      <c r="CI124" s="4"/>
      <c r="CJ124" s="4"/>
      <c r="CK124" s="4"/>
      <c r="CL124" s="4"/>
      <c r="CM124" s="4"/>
    </row>
    <row r="125" spans="1:91" x14ac:dyDescent="0.2">
      <c r="A125" s="85" t="s">
        <v>194</v>
      </c>
      <c r="B125" s="85"/>
      <c r="C125" s="85"/>
      <c r="D125" s="97" t="s">
        <v>390</v>
      </c>
      <c r="E125" s="97" t="s">
        <v>391</v>
      </c>
      <c r="F125" s="97" t="s">
        <v>392</v>
      </c>
      <c r="G125" s="97" t="s">
        <v>393</v>
      </c>
      <c r="H125" s="97" t="s">
        <v>394</v>
      </c>
      <c r="I125" s="97" t="s">
        <v>395</v>
      </c>
      <c r="J125" s="97" t="s">
        <v>396</v>
      </c>
      <c r="K125" s="97" t="s">
        <v>397</v>
      </c>
      <c r="L125" s="97" t="s">
        <v>398</v>
      </c>
      <c r="M125" s="97" t="s">
        <v>399</v>
      </c>
      <c r="N125" s="97" t="s">
        <v>400</v>
      </c>
      <c r="O125" s="97" t="s">
        <v>401</v>
      </c>
      <c r="P125" s="97" t="s">
        <v>468</v>
      </c>
      <c r="Q125" s="97" t="s">
        <v>403</v>
      </c>
      <c r="R125" s="97" t="s">
        <v>404</v>
      </c>
      <c r="S125" s="97" t="s">
        <v>405</v>
      </c>
      <c r="T125" s="97" t="s">
        <v>406</v>
      </c>
      <c r="U125" s="97" t="s">
        <v>407</v>
      </c>
      <c r="V125" s="97" t="s">
        <v>408</v>
      </c>
      <c r="W125" s="97" t="s">
        <v>409</v>
      </c>
      <c r="X125" s="97" t="s">
        <v>410</v>
      </c>
      <c r="Y125" s="97" t="s">
        <v>411</v>
      </c>
      <c r="Z125" s="97" t="s">
        <v>412</v>
      </c>
      <c r="AA125" s="97" t="s">
        <v>413</v>
      </c>
      <c r="AB125" s="97" t="s">
        <v>414</v>
      </c>
      <c r="AC125" s="97" t="s">
        <v>415</v>
      </c>
      <c r="AD125" s="97" t="s">
        <v>416</v>
      </c>
      <c r="AE125" s="97" t="s">
        <v>417</v>
      </c>
      <c r="AF125" s="97" t="s">
        <v>418</v>
      </c>
      <c r="AG125" s="97" t="s">
        <v>419</v>
      </c>
      <c r="AH125" s="97" t="s">
        <v>420</v>
      </c>
      <c r="AI125" s="97" t="s">
        <v>421</v>
      </c>
      <c r="AJ125" s="97" t="s">
        <v>422</v>
      </c>
      <c r="AK125" s="97" t="s">
        <v>423</v>
      </c>
      <c r="AL125" s="97" t="s">
        <v>424</v>
      </c>
      <c r="AM125" s="97" t="s">
        <v>425</v>
      </c>
      <c r="AN125" s="97" t="s">
        <v>426</v>
      </c>
      <c r="AO125" s="97" t="s">
        <v>427</v>
      </c>
      <c r="AP125" s="97" t="s">
        <v>428</v>
      </c>
      <c r="AQ125" s="97" t="s">
        <v>429</v>
      </c>
      <c r="AR125" s="97" t="s">
        <v>430</v>
      </c>
      <c r="AS125" s="97" t="s">
        <v>431</v>
      </c>
      <c r="AT125" s="97" t="s">
        <v>432</v>
      </c>
      <c r="AU125" s="97" t="s">
        <v>433</v>
      </c>
      <c r="AV125" s="97" t="s">
        <v>434</v>
      </c>
      <c r="AW125" s="97" t="s">
        <v>435</v>
      </c>
      <c r="AX125" s="97" t="s">
        <v>436</v>
      </c>
      <c r="AY125" s="97" t="s">
        <v>437</v>
      </c>
      <c r="AZ125" s="97" t="s">
        <v>438</v>
      </c>
      <c r="BA125" s="97" t="s">
        <v>439</v>
      </c>
      <c r="BB125" s="97" t="s">
        <v>440</v>
      </c>
      <c r="BC125" s="97" t="s">
        <v>441</v>
      </c>
      <c r="BD125" s="97" t="s">
        <v>442</v>
      </c>
      <c r="BE125" s="97" t="s">
        <v>443</v>
      </c>
      <c r="BF125" s="97" t="s">
        <v>444</v>
      </c>
      <c r="BG125" s="97" t="s">
        <v>445</v>
      </c>
      <c r="BH125" s="97" t="s">
        <v>446</v>
      </c>
      <c r="BI125" s="97" t="s">
        <v>447</v>
      </c>
      <c r="BJ125" s="97" t="s">
        <v>448</v>
      </c>
      <c r="BK125" s="97" t="s">
        <v>449</v>
      </c>
      <c r="BL125" s="97" t="s">
        <v>450</v>
      </c>
      <c r="BM125" s="97" t="s">
        <v>451</v>
      </c>
      <c r="BN125" s="97" t="s">
        <v>452</v>
      </c>
      <c r="BO125" s="97" t="s">
        <v>453</v>
      </c>
      <c r="BP125" s="97" t="s">
        <v>454</v>
      </c>
      <c r="BQ125" s="97" t="s">
        <v>455</v>
      </c>
      <c r="BR125" s="97" t="s">
        <v>456</v>
      </c>
      <c r="BS125" s="97" t="s">
        <v>457</v>
      </c>
      <c r="BT125" s="97" t="s">
        <v>458</v>
      </c>
      <c r="BU125" s="97" t="s">
        <v>459</v>
      </c>
      <c r="BV125" s="97" t="s">
        <v>460</v>
      </c>
      <c r="BW125" s="97" t="s">
        <v>461</v>
      </c>
      <c r="BX125" s="97" t="s">
        <v>462</v>
      </c>
      <c r="BY125" s="97" t="s">
        <v>463</v>
      </c>
      <c r="BZ125" s="97" t="s">
        <v>464</v>
      </c>
      <c r="CA125" s="97" t="s">
        <v>465</v>
      </c>
      <c r="CB125" s="97" t="s">
        <v>466</v>
      </c>
      <c r="CC125" s="76" t="s">
        <v>467</v>
      </c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</row>
    <row r="126" spans="1:91" x14ac:dyDescent="0.2">
      <c r="A126" s="104" t="s">
        <v>162</v>
      </c>
      <c r="B126" s="104"/>
      <c r="C126" s="104"/>
      <c r="D126" s="158">
        <v>180583894.49999997</v>
      </c>
      <c r="E126" s="158">
        <v>21531663.359999999</v>
      </c>
      <c r="F126" s="158">
        <v>1030817957</v>
      </c>
      <c r="G126" s="158">
        <v>288299093</v>
      </c>
      <c r="H126" s="158">
        <v>911212372</v>
      </c>
      <c r="I126" s="158">
        <v>1700835297</v>
      </c>
      <c r="J126" s="158">
        <v>1457680195</v>
      </c>
      <c r="K126" s="158">
        <v>278661632</v>
      </c>
      <c r="L126" s="158">
        <v>147441430.01999998</v>
      </c>
      <c r="M126" s="158">
        <v>25835710</v>
      </c>
      <c r="N126" s="158">
        <v>712863469</v>
      </c>
      <c r="O126" s="158">
        <v>29329775.09</v>
      </c>
      <c r="P126" s="158">
        <v>336639728</v>
      </c>
      <c r="Q126" s="158">
        <v>28686561</v>
      </c>
      <c r="R126" s="158">
        <v>234677916</v>
      </c>
      <c r="S126" s="158">
        <v>7658093088</v>
      </c>
      <c r="T126" s="158">
        <v>2310814488.4099998</v>
      </c>
      <c r="U126" s="158">
        <v>396237191.25999999</v>
      </c>
      <c r="V126" s="158">
        <v>59959618</v>
      </c>
      <c r="W126" s="158">
        <v>587451344</v>
      </c>
      <c r="X126" s="158">
        <v>567392652</v>
      </c>
      <c r="Y126" s="158">
        <v>79959168</v>
      </c>
      <c r="Z126" s="158">
        <v>921289657</v>
      </c>
      <c r="AA126" s="158">
        <v>186559007.97</v>
      </c>
      <c r="AB126" s="158">
        <v>1614445248.05</v>
      </c>
      <c r="AC126" s="158">
        <v>345304603</v>
      </c>
      <c r="AD126" s="158">
        <v>510209689.67999995</v>
      </c>
      <c r="AE126" s="158">
        <v>72819055</v>
      </c>
      <c r="AF126" s="158">
        <v>4818803039</v>
      </c>
      <c r="AG126" s="158">
        <v>24291392</v>
      </c>
      <c r="AH126" s="158">
        <v>158272196</v>
      </c>
      <c r="AI126" s="158">
        <v>3748744754</v>
      </c>
      <c r="AJ126" s="158">
        <v>21663000000</v>
      </c>
      <c r="AK126" s="158">
        <v>7530979620</v>
      </c>
      <c r="AL126" s="158">
        <v>245715888</v>
      </c>
      <c r="AM126" s="158">
        <v>108826235.3</v>
      </c>
      <c r="AN126" s="158">
        <v>704481097</v>
      </c>
      <c r="AO126" s="158">
        <v>1867408458</v>
      </c>
      <c r="AP126" s="158">
        <v>258268674</v>
      </c>
      <c r="AQ126" s="158">
        <v>201597611</v>
      </c>
      <c r="AR126" s="158">
        <v>3346831943</v>
      </c>
      <c r="AS126" s="158">
        <v>209496144.09999999</v>
      </c>
      <c r="AT126" s="158">
        <v>205510058</v>
      </c>
      <c r="AU126" s="158">
        <v>718110957</v>
      </c>
      <c r="AV126" s="158">
        <v>681230183</v>
      </c>
      <c r="AW126" s="158">
        <v>1183703863</v>
      </c>
      <c r="AX126" s="158">
        <v>177316883</v>
      </c>
      <c r="AY126" s="158">
        <v>364476577</v>
      </c>
      <c r="AZ126" s="158">
        <v>562643058</v>
      </c>
      <c r="BA126" s="158">
        <v>121642982</v>
      </c>
      <c r="BB126" s="158">
        <v>1593218181.73</v>
      </c>
      <c r="BC126" s="158">
        <v>245699092</v>
      </c>
      <c r="BD126" s="158">
        <v>305338215</v>
      </c>
      <c r="BE126" s="158">
        <v>1128809412</v>
      </c>
      <c r="BF126" s="158">
        <v>185435680</v>
      </c>
      <c r="BG126" s="158">
        <v>83932778.170000017</v>
      </c>
      <c r="BH126" s="158">
        <v>792968780</v>
      </c>
      <c r="BI126" s="158">
        <v>189138998</v>
      </c>
      <c r="BJ126" s="158">
        <v>8263543864</v>
      </c>
      <c r="BK126" s="158">
        <v>674907898</v>
      </c>
      <c r="BL126" s="158">
        <v>94435422</v>
      </c>
      <c r="BM126" s="158">
        <v>105964407</v>
      </c>
      <c r="BN126" s="158">
        <v>70574452</v>
      </c>
      <c r="BO126" s="158">
        <f>SUM(BO127:BO129)</f>
        <v>294878573</v>
      </c>
      <c r="BP126" s="158">
        <v>931409728</v>
      </c>
      <c r="BQ126" s="158">
        <v>192156166</v>
      </c>
      <c r="BR126" s="158">
        <v>24580686671</v>
      </c>
      <c r="BS126" s="158">
        <v>2517857267</v>
      </c>
      <c r="BT126" s="158">
        <v>118820900.25</v>
      </c>
      <c r="BU126" s="158">
        <v>1415659467</v>
      </c>
      <c r="BV126" s="158">
        <v>417555177</v>
      </c>
      <c r="BW126" s="158">
        <v>95579103.439999998</v>
      </c>
      <c r="BX126" s="158">
        <v>138131785.69999999</v>
      </c>
      <c r="BY126" s="158">
        <v>59501500.450000003</v>
      </c>
      <c r="BZ126" s="158">
        <v>473069663</v>
      </c>
      <c r="CA126" s="158">
        <v>851053371</v>
      </c>
      <c r="CB126" s="158">
        <v>371077515</v>
      </c>
      <c r="CC126" s="160">
        <v>58515114</v>
      </c>
      <c r="CD126" s="105"/>
      <c r="CE126" s="105"/>
      <c r="CF126" s="105"/>
      <c r="CG126" s="105"/>
      <c r="CH126" s="105"/>
      <c r="CI126" s="105"/>
      <c r="CJ126" s="105"/>
      <c r="CK126" s="105"/>
      <c r="CL126" s="105"/>
      <c r="CM126" s="105"/>
    </row>
    <row r="127" spans="1:91" x14ac:dyDescent="0.2">
      <c r="A127" s="73" t="s">
        <v>160</v>
      </c>
      <c r="B127" s="68"/>
      <c r="C127" s="68"/>
      <c r="D127" s="158">
        <v>83582747.400000006</v>
      </c>
      <c r="E127" s="158">
        <v>10673946.75</v>
      </c>
      <c r="F127" s="158">
        <v>262967731</v>
      </c>
      <c r="G127" s="158">
        <v>86183557</v>
      </c>
      <c r="H127" s="158">
        <v>289840430</v>
      </c>
      <c r="I127" s="158">
        <v>579116811</v>
      </c>
      <c r="J127" s="158">
        <v>395342413</v>
      </c>
      <c r="K127" s="158">
        <v>114051203</v>
      </c>
      <c r="L127" s="158">
        <v>45162580</v>
      </c>
      <c r="M127" s="158">
        <v>13585926</v>
      </c>
      <c r="N127" s="158">
        <v>236272579</v>
      </c>
      <c r="O127" s="158">
        <v>11595218</v>
      </c>
      <c r="P127" s="158">
        <v>125224900</v>
      </c>
      <c r="Q127" s="158">
        <v>19868483</v>
      </c>
      <c r="R127" s="158">
        <v>93358872</v>
      </c>
      <c r="S127" s="158">
        <v>1586325915</v>
      </c>
      <c r="T127" s="158">
        <v>647461708.20000005</v>
      </c>
      <c r="U127" s="158">
        <v>115184785</v>
      </c>
      <c r="V127" s="158">
        <v>31226253</v>
      </c>
      <c r="W127" s="158">
        <v>280065614</v>
      </c>
      <c r="X127" s="158">
        <v>141316645</v>
      </c>
      <c r="Y127" s="158">
        <v>38880708</v>
      </c>
      <c r="Z127" s="158">
        <v>394465898</v>
      </c>
      <c r="AA127" s="158">
        <v>96445306.670000002</v>
      </c>
      <c r="AB127" s="158">
        <v>364874674.47000003</v>
      </c>
      <c r="AC127" s="158">
        <v>172161499</v>
      </c>
      <c r="AD127" s="158">
        <v>224697944.84999999</v>
      </c>
      <c r="AE127" s="158">
        <v>25225707</v>
      </c>
      <c r="AF127" s="158">
        <v>1684535439</v>
      </c>
      <c r="AG127" s="158">
        <v>14930159</v>
      </c>
      <c r="AH127" s="158">
        <v>52798659</v>
      </c>
      <c r="AI127" s="158">
        <v>1161471420</v>
      </c>
      <c r="AJ127" s="158">
        <v>11964000000</v>
      </c>
      <c r="AK127" s="158">
        <v>2272176243</v>
      </c>
      <c r="AL127" s="158">
        <v>159406547</v>
      </c>
      <c r="AM127" s="158">
        <v>40203282.170000002</v>
      </c>
      <c r="AN127" s="158">
        <v>189807088</v>
      </c>
      <c r="AO127" s="158">
        <v>671668025</v>
      </c>
      <c r="AP127" s="158">
        <v>75492423</v>
      </c>
      <c r="AQ127" s="158">
        <v>77894336</v>
      </c>
      <c r="AR127" s="158">
        <v>1146514255</v>
      </c>
      <c r="AS127" s="158">
        <v>64995244.240000002</v>
      </c>
      <c r="AT127" s="158">
        <v>47915407</v>
      </c>
      <c r="AU127" s="158">
        <v>258659735</v>
      </c>
      <c r="AV127" s="158">
        <v>277978370</v>
      </c>
      <c r="AW127" s="158">
        <v>451343387</v>
      </c>
      <c r="AX127" s="158">
        <v>67066095</v>
      </c>
      <c r="AY127" s="158">
        <v>141859487</v>
      </c>
      <c r="AZ127" s="158">
        <v>206535118</v>
      </c>
      <c r="BA127" s="158">
        <v>41793455</v>
      </c>
      <c r="BB127" s="158">
        <v>625890072.50999999</v>
      </c>
      <c r="BC127" s="158">
        <v>86211880</v>
      </c>
      <c r="BD127" s="158">
        <v>107193730</v>
      </c>
      <c r="BE127" s="158">
        <v>500205636</v>
      </c>
      <c r="BF127" s="158">
        <v>76783544</v>
      </c>
      <c r="BG127" s="158">
        <v>32389316.25</v>
      </c>
      <c r="BH127" s="158">
        <v>284955081</v>
      </c>
      <c r="BI127" s="158">
        <v>64264350</v>
      </c>
      <c r="BJ127" s="158">
        <v>2727096928</v>
      </c>
      <c r="BK127" s="158">
        <v>326493714</v>
      </c>
      <c r="BL127" s="158">
        <v>30305144</v>
      </c>
      <c r="BM127" s="158">
        <v>44191614</v>
      </c>
      <c r="BN127" s="158">
        <v>31178902</v>
      </c>
      <c r="BO127" s="158">
        <v>120949829</v>
      </c>
      <c r="BP127" s="158">
        <v>335657888</v>
      </c>
      <c r="BQ127" s="158">
        <v>53434213</v>
      </c>
      <c r="BR127" s="158">
        <v>5209204594</v>
      </c>
      <c r="BS127" s="158">
        <v>972134187</v>
      </c>
      <c r="BT127" s="158">
        <v>77874801.480000004</v>
      </c>
      <c r="BU127" s="158">
        <v>413251129</v>
      </c>
      <c r="BV127" s="158">
        <v>159733338</v>
      </c>
      <c r="BW127" s="158">
        <v>25303870.890000001</v>
      </c>
      <c r="BX127" s="158">
        <v>26431108</v>
      </c>
      <c r="BY127" s="158">
        <v>16271614</v>
      </c>
      <c r="BZ127" s="158">
        <v>216435358</v>
      </c>
      <c r="CA127" s="158">
        <v>364548865</v>
      </c>
      <c r="CB127" s="158">
        <v>110101647</v>
      </c>
      <c r="CC127" s="160">
        <v>28625240</v>
      </c>
      <c r="CD127" s="76"/>
      <c r="CE127" s="76"/>
      <c r="CF127" s="76"/>
      <c r="CG127" s="76"/>
      <c r="CH127" s="76"/>
      <c r="CI127" s="76"/>
      <c r="CJ127" s="76"/>
      <c r="CK127" s="77"/>
      <c r="CL127" s="77"/>
      <c r="CM127" s="74"/>
    </row>
    <row r="128" spans="1:91" x14ac:dyDescent="0.2">
      <c r="A128" s="103" t="s">
        <v>275</v>
      </c>
      <c r="B128" s="68"/>
      <c r="C128" s="68"/>
      <c r="D128" s="156">
        <v>62158925.799999997</v>
      </c>
      <c r="E128" s="156">
        <v>5466469.3300000001</v>
      </c>
      <c r="F128" s="156">
        <v>218465314</v>
      </c>
      <c r="G128" s="156">
        <v>163622296</v>
      </c>
      <c r="H128" s="156">
        <v>522228963</v>
      </c>
      <c r="I128" s="156">
        <v>943596172</v>
      </c>
      <c r="J128" s="156">
        <v>702408601</v>
      </c>
      <c r="K128" s="156">
        <v>129724134</v>
      </c>
      <c r="L128" s="156">
        <v>81977657</v>
      </c>
      <c r="M128" s="156">
        <v>7374502</v>
      </c>
      <c r="N128" s="156">
        <v>286767502</v>
      </c>
      <c r="O128" s="156">
        <v>12341720.09</v>
      </c>
      <c r="P128" s="156">
        <v>87363770</v>
      </c>
      <c r="Q128" s="156">
        <v>4088585</v>
      </c>
      <c r="R128" s="156">
        <v>113774116</v>
      </c>
      <c r="S128" s="156">
        <v>4337754892</v>
      </c>
      <c r="T128" s="156">
        <v>944319634.92999995</v>
      </c>
      <c r="U128" s="156">
        <v>134897647.69999999</v>
      </c>
      <c r="V128" s="156">
        <v>17160375</v>
      </c>
      <c r="W128" s="156">
        <v>234841610</v>
      </c>
      <c r="X128" s="156">
        <v>308853484</v>
      </c>
      <c r="Y128" s="156">
        <v>26245189</v>
      </c>
      <c r="Z128" s="156">
        <v>382334753</v>
      </c>
      <c r="AA128" s="156">
        <v>70390802.150000006</v>
      </c>
      <c r="AB128" s="156">
        <v>844794178.5</v>
      </c>
      <c r="AC128" s="156">
        <v>115484343</v>
      </c>
      <c r="AD128" s="156">
        <v>228049777.31999999</v>
      </c>
      <c r="AE128" s="156">
        <v>17814537</v>
      </c>
      <c r="AF128" s="156">
        <v>1848833746</v>
      </c>
      <c r="AG128" s="156">
        <v>4593159</v>
      </c>
      <c r="AH128" s="156">
        <v>84920330</v>
      </c>
      <c r="AI128" s="156">
        <v>1088510884</v>
      </c>
      <c r="AJ128" s="156">
        <v>2648000000</v>
      </c>
      <c r="AK128" s="156">
        <v>3846732523</v>
      </c>
      <c r="AL128" s="156">
        <v>54942977</v>
      </c>
      <c r="AM128" s="156">
        <v>44296705</v>
      </c>
      <c r="AN128" s="156">
        <v>273509756</v>
      </c>
      <c r="AO128" s="156">
        <v>905208193</v>
      </c>
      <c r="AP128" s="156">
        <v>126592012</v>
      </c>
      <c r="AQ128" s="156">
        <v>82034432</v>
      </c>
      <c r="AR128" s="156">
        <v>1597570674</v>
      </c>
      <c r="AS128" s="156">
        <v>93457747.659999996</v>
      </c>
      <c r="AT128" s="156">
        <v>132869301</v>
      </c>
      <c r="AU128" s="156">
        <v>303248021</v>
      </c>
      <c r="AV128" s="156">
        <v>309550101</v>
      </c>
      <c r="AW128" s="156">
        <v>611065862</v>
      </c>
      <c r="AX128" s="156">
        <v>76691746</v>
      </c>
      <c r="AY128" s="156">
        <v>162124748</v>
      </c>
      <c r="AZ128" s="156">
        <v>230037737</v>
      </c>
      <c r="BA128" s="156">
        <v>60032163</v>
      </c>
      <c r="BB128" s="156">
        <v>628516034.96000004</v>
      </c>
      <c r="BC128" s="156">
        <v>123390551</v>
      </c>
      <c r="BD128" s="156">
        <v>150666402</v>
      </c>
      <c r="BE128" s="156">
        <v>372333532</v>
      </c>
      <c r="BF128" s="156">
        <v>75272399</v>
      </c>
      <c r="BG128" s="156">
        <v>35710192.710000001</v>
      </c>
      <c r="BH128" s="156">
        <v>335685295</v>
      </c>
      <c r="BI128" s="156">
        <v>102093247</v>
      </c>
      <c r="BJ128" s="156">
        <v>4474584664</v>
      </c>
      <c r="BK128" s="156">
        <v>257036820</v>
      </c>
      <c r="BL128" s="156">
        <v>51703213</v>
      </c>
      <c r="BM128" s="156">
        <v>41354016</v>
      </c>
      <c r="BN128" s="156">
        <v>25204983</v>
      </c>
      <c r="BO128" s="156">
        <v>137249474</v>
      </c>
      <c r="BP128" s="156">
        <v>462862459</v>
      </c>
      <c r="BQ128" s="156">
        <v>114774177</v>
      </c>
      <c r="BR128" s="156">
        <v>14983411347</v>
      </c>
      <c r="BS128" s="156">
        <v>991755190</v>
      </c>
      <c r="BT128" s="156">
        <v>24869234.25</v>
      </c>
      <c r="BU128" s="156">
        <v>734775051</v>
      </c>
      <c r="BV128" s="156">
        <v>144932476</v>
      </c>
      <c r="BW128" s="156">
        <v>58906579.909999996</v>
      </c>
      <c r="BX128" s="156">
        <v>36793399</v>
      </c>
      <c r="BY128" s="156">
        <v>35413140.450000003</v>
      </c>
      <c r="BZ128" s="156">
        <v>190213516</v>
      </c>
      <c r="CA128" s="156">
        <v>410991175</v>
      </c>
      <c r="CB128" s="156">
        <v>218923674</v>
      </c>
      <c r="CC128" s="161">
        <v>17583459</v>
      </c>
      <c r="CD128" s="76"/>
      <c r="CE128" s="76"/>
      <c r="CF128" s="76"/>
      <c r="CG128" s="76"/>
      <c r="CH128" s="76"/>
      <c r="CI128" s="76"/>
      <c r="CJ128" s="76"/>
      <c r="CK128" s="77"/>
      <c r="CL128" s="77"/>
      <c r="CM128" s="74"/>
    </row>
    <row r="129" spans="1:91" x14ac:dyDescent="0.2">
      <c r="A129" s="103" t="s">
        <v>274</v>
      </c>
      <c r="B129" s="68"/>
      <c r="C129" s="68"/>
      <c r="D129" s="151">
        <v>26062992.100000001</v>
      </c>
      <c r="E129" s="151">
        <v>5391247.2800000003</v>
      </c>
      <c r="F129" s="151">
        <v>109481922</v>
      </c>
      <c r="G129" s="151">
        <v>38493240</v>
      </c>
      <c r="H129" s="151">
        <v>99142979</v>
      </c>
      <c r="I129" s="151">
        <v>178122314</v>
      </c>
      <c r="J129" s="151">
        <v>163489557</v>
      </c>
      <c r="K129" s="151">
        <v>34886295</v>
      </c>
      <c r="L129" s="151">
        <v>20301193</v>
      </c>
      <c r="M129" s="151">
        <v>4875282</v>
      </c>
      <c r="N129" s="151">
        <v>95572850</v>
      </c>
      <c r="O129" s="151">
        <v>5392837</v>
      </c>
      <c r="P129" s="151">
        <v>49527086</v>
      </c>
      <c r="Q129" s="151">
        <v>4729493</v>
      </c>
      <c r="R129" s="151">
        <v>27544928</v>
      </c>
      <c r="S129" s="151">
        <v>661646252</v>
      </c>
      <c r="T129" s="151">
        <v>223701632.5</v>
      </c>
      <c r="U129" s="151">
        <v>35509255</v>
      </c>
      <c r="V129" s="151">
        <v>11572990</v>
      </c>
      <c r="W129" s="151">
        <v>72544120</v>
      </c>
      <c r="X129" s="151">
        <v>65179456</v>
      </c>
      <c r="Y129" s="151">
        <v>14833271</v>
      </c>
      <c r="Z129" s="151">
        <v>144489006</v>
      </c>
      <c r="AA129" s="151">
        <v>19722899.149999999</v>
      </c>
      <c r="AB129" s="151">
        <v>145047954</v>
      </c>
      <c r="AC129" s="151">
        <v>57658761</v>
      </c>
      <c r="AD129" s="151">
        <v>57461967.509999998</v>
      </c>
      <c r="AE129" s="151">
        <v>11529904</v>
      </c>
      <c r="AF129" s="151">
        <v>581299813</v>
      </c>
      <c r="AG129" s="151">
        <v>4768074</v>
      </c>
      <c r="AH129" s="151">
        <v>20553207</v>
      </c>
      <c r="AI129" s="151">
        <v>295707937</v>
      </c>
      <c r="AJ129" s="151">
        <v>3956000000</v>
      </c>
      <c r="AK129" s="151">
        <v>726404260</v>
      </c>
      <c r="AL129" s="151">
        <v>31366364</v>
      </c>
      <c r="AM129" s="151">
        <v>24326248.129999999</v>
      </c>
      <c r="AN129" s="151">
        <v>92291447</v>
      </c>
      <c r="AO129" s="151">
        <v>243721827</v>
      </c>
      <c r="AP129" s="151">
        <v>35983197</v>
      </c>
      <c r="AQ129" s="151">
        <v>41668843</v>
      </c>
      <c r="AR129" s="151">
        <v>407620994</v>
      </c>
      <c r="AS129" s="151">
        <v>22008816</v>
      </c>
      <c r="AT129" s="151">
        <v>24725350</v>
      </c>
      <c r="AU129" s="151">
        <v>79867181</v>
      </c>
      <c r="AV129" s="151">
        <v>93701712</v>
      </c>
      <c r="AW129" s="151">
        <v>121294614</v>
      </c>
      <c r="AX129" s="151">
        <v>33559042</v>
      </c>
      <c r="AY129" s="151">
        <v>60492342</v>
      </c>
      <c r="AZ129" s="151">
        <v>85042099</v>
      </c>
      <c r="BA129" s="151">
        <v>19817364</v>
      </c>
      <c r="BB129" s="151">
        <v>178458347.25</v>
      </c>
      <c r="BC129" s="151">
        <v>36096661</v>
      </c>
      <c r="BD129" s="151">
        <v>47478083</v>
      </c>
      <c r="BE129" s="151">
        <v>137665867</v>
      </c>
      <c r="BF129" s="151">
        <v>33379737</v>
      </c>
      <c r="BG129" s="151">
        <v>15833269.210000001</v>
      </c>
      <c r="BH129" s="151">
        <v>115582263</v>
      </c>
      <c r="BI129" s="151">
        <v>22781401</v>
      </c>
      <c r="BJ129" s="151">
        <v>1034252535</v>
      </c>
      <c r="BK129" s="151">
        <v>91377364</v>
      </c>
      <c r="BL129" s="151">
        <v>12427065</v>
      </c>
      <c r="BM129" s="151">
        <v>20418777</v>
      </c>
      <c r="BN129" s="151">
        <v>14190567</v>
      </c>
      <c r="BO129" s="151">
        <v>36679270</v>
      </c>
      <c r="BP129" s="151">
        <v>132889381</v>
      </c>
      <c r="BQ129" s="151">
        <v>23947776</v>
      </c>
      <c r="BR129" s="151">
        <v>2168823277</v>
      </c>
      <c r="BS129" s="151">
        <v>303109577</v>
      </c>
      <c r="BT129" s="151">
        <v>16076864.52</v>
      </c>
      <c r="BU129" s="151">
        <v>185040278</v>
      </c>
      <c r="BV129" s="151">
        <v>54185000</v>
      </c>
      <c r="BW129" s="151">
        <v>11368652.640000001</v>
      </c>
      <c r="BX129" s="151">
        <v>14687390</v>
      </c>
      <c r="BY129" s="151">
        <v>7816746</v>
      </c>
      <c r="BZ129" s="151">
        <v>66420789</v>
      </c>
      <c r="CA129" s="151">
        <v>75513331</v>
      </c>
      <c r="CB129" s="151">
        <v>42052194</v>
      </c>
      <c r="CC129" s="162">
        <v>12306415</v>
      </c>
      <c r="CD129" s="76"/>
      <c r="CE129" s="76"/>
      <c r="CF129" s="76"/>
      <c r="CG129" s="76"/>
      <c r="CH129" s="76"/>
      <c r="CI129" s="76"/>
      <c r="CJ129" s="76"/>
      <c r="CK129" s="77"/>
      <c r="CL129" s="77"/>
      <c r="CM129" s="74"/>
    </row>
    <row r="130" spans="1:91" x14ac:dyDescent="0.2">
      <c r="A130" s="103" t="s">
        <v>335</v>
      </c>
      <c r="B130" s="68"/>
      <c r="C130" s="68"/>
      <c r="D130" s="151">
        <v>0</v>
      </c>
      <c r="E130" s="151">
        <v>0</v>
      </c>
      <c r="F130" s="151">
        <v>180923037</v>
      </c>
      <c r="G130" s="151">
        <v>0</v>
      </c>
      <c r="H130" s="151">
        <v>0</v>
      </c>
      <c r="I130" s="151">
        <v>0</v>
      </c>
      <c r="J130" s="151">
        <v>0</v>
      </c>
      <c r="K130" s="151">
        <v>0</v>
      </c>
      <c r="L130" s="151">
        <v>0.01</v>
      </c>
      <c r="M130" s="151">
        <v>0</v>
      </c>
      <c r="N130" s="151">
        <v>87714745</v>
      </c>
      <c r="O130" s="151">
        <v>0</v>
      </c>
      <c r="P130" s="151">
        <v>74523972</v>
      </c>
      <c r="Q130" s="151">
        <v>0</v>
      </c>
      <c r="R130" s="151">
        <v>0</v>
      </c>
      <c r="S130" s="151">
        <v>0</v>
      </c>
      <c r="T130" s="151">
        <v>49071887.869999997</v>
      </c>
      <c r="U130" s="151">
        <v>11866154.699999999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51">
        <v>18248907</v>
      </c>
      <c r="AF130" s="151">
        <v>0</v>
      </c>
      <c r="AG130" s="151">
        <v>0</v>
      </c>
      <c r="AH130" s="151">
        <v>0</v>
      </c>
      <c r="AI130" s="151">
        <v>839833618</v>
      </c>
      <c r="AJ130" s="151">
        <v>0</v>
      </c>
      <c r="AK130" s="151">
        <v>0</v>
      </c>
      <c r="AL130" s="151">
        <v>0</v>
      </c>
      <c r="AM130" s="151">
        <v>0</v>
      </c>
      <c r="AN130" s="151">
        <v>0</v>
      </c>
      <c r="AO130" s="151">
        <v>0</v>
      </c>
      <c r="AP130" s="151">
        <v>20201042</v>
      </c>
      <c r="AQ130" s="151">
        <v>0</v>
      </c>
      <c r="AR130" s="151">
        <v>0</v>
      </c>
      <c r="AS130" s="151">
        <v>0</v>
      </c>
      <c r="AT130" s="151">
        <v>0</v>
      </c>
      <c r="AU130" s="151">
        <v>0</v>
      </c>
      <c r="AV130" s="151">
        <v>0</v>
      </c>
      <c r="AW130" s="151">
        <v>0</v>
      </c>
      <c r="AX130" s="151">
        <v>0</v>
      </c>
      <c r="AY130" s="151">
        <v>0</v>
      </c>
      <c r="AZ130" s="151">
        <v>41028104</v>
      </c>
      <c r="BA130" s="151">
        <v>0</v>
      </c>
      <c r="BB130" s="151">
        <v>160353727.00999999</v>
      </c>
      <c r="BC130" s="151">
        <v>0</v>
      </c>
      <c r="BD130" s="151">
        <v>0</v>
      </c>
      <c r="BE130" s="151">
        <v>84717274</v>
      </c>
      <c r="BF130" s="151">
        <v>0</v>
      </c>
      <c r="BG130" s="151">
        <v>0</v>
      </c>
      <c r="BH130" s="151">
        <v>0</v>
      </c>
      <c r="BI130" s="151">
        <v>0</v>
      </c>
      <c r="BJ130" s="151">
        <v>0</v>
      </c>
      <c r="BK130" s="151">
        <v>0</v>
      </c>
      <c r="BL130" s="151">
        <v>0</v>
      </c>
      <c r="BM130" s="151">
        <v>0</v>
      </c>
      <c r="BN130" s="151">
        <v>0</v>
      </c>
      <c r="BO130" s="151">
        <v>0</v>
      </c>
      <c r="BP130" s="151">
        <v>0</v>
      </c>
      <c r="BQ130" s="151">
        <v>0</v>
      </c>
      <c r="BR130" s="151">
        <v>0</v>
      </c>
      <c r="BS130" s="151">
        <v>34090460</v>
      </c>
      <c r="BT130" s="151">
        <v>0</v>
      </c>
      <c r="BU130" s="151">
        <v>0</v>
      </c>
      <c r="BV130" s="151">
        <v>0</v>
      </c>
      <c r="BW130" s="151">
        <v>0</v>
      </c>
      <c r="BX130" s="151">
        <v>0</v>
      </c>
      <c r="BY130" s="151">
        <v>0</v>
      </c>
      <c r="BZ130" s="151">
        <v>0</v>
      </c>
      <c r="CA130" s="151">
        <v>0</v>
      </c>
      <c r="CB130" s="151">
        <v>0</v>
      </c>
      <c r="CC130" s="162">
        <v>0</v>
      </c>
      <c r="CD130" s="76"/>
      <c r="CE130" s="76"/>
      <c r="CF130" s="76"/>
      <c r="CG130" s="76"/>
      <c r="CH130" s="76"/>
      <c r="CI130" s="76"/>
      <c r="CJ130" s="76"/>
      <c r="CK130" s="77"/>
      <c r="CL130" s="77"/>
      <c r="CM130" s="74"/>
    </row>
    <row r="131" spans="1:91" x14ac:dyDescent="0.2">
      <c r="A131" s="103" t="s">
        <v>336</v>
      </c>
      <c r="B131" s="68"/>
      <c r="C131" s="68"/>
      <c r="D131" s="156">
        <v>8779229.1999999993</v>
      </c>
      <c r="E131" s="156">
        <v>0</v>
      </c>
      <c r="F131" s="156">
        <v>258979953</v>
      </c>
      <c r="G131" s="156">
        <v>0</v>
      </c>
      <c r="H131" s="156">
        <v>0</v>
      </c>
      <c r="I131" s="156">
        <v>0</v>
      </c>
      <c r="J131" s="156">
        <v>196439624</v>
      </c>
      <c r="K131" s="156">
        <v>0</v>
      </c>
      <c r="L131" s="156">
        <v>0.01</v>
      </c>
      <c r="M131" s="156">
        <v>0</v>
      </c>
      <c r="N131" s="156">
        <v>6535793</v>
      </c>
      <c r="O131" s="156">
        <v>0</v>
      </c>
      <c r="P131" s="156">
        <v>0</v>
      </c>
      <c r="Q131" s="156">
        <v>0</v>
      </c>
      <c r="R131" s="156">
        <v>0</v>
      </c>
      <c r="S131" s="156">
        <v>1072366029</v>
      </c>
      <c r="T131" s="156">
        <v>446259624.91000003</v>
      </c>
      <c r="U131" s="156">
        <v>98779348.859999999</v>
      </c>
      <c r="V131" s="156">
        <v>0</v>
      </c>
      <c r="W131" s="156">
        <v>0</v>
      </c>
      <c r="X131" s="156">
        <v>52043067</v>
      </c>
      <c r="Y131" s="156">
        <v>0</v>
      </c>
      <c r="Z131" s="156">
        <v>0</v>
      </c>
      <c r="AA131" s="156">
        <v>0</v>
      </c>
      <c r="AB131" s="156">
        <v>259728441.08000001</v>
      </c>
      <c r="AC131" s="156">
        <v>0</v>
      </c>
      <c r="AD131" s="156">
        <v>0</v>
      </c>
      <c r="AE131" s="156">
        <v>0</v>
      </c>
      <c r="AF131" s="156">
        <v>704134041</v>
      </c>
      <c r="AG131" s="156">
        <v>0</v>
      </c>
      <c r="AH131" s="156">
        <v>0</v>
      </c>
      <c r="AI131" s="156">
        <v>363220895</v>
      </c>
      <c r="AJ131" s="156">
        <v>0</v>
      </c>
      <c r="AK131" s="156">
        <v>685666594</v>
      </c>
      <c r="AL131" s="156">
        <v>0</v>
      </c>
      <c r="AM131" s="156">
        <v>0</v>
      </c>
      <c r="AN131" s="156">
        <v>148872806</v>
      </c>
      <c r="AO131" s="156">
        <v>46810413</v>
      </c>
      <c r="AP131" s="156">
        <v>0</v>
      </c>
      <c r="AQ131" s="156">
        <v>0</v>
      </c>
      <c r="AR131" s="156">
        <v>195126020</v>
      </c>
      <c r="AS131" s="156">
        <v>29034336.199999999</v>
      </c>
      <c r="AT131" s="156">
        <v>0</v>
      </c>
      <c r="AU131" s="156">
        <v>76336020</v>
      </c>
      <c r="AV131" s="156">
        <v>0</v>
      </c>
      <c r="AW131" s="156">
        <v>0</v>
      </c>
      <c r="AX131" s="156">
        <v>0</v>
      </c>
      <c r="AY131" s="156">
        <v>0</v>
      </c>
      <c r="AZ131" s="156">
        <v>0</v>
      </c>
      <c r="BA131" s="156">
        <v>0</v>
      </c>
      <c r="BB131" s="156">
        <v>0</v>
      </c>
      <c r="BC131" s="156">
        <v>0</v>
      </c>
      <c r="BD131" s="156">
        <v>0</v>
      </c>
      <c r="BE131" s="156">
        <v>33887103</v>
      </c>
      <c r="BF131" s="156">
        <v>0</v>
      </c>
      <c r="BG131" s="156">
        <v>0</v>
      </c>
      <c r="BH131" s="156">
        <v>56746141</v>
      </c>
      <c r="BI131" s="156">
        <v>0</v>
      </c>
      <c r="BJ131" s="156">
        <v>27609737</v>
      </c>
      <c r="BK131" s="156">
        <v>0</v>
      </c>
      <c r="BL131" s="156">
        <v>0</v>
      </c>
      <c r="BM131" s="156">
        <v>0</v>
      </c>
      <c r="BN131" s="156">
        <v>0</v>
      </c>
      <c r="BO131" s="156">
        <v>0</v>
      </c>
      <c r="BP131" s="156">
        <v>0</v>
      </c>
      <c r="BQ131" s="156">
        <v>0</v>
      </c>
      <c r="BR131" s="156">
        <v>2219247453</v>
      </c>
      <c r="BS131" s="156">
        <v>216767853</v>
      </c>
      <c r="BT131" s="156">
        <v>0</v>
      </c>
      <c r="BU131" s="156">
        <v>82593009</v>
      </c>
      <c r="BV131" s="156">
        <v>58704363</v>
      </c>
      <c r="BW131" s="156">
        <v>0</v>
      </c>
      <c r="BX131" s="156">
        <v>60219888.700000003</v>
      </c>
      <c r="BY131" s="156">
        <v>0</v>
      </c>
      <c r="BZ131" s="156">
        <v>0</v>
      </c>
      <c r="CA131" s="156">
        <v>0</v>
      </c>
      <c r="CB131" s="156">
        <v>0</v>
      </c>
      <c r="CC131" s="161">
        <v>0</v>
      </c>
      <c r="CD131" s="76"/>
      <c r="CE131" s="76"/>
      <c r="CF131" s="76"/>
      <c r="CG131" s="76"/>
      <c r="CH131" s="76"/>
      <c r="CI131" s="76"/>
      <c r="CJ131" s="76"/>
      <c r="CK131" s="77"/>
      <c r="CL131" s="77"/>
      <c r="CM131" s="74"/>
    </row>
    <row r="132" spans="1:91" x14ac:dyDescent="0.2">
      <c r="A132" s="103" t="s">
        <v>337</v>
      </c>
      <c r="B132" s="68"/>
      <c r="C132" s="68"/>
      <c r="D132" s="151">
        <v>0</v>
      </c>
      <c r="E132" s="151">
        <v>0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151">
        <v>0</v>
      </c>
      <c r="R132" s="151">
        <v>0</v>
      </c>
      <c r="S132" s="151">
        <v>0</v>
      </c>
      <c r="T132" s="151">
        <v>0</v>
      </c>
      <c r="U132" s="151">
        <v>0</v>
      </c>
      <c r="V132" s="151">
        <v>0</v>
      </c>
      <c r="W132" s="151">
        <v>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1">
        <v>0</v>
      </c>
      <c r="AD132" s="151">
        <v>0</v>
      </c>
      <c r="AE132" s="151">
        <v>0</v>
      </c>
      <c r="AF132" s="151">
        <v>0</v>
      </c>
      <c r="AG132" s="151">
        <v>0</v>
      </c>
      <c r="AH132" s="151">
        <v>0</v>
      </c>
      <c r="AI132" s="151">
        <v>0</v>
      </c>
      <c r="AJ132" s="151">
        <v>3095000000</v>
      </c>
      <c r="AK132" s="151">
        <v>0</v>
      </c>
      <c r="AL132" s="151">
        <v>0</v>
      </c>
      <c r="AM132" s="151">
        <v>0</v>
      </c>
      <c r="AN132" s="151">
        <v>0</v>
      </c>
      <c r="AO132" s="151">
        <v>0</v>
      </c>
      <c r="AP132" s="151">
        <v>0</v>
      </c>
      <c r="AQ132" s="151">
        <v>0</v>
      </c>
      <c r="AR132" s="151">
        <v>0</v>
      </c>
      <c r="AS132" s="151">
        <v>0</v>
      </c>
      <c r="AT132" s="151">
        <v>0</v>
      </c>
      <c r="AU132" s="151">
        <v>0</v>
      </c>
      <c r="AV132" s="151">
        <v>0</v>
      </c>
      <c r="AW132" s="151">
        <v>0</v>
      </c>
      <c r="AX132" s="151">
        <v>0</v>
      </c>
      <c r="AY132" s="151">
        <v>0</v>
      </c>
      <c r="AZ132" s="151">
        <v>0</v>
      </c>
      <c r="BA132" s="151">
        <v>0</v>
      </c>
      <c r="BB132" s="151">
        <v>0</v>
      </c>
      <c r="BC132" s="151">
        <v>0</v>
      </c>
      <c r="BD132" s="151">
        <v>0</v>
      </c>
      <c r="BE132" s="151">
        <v>0</v>
      </c>
      <c r="BF132" s="151">
        <v>0</v>
      </c>
      <c r="BG132" s="151">
        <v>0</v>
      </c>
      <c r="BH132" s="151">
        <v>0</v>
      </c>
      <c r="BI132" s="151">
        <v>0</v>
      </c>
      <c r="BJ132" s="151">
        <v>0</v>
      </c>
      <c r="BK132" s="151">
        <v>0</v>
      </c>
      <c r="BL132" s="151">
        <v>0</v>
      </c>
      <c r="BM132" s="151">
        <v>0</v>
      </c>
      <c r="BN132" s="151">
        <v>0</v>
      </c>
      <c r="BO132" s="151">
        <v>0</v>
      </c>
      <c r="BP132" s="151">
        <v>0</v>
      </c>
      <c r="BQ132" s="151">
        <v>0</v>
      </c>
      <c r="BR132" s="151">
        <v>0</v>
      </c>
      <c r="BS132" s="151">
        <v>0</v>
      </c>
      <c r="BT132" s="151">
        <v>0</v>
      </c>
      <c r="BU132" s="151">
        <v>0</v>
      </c>
      <c r="BV132" s="151">
        <v>0</v>
      </c>
      <c r="BW132" s="151">
        <v>0</v>
      </c>
      <c r="BX132" s="151">
        <v>0</v>
      </c>
      <c r="BY132" s="151">
        <v>0</v>
      </c>
      <c r="BZ132" s="151">
        <v>0</v>
      </c>
      <c r="CA132" s="151">
        <v>0</v>
      </c>
      <c r="CB132" s="151">
        <v>0</v>
      </c>
      <c r="CC132" s="162">
        <v>0</v>
      </c>
      <c r="CD132" s="76"/>
      <c r="CE132" s="76"/>
      <c r="CF132" s="76"/>
      <c r="CG132" s="76"/>
      <c r="CH132" s="76"/>
      <c r="CI132" s="76"/>
      <c r="CJ132" s="76"/>
      <c r="CK132" s="77"/>
      <c r="CL132" s="77"/>
      <c r="CM132" s="74"/>
    </row>
    <row r="133" spans="1:91" x14ac:dyDescent="0.2">
      <c r="A133" s="83"/>
      <c r="B133" s="83"/>
      <c r="C133" s="83"/>
      <c r="D133" s="158">
        <v>0</v>
      </c>
      <c r="E133" s="158">
        <v>0</v>
      </c>
      <c r="F133" s="158">
        <v>0</v>
      </c>
      <c r="G133" s="158">
        <v>0</v>
      </c>
      <c r="H133" s="158">
        <v>0</v>
      </c>
      <c r="I133" s="158">
        <v>0</v>
      </c>
      <c r="J133" s="158">
        <v>0</v>
      </c>
      <c r="K133" s="158">
        <v>0</v>
      </c>
      <c r="L133" s="158">
        <v>0</v>
      </c>
      <c r="M133" s="158">
        <v>0</v>
      </c>
      <c r="N133" s="158">
        <v>0</v>
      </c>
      <c r="O133" s="158">
        <v>0</v>
      </c>
      <c r="P133" s="158">
        <v>0</v>
      </c>
      <c r="Q133" s="158">
        <v>0</v>
      </c>
      <c r="R133" s="158">
        <v>0</v>
      </c>
      <c r="S133" s="158">
        <v>0</v>
      </c>
      <c r="T133" s="158">
        <v>0</v>
      </c>
      <c r="U133" s="158">
        <v>0</v>
      </c>
      <c r="V133" s="158">
        <v>0</v>
      </c>
      <c r="W133" s="158">
        <v>0</v>
      </c>
      <c r="X133" s="158">
        <v>0</v>
      </c>
      <c r="Y133" s="158">
        <v>0</v>
      </c>
      <c r="Z133" s="158">
        <v>0</v>
      </c>
      <c r="AA133" s="158">
        <v>0</v>
      </c>
      <c r="AB133" s="158">
        <v>0</v>
      </c>
      <c r="AC133" s="158">
        <v>0</v>
      </c>
      <c r="AD133" s="158">
        <v>0</v>
      </c>
      <c r="AE133" s="158">
        <v>0</v>
      </c>
      <c r="AF133" s="158">
        <v>0</v>
      </c>
      <c r="AG133" s="158">
        <v>0</v>
      </c>
      <c r="AH133" s="158">
        <v>0</v>
      </c>
      <c r="AI133" s="158">
        <v>0</v>
      </c>
      <c r="AJ133" s="158">
        <v>0</v>
      </c>
      <c r="AK133" s="158">
        <v>0</v>
      </c>
      <c r="AL133" s="158">
        <v>0</v>
      </c>
      <c r="AM133" s="158">
        <v>0</v>
      </c>
      <c r="AN133" s="158">
        <v>0</v>
      </c>
      <c r="AO133" s="158">
        <v>0</v>
      </c>
      <c r="AP133" s="158">
        <v>0</v>
      </c>
      <c r="AQ133" s="158">
        <v>0</v>
      </c>
      <c r="AR133" s="158">
        <v>0</v>
      </c>
      <c r="AS133" s="158">
        <v>0</v>
      </c>
      <c r="AT133" s="158">
        <v>0</v>
      </c>
      <c r="AU133" s="158">
        <v>0</v>
      </c>
      <c r="AV133" s="158">
        <v>0</v>
      </c>
      <c r="AW133" s="158">
        <v>0</v>
      </c>
      <c r="AX133" s="158">
        <v>0</v>
      </c>
      <c r="AY133" s="158">
        <v>0</v>
      </c>
      <c r="AZ133" s="158">
        <v>0</v>
      </c>
      <c r="BA133" s="158">
        <v>0</v>
      </c>
      <c r="BB133" s="158">
        <v>0</v>
      </c>
      <c r="BC133" s="158">
        <v>0</v>
      </c>
      <c r="BD133" s="158">
        <v>0</v>
      </c>
      <c r="BE133" s="158">
        <v>0</v>
      </c>
      <c r="BF133" s="158">
        <v>0</v>
      </c>
      <c r="BG133" s="158">
        <v>0</v>
      </c>
      <c r="BH133" s="158">
        <v>0</v>
      </c>
      <c r="BI133" s="158">
        <v>0</v>
      </c>
      <c r="BJ133" s="158">
        <v>0</v>
      </c>
      <c r="BK133" s="158">
        <v>0</v>
      </c>
      <c r="BL133" s="158">
        <v>0</v>
      </c>
      <c r="BM133" s="158">
        <v>0</v>
      </c>
      <c r="BN133" s="158">
        <v>0</v>
      </c>
      <c r="BO133" s="158">
        <v>0</v>
      </c>
      <c r="BP133" s="158">
        <v>0</v>
      </c>
      <c r="BQ133" s="158">
        <v>0</v>
      </c>
      <c r="BR133" s="158">
        <v>0</v>
      </c>
      <c r="BS133" s="158">
        <v>0</v>
      </c>
      <c r="BT133" s="158">
        <v>0</v>
      </c>
      <c r="BU133" s="158">
        <v>0</v>
      </c>
      <c r="BV133" s="158">
        <v>0</v>
      </c>
      <c r="BW133" s="158">
        <v>0</v>
      </c>
      <c r="BX133" s="158">
        <v>0</v>
      </c>
      <c r="BY133" s="158">
        <v>0</v>
      </c>
      <c r="BZ133" s="158">
        <v>0</v>
      </c>
      <c r="CA133" s="158">
        <v>0</v>
      </c>
      <c r="CB133" s="158">
        <v>0</v>
      </c>
      <c r="CC133" s="160">
        <v>0</v>
      </c>
      <c r="CD133" s="76"/>
      <c r="CE133" s="76"/>
      <c r="CF133" s="76"/>
      <c r="CG133" s="76"/>
      <c r="CH133" s="76"/>
      <c r="CI133" s="76"/>
      <c r="CJ133" s="76"/>
      <c r="CK133" s="77"/>
      <c r="CL133" s="77"/>
      <c r="CM133" s="74"/>
    </row>
    <row r="134" spans="1:91" x14ac:dyDescent="0.2">
      <c r="A134" s="89" t="s">
        <v>196</v>
      </c>
      <c r="B134" s="89"/>
      <c r="C134" s="89"/>
      <c r="D134" s="97" t="s">
        <v>390</v>
      </c>
      <c r="E134" s="97" t="s">
        <v>391</v>
      </c>
      <c r="F134" s="97" t="s">
        <v>392</v>
      </c>
      <c r="G134" s="97" t="s">
        <v>393</v>
      </c>
      <c r="H134" s="97" t="s">
        <v>394</v>
      </c>
      <c r="I134" s="97" t="s">
        <v>395</v>
      </c>
      <c r="J134" s="97" t="s">
        <v>396</v>
      </c>
      <c r="K134" s="97" t="s">
        <v>469</v>
      </c>
      <c r="L134" s="97" t="s">
        <v>398</v>
      </c>
      <c r="M134" s="97" t="s">
        <v>399</v>
      </c>
      <c r="N134" s="97" t="s">
        <v>400</v>
      </c>
      <c r="O134" s="97" t="s">
        <v>401</v>
      </c>
      <c r="P134" s="97" t="s">
        <v>468</v>
      </c>
      <c r="Q134" s="97" t="s">
        <v>403</v>
      </c>
      <c r="R134" s="97" t="s">
        <v>404</v>
      </c>
      <c r="S134" s="97" t="s">
        <v>405</v>
      </c>
      <c r="T134" s="97" t="s">
        <v>406</v>
      </c>
      <c r="U134" s="97" t="s">
        <v>407</v>
      </c>
      <c r="V134" s="97" t="s">
        <v>408</v>
      </c>
      <c r="W134" s="97" t="s">
        <v>409</v>
      </c>
      <c r="X134" s="97" t="s">
        <v>410</v>
      </c>
      <c r="Y134" s="97" t="s">
        <v>411</v>
      </c>
      <c r="Z134" s="97" t="s">
        <v>412</v>
      </c>
      <c r="AA134" s="97" t="s">
        <v>413</v>
      </c>
      <c r="AB134" s="97" t="s">
        <v>414</v>
      </c>
      <c r="AC134" s="97" t="s">
        <v>415</v>
      </c>
      <c r="AD134" s="97" t="s">
        <v>416</v>
      </c>
      <c r="AE134" s="97" t="s">
        <v>417</v>
      </c>
      <c r="AF134" s="97" t="s">
        <v>418</v>
      </c>
      <c r="AG134" s="97" t="s">
        <v>419</v>
      </c>
      <c r="AH134" s="97" t="s">
        <v>420</v>
      </c>
      <c r="AI134" s="97" t="s">
        <v>421</v>
      </c>
      <c r="AJ134" s="97" t="s">
        <v>422</v>
      </c>
      <c r="AK134" s="97" t="s">
        <v>423</v>
      </c>
      <c r="AL134" s="97" t="s">
        <v>424</v>
      </c>
      <c r="AM134" s="97" t="s">
        <v>425</v>
      </c>
      <c r="AN134" s="97" t="s">
        <v>426</v>
      </c>
      <c r="AO134" s="97" t="s">
        <v>427</v>
      </c>
      <c r="AP134" s="97" t="s">
        <v>428</v>
      </c>
      <c r="AQ134" s="97" t="s">
        <v>429</v>
      </c>
      <c r="AR134" s="97" t="s">
        <v>430</v>
      </c>
      <c r="AS134" s="97" t="s">
        <v>431</v>
      </c>
      <c r="AT134" s="97" t="s">
        <v>432</v>
      </c>
      <c r="AU134" s="97" t="s">
        <v>433</v>
      </c>
      <c r="AV134" s="97" t="s">
        <v>434</v>
      </c>
      <c r="AW134" s="97" t="s">
        <v>435</v>
      </c>
      <c r="AX134" s="97" t="s">
        <v>436</v>
      </c>
      <c r="AY134" s="97" t="s">
        <v>437</v>
      </c>
      <c r="AZ134" s="97" t="s">
        <v>438</v>
      </c>
      <c r="BA134" s="97" t="s">
        <v>439</v>
      </c>
      <c r="BB134" s="97" t="s">
        <v>440</v>
      </c>
      <c r="BC134" s="97" t="s">
        <v>441</v>
      </c>
      <c r="BD134" s="97" t="s">
        <v>442</v>
      </c>
      <c r="BE134" s="97" t="s">
        <v>443</v>
      </c>
      <c r="BF134" s="97" t="s">
        <v>444</v>
      </c>
      <c r="BG134" s="97" t="s">
        <v>445</v>
      </c>
      <c r="BH134" s="97" t="s">
        <v>446</v>
      </c>
      <c r="BI134" s="97" t="s">
        <v>447</v>
      </c>
      <c r="BJ134" s="97" t="s">
        <v>448</v>
      </c>
      <c r="BK134" s="97" t="s">
        <v>449</v>
      </c>
      <c r="BL134" s="97" t="s">
        <v>450</v>
      </c>
      <c r="BM134" s="97" t="s">
        <v>451</v>
      </c>
      <c r="BN134" s="97" t="s">
        <v>452</v>
      </c>
      <c r="BO134" s="97" t="s">
        <v>453</v>
      </c>
      <c r="BP134" s="97" t="s">
        <v>454</v>
      </c>
      <c r="BQ134" s="97" t="s">
        <v>455</v>
      </c>
      <c r="BR134" s="97" t="s">
        <v>456</v>
      </c>
      <c r="BS134" s="97" t="s">
        <v>457</v>
      </c>
      <c r="BT134" s="97" t="s">
        <v>458</v>
      </c>
      <c r="BU134" s="97" t="s">
        <v>459</v>
      </c>
      <c r="BV134" s="97" t="s">
        <v>460</v>
      </c>
      <c r="BW134" s="97" t="s">
        <v>461</v>
      </c>
      <c r="BX134" s="97" t="s">
        <v>462</v>
      </c>
      <c r="BY134" s="97" t="s">
        <v>463</v>
      </c>
      <c r="BZ134" s="97" t="s">
        <v>464</v>
      </c>
      <c r="CA134" s="97" t="s">
        <v>465</v>
      </c>
      <c r="CB134" s="97" t="s">
        <v>466</v>
      </c>
      <c r="CC134" s="76" t="s">
        <v>467</v>
      </c>
      <c r="CD134" s="76"/>
      <c r="CE134" s="76"/>
      <c r="CF134" s="76"/>
      <c r="CG134" s="76"/>
      <c r="CH134" s="76"/>
      <c r="CI134" s="76"/>
      <c r="CJ134" s="76"/>
      <c r="CK134" s="77"/>
      <c r="CL134" s="77"/>
      <c r="CM134" s="74"/>
    </row>
    <row r="135" spans="1:91" x14ac:dyDescent="0.2">
      <c r="A135" s="88" t="s">
        <v>169</v>
      </c>
      <c r="B135" s="88"/>
      <c r="C135" s="88"/>
      <c r="D135" s="97">
        <v>163570</v>
      </c>
      <c r="E135" s="97">
        <v>28883</v>
      </c>
      <c r="F135" s="97">
        <v>1375205</v>
      </c>
      <c r="G135" s="97">
        <v>340236</v>
      </c>
      <c r="H135" s="97">
        <v>1326294</v>
      </c>
      <c r="I135" s="97">
        <v>2405197</v>
      </c>
      <c r="J135" s="97">
        <v>2382603</v>
      </c>
      <c r="K135" s="97">
        <v>368891</v>
      </c>
      <c r="L135" s="97">
        <v>215599</v>
      </c>
      <c r="M135" s="97">
        <v>18567</v>
      </c>
      <c r="N135" s="97">
        <v>1054091</v>
      </c>
      <c r="O135" s="97">
        <v>37544</v>
      </c>
      <c r="P135" s="97">
        <v>352326</v>
      </c>
      <c r="Q135" s="97">
        <v>11793</v>
      </c>
      <c r="R135" s="97">
        <v>27745210</v>
      </c>
      <c r="S135" s="97">
        <v>13220321</v>
      </c>
      <c r="T135" s="97">
        <v>3423698</v>
      </c>
      <c r="U135" s="97">
        <v>284367</v>
      </c>
      <c r="V135" s="97">
        <v>43226</v>
      </c>
      <c r="W135" s="97">
        <v>481982</v>
      </c>
      <c r="X135" s="97">
        <v>939398</v>
      </c>
      <c r="Y135" s="97">
        <v>65577</v>
      </c>
      <c r="Z135" s="97">
        <v>965342</v>
      </c>
      <c r="AA135" s="97">
        <v>174345</v>
      </c>
      <c r="AB135" s="97">
        <v>2404857</v>
      </c>
      <c r="AC135" s="97">
        <v>324503</v>
      </c>
      <c r="AD135" s="97">
        <v>606534</v>
      </c>
      <c r="AE135" s="97">
        <v>108747</v>
      </c>
      <c r="AF135" s="97">
        <v>7951326</v>
      </c>
      <c r="AG135" s="97">
        <v>10940</v>
      </c>
      <c r="AH135" s="97">
        <v>209711</v>
      </c>
      <c r="AI135" s="97">
        <v>5648713</v>
      </c>
      <c r="AJ135" s="97">
        <v>27731332</v>
      </c>
      <c r="AK135" s="97">
        <v>10359638</v>
      </c>
      <c r="AL135" s="97">
        <v>155282</v>
      </c>
      <c r="AM135" s="97">
        <v>104670</v>
      </c>
      <c r="AN135" s="97">
        <v>1037576</v>
      </c>
      <c r="AO135" s="97">
        <v>0</v>
      </c>
      <c r="AP135" s="97">
        <v>346756</v>
      </c>
      <c r="AQ135" s="97">
        <v>203252</v>
      </c>
      <c r="AR135" s="97">
        <v>4574779</v>
      </c>
      <c r="AS135" s="97">
        <v>295482</v>
      </c>
      <c r="AT135" s="97">
        <v>330423</v>
      </c>
      <c r="AU135" s="97">
        <v>920198</v>
      </c>
      <c r="AV135" s="97">
        <v>0</v>
      </c>
      <c r="AW135" s="97">
        <v>1769836</v>
      </c>
      <c r="AX135" s="97">
        <v>216924</v>
      </c>
      <c r="AY135" s="97">
        <v>342702</v>
      </c>
      <c r="AZ135" s="97">
        <v>666263</v>
      </c>
      <c r="BA135" s="97">
        <v>182783</v>
      </c>
      <c r="BB135" s="97">
        <v>1965913</v>
      </c>
      <c r="BC135" s="97">
        <v>298437</v>
      </c>
      <c r="BD135" s="97">
        <v>386685</v>
      </c>
      <c r="BE135" s="97">
        <v>1137441</v>
      </c>
      <c r="BF135" s="97">
        <v>211781</v>
      </c>
      <c r="BG135" s="97">
        <v>90298</v>
      </c>
      <c r="BH135" s="97">
        <v>946709</v>
      </c>
      <c r="BI135" s="97">
        <v>379400</v>
      </c>
      <c r="BJ135" s="97">
        <v>12014000</v>
      </c>
      <c r="BK135" s="97">
        <v>635104</v>
      </c>
      <c r="BL135" s="97">
        <v>141997</v>
      </c>
      <c r="BM135" s="97">
        <v>128467</v>
      </c>
      <c r="BN135" s="97">
        <v>71492</v>
      </c>
      <c r="BO135" s="97">
        <v>353239</v>
      </c>
      <c r="BP135" s="97">
        <v>1290601</v>
      </c>
      <c r="BQ135" s="97">
        <v>332720</v>
      </c>
      <c r="BR135" s="97">
        <v>42443032</v>
      </c>
      <c r="BS135" s="97">
        <v>2884529</v>
      </c>
      <c r="BT135" s="97">
        <v>54155</v>
      </c>
      <c r="BU135" s="97">
        <v>1918250</v>
      </c>
      <c r="BV135" s="97">
        <v>593331</v>
      </c>
      <c r="BW135" s="97">
        <v>144653</v>
      </c>
      <c r="BX135" s="97">
        <v>247464</v>
      </c>
      <c r="BY135" s="97">
        <v>97224</v>
      </c>
      <c r="BZ135" s="97">
        <v>472060</v>
      </c>
      <c r="CA135" s="97">
        <v>975051</v>
      </c>
      <c r="CB135" s="97">
        <v>574272</v>
      </c>
      <c r="CC135" s="76">
        <v>58146</v>
      </c>
      <c r="CD135" s="76"/>
      <c r="CE135" s="76"/>
      <c r="CF135" s="76"/>
      <c r="CG135" s="76"/>
      <c r="CH135" s="76"/>
      <c r="CI135" s="76"/>
      <c r="CJ135" s="76"/>
      <c r="CK135" s="77"/>
      <c r="CL135" s="77"/>
      <c r="CM135" s="74"/>
    </row>
    <row r="136" spans="1:91" x14ac:dyDescent="0.2">
      <c r="A136" s="73" t="s">
        <v>160</v>
      </c>
      <c r="B136" s="68"/>
      <c r="C136" s="68"/>
      <c r="D136" s="97">
        <v>0</v>
      </c>
      <c r="E136" s="97">
        <v>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97">
        <v>0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0</v>
      </c>
      <c r="AZ136" s="97">
        <v>0</v>
      </c>
      <c r="BA136" s="97">
        <v>0</v>
      </c>
      <c r="BB136" s="97">
        <v>0</v>
      </c>
      <c r="BC136" s="97">
        <v>0</v>
      </c>
      <c r="BD136" s="97">
        <v>0</v>
      </c>
      <c r="BE136" s="97">
        <v>0</v>
      </c>
      <c r="BF136" s="97">
        <v>0</v>
      </c>
      <c r="BG136" s="97">
        <v>0</v>
      </c>
      <c r="BH136" s="97">
        <v>0</v>
      </c>
      <c r="BI136" s="97">
        <v>0</v>
      </c>
      <c r="BJ136" s="97">
        <v>0</v>
      </c>
      <c r="BK136" s="97">
        <v>0</v>
      </c>
      <c r="BL136" s="97">
        <v>0</v>
      </c>
      <c r="BM136" s="97">
        <v>0</v>
      </c>
      <c r="BN136" s="97">
        <v>0</v>
      </c>
      <c r="BO136" s="97">
        <v>0</v>
      </c>
      <c r="BP136" s="97">
        <v>0</v>
      </c>
      <c r="BQ136" s="97">
        <v>0</v>
      </c>
      <c r="BR136" s="97">
        <v>0</v>
      </c>
      <c r="BS136" s="97">
        <v>0</v>
      </c>
      <c r="BT136" s="97">
        <v>0</v>
      </c>
      <c r="BU136" s="97">
        <v>0</v>
      </c>
      <c r="BV136" s="97">
        <v>0</v>
      </c>
      <c r="BW136" s="97">
        <v>0</v>
      </c>
      <c r="BX136" s="97">
        <v>0</v>
      </c>
      <c r="BY136" s="97">
        <v>0</v>
      </c>
      <c r="BZ136" s="97">
        <v>0</v>
      </c>
      <c r="CA136" s="97">
        <v>0</v>
      </c>
      <c r="CB136" s="97">
        <v>0</v>
      </c>
      <c r="CC136" s="76">
        <v>0</v>
      </c>
      <c r="CD136" s="76"/>
      <c r="CE136" s="76"/>
      <c r="CF136" s="76"/>
      <c r="CG136" s="76"/>
      <c r="CH136" s="76"/>
      <c r="CI136" s="76"/>
      <c r="CJ136" s="76"/>
      <c r="CK136" s="77"/>
      <c r="CL136" s="77"/>
      <c r="CM136" s="74"/>
    </row>
    <row r="137" spans="1:91" x14ac:dyDescent="0.2">
      <c r="A137" s="103" t="s">
        <v>275</v>
      </c>
      <c r="B137" s="68"/>
      <c r="C137" s="68"/>
      <c r="D137" s="151">
        <v>146471</v>
      </c>
      <c r="E137" s="151">
        <v>28883</v>
      </c>
      <c r="F137" s="151">
        <v>596357</v>
      </c>
      <c r="G137" s="151">
        <v>340236</v>
      </c>
      <c r="H137" s="151">
        <v>1326294</v>
      </c>
      <c r="I137" s="151">
        <v>2405197</v>
      </c>
      <c r="J137" s="151">
        <v>1961798</v>
      </c>
      <c r="K137" s="151">
        <v>368891</v>
      </c>
      <c r="L137" s="151">
        <v>171222</v>
      </c>
      <c r="M137" s="151">
        <v>18567</v>
      </c>
      <c r="N137" s="151">
        <v>798376</v>
      </c>
      <c r="O137" s="151">
        <v>37544</v>
      </c>
      <c r="P137" s="151">
        <v>352326</v>
      </c>
      <c r="Q137" s="151">
        <v>11793</v>
      </c>
      <c r="R137" s="151">
        <v>200282</v>
      </c>
      <c r="S137" s="151">
        <v>11388776</v>
      </c>
      <c r="T137" s="151">
        <v>2412328</v>
      </c>
      <c r="U137" s="151">
        <v>85219</v>
      </c>
      <c r="V137" s="151">
        <v>43226</v>
      </c>
      <c r="W137" s="151">
        <v>481982</v>
      </c>
      <c r="X137" s="151">
        <v>829669</v>
      </c>
      <c r="Y137" s="151">
        <v>65577</v>
      </c>
      <c r="Z137" s="151">
        <v>965342</v>
      </c>
      <c r="AA137" s="151">
        <v>174345</v>
      </c>
      <c r="AB137" s="151">
        <v>1954149</v>
      </c>
      <c r="AC137" s="151">
        <v>324503</v>
      </c>
      <c r="AD137" s="151">
        <v>606534</v>
      </c>
      <c r="AE137" s="151">
        <v>49410</v>
      </c>
      <c r="AF137" s="151">
        <v>5066803</v>
      </c>
      <c r="AG137" s="151">
        <v>10940</v>
      </c>
      <c r="AH137" s="151">
        <v>209711</v>
      </c>
      <c r="AI137" s="151">
        <v>3047642</v>
      </c>
      <c r="AJ137" s="151">
        <v>14003126</v>
      </c>
      <c r="AK137" s="151">
        <v>9134809</v>
      </c>
      <c r="AL137" s="151">
        <v>155282</v>
      </c>
      <c r="AM137" s="151">
        <v>104670</v>
      </c>
      <c r="AN137" s="151">
        <v>747917</v>
      </c>
      <c r="AO137" s="151">
        <v>0</v>
      </c>
      <c r="AP137" s="151">
        <v>300322</v>
      </c>
      <c r="AQ137" s="151">
        <v>203252</v>
      </c>
      <c r="AR137" s="151">
        <v>4171885</v>
      </c>
      <c r="AS137" s="151">
        <v>239384</v>
      </c>
      <c r="AT137" s="151">
        <v>330423</v>
      </c>
      <c r="AU137" s="151">
        <v>746175</v>
      </c>
      <c r="AV137" s="151">
        <v>0</v>
      </c>
      <c r="AW137" s="151">
        <v>1769836</v>
      </c>
      <c r="AX137" s="151">
        <v>216924</v>
      </c>
      <c r="AY137" s="151">
        <v>342702</v>
      </c>
      <c r="AZ137" s="151">
        <v>588203</v>
      </c>
      <c r="BA137" s="151">
        <v>182783</v>
      </c>
      <c r="BB137" s="151">
        <v>1595878</v>
      </c>
      <c r="BC137" s="151">
        <v>298437</v>
      </c>
      <c r="BD137" s="151">
        <v>386685</v>
      </c>
      <c r="BE137" s="151">
        <v>871715</v>
      </c>
      <c r="BF137" s="151">
        <v>211781</v>
      </c>
      <c r="BG137" s="151">
        <v>90298</v>
      </c>
      <c r="BH137" s="151">
        <v>825019</v>
      </c>
      <c r="BI137" s="151">
        <v>379400</v>
      </c>
      <c r="BJ137" s="151">
        <v>11933194</v>
      </c>
      <c r="BK137" s="151">
        <v>635104</v>
      </c>
      <c r="BL137" s="151">
        <v>141997</v>
      </c>
      <c r="BM137" s="151">
        <v>128467</v>
      </c>
      <c r="BN137" s="151">
        <v>71492</v>
      </c>
      <c r="BO137" s="151">
        <v>353239</v>
      </c>
      <c r="BP137" s="151">
        <v>1290601</v>
      </c>
      <c r="BQ137" s="151">
        <v>288058</v>
      </c>
      <c r="BR137" s="151">
        <v>37752746</v>
      </c>
      <c r="BS137" s="151">
        <v>2409333</v>
      </c>
      <c r="BT137" s="151">
        <v>54155</v>
      </c>
      <c r="BU137" s="151">
        <v>1762264</v>
      </c>
      <c r="BV137" s="151">
        <v>424027</v>
      </c>
      <c r="BW137" s="151">
        <v>144653</v>
      </c>
      <c r="BX137" s="151">
        <v>100518</v>
      </c>
      <c r="BY137" s="151">
        <v>97224</v>
      </c>
      <c r="BZ137" s="151">
        <v>472060</v>
      </c>
      <c r="CA137" s="151">
        <v>975051</v>
      </c>
      <c r="CB137" s="151">
        <v>574272</v>
      </c>
      <c r="CC137" s="162">
        <v>58146</v>
      </c>
      <c r="CD137" s="76"/>
      <c r="CE137" s="76"/>
      <c r="CF137" s="76"/>
      <c r="CG137" s="76"/>
      <c r="CH137" s="76"/>
      <c r="CI137" s="76"/>
      <c r="CJ137" s="76"/>
      <c r="CK137" s="77"/>
      <c r="CL137" s="77"/>
      <c r="CM137" s="74"/>
    </row>
    <row r="138" spans="1:91" x14ac:dyDescent="0.2">
      <c r="A138" s="103" t="s">
        <v>274</v>
      </c>
      <c r="B138" s="68"/>
      <c r="C138" s="68"/>
      <c r="D138" s="151">
        <v>0</v>
      </c>
      <c r="E138" s="151">
        <v>0</v>
      </c>
      <c r="F138" s="151">
        <v>0</v>
      </c>
      <c r="G138" s="151">
        <v>0</v>
      </c>
      <c r="H138" s="151">
        <v>0</v>
      </c>
      <c r="I138" s="151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27544928</v>
      </c>
      <c r="S138" s="151">
        <v>0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151">
        <v>0</v>
      </c>
      <c r="AH138" s="151">
        <v>0</v>
      </c>
      <c r="AI138" s="151">
        <v>0</v>
      </c>
      <c r="AJ138" s="151">
        <v>0</v>
      </c>
      <c r="AK138" s="151">
        <v>0</v>
      </c>
      <c r="AL138" s="151">
        <v>0</v>
      </c>
      <c r="AM138" s="151">
        <v>0</v>
      </c>
      <c r="AN138" s="151">
        <v>0</v>
      </c>
      <c r="AO138" s="151">
        <v>0</v>
      </c>
      <c r="AP138" s="151">
        <v>0</v>
      </c>
      <c r="AQ138" s="151">
        <v>0</v>
      </c>
      <c r="AR138" s="151">
        <v>0</v>
      </c>
      <c r="AS138" s="151">
        <v>0</v>
      </c>
      <c r="AT138" s="151">
        <v>0</v>
      </c>
      <c r="AU138" s="151">
        <v>0</v>
      </c>
      <c r="AV138" s="151">
        <v>0</v>
      </c>
      <c r="AW138" s="151">
        <v>0</v>
      </c>
      <c r="AX138" s="151">
        <v>0</v>
      </c>
      <c r="AY138" s="151">
        <v>0</v>
      </c>
      <c r="AZ138" s="151">
        <v>0</v>
      </c>
      <c r="BA138" s="151">
        <v>0</v>
      </c>
      <c r="BB138" s="151">
        <v>0</v>
      </c>
      <c r="BC138" s="151">
        <v>0</v>
      </c>
      <c r="BD138" s="151">
        <v>0</v>
      </c>
      <c r="BE138" s="151">
        <v>0</v>
      </c>
      <c r="BF138" s="151">
        <v>0</v>
      </c>
      <c r="BG138" s="151">
        <v>0</v>
      </c>
      <c r="BH138" s="151">
        <v>0</v>
      </c>
      <c r="BI138" s="151">
        <v>0</v>
      </c>
      <c r="BJ138" s="151">
        <v>0</v>
      </c>
      <c r="BK138" s="151">
        <v>0</v>
      </c>
      <c r="BL138" s="151">
        <v>0</v>
      </c>
      <c r="BM138" s="151">
        <v>0</v>
      </c>
      <c r="BN138" s="151">
        <v>0</v>
      </c>
      <c r="BO138" s="151">
        <v>0</v>
      </c>
      <c r="BP138" s="151">
        <v>0</v>
      </c>
      <c r="BQ138" s="151">
        <v>44662</v>
      </c>
      <c r="BR138" s="151">
        <v>0</v>
      </c>
      <c r="BS138" s="151">
        <v>0</v>
      </c>
      <c r="BT138" s="151">
        <v>0</v>
      </c>
      <c r="BU138" s="151">
        <v>0</v>
      </c>
      <c r="BV138" s="151">
        <v>0</v>
      </c>
      <c r="BW138" s="151">
        <v>0</v>
      </c>
      <c r="BX138" s="151">
        <v>0</v>
      </c>
      <c r="BY138" s="151">
        <v>0</v>
      </c>
      <c r="BZ138" s="151">
        <v>0</v>
      </c>
      <c r="CA138" s="151">
        <v>0</v>
      </c>
      <c r="CB138" s="151">
        <v>0</v>
      </c>
      <c r="CC138" s="162">
        <v>0</v>
      </c>
      <c r="CD138" s="76"/>
      <c r="CE138" s="76"/>
      <c r="CF138" s="76"/>
      <c r="CG138" s="76"/>
      <c r="CH138" s="76"/>
      <c r="CI138" s="76"/>
      <c r="CJ138" s="76"/>
      <c r="CK138" s="77"/>
      <c r="CL138" s="77"/>
      <c r="CM138" s="74"/>
    </row>
    <row r="139" spans="1:91" x14ac:dyDescent="0.2">
      <c r="A139" s="103" t="s">
        <v>335</v>
      </c>
      <c r="B139" s="68"/>
      <c r="C139" s="68"/>
      <c r="D139" s="151">
        <v>0</v>
      </c>
      <c r="E139" s="151">
        <v>0</v>
      </c>
      <c r="F139" s="151">
        <v>380757</v>
      </c>
      <c r="G139" s="151">
        <v>0</v>
      </c>
      <c r="H139" s="151">
        <v>0</v>
      </c>
      <c r="I139" s="151">
        <v>0</v>
      </c>
      <c r="J139" s="151">
        <v>0</v>
      </c>
      <c r="K139" s="151">
        <v>0</v>
      </c>
      <c r="L139" s="151">
        <v>44377</v>
      </c>
      <c r="M139" s="151">
        <v>0</v>
      </c>
      <c r="N139" s="151">
        <v>227969</v>
      </c>
      <c r="O139" s="151">
        <v>0</v>
      </c>
      <c r="P139" s="151">
        <v>0</v>
      </c>
      <c r="Q139" s="151">
        <v>0</v>
      </c>
      <c r="R139" s="151">
        <v>0</v>
      </c>
      <c r="S139" s="151">
        <v>0</v>
      </c>
      <c r="T139" s="151">
        <v>130266</v>
      </c>
      <c r="U139" s="151">
        <v>32291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51">
        <v>59337</v>
      </c>
      <c r="AF139" s="151">
        <v>0</v>
      </c>
      <c r="AG139" s="151">
        <v>0</v>
      </c>
      <c r="AH139" s="151">
        <v>0</v>
      </c>
      <c r="AI139" s="151">
        <v>1916781</v>
      </c>
      <c r="AJ139" s="151">
        <v>0</v>
      </c>
      <c r="AK139" s="151">
        <v>0</v>
      </c>
      <c r="AL139" s="151">
        <v>0</v>
      </c>
      <c r="AM139" s="151">
        <v>0</v>
      </c>
      <c r="AN139" s="151">
        <v>0</v>
      </c>
      <c r="AO139" s="151">
        <v>0</v>
      </c>
      <c r="AP139" s="151">
        <v>46434</v>
      </c>
      <c r="AQ139" s="151">
        <v>0</v>
      </c>
      <c r="AR139" s="151">
        <v>0</v>
      </c>
      <c r="AS139" s="151">
        <v>0</v>
      </c>
      <c r="AT139" s="151">
        <v>0</v>
      </c>
      <c r="AU139" s="151">
        <v>0</v>
      </c>
      <c r="AV139" s="151">
        <v>0</v>
      </c>
      <c r="AW139" s="151">
        <v>0</v>
      </c>
      <c r="AX139" s="151">
        <v>0</v>
      </c>
      <c r="AY139" s="151">
        <v>0</v>
      </c>
      <c r="AZ139" s="151">
        <v>78060</v>
      </c>
      <c r="BA139" s="151">
        <v>0</v>
      </c>
      <c r="BB139" s="151">
        <v>370035</v>
      </c>
      <c r="BC139" s="151">
        <v>0</v>
      </c>
      <c r="BD139" s="151">
        <v>0</v>
      </c>
      <c r="BE139" s="151">
        <v>195141</v>
      </c>
      <c r="BF139" s="151">
        <v>0</v>
      </c>
      <c r="BG139" s="151">
        <v>0</v>
      </c>
      <c r="BH139" s="151">
        <v>0</v>
      </c>
      <c r="BI139" s="151">
        <v>0</v>
      </c>
      <c r="BJ139" s="151">
        <v>0</v>
      </c>
      <c r="BK139" s="151">
        <v>0</v>
      </c>
      <c r="BL139" s="151">
        <v>0</v>
      </c>
      <c r="BM139" s="151">
        <v>0</v>
      </c>
      <c r="BN139" s="151">
        <v>0</v>
      </c>
      <c r="BO139" s="151">
        <v>0</v>
      </c>
      <c r="BP139" s="151">
        <v>0</v>
      </c>
      <c r="BQ139" s="151">
        <v>0</v>
      </c>
      <c r="BR139" s="151">
        <v>0</v>
      </c>
      <c r="BS139" s="151">
        <v>87791</v>
      </c>
      <c r="BT139" s="151">
        <v>0</v>
      </c>
      <c r="BU139" s="151">
        <v>0</v>
      </c>
      <c r="BV139" s="151">
        <v>0</v>
      </c>
      <c r="BW139" s="151">
        <v>0</v>
      </c>
      <c r="BX139" s="151">
        <v>0</v>
      </c>
      <c r="BY139" s="151">
        <v>0</v>
      </c>
      <c r="BZ139" s="151">
        <v>0</v>
      </c>
      <c r="CA139" s="151">
        <v>0</v>
      </c>
      <c r="CB139" s="151">
        <v>0</v>
      </c>
      <c r="CC139" s="162">
        <v>0</v>
      </c>
      <c r="CD139" s="76"/>
      <c r="CE139" s="76"/>
      <c r="CF139" s="76"/>
      <c r="CG139" s="76"/>
      <c r="CH139" s="76"/>
      <c r="CI139" s="76"/>
      <c r="CJ139" s="76"/>
      <c r="CK139" s="77"/>
      <c r="CL139" s="77"/>
      <c r="CM139" s="74"/>
    </row>
    <row r="140" spans="1:91" x14ac:dyDescent="0.2">
      <c r="A140" s="103" t="s">
        <v>336</v>
      </c>
      <c r="B140" s="68"/>
      <c r="C140" s="68"/>
      <c r="D140" s="151">
        <v>17099</v>
      </c>
      <c r="E140" s="151">
        <v>0</v>
      </c>
      <c r="F140" s="151">
        <v>398091</v>
      </c>
      <c r="G140" s="151">
        <v>0</v>
      </c>
      <c r="H140" s="151">
        <v>0</v>
      </c>
      <c r="I140" s="151">
        <v>0</v>
      </c>
      <c r="J140" s="151">
        <v>420805</v>
      </c>
      <c r="K140" s="151">
        <v>0</v>
      </c>
      <c r="L140" s="151">
        <v>0</v>
      </c>
      <c r="M140" s="151">
        <v>0</v>
      </c>
      <c r="N140" s="151">
        <v>27746</v>
      </c>
      <c r="O140" s="151">
        <v>0</v>
      </c>
      <c r="P140" s="151">
        <v>0</v>
      </c>
      <c r="Q140" s="151">
        <v>0</v>
      </c>
      <c r="R140" s="151">
        <v>0</v>
      </c>
      <c r="S140" s="151">
        <v>1831545</v>
      </c>
      <c r="T140" s="151">
        <v>881104</v>
      </c>
      <c r="U140" s="151">
        <v>166857</v>
      </c>
      <c r="V140" s="151">
        <v>0</v>
      </c>
      <c r="W140" s="151">
        <v>0</v>
      </c>
      <c r="X140" s="151">
        <v>109729</v>
      </c>
      <c r="Y140" s="151">
        <v>0</v>
      </c>
      <c r="Z140" s="151">
        <v>0</v>
      </c>
      <c r="AA140" s="151">
        <v>0</v>
      </c>
      <c r="AB140" s="151">
        <v>450708</v>
      </c>
      <c r="AC140" s="151">
        <v>0</v>
      </c>
      <c r="AD140" s="151">
        <v>0</v>
      </c>
      <c r="AE140" s="151">
        <v>0</v>
      </c>
      <c r="AF140" s="151">
        <v>2884523</v>
      </c>
      <c r="AG140" s="151">
        <v>0</v>
      </c>
      <c r="AH140" s="151">
        <v>0</v>
      </c>
      <c r="AI140" s="151">
        <v>684290</v>
      </c>
      <c r="AJ140" s="151">
        <v>0</v>
      </c>
      <c r="AK140" s="151">
        <v>1224829</v>
      </c>
      <c r="AL140" s="151">
        <v>0</v>
      </c>
      <c r="AM140" s="151">
        <v>0</v>
      </c>
      <c r="AN140" s="151">
        <v>289659</v>
      </c>
      <c r="AO140" s="151">
        <v>0</v>
      </c>
      <c r="AP140" s="151">
        <v>0</v>
      </c>
      <c r="AQ140" s="151">
        <v>0</v>
      </c>
      <c r="AR140" s="151">
        <v>402894</v>
      </c>
      <c r="AS140" s="151">
        <v>56098</v>
      </c>
      <c r="AT140" s="151">
        <v>0</v>
      </c>
      <c r="AU140" s="151">
        <v>174023</v>
      </c>
      <c r="AV140" s="151">
        <v>0</v>
      </c>
      <c r="AW140" s="151">
        <v>0</v>
      </c>
      <c r="AX140" s="151">
        <v>0</v>
      </c>
      <c r="AY140" s="151">
        <v>0</v>
      </c>
      <c r="AZ140" s="151">
        <v>0</v>
      </c>
      <c r="BA140" s="151">
        <v>0</v>
      </c>
      <c r="BB140" s="151">
        <v>0</v>
      </c>
      <c r="BC140" s="151">
        <v>0</v>
      </c>
      <c r="BD140" s="151">
        <v>0</v>
      </c>
      <c r="BE140" s="151">
        <v>70585</v>
      </c>
      <c r="BF140" s="151">
        <v>0</v>
      </c>
      <c r="BG140" s="151">
        <v>0</v>
      </c>
      <c r="BH140" s="151">
        <v>121690</v>
      </c>
      <c r="BI140" s="151">
        <v>0</v>
      </c>
      <c r="BJ140" s="151">
        <v>80806</v>
      </c>
      <c r="BK140" s="151">
        <v>0</v>
      </c>
      <c r="BL140" s="151">
        <v>0</v>
      </c>
      <c r="BM140" s="151">
        <v>0</v>
      </c>
      <c r="BN140" s="151">
        <v>0</v>
      </c>
      <c r="BO140" s="151">
        <v>0</v>
      </c>
      <c r="BP140" s="151">
        <v>0</v>
      </c>
      <c r="BQ140" s="151">
        <v>0</v>
      </c>
      <c r="BR140" s="151">
        <v>4690286</v>
      </c>
      <c r="BS140" s="151">
        <v>387405</v>
      </c>
      <c r="BT140" s="151">
        <v>0</v>
      </c>
      <c r="BU140" s="151">
        <v>155986</v>
      </c>
      <c r="BV140" s="151">
        <v>169304</v>
      </c>
      <c r="BW140" s="151">
        <v>0</v>
      </c>
      <c r="BX140" s="151">
        <v>146946</v>
      </c>
      <c r="BY140" s="151">
        <v>0</v>
      </c>
      <c r="BZ140" s="151">
        <v>0</v>
      </c>
      <c r="CA140" s="151">
        <v>0</v>
      </c>
      <c r="CB140" s="151">
        <v>0</v>
      </c>
      <c r="CC140" s="162">
        <v>0</v>
      </c>
      <c r="CD140" s="76"/>
      <c r="CE140" s="76"/>
      <c r="CF140" s="76"/>
      <c r="CG140" s="76"/>
      <c r="CH140" s="76"/>
      <c r="CI140" s="76"/>
      <c r="CJ140" s="76"/>
      <c r="CK140" s="77"/>
      <c r="CL140" s="77"/>
      <c r="CM140" s="74"/>
    </row>
    <row r="141" spans="1:91" x14ac:dyDescent="0.2">
      <c r="A141" s="103" t="s">
        <v>337</v>
      </c>
      <c r="B141" s="68"/>
      <c r="C141" s="68"/>
      <c r="D141" s="151">
        <v>0</v>
      </c>
      <c r="E141" s="151">
        <v>0</v>
      </c>
      <c r="F141" s="151">
        <v>0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0</v>
      </c>
      <c r="M141" s="151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51">
        <v>0</v>
      </c>
      <c r="AF141" s="151">
        <v>0</v>
      </c>
      <c r="AG141" s="151">
        <v>0</v>
      </c>
      <c r="AH141" s="151">
        <v>0</v>
      </c>
      <c r="AI141" s="151">
        <v>0</v>
      </c>
      <c r="AJ141" s="151">
        <v>13728206</v>
      </c>
      <c r="AK141" s="151">
        <v>0</v>
      </c>
      <c r="AL141" s="151">
        <v>0</v>
      </c>
      <c r="AM141" s="151">
        <v>0</v>
      </c>
      <c r="AN141" s="151">
        <v>0</v>
      </c>
      <c r="AO141" s="151">
        <v>0</v>
      </c>
      <c r="AP141" s="151">
        <v>0</v>
      </c>
      <c r="AQ141" s="151">
        <v>0</v>
      </c>
      <c r="AR141" s="151">
        <v>0</v>
      </c>
      <c r="AS141" s="151">
        <v>0</v>
      </c>
      <c r="AT141" s="151">
        <v>0</v>
      </c>
      <c r="AU141" s="151">
        <v>0</v>
      </c>
      <c r="AV141" s="151">
        <v>0</v>
      </c>
      <c r="AW141" s="151">
        <v>0</v>
      </c>
      <c r="AX141" s="151">
        <v>0</v>
      </c>
      <c r="AY141" s="151">
        <v>0</v>
      </c>
      <c r="AZ141" s="151">
        <v>0</v>
      </c>
      <c r="BA141" s="151">
        <v>0</v>
      </c>
      <c r="BB141" s="151">
        <v>0</v>
      </c>
      <c r="BC141" s="151">
        <v>0</v>
      </c>
      <c r="BD141" s="151">
        <v>0</v>
      </c>
      <c r="BE141" s="151">
        <v>0</v>
      </c>
      <c r="BF141" s="151">
        <v>0</v>
      </c>
      <c r="BG141" s="151">
        <v>0</v>
      </c>
      <c r="BH141" s="151">
        <v>0</v>
      </c>
      <c r="BI141" s="151">
        <v>0</v>
      </c>
      <c r="BJ141" s="151">
        <v>0</v>
      </c>
      <c r="BK141" s="151">
        <v>0</v>
      </c>
      <c r="BL141" s="151">
        <v>0</v>
      </c>
      <c r="BM141" s="151">
        <v>0</v>
      </c>
      <c r="BN141" s="151">
        <v>0</v>
      </c>
      <c r="BO141" s="151">
        <v>0</v>
      </c>
      <c r="BP141" s="151">
        <v>0</v>
      </c>
      <c r="BQ141" s="151">
        <v>0</v>
      </c>
      <c r="BR141" s="151">
        <v>0</v>
      </c>
      <c r="BS141" s="151">
        <v>0</v>
      </c>
      <c r="BT141" s="151">
        <v>0</v>
      </c>
      <c r="BU141" s="151">
        <v>0</v>
      </c>
      <c r="BV141" s="151">
        <v>0</v>
      </c>
      <c r="BW141" s="151">
        <v>0</v>
      </c>
      <c r="BX141" s="151">
        <v>0</v>
      </c>
      <c r="BY141" s="151">
        <v>0</v>
      </c>
      <c r="BZ141" s="151">
        <v>0</v>
      </c>
      <c r="CA141" s="151">
        <v>0</v>
      </c>
      <c r="CB141" s="151">
        <v>0</v>
      </c>
      <c r="CC141" s="162">
        <v>0</v>
      </c>
      <c r="CD141" s="76"/>
      <c r="CE141" s="76"/>
      <c r="CF141" s="76"/>
      <c r="CG141" s="76"/>
      <c r="CH141" s="76"/>
      <c r="CI141" s="76"/>
      <c r="CJ141" s="76"/>
      <c r="CK141" s="77"/>
      <c r="CL141" s="77"/>
      <c r="CM141" s="74"/>
    </row>
    <row r="142" spans="1:91" x14ac:dyDescent="0.2">
      <c r="A142" s="82"/>
      <c r="B142" s="82"/>
      <c r="C142" s="82"/>
      <c r="D142" s="149">
        <v>0</v>
      </c>
      <c r="E142" s="149">
        <v>0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49">
        <v>0</v>
      </c>
      <c r="AF142" s="149">
        <v>0</v>
      </c>
      <c r="AG142" s="149">
        <v>0</v>
      </c>
      <c r="AH142" s="149">
        <v>0</v>
      </c>
      <c r="AI142" s="149">
        <v>0</v>
      </c>
      <c r="AJ142" s="149">
        <v>0</v>
      </c>
      <c r="AK142" s="149">
        <v>0</v>
      </c>
      <c r="AL142" s="149">
        <v>0</v>
      </c>
      <c r="AM142" s="149">
        <v>0</v>
      </c>
      <c r="AN142" s="149">
        <v>0</v>
      </c>
      <c r="AO142" s="149">
        <v>0</v>
      </c>
      <c r="AP142" s="149">
        <v>0</v>
      </c>
      <c r="AQ142" s="149">
        <v>0</v>
      </c>
      <c r="AR142" s="149">
        <v>0</v>
      </c>
      <c r="AS142" s="149">
        <v>0</v>
      </c>
      <c r="AT142" s="149">
        <v>0</v>
      </c>
      <c r="AU142" s="149">
        <v>0</v>
      </c>
      <c r="AV142" s="149">
        <v>0</v>
      </c>
      <c r="AW142" s="149">
        <v>0</v>
      </c>
      <c r="AX142" s="149">
        <v>0</v>
      </c>
      <c r="AY142" s="149">
        <v>0</v>
      </c>
      <c r="AZ142" s="149">
        <v>0</v>
      </c>
      <c r="BA142" s="149">
        <v>0</v>
      </c>
      <c r="BB142" s="149">
        <v>0</v>
      </c>
      <c r="BC142" s="149">
        <v>0</v>
      </c>
      <c r="BD142" s="149">
        <v>0</v>
      </c>
      <c r="BE142" s="149">
        <v>0</v>
      </c>
      <c r="BF142" s="149">
        <v>0</v>
      </c>
      <c r="BG142" s="149">
        <v>0</v>
      </c>
      <c r="BH142" s="149">
        <v>0</v>
      </c>
      <c r="BI142" s="149">
        <v>0</v>
      </c>
      <c r="BJ142" s="149">
        <v>0</v>
      </c>
      <c r="BK142" s="149">
        <v>0</v>
      </c>
      <c r="BL142" s="149">
        <v>0</v>
      </c>
      <c r="BM142" s="149">
        <v>0</v>
      </c>
      <c r="BN142" s="149">
        <v>0</v>
      </c>
      <c r="BO142" s="149">
        <v>0</v>
      </c>
      <c r="BP142" s="149">
        <v>0</v>
      </c>
      <c r="BQ142" s="149">
        <v>0</v>
      </c>
      <c r="BR142" s="149">
        <v>0</v>
      </c>
      <c r="BS142" s="149">
        <v>0</v>
      </c>
      <c r="BT142" s="149">
        <v>0</v>
      </c>
      <c r="BU142" s="149">
        <v>0</v>
      </c>
      <c r="BV142" s="149">
        <v>0</v>
      </c>
      <c r="BW142" s="149">
        <v>0</v>
      </c>
      <c r="BX142" s="149">
        <v>0</v>
      </c>
      <c r="BY142" s="149">
        <v>0</v>
      </c>
      <c r="BZ142" s="149">
        <v>0</v>
      </c>
      <c r="CA142" s="149">
        <v>0</v>
      </c>
      <c r="CB142" s="149">
        <v>0</v>
      </c>
      <c r="CC142" s="163">
        <v>0</v>
      </c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</row>
    <row r="143" spans="1:91" x14ac:dyDescent="0.2">
      <c r="A143" s="85" t="s">
        <v>193</v>
      </c>
      <c r="B143" s="85"/>
      <c r="C143" s="85"/>
      <c r="D143" s="97" t="s">
        <v>390</v>
      </c>
      <c r="E143" s="97" t="s">
        <v>391</v>
      </c>
      <c r="F143" s="97" t="s">
        <v>392</v>
      </c>
      <c r="G143" s="97" t="s">
        <v>393</v>
      </c>
      <c r="H143" s="97" t="s">
        <v>394</v>
      </c>
      <c r="I143" s="97" t="s">
        <v>395</v>
      </c>
      <c r="J143" s="97" t="s">
        <v>396</v>
      </c>
      <c r="K143" s="97" t="s">
        <v>469</v>
      </c>
      <c r="L143" s="97" t="s">
        <v>398</v>
      </c>
      <c r="M143" s="97" t="s">
        <v>399</v>
      </c>
      <c r="N143" s="97" t="s">
        <v>400</v>
      </c>
      <c r="O143" s="97" t="s">
        <v>401</v>
      </c>
      <c r="P143" s="97" t="s">
        <v>468</v>
      </c>
      <c r="Q143" s="97" t="s">
        <v>403</v>
      </c>
      <c r="R143" s="97" t="s">
        <v>404</v>
      </c>
      <c r="S143" s="97" t="s">
        <v>405</v>
      </c>
      <c r="T143" s="97" t="s">
        <v>406</v>
      </c>
      <c r="U143" s="97" t="s">
        <v>407</v>
      </c>
      <c r="V143" s="97" t="s">
        <v>408</v>
      </c>
      <c r="W143" s="97" t="s">
        <v>409</v>
      </c>
      <c r="X143" s="97" t="s">
        <v>410</v>
      </c>
      <c r="Y143" s="97" t="s">
        <v>411</v>
      </c>
      <c r="Z143" s="97" t="s">
        <v>412</v>
      </c>
      <c r="AA143" s="97" t="s">
        <v>413</v>
      </c>
      <c r="AB143" s="97" t="s">
        <v>414</v>
      </c>
      <c r="AC143" s="97" t="s">
        <v>415</v>
      </c>
      <c r="AD143" s="97" t="s">
        <v>416</v>
      </c>
      <c r="AE143" s="97" t="s">
        <v>417</v>
      </c>
      <c r="AF143" s="97" t="s">
        <v>418</v>
      </c>
      <c r="AG143" s="97" t="s">
        <v>419</v>
      </c>
      <c r="AH143" s="97" t="s">
        <v>420</v>
      </c>
      <c r="AI143" s="97" t="s">
        <v>421</v>
      </c>
      <c r="AJ143" s="97" t="s">
        <v>422</v>
      </c>
      <c r="AK143" s="97" t="s">
        <v>423</v>
      </c>
      <c r="AL143" s="97" t="s">
        <v>424</v>
      </c>
      <c r="AM143" s="97" t="s">
        <v>425</v>
      </c>
      <c r="AN143" s="97" t="s">
        <v>426</v>
      </c>
      <c r="AO143" s="97" t="s">
        <v>427</v>
      </c>
      <c r="AP143" s="97" t="s">
        <v>428</v>
      </c>
      <c r="AQ143" s="97" t="s">
        <v>429</v>
      </c>
      <c r="AR143" s="97" t="s">
        <v>430</v>
      </c>
      <c r="AS143" s="97" t="s">
        <v>431</v>
      </c>
      <c r="AT143" s="97" t="s">
        <v>432</v>
      </c>
      <c r="AU143" s="97" t="s">
        <v>433</v>
      </c>
      <c r="AV143" s="97" t="s">
        <v>434</v>
      </c>
      <c r="AW143" s="97" t="s">
        <v>435</v>
      </c>
      <c r="AX143" s="97" t="s">
        <v>436</v>
      </c>
      <c r="AY143" s="97" t="s">
        <v>437</v>
      </c>
      <c r="AZ143" s="97" t="s">
        <v>438</v>
      </c>
      <c r="BA143" s="97" t="s">
        <v>439</v>
      </c>
      <c r="BB143" s="97" t="s">
        <v>440</v>
      </c>
      <c r="BC143" s="97" t="s">
        <v>441</v>
      </c>
      <c r="BD143" s="97" t="s">
        <v>442</v>
      </c>
      <c r="BE143" s="97" t="s">
        <v>443</v>
      </c>
      <c r="BF143" s="97" t="s">
        <v>444</v>
      </c>
      <c r="BG143" s="97" t="s">
        <v>445</v>
      </c>
      <c r="BH143" s="97" t="s">
        <v>446</v>
      </c>
      <c r="BI143" s="97" t="s">
        <v>447</v>
      </c>
      <c r="BJ143" s="97" t="s">
        <v>448</v>
      </c>
      <c r="BK143" s="97" t="s">
        <v>449</v>
      </c>
      <c r="BL143" s="97" t="s">
        <v>450</v>
      </c>
      <c r="BM143" s="97" t="s">
        <v>451</v>
      </c>
      <c r="BN143" s="97" t="s">
        <v>452</v>
      </c>
      <c r="BO143" s="97" t="s">
        <v>453</v>
      </c>
      <c r="BP143" s="97" t="s">
        <v>454</v>
      </c>
      <c r="BQ143" s="97" t="s">
        <v>455</v>
      </c>
      <c r="BR143" s="97" t="s">
        <v>456</v>
      </c>
      <c r="BS143" s="97" t="s">
        <v>457</v>
      </c>
      <c r="BT143" s="97" t="s">
        <v>458</v>
      </c>
      <c r="BU143" s="97" t="s">
        <v>459</v>
      </c>
      <c r="BV143" s="97" t="s">
        <v>460</v>
      </c>
      <c r="BW143" s="97" t="s">
        <v>461</v>
      </c>
      <c r="BX143" s="97" t="s">
        <v>462</v>
      </c>
      <c r="BY143" s="97" t="s">
        <v>463</v>
      </c>
      <c r="BZ143" s="97" t="s">
        <v>464</v>
      </c>
      <c r="CA143" s="97" t="s">
        <v>465</v>
      </c>
      <c r="CB143" s="97" t="s">
        <v>466</v>
      </c>
      <c r="CC143" s="76" t="s">
        <v>467</v>
      </c>
      <c r="CD143" s="78"/>
      <c r="CE143" s="78"/>
      <c r="CF143" s="78"/>
      <c r="CG143" s="78"/>
      <c r="CH143" s="78"/>
      <c r="CI143" s="78"/>
      <c r="CJ143" s="78"/>
      <c r="CK143" s="78"/>
      <c r="CL143" s="78"/>
      <c r="CM143" s="74"/>
    </row>
    <row r="144" spans="1:91" x14ac:dyDescent="0.2">
      <c r="A144" s="90" t="s">
        <v>176</v>
      </c>
      <c r="B144" s="90"/>
      <c r="C144" s="90"/>
      <c r="D144" s="97">
        <v>8435748.120000001</v>
      </c>
      <c r="E144" s="97">
        <v>1071947.03</v>
      </c>
      <c r="F144" s="97">
        <v>17825580</v>
      </c>
      <c r="G144" s="97">
        <v>5580930</v>
      </c>
      <c r="H144" s="97">
        <v>15017436.58</v>
      </c>
      <c r="I144" s="97">
        <v>28401304.790000003</v>
      </c>
      <c r="J144" s="97">
        <v>22041119</v>
      </c>
      <c r="K144" s="97">
        <v>8543665.8100000005</v>
      </c>
      <c r="L144" s="97">
        <v>2618121.04</v>
      </c>
      <c r="M144" s="97">
        <v>583400.48</v>
      </c>
      <c r="N144" s="97">
        <v>13855097.439999999</v>
      </c>
      <c r="O144" s="97">
        <v>501988.78</v>
      </c>
      <c r="P144" s="97">
        <v>5292130</v>
      </c>
      <c r="Q144" s="97">
        <v>691647.88</v>
      </c>
      <c r="R144" s="97">
        <v>1325060.77</v>
      </c>
      <c r="S144" s="97">
        <v>117548907</v>
      </c>
      <c r="T144" s="97">
        <v>46536670</v>
      </c>
      <c r="U144" s="97">
        <v>5897409</v>
      </c>
      <c r="V144" s="97">
        <v>1179346.6399999999</v>
      </c>
      <c r="W144" s="97">
        <v>10471084.590000002</v>
      </c>
      <c r="X144" s="97">
        <v>-9292990.1500000004</v>
      </c>
      <c r="Y144" s="97">
        <v>1449107.52</v>
      </c>
      <c r="Z144" s="97">
        <v>-55787620.710000001</v>
      </c>
      <c r="AA144" s="97">
        <v>3327338.21</v>
      </c>
      <c r="AB144" s="97">
        <v>23670839</v>
      </c>
      <c r="AC144" s="97">
        <v>12244835</v>
      </c>
      <c r="AD144" s="97">
        <v>8778642</v>
      </c>
      <c r="AE144" s="97">
        <v>765458.76</v>
      </c>
      <c r="AF144" s="97">
        <v>82702335.63000001</v>
      </c>
      <c r="AG144" s="97">
        <v>299210.39</v>
      </c>
      <c r="AH144" s="97">
        <v>777749</v>
      </c>
      <c r="AI144" s="97">
        <v>59796777</v>
      </c>
      <c r="AJ144" s="97">
        <v>965402000</v>
      </c>
      <c r="AK144" s="97">
        <v>144730719.87</v>
      </c>
      <c r="AL144" s="97">
        <v>7217902.0999999996</v>
      </c>
      <c r="AM144" s="97">
        <v>1923799.63</v>
      </c>
      <c r="AN144" s="97">
        <v>9377988.6500000004</v>
      </c>
      <c r="AO144" s="97">
        <v>34912460.399999999</v>
      </c>
      <c r="AP144" s="97">
        <v>3580523.48</v>
      </c>
      <c r="AQ144" s="97">
        <v>4355246</v>
      </c>
      <c r="AR144" s="97">
        <v>57750841</v>
      </c>
      <c r="AS144" s="97">
        <v>2899346.45</v>
      </c>
      <c r="AT144" s="97">
        <v>3241357.58</v>
      </c>
      <c r="AU144" s="97">
        <v>11690744.77</v>
      </c>
      <c r="AV144" s="97">
        <v>15618489</v>
      </c>
      <c r="AW144" s="97">
        <v>25652849</v>
      </c>
      <c r="AX144" s="97">
        <v>4367474.97</v>
      </c>
      <c r="AY144" s="97">
        <v>10651357.190000001</v>
      </c>
      <c r="AZ144" s="97">
        <v>10442745</v>
      </c>
      <c r="BA144" s="97">
        <v>2398814</v>
      </c>
      <c r="BB144" s="97">
        <v>29164792.539999999</v>
      </c>
      <c r="BC144" s="97">
        <v>4648637.59</v>
      </c>
      <c r="BD144" s="97">
        <v>6568249</v>
      </c>
      <c r="BE144" s="97">
        <v>18271591</v>
      </c>
      <c r="BF144" s="97">
        <v>3462215.23</v>
      </c>
      <c r="BG144" s="97">
        <v>1743783.32</v>
      </c>
      <c r="BH144" s="97">
        <v>13304758</v>
      </c>
      <c r="BI144" s="97">
        <v>5053025.6399999997</v>
      </c>
      <c r="BJ144" s="97">
        <v>145249850</v>
      </c>
      <c r="BK144" s="97">
        <v>13696203</v>
      </c>
      <c r="BL144" s="97">
        <v>1412734</v>
      </c>
      <c r="BM144" s="97">
        <v>1871286.44</v>
      </c>
      <c r="BN144" s="97">
        <v>1629579.27</v>
      </c>
      <c r="BO144" s="97">
        <v>5772266.6500000004</v>
      </c>
      <c r="BP144" s="97">
        <v>16018534.560000001</v>
      </c>
      <c r="BQ144" s="97">
        <v>3084583</v>
      </c>
      <c r="BR144" s="97">
        <v>489685643</v>
      </c>
      <c r="BS144" s="97">
        <v>45371415</v>
      </c>
      <c r="BT144" s="97">
        <v>3393548.08</v>
      </c>
      <c r="BU144" s="97">
        <v>24946057</v>
      </c>
      <c r="BV144" s="97">
        <v>8516946</v>
      </c>
      <c r="BW144" s="97">
        <v>1673683.67</v>
      </c>
      <c r="BX144" s="97">
        <v>2262188.2599999998</v>
      </c>
      <c r="BY144" s="97">
        <v>786644.77</v>
      </c>
      <c r="BZ144" s="97">
        <v>8268631.6500000004</v>
      </c>
      <c r="CA144" s="97">
        <v>17770493</v>
      </c>
      <c r="CB144" s="97">
        <v>6303420.1099999994</v>
      </c>
      <c r="CC144" s="76">
        <v>1870691.94</v>
      </c>
      <c r="CD144" s="78"/>
      <c r="CE144" s="78"/>
      <c r="CF144" s="78"/>
      <c r="CG144" s="78"/>
      <c r="CH144" s="78"/>
      <c r="CI144" s="78"/>
      <c r="CJ144" s="78"/>
      <c r="CK144" s="78"/>
      <c r="CL144" s="78"/>
      <c r="CM144" s="74"/>
    </row>
    <row r="145" spans="1:91" x14ac:dyDescent="0.2">
      <c r="A145" s="73" t="s">
        <v>160</v>
      </c>
      <c r="B145" s="68"/>
      <c r="C145" s="68"/>
      <c r="D145" s="164">
        <v>6917195.3100000005</v>
      </c>
      <c r="E145" s="164">
        <v>688109.17</v>
      </c>
      <c r="F145" s="164">
        <v>10031282</v>
      </c>
      <c r="G145" s="164">
        <v>2922122</v>
      </c>
      <c r="H145" s="164">
        <v>8635912.8499999996</v>
      </c>
      <c r="I145" s="164">
        <v>17690931.350000001</v>
      </c>
      <c r="J145" s="164">
        <v>11194272</v>
      </c>
      <c r="K145" s="164">
        <v>4750819.37</v>
      </c>
      <c r="L145" s="164">
        <v>1542945.48</v>
      </c>
      <c r="M145" s="164">
        <v>391291.37</v>
      </c>
      <c r="N145" s="164">
        <v>7941291</v>
      </c>
      <c r="O145" s="164">
        <v>267175.90000000002</v>
      </c>
      <c r="P145" s="164">
        <v>3650694</v>
      </c>
      <c r="Q145" s="164">
        <v>505322.5</v>
      </c>
      <c r="R145" s="164">
        <v>783499.81</v>
      </c>
      <c r="S145" s="164">
        <v>47758866</v>
      </c>
      <c r="T145" s="164">
        <v>22978356</v>
      </c>
      <c r="U145" s="164">
        <v>3022957</v>
      </c>
      <c r="V145" s="164">
        <v>742989.64</v>
      </c>
      <c r="W145" s="164">
        <v>7561420.8300000001</v>
      </c>
      <c r="X145" s="164">
        <v>-5325820.74</v>
      </c>
      <c r="Y145" s="164">
        <v>828910.89</v>
      </c>
      <c r="Z145" s="164">
        <v>-24607240.620000001</v>
      </c>
      <c r="AA145" s="164">
        <v>2473623.2000000002</v>
      </c>
      <c r="AB145" s="164">
        <v>13197037</v>
      </c>
      <c r="AC145" s="164">
        <v>8514378</v>
      </c>
      <c r="AD145" s="164">
        <v>5445033</v>
      </c>
      <c r="AE145" s="164">
        <v>449199.29</v>
      </c>
      <c r="AF145" s="164">
        <v>56999671.799999997</v>
      </c>
      <c r="AG145" s="164">
        <v>195168.4</v>
      </c>
      <c r="AH145" s="164">
        <v>419638</v>
      </c>
      <c r="AI145" s="164">
        <v>33914841</v>
      </c>
      <c r="AJ145" s="164">
        <v>690123000</v>
      </c>
      <c r="AK145" s="164">
        <v>81462521.480000004</v>
      </c>
      <c r="AL145" s="164">
        <v>5860851.8300000001</v>
      </c>
      <c r="AM145" s="164">
        <v>1172154.6000000001</v>
      </c>
      <c r="AN145" s="164">
        <v>5264250.74</v>
      </c>
      <c r="AO145" s="164">
        <v>19029202.739999998</v>
      </c>
      <c r="AP145" s="164">
        <v>1794941.99</v>
      </c>
      <c r="AQ145" s="164">
        <v>2500355</v>
      </c>
      <c r="AR145" s="164">
        <v>38555489</v>
      </c>
      <c r="AS145" s="164">
        <v>2207238.7400000002</v>
      </c>
      <c r="AT145" s="164">
        <v>1818869.28</v>
      </c>
      <c r="AU145" s="164">
        <v>7569336.5</v>
      </c>
      <c r="AV145" s="164">
        <v>9543384</v>
      </c>
      <c r="AW145" s="164">
        <v>13704970</v>
      </c>
      <c r="AX145" s="164">
        <v>2257948.7400000002</v>
      </c>
      <c r="AY145" s="164">
        <v>6921060.9199999999</v>
      </c>
      <c r="AZ145" s="164">
        <v>6041374</v>
      </c>
      <c r="BA145" s="164">
        <v>1654167</v>
      </c>
      <c r="BB145" s="164">
        <v>17594797.27</v>
      </c>
      <c r="BC145" s="164">
        <v>3120339.21</v>
      </c>
      <c r="BD145" s="164">
        <v>3455067</v>
      </c>
      <c r="BE145" s="164">
        <v>11202438</v>
      </c>
      <c r="BF145" s="164">
        <v>2028281.82</v>
      </c>
      <c r="BG145" s="164">
        <v>965985.19</v>
      </c>
      <c r="BH145" s="164">
        <v>7842079</v>
      </c>
      <c r="BI145" s="164">
        <v>2947444.53</v>
      </c>
      <c r="BJ145" s="164">
        <v>79661790</v>
      </c>
      <c r="BK145" s="164">
        <v>7880033</v>
      </c>
      <c r="BL145" s="164">
        <v>896369</v>
      </c>
      <c r="BM145" s="164">
        <v>1147031.98</v>
      </c>
      <c r="BN145" s="164">
        <v>987510.97</v>
      </c>
      <c r="BO145" s="164">
        <v>3813349.8200000003</v>
      </c>
      <c r="BP145" s="164">
        <v>9933606.1500000004</v>
      </c>
      <c r="BQ145" s="164">
        <v>1766057</v>
      </c>
      <c r="BR145" s="164">
        <v>211702780</v>
      </c>
      <c r="BS145" s="164">
        <v>29469856</v>
      </c>
      <c r="BT145" s="164">
        <v>2784335.4</v>
      </c>
      <c r="BU145" s="164">
        <v>13612900</v>
      </c>
      <c r="BV145" s="164">
        <v>5839051</v>
      </c>
      <c r="BW145" s="164">
        <v>857960.92</v>
      </c>
      <c r="BX145" s="164">
        <v>1072220.26</v>
      </c>
      <c r="BY145" s="164">
        <v>421925.71</v>
      </c>
      <c r="BZ145" s="164">
        <v>5351730.6500000004</v>
      </c>
      <c r="CA145" s="164">
        <v>12252235</v>
      </c>
      <c r="CB145" s="164">
        <v>3959449.01</v>
      </c>
      <c r="CC145" s="165">
        <v>1084999.5</v>
      </c>
      <c r="CD145" s="78"/>
      <c r="CE145" s="78"/>
      <c r="CF145" s="78"/>
      <c r="CG145" s="78"/>
      <c r="CH145" s="78"/>
      <c r="CI145" s="78"/>
      <c r="CJ145" s="78"/>
      <c r="CK145" s="78"/>
      <c r="CL145" s="78"/>
      <c r="CM145" s="74"/>
    </row>
    <row r="146" spans="1:91" x14ac:dyDescent="0.2">
      <c r="A146" s="103" t="s">
        <v>275</v>
      </c>
      <c r="B146" s="68"/>
      <c r="C146" s="68"/>
      <c r="D146" s="164">
        <v>612668.93000000005</v>
      </c>
      <c r="E146" s="164">
        <v>127111.07</v>
      </c>
      <c r="F146" s="164">
        <v>2735517</v>
      </c>
      <c r="G146" s="164">
        <v>1714406</v>
      </c>
      <c r="H146" s="164">
        <v>4962439.47</v>
      </c>
      <c r="I146" s="164">
        <v>6872497.7400000002</v>
      </c>
      <c r="J146" s="164">
        <v>7238371</v>
      </c>
      <c r="K146" s="164">
        <v>2661049.61</v>
      </c>
      <c r="L146" s="164">
        <v>526475.43000000005</v>
      </c>
      <c r="M146" s="164">
        <v>73438.990000000005</v>
      </c>
      <c r="N146" s="164">
        <v>2272529</v>
      </c>
      <c r="O146" s="164">
        <v>139028.6</v>
      </c>
      <c r="P146" s="164">
        <v>523499</v>
      </c>
      <c r="Q146" s="164">
        <v>77502.77</v>
      </c>
      <c r="R146" s="164">
        <v>482835.92</v>
      </c>
      <c r="S146" s="164">
        <v>47553802</v>
      </c>
      <c r="T146" s="164">
        <v>12485303</v>
      </c>
      <c r="U146" s="164">
        <v>1692439</v>
      </c>
      <c r="V146" s="164">
        <v>174048.56</v>
      </c>
      <c r="W146" s="164">
        <v>2051653.54</v>
      </c>
      <c r="X146" s="164">
        <v>-2059323.4</v>
      </c>
      <c r="Y146" s="164">
        <v>381775.84</v>
      </c>
      <c r="Z146" s="164">
        <v>-4504045</v>
      </c>
      <c r="AA146" s="164">
        <v>458002.01</v>
      </c>
      <c r="AB146" s="164">
        <v>6493959</v>
      </c>
      <c r="AC146" s="164">
        <v>1808034</v>
      </c>
      <c r="AD146" s="164">
        <v>2299937</v>
      </c>
      <c r="AE146" s="164">
        <v>149723.84</v>
      </c>
      <c r="AF146" s="164">
        <v>12594708.949999999</v>
      </c>
      <c r="AG146" s="164">
        <v>26265.37</v>
      </c>
      <c r="AH146" s="164">
        <v>253919</v>
      </c>
      <c r="AI146" s="164">
        <v>8624868</v>
      </c>
      <c r="AJ146" s="164">
        <v>136243000</v>
      </c>
      <c r="AK146" s="164">
        <v>40409302.990000002</v>
      </c>
      <c r="AL146" s="164">
        <v>754395.46</v>
      </c>
      <c r="AM146" s="164">
        <v>430642.14</v>
      </c>
      <c r="AN146" s="164">
        <v>1981253.94</v>
      </c>
      <c r="AO146" s="164">
        <v>10742636.6</v>
      </c>
      <c r="AP146" s="164">
        <v>1192388.94</v>
      </c>
      <c r="AQ146" s="164">
        <v>827995</v>
      </c>
      <c r="AR146" s="164">
        <v>9934486</v>
      </c>
      <c r="AS146" s="164">
        <v>355673.86</v>
      </c>
      <c r="AT146" s="164">
        <v>901183.2</v>
      </c>
      <c r="AU146" s="164">
        <v>2049796.59</v>
      </c>
      <c r="AV146" s="164">
        <v>3515008</v>
      </c>
      <c r="AW146" s="164">
        <v>8597223</v>
      </c>
      <c r="AX146" s="164">
        <v>988522.82</v>
      </c>
      <c r="AY146" s="164">
        <v>1687648.23</v>
      </c>
      <c r="AZ146" s="164">
        <v>2268842</v>
      </c>
      <c r="BA146" s="164">
        <v>277280</v>
      </c>
      <c r="BB146" s="164">
        <v>6219844.4500000002</v>
      </c>
      <c r="BC146" s="164">
        <v>763896.64</v>
      </c>
      <c r="BD146" s="164">
        <v>1844090</v>
      </c>
      <c r="BE146" s="164">
        <v>4026413</v>
      </c>
      <c r="BF146" s="164">
        <v>817672.42</v>
      </c>
      <c r="BG146" s="164">
        <v>447494.43</v>
      </c>
      <c r="BH146" s="164">
        <v>2939837</v>
      </c>
      <c r="BI146" s="164">
        <v>1456384</v>
      </c>
      <c r="BJ146" s="164">
        <v>43367721</v>
      </c>
      <c r="BK146" s="164">
        <v>3604998</v>
      </c>
      <c r="BL146" s="164">
        <v>286466</v>
      </c>
      <c r="BM146" s="164">
        <v>346031.4</v>
      </c>
      <c r="BN146" s="164">
        <v>322348.93</v>
      </c>
      <c r="BO146" s="164">
        <v>1114353.4899999998</v>
      </c>
      <c r="BP146" s="164">
        <v>3451871.59</v>
      </c>
      <c r="BQ146" s="164">
        <v>758196</v>
      </c>
      <c r="BR146" s="164">
        <v>193701501</v>
      </c>
      <c r="BS146" s="164">
        <v>8301227</v>
      </c>
      <c r="BT146" s="164">
        <v>255366.13</v>
      </c>
      <c r="BU146" s="164">
        <v>7097683</v>
      </c>
      <c r="BV146" s="164">
        <v>1022675</v>
      </c>
      <c r="BW146" s="164">
        <v>522349.07</v>
      </c>
      <c r="BX146" s="164">
        <v>535950.31999999995</v>
      </c>
      <c r="BY146" s="164">
        <v>229938.22</v>
      </c>
      <c r="BZ146" s="164">
        <v>1725696</v>
      </c>
      <c r="CA146" s="164">
        <v>3760211</v>
      </c>
      <c r="CB146" s="164">
        <v>1528407.19</v>
      </c>
      <c r="CC146" s="165">
        <v>396590.97</v>
      </c>
      <c r="CD146" s="78"/>
      <c r="CE146" s="78"/>
      <c r="CF146" s="78"/>
      <c r="CG146" s="78"/>
      <c r="CH146" s="78"/>
      <c r="CI146" s="78"/>
      <c r="CJ146" s="78"/>
      <c r="CK146" s="78"/>
      <c r="CL146" s="78"/>
      <c r="CM146" s="74"/>
    </row>
    <row r="147" spans="1:91" x14ac:dyDescent="0.2">
      <c r="A147" s="103" t="s">
        <v>274</v>
      </c>
      <c r="B147" s="68"/>
      <c r="C147" s="68"/>
      <c r="D147" s="164">
        <v>857021.74</v>
      </c>
      <c r="E147" s="164">
        <v>256726.79</v>
      </c>
      <c r="F147" s="164">
        <v>2972249</v>
      </c>
      <c r="G147" s="164">
        <v>944402</v>
      </c>
      <c r="H147" s="164">
        <v>1419084.26</v>
      </c>
      <c r="I147" s="164">
        <v>3837875.7</v>
      </c>
      <c r="J147" s="164">
        <v>2802662</v>
      </c>
      <c r="K147" s="164">
        <v>1131796.83</v>
      </c>
      <c r="L147" s="164">
        <v>458818.87</v>
      </c>
      <c r="M147" s="164">
        <v>118670.12</v>
      </c>
      <c r="N147" s="164">
        <v>2246737.44</v>
      </c>
      <c r="O147" s="164">
        <v>95784.28</v>
      </c>
      <c r="P147" s="164">
        <v>891621</v>
      </c>
      <c r="Q147" s="164">
        <v>108822.61</v>
      </c>
      <c r="R147" s="164">
        <v>58725.04</v>
      </c>
      <c r="S147" s="164">
        <v>16064175</v>
      </c>
      <c r="T147" s="164">
        <v>5713015</v>
      </c>
      <c r="U147" s="164">
        <v>679956</v>
      </c>
      <c r="V147" s="164">
        <v>262308.44</v>
      </c>
      <c r="W147" s="164">
        <v>858010.22</v>
      </c>
      <c r="X147" s="164">
        <v>-1633968.65</v>
      </c>
      <c r="Y147" s="164">
        <v>238420.79</v>
      </c>
      <c r="Z147" s="164">
        <v>-26676335.09</v>
      </c>
      <c r="AA147" s="164">
        <v>395713</v>
      </c>
      <c r="AB147" s="164">
        <v>2947049</v>
      </c>
      <c r="AC147" s="164">
        <v>1922423</v>
      </c>
      <c r="AD147" s="164">
        <v>1033672</v>
      </c>
      <c r="AE147" s="164">
        <v>129388.83</v>
      </c>
      <c r="AF147" s="164">
        <v>9814953.7599999998</v>
      </c>
      <c r="AG147" s="164">
        <v>77776.62</v>
      </c>
      <c r="AH147" s="164">
        <v>104192</v>
      </c>
      <c r="AI147" s="164">
        <v>7213933</v>
      </c>
      <c r="AJ147" s="164">
        <v>130653000</v>
      </c>
      <c r="AK147" s="164">
        <v>18530471.52</v>
      </c>
      <c r="AL147" s="164">
        <v>602654.81000000006</v>
      </c>
      <c r="AM147" s="164">
        <v>321002.89</v>
      </c>
      <c r="AN147" s="164">
        <v>1822257.71</v>
      </c>
      <c r="AO147" s="164">
        <v>4843965.57</v>
      </c>
      <c r="AP147" s="164">
        <v>558525.1</v>
      </c>
      <c r="AQ147" s="164">
        <v>1026896</v>
      </c>
      <c r="AR147" s="164">
        <v>7936510</v>
      </c>
      <c r="AS147" s="164">
        <v>315840.93</v>
      </c>
      <c r="AT147" s="164">
        <v>521305.1</v>
      </c>
      <c r="AU147" s="164">
        <v>1655769.03</v>
      </c>
      <c r="AV147" s="164">
        <v>2560097</v>
      </c>
      <c r="AW147" s="164">
        <v>3350656</v>
      </c>
      <c r="AX147" s="164">
        <v>1121003.4099999999</v>
      </c>
      <c r="AY147" s="164">
        <v>2042648.04</v>
      </c>
      <c r="AZ147" s="164">
        <v>2053756</v>
      </c>
      <c r="BA147" s="164">
        <v>467367</v>
      </c>
      <c r="BB147" s="164">
        <v>4083475.97</v>
      </c>
      <c r="BC147" s="164">
        <v>764401.74</v>
      </c>
      <c r="BD147" s="164">
        <v>1269092</v>
      </c>
      <c r="BE147" s="164">
        <v>2784240</v>
      </c>
      <c r="BF147" s="164">
        <v>616260.99</v>
      </c>
      <c r="BG147" s="164">
        <v>330303.7</v>
      </c>
      <c r="BH147" s="164">
        <v>2306025</v>
      </c>
      <c r="BI147" s="164">
        <v>649197.11</v>
      </c>
      <c r="BJ147" s="164">
        <v>22110870</v>
      </c>
      <c r="BK147" s="164">
        <v>2211172</v>
      </c>
      <c r="BL147" s="164">
        <v>229899</v>
      </c>
      <c r="BM147" s="164">
        <v>378223.06</v>
      </c>
      <c r="BN147" s="164">
        <v>319719.37</v>
      </c>
      <c r="BO147" s="164">
        <v>844563.34</v>
      </c>
      <c r="BP147" s="164">
        <v>2633056.8199999998</v>
      </c>
      <c r="BQ147" s="164">
        <v>560330</v>
      </c>
      <c r="BR147" s="164">
        <v>65651135</v>
      </c>
      <c r="BS147" s="164">
        <v>6556945</v>
      </c>
      <c r="BT147" s="164">
        <v>353846.55</v>
      </c>
      <c r="BU147" s="164">
        <v>3825098</v>
      </c>
      <c r="BV147" s="164">
        <v>1006561</v>
      </c>
      <c r="BW147" s="164">
        <v>293373.68</v>
      </c>
      <c r="BX147" s="164">
        <v>373790.76</v>
      </c>
      <c r="BY147" s="164">
        <v>134780.84</v>
      </c>
      <c r="BZ147" s="164">
        <v>1191205</v>
      </c>
      <c r="CA147" s="164">
        <v>1758047</v>
      </c>
      <c r="CB147" s="164">
        <v>815563.91</v>
      </c>
      <c r="CC147" s="165">
        <v>389101.47</v>
      </c>
      <c r="CD147" s="78"/>
      <c r="CE147" s="78"/>
      <c r="CF147" s="78"/>
      <c r="CG147" s="78"/>
      <c r="CH147" s="78"/>
      <c r="CI147" s="78"/>
      <c r="CJ147" s="78"/>
      <c r="CK147" s="78"/>
      <c r="CL147" s="78"/>
      <c r="CM147" s="74"/>
    </row>
    <row r="148" spans="1:91" x14ac:dyDescent="0.2">
      <c r="A148" s="103" t="s">
        <v>335</v>
      </c>
      <c r="B148" s="68"/>
      <c r="C148" s="68"/>
      <c r="D148" s="164">
        <v>0</v>
      </c>
      <c r="E148" s="164">
        <v>0</v>
      </c>
      <c r="F148" s="164">
        <v>815189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89881.26</v>
      </c>
      <c r="M148" s="164">
        <v>0</v>
      </c>
      <c r="N148" s="164">
        <v>1198349</v>
      </c>
      <c r="O148" s="164">
        <v>0</v>
      </c>
      <c r="P148" s="164">
        <v>226316</v>
      </c>
      <c r="Q148" s="164">
        <v>0</v>
      </c>
      <c r="R148" s="164">
        <v>0</v>
      </c>
      <c r="S148" s="164">
        <v>0</v>
      </c>
      <c r="T148" s="164">
        <v>247534</v>
      </c>
      <c r="U148" s="164">
        <v>40390</v>
      </c>
      <c r="V148" s="164">
        <v>0</v>
      </c>
      <c r="W148" s="164">
        <v>0</v>
      </c>
      <c r="X148" s="164">
        <v>0</v>
      </c>
      <c r="Y148" s="164">
        <v>0</v>
      </c>
      <c r="Z148" s="164">
        <v>0</v>
      </c>
      <c r="AA148" s="164">
        <v>0</v>
      </c>
      <c r="AB148" s="164">
        <v>0</v>
      </c>
      <c r="AC148" s="164">
        <v>0</v>
      </c>
      <c r="AD148" s="164">
        <v>0</v>
      </c>
      <c r="AE148" s="164">
        <v>37146.800000000003</v>
      </c>
      <c r="AF148" s="164">
        <v>0</v>
      </c>
      <c r="AG148" s="164">
        <v>0</v>
      </c>
      <c r="AH148" s="164">
        <v>0</v>
      </c>
      <c r="AI148" s="164">
        <v>8116582</v>
      </c>
      <c r="AJ148" s="164">
        <v>0</v>
      </c>
      <c r="AK148" s="164">
        <v>0</v>
      </c>
      <c r="AL148" s="164">
        <v>0</v>
      </c>
      <c r="AM148" s="164">
        <v>0</v>
      </c>
      <c r="AN148" s="164">
        <v>0</v>
      </c>
      <c r="AO148" s="164">
        <v>0</v>
      </c>
      <c r="AP148" s="164">
        <v>34667.449999999997</v>
      </c>
      <c r="AQ148" s="164">
        <v>0</v>
      </c>
      <c r="AR148" s="164">
        <v>0</v>
      </c>
      <c r="AS148" s="164">
        <v>0</v>
      </c>
      <c r="AT148" s="164">
        <v>0</v>
      </c>
      <c r="AU148" s="164">
        <v>0</v>
      </c>
      <c r="AV148" s="164">
        <v>0</v>
      </c>
      <c r="AW148" s="164">
        <v>0</v>
      </c>
      <c r="AX148" s="164">
        <v>0</v>
      </c>
      <c r="AY148" s="164">
        <v>0</v>
      </c>
      <c r="AZ148" s="164">
        <v>78773</v>
      </c>
      <c r="BA148" s="164">
        <v>0</v>
      </c>
      <c r="BB148" s="164">
        <v>1266674.8500000001</v>
      </c>
      <c r="BC148" s="164">
        <v>0</v>
      </c>
      <c r="BD148" s="164">
        <v>0</v>
      </c>
      <c r="BE148" s="164">
        <v>0</v>
      </c>
      <c r="BF148" s="164">
        <v>0</v>
      </c>
      <c r="BG148" s="164">
        <v>0</v>
      </c>
      <c r="BH148" s="164">
        <v>0</v>
      </c>
      <c r="BI148" s="164">
        <v>0</v>
      </c>
      <c r="BJ148" s="164">
        <v>0</v>
      </c>
      <c r="BK148" s="164">
        <v>0</v>
      </c>
      <c r="BL148" s="164">
        <v>0</v>
      </c>
      <c r="BM148" s="164">
        <v>0</v>
      </c>
      <c r="BN148" s="164">
        <v>0</v>
      </c>
      <c r="BO148" s="164">
        <v>0</v>
      </c>
      <c r="BP148" s="164">
        <v>0</v>
      </c>
      <c r="BQ148" s="164">
        <v>0</v>
      </c>
      <c r="BR148" s="164">
        <v>0</v>
      </c>
      <c r="BS148" s="164">
        <v>176092</v>
      </c>
      <c r="BT148" s="164">
        <v>0</v>
      </c>
      <c r="BU148" s="164">
        <v>0</v>
      </c>
      <c r="BV148" s="164">
        <v>0</v>
      </c>
      <c r="BW148" s="164">
        <v>0</v>
      </c>
      <c r="BX148" s="164">
        <v>0</v>
      </c>
      <c r="BY148" s="164">
        <v>0</v>
      </c>
      <c r="BZ148" s="164">
        <v>0</v>
      </c>
      <c r="CA148" s="164">
        <v>0</v>
      </c>
      <c r="CB148" s="164">
        <v>0</v>
      </c>
      <c r="CC148" s="165">
        <v>0</v>
      </c>
      <c r="CD148" s="78"/>
      <c r="CE148" s="78"/>
      <c r="CF148" s="78"/>
      <c r="CG148" s="78"/>
      <c r="CH148" s="78"/>
      <c r="CI148" s="78"/>
      <c r="CJ148" s="78"/>
      <c r="CK148" s="78"/>
      <c r="CL148" s="78"/>
      <c r="CM148" s="74"/>
    </row>
    <row r="149" spans="1:91" x14ac:dyDescent="0.2">
      <c r="A149" s="103" t="s">
        <v>336</v>
      </c>
      <c r="B149" s="68"/>
      <c r="C149" s="68"/>
      <c r="D149" s="164">
        <v>48862.14</v>
      </c>
      <c r="E149" s="164">
        <v>0</v>
      </c>
      <c r="F149" s="164">
        <v>1271343</v>
      </c>
      <c r="G149" s="164">
        <v>0</v>
      </c>
      <c r="H149" s="164">
        <v>0</v>
      </c>
      <c r="I149" s="164">
        <v>0</v>
      </c>
      <c r="J149" s="164">
        <v>805814</v>
      </c>
      <c r="K149" s="164">
        <v>0</v>
      </c>
      <c r="L149" s="164">
        <v>0</v>
      </c>
      <c r="M149" s="164">
        <v>0</v>
      </c>
      <c r="N149" s="164">
        <v>196191</v>
      </c>
      <c r="O149" s="164">
        <v>0</v>
      </c>
      <c r="P149" s="164">
        <v>0</v>
      </c>
      <c r="Q149" s="164">
        <v>0</v>
      </c>
      <c r="R149" s="164">
        <v>0</v>
      </c>
      <c r="S149" s="164">
        <v>6172064</v>
      </c>
      <c r="T149" s="164">
        <v>5112462</v>
      </c>
      <c r="U149" s="164">
        <v>461667</v>
      </c>
      <c r="V149" s="164">
        <v>0</v>
      </c>
      <c r="W149" s="164">
        <v>0</v>
      </c>
      <c r="X149" s="164">
        <v>-273877.36</v>
      </c>
      <c r="Y149" s="164">
        <v>0</v>
      </c>
      <c r="Z149" s="164">
        <v>0</v>
      </c>
      <c r="AA149" s="164">
        <v>0</v>
      </c>
      <c r="AB149" s="164">
        <v>1032794</v>
      </c>
      <c r="AC149" s="164">
        <v>0</v>
      </c>
      <c r="AD149" s="164">
        <v>0</v>
      </c>
      <c r="AE149" s="164">
        <v>0</v>
      </c>
      <c r="AF149" s="164">
        <v>3293001.12</v>
      </c>
      <c r="AG149" s="164">
        <v>0</v>
      </c>
      <c r="AH149" s="164">
        <v>0</v>
      </c>
      <c r="AI149" s="164">
        <v>1926553</v>
      </c>
      <c r="AJ149" s="164">
        <v>0</v>
      </c>
      <c r="AK149" s="164">
        <v>4328423.88</v>
      </c>
      <c r="AL149" s="164">
        <v>0</v>
      </c>
      <c r="AM149" s="164">
        <v>0</v>
      </c>
      <c r="AN149" s="164">
        <v>310226.26</v>
      </c>
      <c r="AO149" s="164">
        <v>296655.49</v>
      </c>
      <c r="AP149" s="164">
        <v>0</v>
      </c>
      <c r="AQ149" s="164">
        <v>0</v>
      </c>
      <c r="AR149" s="164">
        <v>1324356</v>
      </c>
      <c r="AS149" s="164">
        <v>20592.919999999998</v>
      </c>
      <c r="AT149" s="164">
        <v>0</v>
      </c>
      <c r="AU149" s="164">
        <v>415842.65</v>
      </c>
      <c r="AV149" s="164">
        <v>0</v>
      </c>
      <c r="AW149" s="164">
        <v>0</v>
      </c>
      <c r="AX149" s="164">
        <v>0</v>
      </c>
      <c r="AY149" s="164">
        <v>0</v>
      </c>
      <c r="AZ149" s="164">
        <v>0</v>
      </c>
      <c r="BA149" s="164">
        <v>0</v>
      </c>
      <c r="BB149" s="164">
        <v>0</v>
      </c>
      <c r="BC149" s="164">
        <v>0</v>
      </c>
      <c r="BD149" s="164">
        <v>0</v>
      </c>
      <c r="BE149" s="164">
        <v>258500</v>
      </c>
      <c r="BF149" s="164">
        <v>0</v>
      </c>
      <c r="BG149" s="164">
        <v>0</v>
      </c>
      <c r="BH149" s="164">
        <v>216817</v>
      </c>
      <c r="BI149" s="164">
        <v>0</v>
      </c>
      <c r="BJ149" s="164">
        <v>109469</v>
      </c>
      <c r="BK149" s="164">
        <v>0</v>
      </c>
      <c r="BL149" s="164">
        <v>0</v>
      </c>
      <c r="BM149" s="164">
        <v>0</v>
      </c>
      <c r="BN149" s="164">
        <v>0</v>
      </c>
      <c r="BO149" s="164">
        <v>0</v>
      </c>
      <c r="BP149" s="164">
        <v>0</v>
      </c>
      <c r="BQ149" s="164">
        <v>0</v>
      </c>
      <c r="BR149" s="164">
        <v>18630227</v>
      </c>
      <c r="BS149" s="164">
        <v>867295</v>
      </c>
      <c r="BT149" s="164">
        <v>0</v>
      </c>
      <c r="BU149" s="164">
        <v>410376</v>
      </c>
      <c r="BV149" s="164">
        <v>648659</v>
      </c>
      <c r="BW149" s="164">
        <v>0</v>
      </c>
      <c r="BX149" s="164">
        <v>280226.92</v>
      </c>
      <c r="BY149" s="164">
        <v>0</v>
      </c>
      <c r="BZ149" s="164">
        <v>0</v>
      </c>
      <c r="CA149" s="164">
        <v>0</v>
      </c>
      <c r="CB149" s="164">
        <v>0</v>
      </c>
      <c r="CC149" s="165">
        <v>0</v>
      </c>
      <c r="CD149" s="78"/>
      <c r="CE149" s="78"/>
      <c r="CF149" s="78"/>
      <c r="CG149" s="78"/>
      <c r="CH149" s="78"/>
      <c r="CI149" s="78"/>
      <c r="CJ149" s="78"/>
      <c r="CK149" s="78"/>
      <c r="CL149" s="78"/>
      <c r="CM149" s="74"/>
    </row>
    <row r="150" spans="1:91" x14ac:dyDescent="0.2">
      <c r="A150" s="103" t="s">
        <v>337</v>
      </c>
      <c r="B150" s="68"/>
      <c r="C150" s="68"/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  <c r="O150" s="164">
        <v>0</v>
      </c>
      <c r="P150" s="164">
        <v>0</v>
      </c>
      <c r="Q150" s="164">
        <v>0</v>
      </c>
      <c r="R150" s="164">
        <v>0</v>
      </c>
      <c r="S150" s="164">
        <v>0</v>
      </c>
      <c r="T150" s="164">
        <v>0</v>
      </c>
      <c r="U150" s="164">
        <v>0</v>
      </c>
      <c r="V150" s="164">
        <v>0</v>
      </c>
      <c r="W150" s="164">
        <v>0</v>
      </c>
      <c r="X150" s="164">
        <v>0</v>
      </c>
      <c r="Y150" s="164">
        <v>0</v>
      </c>
      <c r="Z150" s="164">
        <v>0</v>
      </c>
      <c r="AA150" s="164">
        <v>0</v>
      </c>
      <c r="AB150" s="164">
        <v>0</v>
      </c>
      <c r="AC150" s="164">
        <v>0</v>
      </c>
      <c r="AD150" s="164">
        <v>0</v>
      </c>
      <c r="AE150" s="164">
        <v>0</v>
      </c>
      <c r="AF150" s="164">
        <v>0</v>
      </c>
      <c r="AG150" s="164">
        <v>0</v>
      </c>
      <c r="AH150" s="164">
        <v>0</v>
      </c>
      <c r="AI150" s="164">
        <v>0</v>
      </c>
      <c r="AJ150" s="164">
        <v>8383000</v>
      </c>
      <c r="AK150" s="164">
        <v>0</v>
      </c>
      <c r="AL150" s="164">
        <v>0</v>
      </c>
      <c r="AM150" s="164">
        <v>0</v>
      </c>
      <c r="AN150" s="164">
        <v>0</v>
      </c>
      <c r="AO150" s="164">
        <v>0</v>
      </c>
      <c r="AP150" s="164">
        <v>0</v>
      </c>
      <c r="AQ150" s="164">
        <v>0</v>
      </c>
      <c r="AR150" s="164">
        <v>0</v>
      </c>
      <c r="AS150" s="164">
        <v>0</v>
      </c>
      <c r="AT150" s="164">
        <v>0</v>
      </c>
      <c r="AU150" s="164">
        <v>0</v>
      </c>
      <c r="AV150" s="164">
        <v>0</v>
      </c>
      <c r="AW150" s="164">
        <v>0</v>
      </c>
      <c r="AX150" s="164">
        <v>0</v>
      </c>
      <c r="AY150" s="164">
        <v>0</v>
      </c>
      <c r="AZ150" s="164">
        <v>0</v>
      </c>
      <c r="BA150" s="164">
        <v>0</v>
      </c>
      <c r="BB150" s="164">
        <v>0</v>
      </c>
      <c r="BC150" s="164">
        <v>0</v>
      </c>
      <c r="BD150" s="164">
        <v>0</v>
      </c>
      <c r="BE150" s="164">
        <v>0</v>
      </c>
      <c r="BF150" s="164">
        <v>0</v>
      </c>
      <c r="BG150" s="164">
        <v>0</v>
      </c>
      <c r="BH150" s="164">
        <v>0</v>
      </c>
      <c r="BI150" s="164">
        <v>0</v>
      </c>
      <c r="BJ150" s="164">
        <v>0</v>
      </c>
      <c r="BK150" s="164">
        <v>0</v>
      </c>
      <c r="BL150" s="164">
        <v>0</v>
      </c>
      <c r="BM150" s="164">
        <v>0</v>
      </c>
      <c r="BN150" s="164">
        <v>0</v>
      </c>
      <c r="BO150" s="164">
        <v>0</v>
      </c>
      <c r="BP150" s="164">
        <v>0</v>
      </c>
      <c r="BQ150" s="164">
        <v>0</v>
      </c>
      <c r="BR150" s="164">
        <v>0</v>
      </c>
      <c r="BS150" s="164">
        <v>0</v>
      </c>
      <c r="BT150" s="164">
        <v>0</v>
      </c>
      <c r="BU150" s="164">
        <v>0</v>
      </c>
      <c r="BV150" s="164">
        <v>0</v>
      </c>
      <c r="BW150" s="164">
        <v>0</v>
      </c>
      <c r="BX150" s="164">
        <v>0</v>
      </c>
      <c r="BY150" s="164">
        <v>0</v>
      </c>
      <c r="BZ150" s="164">
        <v>0</v>
      </c>
      <c r="CA150" s="164">
        <v>0</v>
      </c>
      <c r="CB150" s="164">
        <v>0</v>
      </c>
      <c r="CC150" s="165">
        <v>0</v>
      </c>
      <c r="CD150" s="78"/>
      <c r="CE150" s="78"/>
      <c r="CF150" s="78"/>
      <c r="CG150" s="78"/>
      <c r="CH150" s="78"/>
      <c r="CI150" s="78"/>
      <c r="CJ150" s="78"/>
      <c r="CK150" s="78"/>
      <c r="CL150" s="78"/>
      <c r="CM150" s="74"/>
    </row>
    <row r="151" spans="1:91" x14ac:dyDescent="0.2">
      <c r="A151" s="85" t="s">
        <v>192</v>
      </c>
      <c r="B151" s="85"/>
      <c r="C151" s="85"/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0</v>
      </c>
      <c r="S151" s="97">
        <v>0</v>
      </c>
      <c r="T151" s="97">
        <v>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97">
        <v>0</v>
      </c>
      <c r="BD151" s="97">
        <v>0</v>
      </c>
      <c r="BE151" s="97">
        <v>0</v>
      </c>
      <c r="BF151" s="97">
        <v>0</v>
      </c>
      <c r="BG151" s="97">
        <v>0</v>
      </c>
      <c r="BH151" s="97">
        <v>0</v>
      </c>
      <c r="BI151" s="97">
        <v>0</v>
      </c>
      <c r="BJ151" s="97">
        <v>0</v>
      </c>
      <c r="BK151" s="97">
        <v>0</v>
      </c>
      <c r="BL151" s="97">
        <v>0</v>
      </c>
      <c r="BM151" s="97">
        <v>0</v>
      </c>
      <c r="BN151" s="97">
        <v>0</v>
      </c>
      <c r="BO151" s="97">
        <v>0</v>
      </c>
      <c r="BP151" s="97">
        <v>0</v>
      </c>
      <c r="BQ151" s="97">
        <v>0</v>
      </c>
      <c r="BR151" s="97">
        <v>0</v>
      </c>
      <c r="BS151" s="97">
        <v>0</v>
      </c>
      <c r="BT151" s="97">
        <v>0</v>
      </c>
      <c r="BU151" s="97">
        <v>0</v>
      </c>
      <c r="BV151" s="97">
        <v>0</v>
      </c>
      <c r="BW151" s="97">
        <v>0</v>
      </c>
      <c r="BX151" s="97">
        <v>0</v>
      </c>
      <c r="BY151" s="97">
        <v>0</v>
      </c>
      <c r="BZ151" s="97">
        <v>0</v>
      </c>
      <c r="CA151" s="97">
        <v>0</v>
      </c>
      <c r="CB151" s="97">
        <v>0</v>
      </c>
      <c r="CC151" s="76">
        <v>0</v>
      </c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</row>
    <row r="152" spans="1:91" x14ac:dyDescent="0.2">
      <c r="A152" s="100" t="s">
        <v>63</v>
      </c>
      <c r="B152" s="100"/>
      <c r="C152" s="100"/>
      <c r="D152" s="158">
        <v>14200</v>
      </c>
      <c r="E152" s="158">
        <v>380</v>
      </c>
      <c r="F152" s="158">
        <v>201</v>
      </c>
      <c r="G152" s="158">
        <v>258</v>
      </c>
      <c r="H152" s="158">
        <v>74</v>
      </c>
      <c r="I152" s="158">
        <v>188</v>
      </c>
      <c r="J152" s="158">
        <v>303</v>
      </c>
      <c r="K152" s="158">
        <v>168</v>
      </c>
      <c r="L152" s="158">
        <v>10</v>
      </c>
      <c r="M152" s="158">
        <v>2</v>
      </c>
      <c r="N152" s="158">
        <v>70</v>
      </c>
      <c r="O152" s="158">
        <v>4</v>
      </c>
      <c r="P152" s="158">
        <v>57</v>
      </c>
      <c r="Q152" s="158">
        <v>5</v>
      </c>
      <c r="R152" s="158">
        <v>22</v>
      </c>
      <c r="S152" s="158">
        <v>287</v>
      </c>
      <c r="T152" s="158">
        <v>120</v>
      </c>
      <c r="U152" s="158">
        <v>1877</v>
      </c>
      <c r="V152" s="158">
        <v>99</v>
      </c>
      <c r="W152" s="158">
        <v>104</v>
      </c>
      <c r="X152" s="158">
        <v>44</v>
      </c>
      <c r="Y152" s="158">
        <v>26</v>
      </c>
      <c r="Z152" s="158">
        <v>410</v>
      </c>
      <c r="AA152" s="158">
        <v>67</v>
      </c>
      <c r="AB152" s="158">
        <v>93</v>
      </c>
      <c r="AC152" s="158">
        <v>1252</v>
      </c>
      <c r="AD152" s="158">
        <v>281</v>
      </c>
      <c r="AE152" s="158">
        <v>93</v>
      </c>
      <c r="AF152" s="158">
        <v>426</v>
      </c>
      <c r="AG152" s="158">
        <v>9</v>
      </c>
      <c r="AH152" s="158">
        <v>8</v>
      </c>
      <c r="AI152" s="158">
        <v>269</v>
      </c>
      <c r="AJ152" s="158">
        <v>650000</v>
      </c>
      <c r="AK152" s="158">
        <v>1104</v>
      </c>
      <c r="AL152" s="158">
        <v>292</v>
      </c>
      <c r="AM152" s="158">
        <v>24</v>
      </c>
      <c r="AN152" s="158">
        <v>32</v>
      </c>
      <c r="AO152" s="158">
        <v>404</v>
      </c>
      <c r="AP152" s="158">
        <v>27</v>
      </c>
      <c r="AQ152" s="158">
        <v>144</v>
      </c>
      <c r="AR152" s="158">
        <v>421</v>
      </c>
      <c r="AS152" s="158">
        <v>26</v>
      </c>
      <c r="AT152" s="158">
        <v>20</v>
      </c>
      <c r="AU152" s="158">
        <v>370</v>
      </c>
      <c r="AV152" s="158">
        <v>74</v>
      </c>
      <c r="AW152" s="158">
        <v>827</v>
      </c>
      <c r="AX152" s="158">
        <v>133</v>
      </c>
      <c r="AY152" s="158">
        <v>693</v>
      </c>
      <c r="AZ152" s="158">
        <v>330</v>
      </c>
      <c r="BA152" s="158">
        <v>28</v>
      </c>
      <c r="BB152" s="158">
        <v>143</v>
      </c>
      <c r="BC152" s="158">
        <v>17</v>
      </c>
      <c r="BD152" s="158">
        <v>27</v>
      </c>
      <c r="BE152" s="158">
        <v>149</v>
      </c>
      <c r="BF152" s="158">
        <v>35</v>
      </c>
      <c r="BG152" s="158">
        <v>15</v>
      </c>
      <c r="BH152" s="158">
        <v>64</v>
      </c>
      <c r="BI152" s="158">
        <v>122</v>
      </c>
      <c r="BJ152" s="158">
        <v>806</v>
      </c>
      <c r="BK152" s="158">
        <v>342</v>
      </c>
      <c r="BL152" s="158">
        <v>13</v>
      </c>
      <c r="BM152" s="158">
        <v>18</v>
      </c>
      <c r="BN152" s="158">
        <v>536</v>
      </c>
      <c r="BO152" s="158">
        <v>33</v>
      </c>
      <c r="BP152" s="158">
        <v>381</v>
      </c>
      <c r="BQ152" s="158">
        <v>24</v>
      </c>
      <c r="BR152" s="158">
        <v>630</v>
      </c>
      <c r="BS152" s="158">
        <v>639</v>
      </c>
      <c r="BT152" s="158">
        <v>61</v>
      </c>
      <c r="BU152" s="158">
        <v>672</v>
      </c>
      <c r="BV152" s="158">
        <v>86</v>
      </c>
      <c r="BW152" s="158">
        <v>14</v>
      </c>
      <c r="BX152" s="158">
        <v>8</v>
      </c>
      <c r="BY152" s="158">
        <v>6</v>
      </c>
      <c r="BZ152" s="158">
        <v>49</v>
      </c>
      <c r="CA152" s="158">
        <v>148</v>
      </c>
      <c r="CB152" s="158">
        <v>29</v>
      </c>
      <c r="CC152" s="160">
        <v>66</v>
      </c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pans="1:91" x14ac:dyDescent="0.2">
      <c r="A153" s="100" t="s">
        <v>64</v>
      </c>
      <c r="B153" s="100"/>
      <c r="C153" s="100"/>
      <c r="D153" s="151">
        <v>3</v>
      </c>
      <c r="E153" s="151">
        <v>380</v>
      </c>
      <c r="F153" s="151">
        <v>54</v>
      </c>
      <c r="G153" s="151">
        <v>4</v>
      </c>
      <c r="H153" s="151">
        <v>74</v>
      </c>
      <c r="I153" s="151">
        <v>98</v>
      </c>
      <c r="J153" s="151">
        <v>90</v>
      </c>
      <c r="K153" s="151">
        <v>35</v>
      </c>
      <c r="L153" s="151">
        <v>10</v>
      </c>
      <c r="M153" s="151">
        <v>2</v>
      </c>
      <c r="N153" s="151">
        <v>70</v>
      </c>
      <c r="O153" s="151">
        <v>4</v>
      </c>
      <c r="P153" s="151">
        <v>57</v>
      </c>
      <c r="Q153" s="151">
        <v>5</v>
      </c>
      <c r="R153" s="151">
        <v>22</v>
      </c>
      <c r="S153" s="151">
        <v>287</v>
      </c>
      <c r="T153" s="151">
        <v>120</v>
      </c>
      <c r="U153" s="151">
        <v>47</v>
      </c>
      <c r="V153" s="151">
        <v>26</v>
      </c>
      <c r="W153" s="151">
        <v>66</v>
      </c>
      <c r="X153" s="151">
        <v>44</v>
      </c>
      <c r="Y153" s="151">
        <v>26</v>
      </c>
      <c r="Z153" s="151">
        <v>290</v>
      </c>
      <c r="AA153" s="151">
        <v>22</v>
      </c>
      <c r="AB153" s="151">
        <v>93</v>
      </c>
      <c r="AC153" s="151">
        <v>36</v>
      </c>
      <c r="AD153" s="151">
        <v>26</v>
      </c>
      <c r="AE153" s="151">
        <v>93</v>
      </c>
      <c r="AF153" s="151">
        <v>338</v>
      </c>
      <c r="AG153" s="151">
        <v>9</v>
      </c>
      <c r="AH153" s="151">
        <v>8</v>
      </c>
      <c r="AI153" s="151">
        <v>269</v>
      </c>
      <c r="AJ153" s="151">
        <v>0</v>
      </c>
      <c r="AK153" s="151">
        <v>454</v>
      </c>
      <c r="AL153" s="151">
        <v>292</v>
      </c>
      <c r="AM153" s="151">
        <v>24</v>
      </c>
      <c r="AN153" s="151">
        <v>32</v>
      </c>
      <c r="AO153" s="151">
        <v>124</v>
      </c>
      <c r="AP153" s="151">
        <v>27</v>
      </c>
      <c r="AQ153" s="151">
        <v>16</v>
      </c>
      <c r="AR153" s="151">
        <v>163</v>
      </c>
      <c r="AS153" s="151">
        <v>26</v>
      </c>
      <c r="AT153" s="151">
        <v>20</v>
      </c>
      <c r="AU153" s="151">
        <v>57</v>
      </c>
      <c r="AV153" s="151">
        <v>71</v>
      </c>
      <c r="AW153" s="151">
        <v>68</v>
      </c>
      <c r="AX153" s="151">
        <v>14</v>
      </c>
      <c r="AY153" s="151">
        <v>144</v>
      </c>
      <c r="AZ153" s="151">
        <v>51</v>
      </c>
      <c r="BA153" s="151">
        <v>28</v>
      </c>
      <c r="BB153" s="151">
        <v>102</v>
      </c>
      <c r="BC153" s="151">
        <v>17</v>
      </c>
      <c r="BD153" s="151">
        <v>27</v>
      </c>
      <c r="BE153" s="151">
        <v>71</v>
      </c>
      <c r="BF153" s="151">
        <v>35</v>
      </c>
      <c r="BG153" s="151">
        <v>15</v>
      </c>
      <c r="BH153" s="151">
        <v>63</v>
      </c>
      <c r="BI153" s="151">
        <v>20</v>
      </c>
      <c r="BJ153" s="151">
        <v>503</v>
      </c>
      <c r="BK153" s="151">
        <v>58</v>
      </c>
      <c r="BL153" s="151">
        <v>13</v>
      </c>
      <c r="BM153" s="151">
        <v>11</v>
      </c>
      <c r="BN153" s="151">
        <v>6</v>
      </c>
      <c r="BO153" s="151">
        <v>33</v>
      </c>
      <c r="BP153" s="151">
        <v>122</v>
      </c>
      <c r="BQ153" s="151">
        <v>21</v>
      </c>
      <c r="BR153" s="151">
        <v>630</v>
      </c>
      <c r="BS153" s="151">
        <v>253</v>
      </c>
      <c r="BT153" s="151">
        <v>53</v>
      </c>
      <c r="BU153" s="151">
        <v>65</v>
      </c>
      <c r="BV153" s="151">
        <v>86</v>
      </c>
      <c r="BW153" s="151">
        <v>14</v>
      </c>
      <c r="BX153" s="151">
        <v>8</v>
      </c>
      <c r="BY153" s="151">
        <v>6</v>
      </c>
      <c r="BZ153" s="151">
        <v>49</v>
      </c>
      <c r="CA153" s="151">
        <v>67</v>
      </c>
      <c r="CB153" s="151">
        <v>29</v>
      </c>
      <c r="CC153" s="162">
        <v>18</v>
      </c>
      <c r="CD153" s="4"/>
      <c r="CE153" s="4"/>
      <c r="CF153" s="4"/>
      <c r="CG153" s="4"/>
      <c r="CH153" s="4"/>
      <c r="CI153" s="4"/>
      <c r="CJ153" s="4"/>
      <c r="CK153" s="4"/>
      <c r="CL153" s="4"/>
      <c r="CM153" s="4"/>
    </row>
    <row r="154" spans="1:91" x14ac:dyDescent="0.2">
      <c r="A154" s="100" t="s">
        <v>65</v>
      </c>
      <c r="B154" s="100"/>
      <c r="C154" s="100"/>
      <c r="D154" s="151">
        <v>14197</v>
      </c>
      <c r="E154" s="151">
        <v>0</v>
      </c>
      <c r="F154" s="151">
        <v>147</v>
      </c>
      <c r="G154" s="151">
        <v>254</v>
      </c>
      <c r="H154" s="151">
        <v>0</v>
      </c>
      <c r="I154" s="151">
        <v>90</v>
      </c>
      <c r="J154" s="151">
        <v>213</v>
      </c>
      <c r="K154" s="151">
        <v>133</v>
      </c>
      <c r="L154" s="151">
        <v>0</v>
      </c>
      <c r="M154" s="151">
        <v>0</v>
      </c>
      <c r="N154" s="151">
        <v>0</v>
      </c>
      <c r="O154" s="151">
        <v>0</v>
      </c>
      <c r="P154" s="151">
        <v>0</v>
      </c>
      <c r="Q154" s="151">
        <v>0</v>
      </c>
      <c r="R154" s="151">
        <v>0</v>
      </c>
      <c r="S154" s="151">
        <v>0</v>
      </c>
      <c r="T154" s="151">
        <v>0</v>
      </c>
      <c r="U154" s="151">
        <v>1830</v>
      </c>
      <c r="V154" s="151">
        <v>73</v>
      </c>
      <c r="W154" s="151">
        <v>38</v>
      </c>
      <c r="X154" s="151">
        <v>0</v>
      </c>
      <c r="Y154" s="151">
        <v>0</v>
      </c>
      <c r="Z154" s="151">
        <v>120</v>
      </c>
      <c r="AA154" s="151">
        <v>45</v>
      </c>
      <c r="AB154" s="151">
        <v>0</v>
      </c>
      <c r="AC154" s="151">
        <v>1216</v>
      </c>
      <c r="AD154" s="151">
        <v>225</v>
      </c>
      <c r="AE154" s="151">
        <v>0</v>
      </c>
      <c r="AF154" s="151">
        <v>88</v>
      </c>
      <c r="AG154" s="151">
        <v>0</v>
      </c>
      <c r="AH154" s="151">
        <v>0</v>
      </c>
      <c r="AI154" s="151">
        <v>0</v>
      </c>
      <c r="AJ154" s="151">
        <v>650000</v>
      </c>
      <c r="AK154" s="151">
        <v>650</v>
      </c>
      <c r="AL154" s="151">
        <v>221</v>
      </c>
      <c r="AM154" s="151">
        <v>0</v>
      </c>
      <c r="AN154" s="151">
        <v>0</v>
      </c>
      <c r="AO154" s="151">
        <v>280</v>
      </c>
      <c r="AP154" s="151">
        <v>0</v>
      </c>
      <c r="AQ154" s="151">
        <v>128</v>
      </c>
      <c r="AR154" s="151">
        <v>258</v>
      </c>
      <c r="AS154" s="151">
        <v>0</v>
      </c>
      <c r="AT154" s="151">
        <v>0</v>
      </c>
      <c r="AU154" s="151">
        <v>313</v>
      </c>
      <c r="AV154" s="151">
        <v>3</v>
      </c>
      <c r="AW154" s="151">
        <v>759</v>
      </c>
      <c r="AX154" s="151">
        <v>119</v>
      </c>
      <c r="AY154" s="151">
        <v>549</v>
      </c>
      <c r="AZ154" s="151">
        <v>279</v>
      </c>
      <c r="BA154" s="151">
        <v>0</v>
      </c>
      <c r="BB154" s="151">
        <v>41</v>
      </c>
      <c r="BC154" s="151">
        <v>0</v>
      </c>
      <c r="BD154" s="151">
        <v>0</v>
      </c>
      <c r="BE154" s="151">
        <v>78</v>
      </c>
      <c r="BF154" s="151">
        <v>0</v>
      </c>
      <c r="BG154" s="151">
        <v>0</v>
      </c>
      <c r="BH154" s="151">
        <v>0</v>
      </c>
      <c r="BI154" s="151">
        <v>103</v>
      </c>
      <c r="BJ154" s="151">
        <v>303</v>
      </c>
      <c r="BK154" s="151">
        <v>284</v>
      </c>
      <c r="BL154" s="151">
        <v>0</v>
      </c>
      <c r="BM154" s="151">
        <v>7</v>
      </c>
      <c r="BN154" s="151">
        <v>530</v>
      </c>
      <c r="BO154" s="151">
        <v>0</v>
      </c>
      <c r="BP154" s="151">
        <v>259</v>
      </c>
      <c r="BQ154" s="151">
        <v>3</v>
      </c>
      <c r="BR154" s="151">
        <v>0</v>
      </c>
      <c r="BS154" s="151">
        <v>386</v>
      </c>
      <c r="BT154" s="151">
        <v>8</v>
      </c>
      <c r="BU154" s="151">
        <v>607</v>
      </c>
      <c r="BV154" s="151">
        <v>0</v>
      </c>
      <c r="BW154" s="151">
        <v>0</v>
      </c>
      <c r="BX154" s="151">
        <v>0</v>
      </c>
      <c r="BY154" s="151">
        <v>0</v>
      </c>
      <c r="BZ154" s="151">
        <v>0</v>
      </c>
      <c r="CA154" s="151">
        <v>81</v>
      </c>
      <c r="CB154" s="151">
        <v>0</v>
      </c>
      <c r="CC154" s="162">
        <v>48</v>
      </c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pans="1:91" x14ac:dyDescent="0.2">
      <c r="A155" s="85" t="s">
        <v>226</v>
      </c>
      <c r="B155" s="85"/>
      <c r="C155" s="85"/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97">
        <v>0</v>
      </c>
      <c r="BD155" s="97">
        <v>0</v>
      </c>
      <c r="BE155" s="97">
        <v>0</v>
      </c>
      <c r="BF155" s="97">
        <v>0</v>
      </c>
      <c r="BG155" s="97">
        <v>0</v>
      </c>
      <c r="BH155" s="97">
        <v>0</v>
      </c>
      <c r="BI155" s="97">
        <v>0</v>
      </c>
      <c r="BJ155" s="97">
        <v>0</v>
      </c>
      <c r="BK155" s="97">
        <v>0</v>
      </c>
      <c r="BL155" s="97">
        <v>0</v>
      </c>
      <c r="BM155" s="97">
        <v>0</v>
      </c>
      <c r="BN155" s="97">
        <v>0</v>
      </c>
      <c r="BO155" s="97">
        <v>0</v>
      </c>
      <c r="BP155" s="97">
        <v>0</v>
      </c>
      <c r="BQ155" s="97">
        <v>0</v>
      </c>
      <c r="BR155" s="97">
        <v>0</v>
      </c>
      <c r="BS155" s="97">
        <v>0</v>
      </c>
      <c r="BT155" s="97">
        <v>0</v>
      </c>
      <c r="BU155" s="97">
        <v>0</v>
      </c>
      <c r="BV155" s="97">
        <v>0</v>
      </c>
      <c r="BW155" s="97">
        <v>0</v>
      </c>
      <c r="BX155" s="97">
        <v>0</v>
      </c>
      <c r="BY155" s="97">
        <v>0</v>
      </c>
      <c r="BZ155" s="97">
        <v>0</v>
      </c>
      <c r="CA155" s="97">
        <v>0</v>
      </c>
      <c r="CB155" s="97">
        <v>0</v>
      </c>
      <c r="CC155" s="76">
        <v>0</v>
      </c>
      <c r="CD155" s="76"/>
      <c r="CE155" s="76"/>
      <c r="CF155" s="76"/>
      <c r="CG155" s="76"/>
      <c r="CH155" s="76"/>
      <c r="CI155" s="76"/>
      <c r="CJ155" s="76"/>
      <c r="CK155" s="76"/>
      <c r="CL155" s="76"/>
      <c r="CM155" s="74"/>
    </row>
    <row r="156" spans="1:91" x14ac:dyDescent="0.2">
      <c r="A156" s="100" t="s">
        <v>66</v>
      </c>
      <c r="B156" s="100"/>
      <c r="C156" s="100"/>
      <c r="D156" s="156">
        <v>16789</v>
      </c>
      <c r="E156" s="156">
        <v>3000</v>
      </c>
      <c r="F156" s="156">
        <v>84379</v>
      </c>
      <c r="G156" s="156">
        <v>25000</v>
      </c>
      <c r="H156" s="156">
        <v>94493</v>
      </c>
      <c r="I156" s="156">
        <v>175800</v>
      </c>
      <c r="J156" s="156">
        <v>138810</v>
      </c>
      <c r="K156" s="156">
        <v>27698</v>
      </c>
      <c r="L156" s="156">
        <v>21640</v>
      </c>
      <c r="M156" s="156">
        <v>2428</v>
      </c>
      <c r="N156" s="156">
        <v>94769</v>
      </c>
      <c r="O156" s="156">
        <v>3100</v>
      </c>
      <c r="P156" s="156">
        <v>27000</v>
      </c>
      <c r="Q156" s="156">
        <v>4000</v>
      </c>
      <c r="R156" s="156">
        <v>21873</v>
      </c>
      <c r="S156" s="156">
        <v>734000</v>
      </c>
      <c r="T156" s="156">
        <v>215718</v>
      </c>
      <c r="U156" s="156">
        <v>32042</v>
      </c>
      <c r="V156" s="156">
        <v>7138</v>
      </c>
      <c r="W156" s="156">
        <v>73654</v>
      </c>
      <c r="X156" s="156">
        <v>44187</v>
      </c>
      <c r="Y156" s="156">
        <v>8315</v>
      </c>
      <c r="Z156" s="156">
        <v>109529</v>
      </c>
      <c r="AA156" s="156">
        <v>27000</v>
      </c>
      <c r="AB156" s="156">
        <v>131605</v>
      </c>
      <c r="AC156" s="156">
        <v>45212</v>
      </c>
      <c r="AD156" s="156">
        <v>55089</v>
      </c>
      <c r="AE156" s="156">
        <v>5620</v>
      </c>
      <c r="AF156" s="156">
        <v>574299</v>
      </c>
      <c r="AG156" s="156">
        <v>2650</v>
      </c>
      <c r="AH156" s="156">
        <v>10500</v>
      </c>
      <c r="AI156" s="156">
        <v>498615</v>
      </c>
      <c r="AJ156" s="156">
        <v>3010854</v>
      </c>
      <c r="AK156" s="156">
        <v>825813</v>
      </c>
      <c r="AL156" s="156">
        <v>34000</v>
      </c>
      <c r="AM156" s="156">
        <v>12000</v>
      </c>
      <c r="AN156" s="156">
        <v>58000</v>
      </c>
      <c r="AO156" s="156">
        <v>248760</v>
      </c>
      <c r="AP156" s="156">
        <v>22000</v>
      </c>
      <c r="AQ156" s="156">
        <v>22769</v>
      </c>
      <c r="AR156" s="156">
        <v>355000</v>
      </c>
      <c r="AS156" s="156">
        <v>7831</v>
      </c>
      <c r="AT156" s="156">
        <v>16000</v>
      </c>
      <c r="AU156" s="156">
        <v>87000</v>
      </c>
      <c r="AV156" s="156">
        <v>91092</v>
      </c>
      <c r="AW156" s="156">
        <v>138450</v>
      </c>
      <c r="AX156" s="156">
        <v>15000</v>
      </c>
      <c r="AY156" s="156">
        <v>31500</v>
      </c>
      <c r="AZ156" s="156">
        <v>55000</v>
      </c>
      <c r="BA156" s="156">
        <v>14000</v>
      </c>
      <c r="BB156" s="156">
        <v>180500</v>
      </c>
      <c r="BC156" s="156">
        <v>29905</v>
      </c>
      <c r="BD156" s="156">
        <v>31000</v>
      </c>
      <c r="BE156" s="156">
        <v>155000</v>
      </c>
      <c r="BF156" s="156">
        <v>20200</v>
      </c>
      <c r="BG156" s="156">
        <v>6500</v>
      </c>
      <c r="BH156" s="156">
        <v>83396</v>
      </c>
      <c r="BI156" s="156">
        <v>18003</v>
      </c>
      <c r="BJ156" s="156">
        <v>1196983</v>
      </c>
      <c r="BK156" s="156">
        <v>78000</v>
      </c>
      <c r="BL156" s="156">
        <v>7846</v>
      </c>
      <c r="BM156" s="156">
        <v>9900</v>
      </c>
      <c r="BN156" s="156">
        <v>5336</v>
      </c>
      <c r="BO156" s="156">
        <v>36110</v>
      </c>
      <c r="BP156" s="156">
        <v>109972</v>
      </c>
      <c r="BQ156" s="156">
        <v>15140</v>
      </c>
      <c r="BR156" s="156">
        <v>2503281</v>
      </c>
      <c r="BS156" s="156">
        <v>312571</v>
      </c>
      <c r="BT156" s="156">
        <v>17300</v>
      </c>
      <c r="BU156" s="156">
        <v>156230</v>
      </c>
      <c r="BV156" s="156">
        <v>50331</v>
      </c>
      <c r="BW156" s="156">
        <v>7200</v>
      </c>
      <c r="BX156" s="156">
        <v>7251</v>
      </c>
      <c r="BY156" s="156">
        <v>3900</v>
      </c>
      <c r="BZ156" s="156">
        <v>47893</v>
      </c>
      <c r="CA156" s="156">
        <v>125000</v>
      </c>
      <c r="CB156" s="156">
        <v>36000</v>
      </c>
      <c r="CC156" s="161">
        <v>6700</v>
      </c>
      <c r="CD156">
        <v>6700</v>
      </c>
      <c r="CE156" s="4"/>
      <c r="CF156" s="4"/>
      <c r="CG156" s="4"/>
      <c r="CH156" s="4"/>
      <c r="CI156" s="4"/>
      <c r="CJ156" s="4"/>
      <c r="CK156" s="4"/>
      <c r="CL156" s="4"/>
      <c r="CM156" s="4"/>
    </row>
    <row r="157" spans="1:91" x14ac:dyDescent="0.2">
      <c r="A157" s="100" t="s">
        <v>67</v>
      </c>
      <c r="B157" s="100"/>
      <c r="C157" s="100"/>
      <c r="D157" s="156">
        <v>10552</v>
      </c>
      <c r="E157" s="156">
        <v>3000</v>
      </c>
      <c r="F157" s="156">
        <v>86689</v>
      </c>
      <c r="G157" s="156">
        <v>30000</v>
      </c>
      <c r="H157" s="156">
        <v>94493</v>
      </c>
      <c r="I157" s="156">
        <v>175800</v>
      </c>
      <c r="J157" s="156">
        <v>138810</v>
      </c>
      <c r="K157" s="156">
        <v>27698</v>
      </c>
      <c r="L157" s="156">
        <v>28530</v>
      </c>
      <c r="M157" s="156">
        <v>2428</v>
      </c>
      <c r="N157" s="156">
        <v>107615</v>
      </c>
      <c r="O157" s="156">
        <v>3100</v>
      </c>
      <c r="P157" s="156">
        <v>27000</v>
      </c>
      <c r="Q157" s="156">
        <v>12500</v>
      </c>
      <c r="R157" s="156">
        <v>74185</v>
      </c>
      <c r="S157" s="156">
        <v>734000</v>
      </c>
      <c r="T157" s="156">
        <v>216473</v>
      </c>
      <c r="U157" s="156">
        <v>35246</v>
      </c>
      <c r="V157" s="156">
        <v>8700</v>
      </c>
      <c r="W157" s="156">
        <v>105220</v>
      </c>
      <c r="X157" s="156">
        <v>44187</v>
      </c>
      <c r="Y157" s="156">
        <v>8315</v>
      </c>
      <c r="Z157" s="156">
        <v>170219</v>
      </c>
      <c r="AA157" s="156">
        <v>27000</v>
      </c>
      <c r="AB157" s="156">
        <v>131605</v>
      </c>
      <c r="AC157" s="156">
        <v>45212</v>
      </c>
      <c r="AD157" s="156">
        <v>55289</v>
      </c>
      <c r="AE157" s="156">
        <v>5620</v>
      </c>
      <c r="AF157" s="156">
        <v>660108</v>
      </c>
      <c r="AG157" s="156">
        <v>9500</v>
      </c>
      <c r="AH157" s="156">
        <v>10500</v>
      </c>
      <c r="AI157" s="156">
        <v>498615</v>
      </c>
      <c r="AJ157" s="156">
        <v>3010854</v>
      </c>
      <c r="AK157" s="156">
        <v>917570</v>
      </c>
      <c r="AL157" s="156">
        <v>34000</v>
      </c>
      <c r="AM157" s="156">
        <v>16500</v>
      </c>
      <c r="AN157" s="156">
        <v>119000</v>
      </c>
      <c r="AO157" s="156">
        <v>248760</v>
      </c>
      <c r="AP157" s="156">
        <v>22000</v>
      </c>
      <c r="AQ157" s="156">
        <v>36889</v>
      </c>
      <c r="AR157" s="156">
        <v>355000</v>
      </c>
      <c r="AS157" s="156">
        <v>21749</v>
      </c>
      <c r="AT157" s="156">
        <v>17000</v>
      </c>
      <c r="AU157" s="156">
        <v>87000</v>
      </c>
      <c r="AV157" s="156">
        <v>136686</v>
      </c>
      <c r="AW157" s="156">
        <v>139368</v>
      </c>
      <c r="AX157" s="156">
        <v>15000</v>
      </c>
      <c r="AY157" s="156">
        <v>63000</v>
      </c>
      <c r="AZ157" s="156">
        <v>55000</v>
      </c>
      <c r="BA157" s="156">
        <v>18777</v>
      </c>
      <c r="BB157" s="156">
        <v>180500</v>
      </c>
      <c r="BC157" s="156">
        <v>31149</v>
      </c>
      <c r="BD157" s="156">
        <v>31000</v>
      </c>
      <c r="BE157" s="156">
        <v>155000</v>
      </c>
      <c r="BF157" s="156">
        <v>20200</v>
      </c>
      <c r="BG157" s="156">
        <v>6500</v>
      </c>
      <c r="BH157" s="156">
        <v>83396</v>
      </c>
      <c r="BI157" s="156">
        <v>18003</v>
      </c>
      <c r="BJ157" s="156">
        <v>1196983</v>
      </c>
      <c r="BK157" s="156">
        <v>75000</v>
      </c>
      <c r="BL157" s="156">
        <v>7846</v>
      </c>
      <c r="BM157" s="156">
        <v>16700</v>
      </c>
      <c r="BN157" s="156">
        <v>5336</v>
      </c>
      <c r="BO157" s="156">
        <v>36110</v>
      </c>
      <c r="BP157" s="156">
        <v>109140</v>
      </c>
      <c r="BQ157" s="156">
        <v>15000</v>
      </c>
      <c r="BR157" s="156">
        <v>2503281</v>
      </c>
      <c r="BS157" s="156">
        <v>432459</v>
      </c>
      <c r="BT157" s="156">
        <v>17300</v>
      </c>
      <c r="BU157" s="156">
        <v>156230</v>
      </c>
      <c r="BV157" s="156">
        <v>50331</v>
      </c>
      <c r="BW157" s="156">
        <v>11500</v>
      </c>
      <c r="BX157" s="156">
        <v>7251</v>
      </c>
      <c r="BY157" s="156">
        <v>9000</v>
      </c>
      <c r="BZ157" s="156">
        <v>77847</v>
      </c>
      <c r="CA157" s="156">
        <v>125000</v>
      </c>
      <c r="CB157" s="156">
        <v>38000</v>
      </c>
      <c r="CC157" s="161">
        <v>5000</v>
      </c>
      <c r="CD157">
        <v>5000</v>
      </c>
      <c r="CE157" s="4"/>
      <c r="CF157" s="4"/>
      <c r="CG157" s="4"/>
      <c r="CH157" s="4"/>
      <c r="CI157" s="4"/>
      <c r="CJ157" s="4"/>
      <c r="CK157" s="4"/>
      <c r="CL157" s="4"/>
      <c r="CM157" s="4"/>
    </row>
    <row r="158" spans="1:91" x14ac:dyDescent="0.2">
      <c r="A158" s="100" t="s">
        <v>68</v>
      </c>
      <c r="B158" s="100"/>
      <c r="C158" s="100"/>
      <c r="D158" s="156">
        <v>3565</v>
      </c>
      <c r="E158" s="156">
        <v>0</v>
      </c>
      <c r="F158" s="156">
        <v>0</v>
      </c>
      <c r="G158" s="156">
        <v>0</v>
      </c>
      <c r="H158" s="156">
        <v>0</v>
      </c>
      <c r="I158" s="156">
        <v>0</v>
      </c>
      <c r="J158" s="156">
        <v>0</v>
      </c>
      <c r="K158" s="156">
        <v>0</v>
      </c>
      <c r="L158" s="156">
        <v>0</v>
      </c>
      <c r="M158" s="156">
        <v>3</v>
      </c>
      <c r="N158" s="156">
        <v>0</v>
      </c>
      <c r="O158" s="156">
        <v>0</v>
      </c>
      <c r="P158" s="156">
        <v>0</v>
      </c>
      <c r="Q158" s="156">
        <v>0</v>
      </c>
      <c r="R158" s="156">
        <v>1</v>
      </c>
      <c r="S158" s="156">
        <v>0</v>
      </c>
      <c r="T158" s="156">
        <v>0</v>
      </c>
      <c r="U158" s="156">
        <v>235</v>
      </c>
      <c r="V158" s="156">
        <v>65</v>
      </c>
      <c r="W158" s="156">
        <v>0</v>
      </c>
      <c r="X158" s="156">
        <v>0</v>
      </c>
      <c r="Y158" s="156">
        <v>0</v>
      </c>
      <c r="Z158" s="156">
        <v>142</v>
      </c>
      <c r="AA158" s="156">
        <v>0</v>
      </c>
      <c r="AB158" s="156">
        <v>0</v>
      </c>
      <c r="AC158" s="156">
        <v>0</v>
      </c>
      <c r="AD158" s="156">
        <v>0</v>
      </c>
      <c r="AE158" s="156">
        <v>0</v>
      </c>
      <c r="AF158" s="156">
        <v>0</v>
      </c>
      <c r="AG158" s="156">
        <v>0</v>
      </c>
      <c r="AH158" s="156">
        <v>0</v>
      </c>
      <c r="AI158" s="156">
        <v>0</v>
      </c>
      <c r="AJ158" s="156">
        <v>156243</v>
      </c>
      <c r="AK158" s="156">
        <v>0</v>
      </c>
      <c r="AL158" s="156">
        <v>832</v>
      </c>
      <c r="AM158" s="156">
        <v>0</v>
      </c>
      <c r="AN158" s="156">
        <v>0</v>
      </c>
      <c r="AO158" s="156">
        <v>0</v>
      </c>
      <c r="AP158" s="156">
        <v>0</v>
      </c>
      <c r="AQ158" s="156">
        <v>195</v>
      </c>
      <c r="AR158" s="156">
        <v>0</v>
      </c>
      <c r="AS158" s="156">
        <v>0</v>
      </c>
      <c r="AT158" s="156">
        <v>0</v>
      </c>
      <c r="AU158" s="156">
        <v>0</v>
      </c>
      <c r="AV158" s="156">
        <v>525</v>
      </c>
      <c r="AW158" s="156">
        <v>0</v>
      </c>
      <c r="AX158" s="156">
        <v>250</v>
      </c>
      <c r="AY158" s="156">
        <v>200</v>
      </c>
      <c r="AZ158" s="156">
        <v>0</v>
      </c>
      <c r="BA158" s="156">
        <v>0</v>
      </c>
      <c r="BB158" s="156">
        <v>0</v>
      </c>
      <c r="BC158" s="156">
        <v>0</v>
      </c>
      <c r="BD158" s="156">
        <v>0</v>
      </c>
      <c r="BE158" s="156">
        <v>0</v>
      </c>
      <c r="BF158" s="156">
        <v>0</v>
      </c>
      <c r="BG158" s="156">
        <v>0</v>
      </c>
      <c r="BH158" s="156">
        <v>0</v>
      </c>
      <c r="BI158" s="156">
        <v>0</v>
      </c>
      <c r="BJ158" s="156">
        <v>0</v>
      </c>
      <c r="BK158" s="156">
        <v>100</v>
      </c>
      <c r="BL158" s="156">
        <v>0</v>
      </c>
      <c r="BM158" s="156">
        <v>0</v>
      </c>
      <c r="BN158" s="156">
        <v>108</v>
      </c>
      <c r="BO158" s="156">
        <v>0</v>
      </c>
      <c r="BP158" s="156">
        <v>0</v>
      </c>
      <c r="BQ158" s="156">
        <v>0</v>
      </c>
      <c r="BR158" s="156">
        <v>0</v>
      </c>
      <c r="BS158" s="156">
        <v>1595</v>
      </c>
      <c r="BT158" s="156">
        <v>1200</v>
      </c>
      <c r="BU158" s="156">
        <v>0</v>
      </c>
      <c r="BV158" s="156">
        <v>0</v>
      </c>
      <c r="BW158" s="156">
        <v>0</v>
      </c>
      <c r="BX158" s="156">
        <v>0</v>
      </c>
      <c r="BY158" s="156">
        <v>0</v>
      </c>
      <c r="BZ158" s="156">
        <v>0</v>
      </c>
      <c r="CA158" s="156">
        <v>0</v>
      </c>
      <c r="CB158" s="156">
        <v>0</v>
      </c>
      <c r="CC158" s="161">
        <v>200</v>
      </c>
      <c r="CD158">
        <v>200</v>
      </c>
      <c r="CE158" s="4"/>
      <c r="CF158" s="4"/>
      <c r="CG158" s="4"/>
      <c r="CH158" s="4"/>
      <c r="CI158" s="4"/>
      <c r="CJ158" s="4"/>
      <c r="CK158" s="4"/>
      <c r="CL158" s="4"/>
      <c r="CM158" s="4"/>
    </row>
    <row r="159" spans="1:91" x14ac:dyDescent="0.2">
      <c r="A159" s="85" t="s">
        <v>227</v>
      </c>
      <c r="B159" s="85"/>
      <c r="C159" s="85"/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7">
        <v>0</v>
      </c>
      <c r="M159" s="97">
        <v>0</v>
      </c>
      <c r="N159" s="97">
        <v>0</v>
      </c>
      <c r="O159" s="97">
        <v>0</v>
      </c>
      <c r="P159" s="97">
        <v>0</v>
      </c>
      <c r="Q159" s="97">
        <v>0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97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0</v>
      </c>
      <c r="AV159" s="97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97">
        <v>0</v>
      </c>
      <c r="BD159" s="97">
        <v>0</v>
      </c>
      <c r="BE159" s="97">
        <v>0</v>
      </c>
      <c r="BF159" s="97">
        <v>0</v>
      </c>
      <c r="BG159" s="97">
        <v>0</v>
      </c>
      <c r="BH159" s="97">
        <v>0</v>
      </c>
      <c r="BI159" s="97">
        <v>0</v>
      </c>
      <c r="BJ159" s="97">
        <v>0</v>
      </c>
      <c r="BK159" s="97">
        <v>0</v>
      </c>
      <c r="BL159" s="97">
        <v>0</v>
      </c>
      <c r="BM159" s="97">
        <v>0</v>
      </c>
      <c r="BN159" s="97">
        <v>0</v>
      </c>
      <c r="BO159" s="97">
        <v>0</v>
      </c>
      <c r="BP159" s="97">
        <v>0</v>
      </c>
      <c r="BQ159" s="97">
        <v>0</v>
      </c>
      <c r="BR159" s="97">
        <v>0</v>
      </c>
      <c r="BS159" s="97">
        <v>0</v>
      </c>
      <c r="BT159" s="97">
        <v>0</v>
      </c>
      <c r="BU159" s="97">
        <v>0</v>
      </c>
      <c r="BV159" s="97">
        <v>0</v>
      </c>
      <c r="BW159" s="97">
        <v>0</v>
      </c>
      <c r="BX159" s="97">
        <v>0</v>
      </c>
      <c r="BY159" s="97">
        <v>0</v>
      </c>
      <c r="BZ159" s="97">
        <v>0</v>
      </c>
      <c r="CA159" s="97">
        <v>0</v>
      </c>
      <c r="CB159" s="97">
        <v>0</v>
      </c>
      <c r="CC159" s="76">
        <v>0</v>
      </c>
      <c r="CD159" s="76"/>
      <c r="CE159" s="76"/>
      <c r="CF159" s="76"/>
      <c r="CG159" s="76"/>
      <c r="CH159" s="76"/>
      <c r="CI159" s="76"/>
      <c r="CJ159" s="76"/>
      <c r="CK159" s="76"/>
      <c r="CL159" s="76"/>
      <c r="CM159" s="74"/>
    </row>
    <row r="160" spans="1:91" x14ac:dyDescent="0.2">
      <c r="A160" s="100" t="s">
        <v>69</v>
      </c>
      <c r="B160" s="100"/>
      <c r="C160" s="100"/>
      <c r="D160" s="156">
        <v>39570</v>
      </c>
      <c r="E160" s="156">
        <v>4622</v>
      </c>
      <c r="F160" s="156">
        <v>141970</v>
      </c>
      <c r="G160" s="156">
        <v>44355</v>
      </c>
      <c r="H160" s="156">
        <v>152255</v>
      </c>
      <c r="I160" s="156">
        <v>273536</v>
      </c>
      <c r="J160" s="156">
        <v>241182</v>
      </c>
      <c r="K160" s="156">
        <v>46300</v>
      </c>
      <c r="L160" s="156">
        <v>26855</v>
      </c>
      <c r="M160" s="156">
        <v>6531</v>
      </c>
      <c r="N160" s="156">
        <v>112418</v>
      </c>
      <c r="O160" s="156">
        <v>1581</v>
      </c>
      <c r="P160" s="156">
        <v>57125</v>
      </c>
      <c r="Q160" s="156">
        <v>6862</v>
      </c>
      <c r="R160" s="156">
        <v>53821</v>
      </c>
      <c r="S160" s="156">
        <v>1179415</v>
      </c>
      <c r="T160" s="156">
        <v>390400</v>
      </c>
      <c r="U160" s="156">
        <v>79525</v>
      </c>
      <c r="V160" s="156">
        <v>13449</v>
      </c>
      <c r="W160" s="156">
        <v>88536</v>
      </c>
      <c r="X160" s="156">
        <v>94400</v>
      </c>
      <c r="Y160" s="156">
        <v>18000</v>
      </c>
      <c r="Z160" s="156">
        <v>206940</v>
      </c>
      <c r="AA160" s="156">
        <v>31678</v>
      </c>
      <c r="AB160" s="156">
        <v>253725</v>
      </c>
      <c r="AC160" s="156">
        <v>95666</v>
      </c>
      <c r="AD160" s="156">
        <v>87789</v>
      </c>
      <c r="AE160" s="156">
        <v>16576</v>
      </c>
      <c r="AF160" s="156">
        <v>847591</v>
      </c>
      <c r="AG160" s="156">
        <v>6133</v>
      </c>
      <c r="AH160" s="156">
        <v>30183</v>
      </c>
      <c r="AI160" s="156">
        <v>606690</v>
      </c>
      <c r="AJ160" s="156">
        <v>4180551</v>
      </c>
      <c r="AK160" s="156">
        <v>1239498</v>
      </c>
      <c r="AL160" s="156">
        <v>51327</v>
      </c>
      <c r="AM160" s="156">
        <v>21034</v>
      </c>
      <c r="AN160" s="156">
        <v>125098</v>
      </c>
      <c r="AO160" s="156">
        <v>306685</v>
      </c>
      <c r="AP160" s="156">
        <v>44096</v>
      </c>
      <c r="AQ160" s="156">
        <v>39610</v>
      </c>
      <c r="AR160" s="156">
        <v>516721</v>
      </c>
      <c r="AS160" s="156">
        <v>33790</v>
      </c>
      <c r="AT160" s="156">
        <v>35827</v>
      </c>
      <c r="AU160" s="156">
        <v>122227</v>
      </c>
      <c r="AV160" s="156">
        <v>120634</v>
      </c>
      <c r="AW160" s="156">
        <v>196717</v>
      </c>
      <c r="AX160" s="156">
        <v>30132</v>
      </c>
      <c r="AY160" s="156">
        <v>85057</v>
      </c>
      <c r="AZ160" s="156">
        <v>109866</v>
      </c>
      <c r="BA160" s="156">
        <v>23892</v>
      </c>
      <c r="BB160" s="156">
        <v>258870</v>
      </c>
      <c r="BC160" s="156">
        <v>43609</v>
      </c>
      <c r="BD160" s="156">
        <v>57908</v>
      </c>
      <c r="BE160" s="156">
        <v>220115</v>
      </c>
      <c r="BF160" s="156">
        <v>32708</v>
      </c>
      <c r="BG160" s="156">
        <v>17871</v>
      </c>
      <c r="BH160" s="156">
        <v>147722</v>
      </c>
      <c r="BI160" s="156">
        <v>35300</v>
      </c>
      <c r="BJ160" s="156">
        <v>1380420</v>
      </c>
      <c r="BK160" s="156">
        <v>141244</v>
      </c>
      <c r="BL160" s="156">
        <v>17707</v>
      </c>
      <c r="BM160" s="156">
        <v>29160</v>
      </c>
      <c r="BN160" s="156">
        <v>17859</v>
      </c>
      <c r="BO160" s="156">
        <v>50015</v>
      </c>
      <c r="BP160" s="156">
        <v>176768</v>
      </c>
      <c r="BQ160" s="156">
        <v>36361</v>
      </c>
      <c r="BR160" s="156">
        <v>4006799</v>
      </c>
      <c r="BS160" s="156">
        <v>436342</v>
      </c>
      <c r="BT160" s="156">
        <v>25352</v>
      </c>
      <c r="BU160" s="156">
        <v>242686</v>
      </c>
      <c r="BV160" s="156">
        <v>77653</v>
      </c>
      <c r="BW160" s="156">
        <v>17452</v>
      </c>
      <c r="BX160" s="156">
        <v>26132</v>
      </c>
      <c r="BY160" s="156">
        <v>10019</v>
      </c>
      <c r="BZ160" s="156">
        <v>89468</v>
      </c>
      <c r="CA160" s="156">
        <v>153366</v>
      </c>
      <c r="CB160" s="156">
        <v>61971</v>
      </c>
      <c r="CC160" s="161">
        <v>12100</v>
      </c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pans="1:92" x14ac:dyDescent="0.2">
      <c r="A161" s="100" t="s">
        <v>70</v>
      </c>
      <c r="B161" s="100"/>
      <c r="C161" s="100"/>
      <c r="D161" s="156">
        <v>27678</v>
      </c>
      <c r="E161" s="156">
        <v>4103</v>
      </c>
      <c r="F161" s="156">
        <v>188562</v>
      </c>
      <c r="G161" s="156">
        <v>46817</v>
      </c>
      <c r="H161" s="156">
        <v>189600</v>
      </c>
      <c r="I161" s="156">
        <v>364929</v>
      </c>
      <c r="J161" s="156">
        <v>302537</v>
      </c>
      <c r="K161" s="156">
        <v>56200</v>
      </c>
      <c r="L161" s="156">
        <v>27922</v>
      </c>
      <c r="M161" s="156">
        <v>4156</v>
      </c>
      <c r="N161" s="156">
        <v>155132</v>
      </c>
      <c r="O161" s="156">
        <v>1215</v>
      </c>
      <c r="P161" s="156">
        <v>51307</v>
      </c>
      <c r="Q161" s="156">
        <v>6052</v>
      </c>
      <c r="R161" s="156">
        <v>62277</v>
      </c>
      <c r="S161" s="156">
        <v>1546600</v>
      </c>
      <c r="T161" s="156">
        <v>517600</v>
      </c>
      <c r="U161" s="156">
        <v>74461</v>
      </c>
      <c r="V161" s="156">
        <v>9350</v>
      </c>
      <c r="W161" s="156">
        <v>143420</v>
      </c>
      <c r="X161" s="156">
        <v>103100</v>
      </c>
      <c r="Y161" s="156">
        <v>13893</v>
      </c>
      <c r="Z161" s="156">
        <v>154643</v>
      </c>
      <c r="AA161" s="156">
        <v>57081</v>
      </c>
      <c r="AB161" s="156">
        <v>285955</v>
      </c>
      <c r="AC161" s="156">
        <v>98223</v>
      </c>
      <c r="AD161" s="156">
        <v>107148</v>
      </c>
      <c r="AE161" s="156">
        <v>13283</v>
      </c>
      <c r="AF161" s="156">
        <v>1091173</v>
      </c>
      <c r="AG161" s="156">
        <v>3665</v>
      </c>
      <c r="AH161" s="156">
        <v>26499</v>
      </c>
      <c r="AI161" s="156">
        <v>799130</v>
      </c>
      <c r="AJ161" s="156">
        <v>3479473</v>
      </c>
      <c r="AK161" s="156">
        <v>1518168</v>
      </c>
      <c r="AL161" s="156">
        <v>49647</v>
      </c>
      <c r="AM161" s="156">
        <v>18403</v>
      </c>
      <c r="AN161" s="156">
        <v>119546</v>
      </c>
      <c r="AO161" s="156">
        <v>367988</v>
      </c>
      <c r="AP161" s="156">
        <v>45140</v>
      </c>
      <c r="AQ161" s="156">
        <v>37000</v>
      </c>
      <c r="AR161" s="156">
        <v>687625</v>
      </c>
      <c r="AS161" s="156">
        <v>43268</v>
      </c>
      <c r="AT161" s="156">
        <v>40302</v>
      </c>
      <c r="AU161" s="156">
        <v>147307</v>
      </c>
      <c r="AV161" s="156">
        <v>154388</v>
      </c>
      <c r="AW161" s="156">
        <v>261045</v>
      </c>
      <c r="AX161" s="156">
        <v>42306</v>
      </c>
      <c r="AY161" s="156">
        <v>87941</v>
      </c>
      <c r="AZ161" s="156">
        <v>93148</v>
      </c>
      <c r="BA161" s="156">
        <v>22022</v>
      </c>
      <c r="BB161" s="156">
        <v>354830</v>
      </c>
      <c r="BC161" s="156">
        <v>47841</v>
      </c>
      <c r="BD161" s="156">
        <v>55679</v>
      </c>
      <c r="BE161" s="156">
        <v>214439</v>
      </c>
      <c r="BF161" s="156">
        <v>33526</v>
      </c>
      <c r="BG161" s="156">
        <v>13004</v>
      </c>
      <c r="BH161" s="156">
        <v>150103</v>
      </c>
      <c r="BI161" s="156">
        <v>48100</v>
      </c>
      <c r="BJ161" s="156">
        <v>1895989</v>
      </c>
      <c r="BK161" s="156">
        <v>101492</v>
      </c>
      <c r="BL161" s="156">
        <v>18705</v>
      </c>
      <c r="BM161" s="156">
        <v>32187</v>
      </c>
      <c r="BN161" s="156">
        <v>11303</v>
      </c>
      <c r="BO161" s="156">
        <v>62047</v>
      </c>
      <c r="BP161" s="156">
        <v>155411</v>
      </c>
      <c r="BQ161" s="156">
        <v>41632</v>
      </c>
      <c r="BR161" s="156">
        <v>4785876</v>
      </c>
      <c r="BS161" s="156">
        <v>509726</v>
      </c>
      <c r="BT161" s="156">
        <v>27340</v>
      </c>
      <c r="BU161" s="156">
        <v>283517</v>
      </c>
      <c r="BV161" s="156">
        <v>96028</v>
      </c>
      <c r="BW161" s="156">
        <v>16834</v>
      </c>
      <c r="BX161" s="156">
        <v>25975</v>
      </c>
      <c r="BY161" s="156">
        <v>11100</v>
      </c>
      <c r="BZ161" s="156">
        <v>72813</v>
      </c>
      <c r="CA161" s="156">
        <v>191768</v>
      </c>
      <c r="CB161" s="156">
        <v>74659</v>
      </c>
      <c r="CC161" s="161">
        <v>11400</v>
      </c>
      <c r="CD161" s="4"/>
      <c r="CE161" s="4"/>
      <c r="CF161" s="4"/>
      <c r="CG161" s="4"/>
      <c r="CH161" s="4"/>
      <c r="CI161" s="4"/>
      <c r="CJ161" s="4"/>
      <c r="CK161" s="4"/>
      <c r="CL161" s="4"/>
      <c r="CM161" s="4"/>
    </row>
    <row r="162" spans="1:92" x14ac:dyDescent="0.2">
      <c r="A162" s="100" t="s">
        <v>71</v>
      </c>
      <c r="B162" s="100"/>
      <c r="C162" s="100"/>
      <c r="D162" s="156">
        <v>29484</v>
      </c>
      <c r="E162" s="156">
        <v>3922</v>
      </c>
      <c r="F162" s="156">
        <v>123750</v>
      </c>
      <c r="G162" s="156">
        <v>42630</v>
      </c>
      <c r="H162" s="156">
        <v>152836</v>
      </c>
      <c r="I162" s="156">
        <v>284725</v>
      </c>
      <c r="J162" s="156">
        <v>246993</v>
      </c>
      <c r="K162" s="156">
        <v>42300</v>
      </c>
      <c r="L162" s="156">
        <v>25229</v>
      </c>
      <c r="M162" s="156">
        <v>4430</v>
      </c>
      <c r="N162" s="156">
        <v>120387</v>
      </c>
      <c r="O162" s="156">
        <v>1067</v>
      </c>
      <c r="P162" s="156">
        <v>48942</v>
      </c>
      <c r="Q162" s="156">
        <v>5680</v>
      </c>
      <c r="R162" s="156">
        <v>47798</v>
      </c>
      <c r="S162" s="156">
        <v>1245655</v>
      </c>
      <c r="T162" s="156">
        <v>412217</v>
      </c>
      <c r="U162" s="156">
        <v>67026</v>
      </c>
      <c r="V162" s="156">
        <v>10212</v>
      </c>
      <c r="W162" s="156">
        <v>100033</v>
      </c>
      <c r="X162" s="156">
        <v>91920</v>
      </c>
      <c r="Y162" s="156">
        <v>13223</v>
      </c>
      <c r="Z162" s="156">
        <v>157619</v>
      </c>
      <c r="AA162" s="156">
        <v>35796</v>
      </c>
      <c r="AB162" s="156">
        <v>251630</v>
      </c>
      <c r="AC162" s="156">
        <v>83121</v>
      </c>
      <c r="AD162" s="156">
        <v>58735</v>
      </c>
      <c r="AE162" s="156">
        <v>13181</v>
      </c>
      <c r="AF162" s="156">
        <v>888654</v>
      </c>
      <c r="AG162" s="156">
        <v>4170</v>
      </c>
      <c r="AH162" s="156">
        <v>25613</v>
      </c>
      <c r="AI162" s="156">
        <v>631114</v>
      </c>
      <c r="AJ162" s="156">
        <v>3210827</v>
      </c>
      <c r="AK162" s="156">
        <v>1228007</v>
      </c>
      <c r="AL162" s="156">
        <v>44322</v>
      </c>
      <c r="AM162" s="156">
        <v>17198</v>
      </c>
      <c r="AN162" s="156">
        <v>112901</v>
      </c>
      <c r="AO162" s="156">
        <v>304495</v>
      </c>
      <c r="AP162" s="156">
        <v>40886</v>
      </c>
      <c r="AQ162" s="156">
        <v>34201</v>
      </c>
      <c r="AR162" s="156">
        <v>545926</v>
      </c>
      <c r="AS162" s="156">
        <v>34966</v>
      </c>
      <c r="AT162" s="156">
        <v>34743</v>
      </c>
      <c r="AU162" s="156">
        <v>121227</v>
      </c>
      <c r="AV162" s="156">
        <v>118447</v>
      </c>
      <c r="AW162" s="156">
        <v>202194</v>
      </c>
      <c r="AX162" s="156">
        <v>30859</v>
      </c>
      <c r="AY162" s="156">
        <v>67063</v>
      </c>
      <c r="AZ162" s="156">
        <v>91490</v>
      </c>
      <c r="BA162" s="156">
        <v>21015</v>
      </c>
      <c r="BB162" s="156">
        <v>271682</v>
      </c>
      <c r="BC162" s="156">
        <v>41559</v>
      </c>
      <c r="BD162" s="156">
        <v>50620</v>
      </c>
      <c r="BE162" s="156">
        <v>188605</v>
      </c>
      <c r="BF162" s="156">
        <v>27868</v>
      </c>
      <c r="BG162" s="156">
        <v>13840</v>
      </c>
      <c r="BH162" s="156">
        <v>135507</v>
      </c>
      <c r="BI162" s="156">
        <v>35500</v>
      </c>
      <c r="BJ162" s="156">
        <v>1447917</v>
      </c>
      <c r="BK162" s="156">
        <v>108859</v>
      </c>
      <c r="BL162" s="156">
        <v>16459</v>
      </c>
      <c r="BM162" s="156">
        <v>21989</v>
      </c>
      <c r="BN162" s="156">
        <v>12538</v>
      </c>
      <c r="BO162" s="156">
        <v>50812</v>
      </c>
      <c r="BP162" s="156">
        <v>150088</v>
      </c>
      <c r="BQ162" s="156">
        <v>35707</v>
      </c>
      <c r="BR162" s="156">
        <v>4039475</v>
      </c>
      <c r="BS162" s="156">
        <v>420423</v>
      </c>
      <c r="BT162" s="156">
        <v>21364</v>
      </c>
      <c r="BU162" s="156">
        <v>238015</v>
      </c>
      <c r="BV162" s="156">
        <v>79467</v>
      </c>
      <c r="BW162" s="156">
        <v>16134</v>
      </c>
      <c r="BX162" s="156">
        <v>23838</v>
      </c>
      <c r="BY162" s="156">
        <v>9961</v>
      </c>
      <c r="BZ162" s="156">
        <v>73257</v>
      </c>
      <c r="CA162" s="156">
        <v>152499</v>
      </c>
      <c r="CB162" s="156">
        <v>61426</v>
      </c>
      <c r="CC162" s="161">
        <v>10500</v>
      </c>
      <c r="CD162" s="4"/>
      <c r="CE162" s="4"/>
      <c r="CF162" s="4"/>
      <c r="CG162" s="4"/>
      <c r="CH162" s="4"/>
      <c r="CI162" s="4"/>
      <c r="CJ162" s="4"/>
      <c r="CK162" s="4"/>
      <c r="CL162" s="4"/>
      <c r="CM162" s="4"/>
    </row>
    <row r="163" spans="1:92" x14ac:dyDescent="0.2">
      <c r="A163" s="85" t="s">
        <v>228</v>
      </c>
      <c r="B163" s="85"/>
      <c r="C163" s="85"/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97">
        <v>0</v>
      </c>
      <c r="BD163" s="97">
        <v>0</v>
      </c>
      <c r="BE163" s="97">
        <v>0</v>
      </c>
      <c r="BF163" s="97">
        <v>0</v>
      </c>
      <c r="BG163" s="97">
        <v>0</v>
      </c>
      <c r="BH163" s="97">
        <v>0</v>
      </c>
      <c r="BI163" s="97">
        <v>0</v>
      </c>
      <c r="BJ163" s="97">
        <v>0</v>
      </c>
      <c r="BK163" s="97">
        <v>0</v>
      </c>
      <c r="BL163" s="97">
        <v>0</v>
      </c>
      <c r="BM163" s="97">
        <v>0</v>
      </c>
      <c r="BN163" s="97">
        <v>0</v>
      </c>
      <c r="BO163" s="97">
        <v>0</v>
      </c>
      <c r="BP163" s="97">
        <v>0</v>
      </c>
      <c r="BQ163" s="97">
        <v>0</v>
      </c>
      <c r="BR163" s="97">
        <v>0</v>
      </c>
      <c r="BS163" s="97">
        <v>0</v>
      </c>
      <c r="BT163" s="97">
        <v>0</v>
      </c>
      <c r="BU163" s="97">
        <v>0</v>
      </c>
      <c r="BV163" s="97">
        <v>0</v>
      </c>
      <c r="BW163" s="97">
        <v>0</v>
      </c>
      <c r="BX163" s="97">
        <v>0</v>
      </c>
      <c r="BY163" s="97">
        <v>0</v>
      </c>
      <c r="BZ163" s="97">
        <v>0</v>
      </c>
      <c r="CA163" s="97">
        <v>0</v>
      </c>
      <c r="CB163" s="97">
        <v>0</v>
      </c>
      <c r="CC163" s="76">
        <v>0</v>
      </c>
      <c r="CD163" s="76"/>
      <c r="CE163" s="76"/>
      <c r="CF163" s="76"/>
      <c r="CG163" s="76"/>
      <c r="CH163" s="76"/>
      <c r="CI163" s="76"/>
      <c r="CJ163" s="76"/>
      <c r="CK163" s="76"/>
      <c r="CL163" s="76"/>
      <c r="CM163" s="74"/>
    </row>
    <row r="164" spans="1:92" x14ac:dyDescent="0.2">
      <c r="A164" s="100" t="s">
        <v>72</v>
      </c>
      <c r="B164" s="100"/>
      <c r="C164" s="100"/>
      <c r="D164" s="151">
        <v>1848</v>
      </c>
      <c r="E164" s="151">
        <v>92</v>
      </c>
      <c r="F164" s="151">
        <v>752</v>
      </c>
      <c r="G164" s="151">
        <v>320</v>
      </c>
      <c r="H164" s="151">
        <v>508</v>
      </c>
      <c r="I164" s="151">
        <v>1727</v>
      </c>
      <c r="J164" s="151">
        <v>1111</v>
      </c>
      <c r="K164" s="151">
        <v>527</v>
      </c>
      <c r="L164" s="151">
        <v>147</v>
      </c>
      <c r="M164" s="151">
        <v>27</v>
      </c>
      <c r="N164" s="151">
        <v>883</v>
      </c>
      <c r="O164" s="151">
        <v>21</v>
      </c>
      <c r="P164" s="151">
        <v>339</v>
      </c>
      <c r="Q164" s="151">
        <v>27</v>
      </c>
      <c r="R164" s="151">
        <v>149</v>
      </c>
      <c r="S164" s="151">
        <v>5167</v>
      </c>
      <c r="T164" s="151">
        <v>1179</v>
      </c>
      <c r="U164" s="151">
        <v>270</v>
      </c>
      <c r="V164" s="151">
        <v>137</v>
      </c>
      <c r="W164" s="151">
        <v>476</v>
      </c>
      <c r="X164" s="151">
        <v>277</v>
      </c>
      <c r="Y164" s="151">
        <v>84</v>
      </c>
      <c r="Z164" s="151">
        <v>944</v>
      </c>
      <c r="AA164" s="151">
        <v>241</v>
      </c>
      <c r="AB164" s="151">
        <v>1065</v>
      </c>
      <c r="AC164" s="151">
        <v>1723</v>
      </c>
      <c r="AD164" s="151">
        <v>1404</v>
      </c>
      <c r="AE164" s="151">
        <v>68</v>
      </c>
      <c r="AF164" s="151">
        <v>3415</v>
      </c>
      <c r="AG164" s="151">
        <v>21</v>
      </c>
      <c r="AH164" s="151">
        <v>66</v>
      </c>
      <c r="AI164" s="151">
        <v>2823</v>
      </c>
      <c r="AJ164" s="151">
        <v>120921</v>
      </c>
      <c r="AK164" s="151">
        <v>5414</v>
      </c>
      <c r="AL164" s="151">
        <v>753</v>
      </c>
      <c r="AM164" s="151">
        <v>98</v>
      </c>
      <c r="AN164" s="151">
        <v>361</v>
      </c>
      <c r="AO164" s="151">
        <v>1866</v>
      </c>
      <c r="AP164" s="151">
        <v>115</v>
      </c>
      <c r="AQ164" s="151">
        <v>355</v>
      </c>
      <c r="AR164" s="151">
        <v>2774</v>
      </c>
      <c r="AS164" s="151">
        <v>125</v>
      </c>
      <c r="AT164" s="151">
        <v>149</v>
      </c>
      <c r="AU164" s="151">
        <v>938</v>
      </c>
      <c r="AV164" s="151">
        <v>1071</v>
      </c>
      <c r="AW164" s="151">
        <v>1950</v>
      </c>
      <c r="AX164" s="151">
        <v>342</v>
      </c>
      <c r="AY164" s="151">
        <v>768</v>
      </c>
      <c r="AZ164" s="151">
        <v>611</v>
      </c>
      <c r="BA164" s="151">
        <v>370</v>
      </c>
      <c r="BB164" s="151">
        <v>1439</v>
      </c>
      <c r="BC164" s="151">
        <v>176</v>
      </c>
      <c r="BD164" s="151">
        <v>313</v>
      </c>
      <c r="BE164" s="151">
        <v>955</v>
      </c>
      <c r="BF164" s="151">
        <v>148</v>
      </c>
      <c r="BG164" s="151">
        <v>129</v>
      </c>
      <c r="BH164" s="151">
        <v>552</v>
      </c>
      <c r="BI164" s="151">
        <v>315</v>
      </c>
      <c r="BJ164" s="151">
        <v>7381</v>
      </c>
      <c r="BK164" s="151">
        <v>733</v>
      </c>
      <c r="BL164" s="151">
        <v>55</v>
      </c>
      <c r="BM164" s="151">
        <v>94</v>
      </c>
      <c r="BN164" s="151">
        <v>211</v>
      </c>
      <c r="BO164" s="151">
        <v>247</v>
      </c>
      <c r="BP164" s="151">
        <v>1178</v>
      </c>
      <c r="BQ164" s="151">
        <v>156</v>
      </c>
      <c r="BR164" s="151">
        <v>9990</v>
      </c>
      <c r="BS164" s="151">
        <v>2301</v>
      </c>
      <c r="BT164" s="151">
        <v>240</v>
      </c>
      <c r="BU164" s="151">
        <v>1547</v>
      </c>
      <c r="BV164" s="151">
        <v>441</v>
      </c>
      <c r="BW164" s="151">
        <v>76</v>
      </c>
      <c r="BX164" s="151">
        <v>65</v>
      </c>
      <c r="BY164" s="151">
        <v>36</v>
      </c>
      <c r="BZ164" s="151">
        <v>515</v>
      </c>
      <c r="CA164" s="151">
        <v>1051</v>
      </c>
      <c r="CB164" s="151">
        <v>248</v>
      </c>
      <c r="CC164" s="162">
        <v>177</v>
      </c>
      <c r="CD164" s="4"/>
      <c r="CE164" s="4"/>
      <c r="CF164" s="4"/>
      <c r="CG164" s="4"/>
      <c r="CH164" s="4"/>
      <c r="CI164" s="4"/>
      <c r="CJ164" s="4"/>
      <c r="CK164" s="4"/>
      <c r="CL164" s="4"/>
      <c r="CM164" s="4"/>
    </row>
    <row r="165" spans="1:92" x14ac:dyDescent="0.2">
      <c r="A165" s="100" t="s">
        <v>73</v>
      </c>
      <c r="B165" s="100"/>
      <c r="C165" s="100"/>
      <c r="D165" s="151">
        <v>1844</v>
      </c>
      <c r="E165" s="151">
        <v>92</v>
      </c>
      <c r="F165" s="151">
        <v>574</v>
      </c>
      <c r="G165" s="151">
        <v>282</v>
      </c>
      <c r="H165" s="151">
        <v>266</v>
      </c>
      <c r="I165" s="151">
        <v>886</v>
      </c>
      <c r="J165" s="151">
        <v>708</v>
      </c>
      <c r="K165" s="151">
        <v>482</v>
      </c>
      <c r="L165" s="151">
        <v>78</v>
      </c>
      <c r="M165" s="151">
        <v>26</v>
      </c>
      <c r="N165" s="151">
        <v>599</v>
      </c>
      <c r="O165" s="151">
        <v>17</v>
      </c>
      <c r="P165" s="151">
        <v>211</v>
      </c>
      <c r="Q165" s="151">
        <v>15</v>
      </c>
      <c r="R165" s="151">
        <v>89</v>
      </c>
      <c r="S165" s="151">
        <v>1807</v>
      </c>
      <c r="T165" s="151">
        <v>713</v>
      </c>
      <c r="U165" s="151">
        <v>212</v>
      </c>
      <c r="V165" s="151">
        <v>126</v>
      </c>
      <c r="W165" s="151">
        <v>217</v>
      </c>
      <c r="X165" s="151">
        <v>185</v>
      </c>
      <c r="Y165" s="151">
        <v>76</v>
      </c>
      <c r="Z165" s="151">
        <v>731</v>
      </c>
      <c r="AA165" s="151">
        <v>173</v>
      </c>
      <c r="AB165" s="151">
        <v>427</v>
      </c>
      <c r="AC165" s="151">
        <v>1634</v>
      </c>
      <c r="AD165" s="151">
        <v>859</v>
      </c>
      <c r="AE165" s="151">
        <v>57</v>
      </c>
      <c r="AF165" s="151">
        <v>1543</v>
      </c>
      <c r="AG165" s="151">
        <v>18</v>
      </c>
      <c r="AH165" s="151">
        <v>56</v>
      </c>
      <c r="AI165" s="151">
        <v>806</v>
      </c>
      <c r="AJ165" s="151">
        <v>116656</v>
      </c>
      <c r="AK165" s="151">
        <v>2693</v>
      </c>
      <c r="AL165" s="151">
        <v>613</v>
      </c>
      <c r="AM165" s="151">
        <v>88</v>
      </c>
      <c r="AN165" s="151">
        <v>233</v>
      </c>
      <c r="AO165" s="151">
        <v>1042</v>
      </c>
      <c r="AP165" s="151">
        <v>95</v>
      </c>
      <c r="AQ165" s="151">
        <v>288</v>
      </c>
      <c r="AR165" s="151">
        <v>1364</v>
      </c>
      <c r="AS165" s="151">
        <v>99</v>
      </c>
      <c r="AT165" s="151">
        <v>111</v>
      </c>
      <c r="AU165" s="151">
        <v>576</v>
      </c>
      <c r="AV165" s="151">
        <v>589</v>
      </c>
      <c r="AW165" s="151">
        <v>1471</v>
      </c>
      <c r="AX165" s="151">
        <v>241</v>
      </c>
      <c r="AY165" s="151">
        <v>660</v>
      </c>
      <c r="AZ165" s="151">
        <v>514</v>
      </c>
      <c r="BA165" s="151">
        <v>365</v>
      </c>
      <c r="BB165" s="151">
        <v>553</v>
      </c>
      <c r="BC165" s="151">
        <v>103</v>
      </c>
      <c r="BD165" s="151">
        <v>248</v>
      </c>
      <c r="BE165" s="151">
        <v>562</v>
      </c>
      <c r="BF165" s="151">
        <v>129</v>
      </c>
      <c r="BG165" s="151">
        <v>118</v>
      </c>
      <c r="BH165" s="151">
        <v>384</v>
      </c>
      <c r="BI165" s="151">
        <v>298</v>
      </c>
      <c r="BJ165" s="151">
        <v>2551</v>
      </c>
      <c r="BK165" s="151">
        <v>616</v>
      </c>
      <c r="BL165" s="151">
        <v>53</v>
      </c>
      <c r="BM165" s="151">
        <v>84</v>
      </c>
      <c r="BN165" s="151">
        <v>205</v>
      </c>
      <c r="BO165" s="151">
        <v>158</v>
      </c>
      <c r="BP165" s="151">
        <v>944</v>
      </c>
      <c r="BQ165" s="151">
        <v>102</v>
      </c>
      <c r="BR165" s="151">
        <v>4214</v>
      </c>
      <c r="BS165" s="151">
        <v>1274</v>
      </c>
      <c r="BT165" s="151">
        <v>125</v>
      </c>
      <c r="BU165" s="151">
        <v>1059</v>
      </c>
      <c r="BV165" s="151">
        <v>329</v>
      </c>
      <c r="BW165" s="151">
        <v>66</v>
      </c>
      <c r="BX165" s="151">
        <v>52</v>
      </c>
      <c r="BY165" s="151">
        <v>25</v>
      </c>
      <c r="BZ165" s="151">
        <v>371</v>
      </c>
      <c r="CA165" s="151">
        <v>499</v>
      </c>
      <c r="CB165" s="151">
        <v>155</v>
      </c>
      <c r="CC165" s="162">
        <v>167</v>
      </c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pans="1:92" x14ac:dyDescent="0.2">
      <c r="A166" s="100" t="s">
        <v>74</v>
      </c>
      <c r="B166" s="100"/>
      <c r="C166" s="100"/>
      <c r="D166" s="151">
        <v>4</v>
      </c>
      <c r="E166" s="151">
        <v>0</v>
      </c>
      <c r="F166" s="151">
        <v>178</v>
      </c>
      <c r="G166" s="151">
        <v>38</v>
      </c>
      <c r="H166" s="151">
        <v>242</v>
      </c>
      <c r="I166" s="151">
        <v>841</v>
      </c>
      <c r="J166" s="151">
        <v>403</v>
      </c>
      <c r="K166" s="151">
        <v>45</v>
      </c>
      <c r="L166" s="151">
        <v>69</v>
      </c>
      <c r="M166" s="151">
        <v>1</v>
      </c>
      <c r="N166" s="151">
        <v>284</v>
      </c>
      <c r="O166" s="151">
        <v>4</v>
      </c>
      <c r="P166" s="151">
        <v>128</v>
      </c>
      <c r="Q166" s="151">
        <v>12</v>
      </c>
      <c r="R166" s="151">
        <v>60</v>
      </c>
      <c r="S166" s="151">
        <v>3360</v>
      </c>
      <c r="T166" s="151">
        <v>466</v>
      </c>
      <c r="U166" s="151">
        <v>58</v>
      </c>
      <c r="V166" s="151">
        <v>11</v>
      </c>
      <c r="W166" s="151">
        <v>259</v>
      </c>
      <c r="X166" s="151">
        <v>92</v>
      </c>
      <c r="Y166" s="151">
        <v>8</v>
      </c>
      <c r="Z166" s="151">
        <v>213</v>
      </c>
      <c r="AA166" s="151">
        <v>68</v>
      </c>
      <c r="AB166" s="151">
        <v>638</v>
      </c>
      <c r="AC166" s="151">
        <v>89</v>
      </c>
      <c r="AD166" s="151">
        <v>545</v>
      </c>
      <c r="AE166" s="151">
        <v>11</v>
      </c>
      <c r="AF166" s="151">
        <v>1872</v>
      </c>
      <c r="AG166" s="151">
        <v>3</v>
      </c>
      <c r="AH166" s="151">
        <v>10</v>
      </c>
      <c r="AI166" s="151">
        <v>2017</v>
      </c>
      <c r="AJ166" s="151">
        <v>4265</v>
      </c>
      <c r="AK166" s="151">
        <v>2721</v>
      </c>
      <c r="AL166" s="151">
        <v>140</v>
      </c>
      <c r="AM166" s="151">
        <v>10</v>
      </c>
      <c r="AN166" s="151">
        <v>128</v>
      </c>
      <c r="AO166" s="151">
        <v>824</v>
      </c>
      <c r="AP166" s="151">
        <v>20</v>
      </c>
      <c r="AQ166" s="151">
        <v>67</v>
      </c>
      <c r="AR166" s="151">
        <v>1410</v>
      </c>
      <c r="AS166" s="151">
        <v>26</v>
      </c>
      <c r="AT166" s="151">
        <v>38</v>
      </c>
      <c r="AU166" s="151">
        <v>362</v>
      </c>
      <c r="AV166" s="151">
        <v>482</v>
      </c>
      <c r="AW166" s="151">
        <v>479</v>
      </c>
      <c r="AX166" s="151">
        <v>101</v>
      </c>
      <c r="AY166" s="151">
        <v>108</v>
      </c>
      <c r="AZ166" s="151">
        <v>97</v>
      </c>
      <c r="BA166" s="151">
        <v>5</v>
      </c>
      <c r="BB166" s="151">
        <v>886</v>
      </c>
      <c r="BC166" s="151">
        <v>73</v>
      </c>
      <c r="BD166" s="151">
        <v>65</v>
      </c>
      <c r="BE166" s="151">
        <v>393</v>
      </c>
      <c r="BF166" s="151">
        <v>19</v>
      </c>
      <c r="BG166" s="151">
        <v>11</v>
      </c>
      <c r="BH166" s="151">
        <v>168</v>
      </c>
      <c r="BI166" s="151">
        <v>17</v>
      </c>
      <c r="BJ166" s="151">
        <v>4830</v>
      </c>
      <c r="BK166" s="151">
        <v>117</v>
      </c>
      <c r="BL166" s="151">
        <v>2</v>
      </c>
      <c r="BM166" s="151">
        <v>10</v>
      </c>
      <c r="BN166" s="151">
        <v>6</v>
      </c>
      <c r="BO166" s="151">
        <v>89</v>
      </c>
      <c r="BP166" s="151">
        <v>234</v>
      </c>
      <c r="BQ166" s="151">
        <v>54</v>
      </c>
      <c r="BR166" s="151">
        <v>5776</v>
      </c>
      <c r="BS166" s="151">
        <v>1027</v>
      </c>
      <c r="BT166" s="151">
        <v>115</v>
      </c>
      <c r="BU166" s="151">
        <v>488</v>
      </c>
      <c r="BV166" s="151">
        <v>112</v>
      </c>
      <c r="BW166" s="151">
        <v>10</v>
      </c>
      <c r="BX166" s="151">
        <v>13</v>
      </c>
      <c r="BY166" s="151">
        <v>11</v>
      </c>
      <c r="BZ166" s="151">
        <v>144</v>
      </c>
      <c r="CA166" s="151">
        <v>552</v>
      </c>
      <c r="CB166" s="151">
        <v>93</v>
      </c>
      <c r="CC166" s="162">
        <v>10</v>
      </c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pans="1:92" x14ac:dyDescent="0.2">
      <c r="A167" s="85" t="s">
        <v>230</v>
      </c>
      <c r="B167" s="85"/>
      <c r="C167" s="85"/>
      <c r="D167" s="97">
        <v>0</v>
      </c>
      <c r="E167" s="97">
        <v>0</v>
      </c>
      <c r="F167" s="97">
        <v>0</v>
      </c>
      <c r="G167" s="97">
        <v>0</v>
      </c>
      <c r="H167" s="97">
        <v>0</v>
      </c>
      <c r="I167" s="97">
        <v>0</v>
      </c>
      <c r="J167" s="97">
        <v>0</v>
      </c>
      <c r="K167" s="97">
        <v>0</v>
      </c>
      <c r="L167" s="97">
        <v>0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97">
        <v>0</v>
      </c>
      <c r="BD167" s="97">
        <v>0</v>
      </c>
      <c r="BE167" s="97">
        <v>0</v>
      </c>
      <c r="BF167" s="97">
        <v>0</v>
      </c>
      <c r="BG167" s="97">
        <v>0</v>
      </c>
      <c r="BH167" s="97">
        <v>0</v>
      </c>
      <c r="BI167" s="97">
        <v>0</v>
      </c>
      <c r="BJ167" s="97">
        <v>0</v>
      </c>
      <c r="BK167" s="97">
        <v>0</v>
      </c>
      <c r="BL167" s="97">
        <v>0</v>
      </c>
      <c r="BM167" s="97">
        <v>0</v>
      </c>
      <c r="BN167" s="97">
        <v>0</v>
      </c>
      <c r="BO167" s="97">
        <v>0</v>
      </c>
      <c r="BP167" s="97">
        <v>0</v>
      </c>
      <c r="BQ167" s="97">
        <v>0</v>
      </c>
      <c r="BR167" s="97">
        <v>0</v>
      </c>
      <c r="BS167" s="97">
        <v>0</v>
      </c>
      <c r="BT167" s="97">
        <v>0</v>
      </c>
      <c r="BU167" s="97">
        <v>0</v>
      </c>
      <c r="BV167" s="97">
        <v>0</v>
      </c>
      <c r="BW167" s="97">
        <v>0</v>
      </c>
      <c r="BX167" s="97">
        <v>0</v>
      </c>
      <c r="BY167" s="97">
        <v>0</v>
      </c>
      <c r="BZ167" s="97">
        <v>0</v>
      </c>
      <c r="CA167" s="97">
        <v>0</v>
      </c>
      <c r="CB167" s="97">
        <v>0</v>
      </c>
      <c r="CC167" s="76">
        <v>0</v>
      </c>
      <c r="CD167" s="76"/>
      <c r="CE167" s="76"/>
      <c r="CF167" s="76"/>
      <c r="CG167" s="76"/>
      <c r="CH167" s="76"/>
      <c r="CI167" s="76"/>
      <c r="CJ167" s="76"/>
      <c r="CK167" s="76"/>
      <c r="CL167" s="76"/>
      <c r="CM167" s="74"/>
    </row>
    <row r="168" spans="1:92" x14ac:dyDescent="0.2">
      <c r="A168" s="100" t="s">
        <v>75</v>
      </c>
      <c r="B168" s="100"/>
      <c r="C168" s="100"/>
      <c r="D168" s="151">
        <v>442</v>
      </c>
      <c r="E168" s="151">
        <v>47</v>
      </c>
      <c r="F168" s="151">
        <v>418</v>
      </c>
      <c r="G168" s="151">
        <v>167</v>
      </c>
      <c r="H168" s="151">
        <v>230</v>
      </c>
      <c r="I168" s="151">
        <v>765</v>
      </c>
      <c r="J168" s="151">
        <v>435</v>
      </c>
      <c r="K168" s="151">
        <v>317</v>
      </c>
      <c r="L168" s="151">
        <v>70</v>
      </c>
      <c r="M168" s="151">
        <v>16</v>
      </c>
      <c r="N168" s="151">
        <v>544</v>
      </c>
      <c r="O168" s="151">
        <v>10</v>
      </c>
      <c r="P168" s="151">
        <v>166</v>
      </c>
      <c r="Q168" s="151">
        <v>12</v>
      </c>
      <c r="R168" s="151">
        <v>73</v>
      </c>
      <c r="S168" s="151">
        <v>3079</v>
      </c>
      <c r="T168" s="151">
        <v>569</v>
      </c>
      <c r="U168" s="151">
        <v>146</v>
      </c>
      <c r="V168" s="151">
        <v>31</v>
      </c>
      <c r="W168" s="151">
        <v>167</v>
      </c>
      <c r="X168" s="151">
        <v>148</v>
      </c>
      <c r="Y168" s="151">
        <v>48</v>
      </c>
      <c r="Z168" s="151">
        <v>547</v>
      </c>
      <c r="AA168" s="151">
        <v>103</v>
      </c>
      <c r="AB168" s="151">
        <v>481</v>
      </c>
      <c r="AC168" s="151">
        <v>603</v>
      </c>
      <c r="AD168" s="151">
        <v>385</v>
      </c>
      <c r="AE168" s="151">
        <v>27</v>
      </c>
      <c r="AF168" s="151">
        <v>1783</v>
      </c>
      <c r="AG168" s="151">
        <v>10</v>
      </c>
      <c r="AH168" s="151">
        <v>42</v>
      </c>
      <c r="AI168" s="151">
        <v>1195</v>
      </c>
      <c r="AJ168" s="151">
        <v>45623</v>
      </c>
      <c r="AK168" s="151">
        <v>2973</v>
      </c>
      <c r="AL168" s="151">
        <v>346</v>
      </c>
      <c r="AM168" s="151">
        <v>61</v>
      </c>
      <c r="AN168" s="151">
        <v>257</v>
      </c>
      <c r="AO168" s="151">
        <v>793</v>
      </c>
      <c r="AP168" s="151">
        <v>76</v>
      </c>
      <c r="AQ168" s="151">
        <v>171</v>
      </c>
      <c r="AR168" s="151">
        <v>1312</v>
      </c>
      <c r="AS168" s="151">
        <v>67</v>
      </c>
      <c r="AT168" s="151">
        <v>112</v>
      </c>
      <c r="AU168" s="151">
        <v>468</v>
      </c>
      <c r="AV168" s="151">
        <v>331</v>
      </c>
      <c r="AW168" s="151">
        <v>868</v>
      </c>
      <c r="AX168" s="151">
        <v>176</v>
      </c>
      <c r="AY168" s="151">
        <v>344</v>
      </c>
      <c r="AZ168" s="151">
        <v>361</v>
      </c>
      <c r="BA168" s="151">
        <v>200</v>
      </c>
      <c r="BB168" s="151">
        <v>740</v>
      </c>
      <c r="BC168" s="151">
        <v>97</v>
      </c>
      <c r="BD168" s="151">
        <v>225</v>
      </c>
      <c r="BE168" s="151">
        <v>359</v>
      </c>
      <c r="BF168" s="151">
        <v>96</v>
      </c>
      <c r="BG168" s="151">
        <v>84</v>
      </c>
      <c r="BH168" s="151">
        <v>345</v>
      </c>
      <c r="BI168" s="151">
        <v>177</v>
      </c>
      <c r="BJ168" s="151">
        <v>3455</v>
      </c>
      <c r="BK168" s="151">
        <v>460</v>
      </c>
      <c r="BL168" s="151">
        <v>34</v>
      </c>
      <c r="BM168" s="151">
        <v>51</v>
      </c>
      <c r="BN168" s="151">
        <v>72</v>
      </c>
      <c r="BO168" s="151">
        <v>141</v>
      </c>
      <c r="BP168" s="151">
        <v>632</v>
      </c>
      <c r="BQ168" s="151">
        <v>72</v>
      </c>
      <c r="BR168" s="151">
        <v>6094</v>
      </c>
      <c r="BS168" s="151">
        <v>1139</v>
      </c>
      <c r="BT168" s="151">
        <v>102</v>
      </c>
      <c r="BU168" s="151">
        <v>709</v>
      </c>
      <c r="BV168" s="151">
        <v>286</v>
      </c>
      <c r="BW168" s="151">
        <v>47</v>
      </c>
      <c r="BX168" s="151">
        <v>44</v>
      </c>
      <c r="BY168" s="151">
        <v>18</v>
      </c>
      <c r="BZ168" s="151">
        <v>307</v>
      </c>
      <c r="CA168" s="151">
        <v>475</v>
      </c>
      <c r="CB168" s="151">
        <v>163</v>
      </c>
      <c r="CC168" s="162">
        <v>106</v>
      </c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</row>
    <row r="169" spans="1:92" x14ac:dyDescent="0.2">
      <c r="A169" s="100" t="s">
        <v>76</v>
      </c>
      <c r="B169" s="100"/>
      <c r="C169" s="100"/>
      <c r="D169" s="151">
        <v>38</v>
      </c>
      <c r="E169" s="151">
        <v>0</v>
      </c>
      <c r="F169" s="151">
        <v>7</v>
      </c>
      <c r="G169" s="151">
        <v>8</v>
      </c>
      <c r="H169" s="151">
        <v>0</v>
      </c>
      <c r="I169" s="151">
        <v>0</v>
      </c>
      <c r="J169" s="151">
        <v>0</v>
      </c>
      <c r="K169" s="151">
        <v>89</v>
      </c>
      <c r="L169" s="151">
        <v>0</v>
      </c>
      <c r="M169" s="151">
        <v>2</v>
      </c>
      <c r="N169" s="151">
        <v>1</v>
      </c>
      <c r="O169" s="151">
        <v>1</v>
      </c>
      <c r="P169" s="151">
        <v>5</v>
      </c>
      <c r="Q169" s="151">
        <v>1</v>
      </c>
      <c r="R169" s="151">
        <v>2</v>
      </c>
      <c r="S169" s="151">
        <v>103</v>
      </c>
      <c r="T169" s="151">
        <v>2</v>
      </c>
      <c r="U169" s="151">
        <v>2</v>
      </c>
      <c r="V169" s="151">
        <v>1</v>
      </c>
      <c r="W169" s="151">
        <v>0</v>
      </c>
      <c r="X169" s="151">
        <v>6</v>
      </c>
      <c r="Y169" s="151">
        <v>8</v>
      </c>
      <c r="Z169" s="151">
        <v>0</v>
      </c>
      <c r="AA169" s="151">
        <v>1</v>
      </c>
      <c r="AB169" s="151">
        <v>0</v>
      </c>
      <c r="AC169" s="151">
        <v>30</v>
      </c>
      <c r="AD169" s="151">
        <v>0</v>
      </c>
      <c r="AE169" s="151">
        <v>0</v>
      </c>
      <c r="AF169" s="151">
        <v>21</v>
      </c>
      <c r="AG169" s="151">
        <v>2</v>
      </c>
      <c r="AH169" s="151">
        <v>0</v>
      </c>
      <c r="AI169" s="151">
        <v>21</v>
      </c>
      <c r="AJ169" s="151">
        <v>3616</v>
      </c>
      <c r="AK169" s="151">
        <v>166</v>
      </c>
      <c r="AL169" s="151">
        <v>4</v>
      </c>
      <c r="AM169" s="151">
        <v>0</v>
      </c>
      <c r="AN169" s="151">
        <v>0</v>
      </c>
      <c r="AO169" s="151">
        <v>0</v>
      </c>
      <c r="AP169" s="151">
        <v>0</v>
      </c>
      <c r="AQ169" s="151">
        <v>9</v>
      </c>
      <c r="AR169" s="151">
        <v>0</v>
      </c>
      <c r="AS169" s="151">
        <v>2</v>
      </c>
      <c r="AT169" s="151">
        <v>0</v>
      </c>
      <c r="AU169" s="151">
        <v>23</v>
      </c>
      <c r="AV169" s="151">
        <v>7</v>
      </c>
      <c r="AW169" s="151">
        <v>2</v>
      </c>
      <c r="AX169" s="151">
        <v>2</v>
      </c>
      <c r="AY169" s="151">
        <v>0</v>
      </c>
      <c r="AZ169" s="151">
        <v>0</v>
      </c>
      <c r="BA169" s="151">
        <v>0</v>
      </c>
      <c r="BB169" s="151">
        <v>0</v>
      </c>
      <c r="BC169" s="151">
        <v>0</v>
      </c>
      <c r="BD169" s="151">
        <v>6</v>
      </c>
      <c r="BE169" s="151">
        <v>0</v>
      </c>
      <c r="BF169" s="151">
        <v>1</v>
      </c>
      <c r="BG169" s="151">
        <v>0</v>
      </c>
      <c r="BH169" s="151">
        <v>7</v>
      </c>
      <c r="BI169" s="151">
        <v>0</v>
      </c>
      <c r="BJ169" s="151">
        <v>119</v>
      </c>
      <c r="BK169" s="151">
        <v>10</v>
      </c>
      <c r="BL169" s="151">
        <v>1</v>
      </c>
      <c r="BM169" s="151">
        <v>0</v>
      </c>
      <c r="BN169" s="151">
        <v>0</v>
      </c>
      <c r="BO169" s="151">
        <v>12</v>
      </c>
      <c r="BP169" s="151">
        <v>0</v>
      </c>
      <c r="BQ169" s="151">
        <v>0</v>
      </c>
      <c r="BR169" s="151">
        <v>90</v>
      </c>
      <c r="BS169" s="151">
        <v>17</v>
      </c>
      <c r="BT169" s="151">
        <v>9</v>
      </c>
      <c r="BU169" s="151">
        <v>7</v>
      </c>
      <c r="BV169" s="151">
        <v>0</v>
      </c>
      <c r="BW169" s="151">
        <v>0</v>
      </c>
      <c r="BX169" s="151">
        <v>0</v>
      </c>
      <c r="BY169" s="151">
        <v>0</v>
      </c>
      <c r="BZ169" s="151">
        <v>1</v>
      </c>
      <c r="CA169" s="151">
        <v>13</v>
      </c>
      <c r="CB169" s="151">
        <v>3</v>
      </c>
      <c r="CC169" s="162">
        <v>9</v>
      </c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</row>
    <row r="170" spans="1:92" x14ac:dyDescent="0.2">
      <c r="A170" s="100" t="s">
        <v>77</v>
      </c>
      <c r="B170" s="100"/>
      <c r="C170" s="100"/>
      <c r="D170" s="151">
        <v>1368</v>
      </c>
      <c r="E170" s="151">
        <v>45</v>
      </c>
      <c r="F170" s="151">
        <v>327</v>
      </c>
      <c r="G170" s="151">
        <v>145</v>
      </c>
      <c r="H170" s="151">
        <v>278</v>
      </c>
      <c r="I170" s="151">
        <v>962</v>
      </c>
      <c r="J170" s="151">
        <v>676</v>
      </c>
      <c r="K170" s="151">
        <v>121</v>
      </c>
      <c r="L170" s="151">
        <v>77</v>
      </c>
      <c r="M170" s="151">
        <v>9</v>
      </c>
      <c r="N170" s="151">
        <v>338</v>
      </c>
      <c r="O170" s="151">
        <v>10</v>
      </c>
      <c r="P170" s="151">
        <v>168</v>
      </c>
      <c r="Q170" s="151">
        <v>14</v>
      </c>
      <c r="R170" s="151">
        <v>74</v>
      </c>
      <c r="S170" s="151">
        <v>1985</v>
      </c>
      <c r="T170" s="151">
        <v>608</v>
      </c>
      <c r="U170" s="151">
        <v>122</v>
      </c>
      <c r="V170" s="151">
        <v>105</v>
      </c>
      <c r="W170" s="151">
        <v>309</v>
      </c>
      <c r="X170" s="151">
        <v>123</v>
      </c>
      <c r="Y170" s="151">
        <v>28</v>
      </c>
      <c r="Z170" s="151">
        <v>397</v>
      </c>
      <c r="AA170" s="151">
        <v>137</v>
      </c>
      <c r="AB170" s="151">
        <v>584</v>
      </c>
      <c r="AC170" s="151">
        <v>1090</v>
      </c>
      <c r="AD170" s="151">
        <v>1019</v>
      </c>
      <c r="AE170" s="151">
        <v>41</v>
      </c>
      <c r="AF170" s="151">
        <v>1611</v>
      </c>
      <c r="AG170" s="151">
        <v>9</v>
      </c>
      <c r="AH170" s="151">
        <v>24</v>
      </c>
      <c r="AI170" s="151">
        <v>1607</v>
      </c>
      <c r="AJ170" s="151">
        <v>71682</v>
      </c>
      <c r="AK170" s="151">
        <v>2275</v>
      </c>
      <c r="AL170" s="151">
        <v>403</v>
      </c>
      <c r="AM170" s="151">
        <v>37</v>
      </c>
      <c r="AN170" s="151">
        <v>104</v>
      </c>
      <c r="AO170" s="151">
        <v>1073</v>
      </c>
      <c r="AP170" s="151">
        <v>39</v>
      </c>
      <c r="AQ170" s="151">
        <v>175</v>
      </c>
      <c r="AR170" s="151">
        <v>1462</v>
      </c>
      <c r="AS170" s="151">
        <v>56</v>
      </c>
      <c r="AT170" s="151">
        <v>37</v>
      </c>
      <c r="AU170" s="151">
        <v>447</v>
      </c>
      <c r="AV170" s="151">
        <v>733</v>
      </c>
      <c r="AW170" s="151">
        <v>1080</v>
      </c>
      <c r="AX170" s="151">
        <v>164</v>
      </c>
      <c r="AY170" s="151">
        <v>424</v>
      </c>
      <c r="AZ170" s="151">
        <v>250</v>
      </c>
      <c r="BA170" s="151">
        <v>170</v>
      </c>
      <c r="BB170" s="151">
        <v>699</v>
      </c>
      <c r="BC170" s="151">
        <v>79</v>
      </c>
      <c r="BD170" s="151">
        <v>82</v>
      </c>
      <c r="BE170" s="151">
        <v>596</v>
      </c>
      <c r="BF170" s="151">
        <v>51</v>
      </c>
      <c r="BG170" s="151">
        <v>45</v>
      </c>
      <c r="BH170" s="151">
        <v>200</v>
      </c>
      <c r="BI170" s="151">
        <v>138</v>
      </c>
      <c r="BJ170" s="151">
        <v>3807</v>
      </c>
      <c r="BK170" s="151">
        <v>263</v>
      </c>
      <c r="BL170" s="151">
        <v>20</v>
      </c>
      <c r="BM170" s="151">
        <v>43</v>
      </c>
      <c r="BN170" s="151">
        <v>139</v>
      </c>
      <c r="BO170" s="151">
        <v>94</v>
      </c>
      <c r="BP170" s="151">
        <v>546</v>
      </c>
      <c r="BQ170" s="151">
        <v>84</v>
      </c>
      <c r="BR170" s="151">
        <v>3806</v>
      </c>
      <c r="BS170" s="151">
        <v>1145</v>
      </c>
      <c r="BT170" s="151">
        <v>129</v>
      </c>
      <c r="BU170" s="151">
        <v>831</v>
      </c>
      <c r="BV170" s="151">
        <v>155</v>
      </c>
      <c r="BW170" s="151">
        <v>29</v>
      </c>
      <c r="BX170" s="151">
        <v>21</v>
      </c>
      <c r="BY170" s="151">
        <v>18</v>
      </c>
      <c r="BZ170" s="151">
        <v>207</v>
      </c>
      <c r="CA170" s="151">
        <v>563</v>
      </c>
      <c r="CB170" s="151">
        <v>82</v>
      </c>
      <c r="CC170" s="162">
        <v>62</v>
      </c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</row>
    <row r="171" spans="1:92" x14ac:dyDescent="0.2">
      <c r="A171" s="85" t="s">
        <v>229</v>
      </c>
      <c r="B171" s="85"/>
      <c r="C171" s="85"/>
      <c r="D171" s="97">
        <v>0</v>
      </c>
      <c r="E171" s="97">
        <v>0</v>
      </c>
      <c r="F171" s="97">
        <v>0</v>
      </c>
      <c r="G171" s="97">
        <v>0</v>
      </c>
      <c r="H171" s="97">
        <v>0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97">
        <v>0</v>
      </c>
      <c r="BD171" s="97">
        <v>0</v>
      </c>
      <c r="BE171" s="97">
        <v>0</v>
      </c>
      <c r="BF171" s="97">
        <v>0</v>
      </c>
      <c r="BG171" s="97">
        <v>0</v>
      </c>
      <c r="BH171" s="97">
        <v>0</v>
      </c>
      <c r="BI171" s="97">
        <v>0</v>
      </c>
      <c r="BJ171" s="97">
        <v>0</v>
      </c>
      <c r="BK171" s="97">
        <v>0</v>
      </c>
      <c r="BL171" s="97">
        <v>0</v>
      </c>
      <c r="BM171" s="97">
        <v>0</v>
      </c>
      <c r="BN171" s="97">
        <v>0</v>
      </c>
      <c r="BO171" s="97">
        <v>0</v>
      </c>
      <c r="BP171" s="97">
        <v>0</v>
      </c>
      <c r="BQ171" s="97">
        <v>0</v>
      </c>
      <c r="BR171" s="97">
        <v>0</v>
      </c>
      <c r="BS171" s="97">
        <v>0</v>
      </c>
      <c r="BT171" s="97">
        <v>0</v>
      </c>
      <c r="BU171" s="97">
        <v>0</v>
      </c>
      <c r="BV171" s="97">
        <v>0</v>
      </c>
      <c r="BW171" s="97">
        <v>0</v>
      </c>
      <c r="BX171" s="97">
        <v>0</v>
      </c>
      <c r="BY171" s="97">
        <v>0</v>
      </c>
      <c r="BZ171" s="97">
        <v>0</v>
      </c>
      <c r="CA171" s="97">
        <v>0</v>
      </c>
      <c r="CB171" s="97">
        <v>0</v>
      </c>
      <c r="CC171" s="76">
        <v>0</v>
      </c>
      <c r="CD171" s="76"/>
      <c r="CE171" s="76"/>
      <c r="CF171" s="76"/>
      <c r="CG171" s="76"/>
      <c r="CH171" s="76"/>
      <c r="CI171" s="76"/>
      <c r="CJ171" s="76"/>
      <c r="CK171" s="76"/>
      <c r="CL171" s="76"/>
      <c r="CM171" s="74"/>
      <c r="CN171" s="4"/>
    </row>
    <row r="172" spans="1:92" x14ac:dyDescent="0.2">
      <c r="A172" s="100" t="s">
        <v>78</v>
      </c>
      <c r="B172" s="100"/>
      <c r="C172" s="100"/>
      <c r="D172" s="151">
        <v>0</v>
      </c>
      <c r="E172" s="151">
        <v>0</v>
      </c>
      <c r="F172" s="151">
        <v>0</v>
      </c>
      <c r="G172" s="151">
        <v>2</v>
      </c>
      <c r="H172" s="151">
        <v>1</v>
      </c>
      <c r="I172" s="151">
        <v>0</v>
      </c>
      <c r="J172" s="151">
        <v>2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0</v>
      </c>
      <c r="Q172" s="151">
        <v>0</v>
      </c>
      <c r="R172" s="151">
        <v>0</v>
      </c>
      <c r="S172" s="151">
        <v>0</v>
      </c>
      <c r="T172" s="151">
        <v>10</v>
      </c>
      <c r="U172" s="151">
        <v>0</v>
      </c>
      <c r="V172" s="15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0</v>
      </c>
      <c r="AB172" s="151">
        <v>0</v>
      </c>
      <c r="AC172" s="151">
        <v>0</v>
      </c>
      <c r="AD172" s="151">
        <v>0</v>
      </c>
      <c r="AE172" s="151">
        <v>0</v>
      </c>
      <c r="AF172" s="151">
        <v>0</v>
      </c>
      <c r="AG172" s="151">
        <v>0</v>
      </c>
      <c r="AH172" s="151">
        <v>1</v>
      </c>
      <c r="AI172" s="151">
        <v>2</v>
      </c>
      <c r="AJ172" s="151">
        <v>245</v>
      </c>
      <c r="AK172" s="151">
        <v>27</v>
      </c>
      <c r="AL172" s="151">
        <v>0</v>
      </c>
      <c r="AM172" s="151">
        <v>3</v>
      </c>
      <c r="AN172" s="151">
        <v>0</v>
      </c>
      <c r="AO172" s="151">
        <v>18</v>
      </c>
      <c r="AP172" s="151">
        <v>0</v>
      </c>
      <c r="AQ172" s="151">
        <v>0</v>
      </c>
      <c r="AR172" s="151">
        <v>0</v>
      </c>
      <c r="AS172" s="151">
        <v>0</v>
      </c>
      <c r="AT172" s="151">
        <v>0</v>
      </c>
      <c r="AU172" s="151">
        <v>0</v>
      </c>
      <c r="AV172" s="151">
        <v>0</v>
      </c>
      <c r="AW172" s="151">
        <v>14</v>
      </c>
      <c r="AX172" s="151">
        <v>2</v>
      </c>
      <c r="AY172" s="151">
        <v>1</v>
      </c>
      <c r="AZ172" s="151">
        <v>0</v>
      </c>
      <c r="BA172" s="151">
        <v>0</v>
      </c>
      <c r="BB172" s="151">
        <v>0</v>
      </c>
      <c r="BC172" s="151">
        <v>0</v>
      </c>
      <c r="BD172" s="151">
        <v>0</v>
      </c>
      <c r="BE172" s="151">
        <v>0</v>
      </c>
      <c r="BF172" s="151">
        <v>0</v>
      </c>
      <c r="BG172" s="151">
        <v>0</v>
      </c>
      <c r="BH172" s="151">
        <v>0</v>
      </c>
      <c r="BI172" s="151">
        <v>0</v>
      </c>
      <c r="BJ172" s="151">
        <v>22</v>
      </c>
      <c r="BK172" s="151">
        <v>8</v>
      </c>
      <c r="BL172" s="151">
        <v>0</v>
      </c>
      <c r="BM172" s="151">
        <v>0</v>
      </c>
      <c r="BN172" s="151">
        <v>0</v>
      </c>
      <c r="BO172" s="151">
        <v>0</v>
      </c>
      <c r="BP172" s="151">
        <v>0</v>
      </c>
      <c r="BQ172" s="151">
        <v>0</v>
      </c>
      <c r="BR172" s="151">
        <v>2</v>
      </c>
      <c r="BS172" s="151">
        <v>0</v>
      </c>
      <c r="BT172" s="151">
        <v>0</v>
      </c>
      <c r="BU172" s="151">
        <v>8</v>
      </c>
      <c r="BV172" s="151">
        <v>0</v>
      </c>
      <c r="BW172" s="151">
        <v>0</v>
      </c>
      <c r="BX172" s="151">
        <v>0</v>
      </c>
      <c r="BY172" s="151">
        <v>0</v>
      </c>
      <c r="BZ172" s="151">
        <v>0</v>
      </c>
      <c r="CA172" s="151">
        <v>0</v>
      </c>
      <c r="CB172" s="151">
        <v>0</v>
      </c>
      <c r="CC172" s="162">
        <v>0</v>
      </c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</row>
    <row r="173" spans="1:92" x14ac:dyDescent="0.2">
      <c r="A173" s="100" t="s">
        <v>79</v>
      </c>
      <c r="B173" s="100"/>
      <c r="C173" s="100"/>
      <c r="D173" s="151">
        <v>21</v>
      </c>
      <c r="E173" s="151">
        <v>4</v>
      </c>
      <c r="F173" s="151">
        <v>20</v>
      </c>
      <c r="G173" s="151">
        <v>3</v>
      </c>
      <c r="H173" s="151">
        <v>0</v>
      </c>
      <c r="I173" s="151">
        <v>44</v>
      </c>
      <c r="J173" s="151">
        <v>0</v>
      </c>
      <c r="K173" s="151">
        <v>0</v>
      </c>
      <c r="L173" s="151">
        <v>6</v>
      </c>
      <c r="M173" s="151">
        <v>0</v>
      </c>
      <c r="N173" s="151">
        <v>20</v>
      </c>
      <c r="O173" s="151">
        <v>4</v>
      </c>
      <c r="P173" s="151">
        <v>14</v>
      </c>
      <c r="Q173" s="151">
        <v>1</v>
      </c>
      <c r="R173" s="151">
        <v>0</v>
      </c>
      <c r="S173" s="151">
        <v>126</v>
      </c>
      <c r="T173" s="151">
        <v>12</v>
      </c>
      <c r="U173" s="151">
        <v>10</v>
      </c>
      <c r="V173" s="151">
        <v>0</v>
      </c>
      <c r="W173" s="151">
        <v>4</v>
      </c>
      <c r="X173" s="151">
        <v>4</v>
      </c>
      <c r="Y173" s="151">
        <v>0</v>
      </c>
      <c r="Z173" s="151">
        <v>45</v>
      </c>
      <c r="AA173" s="151">
        <v>0</v>
      </c>
      <c r="AB173" s="151">
        <v>2</v>
      </c>
      <c r="AC173" s="151">
        <v>5</v>
      </c>
      <c r="AD173" s="151">
        <v>12</v>
      </c>
      <c r="AE173" s="151">
        <v>0</v>
      </c>
      <c r="AF173" s="151">
        <v>7</v>
      </c>
      <c r="AG173" s="151">
        <v>0</v>
      </c>
      <c r="AH173" s="151">
        <v>3</v>
      </c>
      <c r="AI173" s="151">
        <v>18</v>
      </c>
      <c r="AJ173" s="151">
        <v>1470</v>
      </c>
      <c r="AK173" s="151">
        <v>143</v>
      </c>
      <c r="AL173" s="151">
        <v>17</v>
      </c>
      <c r="AM173" s="151">
        <v>0</v>
      </c>
      <c r="AN173" s="151">
        <v>37</v>
      </c>
      <c r="AO173" s="151">
        <v>7</v>
      </c>
      <c r="AP173" s="151">
        <v>7</v>
      </c>
      <c r="AQ173" s="151">
        <v>7</v>
      </c>
      <c r="AR173" s="151">
        <v>15140</v>
      </c>
      <c r="AS173" s="151">
        <v>5</v>
      </c>
      <c r="AT173" s="151">
        <v>6</v>
      </c>
      <c r="AU173" s="151">
        <v>0</v>
      </c>
      <c r="AV173" s="151">
        <v>16</v>
      </c>
      <c r="AW173" s="151">
        <v>0</v>
      </c>
      <c r="AX173" s="151">
        <v>29</v>
      </c>
      <c r="AY173" s="151">
        <v>12</v>
      </c>
      <c r="AZ173" s="151">
        <v>22</v>
      </c>
      <c r="BA173" s="151">
        <v>0</v>
      </c>
      <c r="BB173" s="151">
        <v>38</v>
      </c>
      <c r="BC173" s="151">
        <v>0</v>
      </c>
      <c r="BD173" s="151">
        <v>0</v>
      </c>
      <c r="BE173" s="151">
        <v>16</v>
      </c>
      <c r="BF173" s="151">
        <v>14</v>
      </c>
      <c r="BG173" s="151">
        <v>5</v>
      </c>
      <c r="BH173" s="151">
        <v>37</v>
      </c>
      <c r="BI173" s="151">
        <v>7</v>
      </c>
      <c r="BJ173" s="151">
        <v>62</v>
      </c>
      <c r="BK173" s="151">
        <v>34</v>
      </c>
      <c r="BL173" s="151">
        <v>5</v>
      </c>
      <c r="BM173" s="151">
        <v>9</v>
      </c>
      <c r="BN173" s="151">
        <v>0</v>
      </c>
      <c r="BO173" s="151">
        <v>0</v>
      </c>
      <c r="BP173" s="151">
        <v>29</v>
      </c>
      <c r="BQ173" s="151">
        <v>3</v>
      </c>
      <c r="BR173" s="151">
        <v>0</v>
      </c>
      <c r="BS173" s="151">
        <v>65</v>
      </c>
      <c r="BT173" s="151">
        <v>5</v>
      </c>
      <c r="BU173" s="151">
        <v>4</v>
      </c>
      <c r="BV173" s="151">
        <v>609</v>
      </c>
      <c r="BW173" s="151">
        <v>6</v>
      </c>
      <c r="BX173" s="151">
        <v>4</v>
      </c>
      <c r="BY173" s="151">
        <v>1</v>
      </c>
      <c r="BZ173" s="151">
        <v>27</v>
      </c>
      <c r="CA173" s="151">
        <v>29</v>
      </c>
      <c r="CB173" s="151">
        <v>0</v>
      </c>
      <c r="CC173" s="162">
        <v>8</v>
      </c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</row>
    <row r="174" spans="1:92" x14ac:dyDescent="0.2">
      <c r="A174" s="100" t="s">
        <v>80</v>
      </c>
      <c r="B174" s="100"/>
      <c r="C174" s="100"/>
      <c r="D174" s="151">
        <v>4788</v>
      </c>
      <c r="E174" s="151">
        <v>324</v>
      </c>
      <c r="F174" s="151">
        <v>5377</v>
      </c>
      <c r="G174" s="151">
        <v>3300</v>
      </c>
      <c r="H174" s="151">
        <v>3340</v>
      </c>
      <c r="I174" s="151">
        <v>8325</v>
      </c>
      <c r="J174" s="151">
        <v>7479</v>
      </c>
      <c r="K174" s="151">
        <v>2354</v>
      </c>
      <c r="L174" s="151">
        <v>836</v>
      </c>
      <c r="M174" s="151">
        <v>1</v>
      </c>
      <c r="N174" s="151">
        <v>3858</v>
      </c>
      <c r="O174" s="151">
        <v>239</v>
      </c>
      <c r="P174" s="151">
        <v>2149</v>
      </c>
      <c r="Q174" s="151">
        <v>293</v>
      </c>
      <c r="R174" s="151">
        <v>1556</v>
      </c>
      <c r="S174" s="151">
        <v>25237</v>
      </c>
      <c r="T174" s="151">
        <v>8146</v>
      </c>
      <c r="U174" s="151">
        <v>1563</v>
      </c>
      <c r="V174" s="151">
        <v>5</v>
      </c>
      <c r="W174" s="151">
        <v>3074</v>
      </c>
      <c r="X174" s="151">
        <v>2445</v>
      </c>
      <c r="Y174" s="151">
        <v>804</v>
      </c>
      <c r="Z174" s="151">
        <v>5605</v>
      </c>
      <c r="AA174" s="151">
        <v>1420</v>
      </c>
      <c r="AB174" s="151">
        <v>5640</v>
      </c>
      <c r="AC174" s="151">
        <v>7127</v>
      </c>
      <c r="AD174" s="151">
        <v>3738</v>
      </c>
      <c r="AE174" s="151">
        <v>60</v>
      </c>
      <c r="AF174" s="151">
        <v>46</v>
      </c>
      <c r="AG174" s="151">
        <v>180</v>
      </c>
      <c r="AH174" s="151">
        <v>745</v>
      </c>
      <c r="AI174" s="151">
        <v>15511</v>
      </c>
      <c r="AJ174" s="151">
        <v>97</v>
      </c>
      <c r="AK174" s="151">
        <v>42516</v>
      </c>
      <c r="AL174" s="151">
        <v>3281</v>
      </c>
      <c r="AM174" s="151">
        <v>688</v>
      </c>
      <c r="AN174" s="151">
        <v>0</v>
      </c>
      <c r="AO174" s="151">
        <v>10316</v>
      </c>
      <c r="AP174" s="151">
        <v>980</v>
      </c>
      <c r="AQ174" s="151">
        <v>2137</v>
      </c>
      <c r="AR174" s="151">
        <v>54</v>
      </c>
      <c r="AS174" s="151">
        <v>1268</v>
      </c>
      <c r="AT174" s="151">
        <v>1235</v>
      </c>
      <c r="AU174" s="151">
        <v>4987</v>
      </c>
      <c r="AV174" s="151">
        <v>4123</v>
      </c>
      <c r="AW174" s="151">
        <v>9431</v>
      </c>
      <c r="AX174" s="151">
        <v>1738</v>
      </c>
      <c r="AY174" s="151">
        <v>4508</v>
      </c>
      <c r="AZ174" s="151">
        <v>3950</v>
      </c>
      <c r="BA174" s="151">
        <v>0</v>
      </c>
      <c r="BB174" s="151">
        <v>8259</v>
      </c>
      <c r="BC174" s="151">
        <v>1407</v>
      </c>
      <c r="BD174" s="151">
        <v>1797</v>
      </c>
      <c r="BE174" s="151">
        <v>6397</v>
      </c>
      <c r="BF174" s="151">
        <v>1592</v>
      </c>
      <c r="BG174" s="151">
        <v>687</v>
      </c>
      <c r="BH174" s="151">
        <v>3858</v>
      </c>
      <c r="BI174" s="151">
        <v>2057</v>
      </c>
      <c r="BJ174" s="151">
        <v>40878</v>
      </c>
      <c r="BK174" s="151">
        <v>6056</v>
      </c>
      <c r="BL174" s="151">
        <v>645</v>
      </c>
      <c r="BM174" s="151">
        <v>974</v>
      </c>
      <c r="BN174" s="151">
        <v>0</v>
      </c>
      <c r="BO174" s="151">
        <v>1385</v>
      </c>
      <c r="BP174" s="151">
        <v>7096</v>
      </c>
      <c r="BQ174" s="151">
        <v>850</v>
      </c>
      <c r="BR174" s="151">
        <v>60416</v>
      </c>
      <c r="BS174" s="151">
        <v>16934</v>
      </c>
      <c r="BT174" s="151">
        <v>1492</v>
      </c>
      <c r="BU174" s="151">
        <v>17</v>
      </c>
      <c r="BV174" s="151">
        <v>1969</v>
      </c>
      <c r="BW174" s="151">
        <v>676</v>
      </c>
      <c r="BX174" s="151">
        <v>441</v>
      </c>
      <c r="BY174" s="151">
        <v>240</v>
      </c>
      <c r="BZ174" s="151">
        <v>2994</v>
      </c>
      <c r="CA174" s="151">
        <v>5396</v>
      </c>
      <c r="CB174" s="151">
        <v>1543</v>
      </c>
      <c r="CC174" s="162">
        <v>775</v>
      </c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</row>
    <row r="175" spans="1:92" x14ac:dyDescent="0.2">
      <c r="A175" s="82" t="s">
        <v>81</v>
      </c>
      <c r="B175" s="82"/>
      <c r="C175" s="82"/>
      <c r="D175" s="151">
        <v>77</v>
      </c>
      <c r="E175" s="151">
        <v>72</v>
      </c>
      <c r="F175" s="151">
        <v>89</v>
      </c>
      <c r="G175" s="151">
        <v>0</v>
      </c>
      <c r="H175" s="151">
        <v>70</v>
      </c>
      <c r="I175" s="151">
        <v>70</v>
      </c>
      <c r="J175" s="151">
        <v>71</v>
      </c>
      <c r="K175" s="151">
        <v>75</v>
      </c>
      <c r="L175" s="151">
        <v>69</v>
      </c>
      <c r="M175" s="151">
        <v>73</v>
      </c>
      <c r="N175" s="151">
        <v>71</v>
      </c>
      <c r="O175" s="151">
        <v>71</v>
      </c>
      <c r="P175" s="151">
        <v>77</v>
      </c>
      <c r="Q175" s="151">
        <v>0</v>
      </c>
      <c r="R175" s="151">
        <v>0</v>
      </c>
      <c r="S175" s="151">
        <v>0</v>
      </c>
      <c r="T175" s="151">
        <v>57</v>
      </c>
      <c r="U175" s="151">
        <v>72</v>
      </c>
      <c r="V175" s="151">
        <v>69</v>
      </c>
      <c r="W175" s="151">
        <v>66</v>
      </c>
      <c r="X175" s="151">
        <v>89</v>
      </c>
      <c r="Y175" s="151">
        <v>72</v>
      </c>
      <c r="Z175" s="151">
        <v>73</v>
      </c>
      <c r="AA175" s="151">
        <v>89</v>
      </c>
      <c r="AB175" s="151">
        <v>75</v>
      </c>
      <c r="AC175" s="151">
        <v>61</v>
      </c>
      <c r="AD175" s="151">
        <v>92</v>
      </c>
      <c r="AE175" s="151">
        <v>67</v>
      </c>
      <c r="AF175" s="151">
        <v>75</v>
      </c>
      <c r="AG175" s="151">
        <v>68</v>
      </c>
      <c r="AH175" s="151">
        <v>84</v>
      </c>
      <c r="AI175" s="151">
        <v>72</v>
      </c>
      <c r="AJ175" s="151">
        <v>78</v>
      </c>
      <c r="AK175" s="151">
        <v>71</v>
      </c>
      <c r="AL175" s="151">
        <v>54</v>
      </c>
      <c r="AM175" s="151">
        <v>0</v>
      </c>
      <c r="AN175" s="151">
        <v>90</v>
      </c>
      <c r="AO175" s="151">
        <v>70</v>
      </c>
      <c r="AP175" s="151">
        <v>73</v>
      </c>
      <c r="AQ175" s="151">
        <v>72</v>
      </c>
      <c r="AR175" s="151">
        <v>72</v>
      </c>
      <c r="AS175" s="151">
        <v>73</v>
      </c>
      <c r="AT175" s="151">
        <v>70</v>
      </c>
      <c r="AU175" s="151">
        <v>58</v>
      </c>
      <c r="AV175" s="151">
        <v>65</v>
      </c>
      <c r="AW175" s="151">
        <v>0</v>
      </c>
      <c r="AX175" s="151">
        <v>70</v>
      </c>
      <c r="AY175" s="151">
        <v>76</v>
      </c>
      <c r="AZ175" s="151">
        <v>74</v>
      </c>
      <c r="BA175" s="151">
        <v>69</v>
      </c>
      <c r="BB175" s="151">
        <v>68</v>
      </c>
      <c r="BC175" s="151">
        <v>72</v>
      </c>
      <c r="BD175" s="151">
        <v>72</v>
      </c>
      <c r="BE175" s="151">
        <v>59</v>
      </c>
      <c r="BF175" s="151">
        <v>77</v>
      </c>
      <c r="BG175" s="151">
        <v>70185</v>
      </c>
      <c r="BH175" s="151">
        <v>71</v>
      </c>
      <c r="BI175" s="151">
        <v>74</v>
      </c>
      <c r="BJ175" s="151">
        <v>0</v>
      </c>
      <c r="BK175" s="151">
        <v>75</v>
      </c>
      <c r="BL175" s="151">
        <v>69</v>
      </c>
      <c r="BM175" s="151">
        <v>0</v>
      </c>
      <c r="BN175" s="151">
        <v>8</v>
      </c>
      <c r="BO175" s="151">
        <v>56</v>
      </c>
      <c r="BP175" s="151">
        <v>75</v>
      </c>
      <c r="BQ175" s="151">
        <v>63</v>
      </c>
      <c r="BR175" s="151">
        <v>73</v>
      </c>
      <c r="BS175" s="151">
        <v>73</v>
      </c>
      <c r="BT175" s="151">
        <v>67</v>
      </c>
      <c r="BU175" s="151">
        <v>71</v>
      </c>
      <c r="BV175" s="151">
        <v>64</v>
      </c>
      <c r="BW175" s="151">
        <v>87</v>
      </c>
      <c r="BX175" s="151">
        <v>63</v>
      </c>
      <c r="BY175" s="151">
        <v>71</v>
      </c>
      <c r="BZ175" s="151">
        <v>71</v>
      </c>
      <c r="CA175" s="151">
        <v>68</v>
      </c>
      <c r="CB175" s="151">
        <v>72</v>
      </c>
      <c r="CC175" s="162">
        <v>87</v>
      </c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</row>
    <row r="176" spans="1:92" x14ac:dyDescent="0.2">
      <c r="A176" s="91"/>
      <c r="B176" s="91"/>
      <c r="C176" s="91"/>
      <c r="D176" s="97">
        <v>0</v>
      </c>
      <c r="E176" s="97"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97">
        <v>0</v>
      </c>
      <c r="BD176" s="97">
        <v>0</v>
      </c>
      <c r="BE176" s="97">
        <v>0</v>
      </c>
      <c r="BF176" s="97">
        <v>0</v>
      </c>
      <c r="BG176" s="97">
        <v>0</v>
      </c>
      <c r="BH176" s="97">
        <v>0</v>
      </c>
      <c r="BI176" s="97">
        <v>0</v>
      </c>
      <c r="BJ176" s="97">
        <v>0</v>
      </c>
      <c r="BK176" s="97">
        <v>0</v>
      </c>
      <c r="BL176" s="97">
        <v>0</v>
      </c>
      <c r="BM176" s="97">
        <v>0</v>
      </c>
      <c r="BN176" s="97">
        <v>0</v>
      </c>
      <c r="BO176" s="97">
        <v>0</v>
      </c>
      <c r="BP176" s="97">
        <v>0</v>
      </c>
      <c r="BQ176" s="97">
        <v>0</v>
      </c>
      <c r="BR176" s="97">
        <v>0</v>
      </c>
      <c r="BS176" s="97">
        <v>0</v>
      </c>
      <c r="BT176" s="97">
        <v>0</v>
      </c>
      <c r="BU176" s="97">
        <v>0</v>
      </c>
      <c r="BV176" s="97">
        <v>0</v>
      </c>
      <c r="BW176" s="97">
        <v>0</v>
      </c>
      <c r="BX176" s="97">
        <v>0</v>
      </c>
      <c r="BY176" s="97">
        <v>0</v>
      </c>
      <c r="BZ176" s="97">
        <v>0</v>
      </c>
      <c r="CA176" s="97">
        <v>0</v>
      </c>
      <c r="CB176" s="97">
        <v>0</v>
      </c>
      <c r="CC176" s="76">
        <v>0</v>
      </c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4"/>
    </row>
    <row r="177" spans="1:92" x14ac:dyDescent="0.2">
      <c r="A177" s="81"/>
      <c r="B177" s="81"/>
      <c r="C177" s="81"/>
      <c r="D177" s="154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v>0</v>
      </c>
      <c r="AU177" s="154">
        <v>0</v>
      </c>
      <c r="AV177" s="154">
        <v>0</v>
      </c>
      <c r="AW177" s="154">
        <v>0</v>
      </c>
      <c r="AX177" s="154">
        <v>0</v>
      </c>
      <c r="AY177" s="154">
        <v>0</v>
      </c>
      <c r="AZ177" s="154">
        <v>0</v>
      </c>
      <c r="BA177" s="154">
        <v>0</v>
      </c>
      <c r="BB177" s="154">
        <v>0</v>
      </c>
      <c r="BC177" s="154">
        <v>0</v>
      </c>
      <c r="BD177" s="154">
        <v>0</v>
      </c>
      <c r="BE177" s="154">
        <v>0</v>
      </c>
      <c r="BF177" s="154">
        <v>0</v>
      </c>
      <c r="BG177" s="154">
        <v>0</v>
      </c>
      <c r="BH177" s="154">
        <v>0</v>
      </c>
      <c r="BI177" s="154">
        <v>0</v>
      </c>
      <c r="BJ177" s="154">
        <v>0</v>
      </c>
      <c r="BK177" s="154">
        <v>0</v>
      </c>
      <c r="BL177" s="154">
        <v>0</v>
      </c>
      <c r="BM177" s="154">
        <v>0</v>
      </c>
      <c r="BN177" s="154">
        <v>0</v>
      </c>
      <c r="BO177" s="154">
        <v>0</v>
      </c>
      <c r="BP177" s="154">
        <v>0</v>
      </c>
      <c r="BQ177" s="154">
        <v>0</v>
      </c>
      <c r="BR177" s="154">
        <v>0</v>
      </c>
      <c r="BS177" s="154">
        <v>0</v>
      </c>
      <c r="BT177" s="154">
        <v>0</v>
      </c>
      <c r="BU177" s="154">
        <v>0</v>
      </c>
      <c r="BV177" s="154">
        <v>0</v>
      </c>
      <c r="BW177" s="154">
        <v>0</v>
      </c>
      <c r="BX177" s="154">
        <v>0</v>
      </c>
      <c r="BY177" s="154">
        <v>0</v>
      </c>
      <c r="BZ177" s="154">
        <v>0</v>
      </c>
      <c r="CA177" s="154">
        <v>0</v>
      </c>
      <c r="CB177" s="154">
        <v>0</v>
      </c>
      <c r="CC177" s="166">
        <v>0</v>
      </c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</row>
    <row r="178" spans="1:92" x14ac:dyDescent="0.2">
      <c r="A178" s="82" t="s">
        <v>82</v>
      </c>
      <c r="B178" s="82"/>
      <c r="C178" s="82"/>
      <c r="D178" s="158">
        <v>7425297.79</v>
      </c>
      <c r="E178" s="158">
        <v>183820</v>
      </c>
      <c r="F178" s="158">
        <v>5369353</v>
      </c>
      <c r="G178" s="158">
        <v>1617575</v>
      </c>
      <c r="H178" s="158">
        <v>5760419</v>
      </c>
      <c r="I178" s="158">
        <v>18080892.870000001</v>
      </c>
      <c r="J178" s="158">
        <v>0</v>
      </c>
      <c r="K178" s="158">
        <v>4304187.01</v>
      </c>
      <c r="L178" s="158">
        <v>731115.78</v>
      </c>
      <c r="M178" s="158">
        <v>8254.7900000000009</v>
      </c>
      <c r="N178" s="158">
        <v>4229823</v>
      </c>
      <c r="O178" s="158">
        <v>141600</v>
      </c>
      <c r="P178" s="158">
        <v>1170639.8999999999</v>
      </c>
      <c r="Q178" s="158">
        <v>99261</v>
      </c>
      <c r="R178" s="158">
        <v>569399.15</v>
      </c>
      <c r="S178" s="158">
        <v>55778638</v>
      </c>
      <c r="T178" s="158">
        <v>17255362</v>
      </c>
      <c r="U178" s="158">
        <v>1794153</v>
      </c>
      <c r="V178" s="158">
        <v>152061.29999999999</v>
      </c>
      <c r="W178" s="158">
        <v>2843642.87</v>
      </c>
      <c r="X178" s="158">
        <v>3819544</v>
      </c>
      <c r="Y178" s="158">
        <v>261955.3</v>
      </c>
      <c r="Z178" s="158">
        <v>8534635.7200000007</v>
      </c>
      <c r="AA178" s="158">
        <v>1359102.63</v>
      </c>
      <c r="AB178" s="158">
        <v>16474781.77</v>
      </c>
      <c r="AC178" s="158">
        <v>4888068</v>
      </c>
      <c r="AD178" s="158">
        <v>3366112.97</v>
      </c>
      <c r="AE178" s="158">
        <v>520048.74</v>
      </c>
      <c r="AF178" s="158">
        <v>44674968.369999997</v>
      </c>
      <c r="AG178" s="158">
        <v>109286.19</v>
      </c>
      <c r="AH178" s="158">
        <v>209225.89</v>
      </c>
      <c r="AI178" s="158">
        <v>32880858</v>
      </c>
      <c r="AJ178" s="158">
        <v>606200000</v>
      </c>
      <c r="AK178" s="158">
        <v>52507794</v>
      </c>
      <c r="AL178" s="158">
        <v>4312278</v>
      </c>
      <c r="AM178" s="158">
        <v>1531286</v>
      </c>
      <c r="AN178" s="158">
        <v>3641040</v>
      </c>
      <c r="AO178" s="158">
        <v>15259839.710000001</v>
      </c>
      <c r="AP178" s="158">
        <v>1210827.32</v>
      </c>
      <c r="AQ178" s="158">
        <v>1991348.31</v>
      </c>
      <c r="AR178" s="158">
        <v>26511233</v>
      </c>
      <c r="AS178" s="158">
        <v>1553746</v>
      </c>
      <c r="AT178" s="158">
        <v>2281088.4</v>
      </c>
      <c r="AU178" s="158">
        <v>7366783.0700000003</v>
      </c>
      <c r="AV178" s="158">
        <v>5920779</v>
      </c>
      <c r="AW178" s="158">
        <v>11997289.720000001</v>
      </c>
      <c r="AX178" s="158">
        <v>2505181.7000000002</v>
      </c>
      <c r="AY178" s="158">
        <v>9599769.0099999998</v>
      </c>
      <c r="AZ178" s="158">
        <v>7318512.5099999998</v>
      </c>
      <c r="BA178" s="158">
        <v>247069</v>
      </c>
      <c r="BB178" s="158">
        <v>19045132.629999999</v>
      </c>
      <c r="BC178" s="158">
        <v>1783450.36</v>
      </c>
      <c r="BD178" s="158">
        <v>1617709</v>
      </c>
      <c r="BE178" s="158">
        <v>6350924</v>
      </c>
      <c r="BF178" s="158">
        <v>1128076.25</v>
      </c>
      <c r="BG178" s="158">
        <v>491417.51</v>
      </c>
      <c r="BH178" s="158">
        <v>6804755</v>
      </c>
      <c r="BI178" s="158">
        <v>2906930</v>
      </c>
      <c r="BJ178" s="158">
        <v>63314708</v>
      </c>
      <c r="BK178" s="158">
        <v>5856346</v>
      </c>
      <c r="BL178" s="158">
        <v>633656</v>
      </c>
      <c r="BM178" s="158">
        <v>543809.79</v>
      </c>
      <c r="BN178" s="158">
        <v>387978.47</v>
      </c>
      <c r="BO178" s="158">
        <v>1132886</v>
      </c>
      <c r="BP178" s="158">
        <v>8516762</v>
      </c>
      <c r="BQ178" s="158">
        <v>1020825</v>
      </c>
      <c r="BR178" s="158">
        <v>261125162</v>
      </c>
      <c r="BS178" s="158">
        <v>30741373</v>
      </c>
      <c r="BT178" s="158">
        <v>2086187</v>
      </c>
      <c r="BU178" s="158">
        <v>17408533</v>
      </c>
      <c r="BV178" s="158">
        <v>2015222</v>
      </c>
      <c r="BW178" s="158">
        <v>414053.7</v>
      </c>
      <c r="BX178" s="158">
        <v>913116</v>
      </c>
      <c r="BY178" s="158">
        <v>570321.86</v>
      </c>
      <c r="BZ178" s="158">
        <v>3329535</v>
      </c>
      <c r="CA178" s="158">
        <v>5524972</v>
      </c>
      <c r="CB178" s="158">
        <v>4117713.67</v>
      </c>
      <c r="CC178" s="160">
        <v>887746.88</v>
      </c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</row>
  </sheetData>
  <phoneticPr fontId="8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M238"/>
  <sheetViews>
    <sheetView workbookViewId="0">
      <pane xSplit="3" ySplit="2" topLeftCell="BO171" activePane="bottomRight" state="frozen"/>
      <selection pane="topRight" activeCell="D1" sqref="D1"/>
      <selection pane="bottomLeft" activeCell="A3" sqref="A3"/>
      <selection pane="bottomRight" activeCell="BO186" sqref="BO186"/>
    </sheetView>
  </sheetViews>
  <sheetFormatPr defaultColWidth="25.7109375" defaultRowHeight="12.75" x14ac:dyDescent="0.2"/>
  <cols>
    <col min="1" max="1" width="56" style="4" bestFit="1" customWidth="1"/>
    <col min="2" max="2" width="22" style="4" customWidth="1"/>
    <col min="3" max="3" width="35.85546875" style="4" customWidth="1"/>
    <col min="4" max="4" width="15" style="4" customWidth="1"/>
    <col min="5" max="82" width="25.7109375" style="4" customWidth="1"/>
    <col min="83" max="83" width="25.85546875" style="4" customWidth="1"/>
    <col min="84" max="16384" width="25.7109375" style="4"/>
  </cols>
  <sheetData>
    <row r="1" spans="1:81" s="58" customFormat="1" ht="48" customHeight="1" x14ac:dyDescent="0.2">
      <c r="A1" s="81" t="s">
        <v>327</v>
      </c>
      <c r="B1" s="81"/>
      <c r="C1" s="81"/>
      <c r="D1" s="80" t="s">
        <v>317</v>
      </c>
      <c r="E1" s="80" t="s">
        <v>246</v>
      </c>
      <c r="F1" s="80" t="s">
        <v>285</v>
      </c>
      <c r="G1" s="80" t="s">
        <v>248</v>
      </c>
      <c r="H1" s="80" t="s">
        <v>249</v>
      </c>
      <c r="I1" s="80" t="s">
        <v>250</v>
      </c>
      <c r="J1" s="80" t="s">
        <v>251</v>
      </c>
      <c r="K1" s="80" t="s">
        <v>156</v>
      </c>
      <c r="L1" s="80" t="s">
        <v>252</v>
      </c>
      <c r="M1" s="80" t="s">
        <v>289</v>
      </c>
      <c r="N1" s="80" t="s">
        <v>290</v>
      </c>
      <c r="O1" s="80" t="s">
        <v>253</v>
      </c>
      <c r="P1" s="80" t="s">
        <v>286</v>
      </c>
      <c r="Q1" s="80" t="s">
        <v>154</v>
      </c>
      <c r="R1" s="80" t="s">
        <v>262</v>
      </c>
      <c r="S1" s="80" t="s">
        <v>291</v>
      </c>
      <c r="T1" s="80" t="s">
        <v>318</v>
      </c>
      <c r="U1" s="80" t="s">
        <v>292</v>
      </c>
      <c r="V1" s="80" t="s">
        <v>255</v>
      </c>
      <c r="W1" s="80" t="s">
        <v>256</v>
      </c>
      <c r="X1" s="80" t="s">
        <v>277</v>
      </c>
      <c r="Y1" s="80" t="s">
        <v>278</v>
      </c>
      <c r="Z1" s="80" t="s">
        <v>12</v>
      </c>
      <c r="AA1" s="80" t="s">
        <v>13</v>
      </c>
      <c r="AB1" s="80" t="s">
        <v>264</v>
      </c>
      <c r="AC1" s="80" t="s">
        <v>14</v>
      </c>
      <c r="AD1" s="80" t="s">
        <v>15</v>
      </c>
      <c r="AE1" s="80" t="s">
        <v>17</v>
      </c>
      <c r="AF1" s="80" t="s">
        <v>258</v>
      </c>
      <c r="AG1" s="80" t="s">
        <v>18</v>
      </c>
      <c r="AH1" s="80" t="s">
        <v>19</v>
      </c>
      <c r="AI1" s="80" t="s">
        <v>20</v>
      </c>
      <c r="AJ1" s="80" t="s">
        <v>21</v>
      </c>
      <c r="AK1" s="80" t="s">
        <v>22</v>
      </c>
      <c r="AL1" s="80" t="s">
        <v>23</v>
      </c>
      <c r="AM1" s="80" t="s">
        <v>265</v>
      </c>
      <c r="AN1" s="80" t="s">
        <v>205</v>
      </c>
      <c r="AO1" s="80" t="s">
        <v>24</v>
      </c>
      <c r="AP1" s="80" t="s">
        <v>26</v>
      </c>
      <c r="AQ1" s="80" t="s">
        <v>266</v>
      </c>
      <c r="AR1" s="80" t="s">
        <v>27</v>
      </c>
      <c r="AS1" s="80" t="s">
        <v>28</v>
      </c>
      <c r="AT1" s="80" t="s">
        <v>29</v>
      </c>
      <c r="AU1" s="80" t="s">
        <v>30</v>
      </c>
      <c r="AV1" s="80" t="s">
        <v>7</v>
      </c>
      <c r="AW1" s="80" t="s">
        <v>206</v>
      </c>
      <c r="AX1" s="80" t="s">
        <v>32</v>
      </c>
      <c r="AY1" s="80" t="s">
        <v>33</v>
      </c>
      <c r="AZ1" s="80" t="s">
        <v>268</v>
      </c>
      <c r="BA1" s="80" t="s">
        <v>269</v>
      </c>
      <c r="BB1" s="80" t="s">
        <v>270</v>
      </c>
      <c r="BC1" s="80" t="s">
        <v>34</v>
      </c>
      <c r="BD1" s="80" t="s">
        <v>35</v>
      </c>
      <c r="BE1" s="80" t="s">
        <v>36</v>
      </c>
      <c r="BF1" s="80" t="s">
        <v>37</v>
      </c>
      <c r="BG1" s="80" t="s">
        <v>38</v>
      </c>
      <c r="BH1" s="80" t="s">
        <v>62</v>
      </c>
      <c r="BI1" s="80" t="s">
        <v>204</v>
      </c>
      <c r="BJ1" s="80" t="s">
        <v>3</v>
      </c>
      <c r="BK1" s="80" t="s">
        <v>40</v>
      </c>
      <c r="BL1" s="80" t="s">
        <v>41</v>
      </c>
      <c r="BM1" s="80" t="s">
        <v>42</v>
      </c>
      <c r="BN1" s="80" t="s">
        <v>44</v>
      </c>
      <c r="BO1" s="80" t="s">
        <v>217</v>
      </c>
      <c r="BP1" s="80" t="s">
        <v>45</v>
      </c>
      <c r="BQ1" s="80" t="s">
        <v>46</v>
      </c>
      <c r="BR1" s="80" t="s">
        <v>47</v>
      </c>
      <c r="BS1" s="80" t="s">
        <v>271</v>
      </c>
      <c r="BT1" s="80" t="s">
        <v>48</v>
      </c>
      <c r="BU1" s="80" t="s">
        <v>49</v>
      </c>
      <c r="BV1" s="80" t="s">
        <v>50</v>
      </c>
      <c r="BW1" s="80" t="s">
        <v>52</v>
      </c>
      <c r="BX1" s="80" t="s">
        <v>272</v>
      </c>
      <c r="BY1" s="80" t="s">
        <v>54</v>
      </c>
      <c r="BZ1" s="80" t="s">
        <v>55</v>
      </c>
      <c r="CA1" s="80" t="s">
        <v>56</v>
      </c>
      <c r="CB1" s="80" t="s">
        <v>57</v>
      </c>
      <c r="CC1" s="80" t="s">
        <v>5</v>
      </c>
    </row>
    <row r="2" spans="1:81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81" ht="13.5" thickTop="1" x14ac:dyDescent="0.2">
      <c r="A3" s="125"/>
      <c r="B3" s="125"/>
      <c r="C3" s="125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</row>
    <row r="4" spans="1:81" x14ac:dyDescent="0.2">
      <c r="A4" s="125" t="s">
        <v>348</v>
      </c>
      <c r="B4" s="125" t="s">
        <v>356</v>
      </c>
      <c r="C4" s="125">
        <v>2009</v>
      </c>
      <c r="D4" s="140">
        <f>D64+D65+D66+D67+D68+D69+D70+D71+D72+D74</f>
        <v>106402682.92999998</v>
      </c>
      <c r="E4" s="140">
        <f t="shared" ref="E4:BP4" si="0">E64+E65+E66+E67+E68+E69+E70+E71+E72+E74</f>
        <v>4804895.3999999994</v>
      </c>
      <c r="F4" s="140">
        <f t="shared" si="0"/>
        <v>98989479</v>
      </c>
      <c r="G4" s="140">
        <f t="shared" si="0"/>
        <v>25711311</v>
      </c>
      <c r="H4" s="140">
        <f t="shared" si="0"/>
        <v>86540522.419999987</v>
      </c>
      <c r="I4" s="140">
        <f t="shared" si="0"/>
        <v>217490576.91999996</v>
      </c>
      <c r="J4" s="140">
        <f t="shared" si="0"/>
        <v>182144958</v>
      </c>
      <c r="K4" s="140">
        <f t="shared" si="0"/>
        <v>83743116.959999993</v>
      </c>
      <c r="L4" s="140">
        <f t="shared" si="0"/>
        <v>16577266.909999998</v>
      </c>
      <c r="M4" s="140">
        <f t="shared" si="0"/>
        <v>2233374.36</v>
      </c>
      <c r="N4" s="140">
        <f t="shared" si="0"/>
        <v>79747849.899999991</v>
      </c>
      <c r="O4" s="140">
        <f t="shared" si="0"/>
        <v>1784232.37</v>
      </c>
      <c r="P4" s="140">
        <f t="shared" si="0"/>
        <v>34119632.689999998</v>
      </c>
      <c r="Q4" s="140">
        <f t="shared" si="0"/>
        <v>3262563.9400000004</v>
      </c>
      <c r="R4" s="140">
        <f t="shared" si="0"/>
        <v>26077424.750000004</v>
      </c>
      <c r="S4" s="140">
        <f t="shared" si="0"/>
        <v>898904168</v>
      </c>
      <c r="T4" s="140">
        <f t="shared" si="0"/>
        <v>291666769.05000001</v>
      </c>
      <c r="U4" s="140">
        <f t="shared" si="0"/>
        <v>27622739.760000002</v>
      </c>
      <c r="V4" s="140">
        <f t="shared" si="0"/>
        <v>6527250.9100000001</v>
      </c>
      <c r="W4" s="140">
        <f t="shared" si="0"/>
        <v>54000481.93</v>
      </c>
      <c r="X4" s="140">
        <f t="shared" si="0"/>
        <v>77219501</v>
      </c>
      <c r="Y4" s="140">
        <f t="shared" si="0"/>
        <v>10110277.949999999</v>
      </c>
      <c r="Z4" s="140">
        <f t="shared" si="0"/>
        <v>174014078.35999998</v>
      </c>
      <c r="AA4" s="140">
        <f t="shared" si="0"/>
        <v>27924244.559999999</v>
      </c>
      <c r="AB4" s="140">
        <f t="shared" si="0"/>
        <v>171974671.66</v>
      </c>
      <c r="AC4" s="140">
        <f t="shared" si="0"/>
        <v>57987908.469999999</v>
      </c>
      <c r="AD4" s="140">
        <f t="shared" si="0"/>
        <v>49899175</v>
      </c>
      <c r="AE4" s="140">
        <f t="shared" si="0"/>
        <v>3803516.9199999995</v>
      </c>
      <c r="AF4" s="140">
        <f t="shared" si="0"/>
        <v>631868128.26000011</v>
      </c>
      <c r="AG4" s="140">
        <f t="shared" si="0"/>
        <v>953864.31</v>
      </c>
      <c r="AH4" s="140">
        <f t="shared" si="0"/>
        <v>3470744.25</v>
      </c>
      <c r="AI4" s="140">
        <f t="shared" si="0"/>
        <v>559017613</v>
      </c>
      <c r="AJ4" s="140">
        <f t="shared" si="0"/>
        <v>6562586715.0600014</v>
      </c>
      <c r="AK4" s="140">
        <f t="shared" si="0"/>
        <v>1066500466.49</v>
      </c>
      <c r="AL4" s="140">
        <f t="shared" si="0"/>
        <v>50813740.88000001</v>
      </c>
      <c r="AM4" s="140">
        <f t="shared" si="0"/>
        <v>13631814.939999998</v>
      </c>
      <c r="AN4" s="140">
        <f t="shared" si="0"/>
        <v>43374966</v>
      </c>
      <c r="AO4" s="140">
        <f t="shared" si="0"/>
        <v>296753372.77999997</v>
      </c>
      <c r="AP4" s="140">
        <f t="shared" si="0"/>
        <v>18758365.459999997</v>
      </c>
      <c r="AQ4" s="140">
        <f t="shared" si="0"/>
        <v>25535120.390000004</v>
      </c>
      <c r="AR4" s="140">
        <f t="shared" si="0"/>
        <v>381431953.15000004</v>
      </c>
      <c r="AS4" s="140">
        <f t="shared" si="0"/>
        <v>19447752.809999995</v>
      </c>
      <c r="AT4" s="140">
        <f t="shared" si="0"/>
        <v>20089032.269999996</v>
      </c>
      <c r="AU4" s="140">
        <f t="shared" si="0"/>
        <v>121072021.45</v>
      </c>
      <c r="AV4" s="140">
        <f t="shared" si="0"/>
        <v>123344222.34</v>
      </c>
      <c r="AW4" s="140">
        <f t="shared" si="0"/>
        <v>199303040.75999999</v>
      </c>
      <c r="AX4" s="140">
        <f t="shared" si="0"/>
        <v>43782615.129999995</v>
      </c>
      <c r="AY4" s="140">
        <f t="shared" si="0"/>
        <v>87198126.669999987</v>
      </c>
      <c r="AZ4" s="140">
        <f t="shared" si="0"/>
        <v>86791043.23999998</v>
      </c>
      <c r="BA4" s="140">
        <f t="shared" si="0"/>
        <v>6751833.0199999996</v>
      </c>
      <c r="BB4" s="140">
        <f t="shared" si="0"/>
        <v>215332746.50000003</v>
      </c>
      <c r="BC4" s="140">
        <f t="shared" si="0"/>
        <v>32718887.780000005</v>
      </c>
      <c r="BD4" s="140">
        <f t="shared" si="0"/>
        <v>33741882.809999995</v>
      </c>
      <c r="BE4" s="140">
        <f t="shared" si="0"/>
        <v>155613048.73000002</v>
      </c>
      <c r="BF4" s="140">
        <f t="shared" si="0"/>
        <v>24886423.09</v>
      </c>
      <c r="BG4" s="140">
        <f t="shared" si="0"/>
        <v>11343589.26</v>
      </c>
      <c r="BH4" s="140">
        <f t="shared" si="0"/>
        <v>79263289.749999985</v>
      </c>
      <c r="BI4" s="140">
        <f t="shared" si="0"/>
        <v>14367512.009999998</v>
      </c>
      <c r="BJ4" s="140">
        <f t="shared" si="0"/>
        <v>1393928752</v>
      </c>
      <c r="BK4" s="140">
        <f t="shared" si="0"/>
        <v>85207405.799999997</v>
      </c>
      <c r="BL4" s="140">
        <f t="shared" si="0"/>
        <v>12178305.510000002</v>
      </c>
      <c r="BM4" s="140">
        <f t="shared" si="0"/>
        <v>6120076.4900000002</v>
      </c>
      <c r="BN4" s="140">
        <f t="shared" si="0"/>
        <v>7840546.0600000015</v>
      </c>
      <c r="BO4" s="140">
        <f t="shared" si="0"/>
        <v>44756020.790000007</v>
      </c>
      <c r="BP4" s="140">
        <f t="shared" si="0"/>
        <v>148972568.99999997</v>
      </c>
      <c r="BQ4" s="140">
        <f t="shared" ref="BQ4:CC4" si="1">BQ64+BQ65+BQ66+BQ67+BQ68+BQ69+BQ70+BQ71+BQ72+BQ74</f>
        <v>16639617.4</v>
      </c>
      <c r="BR4" s="140">
        <f t="shared" si="1"/>
        <v>4148150223.52</v>
      </c>
      <c r="BS4" s="140">
        <f t="shared" si="1"/>
        <v>335591611</v>
      </c>
      <c r="BT4" s="140">
        <f t="shared" si="1"/>
        <v>23274710.16</v>
      </c>
      <c r="BU4" s="140">
        <f t="shared" si="1"/>
        <v>224271018</v>
      </c>
      <c r="BV4" s="140">
        <f t="shared" si="1"/>
        <v>47706582</v>
      </c>
      <c r="BW4" s="140">
        <f t="shared" si="1"/>
        <v>10413244.640000001</v>
      </c>
      <c r="BX4" s="140">
        <f t="shared" si="1"/>
        <v>6536247</v>
      </c>
      <c r="BY4" s="140">
        <f t="shared" si="1"/>
        <v>5075061.34</v>
      </c>
      <c r="BZ4" s="140">
        <f t="shared" si="1"/>
        <v>48210554.640000008</v>
      </c>
      <c r="CA4" s="140">
        <f t="shared" si="1"/>
        <v>149018387.27999997</v>
      </c>
      <c r="CB4" s="140">
        <f t="shared" si="1"/>
        <v>39134817.820000008</v>
      </c>
      <c r="CC4" s="140">
        <f t="shared" si="1"/>
        <v>0</v>
      </c>
    </row>
    <row r="5" spans="1:81" x14ac:dyDescent="0.2">
      <c r="A5" s="125" t="str">
        <f>A76</f>
        <v>Accumulated Amortization</v>
      </c>
      <c r="B5" s="125" t="s">
        <v>654</v>
      </c>
      <c r="C5" s="125">
        <v>2009</v>
      </c>
      <c r="D5" s="140">
        <f>D76</f>
        <v>-44481601.130000003</v>
      </c>
      <c r="E5" s="140">
        <f t="shared" ref="E5:BP5" si="2">E76</f>
        <v>-2756093.09</v>
      </c>
      <c r="F5" s="140">
        <f t="shared" si="2"/>
        <v>-43588545</v>
      </c>
      <c r="G5" s="140">
        <f t="shared" si="2"/>
        <v>-8345415</v>
      </c>
      <c r="H5" s="140">
        <f t="shared" si="2"/>
        <v>-23274722.41</v>
      </c>
      <c r="I5" s="140">
        <f t="shared" si="2"/>
        <v>-114390672.12</v>
      </c>
      <c r="J5" s="140">
        <f t="shared" si="2"/>
        <v>-84713702</v>
      </c>
      <c r="K5" s="140">
        <f t="shared" si="2"/>
        <v>-32627360.039999999</v>
      </c>
      <c r="L5" s="140">
        <f t="shared" si="2"/>
        <v>-8541456.1999999993</v>
      </c>
      <c r="M5" s="140">
        <f t="shared" si="2"/>
        <v>-1386046.74</v>
      </c>
      <c r="N5" s="140">
        <f t="shared" si="2"/>
        <v>-29005219.25</v>
      </c>
      <c r="O5" s="140">
        <f t="shared" si="2"/>
        <v>-482033.18</v>
      </c>
      <c r="P5" s="140">
        <f t="shared" si="2"/>
        <v>-13535483.52</v>
      </c>
      <c r="Q5" s="140">
        <f t="shared" si="2"/>
        <v>-955777.12</v>
      </c>
      <c r="R5" s="140">
        <f t="shared" si="2"/>
        <v>-13904673.85</v>
      </c>
      <c r="S5" s="140">
        <f t="shared" si="2"/>
        <v>-416914977</v>
      </c>
      <c r="T5" s="140">
        <f t="shared" si="2"/>
        <v>-110625592.67</v>
      </c>
      <c r="U5" s="140">
        <f t="shared" si="2"/>
        <v>-6853982.9400000004</v>
      </c>
      <c r="V5" s="140">
        <f t="shared" si="2"/>
        <v>-4456311.3899999997</v>
      </c>
      <c r="W5" s="140">
        <f t="shared" si="2"/>
        <v>-14124638.890000001</v>
      </c>
      <c r="X5" s="140">
        <f t="shared" si="2"/>
        <v>-41215068</v>
      </c>
      <c r="Y5" s="140">
        <f t="shared" si="2"/>
        <v>-7200757.0999999996</v>
      </c>
      <c r="Z5" s="140">
        <f t="shared" si="2"/>
        <v>-98197097.569999993</v>
      </c>
      <c r="AA5" s="140">
        <f t="shared" si="2"/>
        <v>-12409113.029999999</v>
      </c>
      <c r="AB5" s="140">
        <f t="shared" si="2"/>
        <v>-49740922.030000001</v>
      </c>
      <c r="AC5" s="140">
        <f t="shared" si="2"/>
        <v>-20204612.049999997</v>
      </c>
      <c r="AD5" s="140">
        <f t="shared" si="2"/>
        <v>-16360967</v>
      </c>
      <c r="AE5" s="140">
        <f t="shared" si="2"/>
        <v>-2965512.85</v>
      </c>
      <c r="AF5" s="140">
        <f t="shared" si="2"/>
        <v>-312468399.76999998</v>
      </c>
      <c r="AG5" s="140">
        <f t="shared" si="2"/>
        <v>-374064.05</v>
      </c>
      <c r="AH5" s="140">
        <f t="shared" si="2"/>
        <v>-1451310.55</v>
      </c>
      <c r="AI5" s="140">
        <f t="shared" si="2"/>
        <v>-228617035</v>
      </c>
      <c r="AJ5" s="140">
        <f t="shared" si="2"/>
        <v>-2616227620.5599999</v>
      </c>
      <c r="AK5" s="140">
        <f t="shared" si="2"/>
        <v>-425915070.54000002</v>
      </c>
      <c r="AL5" s="140">
        <f t="shared" si="2"/>
        <v>-25719209.039999999</v>
      </c>
      <c r="AM5" s="140">
        <f t="shared" si="2"/>
        <v>-6318925.5499999998</v>
      </c>
      <c r="AN5" s="140">
        <f t="shared" si="2"/>
        <v>-15873352</v>
      </c>
      <c r="AO5" s="140">
        <f t="shared" si="2"/>
        <v>-127552269.91</v>
      </c>
      <c r="AP5" s="140">
        <f t="shared" si="2"/>
        <v>-6903142.4100000001</v>
      </c>
      <c r="AQ5" s="140">
        <f t="shared" si="2"/>
        <v>-8368002.7800000003</v>
      </c>
      <c r="AR5" s="140">
        <f t="shared" si="2"/>
        <v>-168594993.84</v>
      </c>
      <c r="AS5" s="140">
        <f t="shared" si="2"/>
        <v>-10346237.939999999</v>
      </c>
      <c r="AT5" s="140">
        <f t="shared" si="2"/>
        <v>-10546691.18</v>
      </c>
      <c r="AU5" s="140">
        <f t="shared" si="2"/>
        <v>-44074817.899999999</v>
      </c>
      <c r="AV5" s="140">
        <f t="shared" si="2"/>
        <v>-55458126.369999997</v>
      </c>
      <c r="AW5" s="140">
        <f t="shared" si="2"/>
        <v>-94711979.799999997</v>
      </c>
      <c r="AX5" s="140">
        <f t="shared" si="2"/>
        <v>-18485599.91</v>
      </c>
      <c r="AY5" s="140">
        <f t="shared" si="2"/>
        <v>-36317916.18</v>
      </c>
      <c r="AZ5" s="140">
        <f t="shared" si="2"/>
        <v>-46271663.259999998</v>
      </c>
      <c r="BA5" s="140">
        <f t="shared" si="2"/>
        <v>-3188722.9</v>
      </c>
      <c r="BB5" s="140">
        <f t="shared" si="2"/>
        <v>-78668455.930000007</v>
      </c>
      <c r="BC5" s="140">
        <f t="shared" si="2"/>
        <v>-15691593.1</v>
      </c>
      <c r="BD5" s="140">
        <f t="shared" si="2"/>
        <v>-17556726.25</v>
      </c>
      <c r="BE5" s="140">
        <f t="shared" si="2"/>
        <v>-78500104.129999995</v>
      </c>
      <c r="BF5" s="140">
        <f t="shared" si="2"/>
        <v>-15633695.17</v>
      </c>
      <c r="BG5" s="140">
        <f t="shared" si="2"/>
        <v>-6855301.0099999998</v>
      </c>
      <c r="BH5" s="140">
        <f t="shared" si="2"/>
        <v>-26568256.75</v>
      </c>
      <c r="BI5" s="140">
        <f t="shared" si="2"/>
        <v>-1683379.55</v>
      </c>
      <c r="BJ5" s="140">
        <f t="shared" si="2"/>
        <v>-597964297</v>
      </c>
      <c r="BK5" s="140">
        <f t="shared" si="2"/>
        <v>-46258843</v>
      </c>
      <c r="BL5" s="140">
        <f t="shared" si="2"/>
        <v>-7819389.4000000004</v>
      </c>
      <c r="BM5" s="140">
        <f t="shared" si="2"/>
        <v>-1643982.68</v>
      </c>
      <c r="BN5" s="140">
        <f t="shared" si="2"/>
        <v>-2588353.38</v>
      </c>
      <c r="BO5" s="140">
        <f t="shared" si="2"/>
        <v>-19274042.640000001</v>
      </c>
      <c r="BP5" s="140">
        <f t="shared" si="2"/>
        <v>-79903058.560000002</v>
      </c>
      <c r="BQ5" s="140">
        <f t="shared" ref="BQ5:CC5" si="3">BQ76</f>
        <v>-8135671.8899999997</v>
      </c>
      <c r="BR5" s="140">
        <f t="shared" si="3"/>
        <v>-2124641603.1700001</v>
      </c>
      <c r="BS5" s="140">
        <f t="shared" si="3"/>
        <v>-171437346</v>
      </c>
      <c r="BT5" s="140">
        <f t="shared" si="3"/>
        <v>-10771926.720000001</v>
      </c>
      <c r="BU5" s="140">
        <f t="shared" si="3"/>
        <v>-97922615</v>
      </c>
      <c r="BV5" s="140">
        <f t="shared" si="3"/>
        <v>-25262201</v>
      </c>
      <c r="BW5" s="140">
        <f t="shared" si="3"/>
        <v>-5383107.1500000004</v>
      </c>
      <c r="BX5" s="140">
        <f t="shared" si="3"/>
        <v>-2121710</v>
      </c>
      <c r="BY5" s="140">
        <f t="shared" si="3"/>
        <v>-3020301.47</v>
      </c>
      <c r="BZ5" s="140">
        <f t="shared" si="3"/>
        <v>-13741003.51</v>
      </c>
      <c r="CA5" s="140">
        <f t="shared" si="3"/>
        <v>-64107823.539999999</v>
      </c>
      <c r="CB5" s="140">
        <f t="shared" si="3"/>
        <v>-15214319.1</v>
      </c>
      <c r="CC5" s="140">
        <f t="shared" si="3"/>
        <v>0</v>
      </c>
    </row>
    <row r="6" spans="1:81" x14ac:dyDescent="0.2">
      <c r="A6" s="197" t="s">
        <v>241</v>
      </c>
      <c r="B6" s="125"/>
      <c r="C6" s="125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</row>
    <row r="7" spans="1:81" x14ac:dyDescent="0.2">
      <c r="A7" s="125" t="s">
        <v>349</v>
      </c>
      <c r="B7" s="125" t="s">
        <v>357</v>
      </c>
      <c r="C7" s="125">
        <v>2009</v>
      </c>
      <c r="D7" s="129">
        <f>D186</f>
        <v>7425297.79</v>
      </c>
      <c r="E7" s="129">
        <f t="shared" ref="E7:BP7" si="4">E186</f>
        <v>183820</v>
      </c>
      <c r="F7" s="129">
        <f t="shared" si="4"/>
        <v>5369353</v>
      </c>
      <c r="G7" s="129">
        <f t="shared" si="4"/>
        <v>1617575</v>
      </c>
      <c r="H7" s="129">
        <f t="shared" si="4"/>
        <v>5760419</v>
      </c>
      <c r="I7" s="129">
        <f t="shared" si="4"/>
        <v>18080892.870000001</v>
      </c>
      <c r="J7" s="129">
        <f t="shared" si="4"/>
        <v>0</v>
      </c>
      <c r="K7" s="129">
        <f t="shared" si="4"/>
        <v>4304187.01</v>
      </c>
      <c r="L7" s="129">
        <f t="shared" si="4"/>
        <v>731115.78</v>
      </c>
      <c r="M7" s="129">
        <f t="shared" si="4"/>
        <v>8254.7900000000009</v>
      </c>
      <c r="N7" s="129">
        <f t="shared" si="4"/>
        <v>4229823</v>
      </c>
      <c r="O7" s="129">
        <f t="shared" si="4"/>
        <v>141600</v>
      </c>
      <c r="P7" s="129">
        <f t="shared" si="4"/>
        <v>1170639.8999999999</v>
      </c>
      <c r="Q7" s="129">
        <f t="shared" si="4"/>
        <v>99261</v>
      </c>
      <c r="R7" s="129">
        <f t="shared" si="4"/>
        <v>569399.15</v>
      </c>
      <c r="S7" s="129">
        <f t="shared" si="4"/>
        <v>55778638</v>
      </c>
      <c r="T7" s="129">
        <f t="shared" si="4"/>
        <v>17255362</v>
      </c>
      <c r="U7" s="129">
        <f t="shared" si="4"/>
        <v>1794153</v>
      </c>
      <c r="V7" s="129">
        <f t="shared" si="4"/>
        <v>152061.29999999999</v>
      </c>
      <c r="W7" s="129">
        <f t="shared" si="4"/>
        <v>2843642.87</v>
      </c>
      <c r="X7" s="129">
        <f t="shared" si="4"/>
        <v>3819544</v>
      </c>
      <c r="Y7" s="129">
        <f t="shared" si="4"/>
        <v>261955.3</v>
      </c>
      <c r="Z7" s="129">
        <f t="shared" si="4"/>
        <v>8534635.7200000007</v>
      </c>
      <c r="AA7" s="129">
        <f t="shared" si="4"/>
        <v>1359102.63</v>
      </c>
      <c r="AB7" s="129">
        <f t="shared" si="4"/>
        <v>16474781.77</v>
      </c>
      <c r="AC7" s="129">
        <f t="shared" si="4"/>
        <v>4888068</v>
      </c>
      <c r="AD7" s="129">
        <f t="shared" si="4"/>
        <v>3366112.97</v>
      </c>
      <c r="AE7" s="129">
        <f t="shared" si="4"/>
        <v>520048.74</v>
      </c>
      <c r="AF7" s="129">
        <f t="shared" si="4"/>
        <v>44674968.369999997</v>
      </c>
      <c r="AG7" s="129">
        <f t="shared" si="4"/>
        <v>109286.19</v>
      </c>
      <c r="AH7" s="129">
        <f t="shared" si="4"/>
        <v>209225.89</v>
      </c>
      <c r="AI7" s="129">
        <f t="shared" si="4"/>
        <v>32880858</v>
      </c>
      <c r="AJ7" s="129">
        <f t="shared" si="4"/>
        <v>606200000</v>
      </c>
      <c r="AK7" s="129">
        <f t="shared" si="4"/>
        <v>52507794</v>
      </c>
      <c r="AL7" s="129">
        <f t="shared" si="4"/>
        <v>4312278</v>
      </c>
      <c r="AM7" s="129">
        <f t="shared" si="4"/>
        <v>1531286</v>
      </c>
      <c r="AN7" s="129">
        <f t="shared" si="4"/>
        <v>3641040</v>
      </c>
      <c r="AO7" s="129">
        <f t="shared" si="4"/>
        <v>15259839.710000001</v>
      </c>
      <c r="AP7" s="129">
        <f t="shared" si="4"/>
        <v>1210827.32</v>
      </c>
      <c r="AQ7" s="129">
        <f t="shared" si="4"/>
        <v>1991348.31</v>
      </c>
      <c r="AR7" s="129">
        <f t="shared" si="4"/>
        <v>26511233</v>
      </c>
      <c r="AS7" s="129">
        <f t="shared" si="4"/>
        <v>1553746</v>
      </c>
      <c r="AT7" s="129">
        <f t="shared" si="4"/>
        <v>2281088.4</v>
      </c>
      <c r="AU7" s="129">
        <f t="shared" si="4"/>
        <v>7366783.0700000003</v>
      </c>
      <c r="AV7" s="129">
        <f t="shared" si="4"/>
        <v>5920779</v>
      </c>
      <c r="AW7" s="129">
        <f t="shared" si="4"/>
        <v>11997289.720000001</v>
      </c>
      <c r="AX7" s="129">
        <f t="shared" si="4"/>
        <v>2505181.7000000002</v>
      </c>
      <c r="AY7" s="129">
        <f t="shared" si="4"/>
        <v>9599769.0099999998</v>
      </c>
      <c r="AZ7" s="129">
        <f t="shared" si="4"/>
        <v>7318512.5099999998</v>
      </c>
      <c r="BA7" s="129">
        <f t="shared" si="4"/>
        <v>247069</v>
      </c>
      <c r="BB7" s="129">
        <f t="shared" si="4"/>
        <v>19045132.629999999</v>
      </c>
      <c r="BC7" s="129">
        <f t="shared" si="4"/>
        <v>1783450.36</v>
      </c>
      <c r="BD7" s="129">
        <f t="shared" si="4"/>
        <v>1617709</v>
      </c>
      <c r="BE7" s="129">
        <f t="shared" si="4"/>
        <v>6350924</v>
      </c>
      <c r="BF7" s="129">
        <f t="shared" si="4"/>
        <v>1128076.25</v>
      </c>
      <c r="BG7" s="129">
        <f t="shared" si="4"/>
        <v>491417.51</v>
      </c>
      <c r="BH7" s="129">
        <f t="shared" si="4"/>
        <v>6804755</v>
      </c>
      <c r="BI7" s="129">
        <f t="shared" si="4"/>
        <v>2906930</v>
      </c>
      <c r="BJ7" s="129">
        <f t="shared" si="4"/>
        <v>63314708</v>
      </c>
      <c r="BK7" s="129">
        <f t="shared" si="4"/>
        <v>5856346</v>
      </c>
      <c r="BL7" s="129">
        <f t="shared" si="4"/>
        <v>633656</v>
      </c>
      <c r="BM7" s="129">
        <f t="shared" si="4"/>
        <v>543809.79</v>
      </c>
      <c r="BN7" s="129">
        <f t="shared" si="4"/>
        <v>387978.47</v>
      </c>
      <c r="BO7" s="129">
        <f t="shared" si="4"/>
        <v>1000749</v>
      </c>
      <c r="BP7" s="129">
        <f t="shared" si="4"/>
        <v>8516762</v>
      </c>
      <c r="BQ7" s="129">
        <f t="shared" ref="BQ7:CC7" si="5">BQ186</f>
        <v>1020825</v>
      </c>
      <c r="BR7" s="129">
        <f t="shared" si="5"/>
        <v>261125162</v>
      </c>
      <c r="BS7" s="129">
        <f t="shared" si="5"/>
        <v>30741373</v>
      </c>
      <c r="BT7" s="129">
        <f t="shared" si="5"/>
        <v>2086187</v>
      </c>
      <c r="BU7" s="129">
        <f t="shared" si="5"/>
        <v>17408533</v>
      </c>
      <c r="BV7" s="129">
        <f t="shared" si="5"/>
        <v>2015222</v>
      </c>
      <c r="BW7" s="129">
        <f t="shared" si="5"/>
        <v>414053.7</v>
      </c>
      <c r="BX7" s="129">
        <f t="shared" si="5"/>
        <v>913116</v>
      </c>
      <c r="BY7" s="129">
        <f t="shared" si="5"/>
        <v>570321.86</v>
      </c>
      <c r="BZ7" s="129">
        <f t="shared" si="5"/>
        <v>3329535</v>
      </c>
      <c r="CA7" s="129">
        <f t="shared" si="5"/>
        <v>5524972</v>
      </c>
      <c r="CB7" s="129">
        <f t="shared" si="5"/>
        <v>4117713.67</v>
      </c>
      <c r="CC7" s="129">
        <f t="shared" si="5"/>
        <v>887746.88</v>
      </c>
    </row>
    <row r="8" spans="1:81" x14ac:dyDescent="0.2">
      <c r="A8" s="125" t="s">
        <v>350</v>
      </c>
      <c r="B8" s="125" t="s">
        <v>358</v>
      </c>
      <c r="C8" s="125">
        <v>2009</v>
      </c>
      <c r="D8" s="128">
        <f>D90+D91+D92+D93+D95+D96+D98</f>
        <v>8573686.379999999</v>
      </c>
      <c r="E8" s="128">
        <f t="shared" ref="E8:BP8" si="6">E90+E91+E92+E93+E95+E96+E98</f>
        <v>865062.42</v>
      </c>
      <c r="F8" s="128">
        <f t="shared" si="6"/>
        <v>9822988</v>
      </c>
      <c r="G8" s="128">
        <f t="shared" si="6"/>
        <v>4169574</v>
      </c>
      <c r="H8" s="128">
        <f t="shared" si="6"/>
        <v>7448485.8500000006</v>
      </c>
      <c r="I8" s="128">
        <f t="shared" si="6"/>
        <v>12936278.32</v>
      </c>
      <c r="J8" s="128">
        <f t="shared" si="6"/>
        <v>9648851</v>
      </c>
      <c r="K8" s="128">
        <f t="shared" si="6"/>
        <v>4639201.5999999996</v>
      </c>
      <c r="L8" s="128">
        <f t="shared" si="6"/>
        <v>1675445.8699999999</v>
      </c>
      <c r="M8" s="128">
        <f t="shared" si="6"/>
        <v>483671.37</v>
      </c>
      <c r="N8" s="128">
        <f t="shared" si="6"/>
        <v>5369670.3700000001</v>
      </c>
      <c r="O8" s="128">
        <f t="shared" si="6"/>
        <v>587931.16</v>
      </c>
      <c r="P8" s="128">
        <f t="shared" si="6"/>
        <v>3832696.84</v>
      </c>
      <c r="Q8" s="128">
        <f t="shared" si="6"/>
        <v>409001.89000000007</v>
      </c>
      <c r="R8" s="128">
        <f t="shared" si="6"/>
        <v>2250714.77</v>
      </c>
      <c r="S8" s="128">
        <f t="shared" si="6"/>
        <v>47890746</v>
      </c>
      <c r="T8" s="128">
        <f t="shared" si="6"/>
        <v>19417835.399999999</v>
      </c>
      <c r="U8" s="128">
        <f t="shared" si="6"/>
        <v>4306817.08</v>
      </c>
      <c r="V8" s="128">
        <f t="shared" si="6"/>
        <v>1094953.1300000001</v>
      </c>
      <c r="W8" s="128">
        <f t="shared" si="6"/>
        <v>5016386.2699999996</v>
      </c>
      <c r="X8" s="128">
        <f t="shared" si="6"/>
        <v>3586186</v>
      </c>
      <c r="Y8" s="128">
        <f t="shared" si="6"/>
        <v>1310033.75</v>
      </c>
      <c r="Z8" s="128">
        <f t="shared" si="6"/>
        <v>11143531.409999998</v>
      </c>
      <c r="AA8" s="128">
        <f t="shared" si="6"/>
        <v>1744090.7000000002</v>
      </c>
      <c r="AB8" s="128">
        <f t="shared" si="6"/>
        <v>9222877.8499999996</v>
      </c>
      <c r="AC8" s="128">
        <f t="shared" si="6"/>
        <v>6832035.2600000007</v>
      </c>
      <c r="AD8" s="128">
        <f t="shared" si="6"/>
        <v>4353194</v>
      </c>
      <c r="AE8" s="128">
        <f t="shared" si="6"/>
        <v>833662.94000000006</v>
      </c>
      <c r="AF8" s="128">
        <f t="shared" si="6"/>
        <v>38690882.360000007</v>
      </c>
      <c r="AG8" s="128">
        <f t="shared" si="6"/>
        <v>261779.44999999998</v>
      </c>
      <c r="AH8" s="128">
        <f t="shared" si="6"/>
        <v>774132.09</v>
      </c>
      <c r="AI8" s="128">
        <f t="shared" si="6"/>
        <v>16617613</v>
      </c>
      <c r="AJ8" s="128">
        <f t="shared" si="6"/>
        <v>485626331.73999995</v>
      </c>
      <c r="AK8" s="128">
        <f t="shared" si="6"/>
        <v>50330790.689999998</v>
      </c>
      <c r="AL8" s="128">
        <f t="shared" si="6"/>
        <v>3632923.9299999997</v>
      </c>
      <c r="AM8" s="128">
        <f t="shared" si="6"/>
        <v>1760368.6199999999</v>
      </c>
      <c r="AN8" s="128">
        <f t="shared" si="6"/>
        <v>5311350</v>
      </c>
      <c r="AO8" s="128">
        <f t="shared" si="6"/>
        <v>12330019.859999999</v>
      </c>
      <c r="AP8" s="128">
        <f t="shared" si="6"/>
        <v>1863847.04</v>
      </c>
      <c r="AQ8" s="128">
        <f t="shared" si="6"/>
        <v>2904443.74</v>
      </c>
      <c r="AR8" s="128">
        <f t="shared" si="6"/>
        <v>26532275.159999996</v>
      </c>
      <c r="AS8" s="128">
        <f t="shared" si="6"/>
        <v>1634702.4699999997</v>
      </c>
      <c r="AT8" s="128">
        <f t="shared" si="6"/>
        <v>1708574.8</v>
      </c>
      <c r="AU8" s="128">
        <f t="shared" si="6"/>
        <v>5286434.95</v>
      </c>
      <c r="AV8" s="128">
        <f t="shared" si="6"/>
        <v>6377763.4799999995</v>
      </c>
      <c r="AW8" s="128">
        <f t="shared" si="6"/>
        <v>12617618.790000001</v>
      </c>
      <c r="AX8" s="128">
        <f t="shared" si="6"/>
        <v>1808520.6800000002</v>
      </c>
      <c r="AY8" s="128">
        <f t="shared" si="6"/>
        <v>4332649.28</v>
      </c>
      <c r="AZ8" s="128">
        <f t="shared" si="6"/>
        <v>4616463.49</v>
      </c>
      <c r="BA8" s="128">
        <f t="shared" si="6"/>
        <v>1984070.12</v>
      </c>
      <c r="BB8" s="128">
        <f t="shared" si="6"/>
        <v>10168114.280000001</v>
      </c>
      <c r="BC8" s="128">
        <f t="shared" si="6"/>
        <v>2354774.4200000004</v>
      </c>
      <c r="BD8" s="128">
        <f t="shared" si="6"/>
        <v>3831334.23</v>
      </c>
      <c r="BE8" s="128">
        <f t="shared" si="6"/>
        <v>8399845.8200000003</v>
      </c>
      <c r="BF8" s="128">
        <f t="shared" si="6"/>
        <v>2364575.9000000004</v>
      </c>
      <c r="BG8" s="128">
        <f t="shared" si="6"/>
        <v>1210059.1100000001</v>
      </c>
      <c r="BH8" s="128">
        <f t="shared" si="6"/>
        <v>6329469.4500000002</v>
      </c>
      <c r="BI8" s="128">
        <f t="shared" si="6"/>
        <v>3387196.17</v>
      </c>
      <c r="BJ8" s="128">
        <f t="shared" si="6"/>
        <v>55129046</v>
      </c>
      <c r="BK8" s="128">
        <f t="shared" si="6"/>
        <v>7756509.3600000013</v>
      </c>
      <c r="BL8" s="128">
        <f t="shared" si="6"/>
        <v>1008660.1900000001</v>
      </c>
      <c r="BM8" s="128">
        <f t="shared" si="6"/>
        <v>1555712.19</v>
      </c>
      <c r="BN8" s="128">
        <f t="shared" si="6"/>
        <v>1102924.6599999999</v>
      </c>
      <c r="BO8" s="128">
        <f t="shared" si="6"/>
        <v>3152055.5900000003</v>
      </c>
      <c r="BP8" s="128">
        <f t="shared" si="6"/>
        <v>11703465.470000001</v>
      </c>
      <c r="BQ8" s="128">
        <f t="shared" ref="BQ8:CC8" si="7">BQ90+BQ91+BQ92+BQ93+BQ95+BQ96+BQ98</f>
        <v>1846785.04</v>
      </c>
      <c r="BR8" s="128">
        <f t="shared" si="7"/>
        <v>171193582.38000003</v>
      </c>
      <c r="BS8" s="128">
        <f t="shared" si="7"/>
        <v>18832922</v>
      </c>
      <c r="BT8" s="128">
        <f t="shared" si="7"/>
        <v>1980210.5500000003</v>
      </c>
      <c r="BU8" s="128">
        <f t="shared" si="7"/>
        <v>8582506</v>
      </c>
      <c r="BV8" s="128">
        <f t="shared" si="7"/>
        <v>4808050</v>
      </c>
      <c r="BW8" s="128">
        <f t="shared" si="7"/>
        <v>1139669.9100000001</v>
      </c>
      <c r="BX8" s="128">
        <f t="shared" si="7"/>
        <v>1434994</v>
      </c>
      <c r="BY8" s="128">
        <f t="shared" si="7"/>
        <v>716315.33000000007</v>
      </c>
      <c r="BZ8" s="128">
        <f t="shared" si="7"/>
        <v>4230081.6399999997</v>
      </c>
      <c r="CA8" s="128">
        <f t="shared" si="7"/>
        <v>8192476.2000000002</v>
      </c>
      <c r="CB8" s="128">
        <f t="shared" si="7"/>
        <v>3291799.4800000004</v>
      </c>
      <c r="CC8" s="128">
        <f t="shared" si="7"/>
        <v>0</v>
      </c>
    </row>
    <row r="9" spans="1:81" x14ac:dyDescent="0.2">
      <c r="A9" s="125" t="s">
        <v>351</v>
      </c>
      <c r="B9" s="125" t="s">
        <v>359</v>
      </c>
      <c r="C9" s="125">
        <v>2009</v>
      </c>
      <c r="D9" s="128">
        <f>D104</f>
        <v>1033536.12</v>
      </c>
      <c r="E9" s="128">
        <f t="shared" ref="E9:BP9" si="8">E104</f>
        <v>0</v>
      </c>
      <c r="F9" s="128">
        <f t="shared" si="8"/>
        <v>1293000</v>
      </c>
      <c r="G9" s="128">
        <f t="shared" si="8"/>
        <v>342923</v>
      </c>
      <c r="H9" s="128">
        <f t="shared" si="8"/>
        <v>887911</v>
      </c>
      <c r="I9" s="128">
        <f t="shared" si="8"/>
        <v>1104962.53</v>
      </c>
      <c r="J9" s="128">
        <f t="shared" si="8"/>
        <v>1146529</v>
      </c>
      <c r="K9" s="128">
        <f t="shared" si="8"/>
        <v>442170.02</v>
      </c>
      <c r="L9" s="128">
        <f t="shared" si="8"/>
        <v>-715.66</v>
      </c>
      <c r="M9" s="128">
        <f t="shared" si="8"/>
        <v>0</v>
      </c>
      <c r="N9" s="128">
        <f t="shared" si="8"/>
        <v>1010703.8</v>
      </c>
      <c r="O9" s="128">
        <f t="shared" si="8"/>
        <v>0</v>
      </c>
      <c r="P9" s="128">
        <f t="shared" si="8"/>
        <v>67969</v>
      </c>
      <c r="Q9" s="128">
        <f t="shared" si="8"/>
        <v>5012</v>
      </c>
      <c r="R9" s="128">
        <f t="shared" si="8"/>
        <v>562106</v>
      </c>
      <c r="S9" s="128">
        <f t="shared" si="8"/>
        <v>6250773</v>
      </c>
      <c r="T9" s="128">
        <f t="shared" si="8"/>
        <v>6012482</v>
      </c>
      <c r="U9" s="128">
        <f t="shared" si="8"/>
        <v>91999.69</v>
      </c>
      <c r="V9" s="128">
        <f t="shared" si="8"/>
        <v>0</v>
      </c>
      <c r="W9" s="128">
        <f t="shared" si="8"/>
        <v>582521</v>
      </c>
      <c r="X9" s="128">
        <f t="shared" si="8"/>
        <v>988000</v>
      </c>
      <c r="Y9" s="128">
        <f t="shared" si="8"/>
        <v>-466</v>
      </c>
      <c r="Z9" s="128">
        <f t="shared" si="8"/>
        <v>391898</v>
      </c>
      <c r="AA9" s="128">
        <f t="shared" si="8"/>
        <v>130497.96</v>
      </c>
      <c r="AB9" s="128">
        <f t="shared" si="8"/>
        <v>3329003</v>
      </c>
      <c r="AC9" s="128">
        <f t="shared" si="8"/>
        <v>1399934</v>
      </c>
      <c r="AD9" s="128">
        <f t="shared" si="8"/>
        <v>1082698</v>
      </c>
      <c r="AE9" s="128">
        <f t="shared" si="8"/>
        <v>-59512</v>
      </c>
      <c r="AF9" s="128">
        <f t="shared" si="8"/>
        <v>5502940.3499999996</v>
      </c>
      <c r="AG9" s="128">
        <f t="shared" si="8"/>
        <v>2811</v>
      </c>
      <c r="AH9" s="128">
        <f t="shared" si="8"/>
        <v>29833</v>
      </c>
      <c r="AI9" s="128">
        <f t="shared" si="8"/>
        <v>8116817</v>
      </c>
      <c r="AJ9" s="128">
        <f t="shared" si="8"/>
        <v>28213469.780000001</v>
      </c>
      <c r="AK9" s="128">
        <f t="shared" si="8"/>
        <v>12376712</v>
      </c>
      <c r="AL9" s="128">
        <f t="shared" si="8"/>
        <v>481503</v>
      </c>
      <c r="AM9" s="128">
        <f t="shared" si="8"/>
        <v>5262</v>
      </c>
      <c r="AN9" s="128">
        <f t="shared" si="8"/>
        <v>949352</v>
      </c>
      <c r="AO9" s="128">
        <f t="shared" si="8"/>
        <v>2964835</v>
      </c>
      <c r="AP9" s="128">
        <f t="shared" si="8"/>
        <v>345241</v>
      </c>
      <c r="AQ9" s="128">
        <f t="shared" si="8"/>
        <v>390129</v>
      </c>
      <c r="AR9" s="128">
        <f t="shared" si="8"/>
        <v>3305332.08</v>
      </c>
      <c r="AS9" s="128">
        <f t="shared" si="8"/>
        <v>126627.86</v>
      </c>
      <c r="AT9" s="128">
        <f t="shared" si="8"/>
        <v>68872.91</v>
      </c>
      <c r="AU9" s="128">
        <f t="shared" si="8"/>
        <v>970323</v>
      </c>
      <c r="AV9" s="128">
        <f t="shared" si="8"/>
        <v>1778792.12</v>
      </c>
      <c r="AW9" s="128">
        <f t="shared" si="8"/>
        <v>1656184.17</v>
      </c>
      <c r="AX9" s="128">
        <f t="shared" si="8"/>
        <v>325967</v>
      </c>
      <c r="AY9" s="128">
        <f t="shared" si="8"/>
        <v>912000</v>
      </c>
      <c r="AZ9" s="128">
        <f t="shared" si="8"/>
        <v>81634.11</v>
      </c>
      <c r="BA9" s="128">
        <f t="shared" si="8"/>
        <v>25819</v>
      </c>
      <c r="BB9" s="128">
        <f t="shared" si="8"/>
        <v>2489258</v>
      </c>
      <c r="BC9" s="128">
        <f t="shared" si="8"/>
        <v>370750.1</v>
      </c>
      <c r="BD9" s="128">
        <f t="shared" si="8"/>
        <v>293783</v>
      </c>
      <c r="BE9" s="128">
        <f t="shared" si="8"/>
        <v>1923557</v>
      </c>
      <c r="BF9" s="128">
        <f t="shared" si="8"/>
        <v>72916</v>
      </c>
      <c r="BG9" s="128">
        <f t="shared" si="8"/>
        <v>11762</v>
      </c>
      <c r="BH9" s="128">
        <f t="shared" si="8"/>
        <v>1060000</v>
      </c>
      <c r="BI9" s="128">
        <f t="shared" si="8"/>
        <v>40757.25</v>
      </c>
      <c r="BJ9" s="128">
        <f t="shared" si="8"/>
        <v>8561170</v>
      </c>
      <c r="BK9" s="128">
        <f t="shared" si="8"/>
        <v>971999.96</v>
      </c>
      <c r="BL9" s="128">
        <f t="shared" si="8"/>
        <v>21172</v>
      </c>
      <c r="BM9" s="128">
        <f t="shared" si="8"/>
        <v>28706</v>
      </c>
      <c r="BN9" s="128">
        <f t="shared" si="8"/>
        <v>35709.410000000003</v>
      </c>
      <c r="BO9" s="128">
        <f t="shared" si="8"/>
        <v>509687</v>
      </c>
      <c r="BP9" s="128">
        <f t="shared" si="8"/>
        <v>-3091000</v>
      </c>
      <c r="BQ9" s="128">
        <f t="shared" ref="BQ9:CC9" si="9">BQ104</f>
        <v>21641</v>
      </c>
      <c r="BR9" s="128">
        <f t="shared" si="9"/>
        <v>21242454</v>
      </c>
      <c r="BS9" s="128">
        <f t="shared" si="9"/>
        <v>4258155</v>
      </c>
      <c r="BT9" s="128">
        <f t="shared" si="9"/>
        <v>396882.86</v>
      </c>
      <c r="BU9" s="128">
        <f t="shared" si="9"/>
        <v>2013033</v>
      </c>
      <c r="BV9" s="128">
        <f t="shared" si="9"/>
        <v>288430</v>
      </c>
      <c r="BW9" s="128">
        <f t="shared" si="9"/>
        <v>43082.25</v>
      </c>
      <c r="BX9" s="128">
        <f t="shared" si="9"/>
        <v>47781</v>
      </c>
      <c r="BY9" s="128">
        <f t="shared" si="9"/>
        <v>0</v>
      </c>
      <c r="BZ9" s="128">
        <f t="shared" si="9"/>
        <v>723571</v>
      </c>
      <c r="CA9" s="128">
        <f t="shared" si="9"/>
        <v>1601769</v>
      </c>
      <c r="CB9" s="128">
        <f t="shared" si="9"/>
        <v>412679.36</v>
      </c>
      <c r="CC9" s="128">
        <f t="shared" si="9"/>
        <v>0</v>
      </c>
    </row>
    <row r="10" spans="1:81" x14ac:dyDescent="0.2">
      <c r="A10" s="125" t="s">
        <v>87</v>
      </c>
      <c r="B10" s="125" t="s">
        <v>360</v>
      </c>
      <c r="C10" s="125">
        <v>2009</v>
      </c>
      <c r="D10" s="141">
        <f>D117</f>
        <v>11688</v>
      </c>
      <c r="E10" s="141">
        <f t="shared" ref="E10:BP10" si="10">E117</f>
        <v>1670</v>
      </c>
      <c r="F10" s="141">
        <f t="shared" si="10"/>
        <v>35580</v>
      </c>
      <c r="G10" s="141">
        <f t="shared" si="10"/>
        <v>9614</v>
      </c>
      <c r="H10" s="141">
        <f t="shared" si="10"/>
        <v>37668</v>
      </c>
      <c r="I10" s="141">
        <f t="shared" si="10"/>
        <v>63558</v>
      </c>
      <c r="J10" s="141">
        <f t="shared" si="10"/>
        <v>50201</v>
      </c>
      <c r="K10" s="141">
        <f t="shared" si="10"/>
        <v>15607</v>
      </c>
      <c r="L10" s="141">
        <f t="shared" si="10"/>
        <v>6382</v>
      </c>
      <c r="M10" s="141">
        <f t="shared" si="10"/>
        <v>1326</v>
      </c>
      <c r="N10" s="141">
        <f t="shared" si="10"/>
        <v>32168</v>
      </c>
      <c r="O10" s="141">
        <f t="shared" si="10"/>
        <v>1660</v>
      </c>
      <c r="P10" s="141">
        <f t="shared" si="10"/>
        <v>14908</v>
      </c>
      <c r="Q10" s="141">
        <f t="shared" si="10"/>
        <v>1941</v>
      </c>
      <c r="R10" s="141">
        <f t="shared" si="10"/>
        <v>11112</v>
      </c>
      <c r="S10" s="141">
        <f t="shared" si="10"/>
        <v>189738</v>
      </c>
      <c r="T10" s="141">
        <f t="shared" si="10"/>
        <v>84726</v>
      </c>
      <c r="U10" s="141">
        <f t="shared" si="10"/>
        <v>14040</v>
      </c>
      <c r="V10" s="141">
        <f t="shared" si="10"/>
        <v>3383</v>
      </c>
      <c r="W10" s="141">
        <f t="shared" si="10"/>
        <v>28202</v>
      </c>
      <c r="X10" s="141">
        <f t="shared" si="10"/>
        <v>19531</v>
      </c>
      <c r="Y10" s="141">
        <f t="shared" si="10"/>
        <v>3768</v>
      </c>
      <c r="Z10" s="141">
        <f t="shared" si="10"/>
        <v>46539</v>
      </c>
      <c r="AA10" s="141">
        <f t="shared" si="10"/>
        <v>10073</v>
      </c>
      <c r="AB10" s="141">
        <f t="shared" si="10"/>
        <v>49299</v>
      </c>
      <c r="AC10" s="141">
        <f t="shared" si="10"/>
        <v>20911</v>
      </c>
      <c r="AD10" s="141">
        <f t="shared" si="10"/>
        <v>21184</v>
      </c>
      <c r="AE10" s="141">
        <f t="shared" si="10"/>
        <v>2764</v>
      </c>
      <c r="AF10" s="141">
        <f t="shared" si="10"/>
        <v>234666</v>
      </c>
      <c r="AG10" s="141">
        <f t="shared" si="10"/>
        <v>1184</v>
      </c>
      <c r="AH10" s="141">
        <f t="shared" si="10"/>
        <v>5453</v>
      </c>
      <c r="AI10" s="141">
        <f t="shared" si="10"/>
        <v>131027</v>
      </c>
      <c r="AJ10" s="141">
        <f t="shared" si="10"/>
        <v>1193767</v>
      </c>
      <c r="AK10" s="141">
        <f t="shared" si="10"/>
        <v>298855</v>
      </c>
      <c r="AL10" s="141">
        <f t="shared" si="10"/>
        <v>14645</v>
      </c>
      <c r="AM10" s="141">
        <f t="shared" si="10"/>
        <v>5579</v>
      </c>
      <c r="AN10" s="141">
        <f t="shared" si="10"/>
        <v>26991</v>
      </c>
      <c r="AO10" s="141">
        <f t="shared" si="10"/>
        <v>85998</v>
      </c>
      <c r="AP10" s="141">
        <f t="shared" si="10"/>
        <v>9534</v>
      </c>
      <c r="AQ10" s="141">
        <f t="shared" si="10"/>
        <v>9387</v>
      </c>
      <c r="AR10" s="141">
        <f t="shared" si="10"/>
        <v>146787</v>
      </c>
      <c r="AS10" s="141">
        <f t="shared" si="10"/>
        <v>7911</v>
      </c>
      <c r="AT10" s="141">
        <f t="shared" si="10"/>
        <v>6905</v>
      </c>
      <c r="AU10" s="141">
        <f t="shared" si="10"/>
        <v>27506</v>
      </c>
      <c r="AV10" s="141">
        <f t="shared" si="10"/>
        <v>32827</v>
      </c>
      <c r="AW10" s="141">
        <f t="shared" si="10"/>
        <v>50823</v>
      </c>
      <c r="AX10" s="141">
        <f t="shared" si="10"/>
        <v>7880</v>
      </c>
      <c r="AY10" s="141">
        <f t="shared" si="10"/>
        <v>18895</v>
      </c>
      <c r="AZ10" s="141">
        <f t="shared" si="10"/>
        <v>23776</v>
      </c>
      <c r="BA10" s="141">
        <f t="shared" si="10"/>
        <v>6069</v>
      </c>
      <c r="BB10" s="141">
        <f t="shared" si="10"/>
        <v>62858</v>
      </c>
      <c r="BC10" s="141">
        <f t="shared" si="10"/>
        <v>11126</v>
      </c>
      <c r="BD10" s="141">
        <f t="shared" si="10"/>
        <v>12962</v>
      </c>
      <c r="BE10" s="141">
        <f t="shared" si="10"/>
        <v>52488</v>
      </c>
      <c r="BF10" s="141">
        <f t="shared" si="10"/>
        <v>10462</v>
      </c>
      <c r="BG10" s="141">
        <f t="shared" si="10"/>
        <v>3378</v>
      </c>
      <c r="BH10" s="141">
        <f t="shared" si="10"/>
        <v>35037</v>
      </c>
      <c r="BI10" s="141">
        <f t="shared" si="10"/>
        <v>9124</v>
      </c>
      <c r="BJ10" s="141">
        <f t="shared" si="10"/>
        <v>320695</v>
      </c>
      <c r="BK10" s="141">
        <f t="shared" si="10"/>
        <v>32825</v>
      </c>
      <c r="BL10" s="141">
        <f t="shared" si="10"/>
        <v>4180</v>
      </c>
      <c r="BM10" s="141">
        <f t="shared" si="10"/>
        <v>5863</v>
      </c>
      <c r="BN10" s="141">
        <f t="shared" si="10"/>
        <v>2740</v>
      </c>
      <c r="BO10" s="141">
        <f t="shared" si="10"/>
        <v>16243</v>
      </c>
      <c r="BP10" s="141">
        <f t="shared" si="10"/>
        <v>49922</v>
      </c>
      <c r="BQ10" s="141">
        <f t="shared" ref="BQ10:CC10" si="11">BQ117</f>
        <v>6738</v>
      </c>
      <c r="BR10" s="141">
        <f t="shared" si="11"/>
        <v>690243</v>
      </c>
      <c r="BS10" s="141">
        <f t="shared" si="11"/>
        <v>111994</v>
      </c>
      <c r="BT10" s="141">
        <f t="shared" si="11"/>
        <v>11869</v>
      </c>
      <c r="BU10" s="141">
        <f t="shared" si="11"/>
        <v>51089</v>
      </c>
      <c r="BV10" s="141">
        <f t="shared" si="11"/>
        <v>21916</v>
      </c>
      <c r="BW10" s="141">
        <f t="shared" si="11"/>
        <v>3588</v>
      </c>
      <c r="BX10" s="141">
        <f t="shared" si="11"/>
        <v>3763</v>
      </c>
      <c r="BY10" s="141">
        <f t="shared" si="11"/>
        <v>2052</v>
      </c>
      <c r="BZ10" s="141">
        <f t="shared" si="11"/>
        <v>21805</v>
      </c>
      <c r="CA10" s="141">
        <f t="shared" si="11"/>
        <v>39513</v>
      </c>
      <c r="CB10" s="141">
        <f t="shared" si="11"/>
        <v>14838</v>
      </c>
      <c r="CC10" s="141">
        <f t="shared" si="11"/>
        <v>3560</v>
      </c>
    </row>
    <row r="11" spans="1:81" ht="15.75" customHeight="1" x14ac:dyDescent="0.2">
      <c r="A11" s="125" t="s">
        <v>352</v>
      </c>
      <c r="B11" s="125" t="s">
        <v>361</v>
      </c>
      <c r="C11" s="125">
        <v>2009</v>
      </c>
      <c r="D11" s="141">
        <f>D118</f>
        <v>10630</v>
      </c>
      <c r="E11" s="141">
        <f t="shared" ref="E11:BP11" si="12">E118</f>
        <v>1415</v>
      </c>
      <c r="F11" s="141">
        <f t="shared" si="12"/>
        <v>31420</v>
      </c>
      <c r="G11" s="141">
        <f t="shared" si="12"/>
        <v>8171</v>
      </c>
      <c r="H11" s="141">
        <f t="shared" si="12"/>
        <v>34089</v>
      </c>
      <c r="I11" s="141">
        <f t="shared" si="12"/>
        <v>57578</v>
      </c>
      <c r="J11" s="141">
        <f t="shared" si="12"/>
        <v>44805</v>
      </c>
      <c r="K11" s="141">
        <f t="shared" si="12"/>
        <v>14248</v>
      </c>
      <c r="L11" s="141">
        <f t="shared" si="12"/>
        <v>5603</v>
      </c>
      <c r="M11" s="141">
        <f t="shared" si="12"/>
        <v>1144</v>
      </c>
      <c r="N11" s="141">
        <f t="shared" si="12"/>
        <v>28463</v>
      </c>
      <c r="O11" s="141">
        <f t="shared" si="12"/>
        <v>1411</v>
      </c>
      <c r="P11" s="141">
        <f t="shared" si="12"/>
        <v>13152</v>
      </c>
      <c r="Q11" s="141">
        <f t="shared" si="12"/>
        <v>1757</v>
      </c>
      <c r="R11" s="141">
        <f t="shared" si="12"/>
        <v>9843</v>
      </c>
      <c r="S11" s="141">
        <f t="shared" si="12"/>
        <v>168288</v>
      </c>
      <c r="T11" s="141">
        <f t="shared" si="12"/>
        <v>76528</v>
      </c>
      <c r="U11" s="141">
        <f t="shared" si="12"/>
        <v>12550</v>
      </c>
      <c r="V11" s="141">
        <f t="shared" si="12"/>
        <v>2857</v>
      </c>
      <c r="W11" s="141">
        <f t="shared" si="12"/>
        <v>25817</v>
      </c>
      <c r="X11" s="141">
        <f t="shared" si="12"/>
        <v>17311</v>
      </c>
      <c r="Y11" s="141">
        <f t="shared" si="12"/>
        <v>3296</v>
      </c>
      <c r="Z11" s="141">
        <f t="shared" si="12"/>
        <v>41926</v>
      </c>
      <c r="AA11" s="141">
        <f t="shared" si="12"/>
        <v>9222</v>
      </c>
      <c r="AB11" s="141">
        <f t="shared" si="12"/>
        <v>45023</v>
      </c>
      <c r="AC11" s="141">
        <f t="shared" si="12"/>
        <v>18309</v>
      </c>
      <c r="AD11" s="141">
        <f t="shared" si="12"/>
        <v>18924</v>
      </c>
      <c r="AE11" s="141">
        <f t="shared" si="12"/>
        <v>2332</v>
      </c>
      <c r="AF11" s="141">
        <f t="shared" si="12"/>
        <v>212580</v>
      </c>
      <c r="AG11" s="141">
        <f t="shared" si="12"/>
        <v>1027</v>
      </c>
      <c r="AH11" s="141">
        <f t="shared" si="12"/>
        <v>4781</v>
      </c>
      <c r="AI11" s="141">
        <f t="shared" si="12"/>
        <v>121692</v>
      </c>
      <c r="AJ11" s="141">
        <f t="shared" si="12"/>
        <v>1084186</v>
      </c>
      <c r="AK11" s="141">
        <f t="shared" si="12"/>
        <v>269288</v>
      </c>
      <c r="AL11" s="141">
        <f t="shared" si="12"/>
        <v>13636</v>
      </c>
      <c r="AM11" s="141">
        <f t="shared" si="12"/>
        <v>4777</v>
      </c>
      <c r="AN11" s="141">
        <f t="shared" si="12"/>
        <v>23223</v>
      </c>
      <c r="AO11" s="141">
        <f t="shared" si="12"/>
        <v>76755</v>
      </c>
      <c r="AP11" s="141">
        <f t="shared" si="12"/>
        <v>8243</v>
      </c>
      <c r="AQ11" s="141">
        <f t="shared" si="12"/>
        <v>7697</v>
      </c>
      <c r="AR11" s="141">
        <f t="shared" si="12"/>
        <v>131734</v>
      </c>
      <c r="AS11" s="141">
        <f t="shared" si="12"/>
        <v>6984</v>
      </c>
      <c r="AT11" s="141">
        <f t="shared" si="12"/>
        <v>6052</v>
      </c>
      <c r="AU11" s="141">
        <f t="shared" si="12"/>
        <v>24832</v>
      </c>
      <c r="AV11" s="141">
        <f t="shared" si="12"/>
        <v>29138</v>
      </c>
      <c r="AW11" s="141">
        <f t="shared" si="12"/>
        <v>45167</v>
      </c>
      <c r="AX11" s="141">
        <f t="shared" si="12"/>
        <v>6507</v>
      </c>
      <c r="AY11" s="141">
        <f t="shared" si="12"/>
        <v>16653</v>
      </c>
      <c r="AZ11" s="141">
        <f t="shared" si="12"/>
        <v>20850</v>
      </c>
      <c r="BA11" s="141">
        <f t="shared" si="12"/>
        <v>5179</v>
      </c>
      <c r="BB11" s="141">
        <f t="shared" si="12"/>
        <v>56419</v>
      </c>
      <c r="BC11" s="141">
        <f t="shared" si="12"/>
        <v>9814</v>
      </c>
      <c r="BD11" s="141">
        <f t="shared" si="12"/>
        <v>11296</v>
      </c>
      <c r="BE11" s="141">
        <f t="shared" si="12"/>
        <v>47769</v>
      </c>
      <c r="BF11" s="141">
        <f t="shared" si="12"/>
        <v>8851</v>
      </c>
      <c r="BG11" s="141">
        <f t="shared" si="12"/>
        <v>2751</v>
      </c>
      <c r="BH11" s="141">
        <f t="shared" si="12"/>
        <v>30680</v>
      </c>
      <c r="BI11" s="141">
        <f t="shared" si="12"/>
        <v>8170</v>
      </c>
      <c r="BJ11" s="141">
        <f t="shared" si="12"/>
        <v>283665</v>
      </c>
      <c r="BK11" s="141">
        <f t="shared" si="12"/>
        <v>29028</v>
      </c>
      <c r="BL11" s="141">
        <f t="shared" si="12"/>
        <v>3613</v>
      </c>
      <c r="BM11" s="141">
        <f t="shared" si="12"/>
        <v>4974</v>
      </c>
      <c r="BN11" s="141">
        <f t="shared" si="12"/>
        <v>2296</v>
      </c>
      <c r="BO11" s="141">
        <f t="shared" si="12"/>
        <v>14374</v>
      </c>
      <c r="BP11" s="141">
        <f t="shared" si="12"/>
        <v>44443</v>
      </c>
      <c r="BQ11" s="141">
        <f t="shared" ref="BQ11:CC11" si="13">BQ118</f>
        <v>5907</v>
      </c>
      <c r="BR11" s="141">
        <f t="shared" si="13"/>
        <v>611357</v>
      </c>
      <c r="BS11" s="141">
        <f t="shared" si="13"/>
        <v>101547</v>
      </c>
      <c r="BT11" s="141">
        <f t="shared" si="13"/>
        <v>11010</v>
      </c>
      <c r="BU11" s="141">
        <f t="shared" si="13"/>
        <v>45113</v>
      </c>
      <c r="BV11" s="141">
        <f t="shared" si="13"/>
        <v>19803</v>
      </c>
      <c r="BW11" s="141">
        <f t="shared" si="13"/>
        <v>3056</v>
      </c>
      <c r="BX11" s="141">
        <f t="shared" si="13"/>
        <v>3231</v>
      </c>
      <c r="BY11" s="141">
        <f t="shared" si="13"/>
        <v>1786</v>
      </c>
      <c r="BZ11" s="141">
        <f t="shared" si="13"/>
        <v>19033</v>
      </c>
      <c r="CA11" s="141">
        <f t="shared" si="13"/>
        <v>36762</v>
      </c>
      <c r="CB11" s="141">
        <f t="shared" si="13"/>
        <v>13429</v>
      </c>
      <c r="CC11" s="141">
        <f t="shared" si="13"/>
        <v>3104</v>
      </c>
    </row>
    <row r="12" spans="1:81" s="125" customFormat="1" x14ac:dyDescent="0.2">
      <c r="A12" s="191" t="s">
        <v>655</v>
      </c>
      <c r="C12" s="125">
        <f>C11</f>
        <v>2009</v>
      </c>
      <c r="D12" s="198">
        <f>D119+D120</f>
        <v>1057</v>
      </c>
      <c r="E12" s="198">
        <f t="shared" ref="E12:BP12" si="14">E119+E120</f>
        <v>247</v>
      </c>
      <c r="F12" s="198">
        <f t="shared" si="14"/>
        <v>3900</v>
      </c>
      <c r="G12" s="198">
        <f t="shared" si="14"/>
        <v>1392</v>
      </c>
      <c r="H12" s="198">
        <f t="shared" si="14"/>
        <v>3134</v>
      </c>
      <c r="I12" s="198">
        <f t="shared" si="14"/>
        <v>5954</v>
      </c>
      <c r="J12" s="198">
        <f t="shared" si="14"/>
        <v>5329</v>
      </c>
      <c r="K12" s="198">
        <f t="shared" si="14"/>
        <v>1359</v>
      </c>
      <c r="L12" s="198">
        <f t="shared" si="14"/>
        <v>777</v>
      </c>
      <c r="M12" s="198">
        <f t="shared" si="14"/>
        <v>176</v>
      </c>
      <c r="N12" s="198">
        <f t="shared" si="14"/>
        <v>3512</v>
      </c>
      <c r="O12" s="198">
        <f t="shared" si="14"/>
        <v>238</v>
      </c>
      <c r="P12" s="198">
        <f t="shared" si="14"/>
        <v>1725</v>
      </c>
      <c r="Q12" s="198">
        <f t="shared" si="14"/>
        <v>184</v>
      </c>
      <c r="R12" s="198">
        <f t="shared" si="14"/>
        <v>1269</v>
      </c>
      <c r="S12" s="198">
        <f t="shared" si="14"/>
        <v>21242</v>
      </c>
      <c r="T12" s="198">
        <f t="shared" si="14"/>
        <v>8159</v>
      </c>
      <c r="U12" s="198">
        <f t="shared" si="14"/>
        <v>1380</v>
      </c>
      <c r="V12" s="198">
        <f t="shared" si="14"/>
        <v>502</v>
      </c>
      <c r="W12" s="198">
        <f t="shared" si="14"/>
        <v>2237</v>
      </c>
      <c r="X12" s="198">
        <f t="shared" si="14"/>
        <v>2218</v>
      </c>
      <c r="Y12" s="198">
        <f t="shared" si="14"/>
        <v>465</v>
      </c>
      <c r="Z12" s="198">
        <f t="shared" si="14"/>
        <v>4423</v>
      </c>
      <c r="AA12" s="198">
        <f t="shared" si="14"/>
        <v>770</v>
      </c>
      <c r="AB12" s="198">
        <f t="shared" si="14"/>
        <v>4232</v>
      </c>
      <c r="AC12" s="198">
        <f t="shared" si="14"/>
        <v>2518</v>
      </c>
      <c r="AD12" s="198">
        <f t="shared" si="14"/>
        <v>2120</v>
      </c>
      <c r="AE12" s="198">
        <f t="shared" si="14"/>
        <v>432</v>
      </c>
      <c r="AF12" s="198">
        <f t="shared" si="14"/>
        <v>22074</v>
      </c>
      <c r="AG12" s="198">
        <f t="shared" si="14"/>
        <v>151</v>
      </c>
      <c r="AH12" s="198">
        <f t="shared" si="14"/>
        <v>667</v>
      </c>
      <c r="AI12" s="198">
        <f t="shared" si="14"/>
        <v>9329</v>
      </c>
      <c r="AJ12" s="198">
        <f t="shared" si="14"/>
        <v>109208</v>
      </c>
      <c r="AK12" s="198">
        <f t="shared" si="14"/>
        <v>26708</v>
      </c>
      <c r="AL12" s="198">
        <f t="shared" si="14"/>
        <v>927</v>
      </c>
      <c r="AM12" s="198">
        <f t="shared" si="14"/>
        <v>802</v>
      </c>
      <c r="AN12" s="198">
        <f t="shared" si="14"/>
        <v>3606</v>
      </c>
      <c r="AO12" s="198">
        <f t="shared" si="14"/>
        <v>8417</v>
      </c>
      <c r="AP12" s="198">
        <f t="shared" si="14"/>
        <v>1197</v>
      </c>
      <c r="AQ12" s="198">
        <f t="shared" si="14"/>
        <v>1647</v>
      </c>
      <c r="AR12" s="198">
        <f t="shared" si="14"/>
        <v>13561</v>
      </c>
      <c r="AS12" s="198">
        <f t="shared" si="14"/>
        <v>875</v>
      </c>
      <c r="AT12" s="198">
        <f t="shared" si="14"/>
        <v>841</v>
      </c>
      <c r="AU12" s="198">
        <f t="shared" si="14"/>
        <v>2489</v>
      </c>
      <c r="AV12" s="198">
        <f t="shared" si="14"/>
        <v>3291</v>
      </c>
      <c r="AW12" s="198">
        <f t="shared" si="14"/>
        <v>5236</v>
      </c>
      <c r="AX12" s="198">
        <f t="shared" si="14"/>
        <v>1351</v>
      </c>
      <c r="AY12" s="198">
        <f t="shared" si="14"/>
        <v>2240</v>
      </c>
      <c r="AZ12" s="198">
        <f t="shared" si="14"/>
        <v>2905</v>
      </c>
      <c r="BA12" s="198">
        <f t="shared" si="14"/>
        <v>871</v>
      </c>
      <c r="BB12" s="198">
        <f t="shared" si="14"/>
        <v>5760</v>
      </c>
      <c r="BC12" s="198">
        <f t="shared" si="14"/>
        <v>1277</v>
      </c>
      <c r="BD12" s="198">
        <f t="shared" si="14"/>
        <v>1513</v>
      </c>
      <c r="BE12" s="198">
        <f t="shared" si="14"/>
        <v>4414</v>
      </c>
      <c r="BF12" s="198">
        <f t="shared" si="14"/>
        <v>1538</v>
      </c>
      <c r="BG12" s="198">
        <f t="shared" si="14"/>
        <v>608</v>
      </c>
      <c r="BH12" s="198">
        <f t="shared" si="14"/>
        <v>3972</v>
      </c>
      <c r="BI12" s="198">
        <f t="shared" si="14"/>
        <v>954</v>
      </c>
      <c r="BJ12" s="198">
        <f t="shared" si="14"/>
        <v>34248</v>
      </c>
      <c r="BK12" s="198">
        <f t="shared" si="14"/>
        <v>3780</v>
      </c>
      <c r="BL12" s="198">
        <f t="shared" si="14"/>
        <v>567</v>
      </c>
      <c r="BM12" s="198">
        <f t="shared" si="14"/>
        <v>840</v>
      </c>
      <c r="BN12" s="198">
        <f t="shared" si="14"/>
        <v>431</v>
      </c>
      <c r="BO12" s="198">
        <f t="shared" si="14"/>
        <v>1864</v>
      </c>
      <c r="BP12" s="198">
        <f t="shared" si="14"/>
        <v>5010</v>
      </c>
      <c r="BQ12" s="198">
        <f t="shared" ref="BQ12:CC12" si="15">BQ119+BQ120</f>
        <v>762</v>
      </c>
      <c r="BR12" s="198">
        <f t="shared" si="15"/>
        <v>77734</v>
      </c>
      <c r="BS12" s="198">
        <f t="shared" si="15"/>
        <v>9550</v>
      </c>
      <c r="BT12" s="198">
        <f t="shared" si="15"/>
        <v>834</v>
      </c>
      <c r="BU12" s="198">
        <f t="shared" si="15"/>
        <v>5961</v>
      </c>
      <c r="BV12" s="198">
        <f t="shared" si="15"/>
        <v>1897</v>
      </c>
      <c r="BW12" s="198">
        <f t="shared" si="15"/>
        <v>529</v>
      </c>
      <c r="BX12" s="198">
        <f t="shared" si="15"/>
        <v>527</v>
      </c>
      <c r="BY12" s="198">
        <f t="shared" si="15"/>
        <v>261</v>
      </c>
      <c r="BZ12" s="198">
        <f t="shared" si="15"/>
        <v>2711</v>
      </c>
      <c r="CA12" s="198">
        <f t="shared" si="15"/>
        <v>2361</v>
      </c>
      <c r="CB12" s="198">
        <f t="shared" si="15"/>
        <v>1370</v>
      </c>
      <c r="CC12" s="198">
        <f t="shared" si="15"/>
        <v>456</v>
      </c>
    </row>
    <row r="13" spans="1:81" s="125" customFormat="1" x14ac:dyDescent="0.2">
      <c r="A13" s="191" t="s">
        <v>678</v>
      </c>
      <c r="C13" s="125">
        <f>C12</f>
        <v>2009</v>
      </c>
      <c r="D13" s="198">
        <f>D121+D123+D122</f>
        <v>1</v>
      </c>
      <c r="E13" s="198">
        <f t="shared" ref="E13:BP13" si="16">E121+E123+E122</f>
        <v>8</v>
      </c>
      <c r="F13" s="198">
        <f t="shared" si="16"/>
        <v>260</v>
      </c>
      <c r="G13" s="198">
        <f t="shared" si="16"/>
        <v>51</v>
      </c>
      <c r="H13" s="198">
        <f t="shared" si="16"/>
        <v>445</v>
      </c>
      <c r="I13" s="198">
        <f t="shared" si="16"/>
        <v>26</v>
      </c>
      <c r="J13" s="198">
        <f t="shared" si="16"/>
        <v>67</v>
      </c>
      <c r="K13" s="198">
        <f t="shared" si="16"/>
        <v>0</v>
      </c>
      <c r="L13" s="198">
        <f t="shared" si="16"/>
        <v>2</v>
      </c>
      <c r="M13" s="198">
        <f t="shared" si="16"/>
        <v>6</v>
      </c>
      <c r="N13" s="198">
        <f t="shared" si="16"/>
        <v>193</v>
      </c>
      <c r="O13" s="198">
        <f t="shared" si="16"/>
        <v>11</v>
      </c>
      <c r="P13" s="198">
        <f t="shared" si="16"/>
        <v>31</v>
      </c>
      <c r="Q13" s="198">
        <f t="shared" si="16"/>
        <v>0</v>
      </c>
      <c r="R13" s="198">
        <f t="shared" si="16"/>
        <v>0</v>
      </c>
      <c r="S13" s="198">
        <f t="shared" si="16"/>
        <v>208</v>
      </c>
      <c r="T13" s="198">
        <f t="shared" si="16"/>
        <v>39</v>
      </c>
      <c r="U13" s="198">
        <f t="shared" si="16"/>
        <v>110</v>
      </c>
      <c r="V13" s="198">
        <f t="shared" si="16"/>
        <v>24</v>
      </c>
      <c r="W13" s="198">
        <f t="shared" si="16"/>
        <v>148</v>
      </c>
      <c r="X13" s="198">
        <f t="shared" si="16"/>
        <v>2</v>
      </c>
      <c r="Y13" s="198">
        <f t="shared" si="16"/>
        <v>7</v>
      </c>
      <c r="Z13" s="198">
        <f t="shared" si="16"/>
        <v>190</v>
      </c>
      <c r="AA13" s="198">
        <f t="shared" si="16"/>
        <v>81</v>
      </c>
      <c r="AB13" s="198">
        <f t="shared" si="16"/>
        <v>44</v>
      </c>
      <c r="AC13" s="198">
        <f t="shared" si="16"/>
        <v>84</v>
      </c>
      <c r="AD13" s="198">
        <f t="shared" si="16"/>
        <v>140</v>
      </c>
      <c r="AE13" s="198">
        <f t="shared" si="16"/>
        <v>0</v>
      </c>
      <c r="AF13" s="198">
        <f t="shared" si="16"/>
        <v>12</v>
      </c>
      <c r="AG13" s="198">
        <f t="shared" si="16"/>
        <v>6</v>
      </c>
      <c r="AH13" s="198">
        <f t="shared" si="16"/>
        <v>5</v>
      </c>
      <c r="AI13" s="198">
        <f t="shared" si="16"/>
        <v>6</v>
      </c>
      <c r="AJ13" s="198">
        <f t="shared" si="16"/>
        <v>373</v>
      </c>
      <c r="AK13" s="198">
        <f t="shared" si="16"/>
        <v>2859</v>
      </c>
      <c r="AL13" s="198">
        <f t="shared" si="16"/>
        <v>82</v>
      </c>
      <c r="AM13" s="198">
        <f t="shared" si="16"/>
        <v>0</v>
      </c>
      <c r="AN13" s="198">
        <f t="shared" si="16"/>
        <v>162</v>
      </c>
      <c r="AO13" s="198">
        <f t="shared" si="16"/>
        <v>826</v>
      </c>
      <c r="AP13" s="198">
        <f t="shared" si="16"/>
        <v>94</v>
      </c>
      <c r="AQ13" s="198">
        <f t="shared" si="16"/>
        <v>43</v>
      </c>
      <c r="AR13" s="198">
        <f t="shared" si="16"/>
        <v>1492</v>
      </c>
      <c r="AS13" s="198">
        <f t="shared" si="16"/>
        <v>52</v>
      </c>
      <c r="AT13" s="198">
        <f t="shared" si="16"/>
        <v>12</v>
      </c>
      <c r="AU13" s="198">
        <f t="shared" si="16"/>
        <v>185</v>
      </c>
      <c r="AV13" s="198">
        <f t="shared" si="16"/>
        <v>398</v>
      </c>
      <c r="AW13" s="198">
        <f t="shared" si="16"/>
        <v>420</v>
      </c>
      <c r="AX13" s="198">
        <f t="shared" si="16"/>
        <v>22</v>
      </c>
      <c r="AY13" s="198">
        <f t="shared" si="16"/>
        <v>2</v>
      </c>
      <c r="AZ13" s="198">
        <f t="shared" si="16"/>
        <v>21</v>
      </c>
      <c r="BA13" s="198">
        <f t="shared" si="16"/>
        <v>19</v>
      </c>
      <c r="BB13" s="198">
        <f t="shared" si="16"/>
        <v>679</v>
      </c>
      <c r="BC13" s="198">
        <f t="shared" si="16"/>
        <v>35</v>
      </c>
      <c r="BD13" s="198">
        <f t="shared" si="16"/>
        <v>153</v>
      </c>
      <c r="BE13" s="198">
        <f t="shared" si="16"/>
        <v>305</v>
      </c>
      <c r="BF13" s="198">
        <f t="shared" si="16"/>
        <v>73</v>
      </c>
      <c r="BG13" s="198">
        <f t="shared" si="16"/>
        <v>19</v>
      </c>
      <c r="BH13" s="198">
        <f t="shared" si="16"/>
        <v>385</v>
      </c>
      <c r="BI13" s="198">
        <f t="shared" si="16"/>
        <v>0</v>
      </c>
      <c r="BJ13" s="198">
        <f t="shared" si="16"/>
        <v>2782</v>
      </c>
      <c r="BK13" s="198">
        <f t="shared" si="16"/>
        <v>17</v>
      </c>
      <c r="BL13" s="198">
        <f t="shared" si="16"/>
        <v>0</v>
      </c>
      <c r="BM13" s="198">
        <f t="shared" si="16"/>
        <v>49</v>
      </c>
      <c r="BN13" s="198">
        <f t="shared" si="16"/>
        <v>13</v>
      </c>
      <c r="BO13" s="198">
        <f t="shared" si="16"/>
        <v>5</v>
      </c>
      <c r="BP13" s="198">
        <f t="shared" si="16"/>
        <v>469</v>
      </c>
      <c r="BQ13" s="198">
        <f t="shared" ref="BQ13:CC13" si="17">BQ121+BQ123+BQ122</f>
        <v>69</v>
      </c>
      <c r="BR13" s="198">
        <f t="shared" si="17"/>
        <v>1152</v>
      </c>
      <c r="BS13" s="198">
        <f t="shared" si="17"/>
        <v>897</v>
      </c>
      <c r="BT13" s="198">
        <f t="shared" si="17"/>
        <v>25</v>
      </c>
      <c r="BU13" s="198">
        <f t="shared" si="17"/>
        <v>15</v>
      </c>
      <c r="BV13" s="198">
        <f t="shared" si="17"/>
        <v>216</v>
      </c>
      <c r="BW13" s="198">
        <f t="shared" si="17"/>
        <v>3</v>
      </c>
      <c r="BX13" s="198">
        <f t="shared" si="17"/>
        <v>5</v>
      </c>
      <c r="BY13" s="198">
        <f t="shared" si="17"/>
        <v>5</v>
      </c>
      <c r="BZ13" s="198">
        <f t="shared" si="17"/>
        <v>61</v>
      </c>
      <c r="CA13" s="198">
        <f t="shared" si="17"/>
        <v>390</v>
      </c>
      <c r="CB13" s="198">
        <f t="shared" si="17"/>
        <v>39</v>
      </c>
      <c r="CC13" s="198">
        <f t="shared" si="17"/>
        <v>0</v>
      </c>
    </row>
    <row r="14" spans="1:81" s="125" customFormat="1" x14ac:dyDescent="0.2">
      <c r="A14" s="246" t="s">
        <v>680</v>
      </c>
      <c r="B14" s="246" t="s">
        <v>669</v>
      </c>
      <c r="C14" s="125">
        <f>C13</f>
        <v>2009</v>
      </c>
      <c r="D14" s="246">
        <f>D125</f>
        <v>100</v>
      </c>
      <c r="E14" s="246">
        <f t="shared" ref="E14:BP14" si="18">E125</f>
        <v>619</v>
      </c>
      <c r="F14" s="246">
        <f t="shared" si="18"/>
        <v>9882</v>
      </c>
      <c r="G14" s="246">
        <f t="shared" si="18"/>
        <v>2640</v>
      </c>
      <c r="H14" s="246">
        <f t="shared" si="18"/>
        <v>9952</v>
      </c>
      <c r="I14" s="246">
        <f t="shared" si="18"/>
        <v>14457</v>
      </c>
      <c r="J14" s="246">
        <f t="shared" si="18"/>
        <v>12526</v>
      </c>
      <c r="K14" s="246">
        <f t="shared" si="18"/>
        <v>3088</v>
      </c>
      <c r="L14" s="246">
        <f t="shared" si="18"/>
        <v>1159</v>
      </c>
      <c r="M14" s="246">
        <f t="shared" si="18"/>
        <v>341</v>
      </c>
      <c r="N14" s="246">
        <f t="shared" si="18"/>
        <v>10679</v>
      </c>
      <c r="O14" s="246">
        <f t="shared" si="18"/>
        <v>709</v>
      </c>
      <c r="P14" s="246">
        <f t="shared" si="18"/>
        <v>3</v>
      </c>
      <c r="Q14" s="246">
        <f t="shared" si="18"/>
        <v>418</v>
      </c>
      <c r="R14" s="246">
        <f t="shared" si="18"/>
        <v>6</v>
      </c>
      <c r="S14" s="246">
        <f t="shared" si="18"/>
        <v>48836</v>
      </c>
      <c r="T14" s="246">
        <f t="shared" si="18"/>
        <v>23428</v>
      </c>
      <c r="U14" s="246">
        <f t="shared" si="18"/>
        <v>2956</v>
      </c>
      <c r="V14" s="246">
        <f t="shared" si="18"/>
        <v>1045</v>
      </c>
      <c r="W14" s="246">
        <f t="shared" si="18"/>
        <v>7674</v>
      </c>
      <c r="X14" s="246">
        <f t="shared" si="18"/>
        <v>5938</v>
      </c>
      <c r="Y14" s="246">
        <f t="shared" si="18"/>
        <v>1006</v>
      </c>
      <c r="Z14" s="246">
        <f t="shared" si="18"/>
        <v>9513</v>
      </c>
      <c r="AA14" s="246">
        <f t="shared" si="18"/>
        <v>2494</v>
      </c>
      <c r="AB14" s="246">
        <f t="shared" si="18"/>
        <v>12839</v>
      </c>
      <c r="AC14" s="246">
        <f t="shared" si="18"/>
        <v>2878</v>
      </c>
      <c r="AD14" s="246">
        <f t="shared" si="18"/>
        <v>1</v>
      </c>
      <c r="AE14" s="246">
        <f t="shared" si="18"/>
        <v>922</v>
      </c>
      <c r="AF14" s="246">
        <f t="shared" si="18"/>
        <v>52281</v>
      </c>
      <c r="AG14" s="246">
        <f t="shared" si="18"/>
        <v>368</v>
      </c>
      <c r="AH14" s="246">
        <f t="shared" si="18"/>
        <v>1</v>
      </c>
      <c r="AI14" s="246">
        <f t="shared" si="18"/>
        <v>2</v>
      </c>
      <c r="AJ14" s="246">
        <f t="shared" si="18"/>
        <v>138103</v>
      </c>
      <c r="AK14" s="246">
        <f t="shared" si="18"/>
        <v>52861</v>
      </c>
      <c r="AL14" s="246">
        <f t="shared" si="18"/>
        <v>2489</v>
      </c>
      <c r="AM14" s="246">
        <f t="shared" si="18"/>
        <v>532</v>
      </c>
      <c r="AN14" s="246">
        <f t="shared" si="18"/>
        <v>5116</v>
      </c>
      <c r="AO14" s="246">
        <f t="shared" si="18"/>
        <v>23085</v>
      </c>
      <c r="AP14" s="246">
        <f t="shared" si="18"/>
        <v>2745</v>
      </c>
      <c r="AQ14" s="246">
        <f t="shared" si="18"/>
        <v>2130</v>
      </c>
      <c r="AR14" s="246">
        <f t="shared" si="18"/>
        <v>33643</v>
      </c>
      <c r="AS14" s="246">
        <f t="shared" si="18"/>
        <v>2252</v>
      </c>
      <c r="AT14" s="246">
        <f t="shared" si="18"/>
        <v>1525</v>
      </c>
      <c r="AU14" s="246">
        <f t="shared" si="18"/>
        <v>7228</v>
      </c>
      <c r="AV14" s="246">
        <f t="shared" si="18"/>
        <v>8494</v>
      </c>
      <c r="AW14" s="246">
        <f t="shared" si="18"/>
        <v>12237</v>
      </c>
      <c r="AX14" s="246">
        <f t="shared" si="18"/>
        <v>1915</v>
      </c>
      <c r="AY14" s="246">
        <f t="shared" si="18"/>
        <v>3897</v>
      </c>
      <c r="AZ14" s="246">
        <f t="shared" si="18"/>
        <v>5571</v>
      </c>
      <c r="BA14" s="246">
        <f t="shared" si="18"/>
        <v>1546</v>
      </c>
      <c r="BB14" s="246">
        <f t="shared" si="18"/>
        <v>16286</v>
      </c>
      <c r="BC14" s="246">
        <f t="shared" si="18"/>
        <v>2614</v>
      </c>
      <c r="BD14" s="246">
        <f t="shared" si="18"/>
        <v>3554</v>
      </c>
      <c r="BE14" s="246">
        <f t="shared" si="18"/>
        <v>11946</v>
      </c>
      <c r="BF14" s="246">
        <f t="shared" si="18"/>
        <v>6652</v>
      </c>
      <c r="BG14" s="246">
        <f t="shared" si="18"/>
        <v>1004</v>
      </c>
      <c r="BH14" s="246">
        <f t="shared" si="18"/>
        <v>8006</v>
      </c>
      <c r="BI14" s="246">
        <f t="shared" si="18"/>
        <v>2034</v>
      </c>
      <c r="BJ14" s="246">
        <f t="shared" si="18"/>
        <v>37</v>
      </c>
      <c r="BK14" s="246">
        <f t="shared" si="18"/>
        <v>8839</v>
      </c>
      <c r="BL14" s="246">
        <f t="shared" si="18"/>
        <v>1169</v>
      </c>
      <c r="BM14" s="246">
        <f t="shared" si="18"/>
        <v>1640</v>
      </c>
      <c r="BN14" s="246">
        <f t="shared" si="18"/>
        <v>534</v>
      </c>
      <c r="BO14" s="246">
        <f t="shared" si="18"/>
        <v>4758</v>
      </c>
      <c r="BP14" s="246">
        <f t="shared" si="18"/>
        <v>13055</v>
      </c>
      <c r="BQ14" s="246">
        <f t="shared" ref="BQ14:CC14" si="19">BQ125</f>
        <v>2625</v>
      </c>
      <c r="BR14" s="246">
        <f t="shared" si="19"/>
        <v>162472</v>
      </c>
      <c r="BS14" s="246">
        <f t="shared" si="19"/>
        <v>27619</v>
      </c>
      <c r="BT14" s="246">
        <f t="shared" si="19"/>
        <v>2473</v>
      </c>
      <c r="BU14" s="246">
        <f t="shared" si="19"/>
        <v>12919</v>
      </c>
      <c r="BV14" s="246">
        <f t="shared" si="19"/>
        <v>6685</v>
      </c>
      <c r="BW14" s="246">
        <f t="shared" si="19"/>
        <v>931</v>
      </c>
      <c r="BX14" s="246">
        <f t="shared" si="19"/>
        <v>1280</v>
      </c>
      <c r="BY14" s="246">
        <f t="shared" si="19"/>
        <v>618</v>
      </c>
      <c r="BZ14" s="246">
        <f t="shared" si="19"/>
        <v>6006</v>
      </c>
      <c r="CA14" s="246">
        <f t="shared" si="19"/>
        <v>11371</v>
      </c>
      <c r="CB14" s="246">
        <f t="shared" si="19"/>
        <v>4234</v>
      </c>
      <c r="CC14" s="246">
        <f t="shared" si="19"/>
        <v>621</v>
      </c>
    </row>
    <row r="15" spans="1:81" s="125" customFormat="1" x14ac:dyDescent="0.2">
      <c r="A15" s="246" t="s">
        <v>681</v>
      </c>
      <c r="B15" s="246" t="s">
        <v>668</v>
      </c>
      <c r="C15" s="125">
        <f>C14</f>
        <v>2009</v>
      </c>
      <c r="D15" s="246">
        <f>D124</f>
        <v>0</v>
      </c>
      <c r="E15" s="246">
        <f t="shared" ref="E15:BP15" si="20">E124</f>
        <v>6</v>
      </c>
      <c r="F15" s="246">
        <f t="shared" si="20"/>
        <v>497</v>
      </c>
      <c r="G15" s="246">
        <f t="shared" si="20"/>
        <v>217</v>
      </c>
      <c r="H15" s="246">
        <f t="shared" si="20"/>
        <v>716</v>
      </c>
      <c r="I15" s="246">
        <f t="shared" si="20"/>
        <v>0</v>
      </c>
      <c r="J15" s="246">
        <f t="shared" si="20"/>
        <v>0</v>
      </c>
      <c r="K15" s="246">
        <f t="shared" si="20"/>
        <v>961</v>
      </c>
      <c r="L15" s="246">
        <f t="shared" si="20"/>
        <v>31</v>
      </c>
      <c r="M15" s="246">
        <f t="shared" si="20"/>
        <v>23</v>
      </c>
      <c r="N15" s="246">
        <f t="shared" si="20"/>
        <v>340</v>
      </c>
      <c r="O15" s="246">
        <f t="shared" si="20"/>
        <v>38</v>
      </c>
      <c r="P15" s="246">
        <f t="shared" si="20"/>
        <v>0</v>
      </c>
      <c r="Q15" s="246">
        <f t="shared" si="20"/>
        <v>0</v>
      </c>
      <c r="R15" s="246">
        <f t="shared" si="20"/>
        <v>2</v>
      </c>
      <c r="S15" s="246">
        <f t="shared" si="20"/>
        <v>0</v>
      </c>
      <c r="T15" s="246">
        <f t="shared" si="20"/>
        <v>725</v>
      </c>
      <c r="U15" s="246">
        <f t="shared" si="20"/>
        <v>228</v>
      </c>
      <c r="V15" s="246">
        <f t="shared" si="20"/>
        <v>29</v>
      </c>
      <c r="W15" s="246">
        <f t="shared" si="20"/>
        <v>393</v>
      </c>
      <c r="X15" s="246">
        <f t="shared" si="20"/>
        <v>82</v>
      </c>
      <c r="Y15" s="246">
        <f t="shared" si="20"/>
        <v>0</v>
      </c>
      <c r="Z15" s="246">
        <f t="shared" si="20"/>
        <v>183</v>
      </c>
      <c r="AA15" s="246">
        <f t="shared" si="20"/>
        <v>0</v>
      </c>
      <c r="AB15" s="246">
        <f t="shared" si="20"/>
        <v>28</v>
      </c>
      <c r="AC15" s="246">
        <f t="shared" si="20"/>
        <v>656</v>
      </c>
      <c r="AD15" s="246">
        <f t="shared" si="20"/>
        <v>186</v>
      </c>
      <c r="AE15" s="246">
        <f t="shared" si="20"/>
        <v>12</v>
      </c>
      <c r="AF15" s="246">
        <f t="shared" si="20"/>
        <v>502</v>
      </c>
      <c r="AG15" s="246">
        <f t="shared" si="20"/>
        <v>0</v>
      </c>
      <c r="AH15" s="246">
        <f t="shared" si="20"/>
        <v>21</v>
      </c>
      <c r="AI15" s="246">
        <f t="shared" si="20"/>
        <v>0</v>
      </c>
      <c r="AJ15" s="246">
        <f t="shared" si="20"/>
        <v>26305</v>
      </c>
      <c r="AK15" s="246">
        <f t="shared" si="20"/>
        <v>76</v>
      </c>
      <c r="AL15" s="246">
        <f t="shared" si="20"/>
        <v>186</v>
      </c>
      <c r="AM15" s="246">
        <f t="shared" si="20"/>
        <v>0</v>
      </c>
      <c r="AN15" s="246">
        <f t="shared" si="20"/>
        <v>0</v>
      </c>
      <c r="AO15" s="246">
        <f t="shared" si="20"/>
        <v>0</v>
      </c>
      <c r="AP15" s="246">
        <f t="shared" si="20"/>
        <v>52</v>
      </c>
      <c r="AQ15" s="246">
        <f t="shared" si="20"/>
        <v>45</v>
      </c>
      <c r="AR15" s="246">
        <f t="shared" si="20"/>
        <v>737</v>
      </c>
      <c r="AS15" s="246">
        <f t="shared" si="20"/>
        <v>48</v>
      </c>
      <c r="AT15" s="246">
        <f t="shared" si="20"/>
        <v>10</v>
      </c>
      <c r="AU15" s="246">
        <f t="shared" si="20"/>
        <v>279</v>
      </c>
      <c r="AV15" s="246">
        <f t="shared" si="20"/>
        <v>421</v>
      </c>
      <c r="AW15" s="246">
        <f t="shared" si="20"/>
        <v>346</v>
      </c>
      <c r="AX15" s="246">
        <f t="shared" si="20"/>
        <v>71</v>
      </c>
      <c r="AY15" s="246">
        <f t="shared" si="20"/>
        <v>389</v>
      </c>
      <c r="AZ15" s="246">
        <f t="shared" si="20"/>
        <v>518</v>
      </c>
      <c r="BA15" s="246">
        <f t="shared" si="20"/>
        <v>1</v>
      </c>
      <c r="BB15" s="246">
        <f t="shared" si="20"/>
        <v>183</v>
      </c>
      <c r="BC15" s="246">
        <f t="shared" si="20"/>
        <v>167</v>
      </c>
      <c r="BD15" s="246">
        <f t="shared" si="20"/>
        <v>197</v>
      </c>
      <c r="BE15" s="246">
        <f t="shared" si="20"/>
        <v>28</v>
      </c>
      <c r="BF15" s="246">
        <f t="shared" si="20"/>
        <v>200</v>
      </c>
      <c r="BG15" s="246">
        <f t="shared" si="20"/>
        <v>15</v>
      </c>
      <c r="BH15" s="246">
        <f t="shared" si="20"/>
        <v>416</v>
      </c>
      <c r="BI15" s="246">
        <f t="shared" si="20"/>
        <v>38</v>
      </c>
      <c r="BJ15" s="246">
        <f t="shared" si="20"/>
        <v>135</v>
      </c>
      <c r="BK15" s="246">
        <f t="shared" si="20"/>
        <v>416</v>
      </c>
      <c r="BL15" s="246">
        <f t="shared" si="20"/>
        <v>0</v>
      </c>
      <c r="BM15" s="246">
        <f t="shared" si="20"/>
        <v>76</v>
      </c>
      <c r="BN15" s="246">
        <f t="shared" si="20"/>
        <v>0</v>
      </c>
      <c r="BO15" s="246">
        <f t="shared" si="20"/>
        <v>50</v>
      </c>
      <c r="BP15" s="246">
        <f t="shared" si="20"/>
        <v>168</v>
      </c>
      <c r="BQ15" s="246">
        <f t="shared" ref="BQ15:CC15" si="21">BQ124</f>
        <v>0</v>
      </c>
      <c r="BR15" s="246">
        <f t="shared" si="21"/>
        <v>0</v>
      </c>
      <c r="BS15" s="246">
        <f t="shared" si="21"/>
        <v>704</v>
      </c>
      <c r="BT15" s="246">
        <f t="shared" si="21"/>
        <v>0</v>
      </c>
      <c r="BU15" s="246">
        <f t="shared" si="21"/>
        <v>0</v>
      </c>
      <c r="BV15" s="246">
        <f t="shared" si="21"/>
        <v>740</v>
      </c>
      <c r="BW15" s="246">
        <f t="shared" si="21"/>
        <v>33</v>
      </c>
      <c r="BX15" s="246">
        <f t="shared" si="21"/>
        <v>13</v>
      </c>
      <c r="BY15" s="246">
        <f t="shared" si="21"/>
        <v>7</v>
      </c>
      <c r="BZ15" s="246">
        <f t="shared" si="21"/>
        <v>6</v>
      </c>
      <c r="CA15" s="246">
        <f t="shared" si="21"/>
        <v>34</v>
      </c>
      <c r="CB15" s="246">
        <f t="shared" si="21"/>
        <v>0</v>
      </c>
      <c r="CC15" s="246">
        <f t="shared" si="21"/>
        <v>89</v>
      </c>
    </row>
    <row r="16" spans="1:81" x14ac:dyDescent="0.2">
      <c r="A16" s="125" t="s">
        <v>345</v>
      </c>
      <c r="B16" s="125" t="s">
        <v>363</v>
      </c>
      <c r="C16" s="125">
        <v>2009</v>
      </c>
      <c r="D16" s="141">
        <f>D128</f>
        <v>186826562</v>
      </c>
      <c r="E16" s="141">
        <f t="shared" ref="E16:BP16" si="22">E128</f>
        <v>24810879.390000004</v>
      </c>
      <c r="F16" s="141">
        <f t="shared" si="22"/>
        <v>1014894015</v>
      </c>
      <c r="G16" s="141">
        <f t="shared" si="22"/>
        <v>270197028</v>
      </c>
      <c r="H16" s="141">
        <f t="shared" si="22"/>
        <v>954349490</v>
      </c>
      <c r="I16" s="141">
        <f t="shared" si="22"/>
        <v>1654209046</v>
      </c>
      <c r="J16" s="141">
        <f t="shared" si="22"/>
        <v>1418249796</v>
      </c>
      <c r="K16" s="141">
        <f t="shared" si="22"/>
        <v>276124114</v>
      </c>
      <c r="L16" s="141">
        <f t="shared" si="22"/>
        <v>154225799.30000001</v>
      </c>
      <c r="M16" s="141">
        <f t="shared" si="22"/>
        <v>28674687</v>
      </c>
      <c r="N16" s="141">
        <f t="shared" si="22"/>
        <v>697061130</v>
      </c>
      <c r="O16" s="141">
        <f t="shared" si="22"/>
        <v>29094707</v>
      </c>
      <c r="P16" s="141">
        <f t="shared" si="22"/>
        <v>306783697</v>
      </c>
      <c r="Q16" s="141">
        <f t="shared" si="22"/>
        <v>29476112</v>
      </c>
      <c r="R16" s="141">
        <f t="shared" si="22"/>
        <v>231256859</v>
      </c>
      <c r="S16" s="141">
        <f t="shared" si="22"/>
        <v>7747244745</v>
      </c>
      <c r="T16" s="141">
        <f t="shared" si="22"/>
        <v>2217497147</v>
      </c>
      <c r="U16" s="141">
        <f t="shared" si="22"/>
        <v>390452764</v>
      </c>
      <c r="V16" s="141">
        <f t="shared" si="22"/>
        <v>65264543</v>
      </c>
      <c r="W16" s="141">
        <f t="shared" si="22"/>
        <v>565404881.51999998</v>
      </c>
      <c r="X16" s="141">
        <f t="shared" si="22"/>
        <v>549506615</v>
      </c>
      <c r="Y16" s="141">
        <f t="shared" si="22"/>
        <v>82558537</v>
      </c>
      <c r="Z16" s="141">
        <f t="shared" si="22"/>
        <v>957230159.17000008</v>
      </c>
      <c r="AA16" s="141">
        <f t="shared" si="22"/>
        <v>179672015.21000001</v>
      </c>
      <c r="AB16" s="141">
        <f t="shared" si="22"/>
        <v>1485530568</v>
      </c>
      <c r="AC16" s="141">
        <f t="shared" si="22"/>
        <v>338528028</v>
      </c>
      <c r="AD16" s="141">
        <f t="shared" si="22"/>
        <v>493699000</v>
      </c>
      <c r="AE16" s="141">
        <f t="shared" si="22"/>
        <v>77414752</v>
      </c>
      <c r="AF16" s="141">
        <f t="shared" si="22"/>
        <v>5279120084</v>
      </c>
      <c r="AG16" s="141">
        <f t="shared" si="22"/>
        <v>26230086</v>
      </c>
      <c r="AH16" s="141">
        <f t="shared" si="22"/>
        <v>179636985</v>
      </c>
      <c r="AI16" s="141">
        <f t="shared" si="22"/>
        <v>3724190759</v>
      </c>
      <c r="AJ16" s="141">
        <f t="shared" si="22"/>
        <v>21762000000</v>
      </c>
      <c r="AK16" s="141">
        <f t="shared" si="22"/>
        <v>7557357094.3999996</v>
      </c>
      <c r="AL16" s="141">
        <f t="shared" si="22"/>
        <v>238660027.01999998</v>
      </c>
      <c r="AM16" s="141">
        <f t="shared" si="22"/>
        <v>110828990</v>
      </c>
      <c r="AN16" s="141">
        <f t="shared" si="22"/>
        <v>735126071</v>
      </c>
      <c r="AO16" s="141">
        <f t="shared" si="22"/>
        <v>1837078457</v>
      </c>
      <c r="AP16" s="141">
        <f t="shared" si="22"/>
        <v>260568563</v>
      </c>
      <c r="AQ16" s="141">
        <f t="shared" si="22"/>
        <v>213656607</v>
      </c>
      <c r="AR16" s="141">
        <f t="shared" si="22"/>
        <v>3150821439</v>
      </c>
      <c r="AS16" s="141">
        <f t="shared" si="22"/>
        <v>184693861</v>
      </c>
      <c r="AT16" s="141">
        <f t="shared" si="22"/>
        <v>203110374</v>
      </c>
      <c r="AU16" s="141">
        <f t="shared" si="22"/>
        <v>674088801</v>
      </c>
      <c r="AV16" s="141">
        <f t="shared" si="22"/>
        <v>676328678</v>
      </c>
      <c r="AW16" s="141">
        <f t="shared" si="22"/>
        <v>1171202445</v>
      </c>
      <c r="AX16" s="141">
        <f t="shared" si="22"/>
        <v>173481558</v>
      </c>
      <c r="AY16" s="141">
        <f t="shared" si="22"/>
        <v>363134721</v>
      </c>
      <c r="AZ16" s="141">
        <f t="shared" si="22"/>
        <v>552881331</v>
      </c>
      <c r="BA16" s="141">
        <f t="shared" si="22"/>
        <v>123574678</v>
      </c>
      <c r="BB16" s="141">
        <f t="shared" si="22"/>
        <v>1547576995</v>
      </c>
      <c r="BC16" s="141">
        <f t="shared" si="22"/>
        <v>243621743</v>
      </c>
      <c r="BD16" s="141">
        <f t="shared" si="22"/>
        <v>309605840</v>
      </c>
      <c r="BE16" s="141">
        <f t="shared" si="22"/>
        <v>1134000394</v>
      </c>
      <c r="BF16" s="141">
        <f t="shared" si="22"/>
        <v>197012949.49000001</v>
      </c>
      <c r="BG16" s="141">
        <f t="shared" si="22"/>
        <v>89991083.279999986</v>
      </c>
      <c r="BH16" s="141">
        <f t="shared" si="22"/>
        <v>791578450</v>
      </c>
      <c r="BI16" s="141">
        <f t="shared" si="22"/>
        <v>190210936</v>
      </c>
      <c r="BJ16" s="141">
        <f t="shared" si="22"/>
        <v>8292914586</v>
      </c>
      <c r="BK16" s="141">
        <f t="shared" si="22"/>
        <v>707756700</v>
      </c>
      <c r="BL16" s="141">
        <f t="shared" si="22"/>
        <v>96981360</v>
      </c>
      <c r="BM16" s="141">
        <f t="shared" si="22"/>
        <v>110613517</v>
      </c>
      <c r="BN16" s="141">
        <f t="shared" si="22"/>
        <v>72428352</v>
      </c>
      <c r="BO16" s="141">
        <f t="shared" si="22"/>
        <v>289185003</v>
      </c>
      <c r="BP16" s="141">
        <f t="shared" si="22"/>
        <v>982671593</v>
      </c>
      <c r="BQ16" s="141">
        <f t="shared" ref="BQ16:CC16" si="23">BQ128</f>
        <v>184230659</v>
      </c>
      <c r="BR16" s="141">
        <f t="shared" si="23"/>
        <v>24588094032</v>
      </c>
      <c r="BS16" s="141">
        <f t="shared" si="23"/>
        <v>2473069288</v>
      </c>
      <c r="BT16" s="141">
        <f t="shared" si="23"/>
        <v>97280499.019999996</v>
      </c>
      <c r="BU16" s="141">
        <f t="shared" si="23"/>
        <v>1360024643</v>
      </c>
      <c r="BV16" s="141">
        <f t="shared" si="23"/>
        <v>402188612</v>
      </c>
      <c r="BW16" s="141">
        <f t="shared" si="23"/>
        <v>87132498.900000006</v>
      </c>
      <c r="BX16" s="141">
        <f t="shared" si="23"/>
        <v>155318970.66</v>
      </c>
      <c r="BY16" s="141">
        <f t="shared" si="23"/>
        <v>56276750</v>
      </c>
      <c r="BZ16" s="141">
        <f t="shared" si="23"/>
        <v>475053892</v>
      </c>
      <c r="CA16" s="141">
        <f t="shared" si="23"/>
        <v>843306758</v>
      </c>
      <c r="CB16" s="141">
        <f t="shared" si="23"/>
        <v>342064464</v>
      </c>
      <c r="CC16" s="141">
        <f t="shared" si="23"/>
        <v>60765743</v>
      </c>
    </row>
    <row r="17" spans="1:81" x14ac:dyDescent="0.2">
      <c r="A17" s="125" t="s">
        <v>353</v>
      </c>
      <c r="B17" s="125" t="s">
        <v>364</v>
      </c>
      <c r="C17" s="125">
        <v>2009</v>
      </c>
      <c r="D17" s="141">
        <f>D129</f>
        <v>88878032</v>
      </c>
      <c r="E17" s="141">
        <f t="shared" ref="E17:BP17" si="24">E129</f>
        <v>10082213</v>
      </c>
      <c r="F17" s="141">
        <f t="shared" si="24"/>
        <v>256212050</v>
      </c>
      <c r="G17" s="141">
        <f t="shared" si="24"/>
        <v>78687855</v>
      </c>
      <c r="H17" s="141">
        <f t="shared" si="24"/>
        <v>289270611</v>
      </c>
      <c r="I17" s="141">
        <f t="shared" si="24"/>
        <v>544341574</v>
      </c>
      <c r="J17" s="141">
        <f t="shared" si="24"/>
        <v>382507290</v>
      </c>
      <c r="K17" s="141">
        <f t="shared" si="24"/>
        <v>111596385</v>
      </c>
      <c r="L17" s="141">
        <f t="shared" si="24"/>
        <v>45838418.299999997</v>
      </c>
      <c r="M17" s="141">
        <f t="shared" si="24"/>
        <v>15271942</v>
      </c>
      <c r="N17" s="141">
        <f t="shared" si="24"/>
        <v>229006740</v>
      </c>
      <c r="O17" s="141">
        <f t="shared" si="24"/>
        <v>11682740</v>
      </c>
      <c r="P17" s="141">
        <f t="shared" si="24"/>
        <v>114248439</v>
      </c>
      <c r="Q17" s="141">
        <f t="shared" si="24"/>
        <v>19949042</v>
      </c>
      <c r="R17" s="141">
        <f t="shared" si="24"/>
        <v>88729098</v>
      </c>
      <c r="S17" s="141">
        <f t="shared" si="24"/>
        <v>1554921855</v>
      </c>
      <c r="T17" s="141">
        <f t="shared" si="24"/>
        <v>608088215</v>
      </c>
      <c r="U17" s="141">
        <f t="shared" si="24"/>
        <v>112395473</v>
      </c>
      <c r="V17" s="141">
        <f t="shared" si="24"/>
        <v>33443599</v>
      </c>
      <c r="W17" s="141">
        <f t="shared" si="24"/>
        <v>261922933.90000001</v>
      </c>
      <c r="X17" s="141">
        <f t="shared" si="24"/>
        <v>139254714</v>
      </c>
      <c r="Y17" s="141">
        <f t="shared" si="24"/>
        <v>39845835</v>
      </c>
      <c r="Z17" s="141">
        <f t="shared" si="24"/>
        <v>412159187.95999998</v>
      </c>
      <c r="AA17" s="141">
        <f t="shared" si="24"/>
        <v>91249171.829999998</v>
      </c>
      <c r="AB17" s="141">
        <f t="shared" si="24"/>
        <v>352708669</v>
      </c>
      <c r="AC17" s="141">
        <f t="shared" si="24"/>
        <v>168226691</v>
      </c>
      <c r="AD17" s="141">
        <f t="shared" si="24"/>
        <v>217916715</v>
      </c>
      <c r="AE17" s="141">
        <f t="shared" si="24"/>
        <v>26719860</v>
      </c>
      <c r="AF17" s="141">
        <f t="shared" si="24"/>
        <v>1597158130</v>
      </c>
      <c r="AG17" s="141">
        <f t="shared" si="24"/>
        <v>15905549</v>
      </c>
      <c r="AH17" s="141">
        <f t="shared" si="24"/>
        <v>55896455</v>
      </c>
      <c r="AI17" s="141">
        <f t="shared" si="24"/>
        <v>1121010160</v>
      </c>
      <c r="AJ17" s="141">
        <f t="shared" si="24"/>
        <v>11607000000</v>
      </c>
      <c r="AK17" s="141">
        <f t="shared" si="24"/>
        <v>2256567858</v>
      </c>
      <c r="AL17" s="141">
        <f t="shared" si="24"/>
        <v>158478924</v>
      </c>
      <c r="AM17" s="141">
        <f t="shared" si="24"/>
        <v>39909017</v>
      </c>
      <c r="AN17" s="141">
        <f t="shared" si="24"/>
        <v>200816087</v>
      </c>
      <c r="AO17" s="141">
        <f t="shared" si="24"/>
        <v>647493718</v>
      </c>
      <c r="AP17" s="141">
        <f t="shared" si="24"/>
        <v>77155275</v>
      </c>
      <c r="AQ17" s="141">
        <f t="shared" si="24"/>
        <v>82722597</v>
      </c>
      <c r="AR17" s="141">
        <f t="shared" si="24"/>
        <v>1067984894</v>
      </c>
      <c r="AS17" s="141">
        <f t="shared" si="24"/>
        <v>59459192</v>
      </c>
      <c r="AT17" s="141">
        <f t="shared" si="24"/>
        <v>47639419</v>
      </c>
      <c r="AU17" s="141">
        <f t="shared" si="24"/>
        <v>230386763</v>
      </c>
      <c r="AV17" s="141">
        <f t="shared" si="24"/>
        <v>261208138</v>
      </c>
      <c r="AW17" s="141">
        <f t="shared" si="24"/>
        <v>396244635</v>
      </c>
      <c r="AX17" s="141">
        <f t="shared" si="24"/>
        <v>63529367</v>
      </c>
      <c r="AY17" s="141">
        <f t="shared" si="24"/>
        <v>139365167</v>
      </c>
      <c r="AZ17" s="141">
        <f t="shared" si="24"/>
        <v>213412762</v>
      </c>
      <c r="BA17" s="141">
        <f t="shared" si="24"/>
        <v>43042148</v>
      </c>
      <c r="BB17" s="141">
        <f t="shared" si="24"/>
        <v>583830856</v>
      </c>
      <c r="BC17" s="141">
        <f t="shared" si="24"/>
        <v>84392286</v>
      </c>
      <c r="BD17" s="141">
        <f t="shared" si="24"/>
        <v>108280800</v>
      </c>
      <c r="BE17" s="141">
        <f t="shared" si="24"/>
        <v>490807351</v>
      </c>
      <c r="BF17" s="141">
        <f t="shared" si="24"/>
        <v>79726454.040000007</v>
      </c>
      <c r="BG17" s="141">
        <f t="shared" si="24"/>
        <v>34644938.590000004</v>
      </c>
      <c r="BH17" s="141">
        <f t="shared" si="24"/>
        <v>283366850</v>
      </c>
      <c r="BI17" s="141">
        <f t="shared" si="24"/>
        <v>63037704</v>
      </c>
      <c r="BJ17" s="141">
        <f t="shared" si="24"/>
        <v>2693171018</v>
      </c>
      <c r="BK17" s="141">
        <f t="shared" si="24"/>
        <v>348619359</v>
      </c>
      <c r="BL17" s="141">
        <f t="shared" si="24"/>
        <v>30635928</v>
      </c>
      <c r="BM17" s="141">
        <f t="shared" si="24"/>
        <v>45271935</v>
      </c>
      <c r="BN17" s="141">
        <f t="shared" si="24"/>
        <v>33747939</v>
      </c>
      <c r="BO17" s="141">
        <f t="shared" si="24"/>
        <v>115181982</v>
      </c>
      <c r="BP17" s="141">
        <f t="shared" si="24"/>
        <v>348392935</v>
      </c>
      <c r="BQ17" s="141">
        <f t="shared" ref="BQ17:CC17" si="25">BQ129</f>
        <v>51473373</v>
      </c>
      <c r="BR17" s="141">
        <f t="shared" si="25"/>
        <v>5037152555</v>
      </c>
      <c r="BS17" s="141">
        <f t="shared" si="25"/>
        <v>942215878</v>
      </c>
      <c r="BT17" s="141">
        <f t="shared" si="25"/>
        <v>67145247.980000004</v>
      </c>
      <c r="BU17" s="141">
        <f t="shared" si="25"/>
        <v>397106489</v>
      </c>
      <c r="BV17" s="141">
        <f t="shared" si="25"/>
        <v>152795281</v>
      </c>
      <c r="BW17" s="141">
        <f t="shared" si="25"/>
        <v>25181847.100000001</v>
      </c>
      <c r="BX17" s="141">
        <f t="shared" si="25"/>
        <v>25808454</v>
      </c>
      <c r="BY17" s="141">
        <f t="shared" si="25"/>
        <v>15500136</v>
      </c>
      <c r="BZ17" s="141">
        <f t="shared" si="25"/>
        <v>220302768</v>
      </c>
      <c r="CA17" s="141">
        <f t="shared" si="25"/>
        <v>347011249</v>
      </c>
      <c r="CB17" s="141">
        <f t="shared" si="25"/>
        <v>93622824</v>
      </c>
      <c r="CC17" s="141">
        <f t="shared" si="25"/>
        <v>29586436</v>
      </c>
    </row>
    <row r="18" spans="1:81" s="125" customFormat="1" x14ac:dyDescent="0.2">
      <c r="A18" s="125" t="s">
        <v>656</v>
      </c>
      <c r="C18" s="125">
        <f>C17</f>
        <v>2009</v>
      </c>
      <c r="D18" s="198">
        <f>D130+D131</f>
        <v>87531301</v>
      </c>
      <c r="E18" s="198">
        <f t="shared" ref="E18:BP18" si="26">E130+E131</f>
        <v>14185990.09</v>
      </c>
      <c r="F18" s="198">
        <f t="shared" si="26"/>
        <v>496098777</v>
      </c>
      <c r="G18" s="198">
        <f t="shared" si="26"/>
        <v>189135902</v>
      </c>
      <c r="H18" s="198">
        <f t="shared" si="26"/>
        <v>655288322</v>
      </c>
      <c r="I18" s="198">
        <f t="shared" si="26"/>
        <v>1096569241</v>
      </c>
      <c r="J18" s="198">
        <f t="shared" si="26"/>
        <v>844492564</v>
      </c>
      <c r="K18" s="198">
        <f t="shared" si="26"/>
        <v>161678666</v>
      </c>
      <c r="L18" s="198">
        <f t="shared" si="26"/>
        <v>106727551</v>
      </c>
      <c r="M18" s="198">
        <f t="shared" si="26"/>
        <v>13070959</v>
      </c>
      <c r="N18" s="198">
        <f t="shared" si="26"/>
        <v>437569051</v>
      </c>
      <c r="O18" s="198">
        <f t="shared" si="26"/>
        <v>16962762</v>
      </c>
      <c r="P18" s="198">
        <f t="shared" si="26"/>
        <v>170378538</v>
      </c>
      <c r="Q18" s="198">
        <f t="shared" si="26"/>
        <v>9175409</v>
      </c>
      <c r="R18" s="198">
        <f t="shared" si="26"/>
        <v>140320895</v>
      </c>
      <c r="S18" s="198">
        <f t="shared" si="26"/>
        <v>5117289556</v>
      </c>
      <c r="T18" s="198">
        <f t="shared" si="26"/>
        <v>1182084800</v>
      </c>
      <c r="U18" s="198">
        <f t="shared" si="26"/>
        <v>160814267</v>
      </c>
      <c r="V18" s="198">
        <f t="shared" si="26"/>
        <v>31010319</v>
      </c>
      <c r="W18" s="198">
        <f t="shared" si="26"/>
        <v>295209721.62</v>
      </c>
      <c r="X18" s="198">
        <f t="shared" si="26"/>
        <v>356164858</v>
      </c>
      <c r="Y18" s="198">
        <f t="shared" si="26"/>
        <v>41586924</v>
      </c>
      <c r="Z18" s="198">
        <f t="shared" si="26"/>
        <v>533693727.51999998</v>
      </c>
      <c r="AA18" s="198">
        <f t="shared" si="26"/>
        <v>86393864.670000002</v>
      </c>
      <c r="AB18" s="198">
        <f t="shared" si="26"/>
        <v>883790730</v>
      </c>
      <c r="AC18" s="198">
        <f t="shared" si="26"/>
        <v>167040018</v>
      </c>
      <c r="AD18" s="198">
        <f t="shared" si="26"/>
        <v>271470425</v>
      </c>
      <c r="AE18" s="198">
        <f t="shared" si="26"/>
        <v>49666675</v>
      </c>
      <c r="AF18" s="198">
        <f t="shared" si="26"/>
        <v>2405798278</v>
      </c>
      <c r="AG18" s="198">
        <f t="shared" si="26"/>
        <v>9939641</v>
      </c>
      <c r="AH18" s="198">
        <f t="shared" si="26"/>
        <v>109288825</v>
      </c>
      <c r="AI18" s="198">
        <f t="shared" si="26"/>
        <v>2228052497</v>
      </c>
      <c r="AJ18" s="198">
        <f t="shared" si="26"/>
        <v>7290000000</v>
      </c>
      <c r="AK18" s="198">
        <f t="shared" si="26"/>
        <v>4608004085</v>
      </c>
      <c r="AL18" s="198">
        <f t="shared" si="26"/>
        <v>79660814</v>
      </c>
      <c r="AM18" s="198">
        <f t="shared" si="26"/>
        <v>69229284</v>
      </c>
      <c r="AN18" s="198">
        <f t="shared" si="26"/>
        <v>377625816</v>
      </c>
      <c r="AO18" s="198">
        <f t="shared" si="26"/>
        <v>1089490763</v>
      </c>
      <c r="AP18" s="198">
        <f t="shared" si="26"/>
        <v>181110478</v>
      </c>
      <c r="AQ18" s="198">
        <f t="shared" si="26"/>
        <v>128854701</v>
      </c>
      <c r="AR18" s="198">
        <f t="shared" si="26"/>
        <v>1866290183</v>
      </c>
      <c r="AS18" s="198">
        <f t="shared" si="26"/>
        <v>106131570</v>
      </c>
      <c r="AT18" s="198">
        <f t="shared" si="26"/>
        <v>153765633</v>
      </c>
      <c r="AU18" s="198">
        <f t="shared" si="26"/>
        <v>376577008</v>
      </c>
      <c r="AV18" s="198">
        <f t="shared" si="26"/>
        <v>409340360</v>
      </c>
      <c r="AW18" s="198">
        <f t="shared" si="26"/>
        <v>765203798</v>
      </c>
      <c r="AX18" s="198">
        <f t="shared" si="26"/>
        <v>108619958</v>
      </c>
      <c r="AY18" s="198">
        <f t="shared" si="26"/>
        <v>219855795</v>
      </c>
      <c r="AZ18" s="198">
        <f t="shared" si="26"/>
        <v>335275993</v>
      </c>
      <c r="BA18" s="198">
        <f t="shared" si="26"/>
        <v>78795798</v>
      </c>
      <c r="BB18" s="198">
        <f t="shared" si="26"/>
        <v>947793212</v>
      </c>
      <c r="BC18" s="198">
        <f t="shared" si="26"/>
        <v>156957669</v>
      </c>
      <c r="BD18" s="198">
        <f t="shared" si="26"/>
        <v>197578908</v>
      </c>
      <c r="BE18" s="198">
        <f t="shared" si="26"/>
        <v>592382764</v>
      </c>
      <c r="BF18" s="198">
        <f t="shared" si="26"/>
        <v>112269292.68000001</v>
      </c>
      <c r="BG18" s="198">
        <f t="shared" si="26"/>
        <v>54406540.5</v>
      </c>
      <c r="BH18" s="198">
        <f t="shared" si="26"/>
        <v>441174330</v>
      </c>
      <c r="BI18" s="198">
        <f t="shared" si="26"/>
        <v>125337076</v>
      </c>
      <c r="BJ18" s="198">
        <f t="shared" si="26"/>
        <v>5499754106</v>
      </c>
      <c r="BK18" s="198">
        <f t="shared" si="26"/>
        <v>350448362</v>
      </c>
      <c r="BL18" s="198">
        <f t="shared" si="26"/>
        <v>65230700</v>
      </c>
      <c r="BM18" s="198">
        <f t="shared" si="26"/>
        <v>63472480</v>
      </c>
      <c r="BN18" s="198">
        <f t="shared" si="26"/>
        <v>38166216</v>
      </c>
      <c r="BO18" s="198">
        <f t="shared" si="26"/>
        <v>164384301</v>
      </c>
      <c r="BP18" s="198">
        <f t="shared" si="26"/>
        <v>620641698</v>
      </c>
      <c r="BQ18" s="198">
        <f t="shared" ref="BQ18:CC18" si="27">BQ130+BQ131</f>
        <v>132109515</v>
      </c>
      <c r="BR18" s="198">
        <f t="shared" si="27"/>
        <v>16687171110</v>
      </c>
      <c r="BS18" s="198">
        <f t="shared" si="27"/>
        <v>1308782369</v>
      </c>
      <c r="BT18" s="198">
        <f t="shared" si="27"/>
        <v>28423928.280000001</v>
      </c>
      <c r="BU18" s="198">
        <f t="shared" si="27"/>
        <v>953431086</v>
      </c>
      <c r="BV18" s="198">
        <f t="shared" si="27"/>
        <v>190691489</v>
      </c>
      <c r="BW18" s="198">
        <f t="shared" si="27"/>
        <v>61158986.799999997</v>
      </c>
      <c r="BX18" s="198">
        <f t="shared" si="27"/>
        <v>53322026</v>
      </c>
      <c r="BY18" s="198">
        <f t="shared" si="27"/>
        <v>40298477</v>
      </c>
      <c r="BZ18" s="198">
        <f t="shared" si="27"/>
        <v>248329689</v>
      </c>
      <c r="CA18" s="198">
        <f t="shared" si="27"/>
        <v>485811269</v>
      </c>
      <c r="CB18" s="198">
        <f t="shared" si="27"/>
        <v>240772702</v>
      </c>
      <c r="CC18" s="198">
        <f t="shared" si="27"/>
        <v>30553949</v>
      </c>
    </row>
    <row r="19" spans="1:81" s="125" customFormat="1" x14ac:dyDescent="0.2">
      <c r="A19" s="125" t="s">
        <v>679</v>
      </c>
      <c r="C19" s="125">
        <f>C18</f>
        <v>2009</v>
      </c>
      <c r="D19" s="198">
        <f>D134+D132+D133</f>
        <v>9625233</v>
      </c>
      <c r="E19" s="198">
        <f t="shared" ref="E19:BP19" si="28">E134+E132+E133</f>
        <v>7742</v>
      </c>
      <c r="F19" s="198">
        <f t="shared" si="28"/>
        <v>253086491</v>
      </c>
      <c r="G19" s="198">
        <f t="shared" si="28"/>
        <v>496256</v>
      </c>
      <c r="H19" s="198">
        <f t="shared" si="28"/>
        <v>1617777</v>
      </c>
      <c r="I19" s="198">
        <f t="shared" si="28"/>
        <v>3636552</v>
      </c>
      <c r="J19" s="198">
        <f t="shared" si="28"/>
        <v>181787811</v>
      </c>
      <c r="K19" s="198">
        <f t="shared" si="28"/>
        <v>0</v>
      </c>
      <c r="L19" s="198">
        <f t="shared" si="28"/>
        <v>418885</v>
      </c>
      <c r="M19" s="198">
        <f t="shared" si="28"/>
        <v>7212</v>
      </c>
      <c r="N19" s="198">
        <f t="shared" si="28"/>
        <v>23495791</v>
      </c>
      <c r="O19" s="198">
        <f t="shared" si="28"/>
        <v>60756</v>
      </c>
      <c r="P19" s="198">
        <f t="shared" si="28"/>
        <v>20093891</v>
      </c>
      <c r="Q19" s="198">
        <f t="shared" si="28"/>
        <v>0</v>
      </c>
      <c r="R19" s="198">
        <f t="shared" si="28"/>
        <v>0</v>
      </c>
      <c r="S19" s="198">
        <f t="shared" si="28"/>
        <v>1034348545</v>
      </c>
      <c r="T19" s="198">
        <f t="shared" si="28"/>
        <v>409380735</v>
      </c>
      <c r="U19" s="198">
        <f t="shared" si="28"/>
        <v>113777180</v>
      </c>
      <c r="V19" s="198">
        <f t="shared" si="28"/>
        <v>170432</v>
      </c>
      <c r="W19" s="198">
        <f t="shared" si="28"/>
        <v>1747060</v>
      </c>
      <c r="X19" s="198">
        <f t="shared" si="28"/>
        <v>50273064</v>
      </c>
      <c r="Y19" s="198">
        <f t="shared" si="28"/>
        <v>61333</v>
      </c>
      <c r="Z19" s="198">
        <f t="shared" si="28"/>
        <v>2252111.4700000002</v>
      </c>
      <c r="AA19" s="198">
        <f t="shared" si="28"/>
        <v>396806.58</v>
      </c>
      <c r="AB19" s="198">
        <f t="shared" si="28"/>
        <v>239608402</v>
      </c>
      <c r="AC19" s="198">
        <f t="shared" si="28"/>
        <v>481502</v>
      </c>
      <c r="AD19" s="198">
        <f t="shared" si="28"/>
        <v>902443</v>
      </c>
      <c r="AE19" s="198">
        <f t="shared" si="28"/>
        <v>0</v>
      </c>
      <c r="AF19" s="198">
        <f t="shared" si="28"/>
        <v>1236169244</v>
      </c>
      <c r="AG19" s="198">
        <f t="shared" si="28"/>
        <v>19706</v>
      </c>
      <c r="AH19" s="198">
        <f t="shared" si="28"/>
        <v>13111525</v>
      </c>
      <c r="AI19" s="198">
        <f t="shared" si="28"/>
        <v>346811250</v>
      </c>
      <c r="AJ19" s="198">
        <f t="shared" si="28"/>
        <v>2721000000</v>
      </c>
      <c r="AK19" s="198">
        <f t="shared" si="28"/>
        <v>653861747</v>
      </c>
      <c r="AL19" s="198">
        <f t="shared" si="28"/>
        <v>520289</v>
      </c>
      <c r="AM19" s="198">
        <f t="shared" si="28"/>
        <v>0</v>
      </c>
      <c r="AN19" s="198">
        <f t="shared" si="28"/>
        <v>152927289</v>
      </c>
      <c r="AO19" s="198">
        <f t="shared" si="28"/>
        <v>83649264</v>
      </c>
      <c r="AP19" s="198">
        <f t="shared" si="28"/>
        <v>790195</v>
      </c>
      <c r="AQ19" s="198">
        <f t="shared" si="28"/>
        <v>165657</v>
      </c>
      <c r="AR19" s="198">
        <f t="shared" si="28"/>
        <v>192315699</v>
      </c>
      <c r="AS19" s="198">
        <f t="shared" si="28"/>
        <v>17492656</v>
      </c>
      <c r="AT19" s="198">
        <f t="shared" si="28"/>
        <v>528948</v>
      </c>
      <c r="AU19" s="198">
        <f t="shared" si="28"/>
        <v>61513961</v>
      </c>
      <c r="AV19" s="198">
        <f t="shared" si="28"/>
        <v>179150</v>
      </c>
      <c r="AW19" s="198">
        <f t="shared" si="28"/>
        <v>2045397</v>
      </c>
      <c r="AX19" s="198">
        <f t="shared" si="28"/>
        <v>202191</v>
      </c>
      <c r="AY19" s="198">
        <f t="shared" si="28"/>
        <v>496200</v>
      </c>
      <c r="AZ19" s="198">
        <f t="shared" si="28"/>
        <v>311871</v>
      </c>
      <c r="BA19" s="198">
        <f t="shared" si="28"/>
        <v>129179</v>
      </c>
      <c r="BB19" s="198">
        <f t="shared" si="28"/>
        <v>4143540</v>
      </c>
      <c r="BC19" s="198">
        <f t="shared" si="28"/>
        <v>373171</v>
      </c>
      <c r="BD19" s="198">
        <f t="shared" si="28"/>
        <v>846523</v>
      </c>
      <c r="BE19" s="198">
        <f t="shared" si="28"/>
        <v>40073798</v>
      </c>
      <c r="BF19" s="198">
        <f t="shared" si="28"/>
        <v>2376274.96</v>
      </c>
      <c r="BG19" s="198">
        <f t="shared" si="28"/>
        <v>59160.32</v>
      </c>
      <c r="BH19" s="198">
        <f t="shared" si="28"/>
        <v>60008834</v>
      </c>
      <c r="BI19" s="198">
        <f t="shared" si="28"/>
        <v>0</v>
      </c>
      <c r="BJ19" s="198">
        <f t="shared" si="28"/>
        <v>40864085</v>
      </c>
      <c r="BK19" s="198">
        <f t="shared" si="28"/>
        <v>823448</v>
      </c>
      <c r="BL19" s="198">
        <f t="shared" si="28"/>
        <v>0</v>
      </c>
      <c r="BM19" s="198">
        <f t="shared" si="28"/>
        <v>348019</v>
      </c>
      <c r="BN19" s="198">
        <f t="shared" si="28"/>
        <v>42486</v>
      </c>
      <c r="BO19" s="198">
        <f t="shared" si="28"/>
        <v>6514112</v>
      </c>
      <c r="BP19" s="198">
        <f t="shared" si="28"/>
        <v>1995125</v>
      </c>
      <c r="BQ19" s="198">
        <f t="shared" ref="BQ19:CC19" si="29">BQ134+BQ132+BQ133</f>
        <v>93288</v>
      </c>
      <c r="BR19" s="198">
        <f t="shared" si="29"/>
        <v>2753288905</v>
      </c>
      <c r="BS19" s="198">
        <f t="shared" si="29"/>
        <v>201450258</v>
      </c>
      <c r="BT19" s="198">
        <f t="shared" si="29"/>
        <v>167496</v>
      </c>
      <c r="BU19" s="198">
        <f t="shared" si="29"/>
        <v>1943334</v>
      </c>
      <c r="BV19" s="198">
        <f t="shared" si="29"/>
        <v>53079582</v>
      </c>
      <c r="BW19" s="198">
        <f t="shared" si="29"/>
        <v>9304.5</v>
      </c>
      <c r="BX19" s="198">
        <f t="shared" si="29"/>
        <v>75163165.659999996</v>
      </c>
      <c r="BY19" s="198">
        <f t="shared" si="29"/>
        <v>16368</v>
      </c>
      <c r="BZ19" s="198">
        <f t="shared" si="29"/>
        <v>370057</v>
      </c>
      <c r="CA19" s="198">
        <f t="shared" si="29"/>
        <v>2431741</v>
      </c>
      <c r="CB19" s="198">
        <f t="shared" si="29"/>
        <v>5156861</v>
      </c>
      <c r="CC19" s="198">
        <f t="shared" si="29"/>
        <v>0</v>
      </c>
    </row>
    <row r="20" spans="1:81" s="125" customFormat="1" x14ac:dyDescent="0.2">
      <c r="A20" s="246" t="s">
        <v>682</v>
      </c>
      <c r="B20" s="246" t="s">
        <v>670</v>
      </c>
      <c r="C20" s="125">
        <f>C19</f>
        <v>2009</v>
      </c>
      <c r="D20" s="246">
        <f>D136</f>
        <v>791996</v>
      </c>
      <c r="E20" s="246">
        <f t="shared" ref="E20:BP20" si="30">E136</f>
        <v>534104.30000000005</v>
      </c>
      <c r="F20" s="246">
        <f t="shared" si="30"/>
        <v>8841203</v>
      </c>
      <c r="G20" s="246">
        <f t="shared" si="30"/>
        <v>1696627</v>
      </c>
      <c r="H20" s="246">
        <f t="shared" si="30"/>
        <v>7623876</v>
      </c>
      <c r="I20" s="246">
        <f t="shared" si="30"/>
        <v>9661679</v>
      </c>
      <c r="J20" s="246">
        <f t="shared" si="30"/>
        <v>9462131</v>
      </c>
      <c r="K20" s="246">
        <f t="shared" si="30"/>
        <v>2164346</v>
      </c>
      <c r="L20" s="246">
        <f t="shared" si="30"/>
        <v>1192551</v>
      </c>
      <c r="M20" s="246">
        <f t="shared" si="30"/>
        <v>296713</v>
      </c>
      <c r="N20" s="246">
        <f t="shared" si="30"/>
        <v>6592774</v>
      </c>
      <c r="O20" s="246">
        <f t="shared" si="30"/>
        <v>356960</v>
      </c>
      <c r="P20" s="246">
        <f t="shared" si="30"/>
        <v>2062829</v>
      </c>
      <c r="Q20" s="246">
        <f t="shared" si="30"/>
        <v>351661</v>
      </c>
      <c r="R20" s="246">
        <f t="shared" si="30"/>
        <v>2032659</v>
      </c>
      <c r="S20" s="246">
        <f t="shared" si="30"/>
        <v>40684789</v>
      </c>
      <c r="T20" s="246">
        <f t="shared" si="30"/>
        <v>16930328</v>
      </c>
      <c r="U20" s="246">
        <f t="shared" si="30"/>
        <v>3240573</v>
      </c>
      <c r="V20" s="246">
        <f t="shared" si="30"/>
        <v>615553</v>
      </c>
      <c r="W20" s="246">
        <f t="shared" si="30"/>
        <v>6126997</v>
      </c>
      <c r="X20" s="246">
        <f t="shared" si="30"/>
        <v>3588301</v>
      </c>
      <c r="Y20" s="246">
        <f t="shared" si="30"/>
        <v>1064445</v>
      </c>
      <c r="Z20" s="246">
        <f t="shared" si="30"/>
        <v>8601957.3399999999</v>
      </c>
      <c r="AA20" s="246">
        <f t="shared" si="30"/>
        <v>1632172.13</v>
      </c>
      <c r="AB20" s="246">
        <f t="shared" si="30"/>
        <v>9321265</v>
      </c>
      <c r="AC20" s="246">
        <f t="shared" si="30"/>
        <v>2312050</v>
      </c>
      <c r="AD20" s="246">
        <f t="shared" si="30"/>
        <v>2797244</v>
      </c>
      <c r="AE20" s="246">
        <f t="shared" si="30"/>
        <v>1001530</v>
      </c>
      <c r="AF20" s="246">
        <f t="shared" si="30"/>
        <v>39460323</v>
      </c>
      <c r="AG20" s="246">
        <f t="shared" si="30"/>
        <v>365190</v>
      </c>
      <c r="AH20" s="246">
        <f t="shared" si="30"/>
        <v>1224413</v>
      </c>
      <c r="AI20" s="246">
        <f t="shared" si="30"/>
        <v>28316852</v>
      </c>
      <c r="AJ20" s="246">
        <f t="shared" si="30"/>
        <v>120960000</v>
      </c>
      <c r="AK20" s="246">
        <f t="shared" si="30"/>
        <v>38843816</v>
      </c>
      <c r="AL20" s="246">
        <f t="shared" si="30"/>
        <v>0.01</v>
      </c>
      <c r="AM20" s="246">
        <f t="shared" si="30"/>
        <v>1690689</v>
      </c>
      <c r="AN20" s="246">
        <f t="shared" si="30"/>
        <v>3756879</v>
      </c>
      <c r="AO20" s="246">
        <f t="shared" si="30"/>
        <v>16444712</v>
      </c>
      <c r="AP20" s="246">
        <f t="shared" si="30"/>
        <v>1463974</v>
      </c>
      <c r="AQ20" s="246">
        <f t="shared" si="30"/>
        <v>1872584</v>
      </c>
      <c r="AR20" s="246">
        <f t="shared" si="30"/>
        <v>23394430</v>
      </c>
      <c r="AS20" s="246">
        <f t="shared" si="30"/>
        <v>1567431</v>
      </c>
      <c r="AT20" s="246">
        <f t="shared" si="30"/>
        <v>1169602</v>
      </c>
      <c r="AU20" s="246">
        <f t="shared" si="30"/>
        <v>5438382</v>
      </c>
      <c r="AV20" s="246">
        <f t="shared" si="30"/>
        <v>5286191</v>
      </c>
      <c r="AW20" s="246">
        <f t="shared" si="30"/>
        <v>7275676</v>
      </c>
      <c r="AX20" s="246">
        <f t="shared" si="30"/>
        <v>1124575</v>
      </c>
      <c r="AY20" s="246">
        <f t="shared" si="30"/>
        <v>3085993</v>
      </c>
      <c r="AZ20" s="246">
        <f t="shared" si="30"/>
        <v>3322759</v>
      </c>
      <c r="BA20" s="246">
        <f t="shared" si="30"/>
        <v>1607552</v>
      </c>
      <c r="BB20" s="246">
        <f t="shared" si="30"/>
        <v>11667574</v>
      </c>
      <c r="BC20" s="246">
        <f t="shared" si="30"/>
        <v>1770107</v>
      </c>
      <c r="BD20" s="246">
        <f t="shared" si="30"/>
        <v>2561703</v>
      </c>
      <c r="BE20" s="246">
        <f t="shared" si="30"/>
        <v>10699688</v>
      </c>
      <c r="BF20" s="246">
        <f t="shared" si="30"/>
        <v>2376274.96</v>
      </c>
      <c r="BG20" s="246">
        <f t="shared" si="30"/>
        <v>867845.96</v>
      </c>
      <c r="BH20" s="246">
        <f t="shared" si="30"/>
        <v>6133999</v>
      </c>
      <c r="BI20" s="246">
        <f t="shared" si="30"/>
        <v>1824488</v>
      </c>
      <c r="BJ20" s="246">
        <f t="shared" si="30"/>
        <v>58633153</v>
      </c>
      <c r="BK20" s="246">
        <f t="shared" si="30"/>
        <v>7603009</v>
      </c>
      <c r="BL20" s="246">
        <f t="shared" si="30"/>
        <v>1114732</v>
      </c>
      <c r="BM20" s="246">
        <f t="shared" si="30"/>
        <v>1412527</v>
      </c>
      <c r="BN20" s="246">
        <f t="shared" si="30"/>
        <v>471711</v>
      </c>
      <c r="BO20" s="246">
        <f t="shared" si="30"/>
        <v>3047943</v>
      </c>
      <c r="BP20" s="246">
        <f t="shared" si="30"/>
        <v>11577185</v>
      </c>
      <c r="BQ20" s="246">
        <f t="shared" ref="BQ20:CC20" si="31">BQ136</f>
        <v>554483</v>
      </c>
      <c r="BR20" s="246">
        <f t="shared" si="31"/>
        <v>110481462</v>
      </c>
      <c r="BS20" s="246">
        <f t="shared" si="31"/>
        <v>19765818</v>
      </c>
      <c r="BT20" s="246">
        <f t="shared" si="31"/>
        <v>1543826.76</v>
      </c>
      <c r="BU20" s="246">
        <f t="shared" si="31"/>
        <v>7543734</v>
      </c>
      <c r="BV20" s="246">
        <f t="shared" si="31"/>
        <v>4691957</v>
      </c>
      <c r="BW20" s="246">
        <f t="shared" si="31"/>
        <v>750742</v>
      </c>
      <c r="BX20" s="246">
        <f t="shared" si="31"/>
        <v>1002011</v>
      </c>
      <c r="BY20" s="246">
        <f t="shared" si="31"/>
        <v>445029</v>
      </c>
      <c r="BZ20" s="246">
        <f t="shared" si="31"/>
        <v>6032292</v>
      </c>
      <c r="CA20" s="246">
        <f t="shared" si="31"/>
        <v>8007322</v>
      </c>
      <c r="CB20" s="246">
        <f t="shared" si="31"/>
        <v>2512077</v>
      </c>
      <c r="CC20" s="246">
        <f t="shared" si="31"/>
        <v>554733</v>
      </c>
    </row>
    <row r="21" spans="1:81" s="125" customFormat="1" x14ac:dyDescent="0.2">
      <c r="A21" s="246" t="s">
        <v>683</v>
      </c>
      <c r="B21" s="246" t="s">
        <v>671</v>
      </c>
      <c r="C21" s="125">
        <f>C20</f>
        <v>2009</v>
      </c>
      <c r="D21" s="246">
        <f>D135</f>
        <v>0</v>
      </c>
      <c r="E21" s="246">
        <f t="shared" ref="E21:BP21" si="32">E135</f>
        <v>830</v>
      </c>
      <c r="F21" s="246">
        <f t="shared" si="32"/>
        <v>655494</v>
      </c>
      <c r="G21" s="246">
        <f t="shared" si="32"/>
        <v>180388</v>
      </c>
      <c r="H21" s="246">
        <f t="shared" si="32"/>
        <v>548904</v>
      </c>
      <c r="I21" s="246">
        <f t="shared" si="32"/>
        <v>0</v>
      </c>
      <c r="J21" s="246">
        <f t="shared" si="32"/>
        <v>0</v>
      </c>
      <c r="K21" s="246">
        <f t="shared" si="32"/>
        <v>684717</v>
      </c>
      <c r="L21" s="246">
        <f t="shared" si="32"/>
        <v>48394</v>
      </c>
      <c r="M21" s="246">
        <f t="shared" si="32"/>
        <v>27861</v>
      </c>
      <c r="N21" s="246">
        <f t="shared" si="32"/>
        <v>396774</v>
      </c>
      <c r="O21" s="246">
        <f t="shared" si="32"/>
        <v>31489</v>
      </c>
      <c r="P21" s="246">
        <f t="shared" si="32"/>
        <v>0</v>
      </c>
      <c r="Q21" s="246">
        <f t="shared" si="32"/>
        <v>0</v>
      </c>
      <c r="R21" s="246">
        <f t="shared" si="32"/>
        <v>174207</v>
      </c>
      <c r="S21" s="246">
        <f t="shared" si="32"/>
        <v>0</v>
      </c>
      <c r="T21" s="246">
        <f t="shared" si="32"/>
        <v>1013069</v>
      </c>
      <c r="U21" s="246">
        <f t="shared" si="32"/>
        <v>225271</v>
      </c>
      <c r="V21" s="246">
        <f t="shared" si="32"/>
        <v>24640</v>
      </c>
      <c r="W21" s="246">
        <f t="shared" si="32"/>
        <v>398169</v>
      </c>
      <c r="X21" s="246">
        <f t="shared" si="32"/>
        <v>225678</v>
      </c>
      <c r="Y21" s="246">
        <f t="shared" si="32"/>
        <v>0</v>
      </c>
      <c r="Z21" s="246">
        <f t="shared" si="32"/>
        <v>523174.88</v>
      </c>
      <c r="AA21" s="246">
        <f t="shared" si="32"/>
        <v>0</v>
      </c>
      <c r="AB21" s="246">
        <f t="shared" si="32"/>
        <v>101502</v>
      </c>
      <c r="AC21" s="246">
        <f t="shared" si="32"/>
        <v>467767</v>
      </c>
      <c r="AD21" s="246">
        <f t="shared" si="32"/>
        <v>612173</v>
      </c>
      <c r="AE21" s="246">
        <f t="shared" si="32"/>
        <v>26687</v>
      </c>
      <c r="AF21" s="246">
        <f t="shared" si="32"/>
        <v>534109</v>
      </c>
      <c r="AG21" s="246">
        <f t="shared" si="32"/>
        <v>0</v>
      </c>
      <c r="AH21" s="246">
        <f t="shared" si="32"/>
        <v>115767</v>
      </c>
      <c r="AI21" s="246">
        <f t="shared" si="32"/>
        <v>0</v>
      </c>
      <c r="AJ21" s="246">
        <f t="shared" si="32"/>
        <v>23040000</v>
      </c>
      <c r="AK21" s="246">
        <f t="shared" si="32"/>
        <v>79588.399999999994</v>
      </c>
      <c r="AL21" s="246">
        <f t="shared" si="32"/>
        <v>0.01</v>
      </c>
      <c r="AM21" s="246">
        <f t="shared" si="32"/>
        <v>0</v>
      </c>
      <c r="AN21" s="246">
        <f t="shared" si="32"/>
        <v>0</v>
      </c>
      <c r="AO21" s="246">
        <f t="shared" si="32"/>
        <v>0</v>
      </c>
      <c r="AP21" s="246">
        <f t="shared" si="32"/>
        <v>48641</v>
      </c>
      <c r="AQ21" s="246">
        <f t="shared" si="32"/>
        <v>41068</v>
      </c>
      <c r="AR21" s="246">
        <f t="shared" si="32"/>
        <v>836233</v>
      </c>
      <c r="AS21" s="246">
        <f t="shared" si="32"/>
        <v>43012</v>
      </c>
      <c r="AT21" s="246">
        <f t="shared" si="32"/>
        <v>6772</v>
      </c>
      <c r="AU21" s="246">
        <f t="shared" si="32"/>
        <v>172687</v>
      </c>
      <c r="AV21" s="246">
        <f t="shared" si="32"/>
        <v>314839</v>
      </c>
      <c r="AW21" s="246">
        <f t="shared" si="32"/>
        <v>432939</v>
      </c>
      <c r="AX21" s="246">
        <f t="shared" si="32"/>
        <v>5467</v>
      </c>
      <c r="AY21" s="246">
        <f t="shared" si="32"/>
        <v>331566</v>
      </c>
      <c r="AZ21" s="246">
        <f t="shared" si="32"/>
        <v>557946</v>
      </c>
      <c r="BA21" s="246">
        <f t="shared" si="32"/>
        <v>1</v>
      </c>
      <c r="BB21" s="246">
        <f t="shared" si="32"/>
        <v>141813</v>
      </c>
      <c r="BC21" s="246">
        <f t="shared" si="32"/>
        <v>128510</v>
      </c>
      <c r="BD21" s="246">
        <f t="shared" si="32"/>
        <v>337906</v>
      </c>
      <c r="BE21" s="246">
        <f t="shared" si="32"/>
        <v>36793</v>
      </c>
      <c r="BF21" s="246">
        <f t="shared" si="32"/>
        <v>264652.84999999998</v>
      </c>
      <c r="BG21" s="246">
        <f t="shared" si="32"/>
        <v>12597.91</v>
      </c>
      <c r="BH21" s="246">
        <f t="shared" si="32"/>
        <v>894437</v>
      </c>
      <c r="BI21" s="246">
        <f t="shared" si="32"/>
        <v>11668</v>
      </c>
      <c r="BJ21" s="246">
        <f t="shared" si="32"/>
        <v>492224</v>
      </c>
      <c r="BK21" s="246">
        <f t="shared" si="32"/>
        <v>262522</v>
      </c>
      <c r="BL21" s="246">
        <f t="shared" si="32"/>
        <v>0</v>
      </c>
      <c r="BM21" s="246">
        <f t="shared" si="32"/>
        <v>108556</v>
      </c>
      <c r="BN21" s="246">
        <f t="shared" si="32"/>
        <v>0</v>
      </c>
      <c r="BO21" s="246">
        <f t="shared" si="32"/>
        <v>56665</v>
      </c>
      <c r="BP21" s="246">
        <f t="shared" si="32"/>
        <v>64650</v>
      </c>
      <c r="BQ21" s="246">
        <f t="shared" ref="BQ21:CC21" si="33">BQ135</f>
        <v>0</v>
      </c>
      <c r="BR21" s="246">
        <f t="shared" si="33"/>
        <v>0</v>
      </c>
      <c r="BS21" s="246">
        <f t="shared" si="33"/>
        <v>854965</v>
      </c>
      <c r="BT21" s="246">
        <f t="shared" si="33"/>
        <v>0</v>
      </c>
      <c r="BU21" s="246">
        <f t="shared" si="33"/>
        <v>0</v>
      </c>
      <c r="BV21" s="246">
        <f t="shared" si="33"/>
        <v>930303</v>
      </c>
      <c r="BW21" s="246">
        <f t="shared" si="33"/>
        <v>31618.5</v>
      </c>
      <c r="BX21" s="246">
        <f t="shared" si="33"/>
        <v>23314</v>
      </c>
      <c r="BY21" s="246">
        <f t="shared" si="33"/>
        <v>16740</v>
      </c>
      <c r="BZ21" s="246">
        <f t="shared" si="33"/>
        <v>19086</v>
      </c>
      <c r="CA21" s="246">
        <f t="shared" si="33"/>
        <v>45177</v>
      </c>
      <c r="CB21" s="246">
        <f t="shared" si="33"/>
        <v>0</v>
      </c>
      <c r="CC21" s="246">
        <f t="shared" si="33"/>
        <v>70625</v>
      </c>
    </row>
    <row r="22" spans="1:81" x14ac:dyDescent="0.2">
      <c r="A22" s="125" t="s">
        <v>346</v>
      </c>
      <c r="B22" s="125" t="s">
        <v>366</v>
      </c>
      <c r="C22" s="125">
        <v>2009</v>
      </c>
      <c r="D22" s="141">
        <f>D139</f>
        <v>150499</v>
      </c>
      <c r="E22" s="141">
        <f t="shared" ref="E22:BP22" si="34">E139</f>
        <v>31409</v>
      </c>
      <c r="F22" s="141">
        <f t="shared" si="34"/>
        <v>1394434</v>
      </c>
      <c r="G22" s="141">
        <f t="shared" si="34"/>
        <v>4609</v>
      </c>
      <c r="H22" s="141">
        <f t="shared" si="34"/>
        <v>1394970</v>
      </c>
      <c r="I22" s="141">
        <f t="shared" si="34"/>
        <v>2386423</v>
      </c>
      <c r="J22" s="141">
        <f t="shared" si="34"/>
        <v>2308821</v>
      </c>
      <c r="K22" s="141">
        <f t="shared" si="34"/>
        <v>376220</v>
      </c>
      <c r="L22" s="141">
        <f t="shared" si="34"/>
        <v>228343</v>
      </c>
      <c r="M22" s="141">
        <f t="shared" si="34"/>
        <v>20811</v>
      </c>
      <c r="N22" s="141">
        <f t="shared" si="34"/>
        <v>1084858</v>
      </c>
      <c r="O22" s="141">
        <f t="shared" si="34"/>
        <v>35048</v>
      </c>
      <c r="P22" s="141">
        <f t="shared" si="34"/>
        <v>350608</v>
      </c>
      <c r="Q22" s="141">
        <f t="shared" si="34"/>
        <v>13113</v>
      </c>
      <c r="R22" s="141">
        <f t="shared" si="34"/>
        <v>213198</v>
      </c>
      <c r="S22" s="141">
        <f t="shared" si="34"/>
        <v>13345239</v>
      </c>
      <c r="T22" s="141">
        <f t="shared" si="34"/>
        <v>3827049</v>
      </c>
      <c r="U22" s="141">
        <f t="shared" si="34"/>
        <v>645563</v>
      </c>
      <c r="V22" s="141">
        <f t="shared" si="34"/>
        <v>0</v>
      </c>
      <c r="W22" s="141">
        <f t="shared" si="34"/>
        <v>603729</v>
      </c>
      <c r="X22" s="141">
        <f t="shared" si="34"/>
        <v>950901</v>
      </c>
      <c r="Y22" s="141">
        <f t="shared" si="34"/>
        <v>65081</v>
      </c>
      <c r="Z22" s="141">
        <f t="shared" si="34"/>
        <v>992846</v>
      </c>
      <c r="AA22" s="141">
        <f t="shared" si="34"/>
        <v>163379</v>
      </c>
      <c r="AB22" s="141">
        <f t="shared" si="34"/>
        <v>2360057</v>
      </c>
      <c r="AC22" s="141">
        <f t="shared" si="34"/>
        <v>325026</v>
      </c>
      <c r="AD22" s="141">
        <f t="shared" si="34"/>
        <v>598454</v>
      </c>
      <c r="AE22" s="141">
        <f t="shared" si="34"/>
        <v>119711</v>
      </c>
      <c r="AF22" s="141">
        <f t="shared" si="34"/>
        <v>7817413</v>
      </c>
      <c r="AG22" s="141">
        <f t="shared" si="34"/>
        <v>12224</v>
      </c>
      <c r="AH22" s="141">
        <f t="shared" si="34"/>
        <v>239150</v>
      </c>
      <c r="AI22" s="141">
        <f t="shared" si="34"/>
        <v>5664567</v>
      </c>
      <c r="AJ22" s="141">
        <f t="shared" si="34"/>
        <v>26925898</v>
      </c>
      <c r="AK22" s="141">
        <f t="shared" si="34"/>
        <v>10264696</v>
      </c>
      <c r="AL22" s="141">
        <f t="shared" si="34"/>
        <v>148422</v>
      </c>
      <c r="AM22" s="141">
        <f t="shared" si="34"/>
        <v>114230</v>
      </c>
      <c r="AN22" s="141">
        <f t="shared" si="34"/>
        <v>1030442</v>
      </c>
      <c r="AO22" s="141">
        <f t="shared" si="34"/>
        <v>2384630</v>
      </c>
      <c r="AP22" s="141">
        <f t="shared" si="34"/>
        <v>345047</v>
      </c>
      <c r="AQ22" s="141">
        <f t="shared" si="34"/>
        <v>213142</v>
      </c>
      <c r="AR22" s="141">
        <f t="shared" si="34"/>
        <v>4384882</v>
      </c>
      <c r="AS22" s="141">
        <f t="shared" si="34"/>
        <v>277595</v>
      </c>
      <c r="AT22" s="141">
        <f t="shared" si="34"/>
        <v>332223</v>
      </c>
      <c r="AU22" s="141">
        <f t="shared" si="34"/>
        <v>925046</v>
      </c>
      <c r="AV22" s="141">
        <f t="shared" si="34"/>
        <v>812260</v>
      </c>
      <c r="AW22" s="141">
        <f t="shared" si="34"/>
        <v>1725139</v>
      </c>
      <c r="AX22" s="141">
        <f t="shared" si="34"/>
        <v>197662</v>
      </c>
      <c r="AY22" s="141">
        <f t="shared" si="34"/>
        <v>372852</v>
      </c>
      <c r="AZ22" s="141">
        <f t="shared" si="34"/>
        <v>675234</v>
      </c>
      <c r="BA22" s="141">
        <f t="shared" si="34"/>
        <v>172175</v>
      </c>
      <c r="BB22" s="141">
        <f t="shared" si="34"/>
        <v>1955912</v>
      </c>
      <c r="BC22" s="141">
        <f t="shared" si="34"/>
        <v>312469</v>
      </c>
      <c r="BD22" s="141">
        <f t="shared" si="34"/>
        <v>393736</v>
      </c>
      <c r="BE22" s="141">
        <f t="shared" si="34"/>
        <v>1168105</v>
      </c>
      <c r="BF22" s="141">
        <f t="shared" si="34"/>
        <v>217261</v>
      </c>
      <c r="BG22" s="141">
        <f t="shared" si="34"/>
        <v>96580</v>
      </c>
      <c r="BH22" s="141">
        <f t="shared" si="34"/>
        <v>963985</v>
      </c>
      <c r="BI22" s="141">
        <f t="shared" si="34"/>
        <v>363702</v>
      </c>
      <c r="BJ22" s="141">
        <f t="shared" si="34"/>
        <v>11721832</v>
      </c>
      <c r="BK22" s="141">
        <f t="shared" si="34"/>
        <v>659698</v>
      </c>
      <c r="BL22" s="141">
        <f t="shared" si="34"/>
        <v>144821</v>
      </c>
      <c r="BM22" s="141">
        <f t="shared" si="34"/>
        <v>134035</v>
      </c>
      <c r="BN22" s="141">
        <f t="shared" si="34"/>
        <v>58186</v>
      </c>
      <c r="BO22" s="141">
        <f t="shared" si="34"/>
        <v>367423</v>
      </c>
      <c r="BP22" s="141">
        <f t="shared" si="34"/>
        <v>1351705</v>
      </c>
      <c r="BQ22" s="141">
        <f t="shared" ref="BQ22:CC22" si="35">BQ139</f>
        <v>0</v>
      </c>
      <c r="BR22" s="141">
        <f t="shared" si="35"/>
        <v>42350721</v>
      </c>
      <c r="BS22" s="141">
        <f t="shared" si="35"/>
        <v>2878540</v>
      </c>
      <c r="BT22" s="141">
        <f t="shared" si="35"/>
        <v>30125</v>
      </c>
      <c r="BU22" s="141">
        <f t="shared" si="35"/>
        <v>1850782</v>
      </c>
      <c r="BV22" s="141">
        <f t="shared" si="35"/>
        <v>709365</v>
      </c>
      <c r="BW22" s="141">
        <f t="shared" si="35"/>
        <v>154016</v>
      </c>
      <c r="BX22" s="141">
        <f t="shared" si="35"/>
        <v>276794</v>
      </c>
      <c r="BY22" s="141">
        <f t="shared" si="35"/>
        <v>89880</v>
      </c>
      <c r="BZ22" s="141">
        <f t="shared" si="35"/>
        <v>469679</v>
      </c>
      <c r="CA22" s="141">
        <f t="shared" si="35"/>
        <v>1003290</v>
      </c>
      <c r="CB22" s="141">
        <f t="shared" si="35"/>
        <v>578242</v>
      </c>
      <c r="CC22" s="141">
        <f t="shared" si="35"/>
        <v>56504</v>
      </c>
    </row>
    <row r="23" spans="1:81" x14ac:dyDescent="0.2">
      <c r="A23" s="125" t="s">
        <v>354</v>
      </c>
      <c r="B23" s="125" t="s">
        <v>367</v>
      </c>
      <c r="C23" s="125">
        <v>2009</v>
      </c>
      <c r="D23" s="141">
        <f>D140</f>
        <v>0</v>
      </c>
      <c r="E23" s="141">
        <f t="shared" ref="E23:BP23" si="36">E140</f>
        <v>0</v>
      </c>
      <c r="F23" s="141">
        <f t="shared" si="36"/>
        <v>0</v>
      </c>
      <c r="G23" s="141">
        <f t="shared" si="36"/>
        <v>0</v>
      </c>
      <c r="H23" s="141">
        <f t="shared" si="36"/>
        <v>0</v>
      </c>
      <c r="I23" s="141">
        <f t="shared" si="36"/>
        <v>0</v>
      </c>
      <c r="J23" s="141">
        <f t="shared" si="36"/>
        <v>0</v>
      </c>
      <c r="K23" s="141">
        <f t="shared" si="36"/>
        <v>0</v>
      </c>
      <c r="L23" s="141">
        <f t="shared" si="36"/>
        <v>0</v>
      </c>
      <c r="M23" s="141">
        <f t="shared" si="36"/>
        <v>0</v>
      </c>
      <c r="N23" s="141">
        <f t="shared" si="36"/>
        <v>0</v>
      </c>
      <c r="O23" s="141">
        <f t="shared" si="36"/>
        <v>0</v>
      </c>
      <c r="P23" s="141">
        <f t="shared" si="36"/>
        <v>0</v>
      </c>
      <c r="Q23" s="141">
        <f t="shared" si="36"/>
        <v>0</v>
      </c>
      <c r="R23" s="141">
        <f t="shared" si="36"/>
        <v>0</v>
      </c>
      <c r="S23" s="141">
        <f t="shared" si="36"/>
        <v>0</v>
      </c>
      <c r="T23" s="141">
        <f t="shared" si="36"/>
        <v>0</v>
      </c>
      <c r="U23" s="141">
        <f t="shared" si="36"/>
        <v>0</v>
      </c>
      <c r="V23" s="141">
        <f t="shared" si="36"/>
        <v>0</v>
      </c>
      <c r="W23" s="141">
        <f t="shared" si="36"/>
        <v>0</v>
      </c>
      <c r="X23" s="141">
        <f t="shared" si="36"/>
        <v>0</v>
      </c>
      <c r="Y23" s="141">
        <f t="shared" si="36"/>
        <v>0</v>
      </c>
      <c r="Z23" s="141">
        <f t="shared" si="36"/>
        <v>0</v>
      </c>
      <c r="AA23" s="141">
        <f t="shared" si="36"/>
        <v>0</v>
      </c>
      <c r="AB23" s="141">
        <f t="shared" si="36"/>
        <v>0</v>
      </c>
      <c r="AC23" s="141">
        <f t="shared" si="36"/>
        <v>0</v>
      </c>
      <c r="AD23" s="141">
        <f t="shared" si="36"/>
        <v>0</v>
      </c>
      <c r="AE23" s="141">
        <f t="shared" si="36"/>
        <v>0</v>
      </c>
      <c r="AF23" s="141">
        <f t="shared" si="36"/>
        <v>0</v>
      </c>
      <c r="AG23" s="141">
        <f t="shared" si="36"/>
        <v>0</v>
      </c>
      <c r="AH23" s="141">
        <f t="shared" si="36"/>
        <v>0</v>
      </c>
      <c r="AI23" s="141">
        <f t="shared" si="36"/>
        <v>0</v>
      </c>
      <c r="AJ23" s="141">
        <f t="shared" si="36"/>
        <v>0</v>
      </c>
      <c r="AK23" s="141">
        <f t="shared" si="36"/>
        <v>0</v>
      </c>
      <c r="AL23" s="141">
        <f t="shared" si="36"/>
        <v>0</v>
      </c>
      <c r="AM23" s="141">
        <f t="shared" si="36"/>
        <v>0</v>
      </c>
      <c r="AN23" s="141">
        <f t="shared" si="36"/>
        <v>0</v>
      </c>
      <c r="AO23" s="141">
        <f t="shared" si="36"/>
        <v>0</v>
      </c>
      <c r="AP23" s="141">
        <f t="shared" si="36"/>
        <v>0</v>
      </c>
      <c r="AQ23" s="141">
        <f t="shared" si="36"/>
        <v>0</v>
      </c>
      <c r="AR23" s="141">
        <f t="shared" si="36"/>
        <v>0</v>
      </c>
      <c r="AS23" s="141">
        <f t="shared" si="36"/>
        <v>0</v>
      </c>
      <c r="AT23" s="141">
        <f t="shared" si="36"/>
        <v>0</v>
      </c>
      <c r="AU23" s="141">
        <f t="shared" si="36"/>
        <v>0</v>
      </c>
      <c r="AV23" s="141">
        <f t="shared" si="36"/>
        <v>0</v>
      </c>
      <c r="AW23" s="141">
        <f t="shared" si="36"/>
        <v>0</v>
      </c>
      <c r="AX23" s="141">
        <f t="shared" si="36"/>
        <v>0</v>
      </c>
      <c r="AY23" s="141">
        <f t="shared" si="36"/>
        <v>0</v>
      </c>
      <c r="AZ23" s="141">
        <f t="shared" si="36"/>
        <v>0</v>
      </c>
      <c r="BA23" s="141">
        <f t="shared" si="36"/>
        <v>0</v>
      </c>
      <c r="BB23" s="141">
        <f t="shared" si="36"/>
        <v>0</v>
      </c>
      <c r="BC23" s="141">
        <f t="shared" si="36"/>
        <v>0</v>
      </c>
      <c r="BD23" s="141">
        <f t="shared" si="36"/>
        <v>0</v>
      </c>
      <c r="BE23" s="141">
        <f t="shared" si="36"/>
        <v>0</v>
      </c>
      <c r="BF23" s="141">
        <f t="shared" si="36"/>
        <v>0</v>
      </c>
      <c r="BG23" s="141">
        <f t="shared" si="36"/>
        <v>0</v>
      </c>
      <c r="BH23" s="141">
        <f t="shared" si="36"/>
        <v>0</v>
      </c>
      <c r="BI23" s="141">
        <f t="shared" si="36"/>
        <v>0</v>
      </c>
      <c r="BJ23" s="141">
        <f t="shared" si="36"/>
        <v>0</v>
      </c>
      <c r="BK23" s="141">
        <f t="shared" si="36"/>
        <v>0</v>
      </c>
      <c r="BL23" s="141">
        <f t="shared" si="36"/>
        <v>0</v>
      </c>
      <c r="BM23" s="141">
        <f t="shared" si="36"/>
        <v>0</v>
      </c>
      <c r="BN23" s="141">
        <f t="shared" si="36"/>
        <v>0</v>
      </c>
      <c r="BO23" s="141">
        <f t="shared" si="36"/>
        <v>0</v>
      </c>
      <c r="BP23" s="141">
        <f t="shared" si="36"/>
        <v>0</v>
      </c>
      <c r="BQ23" s="141">
        <f t="shared" ref="BQ23:CC23" si="37">BQ140</f>
        <v>0</v>
      </c>
      <c r="BR23" s="141">
        <f t="shared" si="37"/>
        <v>0</v>
      </c>
      <c r="BS23" s="141">
        <f t="shared" si="37"/>
        <v>0</v>
      </c>
      <c r="BT23" s="141">
        <f t="shared" si="37"/>
        <v>0</v>
      </c>
      <c r="BU23" s="141">
        <f t="shared" si="37"/>
        <v>0</v>
      </c>
      <c r="BV23" s="141">
        <f t="shared" si="37"/>
        <v>0</v>
      </c>
      <c r="BW23" s="141">
        <f t="shared" si="37"/>
        <v>0</v>
      </c>
      <c r="BX23" s="141">
        <f t="shared" si="37"/>
        <v>0</v>
      </c>
      <c r="BY23" s="141">
        <f t="shared" si="37"/>
        <v>0</v>
      </c>
      <c r="BZ23" s="141">
        <f t="shared" si="37"/>
        <v>0</v>
      </c>
      <c r="CA23" s="141">
        <f t="shared" si="37"/>
        <v>0</v>
      </c>
      <c r="CB23" s="141">
        <f t="shared" si="37"/>
        <v>0</v>
      </c>
      <c r="CC23" s="141">
        <f t="shared" si="37"/>
        <v>0</v>
      </c>
    </row>
    <row r="24" spans="1:81" x14ac:dyDescent="0.2">
      <c r="A24" s="125" t="s">
        <v>684</v>
      </c>
      <c r="B24" s="125"/>
      <c r="C24" s="125">
        <v>2009</v>
      </c>
      <c r="D24" s="141">
        <f>D141+D142</f>
        <v>131171</v>
      </c>
      <c r="E24" s="141">
        <f t="shared" ref="E24:BP24" si="38">E141+E142</f>
        <v>31409</v>
      </c>
      <c r="F24" s="141">
        <f t="shared" si="38"/>
        <v>957595</v>
      </c>
      <c r="G24" s="141">
        <f t="shared" si="38"/>
        <v>0</v>
      </c>
      <c r="H24" s="141">
        <f t="shared" si="38"/>
        <v>1370760</v>
      </c>
      <c r="I24" s="141">
        <f t="shared" si="38"/>
        <v>2360556</v>
      </c>
      <c r="J24" s="141">
        <f t="shared" si="38"/>
        <v>1867612</v>
      </c>
      <c r="K24" s="141">
        <f t="shared" si="38"/>
        <v>366305</v>
      </c>
      <c r="L24" s="141">
        <f t="shared" si="38"/>
        <v>224980</v>
      </c>
      <c r="M24" s="141">
        <f t="shared" si="38"/>
        <v>19966</v>
      </c>
      <c r="N24" s="141">
        <f t="shared" si="38"/>
        <v>986256</v>
      </c>
      <c r="O24" s="141">
        <f t="shared" si="38"/>
        <v>33765</v>
      </c>
      <c r="P24" s="141">
        <f t="shared" si="38"/>
        <v>295894</v>
      </c>
      <c r="Q24" s="141">
        <f t="shared" si="38"/>
        <v>12095</v>
      </c>
      <c r="R24" s="141">
        <f t="shared" si="38"/>
        <v>207445</v>
      </c>
      <c r="S24" s="141">
        <f t="shared" si="38"/>
        <v>11433805</v>
      </c>
      <c r="T24" s="141">
        <f t="shared" si="38"/>
        <v>2879927</v>
      </c>
      <c r="U24" s="141">
        <f t="shared" si="38"/>
        <v>419236</v>
      </c>
      <c r="V24" s="141">
        <f t="shared" si="38"/>
        <v>0</v>
      </c>
      <c r="W24" s="141">
        <f t="shared" si="38"/>
        <v>585081</v>
      </c>
      <c r="X24" s="141">
        <f t="shared" si="38"/>
        <v>829669</v>
      </c>
      <c r="Y24" s="141">
        <f t="shared" si="38"/>
        <v>61771</v>
      </c>
      <c r="Z24" s="141">
        <f t="shared" si="38"/>
        <v>967553</v>
      </c>
      <c r="AA24" s="141">
        <f t="shared" si="38"/>
        <v>159057</v>
      </c>
      <c r="AB24" s="141">
        <f t="shared" si="38"/>
        <v>1894309</v>
      </c>
      <c r="AC24" s="141">
        <f t="shared" si="38"/>
        <v>317232</v>
      </c>
      <c r="AD24" s="141">
        <f t="shared" si="38"/>
        <v>590285</v>
      </c>
      <c r="AE24" s="141">
        <f t="shared" si="38"/>
        <v>116567</v>
      </c>
      <c r="AF24" s="141">
        <f t="shared" si="38"/>
        <v>5231608</v>
      </c>
      <c r="AG24" s="141">
        <f t="shared" si="38"/>
        <v>11258</v>
      </c>
      <c r="AH24" s="141">
        <f t="shared" si="38"/>
        <v>194342</v>
      </c>
      <c r="AI24" s="141">
        <f t="shared" si="38"/>
        <v>4885794</v>
      </c>
      <c r="AJ24" s="141">
        <f t="shared" si="38"/>
        <v>14797731</v>
      </c>
      <c r="AK24" s="141">
        <f t="shared" si="38"/>
        <v>9000639</v>
      </c>
      <c r="AL24" s="141">
        <f t="shared" si="38"/>
        <v>143459</v>
      </c>
      <c r="AM24" s="141">
        <f t="shared" si="38"/>
        <v>108938</v>
      </c>
      <c r="AN24" s="141">
        <f t="shared" si="38"/>
        <v>730263</v>
      </c>
      <c r="AO24" s="141">
        <f t="shared" si="38"/>
        <v>2169095</v>
      </c>
      <c r="AP24" s="141">
        <f t="shared" si="38"/>
        <v>341311</v>
      </c>
      <c r="AQ24" s="141">
        <f t="shared" si="38"/>
        <v>208067</v>
      </c>
      <c r="AR24" s="141">
        <f t="shared" si="38"/>
        <v>3924437</v>
      </c>
      <c r="AS24" s="141">
        <f t="shared" si="38"/>
        <v>233868</v>
      </c>
      <c r="AT24" s="141">
        <f t="shared" si="38"/>
        <v>329053</v>
      </c>
      <c r="AU24" s="141">
        <f t="shared" si="38"/>
        <v>755110</v>
      </c>
      <c r="AV24" s="141">
        <f t="shared" si="38"/>
        <v>796992</v>
      </c>
      <c r="AW24" s="141">
        <f t="shared" si="38"/>
        <v>1697684</v>
      </c>
      <c r="AX24" s="141">
        <f t="shared" si="38"/>
        <v>194671</v>
      </c>
      <c r="AY24" s="141">
        <f t="shared" si="38"/>
        <v>354307</v>
      </c>
      <c r="AZ24" s="141">
        <f t="shared" si="38"/>
        <v>664443</v>
      </c>
      <c r="BA24" s="141">
        <f t="shared" si="38"/>
        <v>168237</v>
      </c>
      <c r="BB24" s="141">
        <f t="shared" si="38"/>
        <v>1922592</v>
      </c>
      <c r="BC24" s="141">
        <f t="shared" si="38"/>
        <v>306995</v>
      </c>
      <c r="BD24" s="141">
        <f t="shared" si="38"/>
        <v>385654</v>
      </c>
      <c r="BE24" s="141">
        <f t="shared" si="38"/>
        <v>1052057</v>
      </c>
      <c r="BF24" s="141">
        <f t="shared" si="38"/>
        <v>209853</v>
      </c>
      <c r="BG24" s="141">
        <f t="shared" si="38"/>
        <v>94156</v>
      </c>
      <c r="BH24" s="141">
        <f t="shared" si="38"/>
        <v>818800</v>
      </c>
      <c r="BI24" s="141">
        <f t="shared" si="38"/>
        <v>358674</v>
      </c>
      <c r="BJ24" s="141">
        <f t="shared" si="38"/>
        <v>11481216</v>
      </c>
      <c r="BK24" s="141">
        <f t="shared" si="38"/>
        <v>637622</v>
      </c>
      <c r="BL24" s="141">
        <f t="shared" si="38"/>
        <v>141729</v>
      </c>
      <c r="BM24" s="141">
        <f t="shared" si="38"/>
        <v>130261</v>
      </c>
      <c r="BN24" s="141">
        <f t="shared" si="38"/>
        <v>56741</v>
      </c>
      <c r="BO24" s="141">
        <f t="shared" si="38"/>
        <v>343044</v>
      </c>
      <c r="BP24" s="141">
        <f t="shared" si="38"/>
        <v>1320724</v>
      </c>
      <c r="BQ24" s="141">
        <f t="shared" ref="BQ24:CC24" si="39">BQ141+BQ142</f>
        <v>0</v>
      </c>
      <c r="BR24" s="141">
        <f t="shared" si="39"/>
        <v>36871518</v>
      </c>
      <c r="BS24" s="141">
        <f t="shared" si="39"/>
        <v>2462324</v>
      </c>
      <c r="BT24" s="141">
        <f t="shared" si="39"/>
        <v>25515</v>
      </c>
      <c r="BU24" s="141">
        <f t="shared" si="39"/>
        <v>1829731</v>
      </c>
      <c r="BV24" s="141">
        <f t="shared" si="39"/>
        <v>490546</v>
      </c>
      <c r="BW24" s="141">
        <f t="shared" si="39"/>
        <v>151905</v>
      </c>
      <c r="BX24" s="141">
        <f t="shared" si="39"/>
        <v>104358</v>
      </c>
      <c r="BY24" s="141">
        <f t="shared" si="39"/>
        <v>88591</v>
      </c>
      <c r="BZ24" s="141">
        <f t="shared" si="39"/>
        <v>453956</v>
      </c>
      <c r="CA24" s="141">
        <f t="shared" si="39"/>
        <v>981247</v>
      </c>
      <c r="CB24" s="141">
        <f t="shared" si="39"/>
        <v>554388</v>
      </c>
      <c r="CC24" s="141">
        <f t="shared" si="39"/>
        <v>54592</v>
      </c>
    </row>
    <row r="25" spans="1:81" x14ac:dyDescent="0.2">
      <c r="A25" s="125" t="s">
        <v>685</v>
      </c>
      <c r="B25" s="125"/>
      <c r="C25" s="125">
        <v>2009</v>
      </c>
      <c r="D25" s="141">
        <f>D143+D145</f>
        <v>19328</v>
      </c>
      <c r="E25" s="141">
        <f t="shared" ref="E25:BP25" si="40">E143+E145</f>
        <v>0</v>
      </c>
      <c r="F25" s="141">
        <f t="shared" si="40"/>
        <v>411290</v>
      </c>
      <c r="G25" s="141">
        <f t="shared" si="40"/>
        <v>0</v>
      </c>
      <c r="H25" s="141">
        <f t="shared" si="40"/>
        <v>0</v>
      </c>
      <c r="I25" s="141">
        <f t="shared" si="40"/>
        <v>0</v>
      </c>
      <c r="J25" s="141">
        <f t="shared" si="40"/>
        <v>414778</v>
      </c>
      <c r="K25" s="141">
        <f t="shared" si="40"/>
        <v>0</v>
      </c>
      <c r="L25" s="141">
        <f t="shared" si="40"/>
        <v>0</v>
      </c>
      <c r="M25" s="141">
        <f t="shared" si="40"/>
        <v>0</v>
      </c>
      <c r="N25" s="141">
        <f t="shared" si="40"/>
        <v>77988</v>
      </c>
      <c r="O25" s="141">
        <f t="shared" si="40"/>
        <v>0</v>
      </c>
      <c r="P25" s="141">
        <f t="shared" si="40"/>
        <v>48799</v>
      </c>
      <c r="Q25" s="141">
        <f t="shared" si="40"/>
        <v>0</v>
      </c>
      <c r="R25" s="141">
        <f t="shared" si="40"/>
        <v>0</v>
      </c>
      <c r="S25" s="141">
        <f t="shared" si="40"/>
        <v>1800927</v>
      </c>
      <c r="T25" s="141">
        <f t="shared" si="40"/>
        <v>898383</v>
      </c>
      <c r="U25" s="141">
        <f t="shared" si="40"/>
        <v>217411</v>
      </c>
      <c r="V25" s="141">
        <f t="shared" si="40"/>
        <v>0</v>
      </c>
      <c r="W25" s="141">
        <f t="shared" si="40"/>
        <v>0</v>
      </c>
      <c r="X25" s="141">
        <f t="shared" si="40"/>
        <v>109729</v>
      </c>
      <c r="Y25" s="141">
        <f t="shared" si="40"/>
        <v>0</v>
      </c>
      <c r="Z25" s="141">
        <f t="shared" si="40"/>
        <v>0</v>
      </c>
      <c r="AA25" s="141">
        <f t="shared" si="40"/>
        <v>0</v>
      </c>
      <c r="AB25" s="141">
        <f t="shared" si="40"/>
        <v>439421</v>
      </c>
      <c r="AC25" s="141">
        <f t="shared" si="40"/>
        <v>0</v>
      </c>
      <c r="AD25" s="141">
        <f t="shared" si="40"/>
        <v>0</v>
      </c>
      <c r="AE25" s="141">
        <f t="shared" si="40"/>
        <v>0</v>
      </c>
      <c r="AF25" s="141">
        <f t="shared" si="40"/>
        <v>2474130</v>
      </c>
      <c r="AG25" s="141">
        <f t="shared" si="40"/>
        <v>0</v>
      </c>
      <c r="AH25" s="141">
        <f t="shared" si="40"/>
        <v>41542</v>
      </c>
      <c r="AI25" s="141">
        <f t="shared" si="40"/>
        <v>696852</v>
      </c>
      <c r="AJ25" s="141">
        <f t="shared" si="40"/>
        <v>12128167</v>
      </c>
      <c r="AK25" s="141">
        <f t="shared" si="40"/>
        <v>1150430</v>
      </c>
      <c r="AL25" s="141">
        <f t="shared" si="40"/>
        <v>0</v>
      </c>
      <c r="AM25" s="141">
        <f t="shared" si="40"/>
        <v>0</v>
      </c>
      <c r="AN25" s="141">
        <f t="shared" si="40"/>
        <v>289874</v>
      </c>
      <c r="AO25" s="141">
        <f t="shared" si="40"/>
        <v>171310</v>
      </c>
      <c r="AP25" s="141">
        <f t="shared" si="40"/>
        <v>0</v>
      </c>
      <c r="AQ25" s="141">
        <f t="shared" si="40"/>
        <v>0</v>
      </c>
      <c r="AR25" s="141">
        <f t="shared" si="40"/>
        <v>392524</v>
      </c>
      <c r="AS25" s="141">
        <f t="shared" si="40"/>
        <v>38952</v>
      </c>
      <c r="AT25" s="141">
        <f t="shared" si="40"/>
        <v>0</v>
      </c>
      <c r="AU25" s="141">
        <f t="shared" si="40"/>
        <v>154282</v>
      </c>
      <c r="AV25" s="141">
        <f t="shared" si="40"/>
        <v>0</v>
      </c>
      <c r="AW25" s="141">
        <f t="shared" si="40"/>
        <v>0</v>
      </c>
      <c r="AX25" s="141">
        <f t="shared" si="40"/>
        <v>0</v>
      </c>
      <c r="AY25" s="141">
        <f t="shared" si="40"/>
        <v>0</v>
      </c>
      <c r="AZ25" s="141">
        <f t="shared" si="40"/>
        <v>0</v>
      </c>
      <c r="BA25" s="141">
        <f t="shared" si="40"/>
        <v>0</v>
      </c>
      <c r="BB25" s="141">
        <f t="shared" si="40"/>
        <v>2363</v>
      </c>
      <c r="BC25" s="141">
        <f t="shared" si="40"/>
        <v>0</v>
      </c>
      <c r="BD25" s="141">
        <f t="shared" si="40"/>
        <v>0</v>
      </c>
      <c r="BE25" s="141">
        <f t="shared" si="40"/>
        <v>89006</v>
      </c>
      <c r="BF25" s="141">
        <f t="shared" si="40"/>
        <v>0</v>
      </c>
      <c r="BG25" s="141">
        <f t="shared" si="40"/>
        <v>0</v>
      </c>
      <c r="BH25" s="141">
        <f t="shared" si="40"/>
        <v>126986</v>
      </c>
      <c r="BI25" s="141">
        <f t="shared" si="40"/>
        <v>0</v>
      </c>
      <c r="BJ25" s="141">
        <f t="shared" si="40"/>
        <v>83090</v>
      </c>
      <c r="BK25" s="141">
        <f t="shared" si="40"/>
        <v>0</v>
      </c>
      <c r="BL25" s="141">
        <f t="shared" si="40"/>
        <v>0</v>
      </c>
      <c r="BM25" s="141">
        <f t="shared" si="40"/>
        <v>0</v>
      </c>
      <c r="BN25" s="141">
        <f t="shared" si="40"/>
        <v>0</v>
      </c>
      <c r="BO25" s="141">
        <f t="shared" si="40"/>
        <v>15788</v>
      </c>
      <c r="BP25" s="141">
        <f t="shared" si="40"/>
        <v>0</v>
      </c>
      <c r="BQ25" s="141">
        <f t="shared" ref="BQ25:CC25" si="41">BQ143+BQ145</f>
        <v>0</v>
      </c>
      <c r="BR25" s="141">
        <f t="shared" si="41"/>
        <v>5158140</v>
      </c>
      <c r="BS25" s="141">
        <f t="shared" si="41"/>
        <v>358799</v>
      </c>
      <c r="BT25" s="141">
        <f t="shared" si="41"/>
        <v>0</v>
      </c>
      <c r="BU25" s="141">
        <f t="shared" si="41"/>
        <v>1</v>
      </c>
      <c r="BV25" s="141">
        <f t="shared" si="41"/>
        <v>201911</v>
      </c>
      <c r="BW25" s="141">
        <f t="shared" si="41"/>
        <v>0</v>
      </c>
      <c r="BX25" s="141">
        <f t="shared" si="41"/>
        <v>169745</v>
      </c>
      <c r="BY25" s="141">
        <f t="shared" si="41"/>
        <v>0</v>
      </c>
      <c r="BZ25" s="141">
        <f t="shared" si="41"/>
        <v>0</v>
      </c>
      <c r="CA25" s="141">
        <f t="shared" si="41"/>
        <v>0</v>
      </c>
      <c r="CB25" s="141">
        <f t="shared" si="41"/>
        <v>16618</v>
      </c>
      <c r="CC25" s="141">
        <f t="shared" si="41"/>
        <v>0</v>
      </c>
    </row>
    <row r="26" spans="1:81" x14ac:dyDescent="0.2">
      <c r="A26" s="125" t="s">
        <v>686</v>
      </c>
      <c r="B26" s="125"/>
      <c r="C26" s="125">
        <v>2009</v>
      </c>
      <c r="D26" s="141">
        <f>D147</f>
        <v>0</v>
      </c>
      <c r="E26" s="141">
        <f t="shared" ref="E26:BP26" si="42">E147</f>
        <v>0</v>
      </c>
      <c r="F26" s="141">
        <f t="shared" si="42"/>
        <v>24000</v>
      </c>
      <c r="G26" s="141">
        <f t="shared" si="42"/>
        <v>4609</v>
      </c>
      <c r="H26" s="141">
        <f t="shared" si="42"/>
        <v>22380</v>
      </c>
      <c r="I26" s="141">
        <f t="shared" si="42"/>
        <v>25867</v>
      </c>
      <c r="J26" s="141">
        <f t="shared" si="42"/>
        <v>26431</v>
      </c>
      <c r="K26" s="141">
        <f t="shared" si="42"/>
        <v>7658</v>
      </c>
      <c r="L26" s="141">
        <f t="shared" si="42"/>
        <v>3235</v>
      </c>
      <c r="M26" s="141">
        <f t="shared" si="42"/>
        <v>780</v>
      </c>
      <c r="N26" s="141">
        <f t="shared" si="42"/>
        <v>19516</v>
      </c>
      <c r="O26" s="141">
        <f t="shared" si="42"/>
        <v>1008</v>
      </c>
      <c r="P26" s="141">
        <f t="shared" si="42"/>
        <v>5915</v>
      </c>
      <c r="Q26" s="141">
        <f t="shared" si="42"/>
        <v>1018</v>
      </c>
      <c r="R26" s="141">
        <f t="shared" si="42"/>
        <v>5753</v>
      </c>
      <c r="S26" s="141">
        <f t="shared" si="42"/>
        <v>110507</v>
      </c>
      <c r="T26" s="141">
        <f t="shared" si="42"/>
        <v>48739</v>
      </c>
      <c r="U26" s="141">
        <f t="shared" si="42"/>
        <v>7968</v>
      </c>
      <c r="V26" s="141">
        <f t="shared" si="42"/>
        <v>0</v>
      </c>
      <c r="W26" s="141">
        <f t="shared" si="42"/>
        <v>17600</v>
      </c>
      <c r="X26" s="141">
        <f t="shared" si="42"/>
        <v>10878</v>
      </c>
      <c r="Y26" s="141">
        <f t="shared" si="42"/>
        <v>3310</v>
      </c>
      <c r="Z26" s="141">
        <f t="shared" si="42"/>
        <v>24038</v>
      </c>
      <c r="AA26" s="141">
        <f t="shared" si="42"/>
        <v>4322</v>
      </c>
      <c r="AB26" s="141">
        <f t="shared" si="42"/>
        <v>26052</v>
      </c>
      <c r="AC26" s="141">
        <f t="shared" si="42"/>
        <v>6501</v>
      </c>
      <c r="AD26" s="141">
        <f t="shared" si="42"/>
        <v>7542</v>
      </c>
      <c r="AE26" s="141">
        <f t="shared" si="42"/>
        <v>3068</v>
      </c>
      <c r="AF26" s="141">
        <f t="shared" si="42"/>
        <v>110133</v>
      </c>
      <c r="AG26" s="141">
        <f t="shared" si="42"/>
        <v>966</v>
      </c>
      <c r="AH26" s="141">
        <f t="shared" si="42"/>
        <v>2935</v>
      </c>
      <c r="AI26" s="141">
        <f t="shared" si="42"/>
        <v>81921</v>
      </c>
      <c r="AJ26" s="141">
        <f t="shared" si="42"/>
        <v>0</v>
      </c>
      <c r="AK26" s="141">
        <f t="shared" si="42"/>
        <v>113406</v>
      </c>
      <c r="AL26" s="141">
        <f t="shared" si="42"/>
        <v>4606</v>
      </c>
      <c r="AM26" s="141">
        <f t="shared" si="42"/>
        <v>5292</v>
      </c>
      <c r="AN26" s="141">
        <f t="shared" si="42"/>
        <v>10305</v>
      </c>
      <c r="AO26" s="141">
        <f t="shared" si="42"/>
        <v>44225</v>
      </c>
      <c r="AP26" s="141">
        <f t="shared" si="42"/>
        <v>3736</v>
      </c>
      <c r="AQ26" s="141">
        <f t="shared" si="42"/>
        <v>5075</v>
      </c>
      <c r="AR26" s="141">
        <f t="shared" si="42"/>
        <v>65643</v>
      </c>
      <c r="AS26" s="141">
        <f t="shared" si="42"/>
        <v>4656</v>
      </c>
      <c r="AT26" s="141">
        <f t="shared" si="42"/>
        <v>3147</v>
      </c>
      <c r="AU26" s="141">
        <f t="shared" si="42"/>
        <v>15174</v>
      </c>
      <c r="AV26" s="141">
        <f t="shared" si="42"/>
        <v>14394</v>
      </c>
      <c r="AW26" s="141">
        <f t="shared" si="42"/>
        <v>26756</v>
      </c>
      <c r="AX26" s="141">
        <f t="shared" si="42"/>
        <v>2864</v>
      </c>
      <c r="AY26" s="141">
        <f t="shared" si="42"/>
        <v>9351</v>
      </c>
      <c r="AZ26" s="141">
        <f t="shared" si="42"/>
        <v>9285</v>
      </c>
      <c r="BA26" s="141">
        <f t="shared" si="42"/>
        <v>3938</v>
      </c>
      <c r="BB26" s="141">
        <f t="shared" si="42"/>
        <v>30957</v>
      </c>
      <c r="BC26" s="141">
        <f t="shared" si="42"/>
        <v>5112</v>
      </c>
      <c r="BD26" s="141">
        <f t="shared" si="42"/>
        <v>7143</v>
      </c>
      <c r="BE26" s="141">
        <f t="shared" si="42"/>
        <v>27042</v>
      </c>
      <c r="BF26" s="141">
        <f t="shared" si="42"/>
        <v>6652</v>
      </c>
      <c r="BG26" s="141">
        <f t="shared" si="42"/>
        <v>2424</v>
      </c>
      <c r="BH26" s="141">
        <f t="shared" si="42"/>
        <v>16283</v>
      </c>
      <c r="BI26" s="141">
        <f t="shared" si="42"/>
        <v>4990</v>
      </c>
      <c r="BJ26" s="141">
        <f t="shared" si="42"/>
        <v>156308</v>
      </c>
      <c r="BK26" s="141">
        <f t="shared" si="42"/>
        <v>21346</v>
      </c>
      <c r="BL26" s="141">
        <f t="shared" si="42"/>
        <v>3092</v>
      </c>
      <c r="BM26" s="141">
        <f t="shared" si="42"/>
        <v>3774</v>
      </c>
      <c r="BN26" s="141">
        <f t="shared" si="42"/>
        <v>1445</v>
      </c>
      <c r="BO26" s="141">
        <f t="shared" si="42"/>
        <v>8434</v>
      </c>
      <c r="BP26" s="141">
        <f t="shared" si="42"/>
        <v>30981</v>
      </c>
      <c r="BQ26" s="141">
        <f t="shared" ref="BQ26:CC26" si="43">BQ147</f>
        <v>0</v>
      </c>
      <c r="BR26" s="141">
        <f t="shared" si="43"/>
        <v>321063</v>
      </c>
      <c r="BS26" s="141">
        <f t="shared" si="43"/>
        <v>55040</v>
      </c>
      <c r="BT26" s="141">
        <f t="shared" si="43"/>
        <v>4610</v>
      </c>
      <c r="BU26" s="141">
        <f t="shared" si="43"/>
        <v>21050</v>
      </c>
      <c r="BV26" s="141">
        <f t="shared" si="43"/>
        <v>13094</v>
      </c>
      <c r="BW26" s="141">
        <f t="shared" si="43"/>
        <v>2022</v>
      </c>
      <c r="BX26" s="141">
        <f t="shared" si="43"/>
        <v>2691</v>
      </c>
      <c r="BY26" s="141">
        <f t="shared" si="43"/>
        <v>1196</v>
      </c>
      <c r="BZ26" s="141">
        <f t="shared" si="43"/>
        <v>15704</v>
      </c>
      <c r="CA26" s="141">
        <f t="shared" si="43"/>
        <v>21926</v>
      </c>
      <c r="CB26" s="141">
        <f t="shared" si="43"/>
        <v>7236</v>
      </c>
      <c r="CC26" s="141">
        <f t="shared" si="43"/>
        <v>1680</v>
      </c>
    </row>
    <row r="27" spans="1:81" x14ac:dyDescent="0.2">
      <c r="A27" s="125" t="s">
        <v>687</v>
      </c>
      <c r="B27" s="125"/>
      <c r="C27" s="125">
        <v>2009</v>
      </c>
      <c r="D27" s="141">
        <f>D146</f>
        <v>0</v>
      </c>
      <c r="E27" s="141">
        <f t="shared" ref="E27:BP27" si="44">E146</f>
        <v>0</v>
      </c>
      <c r="F27" s="141">
        <f t="shared" si="44"/>
        <v>1549</v>
      </c>
      <c r="G27" s="141">
        <f t="shared" si="44"/>
        <v>0</v>
      </c>
      <c r="H27" s="141">
        <f t="shared" si="44"/>
        <v>1830</v>
      </c>
      <c r="I27" s="141">
        <f t="shared" si="44"/>
        <v>0</v>
      </c>
      <c r="J27" s="141">
        <f t="shared" si="44"/>
        <v>0</v>
      </c>
      <c r="K27" s="141">
        <f t="shared" si="44"/>
        <v>2257</v>
      </c>
      <c r="L27" s="141">
        <f t="shared" si="44"/>
        <v>128</v>
      </c>
      <c r="M27" s="141">
        <f t="shared" si="44"/>
        <v>65</v>
      </c>
      <c r="N27" s="141">
        <f t="shared" si="44"/>
        <v>1098</v>
      </c>
      <c r="O27" s="141">
        <f t="shared" si="44"/>
        <v>109</v>
      </c>
      <c r="P27" s="141">
        <f t="shared" si="44"/>
        <v>0</v>
      </c>
      <c r="Q27" s="141">
        <f t="shared" si="44"/>
        <v>0</v>
      </c>
      <c r="R27" s="141">
        <f t="shared" si="44"/>
        <v>0</v>
      </c>
      <c r="S27" s="141">
        <f t="shared" si="44"/>
        <v>0</v>
      </c>
      <c r="T27" s="141">
        <f t="shared" si="44"/>
        <v>0</v>
      </c>
      <c r="U27" s="141">
        <f t="shared" si="44"/>
        <v>948</v>
      </c>
      <c r="V27" s="141">
        <f t="shared" si="44"/>
        <v>0</v>
      </c>
      <c r="W27" s="141">
        <f t="shared" si="44"/>
        <v>1048</v>
      </c>
      <c r="X27" s="141">
        <f t="shared" si="44"/>
        <v>625</v>
      </c>
      <c r="Y27" s="141">
        <f t="shared" si="44"/>
        <v>0</v>
      </c>
      <c r="Z27" s="141">
        <f t="shared" si="44"/>
        <v>1255</v>
      </c>
      <c r="AA27" s="141">
        <f t="shared" si="44"/>
        <v>0</v>
      </c>
      <c r="AB27" s="141">
        <f t="shared" si="44"/>
        <v>275</v>
      </c>
      <c r="AC27" s="141">
        <f t="shared" si="44"/>
        <v>1293</v>
      </c>
      <c r="AD27" s="141">
        <f t="shared" si="44"/>
        <v>627</v>
      </c>
      <c r="AE27" s="141">
        <f t="shared" si="44"/>
        <v>76</v>
      </c>
      <c r="AF27" s="141">
        <f t="shared" si="44"/>
        <v>1542</v>
      </c>
      <c r="AG27" s="141">
        <f t="shared" si="44"/>
        <v>0</v>
      </c>
      <c r="AH27" s="141">
        <f t="shared" si="44"/>
        <v>331</v>
      </c>
      <c r="AI27" s="141">
        <f t="shared" si="44"/>
        <v>0</v>
      </c>
      <c r="AJ27" s="141">
        <f t="shared" si="44"/>
        <v>0</v>
      </c>
      <c r="AK27" s="141">
        <f t="shared" si="44"/>
        <v>221</v>
      </c>
      <c r="AL27" s="141">
        <f t="shared" si="44"/>
        <v>357</v>
      </c>
      <c r="AM27" s="141">
        <f t="shared" si="44"/>
        <v>0</v>
      </c>
      <c r="AN27" s="141">
        <f t="shared" si="44"/>
        <v>0</v>
      </c>
      <c r="AO27" s="141">
        <f t="shared" si="44"/>
        <v>0</v>
      </c>
      <c r="AP27" s="141">
        <f t="shared" si="44"/>
        <v>0</v>
      </c>
      <c r="AQ27" s="141">
        <f t="shared" si="44"/>
        <v>0</v>
      </c>
      <c r="AR27" s="141">
        <f t="shared" si="44"/>
        <v>2278</v>
      </c>
      <c r="AS27" s="141">
        <f t="shared" si="44"/>
        <v>119</v>
      </c>
      <c r="AT27" s="141">
        <f t="shared" si="44"/>
        <v>23</v>
      </c>
      <c r="AU27" s="141">
        <f t="shared" si="44"/>
        <v>480</v>
      </c>
      <c r="AV27" s="141">
        <f t="shared" si="44"/>
        <v>874</v>
      </c>
      <c r="AW27" s="141">
        <f t="shared" si="44"/>
        <v>699</v>
      </c>
      <c r="AX27" s="141">
        <f t="shared" si="44"/>
        <v>127</v>
      </c>
      <c r="AY27" s="141">
        <f t="shared" si="44"/>
        <v>9194</v>
      </c>
      <c r="AZ27" s="141">
        <f t="shared" si="44"/>
        <v>1506</v>
      </c>
      <c r="BA27" s="141">
        <f t="shared" si="44"/>
        <v>0</v>
      </c>
      <c r="BB27" s="141">
        <f t="shared" si="44"/>
        <v>0</v>
      </c>
      <c r="BC27" s="141">
        <f t="shared" si="44"/>
        <v>362</v>
      </c>
      <c r="BD27" s="141">
        <f t="shared" si="44"/>
        <v>939</v>
      </c>
      <c r="BE27" s="141">
        <f t="shared" si="44"/>
        <v>0</v>
      </c>
      <c r="BF27" s="141">
        <f t="shared" si="44"/>
        <v>756</v>
      </c>
      <c r="BG27" s="141">
        <f t="shared" si="44"/>
        <v>0</v>
      </c>
      <c r="BH27" s="141">
        <f t="shared" si="44"/>
        <v>1916</v>
      </c>
      <c r="BI27" s="141">
        <f t="shared" si="44"/>
        <v>38</v>
      </c>
      <c r="BJ27" s="141">
        <f t="shared" si="44"/>
        <v>1218</v>
      </c>
      <c r="BK27" s="141">
        <f t="shared" si="44"/>
        <v>730</v>
      </c>
      <c r="BL27" s="141">
        <f t="shared" si="44"/>
        <v>0</v>
      </c>
      <c r="BM27" s="141">
        <f t="shared" si="44"/>
        <v>0</v>
      </c>
      <c r="BN27" s="141">
        <f t="shared" si="44"/>
        <v>0</v>
      </c>
      <c r="BO27" s="141">
        <f t="shared" si="44"/>
        <v>157</v>
      </c>
      <c r="BP27" s="141">
        <f t="shared" si="44"/>
        <v>0</v>
      </c>
      <c r="BQ27" s="141">
        <f t="shared" ref="BQ27:CC27" si="45">BQ146</f>
        <v>0</v>
      </c>
      <c r="BR27" s="141">
        <f t="shared" si="45"/>
        <v>0</v>
      </c>
      <c r="BS27" s="141">
        <f t="shared" si="45"/>
        <v>2377</v>
      </c>
      <c r="BT27" s="141">
        <f t="shared" si="45"/>
        <v>0</v>
      </c>
      <c r="BU27" s="141">
        <f t="shared" si="45"/>
        <v>0</v>
      </c>
      <c r="BV27" s="141">
        <f t="shared" si="45"/>
        <v>3814</v>
      </c>
      <c r="BW27" s="141">
        <f t="shared" si="45"/>
        <v>89</v>
      </c>
      <c r="BX27" s="141">
        <f t="shared" si="45"/>
        <v>0</v>
      </c>
      <c r="BY27" s="141">
        <f t="shared" si="45"/>
        <v>47</v>
      </c>
      <c r="BZ27" s="141">
        <f t="shared" si="45"/>
        <v>19</v>
      </c>
      <c r="CA27" s="141">
        <f t="shared" si="45"/>
        <v>117</v>
      </c>
      <c r="CB27" s="141">
        <f t="shared" si="45"/>
        <v>0</v>
      </c>
      <c r="CC27" s="141">
        <f t="shared" si="45"/>
        <v>232</v>
      </c>
    </row>
    <row r="28" spans="1:81" x14ac:dyDescent="0.2">
      <c r="A28" s="245" t="s">
        <v>176</v>
      </c>
      <c r="B28" s="245" t="s">
        <v>675</v>
      </c>
      <c r="C28" s="125">
        <v>2009</v>
      </c>
      <c r="D28" s="254">
        <f>D150</f>
        <v>7555256.7299999995</v>
      </c>
      <c r="E28" s="254">
        <f t="shared" ref="E28:BP28" si="46">E150</f>
        <v>1234365.1499999999</v>
      </c>
      <c r="F28" s="254">
        <f t="shared" si="46"/>
        <v>16881501</v>
      </c>
      <c r="G28" s="254">
        <f t="shared" si="46"/>
        <v>5640622</v>
      </c>
      <c r="H28" s="254">
        <f t="shared" si="46"/>
        <v>14979894</v>
      </c>
      <c r="I28" s="254">
        <f t="shared" si="46"/>
        <v>26398087.950000003</v>
      </c>
      <c r="J28" s="254">
        <f t="shared" si="46"/>
        <v>19610462</v>
      </c>
      <c r="K28" s="254">
        <f t="shared" si="46"/>
        <v>8500381.1799999997</v>
      </c>
      <c r="L28" s="254">
        <f t="shared" si="46"/>
        <v>2631952.62</v>
      </c>
      <c r="M28" s="254">
        <f t="shared" si="46"/>
        <v>637143.48</v>
      </c>
      <c r="N28" s="254">
        <f t="shared" si="46"/>
        <v>13055129</v>
      </c>
      <c r="O28" s="254">
        <f t="shared" si="46"/>
        <v>500649.04</v>
      </c>
      <c r="P28" s="254">
        <f t="shared" si="46"/>
        <v>5107772.9000000004</v>
      </c>
      <c r="Q28" s="254">
        <f t="shared" si="46"/>
        <v>604858</v>
      </c>
      <c r="R28" s="254">
        <f t="shared" si="46"/>
        <v>1519644.95</v>
      </c>
      <c r="S28" s="254">
        <f t="shared" si="46"/>
        <v>115488075</v>
      </c>
      <c r="T28" s="254">
        <f t="shared" si="46"/>
        <v>45791981.07</v>
      </c>
      <c r="U28" s="254">
        <f t="shared" si="46"/>
        <v>5688766</v>
      </c>
      <c r="V28" s="254">
        <f t="shared" si="46"/>
        <v>1223941.8700000001</v>
      </c>
      <c r="W28" s="254">
        <f t="shared" si="46"/>
        <v>9551967.25</v>
      </c>
      <c r="X28" s="254">
        <f t="shared" si="46"/>
        <v>9118827.7800000012</v>
      </c>
      <c r="Y28" s="254">
        <f t="shared" si="46"/>
        <v>1470613.89</v>
      </c>
      <c r="Z28" s="254">
        <f t="shared" si="46"/>
        <v>21544350.390000001</v>
      </c>
      <c r="AA28" s="254">
        <f t="shared" si="46"/>
        <v>3313473.9</v>
      </c>
      <c r="AB28" s="254">
        <f t="shared" si="46"/>
        <v>23336419.73</v>
      </c>
      <c r="AC28" s="254">
        <f t="shared" si="46"/>
        <v>11259587</v>
      </c>
      <c r="AD28" s="254">
        <f t="shared" si="46"/>
        <v>9069856</v>
      </c>
      <c r="AE28" s="254">
        <f t="shared" si="46"/>
        <v>800092</v>
      </c>
      <c r="AF28" s="254">
        <f t="shared" si="46"/>
        <v>88583103.560000002</v>
      </c>
      <c r="AG28" s="254">
        <f t="shared" si="46"/>
        <v>323891.77</v>
      </c>
      <c r="AH28" s="254">
        <f t="shared" si="46"/>
        <v>724172</v>
      </c>
      <c r="AI28" s="254">
        <f t="shared" si="46"/>
        <v>61042529</v>
      </c>
      <c r="AJ28" s="254">
        <f t="shared" si="46"/>
        <v>904572000</v>
      </c>
      <c r="AK28" s="254">
        <f t="shared" si="46"/>
        <v>143900861.56</v>
      </c>
      <c r="AL28" s="254">
        <f t="shared" si="46"/>
        <v>7256567.8399999999</v>
      </c>
      <c r="AM28" s="254">
        <f t="shared" si="46"/>
        <v>1987773.42</v>
      </c>
      <c r="AN28" s="254">
        <f t="shared" si="46"/>
        <v>9606108.8199999984</v>
      </c>
      <c r="AO28" s="254">
        <f t="shared" si="46"/>
        <v>32038189.59</v>
      </c>
      <c r="AP28" s="254">
        <f t="shared" si="46"/>
        <v>3746645.13</v>
      </c>
      <c r="AQ28" s="254">
        <f t="shared" si="46"/>
        <v>4331856.58</v>
      </c>
      <c r="AR28" s="254">
        <f t="shared" si="46"/>
        <v>52551023</v>
      </c>
      <c r="AS28" s="254">
        <f t="shared" si="46"/>
        <v>2766303</v>
      </c>
      <c r="AT28" s="254">
        <f t="shared" si="46"/>
        <v>3125557.09</v>
      </c>
      <c r="AU28" s="254">
        <f t="shared" si="46"/>
        <v>11407217.199999999</v>
      </c>
      <c r="AV28" s="254">
        <f t="shared" si="46"/>
        <v>14498647.829999998</v>
      </c>
      <c r="AW28" s="254">
        <f t="shared" si="46"/>
        <v>25632175.050000001</v>
      </c>
      <c r="AX28" s="254">
        <f t="shared" si="46"/>
        <v>4527216.8499999996</v>
      </c>
      <c r="AY28" s="254">
        <f t="shared" si="46"/>
        <v>11073817.49</v>
      </c>
      <c r="AZ28" s="254">
        <f t="shared" si="46"/>
        <v>9809599</v>
      </c>
      <c r="BA28" s="254">
        <f t="shared" si="46"/>
        <v>2397658</v>
      </c>
      <c r="BB28" s="254">
        <f t="shared" si="46"/>
        <v>27816864.940000001</v>
      </c>
      <c r="BC28" s="254">
        <f t="shared" si="46"/>
        <v>4408423.99</v>
      </c>
      <c r="BD28" s="254">
        <f t="shared" si="46"/>
        <v>6072740</v>
      </c>
      <c r="BE28" s="254">
        <f t="shared" si="46"/>
        <v>18392254</v>
      </c>
      <c r="BF28" s="254">
        <f t="shared" si="46"/>
        <v>3529331.53</v>
      </c>
      <c r="BG28" s="254">
        <f t="shared" si="46"/>
        <v>1677651.64</v>
      </c>
      <c r="BH28" s="254">
        <f t="shared" si="46"/>
        <v>13090125.559999999</v>
      </c>
      <c r="BI28" s="254">
        <f t="shared" si="46"/>
        <v>4999903.4400000004</v>
      </c>
      <c r="BJ28" s="254">
        <f t="shared" si="46"/>
        <v>143030450</v>
      </c>
      <c r="BK28" s="254">
        <f t="shared" si="46"/>
        <v>14782065</v>
      </c>
      <c r="BL28" s="254">
        <f t="shared" si="46"/>
        <v>1398913</v>
      </c>
      <c r="BM28" s="254">
        <f t="shared" si="46"/>
        <v>1983789.05</v>
      </c>
      <c r="BN28" s="254">
        <f t="shared" si="46"/>
        <v>1765777.47</v>
      </c>
      <c r="BO28" s="254">
        <f t="shared" si="46"/>
        <v>5686811.9199999999</v>
      </c>
      <c r="BP28" s="254">
        <f t="shared" si="46"/>
        <v>16908091.620000001</v>
      </c>
      <c r="BQ28" s="254">
        <f t="shared" ref="BQ28:CC28" si="47">BQ150</f>
        <v>2709940.56</v>
      </c>
      <c r="BR28" s="254">
        <f t="shared" si="47"/>
        <v>465200310</v>
      </c>
      <c r="BS28" s="254">
        <f t="shared" si="47"/>
        <v>43939215</v>
      </c>
      <c r="BT28" s="254">
        <f t="shared" si="47"/>
        <v>3380649.24</v>
      </c>
      <c r="BU28" s="254">
        <f t="shared" si="47"/>
        <v>24999515</v>
      </c>
      <c r="BV28" s="254">
        <f t="shared" si="47"/>
        <v>7920817</v>
      </c>
      <c r="BW28" s="254">
        <f t="shared" si="47"/>
        <v>1792547.96</v>
      </c>
      <c r="BX28" s="254">
        <f t="shared" si="47"/>
        <v>2048171.28</v>
      </c>
      <c r="BY28" s="254">
        <f t="shared" si="47"/>
        <v>2723393.38</v>
      </c>
      <c r="BZ28" s="254">
        <f t="shared" si="47"/>
        <v>8025009.1399999987</v>
      </c>
      <c r="CA28" s="254">
        <f t="shared" si="47"/>
        <v>17670321</v>
      </c>
      <c r="CB28" s="254">
        <f t="shared" si="47"/>
        <v>6341061.8000000007</v>
      </c>
      <c r="CC28" s="254">
        <f t="shared" si="47"/>
        <v>1851156.73</v>
      </c>
    </row>
    <row r="29" spans="1:81" x14ac:dyDescent="0.2">
      <c r="A29" s="245" t="s">
        <v>93</v>
      </c>
      <c r="B29" s="245" t="s">
        <v>672</v>
      </c>
      <c r="C29" s="125">
        <v>2009</v>
      </c>
      <c r="D29" s="254">
        <f>D151</f>
        <v>6890829.0700000003</v>
      </c>
      <c r="E29" s="254">
        <f t="shared" ref="E29:BP29" si="48">E151</f>
        <v>758251.89</v>
      </c>
      <c r="F29" s="254">
        <f t="shared" si="48"/>
        <v>9157764</v>
      </c>
      <c r="G29" s="254">
        <f t="shared" si="48"/>
        <v>2804327</v>
      </c>
      <c r="H29" s="254">
        <f t="shared" si="48"/>
        <v>8301363</v>
      </c>
      <c r="I29" s="254">
        <f t="shared" si="48"/>
        <v>16289521.18</v>
      </c>
      <c r="J29" s="254">
        <f t="shared" si="48"/>
        <v>9579085</v>
      </c>
      <c r="K29" s="254">
        <f t="shared" si="48"/>
        <v>4526264.67</v>
      </c>
      <c r="L29" s="254">
        <f t="shared" si="48"/>
        <v>1497544.96</v>
      </c>
      <c r="M29" s="254">
        <f t="shared" si="48"/>
        <v>425334.95</v>
      </c>
      <c r="N29" s="254">
        <f t="shared" si="48"/>
        <v>7985703</v>
      </c>
      <c r="O29" s="254">
        <f t="shared" si="48"/>
        <v>280149.61</v>
      </c>
      <c r="P29" s="254">
        <f t="shared" si="48"/>
        <v>3509127.09</v>
      </c>
      <c r="Q29" s="254">
        <f t="shared" si="48"/>
        <v>435106</v>
      </c>
      <c r="R29" s="254">
        <f t="shared" si="48"/>
        <v>843319.95</v>
      </c>
      <c r="S29" s="254">
        <f t="shared" si="48"/>
        <v>44995913</v>
      </c>
      <c r="T29" s="254">
        <f t="shared" si="48"/>
        <v>21658066.989999998</v>
      </c>
      <c r="U29" s="254">
        <f t="shared" si="48"/>
        <v>3219336.85</v>
      </c>
      <c r="V29" s="254">
        <f t="shared" si="48"/>
        <v>768750.06</v>
      </c>
      <c r="W29" s="254">
        <f t="shared" si="48"/>
        <v>6786808.8499999996</v>
      </c>
      <c r="X29" s="254">
        <f t="shared" si="48"/>
        <v>5103847.9800000004</v>
      </c>
      <c r="Y29" s="254">
        <f t="shared" si="48"/>
        <v>833634.67</v>
      </c>
      <c r="Z29" s="254">
        <f t="shared" si="48"/>
        <v>12627665.74</v>
      </c>
      <c r="AA29" s="254">
        <f t="shared" si="48"/>
        <v>2414962.87</v>
      </c>
      <c r="AB29" s="254">
        <f t="shared" si="48"/>
        <v>13114937.66</v>
      </c>
      <c r="AC29" s="254">
        <f t="shared" si="48"/>
        <v>7584891</v>
      </c>
      <c r="AD29" s="254">
        <f t="shared" si="48"/>
        <v>5365267</v>
      </c>
      <c r="AE29" s="254">
        <f t="shared" si="48"/>
        <v>458256.79</v>
      </c>
      <c r="AF29" s="254">
        <f t="shared" si="48"/>
        <v>55192117.229999997</v>
      </c>
      <c r="AG29" s="254">
        <f t="shared" si="48"/>
        <v>202809.56</v>
      </c>
      <c r="AH29" s="254">
        <f t="shared" si="48"/>
        <v>459030</v>
      </c>
      <c r="AI29" s="254">
        <f t="shared" si="48"/>
        <v>35076490</v>
      </c>
      <c r="AJ29" s="254">
        <f t="shared" si="48"/>
        <v>626046000</v>
      </c>
      <c r="AK29" s="254">
        <f t="shared" si="48"/>
        <v>80607007.030000001</v>
      </c>
      <c r="AL29" s="254">
        <f t="shared" si="48"/>
        <v>5692352.8899999997</v>
      </c>
      <c r="AM29" s="254">
        <f t="shared" si="48"/>
        <v>1189684.68</v>
      </c>
      <c r="AN29" s="254">
        <f t="shared" si="48"/>
        <v>5323895.07</v>
      </c>
      <c r="AO29" s="254">
        <f t="shared" si="48"/>
        <v>16684100.960000001</v>
      </c>
      <c r="AP29" s="254">
        <f t="shared" si="48"/>
        <v>1848573.52</v>
      </c>
      <c r="AQ29" s="254">
        <f t="shared" si="48"/>
        <v>2391504.7000000002</v>
      </c>
      <c r="AR29" s="254">
        <f t="shared" si="48"/>
        <v>33503321</v>
      </c>
      <c r="AS29" s="254">
        <f t="shared" si="48"/>
        <v>2087535</v>
      </c>
      <c r="AT29" s="254">
        <f t="shared" si="48"/>
        <v>1808381.12</v>
      </c>
      <c r="AU29" s="254">
        <f t="shared" si="48"/>
        <v>7107078.04</v>
      </c>
      <c r="AV29" s="254">
        <f t="shared" si="48"/>
        <v>8091757.9500000002</v>
      </c>
      <c r="AW29" s="254">
        <f t="shared" si="48"/>
        <v>13491773.189999999</v>
      </c>
      <c r="AX29" s="254">
        <f t="shared" si="48"/>
        <v>2214848.63</v>
      </c>
      <c r="AY29" s="254">
        <f t="shared" si="48"/>
        <v>6962430.1900000004</v>
      </c>
      <c r="AZ29" s="254">
        <f t="shared" si="48"/>
        <v>5534543</v>
      </c>
      <c r="BA29" s="254">
        <f t="shared" si="48"/>
        <v>1556635</v>
      </c>
      <c r="BB29" s="254">
        <f t="shared" si="48"/>
        <v>17558908.75</v>
      </c>
      <c r="BC29" s="254">
        <f t="shared" si="48"/>
        <v>2986224.85</v>
      </c>
      <c r="BD29" s="254">
        <f t="shared" si="48"/>
        <v>3165109</v>
      </c>
      <c r="BE29" s="254">
        <f t="shared" si="48"/>
        <v>10503425</v>
      </c>
      <c r="BF29" s="254">
        <f t="shared" si="48"/>
        <v>2025173.8</v>
      </c>
      <c r="BG29" s="254">
        <f t="shared" si="48"/>
        <v>937164.24</v>
      </c>
      <c r="BH29" s="254">
        <f t="shared" si="48"/>
        <v>7729831.7199999997</v>
      </c>
      <c r="BI29" s="254">
        <f t="shared" si="48"/>
        <v>2843518.07</v>
      </c>
      <c r="BJ29" s="254">
        <f t="shared" si="48"/>
        <v>77327995</v>
      </c>
      <c r="BK29" s="254">
        <f t="shared" si="48"/>
        <v>8375415</v>
      </c>
      <c r="BL29" s="254">
        <f t="shared" si="48"/>
        <v>849085</v>
      </c>
      <c r="BM29" s="254">
        <f t="shared" si="48"/>
        <v>1156502.4099999999</v>
      </c>
      <c r="BN29" s="254">
        <f t="shared" si="48"/>
        <v>1049003.82</v>
      </c>
      <c r="BO29" s="254">
        <f t="shared" si="48"/>
        <v>3721392.97</v>
      </c>
      <c r="BP29" s="254">
        <f t="shared" si="48"/>
        <v>10704867.369999999</v>
      </c>
      <c r="BQ29" s="254">
        <f t="shared" ref="BQ29:CC29" si="49">BQ151</f>
        <v>1653969.83</v>
      </c>
      <c r="BR29" s="254">
        <f t="shared" si="49"/>
        <v>193430604</v>
      </c>
      <c r="BS29" s="254">
        <f t="shared" si="49"/>
        <v>27976891</v>
      </c>
      <c r="BT29" s="254">
        <f t="shared" si="49"/>
        <v>2752650.99</v>
      </c>
      <c r="BU29" s="254">
        <f t="shared" si="49"/>
        <v>13521851</v>
      </c>
      <c r="BV29" s="254">
        <f t="shared" si="49"/>
        <v>5402478</v>
      </c>
      <c r="BW29" s="254">
        <f t="shared" si="49"/>
        <v>865937.11</v>
      </c>
      <c r="BX29" s="254">
        <f t="shared" si="49"/>
        <v>899422.41</v>
      </c>
      <c r="BY29" s="254">
        <f t="shared" si="49"/>
        <v>414576.78</v>
      </c>
      <c r="BZ29" s="254">
        <f t="shared" si="49"/>
        <v>4543177.22</v>
      </c>
      <c r="CA29" s="254">
        <f t="shared" si="49"/>
        <v>11826831</v>
      </c>
      <c r="CB29" s="254">
        <f t="shared" si="49"/>
        <v>3851591.03</v>
      </c>
      <c r="CC29" s="254">
        <f t="shared" si="49"/>
        <v>938784.32</v>
      </c>
    </row>
    <row r="30" spans="1:81" x14ac:dyDescent="0.2">
      <c r="A30" s="245" t="s">
        <v>99</v>
      </c>
      <c r="B30" s="245" t="s">
        <v>673</v>
      </c>
      <c r="C30" s="125">
        <v>2009</v>
      </c>
      <c r="D30" s="255">
        <f>D152+D153</f>
        <v>914320.98</v>
      </c>
      <c r="E30" s="255">
        <f t="shared" ref="E30:BP30" si="50">E152+E153</f>
        <v>380713.44999999995</v>
      </c>
      <c r="F30" s="255">
        <f t="shared" si="50"/>
        <v>6153760</v>
      </c>
      <c r="G30" s="255">
        <f t="shared" si="50"/>
        <v>2763117</v>
      </c>
      <c r="H30" s="255">
        <f t="shared" si="50"/>
        <v>6462519</v>
      </c>
      <c r="I30" s="255">
        <f t="shared" si="50"/>
        <v>9943840.2200000007</v>
      </c>
      <c r="J30" s="255">
        <f t="shared" si="50"/>
        <v>9272272</v>
      </c>
      <c r="K30" s="255">
        <f t="shared" si="50"/>
        <v>3829947.56</v>
      </c>
      <c r="L30" s="255">
        <f t="shared" si="50"/>
        <v>1060876.27</v>
      </c>
      <c r="M30" s="255">
        <f t="shared" si="50"/>
        <v>192454.27000000002</v>
      </c>
      <c r="N30" s="255">
        <f t="shared" si="50"/>
        <v>4426443</v>
      </c>
      <c r="O30" s="255">
        <f t="shared" si="50"/>
        <v>215075.46000000002</v>
      </c>
      <c r="P30" s="255">
        <f t="shared" si="50"/>
        <v>1343662.6400000001</v>
      </c>
      <c r="Q30" s="255">
        <f t="shared" si="50"/>
        <v>162243</v>
      </c>
      <c r="R30" s="255">
        <f t="shared" si="50"/>
        <v>673077.47</v>
      </c>
      <c r="S30" s="255">
        <f t="shared" si="50"/>
        <v>62109572</v>
      </c>
      <c r="T30" s="255">
        <f t="shared" si="50"/>
        <v>18145239.380000003</v>
      </c>
      <c r="U30" s="255">
        <f t="shared" si="50"/>
        <v>1636436.79</v>
      </c>
      <c r="V30" s="255">
        <f t="shared" si="50"/>
        <v>421248.86</v>
      </c>
      <c r="W30" s="255">
        <f t="shared" si="50"/>
        <v>2605840.91</v>
      </c>
      <c r="X30" s="255">
        <f t="shared" si="50"/>
        <v>3659147.1100000003</v>
      </c>
      <c r="Y30" s="255">
        <f t="shared" si="50"/>
        <v>610825.57999999996</v>
      </c>
      <c r="Z30" s="255">
        <f t="shared" si="50"/>
        <v>8772405.1699999999</v>
      </c>
      <c r="AA30" s="255">
        <f t="shared" si="50"/>
        <v>860831.02</v>
      </c>
      <c r="AB30" s="255">
        <f t="shared" si="50"/>
        <v>9082851.9000000004</v>
      </c>
      <c r="AC30" s="255">
        <f t="shared" si="50"/>
        <v>3548220</v>
      </c>
      <c r="AD30" s="255">
        <f t="shared" si="50"/>
        <v>3487466</v>
      </c>
      <c r="AE30" s="255">
        <f t="shared" si="50"/>
        <v>326373.28000000003</v>
      </c>
      <c r="AF30" s="255">
        <f t="shared" si="50"/>
        <v>26912708.380000003</v>
      </c>
      <c r="AG30" s="255">
        <f t="shared" si="50"/>
        <v>108561.31999999999</v>
      </c>
      <c r="AH30" s="255">
        <f t="shared" si="50"/>
        <v>186292</v>
      </c>
      <c r="AI30" s="255">
        <f t="shared" si="50"/>
        <v>23846756</v>
      </c>
      <c r="AJ30" s="255">
        <f t="shared" si="50"/>
        <v>263006000</v>
      </c>
      <c r="AK30" s="255">
        <f t="shared" si="50"/>
        <v>58106126.060000002</v>
      </c>
      <c r="AL30" s="255">
        <f t="shared" si="50"/>
        <v>1389653.53</v>
      </c>
      <c r="AM30" s="255">
        <f t="shared" si="50"/>
        <v>762198.3600000001</v>
      </c>
      <c r="AN30" s="255">
        <f t="shared" si="50"/>
        <v>3825594.0300000003</v>
      </c>
      <c r="AO30" s="255">
        <f t="shared" si="50"/>
        <v>14138838.66</v>
      </c>
      <c r="AP30" s="255">
        <f t="shared" si="50"/>
        <v>1778763.3900000001</v>
      </c>
      <c r="AQ30" s="255">
        <f t="shared" si="50"/>
        <v>1824169.62</v>
      </c>
      <c r="AR30" s="255">
        <f t="shared" si="50"/>
        <v>17815470</v>
      </c>
      <c r="AS30" s="255">
        <f t="shared" si="50"/>
        <v>635052</v>
      </c>
      <c r="AT30" s="255">
        <f t="shared" si="50"/>
        <v>1254365.8500000001</v>
      </c>
      <c r="AU30" s="255">
        <f t="shared" si="50"/>
        <v>3807039.02</v>
      </c>
      <c r="AV30" s="255">
        <f t="shared" si="50"/>
        <v>6202631.5</v>
      </c>
      <c r="AW30" s="255">
        <f t="shared" si="50"/>
        <v>11946574.689999999</v>
      </c>
      <c r="AX30" s="255">
        <f t="shared" si="50"/>
        <v>2211518.39</v>
      </c>
      <c r="AY30" s="255">
        <f t="shared" si="50"/>
        <v>3926579.13</v>
      </c>
      <c r="AZ30" s="255">
        <f t="shared" si="50"/>
        <v>4173914</v>
      </c>
      <c r="BA30" s="255">
        <f t="shared" si="50"/>
        <v>757051</v>
      </c>
      <c r="BB30" s="255">
        <f t="shared" si="50"/>
        <v>9935255.9000000004</v>
      </c>
      <c r="BC30" s="255">
        <f t="shared" si="50"/>
        <v>1403163.8900000001</v>
      </c>
      <c r="BD30" s="255">
        <f t="shared" si="50"/>
        <v>2780860</v>
      </c>
      <c r="BE30" s="255">
        <f t="shared" si="50"/>
        <v>6935027</v>
      </c>
      <c r="BF30" s="255">
        <f t="shared" si="50"/>
        <v>1444168.1099999999</v>
      </c>
      <c r="BG30" s="255">
        <f t="shared" si="50"/>
        <v>722197.09</v>
      </c>
      <c r="BH30" s="255">
        <f t="shared" si="50"/>
        <v>4874207.51</v>
      </c>
      <c r="BI30" s="255">
        <f t="shared" si="50"/>
        <v>2089488.42</v>
      </c>
      <c r="BJ30" s="255">
        <f t="shared" si="50"/>
        <v>63586096</v>
      </c>
      <c r="BK30" s="255">
        <f t="shared" si="50"/>
        <v>5909585</v>
      </c>
      <c r="BL30" s="255">
        <f t="shared" si="50"/>
        <v>531983</v>
      </c>
      <c r="BM30" s="255">
        <f t="shared" si="50"/>
        <v>729254.1</v>
      </c>
      <c r="BN30" s="255">
        <f t="shared" si="50"/>
        <v>648335.52</v>
      </c>
      <c r="BO30" s="255">
        <f t="shared" si="50"/>
        <v>1952847.4</v>
      </c>
      <c r="BP30" s="255">
        <f t="shared" si="50"/>
        <v>5769108.2199999997</v>
      </c>
      <c r="BQ30" s="255">
        <f t="shared" ref="BQ30:CC30" si="51">BQ152+BQ153</f>
        <v>996485.01</v>
      </c>
      <c r="BR30" s="255">
        <f t="shared" si="51"/>
        <v>243097929</v>
      </c>
      <c r="BS30" s="255">
        <f t="shared" si="51"/>
        <v>14637336</v>
      </c>
      <c r="BT30" s="255">
        <f t="shared" si="51"/>
        <v>616292.21</v>
      </c>
      <c r="BU30" s="255">
        <f t="shared" si="51"/>
        <v>11159961</v>
      </c>
      <c r="BV30" s="255">
        <f t="shared" si="51"/>
        <v>1778827</v>
      </c>
      <c r="BW30" s="255">
        <f t="shared" si="51"/>
        <v>857668.83</v>
      </c>
      <c r="BX30" s="255">
        <f t="shared" si="51"/>
        <v>844361.57000000007</v>
      </c>
      <c r="BY30" s="255">
        <f t="shared" si="51"/>
        <v>332380.25</v>
      </c>
      <c r="BZ30" s="255">
        <f t="shared" si="51"/>
        <v>3163244.74</v>
      </c>
      <c r="CA30" s="255">
        <f t="shared" si="51"/>
        <v>5482894</v>
      </c>
      <c r="CB30" s="255">
        <f t="shared" si="51"/>
        <v>2323793.0499999998</v>
      </c>
      <c r="CC30" s="255">
        <f t="shared" si="51"/>
        <v>879975.18</v>
      </c>
    </row>
    <row r="31" spans="1:81" x14ac:dyDescent="0.2">
      <c r="A31" s="245" t="s">
        <v>688</v>
      </c>
      <c r="B31" s="245" t="s">
        <v>674</v>
      </c>
      <c r="C31" s="125">
        <v>2009</v>
      </c>
      <c r="D31" s="255">
        <f>D154+D156</f>
        <v>-289098</v>
      </c>
      <c r="E31" s="255">
        <f t="shared" ref="E31:BP31" si="52">E154+E156</f>
        <v>0</v>
      </c>
      <c r="F31" s="255">
        <f t="shared" si="52"/>
        <v>1087819</v>
      </c>
      <c r="G31" s="255">
        <f t="shared" si="52"/>
        <v>0</v>
      </c>
      <c r="H31" s="255">
        <f t="shared" si="52"/>
        <v>0</v>
      </c>
      <c r="I31" s="255">
        <f t="shared" si="52"/>
        <v>0</v>
      </c>
      <c r="J31" s="255">
        <f t="shared" si="52"/>
        <v>606625</v>
      </c>
      <c r="K31" s="255">
        <f t="shared" si="52"/>
        <v>0</v>
      </c>
      <c r="L31" s="255">
        <f t="shared" si="52"/>
        <v>0</v>
      </c>
      <c r="M31" s="255">
        <f t="shared" si="52"/>
        <v>0</v>
      </c>
      <c r="N31" s="255">
        <f t="shared" si="52"/>
        <v>491155</v>
      </c>
      <c r="O31" s="255">
        <f t="shared" si="52"/>
        <v>0</v>
      </c>
      <c r="P31" s="255">
        <f t="shared" si="52"/>
        <v>155302.43</v>
      </c>
      <c r="Q31" s="255">
        <f t="shared" si="52"/>
        <v>0</v>
      </c>
      <c r="R31" s="255">
        <f t="shared" si="52"/>
        <v>0</v>
      </c>
      <c r="S31" s="255">
        <f t="shared" si="52"/>
        <v>5983948</v>
      </c>
      <c r="T31" s="255">
        <f t="shared" si="52"/>
        <v>4879089.75</v>
      </c>
      <c r="U31" s="255">
        <f t="shared" si="52"/>
        <v>601378.22</v>
      </c>
      <c r="V31" s="255">
        <f t="shared" si="52"/>
        <v>0</v>
      </c>
      <c r="W31" s="255">
        <f t="shared" si="52"/>
        <v>0</v>
      </c>
      <c r="X31" s="255">
        <f t="shared" si="52"/>
        <v>294188.83</v>
      </c>
      <c r="Y31" s="255">
        <f t="shared" si="52"/>
        <v>0</v>
      </c>
      <c r="Z31" s="255">
        <f t="shared" si="52"/>
        <v>0</v>
      </c>
      <c r="AA31" s="255">
        <f t="shared" si="52"/>
        <v>0</v>
      </c>
      <c r="AB31" s="255">
        <f t="shared" si="52"/>
        <v>978521.01</v>
      </c>
      <c r="AC31" s="255">
        <f t="shared" si="52"/>
        <v>0</v>
      </c>
      <c r="AD31" s="255">
        <f t="shared" si="52"/>
        <v>0</v>
      </c>
      <c r="AE31" s="255">
        <f t="shared" si="52"/>
        <v>0</v>
      </c>
      <c r="AF31" s="255">
        <f t="shared" si="52"/>
        <v>4797287.92</v>
      </c>
      <c r="AG31" s="255">
        <f t="shared" si="52"/>
        <v>0</v>
      </c>
      <c r="AH31" s="255">
        <f t="shared" si="52"/>
        <v>65756</v>
      </c>
      <c r="AI31" s="255">
        <f t="shared" si="52"/>
        <v>1937968</v>
      </c>
      <c r="AJ31" s="255">
        <f t="shared" si="52"/>
        <v>8968000</v>
      </c>
      <c r="AK31" s="255">
        <f t="shared" si="52"/>
        <v>3961064.68</v>
      </c>
      <c r="AL31" s="255">
        <f t="shared" si="52"/>
        <v>0</v>
      </c>
      <c r="AM31" s="255">
        <f t="shared" si="52"/>
        <v>0</v>
      </c>
      <c r="AN31" s="255">
        <f t="shared" si="52"/>
        <v>318950.74</v>
      </c>
      <c r="AO31" s="255">
        <f t="shared" si="52"/>
        <v>653208.34</v>
      </c>
      <c r="AP31" s="255">
        <f t="shared" si="52"/>
        <v>0</v>
      </c>
      <c r="AQ31" s="255">
        <f t="shared" si="52"/>
        <v>0</v>
      </c>
      <c r="AR31" s="255">
        <f t="shared" si="52"/>
        <v>882791</v>
      </c>
      <c r="AS31" s="255">
        <f t="shared" si="52"/>
        <v>27873</v>
      </c>
      <c r="AT31" s="255">
        <f t="shared" si="52"/>
        <v>0</v>
      </c>
      <c r="AU31" s="255">
        <f t="shared" si="52"/>
        <v>425846.88</v>
      </c>
      <c r="AV31" s="255">
        <f t="shared" si="52"/>
        <v>0</v>
      </c>
      <c r="AW31" s="255">
        <f t="shared" si="52"/>
        <v>0</v>
      </c>
      <c r="AX31" s="255">
        <f t="shared" si="52"/>
        <v>0</v>
      </c>
      <c r="AY31" s="255">
        <f t="shared" si="52"/>
        <v>0</v>
      </c>
      <c r="AZ31" s="255">
        <f t="shared" si="52"/>
        <v>0</v>
      </c>
      <c r="BA31" s="255">
        <f t="shared" si="52"/>
        <v>0</v>
      </c>
      <c r="BB31" s="255">
        <f t="shared" si="52"/>
        <v>84407.49</v>
      </c>
      <c r="BC31" s="255">
        <f t="shared" si="52"/>
        <v>0</v>
      </c>
      <c r="BD31" s="255">
        <f t="shared" si="52"/>
        <v>0</v>
      </c>
      <c r="BE31" s="255">
        <f t="shared" si="52"/>
        <v>404283</v>
      </c>
      <c r="BF31" s="255">
        <f t="shared" si="52"/>
        <v>0</v>
      </c>
      <c r="BG31" s="255">
        <f t="shared" si="52"/>
        <v>0</v>
      </c>
      <c r="BH31" s="255">
        <f t="shared" si="52"/>
        <v>139681.70000000001</v>
      </c>
      <c r="BI31" s="255">
        <f t="shared" si="52"/>
        <v>0</v>
      </c>
      <c r="BJ31" s="255">
        <f t="shared" si="52"/>
        <v>233984</v>
      </c>
      <c r="BK31" s="255">
        <f t="shared" si="52"/>
        <v>0</v>
      </c>
      <c r="BL31" s="255">
        <f t="shared" si="52"/>
        <v>0</v>
      </c>
      <c r="BM31" s="255">
        <f t="shared" si="52"/>
        <v>0</v>
      </c>
      <c r="BN31" s="255">
        <f t="shared" si="52"/>
        <v>0</v>
      </c>
      <c r="BO31" s="255">
        <f t="shared" si="52"/>
        <v>5756.44</v>
      </c>
      <c r="BP31" s="255">
        <f t="shared" si="52"/>
        <v>0</v>
      </c>
      <c r="BQ31" s="255">
        <f t="shared" ref="BQ31:CC31" si="53">BQ154+BQ156</f>
        <v>0</v>
      </c>
      <c r="BR31" s="255">
        <f t="shared" si="53"/>
        <v>18782845</v>
      </c>
      <c r="BS31" s="255">
        <f t="shared" si="53"/>
        <v>762031</v>
      </c>
      <c r="BT31" s="255">
        <f t="shared" si="53"/>
        <v>0</v>
      </c>
      <c r="BU31" s="255">
        <f t="shared" si="53"/>
        <v>0</v>
      </c>
      <c r="BV31" s="255">
        <f t="shared" si="53"/>
        <v>565381</v>
      </c>
      <c r="BW31" s="255">
        <f t="shared" si="53"/>
        <v>0</v>
      </c>
      <c r="BX31" s="255">
        <f t="shared" si="53"/>
        <v>262735.28000000003</v>
      </c>
      <c r="BY31" s="255">
        <f t="shared" si="53"/>
        <v>0</v>
      </c>
      <c r="BZ31" s="255">
        <f t="shared" si="53"/>
        <v>0</v>
      </c>
      <c r="CA31" s="255">
        <f t="shared" si="53"/>
        <v>0</v>
      </c>
      <c r="CB31" s="255">
        <f t="shared" si="53"/>
        <v>86920.07</v>
      </c>
      <c r="CC31" s="255">
        <f t="shared" si="53"/>
        <v>0</v>
      </c>
    </row>
    <row r="32" spans="1:81" x14ac:dyDescent="0.2">
      <c r="A32" s="245" t="s">
        <v>97</v>
      </c>
      <c r="B32" s="245" t="s">
        <v>676</v>
      </c>
      <c r="C32" s="125">
        <v>2009</v>
      </c>
      <c r="D32" s="255">
        <f>D158</f>
        <v>39204.68</v>
      </c>
      <c r="E32" s="255">
        <f t="shared" ref="E32:BP32" si="54">E158</f>
        <v>66619.69</v>
      </c>
      <c r="F32" s="255">
        <f t="shared" si="54"/>
        <v>360409</v>
      </c>
      <c r="G32" s="255">
        <f t="shared" si="54"/>
        <v>46802</v>
      </c>
      <c r="H32" s="255">
        <f t="shared" si="54"/>
        <v>113932</v>
      </c>
      <c r="I32" s="255">
        <f t="shared" si="54"/>
        <v>39993.67</v>
      </c>
      <c r="J32" s="255">
        <f t="shared" si="54"/>
        <v>85549</v>
      </c>
      <c r="K32" s="255">
        <f t="shared" si="54"/>
        <v>116241.37</v>
      </c>
      <c r="L32" s="255">
        <f t="shared" si="54"/>
        <v>62321.47</v>
      </c>
      <c r="M32" s="255">
        <f t="shared" si="54"/>
        <v>16701.990000000002</v>
      </c>
      <c r="N32" s="255">
        <f t="shared" si="54"/>
        <v>120908</v>
      </c>
      <c r="O32" s="255">
        <f t="shared" si="54"/>
        <v>3395.92</v>
      </c>
      <c r="P32" s="255">
        <f t="shared" si="54"/>
        <v>91420.15</v>
      </c>
      <c r="Q32" s="255">
        <f t="shared" si="54"/>
        <v>7509</v>
      </c>
      <c r="R32" s="255">
        <f t="shared" si="54"/>
        <v>2831.91</v>
      </c>
      <c r="S32" s="255">
        <f t="shared" si="54"/>
        <v>1875943</v>
      </c>
      <c r="T32" s="255">
        <f t="shared" si="54"/>
        <v>888291.68</v>
      </c>
      <c r="U32" s="255">
        <f t="shared" si="54"/>
        <v>195526.85</v>
      </c>
      <c r="V32" s="255">
        <f t="shared" si="54"/>
        <v>32931.24</v>
      </c>
      <c r="W32" s="255">
        <f t="shared" si="54"/>
        <v>89266.53</v>
      </c>
      <c r="X32" s="255">
        <f t="shared" si="54"/>
        <v>58201.97</v>
      </c>
      <c r="Y32" s="255">
        <f t="shared" si="54"/>
        <v>23241.759999999998</v>
      </c>
      <c r="Z32" s="255">
        <f t="shared" si="54"/>
        <v>52005.86</v>
      </c>
      <c r="AA32" s="255">
        <f t="shared" si="54"/>
        <v>32295.97</v>
      </c>
      <c r="AB32" s="255">
        <f t="shared" si="54"/>
        <v>108202.75</v>
      </c>
      <c r="AC32" s="255">
        <f t="shared" si="54"/>
        <v>85892</v>
      </c>
      <c r="AD32" s="255">
        <f t="shared" si="54"/>
        <v>172027</v>
      </c>
      <c r="AE32" s="255">
        <f t="shared" si="54"/>
        <v>14231.38</v>
      </c>
      <c r="AF32" s="255">
        <f t="shared" si="54"/>
        <v>1650885.35</v>
      </c>
      <c r="AG32" s="255">
        <f t="shared" si="54"/>
        <v>11513.97</v>
      </c>
      <c r="AH32" s="255">
        <f t="shared" si="54"/>
        <v>10387</v>
      </c>
      <c r="AI32" s="255">
        <f t="shared" si="54"/>
        <v>181315</v>
      </c>
      <c r="AJ32" s="255">
        <f t="shared" si="54"/>
        <v>5503680</v>
      </c>
      <c r="AK32" s="255">
        <f t="shared" si="54"/>
        <v>688784.01</v>
      </c>
      <c r="AL32" s="255">
        <f t="shared" si="54"/>
        <v>128732.83</v>
      </c>
      <c r="AM32" s="255">
        <f t="shared" si="54"/>
        <v>35890.379999999997</v>
      </c>
      <c r="AN32" s="255">
        <f t="shared" si="54"/>
        <v>90243.11</v>
      </c>
      <c r="AO32" s="255">
        <f t="shared" si="54"/>
        <v>408162.22</v>
      </c>
      <c r="AP32" s="255">
        <f t="shared" si="54"/>
        <v>83706.36</v>
      </c>
      <c r="AQ32" s="255">
        <f t="shared" si="54"/>
        <v>103134.14</v>
      </c>
      <c r="AR32" s="255">
        <f t="shared" si="54"/>
        <v>279924</v>
      </c>
      <c r="AS32" s="255">
        <f t="shared" si="54"/>
        <v>8363</v>
      </c>
      <c r="AT32" s="255">
        <f t="shared" si="54"/>
        <v>48892.72</v>
      </c>
      <c r="AU32" s="255">
        <f t="shared" si="54"/>
        <v>27021.75</v>
      </c>
      <c r="AV32" s="255">
        <f t="shared" si="54"/>
        <v>191161.34</v>
      </c>
      <c r="AW32" s="255">
        <f t="shared" si="54"/>
        <v>67318.429999999993</v>
      </c>
      <c r="AX32" s="255">
        <f t="shared" si="54"/>
        <v>87560.89</v>
      </c>
      <c r="AY32" s="255">
        <f t="shared" si="54"/>
        <v>142748.42000000001</v>
      </c>
      <c r="AZ32" s="255">
        <f t="shared" si="54"/>
        <v>67568</v>
      </c>
      <c r="BA32" s="255">
        <f t="shared" si="54"/>
        <v>79720</v>
      </c>
      <c r="BB32" s="255">
        <f t="shared" si="54"/>
        <v>118908.98</v>
      </c>
      <c r="BC32" s="255">
        <f t="shared" si="54"/>
        <v>4861.07</v>
      </c>
      <c r="BD32" s="255">
        <f t="shared" si="54"/>
        <v>70905</v>
      </c>
      <c r="BE32" s="255">
        <f t="shared" si="54"/>
        <v>482540</v>
      </c>
      <c r="BF32" s="255">
        <f t="shared" si="54"/>
        <v>44291.71</v>
      </c>
      <c r="BG32" s="255">
        <f t="shared" si="54"/>
        <v>13562.36</v>
      </c>
      <c r="BH32" s="255">
        <f t="shared" si="54"/>
        <v>232099.34</v>
      </c>
      <c r="BI32" s="255">
        <f t="shared" si="54"/>
        <v>65754.25</v>
      </c>
      <c r="BJ32" s="255">
        <f t="shared" si="54"/>
        <v>1430201</v>
      </c>
      <c r="BK32" s="255">
        <f t="shared" si="54"/>
        <v>446230</v>
      </c>
      <c r="BL32" s="255">
        <f t="shared" si="54"/>
        <v>17845</v>
      </c>
      <c r="BM32" s="255">
        <f t="shared" si="54"/>
        <v>77352.78</v>
      </c>
      <c r="BN32" s="255">
        <f t="shared" si="54"/>
        <v>64818.48</v>
      </c>
      <c r="BO32" s="255">
        <f t="shared" si="54"/>
        <v>4563.3500000000004</v>
      </c>
      <c r="BP32" s="255">
        <f t="shared" si="54"/>
        <v>299271.94</v>
      </c>
      <c r="BQ32" s="255">
        <f t="shared" ref="BQ32:CC32" si="55">BQ158</f>
        <v>40972.129999999997</v>
      </c>
      <c r="BR32" s="255">
        <f t="shared" si="55"/>
        <v>7439042</v>
      </c>
      <c r="BS32" s="255">
        <f t="shared" si="55"/>
        <v>367503</v>
      </c>
      <c r="BT32" s="255">
        <f t="shared" si="55"/>
        <v>9466.2999999999993</v>
      </c>
      <c r="BU32" s="255">
        <f t="shared" si="55"/>
        <v>196820</v>
      </c>
      <c r="BV32" s="255">
        <f t="shared" si="55"/>
        <v>114707</v>
      </c>
      <c r="BW32" s="255">
        <f t="shared" si="55"/>
        <v>59222.19</v>
      </c>
      <c r="BX32" s="255">
        <f t="shared" si="55"/>
        <v>36885.65</v>
      </c>
      <c r="BY32" s="255">
        <f t="shared" si="55"/>
        <v>1976343</v>
      </c>
      <c r="BZ32" s="255">
        <f t="shared" si="55"/>
        <v>294605.25</v>
      </c>
      <c r="CA32" s="255">
        <f t="shared" si="55"/>
        <v>235595</v>
      </c>
      <c r="CB32" s="255">
        <f t="shared" si="55"/>
        <v>70644.67</v>
      </c>
      <c r="CC32" s="255">
        <f t="shared" si="55"/>
        <v>29409.32</v>
      </c>
    </row>
    <row r="33" spans="1:81" x14ac:dyDescent="0.2">
      <c r="A33" s="245" t="s">
        <v>98</v>
      </c>
      <c r="B33" s="245" t="s">
        <v>677</v>
      </c>
      <c r="C33" s="125">
        <v>2009</v>
      </c>
      <c r="D33" s="255">
        <f>D157</f>
        <v>0</v>
      </c>
      <c r="E33" s="255">
        <f t="shared" ref="E33:BP33" si="56">E157</f>
        <v>2490.6</v>
      </c>
      <c r="F33" s="255">
        <f t="shared" si="56"/>
        <v>27528</v>
      </c>
      <c r="G33" s="255">
        <f t="shared" si="56"/>
        <v>11493</v>
      </c>
      <c r="H33" s="255">
        <f t="shared" si="56"/>
        <v>20653</v>
      </c>
      <c r="I33" s="255">
        <f t="shared" si="56"/>
        <v>0</v>
      </c>
      <c r="J33" s="255">
        <f t="shared" si="56"/>
        <v>0</v>
      </c>
      <c r="K33" s="255">
        <f t="shared" si="56"/>
        <v>27927.58</v>
      </c>
      <c r="L33" s="255">
        <f t="shared" si="56"/>
        <v>1583.21</v>
      </c>
      <c r="M33" s="255">
        <f t="shared" si="56"/>
        <v>1060.57</v>
      </c>
      <c r="N33" s="255">
        <f t="shared" si="56"/>
        <v>18798</v>
      </c>
      <c r="O33" s="255">
        <f t="shared" si="56"/>
        <v>290.54000000000002</v>
      </c>
      <c r="P33" s="255">
        <f t="shared" si="56"/>
        <v>0</v>
      </c>
      <c r="Q33" s="255">
        <f t="shared" si="56"/>
        <v>0</v>
      </c>
      <c r="R33" s="255">
        <f t="shared" si="56"/>
        <v>415.62</v>
      </c>
      <c r="S33" s="255">
        <f t="shared" si="56"/>
        <v>0</v>
      </c>
      <c r="T33" s="255">
        <f t="shared" si="56"/>
        <v>70747.13</v>
      </c>
      <c r="U33" s="255">
        <f t="shared" si="56"/>
        <v>26954.22</v>
      </c>
      <c r="V33" s="255">
        <f t="shared" si="56"/>
        <v>1011.71</v>
      </c>
      <c r="W33" s="255">
        <f t="shared" si="56"/>
        <v>7296.3</v>
      </c>
      <c r="X33" s="255">
        <f t="shared" si="56"/>
        <v>3441.89</v>
      </c>
      <c r="Y33" s="255">
        <f t="shared" si="56"/>
        <v>0</v>
      </c>
      <c r="Z33" s="255">
        <f t="shared" si="56"/>
        <v>7374.26</v>
      </c>
      <c r="AA33" s="255">
        <f t="shared" si="56"/>
        <v>0</v>
      </c>
      <c r="AB33" s="255">
        <f t="shared" si="56"/>
        <v>4356.87</v>
      </c>
      <c r="AC33" s="255">
        <f t="shared" si="56"/>
        <v>20871</v>
      </c>
      <c r="AD33" s="255">
        <f t="shared" si="56"/>
        <v>17750</v>
      </c>
      <c r="AE33" s="255">
        <f t="shared" si="56"/>
        <v>1230.55</v>
      </c>
      <c r="AF33" s="255">
        <f t="shared" si="56"/>
        <v>30104.68</v>
      </c>
      <c r="AG33" s="255">
        <f t="shared" si="56"/>
        <v>0</v>
      </c>
      <c r="AH33" s="255">
        <f t="shared" si="56"/>
        <v>1504</v>
      </c>
      <c r="AI33" s="255">
        <f t="shared" si="56"/>
        <v>0</v>
      </c>
      <c r="AJ33" s="255">
        <f t="shared" si="56"/>
        <v>1048320</v>
      </c>
      <c r="AK33" s="255">
        <f t="shared" si="56"/>
        <v>1810</v>
      </c>
      <c r="AL33" s="255">
        <f t="shared" si="56"/>
        <v>11754.78</v>
      </c>
      <c r="AM33" s="255">
        <f t="shared" si="56"/>
        <v>0</v>
      </c>
      <c r="AN33" s="255">
        <f t="shared" si="56"/>
        <v>0</v>
      </c>
      <c r="AO33" s="255">
        <f t="shared" si="56"/>
        <v>0</v>
      </c>
      <c r="AP33" s="255">
        <f t="shared" si="56"/>
        <v>3738.22</v>
      </c>
      <c r="AQ33" s="255">
        <f t="shared" si="56"/>
        <v>2479.91</v>
      </c>
      <c r="AR33" s="255">
        <f t="shared" si="56"/>
        <v>11343</v>
      </c>
      <c r="AS33" s="255">
        <f t="shared" si="56"/>
        <v>389</v>
      </c>
      <c r="AT33" s="255">
        <f t="shared" si="56"/>
        <v>174.24</v>
      </c>
      <c r="AU33" s="255">
        <f t="shared" si="56"/>
        <v>3342.99</v>
      </c>
      <c r="AV33" s="255">
        <f t="shared" si="56"/>
        <v>13097.04</v>
      </c>
      <c r="AW33" s="255">
        <f t="shared" si="56"/>
        <v>6643.2</v>
      </c>
      <c r="AX33" s="255">
        <f t="shared" si="56"/>
        <v>1337.98</v>
      </c>
      <c r="AY33" s="255">
        <f t="shared" si="56"/>
        <v>42059.75</v>
      </c>
      <c r="AZ33" s="255">
        <f t="shared" si="56"/>
        <v>23987</v>
      </c>
      <c r="BA33" s="255">
        <f t="shared" si="56"/>
        <v>48</v>
      </c>
      <c r="BB33" s="255">
        <f t="shared" si="56"/>
        <v>347.4</v>
      </c>
      <c r="BC33" s="255">
        <f t="shared" si="56"/>
        <v>1376.58</v>
      </c>
      <c r="BD33" s="255">
        <f t="shared" si="56"/>
        <v>15076</v>
      </c>
      <c r="BE33" s="255">
        <f t="shared" si="56"/>
        <v>198</v>
      </c>
      <c r="BF33" s="255">
        <f t="shared" si="56"/>
        <v>6644.78</v>
      </c>
      <c r="BG33" s="255">
        <f t="shared" si="56"/>
        <v>517.46</v>
      </c>
      <c r="BH33" s="255">
        <f t="shared" si="56"/>
        <v>29448.62</v>
      </c>
      <c r="BI33" s="255">
        <f t="shared" si="56"/>
        <v>1142.7</v>
      </c>
      <c r="BJ33" s="255">
        <f t="shared" si="56"/>
        <v>13590</v>
      </c>
      <c r="BK33" s="255">
        <f t="shared" si="56"/>
        <v>26615</v>
      </c>
      <c r="BL33" s="255">
        <f t="shared" si="56"/>
        <v>0</v>
      </c>
      <c r="BM33" s="255">
        <f t="shared" si="56"/>
        <v>4063.18</v>
      </c>
      <c r="BN33" s="255">
        <f t="shared" si="56"/>
        <v>0</v>
      </c>
      <c r="BO33" s="255">
        <f t="shared" si="56"/>
        <v>1638.11</v>
      </c>
      <c r="BP33" s="255">
        <f t="shared" si="56"/>
        <v>0</v>
      </c>
      <c r="BQ33" s="255">
        <f t="shared" ref="BQ33:CC33" si="57">BQ157</f>
        <v>0</v>
      </c>
      <c r="BR33" s="255">
        <f t="shared" si="57"/>
        <v>0</v>
      </c>
      <c r="BS33" s="255">
        <f t="shared" si="57"/>
        <v>13982</v>
      </c>
      <c r="BT33" s="255">
        <f t="shared" si="57"/>
        <v>0</v>
      </c>
      <c r="BU33" s="255">
        <f t="shared" si="57"/>
        <v>0</v>
      </c>
      <c r="BV33" s="255">
        <f t="shared" si="57"/>
        <v>18020</v>
      </c>
      <c r="BW33" s="255">
        <f t="shared" si="57"/>
        <v>9501.9</v>
      </c>
      <c r="BX33" s="255">
        <f t="shared" si="57"/>
        <v>1414.37</v>
      </c>
      <c r="BY33" s="255">
        <f t="shared" si="57"/>
        <v>25.77</v>
      </c>
      <c r="BZ33" s="255">
        <f t="shared" si="57"/>
        <v>386.34</v>
      </c>
      <c r="CA33" s="255">
        <f t="shared" si="57"/>
        <v>1315</v>
      </c>
      <c r="CB33" s="255">
        <f t="shared" si="57"/>
        <v>0</v>
      </c>
      <c r="CC33" s="255">
        <f t="shared" si="57"/>
        <v>2987.91</v>
      </c>
    </row>
    <row r="34" spans="1:81" x14ac:dyDescent="0.2">
      <c r="A34" s="137" t="s">
        <v>63</v>
      </c>
      <c r="B34" s="125" t="s">
        <v>388</v>
      </c>
      <c r="C34" s="125">
        <v>2009</v>
      </c>
      <c r="D34" s="141">
        <f>D160</f>
        <v>14200</v>
      </c>
      <c r="E34" s="141">
        <f t="shared" ref="E34:BP35" si="58">E160</f>
        <v>380</v>
      </c>
      <c r="F34" s="141">
        <f t="shared" si="58"/>
        <v>201</v>
      </c>
      <c r="G34" s="141">
        <f t="shared" si="58"/>
        <v>258</v>
      </c>
      <c r="H34" s="141">
        <f t="shared" si="58"/>
        <v>74</v>
      </c>
      <c r="I34" s="141">
        <f t="shared" si="58"/>
        <v>188</v>
      </c>
      <c r="J34" s="141">
        <f t="shared" si="58"/>
        <v>303</v>
      </c>
      <c r="K34" s="141">
        <f t="shared" si="58"/>
        <v>168</v>
      </c>
      <c r="L34" s="141">
        <f t="shared" si="58"/>
        <v>10</v>
      </c>
      <c r="M34" s="141">
        <f t="shared" si="58"/>
        <v>2</v>
      </c>
      <c r="N34" s="141">
        <f t="shared" si="58"/>
        <v>70</v>
      </c>
      <c r="O34" s="141">
        <f t="shared" si="58"/>
        <v>4</v>
      </c>
      <c r="P34" s="141">
        <f t="shared" si="58"/>
        <v>57</v>
      </c>
      <c r="Q34" s="141">
        <f t="shared" si="58"/>
        <v>5</v>
      </c>
      <c r="R34" s="141">
        <f t="shared" si="58"/>
        <v>22</v>
      </c>
      <c r="S34" s="141">
        <f t="shared" si="58"/>
        <v>287</v>
      </c>
      <c r="T34" s="141">
        <f t="shared" si="58"/>
        <v>120</v>
      </c>
      <c r="U34" s="141">
        <f t="shared" si="58"/>
        <v>1877</v>
      </c>
      <c r="V34" s="141">
        <f t="shared" si="58"/>
        <v>99</v>
      </c>
      <c r="W34" s="141">
        <f t="shared" si="58"/>
        <v>104</v>
      </c>
      <c r="X34" s="141">
        <f t="shared" si="58"/>
        <v>44</v>
      </c>
      <c r="Y34" s="141">
        <f t="shared" si="58"/>
        <v>26</v>
      </c>
      <c r="Z34" s="141">
        <f t="shared" si="58"/>
        <v>410</v>
      </c>
      <c r="AA34" s="141">
        <f t="shared" si="58"/>
        <v>67</v>
      </c>
      <c r="AB34" s="141">
        <f t="shared" si="58"/>
        <v>93</v>
      </c>
      <c r="AC34" s="141">
        <f t="shared" si="58"/>
        <v>1252</v>
      </c>
      <c r="AD34" s="141">
        <f t="shared" si="58"/>
        <v>281</v>
      </c>
      <c r="AE34" s="141">
        <f t="shared" si="58"/>
        <v>93</v>
      </c>
      <c r="AF34" s="141">
        <f t="shared" si="58"/>
        <v>426</v>
      </c>
      <c r="AG34" s="141">
        <f t="shared" si="58"/>
        <v>9</v>
      </c>
      <c r="AH34" s="141">
        <f t="shared" si="58"/>
        <v>8</v>
      </c>
      <c r="AI34" s="141">
        <f t="shared" si="58"/>
        <v>269</v>
      </c>
      <c r="AJ34" s="141">
        <f t="shared" si="58"/>
        <v>650000</v>
      </c>
      <c r="AK34" s="141">
        <f t="shared" si="58"/>
        <v>1104</v>
      </c>
      <c r="AL34" s="141">
        <f t="shared" si="58"/>
        <v>292</v>
      </c>
      <c r="AM34" s="141">
        <f t="shared" si="58"/>
        <v>24</v>
      </c>
      <c r="AN34" s="141">
        <f t="shared" si="58"/>
        <v>32</v>
      </c>
      <c r="AO34" s="141">
        <f t="shared" si="58"/>
        <v>404</v>
      </c>
      <c r="AP34" s="141">
        <f t="shared" si="58"/>
        <v>27</v>
      </c>
      <c r="AQ34" s="141">
        <f t="shared" si="58"/>
        <v>144</v>
      </c>
      <c r="AR34" s="141">
        <f t="shared" si="58"/>
        <v>421</v>
      </c>
      <c r="AS34" s="141">
        <f t="shared" si="58"/>
        <v>26</v>
      </c>
      <c r="AT34" s="141">
        <f t="shared" si="58"/>
        <v>20</v>
      </c>
      <c r="AU34" s="141">
        <f t="shared" si="58"/>
        <v>370</v>
      </c>
      <c r="AV34" s="141">
        <f t="shared" si="58"/>
        <v>74</v>
      </c>
      <c r="AW34" s="141">
        <f t="shared" si="58"/>
        <v>827</v>
      </c>
      <c r="AX34" s="141">
        <f t="shared" si="58"/>
        <v>133</v>
      </c>
      <c r="AY34" s="141">
        <f t="shared" si="58"/>
        <v>693</v>
      </c>
      <c r="AZ34" s="141">
        <f t="shared" si="58"/>
        <v>330</v>
      </c>
      <c r="BA34" s="141">
        <f t="shared" si="58"/>
        <v>28</v>
      </c>
      <c r="BB34" s="141">
        <f t="shared" si="58"/>
        <v>143</v>
      </c>
      <c r="BC34" s="141">
        <f t="shared" si="58"/>
        <v>17</v>
      </c>
      <c r="BD34" s="141">
        <f t="shared" si="58"/>
        <v>27</v>
      </c>
      <c r="BE34" s="141">
        <f t="shared" si="58"/>
        <v>149</v>
      </c>
      <c r="BF34" s="141">
        <f t="shared" si="58"/>
        <v>35</v>
      </c>
      <c r="BG34" s="141">
        <f t="shared" si="58"/>
        <v>15</v>
      </c>
      <c r="BH34" s="141">
        <f t="shared" si="58"/>
        <v>64</v>
      </c>
      <c r="BI34" s="141">
        <f t="shared" si="58"/>
        <v>122</v>
      </c>
      <c r="BJ34" s="141">
        <f t="shared" si="58"/>
        <v>806</v>
      </c>
      <c r="BK34" s="141">
        <f t="shared" si="58"/>
        <v>342</v>
      </c>
      <c r="BL34" s="141">
        <f t="shared" si="58"/>
        <v>13</v>
      </c>
      <c r="BM34" s="141">
        <f t="shared" si="58"/>
        <v>18</v>
      </c>
      <c r="BN34" s="141">
        <f t="shared" si="58"/>
        <v>536</v>
      </c>
      <c r="BO34" s="141">
        <f t="shared" si="58"/>
        <v>33</v>
      </c>
      <c r="BP34" s="141">
        <f t="shared" si="58"/>
        <v>381</v>
      </c>
      <c r="BQ34" s="141">
        <f t="shared" ref="BQ34:CC36" si="59">BQ160</f>
        <v>24</v>
      </c>
      <c r="BR34" s="141">
        <f t="shared" si="59"/>
        <v>630</v>
      </c>
      <c r="BS34" s="141">
        <f t="shared" si="59"/>
        <v>639</v>
      </c>
      <c r="BT34" s="141">
        <f t="shared" si="59"/>
        <v>61</v>
      </c>
      <c r="BU34" s="141">
        <f t="shared" si="59"/>
        <v>672</v>
      </c>
      <c r="BV34" s="141">
        <f t="shared" si="59"/>
        <v>86</v>
      </c>
      <c r="BW34" s="141">
        <f t="shared" si="59"/>
        <v>14</v>
      </c>
      <c r="BX34" s="141">
        <f t="shared" si="59"/>
        <v>8</v>
      </c>
      <c r="BY34" s="141">
        <f t="shared" si="59"/>
        <v>6</v>
      </c>
      <c r="BZ34" s="141">
        <f t="shared" si="59"/>
        <v>49</v>
      </c>
      <c r="CA34" s="141">
        <f t="shared" si="59"/>
        <v>148</v>
      </c>
      <c r="CB34" s="141">
        <f t="shared" si="59"/>
        <v>29</v>
      </c>
      <c r="CC34" s="141">
        <f t="shared" si="59"/>
        <v>66</v>
      </c>
    </row>
    <row r="35" spans="1:81" x14ac:dyDescent="0.2">
      <c r="A35" s="137" t="s">
        <v>64</v>
      </c>
      <c r="B35" s="125" t="s">
        <v>386</v>
      </c>
      <c r="C35" s="125">
        <v>2009</v>
      </c>
      <c r="D35" s="141">
        <f t="shared" ref="D35:S36" si="60">D161</f>
        <v>3</v>
      </c>
      <c r="E35" s="141">
        <f t="shared" si="60"/>
        <v>380</v>
      </c>
      <c r="F35" s="141">
        <f t="shared" si="60"/>
        <v>54</v>
      </c>
      <c r="G35" s="141">
        <f t="shared" si="60"/>
        <v>4</v>
      </c>
      <c r="H35" s="141">
        <f t="shared" si="60"/>
        <v>74</v>
      </c>
      <c r="I35" s="141">
        <f t="shared" si="60"/>
        <v>98</v>
      </c>
      <c r="J35" s="141">
        <f t="shared" si="60"/>
        <v>90</v>
      </c>
      <c r="K35" s="141">
        <f t="shared" si="60"/>
        <v>35</v>
      </c>
      <c r="L35" s="141">
        <f t="shared" si="60"/>
        <v>10</v>
      </c>
      <c r="M35" s="141">
        <f t="shared" si="60"/>
        <v>2</v>
      </c>
      <c r="N35" s="141">
        <f t="shared" si="60"/>
        <v>70</v>
      </c>
      <c r="O35" s="141">
        <f t="shared" si="60"/>
        <v>4</v>
      </c>
      <c r="P35" s="141">
        <f t="shared" si="60"/>
        <v>57</v>
      </c>
      <c r="Q35" s="141">
        <f t="shared" si="60"/>
        <v>5</v>
      </c>
      <c r="R35" s="141">
        <f t="shared" si="60"/>
        <v>22</v>
      </c>
      <c r="S35" s="141">
        <f t="shared" si="60"/>
        <v>287</v>
      </c>
      <c r="T35" s="141">
        <f t="shared" si="58"/>
        <v>120</v>
      </c>
      <c r="U35" s="141">
        <f t="shared" si="58"/>
        <v>47</v>
      </c>
      <c r="V35" s="141">
        <f t="shared" si="58"/>
        <v>26</v>
      </c>
      <c r="W35" s="141">
        <f t="shared" si="58"/>
        <v>66</v>
      </c>
      <c r="X35" s="141">
        <f t="shared" si="58"/>
        <v>44</v>
      </c>
      <c r="Y35" s="141">
        <f t="shared" si="58"/>
        <v>26</v>
      </c>
      <c r="Z35" s="141">
        <f t="shared" si="58"/>
        <v>290</v>
      </c>
      <c r="AA35" s="141">
        <f t="shared" si="58"/>
        <v>22</v>
      </c>
      <c r="AB35" s="141">
        <f t="shared" si="58"/>
        <v>93</v>
      </c>
      <c r="AC35" s="141">
        <f t="shared" si="58"/>
        <v>36</v>
      </c>
      <c r="AD35" s="141">
        <f t="shared" si="58"/>
        <v>25</v>
      </c>
      <c r="AE35" s="141">
        <f t="shared" si="58"/>
        <v>93</v>
      </c>
      <c r="AF35" s="141">
        <f t="shared" si="58"/>
        <v>338</v>
      </c>
      <c r="AG35" s="141">
        <f t="shared" si="58"/>
        <v>9</v>
      </c>
      <c r="AH35" s="141">
        <f t="shared" si="58"/>
        <v>8</v>
      </c>
      <c r="AI35" s="141">
        <f t="shared" si="58"/>
        <v>269</v>
      </c>
      <c r="AJ35" s="141">
        <f t="shared" si="58"/>
        <v>0</v>
      </c>
      <c r="AK35" s="141">
        <f t="shared" si="58"/>
        <v>454</v>
      </c>
      <c r="AL35" s="141">
        <f t="shared" si="58"/>
        <v>63</v>
      </c>
      <c r="AM35" s="141">
        <f t="shared" si="58"/>
        <v>24</v>
      </c>
      <c r="AN35" s="141">
        <f t="shared" si="58"/>
        <v>32</v>
      </c>
      <c r="AO35" s="141">
        <f t="shared" si="58"/>
        <v>124</v>
      </c>
      <c r="AP35" s="141">
        <f t="shared" si="58"/>
        <v>27</v>
      </c>
      <c r="AQ35" s="141">
        <f t="shared" si="58"/>
        <v>16</v>
      </c>
      <c r="AR35" s="141">
        <f t="shared" si="58"/>
        <v>163</v>
      </c>
      <c r="AS35" s="141">
        <f t="shared" si="58"/>
        <v>26</v>
      </c>
      <c r="AT35" s="141">
        <f t="shared" si="58"/>
        <v>20</v>
      </c>
      <c r="AU35" s="141">
        <f t="shared" si="58"/>
        <v>57</v>
      </c>
      <c r="AV35" s="141">
        <f t="shared" si="58"/>
        <v>71</v>
      </c>
      <c r="AW35" s="141">
        <f t="shared" si="58"/>
        <v>68</v>
      </c>
      <c r="AX35" s="141">
        <f t="shared" si="58"/>
        <v>14</v>
      </c>
      <c r="AY35" s="141">
        <f t="shared" si="58"/>
        <v>144</v>
      </c>
      <c r="AZ35" s="141">
        <f t="shared" si="58"/>
        <v>51</v>
      </c>
      <c r="BA35" s="141">
        <f t="shared" si="58"/>
        <v>28</v>
      </c>
      <c r="BB35" s="141">
        <f t="shared" si="58"/>
        <v>102</v>
      </c>
      <c r="BC35" s="141">
        <f t="shared" si="58"/>
        <v>17</v>
      </c>
      <c r="BD35" s="141">
        <f t="shared" si="58"/>
        <v>27</v>
      </c>
      <c r="BE35" s="141">
        <f t="shared" si="58"/>
        <v>71</v>
      </c>
      <c r="BF35" s="141">
        <f t="shared" si="58"/>
        <v>35</v>
      </c>
      <c r="BG35" s="141">
        <f t="shared" si="58"/>
        <v>15</v>
      </c>
      <c r="BH35" s="141">
        <f t="shared" si="58"/>
        <v>64</v>
      </c>
      <c r="BI35" s="141">
        <f t="shared" si="58"/>
        <v>20</v>
      </c>
      <c r="BJ35" s="141">
        <f t="shared" si="58"/>
        <v>503</v>
      </c>
      <c r="BK35" s="141">
        <f t="shared" si="58"/>
        <v>58</v>
      </c>
      <c r="BL35" s="141">
        <f t="shared" si="58"/>
        <v>13</v>
      </c>
      <c r="BM35" s="141">
        <f t="shared" si="58"/>
        <v>11</v>
      </c>
      <c r="BN35" s="141">
        <f t="shared" si="58"/>
        <v>6</v>
      </c>
      <c r="BO35" s="141">
        <f t="shared" si="58"/>
        <v>33</v>
      </c>
      <c r="BP35" s="141">
        <f t="shared" si="58"/>
        <v>122</v>
      </c>
      <c r="BQ35" s="141">
        <f t="shared" si="59"/>
        <v>21</v>
      </c>
      <c r="BR35" s="141">
        <f t="shared" si="59"/>
        <v>630</v>
      </c>
      <c r="BS35" s="141">
        <f t="shared" si="59"/>
        <v>253</v>
      </c>
      <c r="BT35" s="141">
        <f t="shared" si="59"/>
        <v>53</v>
      </c>
      <c r="BU35" s="141">
        <f t="shared" si="59"/>
        <v>65</v>
      </c>
      <c r="BV35" s="141">
        <f t="shared" si="59"/>
        <v>86</v>
      </c>
      <c r="BW35" s="141">
        <f t="shared" si="59"/>
        <v>14</v>
      </c>
      <c r="BX35" s="141">
        <f t="shared" si="59"/>
        <v>8</v>
      </c>
      <c r="BY35" s="141">
        <f t="shared" si="59"/>
        <v>6</v>
      </c>
      <c r="BZ35" s="141">
        <f t="shared" si="59"/>
        <v>49</v>
      </c>
      <c r="CA35" s="141">
        <f t="shared" si="59"/>
        <v>67</v>
      </c>
      <c r="CB35" s="141">
        <f t="shared" si="59"/>
        <v>29</v>
      </c>
      <c r="CC35" s="141">
        <f t="shared" si="59"/>
        <v>18</v>
      </c>
    </row>
    <row r="36" spans="1:81" x14ac:dyDescent="0.2">
      <c r="A36" s="137" t="s">
        <v>65</v>
      </c>
      <c r="B36" s="125" t="s">
        <v>387</v>
      </c>
      <c r="C36" s="125">
        <v>2009</v>
      </c>
      <c r="D36" s="141">
        <f t="shared" si="60"/>
        <v>14197</v>
      </c>
      <c r="E36" s="141">
        <f t="shared" ref="E36:BP36" si="61">E162</f>
        <v>0</v>
      </c>
      <c r="F36" s="141">
        <f t="shared" si="61"/>
        <v>147</v>
      </c>
      <c r="G36" s="141">
        <f t="shared" si="61"/>
        <v>254</v>
      </c>
      <c r="H36" s="141">
        <f t="shared" si="61"/>
        <v>0</v>
      </c>
      <c r="I36" s="141">
        <f t="shared" si="61"/>
        <v>90</v>
      </c>
      <c r="J36" s="141">
        <f t="shared" si="61"/>
        <v>213</v>
      </c>
      <c r="K36" s="141">
        <f t="shared" si="61"/>
        <v>133</v>
      </c>
      <c r="L36" s="141">
        <f t="shared" si="61"/>
        <v>0</v>
      </c>
      <c r="M36" s="141">
        <f t="shared" si="61"/>
        <v>0</v>
      </c>
      <c r="N36" s="141">
        <f t="shared" si="61"/>
        <v>0</v>
      </c>
      <c r="O36" s="141">
        <f t="shared" si="61"/>
        <v>0</v>
      </c>
      <c r="P36" s="141">
        <f t="shared" si="61"/>
        <v>0</v>
      </c>
      <c r="Q36" s="141">
        <f t="shared" si="61"/>
        <v>0</v>
      </c>
      <c r="R36" s="141">
        <f t="shared" si="61"/>
        <v>0</v>
      </c>
      <c r="S36" s="141">
        <f t="shared" si="61"/>
        <v>0</v>
      </c>
      <c r="T36" s="141">
        <f t="shared" si="61"/>
        <v>0</v>
      </c>
      <c r="U36" s="141">
        <f t="shared" si="61"/>
        <v>1830</v>
      </c>
      <c r="V36" s="141">
        <f t="shared" si="61"/>
        <v>73</v>
      </c>
      <c r="W36" s="141">
        <f t="shared" si="61"/>
        <v>38</v>
      </c>
      <c r="X36" s="141">
        <f t="shared" si="61"/>
        <v>0</v>
      </c>
      <c r="Y36" s="141">
        <f t="shared" si="61"/>
        <v>0</v>
      </c>
      <c r="Z36" s="141">
        <f t="shared" si="61"/>
        <v>120</v>
      </c>
      <c r="AA36" s="141">
        <f t="shared" si="61"/>
        <v>45</v>
      </c>
      <c r="AB36" s="141">
        <f t="shared" si="61"/>
        <v>0</v>
      </c>
      <c r="AC36" s="141">
        <f t="shared" si="61"/>
        <v>1216</v>
      </c>
      <c r="AD36" s="141">
        <f t="shared" si="61"/>
        <v>256</v>
      </c>
      <c r="AE36" s="141">
        <f t="shared" si="61"/>
        <v>0</v>
      </c>
      <c r="AF36" s="141">
        <f t="shared" si="61"/>
        <v>88</v>
      </c>
      <c r="AG36" s="141">
        <f t="shared" si="61"/>
        <v>0</v>
      </c>
      <c r="AH36" s="141">
        <f t="shared" si="61"/>
        <v>0</v>
      </c>
      <c r="AI36" s="141">
        <f t="shared" si="61"/>
        <v>0</v>
      </c>
      <c r="AJ36" s="141">
        <f t="shared" si="61"/>
        <v>650000</v>
      </c>
      <c r="AK36" s="141">
        <f t="shared" si="61"/>
        <v>650</v>
      </c>
      <c r="AL36" s="141">
        <f t="shared" si="61"/>
        <v>229</v>
      </c>
      <c r="AM36" s="141">
        <f t="shared" si="61"/>
        <v>0</v>
      </c>
      <c r="AN36" s="141">
        <f t="shared" si="61"/>
        <v>0</v>
      </c>
      <c r="AO36" s="141">
        <f t="shared" si="61"/>
        <v>280</v>
      </c>
      <c r="AP36" s="141">
        <f t="shared" si="61"/>
        <v>0</v>
      </c>
      <c r="AQ36" s="141">
        <f t="shared" si="61"/>
        <v>128</v>
      </c>
      <c r="AR36" s="141">
        <f t="shared" si="61"/>
        <v>258</v>
      </c>
      <c r="AS36" s="141">
        <f t="shared" si="61"/>
        <v>0</v>
      </c>
      <c r="AT36" s="141">
        <f t="shared" si="61"/>
        <v>0</v>
      </c>
      <c r="AU36" s="141">
        <f t="shared" si="61"/>
        <v>313</v>
      </c>
      <c r="AV36" s="141">
        <f t="shared" si="61"/>
        <v>3</v>
      </c>
      <c r="AW36" s="141">
        <f t="shared" si="61"/>
        <v>759</v>
      </c>
      <c r="AX36" s="141">
        <f t="shared" si="61"/>
        <v>119</v>
      </c>
      <c r="AY36" s="141">
        <f t="shared" si="61"/>
        <v>549</v>
      </c>
      <c r="AZ36" s="141">
        <f t="shared" si="61"/>
        <v>279</v>
      </c>
      <c r="BA36" s="141">
        <f t="shared" si="61"/>
        <v>0</v>
      </c>
      <c r="BB36" s="141">
        <f t="shared" si="61"/>
        <v>41</v>
      </c>
      <c r="BC36" s="141">
        <f t="shared" si="61"/>
        <v>0</v>
      </c>
      <c r="BD36" s="141">
        <f t="shared" si="61"/>
        <v>0</v>
      </c>
      <c r="BE36" s="141">
        <f t="shared" si="61"/>
        <v>78</v>
      </c>
      <c r="BF36" s="141">
        <f t="shared" si="61"/>
        <v>0</v>
      </c>
      <c r="BG36" s="141">
        <f t="shared" si="61"/>
        <v>0</v>
      </c>
      <c r="BH36" s="141">
        <f t="shared" si="61"/>
        <v>0</v>
      </c>
      <c r="BI36" s="141">
        <f t="shared" si="61"/>
        <v>102</v>
      </c>
      <c r="BJ36" s="141">
        <f t="shared" si="61"/>
        <v>303</v>
      </c>
      <c r="BK36" s="141">
        <f t="shared" si="61"/>
        <v>284</v>
      </c>
      <c r="BL36" s="141">
        <f t="shared" si="61"/>
        <v>0</v>
      </c>
      <c r="BM36" s="141">
        <f t="shared" si="61"/>
        <v>7</v>
      </c>
      <c r="BN36" s="141">
        <f t="shared" si="61"/>
        <v>530</v>
      </c>
      <c r="BO36" s="141">
        <f t="shared" si="61"/>
        <v>0</v>
      </c>
      <c r="BP36" s="141">
        <f t="shared" si="61"/>
        <v>259</v>
      </c>
      <c r="BQ36" s="141">
        <f t="shared" si="59"/>
        <v>3</v>
      </c>
      <c r="BR36" s="141">
        <f t="shared" si="59"/>
        <v>0</v>
      </c>
      <c r="BS36" s="141">
        <f t="shared" si="59"/>
        <v>386</v>
      </c>
      <c r="BT36" s="141">
        <f t="shared" si="59"/>
        <v>8</v>
      </c>
      <c r="BU36" s="141">
        <f t="shared" si="59"/>
        <v>607</v>
      </c>
      <c r="BV36" s="141">
        <f t="shared" si="59"/>
        <v>0</v>
      </c>
      <c r="BW36" s="141">
        <f t="shared" si="59"/>
        <v>0</v>
      </c>
      <c r="BX36" s="141">
        <f t="shared" si="59"/>
        <v>0</v>
      </c>
      <c r="BY36" s="141">
        <f t="shared" si="59"/>
        <v>0</v>
      </c>
      <c r="BZ36" s="141">
        <f t="shared" si="59"/>
        <v>0</v>
      </c>
      <c r="CA36" s="141">
        <f t="shared" si="59"/>
        <v>81</v>
      </c>
      <c r="CB36" s="141">
        <f t="shared" si="59"/>
        <v>0</v>
      </c>
      <c r="CC36" s="141">
        <f t="shared" si="59"/>
        <v>48</v>
      </c>
    </row>
    <row r="37" spans="1:81" x14ac:dyDescent="0.2">
      <c r="A37" s="137" t="s">
        <v>66</v>
      </c>
      <c r="B37" s="125" t="s">
        <v>384</v>
      </c>
      <c r="C37" s="125">
        <v>2009</v>
      </c>
      <c r="D37" s="141">
        <f>D164</f>
        <v>16789</v>
      </c>
      <c r="E37" s="141">
        <f t="shared" ref="E37:BP38" si="62">E164</f>
        <v>3000</v>
      </c>
      <c r="F37" s="141">
        <f t="shared" si="62"/>
        <v>84379</v>
      </c>
      <c r="G37" s="141">
        <f t="shared" si="62"/>
        <v>25000</v>
      </c>
      <c r="H37" s="141">
        <f t="shared" si="62"/>
        <v>93399</v>
      </c>
      <c r="I37" s="141">
        <f t="shared" si="62"/>
        <v>174300</v>
      </c>
      <c r="J37" s="141">
        <f t="shared" si="62"/>
        <v>137350</v>
      </c>
      <c r="K37" s="141">
        <f t="shared" si="62"/>
        <v>27698</v>
      </c>
      <c r="L37" s="141">
        <f t="shared" si="62"/>
        <v>20500</v>
      </c>
      <c r="M37" s="141">
        <f t="shared" si="62"/>
        <v>2428</v>
      </c>
      <c r="N37" s="141">
        <f t="shared" si="62"/>
        <v>94769</v>
      </c>
      <c r="O37" s="141">
        <f t="shared" si="62"/>
        <v>3100</v>
      </c>
      <c r="P37" s="141">
        <f t="shared" si="62"/>
        <v>26000</v>
      </c>
      <c r="Q37" s="141">
        <f t="shared" si="62"/>
        <v>4000</v>
      </c>
      <c r="R37" s="141">
        <f t="shared" si="62"/>
        <v>21873</v>
      </c>
      <c r="S37" s="141">
        <f t="shared" si="62"/>
        <v>729000</v>
      </c>
      <c r="T37" s="141">
        <f t="shared" si="62"/>
        <v>215718</v>
      </c>
      <c r="U37" s="141">
        <f t="shared" si="62"/>
        <v>32042</v>
      </c>
      <c r="V37" s="141">
        <f t="shared" si="62"/>
        <v>7138</v>
      </c>
      <c r="W37" s="141">
        <f t="shared" si="62"/>
        <v>73654</v>
      </c>
      <c r="X37" s="141">
        <f t="shared" si="62"/>
        <v>43941</v>
      </c>
      <c r="Y37" s="141">
        <f t="shared" si="62"/>
        <v>8315</v>
      </c>
      <c r="Z37" s="141">
        <f t="shared" si="62"/>
        <v>109529</v>
      </c>
      <c r="AA37" s="141">
        <f t="shared" si="62"/>
        <v>23935</v>
      </c>
      <c r="AB37" s="141">
        <f t="shared" si="62"/>
        <v>120977</v>
      </c>
      <c r="AC37" s="141">
        <f t="shared" si="62"/>
        <v>45212</v>
      </c>
      <c r="AD37" s="141">
        <f t="shared" si="62"/>
        <v>55289</v>
      </c>
      <c r="AE37" s="141">
        <f t="shared" si="62"/>
        <v>5635</v>
      </c>
      <c r="AF37" s="141">
        <f t="shared" si="62"/>
        <v>572925</v>
      </c>
      <c r="AG37" s="141">
        <f t="shared" si="62"/>
        <v>2630</v>
      </c>
      <c r="AH37" s="141">
        <f t="shared" si="62"/>
        <v>10500</v>
      </c>
      <c r="AI37" s="141">
        <f t="shared" si="62"/>
        <v>480000</v>
      </c>
      <c r="AJ37" s="141">
        <f t="shared" si="62"/>
        <v>2994456</v>
      </c>
      <c r="AK37" s="141">
        <f t="shared" si="62"/>
        <v>817560</v>
      </c>
      <c r="AL37" s="141">
        <f t="shared" si="62"/>
        <v>34000</v>
      </c>
      <c r="AM37" s="141">
        <f t="shared" si="62"/>
        <v>12000</v>
      </c>
      <c r="AN37" s="141">
        <f t="shared" si="62"/>
        <v>58000</v>
      </c>
      <c r="AO37" s="141">
        <f t="shared" si="62"/>
        <v>243200</v>
      </c>
      <c r="AP37" s="141">
        <f t="shared" si="62"/>
        <v>22000</v>
      </c>
      <c r="AQ37" s="141">
        <f t="shared" si="62"/>
        <v>22769</v>
      </c>
      <c r="AR37" s="141">
        <f t="shared" si="62"/>
        <v>355000</v>
      </c>
      <c r="AS37" s="141">
        <f t="shared" si="62"/>
        <v>7831</v>
      </c>
      <c r="AT37" s="141">
        <f t="shared" si="62"/>
        <v>16000</v>
      </c>
      <c r="AU37" s="141">
        <f t="shared" si="62"/>
        <v>77400</v>
      </c>
      <c r="AV37" s="141">
        <f t="shared" si="62"/>
        <v>89898</v>
      </c>
      <c r="AW37" s="141">
        <f t="shared" si="62"/>
        <v>136285</v>
      </c>
      <c r="AX37" s="141">
        <f t="shared" si="62"/>
        <v>14587</v>
      </c>
      <c r="AY37" s="141">
        <f t="shared" si="62"/>
        <v>31500</v>
      </c>
      <c r="AZ37" s="141">
        <f t="shared" si="62"/>
        <v>55000</v>
      </c>
      <c r="BA37" s="141">
        <f t="shared" si="62"/>
        <v>14000</v>
      </c>
      <c r="BB37" s="141">
        <f t="shared" si="62"/>
        <v>177200</v>
      </c>
      <c r="BC37" s="141">
        <f t="shared" si="62"/>
        <v>29182</v>
      </c>
      <c r="BD37" s="141">
        <f t="shared" si="62"/>
        <v>31000</v>
      </c>
      <c r="BE37" s="141">
        <f t="shared" si="62"/>
        <v>155000</v>
      </c>
      <c r="BF37" s="141">
        <f t="shared" si="62"/>
        <v>20200</v>
      </c>
      <c r="BG37" s="141">
        <f t="shared" si="62"/>
        <v>6500</v>
      </c>
      <c r="BH37" s="141">
        <f t="shared" si="62"/>
        <v>81937</v>
      </c>
      <c r="BI37" s="141">
        <f t="shared" si="62"/>
        <v>18003</v>
      </c>
      <c r="BJ37" s="141">
        <f t="shared" si="62"/>
        <v>1030369</v>
      </c>
      <c r="BK37" s="141">
        <f t="shared" si="62"/>
        <v>78000</v>
      </c>
      <c r="BL37" s="141">
        <f t="shared" si="62"/>
        <v>7846</v>
      </c>
      <c r="BM37" s="141">
        <f t="shared" si="62"/>
        <v>9900</v>
      </c>
      <c r="BN37" s="141">
        <f t="shared" si="62"/>
        <v>5336</v>
      </c>
      <c r="BO37" s="141">
        <f t="shared" si="62"/>
        <v>36000</v>
      </c>
      <c r="BP37" s="141">
        <f t="shared" si="62"/>
        <v>110046</v>
      </c>
      <c r="BQ37" s="141">
        <f t="shared" ref="BQ37:CC39" si="63">BQ164</f>
        <v>15140</v>
      </c>
      <c r="BR37" s="141">
        <f t="shared" si="63"/>
        <v>2503281</v>
      </c>
      <c r="BS37" s="141">
        <f t="shared" si="63"/>
        <v>308114</v>
      </c>
      <c r="BT37" s="141">
        <f t="shared" si="63"/>
        <v>17300</v>
      </c>
      <c r="BU37" s="141">
        <f t="shared" si="63"/>
        <v>154370</v>
      </c>
      <c r="BV37" s="141">
        <f t="shared" si="63"/>
        <v>50331</v>
      </c>
      <c r="BW37" s="141">
        <f t="shared" si="63"/>
        <v>7200</v>
      </c>
      <c r="BX37" s="141">
        <f t="shared" si="63"/>
        <v>7251</v>
      </c>
      <c r="BY37" s="141">
        <f t="shared" si="63"/>
        <v>3900</v>
      </c>
      <c r="BZ37" s="141">
        <f t="shared" si="63"/>
        <v>47229</v>
      </c>
      <c r="CA37" s="141">
        <f t="shared" si="63"/>
        <v>121300</v>
      </c>
      <c r="CB37" s="141">
        <f t="shared" si="63"/>
        <v>35000</v>
      </c>
      <c r="CC37" s="141">
        <f t="shared" si="63"/>
        <v>6700</v>
      </c>
    </row>
    <row r="38" spans="1:81" x14ac:dyDescent="0.2">
      <c r="A38" s="137" t="s">
        <v>67</v>
      </c>
      <c r="B38" s="125" t="s">
        <v>385</v>
      </c>
      <c r="C38" s="125">
        <v>2009</v>
      </c>
      <c r="D38" s="141">
        <f t="shared" ref="D38:S39" si="64">D165</f>
        <v>10552</v>
      </c>
      <c r="E38" s="141">
        <f t="shared" si="64"/>
        <v>3000</v>
      </c>
      <c r="F38" s="141">
        <f t="shared" si="64"/>
        <v>86689</v>
      </c>
      <c r="G38" s="141">
        <f t="shared" si="64"/>
        <v>30000</v>
      </c>
      <c r="H38" s="141">
        <f t="shared" si="64"/>
        <v>93399</v>
      </c>
      <c r="I38" s="141">
        <f t="shared" si="64"/>
        <v>174300</v>
      </c>
      <c r="J38" s="141">
        <f t="shared" si="64"/>
        <v>137350</v>
      </c>
      <c r="K38" s="141">
        <f t="shared" si="64"/>
        <v>27698</v>
      </c>
      <c r="L38" s="141">
        <f t="shared" si="64"/>
        <v>27500</v>
      </c>
      <c r="M38" s="141">
        <f t="shared" si="64"/>
        <v>2428</v>
      </c>
      <c r="N38" s="141">
        <f t="shared" si="64"/>
        <v>107615</v>
      </c>
      <c r="O38" s="141">
        <f t="shared" si="64"/>
        <v>3100</v>
      </c>
      <c r="P38" s="141">
        <f t="shared" si="64"/>
        <v>26000</v>
      </c>
      <c r="Q38" s="141">
        <f t="shared" si="64"/>
        <v>12500</v>
      </c>
      <c r="R38" s="141">
        <f t="shared" si="64"/>
        <v>74185</v>
      </c>
      <c r="S38" s="141">
        <f t="shared" si="64"/>
        <v>729000</v>
      </c>
      <c r="T38" s="141">
        <f t="shared" si="62"/>
        <v>216473</v>
      </c>
      <c r="U38" s="141">
        <f t="shared" si="62"/>
        <v>35246</v>
      </c>
      <c r="V38" s="141">
        <f t="shared" si="62"/>
        <v>8700</v>
      </c>
      <c r="W38" s="141">
        <f t="shared" si="62"/>
        <v>105220</v>
      </c>
      <c r="X38" s="141">
        <f t="shared" si="62"/>
        <v>43941</v>
      </c>
      <c r="Y38" s="141">
        <f t="shared" si="62"/>
        <v>8315</v>
      </c>
      <c r="Z38" s="141">
        <f t="shared" si="62"/>
        <v>170219</v>
      </c>
      <c r="AA38" s="141">
        <f t="shared" si="62"/>
        <v>23935</v>
      </c>
      <c r="AB38" s="141">
        <f t="shared" si="62"/>
        <v>127439</v>
      </c>
      <c r="AC38" s="141">
        <f t="shared" si="62"/>
        <v>45212</v>
      </c>
      <c r="AD38" s="141">
        <f t="shared" si="62"/>
        <v>55289</v>
      </c>
      <c r="AE38" s="141">
        <f t="shared" si="62"/>
        <v>5635</v>
      </c>
      <c r="AF38" s="141">
        <f t="shared" si="62"/>
        <v>648221</v>
      </c>
      <c r="AG38" s="141">
        <f t="shared" si="62"/>
        <v>9500</v>
      </c>
      <c r="AH38" s="141">
        <f t="shared" si="62"/>
        <v>10500</v>
      </c>
      <c r="AI38" s="141">
        <f t="shared" si="62"/>
        <v>480000</v>
      </c>
      <c r="AJ38" s="141">
        <f t="shared" si="62"/>
        <v>2994456</v>
      </c>
      <c r="AK38" s="141">
        <f t="shared" si="62"/>
        <v>908400</v>
      </c>
      <c r="AL38" s="141">
        <f t="shared" si="62"/>
        <v>34000</v>
      </c>
      <c r="AM38" s="141">
        <f t="shared" si="62"/>
        <v>16500</v>
      </c>
      <c r="AN38" s="141">
        <f t="shared" si="62"/>
        <v>119000</v>
      </c>
      <c r="AO38" s="141">
        <f t="shared" si="62"/>
        <v>243200</v>
      </c>
      <c r="AP38" s="141">
        <f t="shared" si="62"/>
        <v>22000</v>
      </c>
      <c r="AQ38" s="141">
        <f t="shared" si="62"/>
        <v>36889</v>
      </c>
      <c r="AR38" s="141">
        <f t="shared" si="62"/>
        <v>355000</v>
      </c>
      <c r="AS38" s="141">
        <f t="shared" si="62"/>
        <v>21749</v>
      </c>
      <c r="AT38" s="141">
        <f t="shared" si="62"/>
        <v>17000</v>
      </c>
      <c r="AU38" s="141">
        <f t="shared" si="62"/>
        <v>77400</v>
      </c>
      <c r="AV38" s="141">
        <f t="shared" si="62"/>
        <v>136438</v>
      </c>
      <c r="AW38" s="141">
        <f t="shared" si="62"/>
        <v>137189</v>
      </c>
      <c r="AX38" s="141">
        <f t="shared" si="62"/>
        <v>14587</v>
      </c>
      <c r="AY38" s="141">
        <f t="shared" si="62"/>
        <v>63000</v>
      </c>
      <c r="AZ38" s="141">
        <f t="shared" si="62"/>
        <v>55000</v>
      </c>
      <c r="BA38" s="141">
        <f t="shared" si="62"/>
        <v>18777</v>
      </c>
      <c r="BB38" s="141">
        <f t="shared" si="62"/>
        <v>177200</v>
      </c>
      <c r="BC38" s="141">
        <f t="shared" si="62"/>
        <v>29182</v>
      </c>
      <c r="BD38" s="141">
        <f t="shared" si="62"/>
        <v>31000</v>
      </c>
      <c r="BE38" s="141">
        <f t="shared" si="62"/>
        <v>155000</v>
      </c>
      <c r="BF38" s="141">
        <f t="shared" si="62"/>
        <v>20200</v>
      </c>
      <c r="BG38" s="141">
        <f t="shared" si="62"/>
        <v>6500</v>
      </c>
      <c r="BH38" s="141">
        <f t="shared" si="62"/>
        <v>81937</v>
      </c>
      <c r="BI38" s="141">
        <f t="shared" si="62"/>
        <v>18003</v>
      </c>
      <c r="BJ38" s="141">
        <f t="shared" si="62"/>
        <v>1030369</v>
      </c>
      <c r="BK38" s="141">
        <f t="shared" si="62"/>
        <v>75000</v>
      </c>
      <c r="BL38" s="141">
        <f t="shared" si="62"/>
        <v>7846</v>
      </c>
      <c r="BM38" s="141">
        <f t="shared" si="62"/>
        <v>16700</v>
      </c>
      <c r="BN38" s="141">
        <f t="shared" si="62"/>
        <v>5336</v>
      </c>
      <c r="BO38" s="141">
        <f t="shared" si="62"/>
        <v>36000</v>
      </c>
      <c r="BP38" s="141">
        <f t="shared" si="62"/>
        <v>109141</v>
      </c>
      <c r="BQ38" s="141">
        <f t="shared" si="63"/>
        <v>15000</v>
      </c>
      <c r="BR38" s="141">
        <f t="shared" si="63"/>
        <v>2503281</v>
      </c>
      <c r="BS38" s="141">
        <f t="shared" si="63"/>
        <v>419985</v>
      </c>
      <c r="BT38" s="141">
        <f t="shared" si="63"/>
        <v>17300</v>
      </c>
      <c r="BU38" s="141">
        <f t="shared" si="63"/>
        <v>154370</v>
      </c>
      <c r="BV38" s="141">
        <f t="shared" si="63"/>
        <v>50331</v>
      </c>
      <c r="BW38" s="141">
        <f t="shared" si="63"/>
        <v>11500</v>
      </c>
      <c r="BX38" s="141">
        <f t="shared" si="63"/>
        <v>7251</v>
      </c>
      <c r="BY38" s="141">
        <f t="shared" si="63"/>
        <v>9000</v>
      </c>
      <c r="BZ38" s="141">
        <f t="shared" si="63"/>
        <v>77847</v>
      </c>
      <c r="CA38" s="141">
        <f t="shared" si="63"/>
        <v>121300</v>
      </c>
      <c r="CB38" s="141">
        <f t="shared" si="63"/>
        <v>36000</v>
      </c>
      <c r="CC38" s="141">
        <f t="shared" si="63"/>
        <v>5000</v>
      </c>
    </row>
    <row r="39" spans="1:81" x14ac:dyDescent="0.2">
      <c r="A39" s="137" t="s">
        <v>68</v>
      </c>
      <c r="B39" s="125" t="s">
        <v>383</v>
      </c>
      <c r="C39" s="125">
        <v>2009</v>
      </c>
      <c r="D39" s="141">
        <f t="shared" si="64"/>
        <v>3643</v>
      </c>
      <c r="E39" s="141">
        <f t="shared" ref="E39:BP39" si="65">E166</f>
        <v>0</v>
      </c>
      <c r="F39" s="141">
        <f t="shared" si="65"/>
        <v>0</v>
      </c>
      <c r="G39" s="141">
        <f t="shared" si="65"/>
        <v>0</v>
      </c>
      <c r="H39" s="141">
        <f t="shared" si="65"/>
        <v>0</v>
      </c>
      <c r="I39" s="141">
        <f t="shared" si="65"/>
        <v>0</v>
      </c>
      <c r="J39" s="141">
        <f t="shared" si="65"/>
        <v>0</v>
      </c>
      <c r="K39" s="141">
        <f t="shared" si="65"/>
        <v>0</v>
      </c>
      <c r="L39" s="141">
        <f t="shared" si="65"/>
        <v>0</v>
      </c>
      <c r="M39" s="141">
        <f t="shared" si="65"/>
        <v>3</v>
      </c>
      <c r="N39" s="141">
        <f t="shared" si="65"/>
        <v>0</v>
      </c>
      <c r="O39" s="141">
        <f t="shared" si="65"/>
        <v>0</v>
      </c>
      <c r="P39" s="141">
        <f t="shared" si="65"/>
        <v>0</v>
      </c>
      <c r="Q39" s="141">
        <f t="shared" si="65"/>
        <v>0</v>
      </c>
      <c r="R39" s="141">
        <f t="shared" si="65"/>
        <v>0</v>
      </c>
      <c r="S39" s="141">
        <f t="shared" si="65"/>
        <v>0</v>
      </c>
      <c r="T39" s="141">
        <f t="shared" si="65"/>
        <v>0</v>
      </c>
      <c r="U39" s="141">
        <f t="shared" si="65"/>
        <v>235</v>
      </c>
      <c r="V39" s="141">
        <f t="shared" si="65"/>
        <v>65</v>
      </c>
      <c r="W39" s="141">
        <f t="shared" si="65"/>
        <v>0</v>
      </c>
      <c r="X39" s="141">
        <f t="shared" si="65"/>
        <v>0</v>
      </c>
      <c r="Y39" s="141">
        <f t="shared" si="65"/>
        <v>0</v>
      </c>
      <c r="Z39" s="141">
        <f t="shared" si="65"/>
        <v>142</v>
      </c>
      <c r="AA39" s="141">
        <f t="shared" si="65"/>
        <v>0</v>
      </c>
      <c r="AB39" s="141">
        <f t="shared" si="65"/>
        <v>0</v>
      </c>
      <c r="AC39" s="141">
        <f t="shared" si="65"/>
        <v>0</v>
      </c>
      <c r="AD39" s="141">
        <f t="shared" si="65"/>
        <v>0</v>
      </c>
      <c r="AE39" s="141">
        <f t="shared" si="65"/>
        <v>0</v>
      </c>
      <c r="AF39" s="141">
        <f t="shared" si="65"/>
        <v>0</v>
      </c>
      <c r="AG39" s="141">
        <f t="shared" si="65"/>
        <v>0</v>
      </c>
      <c r="AH39" s="141">
        <f t="shared" si="65"/>
        <v>0</v>
      </c>
      <c r="AI39" s="141">
        <f t="shared" si="65"/>
        <v>0</v>
      </c>
      <c r="AJ39" s="141">
        <f t="shared" si="65"/>
        <v>154561</v>
      </c>
      <c r="AK39" s="141">
        <f t="shared" si="65"/>
        <v>0</v>
      </c>
      <c r="AL39" s="141">
        <f t="shared" si="65"/>
        <v>832</v>
      </c>
      <c r="AM39" s="141">
        <f t="shared" si="65"/>
        <v>0</v>
      </c>
      <c r="AN39" s="141">
        <f t="shared" si="65"/>
        <v>0</v>
      </c>
      <c r="AO39" s="141">
        <f t="shared" si="65"/>
        <v>0</v>
      </c>
      <c r="AP39" s="141">
        <f t="shared" si="65"/>
        <v>0</v>
      </c>
      <c r="AQ39" s="141">
        <f t="shared" si="65"/>
        <v>192</v>
      </c>
      <c r="AR39" s="141">
        <f t="shared" si="65"/>
        <v>0</v>
      </c>
      <c r="AS39" s="141">
        <f t="shared" si="65"/>
        <v>0</v>
      </c>
      <c r="AT39" s="141">
        <f t="shared" si="65"/>
        <v>0</v>
      </c>
      <c r="AU39" s="141">
        <f t="shared" si="65"/>
        <v>0</v>
      </c>
      <c r="AV39" s="141">
        <f t="shared" si="65"/>
        <v>525</v>
      </c>
      <c r="AW39" s="141">
        <f t="shared" si="65"/>
        <v>0</v>
      </c>
      <c r="AX39" s="141">
        <f t="shared" si="65"/>
        <v>250</v>
      </c>
      <c r="AY39" s="141">
        <f t="shared" si="65"/>
        <v>200</v>
      </c>
      <c r="AZ39" s="141">
        <f t="shared" si="65"/>
        <v>0</v>
      </c>
      <c r="BA39" s="141">
        <f t="shared" si="65"/>
        <v>0</v>
      </c>
      <c r="BB39" s="141">
        <f t="shared" si="65"/>
        <v>0</v>
      </c>
      <c r="BC39" s="141">
        <f t="shared" si="65"/>
        <v>0</v>
      </c>
      <c r="BD39" s="141">
        <f t="shared" si="65"/>
        <v>0</v>
      </c>
      <c r="BE39" s="141">
        <f t="shared" si="65"/>
        <v>0</v>
      </c>
      <c r="BF39" s="141">
        <f t="shared" si="65"/>
        <v>0</v>
      </c>
      <c r="BG39" s="141">
        <f t="shared" si="65"/>
        <v>0</v>
      </c>
      <c r="BH39" s="141">
        <f t="shared" si="65"/>
        <v>0</v>
      </c>
      <c r="BI39" s="141">
        <f t="shared" si="65"/>
        <v>0</v>
      </c>
      <c r="BJ39" s="141">
        <f t="shared" si="65"/>
        <v>0</v>
      </c>
      <c r="BK39" s="141">
        <f t="shared" si="65"/>
        <v>100</v>
      </c>
      <c r="BL39" s="141">
        <f t="shared" si="65"/>
        <v>0</v>
      </c>
      <c r="BM39" s="141">
        <f t="shared" si="65"/>
        <v>0</v>
      </c>
      <c r="BN39" s="141">
        <f t="shared" si="65"/>
        <v>108</v>
      </c>
      <c r="BO39" s="141">
        <f t="shared" si="65"/>
        <v>0</v>
      </c>
      <c r="BP39" s="141">
        <f t="shared" si="65"/>
        <v>0</v>
      </c>
      <c r="BQ39" s="141">
        <f t="shared" si="63"/>
        <v>0</v>
      </c>
      <c r="BR39" s="141">
        <f t="shared" si="63"/>
        <v>0</v>
      </c>
      <c r="BS39" s="141">
        <f t="shared" si="63"/>
        <v>1601</v>
      </c>
      <c r="BT39" s="141">
        <f t="shared" si="63"/>
        <v>1200</v>
      </c>
      <c r="BU39" s="141">
        <f t="shared" si="63"/>
        <v>0</v>
      </c>
      <c r="BV39" s="141">
        <f t="shared" si="63"/>
        <v>0</v>
      </c>
      <c r="BW39" s="141">
        <f t="shared" si="63"/>
        <v>0</v>
      </c>
      <c r="BX39" s="141">
        <f t="shared" si="63"/>
        <v>0</v>
      </c>
      <c r="BY39" s="141">
        <f t="shared" si="63"/>
        <v>0</v>
      </c>
      <c r="BZ39" s="141">
        <f t="shared" si="63"/>
        <v>0</v>
      </c>
      <c r="CA39" s="141">
        <f t="shared" si="63"/>
        <v>0</v>
      </c>
      <c r="CB39" s="141">
        <f t="shared" si="63"/>
        <v>0</v>
      </c>
      <c r="CC39" s="141">
        <f t="shared" si="63"/>
        <v>200</v>
      </c>
    </row>
    <row r="40" spans="1:81" x14ac:dyDescent="0.2">
      <c r="A40" s="137" t="s">
        <v>69</v>
      </c>
      <c r="B40" s="125" t="s">
        <v>382</v>
      </c>
      <c r="C40" s="125">
        <v>2009</v>
      </c>
      <c r="D40" s="141">
        <f>D168</f>
        <v>41137</v>
      </c>
      <c r="E40" s="141">
        <f t="shared" ref="E40:BP41" si="66">E168</f>
        <v>5065</v>
      </c>
      <c r="F40" s="141">
        <f t="shared" si="66"/>
        <v>148400</v>
      </c>
      <c r="G40" s="141">
        <f t="shared" si="66"/>
        <v>44355</v>
      </c>
      <c r="H40" s="141">
        <f t="shared" si="66"/>
        <v>152415</v>
      </c>
      <c r="I40" s="141">
        <f t="shared" si="66"/>
        <v>267776</v>
      </c>
      <c r="J40" s="141">
        <f t="shared" si="66"/>
        <v>235126</v>
      </c>
      <c r="K40" s="141">
        <f t="shared" si="66"/>
        <v>48100</v>
      </c>
      <c r="L40" s="141">
        <f t="shared" si="66"/>
        <v>27294</v>
      </c>
      <c r="M40" s="141">
        <f t="shared" si="66"/>
        <v>7365</v>
      </c>
      <c r="N40" s="141">
        <f t="shared" si="66"/>
        <v>121498</v>
      </c>
      <c r="O40" s="141">
        <f t="shared" si="66"/>
        <v>5854</v>
      </c>
      <c r="P40" s="141">
        <f t="shared" si="66"/>
        <v>59168</v>
      </c>
      <c r="Q40" s="141">
        <f t="shared" si="66"/>
        <v>6862</v>
      </c>
      <c r="R40" s="141">
        <f t="shared" si="66"/>
        <v>45013</v>
      </c>
      <c r="S40" s="141">
        <f t="shared" si="66"/>
        <v>1188400</v>
      </c>
      <c r="T40" s="141">
        <f t="shared" si="66"/>
        <v>399800</v>
      </c>
      <c r="U40" s="141">
        <f t="shared" si="66"/>
        <v>64679</v>
      </c>
      <c r="V40" s="141">
        <f t="shared" si="66"/>
        <v>15590</v>
      </c>
      <c r="W40" s="141">
        <f t="shared" si="66"/>
        <v>86442</v>
      </c>
      <c r="X40" s="141">
        <f t="shared" si="66"/>
        <v>93350</v>
      </c>
      <c r="Y40" s="141">
        <f t="shared" si="66"/>
        <v>18432</v>
      </c>
      <c r="Z40" s="141">
        <f t="shared" si="66"/>
        <v>206940</v>
      </c>
      <c r="AA40" s="141">
        <f t="shared" si="66"/>
        <v>30568</v>
      </c>
      <c r="AB40" s="141">
        <f t="shared" si="66"/>
        <v>246202</v>
      </c>
      <c r="AC40" s="141">
        <f t="shared" si="66"/>
        <v>109996</v>
      </c>
      <c r="AD40" s="141">
        <f t="shared" si="66"/>
        <v>83214</v>
      </c>
      <c r="AE40" s="141">
        <f t="shared" si="66"/>
        <v>18067</v>
      </c>
      <c r="AF40" s="141">
        <f t="shared" si="66"/>
        <v>850861</v>
      </c>
      <c r="AG40" s="141">
        <f t="shared" si="66"/>
        <v>7009</v>
      </c>
      <c r="AH40" s="141">
        <f t="shared" si="66"/>
        <v>35693</v>
      </c>
      <c r="AI40" s="141">
        <f t="shared" si="66"/>
        <v>590772</v>
      </c>
      <c r="AJ40" s="141">
        <f t="shared" si="66"/>
        <v>4143339</v>
      </c>
      <c r="AK40" s="141">
        <f t="shared" si="66"/>
        <v>1268127</v>
      </c>
      <c r="AL40" s="141">
        <f t="shared" si="66"/>
        <v>49692</v>
      </c>
      <c r="AM40" s="141">
        <f t="shared" si="66"/>
        <v>22360</v>
      </c>
      <c r="AN40" s="141">
        <f t="shared" si="66"/>
        <v>134412</v>
      </c>
      <c r="AO40" s="141">
        <f t="shared" si="66"/>
        <v>309396</v>
      </c>
      <c r="AP40" s="141">
        <f t="shared" si="66"/>
        <v>44396</v>
      </c>
      <c r="AQ40" s="141">
        <f t="shared" si="66"/>
        <v>44128</v>
      </c>
      <c r="AR40" s="141">
        <f t="shared" si="66"/>
        <v>535154</v>
      </c>
      <c r="AS40" s="141">
        <f t="shared" si="66"/>
        <v>33090</v>
      </c>
      <c r="AT40" s="141">
        <f t="shared" si="66"/>
        <v>37116</v>
      </c>
      <c r="AU40" s="141">
        <f t="shared" si="66"/>
        <v>118179</v>
      </c>
      <c r="AV40" s="141">
        <f t="shared" si="66"/>
        <v>122972</v>
      </c>
      <c r="AW40" s="141">
        <f t="shared" si="66"/>
        <v>193622</v>
      </c>
      <c r="AX40" s="141">
        <f t="shared" si="66"/>
        <v>28303</v>
      </c>
      <c r="AY40" s="141">
        <f t="shared" si="66"/>
        <v>82592</v>
      </c>
      <c r="AZ40" s="141">
        <f t="shared" si="66"/>
        <v>119797</v>
      </c>
      <c r="BA40" s="141">
        <f t="shared" si="66"/>
        <v>24291</v>
      </c>
      <c r="BB40" s="141">
        <f t="shared" si="66"/>
        <v>254560</v>
      </c>
      <c r="BC40" s="141">
        <f t="shared" si="66"/>
        <v>43705</v>
      </c>
      <c r="BD40" s="141">
        <f t="shared" si="66"/>
        <v>59109</v>
      </c>
      <c r="BE40" s="141">
        <f t="shared" si="66"/>
        <v>208345</v>
      </c>
      <c r="BF40" s="141">
        <f t="shared" si="66"/>
        <v>36925</v>
      </c>
      <c r="BG40" s="141">
        <f t="shared" si="66"/>
        <v>20600</v>
      </c>
      <c r="BH40" s="141">
        <f t="shared" si="66"/>
        <v>153787</v>
      </c>
      <c r="BI40" s="141">
        <f t="shared" si="66"/>
        <v>36100</v>
      </c>
      <c r="BJ40" s="141">
        <f t="shared" si="66"/>
        <v>1336784</v>
      </c>
      <c r="BK40" s="141">
        <f t="shared" si="66"/>
        <v>147108</v>
      </c>
      <c r="BL40" s="141">
        <f t="shared" si="66"/>
        <v>19807</v>
      </c>
      <c r="BM40" s="141">
        <f t="shared" si="66"/>
        <v>26268</v>
      </c>
      <c r="BN40" s="141">
        <f t="shared" si="66"/>
        <v>18326</v>
      </c>
      <c r="BO40" s="141">
        <f t="shared" si="66"/>
        <v>52131</v>
      </c>
      <c r="BP40" s="141">
        <f t="shared" si="66"/>
        <v>186606</v>
      </c>
      <c r="BQ40" s="141">
        <f t="shared" ref="BQ40:CC40" si="67">BQ168</f>
        <v>36361</v>
      </c>
      <c r="BR40" s="141">
        <f t="shared" si="67"/>
        <v>4108656</v>
      </c>
      <c r="BS40" s="141">
        <f t="shared" si="67"/>
        <v>433843</v>
      </c>
      <c r="BT40" s="141">
        <f t="shared" si="67"/>
        <v>24315</v>
      </c>
      <c r="BU40" s="141">
        <f t="shared" si="67"/>
        <v>233874</v>
      </c>
      <c r="BV40" s="141">
        <f t="shared" si="67"/>
        <v>78842</v>
      </c>
      <c r="BW40" s="141">
        <f t="shared" si="67"/>
        <v>16602</v>
      </c>
      <c r="BX40" s="141">
        <f t="shared" si="67"/>
        <v>26342</v>
      </c>
      <c r="BY40" s="141">
        <f t="shared" si="67"/>
        <v>10098</v>
      </c>
      <c r="BZ40" s="141">
        <f t="shared" si="67"/>
        <v>80151</v>
      </c>
      <c r="CA40" s="141">
        <f t="shared" si="67"/>
        <v>147709</v>
      </c>
      <c r="CB40" s="141">
        <f t="shared" si="67"/>
        <v>62219</v>
      </c>
      <c r="CC40" s="141">
        <f t="shared" si="67"/>
        <v>13097</v>
      </c>
    </row>
    <row r="41" spans="1:81" x14ac:dyDescent="0.2">
      <c r="A41" s="137" t="s">
        <v>70</v>
      </c>
      <c r="B41" s="125" t="s">
        <v>381</v>
      </c>
      <c r="C41" s="125">
        <v>2009</v>
      </c>
      <c r="D41" s="141">
        <f>D169</f>
        <v>29337</v>
      </c>
      <c r="E41" s="141">
        <f t="shared" ref="E41:S41" si="68">E169</f>
        <v>4154</v>
      </c>
      <c r="F41" s="141">
        <f t="shared" si="68"/>
        <v>168894</v>
      </c>
      <c r="G41" s="141">
        <f t="shared" si="68"/>
        <v>46817</v>
      </c>
      <c r="H41" s="141">
        <f t="shared" si="68"/>
        <v>180423</v>
      </c>
      <c r="I41" s="141">
        <f t="shared" si="68"/>
        <v>350428</v>
      </c>
      <c r="J41" s="141">
        <f t="shared" si="68"/>
        <v>286911</v>
      </c>
      <c r="K41" s="141">
        <f t="shared" si="68"/>
        <v>56000</v>
      </c>
      <c r="L41" s="141">
        <f t="shared" si="68"/>
        <v>26103</v>
      </c>
      <c r="M41" s="141">
        <f t="shared" si="68"/>
        <v>4724</v>
      </c>
      <c r="N41" s="141">
        <f t="shared" si="68"/>
        <v>145023</v>
      </c>
      <c r="O41" s="141">
        <f t="shared" si="68"/>
        <v>5269</v>
      </c>
      <c r="P41" s="141">
        <f t="shared" si="68"/>
        <v>46966</v>
      </c>
      <c r="Q41" s="141">
        <f t="shared" si="68"/>
        <v>6052</v>
      </c>
      <c r="R41" s="141">
        <f t="shared" si="68"/>
        <v>56218</v>
      </c>
      <c r="S41" s="141">
        <f t="shared" si="68"/>
        <v>1504000</v>
      </c>
      <c r="T41" s="141">
        <f t="shared" si="66"/>
        <v>494900</v>
      </c>
      <c r="U41" s="141">
        <f t="shared" si="66"/>
        <v>77494</v>
      </c>
      <c r="V41" s="141">
        <f t="shared" si="66"/>
        <v>9617</v>
      </c>
      <c r="W41" s="141">
        <f t="shared" si="66"/>
        <v>122372</v>
      </c>
      <c r="X41" s="141">
        <f t="shared" si="66"/>
        <v>99720</v>
      </c>
      <c r="Y41" s="141">
        <f t="shared" si="66"/>
        <v>12143</v>
      </c>
      <c r="Z41" s="141">
        <f t="shared" si="66"/>
        <v>154643</v>
      </c>
      <c r="AA41" s="141">
        <f t="shared" si="66"/>
        <v>40871</v>
      </c>
      <c r="AB41" s="141">
        <f t="shared" si="66"/>
        <v>267576</v>
      </c>
      <c r="AC41" s="141">
        <f t="shared" si="66"/>
        <v>114709</v>
      </c>
      <c r="AD41" s="141">
        <f t="shared" si="66"/>
        <v>97839</v>
      </c>
      <c r="AE41" s="141">
        <f t="shared" si="66"/>
        <v>12737</v>
      </c>
      <c r="AF41" s="141">
        <f t="shared" si="66"/>
        <v>1008981</v>
      </c>
      <c r="AG41" s="141">
        <f t="shared" si="66"/>
        <v>4814</v>
      </c>
      <c r="AH41" s="141">
        <f t="shared" si="66"/>
        <v>28593</v>
      </c>
      <c r="AI41" s="141">
        <f t="shared" si="66"/>
        <v>737026</v>
      </c>
      <c r="AJ41" s="141">
        <f t="shared" si="66"/>
        <v>2928200</v>
      </c>
      <c r="AK41" s="141">
        <f t="shared" si="66"/>
        <v>1363575</v>
      </c>
      <c r="AL41" s="141">
        <f t="shared" si="66"/>
        <v>42327</v>
      </c>
      <c r="AM41" s="141">
        <f t="shared" si="66"/>
        <v>17045</v>
      </c>
      <c r="AN41" s="141">
        <f t="shared" si="66"/>
        <v>111401</v>
      </c>
      <c r="AO41" s="141">
        <f t="shared" si="66"/>
        <v>339973</v>
      </c>
      <c r="AP41" s="141">
        <f t="shared" si="66"/>
        <v>44542</v>
      </c>
      <c r="AQ41" s="141">
        <f t="shared" si="66"/>
        <v>32875</v>
      </c>
      <c r="AR41" s="141">
        <f t="shared" si="66"/>
        <v>662418</v>
      </c>
      <c r="AS41" s="141">
        <f t="shared" si="66"/>
        <v>39654</v>
      </c>
      <c r="AT41" s="141">
        <f t="shared" si="66"/>
        <v>36857</v>
      </c>
      <c r="AU41" s="141">
        <f t="shared" si="66"/>
        <v>134672</v>
      </c>
      <c r="AV41" s="141">
        <f t="shared" si="66"/>
        <v>143359</v>
      </c>
      <c r="AW41" s="141">
        <f t="shared" si="66"/>
        <v>254557</v>
      </c>
      <c r="AX41" s="141">
        <f t="shared" si="66"/>
        <v>40256</v>
      </c>
      <c r="AY41" s="141">
        <f t="shared" si="66"/>
        <v>92162</v>
      </c>
      <c r="AZ41" s="141">
        <f t="shared" si="66"/>
        <v>86154</v>
      </c>
      <c r="BA41" s="141">
        <f t="shared" si="66"/>
        <v>20755</v>
      </c>
      <c r="BB41" s="141">
        <f t="shared" si="66"/>
        <v>339629</v>
      </c>
      <c r="BC41" s="141">
        <f t="shared" si="66"/>
        <v>45326</v>
      </c>
      <c r="BD41" s="141">
        <f t="shared" si="66"/>
        <v>51144</v>
      </c>
      <c r="BE41" s="141">
        <f t="shared" si="66"/>
        <v>210068</v>
      </c>
      <c r="BF41" s="141">
        <f t="shared" si="66"/>
        <v>29961</v>
      </c>
      <c r="BG41" s="141">
        <f t="shared" si="66"/>
        <v>12820</v>
      </c>
      <c r="BH41" s="141">
        <f t="shared" si="66"/>
        <v>147235</v>
      </c>
      <c r="BI41" s="141">
        <f t="shared" si="66"/>
        <v>39700</v>
      </c>
      <c r="BJ41" s="141">
        <f t="shared" si="66"/>
        <v>1762834</v>
      </c>
      <c r="BK41" s="141">
        <f t="shared" si="66"/>
        <v>97507</v>
      </c>
      <c r="BL41" s="141">
        <f t="shared" si="66"/>
        <v>18505</v>
      </c>
      <c r="BM41" s="141">
        <f t="shared" si="66"/>
        <v>18378</v>
      </c>
      <c r="BN41" s="141">
        <f t="shared" si="66"/>
        <v>11160</v>
      </c>
      <c r="BO41" s="141">
        <f t="shared" si="66"/>
        <v>61895</v>
      </c>
      <c r="BP41" s="141">
        <f t="shared" si="66"/>
        <v>153937</v>
      </c>
      <c r="BQ41" s="141">
        <f t="shared" ref="BQ41:CC41" si="69">BQ169</f>
        <v>41632</v>
      </c>
      <c r="BR41" s="141">
        <f t="shared" si="69"/>
        <v>4607346</v>
      </c>
      <c r="BS41" s="141">
        <f t="shared" si="69"/>
        <v>488365</v>
      </c>
      <c r="BT41" s="141">
        <f t="shared" si="69"/>
        <v>26445</v>
      </c>
      <c r="BU41" s="141">
        <f t="shared" si="69"/>
        <v>259232</v>
      </c>
      <c r="BV41" s="141">
        <f t="shared" si="69"/>
        <v>85983</v>
      </c>
      <c r="BW41" s="141">
        <f t="shared" si="69"/>
        <v>14640</v>
      </c>
      <c r="BX41" s="141">
        <f t="shared" si="69"/>
        <v>26561</v>
      </c>
      <c r="BY41" s="141">
        <f t="shared" si="69"/>
        <v>10187</v>
      </c>
      <c r="BZ41" s="141">
        <f t="shared" si="69"/>
        <v>60590</v>
      </c>
      <c r="CA41" s="141">
        <f t="shared" si="69"/>
        <v>184500</v>
      </c>
      <c r="CB41" s="141">
        <f t="shared" si="69"/>
        <v>72543</v>
      </c>
      <c r="CC41" s="141">
        <f t="shared" si="69"/>
        <v>11424</v>
      </c>
    </row>
    <row r="42" spans="1:81" s="125" customFormat="1" x14ac:dyDescent="0.2">
      <c r="A42" s="200" t="s">
        <v>657</v>
      </c>
      <c r="C42" s="125">
        <f>C41</f>
        <v>2009</v>
      </c>
      <c r="D42" s="143">
        <f>MAX(D40:D41)</f>
        <v>41137</v>
      </c>
      <c r="E42" s="143">
        <f t="shared" ref="E42:BP42" si="70">MAX(E40:E41)</f>
        <v>5065</v>
      </c>
      <c r="F42" s="143">
        <f t="shared" si="70"/>
        <v>168894</v>
      </c>
      <c r="G42" s="143">
        <f t="shared" si="70"/>
        <v>46817</v>
      </c>
      <c r="H42" s="143">
        <f t="shared" si="70"/>
        <v>180423</v>
      </c>
      <c r="I42" s="143">
        <f t="shared" si="70"/>
        <v>350428</v>
      </c>
      <c r="J42" s="143">
        <f t="shared" si="70"/>
        <v>286911</v>
      </c>
      <c r="K42" s="143">
        <f t="shared" si="70"/>
        <v>56000</v>
      </c>
      <c r="L42" s="143">
        <f t="shared" si="70"/>
        <v>27294</v>
      </c>
      <c r="M42" s="143">
        <f t="shared" si="70"/>
        <v>7365</v>
      </c>
      <c r="N42" s="143">
        <f t="shared" si="70"/>
        <v>145023</v>
      </c>
      <c r="O42" s="143">
        <f t="shared" si="70"/>
        <v>5854</v>
      </c>
      <c r="P42" s="143">
        <f t="shared" si="70"/>
        <v>59168</v>
      </c>
      <c r="Q42" s="143">
        <f t="shared" si="70"/>
        <v>6862</v>
      </c>
      <c r="R42" s="143">
        <f t="shared" si="70"/>
        <v>56218</v>
      </c>
      <c r="S42" s="143">
        <f t="shared" si="70"/>
        <v>1504000</v>
      </c>
      <c r="T42" s="143">
        <f t="shared" si="70"/>
        <v>494900</v>
      </c>
      <c r="U42" s="143">
        <f t="shared" si="70"/>
        <v>77494</v>
      </c>
      <c r="V42" s="143">
        <f t="shared" si="70"/>
        <v>15590</v>
      </c>
      <c r="W42" s="143">
        <f t="shared" si="70"/>
        <v>122372</v>
      </c>
      <c r="X42" s="143">
        <f t="shared" si="70"/>
        <v>99720</v>
      </c>
      <c r="Y42" s="143">
        <f t="shared" si="70"/>
        <v>18432</v>
      </c>
      <c r="Z42" s="143">
        <f t="shared" si="70"/>
        <v>206940</v>
      </c>
      <c r="AA42" s="143">
        <f t="shared" si="70"/>
        <v>40871</v>
      </c>
      <c r="AB42" s="143">
        <f t="shared" si="70"/>
        <v>267576</v>
      </c>
      <c r="AC42" s="143">
        <f t="shared" si="70"/>
        <v>114709</v>
      </c>
      <c r="AD42" s="143">
        <f t="shared" si="70"/>
        <v>97839</v>
      </c>
      <c r="AE42" s="143">
        <f t="shared" si="70"/>
        <v>18067</v>
      </c>
      <c r="AF42" s="143">
        <f t="shared" si="70"/>
        <v>1008981</v>
      </c>
      <c r="AG42" s="143">
        <f t="shared" si="70"/>
        <v>7009</v>
      </c>
      <c r="AH42" s="143">
        <f t="shared" si="70"/>
        <v>35693</v>
      </c>
      <c r="AI42" s="143">
        <f t="shared" si="70"/>
        <v>737026</v>
      </c>
      <c r="AJ42" s="143">
        <f t="shared" si="70"/>
        <v>4143339</v>
      </c>
      <c r="AK42" s="143">
        <f t="shared" si="70"/>
        <v>1363575</v>
      </c>
      <c r="AL42" s="143">
        <f t="shared" si="70"/>
        <v>49692</v>
      </c>
      <c r="AM42" s="143">
        <f t="shared" si="70"/>
        <v>22360</v>
      </c>
      <c r="AN42" s="143">
        <f t="shared" si="70"/>
        <v>134412</v>
      </c>
      <c r="AO42" s="143">
        <f t="shared" si="70"/>
        <v>339973</v>
      </c>
      <c r="AP42" s="143">
        <f t="shared" si="70"/>
        <v>44542</v>
      </c>
      <c r="AQ42" s="143">
        <f t="shared" si="70"/>
        <v>44128</v>
      </c>
      <c r="AR42" s="143">
        <f t="shared" si="70"/>
        <v>662418</v>
      </c>
      <c r="AS42" s="143">
        <f t="shared" si="70"/>
        <v>39654</v>
      </c>
      <c r="AT42" s="143">
        <f t="shared" si="70"/>
        <v>37116</v>
      </c>
      <c r="AU42" s="143">
        <f t="shared" si="70"/>
        <v>134672</v>
      </c>
      <c r="AV42" s="143">
        <f t="shared" si="70"/>
        <v>143359</v>
      </c>
      <c r="AW42" s="143">
        <f t="shared" si="70"/>
        <v>254557</v>
      </c>
      <c r="AX42" s="143">
        <f t="shared" si="70"/>
        <v>40256</v>
      </c>
      <c r="AY42" s="143">
        <f t="shared" si="70"/>
        <v>92162</v>
      </c>
      <c r="AZ42" s="143">
        <f t="shared" si="70"/>
        <v>119797</v>
      </c>
      <c r="BA42" s="143">
        <f t="shared" si="70"/>
        <v>24291</v>
      </c>
      <c r="BB42" s="143">
        <f t="shared" si="70"/>
        <v>339629</v>
      </c>
      <c r="BC42" s="143">
        <f t="shared" si="70"/>
        <v>45326</v>
      </c>
      <c r="BD42" s="143">
        <f t="shared" si="70"/>
        <v>59109</v>
      </c>
      <c r="BE42" s="143">
        <f t="shared" si="70"/>
        <v>210068</v>
      </c>
      <c r="BF42" s="143">
        <f t="shared" si="70"/>
        <v>36925</v>
      </c>
      <c r="BG42" s="143">
        <f t="shared" si="70"/>
        <v>20600</v>
      </c>
      <c r="BH42" s="143">
        <f t="shared" si="70"/>
        <v>153787</v>
      </c>
      <c r="BI42" s="143">
        <f t="shared" si="70"/>
        <v>39700</v>
      </c>
      <c r="BJ42" s="143">
        <f t="shared" si="70"/>
        <v>1762834</v>
      </c>
      <c r="BK42" s="143">
        <f t="shared" si="70"/>
        <v>147108</v>
      </c>
      <c r="BL42" s="143">
        <f t="shared" si="70"/>
        <v>19807</v>
      </c>
      <c r="BM42" s="143">
        <f t="shared" si="70"/>
        <v>26268</v>
      </c>
      <c r="BN42" s="143">
        <f t="shared" si="70"/>
        <v>18326</v>
      </c>
      <c r="BO42" s="143">
        <f t="shared" si="70"/>
        <v>61895</v>
      </c>
      <c r="BP42" s="143">
        <f t="shared" si="70"/>
        <v>186606</v>
      </c>
      <c r="BQ42" s="143">
        <f t="shared" ref="BQ42:CC42" si="71">MAX(BQ40:BQ41)</f>
        <v>41632</v>
      </c>
      <c r="BR42" s="143">
        <f t="shared" si="71"/>
        <v>4607346</v>
      </c>
      <c r="BS42" s="143">
        <f t="shared" si="71"/>
        <v>488365</v>
      </c>
      <c r="BT42" s="143">
        <f t="shared" si="71"/>
        <v>26445</v>
      </c>
      <c r="BU42" s="143">
        <f t="shared" si="71"/>
        <v>259232</v>
      </c>
      <c r="BV42" s="143">
        <f t="shared" si="71"/>
        <v>85983</v>
      </c>
      <c r="BW42" s="143">
        <f t="shared" si="71"/>
        <v>16602</v>
      </c>
      <c r="BX42" s="143">
        <f t="shared" si="71"/>
        <v>26561</v>
      </c>
      <c r="BY42" s="143">
        <f t="shared" si="71"/>
        <v>10187</v>
      </c>
      <c r="BZ42" s="143">
        <f t="shared" si="71"/>
        <v>80151</v>
      </c>
      <c r="CA42" s="143">
        <f t="shared" si="71"/>
        <v>184500</v>
      </c>
      <c r="CB42" s="143">
        <f t="shared" si="71"/>
        <v>72543</v>
      </c>
      <c r="CC42" s="143">
        <f t="shared" si="71"/>
        <v>13097</v>
      </c>
    </row>
    <row r="43" spans="1:81" x14ac:dyDescent="0.2">
      <c r="A43" s="137" t="s">
        <v>71</v>
      </c>
      <c r="B43" s="125" t="s">
        <v>380</v>
      </c>
      <c r="C43" s="125">
        <v>2009</v>
      </c>
      <c r="D43" s="141">
        <f>D170</f>
        <v>30518</v>
      </c>
      <c r="E43" s="141">
        <f t="shared" ref="E43:BP43" si="72">E170</f>
        <v>4013</v>
      </c>
      <c r="F43" s="141">
        <f t="shared" si="72"/>
        <v>158646</v>
      </c>
      <c r="G43" s="141">
        <f t="shared" si="72"/>
        <v>42630</v>
      </c>
      <c r="H43" s="141">
        <f t="shared" si="72"/>
        <v>146901</v>
      </c>
      <c r="I43" s="141">
        <f t="shared" si="72"/>
        <v>266467</v>
      </c>
      <c r="J43" s="141">
        <f t="shared" si="72"/>
        <v>232785</v>
      </c>
      <c r="K43" s="141">
        <f t="shared" si="72"/>
        <v>45200</v>
      </c>
      <c r="L43" s="141">
        <f t="shared" si="72"/>
        <v>24370</v>
      </c>
      <c r="M43" s="141">
        <f t="shared" si="72"/>
        <v>4678</v>
      </c>
      <c r="N43" s="141">
        <f t="shared" si="72"/>
        <v>117115</v>
      </c>
      <c r="O43" s="141">
        <f t="shared" si="72"/>
        <v>5073</v>
      </c>
      <c r="P43" s="141">
        <f t="shared" si="72"/>
        <v>46907</v>
      </c>
      <c r="Q43" s="141">
        <f t="shared" si="72"/>
        <v>5485</v>
      </c>
      <c r="R43" s="141">
        <f t="shared" si="72"/>
        <v>42694</v>
      </c>
      <c r="S43" s="141">
        <f t="shared" si="72"/>
        <v>1189800</v>
      </c>
      <c r="T43" s="141">
        <f t="shared" si="72"/>
        <v>397075</v>
      </c>
      <c r="U43" s="141">
        <f t="shared" si="72"/>
        <v>61376</v>
      </c>
      <c r="V43" s="141">
        <f t="shared" si="72"/>
        <v>10783</v>
      </c>
      <c r="W43" s="141">
        <f t="shared" si="72"/>
        <v>83563</v>
      </c>
      <c r="X43" s="141">
        <f t="shared" si="72"/>
        <v>89305</v>
      </c>
      <c r="Y43" s="141">
        <f t="shared" si="72"/>
        <v>13622</v>
      </c>
      <c r="Z43" s="141">
        <f t="shared" si="72"/>
        <v>157619</v>
      </c>
      <c r="AA43" s="141">
        <f t="shared" si="72"/>
        <v>30154</v>
      </c>
      <c r="AB43" s="141">
        <f t="shared" si="72"/>
        <v>233718</v>
      </c>
      <c r="AC43" s="141">
        <f t="shared" si="72"/>
        <v>93326</v>
      </c>
      <c r="AD43" s="141">
        <f t="shared" si="72"/>
        <v>80504</v>
      </c>
      <c r="AE43" s="141">
        <f t="shared" si="72"/>
        <v>13330</v>
      </c>
      <c r="AF43" s="141">
        <f t="shared" si="72"/>
        <v>817224</v>
      </c>
      <c r="AG43" s="141">
        <f t="shared" si="72"/>
        <v>4512</v>
      </c>
      <c r="AH43" s="141">
        <f t="shared" si="72"/>
        <v>28720</v>
      </c>
      <c r="AI43" s="141">
        <f t="shared" si="72"/>
        <v>585586</v>
      </c>
      <c r="AJ43" s="141">
        <f t="shared" si="72"/>
        <v>2945626</v>
      </c>
      <c r="AK43" s="141">
        <f t="shared" si="72"/>
        <v>1169307</v>
      </c>
      <c r="AL43" s="141">
        <f t="shared" si="72"/>
        <v>41970</v>
      </c>
      <c r="AM43" s="141">
        <f t="shared" si="72"/>
        <v>17436</v>
      </c>
      <c r="AN43" s="141">
        <f t="shared" si="72"/>
        <v>109467</v>
      </c>
      <c r="AO43" s="141">
        <f t="shared" si="72"/>
        <v>288021</v>
      </c>
      <c r="AP43" s="141">
        <f t="shared" si="72"/>
        <v>40107</v>
      </c>
      <c r="AQ43" s="141">
        <f t="shared" si="72"/>
        <v>34458</v>
      </c>
      <c r="AR43" s="141">
        <f t="shared" si="72"/>
        <v>519443</v>
      </c>
      <c r="AS43" s="141">
        <f t="shared" si="72"/>
        <v>31078</v>
      </c>
      <c r="AT43" s="141">
        <f t="shared" si="72"/>
        <v>33740</v>
      </c>
      <c r="AU43" s="141">
        <f t="shared" si="72"/>
        <v>109534</v>
      </c>
      <c r="AV43" s="141">
        <f t="shared" si="72"/>
        <v>80186</v>
      </c>
      <c r="AW43" s="141">
        <f t="shared" si="72"/>
        <v>186165</v>
      </c>
      <c r="AX43" s="141">
        <f t="shared" si="72"/>
        <v>27121</v>
      </c>
      <c r="AY43" s="141">
        <f t="shared" si="72"/>
        <v>69751</v>
      </c>
      <c r="AZ43" s="141">
        <f t="shared" si="72"/>
        <v>89645</v>
      </c>
      <c r="BA43" s="141">
        <f t="shared" si="72"/>
        <v>20040</v>
      </c>
      <c r="BB43" s="141">
        <f t="shared" si="72"/>
        <v>253016</v>
      </c>
      <c r="BC43" s="141">
        <f t="shared" si="72"/>
        <v>39984</v>
      </c>
      <c r="BD43" s="141">
        <f t="shared" si="72"/>
        <v>47700</v>
      </c>
      <c r="BE43" s="141">
        <f t="shared" si="72"/>
        <v>180645</v>
      </c>
      <c r="BF43" s="141">
        <f t="shared" si="72"/>
        <v>28499</v>
      </c>
      <c r="BG43" s="141">
        <f t="shared" si="72"/>
        <v>14548</v>
      </c>
      <c r="BH43" s="141">
        <f t="shared" si="72"/>
        <v>131446</v>
      </c>
      <c r="BI43" s="141">
        <f t="shared" si="72"/>
        <v>32400</v>
      </c>
      <c r="BJ43" s="141">
        <f t="shared" si="72"/>
        <v>1354508</v>
      </c>
      <c r="BK43" s="141">
        <f t="shared" si="72"/>
        <v>111107</v>
      </c>
      <c r="BL43" s="141">
        <f t="shared" si="72"/>
        <v>16671</v>
      </c>
      <c r="BM43" s="141">
        <f t="shared" si="72"/>
        <v>19194</v>
      </c>
      <c r="BN43" s="141">
        <f t="shared" si="72"/>
        <v>12426</v>
      </c>
      <c r="BO43" s="141">
        <f t="shared" si="72"/>
        <v>48277</v>
      </c>
      <c r="BP43" s="141">
        <f t="shared" si="72"/>
        <v>154002</v>
      </c>
      <c r="BQ43" s="141">
        <f t="shared" ref="BQ43:CC43" si="73">BQ170</f>
        <v>35707</v>
      </c>
      <c r="BR43" s="141">
        <f t="shared" si="73"/>
        <v>3489158</v>
      </c>
      <c r="BS43" s="141">
        <f t="shared" si="73"/>
        <v>397920</v>
      </c>
      <c r="BT43" s="141">
        <f t="shared" si="73"/>
        <v>20639</v>
      </c>
      <c r="BU43" s="141">
        <f t="shared" si="73"/>
        <v>223335</v>
      </c>
      <c r="BV43" s="141">
        <f t="shared" si="73"/>
        <v>71014</v>
      </c>
      <c r="BW43" s="141">
        <f t="shared" si="73"/>
        <v>14642</v>
      </c>
      <c r="BX43" s="141">
        <f t="shared" si="73"/>
        <v>25149</v>
      </c>
      <c r="BY43" s="141">
        <f t="shared" si="73"/>
        <v>9482</v>
      </c>
      <c r="BZ43" s="141">
        <f t="shared" si="73"/>
        <v>63047</v>
      </c>
      <c r="CA43" s="141">
        <f t="shared" si="73"/>
        <v>142909</v>
      </c>
      <c r="CB43" s="141">
        <f t="shared" si="73"/>
        <v>59078</v>
      </c>
      <c r="CC43" s="141">
        <f t="shared" si="73"/>
        <v>10677</v>
      </c>
    </row>
    <row r="44" spans="1:81" x14ac:dyDescent="0.2">
      <c r="A44" s="137" t="s">
        <v>72</v>
      </c>
      <c r="B44" s="125" t="s">
        <v>379</v>
      </c>
      <c r="C44" s="125">
        <v>2009</v>
      </c>
      <c r="D44" s="141">
        <f>D172</f>
        <v>1845</v>
      </c>
      <c r="E44" s="141">
        <f t="shared" ref="E44:BP45" si="74">E172</f>
        <v>92</v>
      </c>
      <c r="F44" s="141">
        <f t="shared" si="74"/>
        <v>751</v>
      </c>
      <c r="G44" s="141">
        <f t="shared" si="74"/>
        <v>320</v>
      </c>
      <c r="H44" s="141">
        <f t="shared" si="74"/>
        <v>541</v>
      </c>
      <c r="I44" s="141">
        <f t="shared" si="74"/>
        <v>1718</v>
      </c>
      <c r="J44" s="141">
        <f t="shared" si="74"/>
        <v>1105</v>
      </c>
      <c r="K44" s="141">
        <f t="shared" si="74"/>
        <v>522</v>
      </c>
      <c r="L44" s="141">
        <f t="shared" si="74"/>
        <v>146</v>
      </c>
      <c r="M44" s="141">
        <f t="shared" si="74"/>
        <v>27</v>
      </c>
      <c r="N44" s="141">
        <f t="shared" si="74"/>
        <v>810</v>
      </c>
      <c r="O44" s="141">
        <f t="shared" si="74"/>
        <v>21</v>
      </c>
      <c r="P44" s="141">
        <f t="shared" si="74"/>
        <v>338</v>
      </c>
      <c r="Q44" s="141">
        <f t="shared" si="74"/>
        <v>27</v>
      </c>
      <c r="R44" s="141">
        <f t="shared" si="74"/>
        <v>147</v>
      </c>
      <c r="S44" s="141">
        <f t="shared" si="74"/>
        <v>5300</v>
      </c>
      <c r="T44" s="141">
        <f t="shared" si="74"/>
        <v>1127</v>
      </c>
      <c r="U44" s="141">
        <f t="shared" si="74"/>
        <v>270</v>
      </c>
      <c r="V44" s="141">
        <f t="shared" si="74"/>
        <v>137</v>
      </c>
      <c r="W44" s="141">
        <f t="shared" si="74"/>
        <v>458</v>
      </c>
      <c r="X44" s="141">
        <f t="shared" si="74"/>
        <v>276</v>
      </c>
      <c r="Y44" s="141">
        <f t="shared" si="74"/>
        <v>84</v>
      </c>
      <c r="Z44" s="141">
        <f t="shared" si="74"/>
        <v>944</v>
      </c>
      <c r="AA44" s="141">
        <f t="shared" si="74"/>
        <v>172</v>
      </c>
      <c r="AB44" s="141">
        <f t="shared" si="74"/>
        <v>1063</v>
      </c>
      <c r="AC44" s="141">
        <f t="shared" si="74"/>
        <v>1731</v>
      </c>
      <c r="AD44" s="141">
        <f t="shared" si="74"/>
        <v>1363</v>
      </c>
      <c r="AE44" s="141">
        <f t="shared" si="74"/>
        <v>68</v>
      </c>
      <c r="AF44" s="141">
        <f t="shared" si="74"/>
        <v>3363</v>
      </c>
      <c r="AG44" s="141">
        <f t="shared" si="74"/>
        <v>21</v>
      </c>
      <c r="AH44" s="141">
        <f t="shared" si="74"/>
        <v>66</v>
      </c>
      <c r="AI44" s="141">
        <f t="shared" si="74"/>
        <v>2778</v>
      </c>
      <c r="AJ44" s="141">
        <f t="shared" si="74"/>
        <v>120750</v>
      </c>
      <c r="AK44" s="141">
        <f t="shared" si="74"/>
        <v>5387</v>
      </c>
      <c r="AL44" s="141">
        <f t="shared" si="74"/>
        <v>741</v>
      </c>
      <c r="AM44" s="141">
        <f t="shared" si="74"/>
        <v>98</v>
      </c>
      <c r="AN44" s="141">
        <f t="shared" si="74"/>
        <v>357</v>
      </c>
      <c r="AO44" s="141">
        <f t="shared" si="74"/>
        <v>1854</v>
      </c>
      <c r="AP44" s="141">
        <f t="shared" si="74"/>
        <v>115</v>
      </c>
      <c r="AQ44" s="141">
        <f t="shared" si="74"/>
        <v>350</v>
      </c>
      <c r="AR44" s="141">
        <f t="shared" si="74"/>
        <v>2705</v>
      </c>
      <c r="AS44" s="141">
        <f t="shared" si="74"/>
        <v>125</v>
      </c>
      <c r="AT44" s="141">
        <f t="shared" si="74"/>
        <v>115</v>
      </c>
      <c r="AU44" s="141">
        <f t="shared" si="74"/>
        <v>866</v>
      </c>
      <c r="AV44" s="141">
        <f t="shared" si="74"/>
        <v>1053</v>
      </c>
      <c r="AW44" s="141">
        <f t="shared" si="74"/>
        <v>1944</v>
      </c>
      <c r="AX44" s="141">
        <f t="shared" si="74"/>
        <v>341</v>
      </c>
      <c r="AY44" s="141">
        <f t="shared" si="74"/>
        <v>765</v>
      </c>
      <c r="AZ44" s="141">
        <f t="shared" si="74"/>
        <v>616</v>
      </c>
      <c r="BA44" s="141">
        <f t="shared" si="74"/>
        <v>370</v>
      </c>
      <c r="BB44" s="141">
        <f t="shared" si="74"/>
        <v>1428</v>
      </c>
      <c r="BC44" s="141">
        <f t="shared" si="74"/>
        <v>173</v>
      </c>
      <c r="BD44" s="141">
        <f t="shared" si="74"/>
        <v>307</v>
      </c>
      <c r="BE44" s="141">
        <f t="shared" si="74"/>
        <v>950</v>
      </c>
      <c r="BF44" s="141">
        <f t="shared" si="74"/>
        <v>146</v>
      </c>
      <c r="BG44" s="141">
        <f t="shared" si="74"/>
        <v>128</v>
      </c>
      <c r="BH44" s="141">
        <f t="shared" si="74"/>
        <v>550</v>
      </c>
      <c r="BI44" s="141">
        <f t="shared" si="74"/>
        <v>313</v>
      </c>
      <c r="BJ44" s="141">
        <f t="shared" si="74"/>
        <v>7681</v>
      </c>
      <c r="BK44" s="141">
        <f t="shared" si="74"/>
        <v>732</v>
      </c>
      <c r="BL44" s="141">
        <f t="shared" si="74"/>
        <v>55</v>
      </c>
      <c r="BM44" s="141">
        <f t="shared" si="74"/>
        <v>89</v>
      </c>
      <c r="BN44" s="141">
        <f t="shared" si="74"/>
        <v>211</v>
      </c>
      <c r="BO44" s="141">
        <f t="shared" si="74"/>
        <v>243</v>
      </c>
      <c r="BP44" s="141">
        <f t="shared" si="74"/>
        <v>1186</v>
      </c>
      <c r="BQ44" s="141">
        <f t="shared" ref="BQ44:CC46" si="75">BQ172</f>
        <v>156</v>
      </c>
      <c r="BR44" s="141">
        <f t="shared" si="75"/>
        <v>9794</v>
      </c>
      <c r="BS44" s="141">
        <f t="shared" si="75"/>
        <v>2201</v>
      </c>
      <c r="BT44" s="141">
        <f t="shared" si="75"/>
        <v>236</v>
      </c>
      <c r="BU44" s="141">
        <f t="shared" si="75"/>
        <v>1541</v>
      </c>
      <c r="BV44" s="141">
        <f t="shared" si="75"/>
        <v>443</v>
      </c>
      <c r="BW44" s="141">
        <f t="shared" si="75"/>
        <v>76</v>
      </c>
      <c r="BX44" s="141">
        <f t="shared" si="75"/>
        <v>65</v>
      </c>
      <c r="BY44" s="141">
        <f t="shared" si="75"/>
        <v>36</v>
      </c>
      <c r="BZ44" s="141">
        <f t="shared" si="75"/>
        <v>436</v>
      </c>
      <c r="CA44" s="141">
        <f t="shared" si="75"/>
        <v>1034</v>
      </c>
      <c r="CB44" s="141">
        <f t="shared" si="75"/>
        <v>245</v>
      </c>
      <c r="CC44" s="141">
        <f t="shared" si="75"/>
        <v>177</v>
      </c>
    </row>
    <row r="45" spans="1:81" x14ac:dyDescent="0.2">
      <c r="A45" s="137" t="s">
        <v>73</v>
      </c>
      <c r="B45" s="125" t="s">
        <v>378</v>
      </c>
      <c r="C45" s="125">
        <v>2009</v>
      </c>
      <c r="D45" s="141">
        <f t="shared" ref="D45:S46" si="76">D173</f>
        <v>1841</v>
      </c>
      <c r="E45" s="141">
        <f t="shared" si="76"/>
        <v>92</v>
      </c>
      <c r="F45" s="141">
        <f t="shared" si="76"/>
        <v>574</v>
      </c>
      <c r="G45" s="141">
        <f t="shared" si="76"/>
        <v>282</v>
      </c>
      <c r="H45" s="141">
        <f t="shared" si="76"/>
        <v>266</v>
      </c>
      <c r="I45" s="141">
        <f t="shared" si="76"/>
        <v>1064</v>
      </c>
      <c r="J45" s="141">
        <f t="shared" si="76"/>
        <v>708</v>
      </c>
      <c r="K45" s="141">
        <f t="shared" si="76"/>
        <v>479</v>
      </c>
      <c r="L45" s="141">
        <f t="shared" si="76"/>
        <v>77</v>
      </c>
      <c r="M45" s="141">
        <f t="shared" si="76"/>
        <v>26</v>
      </c>
      <c r="N45" s="141">
        <f t="shared" si="76"/>
        <v>583</v>
      </c>
      <c r="O45" s="141">
        <f t="shared" si="76"/>
        <v>17</v>
      </c>
      <c r="P45" s="141">
        <f t="shared" si="76"/>
        <v>213</v>
      </c>
      <c r="Q45" s="141">
        <f t="shared" si="76"/>
        <v>15</v>
      </c>
      <c r="R45" s="141">
        <f t="shared" si="76"/>
        <v>89</v>
      </c>
      <c r="S45" s="141">
        <f t="shared" si="76"/>
        <v>1834</v>
      </c>
      <c r="T45" s="141">
        <f t="shared" si="74"/>
        <v>713</v>
      </c>
      <c r="U45" s="141">
        <f t="shared" si="74"/>
        <v>212</v>
      </c>
      <c r="V45" s="141">
        <f t="shared" si="74"/>
        <v>126</v>
      </c>
      <c r="W45" s="141">
        <f t="shared" si="74"/>
        <v>219</v>
      </c>
      <c r="X45" s="141">
        <f t="shared" si="74"/>
        <v>184</v>
      </c>
      <c r="Y45" s="141">
        <f t="shared" si="74"/>
        <v>76</v>
      </c>
      <c r="Z45" s="141">
        <f t="shared" si="74"/>
        <v>731</v>
      </c>
      <c r="AA45" s="141">
        <f t="shared" si="74"/>
        <v>139</v>
      </c>
      <c r="AB45" s="141">
        <f t="shared" si="74"/>
        <v>427</v>
      </c>
      <c r="AC45" s="141">
        <f t="shared" si="74"/>
        <v>1643</v>
      </c>
      <c r="AD45" s="141">
        <f t="shared" si="74"/>
        <v>882</v>
      </c>
      <c r="AE45" s="141">
        <f t="shared" si="74"/>
        <v>57</v>
      </c>
      <c r="AF45" s="141">
        <f t="shared" si="74"/>
        <v>1520</v>
      </c>
      <c r="AG45" s="141">
        <f t="shared" si="74"/>
        <v>18</v>
      </c>
      <c r="AH45" s="141">
        <f t="shared" si="74"/>
        <v>56</v>
      </c>
      <c r="AI45" s="141">
        <f t="shared" si="74"/>
        <v>819</v>
      </c>
      <c r="AJ45" s="141">
        <f t="shared" si="74"/>
        <v>116491</v>
      </c>
      <c r="AK45" s="141">
        <f t="shared" si="74"/>
        <v>2710</v>
      </c>
      <c r="AL45" s="141">
        <f t="shared" si="74"/>
        <v>605</v>
      </c>
      <c r="AM45" s="141">
        <f t="shared" si="74"/>
        <v>88</v>
      </c>
      <c r="AN45" s="141">
        <f t="shared" si="74"/>
        <v>233</v>
      </c>
      <c r="AO45" s="141">
        <f t="shared" si="74"/>
        <v>1035</v>
      </c>
      <c r="AP45" s="141">
        <f t="shared" si="74"/>
        <v>95</v>
      </c>
      <c r="AQ45" s="141">
        <f t="shared" si="74"/>
        <v>285</v>
      </c>
      <c r="AR45" s="141">
        <f t="shared" si="74"/>
        <v>1323</v>
      </c>
      <c r="AS45" s="141">
        <f t="shared" si="74"/>
        <v>99</v>
      </c>
      <c r="AT45" s="141">
        <f t="shared" si="74"/>
        <v>79</v>
      </c>
      <c r="AU45" s="141">
        <f t="shared" si="74"/>
        <v>546</v>
      </c>
      <c r="AV45" s="141">
        <f t="shared" si="74"/>
        <v>585</v>
      </c>
      <c r="AW45" s="141">
        <f t="shared" si="74"/>
        <v>1475</v>
      </c>
      <c r="AX45" s="141">
        <f t="shared" si="74"/>
        <v>246</v>
      </c>
      <c r="AY45" s="141">
        <f t="shared" si="74"/>
        <v>657</v>
      </c>
      <c r="AZ45" s="141">
        <f t="shared" si="74"/>
        <v>517</v>
      </c>
      <c r="BA45" s="141">
        <f t="shared" si="74"/>
        <v>365</v>
      </c>
      <c r="BB45" s="141">
        <f t="shared" si="74"/>
        <v>551</v>
      </c>
      <c r="BC45" s="141">
        <f t="shared" si="74"/>
        <v>102</v>
      </c>
      <c r="BD45" s="141">
        <f t="shared" si="74"/>
        <v>248</v>
      </c>
      <c r="BE45" s="141">
        <f t="shared" si="74"/>
        <v>511</v>
      </c>
      <c r="BF45" s="141">
        <f t="shared" si="74"/>
        <v>127</v>
      </c>
      <c r="BG45" s="141">
        <f t="shared" si="74"/>
        <v>117</v>
      </c>
      <c r="BH45" s="141">
        <f t="shared" si="74"/>
        <v>384</v>
      </c>
      <c r="BI45" s="141">
        <f t="shared" si="74"/>
        <v>297</v>
      </c>
      <c r="BJ45" s="141">
        <f t="shared" si="74"/>
        <v>2755</v>
      </c>
      <c r="BK45" s="141">
        <f t="shared" si="74"/>
        <v>616</v>
      </c>
      <c r="BL45" s="141">
        <f t="shared" si="74"/>
        <v>53</v>
      </c>
      <c r="BM45" s="141">
        <f t="shared" si="74"/>
        <v>80</v>
      </c>
      <c r="BN45" s="141">
        <f t="shared" si="74"/>
        <v>205</v>
      </c>
      <c r="BO45" s="141">
        <f t="shared" si="74"/>
        <v>156</v>
      </c>
      <c r="BP45" s="141">
        <f t="shared" si="74"/>
        <v>952</v>
      </c>
      <c r="BQ45" s="141">
        <f t="shared" si="75"/>
        <v>102</v>
      </c>
      <c r="BR45" s="141">
        <f t="shared" si="75"/>
        <v>4153</v>
      </c>
      <c r="BS45" s="141">
        <f t="shared" si="75"/>
        <v>1280</v>
      </c>
      <c r="BT45" s="141">
        <f t="shared" si="75"/>
        <v>125</v>
      </c>
      <c r="BU45" s="141">
        <f t="shared" si="75"/>
        <v>1059</v>
      </c>
      <c r="BV45" s="141">
        <f t="shared" si="75"/>
        <v>330</v>
      </c>
      <c r="BW45" s="141">
        <f t="shared" si="75"/>
        <v>66</v>
      </c>
      <c r="BX45" s="141">
        <f t="shared" si="75"/>
        <v>52</v>
      </c>
      <c r="BY45" s="141">
        <f t="shared" si="75"/>
        <v>25</v>
      </c>
      <c r="BZ45" s="141">
        <f t="shared" si="75"/>
        <v>310</v>
      </c>
      <c r="CA45" s="141">
        <f t="shared" si="75"/>
        <v>495</v>
      </c>
      <c r="CB45" s="141">
        <f t="shared" si="75"/>
        <v>154</v>
      </c>
      <c r="CC45" s="141">
        <f t="shared" si="75"/>
        <v>167</v>
      </c>
    </row>
    <row r="46" spans="1:81" x14ac:dyDescent="0.2">
      <c r="A46" s="137" t="s">
        <v>74</v>
      </c>
      <c r="B46" s="125" t="s">
        <v>377</v>
      </c>
      <c r="C46" s="125">
        <v>2009</v>
      </c>
      <c r="D46" s="141">
        <f t="shared" si="76"/>
        <v>4</v>
      </c>
      <c r="E46" s="141">
        <f t="shared" ref="E46:BP46" si="77">E174</f>
        <v>0</v>
      </c>
      <c r="F46" s="141">
        <f t="shared" si="77"/>
        <v>177</v>
      </c>
      <c r="G46" s="141">
        <f t="shared" si="77"/>
        <v>38</v>
      </c>
      <c r="H46" s="141">
        <f t="shared" si="77"/>
        <v>275</v>
      </c>
      <c r="I46" s="141">
        <f t="shared" si="77"/>
        <v>654</v>
      </c>
      <c r="J46" s="141">
        <f t="shared" si="77"/>
        <v>397</v>
      </c>
      <c r="K46" s="141">
        <f t="shared" si="77"/>
        <v>43</v>
      </c>
      <c r="L46" s="141">
        <f t="shared" si="77"/>
        <v>69</v>
      </c>
      <c r="M46" s="141">
        <f t="shared" si="77"/>
        <v>1</v>
      </c>
      <c r="N46" s="141">
        <f t="shared" si="77"/>
        <v>227</v>
      </c>
      <c r="O46" s="141">
        <f t="shared" si="77"/>
        <v>4</v>
      </c>
      <c r="P46" s="141">
        <f t="shared" si="77"/>
        <v>125</v>
      </c>
      <c r="Q46" s="141">
        <f t="shared" si="77"/>
        <v>12</v>
      </c>
      <c r="R46" s="141">
        <f t="shared" si="77"/>
        <v>58</v>
      </c>
      <c r="S46" s="141">
        <f t="shared" si="77"/>
        <v>3466</v>
      </c>
      <c r="T46" s="141">
        <f t="shared" si="77"/>
        <v>414</v>
      </c>
      <c r="U46" s="141">
        <f t="shared" si="77"/>
        <v>58</v>
      </c>
      <c r="V46" s="141">
        <f t="shared" si="77"/>
        <v>11</v>
      </c>
      <c r="W46" s="141">
        <f t="shared" si="77"/>
        <v>239</v>
      </c>
      <c r="X46" s="141">
        <f t="shared" si="77"/>
        <v>92</v>
      </c>
      <c r="Y46" s="141">
        <f t="shared" si="77"/>
        <v>8</v>
      </c>
      <c r="Z46" s="141">
        <f t="shared" si="77"/>
        <v>213</v>
      </c>
      <c r="AA46" s="141">
        <f t="shared" si="77"/>
        <v>33</v>
      </c>
      <c r="AB46" s="141">
        <f t="shared" si="77"/>
        <v>636</v>
      </c>
      <c r="AC46" s="141">
        <f t="shared" si="77"/>
        <v>88</v>
      </c>
      <c r="AD46" s="141">
        <f t="shared" si="77"/>
        <v>481</v>
      </c>
      <c r="AE46" s="141">
        <f t="shared" si="77"/>
        <v>11</v>
      </c>
      <c r="AF46" s="141">
        <f t="shared" si="77"/>
        <v>1843</v>
      </c>
      <c r="AG46" s="141">
        <f t="shared" si="77"/>
        <v>3</v>
      </c>
      <c r="AH46" s="141">
        <f t="shared" si="77"/>
        <v>10</v>
      </c>
      <c r="AI46" s="141">
        <f t="shared" si="77"/>
        <v>1959</v>
      </c>
      <c r="AJ46" s="141">
        <f t="shared" si="77"/>
        <v>4259</v>
      </c>
      <c r="AK46" s="141">
        <f t="shared" si="77"/>
        <v>2677</v>
      </c>
      <c r="AL46" s="141">
        <f t="shared" si="77"/>
        <v>136</v>
      </c>
      <c r="AM46" s="141">
        <f t="shared" si="77"/>
        <v>10</v>
      </c>
      <c r="AN46" s="141">
        <f t="shared" si="77"/>
        <v>124</v>
      </c>
      <c r="AO46" s="141">
        <f t="shared" si="77"/>
        <v>819</v>
      </c>
      <c r="AP46" s="141">
        <f t="shared" si="77"/>
        <v>20</v>
      </c>
      <c r="AQ46" s="141">
        <f t="shared" si="77"/>
        <v>65</v>
      </c>
      <c r="AR46" s="141">
        <f t="shared" si="77"/>
        <v>1382</v>
      </c>
      <c r="AS46" s="141">
        <f t="shared" si="77"/>
        <v>26</v>
      </c>
      <c r="AT46" s="141">
        <f t="shared" si="77"/>
        <v>36</v>
      </c>
      <c r="AU46" s="141">
        <f t="shared" si="77"/>
        <v>320</v>
      </c>
      <c r="AV46" s="141">
        <f t="shared" si="77"/>
        <v>468</v>
      </c>
      <c r="AW46" s="141">
        <f t="shared" si="77"/>
        <v>469</v>
      </c>
      <c r="AX46" s="141">
        <f t="shared" si="77"/>
        <v>95</v>
      </c>
      <c r="AY46" s="141">
        <f t="shared" si="77"/>
        <v>108</v>
      </c>
      <c r="AZ46" s="141">
        <f t="shared" si="77"/>
        <v>99</v>
      </c>
      <c r="BA46" s="141">
        <f t="shared" si="77"/>
        <v>5</v>
      </c>
      <c r="BB46" s="141">
        <f t="shared" si="77"/>
        <v>877</v>
      </c>
      <c r="BC46" s="141">
        <f t="shared" si="77"/>
        <v>71</v>
      </c>
      <c r="BD46" s="141">
        <f t="shared" si="77"/>
        <v>59</v>
      </c>
      <c r="BE46" s="141">
        <f t="shared" si="77"/>
        <v>439</v>
      </c>
      <c r="BF46" s="141">
        <f t="shared" si="77"/>
        <v>19</v>
      </c>
      <c r="BG46" s="141">
        <f t="shared" si="77"/>
        <v>11</v>
      </c>
      <c r="BH46" s="141">
        <f t="shared" si="77"/>
        <v>166</v>
      </c>
      <c r="BI46" s="141">
        <f t="shared" si="77"/>
        <v>16</v>
      </c>
      <c r="BJ46" s="141">
        <f t="shared" si="77"/>
        <v>4926</v>
      </c>
      <c r="BK46" s="141">
        <f t="shared" si="77"/>
        <v>116</v>
      </c>
      <c r="BL46" s="141">
        <f t="shared" si="77"/>
        <v>2</v>
      </c>
      <c r="BM46" s="141">
        <f t="shared" si="77"/>
        <v>9</v>
      </c>
      <c r="BN46" s="141">
        <f t="shared" si="77"/>
        <v>6</v>
      </c>
      <c r="BO46" s="141">
        <f t="shared" si="77"/>
        <v>87</v>
      </c>
      <c r="BP46" s="141">
        <f t="shared" si="77"/>
        <v>234</v>
      </c>
      <c r="BQ46" s="141">
        <f t="shared" si="75"/>
        <v>54</v>
      </c>
      <c r="BR46" s="141">
        <f t="shared" si="75"/>
        <v>5641</v>
      </c>
      <c r="BS46" s="141">
        <f t="shared" si="75"/>
        <v>921</v>
      </c>
      <c r="BT46" s="141">
        <f t="shared" si="75"/>
        <v>111</v>
      </c>
      <c r="BU46" s="141">
        <f t="shared" si="75"/>
        <v>482</v>
      </c>
      <c r="BV46" s="141">
        <f t="shared" si="75"/>
        <v>113</v>
      </c>
      <c r="BW46" s="141">
        <f t="shared" si="75"/>
        <v>10</v>
      </c>
      <c r="BX46" s="141">
        <f t="shared" si="75"/>
        <v>13</v>
      </c>
      <c r="BY46" s="141">
        <f t="shared" si="75"/>
        <v>11</v>
      </c>
      <c r="BZ46" s="141">
        <f t="shared" si="75"/>
        <v>126</v>
      </c>
      <c r="CA46" s="141">
        <f t="shared" si="75"/>
        <v>539</v>
      </c>
      <c r="CB46" s="141">
        <f t="shared" si="75"/>
        <v>91</v>
      </c>
      <c r="CC46" s="141">
        <f t="shared" si="75"/>
        <v>10</v>
      </c>
    </row>
    <row r="47" spans="1:81" x14ac:dyDescent="0.2">
      <c r="A47" s="137" t="s">
        <v>75</v>
      </c>
      <c r="B47" s="125" t="s">
        <v>376</v>
      </c>
      <c r="C47" s="125">
        <v>2009</v>
      </c>
      <c r="D47" s="141">
        <f>D176</f>
        <v>442</v>
      </c>
      <c r="E47" s="141">
        <f t="shared" ref="E47:BP48" si="78">E176</f>
        <v>47</v>
      </c>
      <c r="F47" s="141">
        <f t="shared" si="78"/>
        <v>411</v>
      </c>
      <c r="G47" s="141">
        <f t="shared" si="78"/>
        <v>167</v>
      </c>
      <c r="H47" s="141">
        <f t="shared" si="78"/>
        <v>230</v>
      </c>
      <c r="I47" s="141">
        <f t="shared" si="78"/>
        <v>912</v>
      </c>
      <c r="J47" s="141">
        <f t="shared" si="78"/>
        <v>432</v>
      </c>
      <c r="K47" s="141">
        <f t="shared" si="78"/>
        <v>315</v>
      </c>
      <c r="L47" s="141">
        <f t="shared" si="78"/>
        <v>69</v>
      </c>
      <c r="M47" s="141">
        <f t="shared" si="78"/>
        <v>16</v>
      </c>
      <c r="N47" s="141">
        <f t="shared" si="78"/>
        <v>519</v>
      </c>
      <c r="O47" s="141">
        <f t="shared" si="78"/>
        <v>10</v>
      </c>
      <c r="P47" s="141">
        <f t="shared" si="78"/>
        <v>167</v>
      </c>
      <c r="Q47" s="141">
        <f t="shared" si="78"/>
        <v>12</v>
      </c>
      <c r="R47" s="141">
        <f t="shared" si="78"/>
        <v>72</v>
      </c>
      <c r="S47" s="141">
        <f t="shared" si="78"/>
        <v>3216</v>
      </c>
      <c r="T47" s="141">
        <f t="shared" si="78"/>
        <v>588</v>
      </c>
      <c r="U47" s="141">
        <f t="shared" si="78"/>
        <v>146</v>
      </c>
      <c r="V47" s="141">
        <f t="shared" si="78"/>
        <v>31</v>
      </c>
      <c r="W47" s="141">
        <f t="shared" si="78"/>
        <v>159</v>
      </c>
      <c r="X47" s="141">
        <f t="shared" si="78"/>
        <v>148</v>
      </c>
      <c r="Y47" s="141">
        <f t="shared" si="78"/>
        <v>48</v>
      </c>
      <c r="Z47" s="141">
        <f t="shared" si="78"/>
        <v>547</v>
      </c>
      <c r="AA47" s="141">
        <f t="shared" si="78"/>
        <v>86</v>
      </c>
      <c r="AB47" s="141">
        <f t="shared" si="78"/>
        <v>480</v>
      </c>
      <c r="AC47" s="141">
        <f t="shared" si="78"/>
        <v>608</v>
      </c>
      <c r="AD47" s="141">
        <f t="shared" si="78"/>
        <v>403</v>
      </c>
      <c r="AE47" s="141">
        <f t="shared" si="78"/>
        <v>27</v>
      </c>
      <c r="AF47" s="141">
        <f t="shared" si="78"/>
        <v>1766</v>
      </c>
      <c r="AG47" s="141">
        <f t="shared" si="78"/>
        <v>10</v>
      </c>
      <c r="AH47" s="141">
        <f t="shared" si="78"/>
        <v>42</v>
      </c>
      <c r="AI47" s="141">
        <f t="shared" si="78"/>
        <v>1190</v>
      </c>
      <c r="AJ47" s="141">
        <f t="shared" si="78"/>
        <v>45559</v>
      </c>
      <c r="AK47" s="141">
        <f t="shared" si="78"/>
        <v>2968</v>
      </c>
      <c r="AL47" s="141">
        <f t="shared" si="78"/>
        <v>342</v>
      </c>
      <c r="AM47" s="141">
        <f t="shared" si="78"/>
        <v>61</v>
      </c>
      <c r="AN47" s="141">
        <f t="shared" si="78"/>
        <v>255</v>
      </c>
      <c r="AO47" s="141">
        <f t="shared" si="78"/>
        <v>791</v>
      </c>
      <c r="AP47" s="141">
        <f t="shared" si="78"/>
        <v>76</v>
      </c>
      <c r="AQ47" s="141">
        <f t="shared" si="78"/>
        <v>169</v>
      </c>
      <c r="AR47" s="141">
        <f t="shared" si="78"/>
        <v>1262</v>
      </c>
      <c r="AS47" s="141">
        <f t="shared" si="78"/>
        <v>68</v>
      </c>
      <c r="AT47" s="141">
        <f t="shared" si="78"/>
        <v>79</v>
      </c>
      <c r="AU47" s="141">
        <f t="shared" si="78"/>
        <v>429</v>
      </c>
      <c r="AV47" s="141">
        <f t="shared" si="78"/>
        <v>325</v>
      </c>
      <c r="AW47" s="141">
        <f t="shared" si="78"/>
        <v>864</v>
      </c>
      <c r="AX47" s="141">
        <f t="shared" si="78"/>
        <v>175</v>
      </c>
      <c r="AY47" s="141">
        <f t="shared" si="78"/>
        <v>341</v>
      </c>
      <c r="AZ47" s="141">
        <f t="shared" si="78"/>
        <v>367</v>
      </c>
      <c r="BA47" s="141">
        <f t="shared" si="78"/>
        <v>200</v>
      </c>
      <c r="BB47" s="141">
        <f t="shared" si="78"/>
        <v>737</v>
      </c>
      <c r="BC47" s="141">
        <f t="shared" si="78"/>
        <v>96</v>
      </c>
      <c r="BD47" s="141">
        <f t="shared" si="78"/>
        <v>225</v>
      </c>
      <c r="BE47" s="141">
        <f t="shared" si="78"/>
        <v>354</v>
      </c>
      <c r="BF47" s="141">
        <f t="shared" si="78"/>
        <v>92</v>
      </c>
      <c r="BG47" s="141">
        <f t="shared" si="78"/>
        <v>84</v>
      </c>
      <c r="BH47" s="141">
        <f t="shared" si="78"/>
        <v>345</v>
      </c>
      <c r="BI47" s="141">
        <f t="shared" si="78"/>
        <v>176</v>
      </c>
      <c r="BJ47" s="141">
        <f t="shared" si="78"/>
        <v>3622</v>
      </c>
      <c r="BK47" s="141">
        <f t="shared" si="78"/>
        <v>458</v>
      </c>
      <c r="BL47" s="141">
        <f t="shared" si="78"/>
        <v>34</v>
      </c>
      <c r="BM47" s="141">
        <f t="shared" si="78"/>
        <v>45</v>
      </c>
      <c r="BN47" s="141">
        <f t="shared" si="78"/>
        <v>72</v>
      </c>
      <c r="BO47" s="141">
        <f t="shared" si="78"/>
        <v>141</v>
      </c>
      <c r="BP47" s="141">
        <f t="shared" si="78"/>
        <v>631</v>
      </c>
      <c r="BQ47" s="141">
        <f t="shared" ref="BQ47:CC49" si="79">BQ176</f>
        <v>72</v>
      </c>
      <c r="BR47" s="141">
        <f t="shared" si="79"/>
        <v>5981</v>
      </c>
      <c r="BS47" s="141">
        <f t="shared" si="79"/>
        <v>1109</v>
      </c>
      <c r="BT47" s="141">
        <f t="shared" si="79"/>
        <v>100</v>
      </c>
      <c r="BU47" s="141">
        <f t="shared" si="79"/>
        <v>711</v>
      </c>
      <c r="BV47" s="141">
        <f t="shared" si="79"/>
        <v>287</v>
      </c>
      <c r="BW47" s="141">
        <f t="shared" si="79"/>
        <v>47</v>
      </c>
      <c r="BX47" s="141">
        <f t="shared" si="79"/>
        <v>44</v>
      </c>
      <c r="BY47" s="141">
        <f t="shared" si="79"/>
        <v>18</v>
      </c>
      <c r="BZ47" s="141">
        <f t="shared" si="79"/>
        <v>245</v>
      </c>
      <c r="CA47" s="141">
        <f t="shared" si="79"/>
        <v>468</v>
      </c>
      <c r="CB47" s="141">
        <f t="shared" si="79"/>
        <v>161</v>
      </c>
      <c r="CC47" s="141">
        <f t="shared" si="79"/>
        <v>106</v>
      </c>
    </row>
    <row r="48" spans="1:81" x14ac:dyDescent="0.2">
      <c r="A48" s="137" t="s">
        <v>76</v>
      </c>
      <c r="B48" s="125" t="s">
        <v>375</v>
      </c>
      <c r="C48" s="125">
        <v>2009</v>
      </c>
      <c r="D48" s="141">
        <f t="shared" ref="D48:S49" si="80">D177</f>
        <v>30</v>
      </c>
      <c r="E48" s="141">
        <f t="shared" si="80"/>
        <v>0</v>
      </c>
      <c r="F48" s="141">
        <f t="shared" si="80"/>
        <v>7</v>
      </c>
      <c r="G48" s="141">
        <f t="shared" si="80"/>
        <v>8</v>
      </c>
      <c r="H48" s="141">
        <f t="shared" si="80"/>
        <v>0</v>
      </c>
      <c r="I48" s="141">
        <f t="shared" si="80"/>
        <v>0</v>
      </c>
      <c r="J48" s="141">
        <f t="shared" si="80"/>
        <v>0</v>
      </c>
      <c r="K48" s="141">
        <f t="shared" si="80"/>
        <v>88</v>
      </c>
      <c r="L48" s="141">
        <f t="shared" si="80"/>
        <v>0</v>
      </c>
      <c r="M48" s="141">
        <f t="shared" si="80"/>
        <v>2</v>
      </c>
      <c r="N48" s="141">
        <f t="shared" si="80"/>
        <v>2</v>
      </c>
      <c r="O48" s="141">
        <f t="shared" si="80"/>
        <v>1</v>
      </c>
      <c r="P48" s="141">
        <f t="shared" si="80"/>
        <v>5</v>
      </c>
      <c r="Q48" s="141">
        <f t="shared" si="80"/>
        <v>1</v>
      </c>
      <c r="R48" s="141">
        <f t="shared" si="80"/>
        <v>2</v>
      </c>
      <c r="S48" s="141">
        <f t="shared" si="80"/>
        <v>102</v>
      </c>
      <c r="T48" s="141">
        <f t="shared" si="78"/>
        <v>25</v>
      </c>
      <c r="U48" s="141">
        <f t="shared" si="78"/>
        <v>2</v>
      </c>
      <c r="V48" s="141">
        <f t="shared" si="78"/>
        <v>1</v>
      </c>
      <c r="W48" s="141">
        <f t="shared" si="78"/>
        <v>0</v>
      </c>
      <c r="X48" s="141">
        <f t="shared" si="78"/>
        <v>5</v>
      </c>
      <c r="Y48" s="141">
        <f t="shared" si="78"/>
        <v>8</v>
      </c>
      <c r="Z48" s="141">
        <f t="shared" si="78"/>
        <v>0</v>
      </c>
      <c r="AA48" s="141">
        <f t="shared" si="78"/>
        <v>0</v>
      </c>
      <c r="AB48" s="141">
        <f t="shared" si="78"/>
        <v>0</v>
      </c>
      <c r="AC48" s="141">
        <f t="shared" si="78"/>
        <v>30</v>
      </c>
      <c r="AD48" s="141">
        <f t="shared" si="78"/>
        <v>0</v>
      </c>
      <c r="AE48" s="141">
        <f t="shared" si="78"/>
        <v>0</v>
      </c>
      <c r="AF48" s="141">
        <f t="shared" si="78"/>
        <v>20</v>
      </c>
      <c r="AG48" s="141">
        <f t="shared" si="78"/>
        <v>2</v>
      </c>
      <c r="AH48" s="141">
        <f t="shared" si="78"/>
        <v>0</v>
      </c>
      <c r="AI48" s="141">
        <f t="shared" si="78"/>
        <v>21</v>
      </c>
      <c r="AJ48" s="141">
        <f t="shared" si="78"/>
        <v>3610</v>
      </c>
      <c r="AK48" s="141">
        <f t="shared" si="78"/>
        <v>169</v>
      </c>
      <c r="AL48" s="141">
        <f t="shared" si="78"/>
        <v>9</v>
      </c>
      <c r="AM48" s="141">
        <f t="shared" si="78"/>
        <v>0</v>
      </c>
      <c r="AN48" s="141">
        <f t="shared" si="78"/>
        <v>0</v>
      </c>
      <c r="AO48" s="141">
        <f t="shared" si="78"/>
        <v>0</v>
      </c>
      <c r="AP48" s="141">
        <f t="shared" si="78"/>
        <v>0</v>
      </c>
      <c r="AQ48" s="141">
        <f t="shared" si="78"/>
        <v>9</v>
      </c>
      <c r="AR48" s="141">
        <f t="shared" si="78"/>
        <v>0</v>
      </c>
      <c r="AS48" s="141">
        <f t="shared" si="78"/>
        <v>1</v>
      </c>
      <c r="AT48" s="141">
        <f t="shared" si="78"/>
        <v>0</v>
      </c>
      <c r="AU48" s="141">
        <f t="shared" si="78"/>
        <v>25</v>
      </c>
      <c r="AV48" s="141">
        <f t="shared" si="78"/>
        <v>7</v>
      </c>
      <c r="AW48" s="141">
        <f t="shared" si="78"/>
        <v>2</v>
      </c>
      <c r="AX48" s="141">
        <f t="shared" si="78"/>
        <v>1</v>
      </c>
      <c r="AY48" s="141">
        <f t="shared" si="78"/>
        <v>0</v>
      </c>
      <c r="AZ48" s="141">
        <f t="shared" si="78"/>
        <v>0</v>
      </c>
      <c r="BA48" s="141">
        <f t="shared" si="78"/>
        <v>0</v>
      </c>
      <c r="BB48" s="141">
        <f t="shared" si="78"/>
        <v>0</v>
      </c>
      <c r="BC48" s="141">
        <f t="shared" si="78"/>
        <v>0</v>
      </c>
      <c r="BD48" s="141">
        <f t="shared" si="78"/>
        <v>6</v>
      </c>
      <c r="BE48" s="141">
        <f t="shared" si="78"/>
        <v>0</v>
      </c>
      <c r="BF48" s="141">
        <f t="shared" si="78"/>
        <v>1</v>
      </c>
      <c r="BG48" s="141">
        <f t="shared" si="78"/>
        <v>0</v>
      </c>
      <c r="BH48" s="141">
        <f t="shared" si="78"/>
        <v>8</v>
      </c>
      <c r="BI48" s="141">
        <f t="shared" si="78"/>
        <v>0</v>
      </c>
      <c r="BJ48" s="141">
        <f t="shared" si="78"/>
        <v>79</v>
      </c>
      <c r="BK48" s="141">
        <f t="shared" si="78"/>
        <v>10</v>
      </c>
      <c r="BL48" s="141">
        <f t="shared" si="78"/>
        <v>1</v>
      </c>
      <c r="BM48" s="141">
        <f t="shared" si="78"/>
        <v>0</v>
      </c>
      <c r="BN48" s="141">
        <f t="shared" si="78"/>
        <v>0</v>
      </c>
      <c r="BO48" s="141">
        <f t="shared" si="78"/>
        <v>12</v>
      </c>
      <c r="BP48" s="141">
        <f t="shared" si="78"/>
        <v>0</v>
      </c>
      <c r="BQ48" s="141">
        <f t="shared" si="79"/>
        <v>0</v>
      </c>
      <c r="BR48" s="141">
        <f t="shared" si="79"/>
        <v>60</v>
      </c>
      <c r="BS48" s="141">
        <f t="shared" si="79"/>
        <v>22</v>
      </c>
      <c r="BT48" s="141">
        <f t="shared" si="79"/>
        <v>9</v>
      </c>
      <c r="BU48" s="141">
        <f t="shared" si="79"/>
        <v>7</v>
      </c>
      <c r="BV48" s="141">
        <f t="shared" si="79"/>
        <v>0</v>
      </c>
      <c r="BW48" s="141">
        <f t="shared" si="79"/>
        <v>0</v>
      </c>
      <c r="BX48" s="141">
        <f t="shared" si="79"/>
        <v>0</v>
      </c>
      <c r="BY48" s="141">
        <f t="shared" si="79"/>
        <v>0</v>
      </c>
      <c r="BZ48" s="141">
        <f t="shared" si="79"/>
        <v>4</v>
      </c>
      <c r="CA48" s="141">
        <f t="shared" si="79"/>
        <v>11</v>
      </c>
      <c r="CB48" s="141">
        <f t="shared" si="79"/>
        <v>3</v>
      </c>
      <c r="CC48" s="141">
        <f t="shared" si="79"/>
        <v>9</v>
      </c>
    </row>
    <row r="49" spans="1:91" x14ac:dyDescent="0.2">
      <c r="A49" s="137" t="s">
        <v>77</v>
      </c>
      <c r="B49" s="125" t="s">
        <v>374</v>
      </c>
      <c r="C49" s="125">
        <v>2009</v>
      </c>
      <c r="D49" s="141">
        <f t="shared" si="80"/>
        <v>1373</v>
      </c>
      <c r="E49" s="141">
        <f t="shared" ref="E49:BP49" si="81">E178</f>
        <v>45</v>
      </c>
      <c r="F49" s="141">
        <f t="shared" si="81"/>
        <v>333</v>
      </c>
      <c r="G49" s="141">
        <f t="shared" si="81"/>
        <v>145</v>
      </c>
      <c r="H49" s="141">
        <f t="shared" si="81"/>
        <v>311</v>
      </c>
      <c r="I49" s="141">
        <f t="shared" si="81"/>
        <v>806</v>
      </c>
      <c r="J49" s="141">
        <f t="shared" si="81"/>
        <v>673</v>
      </c>
      <c r="K49" s="141">
        <f t="shared" si="81"/>
        <v>119</v>
      </c>
      <c r="L49" s="141">
        <f t="shared" si="81"/>
        <v>77</v>
      </c>
      <c r="M49" s="141">
        <f t="shared" si="81"/>
        <v>9</v>
      </c>
      <c r="N49" s="141">
        <f t="shared" si="81"/>
        <v>289</v>
      </c>
      <c r="O49" s="141">
        <f t="shared" si="81"/>
        <v>10</v>
      </c>
      <c r="P49" s="141">
        <f t="shared" si="81"/>
        <v>166</v>
      </c>
      <c r="Q49" s="141">
        <f t="shared" si="81"/>
        <v>14</v>
      </c>
      <c r="R49" s="141">
        <f t="shared" si="81"/>
        <v>73</v>
      </c>
      <c r="S49" s="141">
        <f t="shared" si="81"/>
        <v>1982</v>
      </c>
      <c r="T49" s="141">
        <f t="shared" si="81"/>
        <v>514</v>
      </c>
      <c r="U49" s="141">
        <f t="shared" si="81"/>
        <v>122</v>
      </c>
      <c r="V49" s="141">
        <f t="shared" si="81"/>
        <v>105</v>
      </c>
      <c r="W49" s="141">
        <f t="shared" si="81"/>
        <v>299</v>
      </c>
      <c r="X49" s="141">
        <f t="shared" si="81"/>
        <v>123</v>
      </c>
      <c r="Y49" s="141">
        <f t="shared" si="81"/>
        <v>28</v>
      </c>
      <c r="Z49" s="141">
        <f t="shared" si="81"/>
        <v>397</v>
      </c>
      <c r="AA49" s="141">
        <f t="shared" si="81"/>
        <v>86</v>
      </c>
      <c r="AB49" s="141">
        <f t="shared" si="81"/>
        <v>583</v>
      </c>
      <c r="AC49" s="141">
        <f t="shared" si="81"/>
        <v>1093</v>
      </c>
      <c r="AD49" s="141">
        <f t="shared" si="81"/>
        <v>960</v>
      </c>
      <c r="AE49" s="141">
        <f t="shared" si="81"/>
        <v>41</v>
      </c>
      <c r="AF49" s="141">
        <f t="shared" si="81"/>
        <v>1577</v>
      </c>
      <c r="AG49" s="141">
        <f t="shared" si="81"/>
        <v>9</v>
      </c>
      <c r="AH49" s="141">
        <f t="shared" si="81"/>
        <v>24</v>
      </c>
      <c r="AI49" s="141">
        <f t="shared" si="81"/>
        <v>1567</v>
      </c>
      <c r="AJ49" s="141">
        <f t="shared" si="81"/>
        <v>71581</v>
      </c>
      <c r="AK49" s="141">
        <f t="shared" si="81"/>
        <v>2250</v>
      </c>
      <c r="AL49" s="141">
        <f t="shared" si="81"/>
        <v>390</v>
      </c>
      <c r="AM49" s="141">
        <f t="shared" si="81"/>
        <v>37</v>
      </c>
      <c r="AN49" s="141">
        <f t="shared" si="81"/>
        <v>102</v>
      </c>
      <c r="AO49" s="141">
        <f t="shared" si="81"/>
        <v>1063</v>
      </c>
      <c r="AP49" s="141">
        <f t="shared" si="81"/>
        <v>39</v>
      </c>
      <c r="AQ49" s="141">
        <f t="shared" si="81"/>
        <v>172</v>
      </c>
      <c r="AR49" s="141">
        <f t="shared" si="81"/>
        <v>1443</v>
      </c>
      <c r="AS49" s="141">
        <f t="shared" si="81"/>
        <v>56</v>
      </c>
      <c r="AT49" s="141">
        <f t="shared" si="81"/>
        <v>36</v>
      </c>
      <c r="AU49" s="141">
        <f t="shared" si="81"/>
        <v>412</v>
      </c>
      <c r="AV49" s="141">
        <f t="shared" si="81"/>
        <v>721</v>
      </c>
      <c r="AW49" s="141">
        <f t="shared" si="81"/>
        <v>1078</v>
      </c>
      <c r="AX49" s="141">
        <f t="shared" si="81"/>
        <v>165</v>
      </c>
      <c r="AY49" s="141">
        <f t="shared" si="81"/>
        <v>424</v>
      </c>
      <c r="AZ49" s="141">
        <f t="shared" si="81"/>
        <v>249</v>
      </c>
      <c r="BA49" s="141">
        <f t="shared" si="81"/>
        <v>170</v>
      </c>
      <c r="BB49" s="141">
        <f t="shared" si="81"/>
        <v>691</v>
      </c>
      <c r="BC49" s="141">
        <f t="shared" si="81"/>
        <v>77</v>
      </c>
      <c r="BD49" s="141">
        <f t="shared" si="81"/>
        <v>76</v>
      </c>
      <c r="BE49" s="141">
        <f t="shared" si="81"/>
        <v>596</v>
      </c>
      <c r="BF49" s="141">
        <f t="shared" si="81"/>
        <v>53</v>
      </c>
      <c r="BG49" s="141">
        <f t="shared" si="81"/>
        <v>44</v>
      </c>
      <c r="BH49" s="141">
        <f t="shared" si="81"/>
        <v>197</v>
      </c>
      <c r="BI49" s="141">
        <f t="shared" si="81"/>
        <v>137</v>
      </c>
      <c r="BJ49" s="141">
        <f t="shared" si="81"/>
        <v>3980</v>
      </c>
      <c r="BK49" s="141">
        <f t="shared" si="81"/>
        <v>264</v>
      </c>
      <c r="BL49" s="141">
        <f t="shared" si="81"/>
        <v>20</v>
      </c>
      <c r="BM49" s="141">
        <f t="shared" si="81"/>
        <v>44</v>
      </c>
      <c r="BN49" s="141">
        <f t="shared" si="81"/>
        <v>139</v>
      </c>
      <c r="BO49" s="141">
        <f t="shared" si="81"/>
        <v>90</v>
      </c>
      <c r="BP49" s="141">
        <f t="shared" si="81"/>
        <v>555</v>
      </c>
      <c r="BQ49" s="141">
        <f t="shared" si="79"/>
        <v>84</v>
      </c>
      <c r="BR49" s="141">
        <f t="shared" si="79"/>
        <v>3753</v>
      </c>
      <c r="BS49" s="141">
        <f t="shared" si="79"/>
        <v>1070</v>
      </c>
      <c r="BT49" s="141">
        <f t="shared" si="79"/>
        <v>127</v>
      </c>
      <c r="BU49" s="141">
        <f t="shared" si="79"/>
        <v>823</v>
      </c>
      <c r="BV49" s="141">
        <f t="shared" si="79"/>
        <v>156</v>
      </c>
      <c r="BW49" s="141">
        <f t="shared" si="79"/>
        <v>29</v>
      </c>
      <c r="BX49" s="141">
        <f t="shared" si="79"/>
        <v>21</v>
      </c>
      <c r="BY49" s="141">
        <f t="shared" si="79"/>
        <v>18</v>
      </c>
      <c r="BZ49" s="141">
        <f t="shared" si="79"/>
        <v>187</v>
      </c>
      <c r="CA49" s="141">
        <f t="shared" si="79"/>
        <v>555</v>
      </c>
      <c r="CB49" s="141">
        <f t="shared" si="79"/>
        <v>81</v>
      </c>
      <c r="CC49" s="141">
        <f t="shared" si="79"/>
        <v>62</v>
      </c>
    </row>
    <row r="50" spans="1:91" x14ac:dyDescent="0.2">
      <c r="A50" s="137" t="s">
        <v>78</v>
      </c>
      <c r="B50" s="125" t="s">
        <v>373</v>
      </c>
      <c r="C50" s="125">
        <v>2009</v>
      </c>
      <c r="D50" s="141">
        <f>D180</f>
        <v>0</v>
      </c>
      <c r="E50" s="141">
        <f t="shared" ref="E50:BP51" si="82">E180</f>
        <v>0</v>
      </c>
      <c r="F50" s="141">
        <f t="shared" si="82"/>
        <v>0</v>
      </c>
      <c r="G50" s="141">
        <f t="shared" si="82"/>
        <v>2</v>
      </c>
      <c r="H50" s="141">
        <f t="shared" si="82"/>
        <v>1</v>
      </c>
      <c r="I50" s="141">
        <f t="shared" si="82"/>
        <v>0</v>
      </c>
      <c r="J50" s="141">
        <f t="shared" si="82"/>
        <v>2</v>
      </c>
      <c r="K50" s="141">
        <f t="shared" si="82"/>
        <v>2</v>
      </c>
      <c r="L50" s="141">
        <f t="shared" si="82"/>
        <v>0</v>
      </c>
      <c r="M50" s="141">
        <f t="shared" si="82"/>
        <v>0</v>
      </c>
      <c r="N50" s="141">
        <f t="shared" si="82"/>
        <v>0</v>
      </c>
      <c r="O50" s="141">
        <f t="shared" si="82"/>
        <v>0</v>
      </c>
      <c r="P50" s="141">
        <f t="shared" si="82"/>
        <v>0</v>
      </c>
      <c r="Q50" s="141">
        <f t="shared" si="82"/>
        <v>0</v>
      </c>
      <c r="R50" s="141">
        <f t="shared" si="82"/>
        <v>0</v>
      </c>
      <c r="S50" s="141">
        <f t="shared" si="82"/>
        <v>0</v>
      </c>
      <c r="T50" s="141">
        <f t="shared" si="82"/>
        <v>10</v>
      </c>
      <c r="U50" s="141">
        <f t="shared" si="82"/>
        <v>0</v>
      </c>
      <c r="V50" s="141">
        <f t="shared" si="82"/>
        <v>0</v>
      </c>
      <c r="W50" s="141">
        <f t="shared" si="82"/>
        <v>0</v>
      </c>
      <c r="X50" s="141">
        <f t="shared" si="82"/>
        <v>0</v>
      </c>
      <c r="Y50" s="141">
        <f t="shared" si="82"/>
        <v>0</v>
      </c>
      <c r="Z50" s="141">
        <f t="shared" si="82"/>
        <v>0</v>
      </c>
      <c r="AA50" s="141">
        <f t="shared" si="82"/>
        <v>0</v>
      </c>
      <c r="AB50" s="141">
        <f t="shared" si="82"/>
        <v>0</v>
      </c>
      <c r="AC50" s="141">
        <f t="shared" si="82"/>
        <v>0</v>
      </c>
      <c r="AD50" s="141">
        <f t="shared" si="82"/>
        <v>0</v>
      </c>
      <c r="AE50" s="141">
        <f t="shared" si="82"/>
        <v>0</v>
      </c>
      <c r="AF50" s="141">
        <f t="shared" si="82"/>
        <v>0</v>
      </c>
      <c r="AG50" s="141">
        <f t="shared" si="82"/>
        <v>0</v>
      </c>
      <c r="AH50" s="141">
        <f t="shared" si="82"/>
        <v>1</v>
      </c>
      <c r="AI50" s="141">
        <f t="shared" si="82"/>
        <v>2</v>
      </c>
      <c r="AJ50" s="141">
        <f t="shared" si="82"/>
        <v>243</v>
      </c>
      <c r="AK50" s="141">
        <f t="shared" si="82"/>
        <v>25</v>
      </c>
      <c r="AL50" s="141">
        <f t="shared" si="82"/>
        <v>0</v>
      </c>
      <c r="AM50" s="141">
        <f t="shared" si="82"/>
        <v>3</v>
      </c>
      <c r="AN50" s="141">
        <f t="shared" si="82"/>
        <v>0</v>
      </c>
      <c r="AO50" s="141">
        <f t="shared" si="82"/>
        <v>16</v>
      </c>
      <c r="AP50" s="141">
        <f t="shared" si="82"/>
        <v>0</v>
      </c>
      <c r="AQ50" s="141">
        <f t="shared" si="82"/>
        <v>0</v>
      </c>
      <c r="AR50" s="141">
        <f t="shared" si="82"/>
        <v>0</v>
      </c>
      <c r="AS50" s="141">
        <f t="shared" si="82"/>
        <v>0</v>
      </c>
      <c r="AT50" s="141">
        <f t="shared" si="82"/>
        <v>0</v>
      </c>
      <c r="AU50" s="141">
        <f t="shared" si="82"/>
        <v>0</v>
      </c>
      <c r="AV50" s="141">
        <f t="shared" si="82"/>
        <v>0</v>
      </c>
      <c r="AW50" s="141">
        <f t="shared" si="82"/>
        <v>14</v>
      </c>
      <c r="AX50" s="141">
        <f t="shared" si="82"/>
        <v>3</v>
      </c>
      <c r="AY50" s="141">
        <f t="shared" si="82"/>
        <v>1</v>
      </c>
      <c r="AZ50" s="141">
        <f t="shared" si="82"/>
        <v>0</v>
      </c>
      <c r="BA50" s="141">
        <f t="shared" si="82"/>
        <v>0</v>
      </c>
      <c r="BB50" s="141">
        <f t="shared" si="82"/>
        <v>0</v>
      </c>
      <c r="BC50" s="141">
        <f t="shared" si="82"/>
        <v>0</v>
      </c>
      <c r="BD50" s="141">
        <f t="shared" si="82"/>
        <v>0</v>
      </c>
      <c r="BE50" s="141">
        <f t="shared" si="82"/>
        <v>0</v>
      </c>
      <c r="BF50" s="141">
        <f t="shared" si="82"/>
        <v>0</v>
      </c>
      <c r="BG50" s="141">
        <f t="shared" si="82"/>
        <v>0</v>
      </c>
      <c r="BH50" s="141">
        <f t="shared" si="82"/>
        <v>0</v>
      </c>
      <c r="BI50" s="141">
        <f t="shared" si="82"/>
        <v>0</v>
      </c>
      <c r="BJ50" s="141">
        <f t="shared" si="82"/>
        <v>22</v>
      </c>
      <c r="BK50" s="141">
        <f t="shared" si="82"/>
        <v>8</v>
      </c>
      <c r="BL50" s="141">
        <f t="shared" si="82"/>
        <v>0</v>
      </c>
      <c r="BM50" s="141">
        <f t="shared" si="82"/>
        <v>0</v>
      </c>
      <c r="BN50" s="141">
        <f t="shared" si="82"/>
        <v>0</v>
      </c>
      <c r="BO50" s="141">
        <f t="shared" si="82"/>
        <v>0</v>
      </c>
      <c r="BP50" s="141">
        <f t="shared" si="82"/>
        <v>0</v>
      </c>
      <c r="BQ50" s="141">
        <f t="shared" ref="BQ50:CC52" si="83">BQ180</f>
        <v>0</v>
      </c>
      <c r="BR50" s="141">
        <f t="shared" si="83"/>
        <v>2</v>
      </c>
      <c r="BS50" s="141">
        <f t="shared" si="83"/>
        <v>0</v>
      </c>
      <c r="BT50" s="141">
        <f t="shared" si="83"/>
        <v>0</v>
      </c>
      <c r="BU50" s="141">
        <f t="shared" si="83"/>
        <v>8</v>
      </c>
      <c r="BV50" s="141">
        <f t="shared" si="83"/>
        <v>0</v>
      </c>
      <c r="BW50" s="141">
        <f t="shared" si="83"/>
        <v>0</v>
      </c>
      <c r="BX50" s="141">
        <f t="shared" si="83"/>
        <v>0</v>
      </c>
      <c r="BY50" s="141">
        <f t="shared" si="83"/>
        <v>0</v>
      </c>
      <c r="BZ50" s="141">
        <f t="shared" si="83"/>
        <v>0</v>
      </c>
      <c r="CA50" s="141">
        <f t="shared" si="83"/>
        <v>0</v>
      </c>
      <c r="CB50" s="141">
        <f t="shared" si="83"/>
        <v>0</v>
      </c>
      <c r="CC50" s="141">
        <f t="shared" si="83"/>
        <v>0</v>
      </c>
    </row>
    <row r="51" spans="1:91" x14ac:dyDescent="0.2">
      <c r="A51" s="137" t="s">
        <v>79</v>
      </c>
      <c r="B51" s="125" t="s">
        <v>372</v>
      </c>
      <c r="C51" s="125">
        <v>2009</v>
      </c>
      <c r="D51" s="141">
        <f t="shared" ref="D51:S52" si="84">D181</f>
        <v>26</v>
      </c>
      <c r="E51" s="141">
        <f t="shared" si="84"/>
        <v>4</v>
      </c>
      <c r="F51" s="141">
        <f t="shared" si="84"/>
        <v>20</v>
      </c>
      <c r="G51" s="141">
        <f t="shared" si="84"/>
        <v>3</v>
      </c>
      <c r="H51" s="141">
        <f t="shared" si="84"/>
        <v>0</v>
      </c>
      <c r="I51" s="141">
        <f t="shared" si="84"/>
        <v>44</v>
      </c>
      <c r="J51" s="141">
        <f t="shared" si="84"/>
        <v>2</v>
      </c>
      <c r="K51" s="141">
        <f t="shared" si="84"/>
        <v>8</v>
      </c>
      <c r="L51" s="141">
        <f t="shared" si="84"/>
        <v>6</v>
      </c>
      <c r="M51" s="141">
        <f t="shared" si="84"/>
        <v>0</v>
      </c>
      <c r="N51" s="141">
        <f t="shared" si="84"/>
        <v>0</v>
      </c>
      <c r="O51" s="141">
        <f t="shared" si="84"/>
        <v>4</v>
      </c>
      <c r="P51" s="141">
        <f t="shared" si="84"/>
        <v>13</v>
      </c>
      <c r="Q51" s="141">
        <f t="shared" si="84"/>
        <v>1</v>
      </c>
      <c r="R51" s="141">
        <f t="shared" si="84"/>
        <v>0</v>
      </c>
      <c r="S51" s="141">
        <f t="shared" si="84"/>
        <v>119</v>
      </c>
      <c r="T51" s="141">
        <f t="shared" si="82"/>
        <v>15</v>
      </c>
      <c r="U51" s="141">
        <f t="shared" si="82"/>
        <v>10</v>
      </c>
      <c r="V51" s="141">
        <f t="shared" si="82"/>
        <v>0</v>
      </c>
      <c r="W51" s="141">
        <f t="shared" si="82"/>
        <v>4</v>
      </c>
      <c r="X51" s="141">
        <f t="shared" si="82"/>
        <v>6</v>
      </c>
      <c r="Y51" s="141">
        <f t="shared" si="82"/>
        <v>0</v>
      </c>
      <c r="Z51" s="141">
        <f t="shared" si="82"/>
        <v>45</v>
      </c>
      <c r="AA51" s="141">
        <f t="shared" si="82"/>
        <v>0</v>
      </c>
      <c r="AB51" s="141">
        <f t="shared" si="82"/>
        <v>2</v>
      </c>
      <c r="AC51" s="141">
        <f t="shared" si="82"/>
        <v>5</v>
      </c>
      <c r="AD51" s="141">
        <f t="shared" si="82"/>
        <v>12</v>
      </c>
      <c r="AE51" s="141">
        <f t="shared" si="82"/>
        <v>0</v>
      </c>
      <c r="AF51" s="141">
        <f t="shared" si="82"/>
        <v>8</v>
      </c>
      <c r="AG51" s="141">
        <f t="shared" si="82"/>
        <v>0</v>
      </c>
      <c r="AH51" s="141">
        <f t="shared" si="82"/>
        <v>3</v>
      </c>
      <c r="AI51" s="141">
        <f t="shared" si="82"/>
        <v>18</v>
      </c>
      <c r="AJ51" s="141">
        <f t="shared" si="82"/>
        <v>1441</v>
      </c>
      <c r="AK51" s="141">
        <f t="shared" si="82"/>
        <v>141</v>
      </c>
      <c r="AL51" s="141">
        <f t="shared" si="82"/>
        <v>16</v>
      </c>
      <c r="AM51" s="141">
        <f t="shared" si="82"/>
        <v>0</v>
      </c>
      <c r="AN51" s="141">
        <f t="shared" si="82"/>
        <v>37</v>
      </c>
      <c r="AO51" s="141">
        <f t="shared" si="82"/>
        <v>7</v>
      </c>
      <c r="AP51" s="141">
        <f t="shared" si="82"/>
        <v>8</v>
      </c>
      <c r="AQ51" s="141">
        <f t="shared" si="82"/>
        <v>7</v>
      </c>
      <c r="AR51" s="141">
        <f t="shared" si="82"/>
        <v>54</v>
      </c>
      <c r="AS51" s="141">
        <f t="shared" si="82"/>
        <v>0</v>
      </c>
      <c r="AT51" s="141">
        <f t="shared" si="82"/>
        <v>6</v>
      </c>
      <c r="AU51" s="141">
        <f t="shared" si="82"/>
        <v>0</v>
      </c>
      <c r="AV51" s="141">
        <f t="shared" si="82"/>
        <v>16</v>
      </c>
      <c r="AW51" s="141">
        <f t="shared" si="82"/>
        <v>0</v>
      </c>
      <c r="AX51" s="141">
        <f t="shared" si="82"/>
        <v>29</v>
      </c>
      <c r="AY51" s="141">
        <f t="shared" si="82"/>
        <v>12</v>
      </c>
      <c r="AZ51" s="141">
        <f t="shared" si="82"/>
        <v>22</v>
      </c>
      <c r="BA51" s="141">
        <f t="shared" si="82"/>
        <v>0</v>
      </c>
      <c r="BB51" s="141">
        <f t="shared" si="82"/>
        <v>38</v>
      </c>
      <c r="BC51" s="141">
        <f t="shared" si="82"/>
        <v>0</v>
      </c>
      <c r="BD51" s="141">
        <f t="shared" si="82"/>
        <v>0</v>
      </c>
      <c r="BE51" s="141">
        <f t="shared" si="82"/>
        <v>16</v>
      </c>
      <c r="BF51" s="141">
        <f t="shared" si="82"/>
        <v>14</v>
      </c>
      <c r="BG51" s="141">
        <f t="shared" si="82"/>
        <v>5</v>
      </c>
      <c r="BH51" s="141">
        <f t="shared" si="82"/>
        <v>37</v>
      </c>
      <c r="BI51" s="141">
        <f t="shared" si="82"/>
        <v>7</v>
      </c>
      <c r="BJ51" s="141">
        <f t="shared" si="82"/>
        <v>62</v>
      </c>
      <c r="BK51" s="141">
        <f t="shared" si="82"/>
        <v>33</v>
      </c>
      <c r="BL51" s="141">
        <f t="shared" si="82"/>
        <v>5</v>
      </c>
      <c r="BM51" s="141">
        <f t="shared" si="82"/>
        <v>9</v>
      </c>
      <c r="BN51" s="141">
        <f t="shared" si="82"/>
        <v>0</v>
      </c>
      <c r="BO51" s="141">
        <f t="shared" si="82"/>
        <v>0</v>
      </c>
      <c r="BP51" s="141">
        <f t="shared" si="82"/>
        <v>29</v>
      </c>
      <c r="BQ51" s="141">
        <f t="shared" si="83"/>
        <v>3</v>
      </c>
      <c r="BR51" s="141">
        <f t="shared" si="83"/>
        <v>0</v>
      </c>
      <c r="BS51" s="141">
        <f t="shared" si="83"/>
        <v>66</v>
      </c>
      <c r="BT51" s="141">
        <f t="shared" si="83"/>
        <v>5</v>
      </c>
      <c r="BU51" s="141">
        <f t="shared" si="83"/>
        <v>21</v>
      </c>
      <c r="BV51" s="141">
        <f t="shared" si="83"/>
        <v>584</v>
      </c>
      <c r="BW51" s="141">
        <f t="shared" si="83"/>
        <v>6</v>
      </c>
      <c r="BX51" s="141">
        <f t="shared" si="83"/>
        <v>4</v>
      </c>
      <c r="BY51" s="141">
        <f t="shared" si="83"/>
        <v>1</v>
      </c>
      <c r="BZ51" s="141">
        <f t="shared" si="83"/>
        <v>27</v>
      </c>
      <c r="CA51" s="141">
        <f t="shared" si="83"/>
        <v>28</v>
      </c>
      <c r="CB51" s="141">
        <f t="shared" si="83"/>
        <v>0</v>
      </c>
      <c r="CC51" s="141">
        <f t="shared" si="83"/>
        <v>8</v>
      </c>
    </row>
    <row r="52" spans="1:91" x14ac:dyDescent="0.2">
      <c r="A52" s="137" t="s">
        <v>80</v>
      </c>
      <c r="B52" s="125" t="s">
        <v>371</v>
      </c>
      <c r="C52" s="125">
        <v>2009</v>
      </c>
      <c r="D52" s="141">
        <f t="shared" si="84"/>
        <v>4731</v>
      </c>
      <c r="E52" s="141">
        <f t="shared" ref="E52:BP52" si="85">E182</f>
        <v>324</v>
      </c>
      <c r="F52" s="141">
        <f t="shared" si="85"/>
        <v>5316</v>
      </c>
      <c r="G52" s="141">
        <f t="shared" si="85"/>
        <v>3300</v>
      </c>
      <c r="H52" s="141">
        <f t="shared" si="85"/>
        <v>3708</v>
      </c>
      <c r="I52" s="141">
        <f t="shared" si="85"/>
        <v>9182</v>
      </c>
      <c r="J52" s="141">
        <f t="shared" si="85"/>
        <v>7027</v>
      </c>
      <c r="K52" s="141">
        <f t="shared" si="85"/>
        <v>2338</v>
      </c>
      <c r="L52" s="141">
        <f t="shared" si="85"/>
        <v>836</v>
      </c>
      <c r="M52" s="141">
        <f t="shared" si="85"/>
        <v>1</v>
      </c>
      <c r="N52" s="141">
        <f t="shared" si="85"/>
        <v>3477</v>
      </c>
      <c r="O52" s="141">
        <f t="shared" si="85"/>
        <v>239</v>
      </c>
      <c r="P52" s="141">
        <f t="shared" si="85"/>
        <v>2118</v>
      </c>
      <c r="Q52" s="141">
        <f t="shared" si="85"/>
        <v>290</v>
      </c>
      <c r="R52" s="141">
        <f t="shared" si="85"/>
        <v>1545</v>
      </c>
      <c r="S52" s="141">
        <f t="shared" si="85"/>
        <v>25399</v>
      </c>
      <c r="T52" s="141">
        <f t="shared" si="85"/>
        <v>8244</v>
      </c>
      <c r="U52" s="141">
        <f t="shared" si="85"/>
        <v>1563</v>
      </c>
      <c r="V52" s="141">
        <f t="shared" si="85"/>
        <v>730</v>
      </c>
      <c r="W52" s="141">
        <f t="shared" si="85"/>
        <v>3096</v>
      </c>
      <c r="X52" s="141">
        <f t="shared" si="85"/>
        <v>2425</v>
      </c>
      <c r="Y52" s="141">
        <f t="shared" si="85"/>
        <v>804</v>
      </c>
      <c r="Z52" s="141">
        <f t="shared" si="85"/>
        <v>5605</v>
      </c>
      <c r="AA52" s="141">
        <f t="shared" si="85"/>
        <v>1426</v>
      </c>
      <c r="AB52" s="141">
        <f t="shared" si="85"/>
        <v>5798</v>
      </c>
      <c r="AC52" s="141">
        <f t="shared" si="85"/>
        <v>7424</v>
      </c>
      <c r="AD52" s="141">
        <f t="shared" si="85"/>
        <v>3686</v>
      </c>
      <c r="AE52" s="141">
        <f t="shared" si="85"/>
        <v>60</v>
      </c>
      <c r="AF52" s="141">
        <f t="shared" si="85"/>
        <v>23832</v>
      </c>
      <c r="AG52" s="141">
        <f t="shared" si="85"/>
        <v>180</v>
      </c>
      <c r="AH52" s="141">
        <f t="shared" si="85"/>
        <v>742</v>
      </c>
      <c r="AI52" s="141">
        <f t="shared" si="85"/>
        <v>15125</v>
      </c>
      <c r="AJ52" s="141">
        <f t="shared" si="85"/>
        <v>90</v>
      </c>
      <c r="AK52" s="141">
        <f t="shared" si="85"/>
        <v>40525</v>
      </c>
      <c r="AL52" s="141">
        <f t="shared" si="85"/>
        <v>3248</v>
      </c>
      <c r="AM52" s="141">
        <f t="shared" si="85"/>
        <v>688</v>
      </c>
      <c r="AN52" s="141">
        <f t="shared" si="85"/>
        <v>2063</v>
      </c>
      <c r="AO52" s="141">
        <f t="shared" si="85"/>
        <v>10220</v>
      </c>
      <c r="AP52" s="141">
        <f t="shared" si="85"/>
        <v>980</v>
      </c>
      <c r="AQ52" s="141">
        <f t="shared" si="85"/>
        <v>2137</v>
      </c>
      <c r="AR52" s="141">
        <f t="shared" si="85"/>
        <v>15030</v>
      </c>
      <c r="AS52" s="141">
        <f t="shared" si="85"/>
        <v>1273</v>
      </c>
      <c r="AT52" s="141">
        <f t="shared" si="85"/>
        <v>1235</v>
      </c>
      <c r="AU52" s="141">
        <f t="shared" si="85"/>
        <v>4900</v>
      </c>
      <c r="AV52" s="141">
        <f t="shared" si="85"/>
        <v>4120</v>
      </c>
      <c r="AW52" s="141">
        <f t="shared" si="85"/>
        <v>9377</v>
      </c>
      <c r="AX52" s="141">
        <f t="shared" si="85"/>
        <v>1757</v>
      </c>
      <c r="AY52" s="141">
        <f t="shared" si="85"/>
        <v>4469</v>
      </c>
      <c r="AZ52" s="141">
        <f t="shared" si="85"/>
        <v>3971</v>
      </c>
      <c r="BA52" s="141">
        <f t="shared" si="85"/>
        <v>0</v>
      </c>
      <c r="BB52" s="141">
        <f t="shared" si="85"/>
        <v>8239</v>
      </c>
      <c r="BC52" s="141">
        <f t="shared" si="85"/>
        <v>1366</v>
      </c>
      <c r="BD52" s="141">
        <f t="shared" si="85"/>
        <v>1765</v>
      </c>
      <c r="BE52" s="141">
        <f t="shared" si="85"/>
        <v>6427</v>
      </c>
      <c r="BF52" s="141">
        <f t="shared" si="85"/>
        <v>1592</v>
      </c>
      <c r="BG52" s="141">
        <f t="shared" si="85"/>
        <v>687</v>
      </c>
      <c r="BH52" s="141">
        <f t="shared" si="85"/>
        <v>3774</v>
      </c>
      <c r="BI52" s="141">
        <f t="shared" si="85"/>
        <v>2047</v>
      </c>
      <c r="BJ52" s="141">
        <f t="shared" si="85"/>
        <v>40878</v>
      </c>
      <c r="BK52" s="141">
        <f t="shared" si="85"/>
        <v>6039</v>
      </c>
      <c r="BL52" s="141">
        <f t="shared" si="85"/>
        <v>645</v>
      </c>
      <c r="BM52" s="141">
        <f t="shared" si="85"/>
        <v>973</v>
      </c>
      <c r="BN52" s="141">
        <f t="shared" si="85"/>
        <v>831</v>
      </c>
      <c r="BO52" s="141">
        <f t="shared" si="85"/>
        <v>1380</v>
      </c>
      <c r="BP52" s="141">
        <f t="shared" si="85"/>
        <v>7039</v>
      </c>
      <c r="BQ52" s="141">
        <f t="shared" si="83"/>
        <v>850</v>
      </c>
      <c r="BR52" s="141">
        <f t="shared" si="83"/>
        <v>61325</v>
      </c>
      <c r="BS52" s="141">
        <f t="shared" si="83"/>
        <v>16240</v>
      </c>
      <c r="BT52" s="141">
        <f t="shared" si="83"/>
        <v>1456</v>
      </c>
      <c r="BU52" s="141">
        <f t="shared" si="83"/>
        <v>7513</v>
      </c>
      <c r="BV52" s="141">
        <f t="shared" si="83"/>
        <v>1967</v>
      </c>
      <c r="BW52" s="141">
        <f t="shared" si="83"/>
        <v>676</v>
      </c>
      <c r="BX52" s="141">
        <f t="shared" si="83"/>
        <v>433</v>
      </c>
      <c r="BY52" s="141">
        <f t="shared" si="83"/>
        <v>240</v>
      </c>
      <c r="BZ52" s="141">
        <f t="shared" si="83"/>
        <v>2989</v>
      </c>
      <c r="CA52" s="141">
        <f t="shared" si="83"/>
        <v>5263</v>
      </c>
      <c r="CB52" s="141">
        <f t="shared" si="83"/>
        <v>1618</v>
      </c>
      <c r="CC52" s="141">
        <f t="shared" si="83"/>
        <v>769</v>
      </c>
    </row>
    <row r="53" spans="1:91" x14ac:dyDescent="0.2">
      <c r="A53" s="138" t="s">
        <v>81</v>
      </c>
      <c r="B53" s="125" t="s">
        <v>370</v>
      </c>
      <c r="C53" s="125">
        <v>2009</v>
      </c>
      <c r="D53" s="141">
        <f>D183</f>
        <v>75</v>
      </c>
      <c r="E53" s="141">
        <f t="shared" ref="E53:BP53" si="86">E183</f>
        <v>73</v>
      </c>
      <c r="F53" s="141">
        <f t="shared" si="86"/>
        <v>0</v>
      </c>
      <c r="G53" s="141">
        <f t="shared" si="86"/>
        <v>0</v>
      </c>
      <c r="H53" s="141">
        <f t="shared" si="86"/>
        <v>72</v>
      </c>
      <c r="I53" s="141">
        <f t="shared" si="86"/>
        <v>71</v>
      </c>
      <c r="J53" s="141">
        <f t="shared" si="86"/>
        <v>71</v>
      </c>
      <c r="K53" s="141">
        <f t="shared" si="86"/>
        <v>73</v>
      </c>
      <c r="L53" s="141">
        <f t="shared" si="86"/>
        <v>70</v>
      </c>
      <c r="M53" s="141">
        <f t="shared" si="86"/>
        <v>74</v>
      </c>
      <c r="N53" s="141">
        <f t="shared" si="86"/>
        <v>0</v>
      </c>
      <c r="O53" s="141">
        <f t="shared" si="86"/>
        <v>68</v>
      </c>
      <c r="P53" s="141">
        <f t="shared" si="86"/>
        <v>77</v>
      </c>
      <c r="Q53" s="141">
        <f t="shared" si="86"/>
        <v>66</v>
      </c>
      <c r="R53" s="141">
        <f t="shared" si="86"/>
        <v>0</v>
      </c>
      <c r="S53" s="141">
        <f t="shared" si="86"/>
        <v>74</v>
      </c>
      <c r="T53" s="141">
        <f t="shared" si="86"/>
        <v>58</v>
      </c>
      <c r="U53" s="141">
        <f t="shared" si="86"/>
        <v>74</v>
      </c>
      <c r="V53" s="141">
        <f t="shared" si="86"/>
        <v>72</v>
      </c>
      <c r="W53" s="141">
        <f t="shared" si="86"/>
        <v>66</v>
      </c>
      <c r="X53" s="141">
        <f t="shared" si="86"/>
        <v>89</v>
      </c>
      <c r="Y53" s="141">
        <f t="shared" si="86"/>
        <v>72</v>
      </c>
      <c r="Z53" s="141">
        <f t="shared" si="86"/>
        <v>73</v>
      </c>
      <c r="AA53" s="141">
        <f t="shared" si="86"/>
        <v>69</v>
      </c>
      <c r="AB53" s="141">
        <f t="shared" si="86"/>
        <v>74</v>
      </c>
      <c r="AC53" s="141">
        <f t="shared" si="86"/>
        <v>47</v>
      </c>
      <c r="AD53" s="141">
        <f t="shared" si="86"/>
        <v>70</v>
      </c>
      <c r="AE53" s="141">
        <f t="shared" si="86"/>
        <v>69</v>
      </c>
      <c r="AF53" s="141">
        <f t="shared" si="86"/>
        <v>65</v>
      </c>
      <c r="AG53" s="141">
        <f t="shared" si="86"/>
        <v>68</v>
      </c>
      <c r="AH53" s="141">
        <f t="shared" si="86"/>
        <v>80</v>
      </c>
      <c r="AI53" s="141">
        <f t="shared" si="86"/>
        <v>73</v>
      </c>
      <c r="AJ53" s="141">
        <f t="shared" si="86"/>
        <v>80</v>
      </c>
      <c r="AK53" s="141">
        <f t="shared" si="86"/>
        <v>76</v>
      </c>
      <c r="AL53" s="141">
        <f t="shared" si="86"/>
        <v>55</v>
      </c>
      <c r="AM53" s="141">
        <f t="shared" si="86"/>
        <v>69</v>
      </c>
      <c r="AN53" s="141">
        <f t="shared" si="86"/>
        <v>81</v>
      </c>
      <c r="AO53" s="141">
        <f t="shared" si="86"/>
        <v>71</v>
      </c>
      <c r="AP53" s="141">
        <f t="shared" si="86"/>
        <v>76</v>
      </c>
      <c r="AQ53" s="141">
        <f t="shared" si="86"/>
        <v>73</v>
      </c>
      <c r="AR53" s="141">
        <f t="shared" si="86"/>
        <v>73</v>
      </c>
      <c r="AS53" s="141">
        <f t="shared" si="86"/>
        <v>0</v>
      </c>
      <c r="AT53" s="141">
        <f t="shared" si="86"/>
        <v>71</v>
      </c>
      <c r="AU53" s="141">
        <f t="shared" si="86"/>
        <v>71</v>
      </c>
      <c r="AV53" s="141">
        <f t="shared" si="86"/>
        <v>70</v>
      </c>
      <c r="AW53" s="141">
        <f t="shared" si="86"/>
        <v>0</v>
      </c>
      <c r="AX53" s="141">
        <f t="shared" si="86"/>
        <v>71</v>
      </c>
      <c r="AY53" s="141">
        <f t="shared" si="86"/>
        <v>71</v>
      </c>
      <c r="AZ53" s="141">
        <f t="shared" si="86"/>
        <v>74</v>
      </c>
      <c r="BA53" s="141">
        <f t="shared" si="86"/>
        <v>72</v>
      </c>
      <c r="BB53" s="141">
        <f t="shared" si="86"/>
        <v>70</v>
      </c>
      <c r="BC53" s="141">
        <f t="shared" si="86"/>
        <v>72</v>
      </c>
      <c r="BD53" s="141">
        <f t="shared" si="86"/>
        <v>77</v>
      </c>
      <c r="BE53" s="141">
        <f t="shared" si="86"/>
        <v>61</v>
      </c>
      <c r="BF53" s="141">
        <f t="shared" si="86"/>
        <v>76</v>
      </c>
      <c r="BG53" s="141">
        <f t="shared" si="86"/>
        <v>70208</v>
      </c>
      <c r="BH53" s="141">
        <f t="shared" si="86"/>
        <v>72</v>
      </c>
      <c r="BI53" s="141">
        <f t="shared" si="86"/>
        <v>67</v>
      </c>
      <c r="BJ53" s="141">
        <f t="shared" si="86"/>
        <v>0</v>
      </c>
      <c r="BK53" s="141">
        <f t="shared" si="86"/>
        <v>76</v>
      </c>
      <c r="BL53" s="141">
        <f t="shared" si="86"/>
        <v>70</v>
      </c>
      <c r="BM53" s="141">
        <f t="shared" si="86"/>
        <v>0</v>
      </c>
      <c r="BN53" s="141">
        <f t="shared" si="86"/>
        <v>8</v>
      </c>
      <c r="BO53" s="141">
        <f t="shared" si="86"/>
        <v>55</v>
      </c>
      <c r="BP53" s="141">
        <f t="shared" si="86"/>
        <v>72</v>
      </c>
      <c r="BQ53" s="141">
        <f t="shared" ref="BQ53:CC53" si="87">BQ183</f>
        <v>63</v>
      </c>
      <c r="BR53" s="141">
        <f t="shared" si="87"/>
        <v>75</v>
      </c>
      <c r="BS53" s="141">
        <f t="shared" si="87"/>
        <v>74</v>
      </c>
      <c r="BT53" s="141">
        <f t="shared" si="87"/>
        <v>68</v>
      </c>
      <c r="BU53" s="141">
        <f t="shared" si="87"/>
        <v>72</v>
      </c>
      <c r="BV53" s="141">
        <f t="shared" si="87"/>
        <v>68</v>
      </c>
      <c r="BW53" s="141">
        <f t="shared" si="87"/>
        <v>87</v>
      </c>
      <c r="BX53" s="141">
        <f t="shared" si="87"/>
        <v>69</v>
      </c>
      <c r="BY53" s="141">
        <f t="shared" si="87"/>
        <v>69</v>
      </c>
      <c r="BZ53" s="141">
        <f t="shared" si="87"/>
        <v>70</v>
      </c>
      <c r="CA53" s="141">
        <f t="shared" si="87"/>
        <v>70</v>
      </c>
      <c r="CB53" s="141">
        <f t="shared" si="87"/>
        <v>71</v>
      </c>
      <c r="CC53" s="141">
        <f t="shared" si="87"/>
        <v>71</v>
      </c>
    </row>
    <row r="54" spans="1:91" x14ac:dyDescent="0.2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</row>
    <row r="55" spans="1:91" s="58" customFormat="1" ht="48" customHeight="1" x14ac:dyDescent="0.2">
      <c r="A55" s="81" t="s">
        <v>327</v>
      </c>
      <c r="B55" s="81"/>
      <c r="C55" s="81"/>
      <c r="D55" s="80" t="s">
        <v>317</v>
      </c>
      <c r="E55" s="80" t="s">
        <v>246</v>
      </c>
      <c r="F55" s="80" t="s">
        <v>285</v>
      </c>
      <c r="G55" s="80" t="s">
        <v>248</v>
      </c>
      <c r="H55" s="80" t="s">
        <v>249</v>
      </c>
      <c r="I55" s="80" t="s">
        <v>250</v>
      </c>
      <c r="J55" s="80" t="s">
        <v>251</v>
      </c>
      <c r="K55" s="80" t="s">
        <v>156</v>
      </c>
      <c r="L55" s="80" t="s">
        <v>252</v>
      </c>
      <c r="M55" s="80" t="s">
        <v>289</v>
      </c>
      <c r="N55" s="80" t="s">
        <v>290</v>
      </c>
      <c r="O55" s="80" t="s">
        <v>253</v>
      </c>
      <c r="P55" s="80" t="s">
        <v>286</v>
      </c>
      <c r="Q55" s="80" t="s">
        <v>154</v>
      </c>
      <c r="R55" s="80" t="s">
        <v>262</v>
      </c>
      <c r="S55" s="80" t="s">
        <v>291</v>
      </c>
      <c r="T55" s="80" t="s">
        <v>318</v>
      </c>
      <c r="U55" s="80" t="s">
        <v>292</v>
      </c>
      <c r="V55" s="80" t="s">
        <v>255</v>
      </c>
      <c r="W55" s="80" t="s">
        <v>256</v>
      </c>
      <c r="X55" s="80" t="s">
        <v>277</v>
      </c>
      <c r="Y55" s="80" t="s">
        <v>278</v>
      </c>
      <c r="Z55" s="80" t="s">
        <v>12</v>
      </c>
      <c r="AA55" s="80" t="s">
        <v>13</v>
      </c>
      <c r="AB55" s="80" t="s">
        <v>264</v>
      </c>
      <c r="AC55" s="80" t="s">
        <v>14</v>
      </c>
      <c r="AD55" s="80" t="s">
        <v>15</v>
      </c>
      <c r="AE55" s="80" t="s">
        <v>17</v>
      </c>
      <c r="AF55" s="80" t="s">
        <v>258</v>
      </c>
      <c r="AG55" s="80" t="s">
        <v>18</v>
      </c>
      <c r="AH55" s="80" t="s">
        <v>19</v>
      </c>
      <c r="AI55" s="80" t="s">
        <v>20</v>
      </c>
      <c r="AJ55" s="80" t="s">
        <v>21</v>
      </c>
      <c r="AK55" s="80" t="s">
        <v>22</v>
      </c>
      <c r="AL55" s="80" t="s">
        <v>23</v>
      </c>
      <c r="AM55" s="80" t="s">
        <v>265</v>
      </c>
      <c r="AN55" s="80" t="s">
        <v>205</v>
      </c>
      <c r="AO55" s="80" t="s">
        <v>24</v>
      </c>
      <c r="AP55" s="80" t="s">
        <v>26</v>
      </c>
      <c r="AQ55" s="80" t="s">
        <v>266</v>
      </c>
      <c r="AR55" s="80" t="s">
        <v>27</v>
      </c>
      <c r="AS55" s="80" t="s">
        <v>28</v>
      </c>
      <c r="AT55" s="80" t="s">
        <v>29</v>
      </c>
      <c r="AU55" s="80" t="s">
        <v>30</v>
      </c>
      <c r="AV55" s="80" t="s">
        <v>7</v>
      </c>
      <c r="AW55" s="80" t="s">
        <v>206</v>
      </c>
      <c r="AX55" s="80" t="s">
        <v>32</v>
      </c>
      <c r="AY55" s="80" t="s">
        <v>33</v>
      </c>
      <c r="AZ55" s="80" t="s">
        <v>268</v>
      </c>
      <c r="BA55" s="80" t="s">
        <v>269</v>
      </c>
      <c r="BB55" s="80" t="s">
        <v>270</v>
      </c>
      <c r="BC55" s="80" t="s">
        <v>34</v>
      </c>
      <c r="BD55" s="80" t="s">
        <v>35</v>
      </c>
      <c r="BE55" s="80" t="s">
        <v>36</v>
      </c>
      <c r="BF55" s="80" t="s">
        <v>37</v>
      </c>
      <c r="BG55" s="80" t="s">
        <v>38</v>
      </c>
      <c r="BH55" s="80" t="s">
        <v>62</v>
      </c>
      <c r="BI55" s="80" t="s">
        <v>204</v>
      </c>
      <c r="BJ55" s="80" t="s">
        <v>3</v>
      </c>
      <c r="BK55" s="80" t="s">
        <v>40</v>
      </c>
      <c r="BL55" s="80" t="s">
        <v>41</v>
      </c>
      <c r="BM55" s="80" t="s">
        <v>42</v>
      </c>
      <c r="BN55" s="80" t="s">
        <v>44</v>
      </c>
      <c r="BO55" s="80" t="s">
        <v>217</v>
      </c>
      <c r="BP55" s="80" t="s">
        <v>45</v>
      </c>
      <c r="BQ55" s="80" t="s">
        <v>46</v>
      </c>
      <c r="BR55" s="80" t="s">
        <v>47</v>
      </c>
      <c r="BS55" s="80" t="s">
        <v>271</v>
      </c>
      <c r="BT55" s="80" t="s">
        <v>48</v>
      </c>
      <c r="BU55" s="80" t="s">
        <v>49</v>
      </c>
      <c r="BV55" s="80" t="s">
        <v>50</v>
      </c>
      <c r="BW55" s="80" t="s">
        <v>52</v>
      </c>
      <c r="BX55" s="80" t="s">
        <v>272</v>
      </c>
      <c r="BY55" s="80" t="s">
        <v>54</v>
      </c>
      <c r="BZ55" s="80" t="s">
        <v>55</v>
      </c>
      <c r="CA55" s="80" t="s">
        <v>56</v>
      </c>
      <c r="CB55" s="80" t="s">
        <v>57</v>
      </c>
      <c r="CC55" s="80" t="s">
        <v>5</v>
      </c>
    </row>
    <row r="56" spans="1:91" x14ac:dyDescent="0.2">
      <c r="A56" s="82" t="s">
        <v>214</v>
      </c>
      <c r="B56" s="82"/>
      <c r="C56" s="82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</row>
    <row r="57" spans="1:91" x14ac:dyDescent="0.2">
      <c r="A57" s="83" t="s">
        <v>283</v>
      </c>
      <c r="B57" s="83"/>
      <c r="C57" s="83"/>
      <c r="D57" s="92">
        <v>8761994.6699999999</v>
      </c>
      <c r="E57" s="92">
        <v>892946.01</v>
      </c>
      <c r="F57" s="92">
        <v>10172988</v>
      </c>
      <c r="G57" s="92">
        <v>4246486</v>
      </c>
      <c r="H57" s="92">
        <v>7867956.8899999997</v>
      </c>
      <c r="I57" s="92">
        <v>13705238.01</v>
      </c>
      <c r="J57" s="92">
        <v>9911662</v>
      </c>
      <c r="K57" s="92">
        <v>4918412.84</v>
      </c>
      <c r="L57" s="92">
        <v>1709923.51</v>
      </c>
      <c r="M57" s="92">
        <v>500019.49</v>
      </c>
      <c r="N57" s="92">
        <v>5549950.9699999988</v>
      </c>
      <c r="O57" s="92">
        <v>551245.92000000004</v>
      </c>
      <c r="P57" s="92">
        <v>3914832.01</v>
      </c>
      <c r="Q57" s="92">
        <v>409001.89</v>
      </c>
      <c r="R57" s="92">
        <v>2528664.63</v>
      </c>
      <c r="S57" s="92">
        <v>51190463</v>
      </c>
      <c r="T57" s="92">
        <v>20937644.68</v>
      </c>
      <c r="U57" s="92">
        <v>4379274.59</v>
      </c>
      <c r="V57" s="92">
        <v>1127449.73</v>
      </c>
      <c r="W57" s="92">
        <v>5307135.03</v>
      </c>
      <c r="X57" s="92">
        <v>3707068</v>
      </c>
      <c r="Y57" s="92">
        <v>1325805.31</v>
      </c>
      <c r="Z57" s="92">
        <v>11458785.65</v>
      </c>
      <c r="AA57" s="92">
        <v>1770473.95</v>
      </c>
      <c r="AB57" s="92">
        <v>9832988.790000001</v>
      </c>
      <c r="AC57" s="92">
        <v>7042145.8300000001</v>
      </c>
      <c r="AD57" s="92">
        <v>4164610</v>
      </c>
      <c r="AE57" s="92">
        <v>846792.99</v>
      </c>
      <c r="AF57" s="92">
        <v>41196447.160000004</v>
      </c>
      <c r="AG57" s="92">
        <v>268259.12</v>
      </c>
      <c r="AH57" s="92">
        <v>802919.01</v>
      </c>
      <c r="AI57" s="92">
        <v>18523481</v>
      </c>
      <c r="AJ57" s="92">
        <v>519828373.61000001</v>
      </c>
      <c r="AK57" s="92">
        <v>55308510.960000008</v>
      </c>
      <c r="AL57" s="92">
        <v>3731775.38</v>
      </c>
      <c r="AM57" s="92">
        <v>1788584.71</v>
      </c>
      <c r="AN57" s="92">
        <v>5444590</v>
      </c>
      <c r="AO57" s="92">
        <v>12775855.540000001</v>
      </c>
      <c r="AP57" s="92">
        <v>1930619.49</v>
      </c>
      <c r="AQ57" s="92">
        <v>2929629.76</v>
      </c>
      <c r="AR57" s="92">
        <v>27357275.159999996</v>
      </c>
      <c r="AS57" s="92">
        <v>1634742.47</v>
      </c>
      <c r="AT57" s="92">
        <v>1819635.92</v>
      </c>
      <c r="AU57" s="92">
        <v>5440809.7299999995</v>
      </c>
      <c r="AV57" s="92">
        <v>6785872.2599999998</v>
      </c>
      <c r="AW57" s="92">
        <v>13260187.199999999</v>
      </c>
      <c r="AX57" s="92">
        <v>1860253.95</v>
      </c>
      <c r="AY57" s="92">
        <v>4619013.72</v>
      </c>
      <c r="AZ57" s="92">
        <v>5055764.97</v>
      </c>
      <c r="BA57" s="92">
        <v>2025471.21</v>
      </c>
      <c r="BB57" s="92">
        <v>10818103.050000001</v>
      </c>
      <c r="BC57" s="92">
        <v>2374742.61</v>
      </c>
      <c r="BD57" s="92">
        <v>3958127.48</v>
      </c>
      <c r="BE57" s="92">
        <v>9175067.4800000004</v>
      </c>
      <c r="BF57" s="92">
        <v>2419382.2799999998</v>
      </c>
      <c r="BG57" s="92">
        <v>1221134.3899999999</v>
      </c>
      <c r="BH57" s="92">
        <v>6684275.7700000014</v>
      </c>
      <c r="BI57" s="92">
        <v>3543122.01</v>
      </c>
      <c r="BJ57" s="92">
        <v>60556785</v>
      </c>
      <c r="BK57" s="92">
        <v>7914064.8400000008</v>
      </c>
      <c r="BL57" s="92">
        <v>1031949.27</v>
      </c>
      <c r="BM57" s="92">
        <v>1631307.06</v>
      </c>
      <c r="BN57" s="92">
        <v>1135162.31</v>
      </c>
      <c r="BO57" s="92">
        <v>3364978.43</v>
      </c>
      <c r="BP57" s="92">
        <v>11991668.839999998</v>
      </c>
      <c r="BQ57" s="92">
        <v>2095713.01</v>
      </c>
      <c r="BR57" s="92">
        <v>190700538.40000001</v>
      </c>
      <c r="BS57" s="92">
        <v>19541700</v>
      </c>
      <c r="BT57" s="92">
        <v>2031389.56</v>
      </c>
      <c r="BU57" s="92">
        <v>9083369</v>
      </c>
      <c r="BV57" s="92">
        <v>4929579</v>
      </c>
      <c r="BW57" s="92">
        <v>1158839.1620000002</v>
      </c>
      <c r="BX57" s="92">
        <v>1434994</v>
      </c>
      <c r="BY57" s="92">
        <v>716358.59</v>
      </c>
      <c r="BZ57" s="92">
        <v>4688167.21</v>
      </c>
      <c r="CA57" s="92">
        <v>8409138.8300000001</v>
      </c>
      <c r="CB57" s="92">
        <v>3442728.35</v>
      </c>
      <c r="CC57" s="92">
        <v>0</v>
      </c>
      <c r="CD57" s="74"/>
      <c r="CE57" s="74"/>
      <c r="CF57" s="74"/>
      <c r="CG57" s="74"/>
      <c r="CH57" s="74"/>
      <c r="CI57" s="74"/>
      <c r="CJ57" s="74"/>
      <c r="CK57" s="74"/>
      <c r="CL57" s="74"/>
      <c r="CM57" s="74"/>
    </row>
    <row r="58" spans="1:91" x14ac:dyDescent="0.2">
      <c r="A58" s="83" t="s">
        <v>281</v>
      </c>
      <c r="B58" s="83"/>
      <c r="C58" s="83"/>
      <c r="D58" s="92">
        <v>4851047.95</v>
      </c>
      <c r="E58" s="92">
        <v>335449.18</v>
      </c>
      <c r="F58" s="92">
        <v>3246836</v>
      </c>
      <c r="G58" s="92">
        <v>1083774</v>
      </c>
      <c r="H58" s="92">
        <v>2780467.82</v>
      </c>
      <c r="I58" s="92">
        <v>6433517.879999999</v>
      </c>
      <c r="J58" s="92">
        <v>3375802</v>
      </c>
      <c r="K58" s="92">
        <v>1797787.28</v>
      </c>
      <c r="L58" s="92">
        <v>594215.46</v>
      </c>
      <c r="M58" s="92">
        <v>147029.72</v>
      </c>
      <c r="N58" s="92">
        <v>1527152.56</v>
      </c>
      <c r="O58" s="92">
        <v>254941.85</v>
      </c>
      <c r="P58" s="92">
        <v>1903185.08</v>
      </c>
      <c r="Q58" s="92">
        <v>47899.56</v>
      </c>
      <c r="R58" s="92">
        <v>805899.19</v>
      </c>
      <c r="S58" s="92">
        <v>21774509</v>
      </c>
      <c r="T58" s="92">
        <v>4534905.93</v>
      </c>
      <c r="U58" s="92">
        <v>417836.3</v>
      </c>
      <c r="V58" s="92">
        <v>570479.05000000005</v>
      </c>
      <c r="W58" s="92">
        <v>2055854.7</v>
      </c>
      <c r="X58" s="92">
        <v>1444173</v>
      </c>
      <c r="Y58" s="92">
        <v>324752.2</v>
      </c>
      <c r="Z58" s="92">
        <v>5154385.51</v>
      </c>
      <c r="AA58" s="92">
        <v>577595.80000000005</v>
      </c>
      <c r="AB58" s="92">
        <v>3083133.56</v>
      </c>
      <c r="AC58" s="92">
        <v>3591146.03</v>
      </c>
      <c r="AD58" s="92">
        <v>992877</v>
      </c>
      <c r="AE58" s="92">
        <v>362884.58</v>
      </c>
      <c r="AF58" s="92">
        <v>18299587.350000001</v>
      </c>
      <c r="AG58" s="92">
        <v>19696.36</v>
      </c>
      <c r="AH58" s="92">
        <v>209878.64</v>
      </c>
      <c r="AI58" s="92">
        <v>6723282</v>
      </c>
      <c r="AJ58" s="92">
        <v>302547890.39999998</v>
      </c>
      <c r="AK58" s="92">
        <v>16535142.059999999</v>
      </c>
      <c r="AL58" s="92">
        <v>1263259.18</v>
      </c>
      <c r="AM58" s="92">
        <v>545772.9</v>
      </c>
      <c r="AN58" s="92">
        <v>2716241</v>
      </c>
      <c r="AO58" s="92">
        <v>6769636.8300000001</v>
      </c>
      <c r="AP58" s="92">
        <v>645288.56999999995</v>
      </c>
      <c r="AQ58" s="92">
        <v>1028864.52</v>
      </c>
      <c r="AR58" s="92">
        <v>12361793.25</v>
      </c>
      <c r="AS58" s="92">
        <v>403853.88</v>
      </c>
      <c r="AT58" s="92">
        <v>663650.71</v>
      </c>
      <c r="AU58" s="92">
        <v>1677161.73</v>
      </c>
      <c r="AV58" s="92">
        <v>2181690.84</v>
      </c>
      <c r="AW58" s="92">
        <v>5542515.2300000004</v>
      </c>
      <c r="AX58" s="92">
        <v>839029.89</v>
      </c>
      <c r="AY58" s="92">
        <v>2086375.26</v>
      </c>
      <c r="AZ58" s="92">
        <v>1760234.66</v>
      </c>
      <c r="BA58" s="92">
        <v>672066.74</v>
      </c>
      <c r="BB58" s="92">
        <v>5851580.9100000001</v>
      </c>
      <c r="BC58" s="92">
        <v>758375.29</v>
      </c>
      <c r="BD58" s="92">
        <v>1726811.15</v>
      </c>
      <c r="BE58" s="92">
        <v>1657456.26</v>
      </c>
      <c r="BF58" s="92">
        <v>944324.53</v>
      </c>
      <c r="BG58" s="92">
        <v>316303.46000000002</v>
      </c>
      <c r="BH58" s="92">
        <v>3047858.44</v>
      </c>
      <c r="BI58" s="92">
        <v>803312.09</v>
      </c>
      <c r="BJ58" s="92">
        <v>22680459</v>
      </c>
      <c r="BK58" s="92">
        <v>4941134.37</v>
      </c>
      <c r="BL58" s="92">
        <v>351852.52</v>
      </c>
      <c r="BM58" s="92">
        <v>525366.34</v>
      </c>
      <c r="BN58" s="92">
        <v>486104.51</v>
      </c>
      <c r="BO58" s="92">
        <v>1056707.33</v>
      </c>
      <c r="BP58" s="92">
        <v>6190995.5899999999</v>
      </c>
      <c r="BQ58" s="92">
        <v>1039723</v>
      </c>
      <c r="BR58" s="92">
        <v>95505237.74000001</v>
      </c>
      <c r="BS58" s="92">
        <v>6394711</v>
      </c>
      <c r="BT58" s="92">
        <v>529524.26</v>
      </c>
      <c r="BU58" s="92">
        <v>4858637</v>
      </c>
      <c r="BV58" s="92">
        <v>2629108</v>
      </c>
      <c r="BW58" s="92">
        <v>444119.67</v>
      </c>
      <c r="BX58" s="92">
        <v>370900</v>
      </c>
      <c r="BY58" s="92">
        <v>219075.01</v>
      </c>
      <c r="BZ58" s="92">
        <v>1690954.28</v>
      </c>
      <c r="CA58" s="92">
        <v>3739316.15</v>
      </c>
      <c r="CB58" s="92">
        <v>1349607.69</v>
      </c>
      <c r="CC58" s="92">
        <v>0</v>
      </c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 x14ac:dyDescent="0.2">
      <c r="A59" s="83" t="s">
        <v>61</v>
      </c>
      <c r="B59" s="83"/>
      <c r="C59" s="83"/>
      <c r="D59" s="92">
        <v>3868879.35</v>
      </c>
      <c r="E59" s="92">
        <v>551842.24</v>
      </c>
      <c r="F59" s="92">
        <v>6823383</v>
      </c>
      <c r="G59" s="92">
        <v>3083212</v>
      </c>
      <c r="H59" s="92">
        <v>4829716.8</v>
      </c>
      <c r="I59" s="92">
        <v>7010032.3000000017</v>
      </c>
      <c r="J59" s="92">
        <v>6273049</v>
      </c>
      <c r="K59" s="92">
        <v>3033371.77</v>
      </c>
      <c r="L59" s="92">
        <v>1115708.05</v>
      </c>
      <c r="M59" s="92">
        <v>345762.56</v>
      </c>
      <c r="N59" s="92">
        <v>3842517.81</v>
      </c>
      <c r="O59" s="92">
        <v>333028.31</v>
      </c>
      <c r="P59" s="92">
        <v>1929511.76</v>
      </c>
      <c r="Q59" s="92">
        <v>361102.33</v>
      </c>
      <c r="R59" s="92">
        <v>1463799.39</v>
      </c>
      <c r="S59" s="92">
        <v>28163318</v>
      </c>
      <c r="T59" s="92">
        <v>15778176.710000001</v>
      </c>
      <c r="U59" s="92">
        <v>3933987.94</v>
      </c>
      <c r="V59" s="92">
        <v>544801.07999999996</v>
      </c>
      <c r="W59" s="92">
        <v>3078740.67</v>
      </c>
      <c r="X59" s="92">
        <v>2220895</v>
      </c>
      <c r="Y59" s="92">
        <v>999373.38</v>
      </c>
      <c r="Z59" s="92">
        <v>6155597.5600000015</v>
      </c>
      <c r="AA59" s="92">
        <v>1196808.75</v>
      </c>
      <c r="AB59" s="92">
        <v>6389116.870000002</v>
      </c>
      <c r="AC59" s="92">
        <v>3356839.59</v>
      </c>
      <c r="AD59" s="92">
        <v>3096733</v>
      </c>
      <c r="AE59" s="92">
        <v>470778.36</v>
      </c>
      <c r="AF59" s="92">
        <v>21586524.859999999</v>
      </c>
      <c r="AG59" s="92">
        <v>242083.09</v>
      </c>
      <c r="AH59" s="92">
        <v>580019.01</v>
      </c>
      <c r="AI59" s="92">
        <v>10832365</v>
      </c>
      <c r="AJ59" s="92">
        <v>199353615.43000001</v>
      </c>
      <c r="AK59" s="92">
        <v>37257057.540000007</v>
      </c>
      <c r="AL59" s="92">
        <v>2380792.36</v>
      </c>
      <c r="AM59" s="92">
        <v>1227074.1299999999</v>
      </c>
      <c r="AN59" s="92">
        <v>2746770</v>
      </c>
      <c r="AO59" s="92">
        <v>5818773.2000000002</v>
      </c>
      <c r="AP59" s="92">
        <v>1272040.57</v>
      </c>
      <c r="AQ59" s="92">
        <v>1885644.06</v>
      </c>
      <c r="AR59" s="92">
        <v>14170481.909999998</v>
      </c>
      <c r="AS59" s="92">
        <v>1230848.5900000001</v>
      </c>
      <c r="AT59" s="92">
        <v>1075985.21</v>
      </c>
      <c r="AU59" s="92">
        <v>3684273.22</v>
      </c>
      <c r="AV59" s="92">
        <v>4442381.7300000004</v>
      </c>
      <c r="AW59" s="92">
        <v>7290356.6299999999</v>
      </c>
      <c r="AX59" s="92">
        <v>1011995.6</v>
      </c>
      <c r="AY59" s="92">
        <v>2365255.16</v>
      </c>
      <c r="AZ59" s="92">
        <v>2959397.68</v>
      </c>
      <c r="BA59" s="92">
        <v>1313637.19</v>
      </c>
      <c r="BB59" s="92">
        <v>4788536.87</v>
      </c>
      <c r="BC59" s="92">
        <v>1596599.13</v>
      </c>
      <c r="BD59" s="92">
        <v>2153907.04</v>
      </c>
      <c r="BE59" s="92">
        <v>7029240.2200000007</v>
      </c>
      <c r="BF59" s="92">
        <v>1420251.37</v>
      </c>
      <c r="BG59" s="92">
        <v>893755.65</v>
      </c>
      <c r="BH59" s="92">
        <v>3403457.43</v>
      </c>
      <c r="BI59" s="92">
        <v>2666897.38</v>
      </c>
      <c r="BJ59" s="92">
        <v>35003025</v>
      </c>
      <c r="BK59" s="92">
        <v>2871225.11</v>
      </c>
      <c r="BL59" s="92">
        <v>656807.67000000004</v>
      </c>
      <c r="BM59" s="92">
        <v>1052566.72</v>
      </c>
      <c r="BN59" s="92">
        <v>616820.15</v>
      </c>
      <c r="BO59" s="92">
        <v>2213304.98</v>
      </c>
      <c r="BP59" s="92">
        <v>5690469.8799999999</v>
      </c>
      <c r="BQ59" s="92">
        <v>1029678.28</v>
      </c>
      <c r="BR59" s="92">
        <v>87530367.390000001</v>
      </c>
      <c r="BS59" s="92">
        <v>12535016</v>
      </c>
      <c r="BT59" s="92">
        <v>1476865.3</v>
      </c>
      <c r="BU59" s="92">
        <v>4034779</v>
      </c>
      <c r="BV59" s="92">
        <v>2233962</v>
      </c>
      <c r="BW59" s="92">
        <v>706834.67200000014</v>
      </c>
      <c r="BX59" s="92">
        <v>1064094</v>
      </c>
      <c r="BY59" s="92">
        <v>497283.58</v>
      </c>
      <c r="BZ59" s="92">
        <v>2650006.75</v>
      </c>
      <c r="CA59" s="92">
        <v>4453160.05</v>
      </c>
      <c r="CB59" s="92">
        <v>2064967.87</v>
      </c>
      <c r="CC59" s="92">
        <v>0</v>
      </c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 x14ac:dyDescent="0.2">
      <c r="A60" s="83" t="s">
        <v>240</v>
      </c>
      <c r="B60" s="83"/>
      <c r="C60" s="83"/>
      <c r="D60" s="92">
        <v>42067.37</v>
      </c>
      <c r="E60" s="92">
        <v>5654.59</v>
      </c>
      <c r="F60" s="92">
        <v>102769</v>
      </c>
      <c r="G60" s="92">
        <v>79500</v>
      </c>
      <c r="H60" s="92">
        <v>257772.27</v>
      </c>
      <c r="I60" s="92">
        <v>261687.83</v>
      </c>
      <c r="J60" s="92">
        <v>262811</v>
      </c>
      <c r="K60" s="92">
        <v>87253.79</v>
      </c>
      <c r="L60" s="92">
        <v>0</v>
      </c>
      <c r="M60" s="92">
        <v>7227.21</v>
      </c>
      <c r="N60" s="92">
        <v>180280.6</v>
      </c>
      <c r="O60" s="92">
        <v>-36724.239999999998</v>
      </c>
      <c r="P60" s="92">
        <v>82135.17</v>
      </c>
      <c r="Q60" s="92">
        <v>0</v>
      </c>
      <c r="R60" s="92">
        <v>258966.05</v>
      </c>
      <c r="S60" s="92">
        <v>1252636</v>
      </c>
      <c r="T60" s="92">
        <v>624562.04</v>
      </c>
      <c r="U60" s="92">
        <v>27450.35</v>
      </c>
      <c r="V60" s="92">
        <v>12169.6</v>
      </c>
      <c r="W60" s="92">
        <v>172539.66</v>
      </c>
      <c r="X60" s="92">
        <v>42000</v>
      </c>
      <c r="Y60" s="92">
        <v>1679.73</v>
      </c>
      <c r="Z60" s="92">
        <v>148802.57999999999</v>
      </c>
      <c r="AA60" s="92">
        <v>-3930.6</v>
      </c>
      <c r="AB60" s="92">
        <v>360738.36</v>
      </c>
      <c r="AC60" s="92">
        <v>94160.21</v>
      </c>
      <c r="AD60" s="92">
        <v>75000</v>
      </c>
      <c r="AE60" s="92">
        <v>13130.05</v>
      </c>
      <c r="AF60" s="92">
        <v>1310334.95</v>
      </c>
      <c r="AG60" s="92">
        <v>6479.67</v>
      </c>
      <c r="AH60" s="92">
        <v>13021.36</v>
      </c>
      <c r="AI60" s="92">
        <v>967834</v>
      </c>
      <c r="AJ60" s="92">
        <v>17926867.780000001</v>
      </c>
      <c r="AK60" s="92">
        <v>1516311.36</v>
      </c>
      <c r="AL60" s="92">
        <v>87723.839999999997</v>
      </c>
      <c r="AM60" s="92">
        <v>15737.68</v>
      </c>
      <c r="AN60" s="92">
        <v>-18421</v>
      </c>
      <c r="AO60" s="92">
        <v>187445.51</v>
      </c>
      <c r="AP60" s="92">
        <v>13290.35</v>
      </c>
      <c r="AQ60" s="92">
        <v>15121.18</v>
      </c>
      <c r="AR60" s="92">
        <v>825000</v>
      </c>
      <c r="AS60" s="92">
        <v>40</v>
      </c>
      <c r="AT60" s="92">
        <v>80000</v>
      </c>
      <c r="AU60" s="92">
        <v>79374.78</v>
      </c>
      <c r="AV60" s="92">
        <v>161799.69</v>
      </c>
      <c r="AW60" s="92">
        <v>427315.34</v>
      </c>
      <c r="AX60" s="92">
        <v>9228.4599999999991</v>
      </c>
      <c r="AY60" s="92">
        <v>167383.29999999999</v>
      </c>
      <c r="AZ60" s="92">
        <v>336132.63</v>
      </c>
      <c r="BA60" s="92">
        <v>39767.279999999999</v>
      </c>
      <c r="BB60" s="92">
        <v>177985.27</v>
      </c>
      <c r="BC60" s="92">
        <v>19768.189999999999</v>
      </c>
      <c r="BD60" s="92">
        <v>77409.289999999994</v>
      </c>
      <c r="BE60" s="92">
        <v>488371</v>
      </c>
      <c r="BF60" s="92">
        <v>54806.38</v>
      </c>
      <c r="BG60" s="92">
        <v>11075.28</v>
      </c>
      <c r="BH60" s="92">
        <v>232959.9</v>
      </c>
      <c r="BI60" s="92">
        <v>72912.539999999994</v>
      </c>
      <c r="BJ60" s="92">
        <v>2873301</v>
      </c>
      <c r="BK60" s="92">
        <v>101705.36</v>
      </c>
      <c r="BL60" s="92">
        <v>23289.08</v>
      </c>
      <c r="BM60" s="92">
        <v>53374</v>
      </c>
      <c r="BN60" s="92">
        <v>32237.65</v>
      </c>
      <c r="BO60" s="92">
        <v>94966.12</v>
      </c>
      <c r="BP60" s="92">
        <v>110203.37</v>
      </c>
      <c r="BQ60" s="92">
        <v>26311.73</v>
      </c>
      <c r="BR60" s="92">
        <v>7664933.2699999996</v>
      </c>
      <c r="BS60" s="92">
        <v>611973</v>
      </c>
      <c r="BT60" s="92">
        <v>25000</v>
      </c>
      <c r="BU60" s="92">
        <v>189953</v>
      </c>
      <c r="BV60" s="92">
        <v>66509</v>
      </c>
      <c r="BW60" s="92">
        <v>7884.82</v>
      </c>
      <c r="BX60" s="92">
        <v>0</v>
      </c>
      <c r="BY60" s="92">
        <v>0</v>
      </c>
      <c r="BZ60" s="92">
        <v>347206.18</v>
      </c>
      <c r="CA60" s="92">
        <v>216662.63</v>
      </c>
      <c r="CB60" s="92">
        <v>28152.79</v>
      </c>
      <c r="CC60" s="92">
        <v>0</v>
      </c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x14ac:dyDescent="0.2">
      <c r="A61" s="83" t="s">
        <v>241</v>
      </c>
      <c r="B61" s="83"/>
      <c r="C61" s="83"/>
      <c r="D61" s="92">
        <v>3651441.29</v>
      </c>
      <c r="E61" s="92">
        <v>174189.8</v>
      </c>
      <c r="F61" s="92">
        <v>3968013</v>
      </c>
      <c r="G61" s="92">
        <v>1015883</v>
      </c>
      <c r="H61" s="92">
        <v>3166455.43</v>
      </c>
      <c r="I61" s="92">
        <v>6364932.7300000004</v>
      </c>
      <c r="J61" s="92">
        <v>6045689</v>
      </c>
      <c r="K61" s="92">
        <v>2942475.3</v>
      </c>
      <c r="L61" s="92">
        <v>558957.31999999995</v>
      </c>
      <c r="M61" s="92">
        <v>44300.79</v>
      </c>
      <c r="N61" s="92">
        <v>3625260.75</v>
      </c>
      <c r="O61" s="92">
        <v>72107.06</v>
      </c>
      <c r="P61" s="92">
        <v>1004160.51</v>
      </c>
      <c r="Q61" s="92">
        <v>125101.31</v>
      </c>
      <c r="R61" s="92">
        <v>852413.55</v>
      </c>
      <c r="S61" s="92">
        <v>34489385</v>
      </c>
      <c r="T61" s="92">
        <v>10773763.67</v>
      </c>
      <c r="U61" s="92">
        <v>1017710.59</v>
      </c>
      <c r="V61" s="92">
        <v>191274</v>
      </c>
      <c r="W61" s="92">
        <v>2320651.02</v>
      </c>
      <c r="X61" s="92">
        <v>2525759</v>
      </c>
      <c r="Y61" s="92">
        <v>348720.75</v>
      </c>
      <c r="Z61" s="92">
        <v>4634610.37</v>
      </c>
      <c r="AA61" s="92">
        <v>967542</v>
      </c>
      <c r="AB61" s="92">
        <v>6491662.6900000004</v>
      </c>
      <c r="AC61" s="92">
        <v>2688285.41</v>
      </c>
      <c r="AD61" s="92">
        <v>2257848</v>
      </c>
      <c r="AE61" s="92">
        <v>103154.9</v>
      </c>
      <c r="AF61" s="92">
        <v>23295449.649999999</v>
      </c>
      <c r="AG61" s="92">
        <v>52383.98</v>
      </c>
      <c r="AH61" s="92">
        <v>153992.35999999999</v>
      </c>
      <c r="AI61" s="92">
        <v>16490910</v>
      </c>
      <c r="AJ61" s="92">
        <v>266834808.37000003</v>
      </c>
      <c r="AK61" s="92">
        <v>40852831.949999996</v>
      </c>
      <c r="AL61" s="92">
        <v>1849151.88</v>
      </c>
      <c r="AM61" s="92">
        <v>436106.96</v>
      </c>
      <c r="AN61" s="92">
        <v>2086472</v>
      </c>
      <c r="AO61" s="92">
        <v>9386316.0500000007</v>
      </c>
      <c r="AP61" s="92">
        <v>893443.28</v>
      </c>
      <c r="AQ61" s="92">
        <v>952100.21</v>
      </c>
      <c r="AR61" s="92">
        <v>15535768.630000001</v>
      </c>
      <c r="AS61" s="92">
        <v>667032.98</v>
      </c>
      <c r="AT61" s="92">
        <v>684752.68</v>
      </c>
      <c r="AU61" s="92">
        <v>2968831.13</v>
      </c>
      <c r="AV61" s="92">
        <v>4270471.3899999997</v>
      </c>
      <c r="AW61" s="92">
        <v>7754076.0100000007</v>
      </c>
      <c r="AX61" s="92">
        <v>1299341.6000000001</v>
      </c>
      <c r="AY61" s="92">
        <v>2517025.17</v>
      </c>
      <c r="AZ61" s="92">
        <v>2581211.5</v>
      </c>
      <c r="BA61" s="92">
        <v>315112.59999999998</v>
      </c>
      <c r="BB61" s="92">
        <v>10390566.74</v>
      </c>
      <c r="BC61" s="92">
        <v>985671.41</v>
      </c>
      <c r="BD61" s="92">
        <v>1435997</v>
      </c>
      <c r="BE61" s="92">
        <v>4430135.9000000004</v>
      </c>
      <c r="BF61" s="92">
        <v>675335.25</v>
      </c>
      <c r="BG61" s="92">
        <v>384027.05</v>
      </c>
      <c r="BH61" s="92">
        <v>3222790.08</v>
      </c>
      <c r="BI61" s="92">
        <v>376757.12</v>
      </c>
      <c r="BJ61" s="92">
        <v>42124601</v>
      </c>
      <c r="BK61" s="92">
        <v>3059644.76</v>
      </c>
      <c r="BL61" s="92">
        <v>417124.92</v>
      </c>
      <c r="BM61" s="92">
        <v>277765.05</v>
      </c>
      <c r="BN61" s="92">
        <v>266546.63</v>
      </c>
      <c r="BO61" s="92">
        <v>1308810.23</v>
      </c>
      <c r="BP61" s="92">
        <v>4712063.38</v>
      </c>
      <c r="BQ61" s="92">
        <v>551911</v>
      </c>
      <c r="BR61" s="92">
        <v>155467506.75</v>
      </c>
      <c r="BS61" s="92">
        <v>12524859</v>
      </c>
      <c r="BT61" s="92">
        <v>698790.72</v>
      </c>
      <c r="BU61" s="92">
        <v>6833794</v>
      </c>
      <c r="BV61" s="92">
        <v>1732181</v>
      </c>
      <c r="BW61" s="92">
        <v>351957.24</v>
      </c>
      <c r="BX61" s="92">
        <v>257057</v>
      </c>
      <c r="BY61" s="92">
        <v>206127.21</v>
      </c>
      <c r="BZ61" s="92">
        <v>1791242.61</v>
      </c>
      <c r="CA61" s="92">
        <v>4597112.78</v>
      </c>
      <c r="CB61" s="92">
        <v>1871314.95</v>
      </c>
      <c r="CC61" s="92">
        <v>0</v>
      </c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x14ac:dyDescent="0.2">
      <c r="A62" s="83"/>
      <c r="B62" s="83"/>
      <c r="C62" s="83"/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2">
        <v>0</v>
      </c>
      <c r="O62" s="92">
        <v>0</v>
      </c>
      <c r="P62" s="92">
        <v>0</v>
      </c>
      <c r="Q62" s="92">
        <v>0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92">
        <v>0</v>
      </c>
      <c r="X62" s="92">
        <v>0</v>
      </c>
      <c r="Y62" s="92">
        <v>0</v>
      </c>
      <c r="Z62" s="92">
        <v>0</v>
      </c>
      <c r="AA62" s="92">
        <v>0</v>
      </c>
      <c r="AB62" s="92">
        <v>0</v>
      </c>
      <c r="AC62" s="92">
        <v>0</v>
      </c>
      <c r="AD62" s="92">
        <v>0</v>
      </c>
      <c r="AE62" s="92">
        <v>0</v>
      </c>
      <c r="AF62" s="92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0</v>
      </c>
      <c r="AN62" s="92">
        <v>0</v>
      </c>
      <c r="AO62" s="92">
        <v>0</v>
      </c>
      <c r="AP62" s="92">
        <v>0</v>
      </c>
      <c r="AQ62" s="92">
        <v>0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2">
        <v>0</v>
      </c>
      <c r="BA62" s="92">
        <v>0</v>
      </c>
      <c r="BB62" s="92">
        <v>0</v>
      </c>
      <c r="BC62" s="92">
        <v>0</v>
      </c>
      <c r="BD62" s="92">
        <v>0</v>
      </c>
      <c r="BE62" s="92">
        <v>0</v>
      </c>
      <c r="BF62" s="92">
        <v>0</v>
      </c>
      <c r="BG62" s="92">
        <v>0</v>
      </c>
      <c r="BH62" s="92">
        <v>0</v>
      </c>
      <c r="BI62" s="92">
        <v>0</v>
      </c>
      <c r="BJ62" s="92">
        <v>0</v>
      </c>
      <c r="BK62" s="92">
        <v>0</v>
      </c>
      <c r="BL62" s="92">
        <v>0</v>
      </c>
      <c r="BM62" s="92">
        <v>0</v>
      </c>
      <c r="BN62" s="92">
        <v>0</v>
      </c>
      <c r="BO62" s="92">
        <v>0</v>
      </c>
      <c r="BP62" s="92">
        <v>0</v>
      </c>
      <c r="BQ62" s="92">
        <v>0</v>
      </c>
      <c r="BR62" s="92">
        <v>0</v>
      </c>
      <c r="BS62" s="92">
        <v>0</v>
      </c>
      <c r="BT62" s="92">
        <v>0</v>
      </c>
      <c r="BU62" s="92">
        <v>0</v>
      </c>
      <c r="BV62" s="92">
        <v>0</v>
      </c>
      <c r="BW62" s="92">
        <v>0</v>
      </c>
      <c r="BX62" s="92">
        <v>0</v>
      </c>
      <c r="BY62" s="92">
        <v>0</v>
      </c>
      <c r="BZ62" s="92">
        <v>0</v>
      </c>
      <c r="CA62" s="92">
        <v>0</v>
      </c>
      <c r="CB62" s="92">
        <v>0</v>
      </c>
      <c r="CC62" s="92">
        <v>0</v>
      </c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x14ac:dyDescent="0.2">
      <c r="A63" s="82" t="s">
        <v>105</v>
      </c>
      <c r="B63" s="82"/>
      <c r="C63" s="82"/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  <c r="AR63" s="92">
        <v>0</v>
      </c>
      <c r="AS63" s="92">
        <v>0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0</v>
      </c>
      <c r="BA63" s="92">
        <v>0</v>
      </c>
      <c r="BB63" s="92">
        <v>0</v>
      </c>
      <c r="BC63" s="92">
        <v>0</v>
      </c>
      <c r="BD63" s="92">
        <v>0</v>
      </c>
      <c r="BE63" s="92">
        <v>0</v>
      </c>
      <c r="BF63" s="92">
        <v>0</v>
      </c>
      <c r="BG63" s="92">
        <v>0</v>
      </c>
      <c r="BH63" s="92">
        <v>0</v>
      </c>
      <c r="BI63" s="92">
        <v>0</v>
      </c>
      <c r="BJ63" s="92">
        <v>0</v>
      </c>
      <c r="BK63" s="92">
        <v>0</v>
      </c>
      <c r="BL63" s="92">
        <v>0</v>
      </c>
      <c r="BM63" s="92">
        <v>0</v>
      </c>
      <c r="BN63" s="92">
        <v>0</v>
      </c>
      <c r="BO63" s="92">
        <v>0</v>
      </c>
      <c r="BP63" s="92">
        <v>0</v>
      </c>
      <c r="BQ63" s="92">
        <v>0</v>
      </c>
      <c r="BR63" s="92">
        <v>0</v>
      </c>
      <c r="BS63" s="92">
        <v>0</v>
      </c>
      <c r="BT63" s="92">
        <v>0</v>
      </c>
      <c r="BU63" s="92">
        <v>0</v>
      </c>
      <c r="BV63" s="92">
        <v>0</v>
      </c>
      <c r="BW63" s="92">
        <v>0</v>
      </c>
      <c r="BX63" s="92">
        <v>0</v>
      </c>
      <c r="BY63" s="92">
        <v>0</v>
      </c>
      <c r="BZ63" s="92">
        <v>0</v>
      </c>
      <c r="CA63" s="92">
        <v>0</v>
      </c>
      <c r="CB63" s="92">
        <v>0</v>
      </c>
      <c r="CC63" s="92">
        <v>0</v>
      </c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x14ac:dyDescent="0.2">
      <c r="A64" s="84" t="s">
        <v>293</v>
      </c>
      <c r="B64" s="84"/>
      <c r="C64" s="84"/>
      <c r="D64" s="92">
        <v>16328129.049999999</v>
      </c>
      <c r="E64" s="92">
        <v>15588.47</v>
      </c>
      <c r="F64" s="92">
        <v>728977</v>
      </c>
      <c r="G64" s="92">
        <v>976683</v>
      </c>
      <c r="H64" s="92">
        <v>1351660.76</v>
      </c>
      <c r="I64" s="92">
        <v>2717647.11</v>
      </c>
      <c r="J64" s="92">
        <v>6239286</v>
      </c>
      <c r="K64" s="92">
        <v>4070179.86</v>
      </c>
      <c r="L64" s="92">
        <v>91183.17</v>
      </c>
      <c r="M64" s="92">
        <v>0</v>
      </c>
      <c r="N64" s="92">
        <v>1102807.1200000001</v>
      </c>
      <c r="O64" s="92">
        <v>0</v>
      </c>
      <c r="P64" s="92">
        <v>346107.32</v>
      </c>
      <c r="Q64" s="92">
        <v>54320</v>
      </c>
      <c r="R64" s="92">
        <v>176821.75</v>
      </c>
      <c r="S64" s="92">
        <v>21182982</v>
      </c>
      <c r="T64" s="92">
        <v>1543195.76</v>
      </c>
      <c r="U64" s="92">
        <v>275392</v>
      </c>
      <c r="V64" s="92">
        <v>412034.15</v>
      </c>
      <c r="W64" s="92">
        <v>302117.88</v>
      </c>
      <c r="X64" s="92">
        <v>2035830</v>
      </c>
      <c r="Y64" s="92">
        <v>918141.13</v>
      </c>
      <c r="Z64" s="92">
        <v>10527723.439999999</v>
      </c>
      <c r="AA64" s="92">
        <v>111555.65</v>
      </c>
      <c r="AB64" s="92">
        <v>20657020.68</v>
      </c>
      <c r="AC64" s="92">
        <v>834460.51</v>
      </c>
      <c r="AD64" s="92">
        <v>3437129</v>
      </c>
      <c r="AE64" s="92">
        <v>11832</v>
      </c>
      <c r="AF64" s="92">
        <v>3804200.12</v>
      </c>
      <c r="AG64" s="92">
        <v>0</v>
      </c>
      <c r="AH64" s="92">
        <v>46887.7</v>
      </c>
      <c r="AI64" s="92">
        <v>39038174</v>
      </c>
      <c r="AJ64" s="92">
        <v>301567895.95999998</v>
      </c>
      <c r="AK64" s="92">
        <v>20789467.169999998</v>
      </c>
      <c r="AL64" s="92">
        <v>1537617.52</v>
      </c>
      <c r="AM64" s="92">
        <v>55993.78</v>
      </c>
      <c r="AN64" s="92">
        <v>734451</v>
      </c>
      <c r="AO64" s="92">
        <v>10323813.380000001</v>
      </c>
      <c r="AP64" s="92">
        <v>1081402.8</v>
      </c>
      <c r="AQ64" s="92">
        <v>1366927.02</v>
      </c>
      <c r="AR64" s="92">
        <v>2205829.1</v>
      </c>
      <c r="AS64" s="92">
        <v>103347.13</v>
      </c>
      <c r="AT64" s="92">
        <v>414293.1</v>
      </c>
      <c r="AU64" s="92">
        <v>2288413.0699999998</v>
      </c>
      <c r="AV64" s="92">
        <v>3718120.59</v>
      </c>
      <c r="AW64" s="92">
        <v>2643704.41</v>
      </c>
      <c r="AX64" s="92">
        <v>307134.21000000002</v>
      </c>
      <c r="AY64" s="92">
        <v>2553397.09</v>
      </c>
      <c r="AZ64" s="92">
        <v>1224753.33</v>
      </c>
      <c r="BA64" s="92">
        <v>121158.27</v>
      </c>
      <c r="BB64" s="92">
        <v>3069025.87</v>
      </c>
      <c r="BC64" s="92">
        <v>235215.3</v>
      </c>
      <c r="BD64" s="92">
        <v>247569.47</v>
      </c>
      <c r="BE64" s="92">
        <v>861402.63</v>
      </c>
      <c r="BF64" s="92">
        <v>594857.81000000006</v>
      </c>
      <c r="BG64" s="92">
        <v>109352.52</v>
      </c>
      <c r="BH64" s="92">
        <v>431379.86</v>
      </c>
      <c r="BI64" s="92">
        <v>290535.37</v>
      </c>
      <c r="BJ64" s="92">
        <v>53618811</v>
      </c>
      <c r="BK64" s="92">
        <v>1424306.9</v>
      </c>
      <c r="BL64" s="92">
        <v>194398.1</v>
      </c>
      <c r="BM64" s="92">
        <v>166492.66</v>
      </c>
      <c r="BN64" s="92">
        <v>91864.15</v>
      </c>
      <c r="BO64" s="92">
        <v>180921.32</v>
      </c>
      <c r="BP64" s="92">
        <v>4065918.45</v>
      </c>
      <c r="BQ64" s="92">
        <v>11520.38</v>
      </c>
      <c r="BR64" s="92">
        <v>47861182.509999998</v>
      </c>
      <c r="BS64" s="92">
        <v>3173063</v>
      </c>
      <c r="BT64" s="92">
        <v>509754.14</v>
      </c>
      <c r="BU64" s="92">
        <v>10676587</v>
      </c>
      <c r="BV64" s="92">
        <v>325550</v>
      </c>
      <c r="BW64" s="92">
        <v>461879.65</v>
      </c>
      <c r="BX64" s="92">
        <v>92873</v>
      </c>
      <c r="BY64" s="92">
        <v>10784.71</v>
      </c>
      <c r="BZ64" s="92">
        <v>2708980.76</v>
      </c>
      <c r="CA64" s="92">
        <v>1556273.02</v>
      </c>
      <c r="CB64" s="92">
        <v>230139.07</v>
      </c>
      <c r="CC64" s="92">
        <v>0</v>
      </c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91" x14ac:dyDescent="0.2">
      <c r="A65" s="84" t="s">
        <v>294</v>
      </c>
      <c r="B65" s="84"/>
      <c r="C65" s="84"/>
      <c r="D65" s="92">
        <v>0</v>
      </c>
      <c r="E65" s="92">
        <v>0</v>
      </c>
      <c r="F65" s="92">
        <v>0</v>
      </c>
      <c r="G65" s="92">
        <v>2510109</v>
      </c>
      <c r="H65" s="92">
        <v>4469541.3</v>
      </c>
      <c r="I65" s="92">
        <v>0</v>
      </c>
      <c r="J65" s="92">
        <v>9771354</v>
      </c>
      <c r="K65" s="92">
        <v>0</v>
      </c>
      <c r="L65" s="92">
        <v>0</v>
      </c>
      <c r="M65" s="92">
        <v>0</v>
      </c>
      <c r="N65" s="92">
        <v>0</v>
      </c>
      <c r="O65" s="92">
        <v>0</v>
      </c>
      <c r="P65" s="92">
        <v>0</v>
      </c>
      <c r="Q65" s="92">
        <v>0</v>
      </c>
      <c r="R65" s="92">
        <v>0</v>
      </c>
      <c r="S65" s="92">
        <v>0</v>
      </c>
      <c r="T65" s="92">
        <v>30317891.489999998</v>
      </c>
      <c r="U65" s="92">
        <v>0</v>
      </c>
      <c r="V65" s="92">
        <v>0</v>
      </c>
      <c r="W65" s="92">
        <v>0</v>
      </c>
      <c r="X65" s="92">
        <v>0</v>
      </c>
      <c r="Y65" s="92">
        <v>0</v>
      </c>
      <c r="Z65" s="92">
        <v>0</v>
      </c>
      <c r="AA65" s="92">
        <v>0</v>
      </c>
      <c r="AB65" s="92">
        <v>0</v>
      </c>
      <c r="AC65" s="92">
        <v>0</v>
      </c>
      <c r="AD65" s="92">
        <v>0</v>
      </c>
      <c r="AE65" s="92">
        <v>0</v>
      </c>
      <c r="AF65" s="92">
        <v>0</v>
      </c>
      <c r="AG65" s="92">
        <v>0</v>
      </c>
      <c r="AH65" s="92">
        <v>349916.94</v>
      </c>
      <c r="AI65" s="92">
        <v>12011917</v>
      </c>
      <c r="AJ65" s="92">
        <v>111555682.95999999</v>
      </c>
      <c r="AK65" s="92">
        <v>53346981.380000003</v>
      </c>
      <c r="AL65" s="92">
        <v>0</v>
      </c>
      <c r="AM65" s="92">
        <v>2955615.07</v>
      </c>
      <c r="AN65" s="92">
        <v>0</v>
      </c>
      <c r="AO65" s="92">
        <v>40963390.390000001</v>
      </c>
      <c r="AP65" s="92">
        <v>0</v>
      </c>
      <c r="AQ65" s="92">
        <v>0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10061.77</v>
      </c>
      <c r="AX65" s="92">
        <v>5379894.7400000002</v>
      </c>
      <c r="AY65" s="92">
        <v>3215595.87</v>
      </c>
      <c r="AZ65" s="92">
        <v>0</v>
      </c>
      <c r="BA65" s="92">
        <v>3644.42</v>
      </c>
      <c r="BB65" s="92">
        <v>0</v>
      </c>
      <c r="BC65" s="92">
        <v>0</v>
      </c>
      <c r="BD65" s="92">
        <v>0</v>
      </c>
      <c r="BE65" s="92">
        <v>0</v>
      </c>
      <c r="BF65" s="92">
        <v>0</v>
      </c>
      <c r="BG65" s="92">
        <v>0</v>
      </c>
      <c r="BH65" s="92">
        <v>0</v>
      </c>
      <c r="BI65" s="92">
        <v>0</v>
      </c>
      <c r="BJ65" s="92">
        <v>95767181</v>
      </c>
      <c r="BK65" s="92">
        <v>5930619.3600000003</v>
      </c>
      <c r="BL65" s="92">
        <v>0</v>
      </c>
      <c r="BM65" s="92">
        <v>0</v>
      </c>
      <c r="BN65" s="92">
        <v>0</v>
      </c>
      <c r="BO65" s="92">
        <v>0</v>
      </c>
      <c r="BP65" s="92">
        <v>0</v>
      </c>
      <c r="BQ65" s="92">
        <v>0</v>
      </c>
      <c r="BR65" s="92">
        <v>11911566.42</v>
      </c>
      <c r="BS65" s="92">
        <v>176775</v>
      </c>
      <c r="BT65" s="92">
        <v>0</v>
      </c>
      <c r="BU65" s="92">
        <v>22634014</v>
      </c>
      <c r="BV65" s="92">
        <v>5485</v>
      </c>
      <c r="BW65" s="92">
        <v>0</v>
      </c>
      <c r="BX65" s="92">
        <v>0</v>
      </c>
      <c r="BY65" s="92">
        <v>0</v>
      </c>
      <c r="BZ65" s="92">
        <v>0</v>
      </c>
      <c r="CA65" s="92">
        <v>0</v>
      </c>
      <c r="CB65" s="92">
        <v>0</v>
      </c>
      <c r="CC65" s="92">
        <v>0</v>
      </c>
      <c r="CD65" s="74"/>
      <c r="CE65" s="74"/>
      <c r="CF65" s="74"/>
      <c r="CG65" s="74"/>
      <c r="CH65" s="74"/>
      <c r="CI65" s="74"/>
      <c r="CJ65" s="74"/>
      <c r="CK65" s="74"/>
      <c r="CL65" s="74"/>
      <c r="CM65" s="74"/>
    </row>
    <row r="66" spans="1:91" ht="13.5" customHeight="1" x14ac:dyDescent="0.2">
      <c r="A66" s="84" t="s">
        <v>295</v>
      </c>
      <c r="B66" s="84"/>
      <c r="C66" s="84"/>
      <c r="D66" s="92">
        <v>9980388.8200000003</v>
      </c>
      <c r="E66" s="92">
        <v>485817.78</v>
      </c>
      <c r="F66" s="92">
        <v>5768029</v>
      </c>
      <c r="G66" s="92">
        <v>116080</v>
      </c>
      <c r="H66" s="92">
        <v>74426.570000000007</v>
      </c>
      <c r="I66" s="92">
        <v>12965913.41</v>
      </c>
      <c r="J66" s="92">
        <v>0</v>
      </c>
      <c r="K66" s="92">
        <v>5656807.7199999997</v>
      </c>
      <c r="L66" s="92">
        <v>1270184.01</v>
      </c>
      <c r="M66" s="92">
        <v>460588.97</v>
      </c>
      <c r="N66" s="92">
        <v>856005.76</v>
      </c>
      <c r="O66" s="92">
        <v>197857.5</v>
      </c>
      <c r="P66" s="92">
        <v>3857577.98</v>
      </c>
      <c r="Q66" s="92">
        <v>211021.5</v>
      </c>
      <c r="R66" s="92">
        <v>142098.48000000001</v>
      </c>
      <c r="S66" s="92">
        <v>76218073</v>
      </c>
      <c r="T66" s="92">
        <v>2333531.85</v>
      </c>
      <c r="U66" s="92">
        <v>209183.62</v>
      </c>
      <c r="V66" s="92">
        <v>412394.45</v>
      </c>
      <c r="W66" s="92">
        <v>102721.63</v>
      </c>
      <c r="X66" s="92">
        <v>1745896</v>
      </c>
      <c r="Y66" s="92">
        <v>1071903.69</v>
      </c>
      <c r="Z66" s="92">
        <v>16086488.699999999</v>
      </c>
      <c r="AA66" s="92">
        <v>143555.23000000001</v>
      </c>
      <c r="AB66" s="92">
        <v>0</v>
      </c>
      <c r="AC66" s="92">
        <v>580902.71</v>
      </c>
      <c r="AD66" s="92">
        <v>4200110</v>
      </c>
      <c r="AE66" s="92">
        <v>0</v>
      </c>
      <c r="AF66" s="92">
        <v>11774640.470000001</v>
      </c>
      <c r="AG66" s="92">
        <v>0</v>
      </c>
      <c r="AH66" s="92">
        <v>175800.99</v>
      </c>
      <c r="AI66" s="92">
        <v>40492279</v>
      </c>
      <c r="AJ66" s="92">
        <v>327214439.79000002</v>
      </c>
      <c r="AK66" s="92">
        <v>59919306.659999996</v>
      </c>
      <c r="AL66" s="92">
        <v>4388085.59</v>
      </c>
      <c r="AM66" s="92">
        <v>0</v>
      </c>
      <c r="AN66" s="92">
        <v>5068624</v>
      </c>
      <c r="AO66" s="92">
        <v>2853104.53</v>
      </c>
      <c r="AP66" s="92">
        <v>2774812.69</v>
      </c>
      <c r="AQ66" s="92">
        <v>2646843.96</v>
      </c>
      <c r="AR66" s="92">
        <v>12427598.310000001</v>
      </c>
      <c r="AS66" s="92">
        <v>680891.32</v>
      </c>
      <c r="AT66" s="92">
        <v>2615014.9500000002</v>
      </c>
      <c r="AU66" s="92">
        <v>1516191.65</v>
      </c>
      <c r="AV66" s="92">
        <v>8956941.3699999992</v>
      </c>
      <c r="AW66" s="92">
        <v>4507464.16</v>
      </c>
      <c r="AX66" s="92">
        <v>160630.29</v>
      </c>
      <c r="AY66" s="92">
        <v>4120927.68</v>
      </c>
      <c r="AZ66" s="92">
        <v>9124701.4700000007</v>
      </c>
      <c r="BA66" s="92">
        <v>551343.23</v>
      </c>
      <c r="BB66" s="92">
        <v>5470586.0499999998</v>
      </c>
      <c r="BC66" s="92">
        <v>895907.76</v>
      </c>
      <c r="BD66" s="92">
        <v>3727428.18</v>
      </c>
      <c r="BE66" s="92">
        <v>11714795.630000001</v>
      </c>
      <c r="BF66" s="92">
        <v>2563070.89</v>
      </c>
      <c r="BG66" s="92">
        <v>1843856.53</v>
      </c>
      <c r="BH66" s="92">
        <v>2057618.18</v>
      </c>
      <c r="BI66" s="92">
        <v>5043149</v>
      </c>
      <c r="BJ66" s="92">
        <v>11661945</v>
      </c>
      <c r="BK66" s="92">
        <v>8224460.1600000001</v>
      </c>
      <c r="BL66" s="92">
        <v>1146264</v>
      </c>
      <c r="BM66" s="92">
        <v>663460.84</v>
      </c>
      <c r="BN66" s="92">
        <v>0</v>
      </c>
      <c r="BO66" s="92">
        <v>850124.96</v>
      </c>
      <c r="BP66" s="92">
        <v>8099698.3499999996</v>
      </c>
      <c r="BQ66" s="92">
        <v>400152.28</v>
      </c>
      <c r="BR66" s="92">
        <v>201818789.19999999</v>
      </c>
      <c r="BS66" s="92">
        <v>29645895</v>
      </c>
      <c r="BT66" s="92">
        <v>3440318.38</v>
      </c>
      <c r="BU66" s="92">
        <v>4575678</v>
      </c>
      <c r="BV66" s="92">
        <v>4026911</v>
      </c>
      <c r="BW66" s="92">
        <v>830413.37</v>
      </c>
      <c r="BX66" s="92">
        <v>152252</v>
      </c>
      <c r="BY66" s="92">
        <v>74354.87</v>
      </c>
      <c r="BZ66" s="92">
        <v>3667852.05</v>
      </c>
      <c r="CA66" s="92">
        <v>16382705.67</v>
      </c>
      <c r="CB66" s="92">
        <v>622658.43999999994</v>
      </c>
      <c r="CC66" s="92">
        <v>0</v>
      </c>
      <c r="CD66" s="74"/>
      <c r="CE66" s="74"/>
      <c r="CF66" s="74"/>
      <c r="CG66" s="74"/>
      <c r="CH66" s="74"/>
      <c r="CI66" s="74"/>
      <c r="CJ66" s="74"/>
      <c r="CK66" s="74"/>
      <c r="CL66" s="74"/>
      <c r="CM66" s="74"/>
    </row>
    <row r="67" spans="1:91" x14ac:dyDescent="0.2">
      <c r="A67" s="84" t="s">
        <v>296</v>
      </c>
      <c r="B67" s="84"/>
      <c r="C67" s="84"/>
      <c r="D67" s="92">
        <v>54904489.160000004</v>
      </c>
      <c r="E67" s="92">
        <v>2149361.2999999998</v>
      </c>
      <c r="F67" s="92">
        <v>47800480</v>
      </c>
      <c r="G67" s="92">
        <v>10980907</v>
      </c>
      <c r="H67" s="92">
        <v>52290174.560000002</v>
      </c>
      <c r="I67" s="92">
        <v>97124124.650000006</v>
      </c>
      <c r="J67" s="92">
        <v>91307174</v>
      </c>
      <c r="K67" s="92">
        <v>39491594.330000006</v>
      </c>
      <c r="L67" s="92">
        <v>5524799.8100000005</v>
      </c>
      <c r="M67" s="92">
        <v>1196175.5900000001</v>
      </c>
      <c r="N67" s="92">
        <v>41049323.410000004</v>
      </c>
      <c r="O67" s="92">
        <v>1125108.45</v>
      </c>
      <c r="P67" s="92">
        <v>18740373.18</v>
      </c>
      <c r="Q67" s="92">
        <v>1974135.42</v>
      </c>
      <c r="R67" s="92">
        <v>14567555.710000001</v>
      </c>
      <c r="S67" s="92">
        <v>635672511</v>
      </c>
      <c r="T67" s="92">
        <v>147210155.22999999</v>
      </c>
      <c r="U67" s="92">
        <v>16865281.739999998</v>
      </c>
      <c r="V67" s="92">
        <v>3460313.84</v>
      </c>
      <c r="W67" s="92">
        <v>28242287.350000001</v>
      </c>
      <c r="X67" s="92">
        <v>44408490</v>
      </c>
      <c r="Y67" s="92">
        <v>5208647.1100000003</v>
      </c>
      <c r="Z67" s="92">
        <v>92405535.979999989</v>
      </c>
      <c r="AA67" s="92">
        <v>15269988.57</v>
      </c>
      <c r="AB67" s="92">
        <v>106053735.81999999</v>
      </c>
      <c r="AC67" s="92">
        <v>33545678.920000002</v>
      </c>
      <c r="AD67" s="92">
        <v>25516534</v>
      </c>
      <c r="AE67" s="92">
        <v>2043839.88</v>
      </c>
      <c r="AF67" s="92">
        <v>373332188.10000002</v>
      </c>
      <c r="AG67" s="92">
        <v>628182.54</v>
      </c>
      <c r="AH67" s="92">
        <v>1016595.27</v>
      </c>
      <c r="AI67" s="92">
        <v>313247980</v>
      </c>
      <c r="AJ67" s="92">
        <v>3953409067.3800001</v>
      </c>
      <c r="AK67" s="92">
        <v>494075246.90999997</v>
      </c>
      <c r="AL67" s="92">
        <v>28296052.240000002</v>
      </c>
      <c r="AM67" s="92">
        <v>6679344.8799999999</v>
      </c>
      <c r="AN67" s="92">
        <v>24126708</v>
      </c>
      <c r="AO67" s="92">
        <v>114569611.13</v>
      </c>
      <c r="AP67" s="92">
        <v>7742371.709999999</v>
      </c>
      <c r="AQ67" s="92">
        <v>12693093.85</v>
      </c>
      <c r="AR67" s="92">
        <v>214200429.90000001</v>
      </c>
      <c r="AS67" s="92">
        <v>10784128.51</v>
      </c>
      <c r="AT67" s="92">
        <v>8946173.1500000004</v>
      </c>
      <c r="AU67" s="92">
        <v>66995944.060000002</v>
      </c>
      <c r="AV67" s="92">
        <v>65739336.619999997</v>
      </c>
      <c r="AW67" s="92">
        <v>124804328.55</v>
      </c>
      <c r="AX67" s="92">
        <v>22916297.059999999</v>
      </c>
      <c r="AY67" s="92">
        <v>50894719.25999999</v>
      </c>
      <c r="AZ67" s="92">
        <v>36901716.219999999</v>
      </c>
      <c r="BA67" s="92">
        <v>3715383.91</v>
      </c>
      <c r="BB67" s="92">
        <v>121841050.67</v>
      </c>
      <c r="BC67" s="92">
        <v>14955869.529999999</v>
      </c>
      <c r="BD67" s="92">
        <v>17508766.789999999</v>
      </c>
      <c r="BE67" s="92">
        <v>108297410.87</v>
      </c>
      <c r="BF67" s="92">
        <v>13802412.020000001</v>
      </c>
      <c r="BG67" s="92">
        <v>5398750.7700000005</v>
      </c>
      <c r="BH67" s="92">
        <v>44331340.630000003</v>
      </c>
      <c r="BI67" s="92">
        <v>5760878.9999999991</v>
      </c>
      <c r="BJ67" s="92">
        <v>753755490</v>
      </c>
      <c r="BK67" s="92">
        <v>42734860.189999998</v>
      </c>
      <c r="BL67" s="92">
        <v>5915478.4000000004</v>
      </c>
      <c r="BM67" s="92">
        <v>2987363.68</v>
      </c>
      <c r="BN67" s="92">
        <v>5160416.4800000004</v>
      </c>
      <c r="BO67" s="92">
        <v>25464453.439999998</v>
      </c>
      <c r="BP67" s="92">
        <v>78448365.11999999</v>
      </c>
      <c r="BQ67" s="92">
        <v>10496112.24</v>
      </c>
      <c r="BR67" s="92">
        <v>2469136431.3499999</v>
      </c>
      <c r="BS67" s="92">
        <v>159100484</v>
      </c>
      <c r="BT67" s="92">
        <v>12644084.42</v>
      </c>
      <c r="BU67" s="92">
        <v>101033236</v>
      </c>
      <c r="BV67" s="92">
        <v>23557326</v>
      </c>
      <c r="BW67" s="92">
        <v>4929171.5199999996</v>
      </c>
      <c r="BX67" s="92">
        <v>3913488</v>
      </c>
      <c r="BY67" s="92">
        <v>2706359.85</v>
      </c>
      <c r="BZ67" s="92">
        <v>24563596.740000002</v>
      </c>
      <c r="CA67" s="92">
        <v>67587426.689999998</v>
      </c>
      <c r="CB67" s="92">
        <v>19462308.630000003</v>
      </c>
      <c r="CC67" s="92">
        <v>0</v>
      </c>
      <c r="CD67" s="74"/>
      <c r="CE67" s="74"/>
      <c r="CF67" s="74"/>
      <c r="CG67" s="74"/>
      <c r="CH67" s="74"/>
      <c r="CI67" s="74"/>
      <c r="CJ67" s="74"/>
      <c r="CK67" s="74"/>
      <c r="CL67" s="74"/>
      <c r="CM67" s="74"/>
    </row>
    <row r="68" spans="1:91" x14ac:dyDescent="0.2">
      <c r="A68" s="84" t="s">
        <v>242</v>
      </c>
      <c r="B68" s="84"/>
      <c r="C68" s="84"/>
      <c r="D68" s="92">
        <v>9762096.7899999991</v>
      </c>
      <c r="E68" s="92">
        <v>500874.99</v>
      </c>
      <c r="F68" s="92">
        <v>13736285</v>
      </c>
      <c r="G68" s="92">
        <v>4465199</v>
      </c>
      <c r="H68" s="92">
        <v>15772996.529999999</v>
      </c>
      <c r="I68" s="92">
        <v>43726111.32</v>
      </c>
      <c r="J68" s="92">
        <v>39005190</v>
      </c>
      <c r="K68" s="92">
        <v>9451202.7599999998</v>
      </c>
      <c r="L68" s="92">
        <v>2943253.1</v>
      </c>
      <c r="M68" s="92">
        <v>388667.49</v>
      </c>
      <c r="N68" s="92">
        <v>14974649.27</v>
      </c>
      <c r="O68" s="92">
        <v>149739.59</v>
      </c>
      <c r="P68" s="92">
        <v>5020604.67</v>
      </c>
      <c r="Q68" s="92">
        <v>661052.79</v>
      </c>
      <c r="R68" s="92">
        <v>5317718.34</v>
      </c>
      <c r="S68" s="92">
        <v>67225143</v>
      </c>
      <c r="T68" s="92">
        <v>53366472.579999998</v>
      </c>
      <c r="U68" s="92">
        <v>4163255.21</v>
      </c>
      <c r="V68" s="92">
        <v>839084.7</v>
      </c>
      <c r="W68" s="92">
        <v>12047174.76</v>
      </c>
      <c r="X68" s="92">
        <v>14376424</v>
      </c>
      <c r="Y68" s="92">
        <v>1223508.71</v>
      </c>
      <c r="Z68" s="92">
        <v>24951584.449999999</v>
      </c>
      <c r="AA68" s="92">
        <v>6875414.7699999996</v>
      </c>
      <c r="AB68" s="92">
        <v>17111497.050000001</v>
      </c>
      <c r="AC68" s="92">
        <v>10478535.25</v>
      </c>
      <c r="AD68" s="92">
        <v>7133570</v>
      </c>
      <c r="AE68" s="92">
        <v>544949.62</v>
      </c>
      <c r="AF68" s="92">
        <v>96118395.810000002</v>
      </c>
      <c r="AG68" s="92">
        <v>98118.399999999994</v>
      </c>
      <c r="AH68" s="92">
        <v>372827.19</v>
      </c>
      <c r="AI68" s="92">
        <v>88592205</v>
      </c>
      <c r="AJ68" s="92">
        <v>1273243676.8800001</v>
      </c>
      <c r="AK68" s="92">
        <v>131331244.15000001</v>
      </c>
      <c r="AL68" s="92">
        <v>7843587.8499999996</v>
      </c>
      <c r="AM68" s="92">
        <v>1626161.6</v>
      </c>
      <c r="AN68" s="92">
        <v>3897947</v>
      </c>
      <c r="AO68" s="92">
        <v>50191503.219999999</v>
      </c>
      <c r="AP68" s="92">
        <v>4780641.1100000003</v>
      </c>
      <c r="AQ68" s="92">
        <v>4940859.9000000004</v>
      </c>
      <c r="AR68" s="92">
        <v>66214799.030000001</v>
      </c>
      <c r="AS68" s="92">
        <v>3507209.77</v>
      </c>
      <c r="AT68" s="92">
        <v>3120898.35</v>
      </c>
      <c r="AU68" s="92">
        <v>29840722.25</v>
      </c>
      <c r="AV68" s="92">
        <v>17268429.239999998</v>
      </c>
      <c r="AW68" s="92">
        <v>31103685.579999998</v>
      </c>
      <c r="AX68" s="92">
        <v>7192735.2699999996</v>
      </c>
      <c r="AY68" s="92">
        <v>11237916.550000001</v>
      </c>
      <c r="AZ68" s="92">
        <v>13954575.49</v>
      </c>
      <c r="BA68" s="92">
        <v>512547.41</v>
      </c>
      <c r="BB68" s="92">
        <v>38653376.479999997</v>
      </c>
      <c r="BC68" s="92">
        <v>7897763.3700000001</v>
      </c>
      <c r="BD68" s="92">
        <v>4187293.72</v>
      </c>
      <c r="BE68" s="92">
        <v>15686824.939999999</v>
      </c>
      <c r="BF68" s="92">
        <v>3200351.67</v>
      </c>
      <c r="BG68" s="92">
        <v>2197100.0299999998</v>
      </c>
      <c r="BH68" s="92">
        <v>15968593.4</v>
      </c>
      <c r="BI68" s="92">
        <v>1546219.77</v>
      </c>
      <c r="BJ68" s="92">
        <v>259238167</v>
      </c>
      <c r="BK68" s="92">
        <v>15731363.039999999</v>
      </c>
      <c r="BL68" s="92">
        <v>1530498.49</v>
      </c>
      <c r="BM68" s="92">
        <v>946852.36</v>
      </c>
      <c r="BN68" s="92">
        <v>1476743.1</v>
      </c>
      <c r="BO68" s="92">
        <v>8634356.7300000004</v>
      </c>
      <c r="BP68" s="92">
        <v>24972458.52</v>
      </c>
      <c r="BQ68" s="92">
        <v>3833266.09</v>
      </c>
      <c r="BR68" s="92">
        <v>638992415.88</v>
      </c>
      <c r="BS68" s="92">
        <v>66369560</v>
      </c>
      <c r="BT68" s="92">
        <v>3434625.84</v>
      </c>
      <c r="BU68" s="92">
        <v>37668256</v>
      </c>
      <c r="BV68" s="92">
        <v>6054769</v>
      </c>
      <c r="BW68" s="92">
        <v>1051022.0900000001</v>
      </c>
      <c r="BX68" s="92">
        <v>963832</v>
      </c>
      <c r="BY68" s="92">
        <v>1362862.33</v>
      </c>
      <c r="BZ68" s="92">
        <v>7601276.0700000003</v>
      </c>
      <c r="CA68" s="92">
        <v>28575308.899999999</v>
      </c>
      <c r="CB68" s="92">
        <v>6776070.5</v>
      </c>
      <c r="CC68" s="92">
        <v>0</v>
      </c>
      <c r="CD68" s="74"/>
      <c r="CE68" s="74"/>
      <c r="CF68" s="74"/>
      <c r="CG68" s="74"/>
      <c r="CH68" s="74"/>
      <c r="CI68" s="74"/>
      <c r="CJ68" s="74"/>
      <c r="CK68" s="74"/>
      <c r="CL68" s="74"/>
      <c r="CM68" s="74"/>
    </row>
    <row r="69" spans="1:91" x14ac:dyDescent="0.2">
      <c r="A69" s="84" t="s">
        <v>297</v>
      </c>
      <c r="B69" s="84"/>
      <c r="C69" s="84"/>
      <c r="D69" s="92">
        <v>5139941.84</v>
      </c>
      <c r="E69" s="92">
        <v>278982.71000000002</v>
      </c>
      <c r="F69" s="92">
        <v>7580841</v>
      </c>
      <c r="G69" s="92">
        <v>3898455</v>
      </c>
      <c r="H69" s="92">
        <v>8532296.5700000003</v>
      </c>
      <c r="I69" s="92">
        <v>37990324.579999998</v>
      </c>
      <c r="J69" s="92">
        <v>26629608</v>
      </c>
      <c r="K69" s="92">
        <v>9127750.2199999988</v>
      </c>
      <c r="L69" s="92">
        <v>3880005.51</v>
      </c>
      <c r="M69" s="92">
        <v>169147.6</v>
      </c>
      <c r="N69" s="92">
        <v>10997477.949999999</v>
      </c>
      <c r="O69" s="92">
        <v>250673.54</v>
      </c>
      <c r="P69" s="92">
        <v>2421415.94</v>
      </c>
      <c r="Q69" s="92">
        <v>240537.2</v>
      </c>
      <c r="R69" s="92">
        <v>1937932.6</v>
      </c>
      <c r="S69" s="92">
        <v>52226670</v>
      </c>
      <c r="T69" s="92">
        <v>10568845.970000001</v>
      </c>
      <c r="U69" s="92">
        <v>4584479.8499999996</v>
      </c>
      <c r="V69" s="92">
        <v>524506.94999999995</v>
      </c>
      <c r="W69" s="92">
        <v>9717906.3699999992</v>
      </c>
      <c r="X69" s="92">
        <v>8260213</v>
      </c>
      <c r="Y69" s="92">
        <v>399062.6</v>
      </c>
      <c r="Z69" s="92">
        <v>18221403.969999999</v>
      </c>
      <c r="AA69" s="92">
        <v>3178919.23</v>
      </c>
      <c r="AB69" s="92">
        <v>18108085.66</v>
      </c>
      <c r="AC69" s="92">
        <v>5185523.7300000004</v>
      </c>
      <c r="AD69" s="92">
        <v>3348649</v>
      </c>
      <c r="AE69" s="92">
        <v>141945.98000000001</v>
      </c>
      <c r="AF69" s="92">
        <v>62004206.579999998</v>
      </c>
      <c r="AG69" s="92">
        <v>120158.68</v>
      </c>
      <c r="AH69" s="92">
        <v>270173.39</v>
      </c>
      <c r="AI69" s="92">
        <v>42683760</v>
      </c>
      <c r="AJ69" s="92">
        <v>15634997.77</v>
      </c>
      <c r="AK69" s="92">
        <v>145738347.11000001</v>
      </c>
      <c r="AL69" s="92">
        <v>4249320.9800000004</v>
      </c>
      <c r="AM69" s="92">
        <v>1162239.43</v>
      </c>
      <c r="AN69" s="92">
        <v>5960064</v>
      </c>
      <c r="AO69" s="92">
        <v>50743392.090000004</v>
      </c>
      <c r="AP69" s="92">
        <v>1343418.97</v>
      </c>
      <c r="AQ69" s="92">
        <v>1524897.87</v>
      </c>
      <c r="AR69" s="92">
        <v>34805625.560000002</v>
      </c>
      <c r="AS69" s="92">
        <v>2711263.23</v>
      </c>
      <c r="AT69" s="92">
        <v>1212254.33</v>
      </c>
      <c r="AU69" s="92">
        <v>15015333.050000001</v>
      </c>
      <c r="AV69" s="92">
        <v>18167771.73</v>
      </c>
      <c r="AW69" s="92">
        <v>10136967.5</v>
      </c>
      <c r="AX69" s="92">
        <v>3209955.63</v>
      </c>
      <c r="AY69" s="92">
        <v>6532472.8599999994</v>
      </c>
      <c r="AZ69" s="92">
        <v>16129111.199999999</v>
      </c>
      <c r="BA69" s="92">
        <v>732018.85</v>
      </c>
      <c r="BB69" s="92">
        <v>15737804.210000001</v>
      </c>
      <c r="BC69" s="92">
        <v>4043048.17</v>
      </c>
      <c r="BD69" s="92">
        <v>2570900.4700000002</v>
      </c>
      <c r="BE69" s="92">
        <v>9034960.7200000007</v>
      </c>
      <c r="BF69" s="92">
        <v>1501942.7</v>
      </c>
      <c r="BG69" s="92">
        <v>1714421.81</v>
      </c>
      <c r="BH69" s="92">
        <v>14701007.32</v>
      </c>
      <c r="BI69" s="92">
        <v>1205059.3400000001</v>
      </c>
      <c r="BJ69" s="92">
        <v>102672370</v>
      </c>
      <c r="BK69" s="92">
        <v>7267955.1300000008</v>
      </c>
      <c r="BL69" s="92">
        <v>2062276.05</v>
      </c>
      <c r="BM69" s="92">
        <v>657755.93999999994</v>
      </c>
      <c r="BN69" s="92">
        <v>390397.23</v>
      </c>
      <c r="BO69" s="92">
        <v>7197322.2000000011</v>
      </c>
      <c r="BP69" s="92">
        <v>19699380.32</v>
      </c>
      <c r="BQ69" s="92">
        <v>1590391.41</v>
      </c>
      <c r="BR69" s="92">
        <v>264808201.44999999</v>
      </c>
      <c r="BS69" s="92">
        <v>33771719</v>
      </c>
      <c r="BT69" s="92">
        <v>2259854.48</v>
      </c>
      <c r="BU69" s="92">
        <v>28314963</v>
      </c>
      <c r="BV69" s="92">
        <v>7337609</v>
      </c>
      <c r="BW69" s="92">
        <v>1459017.71</v>
      </c>
      <c r="BX69" s="92">
        <v>510375</v>
      </c>
      <c r="BY69" s="92">
        <v>577291.22</v>
      </c>
      <c r="BZ69" s="92">
        <v>5714012.5</v>
      </c>
      <c r="CA69" s="92">
        <v>23390992.699999999</v>
      </c>
      <c r="CB69" s="92">
        <v>6573802.4700000007</v>
      </c>
      <c r="CC69" s="92">
        <v>0</v>
      </c>
      <c r="CD69" s="74"/>
      <c r="CE69" s="74"/>
      <c r="CF69" s="74"/>
      <c r="CG69" s="74"/>
      <c r="CH69" s="74"/>
      <c r="CI69" s="74"/>
      <c r="CJ69" s="74"/>
      <c r="CK69" s="74"/>
      <c r="CL69" s="74"/>
      <c r="CM69" s="74"/>
    </row>
    <row r="70" spans="1:91" x14ac:dyDescent="0.2">
      <c r="A70" s="84" t="s">
        <v>298</v>
      </c>
      <c r="B70" s="84"/>
      <c r="C70" s="84"/>
      <c r="D70" s="92">
        <v>215136.75</v>
      </c>
      <c r="E70" s="92">
        <v>592484.23</v>
      </c>
      <c r="F70" s="92">
        <v>4878665</v>
      </c>
      <c r="G70" s="92">
        <v>379785</v>
      </c>
      <c r="H70" s="92">
        <v>0</v>
      </c>
      <c r="I70" s="92">
        <v>7847195.8499999996</v>
      </c>
      <c r="J70" s="92">
        <v>0</v>
      </c>
      <c r="K70" s="92">
        <v>866491.82</v>
      </c>
      <c r="L70" s="92">
        <v>1020233.9</v>
      </c>
      <c r="M70" s="92">
        <v>0</v>
      </c>
      <c r="N70" s="92">
        <v>3450659</v>
      </c>
      <c r="O70" s="92">
        <v>0</v>
      </c>
      <c r="P70" s="92">
        <v>0</v>
      </c>
      <c r="Q70" s="92">
        <v>0</v>
      </c>
      <c r="R70" s="92">
        <v>860528.11</v>
      </c>
      <c r="S70" s="92">
        <v>0</v>
      </c>
      <c r="T70" s="92">
        <v>21461353.559999999</v>
      </c>
      <c r="U70" s="92">
        <v>0</v>
      </c>
      <c r="V70" s="92">
        <v>0</v>
      </c>
      <c r="W70" s="92">
        <v>1606059.79</v>
      </c>
      <c r="X70" s="92">
        <v>484935</v>
      </c>
      <c r="Y70" s="92">
        <v>387609.04</v>
      </c>
      <c r="Z70" s="92">
        <v>0</v>
      </c>
      <c r="AA70" s="92">
        <v>684506.53</v>
      </c>
      <c r="AB70" s="92">
        <v>0</v>
      </c>
      <c r="AC70" s="92">
        <v>1997893.32</v>
      </c>
      <c r="AD70" s="92">
        <v>0</v>
      </c>
      <c r="AE70" s="92">
        <v>214579.03</v>
      </c>
      <c r="AF70" s="92">
        <v>26677604.690000001</v>
      </c>
      <c r="AG70" s="92">
        <v>0</v>
      </c>
      <c r="AH70" s="92">
        <v>824123.77</v>
      </c>
      <c r="AI70" s="92">
        <v>310348</v>
      </c>
      <c r="AJ70" s="92">
        <v>98515183.379999995</v>
      </c>
      <c r="AK70" s="92">
        <v>51337911.890000001</v>
      </c>
      <c r="AL70" s="92">
        <v>702948.38</v>
      </c>
      <c r="AM70" s="92">
        <v>269984.68</v>
      </c>
      <c r="AN70" s="92">
        <v>296062</v>
      </c>
      <c r="AO70" s="92">
        <v>9429632.8300000001</v>
      </c>
      <c r="AP70" s="92">
        <v>0</v>
      </c>
      <c r="AQ70" s="92">
        <v>176006.35</v>
      </c>
      <c r="AR70" s="92">
        <v>20850598.5</v>
      </c>
      <c r="AS70" s="92">
        <v>0</v>
      </c>
      <c r="AT70" s="92">
        <v>966205.91</v>
      </c>
      <c r="AU70" s="92">
        <v>280816.76</v>
      </c>
      <c r="AV70" s="92">
        <v>1008737.7</v>
      </c>
      <c r="AW70" s="92">
        <v>12511436.18</v>
      </c>
      <c r="AX70" s="92">
        <v>983279.26</v>
      </c>
      <c r="AY70" s="92">
        <v>2221814.94</v>
      </c>
      <c r="AZ70" s="92">
        <v>2027034.5</v>
      </c>
      <c r="BA70" s="92">
        <v>4691.87</v>
      </c>
      <c r="BB70" s="92">
        <v>0</v>
      </c>
      <c r="BC70" s="92">
        <v>2754334.77</v>
      </c>
      <c r="BD70" s="92">
        <v>1478406.27</v>
      </c>
      <c r="BE70" s="92">
        <v>262216.88</v>
      </c>
      <c r="BF70" s="92">
        <v>0</v>
      </c>
      <c r="BG70" s="92">
        <v>0</v>
      </c>
      <c r="BH70" s="92">
        <v>0</v>
      </c>
      <c r="BI70" s="92">
        <v>140138.60999999999</v>
      </c>
      <c r="BJ70" s="92">
        <v>29387128</v>
      </c>
      <c r="BK70" s="92">
        <v>0</v>
      </c>
      <c r="BL70" s="92">
        <v>0</v>
      </c>
      <c r="BM70" s="92">
        <v>8796.4500000000007</v>
      </c>
      <c r="BN70" s="92">
        <v>0</v>
      </c>
      <c r="BO70" s="92">
        <v>2385249.7799999998</v>
      </c>
      <c r="BP70" s="92">
        <v>0</v>
      </c>
      <c r="BQ70" s="92">
        <v>0</v>
      </c>
      <c r="BR70" s="92">
        <v>121366805.59</v>
      </c>
      <c r="BS70" s="92">
        <v>10966249</v>
      </c>
      <c r="BT70" s="92">
        <v>986072.9</v>
      </c>
      <c r="BU70" s="92">
        <v>0</v>
      </c>
      <c r="BV70" s="92">
        <v>1864643</v>
      </c>
      <c r="BW70" s="92">
        <v>0</v>
      </c>
      <c r="BX70" s="92">
        <v>0</v>
      </c>
      <c r="BY70" s="92">
        <v>0</v>
      </c>
      <c r="BZ70" s="92">
        <v>0</v>
      </c>
      <c r="CA70" s="92">
        <v>5482605.29</v>
      </c>
      <c r="CB70" s="92">
        <v>904723.1</v>
      </c>
      <c r="CC70" s="92">
        <v>0</v>
      </c>
      <c r="CD70" s="74"/>
      <c r="CE70" s="74"/>
      <c r="CF70" s="74"/>
      <c r="CG70" s="74"/>
      <c r="CH70" s="74"/>
      <c r="CI70" s="74"/>
      <c r="CJ70" s="74"/>
      <c r="CK70" s="74"/>
      <c r="CL70" s="74"/>
      <c r="CM70" s="74"/>
    </row>
    <row r="71" spans="1:91" x14ac:dyDescent="0.2">
      <c r="A71" s="84" t="s">
        <v>299</v>
      </c>
      <c r="B71" s="84"/>
      <c r="C71" s="84"/>
      <c r="D71" s="92">
        <v>6891234.5700000003</v>
      </c>
      <c r="E71" s="92">
        <v>558407.69999999995</v>
      </c>
      <c r="F71" s="92">
        <v>6253687</v>
      </c>
      <c r="G71" s="92">
        <v>1443941</v>
      </c>
      <c r="H71" s="92">
        <v>2861029.52</v>
      </c>
      <c r="I71" s="92">
        <v>7305898.4399999995</v>
      </c>
      <c r="J71" s="92">
        <v>5776076</v>
      </c>
      <c r="K71" s="92">
        <v>6669717.8300000001</v>
      </c>
      <c r="L71" s="92">
        <v>1222440.53</v>
      </c>
      <c r="M71" s="92">
        <v>0</v>
      </c>
      <c r="N71" s="92">
        <v>3587493.32</v>
      </c>
      <c r="O71" s="92">
        <v>48693.68</v>
      </c>
      <c r="P71" s="92">
        <v>1806012.17</v>
      </c>
      <c r="Q71" s="92">
        <v>35977.43</v>
      </c>
      <c r="R71" s="92">
        <v>2481292.2999999998</v>
      </c>
      <c r="S71" s="92">
        <v>23645982</v>
      </c>
      <c r="T71" s="92">
        <v>8082347.4499999993</v>
      </c>
      <c r="U71" s="92">
        <v>214774.17</v>
      </c>
      <c r="V71" s="92">
        <v>703833.13</v>
      </c>
      <c r="W71" s="92">
        <v>1332162.73</v>
      </c>
      <c r="X71" s="92">
        <v>3956828</v>
      </c>
      <c r="Y71" s="92">
        <v>832735.39</v>
      </c>
      <c r="Z71" s="92">
        <v>8425077.6699999999</v>
      </c>
      <c r="AA71" s="92">
        <v>1106205.75</v>
      </c>
      <c r="AB71" s="92">
        <v>7535670.2299999995</v>
      </c>
      <c r="AC71" s="92">
        <v>2674791.94</v>
      </c>
      <c r="AD71" s="92">
        <v>2915785</v>
      </c>
      <c r="AE71" s="92">
        <v>636734.63</v>
      </c>
      <c r="AF71" s="92">
        <v>33971955.880000003</v>
      </c>
      <c r="AG71" s="92">
        <v>4158.1899999999996</v>
      </c>
      <c r="AH71" s="92">
        <v>254196.15</v>
      </c>
      <c r="AI71" s="92">
        <v>14929688</v>
      </c>
      <c r="AJ71" s="92">
        <v>358936056.81</v>
      </c>
      <c r="AK71" s="92">
        <v>34705004.439999998</v>
      </c>
      <c r="AL71" s="92">
        <v>730350.63</v>
      </c>
      <c r="AM71" s="92">
        <v>838761.21</v>
      </c>
      <c r="AN71" s="92">
        <v>928185</v>
      </c>
      <c r="AO71" s="92">
        <v>11352934.850000003</v>
      </c>
      <c r="AP71" s="92">
        <v>851768.66</v>
      </c>
      <c r="AQ71" s="92">
        <v>1659512.25</v>
      </c>
      <c r="AR71" s="92">
        <v>11844178.879999999</v>
      </c>
      <c r="AS71" s="92">
        <v>1327254.3799999999</v>
      </c>
      <c r="AT71" s="92">
        <v>1721085.04</v>
      </c>
      <c r="AU71" s="92">
        <v>3242712.83</v>
      </c>
      <c r="AV71" s="92">
        <v>5373713.7300000014</v>
      </c>
      <c r="AW71" s="92">
        <v>8768550.5199999996</v>
      </c>
      <c r="AX71" s="92">
        <v>1727557.21</v>
      </c>
      <c r="AY71" s="92">
        <v>4080773.37</v>
      </c>
      <c r="AZ71" s="92">
        <v>3997074.71</v>
      </c>
      <c r="BA71" s="92">
        <v>868182.39</v>
      </c>
      <c r="BB71" s="92">
        <v>5488456.9900000002</v>
      </c>
      <c r="BC71" s="92">
        <v>1351976.51</v>
      </c>
      <c r="BD71" s="92">
        <v>2113020.92</v>
      </c>
      <c r="BE71" s="92">
        <v>6074802.5800000001</v>
      </c>
      <c r="BF71" s="92">
        <v>1982062.95</v>
      </c>
      <c r="BG71" s="92">
        <v>0</v>
      </c>
      <c r="BH71" s="92">
        <v>82385.13</v>
      </c>
      <c r="BI71" s="92">
        <v>134045.56</v>
      </c>
      <c r="BJ71" s="92">
        <v>37091502</v>
      </c>
      <c r="BK71" s="92">
        <v>0</v>
      </c>
      <c r="BL71" s="92">
        <v>1130660.01</v>
      </c>
      <c r="BM71" s="92">
        <v>418369.31</v>
      </c>
      <c r="BN71" s="92">
        <v>677314.82</v>
      </c>
      <c r="BO71" s="92">
        <v>0</v>
      </c>
      <c r="BP71" s="92">
        <v>9730931.4699999988</v>
      </c>
      <c r="BQ71" s="92">
        <v>0</v>
      </c>
      <c r="BR71" s="92">
        <v>145006286.16</v>
      </c>
      <c r="BS71" s="92">
        <v>12250762</v>
      </c>
      <c r="BT71" s="92">
        <v>0</v>
      </c>
      <c r="BU71" s="92">
        <v>10300036</v>
      </c>
      <c r="BV71" s="92">
        <v>2513087</v>
      </c>
      <c r="BW71" s="92">
        <v>971517.07</v>
      </c>
      <c r="BX71" s="92">
        <v>737421</v>
      </c>
      <c r="BY71" s="92">
        <v>205975.05</v>
      </c>
      <c r="BZ71" s="92">
        <v>2524119.14</v>
      </c>
      <c r="CA71" s="92">
        <v>1063274.1200000001</v>
      </c>
      <c r="CB71" s="92">
        <v>1999632.08</v>
      </c>
      <c r="CC71" s="92">
        <v>0</v>
      </c>
      <c r="CD71" s="74"/>
      <c r="CE71" s="74"/>
      <c r="CF71" s="74"/>
      <c r="CG71" s="74"/>
      <c r="CH71" s="74"/>
      <c r="CI71" s="74"/>
      <c r="CJ71" s="74"/>
      <c r="CK71" s="74"/>
      <c r="CL71" s="74"/>
      <c r="CM71" s="74"/>
    </row>
    <row r="72" spans="1:91" x14ac:dyDescent="0.2">
      <c r="A72" s="84" t="s">
        <v>300</v>
      </c>
      <c r="B72" s="84"/>
      <c r="C72" s="84"/>
      <c r="D72" s="92">
        <v>1030269.96</v>
      </c>
      <c r="E72" s="92">
        <v>223378.22</v>
      </c>
      <c r="F72" s="92">
        <v>9975797</v>
      </c>
      <c r="G72" s="92">
        <v>899152</v>
      </c>
      <c r="H72" s="92">
        <v>196355.37</v>
      </c>
      <c r="I72" s="92">
        <v>4929983.42</v>
      </c>
      <c r="J72" s="92">
        <v>2640183</v>
      </c>
      <c r="K72" s="92">
        <v>7508000.0599999996</v>
      </c>
      <c r="L72" s="92">
        <v>450991.94</v>
      </c>
      <c r="M72" s="92">
        <v>11847.09</v>
      </c>
      <c r="N72" s="92">
        <v>1095767.1299999999</v>
      </c>
      <c r="O72" s="92">
        <v>12159.61</v>
      </c>
      <c r="P72" s="92">
        <v>468306.16</v>
      </c>
      <c r="Q72" s="92">
        <v>85519.6</v>
      </c>
      <c r="R72" s="92">
        <v>593477.46</v>
      </c>
      <c r="S72" s="92">
        <v>6651995</v>
      </c>
      <c r="T72" s="92">
        <v>16590594.66</v>
      </c>
      <c r="U72" s="92">
        <v>552028.77</v>
      </c>
      <c r="V72" s="92">
        <v>175083.69</v>
      </c>
      <c r="W72" s="92">
        <v>650051.42000000004</v>
      </c>
      <c r="X72" s="92">
        <v>1420104</v>
      </c>
      <c r="Y72" s="92">
        <v>59801.09</v>
      </c>
      <c r="Z72" s="92">
        <v>1853568.94</v>
      </c>
      <c r="AA72" s="92">
        <v>554098.82999999996</v>
      </c>
      <c r="AB72" s="92">
        <v>2193680.2400000002</v>
      </c>
      <c r="AC72" s="92">
        <v>2690122.09</v>
      </c>
      <c r="AD72" s="92">
        <v>1999287</v>
      </c>
      <c r="AE72" s="92">
        <v>209635.78</v>
      </c>
      <c r="AF72" s="92">
        <v>20407394.350000001</v>
      </c>
      <c r="AG72" s="92">
        <v>103246.5</v>
      </c>
      <c r="AH72" s="92">
        <v>160222.85</v>
      </c>
      <c r="AI72" s="92">
        <v>3199798</v>
      </c>
      <c r="AJ72" s="92">
        <v>93298738.590000004</v>
      </c>
      <c r="AK72" s="92">
        <v>64435196.600000001</v>
      </c>
      <c r="AL72" s="92">
        <v>1792912.32</v>
      </c>
      <c r="AM72" s="92">
        <v>43714.29</v>
      </c>
      <c r="AN72" s="92">
        <v>252135</v>
      </c>
      <c r="AO72" s="92">
        <v>4726158.6500000004</v>
      </c>
      <c r="AP72" s="92">
        <v>183949.52</v>
      </c>
      <c r="AQ72" s="92">
        <v>526979.18999999994</v>
      </c>
      <c r="AR72" s="92">
        <v>15972756.51</v>
      </c>
      <c r="AS72" s="92">
        <v>170043.57</v>
      </c>
      <c r="AT72" s="92">
        <v>736095.54</v>
      </c>
      <c r="AU72" s="92">
        <v>1850342.78</v>
      </c>
      <c r="AV72" s="92">
        <v>2368530.37</v>
      </c>
      <c r="AW72" s="92">
        <v>4544845.45</v>
      </c>
      <c r="AX72" s="92">
        <v>1589169.19</v>
      </c>
      <c r="AY72" s="92">
        <v>1699949.44</v>
      </c>
      <c r="AZ72" s="92">
        <v>1577446.86</v>
      </c>
      <c r="BA72" s="92">
        <v>242862.67</v>
      </c>
      <c r="BB72" s="92">
        <v>8338092.0800000001</v>
      </c>
      <c r="BC72" s="92">
        <v>584772.37</v>
      </c>
      <c r="BD72" s="92">
        <v>153888.48000000001</v>
      </c>
      <c r="BE72" s="92">
        <v>2258323.91</v>
      </c>
      <c r="BF72" s="92">
        <v>419671.42</v>
      </c>
      <c r="BG72" s="92">
        <v>80107.600000000006</v>
      </c>
      <c r="BH72" s="92">
        <v>57746.6</v>
      </c>
      <c r="BI72" s="92">
        <v>216923.77</v>
      </c>
      <c r="BJ72" s="92">
        <v>32523212</v>
      </c>
      <c r="BK72" s="92">
        <v>51941.1</v>
      </c>
      <c r="BL72" s="92">
        <v>198730.46</v>
      </c>
      <c r="BM72" s="92">
        <v>270985.25</v>
      </c>
      <c r="BN72" s="92">
        <v>43810.28</v>
      </c>
      <c r="BO72" s="92">
        <v>0</v>
      </c>
      <c r="BP72" s="92">
        <v>3440665.07</v>
      </c>
      <c r="BQ72" s="92">
        <v>308175</v>
      </c>
      <c r="BR72" s="92">
        <v>178192670.07999998</v>
      </c>
      <c r="BS72" s="92">
        <v>15048512</v>
      </c>
      <c r="BT72" s="92">
        <v>0</v>
      </c>
      <c r="BU72" s="92">
        <v>6428987</v>
      </c>
      <c r="BV72" s="92">
        <v>990821</v>
      </c>
      <c r="BW72" s="92">
        <v>505388.49</v>
      </c>
      <c r="BX72" s="92">
        <v>166006</v>
      </c>
      <c r="BY72" s="92">
        <v>137433.31</v>
      </c>
      <c r="BZ72" s="92">
        <v>1172086.8799999999</v>
      </c>
      <c r="CA72" s="92">
        <v>2838685.48</v>
      </c>
      <c r="CB72" s="92">
        <v>2228510.9300000002</v>
      </c>
      <c r="CC72" s="92">
        <v>0</v>
      </c>
      <c r="CD72" s="74"/>
      <c r="CE72" s="74"/>
      <c r="CF72" s="74"/>
      <c r="CG72" s="74"/>
      <c r="CH72" s="74"/>
      <c r="CI72" s="74"/>
      <c r="CJ72" s="74"/>
      <c r="CK72" s="74"/>
      <c r="CL72" s="74"/>
      <c r="CM72" s="74"/>
    </row>
    <row r="73" spans="1:91" x14ac:dyDescent="0.2">
      <c r="A73" s="84" t="s">
        <v>301</v>
      </c>
      <c r="B73" s="84"/>
      <c r="C73" s="84"/>
      <c r="D73" s="92">
        <v>0</v>
      </c>
      <c r="E73" s="92">
        <v>0</v>
      </c>
      <c r="F73" s="92">
        <v>255</v>
      </c>
      <c r="G73" s="92">
        <v>0</v>
      </c>
      <c r="H73" s="92">
        <v>0</v>
      </c>
      <c r="I73" s="92">
        <v>0</v>
      </c>
      <c r="J73" s="92">
        <v>0</v>
      </c>
      <c r="K73" s="92">
        <v>0</v>
      </c>
      <c r="L73" s="92">
        <v>0</v>
      </c>
      <c r="M73" s="92">
        <v>-12090.41</v>
      </c>
      <c r="N73" s="92">
        <v>0</v>
      </c>
      <c r="O73" s="92">
        <v>-47852.77</v>
      </c>
      <c r="P73" s="92">
        <v>8041.49</v>
      </c>
      <c r="Q73" s="92">
        <v>0</v>
      </c>
      <c r="R73" s="92">
        <v>0</v>
      </c>
      <c r="S73" s="92">
        <v>0</v>
      </c>
      <c r="T73" s="92">
        <v>0</v>
      </c>
      <c r="U73" s="92">
        <v>0</v>
      </c>
      <c r="V73" s="92">
        <v>0</v>
      </c>
      <c r="W73" s="92">
        <v>0</v>
      </c>
      <c r="X73" s="92">
        <v>0</v>
      </c>
      <c r="Y73" s="92">
        <v>0</v>
      </c>
      <c r="Z73" s="92">
        <v>-74311.53</v>
      </c>
      <c r="AA73" s="92">
        <v>0</v>
      </c>
      <c r="AB73" s="92">
        <v>0</v>
      </c>
      <c r="AC73" s="92">
        <v>0</v>
      </c>
      <c r="AD73" s="92">
        <v>0</v>
      </c>
      <c r="AE73" s="92">
        <v>-18866.240000000002</v>
      </c>
      <c r="AF73" s="92">
        <v>0</v>
      </c>
      <c r="AG73" s="92">
        <v>0</v>
      </c>
      <c r="AH73" s="92">
        <v>0</v>
      </c>
      <c r="AI73" s="92">
        <v>0</v>
      </c>
      <c r="AJ73" s="92">
        <v>6400000</v>
      </c>
      <c r="AK73" s="92">
        <v>0</v>
      </c>
      <c r="AL73" s="92">
        <v>0</v>
      </c>
      <c r="AM73" s="92">
        <v>0</v>
      </c>
      <c r="AN73" s="92">
        <v>0</v>
      </c>
      <c r="AO73" s="92">
        <v>269.13</v>
      </c>
      <c r="AP73" s="92">
        <v>0</v>
      </c>
      <c r="AQ73" s="92">
        <v>-40122.050000000003</v>
      </c>
      <c r="AR73" s="92">
        <v>0</v>
      </c>
      <c r="AS73" s="92">
        <v>0</v>
      </c>
      <c r="AT73" s="92">
        <v>92.45</v>
      </c>
      <c r="AU73" s="92">
        <v>0</v>
      </c>
      <c r="AV73" s="92">
        <v>-40274.769999999997</v>
      </c>
      <c r="AW73" s="92">
        <v>0</v>
      </c>
      <c r="AX73" s="92">
        <v>0</v>
      </c>
      <c r="AY73" s="92">
        <v>0</v>
      </c>
      <c r="AZ73" s="92">
        <v>0</v>
      </c>
      <c r="BA73" s="92">
        <v>0</v>
      </c>
      <c r="BB73" s="92">
        <v>0</v>
      </c>
      <c r="BC73" s="92">
        <v>0</v>
      </c>
      <c r="BD73" s="92">
        <v>50</v>
      </c>
      <c r="BE73" s="92">
        <v>0</v>
      </c>
      <c r="BF73" s="92">
        <v>0</v>
      </c>
      <c r="BG73" s="92">
        <v>0</v>
      </c>
      <c r="BH73" s="92">
        <v>0</v>
      </c>
      <c r="BI73" s="92">
        <v>0</v>
      </c>
      <c r="BJ73" s="92">
        <v>0</v>
      </c>
      <c r="BK73" s="92">
        <v>0</v>
      </c>
      <c r="BL73" s="92">
        <v>0</v>
      </c>
      <c r="BM73" s="92">
        <v>0</v>
      </c>
      <c r="BN73" s="92">
        <v>0</v>
      </c>
      <c r="BO73" s="92">
        <v>0</v>
      </c>
      <c r="BP73" s="92">
        <v>0</v>
      </c>
      <c r="BQ73" s="92">
        <v>0</v>
      </c>
      <c r="BR73" s="92">
        <v>0</v>
      </c>
      <c r="BS73" s="92">
        <v>0</v>
      </c>
      <c r="BT73" s="92">
        <v>0</v>
      </c>
      <c r="BU73" s="92">
        <v>0</v>
      </c>
      <c r="BV73" s="92">
        <v>0</v>
      </c>
      <c r="BW73" s="92">
        <v>0</v>
      </c>
      <c r="BX73" s="92">
        <v>0</v>
      </c>
      <c r="BY73" s="92">
        <v>-34222.93</v>
      </c>
      <c r="BZ73" s="92">
        <v>0</v>
      </c>
      <c r="CA73" s="92">
        <v>0</v>
      </c>
      <c r="CB73" s="92">
        <v>0</v>
      </c>
      <c r="CC73" s="92">
        <v>0</v>
      </c>
      <c r="CD73" s="74"/>
      <c r="CE73" s="74"/>
      <c r="CF73" s="74"/>
      <c r="CG73" s="74"/>
      <c r="CH73" s="74"/>
      <c r="CI73" s="74"/>
      <c r="CJ73" s="74"/>
      <c r="CK73" s="74"/>
      <c r="CL73" s="74"/>
      <c r="CM73" s="74"/>
    </row>
    <row r="74" spans="1:91" x14ac:dyDescent="0.2">
      <c r="A74" s="84" t="s">
        <v>302</v>
      </c>
      <c r="B74" s="84"/>
      <c r="C74" s="84"/>
      <c r="D74" s="92">
        <v>2150995.9900000002</v>
      </c>
      <c r="E74" s="92">
        <v>0</v>
      </c>
      <c r="F74" s="92">
        <v>2266718</v>
      </c>
      <c r="G74" s="92">
        <v>41000</v>
      </c>
      <c r="H74" s="92">
        <v>992041.24</v>
      </c>
      <c r="I74" s="92">
        <v>2883378.14</v>
      </c>
      <c r="J74" s="92">
        <v>776087</v>
      </c>
      <c r="K74" s="92">
        <v>901372.36</v>
      </c>
      <c r="L74" s="92">
        <v>174174.94</v>
      </c>
      <c r="M74" s="92">
        <v>6947.62</v>
      </c>
      <c r="N74" s="92">
        <v>2633666.94</v>
      </c>
      <c r="O74" s="92">
        <v>0</v>
      </c>
      <c r="P74" s="92">
        <v>1459235.27</v>
      </c>
      <c r="Q74" s="92">
        <v>0</v>
      </c>
      <c r="R74" s="92">
        <v>0</v>
      </c>
      <c r="S74" s="92">
        <v>16080812</v>
      </c>
      <c r="T74" s="92">
        <v>192380.5</v>
      </c>
      <c r="U74" s="92">
        <v>758344.4</v>
      </c>
      <c r="V74" s="92">
        <v>0</v>
      </c>
      <c r="W74" s="92">
        <v>0</v>
      </c>
      <c r="X74" s="92">
        <v>530781</v>
      </c>
      <c r="Y74" s="92">
        <v>8869.19</v>
      </c>
      <c r="Z74" s="92">
        <v>1542695.21</v>
      </c>
      <c r="AA74" s="92">
        <v>0</v>
      </c>
      <c r="AB74" s="92">
        <v>314981.98</v>
      </c>
      <c r="AC74" s="92">
        <v>0</v>
      </c>
      <c r="AD74" s="92">
        <v>1348111</v>
      </c>
      <c r="AE74" s="92">
        <v>0</v>
      </c>
      <c r="AF74" s="92">
        <v>3777542.26</v>
      </c>
      <c r="AG74" s="92">
        <v>0</v>
      </c>
      <c r="AH74" s="92">
        <v>0</v>
      </c>
      <c r="AI74" s="92">
        <v>4511464</v>
      </c>
      <c r="AJ74" s="92">
        <v>29210975.539999999</v>
      </c>
      <c r="AK74" s="92">
        <v>10821760.18</v>
      </c>
      <c r="AL74" s="92">
        <v>1272865.3700000001</v>
      </c>
      <c r="AM74" s="92">
        <v>0</v>
      </c>
      <c r="AN74" s="92">
        <v>2110790</v>
      </c>
      <c r="AO74" s="92">
        <v>1599831.71</v>
      </c>
      <c r="AP74" s="92">
        <v>0</v>
      </c>
      <c r="AQ74" s="92">
        <v>0</v>
      </c>
      <c r="AR74" s="92">
        <v>2910137.36</v>
      </c>
      <c r="AS74" s="92">
        <v>163614.9</v>
      </c>
      <c r="AT74" s="92">
        <v>357011.9</v>
      </c>
      <c r="AU74" s="92">
        <v>41545</v>
      </c>
      <c r="AV74" s="92">
        <v>742640.99</v>
      </c>
      <c r="AW74" s="92">
        <v>271996.64</v>
      </c>
      <c r="AX74" s="92">
        <v>315962.27</v>
      </c>
      <c r="AY74" s="92">
        <v>640559.61</v>
      </c>
      <c r="AZ74" s="92">
        <v>1854629.46</v>
      </c>
      <c r="BA74" s="92">
        <v>0</v>
      </c>
      <c r="BB74" s="92">
        <v>16734354.149999999</v>
      </c>
      <c r="BC74" s="92">
        <v>0</v>
      </c>
      <c r="BD74" s="92">
        <v>1754608.51</v>
      </c>
      <c r="BE74" s="92">
        <v>1422310.57</v>
      </c>
      <c r="BF74" s="92">
        <v>822053.63</v>
      </c>
      <c r="BG74" s="92">
        <v>0</v>
      </c>
      <c r="BH74" s="92">
        <v>1633218.63</v>
      </c>
      <c r="BI74" s="92">
        <v>30561.59</v>
      </c>
      <c r="BJ74" s="92">
        <v>18212946</v>
      </c>
      <c r="BK74" s="92">
        <v>3841899.92</v>
      </c>
      <c r="BL74" s="92">
        <v>0</v>
      </c>
      <c r="BM74" s="92">
        <v>0</v>
      </c>
      <c r="BN74" s="92">
        <v>0</v>
      </c>
      <c r="BO74" s="92">
        <v>43592.36</v>
      </c>
      <c r="BP74" s="92">
        <v>515151.7</v>
      </c>
      <c r="BQ74" s="92">
        <v>0</v>
      </c>
      <c r="BR74" s="92">
        <v>69055874.88000001</v>
      </c>
      <c r="BS74" s="92">
        <v>5088592</v>
      </c>
      <c r="BT74" s="92">
        <v>0</v>
      </c>
      <c r="BU74" s="92">
        <v>2639261</v>
      </c>
      <c r="BV74" s="92">
        <v>1030381</v>
      </c>
      <c r="BW74" s="92">
        <v>204834.74</v>
      </c>
      <c r="BX74" s="92">
        <v>0</v>
      </c>
      <c r="BY74" s="92">
        <v>0</v>
      </c>
      <c r="BZ74" s="92">
        <v>258630.5</v>
      </c>
      <c r="CA74" s="92">
        <v>2141115.41</v>
      </c>
      <c r="CB74" s="92">
        <v>336972.6</v>
      </c>
      <c r="CC74" s="92">
        <v>0</v>
      </c>
      <c r="CD74" s="74"/>
      <c r="CE74" s="74"/>
      <c r="CF74" s="74"/>
      <c r="CG74" s="74"/>
      <c r="CH74" s="74"/>
      <c r="CI74" s="74"/>
      <c r="CJ74" s="74"/>
      <c r="CK74" s="74"/>
      <c r="CL74" s="74"/>
      <c r="CM74" s="74"/>
    </row>
    <row r="75" spans="1:91" x14ac:dyDescent="0.2">
      <c r="A75" s="84" t="s">
        <v>303</v>
      </c>
      <c r="B75" s="84"/>
      <c r="C75" s="84"/>
      <c r="D75" s="92">
        <v>0</v>
      </c>
      <c r="E75" s="92">
        <v>0</v>
      </c>
      <c r="F75" s="92">
        <v>-4383984</v>
      </c>
      <c r="G75" s="92">
        <v>-1798770</v>
      </c>
      <c r="H75" s="92">
        <v>-3389425.19</v>
      </c>
      <c r="I75" s="92">
        <v>-19753629.18</v>
      </c>
      <c r="J75" s="92">
        <v>-13745395</v>
      </c>
      <c r="K75" s="92">
        <v>-5691055.7199999997</v>
      </c>
      <c r="L75" s="92">
        <v>-1324666.8</v>
      </c>
      <c r="M75" s="92">
        <v>0</v>
      </c>
      <c r="N75" s="92">
        <v>-4167517.42</v>
      </c>
      <c r="O75" s="92">
        <v>-49582.05</v>
      </c>
      <c r="P75" s="92">
        <v>-9354805.8499999996</v>
      </c>
      <c r="Q75" s="92">
        <v>-421427.5</v>
      </c>
      <c r="R75" s="92">
        <v>-3645342.53</v>
      </c>
      <c r="S75" s="92">
        <v>-54183836</v>
      </c>
      <c r="T75" s="92">
        <v>-11951032.050000001</v>
      </c>
      <c r="U75" s="92">
        <v>-3066436.7</v>
      </c>
      <c r="V75" s="92">
        <v>-220966.46</v>
      </c>
      <c r="W75" s="92">
        <v>-8396090.9000000004</v>
      </c>
      <c r="X75" s="92">
        <v>-3824532</v>
      </c>
      <c r="Y75" s="92">
        <v>0</v>
      </c>
      <c r="Z75" s="92">
        <v>-12251664.18</v>
      </c>
      <c r="AA75" s="92">
        <v>-4109850.59</v>
      </c>
      <c r="AB75" s="92">
        <v>-31794646.329999998</v>
      </c>
      <c r="AC75" s="92">
        <v>-3456314.98</v>
      </c>
      <c r="AD75" s="92">
        <v>-5466025</v>
      </c>
      <c r="AE75" s="92">
        <v>0</v>
      </c>
      <c r="AF75" s="92">
        <v>-23512927.559999999</v>
      </c>
      <c r="AG75" s="92">
        <v>-140754.26</v>
      </c>
      <c r="AH75" s="92">
        <v>-66537</v>
      </c>
      <c r="AI75" s="92">
        <v>-100287257</v>
      </c>
      <c r="AJ75" s="92">
        <v>0</v>
      </c>
      <c r="AK75" s="92">
        <v>-155393004.06999999</v>
      </c>
      <c r="AL75" s="92">
        <v>-5391302.4199999999</v>
      </c>
      <c r="AM75" s="92">
        <v>-455313.22</v>
      </c>
      <c r="AN75" s="92">
        <v>-596128</v>
      </c>
      <c r="AO75" s="92">
        <v>-37619037.780000001</v>
      </c>
      <c r="AP75" s="92">
        <v>-1601978.01</v>
      </c>
      <c r="AQ75" s="92">
        <v>-4111834.79</v>
      </c>
      <c r="AR75" s="92">
        <v>-26148512.57</v>
      </c>
      <c r="AS75" s="92">
        <v>-979321.56</v>
      </c>
      <c r="AT75" s="92">
        <v>-1259866.3400000001</v>
      </c>
      <c r="AU75" s="92">
        <v>-35454435.950000003</v>
      </c>
      <c r="AV75" s="92">
        <v>-17954601.91</v>
      </c>
      <c r="AW75" s="92">
        <v>-16320649.199999999</v>
      </c>
      <c r="AX75" s="92">
        <v>-5507838.3899999997</v>
      </c>
      <c r="AY75" s="92">
        <v>-7654020.7400000002</v>
      </c>
      <c r="AZ75" s="92">
        <v>-6191811.1699999999</v>
      </c>
      <c r="BA75" s="92">
        <v>0</v>
      </c>
      <c r="BB75" s="92">
        <v>-30508382.890000001</v>
      </c>
      <c r="BC75" s="92">
        <v>-3340092.09</v>
      </c>
      <c r="BD75" s="92">
        <v>-411379</v>
      </c>
      <c r="BE75" s="92">
        <v>-26281845.079999998</v>
      </c>
      <c r="BF75" s="92">
        <v>-1032514.25</v>
      </c>
      <c r="BG75" s="92">
        <v>-798702.75</v>
      </c>
      <c r="BH75" s="92">
        <v>-9084756.3900000006</v>
      </c>
      <c r="BI75" s="92">
        <v>-1260417</v>
      </c>
      <c r="BJ75" s="92">
        <v>-253973279</v>
      </c>
      <c r="BK75" s="92">
        <v>-3969221.55</v>
      </c>
      <c r="BL75" s="92">
        <v>0</v>
      </c>
      <c r="BM75" s="92">
        <v>-360987.46</v>
      </c>
      <c r="BN75" s="92">
        <v>-704416.74</v>
      </c>
      <c r="BO75" s="92">
        <v>-6526609.5300000003</v>
      </c>
      <c r="BP75" s="92">
        <v>-8315003.1500000004</v>
      </c>
      <c r="BQ75" s="92">
        <v>-2519203.91</v>
      </c>
      <c r="BR75" s="92">
        <v>-242733721.66999999</v>
      </c>
      <c r="BS75" s="92">
        <v>-45880811</v>
      </c>
      <c r="BT75" s="92">
        <v>-3815151.56</v>
      </c>
      <c r="BU75" s="92">
        <v>-22468948</v>
      </c>
      <c r="BV75" s="92">
        <v>-1518155</v>
      </c>
      <c r="BW75" s="92">
        <v>-186984.61</v>
      </c>
      <c r="BX75" s="92">
        <v>-346545</v>
      </c>
      <c r="BY75" s="92">
        <v>-349199.29</v>
      </c>
      <c r="BZ75" s="92">
        <v>-7268123.6799999997</v>
      </c>
      <c r="CA75" s="92">
        <v>-22417546.670000002</v>
      </c>
      <c r="CB75" s="92">
        <v>-3412744.29</v>
      </c>
      <c r="CC75" s="92">
        <v>0</v>
      </c>
      <c r="CD75" s="74"/>
      <c r="CE75" s="74"/>
      <c r="CF75" s="74"/>
      <c r="CG75" s="74"/>
      <c r="CH75" s="74"/>
      <c r="CI75" s="74"/>
      <c r="CJ75" s="74"/>
      <c r="CK75" s="74"/>
      <c r="CL75" s="74"/>
      <c r="CM75" s="74"/>
    </row>
    <row r="76" spans="1:91" x14ac:dyDescent="0.2">
      <c r="A76" s="84" t="s">
        <v>304</v>
      </c>
      <c r="B76" s="84"/>
      <c r="C76" s="84"/>
      <c r="D76" s="92">
        <v>-44481601.130000003</v>
      </c>
      <c r="E76" s="92">
        <v>-2756093.09</v>
      </c>
      <c r="F76" s="92">
        <v>-43588545</v>
      </c>
      <c r="G76" s="92">
        <v>-8345415</v>
      </c>
      <c r="H76" s="92">
        <v>-23274722.41</v>
      </c>
      <c r="I76" s="92">
        <v>-114390672.12</v>
      </c>
      <c r="J76" s="92">
        <v>-84713702</v>
      </c>
      <c r="K76" s="92">
        <v>-32627360.039999999</v>
      </c>
      <c r="L76" s="92">
        <v>-8541456.1999999993</v>
      </c>
      <c r="M76" s="92">
        <v>-1386046.74</v>
      </c>
      <c r="N76" s="92">
        <v>-29005219.25</v>
      </c>
      <c r="O76" s="92">
        <v>-482033.18</v>
      </c>
      <c r="P76" s="92">
        <v>-13535483.52</v>
      </c>
      <c r="Q76" s="92">
        <v>-955777.12</v>
      </c>
      <c r="R76" s="92">
        <v>-13904673.85</v>
      </c>
      <c r="S76" s="92">
        <v>-416914977</v>
      </c>
      <c r="T76" s="92">
        <v>-110625592.67</v>
      </c>
      <c r="U76" s="92">
        <v>-6853982.9400000004</v>
      </c>
      <c r="V76" s="92">
        <v>-4456311.3899999997</v>
      </c>
      <c r="W76" s="92">
        <v>-14124638.890000001</v>
      </c>
      <c r="X76" s="92">
        <v>-41215068</v>
      </c>
      <c r="Y76" s="92">
        <v>-7200757.0999999996</v>
      </c>
      <c r="Z76" s="92">
        <v>-98197097.569999993</v>
      </c>
      <c r="AA76" s="92">
        <v>-12409113.029999999</v>
      </c>
      <c r="AB76" s="92">
        <v>-49740922.030000001</v>
      </c>
      <c r="AC76" s="92">
        <v>-20204612.049999997</v>
      </c>
      <c r="AD76" s="92">
        <v>-16360967</v>
      </c>
      <c r="AE76" s="92">
        <v>-2965512.85</v>
      </c>
      <c r="AF76" s="92">
        <v>-312468399.76999998</v>
      </c>
      <c r="AG76" s="92">
        <v>-374064.05</v>
      </c>
      <c r="AH76" s="92">
        <v>-1451310.55</v>
      </c>
      <c r="AI76" s="92">
        <v>-228617035</v>
      </c>
      <c r="AJ76" s="92">
        <v>-2616227620.5599999</v>
      </c>
      <c r="AK76" s="92">
        <v>-425915070.54000002</v>
      </c>
      <c r="AL76" s="92">
        <v>-25719209.039999999</v>
      </c>
      <c r="AM76" s="92">
        <v>-6318925.5499999998</v>
      </c>
      <c r="AN76" s="92">
        <v>-15873352</v>
      </c>
      <c r="AO76" s="92">
        <v>-127552269.91</v>
      </c>
      <c r="AP76" s="92">
        <v>-6903142.4100000001</v>
      </c>
      <c r="AQ76" s="92">
        <v>-8368002.7800000003</v>
      </c>
      <c r="AR76" s="92">
        <v>-168594993.84</v>
      </c>
      <c r="AS76" s="92">
        <v>-10346237.939999999</v>
      </c>
      <c r="AT76" s="92">
        <v>-10546691.18</v>
      </c>
      <c r="AU76" s="92">
        <v>-44074817.899999999</v>
      </c>
      <c r="AV76" s="92">
        <v>-55458126.369999997</v>
      </c>
      <c r="AW76" s="92">
        <v>-94711979.799999997</v>
      </c>
      <c r="AX76" s="92">
        <v>-18485599.91</v>
      </c>
      <c r="AY76" s="92">
        <v>-36317916.18</v>
      </c>
      <c r="AZ76" s="92">
        <v>-46271663.259999998</v>
      </c>
      <c r="BA76" s="92">
        <v>-3188722.9</v>
      </c>
      <c r="BB76" s="92">
        <v>-78668455.930000007</v>
      </c>
      <c r="BC76" s="92">
        <v>-15691593.1</v>
      </c>
      <c r="BD76" s="92">
        <v>-17556726.25</v>
      </c>
      <c r="BE76" s="92">
        <v>-78500104.129999995</v>
      </c>
      <c r="BF76" s="92">
        <v>-15633695.17</v>
      </c>
      <c r="BG76" s="92">
        <v>-6855301.0099999998</v>
      </c>
      <c r="BH76" s="92">
        <v>-26568256.75</v>
      </c>
      <c r="BI76" s="92">
        <v>-1683379.55</v>
      </c>
      <c r="BJ76" s="92">
        <v>-597964297</v>
      </c>
      <c r="BK76" s="92">
        <v>-46258843</v>
      </c>
      <c r="BL76" s="92">
        <v>-7819389.4000000004</v>
      </c>
      <c r="BM76" s="92">
        <v>-1643982.68</v>
      </c>
      <c r="BN76" s="92">
        <v>-2588353.38</v>
      </c>
      <c r="BO76" s="92">
        <v>-19274042.640000001</v>
      </c>
      <c r="BP76" s="92">
        <v>-79903058.560000002</v>
      </c>
      <c r="BQ76" s="92">
        <v>-8135671.8899999997</v>
      </c>
      <c r="BR76" s="92">
        <v>-2124641603.1700001</v>
      </c>
      <c r="BS76" s="92">
        <v>-171437346</v>
      </c>
      <c r="BT76" s="92">
        <v>-10771926.720000001</v>
      </c>
      <c r="BU76" s="92">
        <v>-97922615</v>
      </c>
      <c r="BV76" s="92">
        <v>-25262201</v>
      </c>
      <c r="BW76" s="92">
        <v>-5383107.1500000004</v>
      </c>
      <c r="BX76" s="92">
        <v>-2121710</v>
      </c>
      <c r="BY76" s="92">
        <v>-3020301.47</v>
      </c>
      <c r="BZ76" s="92">
        <v>-13741003.51</v>
      </c>
      <c r="CA76" s="92">
        <v>-64107823.539999999</v>
      </c>
      <c r="CB76" s="92">
        <v>-15214319.1</v>
      </c>
      <c r="CC76" s="92">
        <v>0</v>
      </c>
      <c r="CD76" s="74"/>
      <c r="CE76" s="74"/>
      <c r="CF76" s="74"/>
      <c r="CG76" s="74"/>
      <c r="CH76" s="74"/>
      <c r="CI76" s="74"/>
      <c r="CJ76" s="74"/>
      <c r="CK76" s="74"/>
      <c r="CL76" s="74"/>
      <c r="CM76" s="74"/>
    </row>
    <row r="77" spans="1:91" x14ac:dyDescent="0.2">
      <c r="A77" s="84" t="s">
        <v>305</v>
      </c>
      <c r="B77" s="84"/>
      <c r="C77" s="84"/>
      <c r="D77" s="92">
        <v>1020531.8</v>
      </c>
      <c r="E77" s="92">
        <v>7819</v>
      </c>
      <c r="F77" s="92">
        <v>-12197466</v>
      </c>
      <c r="G77" s="92">
        <v>0</v>
      </c>
      <c r="H77" s="92">
        <v>105742.57</v>
      </c>
      <c r="I77" s="92">
        <v>1200408.5900000001</v>
      </c>
      <c r="J77" s="92">
        <v>117944</v>
      </c>
      <c r="K77" s="92">
        <v>1145933.78</v>
      </c>
      <c r="L77" s="92">
        <v>2516.21</v>
      </c>
      <c r="M77" s="92">
        <v>140.5</v>
      </c>
      <c r="N77" s="92">
        <v>0</v>
      </c>
      <c r="O77" s="92">
        <v>0</v>
      </c>
      <c r="P77" s="92">
        <v>1032979.96</v>
      </c>
      <c r="Q77" s="92">
        <v>29032.63</v>
      </c>
      <c r="R77" s="92">
        <v>15.22</v>
      </c>
      <c r="S77" s="92">
        <v>21785815</v>
      </c>
      <c r="T77" s="92">
        <v>10769574.92</v>
      </c>
      <c r="U77" s="92">
        <v>633128.75</v>
      </c>
      <c r="V77" s="92">
        <v>206666.7</v>
      </c>
      <c r="W77" s="92">
        <v>488197.99</v>
      </c>
      <c r="X77" s="92">
        <v>15658</v>
      </c>
      <c r="Y77" s="92">
        <v>0</v>
      </c>
      <c r="Z77" s="92">
        <v>877658.71</v>
      </c>
      <c r="AA77" s="92">
        <v>0</v>
      </c>
      <c r="AB77" s="92">
        <v>157085.76000000001</v>
      </c>
      <c r="AC77" s="92">
        <v>0</v>
      </c>
      <c r="AD77" s="92">
        <v>1669322</v>
      </c>
      <c r="AE77" s="92">
        <v>25471.33</v>
      </c>
      <c r="AF77" s="92">
        <v>7612640.3200000003</v>
      </c>
      <c r="AG77" s="92">
        <v>0</v>
      </c>
      <c r="AH77" s="92">
        <v>10000</v>
      </c>
      <c r="AI77" s="92">
        <v>14357366</v>
      </c>
      <c r="AJ77" s="92">
        <v>483062532.63</v>
      </c>
      <c r="AK77" s="92">
        <v>27397281.039999995</v>
      </c>
      <c r="AL77" s="92">
        <v>7645.42</v>
      </c>
      <c r="AM77" s="92">
        <v>0</v>
      </c>
      <c r="AN77" s="92">
        <v>807949</v>
      </c>
      <c r="AO77" s="92">
        <v>9322129.2799999993</v>
      </c>
      <c r="AP77" s="92">
        <v>600064</v>
      </c>
      <c r="AQ77" s="92">
        <v>0</v>
      </c>
      <c r="AR77" s="92">
        <v>5197720.5999999996</v>
      </c>
      <c r="AS77" s="92">
        <v>0</v>
      </c>
      <c r="AT77" s="92">
        <v>1074933.8600000001</v>
      </c>
      <c r="AU77" s="92">
        <v>1374900.71</v>
      </c>
      <c r="AV77" s="92">
        <v>23051.74</v>
      </c>
      <c r="AW77" s="92">
        <v>26040714.900000002</v>
      </c>
      <c r="AX77" s="92">
        <v>255926.37</v>
      </c>
      <c r="AY77" s="92">
        <v>5472038.3499999996</v>
      </c>
      <c r="AZ77" s="92">
        <v>6361.01</v>
      </c>
      <c r="BA77" s="92">
        <v>43747.33</v>
      </c>
      <c r="BB77" s="92">
        <v>4843513.95</v>
      </c>
      <c r="BC77" s="92">
        <v>0</v>
      </c>
      <c r="BD77" s="92">
        <v>3682.26</v>
      </c>
      <c r="BE77" s="92">
        <v>1221621.99</v>
      </c>
      <c r="BF77" s="92">
        <v>0</v>
      </c>
      <c r="BG77" s="92">
        <v>361042.6</v>
      </c>
      <c r="BH77" s="92">
        <v>4790094.5</v>
      </c>
      <c r="BI77" s="92">
        <v>45808.13</v>
      </c>
      <c r="BJ77" s="92">
        <v>63386725</v>
      </c>
      <c r="BK77" s="92">
        <v>4712158.1900000004</v>
      </c>
      <c r="BL77" s="92">
        <v>0</v>
      </c>
      <c r="BM77" s="92">
        <v>0</v>
      </c>
      <c r="BN77" s="92">
        <v>27385.73</v>
      </c>
      <c r="BO77" s="92">
        <v>0</v>
      </c>
      <c r="BP77" s="92">
        <v>1342979.93</v>
      </c>
      <c r="BQ77" s="92">
        <v>0</v>
      </c>
      <c r="BR77" s="92">
        <v>150587353.75</v>
      </c>
      <c r="BS77" s="92">
        <v>21982227</v>
      </c>
      <c r="BT77" s="92">
        <v>16923.37</v>
      </c>
      <c r="BU77" s="92">
        <v>6151497</v>
      </c>
      <c r="BV77" s="92">
        <v>8010</v>
      </c>
      <c r="BW77" s="92">
        <v>3934.52</v>
      </c>
      <c r="BX77" s="92">
        <v>240893</v>
      </c>
      <c r="BY77" s="92">
        <v>3346.25</v>
      </c>
      <c r="BZ77" s="92">
        <v>11431.46</v>
      </c>
      <c r="CA77" s="92">
        <v>0</v>
      </c>
      <c r="CB77" s="92">
        <v>104073.39</v>
      </c>
      <c r="CC77" s="92">
        <v>0</v>
      </c>
      <c r="CD77" s="74"/>
      <c r="CE77" s="74"/>
      <c r="CF77" s="74"/>
      <c r="CG77" s="74"/>
      <c r="CH77" s="74"/>
      <c r="CI77" s="74"/>
      <c r="CJ77" s="74"/>
      <c r="CK77" s="74"/>
      <c r="CL77" s="74"/>
      <c r="CM77" s="74"/>
    </row>
    <row r="78" spans="1:91" x14ac:dyDescent="0.2">
      <c r="A78" s="84" t="s">
        <v>83</v>
      </c>
      <c r="B78" s="84"/>
      <c r="C78" s="84"/>
      <c r="D78" s="92">
        <v>17813573.23</v>
      </c>
      <c r="E78" s="92">
        <v>1607640.98</v>
      </c>
      <c r="F78" s="92">
        <v>25713779</v>
      </c>
      <c r="G78" s="92">
        <v>10978083</v>
      </c>
      <c r="H78" s="92">
        <v>21558111.039999999</v>
      </c>
      <c r="I78" s="92">
        <v>49638682.919999994</v>
      </c>
      <c r="J78" s="92">
        <v>49363603</v>
      </c>
      <c r="K78" s="92">
        <v>18712272.690000001</v>
      </c>
      <c r="L78" s="92">
        <v>6851057.6800000034</v>
      </c>
      <c r="M78" s="92">
        <v>1213430.81</v>
      </c>
      <c r="N78" s="92">
        <v>22640967.030000005</v>
      </c>
      <c r="O78" s="92">
        <v>1861575.12</v>
      </c>
      <c r="P78" s="92">
        <v>7485222.4800000014</v>
      </c>
      <c r="Q78" s="92">
        <v>2062283.99</v>
      </c>
      <c r="R78" s="92">
        <v>13196591.529999999</v>
      </c>
      <c r="S78" s="92">
        <v>165612663</v>
      </c>
      <c r="T78" s="92">
        <v>41780651.790000014</v>
      </c>
      <c r="U78" s="92">
        <v>9879118.8100000005</v>
      </c>
      <c r="V78" s="92">
        <v>3232108.6</v>
      </c>
      <c r="W78" s="92">
        <v>23563471.700000003</v>
      </c>
      <c r="X78" s="92">
        <v>8177186</v>
      </c>
      <c r="Y78" s="92">
        <v>3980676.53</v>
      </c>
      <c r="Z78" s="92">
        <v>30930805.390000004</v>
      </c>
      <c r="AA78" s="92">
        <v>1954342.2</v>
      </c>
      <c r="AB78" s="92">
        <v>20579729.869999994</v>
      </c>
      <c r="AC78" s="92">
        <v>16549314.920000004</v>
      </c>
      <c r="AD78" s="92">
        <v>18544977</v>
      </c>
      <c r="AE78" s="92">
        <v>4835723.3499999996</v>
      </c>
      <c r="AF78" s="92">
        <v>104072840.99000001</v>
      </c>
      <c r="AG78" s="92">
        <v>813308.88</v>
      </c>
      <c r="AH78" s="92">
        <v>4261464.05</v>
      </c>
      <c r="AI78" s="92">
        <v>71216125</v>
      </c>
      <c r="AJ78" s="92">
        <v>2933004389.9300008</v>
      </c>
      <c r="AK78" s="92">
        <v>169087034.43999997</v>
      </c>
      <c r="AL78" s="92">
        <v>6840329.6899999995</v>
      </c>
      <c r="AM78" s="92">
        <v>3343316.24</v>
      </c>
      <c r="AN78" s="92">
        <v>18852712</v>
      </c>
      <c r="AO78" s="92">
        <v>68070648.790000007</v>
      </c>
      <c r="AP78" s="92">
        <v>9020821.2799999993</v>
      </c>
      <c r="AQ78" s="92">
        <v>5977739.7700000005</v>
      </c>
      <c r="AR78" s="92">
        <v>61605830.669999987</v>
      </c>
      <c r="AS78" s="92">
        <v>7099188.4400000004</v>
      </c>
      <c r="AT78" s="92">
        <v>4878099.9000000004</v>
      </c>
      <c r="AU78" s="92">
        <v>15317316.200000003</v>
      </c>
      <c r="AV78" s="92">
        <v>16930796.16</v>
      </c>
      <c r="AW78" s="92">
        <v>27865230.689999998</v>
      </c>
      <c r="AX78" s="92">
        <v>4919457.6500000004</v>
      </c>
      <c r="AY78" s="92">
        <v>13835114.579999998</v>
      </c>
      <c r="AZ78" s="92">
        <v>25427897.669999998</v>
      </c>
      <c r="BA78" s="92">
        <v>3881350.94</v>
      </c>
      <c r="BB78" s="92">
        <v>30056283.769999981</v>
      </c>
      <c r="BC78" s="92">
        <v>6510349.9299999988</v>
      </c>
      <c r="BD78" s="92">
        <v>8555491.5999999996</v>
      </c>
      <c r="BE78" s="92">
        <v>33534081.070000008</v>
      </c>
      <c r="BF78" s="92">
        <v>8143879.040000001</v>
      </c>
      <c r="BG78" s="92">
        <v>3559949.52</v>
      </c>
      <c r="BH78" s="92">
        <v>30734133.75</v>
      </c>
      <c r="BI78" s="92">
        <v>6970344.6799999997</v>
      </c>
      <c r="BJ78" s="92">
        <v>316743002</v>
      </c>
      <c r="BK78" s="92">
        <v>20362349.84</v>
      </c>
      <c r="BL78" s="92">
        <v>3544165.85</v>
      </c>
      <c r="BM78" s="92">
        <v>4124717.33</v>
      </c>
      <c r="BN78" s="92">
        <v>3674127.84</v>
      </c>
      <c r="BO78" s="92">
        <v>5204177.8</v>
      </c>
      <c r="BP78" s="92">
        <v>29213120.660000008</v>
      </c>
      <c r="BQ78" s="92">
        <v>4468670.6100000003</v>
      </c>
      <c r="BR78" s="92">
        <v>579293355.98000002</v>
      </c>
      <c r="BS78" s="92">
        <v>80223359</v>
      </c>
      <c r="BT78" s="92">
        <v>4369870.57</v>
      </c>
      <c r="BU78" s="92">
        <v>19133149</v>
      </c>
      <c r="BV78" s="92">
        <v>19443760</v>
      </c>
      <c r="BW78" s="92">
        <v>1500930.41</v>
      </c>
      <c r="BX78" s="92">
        <v>1921140</v>
      </c>
      <c r="BY78" s="92">
        <v>2003892.55</v>
      </c>
      <c r="BZ78" s="92">
        <v>19267607.780000001</v>
      </c>
      <c r="CA78" s="92">
        <v>15795273.809999997</v>
      </c>
      <c r="CB78" s="92">
        <v>10451606.430000003</v>
      </c>
      <c r="CC78" s="92">
        <v>0</v>
      </c>
      <c r="CD78" s="74"/>
      <c r="CE78" s="74"/>
      <c r="CF78" s="74"/>
      <c r="CG78" s="74"/>
      <c r="CH78" s="74"/>
      <c r="CI78" s="74"/>
      <c r="CJ78" s="74"/>
      <c r="CK78" s="74"/>
      <c r="CL78" s="74"/>
      <c r="CM78" s="74"/>
    </row>
    <row r="79" spans="1:91" x14ac:dyDescent="0.2">
      <c r="A79" s="84" t="s">
        <v>306</v>
      </c>
      <c r="B79" s="84"/>
      <c r="C79" s="84"/>
      <c r="D79" s="92">
        <v>-48184923.340000004</v>
      </c>
      <c r="E79" s="92">
        <v>-2652488.06</v>
      </c>
      <c r="F79" s="92">
        <v>-43501335</v>
      </c>
      <c r="G79" s="92">
        <v>-10044755</v>
      </c>
      <c r="H79" s="92">
        <v>-49049366.230000004</v>
      </c>
      <c r="I79" s="92">
        <v>-77606009.360000014</v>
      </c>
      <c r="J79" s="92">
        <v>-70165342</v>
      </c>
      <c r="K79" s="92">
        <v>-50280291.960000001</v>
      </c>
      <c r="L79" s="92">
        <v>-7325191.4299999997</v>
      </c>
      <c r="M79" s="92">
        <v>-405733.62</v>
      </c>
      <c r="N79" s="92">
        <v>-39908135.32</v>
      </c>
      <c r="O79" s="92">
        <v>-2432956.14</v>
      </c>
      <c r="P79" s="92">
        <v>-9372350.4499999993</v>
      </c>
      <c r="Q79" s="92">
        <v>-3343228.47</v>
      </c>
      <c r="R79" s="92">
        <v>-15516358.289999999</v>
      </c>
      <c r="S79" s="92">
        <v>-409178677</v>
      </c>
      <c r="T79" s="92">
        <v>-145880702.26999998</v>
      </c>
      <c r="U79" s="92">
        <v>-19878033.369999997</v>
      </c>
      <c r="V79" s="92">
        <v>-3651512.29</v>
      </c>
      <c r="W79" s="92">
        <v>-37403639.020000003</v>
      </c>
      <c r="X79" s="92">
        <v>-21878765</v>
      </c>
      <c r="Y79" s="92">
        <v>-1293849.8799999999</v>
      </c>
      <c r="Z79" s="92">
        <v>-79829841.810000017</v>
      </c>
      <c r="AA79" s="92">
        <v>-7468464.4399999995</v>
      </c>
      <c r="AB79" s="92">
        <v>-66493191.270000011</v>
      </c>
      <c r="AC79" s="92">
        <v>-20335766.689999998</v>
      </c>
      <c r="AD79" s="92">
        <v>-27112340</v>
      </c>
      <c r="AE79" s="92">
        <v>-2802013.23</v>
      </c>
      <c r="AF79" s="92">
        <v>-231646061.95000002</v>
      </c>
      <c r="AG79" s="92">
        <v>-519775.01</v>
      </c>
      <c r="AH79" s="92">
        <v>-3581555.04</v>
      </c>
      <c r="AI79" s="92">
        <v>-208577754</v>
      </c>
      <c r="AJ79" s="92">
        <v>-5579075846.0799999</v>
      </c>
      <c r="AK79" s="92">
        <v>-438789027.25</v>
      </c>
      <c r="AL79" s="92">
        <v>-11176526.720000001</v>
      </c>
      <c r="AM79" s="92">
        <v>-5024936.78</v>
      </c>
      <c r="AN79" s="92">
        <v>-27874165</v>
      </c>
      <c r="AO79" s="92">
        <v>-109667123.39</v>
      </c>
      <c r="AP79" s="92">
        <v>-11842291.27</v>
      </c>
      <c r="AQ79" s="92">
        <v>-7913262.2399999993</v>
      </c>
      <c r="AR79" s="92">
        <v>-140828848.72</v>
      </c>
      <c r="AS79" s="92">
        <v>-10308334.529999999</v>
      </c>
      <c r="AT79" s="92">
        <v>-5464411.3300000001</v>
      </c>
      <c r="AU79" s="92">
        <v>-30319789.32</v>
      </c>
      <c r="AV79" s="92">
        <v>-32872071.91</v>
      </c>
      <c r="AW79" s="92">
        <v>-64713594.790000007</v>
      </c>
      <c r="AX79" s="92">
        <v>-13368678.65</v>
      </c>
      <c r="AY79" s="92">
        <v>-36043172.829999998</v>
      </c>
      <c r="AZ79" s="92">
        <v>-35236169.730000004</v>
      </c>
      <c r="BA79" s="92">
        <v>-4255071.5199999996</v>
      </c>
      <c r="BB79" s="92">
        <v>-101718913.58</v>
      </c>
      <c r="BC79" s="92">
        <v>-11343998.91</v>
      </c>
      <c r="BD79" s="92">
        <v>-15219011.209999999</v>
      </c>
      <c r="BE79" s="92">
        <v>-54382663.510000005</v>
      </c>
      <c r="BF79" s="92">
        <v>-8777008.5399999991</v>
      </c>
      <c r="BG79" s="92">
        <v>-5043649.03</v>
      </c>
      <c r="BH79" s="92">
        <v>-51388882.920000002</v>
      </c>
      <c r="BI79" s="92">
        <v>-18842480.349999998</v>
      </c>
      <c r="BJ79" s="92">
        <v>-653874405</v>
      </c>
      <c r="BK79" s="92">
        <v>-40279880.299999997</v>
      </c>
      <c r="BL79" s="92">
        <v>-4677907.83</v>
      </c>
      <c r="BM79" s="92">
        <v>-4760111.84</v>
      </c>
      <c r="BN79" s="92">
        <v>-5371412.2600000007</v>
      </c>
      <c r="BO79" s="92">
        <v>-12757229.740000002</v>
      </c>
      <c r="BP79" s="92">
        <v>-46641492.82</v>
      </c>
      <c r="BQ79" s="92">
        <v>-1967243.64</v>
      </c>
      <c r="BR79" s="92">
        <v>-1682012877.9699998</v>
      </c>
      <c r="BS79" s="92">
        <v>-150900526</v>
      </c>
      <c r="BT79" s="92">
        <v>-4221701.0599999996</v>
      </c>
      <c r="BU79" s="92">
        <v>-66047725</v>
      </c>
      <c r="BV79" s="92">
        <v>-27205980</v>
      </c>
      <c r="BW79" s="92">
        <v>-3904088.23</v>
      </c>
      <c r="BX79" s="92">
        <v>-2140130</v>
      </c>
      <c r="BY79" s="92">
        <v>-1938478.78</v>
      </c>
      <c r="BZ79" s="92">
        <v>-22906798.920000002</v>
      </c>
      <c r="CA79" s="92">
        <v>-37258583.589999996</v>
      </c>
      <c r="CB79" s="92">
        <v>-16771444.030000001</v>
      </c>
      <c r="CC79" s="92">
        <v>0</v>
      </c>
      <c r="CD79" s="74"/>
      <c r="CE79" s="74"/>
      <c r="CF79" s="74"/>
      <c r="CG79" s="74"/>
      <c r="CH79" s="74"/>
      <c r="CI79" s="74"/>
      <c r="CJ79" s="74"/>
      <c r="CK79" s="74"/>
      <c r="CL79" s="74"/>
      <c r="CM79" s="74"/>
    </row>
    <row r="80" spans="1:91" x14ac:dyDescent="0.2">
      <c r="A80" s="84" t="s">
        <v>307</v>
      </c>
      <c r="B80" s="84"/>
      <c r="C80" s="84"/>
      <c r="D80" s="92">
        <v>-32570263.490000002</v>
      </c>
      <c r="E80" s="92">
        <v>-1011774.23</v>
      </c>
      <c r="F80" s="92">
        <v>-21032183</v>
      </c>
      <c r="G80" s="92">
        <v>-16500454</v>
      </c>
      <c r="H80" s="92">
        <v>-32490862.199999999</v>
      </c>
      <c r="I80" s="92">
        <v>-56579357.770000003</v>
      </c>
      <c r="J80" s="92">
        <v>-63002066</v>
      </c>
      <c r="K80" s="92">
        <v>-15002615.710000001</v>
      </c>
      <c r="L80" s="92">
        <v>-6239526.3700000001</v>
      </c>
      <c r="M80" s="92">
        <v>-1643074.9</v>
      </c>
      <c r="N80" s="92">
        <v>-29307944.939999998</v>
      </c>
      <c r="O80" s="92">
        <v>-633383.35</v>
      </c>
      <c r="P80" s="92">
        <v>-10383236.800000001</v>
      </c>
      <c r="Q80" s="92">
        <v>-633447.47</v>
      </c>
      <c r="R80" s="92">
        <v>-6207656.8300000001</v>
      </c>
      <c r="S80" s="92">
        <v>-206025156</v>
      </c>
      <c r="T80" s="92">
        <v>-75759668.770000011</v>
      </c>
      <c r="U80" s="92">
        <v>-8336534.3099999987</v>
      </c>
      <c r="V80" s="92">
        <v>-1637236.07</v>
      </c>
      <c r="W80" s="92">
        <v>-18127782.809999999</v>
      </c>
      <c r="X80" s="92">
        <v>-18493980</v>
      </c>
      <c r="Y80" s="92">
        <v>-5596347.4999999991</v>
      </c>
      <c r="Z80" s="92">
        <v>-15469627.369999997</v>
      </c>
      <c r="AA80" s="92">
        <v>-5891158.6999999993</v>
      </c>
      <c r="AB80" s="92">
        <v>-44682727.660000004</v>
      </c>
      <c r="AC80" s="92">
        <v>-30540529.669999998</v>
      </c>
      <c r="AD80" s="92">
        <v>-21174142</v>
      </c>
      <c r="AE80" s="92">
        <v>-2878319.28</v>
      </c>
      <c r="AF80" s="92">
        <v>-175926220.29000002</v>
      </c>
      <c r="AG80" s="92">
        <v>-732579.87</v>
      </c>
      <c r="AH80" s="92">
        <v>-2642805.71</v>
      </c>
      <c r="AI80" s="92">
        <v>-107109058</v>
      </c>
      <c r="AJ80" s="92">
        <v>-1789750170.9799998</v>
      </c>
      <c r="AK80" s="92">
        <v>-242887680.10999998</v>
      </c>
      <c r="AL80" s="92">
        <v>-15374677.809999999</v>
      </c>
      <c r="AM80" s="92">
        <v>-5175955.63</v>
      </c>
      <c r="AN80" s="92">
        <v>-18691982</v>
      </c>
      <c r="AO80" s="92">
        <v>-99307988.899999991</v>
      </c>
      <c r="AP80" s="92">
        <v>-8031839.0499999998</v>
      </c>
      <c r="AQ80" s="92">
        <v>-11079638.300000001</v>
      </c>
      <c r="AR80" s="92">
        <v>-112663149.29000002</v>
      </c>
      <c r="AS80" s="92">
        <v>-4913047.22</v>
      </c>
      <c r="AT80" s="92">
        <v>-8771189.6300000008</v>
      </c>
      <c r="AU80" s="92">
        <v>-27915195.190000001</v>
      </c>
      <c r="AV80" s="92">
        <v>-33972995.280000001</v>
      </c>
      <c r="AW80" s="92">
        <v>-77462762.560000002</v>
      </c>
      <c r="AX80" s="92">
        <v>-11595882.200000001</v>
      </c>
      <c r="AY80" s="92">
        <v>-26490169.850000001</v>
      </c>
      <c r="AZ80" s="92">
        <v>-24525657.760000002</v>
      </c>
      <c r="BA80" s="92">
        <v>-3233136.87</v>
      </c>
      <c r="BB80" s="92">
        <v>-39336791.82</v>
      </c>
      <c r="BC80" s="92">
        <v>-8853553.6099999994</v>
      </c>
      <c r="BD80" s="92">
        <v>-9113990.2100000009</v>
      </c>
      <c r="BE80" s="92">
        <v>-31204139.07</v>
      </c>
      <c r="BF80" s="92">
        <v>-7587084.1699999999</v>
      </c>
      <c r="BG80" s="92">
        <v>-2566928.59</v>
      </c>
      <c r="BH80" s="92">
        <v>-27745621.939999998</v>
      </c>
      <c r="BI80" s="92">
        <v>402612.08</v>
      </c>
      <c r="BJ80" s="92">
        <v>-268246498</v>
      </c>
      <c r="BK80" s="92">
        <v>-19773968.98</v>
      </c>
      <c r="BL80" s="92">
        <v>-3225174.13</v>
      </c>
      <c r="BM80" s="92">
        <v>-3479711.84</v>
      </c>
      <c r="BN80" s="92">
        <v>-2877877.25</v>
      </c>
      <c r="BO80" s="92">
        <v>-11402316.68</v>
      </c>
      <c r="BP80" s="92">
        <v>-44669115.059999995</v>
      </c>
      <c r="BQ80" s="92">
        <v>-8486168.5700000003</v>
      </c>
      <c r="BR80" s="92">
        <v>-828642730.43999994</v>
      </c>
      <c r="BS80" s="92">
        <v>-69578514</v>
      </c>
      <c r="BT80" s="92">
        <v>-8852724.7600000016</v>
      </c>
      <c r="BU80" s="92">
        <v>-63116376</v>
      </c>
      <c r="BV80" s="92">
        <v>-13172016</v>
      </c>
      <c r="BW80" s="92">
        <v>-2443929.5779999997</v>
      </c>
      <c r="BX80" s="92">
        <v>-4089895</v>
      </c>
      <c r="BY80" s="92">
        <v>-1740097.67</v>
      </c>
      <c r="BZ80" s="92">
        <v>-23573667.770000003</v>
      </c>
      <c r="CA80" s="92">
        <v>-41029707.289999999</v>
      </c>
      <c r="CB80" s="92">
        <v>-14291990.219999999</v>
      </c>
      <c r="CC80" s="92">
        <v>0</v>
      </c>
      <c r="CD80" s="74"/>
      <c r="CE80" s="74"/>
      <c r="CF80" s="74"/>
      <c r="CG80" s="74"/>
      <c r="CH80" s="74"/>
      <c r="CI80" s="74"/>
      <c r="CJ80" s="74"/>
      <c r="CK80" s="74"/>
      <c r="CL80" s="74"/>
      <c r="CM80" s="74"/>
    </row>
    <row r="81" spans="1:91" x14ac:dyDescent="0.2">
      <c r="A81" s="84" t="s">
        <v>308</v>
      </c>
      <c r="B81" s="84"/>
      <c r="C81" s="84"/>
      <c r="D81" s="92">
        <v>-14614095.260000002</v>
      </c>
      <c r="E81" s="92">
        <v>-1806594.69</v>
      </c>
      <c r="F81" s="92">
        <v>-54008571</v>
      </c>
      <c r="G81" s="92">
        <v>-15685092</v>
      </c>
      <c r="H81" s="92">
        <v>-72138447.390000001</v>
      </c>
      <c r="I81" s="92">
        <v>-100310831.66</v>
      </c>
      <c r="J81" s="92">
        <v>-104943002</v>
      </c>
      <c r="K81" s="92">
        <v>-26193345.000000004</v>
      </c>
      <c r="L81" s="92">
        <v>-9653711.839999998</v>
      </c>
      <c r="M81" s="92">
        <v>-2160786.7599999998</v>
      </c>
      <c r="N81" s="92">
        <v>-55438226.130000003</v>
      </c>
      <c r="O81" s="92">
        <v>-2015243.85</v>
      </c>
      <c r="P81" s="92">
        <v>-23802287.940000005</v>
      </c>
      <c r="Q81" s="92">
        <v>-1423881.66</v>
      </c>
      <c r="R81" s="92">
        <v>-13770545.01</v>
      </c>
      <c r="S81" s="92">
        <v>-576887688</v>
      </c>
      <c r="T81" s="92">
        <v>-160940318.28000003</v>
      </c>
      <c r="U81" s="92">
        <v>-30269906.710000005</v>
      </c>
      <c r="V81" s="92">
        <v>-4473046.45</v>
      </c>
      <c r="W81" s="92">
        <v>-43021624.109999999</v>
      </c>
      <c r="X81" s="92">
        <v>-43599844</v>
      </c>
      <c r="Y81" s="92">
        <v>-6299010.540000001</v>
      </c>
      <c r="Z81" s="92">
        <v>-77040626.37999998</v>
      </c>
      <c r="AA81" s="92">
        <v>-13318592.530000001</v>
      </c>
      <c r="AB81" s="92">
        <v>-96761376.769999996</v>
      </c>
      <c r="AC81" s="92">
        <v>-32881197.800000001</v>
      </c>
      <c r="AD81" s="92">
        <v>-35799767</v>
      </c>
      <c r="AE81" s="92">
        <v>-5871175.8500000006</v>
      </c>
      <c r="AF81" s="92">
        <v>-362460145.82000005</v>
      </c>
      <c r="AG81" s="92">
        <v>-1971163.8</v>
      </c>
      <c r="AH81" s="92">
        <v>-10594933.09</v>
      </c>
      <c r="AI81" s="92">
        <v>-285506557</v>
      </c>
      <c r="AJ81" s="92">
        <v>-2035554020.54</v>
      </c>
      <c r="AK81" s="92">
        <v>-587344998.44000006</v>
      </c>
      <c r="AL81" s="92">
        <v>-18447551.610000003</v>
      </c>
      <c r="AM81" s="92">
        <v>-7883158.2700000005</v>
      </c>
      <c r="AN81" s="92">
        <v>-53779185</v>
      </c>
      <c r="AO81" s="92">
        <v>-143134761.72999999</v>
      </c>
      <c r="AP81" s="92">
        <v>-19410869.740000002</v>
      </c>
      <c r="AQ81" s="92">
        <v>-15991605.289999999</v>
      </c>
      <c r="AR81" s="92">
        <v>-251625275.43000001</v>
      </c>
      <c r="AS81" s="92">
        <v>-15082971.23</v>
      </c>
      <c r="AT81" s="92">
        <v>-16327159.210000001</v>
      </c>
      <c r="AU81" s="92">
        <v>-52512235.929999992</v>
      </c>
      <c r="AV81" s="92">
        <v>-54537190</v>
      </c>
      <c r="AW81" s="92">
        <v>-94938198.260000005</v>
      </c>
      <c r="AX81" s="92">
        <v>-12653763.429999998</v>
      </c>
      <c r="AY81" s="92">
        <v>-28581066.790000003</v>
      </c>
      <c r="AZ81" s="92">
        <v>-40822258.689999998</v>
      </c>
      <c r="BA81" s="92">
        <v>-9544931.589999998</v>
      </c>
      <c r="BB81" s="92">
        <v>-104453743.29999998</v>
      </c>
      <c r="BC81" s="92">
        <v>-18600873.170000002</v>
      </c>
      <c r="BD81" s="92">
        <v>-22861083.459999997</v>
      </c>
      <c r="BE81" s="92">
        <v>-74655910.030000001</v>
      </c>
      <c r="BF81" s="92">
        <v>-14054243.07</v>
      </c>
      <c r="BG81" s="92">
        <v>-6681106.8900000006</v>
      </c>
      <c r="BH81" s="92">
        <v>-60731298.319999993</v>
      </c>
      <c r="BI81" s="92">
        <v>-14602104.9</v>
      </c>
      <c r="BJ81" s="92">
        <v>-619317083</v>
      </c>
      <c r="BK81" s="92">
        <v>-46144077.170000002</v>
      </c>
      <c r="BL81" s="92">
        <v>-7815395.3299999991</v>
      </c>
      <c r="BM81" s="92">
        <v>-8870275.5700000003</v>
      </c>
      <c r="BN81" s="92">
        <v>-3243475.29</v>
      </c>
      <c r="BO81" s="92">
        <v>-23143921.229999997</v>
      </c>
      <c r="BP81" s="92">
        <v>-74755724.439999998</v>
      </c>
      <c r="BQ81" s="92">
        <v>-15174061.899999999</v>
      </c>
      <c r="BR81" s="92">
        <v>-2114334616.3899999</v>
      </c>
      <c r="BS81" s="92">
        <v>-195127847</v>
      </c>
      <c r="BT81" s="92">
        <v>-7792417.2799999993</v>
      </c>
      <c r="BU81" s="92">
        <v>-79864565</v>
      </c>
      <c r="BV81" s="92">
        <v>-32059676</v>
      </c>
      <c r="BW81" s="92">
        <v>-5311578.4800000004</v>
      </c>
      <c r="BX81" s="92">
        <v>-6877197</v>
      </c>
      <c r="BY81" s="92">
        <v>-4162192.1</v>
      </c>
      <c r="BZ81" s="92">
        <v>-29075386.02</v>
      </c>
      <c r="CA81" s="92">
        <v>-53892678.719999999</v>
      </c>
      <c r="CB81" s="92">
        <v>-21258813.240000002</v>
      </c>
      <c r="CC81" s="92">
        <v>0</v>
      </c>
      <c r="CD81" s="74"/>
      <c r="CE81" s="74"/>
      <c r="CF81" s="74"/>
      <c r="CG81" s="74"/>
      <c r="CH81" s="74"/>
      <c r="CI81" s="74"/>
      <c r="CJ81" s="74"/>
      <c r="CK81" s="74"/>
      <c r="CL81" s="74"/>
      <c r="CM81" s="74"/>
    </row>
    <row r="82" spans="1:91" x14ac:dyDescent="0.2">
      <c r="A82" s="84" t="s">
        <v>243</v>
      </c>
      <c r="B82" s="84"/>
      <c r="C82" s="84"/>
      <c r="D82" s="92">
        <v>-17219283.379999999</v>
      </c>
      <c r="E82" s="92">
        <v>-1234365.1499999999</v>
      </c>
      <c r="F82" s="92">
        <v>-16741128</v>
      </c>
      <c r="G82" s="92">
        <v>-5640621</v>
      </c>
      <c r="H82" s="92">
        <v>-14694249.65</v>
      </c>
      <c r="I82" s="92">
        <v>-26398087.949999999</v>
      </c>
      <c r="J82" s="92">
        <v>-19610462</v>
      </c>
      <c r="K82" s="92">
        <v>-10337794.449999999</v>
      </c>
      <c r="L82" s="92">
        <v>-2622325.91</v>
      </c>
      <c r="M82" s="92">
        <v>-637143.74</v>
      </c>
      <c r="N82" s="92">
        <v>-13085277.550000001</v>
      </c>
      <c r="O82" s="92">
        <v>-500650.41</v>
      </c>
      <c r="P82" s="92">
        <v>-5107762.9000000004</v>
      </c>
      <c r="Q82" s="92">
        <v>-604427.63</v>
      </c>
      <c r="R82" s="92">
        <v>-4993726.1100000003</v>
      </c>
      <c r="S82" s="92">
        <v>-115488074</v>
      </c>
      <c r="T82" s="92">
        <v>-45791981.07</v>
      </c>
      <c r="U82" s="92">
        <v>-5979910.4100000001</v>
      </c>
      <c r="V82" s="92">
        <v>-1223941.8700000001</v>
      </c>
      <c r="W82" s="92">
        <v>-9551967.25</v>
      </c>
      <c r="X82" s="92">
        <v>-9097252</v>
      </c>
      <c r="Y82" s="92">
        <v>-1470613.89</v>
      </c>
      <c r="Z82" s="92">
        <v>-21544350.390000001</v>
      </c>
      <c r="AA82" s="92">
        <v>-3313473.9</v>
      </c>
      <c r="AB82" s="92">
        <v>-23336419.73</v>
      </c>
      <c r="AC82" s="92">
        <v>-13266128.060000001</v>
      </c>
      <c r="AD82" s="92">
        <v>-9069856</v>
      </c>
      <c r="AE82" s="92">
        <v>-807816.76</v>
      </c>
      <c r="AF82" s="92">
        <v>-84658325.359999999</v>
      </c>
      <c r="AG82" s="92">
        <v>-327324.32</v>
      </c>
      <c r="AH82" s="92">
        <v>-1090417.99</v>
      </c>
      <c r="AI82" s="92">
        <v>-58682962</v>
      </c>
      <c r="AJ82" s="92">
        <v>-930938391.36000001</v>
      </c>
      <c r="AK82" s="92">
        <v>-140865425.84</v>
      </c>
      <c r="AL82" s="92">
        <v>-7256567.8399999999</v>
      </c>
      <c r="AM82" s="92">
        <v>-1987773.16</v>
      </c>
      <c r="AN82" s="92">
        <v>-9606109</v>
      </c>
      <c r="AO82" s="92">
        <v>-32099513.75</v>
      </c>
      <c r="AP82" s="92">
        <v>-4039003.71</v>
      </c>
      <c r="AQ82" s="92">
        <v>-4331856.59</v>
      </c>
      <c r="AR82" s="92">
        <v>-54567758.840000004</v>
      </c>
      <c r="AS82" s="92">
        <v>-2784449.52</v>
      </c>
      <c r="AT82" s="92">
        <v>-3104723.69</v>
      </c>
      <c r="AU82" s="92">
        <v>-11407217.199999999</v>
      </c>
      <c r="AV82" s="92">
        <v>-14849155.41</v>
      </c>
      <c r="AW82" s="92">
        <v>-25632175.050000001</v>
      </c>
      <c r="AX82" s="92">
        <v>-4510698.97</v>
      </c>
      <c r="AY82" s="92">
        <v>-11073817.49</v>
      </c>
      <c r="AZ82" s="92">
        <v>-9809596.8300000001</v>
      </c>
      <c r="BA82" s="92">
        <v>-2415089.02</v>
      </c>
      <c r="BB82" s="92">
        <v>-27816864.940000001</v>
      </c>
      <c r="BC82" s="92">
        <v>-4408360.2699999996</v>
      </c>
      <c r="BD82" s="92">
        <v>-6072738.8499999996</v>
      </c>
      <c r="BE82" s="92">
        <v>-18389849.969999999</v>
      </c>
      <c r="BF82" s="92">
        <v>-3529331.53</v>
      </c>
      <c r="BG82" s="92">
        <v>-1677652.26</v>
      </c>
      <c r="BH82" s="92">
        <v>-13057125.560000001</v>
      </c>
      <c r="BI82" s="92">
        <v>-4999903.4400000004</v>
      </c>
      <c r="BJ82" s="92">
        <v>-145661838</v>
      </c>
      <c r="BK82" s="92">
        <v>-14783024.32</v>
      </c>
      <c r="BL82" s="92">
        <v>-1568572.26</v>
      </c>
      <c r="BM82" s="92">
        <v>-1983789.05</v>
      </c>
      <c r="BN82" s="92">
        <v>-1776034.19</v>
      </c>
      <c r="BO82" s="92">
        <v>-5686814.8799999999</v>
      </c>
      <c r="BP82" s="92">
        <v>-16908091.620000001</v>
      </c>
      <c r="BQ82" s="92">
        <v>-2709940.56</v>
      </c>
      <c r="BR82" s="92">
        <v>0</v>
      </c>
      <c r="BS82" s="92">
        <v>-43938949</v>
      </c>
      <c r="BT82" s="92">
        <v>-3380379.21</v>
      </c>
      <c r="BU82" s="92">
        <v>-24999515</v>
      </c>
      <c r="BV82" s="92">
        <v>-7718180</v>
      </c>
      <c r="BW82" s="92">
        <v>-1782044.14</v>
      </c>
      <c r="BX82" s="92">
        <v>-1795625</v>
      </c>
      <c r="BY82" s="92">
        <v>-758033.73</v>
      </c>
      <c r="BZ82" s="92">
        <v>-8025009.1399999997</v>
      </c>
      <c r="CA82" s="92">
        <v>-17670319.399999999</v>
      </c>
      <c r="CB82" s="92">
        <v>-6379445.5800000001</v>
      </c>
      <c r="CC82" s="92">
        <v>0</v>
      </c>
      <c r="CD82" s="74"/>
      <c r="CE82" s="74"/>
      <c r="CF82" s="74"/>
      <c r="CG82" s="74"/>
      <c r="CH82" s="74"/>
      <c r="CI82" s="74"/>
      <c r="CJ82" s="74"/>
      <c r="CK82" s="74"/>
      <c r="CL82" s="74"/>
      <c r="CM82" s="74"/>
    </row>
    <row r="83" spans="1:91" x14ac:dyDescent="0.2">
      <c r="A83" s="84" t="s">
        <v>244</v>
      </c>
      <c r="B83" s="84"/>
      <c r="C83" s="84"/>
      <c r="D83" s="92">
        <v>-7614.22</v>
      </c>
      <c r="E83" s="92">
        <v>-7043.49</v>
      </c>
      <c r="F83" s="92">
        <v>-285586</v>
      </c>
      <c r="G83" s="92">
        <v>-96584</v>
      </c>
      <c r="H83" s="92">
        <v>-99278.33</v>
      </c>
      <c r="I83" s="92">
        <v>-201328.12</v>
      </c>
      <c r="J83" s="92">
        <v>-348049</v>
      </c>
      <c r="K83" s="92">
        <v>-246644.57</v>
      </c>
      <c r="L83" s="92">
        <v>-11119.83</v>
      </c>
      <c r="M83" s="92">
        <v>-4779.8100000000004</v>
      </c>
      <c r="N83" s="92">
        <v>-231350.95</v>
      </c>
      <c r="O83" s="92">
        <v>-35635.06</v>
      </c>
      <c r="P83" s="92">
        <v>-94277</v>
      </c>
      <c r="Q83" s="92">
        <v>-6026.63</v>
      </c>
      <c r="R83" s="92">
        <v>-146752.65</v>
      </c>
      <c r="S83" s="92">
        <v>-412941</v>
      </c>
      <c r="T83" s="92">
        <v>-1409968.76</v>
      </c>
      <c r="U83" s="92">
        <v>-88295.48</v>
      </c>
      <c r="V83" s="92">
        <v>-17037.77</v>
      </c>
      <c r="W83" s="92">
        <v>-147660.23000000001</v>
      </c>
      <c r="X83" s="92">
        <v>-130839</v>
      </c>
      <c r="Y83" s="92">
        <v>-21921.51</v>
      </c>
      <c r="Z83" s="92">
        <v>0</v>
      </c>
      <c r="AA83" s="92">
        <v>-40930.75</v>
      </c>
      <c r="AB83" s="92">
        <v>-125479.38</v>
      </c>
      <c r="AC83" s="92">
        <v>-334338.74</v>
      </c>
      <c r="AD83" s="92">
        <v>-259001</v>
      </c>
      <c r="AE83" s="92">
        <v>-9075.57</v>
      </c>
      <c r="AF83" s="92">
        <v>-883572.33</v>
      </c>
      <c r="AG83" s="92">
        <v>-5048.34</v>
      </c>
      <c r="AH83" s="92">
        <v>-37616.82</v>
      </c>
      <c r="AI83" s="92">
        <v>-1314408</v>
      </c>
      <c r="AJ83" s="92">
        <v>-405623.63</v>
      </c>
      <c r="AK83" s="92">
        <v>-1349209.22</v>
      </c>
      <c r="AL83" s="92">
        <v>-237172.45</v>
      </c>
      <c r="AM83" s="92">
        <v>-42618.04</v>
      </c>
      <c r="AN83" s="92">
        <v>-39739</v>
      </c>
      <c r="AO83" s="92">
        <v>-213312.18</v>
      </c>
      <c r="AP83" s="92">
        <v>-61033.33</v>
      </c>
      <c r="AQ83" s="92">
        <v>-78645.399999999994</v>
      </c>
      <c r="AR83" s="92">
        <v>-997439.39</v>
      </c>
      <c r="AS83" s="92">
        <v>-34207.4</v>
      </c>
      <c r="AT83" s="92">
        <v>-20870.64</v>
      </c>
      <c r="AU83" s="92">
        <v>-142104.07999999999</v>
      </c>
      <c r="AV83" s="92">
        <v>-214537.93</v>
      </c>
      <c r="AW83" s="92">
        <v>-500364.34</v>
      </c>
      <c r="AX83" s="92">
        <v>-43050.239999999998</v>
      </c>
      <c r="AY83" s="92">
        <v>-155218.54999999999</v>
      </c>
      <c r="AZ83" s="92">
        <v>-140431.10999999999</v>
      </c>
      <c r="BA83" s="92">
        <v>-57045.7</v>
      </c>
      <c r="BB83" s="92">
        <v>-274622.71999999997</v>
      </c>
      <c r="BC83" s="92">
        <v>-35328.36</v>
      </c>
      <c r="BD83" s="92">
        <v>-60711.07</v>
      </c>
      <c r="BE83" s="92">
        <v>-263964.65999999997</v>
      </c>
      <c r="BF83" s="92">
        <v>-45304.12</v>
      </c>
      <c r="BG83" s="92">
        <v>-17983.77</v>
      </c>
      <c r="BH83" s="92">
        <v>0</v>
      </c>
      <c r="BI83" s="92">
        <v>-89157.39</v>
      </c>
      <c r="BJ83" s="92">
        <v>-2294926</v>
      </c>
      <c r="BK83" s="92">
        <v>-237963.58</v>
      </c>
      <c r="BL83" s="92">
        <v>-30975.87</v>
      </c>
      <c r="BM83" s="92">
        <v>-52702.94</v>
      </c>
      <c r="BN83" s="92">
        <v>-50000.32</v>
      </c>
      <c r="BO83" s="92">
        <v>-140195.35999999999</v>
      </c>
      <c r="BP83" s="92">
        <v>-289447.36</v>
      </c>
      <c r="BQ83" s="92">
        <v>-15682.29</v>
      </c>
      <c r="BR83" s="92">
        <v>-5098338.79</v>
      </c>
      <c r="BS83" s="92">
        <v>-522884</v>
      </c>
      <c r="BT83" s="92">
        <v>-38105.800000000003</v>
      </c>
      <c r="BU83" s="92">
        <v>-213527</v>
      </c>
      <c r="BV83" s="92">
        <v>-71531</v>
      </c>
      <c r="BW83" s="92">
        <v>-20946.68</v>
      </c>
      <c r="BX83" s="92">
        <v>-10971</v>
      </c>
      <c r="BY83" s="92">
        <v>-21366.26</v>
      </c>
      <c r="BZ83" s="92">
        <v>-80833.58</v>
      </c>
      <c r="CA83" s="92">
        <v>-403494.07</v>
      </c>
      <c r="CB83" s="92">
        <v>-39645.78</v>
      </c>
      <c r="CC83" s="92">
        <v>0</v>
      </c>
      <c r="CD83" s="74"/>
      <c r="CE83" s="74"/>
      <c r="CF83" s="74"/>
      <c r="CG83" s="74"/>
      <c r="CH83" s="74"/>
      <c r="CI83" s="74"/>
      <c r="CJ83" s="74"/>
      <c r="CK83" s="74"/>
      <c r="CL83" s="74"/>
      <c r="CM83" s="74"/>
    </row>
    <row r="84" spans="1:91" x14ac:dyDescent="0.2">
      <c r="A84" s="84" t="s">
        <v>309</v>
      </c>
      <c r="B84" s="84"/>
      <c r="C84" s="84"/>
      <c r="D84" s="92">
        <v>0</v>
      </c>
      <c r="E84" s="92">
        <v>-32896.11</v>
      </c>
      <c r="F84" s="92">
        <v>-1105751</v>
      </c>
      <c r="G84" s="92">
        <v>-108459</v>
      </c>
      <c r="H84" s="92">
        <v>-575803.93999999994</v>
      </c>
      <c r="I84" s="92">
        <v>-814685.38</v>
      </c>
      <c r="J84" s="92">
        <v>-906907</v>
      </c>
      <c r="K84" s="92">
        <v>-114060</v>
      </c>
      <c r="L84" s="92">
        <v>-121230.46</v>
      </c>
      <c r="M84" s="92">
        <v>-8523.75</v>
      </c>
      <c r="N84" s="92">
        <v>-291516.93</v>
      </c>
      <c r="O84" s="92">
        <v>-8924.85</v>
      </c>
      <c r="P84" s="92">
        <v>-149516.94</v>
      </c>
      <c r="Q84" s="92">
        <v>-8895</v>
      </c>
      <c r="R84" s="92">
        <v>-68260.88</v>
      </c>
      <c r="S84" s="92">
        <v>-911706</v>
      </c>
      <c r="T84" s="92">
        <v>-695961.62</v>
      </c>
      <c r="U84" s="92">
        <v>-78735</v>
      </c>
      <c r="V84" s="92">
        <v>0</v>
      </c>
      <c r="W84" s="92">
        <v>-183585.38</v>
      </c>
      <c r="X84" s="92">
        <v>-106855</v>
      </c>
      <c r="Y84" s="92">
        <v>-21040.46</v>
      </c>
      <c r="Z84" s="92">
        <v>-1016386.23</v>
      </c>
      <c r="AA84" s="92">
        <v>-69386.52</v>
      </c>
      <c r="AB84" s="92">
        <v>-347226.72</v>
      </c>
      <c r="AC84" s="92">
        <v>-125625.25</v>
      </c>
      <c r="AD84" s="92">
        <v>-178372</v>
      </c>
      <c r="AE84" s="92">
        <v>-42208.67</v>
      </c>
      <c r="AF84" s="92">
        <v>-1679654.76</v>
      </c>
      <c r="AG84" s="92">
        <v>-4946.08</v>
      </c>
      <c r="AH84" s="92">
        <v>-78123.320000000007</v>
      </c>
      <c r="AI84" s="92">
        <v>-1107039</v>
      </c>
      <c r="AJ84" s="92">
        <v>651911.86</v>
      </c>
      <c r="AK84" s="92">
        <v>-3735135.44</v>
      </c>
      <c r="AL84" s="92">
        <v>-165610.79</v>
      </c>
      <c r="AM84" s="92">
        <v>-37040</v>
      </c>
      <c r="AN84" s="92">
        <v>-528361</v>
      </c>
      <c r="AO84" s="92">
        <v>-221695</v>
      </c>
      <c r="AP84" s="92">
        <v>-144453.17000000001</v>
      </c>
      <c r="AQ84" s="92">
        <v>-53210.81</v>
      </c>
      <c r="AR84" s="92">
        <v>-796561.43</v>
      </c>
      <c r="AS84" s="92">
        <v>-69484.34</v>
      </c>
      <c r="AT84" s="92">
        <v>-105669.64</v>
      </c>
      <c r="AU84" s="92">
        <v>-442629.5</v>
      </c>
      <c r="AV84" s="92">
        <v>-319007.21999999997</v>
      </c>
      <c r="AW84" s="92">
        <v>-951925.03</v>
      </c>
      <c r="AX84" s="92">
        <v>-47754.14</v>
      </c>
      <c r="AY84" s="92">
        <v>-89927.34</v>
      </c>
      <c r="AZ84" s="92">
        <v>-357875.1</v>
      </c>
      <c r="BA84" s="92">
        <v>-29074.7</v>
      </c>
      <c r="BB84" s="92">
        <v>-293471.37</v>
      </c>
      <c r="BC84" s="92">
        <v>-152738.94</v>
      </c>
      <c r="BD84" s="92">
        <v>-309796.44</v>
      </c>
      <c r="BE84" s="92">
        <v>-1042713.39</v>
      </c>
      <c r="BF84" s="92">
        <v>-46742.9</v>
      </c>
      <c r="BG84" s="92">
        <v>-26150</v>
      </c>
      <c r="BH84" s="92">
        <v>-731534.57</v>
      </c>
      <c r="BI84" s="92">
        <v>-54605.15</v>
      </c>
      <c r="BJ84" s="92">
        <v>-4445386</v>
      </c>
      <c r="BK84" s="92">
        <v>-253369.33</v>
      </c>
      <c r="BL84" s="92">
        <v>-20160</v>
      </c>
      <c r="BM84" s="92">
        <v>-102691.5</v>
      </c>
      <c r="BN84" s="92">
        <v>-21695</v>
      </c>
      <c r="BO84" s="92">
        <v>-159796.68</v>
      </c>
      <c r="BP84" s="92">
        <v>-320689.15999999997</v>
      </c>
      <c r="BQ84" s="92">
        <v>-45409.36</v>
      </c>
      <c r="BR84" s="92">
        <v>-4622688.24</v>
      </c>
      <c r="BS84" s="92">
        <v>-1704876</v>
      </c>
      <c r="BT84" s="92">
        <v>-44837.4</v>
      </c>
      <c r="BU84" s="92">
        <v>-301799</v>
      </c>
      <c r="BV84" s="92">
        <v>-238572</v>
      </c>
      <c r="BW84" s="92">
        <v>-65096.67</v>
      </c>
      <c r="BX84" s="92">
        <v>-25140</v>
      </c>
      <c r="BY84" s="92">
        <v>-16895</v>
      </c>
      <c r="BZ84" s="92">
        <v>-4787.1400000000003</v>
      </c>
      <c r="CA84" s="92">
        <v>-163275.51999999999</v>
      </c>
      <c r="CB84" s="92">
        <v>-123901.39</v>
      </c>
      <c r="CC84" s="92">
        <v>0</v>
      </c>
      <c r="CD84" s="74"/>
      <c r="CE84" s="74"/>
      <c r="CF84" s="74"/>
      <c r="CG84" s="74"/>
      <c r="CH84" s="74"/>
      <c r="CI84" s="74"/>
      <c r="CJ84" s="74"/>
      <c r="CK84" s="74"/>
      <c r="CL84" s="74"/>
      <c r="CM84" s="74"/>
    </row>
    <row r="85" spans="1:91" x14ac:dyDescent="0.2">
      <c r="A85" s="84" t="s">
        <v>310</v>
      </c>
      <c r="B85" s="84"/>
      <c r="C85" s="84"/>
      <c r="D85" s="92">
        <v>-339646.3</v>
      </c>
      <c r="E85" s="92">
        <v>-48168.15</v>
      </c>
      <c r="F85" s="92">
        <v>-488023</v>
      </c>
      <c r="G85" s="92">
        <v>-199910</v>
      </c>
      <c r="H85" s="92">
        <v>-222044.83</v>
      </c>
      <c r="I85" s="92">
        <v>-413789.31</v>
      </c>
      <c r="J85" s="92">
        <v>-256201</v>
      </c>
      <c r="K85" s="92">
        <v>-359295.34</v>
      </c>
      <c r="L85" s="92">
        <v>-127039.28</v>
      </c>
      <c r="M85" s="92">
        <v>-39437.879999999997</v>
      </c>
      <c r="N85" s="92">
        <v>-360041.26</v>
      </c>
      <c r="O85" s="92">
        <v>-127468.64</v>
      </c>
      <c r="P85" s="92">
        <v>-365070.65</v>
      </c>
      <c r="Q85" s="92">
        <v>-10360.01</v>
      </c>
      <c r="R85" s="92">
        <v>-18744.990000000002</v>
      </c>
      <c r="S85" s="92">
        <v>-2028052</v>
      </c>
      <c r="T85" s="92">
        <v>-453110.64</v>
      </c>
      <c r="U85" s="92">
        <v>-342255.81</v>
      </c>
      <c r="V85" s="92">
        <v>-253390.2</v>
      </c>
      <c r="W85" s="92">
        <v>-772936.43</v>
      </c>
      <c r="X85" s="92">
        <v>-285131</v>
      </c>
      <c r="Y85" s="92">
        <v>-47675.17</v>
      </c>
      <c r="Z85" s="92">
        <v>-177440.84</v>
      </c>
      <c r="AA85" s="92">
        <v>-220620.73</v>
      </c>
      <c r="AB85" s="92">
        <v>-426018.92</v>
      </c>
      <c r="AC85" s="92">
        <v>-458406.58</v>
      </c>
      <c r="AD85" s="92">
        <v>-432271</v>
      </c>
      <c r="AE85" s="92">
        <v>-68723.73</v>
      </c>
      <c r="AF85" s="92">
        <v>-1712650.48</v>
      </c>
      <c r="AG85" s="92">
        <v>-126573.42</v>
      </c>
      <c r="AH85" s="92">
        <v>-68834.7</v>
      </c>
      <c r="AI85" s="92">
        <v>-881546</v>
      </c>
      <c r="AJ85" s="92">
        <v>-131663646.59</v>
      </c>
      <c r="AK85" s="92">
        <v>-960591.38</v>
      </c>
      <c r="AL85" s="92">
        <v>-464907.98</v>
      </c>
      <c r="AM85" s="92">
        <v>-116333.4</v>
      </c>
      <c r="AN85" s="92">
        <v>-361152</v>
      </c>
      <c r="AO85" s="92">
        <v>-712527.35</v>
      </c>
      <c r="AP85" s="92">
        <v>-304331.32</v>
      </c>
      <c r="AQ85" s="92">
        <v>-435167.77</v>
      </c>
      <c r="AR85" s="92">
        <v>-726862.73</v>
      </c>
      <c r="AS85" s="92">
        <v>-301592.44</v>
      </c>
      <c r="AT85" s="92">
        <v>-355491.74</v>
      </c>
      <c r="AU85" s="92">
        <v>-352383.18</v>
      </c>
      <c r="AV85" s="92">
        <v>-175561.08</v>
      </c>
      <c r="AW85" s="92">
        <v>-1184405.6100000001</v>
      </c>
      <c r="AX85" s="92">
        <v>-78708.11</v>
      </c>
      <c r="AY85" s="92">
        <v>-218689.95</v>
      </c>
      <c r="AZ85" s="92">
        <v>-207010.49</v>
      </c>
      <c r="BA85" s="92">
        <v>-183967.61</v>
      </c>
      <c r="BB85" s="92">
        <v>-866409.35</v>
      </c>
      <c r="BC85" s="92">
        <v>-436673.81</v>
      </c>
      <c r="BD85" s="92">
        <v>-590839.68000000005</v>
      </c>
      <c r="BE85" s="92">
        <v>-149369.29</v>
      </c>
      <c r="BF85" s="92">
        <v>-258991.3</v>
      </c>
      <c r="BG85" s="92">
        <v>-108546.27</v>
      </c>
      <c r="BH85" s="92">
        <v>-842523.63</v>
      </c>
      <c r="BI85" s="92">
        <v>-131939.73000000001</v>
      </c>
      <c r="BJ85" s="92">
        <v>-3494684</v>
      </c>
      <c r="BK85" s="92">
        <v>-449451.09</v>
      </c>
      <c r="BL85" s="92">
        <v>-151493.41</v>
      </c>
      <c r="BM85" s="92">
        <v>-145713.68</v>
      </c>
      <c r="BN85" s="92">
        <v>-292991.49</v>
      </c>
      <c r="BO85" s="92">
        <v>-404511.96</v>
      </c>
      <c r="BP85" s="92">
        <v>-188262.57</v>
      </c>
      <c r="BQ85" s="92">
        <v>-40403.72</v>
      </c>
      <c r="BR85" s="92">
        <v>-7586926.6700000009</v>
      </c>
      <c r="BS85" s="92">
        <v>-2645471</v>
      </c>
      <c r="BT85" s="92">
        <v>-537107.14</v>
      </c>
      <c r="BU85" s="92">
        <v>-382398</v>
      </c>
      <c r="BV85" s="92">
        <v>-250894</v>
      </c>
      <c r="BW85" s="92">
        <v>-122510.79</v>
      </c>
      <c r="BX85" s="92">
        <v>-27171</v>
      </c>
      <c r="BY85" s="92">
        <v>-164586.88</v>
      </c>
      <c r="BZ85" s="92">
        <v>-749030.23</v>
      </c>
      <c r="CA85" s="92">
        <v>-498903.98</v>
      </c>
      <c r="CB85" s="92">
        <v>-206165.49</v>
      </c>
      <c r="CC85" s="92">
        <v>0</v>
      </c>
      <c r="CD85" s="74"/>
      <c r="CE85" s="74"/>
      <c r="CF85" s="74"/>
      <c r="CG85" s="74"/>
      <c r="CH85" s="74"/>
      <c r="CI85" s="74"/>
      <c r="CJ85" s="74"/>
      <c r="CK85" s="74"/>
      <c r="CL85" s="74"/>
      <c r="CM85" s="74"/>
    </row>
    <row r="86" spans="1:91" x14ac:dyDescent="0.2">
      <c r="A86" s="84" t="s">
        <v>311</v>
      </c>
      <c r="B86" s="84"/>
      <c r="C86" s="84"/>
      <c r="D86" s="92">
        <v>0</v>
      </c>
      <c r="E86" s="92">
        <v>0</v>
      </c>
      <c r="F86" s="92">
        <v>-409886</v>
      </c>
      <c r="G86" s="92">
        <v>-994</v>
      </c>
      <c r="H86" s="92">
        <v>-343197.5</v>
      </c>
      <c r="I86" s="92">
        <v>-658621.12</v>
      </c>
      <c r="J86" s="92">
        <v>-127575</v>
      </c>
      <c r="K86" s="92">
        <v>-799048.47</v>
      </c>
      <c r="L86" s="92">
        <v>-68473.100000000006</v>
      </c>
      <c r="M86" s="92">
        <v>0</v>
      </c>
      <c r="N86" s="92">
        <v>-539376.39</v>
      </c>
      <c r="O86" s="92">
        <v>-1882.33</v>
      </c>
      <c r="P86" s="92">
        <v>-92530.7</v>
      </c>
      <c r="Q86" s="92">
        <v>-2500</v>
      </c>
      <c r="R86" s="92">
        <v>-522883.04</v>
      </c>
      <c r="S86" s="92">
        <v>-1018653</v>
      </c>
      <c r="T86" s="92">
        <v>-1500479.5</v>
      </c>
      <c r="U86" s="92">
        <v>3960.95</v>
      </c>
      <c r="V86" s="92">
        <v>-4071.96</v>
      </c>
      <c r="W86" s="92">
        <v>-189863.1</v>
      </c>
      <c r="X86" s="92">
        <v>-163886</v>
      </c>
      <c r="Y86" s="92">
        <v>-6131.6500000000087</v>
      </c>
      <c r="Z86" s="92">
        <v>-22408.67</v>
      </c>
      <c r="AA86" s="92">
        <v>-24518.6</v>
      </c>
      <c r="AB86" s="92">
        <v>-1376618.17</v>
      </c>
      <c r="AC86" s="92">
        <v>-402109.44</v>
      </c>
      <c r="AD86" s="92">
        <v>-498652</v>
      </c>
      <c r="AE86" s="92">
        <v>0</v>
      </c>
      <c r="AF86" s="92">
        <v>-2363.69</v>
      </c>
      <c r="AG86" s="92">
        <v>-2811.13</v>
      </c>
      <c r="AH86" s="92">
        <v>0</v>
      </c>
      <c r="AI86" s="92">
        <v>-399569</v>
      </c>
      <c r="AJ86" s="92">
        <v>-7641587.04</v>
      </c>
      <c r="AK86" s="92">
        <v>-1547054.74</v>
      </c>
      <c r="AL86" s="92">
        <v>-62225.2</v>
      </c>
      <c r="AM86" s="92">
        <v>-44668.72</v>
      </c>
      <c r="AN86" s="92">
        <v>0</v>
      </c>
      <c r="AO86" s="92">
        <v>-639626.35</v>
      </c>
      <c r="AP86" s="92">
        <v>-38461.43</v>
      </c>
      <c r="AQ86" s="92">
        <v>-31157.4</v>
      </c>
      <c r="AR86" s="92">
        <v>-1913695.94</v>
      </c>
      <c r="AS86" s="92">
        <v>-153643.16</v>
      </c>
      <c r="AT86" s="92">
        <v>-73947.89</v>
      </c>
      <c r="AU86" s="92">
        <v>-136620.42000000001</v>
      </c>
      <c r="AV86" s="92">
        <v>-22119.599999999999</v>
      </c>
      <c r="AW86" s="92">
        <v>-182223.09</v>
      </c>
      <c r="AX86" s="92">
        <v>50467.15</v>
      </c>
      <c r="AY86" s="92">
        <v>9300.8499999999767</v>
      </c>
      <c r="AZ86" s="92">
        <v>-159101.5</v>
      </c>
      <c r="BA86" s="92">
        <v>0</v>
      </c>
      <c r="BB86" s="92">
        <v>-387947.36</v>
      </c>
      <c r="BC86" s="92">
        <v>-119815.8</v>
      </c>
      <c r="BD86" s="92">
        <v>-26278.29</v>
      </c>
      <c r="BE86" s="92">
        <v>-157359.9</v>
      </c>
      <c r="BF86" s="92">
        <v>0</v>
      </c>
      <c r="BG86" s="92">
        <v>-9512.4500000000007</v>
      </c>
      <c r="BH86" s="92">
        <v>0</v>
      </c>
      <c r="BI86" s="92">
        <v>794335</v>
      </c>
      <c r="BJ86" s="92">
        <v>-666118</v>
      </c>
      <c r="BK86" s="92">
        <v>-2210.63</v>
      </c>
      <c r="BL86" s="92">
        <v>-10680.07</v>
      </c>
      <c r="BM86" s="92">
        <v>-30156.85</v>
      </c>
      <c r="BN86" s="92">
        <v>-9161.99</v>
      </c>
      <c r="BO86" s="92">
        <v>-54731.11</v>
      </c>
      <c r="BP86" s="92">
        <v>-2687.59</v>
      </c>
      <c r="BQ86" s="92">
        <v>-28053.279999999999</v>
      </c>
      <c r="BR86" s="92">
        <v>-5367350.59</v>
      </c>
      <c r="BS86" s="92">
        <v>-249182</v>
      </c>
      <c r="BT86" s="92">
        <v>-8560</v>
      </c>
      <c r="BU86" s="92">
        <v>-144514</v>
      </c>
      <c r="BV86" s="92">
        <v>0</v>
      </c>
      <c r="BW86" s="92">
        <v>16497.2</v>
      </c>
      <c r="BX86" s="92">
        <v>-74497</v>
      </c>
      <c r="BY86" s="92">
        <v>-19948.95</v>
      </c>
      <c r="BZ86" s="92">
        <v>-1799.23</v>
      </c>
      <c r="CA86" s="92">
        <v>-68682.649999999994</v>
      </c>
      <c r="CB86" s="92">
        <v>-96514.3</v>
      </c>
      <c r="CC86" s="92">
        <v>0</v>
      </c>
      <c r="CD86" s="74"/>
      <c r="CE86" s="74"/>
      <c r="CF86" s="74"/>
      <c r="CG86" s="74"/>
      <c r="CH86" s="74"/>
      <c r="CI86" s="74"/>
      <c r="CJ86" s="74"/>
      <c r="CK86" s="74"/>
      <c r="CL86" s="74"/>
      <c r="CM86" s="74"/>
    </row>
    <row r="87" spans="1:91" x14ac:dyDescent="0.2">
      <c r="A87" s="84" t="s">
        <v>312</v>
      </c>
      <c r="B87" s="84"/>
      <c r="C87" s="84"/>
      <c r="D87" s="92">
        <v>8958.6</v>
      </c>
      <c r="E87" s="92">
        <v>-11420.32</v>
      </c>
      <c r="F87" s="92">
        <v>-733416</v>
      </c>
      <c r="G87" s="92">
        <v>-37061</v>
      </c>
      <c r="H87" s="92">
        <v>-141230.99</v>
      </c>
      <c r="I87" s="92">
        <v>-500828.04</v>
      </c>
      <c r="J87" s="92">
        <v>-489723</v>
      </c>
      <c r="K87" s="92">
        <v>-123053.58</v>
      </c>
      <c r="L87" s="92">
        <v>-21504.44</v>
      </c>
      <c r="M87" s="92">
        <v>-18177.43</v>
      </c>
      <c r="N87" s="92">
        <v>-100311.12</v>
      </c>
      <c r="O87" s="92">
        <v>-6987.5</v>
      </c>
      <c r="P87" s="92">
        <v>-67923.63</v>
      </c>
      <c r="Q87" s="92">
        <v>-18827.650000000001</v>
      </c>
      <c r="R87" s="92">
        <v>-45644.89</v>
      </c>
      <c r="S87" s="92">
        <v>-9830692</v>
      </c>
      <c r="T87" s="92">
        <v>-181383.96</v>
      </c>
      <c r="U87" s="92">
        <v>-254878.98</v>
      </c>
      <c r="V87" s="92">
        <v>-40711.85</v>
      </c>
      <c r="W87" s="92">
        <v>-96091.64</v>
      </c>
      <c r="X87" s="92">
        <v>-216679</v>
      </c>
      <c r="Y87" s="92">
        <v>-245385.09</v>
      </c>
      <c r="Z87" s="92">
        <v>1189228.52</v>
      </c>
      <c r="AA87" s="92">
        <v>-117447.99</v>
      </c>
      <c r="AB87" s="92">
        <v>-252756.96</v>
      </c>
      <c r="AC87" s="92">
        <v>-269586.98</v>
      </c>
      <c r="AD87" s="92">
        <v>-174275</v>
      </c>
      <c r="AE87" s="92">
        <v>-50630.28</v>
      </c>
      <c r="AF87" s="92">
        <v>-1378790.7</v>
      </c>
      <c r="AG87" s="92">
        <v>-17204.34</v>
      </c>
      <c r="AH87" s="92">
        <v>-26051.599999999999</v>
      </c>
      <c r="AI87" s="92">
        <v>-504066</v>
      </c>
      <c r="AJ87" s="92">
        <v>-37890060.440000005</v>
      </c>
      <c r="AK87" s="92">
        <v>-1709249.72</v>
      </c>
      <c r="AL87" s="92">
        <v>-51454.61</v>
      </c>
      <c r="AM87" s="92">
        <v>-64351.8</v>
      </c>
      <c r="AN87" s="92">
        <v>-83368</v>
      </c>
      <c r="AO87" s="92">
        <v>-734569.76</v>
      </c>
      <c r="AP87" s="92">
        <v>-72010.570000000007</v>
      </c>
      <c r="AQ87" s="92">
        <v>-132552.6</v>
      </c>
      <c r="AR87" s="92">
        <v>-93181.48</v>
      </c>
      <c r="AS87" s="92">
        <v>-16090.69</v>
      </c>
      <c r="AT87" s="92">
        <v>-66772.490000000005</v>
      </c>
      <c r="AU87" s="92">
        <v>-629912.6</v>
      </c>
      <c r="AV87" s="92">
        <v>-80848.44</v>
      </c>
      <c r="AW87" s="92">
        <v>-282206.23</v>
      </c>
      <c r="AX87" s="92">
        <v>-264260.2</v>
      </c>
      <c r="AY87" s="92">
        <v>-97774.25</v>
      </c>
      <c r="AZ87" s="92">
        <v>-133560.53</v>
      </c>
      <c r="BA87" s="92">
        <v>-34709.21</v>
      </c>
      <c r="BB87" s="92">
        <v>-1248345.95</v>
      </c>
      <c r="BC87" s="92">
        <v>-18853.689999999999</v>
      </c>
      <c r="BD87" s="92">
        <v>-35933.42</v>
      </c>
      <c r="BE87" s="92">
        <v>-332646.52</v>
      </c>
      <c r="BF87" s="92">
        <v>-318739.14</v>
      </c>
      <c r="BG87" s="92">
        <v>-23626.35</v>
      </c>
      <c r="BH87" s="92">
        <v>-99333.02</v>
      </c>
      <c r="BI87" s="92">
        <v>-43453.46</v>
      </c>
      <c r="BJ87" s="92">
        <v>-1076838</v>
      </c>
      <c r="BK87" s="92">
        <v>-191654.47</v>
      </c>
      <c r="BL87" s="92">
        <v>-35655.96</v>
      </c>
      <c r="BM87" s="92">
        <v>-7403.31</v>
      </c>
      <c r="BN87" s="92">
        <v>-6480.7</v>
      </c>
      <c r="BO87" s="92">
        <v>-88500.24</v>
      </c>
      <c r="BP87" s="92">
        <v>-355727.23</v>
      </c>
      <c r="BQ87" s="92">
        <v>-13384.29</v>
      </c>
      <c r="BR87" s="92">
        <v>-3667000.44</v>
      </c>
      <c r="BS87" s="92">
        <v>-1519555</v>
      </c>
      <c r="BT87" s="92">
        <v>-180876.94</v>
      </c>
      <c r="BU87" s="92">
        <v>-184507</v>
      </c>
      <c r="BV87" s="92">
        <v>-111673</v>
      </c>
      <c r="BW87" s="92">
        <v>-242103.91</v>
      </c>
      <c r="BX87" s="92">
        <v>-30672</v>
      </c>
      <c r="BY87" s="92">
        <v>-107895.99</v>
      </c>
      <c r="BZ87" s="92">
        <v>-463913.17</v>
      </c>
      <c r="CA87" s="92">
        <v>-15237.98</v>
      </c>
      <c r="CB87" s="92">
        <v>-59950.53</v>
      </c>
      <c r="CC87" s="92">
        <v>0</v>
      </c>
      <c r="CD87" s="74"/>
      <c r="CE87" s="74"/>
      <c r="CF87" s="74"/>
      <c r="CG87" s="74"/>
      <c r="CH87" s="74"/>
      <c r="CI87" s="74"/>
      <c r="CJ87" s="74"/>
      <c r="CK87" s="74"/>
      <c r="CL87" s="74"/>
      <c r="CM87" s="74"/>
    </row>
    <row r="88" spans="1:91" x14ac:dyDescent="0.2">
      <c r="A88" s="84" t="s">
        <v>101</v>
      </c>
      <c r="B88" s="84"/>
      <c r="C88" s="84"/>
      <c r="D88" s="92">
        <v>14638689.98</v>
      </c>
      <c r="E88" s="92">
        <v>1824211.86</v>
      </c>
      <c r="F88" s="92">
        <v>53779084</v>
      </c>
      <c r="G88" s="92">
        <v>15685092</v>
      </c>
      <c r="H88" s="92">
        <v>72077467.859999999</v>
      </c>
      <c r="I88" s="92">
        <v>100310831.65999998</v>
      </c>
      <c r="J88" s="92">
        <v>104943003</v>
      </c>
      <c r="K88" s="92">
        <v>26193345</v>
      </c>
      <c r="L88" s="92">
        <v>9631195.6199999992</v>
      </c>
      <c r="M88" s="92">
        <v>2160786.3199999998</v>
      </c>
      <c r="N88" s="92">
        <v>55381216.770000003</v>
      </c>
      <c r="O88" s="92">
        <v>1989325.1</v>
      </c>
      <c r="P88" s="92">
        <v>23802287.939999998</v>
      </c>
      <c r="Q88" s="92">
        <v>1423881.66</v>
      </c>
      <c r="R88" s="92">
        <v>14224691.6</v>
      </c>
      <c r="S88" s="92">
        <v>576887688</v>
      </c>
      <c r="T88" s="92">
        <v>160940318.53</v>
      </c>
      <c r="U88" s="92">
        <v>30256771.710000001</v>
      </c>
      <c r="V88" s="92">
        <v>4473046.45</v>
      </c>
      <c r="W88" s="92">
        <v>42967222.850000001</v>
      </c>
      <c r="X88" s="92">
        <v>43599844</v>
      </c>
      <c r="Y88" s="92">
        <v>6213963.0100000007</v>
      </c>
      <c r="Z88" s="92">
        <v>77040626.379999995</v>
      </c>
      <c r="AA88" s="92">
        <v>13318812.609999999</v>
      </c>
      <c r="AB88" s="92">
        <v>96761510.760000005</v>
      </c>
      <c r="AC88" s="92">
        <v>32881665.490000002</v>
      </c>
      <c r="AD88" s="92">
        <v>35799767</v>
      </c>
      <c r="AE88" s="92">
        <v>5861038.3899999997</v>
      </c>
      <c r="AF88" s="92">
        <v>362460145.82000005</v>
      </c>
      <c r="AG88" s="92">
        <v>1971163.8</v>
      </c>
      <c r="AH88" s="92">
        <v>10594933.09</v>
      </c>
      <c r="AI88" s="92">
        <v>285497204</v>
      </c>
      <c r="AJ88" s="92">
        <v>2040591725.27</v>
      </c>
      <c r="AK88" s="92">
        <v>587344998.44000006</v>
      </c>
      <c r="AL88" s="92">
        <v>18589622.329999998</v>
      </c>
      <c r="AM88" s="92">
        <v>7883158.2700000005</v>
      </c>
      <c r="AN88" s="92">
        <v>53779184</v>
      </c>
      <c r="AO88" s="92">
        <v>143134761.72999999</v>
      </c>
      <c r="AP88" s="92">
        <v>19410869.740000002</v>
      </c>
      <c r="AQ88" s="92">
        <v>15991605.290000001</v>
      </c>
      <c r="AR88" s="92">
        <v>251625275.42999998</v>
      </c>
      <c r="AS88" s="92">
        <v>15080734.15</v>
      </c>
      <c r="AT88" s="92">
        <v>16427145.050000001</v>
      </c>
      <c r="AU88" s="92">
        <v>52512235.93</v>
      </c>
      <c r="AV88" s="92">
        <v>54537190</v>
      </c>
      <c r="AW88" s="92">
        <v>94938198.49000001</v>
      </c>
      <c r="AX88" s="92">
        <v>12653763.439999999</v>
      </c>
      <c r="AY88" s="92">
        <v>28581066.789999999</v>
      </c>
      <c r="AZ88" s="92">
        <v>40822258.670000002</v>
      </c>
      <c r="BA88" s="92">
        <v>9534913.6899999995</v>
      </c>
      <c r="BB88" s="92">
        <v>104453743.3</v>
      </c>
      <c r="BC88" s="92">
        <v>18600872.960000001</v>
      </c>
      <c r="BD88" s="92">
        <v>22861083.459999997</v>
      </c>
      <c r="BE88" s="92">
        <v>74655909.799999997</v>
      </c>
      <c r="BF88" s="92">
        <v>14055763.92</v>
      </c>
      <c r="BG88" s="92">
        <v>6681106.8900000006</v>
      </c>
      <c r="BH88" s="92">
        <v>60698298.329999998</v>
      </c>
      <c r="BI88" s="92">
        <v>14602104.9</v>
      </c>
      <c r="BJ88" s="92">
        <v>620058688</v>
      </c>
      <c r="BK88" s="92">
        <v>46144077.169999994</v>
      </c>
      <c r="BL88" s="92">
        <v>7815395.3299999991</v>
      </c>
      <c r="BM88" s="92">
        <v>8879200.2200000007</v>
      </c>
      <c r="BN88" s="92">
        <v>3082166.28</v>
      </c>
      <c r="BO88" s="92">
        <v>23143921.229999997</v>
      </c>
      <c r="BP88" s="92">
        <v>74346573.830000013</v>
      </c>
      <c r="BQ88" s="92">
        <v>15174061.9</v>
      </c>
      <c r="BR88" s="92">
        <v>1649135277.9800003</v>
      </c>
      <c r="BS88" s="92">
        <v>195122815</v>
      </c>
      <c r="BT88" s="92">
        <v>7781327.7700000005</v>
      </c>
      <c r="BU88" s="92">
        <v>79864564</v>
      </c>
      <c r="BV88" s="92">
        <v>32050235</v>
      </c>
      <c r="BW88" s="92">
        <v>5311578.4800000004</v>
      </c>
      <c r="BX88" s="92">
        <v>6783076</v>
      </c>
      <c r="BY88" s="92">
        <v>4201429.24</v>
      </c>
      <c r="BZ88" s="92">
        <v>29075386.02</v>
      </c>
      <c r="CA88" s="92">
        <v>53919646</v>
      </c>
      <c r="CB88" s="92">
        <v>21258813.239999998</v>
      </c>
      <c r="CC88" s="92">
        <v>0</v>
      </c>
      <c r="CD88" s="74"/>
      <c r="CE88" s="74"/>
      <c r="CF88" s="74"/>
      <c r="CG88" s="74"/>
      <c r="CH88" s="74"/>
      <c r="CI88" s="74"/>
      <c r="CJ88" s="74"/>
      <c r="CK88" s="74"/>
      <c r="CL88" s="74"/>
      <c r="CM88" s="74"/>
    </row>
    <row r="89" spans="1:91" x14ac:dyDescent="0.2">
      <c r="A89" s="84" t="s">
        <v>313</v>
      </c>
      <c r="B89" s="84"/>
      <c r="C89" s="84"/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43184</v>
      </c>
      <c r="K89" s="92">
        <v>92970.6</v>
      </c>
      <c r="L89" s="92">
        <v>98772.28</v>
      </c>
      <c r="M89" s="92">
        <v>15798.02</v>
      </c>
      <c r="N89" s="92">
        <v>490620.08</v>
      </c>
      <c r="O89" s="92">
        <v>44211.360000000001</v>
      </c>
      <c r="P89" s="92">
        <v>262268.67</v>
      </c>
      <c r="Q89" s="92">
        <v>25127.5</v>
      </c>
      <c r="R89" s="92">
        <v>193802.9</v>
      </c>
      <c r="S89" s="92">
        <v>1201293</v>
      </c>
      <c r="T89" s="92">
        <v>0</v>
      </c>
      <c r="U89" s="92">
        <v>482806.28</v>
      </c>
      <c r="V89" s="92">
        <v>140974.64000000001</v>
      </c>
      <c r="W89" s="92">
        <v>662870.1</v>
      </c>
      <c r="X89" s="92">
        <v>86717</v>
      </c>
      <c r="Y89" s="92">
        <v>99289.59</v>
      </c>
      <c r="Z89" s="92">
        <v>99438.99</v>
      </c>
      <c r="AA89" s="92">
        <v>116876.18</v>
      </c>
      <c r="AB89" s="92">
        <v>42721.120000000003</v>
      </c>
      <c r="AC89" s="92">
        <v>303304.73</v>
      </c>
      <c r="AD89" s="92">
        <v>300980</v>
      </c>
      <c r="AE89" s="92">
        <v>25421.22</v>
      </c>
      <c r="AF89" s="92">
        <v>164506.26</v>
      </c>
      <c r="AG89" s="92">
        <v>118745.09</v>
      </c>
      <c r="AH89" s="92">
        <v>52290.22</v>
      </c>
      <c r="AI89" s="92">
        <v>16075</v>
      </c>
      <c r="AJ89" s="92">
        <v>0</v>
      </c>
      <c r="AK89" s="92">
        <v>613064.53</v>
      </c>
      <c r="AL89" s="92">
        <v>287487.95</v>
      </c>
      <c r="AM89" s="92">
        <v>0</v>
      </c>
      <c r="AN89" s="92">
        <v>169152</v>
      </c>
      <c r="AO89" s="92">
        <v>0</v>
      </c>
      <c r="AP89" s="92">
        <v>173043.35</v>
      </c>
      <c r="AQ89" s="92">
        <v>328341.31</v>
      </c>
      <c r="AR89" s="92">
        <v>0</v>
      </c>
      <c r="AS89" s="92">
        <v>51166.52</v>
      </c>
      <c r="AT89" s="92">
        <v>163976.97</v>
      </c>
      <c r="AU89" s="92">
        <v>185331.96</v>
      </c>
      <c r="AV89" s="92">
        <v>0</v>
      </c>
      <c r="AW89" s="92">
        <v>746214.12</v>
      </c>
      <c r="AX89" s="92">
        <v>0</v>
      </c>
      <c r="AY89" s="92">
        <v>182118.14</v>
      </c>
      <c r="AZ89" s="92">
        <v>23342.35</v>
      </c>
      <c r="BA89" s="92">
        <v>101341.6</v>
      </c>
      <c r="BB89" s="92">
        <v>0</v>
      </c>
      <c r="BC89" s="92">
        <v>360629.13</v>
      </c>
      <c r="BD89" s="92">
        <v>172020.31</v>
      </c>
      <c r="BE89" s="92">
        <v>0</v>
      </c>
      <c r="BF89" s="92">
        <v>201874.8</v>
      </c>
      <c r="BG89" s="92">
        <v>64982.69</v>
      </c>
      <c r="BH89" s="92">
        <v>368256.7</v>
      </c>
      <c r="BI89" s="92">
        <v>25380.07</v>
      </c>
      <c r="BJ89" s="92">
        <v>1660627</v>
      </c>
      <c r="BK89" s="92">
        <v>0</v>
      </c>
      <c r="BL89" s="92">
        <v>112460.2</v>
      </c>
      <c r="BM89" s="92">
        <v>99554.05</v>
      </c>
      <c r="BN89" s="92">
        <v>415744.86</v>
      </c>
      <c r="BO89" s="92">
        <v>0</v>
      </c>
      <c r="BP89" s="92">
        <v>0</v>
      </c>
      <c r="BQ89" s="92">
        <v>0</v>
      </c>
      <c r="BR89" s="92">
        <v>197385.31</v>
      </c>
      <c r="BS89" s="92">
        <v>2209677</v>
      </c>
      <c r="BT89" s="92">
        <v>93244.87</v>
      </c>
      <c r="BU89" s="92">
        <v>114317</v>
      </c>
      <c r="BV89" s="92">
        <v>9438</v>
      </c>
      <c r="BW89" s="92">
        <v>67951.66</v>
      </c>
      <c r="BX89" s="92">
        <v>0</v>
      </c>
      <c r="BY89" s="92">
        <v>33197.879999999997</v>
      </c>
      <c r="BZ89" s="92">
        <v>332312.88</v>
      </c>
      <c r="CA89" s="92">
        <v>137497.29</v>
      </c>
      <c r="CB89" s="92">
        <v>0</v>
      </c>
      <c r="CC89" s="92">
        <v>0</v>
      </c>
      <c r="CD89" s="74"/>
      <c r="CE89" s="74"/>
      <c r="CF89" s="74"/>
      <c r="CG89" s="74"/>
      <c r="CH89" s="74"/>
      <c r="CI89" s="74"/>
      <c r="CJ89" s="74"/>
      <c r="CK89" s="74"/>
      <c r="CL89" s="74"/>
      <c r="CM89" s="74"/>
    </row>
    <row r="90" spans="1:91" x14ac:dyDescent="0.2">
      <c r="A90" s="84" t="s">
        <v>102</v>
      </c>
      <c r="B90" s="84"/>
      <c r="C90" s="84"/>
      <c r="D90" s="92">
        <v>1667412.67</v>
      </c>
      <c r="E90" s="92">
        <v>304487.45</v>
      </c>
      <c r="F90" s="92">
        <v>3084368</v>
      </c>
      <c r="G90" s="92">
        <v>503294</v>
      </c>
      <c r="H90" s="92">
        <v>1057111.6000000001</v>
      </c>
      <c r="I90" s="92">
        <v>4126701.67</v>
      </c>
      <c r="J90" s="92">
        <v>2370468</v>
      </c>
      <c r="K90" s="92">
        <v>780256.17</v>
      </c>
      <c r="L90" s="92">
        <v>294136.32000000001</v>
      </c>
      <c r="M90" s="92">
        <v>147029.72</v>
      </c>
      <c r="N90" s="92">
        <v>642109.31000000006</v>
      </c>
      <c r="O90" s="92">
        <v>87465.66</v>
      </c>
      <c r="P90" s="92">
        <v>257729.93</v>
      </c>
      <c r="Q90" s="92">
        <v>18348.66</v>
      </c>
      <c r="R90" s="92">
        <v>298927.28999999998</v>
      </c>
      <c r="S90" s="92">
        <v>18251374</v>
      </c>
      <c r="T90" s="92">
        <v>2007013.19</v>
      </c>
      <c r="U90" s="92">
        <v>51217.49</v>
      </c>
      <c r="V90" s="92">
        <v>316992.58</v>
      </c>
      <c r="W90" s="92">
        <v>854337.67</v>
      </c>
      <c r="X90" s="92">
        <v>561058</v>
      </c>
      <c r="Y90" s="92">
        <v>194356.49</v>
      </c>
      <c r="Z90" s="92">
        <v>3652054.26</v>
      </c>
      <c r="AA90" s="92">
        <v>197349.96</v>
      </c>
      <c r="AB90" s="92">
        <v>1273895.51</v>
      </c>
      <c r="AC90" s="92">
        <v>1229703.23</v>
      </c>
      <c r="AD90" s="92">
        <v>819741</v>
      </c>
      <c r="AE90" s="92">
        <v>88075.3</v>
      </c>
      <c r="AF90" s="92">
        <v>14416952</v>
      </c>
      <c r="AG90" s="92">
        <v>10512.03</v>
      </c>
      <c r="AH90" s="92">
        <v>50226.73</v>
      </c>
      <c r="AI90" s="92">
        <v>3564057</v>
      </c>
      <c r="AJ90" s="92">
        <v>76909942.569999993</v>
      </c>
      <c r="AK90" s="92">
        <v>11364064.01</v>
      </c>
      <c r="AL90" s="92">
        <v>694258.98</v>
      </c>
      <c r="AM90" s="92">
        <v>172747.68</v>
      </c>
      <c r="AN90" s="92">
        <v>1940051</v>
      </c>
      <c r="AO90" s="92">
        <v>2815695.92</v>
      </c>
      <c r="AP90" s="92">
        <v>505675.02</v>
      </c>
      <c r="AQ90" s="92">
        <v>196371.36</v>
      </c>
      <c r="AR90" s="92">
        <v>6738103.1000000006</v>
      </c>
      <c r="AS90" s="92">
        <v>95532.67</v>
      </c>
      <c r="AT90" s="92">
        <v>325787.26</v>
      </c>
      <c r="AU90" s="92">
        <v>685612.94</v>
      </c>
      <c r="AV90" s="92">
        <v>963224.55</v>
      </c>
      <c r="AW90" s="92">
        <v>3152387.86</v>
      </c>
      <c r="AX90" s="92">
        <v>399161.51</v>
      </c>
      <c r="AY90" s="92">
        <v>1060931.95</v>
      </c>
      <c r="AZ90" s="92">
        <v>690784.66</v>
      </c>
      <c r="BA90" s="92">
        <v>435764.83</v>
      </c>
      <c r="BB90" s="92">
        <v>3846220.11</v>
      </c>
      <c r="BC90" s="92">
        <v>329816.90999999997</v>
      </c>
      <c r="BD90" s="92">
        <v>916576.95</v>
      </c>
      <c r="BE90" s="92">
        <v>589965.11</v>
      </c>
      <c r="BF90" s="92">
        <v>330996.88</v>
      </c>
      <c r="BG90" s="92">
        <v>57299.96</v>
      </c>
      <c r="BH90" s="92">
        <v>1756212.23</v>
      </c>
      <c r="BI90" s="92">
        <v>360324.14</v>
      </c>
      <c r="BJ90" s="92">
        <v>13361528</v>
      </c>
      <c r="BK90" s="92">
        <v>2885511.17</v>
      </c>
      <c r="BL90" s="92">
        <v>206387.41</v>
      </c>
      <c r="BM90" s="92">
        <v>232774.03</v>
      </c>
      <c r="BN90" s="92">
        <v>396302.31</v>
      </c>
      <c r="BO90" s="92">
        <v>555091.53</v>
      </c>
      <c r="BP90" s="92">
        <v>2899470.14</v>
      </c>
      <c r="BQ90" s="92">
        <v>853629</v>
      </c>
      <c r="BR90" s="92">
        <v>49045105.560000002</v>
      </c>
      <c r="BS90" s="92">
        <v>4024950</v>
      </c>
      <c r="BT90" s="92">
        <v>27231.22</v>
      </c>
      <c r="BU90" s="92">
        <v>3463613</v>
      </c>
      <c r="BV90" s="92">
        <v>1317886</v>
      </c>
      <c r="BW90" s="92">
        <v>234514.69</v>
      </c>
      <c r="BX90" s="92">
        <v>218927</v>
      </c>
      <c r="BY90" s="92">
        <v>123326.68</v>
      </c>
      <c r="BZ90" s="92">
        <v>238670.01</v>
      </c>
      <c r="CA90" s="92">
        <v>1843244.15</v>
      </c>
      <c r="CB90" s="92">
        <v>719297.48</v>
      </c>
      <c r="CC90" s="92">
        <v>0</v>
      </c>
      <c r="CD90" s="74"/>
      <c r="CE90" s="74"/>
      <c r="CF90" s="74"/>
      <c r="CG90" s="74"/>
      <c r="CH90" s="74"/>
      <c r="CI90" s="74"/>
      <c r="CJ90" s="74"/>
      <c r="CK90" s="74"/>
      <c r="CL90" s="74"/>
      <c r="CM90" s="74"/>
    </row>
    <row r="91" spans="1:91" x14ac:dyDescent="0.2">
      <c r="A91" s="84" t="s">
        <v>103</v>
      </c>
      <c r="B91" s="84"/>
      <c r="C91" s="84"/>
      <c r="D91" s="92">
        <v>3183635.28</v>
      </c>
      <c r="E91" s="92">
        <v>30961.73</v>
      </c>
      <c r="F91" s="92">
        <v>162468</v>
      </c>
      <c r="G91" s="92">
        <v>580480</v>
      </c>
      <c r="H91" s="92">
        <v>1723356.22</v>
      </c>
      <c r="I91" s="92">
        <v>2306816.21</v>
      </c>
      <c r="J91" s="92">
        <v>1005334</v>
      </c>
      <c r="K91" s="92">
        <v>1017531.11</v>
      </c>
      <c r="L91" s="92">
        <v>300079.14</v>
      </c>
      <c r="M91" s="92">
        <v>0</v>
      </c>
      <c r="N91" s="92">
        <v>885043.25</v>
      </c>
      <c r="O91" s="92">
        <v>167476.19</v>
      </c>
      <c r="P91" s="92">
        <v>1645455.15</v>
      </c>
      <c r="Q91" s="92">
        <v>29550.9</v>
      </c>
      <c r="R91" s="92">
        <v>506971.9</v>
      </c>
      <c r="S91" s="92">
        <v>3523135</v>
      </c>
      <c r="T91" s="92">
        <v>2527892.7400000002</v>
      </c>
      <c r="U91" s="92">
        <v>366618.81</v>
      </c>
      <c r="V91" s="92">
        <v>253486.47</v>
      </c>
      <c r="W91" s="92">
        <v>1201517.03</v>
      </c>
      <c r="X91" s="92">
        <v>883115</v>
      </c>
      <c r="Y91" s="92">
        <v>130395.71</v>
      </c>
      <c r="Z91" s="92">
        <v>1502331.25</v>
      </c>
      <c r="AA91" s="92">
        <v>380245.84</v>
      </c>
      <c r="AB91" s="92">
        <v>1809238.05</v>
      </c>
      <c r="AC91" s="92">
        <v>2361442.7999999998</v>
      </c>
      <c r="AD91" s="92">
        <v>173136</v>
      </c>
      <c r="AE91" s="92">
        <v>274809.28000000003</v>
      </c>
      <c r="AF91" s="92">
        <v>3882635.35</v>
      </c>
      <c r="AG91" s="92">
        <v>9184.33</v>
      </c>
      <c r="AH91" s="92">
        <v>159651.91</v>
      </c>
      <c r="AI91" s="92">
        <v>3159225</v>
      </c>
      <c r="AJ91" s="92">
        <v>225637947.83000001</v>
      </c>
      <c r="AK91" s="92">
        <v>5171078.05</v>
      </c>
      <c r="AL91" s="92">
        <v>569000.19999999995</v>
      </c>
      <c r="AM91" s="92">
        <v>373025.22</v>
      </c>
      <c r="AN91" s="92">
        <v>776190</v>
      </c>
      <c r="AO91" s="92">
        <v>3953940.91</v>
      </c>
      <c r="AP91" s="92">
        <v>139613.54999999999</v>
      </c>
      <c r="AQ91" s="92">
        <v>832493.16</v>
      </c>
      <c r="AR91" s="92">
        <v>5623690.1500000004</v>
      </c>
      <c r="AS91" s="92">
        <v>308321.21000000002</v>
      </c>
      <c r="AT91" s="92">
        <v>337863.45</v>
      </c>
      <c r="AU91" s="92">
        <v>991548.79</v>
      </c>
      <c r="AV91" s="92">
        <v>1218466.29</v>
      </c>
      <c r="AW91" s="92">
        <v>2390127.37</v>
      </c>
      <c r="AX91" s="92">
        <v>439868.38</v>
      </c>
      <c r="AY91" s="92">
        <v>1025443.31</v>
      </c>
      <c r="AZ91" s="92">
        <v>1069450</v>
      </c>
      <c r="BA91" s="92">
        <v>236301.91</v>
      </c>
      <c r="BB91" s="92">
        <v>2005360.8</v>
      </c>
      <c r="BC91" s="92">
        <v>428558.38</v>
      </c>
      <c r="BD91" s="92">
        <v>810234.2</v>
      </c>
      <c r="BE91" s="92">
        <v>1067491.1499999999</v>
      </c>
      <c r="BF91" s="92">
        <v>613327.65</v>
      </c>
      <c r="BG91" s="92">
        <v>259003.5</v>
      </c>
      <c r="BH91" s="92">
        <v>1291646.21</v>
      </c>
      <c r="BI91" s="92">
        <v>442987.95</v>
      </c>
      <c r="BJ91" s="92">
        <v>9318931</v>
      </c>
      <c r="BK91" s="92">
        <v>2055623.2</v>
      </c>
      <c r="BL91" s="92">
        <v>145465.10999999999</v>
      </c>
      <c r="BM91" s="92">
        <v>292592.31</v>
      </c>
      <c r="BN91" s="92">
        <v>89802.2</v>
      </c>
      <c r="BO91" s="92">
        <v>501615.8</v>
      </c>
      <c r="BP91" s="92">
        <v>3291525.45</v>
      </c>
      <c r="BQ91" s="92">
        <v>186094</v>
      </c>
      <c r="BR91" s="92">
        <v>46460132.18</v>
      </c>
      <c r="BS91" s="92">
        <v>2369761</v>
      </c>
      <c r="BT91" s="92">
        <v>502293.04</v>
      </c>
      <c r="BU91" s="92">
        <v>1395024</v>
      </c>
      <c r="BV91" s="92">
        <v>1311222</v>
      </c>
      <c r="BW91" s="92">
        <v>209604.98</v>
      </c>
      <c r="BX91" s="92">
        <v>151973</v>
      </c>
      <c r="BY91" s="92">
        <v>95748.33</v>
      </c>
      <c r="BZ91" s="92">
        <v>1452284.27</v>
      </c>
      <c r="CA91" s="92">
        <v>1896072</v>
      </c>
      <c r="CB91" s="92">
        <v>630310.21</v>
      </c>
      <c r="CC91" s="92">
        <v>0</v>
      </c>
      <c r="CD91" s="74"/>
      <c r="CE91" s="74"/>
      <c r="CF91" s="74"/>
      <c r="CG91" s="74"/>
      <c r="CH91" s="74"/>
      <c r="CI91" s="74"/>
      <c r="CJ91" s="74"/>
      <c r="CK91" s="74"/>
      <c r="CL91" s="74"/>
      <c r="CM91" s="74"/>
    </row>
    <row r="92" spans="1:91" x14ac:dyDescent="0.2">
      <c r="A92" s="84" t="s">
        <v>209</v>
      </c>
      <c r="B92" s="84"/>
      <c r="C92" s="84"/>
      <c r="D92" s="92">
        <v>1146891.1000000001</v>
      </c>
      <c r="E92" s="92">
        <v>154105.81</v>
      </c>
      <c r="F92" s="92">
        <v>1254850</v>
      </c>
      <c r="G92" s="92">
        <v>641424</v>
      </c>
      <c r="H92" s="92">
        <v>1947917.27</v>
      </c>
      <c r="I92" s="92">
        <v>1825096.78</v>
      </c>
      <c r="J92" s="92">
        <v>904496</v>
      </c>
      <c r="K92" s="92">
        <v>1066412.55</v>
      </c>
      <c r="L92" s="92">
        <v>320587.74</v>
      </c>
      <c r="M92" s="92">
        <v>57618.35</v>
      </c>
      <c r="N92" s="92">
        <v>1397817.89</v>
      </c>
      <c r="O92" s="92">
        <v>119216.1</v>
      </c>
      <c r="P92" s="92">
        <v>738934.9</v>
      </c>
      <c r="Q92" s="92">
        <v>154806.14000000001</v>
      </c>
      <c r="R92" s="92">
        <v>587762.23</v>
      </c>
      <c r="S92" s="92">
        <v>5278251</v>
      </c>
      <c r="T92" s="92">
        <v>641263.80000000005</v>
      </c>
      <c r="U92" s="92">
        <v>740783.12</v>
      </c>
      <c r="V92" s="92">
        <v>270994.48</v>
      </c>
      <c r="W92" s="92">
        <v>1380406.09</v>
      </c>
      <c r="X92" s="92">
        <v>755799</v>
      </c>
      <c r="Y92" s="92">
        <v>264665.57</v>
      </c>
      <c r="Z92" s="92">
        <v>2045301.64</v>
      </c>
      <c r="AA92" s="92">
        <v>467895.31</v>
      </c>
      <c r="AB92" s="92">
        <v>1933372.69</v>
      </c>
      <c r="AC92" s="92">
        <v>1281570.19</v>
      </c>
      <c r="AD92" s="92">
        <v>1016868</v>
      </c>
      <c r="AE92" s="92">
        <v>190880.21</v>
      </c>
      <c r="AF92" s="92">
        <v>7002065.7400000002</v>
      </c>
      <c r="AG92" s="92">
        <v>87660.62</v>
      </c>
      <c r="AH92" s="92">
        <v>299741.75</v>
      </c>
      <c r="AI92" s="92">
        <v>3930089</v>
      </c>
      <c r="AJ92" s="92">
        <v>73651254.959999993</v>
      </c>
      <c r="AK92" s="92">
        <v>8717325.3100000005</v>
      </c>
      <c r="AL92" s="92">
        <v>882722.18</v>
      </c>
      <c r="AM92" s="92">
        <v>474691.15</v>
      </c>
      <c r="AN92" s="92">
        <v>452689</v>
      </c>
      <c r="AO92" s="92">
        <v>2695964.14</v>
      </c>
      <c r="AP92" s="92">
        <v>394426.81</v>
      </c>
      <c r="AQ92" s="92">
        <v>629395.49</v>
      </c>
      <c r="AR92" s="92">
        <v>4567324.16</v>
      </c>
      <c r="AS92" s="92">
        <v>599539.56999999995</v>
      </c>
      <c r="AT92" s="92">
        <v>354237.55</v>
      </c>
      <c r="AU92" s="92">
        <v>1414922.84</v>
      </c>
      <c r="AV92" s="92">
        <v>1690886.62</v>
      </c>
      <c r="AW92" s="92">
        <v>3203065.3</v>
      </c>
      <c r="AX92" s="92">
        <v>306061.3</v>
      </c>
      <c r="AY92" s="92">
        <v>870302.21</v>
      </c>
      <c r="AZ92" s="92">
        <v>835701.39</v>
      </c>
      <c r="BA92" s="92">
        <v>636497.75</v>
      </c>
      <c r="BB92" s="92">
        <v>1242646.28</v>
      </c>
      <c r="BC92" s="92">
        <v>476477.32</v>
      </c>
      <c r="BD92" s="92">
        <v>871358.52</v>
      </c>
      <c r="BE92" s="92">
        <v>1811801.16</v>
      </c>
      <c r="BF92" s="92">
        <v>638066.73</v>
      </c>
      <c r="BG92" s="92">
        <v>369387.65</v>
      </c>
      <c r="BH92" s="92">
        <v>1899590.94</v>
      </c>
      <c r="BI92" s="92">
        <v>503754.2</v>
      </c>
      <c r="BJ92" s="92">
        <v>7091851</v>
      </c>
      <c r="BK92" s="92">
        <v>940264.94</v>
      </c>
      <c r="BL92" s="92">
        <v>295861.39</v>
      </c>
      <c r="BM92" s="92">
        <v>376476.54</v>
      </c>
      <c r="BN92" s="92">
        <v>349102.47</v>
      </c>
      <c r="BO92" s="92">
        <v>904304.24</v>
      </c>
      <c r="BP92" s="92">
        <v>2024677.13</v>
      </c>
      <c r="BQ92" s="92">
        <v>408606</v>
      </c>
      <c r="BR92" s="92">
        <v>24552457.809999999</v>
      </c>
      <c r="BS92" s="92">
        <v>3920806</v>
      </c>
      <c r="BT92" s="92">
        <v>667304.69999999995</v>
      </c>
      <c r="BU92" s="92">
        <v>1409271</v>
      </c>
      <c r="BV92" s="92">
        <v>832939</v>
      </c>
      <c r="BW92" s="92">
        <v>249767.33</v>
      </c>
      <c r="BX92" s="92">
        <v>362260</v>
      </c>
      <c r="BY92" s="92">
        <v>120625.45</v>
      </c>
      <c r="BZ92" s="92">
        <v>1018974.36</v>
      </c>
      <c r="CA92" s="92">
        <v>1826805.31</v>
      </c>
      <c r="CB92" s="92">
        <v>520275.26</v>
      </c>
      <c r="CC92" s="92">
        <v>0</v>
      </c>
      <c r="CD92" s="74"/>
      <c r="CE92" s="74"/>
      <c r="CF92" s="74"/>
      <c r="CG92" s="74"/>
      <c r="CH92" s="74"/>
      <c r="CI92" s="74"/>
      <c r="CJ92" s="74"/>
      <c r="CK92" s="74"/>
      <c r="CL92" s="74"/>
      <c r="CM92" s="74"/>
    </row>
    <row r="93" spans="1:91" x14ac:dyDescent="0.2">
      <c r="A93" s="84" t="s">
        <v>104</v>
      </c>
      <c r="B93" s="84"/>
      <c r="C93" s="84"/>
      <c r="D93" s="92">
        <v>0</v>
      </c>
      <c r="E93" s="92">
        <v>0</v>
      </c>
      <c r="F93" s="92">
        <v>163395</v>
      </c>
      <c r="G93" s="92">
        <v>39503</v>
      </c>
      <c r="H93" s="92">
        <v>127829.24</v>
      </c>
      <c r="I93" s="92">
        <v>11210.4</v>
      </c>
      <c r="J93" s="92">
        <v>50066</v>
      </c>
      <c r="K93" s="92">
        <v>22420.400000000001</v>
      </c>
      <c r="L93" s="92">
        <v>31857.47</v>
      </c>
      <c r="M93" s="92">
        <v>665</v>
      </c>
      <c r="N93" s="92">
        <v>39288.42</v>
      </c>
      <c r="O93" s="92">
        <v>11383.99</v>
      </c>
      <c r="P93" s="92">
        <v>103213.01</v>
      </c>
      <c r="Q93" s="92">
        <v>3505</v>
      </c>
      <c r="R93" s="92">
        <v>9918.77</v>
      </c>
      <c r="S93" s="92">
        <v>0</v>
      </c>
      <c r="T93" s="92">
        <v>39117.42</v>
      </c>
      <c r="U93" s="92">
        <v>144799.97</v>
      </c>
      <c r="V93" s="92">
        <v>814.85</v>
      </c>
      <c r="W93" s="92">
        <v>14889.23</v>
      </c>
      <c r="X93" s="92">
        <v>8957</v>
      </c>
      <c r="Y93" s="92">
        <v>14720.19</v>
      </c>
      <c r="Z93" s="92">
        <v>0</v>
      </c>
      <c r="AA93" s="92">
        <v>11427.79</v>
      </c>
      <c r="AB93" s="92">
        <v>4721.32</v>
      </c>
      <c r="AC93" s="92">
        <v>17164.11</v>
      </c>
      <c r="AD93" s="92">
        <v>0</v>
      </c>
      <c r="AE93" s="92">
        <v>0</v>
      </c>
      <c r="AF93" s="92">
        <v>327529.07</v>
      </c>
      <c r="AG93" s="92">
        <v>0</v>
      </c>
      <c r="AH93" s="92">
        <v>500</v>
      </c>
      <c r="AI93" s="92">
        <v>363138</v>
      </c>
      <c r="AJ93" s="92">
        <v>1225555.29</v>
      </c>
      <c r="AK93" s="92">
        <v>4470512.59</v>
      </c>
      <c r="AL93" s="92">
        <v>10826.11</v>
      </c>
      <c r="AM93" s="92">
        <v>0</v>
      </c>
      <c r="AN93" s="92">
        <v>177050</v>
      </c>
      <c r="AO93" s="92">
        <v>171638.29</v>
      </c>
      <c r="AP93" s="92">
        <v>-4704.5</v>
      </c>
      <c r="AQ93" s="92">
        <v>25529.26</v>
      </c>
      <c r="AR93" s="92">
        <v>132956.5</v>
      </c>
      <c r="AS93" s="92">
        <v>6676.44</v>
      </c>
      <c r="AT93" s="92">
        <v>1315.51</v>
      </c>
      <c r="AU93" s="92">
        <v>8470.1299999999992</v>
      </c>
      <c r="AV93" s="92">
        <v>57290.11</v>
      </c>
      <c r="AW93" s="92">
        <v>64570.44</v>
      </c>
      <c r="AX93" s="92">
        <v>3438.81</v>
      </c>
      <c r="AY93" s="92">
        <v>13607.94</v>
      </c>
      <c r="AZ93" s="92">
        <v>0</v>
      </c>
      <c r="BA93" s="92">
        <v>0</v>
      </c>
      <c r="BB93" s="92">
        <v>28721.26</v>
      </c>
      <c r="BC93" s="92">
        <v>10166.75</v>
      </c>
      <c r="BD93" s="92">
        <v>17202.54</v>
      </c>
      <c r="BE93" s="92">
        <v>762630.87</v>
      </c>
      <c r="BF93" s="92">
        <v>43809.55</v>
      </c>
      <c r="BG93" s="92">
        <v>21615.64</v>
      </c>
      <c r="BH93" s="92">
        <v>0</v>
      </c>
      <c r="BI93" s="92">
        <v>14578.82</v>
      </c>
      <c r="BJ93" s="92">
        <v>1311399</v>
      </c>
      <c r="BK93" s="92">
        <v>463808.57</v>
      </c>
      <c r="BL93" s="92">
        <v>567.70000000000005</v>
      </c>
      <c r="BM93" s="92">
        <v>453.28</v>
      </c>
      <c r="BN93" s="92">
        <v>0</v>
      </c>
      <c r="BO93" s="92">
        <v>10824.12</v>
      </c>
      <c r="BP93" s="92">
        <v>11952.88</v>
      </c>
      <c r="BQ93" s="92">
        <v>0</v>
      </c>
      <c r="BR93" s="92">
        <v>5497429.29</v>
      </c>
      <c r="BS93" s="92">
        <v>275484</v>
      </c>
      <c r="BT93" s="92">
        <v>11599.32</v>
      </c>
      <c r="BU93" s="92">
        <v>90772</v>
      </c>
      <c r="BV93" s="92">
        <v>43447</v>
      </c>
      <c r="BW93" s="92">
        <v>7359.89</v>
      </c>
      <c r="BX93" s="92">
        <v>11701</v>
      </c>
      <c r="BY93" s="92">
        <v>1441.76</v>
      </c>
      <c r="BZ93" s="92">
        <v>14695.88</v>
      </c>
      <c r="CA93" s="92">
        <v>2860</v>
      </c>
      <c r="CB93" s="92">
        <v>18399.46</v>
      </c>
      <c r="CC93" s="92">
        <v>0</v>
      </c>
      <c r="CD93" s="74"/>
      <c r="CE93" s="74"/>
      <c r="CF93" s="74"/>
      <c r="CG93" s="74"/>
      <c r="CH93" s="74"/>
      <c r="CI93" s="74"/>
      <c r="CJ93" s="74"/>
      <c r="CK93" s="74"/>
      <c r="CL93" s="74"/>
      <c r="CM93" s="74"/>
    </row>
    <row r="94" spans="1:91" x14ac:dyDescent="0.2">
      <c r="A94" s="84" t="s">
        <v>210</v>
      </c>
      <c r="B94" s="84"/>
      <c r="C94" s="84"/>
      <c r="D94" s="92">
        <v>0</v>
      </c>
      <c r="E94" s="92">
        <v>0</v>
      </c>
      <c r="F94" s="92">
        <v>49799</v>
      </c>
      <c r="G94" s="92">
        <v>80445</v>
      </c>
      <c r="H94" s="92">
        <v>0</v>
      </c>
      <c r="I94" s="92">
        <v>6659</v>
      </c>
      <c r="J94" s="92">
        <v>0</v>
      </c>
      <c r="K94" s="92">
        <v>0</v>
      </c>
      <c r="L94" s="92">
        <v>2778.16</v>
      </c>
      <c r="M94" s="92">
        <v>0</v>
      </c>
      <c r="N94" s="92">
        <v>0</v>
      </c>
      <c r="O94" s="92">
        <v>0</v>
      </c>
      <c r="P94" s="92">
        <v>0</v>
      </c>
      <c r="Q94" s="92">
        <v>0</v>
      </c>
      <c r="R94" s="92">
        <v>0</v>
      </c>
      <c r="S94" s="92">
        <v>48761</v>
      </c>
      <c r="T94" s="92">
        <v>0</v>
      </c>
      <c r="U94" s="92">
        <v>0</v>
      </c>
      <c r="V94" s="92">
        <v>0</v>
      </c>
      <c r="W94" s="92">
        <v>257.02</v>
      </c>
      <c r="X94" s="92">
        <v>26849</v>
      </c>
      <c r="Y94" s="92">
        <v>185.04</v>
      </c>
      <c r="Z94" s="92">
        <v>142484.07999999999</v>
      </c>
      <c r="AA94" s="92">
        <v>0</v>
      </c>
      <c r="AB94" s="92">
        <v>693</v>
      </c>
      <c r="AC94" s="92">
        <v>18018.18</v>
      </c>
      <c r="AD94" s="92">
        <v>0</v>
      </c>
      <c r="AE94" s="92">
        <v>0</v>
      </c>
      <c r="AF94" s="92">
        <v>18310.62</v>
      </c>
      <c r="AG94" s="92">
        <v>0</v>
      </c>
      <c r="AH94" s="92">
        <v>805.44</v>
      </c>
      <c r="AI94" s="92">
        <v>0</v>
      </c>
      <c r="AJ94" s="92">
        <v>1142790.17</v>
      </c>
      <c r="AK94" s="92">
        <v>0</v>
      </c>
      <c r="AL94" s="92">
        <v>0</v>
      </c>
      <c r="AM94" s="92">
        <v>937.5</v>
      </c>
      <c r="AN94" s="92">
        <v>23636</v>
      </c>
      <c r="AO94" s="92">
        <v>55501.56</v>
      </c>
      <c r="AP94" s="92">
        <v>0</v>
      </c>
      <c r="AQ94" s="92">
        <v>450.72</v>
      </c>
      <c r="AR94" s="92">
        <v>219195</v>
      </c>
      <c r="AS94" s="92">
        <v>0</v>
      </c>
      <c r="AT94" s="92">
        <v>0</v>
      </c>
      <c r="AU94" s="92">
        <v>0</v>
      </c>
      <c r="AV94" s="92">
        <v>5912.24</v>
      </c>
      <c r="AW94" s="92">
        <v>0</v>
      </c>
      <c r="AX94" s="92">
        <v>145.01</v>
      </c>
      <c r="AY94" s="92">
        <v>32000</v>
      </c>
      <c r="AZ94" s="92">
        <v>3346</v>
      </c>
      <c r="BA94" s="92">
        <v>0</v>
      </c>
      <c r="BB94" s="92">
        <v>44074.95</v>
      </c>
      <c r="BC94" s="92">
        <v>294.58</v>
      </c>
      <c r="BD94" s="92">
        <v>3346</v>
      </c>
      <c r="BE94" s="92">
        <v>-90386.06</v>
      </c>
      <c r="BF94" s="92">
        <v>0</v>
      </c>
      <c r="BG94" s="92">
        <v>0</v>
      </c>
      <c r="BH94" s="92">
        <v>0</v>
      </c>
      <c r="BI94" s="92">
        <v>0</v>
      </c>
      <c r="BJ94" s="92">
        <v>9699</v>
      </c>
      <c r="BK94" s="92">
        <v>9868.48</v>
      </c>
      <c r="BL94" s="92">
        <v>471.77</v>
      </c>
      <c r="BM94" s="92">
        <v>8766.49</v>
      </c>
      <c r="BN94" s="92">
        <v>0</v>
      </c>
      <c r="BO94" s="92">
        <v>0</v>
      </c>
      <c r="BP94" s="92">
        <v>70035.009999999995</v>
      </c>
      <c r="BQ94" s="92">
        <v>0</v>
      </c>
      <c r="BR94" s="92">
        <v>0</v>
      </c>
      <c r="BS94" s="92">
        <v>0</v>
      </c>
      <c r="BT94" s="92">
        <v>0</v>
      </c>
      <c r="BU94" s="92">
        <v>30847</v>
      </c>
      <c r="BV94" s="92">
        <v>38051</v>
      </c>
      <c r="BW94" s="92">
        <v>909.81</v>
      </c>
      <c r="BX94" s="92">
        <v>0</v>
      </c>
      <c r="BY94" s="92">
        <v>77260.87</v>
      </c>
      <c r="BZ94" s="92">
        <v>0</v>
      </c>
      <c r="CA94" s="92">
        <v>18365.12</v>
      </c>
      <c r="CB94" s="92">
        <v>5688.12</v>
      </c>
      <c r="CC94" s="92">
        <v>0</v>
      </c>
      <c r="CD94" s="74"/>
      <c r="CE94" s="74"/>
      <c r="CF94" s="74"/>
      <c r="CG94" s="74"/>
      <c r="CH94" s="74"/>
      <c r="CI94" s="74"/>
      <c r="CJ94" s="74"/>
      <c r="CK94" s="74"/>
      <c r="CL94" s="74"/>
      <c r="CM94" s="74"/>
    </row>
    <row r="95" spans="1:91" x14ac:dyDescent="0.2">
      <c r="A95" s="84" t="s">
        <v>211</v>
      </c>
      <c r="B95" s="84"/>
      <c r="C95" s="84"/>
      <c r="D95" s="92">
        <v>2485324.75</v>
      </c>
      <c r="E95" s="92">
        <v>366151.58</v>
      </c>
      <c r="F95" s="92">
        <v>4987404</v>
      </c>
      <c r="G95" s="92">
        <v>2399251</v>
      </c>
      <c r="H95" s="92">
        <v>2472162.25</v>
      </c>
      <c r="I95" s="92">
        <v>4531802.8499999996</v>
      </c>
      <c r="J95" s="92">
        <v>5277112</v>
      </c>
      <c r="K95" s="92">
        <v>1695531.46</v>
      </c>
      <c r="L95" s="92">
        <v>716297.65</v>
      </c>
      <c r="M95" s="92">
        <v>266826.49</v>
      </c>
      <c r="N95" s="92">
        <v>2322299.5</v>
      </c>
      <c r="O95" s="92">
        <v>197684.38</v>
      </c>
      <c r="P95" s="92">
        <v>1086693.17</v>
      </c>
      <c r="Q95" s="92">
        <v>197339.35</v>
      </c>
      <c r="R95" s="92">
        <v>812841.57</v>
      </c>
      <c r="S95" s="92">
        <v>20837986</v>
      </c>
      <c r="T95" s="92">
        <v>13655184.569999998</v>
      </c>
      <c r="U95" s="92">
        <v>2941771.77</v>
      </c>
      <c r="V95" s="92">
        <v>246655.9</v>
      </c>
      <c r="W95" s="92">
        <v>1548474.17</v>
      </c>
      <c r="X95" s="92">
        <v>1360534</v>
      </c>
      <c r="Y95" s="92">
        <v>687490.45</v>
      </c>
      <c r="Z95" s="92">
        <v>3894449.32</v>
      </c>
      <c r="AA95" s="92">
        <v>678798.56</v>
      </c>
      <c r="AB95" s="92">
        <v>4123652.34</v>
      </c>
      <c r="AC95" s="92">
        <v>1923223.61</v>
      </c>
      <c r="AD95" s="92">
        <v>2337245</v>
      </c>
      <c r="AE95" s="92">
        <v>275515.45</v>
      </c>
      <c r="AF95" s="92">
        <v>12854740.639999999</v>
      </c>
      <c r="AG95" s="92">
        <v>150424.31</v>
      </c>
      <c r="AH95" s="92">
        <v>259542.12</v>
      </c>
      <c r="AI95" s="92">
        <v>5592339</v>
      </c>
      <c r="AJ95" s="92">
        <v>105951305.25999999</v>
      </c>
      <c r="AK95" s="92">
        <v>20265424.730000004</v>
      </c>
      <c r="AL95" s="92">
        <v>1436668.72</v>
      </c>
      <c r="AM95" s="92">
        <v>715436.35</v>
      </c>
      <c r="AN95" s="92">
        <v>1814784</v>
      </c>
      <c r="AO95" s="92">
        <v>2590554.2799999998</v>
      </c>
      <c r="AP95" s="92">
        <v>800675.12</v>
      </c>
      <c r="AQ95" s="92">
        <v>1178935</v>
      </c>
      <c r="AR95" s="92">
        <v>8645295.9199999981</v>
      </c>
      <c r="AS95" s="92">
        <v>624632.57999999996</v>
      </c>
      <c r="AT95" s="92">
        <v>666143.19999999995</v>
      </c>
      <c r="AU95" s="92">
        <v>2126593.54</v>
      </c>
      <c r="AV95" s="92">
        <v>2311737.0699999998</v>
      </c>
      <c r="AW95" s="92">
        <v>3602619.94</v>
      </c>
      <c r="AX95" s="92">
        <v>638259.56000000006</v>
      </c>
      <c r="AY95" s="92">
        <v>1352356.25</v>
      </c>
      <c r="AZ95" s="92">
        <v>1893848.5</v>
      </c>
      <c r="BA95" s="92">
        <v>637273.54</v>
      </c>
      <c r="BB95" s="92">
        <v>2957181.45</v>
      </c>
      <c r="BC95" s="92">
        <v>1086899.82</v>
      </c>
      <c r="BD95" s="92">
        <v>1171516.3999999999</v>
      </c>
      <c r="BE95" s="92">
        <v>4044960.96</v>
      </c>
      <c r="BF95" s="92">
        <v>729132.85</v>
      </c>
      <c r="BG95" s="92">
        <v>502752.36</v>
      </c>
      <c r="BH95" s="92">
        <v>1192276.3700000001</v>
      </c>
      <c r="BI95" s="92">
        <v>2038526.45</v>
      </c>
      <c r="BJ95" s="92">
        <v>23983721</v>
      </c>
      <c r="BK95" s="92">
        <v>1352574.09</v>
      </c>
      <c r="BL95" s="92">
        <v>358781.92</v>
      </c>
      <c r="BM95" s="92">
        <v>612113.63</v>
      </c>
      <c r="BN95" s="92">
        <v>243224.38</v>
      </c>
      <c r="BO95" s="92">
        <v>1162231.3</v>
      </c>
      <c r="BP95" s="92">
        <v>3327362.2</v>
      </c>
      <c r="BQ95" s="92">
        <v>398456.04</v>
      </c>
      <c r="BR95" s="92">
        <v>42731514.609999999</v>
      </c>
      <c r="BS95" s="92">
        <v>8076857</v>
      </c>
      <c r="BT95" s="92">
        <v>763572.15</v>
      </c>
      <c r="BU95" s="92">
        <v>2223826</v>
      </c>
      <c r="BV95" s="92">
        <v>1299688</v>
      </c>
      <c r="BW95" s="92">
        <v>410979.42</v>
      </c>
      <c r="BX95" s="92">
        <v>659846</v>
      </c>
      <c r="BY95" s="92">
        <v>371888.39</v>
      </c>
      <c r="BZ95" s="92">
        <v>1395972.48</v>
      </c>
      <c r="CA95" s="92">
        <v>2592398.12</v>
      </c>
      <c r="CB95" s="92">
        <v>1370113.13</v>
      </c>
      <c r="CC95" s="92">
        <v>0</v>
      </c>
      <c r="CD95" s="74"/>
      <c r="CE95" s="74"/>
      <c r="CF95" s="74"/>
      <c r="CG95" s="74"/>
      <c r="CH95" s="74"/>
      <c r="CI95" s="74"/>
      <c r="CJ95" s="74"/>
      <c r="CK95" s="74"/>
      <c r="CL95" s="74"/>
      <c r="CM95" s="74"/>
    </row>
    <row r="96" spans="1:91" x14ac:dyDescent="0.2">
      <c r="A96" s="84" t="s">
        <v>212</v>
      </c>
      <c r="B96" s="84"/>
      <c r="C96" s="84"/>
      <c r="D96" s="92">
        <v>89688</v>
      </c>
      <c r="E96" s="92">
        <v>8379.2000000000007</v>
      </c>
      <c r="F96" s="92">
        <v>160266</v>
      </c>
      <c r="G96" s="92">
        <v>0</v>
      </c>
      <c r="H96" s="92">
        <v>99319.86</v>
      </c>
      <c r="I96" s="92">
        <v>128549.01</v>
      </c>
      <c r="J96" s="92">
        <v>41375</v>
      </c>
      <c r="K96" s="92">
        <v>53169.03</v>
      </c>
      <c r="L96" s="92">
        <v>11560.32</v>
      </c>
      <c r="M96" s="92">
        <v>11531.81</v>
      </c>
      <c r="N96" s="92">
        <v>83112</v>
      </c>
      <c r="O96" s="92">
        <v>2691.23</v>
      </c>
      <c r="P96" s="92">
        <v>670.68</v>
      </c>
      <c r="Q96" s="92">
        <v>5451.84</v>
      </c>
      <c r="R96" s="92">
        <v>30087.72</v>
      </c>
      <c r="S96" s="92">
        <v>0</v>
      </c>
      <c r="T96" s="92">
        <v>489218.96</v>
      </c>
      <c r="U96" s="92">
        <v>51501.9</v>
      </c>
      <c r="V96" s="92">
        <v>5503.55</v>
      </c>
      <c r="W96" s="92">
        <v>14122.08</v>
      </c>
      <c r="X96" s="92">
        <v>16723</v>
      </c>
      <c r="Y96" s="92">
        <v>15578.62</v>
      </c>
      <c r="Z96" s="92">
        <v>0</v>
      </c>
      <c r="AA96" s="92">
        <v>8373.24</v>
      </c>
      <c r="AB96" s="92">
        <v>38810.33</v>
      </c>
      <c r="AC96" s="92">
        <v>18931.32</v>
      </c>
      <c r="AD96" s="92">
        <v>0</v>
      </c>
      <c r="AE96" s="92">
        <v>532.54</v>
      </c>
      <c r="AF96" s="92">
        <v>42878.04</v>
      </c>
      <c r="AG96" s="92">
        <v>3998.16</v>
      </c>
      <c r="AH96" s="92">
        <v>4469.58</v>
      </c>
      <c r="AI96" s="92">
        <v>0</v>
      </c>
      <c r="AJ96" s="92">
        <v>2250325.83</v>
      </c>
      <c r="AK96" s="92">
        <v>338543</v>
      </c>
      <c r="AL96" s="92">
        <v>39447.74</v>
      </c>
      <c r="AM96" s="92">
        <v>22970.28</v>
      </c>
      <c r="AN96" s="92">
        <v>145636</v>
      </c>
      <c r="AO96" s="92">
        <v>102226.32</v>
      </c>
      <c r="AP96" s="92">
        <v>24674.76</v>
      </c>
      <c r="AQ96" s="92">
        <v>41719.47</v>
      </c>
      <c r="AR96" s="92">
        <v>420500</v>
      </c>
      <c r="AS96" s="92">
        <v>0</v>
      </c>
      <c r="AT96" s="92">
        <v>23227.83</v>
      </c>
      <c r="AU96" s="92">
        <v>56763.18</v>
      </c>
      <c r="AV96" s="92">
        <v>136158.84</v>
      </c>
      <c r="AW96" s="92">
        <v>204847.88</v>
      </c>
      <c r="AX96" s="92">
        <v>20670.12</v>
      </c>
      <c r="AY96" s="92">
        <v>7969.92</v>
      </c>
      <c r="AZ96" s="92">
        <v>116903.18</v>
      </c>
      <c r="BA96" s="92">
        <v>31019.23</v>
      </c>
      <c r="BB96" s="92">
        <v>87984.38</v>
      </c>
      <c r="BC96" s="92">
        <v>22855.24</v>
      </c>
      <c r="BD96" s="92">
        <v>22505.13</v>
      </c>
      <c r="BE96" s="92">
        <v>122996.57</v>
      </c>
      <c r="BF96" s="92">
        <v>9192.24</v>
      </c>
      <c r="BG96" s="92">
        <v>0</v>
      </c>
      <c r="BH96" s="92">
        <v>82362</v>
      </c>
      <c r="BI96" s="92">
        <v>27024.61</v>
      </c>
      <c r="BJ96" s="92">
        <v>61616</v>
      </c>
      <c r="BK96" s="92">
        <v>58688.91</v>
      </c>
      <c r="BL96" s="92">
        <v>1118.42</v>
      </c>
      <c r="BM96" s="92">
        <v>41302.400000000001</v>
      </c>
      <c r="BN96" s="92">
        <v>23469.52</v>
      </c>
      <c r="BO96" s="92">
        <v>17351.54</v>
      </c>
      <c r="BP96" s="92">
        <v>27816.17</v>
      </c>
      <c r="BQ96" s="92">
        <v>0</v>
      </c>
      <c r="BR96" s="92">
        <v>2906942.93</v>
      </c>
      <c r="BS96" s="92">
        <v>66673</v>
      </c>
      <c r="BT96" s="92">
        <v>7710.12</v>
      </c>
      <c r="BU96" s="92">
        <v>0</v>
      </c>
      <c r="BV96" s="92">
        <v>0</v>
      </c>
      <c r="BW96" s="92">
        <v>27159.599999999999</v>
      </c>
      <c r="BX96" s="92">
        <v>26323</v>
      </c>
      <c r="BY96" s="92">
        <v>1774.25</v>
      </c>
      <c r="BZ96" s="92">
        <v>106444.38</v>
      </c>
      <c r="CA96" s="92">
        <v>30864.62</v>
      </c>
      <c r="CB96" s="92">
        <v>29470.720000000001</v>
      </c>
      <c r="CC96" s="92">
        <v>0</v>
      </c>
      <c r="CD96" s="74"/>
      <c r="CE96" s="74"/>
      <c r="CF96" s="74"/>
      <c r="CG96" s="74"/>
      <c r="CH96" s="74"/>
      <c r="CI96" s="74"/>
      <c r="CJ96" s="74"/>
      <c r="CK96" s="74"/>
      <c r="CL96" s="74"/>
      <c r="CM96" s="74"/>
    </row>
    <row r="97" spans="1:91" x14ac:dyDescent="0.2">
      <c r="A97" s="84" t="s">
        <v>240</v>
      </c>
      <c r="B97" s="84"/>
      <c r="C97" s="84"/>
      <c r="D97" s="92">
        <v>42067.37</v>
      </c>
      <c r="E97" s="92">
        <v>5654.59</v>
      </c>
      <c r="F97" s="92">
        <v>102769</v>
      </c>
      <c r="G97" s="92">
        <v>79500</v>
      </c>
      <c r="H97" s="92">
        <v>257772.27</v>
      </c>
      <c r="I97" s="92">
        <v>261687.83</v>
      </c>
      <c r="J97" s="92">
        <v>262811</v>
      </c>
      <c r="K97" s="92">
        <v>87253.79</v>
      </c>
      <c r="L97" s="92">
        <v>0</v>
      </c>
      <c r="M97" s="92">
        <v>7227.21</v>
      </c>
      <c r="N97" s="92">
        <v>180280.6</v>
      </c>
      <c r="O97" s="92">
        <v>-36724.239999999998</v>
      </c>
      <c r="P97" s="92">
        <v>82135.17</v>
      </c>
      <c r="Q97" s="92">
        <v>0</v>
      </c>
      <c r="R97" s="92">
        <v>258966.05</v>
      </c>
      <c r="S97" s="92">
        <v>1252636</v>
      </c>
      <c r="T97" s="92">
        <v>624562.04</v>
      </c>
      <c r="U97" s="92">
        <v>27450.35</v>
      </c>
      <c r="V97" s="92">
        <v>12169.6</v>
      </c>
      <c r="W97" s="92">
        <v>172539.66</v>
      </c>
      <c r="X97" s="92">
        <v>42000</v>
      </c>
      <c r="Y97" s="92">
        <v>1679.73</v>
      </c>
      <c r="Z97" s="92">
        <v>148802.57999999999</v>
      </c>
      <c r="AA97" s="92">
        <v>-3930.6</v>
      </c>
      <c r="AB97" s="92">
        <v>360738.36</v>
      </c>
      <c r="AC97" s="92">
        <v>94160.21</v>
      </c>
      <c r="AD97" s="92">
        <v>75000</v>
      </c>
      <c r="AE97" s="92">
        <v>13130.05</v>
      </c>
      <c r="AF97" s="92">
        <v>1310334.95</v>
      </c>
      <c r="AG97" s="92">
        <v>6479.67</v>
      </c>
      <c r="AH97" s="92">
        <v>13021.36</v>
      </c>
      <c r="AI97" s="92">
        <v>967834</v>
      </c>
      <c r="AJ97" s="92">
        <v>17926867.780000001</v>
      </c>
      <c r="AK97" s="92">
        <v>1516311.36</v>
      </c>
      <c r="AL97" s="92">
        <v>87723.839999999997</v>
      </c>
      <c r="AM97" s="92">
        <v>15737.68</v>
      </c>
      <c r="AN97" s="92">
        <v>-18421</v>
      </c>
      <c r="AO97" s="92">
        <v>187445.51</v>
      </c>
      <c r="AP97" s="92">
        <v>13290.35</v>
      </c>
      <c r="AQ97" s="92">
        <v>15121.18</v>
      </c>
      <c r="AR97" s="92">
        <v>825000</v>
      </c>
      <c r="AS97" s="92">
        <v>40</v>
      </c>
      <c r="AT97" s="92">
        <v>80000</v>
      </c>
      <c r="AU97" s="92">
        <v>79374.78</v>
      </c>
      <c r="AV97" s="92">
        <v>161799.69</v>
      </c>
      <c r="AW97" s="92">
        <v>427315.34</v>
      </c>
      <c r="AX97" s="92">
        <v>9228.4599999999991</v>
      </c>
      <c r="AY97" s="92">
        <v>167383.29999999999</v>
      </c>
      <c r="AZ97" s="92">
        <v>336132.63</v>
      </c>
      <c r="BA97" s="92">
        <v>39767.279999999999</v>
      </c>
      <c r="BB97" s="92">
        <v>177985.27</v>
      </c>
      <c r="BC97" s="92">
        <v>19768.189999999999</v>
      </c>
      <c r="BD97" s="92">
        <v>77409.289999999994</v>
      </c>
      <c r="BE97" s="92">
        <v>488371</v>
      </c>
      <c r="BF97" s="92">
        <v>54806.38</v>
      </c>
      <c r="BG97" s="92">
        <v>11075.28</v>
      </c>
      <c r="BH97" s="92">
        <v>232959.9</v>
      </c>
      <c r="BI97" s="92">
        <v>72912.539999999994</v>
      </c>
      <c r="BJ97" s="92">
        <v>2873301</v>
      </c>
      <c r="BK97" s="92">
        <v>101705.36</v>
      </c>
      <c r="BL97" s="92">
        <v>23289.08</v>
      </c>
      <c r="BM97" s="92">
        <v>53374</v>
      </c>
      <c r="BN97" s="92">
        <v>32237.65</v>
      </c>
      <c r="BO97" s="92">
        <v>94966.12</v>
      </c>
      <c r="BP97" s="92">
        <v>110203.37</v>
      </c>
      <c r="BQ97" s="92">
        <v>26311.73</v>
      </c>
      <c r="BR97" s="92">
        <v>7664933.2699999996</v>
      </c>
      <c r="BS97" s="92">
        <v>611973</v>
      </c>
      <c r="BT97" s="92">
        <v>25000</v>
      </c>
      <c r="BU97" s="92">
        <v>189953</v>
      </c>
      <c r="BV97" s="92">
        <v>66509</v>
      </c>
      <c r="BW97" s="92">
        <v>7884.82</v>
      </c>
      <c r="BX97" s="92">
        <v>0</v>
      </c>
      <c r="BY97" s="92">
        <v>0</v>
      </c>
      <c r="BZ97" s="92">
        <v>347206.18</v>
      </c>
      <c r="CA97" s="92">
        <v>216662.63</v>
      </c>
      <c r="CB97" s="92">
        <v>28152.79</v>
      </c>
      <c r="CC97" s="92">
        <v>0</v>
      </c>
      <c r="CD97" s="74"/>
      <c r="CE97" s="74"/>
      <c r="CF97" s="74"/>
      <c r="CG97" s="74"/>
      <c r="CH97" s="74"/>
      <c r="CI97" s="74"/>
      <c r="CJ97" s="74"/>
      <c r="CK97" s="74"/>
      <c r="CL97" s="74"/>
      <c r="CM97" s="74"/>
    </row>
    <row r="98" spans="1:91" x14ac:dyDescent="0.2">
      <c r="A98" s="84" t="s">
        <v>231</v>
      </c>
      <c r="B98" s="84"/>
      <c r="C98" s="84"/>
      <c r="D98" s="92">
        <v>734.58</v>
      </c>
      <c r="E98" s="92">
        <v>976.65</v>
      </c>
      <c r="F98" s="92">
        <v>10237</v>
      </c>
      <c r="G98" s="92">
        <v>5622</v>
      </c>
      <c r="H98" s="92">
        <v>20789.41</v>
      </c>
      <c r="I98" s="92">
        <v>6101.4</v>
      </c>
      <c r="J98" s="92">
        <v>0</v>
      </c>
      <c r="K98" s="92">
        <v>3880.88</v>
      </c>
      <c r="L98" s="92">
        <v>927.23</v>
      </c>
      <c r="M98" s="92">
        <v>0</v>
      </c>
      <c r="N98" s="92">
        <v>0</v>
      </c>
      <c r="O98" s="92">
        <v>2013.61</v>
      </c>
      <c r="P98" s="92">
        <v>0</v>
      </c>
      <c r="Q98" s="92">
        <v>0</v>
      </c>
      <c r="R98" s="92">
        <v>4205.29</v>
      </c>
      <c r="S98" s="92">
        <v>0</v>
      </c>
      <c r="T98" s="92">
        <v>58144.72</v>
      </c>
      <c r="U98" s="92">
        <v>10124.02</v>
      </c>
      <c r="V98" s="92">
        <v>505.3</v>
      </c>
      <c r="W98" s="92">
        <v>2640</v>
      </c>
      <c r="X98" s="92">
        <v>0</v>
      </c>
      <c r="Y98" s="92">
        <v>2826.72</v>
      </c>
      <c r="Z98" s="92">
        <v>49394.94</v>
      </c>
      <c r="AA98" s="92">
        <v>0</v>
      </c>
      <c r="AB98" s="92">
        <v>39187.61</v>
      </c>
      <c r="AC98" s="92">
        <v>0</v>
      </c>
      <c r="AD98" s="92">
        <v>6204</v>
      </c>
      <c r="AE98" s="92">
        <v>3850.16</v>
      </c>
      <c r="AF98" s="92">
        <v>164081.51999999999</v>
      </c>
      <c r="AG98" s="92">
        <v>0</v>
      </c>
      <c r="AH98" s="92">
        <v>0</v>
      </c>
      <c r="AI98" s="92">
        <v>8765</v>
      </c>
      <c r="AJ98" s="92">
        <v>0</v>
      </c>
      <c r="AK98" s="92">
        <v>3843</v>
      </c>
      <c r="AL98" s="92">
        <v>0</v>
      </c>
      <c r="AM98" s="92">
        <v>1497.94</v>
      </c>
      <c r="AN98" s="92">
        <v>4950</v>
      </c>
      <c r="AO98" s="92">
        <v>0</v>
      </c>
      <c r="AP98" s="92">
        <v>3486.28</v>
      </c>
      <c r="AQ98" s="92">
        <v>0</v>
      </c>
      <c r="AR98" s="92">
        <v>404405.33</v>
      </c>
      <c r="AS98" s="92">
        <v>0</v>
      </c>
      <c r="AT98" s="92">
        <v>0</v>
      </c>
      <c r="AU98" s="92">
        <v>2523.5300000000002</v>
      </c>
      <c r="AV98" s="92">
        <v>0</v>
      </c>
      <c r="AW98" s="92">
        <v>0</v>
      </c>
      <c r="AX98" s="92">
        <v>1061</v>
      </c>
      <c r="AY98" s="92">
        <v>2037.7</v>
      </c>
      <c r="AZ98" s="92">
        <v>9775.76</v>
      </c>
      <c r="BA98" s="92">
        <v>7212.86</v>
      </c>
      <c r="BB98" s="92">
        <v>0</v>
      </c>
      <c r="BC98" s="92">
        <v>0</v>
      </c>
      <c r="BD98" s="92">
        <v>21940.49</v>
      </c>
      <c r="BE98" s="92">
        <v>0</v>
      </c>
      <c r="BF98" s="92">
        <v>50</v>
      </c>
      <c r="BG98" s="92">
        <v>0</v>
      </c>
      <c r="BH98" s="92">
        <v>107381.7</v>
      </c>
      <c r="BI98" s="92">
        <v>0</v>
      </c>
      <c r="BJ98" s="92">
        <v>0</v>
      </c>
      <c r="BK98" s="92">
        <v>38.479999999999997</v>
      </c>
      <c r="BL98" s="92">
        <v>478.24</v>
      </c>
      <c r="BM98" s="92">
        <v>0</v>
      </c>
      <c r="BN98" s="92">
        <v>1023.78</v>
      </c>
      <c r="BO98" s="92">
        <v>637.05999999999995</v>
      </c>
      <c r="BP98" s="92">
        <v>120661.5</v>
      </c>
      <c r="BQ98" s="92">
        <v>0</v>
      </c>
      <c r="BR98" s="92">
        <v>0</v>
      </c>
      <c r="BS98" s="92">
        <v>98391</v>
      </c>
      <c r="BT98" s="92">
        <v>500</v>
      </c>
      <c r="BU98" s="92">
        <v>0</v>
      </c>
      <c r="BV98" s="92">
        <v>2868</v>
      </c>
      <c r="BW98" s="92">
        <v>284</v>
      </c>
      <c r="BX98" s="92">
        <v>3964</v>
      </c>
      <c r="BY98" s="92">
        <v>1510.47</v>
      </c>
      <c r="BZ98" s="92">
        <v>3040.26</v>
      </c>
      <c r="CA98" s="92">
        <v>232</v>
      </c>
      <c r="CB98" s="92">
        <v>3933.22</v>
      </c>
      <c r="CC98" s="92">
        <v>0</v>
      </c>
      <c r="CD98" s="74"/>
      <c r="CE98" s="74"/>
      <c r="CF98" s="74"/>
      <c r="CG98" s="74"/>
      <c r="CH98" s="74"/>
      <c r="CI98" s="74"/>
      <c r="CJ98" s="74"/>
      <c r="CK98" s="74"/>
      <c r="CL98" s="74"/>
      <c r="CM98" s="74"/>
    </row>
    <row r="99" spans="1:91" x14ac:dyDescent="0.2">
      <c r="A99" s="84" t="s">
        <v>232</v>
      </c>
      <c r="B99" s="84"/>
      <c r="C99" s="84"/>
      <c r="D99" s="92">
        <v>16775.830000000002</v>
      </c>
      <c r="E99" s="92">
        <v>0</v>
      </c>
      <c r="F99" s="92">
        <v>48784</v>
      </c>
      <c r="G99" s="92">
        <v>0</v>
      </c>
      <c r="H99" s="92">
        <v>1125</v>
      </c>
      <c r="I99" s="92">
        <v>32666.99</v>
      </c>
      <c r="J99" s="92">
        <v>3800</v>
      </c>
      <c r="K99" s="92">
        <v>0</v>
      </c>
      <c r="L99" s="92">
        <v>10000</v>
      </c>
      <c r="M99" s="92">
        <v>0</v>
      </c>
      <c r="N99" s="92">
        <v>200000</v>
      </c>
      <c r="O99" s="92">
        <v>0</v>
      </c>
      <c r="P99" s="92">
        <v>0</v>
      </c>
      <c r="Q99" s="92">
        <v>1650</v>
      </c>
      <c r="R99" s="92">
        <v>0</v>
      </c>
      <c r="S99" s="92">
        <v>0</v>
      </c>
      <c r="T99" s="92">
        <v>7113.41</v>
      </c>
      <c r="U99" s="92">
        <v>0</v>
      </c>
      <c r="V99" s="92">
        <v>0</v>
      </c>
      <c r="W99" s="92">
        <v>0</v>
      </c>
      <c r="X99" s="92">
        <v>0</v>
      </c>
      <c r="Y99" s="92">
        <v>0</v>
      </c>
      <c r="Z99" s="92">
        <v>202000</v>
      </c>
      <c r="AA99" s="92">
        <v>0</v>
      </c>
      <c r="AB99" s="92">
        <v>45767.24</v>
      </c>
      <c r="AC99" s="92">
        <v>0</v>
      </c>
      <c r="AD99" s="92">
        <v>8232</v>
      </c>
      <c r="AE99" s="92">
        <v>0</v>
      </c>
      <c r="AF99" s="92">
        <v>25890</v>
      </c>
      <c r="AG99" s="92">
        <v>100</v>
      </c>
      <c r="AH99" s="92">
        <v>0</v>
      </c>
      <c r="AI99" s="92">
        <v>0</v>
      </c>
      <c r="AJ99" s="92">
        <v>0</v>
      </c>
      <c r="AK99" s="92">
        <v>63181.93</v>
      </c>
      <c r="AL99" s="92">
        <v>186.9</v>
      </c>
      <c r="AM99" s="92">
        <v>0</v>
      </c>
      <c r="AN99" s="92">
        <v>0</v>
      </c>
      <c r="AO99" s="92">
        <v>61322</v>
      </c>
      <c r="AP99" s="92">
        <v>0</v>
      </c>
      <c r="AQ99" s="92">
        <v>0</v>
      </c>
      <c r="AR99" s="92">
        <v>103291</v>
      </c>
      <c r="AS99" s="92">
        <v>7500</v>
      </c>
      <c r="AT99" s="92">
        <v>360</v>
      </c>
      <c r="AU99" s="92">
        <v>0</v>
      </c>
      <c r="AV99" s="92">
        <v>0</v>
      </c>
      <c r="AW99" s="92">
        <v>0</v>
      </c>
      <c r="AX99" s="92">
        <v>50</v>
      </c>
      <c r="AY99" s="92">
        <v>5323.71</v>
      </c>
      <c r="AZ99" s="92">
        <v>6000</v>
      </c>
      <c r="BA99" s="92">
        <v>334.69</v>
      </c>
      <c r="BB99" s="92">
        <v>0</v>
      </c>
      <c r="BC99" s="92">
        <v>4996</v>
      </c>
      <c r="BD99" s="92">
        <v>15577.38</v>
      </c>
      <c r="BE99" s="92">
        <v>4778.67</v>
      </c>
      <c r="BF99" s="92">
        <v>0</v>
      </c>
      <c r="BG99" s="92">
        <v>0</v>
      </c>
      <c r="BH99" s="92">
        <v>0</v>
      </c>
      <c r="BI99" s="92">
        <v>0</v>
      </c>
      <c r="BJ99" s="92">
        <v>130682</v>
      </c>
      <c r="BK99" s="92">
        <v>0</v>
      </c>
      <c r="BL99" s="92">
        <v>0</v>
      </c>
      <c r="BM99" s="92">
        <v>478.31</v>
      </c>
      <c r="BN99" s="92">
        <v>0</v>
      </c>
      <c r="BO99" s="92">
        <v>0</v>
      </c>
      <c r="BP99" s="92">
        <v>0</v>
      </c>
      <c r="BQ99" s="92">
        <v>0</v>
      </c>
      <c r="BR99" s="92">
        <v>0</v>
      </c>
      <c r="BS99" s="92">
        <v>35030</v>
      </c>
      <c r="BT99" s="92">
        <v>0</v>
      </c>
      <c r="BU99" s="92">
        <v>250</v>
      </c>
      <c r="BV99" s="92">
        <v>27671</v>
      </c>
      <c r="BW99" s="92">
        <v>69.069999999999993</v>
      </c>
      <c r="BX99" s="92">
        <v>0</v>
      </c>
      <c r="BY99" s="92">
        <v>0</v>
      </c>
      <c r="BZ99" s="92">
        <v>12289.59</v>
      </c>
      <c r="CA99" s="92">
        <v>0</v>
      </c>
      <c r="CB99" s="92">
        <v>500</v>
      </c>
      <c r="CC99" s="92">
        <v>0</v>
      </c>
      <c r="CD99" s="74"/>
      <c r="CE99" s="74"/>
      <c r="CF99" s="74"/>
      <c r="CG99" s="74"/>
      <c r="CH99" s="74"/>
      <c r="CI99" s="74"/>
      <c r="CJ99" s="74"/>
      <c r="CK99" s="74"/>
      <c r="CL99" s="74"/>
      <c r="CM99" s="74"/>
    </row>
    <row r="100" spans="1:91" x14ac:dyDescent="0.2">
      <c r="A100" s="84" t="s">
        <v>233</v>
      </c>
      <c r="B100" s="84"/>
      <c r="C100" s="84"/>
      <c r="D100" s="92">
        <v>3651441.29</v>
      </c>
      <c r="E100" s="92">
        <v>174189.8</v>
      </c>
      <c r="F100" s="92">
        <v>3968013</v>
      </c>
      <c r="G100" s="92">
        <v>1015883</v>
      </c>
      <c r="H100" s="92">
        <v>3166455.43</v>
      </c>
      <c r="I100" s="92">
        <v>6364932.7300000004</v>
      </c>
      <c r="J100" s="92">
        <v>6045689</v>
      </c>
      <c r="K100" s="92">
        <v>2942475.3</v>
      </c>
      <c r="L100" s="92">
        <v>558957.31999999995</v>
      </c>
      <c r="M100" s="92">
        <v>44300.79</v>
      </c>
      <c r="N100" s="92">
        <v>3625260.75</v>
      </c>
      <c r="O100" s="92">
        <v>72107.06</v>
      </c>
      <c r="P100" s="92">
        <v>1004160.51</v>
      </c>
      <c r="Q100" s="92">
        <v>109266.31</v>
      </c>
      <c r="R100" s="92">
        <v>852413.55</v>
      </c>
      <c r="S100" s="92">
        <v>33265372</v>
      </c>
      <c r="T100" s="92">
        <v>10773763.67</v>
      </c>
      <c r="U100" s="92">
        <v>1017710.59</v>
      </c>
      <c r="V100" s="92">
        <v>191274</v>
      </c>
      <c r="W100" s="92">
        <v>2320651.02</v>
      </c>
      <c r="X100" s="92">
        <v>2495698</v>
      </c>
      <c r="Y100" s="92">
        <v>348720.75</v>
      </c>
      <c r="Z100" s="92">
        <v>4634610.37</v>
      </c>
      <c r="AA100" s="92">
        <v>967542</v>
      </c>
      <c r="AB100" s="92">
        <v>6491662.6900000004</v>
      </c>
      <c r="AC100" s="92">
        <v>2688285.41</v>
      </c>
      <c r="AD100" s="92">
        <v>2257848</v>
      </c>
      <c r="AE100" s="92">
        <v>103154.9</v>
      </c>
      <c r="AF100" s="92">
        <v>23295449.649999999</v>
      </c>
      <c r="AG100" s="92">
        <v>52383.98</v>
      </c>
      <c r="AH100" s="92">
        <v>153992.35999999999</v>
      </c>
      <c r="AI100" s="92">
        <v>16321898</v>
      </c>
      <c r="AJ100" s="92">
        <v>266834808.37000003</v>
      </c>
      <c r="AK100" s="92">
        <v>40850772.979999997</v>
      </c>
      <c r="AL100" s="92">
        <v>1849151.88</v>
      </c>
      <c r="AM100" s="92">
        <v>436106.96</v>
      </c>
      <c r="AN100" s="92">
        <v>2086472</v>
      </c>
      <c r="AO100" s="92">
        <v>9386316.0500000007</v>
      </c>
      <c r="AP100" s="92">
        <v>893443.28</v>
      </c>
      <c r="AQ100" s="92">
        <v>952100.21</v>
      </c>
      <c r="AR100" s="92">
        <v>15535768.630000001</v>
      </c>
      <c r="AS100" s="92">
        <v>667032.98</v>
      </c>
      <c r="AT100" s="92">
        <v>684752.68</v>
      </c>
      <c r="AU100" s="92">
        <v>2968831.13</v>
      </c>
      <c r="AV100" s="92">
        <v>4270471.3899999997</v>
      </c>
      <c r="AW100" s="92">
        <v>7754076.0100000007</v>
      </c>
      <c r="AX100" s="92">
        <v>1299341.6000000001</v>
      </c>
      <c r="AY100" s="92">
        <v>2356713.31</v>
      </c>
      <c r="AZ100" s="92">
        <v>2581211.5</v>
      </c>
      <c r="BA100" s="92">
        <v>315112.59999999998</v>
      </c>
      <c r="BB100" s="92">
        <v>10390566.74</v>
      </c>
      <c r="BC100" s="92">
        <v>985671.41</v>
      </c>
      <c r="BD100" s="92">
        <v>1434738.57</v>
      </c>
      <c r="BE100" s="92">
        <v>4430135.9000000004</v>
      </c>
      <c r="BF100" s="92">
        <v>675335.25</v>
      </c>
      <c r="BG100" s="92">
        <v>384027.05</v>
      </c>
      <c r="BH100" s="92">
        <v>3222790.08</v>
      </c>
      <c r="BI100" s="92">
        <v>376757.12</v>
      </c>
      <c r="BJ100" s="92">
        <v>44706434</v>
      </c>
      <c r="BK100" s="92">
        <v>3059644.76</v>
      </c>
      <c r="BL100" s="92">
        <v>417124.92</v>
      </c>
      <c r="BM100" s="92">
        <v>277765.05</v>
      </c>
      <c r="BN100" s="92">
        <v>266546.63</v>
      </c>
      <c r="BO100" s="92">
        <v>1308810.23</v>
      </c>
      <c r="BP100" s="92">
        <v>4712063.38</v>
      </c>
      <c r="BQ100" s="92">
        <v>551911</v>
      </c>
      <c r="BR100" s="92">
        <v>155467506.75</v>
      </c>
      <c r="BS100" s="92">
        <v>12524859</v>
      </c>
      <c r="BT100" s="92">
        <v>698790.72</v>
      </c>
      <c r="BU100" s="92">
        <v>6833794</v>
      </c>
      <c r="BV100" s="92">
        <v>1496761</v>
      </c>
      <c r="BW100" s="92">
        <v>361569.75</v>
      </c>
      <c r="BX100" s="92">
        <v>257057</v>
      </c>
      <c r="BY100" s="92">
        <v>206127.21</v>
      </c>
      <c r="BZ100" s="92">
        <v>1791242.61</v>
      </c>
      <c r="CA100" s="92">
        <v>4597112.78</v>
      </c>
      <c r="CB100" s="92">
        <v>1871314.95</v>
      </c>
      <c r="CC100" s="92">
        <v>0</v>
      </c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</row>
    <row r="101" spans="1:91" x14ac:dyDescent="0.2">
      <c r="A101" s="84" t="s">
        <v>234</v>
      </c>
      <c r="B101" s="84"/>
      <c r="C101" s="84"/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92">
        <v>0</v>
      </c>
      <c r="P101" s="92">
        <v>0</v>
      </c>
      <c r="Q101" s="92">
        <v>15835</v>
      </c>
      <c r="R101" s="92">
        <v>0</v>
      </c>
      <c r="S101" s="92">
        <v>1224013</v>
      </c>
      <c r="T101" s="92">
        <v>0</v>
      </c>
      <c r="U101" s="92">
        <v>0</v>
      </c>
      <c r="V101" s="92">
        <v>0</v>
      </c>
      <c r="W101" s="92">
        <v>0</v>
      </c>
      <c r="X101" s="92">
        <v>30061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2">
        <v>0</v>
      </c>
      <c r="AE101" s="92">
        <v>0</v>
      </c>
      <c r="AF101" s="92">
        <v>0</v>
      </c>
      <c r="AG101" s="92">
        <v>0</v>
      </c>
      <c r="AH101" s="92">
        <v>0</v>
      </c>
      <c r="AI101" s="92">
        <v>169012</v>
      </c>
      <c r="AJ101" s="92">
        <v>0</v>
      </c>
      <c r="AK101" s="92">
        <v>2058.9699999999998</v>
      </c>
      <c r="AL101" s="92">
        <v>0</v>
      </c>
      <c r="AM101" s="92">
        <v>0</v>
      </c>
      <c r="AN101" s="92">
        <v>0</v>
      </c>
      <c r="AO101" s="92">
        <v>0</v>
      </c>
      <c r="AP101" s="92">
        <v>0</v>
      </c>
      <c r="AQ101" s="92">
        <v>0</v>
      </c>
      <c r="AR101" s="92">
        <v>0</v>
      </c>
      <c r="AS101" s="92">
        <v>0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160311.85999999999</v>
      </c>
      <c r="AZ101" s="92">
        <v>0</v>
      </c>
      <c r="BA101" s="92">
        <v>0</v>
      </c>
      <c r="BB101" s="92">
        <v>0</v>
      </c>
      <c r="BC101" s="92">
        <v>0</v>
      </c>
      <c r="BD101" s="92">
        <v>1258.43</v>
      </c>
      <c r="BE101" s="92">
        <v>0</v>
      </c>
      <c r="BF101" s="92">
        <v>0</v>
      </c>
      <c r="BG101" s="92">
        <v>0</v>
      </c>
      <c r="BH101" s="92">
        <v>0</v>
      </c>
      <c r="BI101" s="92">
        <v>0</v>
      </c>
      <c r="BJ101" s="92">
        <v>-2581833</v>
      </c>
      <c r="BK101" s="92">
        <v>0</v>
      </c>
      <c r="BL101" s="92">
        <v>0</v>
      </c>
      <c r="BM101" s="92">
        <v>0</v>
      </c>
      <c r="BN101" s="92">
        <v>0</v>
      </c>
      <c r="BO101" s="92">
        <v>0</v>
      </c>
      <c r="BP101" s="92">
        <v>0</v>
      </c>
      <c r="BQ101" s="92">
        <v>0</v>
      </c>
      <c r="BR101" s="92">
        <v>0</v>
      </c>
      <c r="BS101" s="92">
        <v>0</v>
      </c>
      <c r="BT101" s="92">
        <v>0</v>
      </c>
      <c r="BU101" s="92">
        <v>0</v>
      </c>
      <c r="BV101" s="92">
        <v>235420</v>
      </c>
      <c r="BW101" s="92">
        <v>-9612.51</v>
      </c>
      <c r="BX101" s="92">
        <v>0</v>
      </c>
      <c r="BY101" s="92">
        <v>0</v>
      </c>
      <c r="BZ101" s="92">
        <v>0</v>
      </c>
      <c r="CA101" s="92">
        <v>0</v>
      </c>
      <c r="CB101" s="92">
        <v>0</v>
      </c>
      <c r="CC101" s="92">
        <v>0</v>
      </c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</row>
    <row r="102" spans="1:91" x14ac:dyDescent="0.2">
      <c r="A102" s="84" t="s">
        <v>273</v>
      </c>
      <c r="B102" s="84"/>
      <c r="C102" s="84"/>
      <c r="D102" s="92">
        <v>0</v>
      </c>
      <c r="E102" s="92">
        <v>0</v>
      </c>
      <c r="F102" s="92">
        <v>0</v>
      </c>
      <c r="G102" s="92">
        <v>-677529</v>
      </c>
      <c r="H102" s="92">
        <v>-29755.82</v>
      </c>
      <c r="I102" s="92">
        <v>0</v>
      </c>
      <c r="J102" s="92">
        <v>0</v>
      </c>
      <c r="K102" s="92">
        <v>-3588.56</v>
      </c>
      <c r="L102" s="92">
        <v>0</v>
      </c>
      <c r="M102" s="92">
        <v>0</v>
      </c>
      <c r="N102" s="92">
        <v>0</v>
      </c>
      <c r="O102" s="92">
        <v>0</v>
      </c>
      <c r="P102" s="92">
        <v>0</v>
      </c>
      <c r="Q102" s="92">
        <v>0</v>
      </c>
      <c r="R102" s="92">
        <v>-11488.66</v>
      </c>
      <c r="S102" s="92">
        <v>0</v>
      </c>
      <c r="T102" s="92">
        <v>-93559.56</v>
      </c>
      <c r="U102" s="92">
        <v>0</v>
      </c>
      <c r="V102" s="92">
        <v>0</v>
      </c>
      <c r="W102" s="92">
        <v>0</v>
      </c>
      <c r="X102" s="92">
        <v>0</v>
      </c>
      <c r="Y102" s="92">
        <v>271.27999999999997</v>
      </c>
      <c r="Z102" s="92">
        <v>0</v>
      </c>
      <c r="AA102" s="92">
        <v>0</v>
      </c>
      <c r="AB102" s="92">
        <v>-16960.32</v>
      </c>
      <c r="AC102" s="92">
        <v>0</v>
      </c>
      <c r="AD102" s="92">
        <v>0</v>
      </c>
      <c r="AE102" s="92">
        <v>0</v>
      </c>
      <c r="AF102" s="92">
        <v>-1240883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-75435.19</v>
      </c>
      <c r="AN102" s="92">
        <v>0</v>
      </c>
      <c r="AO102" s="92">
        <v>-369564.39</v>
      </c>
      <c r="AP102" s="92">
        <v>-21913.02</v>
      </c>
      <c r="AQ102" s="92">
        <v>-95447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2">
        <v>0</v>
      </c>
      <c r="BA102" s="92">
        <v>0</v>
      </c>
      <c r="BB102" s="92">
        <v>-166161.4</v>
      </c>
      <c r="BC102" s="92">
        <v>0</v>
      </c>
      <c r="BD102" s="92">
        <v>-4256.63</v>
      </c>
      <c r="BE102" s="92">
        <v>0</v>
      </c>
      <c r="BF102" s="92">
        <v>0</v>
      </c>
      <c r="BG102" s="92">
        <v>0</v>
      </c>
      <c r="BH102" s="92">
        <v>0</v>
      </c>
      <c r="BI102" s="92">
        <v>-1949.48</v>
      </c>
      <c r="BJ102" s="92">
        <v>901322</v>
      </c>
      <c r="BK102" s="92">
        <v>0</v>
      </c>
      <c r="BL102" s="92">
        <v>0</v>
      </c>
      <c r="BM102" s="92">
        <v>0</v>
      </c>
      <c r="BN102" s="92">
        <v>0</v>
      </c>
      <c r="BO102" s="92">
        <v>0</v>
      </c>
      <c r="BP102" s="92">
        <v>-220961.44</v>
      </c>
      <c r="BQ102" s="92">
        <v>0</v>
      </c>
      <c r="BR102" s="92">
        <v>0</v>
      </c>
      <c r="BS102" s="92">
        <v>0</v>
      </c>
      <c r="BT102" s="92">
        <v>0</v>
      </c>
      <c r="BU102" s="92">
        <v>0</v>
      </c>
      <c r="BV102" s="92">
        <v>-121184</v>
      </c>
      <c r="BW102" s="92">
        <v>0</v>
      </c>
      <c r="BX102" s="92">
        <v>0</v>
      </c>
      <c r="BY102" s="92">
        <v>0</v>
      </c>
      <c r="BZ102" s="92">
        <v>0</v>
      </c>
      <c r="CA102" s="92">
        <v>0</v>
      </c>
      <c r="CB102" s="92">
        <v>0</v>
      </c>
      <c r="CC102" s="92">
        <v>0</v>
      </c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</row>
    <row r="103" spans="1:91" x14ac:dyDescent="0.2">
      <c r="A103" s="84" t="s">
        <v>235</v>
      </c>
      <c r="B103" s="84"/>
      <c r="C103" s="84"/>
      <c r="D103" s="92">
        <v>1830706.56</v>
      </c>
      <c r="E103" s="92">
        <v>75832.83</v>
      </c>
      <c r="F103" s="92">
        <v>1471746</v>
      </c>
      <c r="G103" s="92">
        <v>327697</v>
      </c>
      <c r="H103" s="92">
        <v>2024038.59</v>
      </c>
      <c r="I103" s="92">
        <v>3759717.64</v>
      </c>
      <c r="J103" s="92">
        <v>1898918</v>
      </c>
      <c r="K103" s="92">
        <v>2030389.17</v>
      </c>
      <c r="L103" s="92">
        <v>376559.17</v>
      </c>
      <c r="M103" s="92">
        <v>6165.14</v>
      </c>
      <c r="N103" s="92">
        <v>1685787.28</v>
      </c>
      <c r="O103" s="92">
        <v>38486.620000000003</v>
      </c>
      <c r="P103" s="92">
        <v>179149.32</v>
      </c>
      <c r="Q103" s="92">
        <v>1481.61</v>
      </c>
      <c r="R103" s="92">
        <v>232970.34</v>
      </c>
      <c r="S103" s="92">
        <v>17976042</v>
      </c>
      <c r="T103" s="92">
        <v>3545113.37</v>
      </c>
      <c r="U103" s="92">
        <v>652454.89</v>
      </c>
      <c r="V103" s="92">
        <v>107542.1</v>
      </c>
      <c r="W103" s="92">
        <v>771479.74</v>
      </c>
      <c r="X103" s="92">
        <v>1189620</v>
      </c>
      <c r="Y103" s="92">
        <v>181674.23999999999</v>
      </c>
      <c r="Z103" s="92">
        <v>4473684.16</v>
      </c>
      <c r="AA103" s="92">
        <v>440872.47</v>
      </c>
      <c r="AB103" s="92">
        <v>2792523.83</v>
      </c>
      <c r="AC103" s="92">
        <v>697784.04</v>
      </c>
      <c r="AD103" s="92">
        <v>1020488</v>
      </c>
      <c r="AE103" s="92">
        <v>225197.01</v>
      </c>
      <c r="AF103" s="92">
        <v>9900326.1499999985</v>
      </c>
      <c r="AG103" s="92">
        <v>27029.83</v>
      </c>
      <c r="AH103" s="92">
        <v>92866.35</v>
      </c>
      <c r="AI103" s="92">
        <v>10054074</v>
      </c>
      <c r="AJ103" s="92">
        <v>125089831.92999998</v>
      </c>
      <c r="AK103" s="92">
        <v>14971889.279999999</v>
      </c>
      <c r="AL103" s="92">
        <v>537948.96</v>
      </c>
      <c r="AM103" s="92">
        <v>85868.82</v>
      </c>
      <c r="AN103" s="92">
        <v>780453</v>
      </c>
      <c r="AO103" s="92">
        <v>4877571.17</v>
      </c>
      <c r="AP103" s="92">
        <v>587169.57999999996</v>
      </c>
      <c r="AQ103" s="92">
        <v>223758.14</v>
      </c>
      <c r="AR103" s="92">
        <v>4248194.6399999997</v>
      </c>
      <c r="AS103" s="92">
        <v>370676.35</v>
      </c>
      <c r="AT103" s="92">
        <v>58067.43</v>
      </c>
      <c r="AU103" s="92">
        <v>1107221.03</v>
      </c>
      <c r="AV103" s="92">
        <v>1490026</v>
      </c>
      <c r="AW103" s="92">
        <v>2819521.92</v>
      </c>
      <c r="AX103" s="92">
        <v>706058.31</v>
      </c>
      <c r="AY103" s="92">
        <v>1270616.8799999999</v>
      </c>
      <c r="AZ103" s="92">
        <v>1023906.32</v>
      </c>
      <c r="BA103" s="92">
        <v>129763.22</v>
      </c>
      <c r="BB103" s="92">
        <v>4953567.53</v>
      </c>
      <c r="BC103" s="92">
        <v>355007.96</v>
      </c>
      <c r="BD103" s="92">
        <v>668677.32999999996</v>
      </c>
      <c r="BE103" s="92">
        <v>1976892.04</v>
      </c>
      <c r="BF103" s="92">
        <v>473972.39</v>
      </c>
      <c r="BG103" s="92">
        <v>193337.19</v>
      </c>
      <c r="BH103" s="92">
        <v>1694698.93</v>
      </c>
      <c r="BI103" s="92">
        <v>395946.96</v>
      </c>
      <c r="BJ103" s="92">
        <v>21886277</v>
      </c>
      <c r="BK103" s="92">
        <v>2070792.99</v>
      </c>
      <c r="BL103" s="92">
        <v>221494.83</v>
      </c>
      <c r="BM103" s="92">
        <v>80116.03</v>
      </c>
      <c r="BN103" s="92">
        <v>65526.32</v>
      </c>
      <c r="BO103" s="92">
        <v>577536.81999999995</v>
      </c>
      <c r="BP103" s="92">
        <v>343561.39</v>
      </c>
      <c r="BQ103" s="92">
        <v>14844.18</v>
      </c>
      <c r="BR103" s="92">
        <v>72932740.260000005</v>
      </c>
      <c r="BS103" s="92">
        <v>5058885</v>
      </c>
      <c r="BT103" s="92">
        <v>240694.69</v>
      </c>
      <c r="BU103" s="92">
        <v>3202600</v>
      </c>
      <c r="BV103" s="92">
        <v>989261</v>
      </c>
      <c r="BW103" s="92">
        <v>100482.81</v>
      </c>
      <c r="BX103" s="92">
        <v>79120</v>
      </c>
      <c r="BY103" s="92">
        <v>87705.55</v>
      </c>
      <c r="BZ103" s="92">
        <v>-76369.83</v>
      </c>
      <c r="CA103" s="92">
        <v>2012142.13</v>
      </c>
      <c r="CB103" s="92">
        <v>581034.43999999994</v>
      </c>
      <c r="CC103" s="92">
        <v>0</v>
      </c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</row>
    <row r="104" spans="1:91" x14ac:dyDescent="0.2">
      <c r="A104" s="84" t="s">
        <v>236</v>
      </c>
      <c r="B104" s="84"/>
      <c r="C104" s="84"/>
      <c r="D104" s="92">
        <v>1033536.12</v>
      </c>
      <c r="E104" s="92">
        <v>0</v>
      </c>
      <c r="F104" s="92">
        <v>1293000</v>
      </c>
      <c r="G104" s="92">
        <v>342923</v>
      </c>
      <c r="H104" s="92">
        <v>887911</v>
      </c>
      <c r="I104" s="92">
        <v>1104962.53</v>
      </c>
      <c r="J104" s="92">
        <v>1146529</v>
      </c>
      <c r="K104" s="92">
        <v>442170.02</v>
      </c>
      <c r="L104" s="92">
        <v>-715.66</v>
      </c>
      <c r="M104" s="92">
        <v>0</v>
      </c>
      <c r="N104" s="92">
        <v>1010703.8</v>
      </c>
      <c r="O104" s="92">
        <v>0</v>
      </c>
      <c r="P104" s="92">
        <v>67969</v>
      </c>
      <c r="Q104" s="92">
        <v>5012</v>
      </c>
      <c r="R104" s="92">
        <v>562106</v>
      </c>
      <c r="S104" s="92">
        <v>6250773</v>
      </c>
      <c r="T104" s="92">
        <v>6012482</v>
      </c>
      <c r="U104" s="92">
        <v>91999.69</v>
      </c>
      <c r="V104" s="92">
        <v>0</v>
      </c>
      <c r="W104" s="92">
        <v>582521</v>
      </c>
      <c r="X104" s="92">
        <v>988000</v>
      </c>
      <c r="Y104" s="92">
        <v>-466</v>
      </c>
      <c r="Z104" s="92">
        <v>391898</v>
      </c>
      <c r="AA104" s="92">
        <v>130497.96</v>
      </c>
      <c r="AB104" s="92">
        <v>3329003</v>
      </c>
      <c r="AC104" s="92">
        <v>1399934</v>
      </c>
      <c r="AD104" s="92">
        <v>1082698</v>
      </c>
      <c r="AE104" s="92">
        <v>-59512</v>
      </c>
      <c r="AF104" s="92">
        <v>5502940.3499999996</v>
      </c>
      <c r="AG104" s="92">
        <v>2811</v>
      </c>
      <c r="AH104" s="92">
        <v>29833</v>
      </c>
      <c r="AI104" s="92">
        <v>8116817</v>
      </c>
      <c r="AJ104" s="92">
        <v>28213469.780000001</v>
      </c>
      <c r="AK104" s="92">
        <v>12376712</v>
      </c>
      <c r="AL104" s="92">
        <v>481503</v>
      </c>
      <c r="AM104" s="92">
        <v>5262</v>
      </c>
      <c r="AN104" s="92">
        <v>949352</v>
      </c>
      <c r="AO104" s="92">
        <v>2964835</v>
      </c>
      <c r="AP104" s="92">
        <v>345241</v>
      </c>
      <c r="AQ104" s="92">
        <v>390129</v>
      </c>
      <c r="AR104" s="92">
        <v>3305332.08</v>
      </c>
      <c r="AS104" s="92">
        <v>126627.86</v>
      </c>
      <c r="AT104" s="92">
        <v>68872.91</v>
      </c>
      <c r="AU104" s="92">
        <v>970323</v>
      </c>
      <c r="AV104" s="92">
        <v>1778792.12</v>
      </c>
      <c r="AW104" s="92">
        <v>1656184.17</v>
      </c>
      <c r="AX104" s="92">
        <v>325967</v>
      </c>
      <c r="AY104" s="92">
        <v>912000</v>
      </c>
      <c r="AZ104" s="92">
        <v>81634.11</v>
      </c>
      <c r="BA104" s="92">
        <v>25819</v>
      </c>
      <c r="BB104" s="92">
        <v>2489258</v>
      </c>
      <c r="BC104" s="92">
        <v>370750.1</v>
      </c>
      <c r="BD104" s="92">
        <v>293783</v>
      </c>
      <c r="BE104" s="92">
        <v>1923557</v>
      </c>
      <c r="BF104" s="92">
        <v>72916</v>
      </c>
      <c r="BG104" s="92">
        <v>11762</v>
      </c>
      <c r="BH104" s="92">
        <v>1060000</v>
      </c>
      <c r="BI104" s="92">
        <v>40757.25</v>
      </c>
      <c r="BJ104" s="92">
        <v>8561170</v>
      </c>
      <c r="BK104" s="92">
        <v>971999.96</v>
      </c>
      <c r="BL104" s="92">
        <v>21172</v>
      </c>
      <c r="BM104" s="92">
        <v>28706</v>
      </c>
      <c r="BN104" s="92">
        <v>35709.410000000003</v>
      </c>
      <c r="BO104" s="92">
        <v>509687</v>
      </c>
      <c r="BP104" s="92">
        <v>-3091000</v>
      </c>
      <c r="BQ104" s="92">
        <v>21641</v>
      </c>
      <c r="BR104" s="92">
        <v>21242454</v>
      </c>
      <c r="BS104" s="92">
        <v>4258155</v>
      </c>
      <c r="BT104" s="92">
        <v>396882.86</v>
      </c>
      <c r="BU104" s="92">
        <v>2013033</v>
      </c>
      <c r="BV104" s="92">
        <v>288430</v>
      </c>
      <c r="BW104" s="92">
        <v>43082.25</v>
      </c>
      <c r="BX104" s="92">
        <v>47781</v>
      </c>
      <c r="BY104" s="92">
        <v>0</v>
      </c>
      <c r="BZ104" s="92">
        <v>723571</v>
      </c>
      <c r="CA104" s="92">
        <v>1601769</v>
      </c>
      <c r="CB104" s="92">
        <v>412679.36</v>
      </c>
      <c r="CC104" s="92">
        <v>0</v>
      </c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</row>
    <row r="105" spans="1:91" x14ac:dyDescent="0.2">
      <c r="A105" s="84" t="s">
        <v>237</v>
      </c>
      <c r="B105" s="84"/>
      <c r="C105" s="84"/>
      <c r="D105" s="92">
        <v>146240.92000000001</v>
      </c>
      <c r="E105" s="92">
        <v>22229</v>
      </c>
      <c r="F105" s="92">
        <v>247231</v>
      </c>
      <c r="G105" s="92">
        <v>-2588</v>
      </c>
      <c r="H105" s="92">
        <v>161698.76999999999</v>
      </c>
      <c r="I105" s="92">
        <v>507271.86</v>
      </c>
      <c r="J105" s="92">
        <v>0</v>
      </c>
      <c r="K105" s="92">
        <v>191957.45</v>
      </c>
      <c r="L105" s="92">
        <v>34477.64</v>
      </c>
      <c r="M105" s="92">
        <v>9120.91</v>
      </c>
      <c r="N105" s="92">
        <v>0</v>
      </c>
      <c r="O105" s="92">
        <v>39</v>
      </c>
      <c r="P105" s="92">
        <v>0</v>
      </c>
      <c r="Q105" s="92">
        <v>0</v>
      </c>
      <c r="R105" s="92">
        <v>18983.810000000001</v>
      </c>
      <c r="S105" s="92">
        <v>2047081</v>
      </c>
      <c r="T105" s="92">
        <v>895247.24</v>
      </c>
      <c r="U105" s="92">
        <v>45007.16</v>
      </c>
      <c r="V105" s="92">
        <v>20327</v>
      </c>
      <c r="W105" s="92">
        <v>118209.1</v>
      </c>
      <c r="X105" s="92">
        <v>78882</v>
      </c>
      <c r="Y105" s="92">
        <v>14091.83</v>
      </c>
      <c r="Z105" s="92">
        <v>166451.66</v>
      </c>
      <c r="AA105" s="92">
        <v>30313.85</v>
      </c>
      <c r="AB105" s="92">
        <v>249372.58</v>
      </c>
      <c r="AC105" s="92">
        <v>115950.36</v>
      </c>
      <c r="AD105" s="92">
        <v>-263584</v>
      </c>
      <c r="AE105" s="92">
        <v>0</v>
      </c>
      <c r="AF105" s="92">
        <v>1195229.8500000001</v>
      </c>
      <c r="AG105" s="92">
        <v>0</v>
      </c>
      <c r="AH105" s="92">
        <v>15765.56</v>
      </c>
      <c r="AI105" s="92">
        <v>938034</v>
      </c>
      <c r="AJ105" s="92">
        <v>16275174.09</v>
      </c>
      <c r="AK105" s="92">
        <v>3461408.91</v>
      </c>
      <c r="AL105" s="92">
        <v>11127.61</v>
      </c>
      <c r="AM105" s="92">
        <v>12478.41</v>
      </c>
      <c r="AN105" s="92">
        <v>151661</v>
      </c>
      <c r="AO105" s="92">
        <v>258390.17</v>
      </c>
      <c r="AP105" s="92">
        <v>53482.1</v>
      </c>
      <c r="AQ105" s="92">
        <v>10064.84</v>
      </c>
      <c r="AR105" s="92">
        <v>0</v>
      </c>
      <c r="AS105" s="92">
        <v>0</v>
      </c>
      <c r="AT105" s="92">
        <v>31061.119999999999</v>
      </c>
      <c r="AU105" s="92">
        <v>75000</v>
      </c>
      <c r="AV105" s="92">
        <v>246309.09</v>
      </c>
      <c r="AW105" s="92">
        <v>215253.07</v>
      </c>
      <c r="AX105" s="92">
        <v>42504.81</v>
      </c>
      <c r="AY105" s="92">
        <v>118981.14</v>
      </c>
      <c r="AZ105" s="92">
        <v>103168.85</v>
      </c>
      <c r="BA105" s="92">
        <v>1633.81</v>
      </c>
      <c r="BB105" s="92">
        <v>472003.5</v>
      </c>
      <c r="BC105" s="92">
        <v>200</v>
      </c>
      <c r="BD105" s="92">
        <v>49383.96</v>
      </c>
      <c r="BE105" s="92">
        <v>286850.65999999997</v>
      </c>
      <c r="BF105" s="92">
        <v>0</v>
      </c>
      <c r="BG105" s="92">
        <v>0</v>
      </c>
      <c r="BH105" s="92">
        <v>121846.42</v>
      </c>
      <c r="BI105" s="92">
        <v>83013.3</v>
      </c>
      <c r="BJ105" s="92">
        <v>2554438</v>
      </c>
      <c r="BK105" s="92">
        <v>55850.12</v>
      </c>
      <c r="BL105" s="92">
        <v>0</v>
      </c>
      <c r="BM105" s="92">
        <v>22220.87</v>
      </c>
      <c r="BN105" s="92">
        <v>0</v>
      </c>
      <c r="BO105" s="92">
        <v>117956.72</v>
      </c>
      <c r="BP105" s="92">
        <v>178000</v>
      </c>
      <c r="BQ105" s="92">
        <v>222616.24</v>
      </c>
      <c r="BR105" s="92">
        <v>11842022.75</v>
      </c>
      <c r="BS105" s="92">
        <v>96805</v>
      </c>
      <c r="BT105" s="92">
        <v>26179.01</v>
      </c>
      <c r="BU105" s="92">
        <v>310910</v>
      </c>
      <c r="BV105" s="92">
        <v>55020</v>
      </c>
      <c r="BW105" s="92">
        <v>11284.432000000001</v>
      </c>
      <c r="BX105" s="92">
        <v>0</v>
      </c>
      <c r="BY105" s="92">
        <v>43.26</v>
      </c>
      <c r="BZ105" s="92">
        <v>110879.39</v>
      </c>
      <c r="CA105" s="92">
        <v>0</v>
      </c>
      <c r="CB105" s="92">
        <v>122776.08</v>
      </c>
      <c r="CC105" s="92">
        <v>0</v>
      </c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</row>
    <row r="106" spans="1:91" x14ac:dyDescent="0.2">
      <c r="A106" s="84" t="s">
        <v>238</v>
      </c>
      <c r="B106" s="84"/>
      <c r="C106" s="84"/>
      <c r="D106" s="92">
        <v>0</v>
      </c>
      <c r="E106" s="92">
        <v>0</v>
      </c>
      <c r="F106" s="92">
        <v>169522</v>
      </c>
      <c r="G106" s="92">
        <v>0</v>
      </c>
      <c r="H106" s="92">
        <v>0</v>
      </c>
      <c r="I106" s="92">
        <v>0</v>
      </c>
      <c r="J106" s="92">
        <v>0</v>
      </c>
      <c r="K106" s="92">
        <v>216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6003</v>
      </c>
      <c r="T106" s="92">
        <v>0</v>
      </c>
      <c r="U106" s="92">
        <v>0</v>
      </c>
      <c r="V106" s="92">
        <v>1502.61</v>
      </c>
      <c r="W106" s="92">
        <v>0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4422.58</v>
      </c>
      <c r="AD106" s="92">
        <v>0</v>
      </c>
      <c r="AE106" s="92">
        <v>0</v>
      </c>
      <c r="AF106" s="92">
        <v>0</v>
      </c>
      <c r="AG106" s="92">
        <v>0</v>
      </c>
      <c r="AH106" s="92">
        <v>0</v>
      </c>
      <c r="AI106" s="92">
        <v>0</v>
      </c>
      <c r="AJ106" s="92">
        <v>1353005.24</v>
      </c>
      <c r="AK106" s="92">
        <v>0</v>
      </c>
      <c r="AL106" s="92">
        <v>0</v>
      </c>
      <c r="AM106" s="92">
        <v>0</v>
      </c>
      <c r="AN106" s="92">
        <v>0</v>
      </c>
      <c r="AO106" s="92">
        <v>0</v>
      </c>
      <c r="AP106" s="92">
        <v>0</v>
      </c>
      <c r="AQ106" s="92">
        <v>0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1900.98</v>
      </c>
      <c r="BD106" s="92">
        <v>7558.81</v>
      </c>
      <c r="BE106" s="92">
        <v>0</v>
      </c>
      <c r="BF106" s="92">
        <v>0</v>
      </c>
      <c r="BG106" s="92">
        <v>24644.18</v>
      </c>
      <c r="BH106" s="92">
        <v>0</v>
      </c>
      <c r="BI106" s="92">
        <v>0</v>
      </c>
      <c r="BJ106" s="92">
        <v>3394</v>
      </c>
      <c r="BK106" s="92">
        <v>70484.91</v>
      </c>
      <c r="BL106" s="92">
        <v>0</v>
      </c>
      <c r="BM106" s="92">
        <v>0</v>
      </c>
      <c r="BN106" s="92">
        <v>4898.8900000000003</v>
      </c>
      <c r="BO106" s="92">
        <v>0</v>
      </c>
      <c r="BP106" s="92">
        <v>8027.56</v>
      </c>
      <c r="BQ106" s="92">
        <v>1220</v>
      </c>
      <c r="BR106" s="92">
        <v>0</v>
      </c>
      <c r="BS106" s="92">
        <v>23941</v>
      </c>
      <c r="BT106" s="92">
        <v>0</v>
      </c>
      <c r="BU106" s="92">
        <v>0</v>
      </c>
      <c r="BV106" s="92">
        <v>1932</v>
      </c>
      <c r="BW106" s="92">
        <v>0</v>
      </c>
      <c r="BX106" s="92">
        <v>322</v>
      </c>
      <c r="BY106" s="92">
        <v>0</v>
      </c>
      <c r="BZ106" s="92">
        <v>185.43</v>
      </c>
      <c r="CA106" s="92">
        <v>1479</v>
      </c>
      <c r="CB106" s="92">
        <v>0</v>
      </c>
      <c r="CC106" s="92">
        <v>0</v>
      </c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</row>
    <row r="107" spans="1:91" x14ac:dyDescent="0.2">
      <c r="A107" s="84" t="s">
        <v>239</v>
      </c>
      <c r="B107" s="84"/>
      <c r="C107" s="84"/>
      <c r="D107" s="92">
        <v>11985486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>
        <v>0</v>
      </c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>
        <v>0</v>
      </c>
      <c r="R107" s="92">
        <v>0</v>
      </c>
      <c r="S107" s="92">
        <v>0</v>
      </c>
      <c r="T107" s="92">
        <v>-1369158.75</v>
      </c>
      <c r="U107" s="92">
        <v>0</v>
      </c>
      <c r="V107" s="92">
        <v>0</v>
      </c>
      <c r="W107" s="92">
        <v>0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>
        <v>0</v>
      </c>
      <c r="AF107" s="92">
        <v>0</v>
      </c>
      <c r="AG107" s="92">
        <v>0</v>
      </c>
      <c r="AH107" s="92">
        <v>0</v>
      </c>
      <c r="AI107" s="92">
        <v>0</v>
      </c>
      <c r="AJ107" s="92">
        <v>0</v>
      </c>
      <c r="AK107" s="92">
        <v>0</v>
      </c>
      <c r="AL107" s="92">
        <v>0</v>
      </c>
      <c r="AM107" s="92">
        <v>0</v>
      </c>
      <c r="AN107" s="92">
        <v>0</v>
      </c>
      <c r="AO107" s="92">
        <v>202873</v>
      </c>
      <c r="AP107" s="92">
        <v>0</v>
      </c>
      <c r="AQ107" s="92">
        <v>0</v>
      </c>
      <c r="AR107" s="92">
        <v>0</v>
      </c>
      <c r="AS107" s="92">
        <v>0</v>
      </c>
      <c r="AT107" s="92">
        <v>0</v>
      </c>
      <c r="AU107" s="92">
        <v>0</v>
      </c>
      <c r="AV107" s="92">
        <v>-1972082.71</v>
      </c>
      <c r="AW107" s="92">
        <v>0</v>
      </c>
      <c r="AX107" s="92">
        <v>0</v>
      </c>
      <c r="AY107" s="92">
        <v>0</v>
      </c>
      <c r="AZ107" s="92">
        <v>1935769.26</v>
      </c>
      <c r="BA107" s="92">
        <v>0</v>
      </c>
      <c r="BB107" s="92">
        <v>-410992.37</v>
      </c>
      <c r="BC107" s="92">
        <v>0</v>
      </c>
      <c r="BD107" s="92">
        <v>0</v>
      </c>
      <c r="BE107" s="92">
        <v>0</v>
      </c>
      <c r="BF107" s="92">
        <v>0</v>
      </c>
      <c r="BG107" s="92">
        <v>0</v>
      </c>
      <c r="BH107" s="92">
        <v>-143311.23000000001</v>
      </c>
      <c r="BI107" s="92">
        <v>0</v>
      </c>
      <c r="BJ107" s="92">
        <v>0</v>
      </c>
      <c r="BK107" s="92">
        <v>0</v>
      </c>
      <c r="BL107" s="92">
        <v>0</v>
      </c>
      <c r="BM107" s="92">
        <v>-50797.88</v>
      </c>
      <c r="BN107" s="92">
        <v>300979.25</v>
      </c>
      <c r="BO107" s="92">
        <v>0</v>
      </c>
      <c r="BP107" s="92">
        <v>0</v>
      </c>
      <c r="BQ107" s="92">
        <v>0</v>
      </c>
      <c r="BR107" s="92">
        <v>0</v>
      </c>
      <c r="BS107" s="92">
        <v>0</v>
      </c>
      <c r="BT107" s="92">
        <v>0</v>
      </c>
      <c r="BU107" s="92">
        <v>0</v>
      </c>
      <c r="BV107" s="92">
        <v>0</v>
      </c>
      <c r="BW107" s="92">
        <v>0</v>
      </c>
      <c r="BX107" s="92">
        <v>0</v>
      </c>
      <c r="BY107" s="92">
        <v>0</v>
      </c>
      <c r="BZ107" s="92">
        <v>0</v>
      </c>
      <c r="CA107" s="92">
        <v>0</v>
      </c>
      <c r="CB107" s="92">
        <v>0</v>
      </c>
      <c r="CC107" s="92">
        <v>0</v>
      </c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</row>
    <row r="108" spans="1:91" x14ac:dyDescent="0.2">
      <c r="A108" s="83"/>
      <c r="B108" s="83"/>
      <c r="C108" s="83"/>
      <c r="D108" s="92">
        <v>9746949.8900000006</v>
      </c>
      <c r="E108" s="92">
        <v>-173307.41</v>
      </c>
      <c r="F108" s="92">
        <v>-2819425</v>
      </c>
      <c r="G108" s="92">
        <v>-747724</v>
      </c>
      <c r="H108" s="92">
        <v>-2219053.6800000002</v>
      </c>
      <c r="I108" s="92">
        <v>-4013163.0200000308</v>
      </c>
      <c r="J108" s="92">
        <v>-2689134</v>
      </c>
      <c r="K108" s="92">
        <v>-1556851.04</v>
      </c>
      <c r="L108" s="92">
        <v>-237934.45999999857</v>
      </c>
      <c r="M108" s="92">
        <v>-141779.60999999999</v>
      </c>
      <c r="N108" s="92">
        <v>-2102560.6800000239</v>
      </c>
      <c r="O108" s="92">
        <v>-1416.5800000007584</v>
      </c>
      <c r="P108" s="92">
        <v>-448702.310000005</v>
      </c>
      <c r="Q108" s="92">
        <v>-83662.609999999855</v>
      </c>
      <c r="R108" s="92">
        <v>-983397.20999999554</v>
      </c>
      <c r="S108" s="92">
        <v>-18527398</v>
      </c>
      <c r="T108" s="92">
        <v>-10219486.480000013</v>
      </c>
      <c r="U108" s="92">
        <v>-129003.68999999689</v>
      </c>
      <c r="V108" s="92">
        <v>29589.430000000677</v>
      </c>
      <c r="W108" s="92">
        <v>-1351591.38</v>
      </c>
      <c r="X108" s="92">
        <v>-1476629</v>
      </c>
      <c r="Y108" s="92">
        <v>57664.910000000164</v>
      </c>
      <c r="Z108" s="92">
        <v>-168456.36000000234</v>
      </c>
      <c r="AA108" s="92">
        <v>-359895.85</v>
      </c>
      <c r="AB108" s="92">
        <v>-3345986.5399999805</v>
      </c>
      <c r="AC108" s="92">
        <v>-2701832.5899999919</v>
      </c>
      <c r="AD108" s="92">
        <v>-1777571</v>
      </c>
      <c r="AE108" s="92">
        <v>152461.64999999851</v>
      </c>
      <c r="AF108" s="92">
        <v>-11452370.129999992</v>
      </c>
      <c r="AG108" s="92">
        <v>-14578.609999999644</v>
      </c>
      <c r="AH108" s="92">
        <v>-168338.05</v>
      </c>
      <c r="AI108" s="92">
        <v>-9697586</v>
      </c>
      <c r="AJ108" s="92">
        <v>-160387413.37000033</v>
      </c>
      <c r="AK108" s="92">
        <v>-25980475.69000015</v>
      </c>
      <c r="AL108" s="92">
        <v>-1207814.08</v>
      </c>
      <c r="AM108" s="92">
        <v>-51460.319999999687</v>
      </c>
      <c r="AN108" s="92">
        <v>-1165075</v>
      </c>
      <c r="AO108" s="92">
        <v>-4666534.459999986</v>
      </c>
      <c r="AP108" s="92">
        <v>-751689.85000000207</v>
      </c>
      <c r="AQ108" s="92">
        <v>-333628.42999999452</v>
      </c>
      <c r="AR108" s="92">
        <v>-8326443.3000000399</v>
      </c>
      <c r="AS108" s="92">
        <v>-503958.45000000112</v>
      </c>
      <c r="AT108" s="92">
        <v>-831824.34</v>
      </c>
      <c r="AU108" s="92">
        <v>-2438350.13</v>
      </c>
      <c r="AV108" s="92">
        <v>-3302238.3799999924</v>
      </c>
      <c r="AW108" s="92">
        <v>-2497115.7000000002</v>
      </c>
      <c r="AX108" s="92">
        <v>-702188.62999999849</v>
      </c>
      <c r="AY108" s="92">
        <v>-2088029.11</v>
      </c>
      <c r="AZ108" s="92">
        <v>-96601.0699999996</v>
      </c>
      <c r="BA108" s="92">
        <v>-132061.81999999683</v>
      </c>
      <c r="BB108" s="92">
        <v>-2769245.1899999827</v>
      </c>
      <c r="BC108" s="92">
        <v>-717778.31000000203</v>
      </c>
      <c r="BD108" s="92">
        <v>-545467.06999999948</v>
      </c>
      <c r="BE108" s="92">
        <v>-2915858.9300000118</v>
      </c>
      <c r="BF108" s="92">
        <v>-354107.42000000307</v>
      </c>
      <c r="BG108" s="92">
        <v>36416.40000000201</v>
      </c>
      <c r="BH108" s="92">
        <v>-1876806.5199999805</v>
      </c>
      <c r="BI108" s="92">
        <v>-144710.24</v>
      </c>
      <c r="BJ108" s="92">
        <v>-21063628</v>
      </c>
      <c r="BK108" s="92">
        <v>-1820817.4800000095</v>
      </c>
      <c r="BL108" s="92">
        <v>-12864.580000001501</v>
      </c>
      <c r="BM108" s="92">
        <v>-237637.57</v>
      </c>
      <c r="BN108" s="92">
        <v>-93105.030000001658</v>
      </c>
      <c r="BO108" s="92">
        <v>-773537.74999999627</v>
      </c>
      <c r="BP108" s="92">
        <v>-4660661.3999999845</v>
      </c>
      <c r="BQ108" s="92">
        <v>-167544.30999999441</v>
      </c>
      <c r="BR108" s="92">
        <v>-51001018.419999585</v>
      </c>
      <c r="BS108" s="92">
        <v>-6933702</v>
      </c>
      <c r="BT108" s="92">
        <v>-739953.29999999923</v>
      </c>
      <c r="BU108" s="92">
        <v>-4948051</v>
      </c>
      <c r="BV108" s="92">
        <v>-504932</v>
      </c>
      <c r="BW108" s="92">
        <v>-492912.98799999827</v>
      </c>
      <c r="BX108" s="92">
        <v>-238923</v>
      </c>
      <c r="BY108" s="92">
        <v>71160.430000000051</v>
      </c>
      <c r="BZ108" s="92">
        <v>-1853973.5999999926</v>
      </c>
      <c r="CA108" s="92">
        <v>-2015442.1700000092</v>
      </c>
      <c r="CB108" s="92">
        <v>-591677.85000000452</v>
      </c>
      <c r="CC108" s="92">
        <v>0</v>
      </c>
      <c r="CD108" s="74"/>
      <c r="CE108" s="74"/>
      <c r="CF108" s="74"/>
      <c r="CG108" s="74"/>
      <c r="CH108" s="74"/>
      <c r="CI108" s="74"/>
    </row>
    <row r="109" spans="1:91" x14ac:dyDescent="0.2">
      <c r="A109" s="85" t="s">
        <v>213</v>
      </c>
      <c r="B109" s="85"/>
      <c r="C109" s="85"/>
      <c r="D109" s="93">
        <v>0</v>
      </c>
      <c r="E109" s="93">
        <v>0</v>
      </c>
      <c r="F109" s="93">
        <v>0</v>
      </c>
      <c r="G109" s="93">
        <v>0</v>
      </c>
      <c r="H109" s="93">
        <v>0</v>
      </c>
      <c r="I109" s="93">
        <v>0</v>
      </c>
      <c r="J109" s="93">
        <v>0</v>
      </c>
      <c r="K109" s="93">
        <v>0</v>
      </c>
      <c r="L109" s="93">
        <v>0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3">
        <v>0</v>
      </c>
      <c r="Y109" s="93">
        <v>0</v>
      </c>
      <c r="Z109" s="93">
        <v>0</v>
      </c>
      <c r="AA109" s="93">
        <v>0</v>
      </c>
      <c r="AB109" s="93">
        <v>0</v>
      </c>
      <c r="AC109" s="93">
        <v>0</v>
      </c>
      <c r="AD109" s="93">
        <v>0</v>
      </c>
      <c r="AE109" s="93">
        <v>0</v>
      </c>
      <c r="AF109" s="93">
        <v>0</v>
      </c>
      <c r="AG109" s="93">
        <v>0</v>
      </c>
      <c r="AH109" s="93">
        <v>0</v>
      </c>
      <c r="AI109" s="93">
        <v>0</v>
      </c>
      <c r="AJ109" s="93">
        <v>0</v>
      </c>
      <c r="AK109" s="93">
        <v>0</v>
      </c>
      <c r="AL109" s="93">
        <v>0</v>
      </c>
      <c r="AM109" s="93">
        <v>0</v>
      </c>
      <c r="AN109" s="93">
        <v>0</v>
      </c>
      <c r="AO109" s="93">
        <v>0</v>
      </c>
      <c r="AP109" s="93">
        <v>0</v>
      </c>
      <c r="AQ109" s="93">
        <v>0</v>
      </c>
      <c r="AR109" s="93">
        <v>0</v>
      </c>
      <c r="AS109" s="93">
        <v>0</v>
      </c>
      <c r="AT109" s="93">
        <v>0</v>
      </c>
      <c r="AU109" s="93">
        <v>0</v>
      </c>
      <c r="AV109" s="93">
        <v>0</v>
      </c>
      <c r="AW109" s="93">
        <v>0</v>
      </c>
      <c r="AX109" s="93">
        <v>0</v>
      </c>
      <c r="AY109" s="93">
        <v>0</v>
      </c>
      <c r="AZ109" s="93">
        <v>0</v>
      </c>
      <c r="BA109" s="93">
        <v>0</v>
      </c>
      <c r="BB109" s="93">
        <v>0</v>
      </c>
      <c r="BC109" s="93">
        <v>0</v>
      </c>
      <c r="BD109" s="93">
        <v>0</v>
      </c>
      <c r="BE109" s="93">
        <v>0</v>
      </c>
      <c r="BF109" s="93">
        <v>0</v>
      </c>
      <c r="BG109" s="93">
        <v>0</v>
      </c>
      <c r="BH109" s="93">
        <v>0</v>
      </c>
      <c r="BI109" s="93">
        <v>0</v>
      </c>
      <c r="BJ109" s="93">
        <v>0</v>
      </c>
      <c r="BK109" s="93">
        <v>0</v>
      </c>
      <c r="BL109" s="93">
        <v>0</v>
      </c>
      <c r="BM109" s="93">
        <v>0</v>
      </c>
      <c r="BN109" s="93">
        <v>0</v>
      </c>
      <c r="BO109" s="93">
        <v>0</v>
      </c>
      <c r="BP109" s="93">
        <v>0</v>
      </c>
      <c r="BQ109" s="93">
        <v>0</v>
      </c>
      <c r="BR109" s="93">
        <v>0</v>
      </c>
      <c r="BS109" s="93">
        <v>0</v>
      </c>
      <c r="BT109" s="93">
        <v>0</v>
      </c>
      <c r="BU109" s="93">
        <v>0</v>
      </c>
      <c r="BV109" s="93">
        <v>0</v>
      </c>
      <c r="BW109" s="93">
        <v>0</v>
      </c>
      <c r="BX109" s="93">
        <v>0</v>
      </c>
      <c r="BY109" s="93">
        <v>0</v>
      </c>
      <c r="BZ109" s="93">
        <v>0</v>
      </c>
      <c r="CA109" s="93">
        <v>0</v>
      </c>
      <c r="CB109" s="93">
        <v>0</v>
      </c>
      <c r="CC109" s="93">
        <v>0</v>
      </c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</row>
    <row r="110" spans="1:91" x14ac:dyDescent="0.2">
      <c r="A110" s="86" t="s">
        <v>195</v>
      </c>
      <c r="B110" s="86"/>
      <c r="C110" s="86"/>
      <c r="D110" s="80">
        <v>0</v>
      </c>
      <c r="E110" s="80">
        <v>0</v>
      </c>
      <c r="F110" s="80">
        <v>0</v>
      </c>
      <c r="G110" s="80">
        <v>0</v>
      </c>
      <c r="H110" s="80">
        <v>0</v>
      </c>
      <c r="I110" s="80">
        <v>0</v>
      </c>
      <c r="J110" s="80">
        <v>0</v>
      </c>
      <c r="K110" s="80">
        <v>0</v>
      </c>
      <c r="L110" s="80">
        <v>0</v>
      </c>
      <c r="M110" s="80">
        <v>0</v>
      </c>
      <c r="N110" s="80">
        <v>0</v>
      </c>
      <c r="O110" s="80">
        <v>0</v>
      </c>
      <c r="P110" s="80">
        <v>0</v>
      </c>
      <c r="Q110" s="80">
        <v>0</v>
      </c>
      <c r="R110" s="80">
        <v>0</v>
      </c>
      <c r="S110" s="80">
        <v>0</v>
      </c>
      <c r="T110" s="80">
        <v>0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80">
        <v>0</v>
      </c>
      <c r="AV110" s="80">
        <v>0</v>
      </c>
      <c r="AW110" s="80">
        <v>0</v>
      </c>
      <c r="AX110" s="80">
        <v>0</v>
      </c>
      <c r="AY110" s="80">
        <v>0</v>
      </c>
      <c r="AZ110" s="80">
        <v>0</v>
      </c>
      <c r="BA110" s="80">
        <v>0</v>
      </c>
      <c r="BB110" s="80">
        <v>0</v>
      </c>
      <c r="BC110" s="80">
        <v>0</v>
      </c>
      <c r="BD110" s="80">
        <v>0</v>
      </c>
      <c r="BE110" s="80">
        <v>0</v>
      </c>
      <c r="BF110" s="80">
        <v>0</v>
      </c>
      <c r="BG110" s="80">
        <v>0</v>
      </c>
      <c r="BH110" s="80">
        <v>0</v>
      </c>
      <c r="BI110" s="80">
        <v>0</v>
      </c>
      <c r="BJ110" s="80">
        <v>0</v>
      </c>
      <c r="BK110" s="80">
        <v>0</v>
      </c>
      <c r="BL110" s="80">
        <v>0</v>
      </c>
      <c r="BM110" s="80">
        <v>0</v>
      </c>
      <c r="BN110" s="80">
        <v>0</v>
      </c>
      <c r="BO110" s="80">
        <v>0</v>
      </c>
      <c r="BP110" s="80">
        <v>0</v>
      </c>
      <c r="BQ110" s="80">
        <v>0</v>
      </c>
      <c r="BR110" s="80">
        <v>0</v>
      </c>
      <c r="BS110" s="80">
        <v>0</v>
      </c>
      <c r="BT110" s="80">
        <v>0</v>
      </c>
      <c r="BU110" s="80">
        <v>0</v>
      </c>
      <c r="BV110" s="80">
        <v>0</v>
      </c>
      <c r="BW110" s="80">
        <v>0</v>
      </c>
      <c r="BX110" s="80">
        <v>0</v>
      </c>
      <c r="BY110" s="80">
        <v>0</v>
      </c>
      <c r="BZ110" s="80">
        <v>0</v>
      </c>
      <c r="CA110" s="80">
        <v>0</v>
      </c>
      <c r="CB110" s="80">
        <v>0</v>
      </c>
      <c r="CC110" s="80">
        <v>0</v>
      </c>
    </row>
    <row r="111" spans="1:91" x14ac:dyDescent="0.2">
      <c r="A111" s="82" t="s">
        <v>319</v>
      </c>
      <c r="B111" s="82"/>
      <c r="C111" s="82"/>
      <c r="D111" s="94">
        <v>201931224</v>
      </c>
      <c r="E111" s="94">
        <v>25150386.010000002</v>
      </c>
      <c r="F111" s="94">
        <v>1032542412</v>
      </c>
      <c r="G111" s="94">
        <v>285044124</v>
      </c>
      <c r="H111" s="94">
        <v>940830205</v>
      </c>
      <c r="I111" s="94">
        <v>1646448368</v>
      </c>
      <c r="J111" s="94">
        <v>1450835586</v>
      </c>
      <c r="K111" s="94">
        <v>298052212</v>
      </c>
      <c r="L111" s="94">
        <v>154290358.88</v>
      </c>
      <c r="M111" s="94">
        <v>29917187</v>
      </c>
      <c r="N111" s="94">
        <v>726327511</v>
      </c>
      <c r="O111" s="94">
        <v>31302830</v>
      </c>
      <c r="P111" s="94">
        <v>317262016</v>
      </c>
      <c r="Q111" s="94">
        <v>30079505</v>
      </c>
      <c r="R111" s="94">
        <v>248858578.46000001</v>
      </c>
      <c r="S111" s="94">
        <v>7742344266</v>
      </c>
      <c r="T111" s="94">
        <v>2528207710.8000002</v>
      </c>
      <c r="U111" s="94">
        <v>419927677</v>
      </c>
      <c r="V111" s="94">
        <v>66914066</v>
      </c>
      <c r="W111" s="94">
        <v>556862936</v>
      </c>
      <c r="X111" s="94">
        <v>567008711</v>
      </c>
      <c r="Y111" s="94">
        <v>86146680</v>
      </c>
      <c r="Z111" s="94">
        <v>1012915559.22</v>
      </c>
      <c r="AA111" s="94">
        <v>175823596.25999999</v>
      </c>
      <c r="AB111" s="94">
        <v>1504188795</v>
      </c>
      <c r="AC111" s="94">
        <v>564422430</v>
      </c>
      <c r="AD111" s="94">
        <v>499976400</v>
      </c>
      <c r="AE111" s="94">
        <v>81403959</v>
      </c>
      <c r="AF111" s="94">
        <v>5448238001</v>
      </c>
      <c r="AG111" s="94">
        <v>26907152</v>
      </c>
      <c r="AH111" s="94">
        <v>179654626</v>
      </c>
      <c r="AI111" s="94">
        <v>3724190759</v>
      </c>
      <c r="AJ111" s="94">
        <v>25206000000</v>
      </c>
      <c r="AK111" s="94">
        <v>7784723201</v>
      </c>
      <c r="AL111" s="94">
        <v>240653353</v>
      </c>
      <c r="AM111" s="94">
        <v>112986371</v>
      </c>
      <c r="AN111" s="94">
        <v>739609585</v>
      </c>
      <c r="AO111" s="94">
        <v>1837479139.8900001</v>
      </c>
      <c r="AP111" s="94">
        <v>261058008</v>
      </c>
      <c r="AQ111" s="94">
        <v>220987999</v>
      </c>
      <c r="AR111" s="94">
        <v>3315882997</v>
      </c>
      <c r="AS111" s="94">
        <v>194323065</v>
      </c>
      <c r="AT111" s="94">
        <v>210025260</v>
      </c>
      <c r="AU111" s="94">
        <v>700422938</v>
      </c>
      <c r="AV111" s="94">
        <v>725525075</v>
      </c>
      <c r="AW111" s="94">
        <v>1228432878</v>
      </c>
      <c r="AX111" s="94">
        <v>178339514</v>
      </c>
      <c r="AY111" s="94">
        <v>377028278</v>
      </c>
      <c r="AZ111" s="94">
        <v>580320683</v>
      </c>
      <c r="BA111" s="94">
        <v>130983310</v>
      </c>
      <c r="BB111" s="94">
        <v>1530762238</v>
      </c>
      <c r="BC111" s="94">
        <v>250702013.06999999</v>
      </c>
      <c r="BD111" s="94">
        <v>320532257</v>
      </c>
      <c r="BE111" s="94">
        <v>1124822279</v>
      </c>
      <c r="BF111" s="94">
        <v>199359940.24000001</v>
      </c>
      <c r="BG111" s="94">
        <v>92763577.680000007</v>
      </c>
      <c r="BH111" s="94">
        <v>834049383</v>
      </c>
      <c r="BI111" s="94">
        <v>194250783</v>
      </c>
      <c r="BJ111" s="94">
        <v>8292914586</v>
      </c>
      <c r="BK111" s="94">
        <v>732869986</v>
      </c>
      <c r="BL111" s="94">
        <v>101967265</v>
      </c>
      <c r="BM111" s="94">
        <v>118414826</v>
      </c>
      <c r="BN111" s="94">
        <v>76016629</v>
      </c>
      <c r="BO111" s="94">
        <v>300979646</v>
      </c>
      <c r="BP111" s="94">
        <v>1012208304</v>
      </c>
      <c r="BQ111" s="94">
        <v>193629861</v>
      </c>
      <c r="BR111" s="94">
        <v>25549274025</v>
      </c>
      <c r="BS111" s="94">
        <v>2568464313</v>
      </c>
      <c r="BT111" s="94">
        <v>123800273</v>
      </c>
      <c r="BU111" s="94">
        <v>1411767662</v>
      </c>
      <c r="BV111" s="94">
        <v>419617214</v>
      </c>
      <c r="BW111" s="94">
        <v>93415381.519999996</v>
      </c>
      <c r="BX111" s="94">
        <v>160147593.69999999</v>
      </c>
      <c r="BY111" s="94">
        <v>59470047</v>
      </c>
      <c r="BZ111" s="94">
        <v>482358097</v>
      </c>
      <c r="CA111" s="94">
        <v>876959953</v>
      </c>
      <c r="CB111" s="94">
        <v>368699473</v>
      </c>
      <c r="CC111" s="94">
        <v>67026814</v>
      </c>
    </row>
    <row r="112" spans="1:91" x14ac:dyDescent="0.2">
      <c r="A112" s="82" t="s">
        <v>257</v>
      </c>
      <c r="B112" s="82"/>
      <c r="C112" s="82"/>
      <c r="D112" s="95">
        <v>201931.22399999999</v>
      </c>
      <c r="E112" s="95">
        <v>25150.386010000002</v>
      </c>
      <c r="F112" s="95">
        <v>1032542.412</v>
      </c>
      <c r="G112" s="95">
        <v>285044.12400000001</v>
      </c>
      <c r="H112" s="95">
        <v>940830.20499999996</v>
      </c>
      <c r="I112" s="95">
        <v>1646448.368</v>
      </c>
      <c r="J112" s="95">
        <v>1450835.5859999999</v>
      </c>
      <c r="K112" s="95">
        <v>298052.212</v>
      </c>
      <c r="L112" s="95">
        <v>154290.35887999999</v>
      </c>
      <c r="M112" s="95">
        <v>29917.187000000002</v>
      </c>
      <c r="N112" s="95">
        <v>726327.51100000006</v>
      </c>
      <c r="O112" s="95">
        <v>31302.83</v>
      </c>
      <c r="P112" s="95">
        <v>317262.016</v>
      </c>
      <c r="Q112" s="95">
        <v>30079.505000000001</v>
      </c>
      <c r="R112" s="95">
        <v>248858.57846000002</v>
      </c>
      <c r="S112" s="95">
        <v>7742344.2659999998</v>
      </c>
      <c r="T112" s="95">
        <v>2528207.7108</v>
      </c>
      <c r="U112" s="95">
        <v>419927.67700000003</v>
      </c>
      <c r="V112" s="95">
        <v>66914.066000000006</v>
      </c>
      <c r="W112" s="95">
        <v>556862.93599999999</v>
      </c>
      <c r="X112" s="95">
        <v>567008.71100000001</v>
      </c>
      <c r="Y112" s="95">
        <v>86146.68</v>
      </c>
      <c r="Z112" s="95">
        <v>1012915.5592200001</v>
      </c>
      <c r="AA112" s="95">
        <v>175823.59625999999</v>
      </c>
      <c r="AB112" s="95">
        <v>1504188.7949999999</v>
      </c>
      <c r="AC112" s="95">
        <v>564422.43000000005</v>
      </c>
      <c r="AD112" s="95">
        <v>499976.4</v>
      </c>
      <c r="AE112" s="95">
        <v>81403.959000000003</v>
      </c>
      <c r="AF112" s="95">
        <v>5448238.0010000002</v>
      </c>
      <c r="AG112" s="95">
        <v>26907.151999999998</v>
      </c>
      <c r="AH112" s="95">
        <v>179654.62599999999</v>
      </c>
      <c r="AI112" s="95">
        <v>3724190.7590000001</v>
      </c>
      <c r="AJ112" s="95">
        <v>25206000</v>
      </c>
      <c r="AK112" s="95">
        <v>7784723.2010000004</v>
      </c>
      <c r="AL112" s="95">
        <v>240653.353</v>
      </c>
      <c r="AM112" s="95">
        <v>112986.371</v>
      </c>
      <c r="AN112" s="95">
        <v>739609.58499999996</v>
      </c>
      <c r="AO112" s="95">
        <v>1837479.13989</v>
      </c>
      <c r="AP112" s="95">
        <v>261058.008</v>
      </c>
      <c r="AQ112" s="95">
        <v>220987.99900000001</v>
      </c>
      <c r="AR112" s="95">
        <v>3315882.997</v>
      </c>
      <c r="AS112" s="95">
        <v>194323.065</v>
      </c>
      <c r="AT112" s="95">
        <v>210025.26</v>
      </c>
      <c r="AU112" s="95">
        <v>700422.93799999997</v>
      </c>
      <c r="AV112" s="95">
        <v>725525.07499999995</v>
      </c>
      <c r="AW112" s="95">
        <v>1228432.878</v>
      </c>
      <c r="AX112" s="95">
        <v>178339.514</v>
      </c>
      <c r="AY112" s="95">
        <v>377028.27799999999</v>
      </c>
      <c r="AZ112" s="95">
        <v>580320.68299999996</v>
      </c>
      <c r="BA112" s="95">
        <v>130983.31</v>
      </c>
      <c r="BB112" s="95">
        <v>1530762.2379999999</v>
      </c>
      <c r="BC112" s="95">
        <v>250702.01306999999</v>
      </c>
      <c r="BD112" s="95">
        <v>320532.25699999998</v>
      </c>
      <c r="BE112" s="95">
        <v>1124822.2790000001</v>
      </c>
      <c r="BF112" s="95">
        <v>199359.94024</v>
      </c>
      <c r="BG112" s="95">
        <v>92763.577680000002</v>
      </c>
      <c r="BH112" s="95">
        <v>834049.38300000003</v>
      </c>
      <c r="BI112" s="95">
        <v>194250.783</v>
      </c>
      <c r="BJ112" s="95">
        <v>8292914.5860000001</v>
      </c>
      <c r="BK112" s="95">
        <v>732869.98600000003</v>
      </c>
      <c r="BL112" s="95">
        <v>101967.265</v>
      </c>
      <c r="BM112" s="95">
        <v>118414.826</v>
      </c>
      <c r="BN112" s="95">
        <v>76016.629000000001</v>
      </c>
      <c r="BO112" s="95">
        <v>300979.64600000001</v>
      </c>
      <c r="BP112" s="95">
        <v>1012208.304</v>
      </c>
      <c r="BQ112" s="95">
        <v>193629.861</v>
      </c>
      <c r="BR112" s="95">
        <v>25549274.024999999</v>
      </c>
      <c r="BS112" s="95">
        <v>2568464.3130000001</v>
      </c>
      <c r="BT112" s="95">
        <v>123800.273</v>
      </c>
      <c r="BU112" s="95">
        <v>1411767.662</v>
      </c>
      <c r="BV112" s="95">
        <v>419617.21399999998</v>
      </c>
      <c r="BW112" s="95">
        <v>93415.381519999995</v>
      </c>
      <c r="BX112" s="95">
        <v>160147.5937</v>
      </c>
      <c r="BY112" s="95">
        <v>59470.046999999999</v>
      </c>
      <c r="BZ112" s="95">
        <v>482358.09700000001</v>
      </c>
      <c r="CA112" s="95">
        <v>876959.95299999998</v>
      </c>
      <c r="CB112" s="95">
        <v>368699.473</v>
      </c>
      <c r="CC112" s="95">
        <v>67026.813999999998</v>
      </c>
      <c r="CD112" s="75"/>
    </row>
    <row r="113" spans="1:91" x14ac:dyDescent="0.2">
      <c r="A113" s="82" t="s">
        <v>320</v>
      </c>
      <c r="B113" s="82"/>
      <c r="C113" s="82"/>
      <c r="D113" s="94">
        <v>186826563</v>
      </c>
      <c r="E113" s="94">
        <v>23072733.710000001</v>
      </c>
      <c r="F113" s="94">
        <v>1004963419</v>
      </c>
      <c r="G113" s="94">
        <v>271571601</v>
      </c>
      <c r="H113" s="94">
        <v>907514251</v>
      </c>
      <c r="I113" s="94">
        <v>1584518052</v>
      </c>
      <c r="J113" s="94">
        <v>1410431479</v>
      </c>
      <c r="K113" s="94">
        <v>276124114</v>
      </c>
      <c r="L113" s="94">
        <v>147574903</v>
      </c>
      <c r="M113" s="94">
        <v>28674687</v>
      </c>
      <c r="N113" s="94">
        <v>697061130</v>
      </c>
      <c r="O113" s="94">
        <v>29677090</v>
      </c>
      <c r="P113" s="94">
        <v>306783697</v>
      </c>
      <c r="Q113" s="94">
        <v>29476112</v>
      </c>
      <c r="R113" s="94">
        <v>233193994</v>
      </c>
      <c r="S113" s="94">
        <v>7498987529</v>
      </c>
      <c r="T113" s="94">
        <v>2463049037.8600001</v>
      </c>
      <c r="U113" s="94">
        <v>401844667</v>
      </c>
      <c r="V113" s="94">
        <v>65263275</v>
      </c>
      <c r="W113" s="94">
        <v>535520873</v>
      </c>
      <c r="X113" s="94">
        <v>549506617</v>
      </c>
      <c r="Y113" s="94">
        <v>82503680</v>
      </c>
      <c r="Z113" s="94">
        <v>957200159.16999996</v>
      </c>
      <c r="AA113" s="94">
        <v>171240611.58000001</v>
      </c>
      <c r="AB113" s="94">
        <v>1485530567</v>
      </c>
      <c r="AC113" s="94">
        <v>543862688</v>
      </c>
      <c r="AD113" s="94">
        <v>470763200</v>
      </c>
      <c r="AE113" s="94">
        <v>79207300</v>
      </c>
      <c r="AF113" s="94">
        <v>5279120085</v>
      </c>
      <c r="AG113" s="94">
        <v>26230086</v>
      </c>
      <c r="AH113" s="94">
        <v>169624607</v>
      </c>
      <c r="AI113" s="94">
        <v>3608711976</v>
      </c>
      <c r="AJ113" s="94">
        <v>23459000000</v>
      </c>
      <c r="AK113" s="94">
        <v>7560275313</v>
      </c>
      <c r="AL113" s="94">
        <v>229263240</v>
      </c>
      <c r="AM113" s="94">
        <v>108849700</v>
      </c>
      <c r="AN113" s="94">
        <v>714181728</v>
      </c>
      <c r="AO113" s="94">
        <v>1777333175.1199999</v>
      </c>
      <c r="AP113" s="94">
        <v>247365480</v>
      </c>
      <c r="AQ113" s="94">
        <v>213656605</v>
      </c>
      <c r="AR113" s="94">
        <v>3150821438</v>
      </c>
      <c r="AS113" s="94">
        <v>184693861</v>
      </c>
      <c r="AT113" s="94">
        <v>203110374</v>
      </c>
      <c r="AU113" s="94">
        <v>677368948</v>
      </c>
      <c r="AV113" s="94">
        <v>700600681</v>
      </c>
      <c r="AW113" s="94">
        <v>1171202445</v>
      </c>
      <c r="AX113" s="94">
        <v>173476091</v>
      </c>
      <c r="AY113" s="94">
        <v>363133912</v>
      </c>
      <c r="AZ113" s="94">
        <v>552881331</v>
      </c>
      <c r="BA113" s="94">
        <v>123574677</v>
      </c>
      <c r="BB113" s="94">
        <v>1471673901</v>
      </c>
      <c r="BC113" s="94">
        <v>243157026.96000001</v>
      </c>
      <c r="BD113" s="94">
        <v>309605840</v>
      </c>
      <c r="BE113" s="94">
        <v>1087954743</v>
      </c>
      <c r="BF113" s="94">
        <v>191997484.59999999</v>
      </c>
      <c r="BG113" s="94">
        <v>89931922.959999993</v>
      </c>
      <c r="BH113" s="94">
        <v>791578450</v>
      </c>
      <c r="BI113" s="94">
        <v>190210933</v>
      </c>
      <c r="BJ113" s="94">
        <v>8039883040</v>
      </c>
      <c r="BK113" s="94">
        <v>707756700</v>
      </c>
      <c r="BL113" s="94">
        <v>96981360</v>
      </c>
      <c r="BM113" s="94">
        <v>110633517</v>
      </c>
      <c r="BN113" s="94">
        <v>71778509</v>
      </c>
      <c r="BO113" s="94">
        <v>289185003</v>
      </c>
      <c r="BP113" s="94">
        <v>974297469</v>
      </c>
      <c r="BQ113" s="94">
        <v>184230659</v>
      </c>
      <c r="BR113" s="94">
        <v>24588094033</v>
      </c>
      <c r="BS113" s="94">
        <v>2473069287</v>
      </c>
      <c r="BT113" s="94">
        <v>117509098</v>
      </c>
      <c r="BU113" s="94">
        <v>1360024644</v>
      </c>
      <c r="BV113" s="94">
        <v>402158613</v>
      </c>
      <c r="BW113" s="94">
        <v>87132498.790000007</v>
      </c>
      <c r="BX113" s="94">
        <v>155318971</v>
      </c>
      <c r="BY113" s="94">
        <v>58761308</v>
      </c>
      <c r="BZ113" s="94">
        <v>475053893</v>
      </c>
      <c r="CA113" s="94">
        <v>840203822</v>
      </c>
      <c r="CB113" s="94">
        <v>354090474</v>
      </c>
      <c r="CC113" s="94">
        <v>60765742</v>
      </c>
    </row>
    <row r="114" spans="1:91" x14ac:dyDescent="0.2">
      <c r="A114" s="82" t="s">
        <v>321</v>
      </c>
      <c r="B114" s="82"/>
      <c r="C114" s="82"/>
      <c r="D114" s="94">
        <v>15104661</v>
      </c>
      <c r="E114" s="94">
        <v>2077652.3</v>
      </c>
      <c r="F114" s="94">
        <v>27578993</v>
      </c>
      <c r="G114" s="94">
        <v>13472523</v>
      </c>
      <c r="H114" s="94">
        <v>33315954</v>
      </c>
      <c r="I114" s="94">
        <v>61930316</v>
      </c>
      <c r="J114" s="94">
        <v>40404107</v>
      </c>
      <c r="K114" s="94">
        <v>21928098</v>
      </c>
      <c r="L114" s="94">
        <v>6715455.8799999999</v>
      </c>
      <c r="M114" s="94">
        <v>1242500</v>
      </c>
      <c r="N114" s="94">
        <v>29266381</v>
      </c>
      <c r="O114" s="94">
        <v>1625740</v>
      </c>
      <c r="P114" s="94">
        <v>10478319</v>
      </c>
      <c r="Q114" s="94">
        <v>603393</v>
      </c>
      <c r="R114" s="94">
        <v>15664584.460000001</v>
      </c>
      <c r="S114" s="94">
        <v>243356737</v>
      </c>
      <c r="T114" s="94">
        <v>65158672.940000102</v>
      </c>
      <c r="U114" s="94">
        <v>18083010</v>
      </c>
      <c r="V114" s="94">
        <v>1650791</v>
      </c>
      <c r="W114" s="94">
        <v>21342063</v>
      </c>
      <c r="X114" s="94">
        <v>17502094</v>
      </c>
      <c r="Y114" s="94">
        <v>3643000</v>
      </c>
      <c r="Z114" s="94">
        <v>55715400.050000101</v>
      </c>
      <c r="AA114" s="94">
        <v>4582984.6799999801</v>
      </c>
      <c r="AB114" s="94">
        <v>18658228</v>
      </c>
      <c r="AC114" s="94">
        <v>20559742</v>
      </c>
      <c r="AD114" s="94">
        <v>29213200</v>
      </c>
      <c r="AE114" s="94">
        <v>2196659</v>
      </c>
      <c r="AF114" s="94">
        <v>169117916</v>
      </c>
      <c r="AG114" s="94">
        <v>677066</v>
      </c>
      <c r="AH114" s="94">
        <v>10030019</v>
      </c>
      <c r="AI114" s="94">
        <v>115478783</v>
      </c>
      <c r="AJ114" s="94">
        <v>1747000000</v>
      </c>
      <c r="AK114" s="94">
        <v>224447888</v>
      </c>
      <c r="AL114" s="94">
        <v>11390113</v>
      </c>
      <c r="AM114" s="94">
        <v>4136671</v>
      </c>
      <c r="AN114" s="94">
        <v>25427857</v>
      </c>
      <c r="AO114" s="94">
        <v>60145964.770000197</v>
      </c>
      <c r="AP114" s="94">
        <v>13692528</v>
      </c>
      <c r="AQ114" s="94">
        <v>7331394</v>
      </c>
      <c r="AR114" s="94">
        <v>165061559</v>
      </c>
      <c r="AS114" s="94">
        <v>9629204</v>
      </c>
      <c r="AT114" s="94">
        <v>6914886</v>
      </c>
      <c r="AU114" s="94">
        <v>23053990</v>
      </c>
      <c r="AV114" s="94">
        <v>24924394</v>
      </c>
      <c r="AW114" s="94">
        <v>57230433</v>
      </c>
      <c r="AX114" s="94">
        <v>4863423</v>
      </c>
      <c r="AY114" s="94">
        <v>13894366</v>
      </c>
      <c r="AZ114" s="94">
        <v>27439352</v>
      </c>
      <c r="BA114" s="94">
        <v>7408633</v>
      </c>
      <c r="BB114" s="94">
        <v>59088337</v>
      </c>
      <c r="BC114" s="94">
        <v>7544986.1099999798</v>
      </c>
      <c r="BD114" s="94">
        <v>10926417</v>
      </c>
      <c r="BE114" s="94">
        <v>36867536</v>
      </c>
      <c r="BF114" s="94">
        <v>7362455.6400000202</v>
      </c>
      <c r="BG114" s="94">
        <v>2831654.72000001</v>
      </c>
      <c r="BH114" s="94">
        <v>42470933</v>
      </c>
      <c r="BI114" s="94">
        <v>4039850</v>
      </c>
      <c r="BJ114" s="94">
        <v>253031546</v>
      </c>
      <c r="BK114" s="94">
        <v>25113286</v>
      </c>
      <c r="BL114" s="94">
        <v>4985905</v>
      </c>
      <c r="BM114" s="94">
        <v>7781309</v>
      </c>
      <c r="BN114" s="94">
        <v>4238120</v>
      </c>
      <c r="BO114" s="94">
        <v>11794643</v>
      </c>
      <c r="BP114" s="94">
        <v>37910835</v>
      </c>
      <c r="BQ114" s="94">
        <v>9399202</v>
      </c>
      <c r="BR114" s="94">
        <v>961179992</v>
      </c>
      <c r="BS114" s="94">
        <v>95395026</v>
      </c>
      <c r="BT114" s="94">
        <v>6291175</v>
      </c>
      <c r="BU114" s="94">
        <v>51743018</v>
      </c>
      <c r="BV114" s="94">
        <v>17458601</v>
      </c>
      <c r="BW114" s="94">
        <v>6282882.7299999902</v>
      </c>
      <c r="BX114" s="94">
        <v>4828622.6999999899</v>
      </c>
      <c r="BY114" s="94">
        <v>708739</v>
      </c>
      <c r="BZ114" s="94">
        <v>7304204</v>
      </c>
      <c r="CA114" s="94">
        <v>36756131</v>
      </c>
      <c r="CB114" s="94">
        <v>14608999</v>
      </c>
      <c r="CC114" s="94">
        <v>6261072</v>
      </c>
    </row>
    <row r="115" spans="1:91" x14ac:dyDescent="0.2">
      <c r="A115" s="83"/>
      <c r="B115" s="83"/>
      <c r="C115" s="83"/>
      <c r="D115" s="94">
        <v>0</v>
      </c>
      <c r="E115" s="94">
        <v>0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4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v>0</v>
      </c>
      <c r="BK115" s="94">
        <v>0</v>
      </c>
      <c r="BL115" s="94">
        <v>0</v>
      </c>
      <c r="BM115" s="94">
        <v>0</v>
      </c>
      <c r="BN115" s="94">
        <v>0</v>
      </c>
      <c r="BO115" s="94">
        <v>0</v>
      </c>
      <c r="BP115" s="94">
        <v>0</v>
      </c>
      <c r="BQ115" s="94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4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75"/>
    </row>
    <row r="116" spans="1:91" x14ac:dyDescent="0.2">
      <c r="A116" s="83"/>
      <c r="B116" s="83"/>
      <c r="C116" s="83"/>
      <c r="D116" s="80" t="s">
        <v>390</v>
      </c>
      <c r="E116" s="80" t="s">
        <v>391</v>
      </c>
      <c r="F116" s="80" t="s">
        <v>392</v>
      </c>
      <c r="G116" s="80" t="s">
        <v>393</v>
      </c>
      <c r="H116" s="80" t="s">
        <v>394</v>
      </c>
      <c r="I116" s="80" t="s">
        <v>395</v>
      </c>
      <c r="J116" s="80" t="s">
        <v>396</v>
      </c>
      <c r="K116" s="80" t="s">
        <v>397</v>
      </c>
      <c r="L116" s="80" t="s">
        <v>398</v>
      </c>
      <c r="M116" s="80" t="s">
        <v>399</v>
      </c>
      <c r="N116" s="80" t="s">
        <v>400</v>
      </c>
      <c r="O116" s="80" t="s">
        <v>401</v>
      </c>
      <c r="P116" s="80" t="s">
        <v>468</v>
      </c>
      <c r="Q116" s="80" t="s">
        <v>403</v>
      </c>
      <c r="R116" s="80" t="s">
        <v>404</v>
      </c>
      <c r="S116" s="80" t="s">
        <v>405</v>
      </c>
      <c r="T116" s="80" t="s">
        <v>406</v>
      </c>
      <c r="U116" s="80" t="s">
        <v>407</v>
      </c>
      <c r="V116" s="80" t="s">
        <v>408</v>
      </c>
      <c r="W116" s="80" t="s">
        <v>409</v>
      </c>
      <c r="X116" s="80" t="s">
        <v>410</v>
      </c>
      <c r="Y116" s="80" t="s">
        <v>411</v>
      </c>
      <c r="Z116" s="80" t="s">
        <v>412</v>
      </c>
      <c r="AA116" s="80" t="s">
        <v>413</v>
      </c>
      <c r="AB116" s="80" t="s">
        <v>414</v>
      </c>
      <c r="AC116" s="80" t="s">
        <v>415</v>
      </c>
      <c r="AD116" s="80" t="s">
        <v>416</v>
      </c>
      <c r="AE116" s="80" t="s">
        <v>417</v>
      </c>
      <c r="AF116" s="80" t="s">
        <v>418</v>
      </c>
      <c r="AG116" s="80" t="s">
        <v>419</v>
      </c>
      <c r="AH116" s="80" t="s">
        <v>420</v>
      </c>
      <c r="AI116" s="80" t="s">
        <v>421</v>
      </c>
      <c r="AJ116" s="80" t="s">
        <v>422</v>
      </c>
      <c r="AK116" s="80" t="s">
        <v>423</v>
      </c>
      <c r="AL116" s="80" t="s">
        <v>424</v>
      </c>
      <c r="AM116" s="80" t="s">
        <v>425</v>
      </c>
      <c r="AN116" s="80" t="s">
        <v>426</v>
      </c>
      <c r="AO116" s="80" t="s">
        <v>427</v>
      </c>
      <c r="AP116" s="80" t="s">
        <v>428</v>
      </c>
      <c r="AQ116" s="80" t="s">
        <v>429</v>
      </c>
      <c r="AR116" s="80" t="s">
        <v>430</v>
      </c>
      <c r="AS116" s="80" t="s">
        <v>431</v>
      </c>
      <c r="AT116" s="80" t="s">
        <v>432</v>
      </c>
      <c r="AU116" s="80" t="s">
        <v>433</v>
      </c>
      <c r="AV116" s="80" t="s">
        <v>434</v>
      </c>
      <c r="AW116" s="80" t="s">
        <v>435</v>
      </c>
      <c r="AX116" s="80" t="s">
        <v>436</v>
      </c>
      <c r="AY116" s="80" t="s">
        <v>437</v>
      </c>
      <c r="AZ116" s="80" t="s">
        <v>438</v>
      </c>
      <c r="BA116" s="80" t="s">
        <v>439</v>
      </c>
      <c r="BB116" s="80" t="s">
        <v>440</v>
      </c>
      <c r="BC116" s="80" t="s">
        <v>441</v>
      </c>
      <c r="BD116" s="80" t="s">
        <v>442</v>
      </c>
      <c r="BE116" s="80" t="s">
        <v>443</v>
      </c>
      <c r="BF116" s="80" t="s">
        <v>444</v>
      </c>
      <c r="BG116" s="80" t="s">
        <v>445</v>
      </c>
      <c r="BH116" s="80" t="s">
        <v>446</v>
      </c>
      <c r="BI116" s="80" t="s">
        <v>447</v>
      </c>
      <c r="BJ116" s="80" t="s">
        <v>448</v>
      </c>
      <c r="BK116" s="80" t="s">
        <v>449</v>
      </c>
      <c r="BL116" s="80" t="s">
        <v>450</v>
      </c>
      <c r="BM116" s="80" t="s">
        <v>451</v>
      </c>
      <c r="BN116" s="80" t="s">
        <v>452</v>
      </c>
      <c r="BO116" s="80" t="s">
        <v>453</v>
      </c>
      <c r="BP116" s="80" t="s">
        <v>454</v>
      </c>
      <c r="BQ116" s="80" t="s">
        <v>455</v>
      </c>
      <c r="BR116" s="80" t="s">
        <v>456</v>
      </c>
      <c r="BS116" s="80" t="s">
        <v>457</v>
      </c>
      <c r="BT116" s="80" t="s">
        <v>458</v>
      </c>
      <c r="BU116" s="80" t="s">
        <v>459</v>
      </c>
      <c r="BV116" s="80" t="s">
        <v>460</v>
      </c>
      <c r="BW116" s="80" t="s">
        <v>461</v>
      </c>
      <c r="BX116" s="80" t="s">
        <v>462</v>
      </c>
      <c r="BY116" s="80" t="s">
        <v>463</v>
      </c>
      <c r="BZ116" s="80" t="s">
        <v>464</v>
      </c>
      <c r="CA116" s="80" t="s">
        <v>465</v>
      </c>
      <c r="CB116" s="80" t="s">
        <v>466</v>
      </c>
      <c r="CC116" s="80" t="s">
        <v>467</v>
      </c>
    </row>
    <row r="117" spans="1:91" x14ac:dyDescent="0.2">
      <c r="A117" s="85" t="s">
        <v>225</v>
      </c>
      <c r="B117" s="85"/>
      <c r="C117" s="85"/>
      <c r="D117" s="96">
        <v>11688</v>
      </c>
      <c r="E117" s="96">
        <v>1670</v>
      </c>
      <c r="F117" s="96">
        <v>35580</v>
      </c>
      <c r="G117" s="96">
        <v>9614</v>
      </c>
      <c r="H117" s="96">
        <v>37668</v>
      </c>
      <c r="I117" s="96">
        <v>63558</v>
      </c>
      <c r="J117" s="96">
        <v>50201</v>
      </c>
      <c r="K117" s="96">
        <v>15607</v>
      </c>
      <c r="L117" s="96">
        <v>6382</v>
      </c>
      <c r="M117" s="96">
        <v>1326</v>
      </c>
      <c r="N117" s="96">
        <v>32168</v>
      </c>
      <c r="O117" s="96">
        <v>1660</v>
      </c>
      <c r="P117" s="96">
        <v>14908</v>
      </c>
      <c r="Q117" s="96">
        <v>1941</v>
      </c>
      <c r="R117" s="96">
        <v>11112</v>
      </c>
      <c r="S117" s="96">
        <v>189738</v>
      </c>
      <c r="T117" s="96">
        <v>84726</v>
      </c>
      <c r="U117" s="96">
        <v>14040</v>
      </c>
      <c r="V117" s="96">
        <v>3383</v>
      </c>
      <c r="W117" s="96">
        <v>28202</v>
      </c>
      <c r="X117" s="96">
        <v>19531</v>
      </c>
      <c r="Y117" s="96">
        <v>3768</v>
      </c>
      <c r="Z117" s="96">
        <v>46539</v>
      </c>
      <c r="AA117" s="96">
        <v>10073</v>
      </c>
      <c r="AB117" s="96">
        <v>49299</v>
      </c>
      <c r="AC117" s="96">
        <v>20911</v>
      </c>
      <c r="AD117" s="96">
        <v>21184</v>
      </c>
      <c r="AE117" s="96">
        <v>2764</v>
      </c>
      <c r="AF117" s="96">
        <v>234666</v>
      </c>
      <c r="AG117" s="96">
        <v>1184</v>
      </c>
      <c r="AH117" s="96">
        <v>5453</v>
      </c>
      <c r="AI117" s="96">
        <v>131027</v>
      </c>
      <c r="AJ117" s="96">
        <v>1193767</v>
      </c>
      <c r="AK117" s="96">
        <v>298855</v>
      </c>
      <c r="AL117" s="96">
        <v>14645</v>
      </c>
      <c r="AM117" s="96">
        <v>5579</v>
      </c>
      <c r="AN117" s="96">
        <v>26991</v>
      </c>
      <c r="AO117" s="96">
        <v>85998</v>
      </c>
      <c r="AP117" s="96">
        <v>9534</v>
      </c>
      <c r="AQ117" s="96">
        <v>9387</v>
      </c>
      <c r="AR117" s="96">
        <v>146787</v>
      </c>
      <c r="AS117" s="96">
        <v>7911</v>
      </c>
      <c r="AT117" s="96">
        <v>6905</v>
      </c>
      <c r="AU117" s="96">
        <v>27506</v>
      </c>
      <c r="AV117" s="96">
        <v>32827</v>
      </c>
      <c r="AW117" s="96">
        <v>50823</v>
      </c>
      <c r="AX117" s="96">
        <v>7880</v>
      </c>
      <c r="AY117" s="96">
        <v>18895</v>
      </c>
      <c r="AZ117" s="96">
        <v>23776</v>
      </c>
      <c r="BA117" s="96">
        <v>6069</v>
      </c>
      <c r="BB117" s="96">
        <v>62858</v>
      </c>
      <c r="BC117" s="96">
        <v>11126</v>
      </c>
      <c r="BD117" s="96">
        <v>12962</v>
      </c>
      <c r="BE117" s="96">
        <v>52488</v>
      </c>
      <c r="BF117" s="96">
        <v>10462</v>
      </c>
      <c r="BG117" s="96">
        <v>3378</v>
      </c>
      <c r="BH117" s="96">
        <v>35037</v>
      </c>
      <c r="BI117" s="96">
        <v>9124</v>
      </c>
      <c r="BJ117" s="96">
        <v>320695</v>
      </c>
      <c r="BK117" s="96">
        <v>32825</v>
      </c>
      <c r="BL117" s="96">
        <v>4180</v>
      </c>
      <c r="BM117" s="96">
        <v>5863</v>
      </c>
      <c r="BN117" s="96">
        <v>2740</v>
      </c>
      <c r="BO117" s="96">
        <v>16243</v>
      </c>
      <c r="BP117" s="96">
        <v>49922</v>
      </c>
      <c r="BQ117" s="96">
        <v>6738</v>
      </c>
      <c r="BR117" s="96">
        <v>690243</v>
      </c>
      <c r="BS117" s="96">
        <v>111994</v>
      </c>
      <c r="BT117" s="96">
        <v>11869</v>
      </c>
      <c r="BU117" s="96">
        <v>51089</v>
      </c>
      <c r="BV117" s="96">
        <v>21916</v>
      </c>
      <c r="BW117" s="96">
        <v>3588</v>
      </c>
      <c r="BX117" s="96">
        <v>3763</v>
      </c>
      <c r="BY117" s="96">
        <v>2052</v>
      </c>
      <c r="BZ117" s="96">
        <v>21805</v>
      </c>
      <c r="CA117" s="96">
        <v>39513</v>
      </c>
      <c r="CB117" s="96">
        <v>14838</v>
      </c>
      <c r="CC117" s="96">
        <v>3560</v>
      </c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</row>
    <row r="118" spans="1:91" x14ac:dyDescent="0.2">
      <c r="A118" s="83" t="s">
        <v>160</v>
      </c>
      <c r="B118" s="83"/>
      <c r="C118" s="83"/>
      <c r="D118" s="80">
        <v>10630</v>
      </c>
      <c r="E118" s="80">
        <v>1415</v>
      </c>
      <c r="F118" s="80">
        <v>31420</v>
      </c>
      <c r="G118" s="80">
        <v>8171</v>
      </c>
      <c r="H118" s="80">
        <v>34089</v>
      </c>
      <c r="I118" s="80">
        <v>57578</v>
      </c>
      <c r="J118" s="80">
        <v>44805</v>
      </c>
      <c r="K118" s="80">
        <v>14248</v>
      </c>
      <c r="L118" s="80">
        <v>5603</v>
      </c>
      <c r="M118" s="80">
        <v>1144</v>
      </c>
      <c r="N118" s="80">
        <v>28463</v>
      </c>
      <c r="O118" s="80">
        <v>1411</v>
      </c>
      <c r="P118" s="80">
        <v>13152</v>
      </c>
      <c r="Q118" s="80">
        <v>1757</v>
      </c>
      <c r="R118" s="80">
        <v>9843</v>
      </c>
      <c r="S118" s="80">
        <v>168288</v>
      </c>
      <c r="T118" s="80">
        <v>76528</v>
      </c>
      <c r="U118" s="80">
        <v>12550</v>
      </c>
      <c r="V118" s="80">
        <v>2857</v>
      </c>
      <c r="W118" s="80">
        <v>25817</v>
      </c>
      <c r="X118" s="80">
        <v>17311</v>
      </c>
      <c r="Y118" s="80">
        <v>3296</v>
      </c>
      <c r="Z118" s="80">
        <v>41926</v>
      </c>
      <c r="AA118" s="80">
        <v>9222</v>
      </c>
      <c r="AB118" s="80">
        <v>45023</v>
      </c>
      <c r="AC118" s="80">
        <v>18309</v>
      </c>
      <c r="AD118" s="80">
        <v>18924</v>
      </c>
      <c r="AE118" s="80">
        <v>2332</v>
      </c>
      <c r="AF118" s="80">
        <v>212580</v>
      </c>
      <c r="AG118" s="80">
        <v>1027</v>
      </c>
      <c r="AH118" s="80">
        <v>4781</v>
      </c>
      <c r="AI118" s="80">
        <v>121692</v>
      </c>
      <c r="AJ118" s="80">
        <v>1084186</v>
      </c>
      <c r="AK118" s="80">
        <v>269288</v>
      </c>
      <c r="AL118" s="80">
        <v>13636</v>
      </c>
      <c r="AM118" s="80">
        <v>4777</v>
      </c>
      <c r="AN118" s="80">
        <v>23223</v>
      </c>
      <c r="AO118" s="80">
        <v>76755</v>
      </c>
      <c r="AP118" s="80">
        <v>8243</v>
      </c>
      <c r="AQ118" s="80">
        <v>7697</v>
      </c>
      <c r="AR118" s="80">
        <v>131734</v>
      </c>
      <c r="AS118" s="80">
        <v>6984</v>
      </c>
      <c r="AT118" s="80">
        <v>6052</v>
      </c>
      <c r="AU118" s="80">
        <v>24832</v>
      </c>
      <c r="AV118" s="80">
        <v>29138</v>
      </c>
      <c r="AW118" s="80">
        <v>45167</v>
      </c>
      <c r="AX118" s="80">
        <v>6507</v>
      </c>
      <c r="AY118" s="80">
        <v>16653</v>
      </c>
      <c r="AZ118" s="80">
        <v>20850</v>
      </c>
      <c r="BA118" s="80">
        <v>5179</v>
      </c>
      <c r="BB118" s="80">
        <v>56419</v>
      </c>
      <c r="BC118" s="80">
        <v>9814</v>
      </c>
      <c r="BD118" s="80">
        <v>11296</v>
      </c>
      <c r="BE118" s="80">
        <v>47769</v>
      </c>
      <c r="BF118" s="80">
        <v>8851</v>
      </c>
      <c r="BG118" s="80">
        <v>2751</v>
      </c>
      <c r="BH118" s="80">
        <v>30680</v>
      </c>
      <c r="BI118" s="80">
        <v>8170</v>
      </c>
      <c r="BJ118" s="80">
        <v>283665</v>
      </c>
      <c r="BK118" s="80">
        <v>29028</v>
      </c>
      <c r="BL118" s="80">
        <v>3613</v>
      </c>
      <c r="BM118" s="80">
        <v>4974</v>
      </c>
      <c r="BN118" s="80">
        <v>2296</v>
      </c>
      <c r="BO118" s="80">
        <v>14374</v>
      </c>
      <c r="BP118" s="80">
        <v>44443</v>
      </c>
      <c r="BQ118" s="80">
        <v>5907</v>
      </c>
      <c r="BR118" s="80">
        <v>611357</v>
      </c>
      <c r="BS118" s="80">
        <v>101547</v>
      </c>
      <c r="BT118" s="80">
        <v>11010</v>
      </c>
      <c r="BU118" s="80">
        <v>45113</v>
      </c>
      <c r="BV118" s="80">
        <v>19803</v>
      </c>
      <c r="BW118" s="80">
        <v>3056</v>
      </c>
      <c r="BX118" s="80">
        <v>3231</v>
      </c>
      <c r="BY118" s="80">
        <v>1786</v>
      </c>
      <c r="BZ118" s="80">
        <v>19033</v>
      </c>
      <c r="CA118" s="80">
        <v>36762</v>
      </c>
      <c r="CB118" s="80">
        <v>13429</v>
      </c>
      <c r="CC118" s="80">
        <v>3104</v>
      </c>
    </row>
    <row r="119" spans="1:91" x14ac:dyDescent="0.2">
      <c r="A119" s="83" t="s">
        <v>274</v>
      </c>
      <c r="B119" s="83"/>
      <c r="C119" s="83"/>
      <c r="D119" s="80">
        <v>1010</v>
      </c>
      <c r="E119" s="80">
        <v>225</v>
      </c>
      <c r="F119" s="80">
        <v>3505</v>
      </c>
      <c r="G119" s="80">
        <v>1286</v>
      </c>
      <c r="H119" s="80">
        <v>2721</v>
      </c>
      <c r="I119" s="80">
        <v>4974</v>
      </c>
      <c r="J119" s="80">
        <v>4620</v>
      </c>
      <c r="K119" s="80">
        <v>1228</v>
      </c>
      <c r="L119" s="80">
        <v>714</v>
      </c>
      <c r="M119" s="80">
        <v>162</v>
      </c>
      <c r="N119" s="80">
        <v>3102</v>
      </c>
      <c r="O119" s="80">
        <v>221</v>
      </c>
      <c r="P119" s="80">
        <v>1609</v>
      </c>
      <c r="Q119" s="80">
        <v>172</v>
      </c>
      <c r="R119" s="80">
        <v>1148</v>
      </c>
      <c r="S119" s="80">
        <v>16800</v>
      </c>
      <c r="T119" s="80">
        <v>6981</v>
      </c>
      <c r="U119" s="80">
        <v>1234</v>
      </c>
      <c r="V119" s="80">
        <v>477</v>
      </c>
      <c r="W119" s="80">
        <v>2015</v>
      </c>
      <c r="X119" s="80">
        <v>2009</v>
      </c>
      <c r="Y119" s="80">
        <v>418</v>
      </c>
      <c r="Z119" s="80">
        <v>3911</v>
      </c>
      <c r="AA119" s="80">
        <v>669</v>
      </c>
      <c r="AB119" s="80">
        <v>3650</v>
      </c>
      <c r="AC119" s="80">
        <v>2381</v>
      </c>
      <c r="AD119" s="80">
        <v>1913</v>
      </c>
      <c r="AE119" s="80">
        <v>388</v>
      </c>
      <c r="AF119" s="80">
        <v>19858</v>
      </c>
      <c r="AG119" s="80">
        <v>140</v>
      </c>
      <c r="AH119" s="80">
        <v>586</v>
      </c>
      <c r="AI119" s="80">
        <v>7684</v>
      </c>
      <c r="AJ119" s="80">
        <v>109208</v>
      </c>
      <c r="AK119" s="80">
        <v>23338</v>
      </c>
      <c r="AL119" s="80">
        <v>855</v>
      </c>
      <c r="AM119" s="80">
        <v>733</v>
      </c>
      <c r="AN119" s="80">
        <v>3255</v>
      </c>
      <c r="AO119" s="80">
        <v>7425</v>
      </c>
      <c r="AP119" s="80">
        <v>1065</v>
      </c>
      <c r="AQ119" s="80">
        <v>1547</v>
      </c>
      <c r="AR119" s="80">
        <v>11914</v>
      </c>
      <c r="AS119" s="80">
        <v>780</v>
      </c>
      <c r="AT119" s="80">
        <v>729</v>
      </c>
      <c r="AU119" s="80">
        <v>2203</v>
      </c>
      <c r="AV119" s="80">
        <v>2893</v>
      </c>
      <c r="AW119" s="80">
        <v>4389</v>
      </c>
      <c r="AX119" s="80">
        <v>1230</v>
      </c>
      <c r="AY119" s="80">
        <v>2071</v>
      </c>
      <c r="AZ119" s="80">
        <v>2629</v>
      </c>
      <c r="BA119" s="80">
        <v>798</v>
      </c>
      <c r="BB119" s="80">
        <v>4887</v>
      </c>
      <c r="BC119" s="80">
        <v>1148</v>
      </c>
      <c r="BD119" s="80">
        <v>1359</v>
      </c>
      <c r="BE119" s="80">
        <v>3897</v>
      </c>
      <c r="BF119" s="80">
        <v>1394</v>
      </c>
      <c r="BG119" s="80">
        <v>540</v>
      </c>
      <c r="BH119" s="80">
        <v>3609</v>
      </c>
      <c r="BI119" s="80">
        <v>874</v>
      </c>
      <c r="BJ119" s="80">
        <v>29594</v>
      </c>
      <c r="BK119" s="80">
        <v>3341</v>
      </c>
      <c r="BL119" s="80">
        <v>503</v>
      </c>
      <c r="BM119" s="80">
        <v>774</v>
      </c>
      <c r="BN119" s="80">
        <v>392</v>
      </c>
      <c r="BO119" s="80">
        <v>1672</v>
      </c>
      <c r="BP119" s="80">
        <v>4486</v>
      </c>
      <c r="BQ119" s="80">
        <v>675</v>
      </c>
      <c r="BR119" s="80">
        <v>64781</v>
      </c>
      <c r="BS119" s="80">
        <v>8501</v>
      </c>
      <c r="BT119" s="80">
        <v>801</v>
      </c>
      <c r="BU119" s="80">
        <v>5300</v>
      </c>
      <c r="BV119" s="80">
        <v>1725</v>
      </c>
      <c r="BW119" s="80">
        <v>480</v>
      </c>
      <c r="BX119" s="80">
        <v>474</v>
      </c>
      <c r="BY119" s="80">
        <v>241</v>
      </c>
      <c r="BZ119" s="80">
        <v>2435</v>
      </c>
      <c r="CA119" s="80">
        <v>1926</v>
      </c>
      <c r="CB119" s="80">
        <v>1170</v>
      </c>
      <c r="CC119" s="80">
        <v>422</v>
      </c>
    </row>
    <row r="120" spans="1:91" x14ac:dyDescent="0.2">
      <c r="A120" s="83" t="s">
        <v>275</v>
      </c>
      <c r="B120" s="83"/>
      <c r="C120" s="83"/>
      <c r="D120" s="80">
        <v>47</v>
      </c>
      <c r="E120" s="80">
        <v>22</v>
      </c>
      <c r="F120" s="80">
        <v>395</v>
      </c>
      <c r="G120" s="80">
        <v>106</v>
      </c>
      <c r="H120" s="80">
        <v>413</v>
      </c>
      <c r="I120" s="80">
        <v>980</v>
      </c>
      <c r="J120" s="80">
        <v>709</v>
      </c>
      <c r="K120" s="80">
        <v>131</v>
      </c>
      <c r="L120" s="80">
        <v>63</v>
      </c>
      <c r="M120" s="80">
        <v>14</v>
      </c>
      <c r="N120" s="80">
        <v>410</v>
      </c>
      <c r="O120" s="80">
        <v>17</v>
      </c>
      <c r="P120" s="80">
        <v>116</v>
      </c>
      <c r="Q120" s="80">
        <v>12</v>
      </c>
      <c r="R120" s="80">
        <v>121</v>
      </c>
      <c r="S120" s="80">
        <v>4442</v>
      </c>
      <c r="T120" s="80">
        <v>1178</v>
      </c>
      <c r="U120" s="80">
        <v>146</v>
      </c>
      <c r="V120" s="80">
        <v>25</v>
      </c>
      <c r="W120" s="80">
        <v>222</v>
      </c>
      <c r="X120" s="80">
        <v>209</v>
      </c>
      <c r="Y120" s="80">
        <v>47</v>
      </c>
      <c r="Z120" s="80">
        <v>512</v>
      </c>
      <c r="AA120" s="80">
        <v>101</v>
      </c>
      <c r="AB120" s="80">
        <v>582</v>
      </c>
      <c r="AC120" s="80">
        <v>137</v>
      </c>
      <c r="AD120" s="80">
        <v>207</v>
      </c>
      <c r="AE120" s="80">
        <v>44</v>
      </c>
      <c r="AF120" s="80">
        <v>2216</v>
      </c>
      <c r="AG120" s="80">
        <v>11</v>
      </c>
      <c r="AH120" s="80">
        <v>81</v>
      </c>
      <c r="AI120" s="80">
        <v>1645</v>
      </c>
      <c r="AJ120" s="80">
        <v>0</v>
      </c>
      <c r="AK120" s="80">
        <v>3370</v>
      </c>
      <c r="AL120" s="80">
        <v>72</v>
      </c>
      <c r="AM120" s="80">
        <v>69</v>
      </c>
      <c r="AN120" s="80">
        <v>351</v>
      </c>
      <c r="AO120" s="80">
        <v>992</v>
      </c>
      <c r="AP120" s="80">
        <v>132</v>
      </c>
      <c r="AQ120" s="80">
        <v>100</v>
      </c>
      <c r="AR120" s="80">
        <v>1647</v>
      </c>
      <c r="AS120" s="80">
        <v>95</v>
      </c>
      <c r="AT120" s="80">
        <v>112</v>
      </c>
      <c r="AU120" s="80">
        <v>286</v>
      </c>
      <c r="AV120" s="80">
        <v>398</v>
      </c>
      <c r="AW120" s="80">
        <v>847</v>
      </c>
      <c r="AX120" s="80">
        <v>121</v>
      </c>
      <c r="AY120" s="80">
        <v>169</v>
      </c>
      <c r="AZ120" s="80">
        <v>276</v>
      </c>
      <c r="BA120" s="80">
        <v>73</v>
      </c>
      <c r="BB120" s="80">
        <v>873</v>
      </c>
      <c r="BC120" s="80">
        <v>129</v>
      </c>
      <c r="BD120" s="80">
        <v>154</v>
      </c>
      <c r="BE120" s="80">
        <v>517</v>
      </c>
      <c r="BF120" s="80">
        <v>144</v>
      </c>
      <c r="BG120" s="80">
        <v>68</v>
      </c>
      <c r="BH120" s="80">
        <v>363</v>
      </c>
      <c r="BI120" s="80">
        <v>80</v>
      </c>
      <c r="BJ120" s="80">
        <v>4654</v>
      </c>
      <c r="BK120" s="80">
        <v>439</v>
      </c>
      <c r="BL120" s="80">
        <v>64</v>
      </c>
      <c r="BM120" s="80">
        <v>66</v>
      </c>
      <c r="BN120" s="80">
        <v>39</v>
      </c>
      <c r="BO120" s="80">
        <v>192</v>
      </c>
      <c r="BP120" s="80">
        <v>524</v>
      </c>
      <c r="BQ120" s="80">
        <v>87</v>
      </c>
      <c r="BR120" s="80">
        <v>12953</v>
      </c>
      <c r="BS120" s="80">
        <v>1049</v>
      </c>
      <c r="BT120" s="80">
        <v>33</v>
      </c>
      <c r="BU120" s="80">
        <v>661</v>
      </c>
      <c r="BV120" s="80">
        <v>172</v>
      </c>
      <c r="BW120" s="80">
        <v>49</v>
      </c>
      <c r="BX120" s="80">
        <v>53</v>
      </c>
      <c r="BY120" s="80">
        <v>20</v>
      </c>
      <c r="BZ120" s="80">
        <v>276</v>
      </c>
      <c r="CA120" s="80">
        <v>435</v>
      </c>
      <c r="CB120" s="80">
        <v>200</v>
      </c>
      <c r="CC120" s="80">
        <v>34</v>
      </c>
    </row>
    <row r="121" spans="1:91" x14ac:dyDescent="0.2">
      <c r="A121" s="83" t="s">
        <v>322</v>
      </c>
      <c r="B121" s="83"/>
      <c r="C121" s="83"/>
      <c r="D121" s="80">
        <v>1</v>
      </c>
      <c r="E121" s="80">
        <v>0</v>
      </c>
      <c r="F121" s="80">
        <v>3</v>
      </c>
      <c r="G121" s="80">
        <v>0</v>
      </c>
      <c r="H121" s="80">
        <v>0</v>
      </c>
      <c r="I121" s="80">
        <v>0</v>
      </c>
      <c r="J121" s="80">
        <v>2</v>
      </c>
      <c r="K121" s="80">
        <v>0</v>
      </c>
      <c r="L121" s="80">
        <v>0</v>
      </c>
      <c r="M121" s="80">
        <v>0</v>
      </c>
      <c r="N121" s="80">
        <v>1</v>
      </c>
      <c r="O121" s="80">
        <v>0</v>
      </c>
      <c r="P121" s="80">
        <v>1</v>
      </c>
      <c r="Q121" s="80">
        <v>0</v>
      </c>
      <c r="R121" s="80">
        <v>0</v>
      </c>
      <c r="S121" s="80">
        <v>10</v>
      </c>
      <c r="T121" s="80">
        <v>10</v>
      </c>
      <c r="U121" s="80">
        <v>2</v>
      </c>
      <c r="V121" s="80">
        <v>0</v>
      </c>
      <c r="W121" s="80">
        <v>0</v>
      </c>
      <c r="X121" s="80">
        <v>2</v>
      </c>
      <c r="Y121" s="80">
        <v>0</v>
      </c>
      <c r="Z121" s="80">
        <v>0</v>
      </c>
      <c r="AA121" s="80">
        <v>0</v>
      </c>
      <c r="AB121" s="80">
        <v>4</v>
      </c>
      <c r="AC121" s="80">
        <v>0</v>
      </c>
      <c r="AD121" s="80">
        <v>0</v>
      </c>
      <c r="AE121" s="80">
        <v>0</v>
      </c>
      <c r="AF121" s="80">
        <v>12</v>
      </c>
      <c r="AG121" s="80">
        <v>0</v>
      </c>
      <c r="AH121" s="80">
        <v>1</v>
      </c>
      <c r="AI121" s="80">
        <v>6</v>
      </c>
      <c r="AJ121" s="80">
        <v>0</v>
      </c>
      <c r="AK121" s="80">
        <v>11</v>
      </c>
      <c r="AL121" s="80">
        <v>0</v>
      </c>
      <c r="AM121" s="80">
        <v>0</v>
      </c>
      <c r="AN121" s="80">
        <v>3</v>
      </c>
      <c r="AO121" s="80">
        <v>2</v>
      </c>
      <c r="AP121" s="80">
        <v>0</v>
      </c>
      <c r="AQ121" s="80">
        <v>0</v>
      </c>
      <c r="AR121" s="80">
        <v>3</v>
      </c>
      <c r="AS121" s="80">
        <v>1</v>
      </c>
      <c r="AT121" s="80">
        <v>0</v>
      </c>
      <c r="AU121" s="80">
        <v>2</v>
      </c>
      <c r="AV121" s="80">
        <v>0</v>
      </c>
      <c r="AW121" s="80">
        <v>0</v>
      </c>
      <c r="AX121" s="80">
        <v>0</v>
      </c>
      <c r="AY121" s="80">
        <v>0</v>
      </c>
      <c r="AZ121" s="80">
        <v>0</v>
      </c>
      <c r="BA121" s="80">
        <v>0</v>
      </c>
      <c r="BB121" s="80">
        <v>0</v>
      </c>
      <c r="BC121" s="80">
        <v>0</v>
      </c>
      <c r="BD121" s="80">
        <v>0</v>
      </c>
      <c r="BE121" s="80">
        <v>1</v>
      </c>
      <c r="BF121" s="80">
        <v>0</v>
      </c>
      <c r="BG121" s="80">
        <v>0</v>
      </c>
      <c r="BH121" s="80">
        <v>2</v>
      </c>
      <c r="BI121" s="80">
        <v>0</v>
      </c>
      <c r="BJ121" s="80">
        <v>1</v>
      </c>
      <c r="BK121" s="80">
        <v>0</v>
      </c>
      <c r="BL121" s="80">
        <v>0</v>
      </c>
      <c r="BM121" s="80">
        <v>0</v>
      </c>
      <c r="BN121" s="80">
        <v>0</v>
      </c>
      <c r="BO121" s="80">
        <v>0</v>
      </c>
      <c r="BP121" s="80">
        <v>0</v>
      </c>
      <c r="BQ121" s="80">
        <v>0</v>
      </c>
      <c r="BR121" s="80">
        <v>47</v>
      </c>
      <c r="BS121" s="80">
        <v>4</v>
      </c>
      <c r="BT121" s="80">
        <v>0</v>
      </c>
      <c r="BU121" s="80">
        <v>1</v>
      </c>
      <c r="BV121" s="80">
        <v>2</v>
      </c>
      <c r="BW121" s="80">
        <v>0</v>
      </c>
      <c r="BX121" s="80">
        <v>1</v>
      </c>
      <c r="BY121" s="80">
        <v>0</v>
      </c>
      <c r="BZ121" s="80">
        <v>0</v>
      </c>
      <c r="CA121" s="80">
        <v>0</v>
      </c>
      <c r="CB121" s="80">
        <v>0</v>
      </c>
      <c r="CC121" s="80">
        <v>0</v>
      </c>
    </row>
    <row r="122" spans="1:91" x14ac:dyDescent="0.2">
      <c r="A122" s="83" t="s">
        <v>323</v>
      </c>
      <c r="B122" s="83"/>
      <c r="C122" s="83"/>
      <c r="D122" s="80">
        <v>0</v>
      </c>
      <c r="E122" s="80">
        <v>8</v>
      </c>
      <c r="F122" s="80">
        <v>257</v>
      </c>
      <c r="G122" s="80">
        <v>51</v>
      </c>
      <c r="H122" s="80">
        <v>445</v>
      </c>
      <c r="I122" s="80">
        <v>26</v>
      </c>
      <c r="J122" s="80">
        <v>65</v>
      </c>
      <c r="K122" s="80">
        <v>0</v>
      </c>
      <c r="L122" s="80">
        <v>2</v>
      </c>
      <c r="M122" s="80">
        <v>6</v>
      </c>
      <c r="N122" s="80">
        <v>192</v>
      </c>
      <c r="O122" s="80">
        <v>11</v>
      </c>
      <c r="P122" s="80">
        <v>30</v>
      </c>
      <c r="Q122" s="80">
        <v>0</v>
      </c>
      <c r="R122" s="80">
        <v>0</v>
      </c>
      <c r="S122" s="80">
        <v>198</v>
      </c>
      <c r="T122" s="80">
        <v>29</v>
      </c>
      <c r="U122" s="80">
        <v>105</v>
      </c>
      <c r="V122" s="80">
        <v>24</v>
      </c>
      <c r="W122" s="80">
        <v>148</v>
      </c>
      <c r="X122" s="80">
        <v>0</v>
      </c>
      <c r="Y122" s="80">
        <v>7</v>
      </c>
      <c r="Z122" s="80">
        <v>190</v>
      </c>
      <c r="AA122" s="80">
        <v>81</v>
      </c>
      <c r="AB122" s="80">
        <v>40</v>
      </c>
      <c r="AC122" s="80">
        <v>84</v>
      </c>
      <c r="AD122" s="80">
        <v>140</v>
      </c>
      <c r="AE122" s="80">
        <v>0</v>
      </c>
      <c r="AF122" s="80">
        <v>0</v>
      </c>
      <c r="AG122" s="80">
        <v>6</v>
      </c>
      <c r="AH122" s="80">
        <v>4</v>
      </c>
      <c r="AI122" s="80">
        <v>0</v>
      </c>
      <c r="AJ122" s="80">
        <v>0</v>
      </c>
      <c r="AK122" s="80">
        <v>2848</v>
      </c>
      <c r="AL122" s="80">
        <v>82</v>
      </c>
      <c r="AM122" s="80">
        <v>0</v>
      </c>
      <c r="AN122" s="80">
        <v>159</v>
      </c>
      <c r="AO122" s="80">
        <v>824</v>
      </c>
      <c r="AP122" s="80">
        <v>94</v>
      </c>
      <c r="AQ122" s="80">
        <v>43</v>
      </c>
      <c r="AR122" s="80">
        <v>1489</v>
      </c>
      <c r="AS122" s="80">
        <v>51</v>
      </c>
      <c r="AT122" s="80">
        <v>12</v>
      </c>
      <c r="AU122" s="80">
        <v>183</v>
      </c>
      <c r="AV122" s="80">
        <v>398</v>
      </c>
      <c r="AW122" s="80">
        <v>420</v>
      </c>
      <c r="AX122" s="80">
        <v>22</v>
      </c>
      <c r="AY122" s="80">
        <v>2</v>
      </c>
      <c r="AZ122" s="80">
        <v>21</v>
      </c>
      <c r="BA122" s="80">
        <v>19</v>
      </c>
      <c r="BB122" s="80">
        <v>679</v>
      </c>
      <c r="BC122" s="80">
        <v>35</v>
      </c>
      <c r="BD122" s="80">
        <v>153</v>
      </c>
      <c r="BE122" s="80">
        <v>304</v>
      </c>
      <c r="BF122" s="80">
        <v>73</v>
      </c>
      <c r="BG122" s="80">
        <v>19</v>
      </c>
      <c r="BH122" s="80">
        <v>383</v>
      </c>
      <c r="BI122" s="80">
        <v>0</v>
      </c>
      <c r="BJ122" s="80">
        <v>2781</v>
      </c>
      <c r="BK122" s="80">
        <v>17</v>
      </c>
      <c r="BL122" s="80">
        <v>0</v>
      </c>
      <c r="BM122" s="80">
        <v>49</v>
      </c>
      <c r="BN122" s="80">
        <v>13</v>
      </c>
      <c r="BO122" s="80">
        <v>5</v>
      </c>
      <c r="BP122" s="80">
        <v>469</v>
      </c>
      <c r="BQ122" s="80">
        <v>69</v>
      </c>
      <c r="BR122" s="80">
        <v>1105</v>
      </c>
      <c r="BS122" s="80">
        <v>893</v>
      </c>
      <c r="BT122" s="80">
        <v>25</v>
      </c>
      <c r="BU122" s="80">
        <v>14</v>
      </c>
      <c r="BV122" s="80">
        <v>214</v>
      </c>
      <c r="BW122" s="80">
        <v>3</v>
      </c>
      <c r="BX122" s="80">
        <v>4</v>
      </c>
      <c r="BY122" s="80">
        <v>5</v>
      </c>
      <c r="BZ122" s="80">
        <v>61</v>
      </c>
      <c r="CA122" s="80">
        <v>390</v>
      </c>
      <c r="CB122" s="80">
        <v>39</v>
      </c>
      <c r="CC122" s="80">
        <v>0</v>
      </c>
    </row>
    <row r="123" spans="1:91" x14ac:dyDescent="0.2">
      <c r="A123" s="83" t="s">
        <v>324</v>
      </c>
      <c r="B123" s="83"/>
      <c r="C123" s="83"/>
      <c r="D123" s="80">
        <v>0</v>
      </c>
      <c r="E123" s="80">
        <v>0</v>
      </c>
      <c r="F123" s="80">
        <v>0</v>
      </c>
      <c r="G123" s="80">
        <v>0</v>
      </c>
      <c r="H123" s="80">
        <v>0</v>
      </c>
      <c r="I123" s="80">
        <v>0</v>
      </c>
      <c r="J123" s="80">
        <v>0</v>
      </c>
      <c r="K123" s="80">
        <v>0</v>
      </c>
      <c r="L123" s="80">
        <v>0</v>
      </c>
      <c r="M123" s="80">
        <v>0</v>
      </c>
      <c r="N123" s="80">
        <v>0</v>
      </c>
      <c r="O123" s="80">
        <v>0</v>
      </c>
      <c r="P123" s="80">
        <v>0</v>
      </c>
      <c r="Q123" s="80">
        <v>0</v>
      </c>
      <c r="R123" s="80">
        <v>0</v>
      </c>
      <c r="S123" s="80">
        <v>0</v>
      </c>
      <c r="T123" s="80">
        <v>0</v>
      </c>
      <c r="U123" s="80">
        <v>3</v>
      </c>
      <c r="V123" s="80">
        <v>0</v>
      </c>
      <c r="W123" s="80">
        <v>0</v>
      </c>
      <c r="X123" s="80">
        <v>0</v>
      </c>
      <c r="Y123" s="80">
        <v>0</v>
      </c>
      <c r="Z123" s="80">
        <v>0</v>
      </c>
      <c r="AA123" s="80">
        <v>0</v>
      </c>
      <c r="AB123" s="80">
        <v>0</v>
      </c>
      <c r="AC123" s="80">
        <v>0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373</v>
      </c>
      <c r="AK123" s="80">
        <v>0</v>
      </c>
      <c r="AL123" s="80">
        <v>0</v>
      </c>
      <c r="AM123" s="80">
        <v>0</v>
      </c>
      <c r="AN123" s="80">
        <v>0</v>
      </c>
      <c r="AO123" s="80">
        <v>0</v>
      </c>
      <c r="AP123" s="80">
        <v>0</v>
      </c>
      <c r="AQ123" s="80">
        <v>0</v>
      </c>
      <c r="AR123" s="80">
        <v>0</v>
      </c>
      <c r="AS123" s="80">
        <v>0</v>
      </c>
      <c r="AT123" s="80">
        <v>0</v>
      </c>
      <c r="AU123" s="80">
        <v>0</v>
      </c>
      <c r="AV123" s="80">
        <v>0</v>
      </c>
      <c r="AW123" s="80">
        <v>0</v>
      </c>
      <c r="AX123" s="80">
        <v>0</v>
      </c>
      <c r="AY123" s="80">
        <v>0</v>
      </c>
      <c r="AZ123" s="80">
        <v>0</v>
      </c>
      <c r="BA123" s="80">
        <v>0</v>
      </c>
      <c r="BB123" s="80">
        <v>0</v>
      </c>
      <c r="BC123" s="80">
        <v>0</v>
      </c>
      <c r="BD123" s="80">
        <v>0</v>
      </c>
      <c r="BE123" s="80">
        <v>0</v>
      </c>
      <c r="BF123" s="80">
        <v>0</v>
      </c>
      <c r="BG123" s="80">
        <v>0</v>
      </c>
      <c r="BH123" s="80">
        <v>0</v>
      </c>
      <c r="BI123" s="80">
        <v>0</v>
      </c>
      <c r="BJ123" s="80">
        <v>0</v>
      </c>
      <c r="BK123" s="80">
        <v>0</v>
      </c>
      <c r="BL123" s="80">
        <v>0</v>
      </c>
      <c r="BM123" s="80">
        <v>0</v>
      </c>
      <c r="BN123" s="80">
        <v>0</v>
      </c>
      <c r="BO123" s="80">
        <v>0</v>
      </c>
      <c r="BP123" s="80">
        <v>0</v>
      </c>
      <c r="BQ123" s="80">
        <v>0</v>
      </c>
      <c r="BR123" s="80">
        <v>0</v>
      </c>
      <c r="BS123" s="80">
        <v>0</v>
      </c>
      <c r="BT123" s="80">
        <v>0</v>
      </c>
      <c r="BU123" s="80">
        <v>0</v>
      </c>
      <c r="BV123" s="80">
        <v>0</v>
      </c>
      <c r="BW123" s="80">
        <v>0</v>
      </c>
      <c r="BX123" s="80">
        <v>0</v>
      </c>
      <c r="BY123" s="80">
        <v>0</v>
      </c>
      <c r="BZ123" s="80">
        <v>0</v>
      </c>
      <c r="CA123" s="80">
        <v>0</v>
      </c>
      <c r="CB123" s="80">
        <v>0</v>
      </c>
      <c r="CC123" s="80">
        <v>0</v>
      </c>
    </row>
    <row r="124" spans="1:91" x14ac:dyDescent="0.2">
      <c r="A124" s="83" t="s">
        <v>325</v>
      </c>
      <c r="B124" s="83"/>
      <c r="C124" s="83"/>
      <c r="D124" s="80">
        <v>0</v>
      </c>
      <c r="E124" s="80">
        <v>6</v>
      </c>
      <c r="F124" s="80">
        <v>497</v>
      </c>
      <c r="G124" s="80">
        <v>217</v>
      </c>
      <c r="H124" s="80">
        <v>716</v>
      </c>
      <c r="I124" s="80">
        <v>0</v>
      </c>
      <c r="J124" s="80">
        <v>0</v>
      </c>
      <c r="K124" s="80">
        <v>961</v>
      </c>
      <c r="L124" s="80">
        <v>31</v>
      </c>
      <c r="M124" s="80">
        <v>23</v>
      </c>
      <c r="N124" s="80">
        <v>340</v>
      </c>
      <c r="O124" s="80">
        <v>38</v>
      </c>
      <c r="P124" s="80">
        <v>0</v>
      </c>
      <c r="Q124" s="80">
        <v>0</v>
      </c>
      <c r="R124" s="80">
        <v>2</v>
      </c>
      <c r="S124" s="80">
        <v>0</v>
      </c>
      <c r="T124" s="80">
        <v>725</v>
      </c>
      <c r="U124" s="80">
        <v>228</v>
      </c>
      <c r="V124" s="80">
        <v>29</v>
      </c>
      <c r="W124" s="80">
        <v>393</v>
      </c>
      <c r="X124" s="80">
        <v>82</v>
      </c>
      <c r="Y124" s="80">
        <v>0</v>
      </c>
      <c r="Z124" s="80">
        <v>183</v>
      </c>
      <c r="AA124" s="80">
        <v>0</v>
      </c>
      <c r="AB124" s="80">
        <v>28</v>
      </c>
      <c r="AC124" s="80">
        <v>656</v>
      </c>
      <c r="AD124" s="80">
        <v>186</v>
      </c>
      <c r="AE124" s="80">
        <v>12</v>
      </c>
      <c r="AF124" s="80">
        <v>502</v>
      </c>
      <c r="AG124" s="80">
        <v>0</v>
      </c>
      <c r="AH124" s="80">
        <v>21</v>
      </c>
      <c r="AI124" s="80">
        <v>0</v>
      </c>
      <c r="AJ124" s="80">
        <v>26305</v>
      </c>
      <c r="AK124" s="80">
        <v>76</v>
      </c>
      <c r="AL124" s="80">
        <v>186</v>
      </c>
      <c r="AM124" s="80">
        <v>0</v>
      </c>
      <c r="AN124" s="80">
        <v>0</v>
      </c>
      <c r="AO124" s="80">
        <v>0</v>
      </c>
      <c r="AP124" s="80">
        <v>52</v>
      </c>
      <c r="AQ124" s="80">
        <v>45</v>
      </c>
      <c r="AR124" s="80">
        <v>737</v>
      </c>
      <c r="AS124" s="80">
        <v>48</v>
      </c>
      <c r="AT124" s="80">
        <v>10</v>
      </c>
      <c r="AU124" s="80">
        <v>279</v>
      </c>
      <c r="AV124" s="80">
        <v>421</v>
      </c>
      <c r="AW124" s="80">
        <v>346</v>
      </c>
      <c r="AX124" s="80">
        <v>71</v>
      </c>
      <c r="AY124" s="80">
        <v>389</v>
      </c>
      <c r="AZ124" s="80">
        <v>518</v>
      </c>
      <c r="BA124" s="80">
        <v>1</v>
      </c>
      <c r="BB124" s="80">
        <v>183</v>
      </c>
      <c r="BC124" s="80">
        <v>167</v>
      </c>
      <c r="BD124" s="80">
        <v>197</v>
      </c>
      <c r="BE124" s="80">
        <v>28</v>
      </c>
      <c r="BF124" s="80">
        <v>200</v>
      </c>
      <c r="BG124" s="80">
        <v>15</v>
      </c>
      <c r="BH124" s="80">
        <v>416</v>
      </c>
      <c r="BI124" s="80">
        <v>38</v>
      </c>
      <c r="BJ124" s="80">
        <v>135</v>
      </c>
      <c r="BK124" s="80">
        <v>416</v>
      </c>
      <c r="BL124" s="80">
        <v>0</v>
      </c>
      <c r="BM124" s="80">
        <v>76</v>
      </c>
      <c r="BN124" s="80">
        <v>0</v>
      </c>
      <c r="BO124" s="80">
        <v>50</v>
      </c>
      <c r="BP124" s="80">
        <v>168</v>
      </c>
      <c r="BQ124" s="80">
        <v>0</v>
      </c>
      <c r="BR124" s="80">
        <v>0</v>
      </c>
      <c r="BS124" s="80">
        <v>704</v>
      </c>
      <c r="BT124" s="80">
        <v>0</v>
      </c>
      <c r="BU124" s="80">
        <v>0</v>
      </c>
      <c r="BV124" s="80">
        <v>740</v>
      </c>
      <c r="BW124" s="80">
        <v>33</v>
      </c>
      <c r="BX124" s="80">
        <v>13</v>
      </c>
      <c r="BY124" s="80">
        <v>7</v>
      </c>
      <c r="BZ124" s="80">
        <v>6</v>
      </c>
      <c r="CA124" s="80">
        <v>34</v>
      </c>
      <c r="CB124" s="80">
        <v>0</v>
      </c>
      <c r="CC124" s="80">
        <v>89</v>
      </c>
    </row>
    <row r="125" spans="1:91" x14ac:dyDescent="0.2">
      <c r="A125" s="83" t="s">
        <v>326</v>
      </c>
      <c r="B125" s="83"/>
      <c r="C125" s="83"/>
      <c r="D125" s="80">
        <v>100</v>
      </c>
      <c r="E125" s="80">
        <v>619</v>
      </c>
      <c r="F125" s="80">
        <v>9882</v>
      </c>
      <c r="G125" s="80">
        <v>2640</v>
      </c>
      <c r="H125" s="80">
        <v>9952</v>
      </c>
      <c r="I125" s="80">
        <v>14457</v>
      </c>
      <c r="J125" s="80">
        <v>12526</v>
      </c>
      <c r="K125" s="80">
        <v>3088</v>
      </c>
      <c r="L125" s="80">
        <v>1159</v>
      </c>
      <c r="M125" s="80">
        <v>341</v>
      </c>
      <c r="N125" s="80">
        <v>10679</v>
      </c>
      <c r="O125" s="80">
        <v>709</v>
      </c>
      <c r="P125" s="80">
        <v>3</v>
      </c>
      <c r="Q125" s="80">
        <v>418</v>
      </c>
      <c r="R125" s="80">
        <v>6</v>
      </c>
      <c r="S125" s="80">
        <v>48836</v>
      </c>
      <c r="T125" s="80">
        <v>23428</v>
      </c>
      <c r="U125" s="80">
        <v>2956</v>
      </c>
      <c r="V125" s="80">
        <v>1045</v>
      </c>
      <c r="W125" s="80">
        <v>7674</v>
      </c>
      <c r="X125" s="80">
        <v>5938</v>
      </c>
      <c r="Y125" s="80">
        <v>1006</v>
      </c>
      <c r="Z125" s="80">
        <v>9513</v>
      </c>
      <c r="AA125" s="80">
        <v>2494</v>
      </c>
      <c r="AB125" s="80">
        <v>12839</v>
      </c>
      <c r="AC125" s="80">
        <v>2878</v>
      </c>
      <c r="AD125" s="80">
        <v>1</v>
      </c>
      <c r="AE125" s="80">
        <v>922</v>
      </c>
      <c r="AF125" s="80">
        <v>52281</v>
      </c>
      <c r="AG125" s="80">
        <v>368</v>
      </c>
      <c r="AH125" s="80">
        <v>1</v>
      </c>
      <c r="AI125" s="80">
        <v>2</v>
      </c>
      <c r="AJ125" s="80">
        <v>138103</v>
      </c>
      <c r="AK125" s="80">
        <v>52861</v>
      </c>
      <c r="AL125" s="80">
        <v>2489</v>
      </c>
      <c r="AM125" s="80">
        <v>532</v>
      </c>
      <c r="AN125" s="80">
        <v>5116</v>
      </c>
      <c r="AO125" s="80">
        <v>23085</v>
      </c>
      <c r="AP125" s="80">
        <v>2745</v>
      </c>
      <c r="AQ125" s="80">
        <v>2130</v>
      </c>
      <c r="AR125" s="80">
        <v>33643</v>
      </c>
      <c r="AS125" s="80">
        <v>2252</v>
      </c>
      <c r="AT125" s="80">
        <v>1525</v>
      </c>
      <c r="AU125" s="80">
        <v>7228</v>
      </c>
      <c r="AV125" s="80">
        <v>8494</v>
      </c>
      <c r="AW125" s="80">
        <v>12237</v>
      </c>
      <c r="AX125" s="80">
        <v>1915</v>
      </c>
      <c r="AY125" s="80">
        <v>3897</v>
      </c>
      <c r="AZ125" s="80">
        <v>5571</v>
      </c>
      <c r="BA125" s="80">
        <v>1546</v>
      </c>
      <c r="BB125" s="80">
        <v>16286</v>
      </c>
      <c r="BC125" s="80">
        <v>2614</v>
      </c>
      <c r="BD125" s="80">
        <v>3554</v>
      </c>
      <c r="BE125" s="80">
        <v>11946</v>
      </c>
      <c r="BF125" s="80">
        <v>6652</v>
      </c>
      <c r="BG125" s="80">
        <v>1004</v>
      </c>
      <c r="BH125" s="80">
        <v>8006</v>
      </c>
      <c r="BI125" s="80">
        <v>2034</v>
      </c>
      <c r="BJ125" s="80">
        <v>37</v>
      </c>
      <c r="BK125" s="80">
        <v>8839</v>
      </c>
      <c r="BL125" s="80">
        <v>1169</v>
      </c>
      <c r="BM125" s="80">
        <v>1640</v>
      </c>
      <c r="BN125" s="80">
        <v>534</v>
      </c>
      <c r="BO125" s="80">
        <v>4758</v>
      </c>
      <c r="BP125" s="80">
        <v>13055</v>
      </c>
      <c r="BQ125" s="80">
        <v>2625</v>
      </c>
      <c r="BR125" s="80">
        <v>162472</v>
      </c>
      <c r="BS125" s="80">
        <v>27619</v>
      </c>
      <c r="BT125" s="80">
        <v>2473</v>
      </c>
      <c r="BU125" s="80">
        <v>12919</v>
      </c>
      <c r="BV125" s="80">
        <v>6685</v>
      </c>
      <c r="BW125" s="80">
        <v>931</v>
      </c>
      <c r="BX125" s="80">
        <v>1280</v>
      </c>
      <c r="BY125" s="80">
        <v>618</v>
      </c>
      <c r="BZ125" s="80">
        <v>6006</v>
      </c>
      <c r="CA125" s="80">
        <v>11371</v>
      </c>
      <c r="CB125" s="80">
        <v>4234</v>
      </c>
      <c r="CC125" s="80">
        <v>621</v>
      </c>
    </row>
    <row r="126" spans="1:91" s="76" customFormat="1" x14ac:dyDescent="0.2">
      <c r="A126" s="87"/>
      <c r="B126" s="87"/>
      <c r="C126" s="87"/>
      <c r="D126" s="97">
        <v>0</v>
      </c>
      <c r="E126" s="97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97">
        <v>0</v>
      </c>
      <c r="BD126" s="97">
        <v>0</v>
      </c>
      <c r="BE126" s="97">
        <v>0</v>
      </c>
      <c r="BF126" s="97">
        <v>0</v>
      </c>
      <c r="BG126" s="97">
        <v>0</v>
      </c>
      <c r="BH126" s="97">
        <v>0</v>
      </c>
      <c r="BI126" s="97">
        <v>0</v>
      </c>
      <c r="BJ126" s="97">
        <v>0</v>
      </c>
      <c r="BK126" s="97">
        <v>0</v>
      </c>
      <c r="BL126" s="97">
        <v>0</v>
      </c>
      <c r="BM126" s="97">
        <v>0</v>
      </c>
      <c r="BN126" s="97">
        <v>0</v>
      </c>
      <c r="BO126" s="97">
        <v>0</v>
      </c>
      <c r="BP126" s="97">
        <v>0</v>
      </c>
      <c r="BQ126" s="97">
        <v>0</v>
      </c>
      <c r="BR126" s="97">
        <v>0</v>
      </c>
      <c r="BS126" s="97">
        <v>0</v>
      </c>
      <c r="BT126" s="97">
        <v>0</v>
      </c>
      <c r="BU126" s="97">
        <v>0</v>
      </c>
      <c r="BV126" s="97">
        <v>0</v>
      </c>
      <c r="BW126" s="97">
        <v>0</v>
      </c>
      <c r="BX126" s="97">
        <v>0</v>
      </c>
      <c r="BY126" s="97">
        <v>0</v>
      </c>
      <c r="BZ126" s="97">
        <v>0</v>
      </c>
      <c r="CA126" s="97">
        <v>0</v>
      </c>
      <c r="CB126" s="97">
        <v>0</v>
      </c>
      <c r="CC126" s="97">
        <v>0</v>
      </c>
    </row>
    <row r="127" spans="1:91" x14ac:dyDescent="0.2">
      <c r="A127" s="85" t="s">
        <v>194</v>
      </c>
      <c r="B127" s="85"/>
      <c r="C127" s="85"/>
      <c r="D127" s="80" t="s">
        <v>390</v>
      </c>
      <c r="E127" s="80" t="s">
        <v>391</v>
      </c>
      <c r="F127" s="80" t="s">
        <v>392</v>
      </c>
      <c r="G127" s="80" t="s">
        <v>393</v>
      </c>
      <c r="H127" s="80" t="s">
        <v>394</v>
      </c>
      <c r="I127" s="80" t="s">
        <v>395</v>
      </c>
      <c r="J127" s="80" t="s">
        <v>396</v>
      </c>
      <c r="K127" s="80" t="s">
        <v>397</v>
      </c>
      <c r="L127" s="80" t="s">
        <v>398</v>
      </c>
      <c r="M127" s="80" t="s">
        <v>399</v>
      </c>
      <c r="N127" s="80" t="s">
        <v>400</v>
      </c>
      <c r="O127" s="80" t="s">
        <v>401</v>
      </c>
      <c r="P127" s="80" t="s">
        <v>468</v>
      </c>
      <c r="Q127" s="80" t="s">
        <v>403</v>
      </c>
      <c r="R127" s="80" t="s">
        <v>404</v>
      </c>
      <c r="S127" s="80" t="s">
        <v>405</v>
      </c>
      <c r="T127" s="80" t="s">
        <v>406</v>
      </c>
      <c r="U127" s="80" t="s">
        <v>407</v>
      </c>
      <c r="V127" s="80" t="s">
        <v>408</v>
      </c>
      <c r="W127" s="80" t="s">
        <v>409</v>
      </c>
      <c r="X127" s="80" t="s">
        <v>410</v>
      </c>
      <c r="Y127" s="80" t="s">
        <v>411</v>
      </c>
      <c r="Z127" s="80" t="s">
        <v>412</v>
      </c>
      <c r="AA127" s="80" t="s">
        <v>413</v>
      </c>
      <c r="AB127" s="80" t="s">
        <v>414</v>
      </c>
      <c r="AC127" s="80" t="s">
        <v>415</v>
      </c>
      <c r="AD127" s="80" t="s">
        <v>416</v>
      </c>
      <c r="AE127" s="80" t="s">
        <v>417</v>
      </c>
      <c r="AF127" s="80" t="s">
        <v>418</v>
      </c>
      <c r="AG127" s="80" t="s">
        <v>419</v>
      </c>
      <c r="AH127" s="80" t="s">
        <v>420</v>
      </c>
      <c r="AI127" s="80" t="s">
        <v>421</v>
      </c>
      <c r="AJ127" s="80" t="s">
        <v>422</v>
      </c>
      <c r="AK127" s="80" t="s">
        <v>423</v>
      </c>
      <c r="AL127" s="80" t="s">
        <v>424</v>
      </c>
      <c r="AM127" s="80" t="s">
        <v>425</v>
      </c>
      <c r="AN127" s="80" t="s">
        <v>426</v>
      </c>
      <c r="AO127" s="80" t="s">
        <v>427</v>
      </c>
      <c r="AP127" s="80" t="s">
        <v>428</v>
      </c>
      <c r="AQ127" s="80" t="s">
        <v>429</v>
      </c>
      <c r="AR127" s="80" t="s">
        <v>430</v>
      </c>
      <c r="AS127" s="80" t="s">
        <v>431</v>
      </c>
      <c r="AT127" s="80" t="s">
        <v>432</v>
      </c>
      <c r="AU127" s="80" t="s">
        <v>433</v>
      </c>
      <c r="AV127" s="80" t="s">
        <v>434</v>
      </c>
      <c r="AW127" s="80" t="s">
        <v>435</v>
      </c>
      <c r="AX127" s="80" t="s">
        <v>436</v>
      </c>
      <c r="AY127" s="80" t="s">
        <v>437</v>
      </c>
      <c r="AZ127" s="80" t="s">
        <v>438</v>
      </c>
      <c r="BA127" s="80" t="s">
        <v>439</v>
      </c>
      <c r="BB127" s="80" t="s">
        <v>440</v>
      </c>
      <c r="BC127" s="80" t="s">
        <v>441</v>
      </c>
      <c r="BD127" s="80" t="s">
        <v>442</v>
      </c>
      <c r="BE127" s="80" t="s">
        <v>443</v>
      </c>
      <c r="BF127" s="80" t="s">
        <v>444</v>
      </c>
      <c r="BG127" s="80" t="s">
        <v>445</v>
      </c>
      <c r="BH127" s="80" t="s">
        <v>446</v>
      </c>
      <c r="BI127" s="80" t="s">
        <v>447</v>
      </c>
      <c r="BJ127" s="80" t="s">
        <v>448</v>
      </c>
      <c r="BK127" s="80" t="s">
        <v>449</v>
      </c>
      <c r="BL127" s="80" t="s">
        <v>450</v>
      </c>
      <c r="BM127" s="80" t="s">
        <v>451</v>
      </c>
      <c r="BN127" s="80" t="s">
        <v>452</v>
      </c>
      <c r="BO127" s="80" t="s">
        <v>453</v>
      </c>
      <c r="BP127" s="80" t="s">
        <v>454</v>
      </c>
      <c r="BQ127" s="80" t="s">
        <v>455</v>
      </c>
      <c r="BR127" s="80" t="s">
        <v>456</v>
      </c>
      <c r="BS127" s="80" t="s">
        <v>457</v>
      </c>
      <c r="BT127" s="80" t="s">
        <v>458</v>
      </c>
      <c r="BU127" s="80" t="s">
        <v>459</v>
      </c>
      <c r="BV127" s="80" t="s">
        <v>460</v>
      </c>
      <c r="BW127" s="80" t="s">
        <v>461</v>
      </c>
      <c r="BX127" s="80" t="s">
        <v>462</v>
      </c>
      <c r="BY127" s="80" t="s">
        <v>463</v>
      </c>
      <c r="BZ127" s="80" t="s">
        <v>464</v>
      </c>
      <c r="CA127" s="80" t="s">
        <v>465</v>
      </c>
      <c r="CB127" s="80" t="s">
        <v>466</v>
      </c>
      <c r="CC127" s="80" t="s">
        <v>467</v>
      </c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</row>
    <row r="128" spans="1:91" s="102" customFormat="1" x14ac:dyDescent="0.2">
      <c r="A128" s="101" t="s">
        <v>162</v>
      </c>
      <c r="B128" s="101"/>
      <c r="C128" s="101"/>
      <c r="D128" s="98">
        <v>186826562</v>
      </c>
      <c r="E128" s="98">
        <v>24810879.390000004</v>
      </c>
      <c r="F128" s="98">
        <v>1014894015</v>
      </c>
      <c r="G128" s="98">
        <v>270197028</v>
      </c>
      <c r="H128" s="98">
        <v>954349490</v>
      </c>
      <c r="I128" s="98">
        <v>1654209046</v>
      </c>
      <c r="J128" s="98">
        <v>1418249796</v>
      </c>
      <c r="K128" s="98">
        <v>276124114</v>
      </c>
      <c r="L128" s="98">
        <v>154225799.30000001</v>
      </c>
      <c r="M128" s="98">
        <v>28674687</v>
      </c>
      <c r="N128" s="98">
        <v>697061130</v>
      </c>
      <c r="O128" s="98">
        <v>29094707</v>
      </c>
      <c r="P128" s="98">
        <v>306783697</v>
      </c>
      <c r="Q128" s="98">
        <v>29476112</v>
      </c>
      <c r="R128" s="98">
        <v>231256859</v>
      </c>
      <c r="S128" s="98">
        <v>7747244745</v>
      </c>
      <c r="T128" s="98">
        <v>2217497147</v>
      </c>
      <c r="U128" s="98">
        <v>390452764</v>
      </c>
      <c r="V128" s="98">
        <v>65264543</v>
      </c>
      <c r="W128" s="98">
        <v>565404881.51999998</v>
      </c>
      <c r="X128" s="98">
        <v>549506615</v>
      </c>
      <c r="Y128" s="98">
        <v>82558537</v>
      </c>
      <c r="Z128" s="98">
        <v>957230159.17000008</v>
      </c>
      <c r="AA128" s="98">
        <v>179672015.21000001</v>
      </c>
      <c r="AB128" s="98">
        <v>1485530568</v>
      </c>
      <c r="AC128" s="98">
        <v>338528028</v>
      </c>
      <c r="AD128" s="98">
        <v>493699000</v>
      </c>
      <c r="AE128" s="98">
        <v>77414752</v>
      </c>
      <c r="AF128" s="98">
        <v>5279120084</v>
      </c>
      <c r="AG128" s="98">
        <v>26230086</v>
      </c>
      <c r="AH128" s="98">
        <v>179636985</v>
      </c>
      <c r="AI128" s="98">
        <v>3724190759</v>
      </c>
      <c r="AJ128" s="98">
        <v>21762000000</v>
      </c>
      <c r="AK128" s="98">
        <v>7557357094.3999996</v>
      </c>
      <c r="AL128" s="98">
        <v>238660027.01999998</v>
      </c>
      <c r="AM128" s="98">
        <v>110828990</v>
      </c>
      <c r="AN128" s="98">
        <v>735126071</v>
      </c>
      <c r="AO128" s="98">
        <v>1837078457</v>
      </c>
      <c r="AP128" s="98">
        <v>260568563</v>
      </c>
      <c r="AQ128" s="98">
        <v>213656607</v>
      </c>
      <c r="AR128" s="98">
        <v>3150821439</v>
      </c>
      <c r="AS128" s="98">
        <v>184693861</v>
      </c>
      <c r="AT128" s="98">
        <v>203110374</v>
      </c>
      <c r="AU128" s="98">
        <v>674088801</v>
      </c>
      <c r="AV128" s="98">
        <v>676328678</v>
      </c>
      <c r="AW128" s="98">
        <v>1171202445</v>
      </c>
      <c r="AX128" s="98">
        <v>173481558</v>
      </c>
      <c r="AY128" s="98">
        <v>363134721</v>
      </c>
      <c r="AZ128" s="98">
        <v>552881331</v>
      </c>
      <c r="BA128" s="98">
        <v>123574678</v>
      </c>
      <c r="BB128" s="98">
        <v>1547576995</v>
      </c>
      <c r="BC128" s="98">
        <v>243621743</v>
      </c>
      <c r="BD128" s="98">
        <v>309605840</v>
      </c>
      <c r="BE128" s="98">
        <v>1134000394</v>
      </c>
      <c r="BF128" s="98">
        <v>197012949.49000001</v>
      </c>
      <c r="BG128" s="98">
        <v>89991083.279999986</v>
      </c>
      <c r="BH128" s="98">
        <v>791578450</v>
      </c>
      <c r="BI128" s="98">
        <v>190210936</v>
      </c>
      <c r="BJ128" s="98">
        <v>8292914586</v>
      </c>
      <c r="BK128" s="98">
        <v>707756700</v>
      </c>
      <c r="BL128" s="98">
        <v>96981360</v>
      </c>
      <c r="BM128" s="98">
        <v>110613517</v>
      </c>
      <c r="BN128" s="98">
        <v>72428352</v>
      </c>
      <c r="BO128" s="98">
        <v>289185003</v>
      </c>
      <c r="BP128" s="98">
        <v>982671593</v>
      </c>
      <c r="BQ128" s="98">
        <v>184230659</v>
      </c>
      <c r="BR128" s="98">
        <v>24588094032</v>
      </c>
      <c r="BS128" s="98">
        <v>2473069288</v>
      </c>
      <c r="BT128" s="98">
        <v>97280499.019999996</v>
      </c>
      <c r="BU128" s="98">
        <v>1360024643</v>
      </c>
      <c r="BV128" s="98">
        <v>402188612</v>
      </c>
      <c r="BW128" s="98">
        <v>87132498.900000006</v>
      </c>
      <c r="BX128" s="98">
        <v>155318970.66</v>
      </c>
      <c r="BY128" s="98">
        <v>56276750</v>
      </c>
      <c r="BZ128" s="98">
        <v>475053892</v>
      </c>
      <c r="CA128" s="98">
        <v>843306758</v>
      </c>
      <c r="CB128" s="98">
        <v>342064464</v>
      </c>
      <c r="CC128" s="98">
        <v>60765743</v>
      </c>
    </row>
    <row r="129" spans="1:91" x14ac:dyDescent="0.2">
      <c r="A129" s="83" t="s">
        <v>160</v>
      </c>
      <c r="B129" s="83"/>
      <c r="C129" s="83"/>
      <c r="D129" s="98">
        <v>88878032</v>
      </c>
      <c r="E129" s="98">
        <v>10082213</v>
      </c>
      <c r="F129" s="98">
        <v>256212050</v>
      </c>
      <c r="G129" s="98">
        <v>78687855</v>
      </c>
      <c r="H129" s="98">
        <v>289270611</v>
      </c>
      <c r="I129" s="98">
        <v>544341574</v>
      </c>
      <c r="J129" s="98">
        <v>382507290</v>
      </c>
      <c r="K129" s="98">
        <v>111596385</v>
      </c>
      <c r="L129" s="98">
        <v>45838418.299999997</v>
      </c>
      <c r="M129" s="98">
        <v>15271942</v>
      </c>
      <c r="N129" s="98">
        <v>229006740</v>
      </c>
      <c r="O129" s="98">
        <v>11682740</v>
      </c>
      <c r="P129" s="98">
        <v>114248439</v>
      </c>
      <c r="Q129" s="98">
        <v>19949042</v>
      </c>
      <c r="R129" s="98">
        <v>88729098</v>
      </c>
      <c r="S129" s="98">
        <v>1554921855</v>
      </c>
      <c r="T129" s="98">
        <v>608088215</v>
      </c>
      <c r="U129" s="98">
        <v>112395473</v>
      </c>
      <c r="V129" s="98">
        <v>33443599</v>
      </c>
      <c r="W129" s="98">
        <v>261922933.90000001</v>
      </c>
      <c r="X129" s="98">
        <v>139254714</v>
      </c>
      <c r="Y129" s="98">
        <v>39845835</v>
      </c>
      <c r="Z129" s="98">
        <v>412159187.95999998</v>
      </c>
      <c r="AA129" s="98">
        <v>91249171.829999998</v>
      </c>
      <c r="AB129" s="98">
        <v>352708669</v>
      </c>
      <c r="AC129" s="98">
        <v>168226691</v>
      </c>
      <c r="AD129" s="98">
        <v>217916715</v>
      </c>
      <c r="AE129" s="98">
        <v>26719860</v>
      </c>
      <c r="AF129" s="98">
        <v>1597158130</v>
      </c>
      <c r="AG129" s="98">
        <v>15905549</v>
      </c>
      <c r="AH129" s="98">
        <v>55896455</v>
      </c>
      <c r="AI129" s="98">
        <v>1121010160</v>
      </c>
      <c r="AJ129" s="98">
        <v>11607000000</v>
      </c>
      <c r="AK129" s="98">
        <v>2256567858</v>
      </c>
      <c r="AL129" s="98">
        <v>158478924</v>
      </c>
      <c r="AM129" s="98">
        <v>39909017</v>
      </c>
      <c r="AN129" s="98">
        <v>200816087</v>
      </c>
      <c r="AO129" s="98">
        <v>647493718</v>
      </c>
      <c r="AP129" s="98">
        <v>77155275</v>
      </c>
      <c r="AQ129" s="98">
        <v>82722597</v>
      </c>
      <c r="AR129" s="98">
        <v>1067984894</v>
      </c>
      <c r="AS129" s="98">
        <v>59459192</v>
      </c>
      <c r="AT129" s="98">
        <v>47639419</v>
      </c>
      <c r="AU129" s="98">
        <v>230386763</v>
      </c>
      <c r="AV129" s="98">
        <v>261208138</v>
      </c>
      <c r="AW129" s="98">
        <v>396244635</v>
      </c>
      <c r="AX129" s="98">
        <v>63529367</v>
      </c>
      <c r="AY129" s="98">
        <v>139365167</v>
      </c>
      <c r="AZ129" s="98">
        <v>213412762</v>
      </c>
      <c r="BA129" s="98">
        <v>43042148</v>
      </c>
      <c r="BB129" s="98">
        <v>583830856</v>
      </c>
      <c r="BC129" s="98">
        <v>84392286</v>
      </c>
      <c r="BD129" s="98">
        <v>108280800</v>
      </c>
      <c r="BE129" s="98">
        <v>490807351</v>
      </c>
      <c r="BF129" s="98">
        <v>79726454.040000007</v>
      </c>
      <c r="BG129" s="98">
        <v>34644938.590000004</v>
      </c>
      <c r="BH129" s="98">
        <v>283366850</v>
      </c>
      <c r="BI129" s="98">
        <v>63037704</v>
      </c>
      <c r="BJ129" s="98">
        <v>2693171018</v>
      </c>
      <c r="BK129" s="98">
        <v>348619359</v>
      </c>
      <c r="BL129" s="98">
        <v>30635928</v>
      </c>
      <c r="BM129" s="98">
        <v>45271935</v>
      </c>
      <c r="BN129" s="98">
        <v>33747939</v>
      </c>
      <c r="BO129" s="98">
        <v>115181982</v>
      </c>
      <c r="BP129" s="98">
        <v>348392935</v>
      </c>
      <c r="BQ129" s="98">
        <v>51473373</v>
      </c>
      <c r="BR129" s="98">
        <v>5037152555</v>
      </c>
      <c r="BS129" s="98">
        <v>942215878</v>
      </c>
      <c r="BT129" s="98">
        <v>67145247.980000004</v>
      </c>
      <c r="BU129" s="98">
        <v>397106489</v>
      </c>
      <c r="BV129" s="98">
        <v>152795281</v>
      </c>
      <c r="BW129" s="98">
        <v>25181847.100000001</v>
      </c>
      <c r="BX129" s="98">
        <v>25808454</v>
      </c>
      <c r="BY129" s="98">
        <v>15500136</v>
      </c>
      <c r="BZ129" s="98">
        <v>220302768</v>
      </c>
      <c r="CA129" s="98">
        <v>347011249</v>
      </c>
      <c r="CB129" s="98">
        <v>93622824</v>
      </c>
      <c r="CC129" s="98">
        <v>29586436</v>
      </c>
      <c r="CD129" s="76"/>
      <c r="CE129" s="76"/>
      <c r="CF129" s="76"/>
      <c r="CG129" s="76"/>
      <c r="CH129" s="76"/>
      <c r="CI129" s="76"/>
      <c r="CJ129" s="76"/>
      <c r="CK129" s="77"/>
      <c r="CL129" s="77"/>
      <c r="CM129" s="74"/>
    </row>
    <row r="130" spans="1:91" x14ac:dyDescent="0.2">
      <c r="A130" s="83" t="s">
        <v>274</v>
      </c>
      <c r="B130" s="83"/>
      <c r="C130" s="83"/>
      <c r="D130" s="98">
        <v>27224772</v>
      </c>
      <c r="E130" s="98">
        <v>5369225.21</v>
      </c>
      <c r="F130" s="98">
        <v>112787581</v>
      </c>
      <c r="G130" s="98">
        <v>35876347</v>
      </c>
      <c r="H130" s="98">
        <v>104233438</v>
      </c>
      <c r="I130" s="98">
        <v>180755371</v>
      </c>
      <c r="J130" s="98">
        <v>161342744</v>
      </c>
      <c r="K130" s="98">
        <v>34463437</v>
      </c>
      <c r="L130" s="98">
        <v>21099696</v>
      </c>
      <c r="M130" s="98">
        <v>5199427</v>
      </c>
      <c r="N130" s="98">
        <v>93203879</v>
      </c>
      <c r="O130" s="98">
        <v>5329361</v>
      </c>
      <c r="P130" s="98">
        <v>44285112</v>
      </c>
      <c r="Q130" s="98">
        <v>5021569</v>
      </c>
      <c r="R130" s="98">
        <v>26797991</v>
      </c>
      <c r="S130" s="98">
        <v>677577787</v>
      </c>
      <c r="T130" s="98">
        <v>221722944</v>
      </c>
      <c r="U130" s="98">
        <v>33991973</v>
      </c>
      <c r="V130" s="98">
        <v>14046543</v>
      </c>
      <c r="W130" s="98">
        <v>70093597.849999994</v>
      </c>
      <c r="X130" s="98">
        <v>65362603</v>
      </c>
      <c r="Y130" s="98">
        <v>16286574</v>
      </c>
      <c r="Z130" s="98">
        <v>143769626.58000001</v>
      </c>
      <c r="AA130" s="98">
        <v>19294424.140000001</v>
      </c>
      <c r="AB130" s="98">
        <v>141492398</v>
      </c>
      <c r="AC130" s="98">
        <v>57269262</v>
      </c>
      <c r="AD130" s="98">
        <v>54916651</v>
      </c>
      <c r="AE130" s="98">
        <v>11429892</v>
      </c>
      <c r="AF130" s="98">
        <v>590326105</v>
      </c>
      <c r="AG130" s="98">
        <v>4981571</v>
      </c>
      <c r="AH130" s="98">
        <v>20862413</v>
      </c>
      <c r="AI130" s="98">
        <v>296392318</v>
      </c>
      <c r="AJ130" s="98">
        <v>7290000000</v>
      </c>
      <c r="AK130" s="98">
        <v>731102854</v>
      </c>
      <c r="AL130" s="98">
        <v>29628747</v>
      </c>
      <c r="AM130" s="98">
        <v>25617550</v>
      </c>
      <c r="AN130" s="98">
        <v>96953020</v>
      </c>
      <c r="AO130" s="98">
        <v>241562492</v>
      </c>
      <c r="AP130" s="98">
        <v>36853092</v>
      </c>
      <c r="AQ130" s="98">
        <v>44672868</v>
      </c>
      <c r="AR130" s="98">
        <v>392901741</v>
      </c>
      <c r="AS130" s="98">
        <v>20481317</v>
      </c>
      <c r="AT130" s="98">
        <v>24772837</v>
      </c>
      <c r="AU130" s="98">
        <v>73566124</v>
      </c>
      <c r="AV130" s="98">
        <v>92853967</v>
      </c>
      <c r="AW130" s="98">
        <v>128615455</v>
      </c>
      <c r="AX130" s="98">
        <v>33919641</v>
      </c>
      <c r="AY130" s="98">
        <v>60541483</v>
      </c>
      <c r="AZ130" s="98">
        <v>87404596</v>
      </c>
      <c r="BA130" s="98">
        <v>20012505</v>
      </c>
      <c r="BB130" s="98">
        <v>179197074</v>
      </c>
      <c r="BC130" s="98">
        <v>35466556</v>
      </c>
      <c r="BD130" s="98">
        <v>48101672</v>
      </c>
      <c r="BE130" s="98">
        <v>134251798</v>
      </c>
      <c r="BF130" s="98">
        <v>34976026.869999997</v>
      </c>
      <c r="BG130" s="98">
        <v>16578433.93</v>
      </c>
      <c r="BH130" s="98">
        <v>117563108</v>
      </c>
      <c r="BI130" s="98">
        <v>23936127</v>
      </c>
      <c r="BJ130" s="98">
        <v>1017353775</v>
      </c>
      <c r="BK130" s="98">
        <v>91450221</v>
      </c>
      <c r="BL130" s="98">
        <v>13000400</v>
      </c>
      <c r="BM130" s="98">
        <v>20399815</v>
      </c>
      <c r="BN130" s="98">
        <v>16172932</v>
      </c>
      <c r="BO130" s="98">
        <v>37210577</v>
      </c>
      <c r="BP130" s="98">
        <v>138834577</v>
      </c>
      <c r="BQ130" s="98">
        <v>24437614</v>
      </c>
      <c r="BR130" s="98">
        <v>2223765510</v>
      </c>
      <c r="BS130" s="98">
        <v>302228227</v>
      </c>
      <c r="BT130" s="98">
        <v>12946028.43</v>
      </c>
      <c r="BU130" s="98">
        <v>179259397</v>
      </c>
      <c r="BV130" s="98">
        <v>54842891</v>
      </c>
      <c r="BW130" s="98">
        <v>11485058.4</v>
      </c>
      <c r="BX130" s="98">
        <v>14454059</v>
      </c>
      <c r="BY130" s="98">
        <v>8193778</v>
      </c>
      <c r="BZ130" s="98">
        <v>74730675</v>
      </c>
      <c r="CA130" s="98">
        <v>74119383</v>
      </c>
      <c r="CB130" s="98">
        <v>41369827</v>
      </c>
      <c r="CC130" s="98">
        <v>12783861</v>
      </c>
      <c r="CD130" s="76"/>
      <c r="CE130" s="76"/>
      <c r="CF130" s="76"/>
      <c r="CG130" s="76"/>
      <c r="CH130" s="76"/>
      <c r="CI130" s="76"/>
      <c r="CJ130" s="76"/>
      <c r="CK130" s="77"/>
      <c r="CL130" s="77"/>
      <c r="CM130" s="74"/>
    </row>
    <row r="131" spans="1:91" x14ac:dyDescent="0.2">
      <c r="A131" s="83" t="s">
        <v>275</v>
      </c>
      <c r="B131" s="83"/>
      <c r="C131" s="83"/>
      <c r="D131" s="98">
        <v>60306529</v>
      </c>
      <c r="E131" s="98">
        <v>8816764.8800000008</v>
      </c>
      <c r="F131" s="98">
        <v>383311196</v>
      </c>
      <c r="G131" s="98">
        <v>153259555</v>
      </c>
      <c r="H131" s="98">
        <v>551054884</v>
      </c>
      <c r="I131" s="98">
        <v>915813870</v>
      </c>
      <c r="J131" s="98">
        <v>683149820</v>
      </c>
      <c r="K131" s="98">
        <v>127215229</v>
      </c>
      <c r="L131" s="98">
        <v>85627855</v>
      </c>
      <c r="M131" s="98">
        <v>7871532</v>
      </c>
      <c r="N131" s="98">
        <v>344365172</v>
      </c>
      <c r="O131" s="98">
        <v>11633401</v>
      </c>
      <c r="P131" s="98">
        <v>126093426</v>
      </c>
      <c r="Q131" s="98">
        <v>4153840</v>
      </c>
      <c r="R131" s="98">
        <v>113522904</v>
      </c>
      <c r="S131" s="98">
        <v>4439711769</v>
      </c>
      <c r="T131" s="98">
        <v>960361856</v>
      </c>
      <c r="U131" s="98">
        <v>126822294</v>
      </c>
      <c r="V131" s="98">
        <v>16963776</v>
      </c>
      <c r="W131" s="98">
        <v>225116123.77000001</v>
      </c>
      <c r="X131" s="98">
        <v>290802255</v>
      </c>
      <c r="Y131" s="98">
        <v>25300350</v>
      </c>
      <c r="Z131" s="98">
        <v>389924100.94</v>
      </c>
      <c r="AA131" s="98">
        <v>67099440.530000001</v>
      </c>
      <c r="AB131" s="98">
        <v>742298332</v>
      </c>
      <c r="AC131" s="98">
        <v>109770756</v>
      </c>
      <c r="AD131" s="98">
        <v>216553774</v>
      </c>
      <c r="AE131" s="98">
        <v>38236783</v>
      </c>
      <c r="AF131" s="98">
        <v>1815472173</v>
      </c>
      <c r="AG131" s="98">
        <v>4958070</v>
      </c>
      <c r="AH131" s="98">
        <v>88426412</v>
      </c>
      <c r="AI131" s="98">
        <v>1931660179</v>
      </c>
      <c r="AJ131" s="98">
        <v>0</v>
      </c>
      <c r="AK131" s="98">
        <v>3876901231</v>
      </c>
      <c r="AL131" s="98">
        <v>50032067</v>
      </c>
      <c r="AM131" s="98">
        <v>43611734</v>
      </c>
      <c r="AN131" s="98">
        <v>280672796</v>
      </c>
      <c r="AO131" s="98">
        <v>847928271</v>
      </c>
      <c r="AP131" s="98">
        <v>144257386</v>
      </c>
      <c r="AQ131" s="98">
        <v>84181833</v>
      </c>
      <c r="AR131" s="98">
        <v>1473388442</v>
      </c>
      <c r="AS131" s="98">
        <v>85650253</v>
      </c>
      <c r="AT131" s="98">
        <v>128992796</v>
      </c>
      <c r="AU131" s="98">
        <v>303010884</v>
      </c>
      <c r="AV131" s="98">
        <v>316486393</v>
      </c>
      <c r="AW131" s="98">
        <v>636588343</v>
      </c>
      <c r="AX131" s="98">
        <v>74700317</v>
      </c>
      <c r="AY131" s="98">
        <v>159314312</v>
      </c>
      <c r="AZ131" s="98">
        <v>247871397</v>
      </c>
      <c r="BA131" s="98">
        <v>58783293</v>
      </c>
      <c r="BB131" s="98">
        <v>768596138</v>
      </c>
      <c r="BC131" s="98">
        <v>121491113</v>
      </c>
      <c r="BD131" s="98">
        <v>149477236</v>
      </c>
      <c r="BE131" s="98">
        <v>458130966</v>
      </c>
      <c r="BF131" s="98">
        <v>77293265.810000002</v>
      </c>
      <c r="BG131" s="98">
        <v>37828106.57</v>
      </c>
      <c r="BH131" s="98">
        <v>323611222</v>
      </c>
      <c r="BI131" s="98">
        <v>101400949</v>
      </c>
      <c r="BJ131" s="98">
        <v>4482400331</v>
      </c>
      <c r="BK131" s="98">
        <v>258998141</v>
      </c>
      <c r="BL131" s="98">
        <v>52230300</v>
      </c>
      <c r="BM131" s="98">
        <v>43072665</v>
      </c>
      <c r="BN131" s="98">
        <v>21993284</v>
      </c>
      <c r="BO131" s="98">
        <v>127173724</v>
      </c>
      <c r="BP131" s="98">
        <v>481807121</v>
      </c>
      <c r="BQ131" s="98">
        <v>107671901</v>
      </c>
      <c r="BR131" s="98">
        <v>14463405600</v>
      </c>
      <c r="BS131" s="98">
        <v>1006554142</v>
      </c>
      <c r="BT131" s="98">
        <v>15477899.85</v>
      </c>
      <c r="BU131" s="98">
        <v>774171689</v>
      </c>
      <c r="BV131" s="98">
        <v>135848598</v>
      </c>
      <c r="BW131" s="98">
        <v>49673928.399999999</v>
      </c>
      <c r="BX131" s="98">
        <v>38867967</v>
      </c>
      <c r="BY131" s="98">
        <v>32104699</v>
      </c>
      <c r="BZ131" s="98">
        <v>173599014</v>
      </c>
      <c r="CA131" s="98">
        <v>411691886</v>
      </c>
      <c r="CB131" s="98">
        <v>199402875</v>
      </c>
      <c r="CC131" s="98">
        <v>17770088</v>
      </c>
      <c r="CD131" s="76"/>
      <c r="CE131" s="76"/>
      <c r="CF131" s="76"/>
      <c r="CG131" s="76"/>
      <c r="CH131" s="76"/>
      <c r="CI131" s="76"/>
      <c r="CJ131" s="76"/>
      <c r="CK131" s="77"/>
      <c r="CL131" s="77"/>
      <c r="CM131" s="74"/>
    </row>
    <row r="132" spans="1:91" x14ac:dyDescent="0.2">
      <c r="A132" s="83" t="s">
        <v>322</v>
      </c>
      <c r="B132" s="83"/>
      <c r="C132" s="83"/>
      <c r="D132" s="98">
        <v>9625233</v>
      </c>
      <c r="E132" s="98">
        <v>0</v>
      </c>
      <c r="F132" s="98">
        <v>250931008</v>
      </c>
      <c r="G132" s="98">
        <v>0</v>
      </c>
      <c r="H132" s="98">
        <v>0</v>
      </c>
      <c r="I132" s="98">
        <v>0</v>
      </c>
      <c r="J132" s="98">
        <v>179655218</v>
      </c>
      <c r="K132" s="98">
        <v>0</v>
      </c>
      <c r="L132" s="98">
        <v>0</v>
      </c>
      <c r="M132" s="98">
        <v>0</v>
      </c>
      <c r="N132" s="98">
        <v>22651157</v>
      </c>
      <c r="O132" s="98">
        <v>0</v>
      </c>
      <c r="P132" s="98">
        <v>19589969</v>
      </c>
      <c r="Q132" s="98">
        <v>0</v>
      </c>
      <c r="R132" s="98">
        <v>0</v>
      </c>
      <c r="S132" s="98">
        <v>1024236074</v>
      </c>
      <c r="T132" s="98">
        <v>404733663</v>
      </c>
      <c r="U132" s="98">
        <v>95312532</v>
      </c>
      <c r="V132" s="98">
        <v>0</v>
      </c>
      <c r="W132" s="98">
        <v>0</v>
      </c>
      <c r="X132" s="98">
        <v>50273064</v>
      </c>
      <c r="Y132" s="98">
        <v>0</v>
      </c>
      <c r="Z132" s="98">
        <v>0</v>
      </c>
      <c r="AA132" s="98">
        <v>0</v>
      </c>
      <c r="AB132" s="98">
        <v>237183984</v>
      </c>
      <c r="AC132" s="98">
        <v>0</v>
      </c>
      <c r="AD132" s="98">
        <v>0</v>
      </c>
      <c r="AE132" s="98">
        <v>0</v>
      </c>
      <c r="AF132" s="98">
        <v>1236169244</v>
      </c>
      <c r="AG132" s="98">
        <v>0</v>
      </c>
      <c r="AH132" s="98">
        <v>12918796</v>
      </c>
      <c r="AI132" s="98">
        <v>346811250</v>
      </c>
      <c r="AJ132" s="98">
        <v>0</v>
      </c>
      <c r="AK132" s="98">
        <v>633982714</v>
      </c>
      <c r="AL132" s="98">
        <v>0</v>
      </c>
      <c r="AM132" s="98">
        <v>0</v>
      </c>
      <c r="AN132" s="98">
        <v>150585959</v>
      </c>
      <c r="AO132" s="98">
        <v>80245444</v>
      </c>
      <c r="AP132" s="98">
        <v>0</v>
      </c>
      <c r="AQ132" s="98">
        <v>0</v>
      </c>
      <c r="AR132" s="98">
        <v>186745206</v>
      </c>
      <c r="AS132" s="98">
        <v>17181839</v>
      </c>
      <c r="AT132" s="98">
        <v>0</v>
      </c>
      <c r="AU132" s="98">
        <v>60254116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37110704</v>
      </c>
      <c r="BF132" s="98">
        <v>0</v>
      </c>
      <c r="BG132" s="98">
        <v>0</v>
      </c>
      <c r="BH132" s="98">
        <v>58295017</v>
      </c>
      <c r="BI132" s="98">
        <v>0</v>
      </c>
      <c r="BJ132" s="98">
        <v>28111147</v>
      </c>
      <c r="BK132" s="98">
        <v>0</v>
      </c>
      <c r="BL132" s="98">
        <v>0</v>
      </c>
      <c r="BM132" s="98">
        <v>0</v>
      </c>
      <c r="BN132" s="98">
        <v>0</v>
      </c>
      <c r="BO132" s="98">
        <v>6504824</v>
      </c>
      <c r="BP132" s="98">
        <v>0</v>
      </c>
      <c r="BQ132" s="98">
        <v>0</v>
      </c>
      <c r="BR132" s="98">
        <v>2695557210</v>
      </c>
      <c r="BS132" s="98">
        <v>195617726</v>
      </c>
      <c r="BT132" s="98">
        <v>0</v>
      </c>
      <c r="BU132" s="98">
        <v>1</v>
      </c>
      <c r="BV132" s="98">
        <v>51909228</v>
      </c>
      <c r="BW132" s="98">
        <v>0</v>
      </c>
      <c r="BX132" s="98">
        <v>75068855.659999996</v>
      </c>
      <c r="BY132" s="98">
        <v>0</v>
      </c>
      <c r="BZ132" s="98">
        <v>0</v>
      </c>
      <c r="CA132" s="98">
        <v>0</v>
      </c>
      <c r="CB132" s="98">
        <v>4509648</v>
      </c>
      <c r="CC132" s="98">
        <v>0</v>
      </c>
      <c r="CD132" s="76"/>
      <c r="CE132" s="76"/>
      <c r="CF132" s="76"/>
      <c r="CG132" s="76"/>
      <c r="CH132" s="76"/>
      <c r="CI132" s="76"/>
      <c r="CJ132" s="76"/>
      <c r="CK132" s="77"/>
      <c r="CL132" s="77"/>
      <c r="CM132" s="74"/>
    </row>
    <row r="133" spans="1:91" x14ac:dyDescent="0.2">
      <c r="A133" s="83" t="s">
        <v>323</v>
      </c>
      <c r="B133" s="83"/>
      <c r="C133" s="83"/>
      <c r="D133" s="98">
        <v>0</v>
      </c>
      <c r="E133" s="98">
        <v>7742</v>
      </c>
      <c r="F133" s="98">
        <v>2155483</v>
      </c>
      <c r="G133" s="98">
        <v>496256</v>
      </c>
      <c r="H133" s="98">
        <v>1617777</v>
      </c>
      <c r="I133" s="98">
        <v>3636552</v>
      </c>
      <c r="J133" s="98">
        <v>2132593</v>
      </c>
      <c r="K133" s="98">
        <v>0</v>
      </c>
      <c r="L133" s="98">
        <v>418885</v>
      </c>
      <c r="M133" s="98">
        <v>7212</v>
      </c>
      <c r="N133" s="98">
        <v>844634</v>
      </c>
      <c r="O133" s="98">
        <v>60756</v>
      </c>
      <c r="P133" s="98">
        <v>503922</v>
      </c>
      <c r="Q133" s="98">
        <v>0</v>
      </c>
      <c r="R133" s="98">
        <v>0</v>
      </c>
      <c r="S133" s="98">
        <v>10112471</v>
      </c>
      <c r="T133" s="98">
        <v>4647072</v>
      </c>
      <c r="U133" s="98">
        <v>516445</v>
      </c>
      <c r="V133" s="98">
        <v>170432</v>
      </c>
      <c r="W133" s="98">
        <v>1747060</v>
      </c>
      <c r="X133" s="98">
        <v>0</v>
      </c>
      <c r="Y133" s="98">
        <v>61333</v>
      </c>
      <c r="Z133" s="98">
        <v>2252111.4700000002</v>
      </c>
      <c r="AA133" s="98">
        <v>396806.58</v>
      </c>
      <c r="AB133" s="98">
        <v>2424418</v>
      </c>
      <c r="AC133" s="98">
        <v>481502</v>
      </c>
      <c r="AD133" s="98">
        <v>902443</v>
      </c>
      <c r="AE133" s="98">
        <v>0</v>
      </c>
      <c r="AF133" s="98">
        <v>0</v>
      </c>
      <c r="AG133" s="98">
        <v>19706</v>
      </c>
      <c r="AH133" s="98">
        <v>192729</v>
      </c>
      <c r="AI133" s="98">
        <v>0</v>
      </c>
      <c r="AJ133" s="98">
        <v>0</v>
      </c>
      <c r="AK133" s="98">
        <v>19879033</v>
      </c>
      <c r="AL133" s="98">
        <v>520289</v>
      </c>
      <c r="AM133" s="98">
        <v>0</v>
      </c>
      <c r="AN133" s="98">
        <v>2341330</v>
      </c>
      <c r="AO133" s="98">
        <v>3403820</v>
      </c>
      <c r="AP133" s="98">
        <v>790195</v>
      </c>
      <c r="AQ133" s="98">
        <v>165657</v>
      </c>
      <c r="AR133" s="98">
        <v>5570493</v>
      </c>
      <c r="AS133" s="98">
        <v>310817</v>
      </c>
      <c r="AT133" s="98">
        <v>528948</v>
      </c>
      <c r="AU133" s="98">
        <v>1259845</v>
      </c>
      <c r="AV133" s="98">
        <v>179150</v>
      </c>
      <c r="AW133" s="98">
        <v>2045397</v>
      </c>
      <c r="AX133" s="98">
        <v>202191</v>
      </c>
      <c r="AY133" s="98">
        <v>496200</v>
      </c>
      <c r="AZ133" s="98">
        <v>311871</v>
      </c>
      <c r="BA133" s="98">
        <v>129179</v>
      </c>
      <c r="BB133" s="98">
        <v>4143540</v>
      </c>
      <c r="BC133" s="98">
        <v>373171</v>
      </c>
      <c r="BD133" s="98">
        <v>846523</v>
      </c>
      <c r="BE133" s="98">
        <v>2963094</v>
      </c>
      <c r="BF133" s="98">
        <v>2376274.96</v>
      </c>
      <c r="BG133" s="98">
        <v>59160.32</v>
      </c>
      <c r="BH133" s="98">
        <v>1713817</v>
      </c>
      <c r="BI133" s="98">
        <v>0</v>
      </c>
      <c r="BJ133" s="98">
        <v>12752938</v>
      </c>
      <c r="BK133" s="98">
        <v>823448</v>
      </c>
      <c r="BL133" s="98">
        <v>0</v>
      </c>
      <c r="BM133" s="98">
        <v>348019</v>
      </c>
      <c r="BN133" s="98">
        <v>42486</v>
      </c>
      <c r="BO133" s="98">
        <v>9288</v>
      </c>
      <c r="BP133" s="98">
        <v>1995125</v>
      </c>
      <c r="BQ133" s="98">
        <v>93288</v>
      </c>
      <c r="BR133" s="98">
        <v>57731695</v>
      </c>
      <c r="BS133" s="98">
        <v>5832532</v>
      </c>
      <c r="BT133" s="98">
        <v>167496</v>
      </c>
      <c r="BU133" s="98">
        <v>1943333</v>
      </c>
      <c r="BV133" s="98">
        <v>1170354</v>
      </c>
      <c r="BW133" s="98">
        <v>9304.5</v>
      </c>
      <c r="BX133" s="98">
        <v>94310</v>
      </c>
      <c r="BY133" s="98">
        <v>16368</v>
      </c>
      <c r="BZ133" s="98">
        <v>370057</v>
      </c>
      <c r="CA133" s="98">
        <v>2431741</v>
      </c>
      <c r="CB133" s="98">
        <v>647213</v>
      </c>
      <c r="CC133" s="98">
        <v>0</v>
      </c>
      <c r="CD133" s="76"/>
      <c r="CE133" s="76"/>
      <c r="CF133" s="76"/>
      <c r="CG133" s="76"/>
      <c r="CH133" s="76"/>
      <c r="CI133" s="76"/>
      <c r="CJ133" s="76"/>
      <c r="CK133" s="77"/>
      <c r="CL133" s="77"/>
      <c r="CM133" s="74"/>
    </row>
    <row r="134" spans="1:91" x14ac:dyDescent="0.2">
      <c r="A134" s="83" t="s">
        <v>324</v>
      </c>
      <c r="B134" s="83"/>
      <c r="C134" s="83"/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17948203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2721000000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76"/>
      <c r="CE134" s="76"/>
      <c r="CF134" s="76"/>
      <c r="CG134" s="76"/>
      <c r="CH134" s="76"/>
      <c r="CI134" s="76"/>
      <c r="CJ134" s="76"/>
      <c r="CK134" s="77"/>
      <c r="CL134" s="77"/>
      <c r="CM134" s="74"/>
    </row>
    <row r="135" spans="1:91" x14ac:dyDescent="0.2">
      <c r="A135" s="83" t="s">
        <v>325</v>
      </c>
      <c r="B135" s="83"/>
      <c r="C135" s="83"/>
      <c r="D135" s="98">
        <v>0</v>
      </c>
      <c r="E135" s="98">
        <v>830</v>
      </c>
      <c r="F135" s="98">
        <v>655494</v>
      </c>
      <c r="G135" s="98">
        <v>180388</v>
      </c>
      <c r="H135" s="98">
        <v>548904</v>
      </c>
      <c r="I135" s="98">
        <v>0</v>
      </c>
      <c r="J135" s="98">
        <v>0</v>
      </c>
      <c r="K135" s="98">
        <v>684717</v>
      </c>
      <c r="L135" s="98">
        <v>48394</v>
      </c>
      <c r="M135" s="98">
        <v>27861</v>
      </c>
      <c r="N135" s="98">
        <v>396774</v>
      </c>
      <c r="O135" s="98">
        <v>31489</v>
      </c>
      <c r="P135" s="98">
        <v>0</v>
      </c>
      <c r="Q135" s="98">
        <v>0</v>
      </c>
      <c r="R135" s="98">
        <v>174207</v>
      </c>
      <c r="S135" s="98">
        <v>0</v>
      </c>
      <c r="T135" s="98">
        <v>1013069</v>
      </c>
      <c r="U135" s="98">
        <v>225271</v>
      </c>
      <c r="V135" s="98">
        <v>24640</v>
      </c>
      <c r="W135" s="98">
        <v>398169</v>
      </c>
      <c r="X135" s="98">
        <v>225678</v>
      </c>
      <c r="Y135" s="98">
        <v>0</v>
      </c>
      <c r="Z135" s="98">
        <v>523174.88</v>
      </c>
      <c r="AA135" s="98">
        <v>0</v>
      </c>
      <c r="AB135" s="98">
        <v>101502</v>
      </c>
      <c r="AC135" s="98">
        <v>467767</v>
      </c>
      <c r="AD135" s="98">
        <v>612173</v>
      </c>
      <c r="AE135" s="98">
        <v>26687</v>
      </c>
      <c r="AF135" s="98">
        <v>534109</v>
      </c>
      <c r="AG135" s="98">
        <v>0</v>
      </c>
      <c r="AH135" s="98">
        <v>115767</v>
      </c>
      <c r="AI135" s="98">
        <v>0</v>
      </c>
      <c r="AJ135" s="98">
        <v>23040000</v>
      </c>
      <c r="AK135" s="98">
        <v>79588.399999999994</v>
      </c>
      <c r="AL135" s="98">
        <v>0.01</v>
      </c>
      <c r="AM135" s="98">
        <v>0</v>
      </c>
      <c r="AN135" s="98">
        <v>0</v>
      </c>
      <c r="AO135" s="98">
        <v>0</v>
      </c>
      <c r="AP135" s="98">
        <v>48641</v>
      </c>
      <c r="AQ135" s="98">
        <v>41068</v>
      </c>
      <c r="AR135" s="98">
        <v>836233</v>
      </c>
      <c r="AS135" s="98">
        <v>43012</v>
      </c>
      <c r="AT135" s="98">
        <v>6772</v>
      </c>
      <c r="AU135" s="98">
        <v>172687</v>
      </c>
      <c r="AV135" s="98">
        <v>314839</v>
      </c>
      <c r="AW135" s="98">
        <v>432939</v>
      </c>
      <c r="AX135" s="98">
        <v>5467</v>
      </c>
      <c r="AY135" s="98">
        <v>331566</v>
      </c>
      <c r="AZ135" s="98">
        <v>557946</v>
      </c>
      <c r="BA135" s="98">
        <v>1</v>
      </c>
      <c r="BB135" s="98">
        <v>141813</v>
      </c>
      <c r="BC135" s="98">
        <v>128510</v>
      </c>
      <c r="BD135" s="98">
        <v>337906</v>
      </c>
      <c r="BE135" s="98">
        <v>36793</v>
      </c>
      <c r="BF135" s="98">
        <v>264652.84999999998</v>
      </c>
      <c r="BG135" s="98">
        <v>12597.91</v>
      </c>
      <c r="BH135" s="98">
        <v>894437</v>
      </c>
      <c r="BI135" s="98">
        <v>11668</v>
      </c>
      <c r="BJ135" s="98">
        <v>492224</v>
      </c>
      <c r="BK135" s="98">
        <v>262522</v>
      </c>
      <c r="BL135" s="98">
        <v>0</v>
      </c>
      <c r="BM135" s="98">
        <v>108556</v>
      </c>
      <c r="BN135" s="98">
        <v>0</v>
      </c>
      <c r="BO135" s="98">
        <v>56665</v>
      </c>
      <c r="BP135" s="98">
        <v>64650</v>
      </c>
      <c r="BQ135" s="98">
        <v>0</v>
      </c>
      <c r="BR135" s="98">
        <v>0</v>
      </c>
      <c r="BS135" s="98">
        <v>854965</v>
      </c>
      <c r="BT135" s="98">
        <v>0</v>
      </c>
      <c r="BU135" s="98">
        <v>0</v>
      </c>
      <c r="BV135" s="98">
        <v>930303</v>
      </c>
      <c r="BW135" s="98">
        <v>31618.5</v>
      </c>
      <c r="BX135" s="98">
        <v>23314</v>
      </c>
      <c r="BY135" s="98">
        <v>16740</v>
      </c>
      <c r="BZ135" s="98">
        <v>19086</v>
      </c>
      <c r="CA135" s="98">
        <v>45177</v>
      </c>
      <c r="CB135" s="98">
        <v>0</v>
      </c>
      <c r="CC135" s="98">
        <v>70625</v>
      </c>
      <c r="CD135" s="76"/>
      <c r="CE135" s="76"/>
      <c r="CF135" s="76"/>
      <c r="CG135" s="76"/>
      <c r="CH135" s="76"/>
      <c r="CI135" s="76"/>
      <c r="CJ135" s="76"/>
      <c r="CK135" s="77"/>
      <c r="CL135" s="77"/>
      <c r="CM135" s="74"/>
    </row>
    <row r="136" spans="1:91" x14ac:dyDescent="0.2">
      <c r="A136" s="83" t="s">
        <v>326</v>
      </c>
      <c r="B136" s="83"/>
      <c r="C136" s="83"/>
      <c r="D136" s="98">
        <v>791996</v>
      </c>
      <c r="E136" s="98">
        <v>534104.30000000005</v>
      </c>
      <c r="F136" s="98">
        <v>8841203</v>
      </c>
      <c r="G136" s="98">
        <v>1696627</v>
      </c>
      <c r="H136" s="98">
        <v>7623876</v>
      </c>
      <c r="I136" s="98">
        <v>9661679</v>
      </c>
      <c r="J136" s="98">
        <v>9462131</v>
      </c>
      <c r="K136" s="98">
        <v>2164346</v>
      </c>
      <c r="L136" s="98">
        <v>1192551</v>
      </c>
      <c r="M136" s="98">
        <v>296713</v>
      </c>
      <c r="N136" s="98">
        <v>6592774</v>
      </c>
      <c r="O136" s="98">
        <v>356960</v>
      </c>
      <c r="P136" s="98">
        <v>2062829</v>
      </c>
      <c r="Q136" s="98">
        <v>351661</v>
      </c>
      <c r="R136" s="98">
        <v>2032659</v>
      </c>
      <c r="S136" s="98">
        <v>40684789</v>
      </c>
      <c r="T136" s="98">
        <v>16930328</v>
      </c>
      <c r="U136" s="98">
        <v>3240573</v>
      </c>
      <c r="V136" s="98">
        <v>615553</v>
      </c>
      <c r="W136" s="98">
        <v>6126997</v>
      </c>
      <c r="X136" s="98">
        <v>3588301</v>
      </c>
      <c r="Y136" s="98">
        <v>1064445</v>
      </c>
      <c r="Z136" s="98">
        <v>8601957.3399999999</v>
      </c>
      <c r="AA136" s="98">
        <v>1632172.13</v>
      </c>
      <c r="AB136" s="98">
        <v>9321265</v>
      </c>
      <c r="AC136" s="98">
        <v>2312050</v>
      </c>
      <c r="AD136" s="98">
        <v>2797244</v>
      </c>
      <c r="AE136" s="98">
        <v>1001530</v>
      </c>
      <c r="AF136" s="98">
        <v>39460323</v>
      </c>
      <c r="AG136" s="98">
        <v>365190</v>
      </c>
      <c r="AH136" s="98">
        <v>1224413</v>
      </c>
      <c r="AI136" s="98">
        <v>28316852</v>
      </c>
      <c r="AJ136" s="98">
        <v>120960000</v>
      </c>
      <c r="AK136" s="98">
        <v>38843816</v>
      </c>
      <c r="AL136" s="98">
        <v>0.01</v>
      </c>
      <c r="AM136" s="98">
        <v>1690689</v>
      </c>
      <c r="AN136" s="98">
        <v>3756879</v>
      </c>
      <c r="AO136" s="98">
        <v>16444712</v>
      </c>
      <c r="AP136" s="98">
        <v>1463974</v>
      </c>
      <c r="AQ136" s="98">
        <v>1872584</v>
      </c>
      <c r="AR136" s="98">
        <v>23394430</v>
      </c>
      <c r="AS136" s="98">
        <v>1567431</v>
      </c>
      <c r="AT136" s="98">
        <v>1169602</v>
      </c>
      <c r="AU136" s="98">
        <v>5438382</v>
      </c>
      <c r="AV136" s="98">
        <v>5286191</v>
      </c>
      <c r="AW136" s="98">
        <v>7275676</v>
      </c>
      <c r="AX136" s="98">
        <v>1124575</v>
      </c>
      <c r="AY136" s="98">
        <v>3085993</v>
      </c>
      <c r="AZ136" s="98">
        <v>3322759</v>
      </c>
      <c r="BA136" s="98">
        <v>1607552</v>
      </c>
      <c r="BB136" s="98">
        <v>11667574</v>
      </c>
      <c r="BC136" s="98">
        <v>1770107</v>
      </c>
      <c r="BD136" s="98">
        <v>2561703</v>
      </c>
      <c r="BE136" s="98">
        <v>10699688</v>
      </c>
      <c r="BF136" s="98">
        <v>2376274.96</v>
      </c>
      <c r="BG136" s="98">
        <v>867845.96</v>
      </c>
      <c r="BH136" s="98">
        <v>6133999</v>
      </c>
      <c r="BI136" s="98">
        <v>1824488</v>
      </c>
      <c r="BJ136" s="98">
        <v>58633153</v>
      </c>
      <c r="BK136" s="98">
        <v>7603009</v>
      </c>
      <c r="BL136" s="98">
        <v>1114732</v>
      </c>
      <c r="BM136" s="98">
        <v>1412527</v>
      </c>
      <c r="BN136" s="98">
        <v>471711</v>
      </c>
      <c r="BO136" s="98">
        <v>3047943</v>
      </c>
      <c r="BP136" s="98">
        <v>11577185</v>
      </c>
      <c r="BQ136" s="98">
        <v>554483</v>
      </c>
      <c r="BR136" s="98">
        <v>110481462</v>
      </c>
      <c r="BS136" s="98">
        <v>19765818</v>
      </c>
      <c r="BT136" s="98">
        <v>1543826.76</v>
      </c>
      <c r="BU136" s="98">
        <v>7543734</v>
      </c>
      <c r="BV136" s="98">
        <v>4691957</v>
      </c>
      <c r="BW136" s="98">
        <v>750742</v>
      </c>
      <c r="BX136" s="98">
        <v>1002011</v>
      </c>
      <c r="BY136" s="98">
        <v>445029</v>
      </c>
      <c r="BZ136" s="98">
        <v>6032292</v>
      </c>
      <c r="CA136" s="98">
        <v>8007322</v>
      </c>
      <c r="CB136" s="98">
        <v>2512077</v>
      </c>
      <c r="CC136" s="98">
        <v>554733</v>
      </c>
      <c r="CD136" s="76"/>
      <c r="CE136" s="76"/>
      <c r="CF136" s="76"/>
      <c r="CG136" s="76"/>
      <c r="CH136" s="76"/>
      <c r="CI136" s="76"/>
      <c r="CJ136" s="76"/>
      <c r="CK136" s="77"/>
      <c r="CL136" s="77"/>
      <c r="CM136" s="74"/>
    </row>
    <row r="137" spans="1:91" x14ac:dyDescent="0.2">
      <c r="A137" s="83"/>
      <c r="B137" s="83"/>
      <c r="C137" s="83"/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76"/>
      <c r="CE137" s="76"/>
      <c r="CF137" s="76"/>
      <c r="CG137" s="76"/>
      <c r="CH137" s="76"/>
      <c r="CI137" s="76"/>
      <c r="CJ137" s="76"/>
      <c r="CK137" s="77"/>
      <c r="CL137" s="77"/>
      <c r="CM137" s="74"/>
    </row>
    <row r="138" spans="1:91" x14ac:dyDescent="0.2">
      <c r="A138" s="89" t="s">
        <v>196</v>
      </c>
      <c r="B138" s="89"/>
      <c r="C138" s="89"/>
      <c r="D138" s="80" t="s">
        <v>390</v>
      </c>
      <c r="E138" s="80" t="s">
        <v>391</v>
      </c>
      <c r="F138" s="80" t="s">
        <v>392</v>
      </c>
      <c r="G138" s="80" t="s">
        <v>393</v>
      </c>
      <c r="H138" s="80" t="s">
        <v>394</v>
      </c>
      <c r="I138" s="80" t="s">
        <v>395</v>
      </c>
      <c r="J138" s="80" t="s">
        <v>396</v>
      </c>
      <c r="K138" s="80" t="s">
        <v>469</v>
      </c>
      <c r="L138" s="80" t="s">
        <v>398</v>
      </c>
      <c r="M138" s="80" t="s">
        <v>399</v>
      </c>
      <c r="N138" s="80" t="s">
        <v>400</v>
      </c>
      <c r="O138" s="80" t="s">
        <v>401</v>
      </c>
      <c r="P138" s="80" t="s">
        <v>468</v>
      </c>
      <c r="Q138" s="80" t="s">
        <v>403</v>
      </c>
      <c r="R138" s="80" t="s">
        <v>404</v>
      </c>
      <c r="S138" s="80" t="s">
        <v>405</v>
      </c>
      <c r="T138" s="80" t="s">
        <v>406</v>
      </c>
      <c r="U138" s="80" t="s">
        <v>407</v>
      </c>
      <c r="V138" s="80" t="s">
        <v>408</v>
      </c>
      <c r="W138" s="80" t="s">
        <v>409</v>
      </c>
      <c r="X138" s="80" t="s">
        <v>410</v>
      </c>
      <c r="Y138" s="80" t="s">
        <v>411</v>
      </c>
      <c r="Z138" s="80" t="s">
        <v>412</v>
      </c>
      <c r="AA138" s="80" t="s">
        <v>413</v>
      </c>
      <c r="AB138" s="80" t="s">
        <v>414</v>
      </c>
      <c r="AC138" s="80" t="s">
        <v>415</v>
      </c>
      <c r="AD138" s="80" t="s">
        <v>416</v>
      </c>
      <c r="AE138" s="80" t="s">
        <v>417</v>
      </c>
      <c r="AF138" s="80" t="s">
        <v>418</v>
      </c>
      <c r="AG138" s="80" t="s">
        <v>419</v>
      </c>
      <c r="AH138" s="80" t="s">
        <v>420</v>
      </c>
      <c r="AI138" s="80" t="s">
        <v>421</v>
      </c>
      <c r="AJ138" s="80" t="s">
        <v>422</v>
      </c>
      <c r="AK138" s="80" t="s">
        <v>423</v>
      </c>
      <c r="AL138" s="80" t="s">
        <v>424</v>
      </c>
      <c r="AM138" s="80" t="s">
        <v>425</v>
      </c>
      <c r="AN138" s="80" t="s">
        <v>426</v>
      </c>
      <c r="AO138" s="80" t="s">
        <v>427</v>
      </c>
      <c r="AP138" s="80" t="s">
        <v>428</v>
      </c>
      <c r="AQ138" s="80" t="s">
        <v>429</v>
      </c>
      <c r="AR138" s="80" t="s">
        <v>430</v>
      </c>
      <c r="AS138" s="80" t="s">
        <v>431</v>
      </c>
      <c r="AT138" s="80" t="s">
        <v>432</v>
      </c>
      <c r="AU138" s="80" t="s">
        <v>433</v>
      </c>
      <c r="AV138" s="80" t="s">
        <v>434</v>
      </c>
      <c r="AW138" s="80" t="s">
        <v>435</v>
      </c>
      <c r="AX138" s="80" t="s">
        <v>436</v>
      </c>
      <c r="AY138" s="80" t="s">
        <v>437</v>
      </c>
      <c r="AZ138" s="80" t="s">
        <v>438</v>
      </c>
      <c r="BA138" s="80" t="s">
        <v>439</v>
      </c>
      <c r="BB138" s="80" t="s">
        <v>440</v>
      </c>
      <c r="BC138" s="80" t="s">
        <v>441</v>
      </c>
      <c r="BD138" s="80" t="s">
        <v>442</v>
      </c>
      <c r="BE138" s="80" t="s">
        <v>443</v>
      </c>
      <c r="BF138" s="80" t="s">
        <v>444</v>
      </c>
      <c r="BG138" s="80" t="s">
        <v>445</v>
      </c>
      <c r="BH138" s="80" t="s">
        <v>446</v>
      </c>
      <c r="BI138" s="80" t="s">
        <v>447</v>
      </c>
      <c r="BJ138" s="80" t="s">
        <v>448</v>
      </c>
      <c r="BK138" s="80" t="s">
        <v>449</v>
      </c>
      <c r="BL138" s="80" t="s">
        <v>450</v>
      </c>
      <c r="BM138" s="80" t="s">
        <v>451</v>
      </c>
      <c r="BN138" s="80" t="s">
        <v>452</v>
      </c>
      <c r="BO138" s="80" t="s">
        <v>453</v>
      </c>
      <c r="BP138" s="80" t="s">
        <v>454</v>
      </c>
      <c r="BQ138" s="80" t="s">
        <v>455</v>
      </c>
      <c r="BR138" s="80" t="s">
        <v>456</v>
      </c>
      <c r="BS138" s="80" t="s">
        <v>457</v>
      </c>
      <c r="BT138" s="80" t="s">
        <v>458</v>
      </c>
      <c r="BU138" s="80" t="s">
        <v>459</v>
      </c>
      <c r="BV138" s="80" t="s">
        <v>460</v>
      </c>
      <c r="BW138" s="80" t="s">
        <v>461</v>
      </c>
      <c r="BX138" s="80" t="s">
        <v>462</v>
      </c>
      <c r="BY138" s="80" t="s">
        <v>463</v>
      </c>
      <c r="BZ138" s="80" t="s">
        <v>464</v>
      </c>
      <c r="CA138" s="80" t="s">
        <v>465</v>
      </c>
      <c r="CB138" s="80" t="s">
        <v>466</v>
      </c>
      <c r="CC138" s="80" t="s">
        <v>467</v>
      </c>
      <c r="CD138" s="76"/>
      <c r="CE138" s="76"/>
      <c r="CF138" s="76"/>
      <c r="CG138" s="76"/>
      <c r="CH138" s="76"/>
      <c r="CI138" s="76"/>
      <c r="CJ138" s="76"/>
      <c r="CK138" s="77"/>
      <c r="CL138" s="77"/>
      <c r="CM138" s="74"/>
    </row>
    <row r="139" spans="1:91" x14ac:dyDescent="0.2">
      <c r="A139" s="88" t="s">
        <v>169</v>
      </c>
      <c r="B139" s="88"/>
      <c r="C139" s="88"/>
      <c r="D139" s="97">
        <v>150499</v>
      </c>
      <c r="E139" s="97">
        <v>31409</v>
      </c>
      <c r="F139" s="97">
        <v>1394434</v>
      </c>
      <c r="G139" s="97">
        <v>4609</v>
      </c>
      <c r="H139" s="97">
        <v>1394970</v>
      </c>
      <c r="I139" s="97">
        <v>2386423</v>
      </c>
      <c r="J139" s="97">
        <v>2308821</v>
      </c>
      <c r="K139" s="97">
        <v>376220</v>
      </c>
      <c r="L139" s="97">
        <v>228343</v>
      </c>
      <c r="M139" s="97">
        <v>20811</v>
      </c>
      <c r="N139" s="97">
        <v>1084858</v>
      </c>
      <c r="O139" s="97">
        <v>35048</v>
      </c>
      <c r="P139" s="97">
        <v>350608</v>
      </c>
      <c r="Q139" s="97">
        <v>13113</v>
      </c>
      <c r="R139" s="97">
        <v>213198</v>
      </c>
      <c r="S139" s="97">
        <v>13345239</v>
      </c>
      <c r="T139" s="97">
        <v>3827049</v>
      </c>
      <c r="U139" s="97">
        <v>645563</v>
      </c>
      <c r="V139" s="97">
        <v>0</v>
      </c>
      <c r="W139" s="97">
        <v>603729</v>
      </c>
      <c r="X139" s="97">
        <v>950901</v>
      </c>
      <c r="Y139" s="97">
        <v>65081</v>
      </c>
      <c r="Z139" s="97">
        <v>992846</v>
      </c>
      <c r="AA139" s="97">
        <v>163379</v>
      </c>
      <c r="AB139" s="97">
        <v>2360057</v>
      </c>
      <c r="AC139" s="97">
        <v>325026</v>
      </c>
      <c r="AD139" s="97">
        <v>598454</v>
      </c>
      <c r="AE139" s="97">
        <v>119711</v>
      </c>
      <c r="AF139" s="97">
        <v>7817413</v>
      </c>
      <c r="AG139" s="97">
        <v>12224</v>
      </c>
      <c r="AH139" s="97">
        <v>239150</v>
      </c>
      <c r="AI139" s="97">
        <v>5664567</v>
      </c>
      <c r="AJ139" s="97">
        <v>26925898</v>
      </c>
      <c r="AK139" s="97">
        <v>10264696</v>
      </c>
      <c r="AL139" s="97">
        <v>148422</v>
      </c>
      <c r="AM139" s="97">
        <v>114230</v>
      </c>
      <c r="AN139" s="97">
        <v>1030442</v>
      </c>
      <c r="AO139" s="97">
        <v>2384630</v>
      </c>
      <c r="AP139" s="97">
        <v>345047</v>
      </c>
      <c r="AQ139" s="97">
        <v>213142</v>
      </c>
      <c r="AR139" s="97">
        <v>4384882</v>
      </c>
      <c r="AS139" s="97">
        <v>277595</v>
      </c>
      <c r="AT139" s="97">
        <v>332223</v>
      </c>
      <c r="AU139" s="97">
        <v>925046</v>
      </c>
      <c r="AV139" s="97">
        <v>812260</v>
      </c>
      <c r="AW139" s="97">
        <v>1725139</v>
      </c>
      <c r="AX139" s="97">
        <v>197662</v>
      </c>
      <c r="AY139" s="97">
        <v>372852</v>
      </c>
      <c r="AZ139" s="97">
        <v>675234</v>
      </c>
      <c r="BA139" s="97">
        <v>172175</v>
      </c>
      <c r="BB139" s="97">
        <v>1955912</v>
      </c>
      <c r="BC139" s="97">
        <v>312469</v>
      </c>
      <c r="BD139" s="97">
        <v>393736</v>
      </c>
      <c r="BE139" s="97">
        <v>1168105</v>
      </c>
      <c r="BF139" s="97">
        <v>217261</v>
      </c>
      <c r="BG139" s="97">
        <v>96580</v>
      </c>
      <c r="BH139" s="97">
        <v>963985</v>
      </c>
      <c r="BI139" s="97">
        <v>363702</v>
      </c>
      <c r="BJ139" s="97">
        <v>11721832</v>
      </c>
      <c r="BK139" s="97">
        <v>659698</v>
      </c>
      <c r="BL139" s="97">
        <v>144821</v>
      </c>
      <c r="BM139" s="97">
        <v>134035</v>
      </c>
      <c r="BN139" s="97">
        <v>58186</v>
      </c>
      <c r="BO139" s="97">
        <v>367423</v>
      </c>
      <c r="BP139" s="97">
        <v>1351705</v>
      </c>
      <c r="BQ139" s="97">
        <v>0</v>
      </c>
      <c r="BR139" s="97">
        <v>42350721</v>
      </c>
      <c r="BS139" s="97">
        <v>2878540</v>
      </c>
      <c r="BT139" s="97">
        <v>30125</v>
      </c>
      <c r="BU139" s="97">
        <v>1850782</v>
      </c>
      <c r="BV139" s="97">
        <v>709365</v>
      </c>
      <c r="BW139" s="97">
        <v>154016</v>
      </c>
      <c r="BX139" s="97">
        <v>276794</v>
      </c>
      <c r="BY139" s="97">
        <v>89880</v>
      </c>
      <c r="BZ139" s="97">
        <v>469679</v>
      </c>
      <c r="CA139" s="97">
        <v>1003290</v>
      </c>
      <c r="CB139" s="97">
        <v>578242</v>
      </c>
      <c r="CC139" s="97">
        <v>56504</v>
      </c>
      <c r="CD139" s="76"/>
      <c r="CE139" s="76"/>
      <c r="CF139" s="76"/>
      <c r="CG139" s="76"/>
      <c r="CH139" s="76"/>
      <c r="CI139" s="76"/>
      <c r="CJ139" s="76"/>
      <c r="CK139" s="77"/>
      <c r="CL139" s="77"/>
      <c r="CM139" s="74"/>
    </row>
    <row r="140" spans="1:91" x14ac:dyDescent="0.2">
      <c r="A140" s="83" t="s">
        <v>160</v>
      </c>
      <c r="B140" s="83"/>
      <c r="C140" s="83"/>
      <c r="D140" s="80">
        <v>0</v>
      </c>
      <c r="E140" s="80">
        <v>0</v>
      </c>
      <c r="F140" s="80">
        <v>0</v>
      </c>
      <c r="G140" s="80">
        <v>0</v>
      </c>
      <c r="H140" s="80">
        <v>0</v>
      </c>
      <c r="I140" s="80">
        <v>0</v>
      </c>
      <c r="J140" s="80">
        <v>0</v>
      </c>
      <c r="K140" s="80">
        <v>0</v>
      </c>
      <c r="L140" s="80">
        <v>0</v>
      </c>
      <c r="M140" s="80">
        <v>0</v>
      </c>
      <c r="N140" s="80">
        <v>0</v>
      </c>
      <c r="O140" s="80">
        <v>0</v>
      </c>
      <c r="P140" s="80">
        <v>0</v>
      </c>
      <c r="Q140" s="80">
        <v>0</v>
      </c>
      <c r="R140" s="80">
        <v>0</v>
      </c>
      <c r="S140" s="80">
        <v>0</v>
      </c>
      <c r="T140" s="80">
        <v>0</v>
      </c>
      <c r="U140" s="80">
        <v>0</v>
      </c>
      <c r="V140" s="80">
        <v>0</v>
      </c>
      <c r="W140" s="80">
        <v>0</v>
      </c>
      <c r="X140" s="80">
        <v>0</v>
      </c>
      <c r="Y140" s="80">
        <v>0</v>
      </c>
      <c r="Z140" s="80">
        <v>0</v>
      </c>
      <c r="AA140" s="80">
        <v>0</v>
      </c>
      <c r="AB140" s="80">
        <v>0</v>
      </c>
      <c r="AC140" s="80">
        <v>0</v>
      </c>
      <c r="AD140" s="80">
        <v>0</v>
      </c>
      <c r="AE140" s="80">
        <v>0</v>
      </c>
      <c r="AF140" s="80">
        <v>0</v>
      </c>
      <c r="AG140" s="80">
        <v>0</v>
      </c>
      <c r="AH140" s="80">
        <v>0</v>
      </c>
      <c r="AI140" s="80">
        <v>0</v>
      </c>
      <c r="AJ140" s="80">
        <v>0</v>
      </c>
      <c r="AK140" s="80">
        <v>0</v>
      </c>
      <c r="AL140" s="80">
        <v>0</v>
      </c>
      <c r="AM140" s="80">
        <v>0</v>
      </c>
      <c r="AN140" s="80">
        <v>0</v>
      </c>
      <c r="AO140" s="80">
        <v>0</v>
      </c>
      <c r="AP140" s="80">
        <v>0</v>
      </c>
      <c r="AQ140" s="80">
        <v>0</v>
      </c>
      <c r="AR140" s="80">
        <v>0</v>
      </c>
      <c r="AS140" s="80">
        <v>0</v>
      </c>
      <c r="AT140" s="80">
        <v>0</v>
      </c>
      <c r="AU140" s="80">
        <v>0</v>
      </c>
      <c r="AV140" s="80">
        <v>0</v>
      </c>
      <c r="AW140" s="80">
        <v>0</v>
      </c>
      <c r="AX140" s="80">
        <v>0</v>
      </c>
      <c r="AY140" s="80">
        <v>0</v>
      </c>
      <c r="AZ140" s="80">
        <v>0</v>
      </c>
      <c r="BA140" s="80">
        <v>0</v>
      </c>
      <c r="BB140" s="80">
        <v>0</v>
      </c>
      <c r="BC140" s="80">
        <v>0</v>
      </c>
      <c r="BD140" s="80">
        <v>0</v>
      </c>
      <c r="BE140" s="80">
        <v>0</v>
      </c>
      <c r="BF140" s="80">
        <v>0</v>
      </c>
      <c r="BG140" s="80">
        <v>0</v>
      </c>
      <c r="BH140" s="80">
        <v>0</v>
      </c>
      <c r="BI140" s="80">
        <v>0</v>
      </c>
      <c r="BJ140" s="80">
        <v>0</v>
      </c>
      <c r="BK140" s="80">
        <v>0</v>
      </c>
      <c r="BL140" s="80">
        <v>0</v>
      </c>
      <c r="BM140" s="80">
        <v>0</v>
      </c>
      <c r="BN140" s="80">
        <v>0</v>
      </c>
      <c r="BO140" s="80">
        <v>0</v>
      </c>
      <c r="BP140" s="80">
        <v>0</v>
      </c>
      <c r="BQ140" s="80">
        <v>0</v>
      </c>
      <c r="BR140" s="80">
        <v>0</v>
      </c>
      <c r="BS140" s="80">
        <v>0</v>
      </c>
      <c r="BT140" s="80">
        <v>0</v>
      </c>
      <c r="BU140" s="80">
        <v>0</v>
      </c>
      <c r="BV140" s="80">
        <v>0</v>
      </c>
      <c r="BW140" s="80">
        <v>0</v>
      </c>
      <c r="BX140" s="80">
        <v>0</v>
      </c>
      <c r="BY140" s="80">
        <v>0</v>
      </c>
      <c r="BZ140" s="80">
        <v>0</v>
      </c>
      <c r="CA140" s="80">
        <v>0</v>
      </c>
      <c r="CB140" s="80">
        <v>0</v>
      </c>
      <c r="CC140" s="80">
        <v>0</v>
      </c>
      <c r="CD140" s="76"/>
      <c r="CE140" s="76"/>
      <c r="CF140" s="76"/>
      <c r="CG140" s="76"/>
      <c r="CH140" s="76"/>
      <c r="CI140" s="76"/>
      <c r="CJ140" s="76"/>
      <c r="CK140" s="77"/>
      <c r="CL140" s="77"/>
      <c r="CM140" s="74"/>
    </row>
    <row r="141" spans="1:91" x14ac:dyDescent="0.2">
      <c r="A141" s="83" t="s">
        <v>274</v>
      </c>
      <c r="B141" s="83"/>
      <c r="C141" s="83"/>
      <c r="D141" s="80">
        <v>0</v>
      </c>
      <c r="E141" s="80">
        <v>0</v>
      </c>
      <c r="F141" s="80">
        <v>0</v>
      </c>
      <c r="G141" s="80">
        <v>0</v>
      </c>
      <c r="H141" s="80">
        <v>0</v>
      </c>
      <c r="I141" s="80">
        <v>0</v>
      </c>
      <c r="J141" s="80">
        <v>0</v>
      </c>
      <c r="K141" s="80">
        <v>0</v>
      </c>
      <c r="L141" s="80">
        <v>0</v>
      </c>
      <c r="M141" s="80">
        <v>0</v>
      </c>
      <c r="N141" s="80">
        <v>0</v>
      </c>
      <c r="O141" s="80">
        <v>0</v>
      </c>
      <c r="P141" s="80">
        <v>0</v>
      </c>
      <c r="Q141" s="80">
        <v>0</v>
      </c>
      <c r="R141" s="80">
        <v>0</v>
      </c>
      <c r="S141" s="80">
        <v>0</v>
      </c>
      <c r="T141" s="80">
        <v>338169</v>
      </c>
      <c r="U141" s="80">
        <v>0</v>
      </c>
      <c r="V141" s="80">
        <v>0</v>
      </c>
      <c r="W141" s="80">
        <v>0</v>
      </c>
      <c r="X141" s="80">
        <v>0</v>
      </c>
      <c r="Y141" s="80">
        <v>0</v>
      </c>
      <c r="Z141" s="80">
        <v>0</v>
      </c>
      <c r="AA141" s="80">
        <v>0</v>
      </c>
      <c r="AB141" s="80">
        <v>0</v>
      </c>
      <c r="AC141" s="80">
        <v>0</v>
      </c>
      <c r="AD141" s="80">
        <v>0</v>
      </c>
      <c r="AE141" s="80">
        <v>0</v>
      </c>
      <c r="AF141" s="80">
        <v>0</v>
      </c>
      <c r="AG141" s="80">
        <v>0</v>
      </c>
      <c r="AH141" s="80">
        <v>0</v>
      </c>
      <c r="AI141" s="80">
        <v>0</v>
      </c>
      <c r="AJ141" s="80">
        <v>14797731</v>
      </c>
      <c r="AK141" s="80">
        <v>0</v>
      </c>
      <c r="AL141" s="80">
        <v>0</v>
      </c>
      <c r="AM141" s="80">
        <v>0</v>
      </c>
      <c r="AN141" s="80">
        <v>0</v>
      </c>
      <c r="AO141" s="80">
        <v>0</v>
      </c>
      <c r="AP141" s="80">
        <v>0</v>
      </c>
      <c r="AQ141" s="80">
        <v>0</v>
      </c>
      <c r="AR141" s="80">
        <v>0</v>
      </c>
      <c r="AS141" s="80">
        <v>0</v>
      </c>
      <c r="AT141" s="80">
        <v>0</v>
      </c>
      <c r="AU141" s="80">
        <v>0</v>
      </c>
      <c r="AV141" s="80">
        <v>0</v>
      </c>
      <c r="AW141" s="80">
        <v>0</v>
      </c>
      <c r="AX141" s="80">
        <v>0</v>
      </c>
      <c r="AY141" s="80">
        <v>0</v>
      </c>
      <c r="AZ141" s="80">
        <v>0</v>
      </c>
      <c r="BA141" s="80">
        <v>0</v>
      </c>
      <c r="BB141" s="80">
        <v>0</v>
      </c>
      <c r="BC141" s="80">
        <v>0</v>
      </c>
      <c r="BD141" s="80">
        <v>0</v>
      </c>
      <c r="BE141" s="80">
        <v>0</v>
      </c>
      <c r="BF141" s="80">
        <v>0</v>
      </c>
      <c r="BG141" s="80">
        <v>0</v>
      </c>
      <c r="BH141" s="80">
        <v>0</v>
      </c>
      <c r="BI141" s="80">
        <v>0</v>
      </c>
      <c r="BJ141" s="80">
        <v>0</v>
      </c>
      <c r="BK141" s="80">
        <v>0</v>
      </c>
      <c r="BL141" s="80">
        <v>0</v>
      </c>
      <c r="BM141" s="80">
        <v>0</v>
      </c>
      <c r="BN141" s="80">
        <v>0</v>
      </c>
      <c r="BO141" s="80">
        <v>0</v>
      </c>
      <c r="BP141" s="80">
        <v>0</v>
      </c>
      <c r="BQ141" s="80">
        <v>0</v>
      </c>
      <c r="BR141" s="80">
        <v>0</v>
      </c>
      <c r="BS141" s="80">
        <v>0</v>
      </c>
      <c r="BT141" s="80">
        <v>0</v>
      </c>
      <c r="BU141" s="80">
        <v>0</v>
      </c>
      <c r="BV141" s="80">
        <v>82772</v>
      </c>
      <c r="BW141" s="80">
        <v>12318</v>
      </c>
      <c r="BX141" s="80">
        <v>0</v>
      </c>
      <c r="BY141" s="80">
        <v>0</v>
      </c>
      <c r="BZ141" s="80">
        <v>0</v>
      </c>
      <c r="CA141" s="80">
        <v>0</v>
      </c>
      <c r="CB141" s="80">
        <v>0</v>
      </c>
      <c r="CC141" s="80">
        <v>0</v>
      </c>
      <c r="CD141" s="76"/>
      <c r="CE141" s="76"/>
      <c r="CF141" s="76"/>
      <c r="CG141" s="76"/>
      <c r="CH141" s="76"/>
      <c r="CI141" s="76"/>
      <c r="CJ141" s="76"/>
      <c r="CK141" s="77"/>
      <c r="CL141" s="77"/>
      <c r="CM141" s="74"/>
    </row>
    <row r="142" spans="1:91" x14ac:dyDescent="0.2">
      <c r="A142" s="83" t="s">
        <v>275</v>
      </c>
      <c r="B142" s="83"/>
      <c r="C142" s="83"/>
      <c r="D142" s="80">
        <v>131171</v>
      </c>
      <c r="E142" s="80">
        <v>31409</v>
      </c>
      <c r="F142" s="80">
        <v>957595</v>
      </c>
      <c r="G142" s="80">
        <v>0</v>
      </c>
      <c r="H142" s="80">
        <v>1370760</v>
      </c>
      <c r="I142" s="80">
        <v>2360556</v>
      </c>
      <c r="J142" s="80">
        <v>1867612</v>
      </c>
      <c r="K142" s="80">
        <v>366305</v>
      </c>
      <c r="L142" s="80">
        <v>224980</v>
      </c>
      <c r="M142" s="80">
        <v>19966</v>
      </c>
      <c r="N142" s="80">
        <v>986256</v>
      </c>
      <c r="O142" s="80">
        <v>33765</v>
      </c>
      <c r="P142" s="80">
        <v>295894</v>
      </c>
      <c r="Q142" s="80">
        <v>12095</v>
      </c>
      <c r="R142" s="80">
        <v>207445</v>
      </c>
      <c r="S142" s="80">
        <v>11433805</v>
      </c>
      <c r="T142" s="80">
        <v>2541758</v>
      </c>
      <c r="U142" s="80">
        <v>419236</v>
      </c>
      <c r="V142" s="80">
        <v>0</v>
      </c>
      <c r="W142" s="80">
        <v>585081</v>
      </c>
      <c r="X142" s="80">
        <v>829669</v>
      </c>
      <c r="Y142" s="80">
        <v>61771</v>
      </c>
      <c r="Z142" s="80">
        <v>967553</v>
      </c>
      <c r="AA142" s="80">
        <v>159057</v>
      </c>
      <c r="AB142" s="80">
        <v>1894309</v>
      </c>
      <c r="AC142" s="80">
        <v>317232</v>
      </c>
      <c r="AD142" s="80">
        <v>590285</v>
      </c>
      <c r="AE142" s="80">
        <v>116567</v>
      </c>
      <c r="AF142" s="80">
        <v>5231608</v>
      </c>
      <c r="AG142" s="80">
        <v>11258</v>
      </c>
      <c r="AH142" s="80">
        <v>194342</v>
      </c>
      <c r="AI142" s="80">
        <v>4885794</v>
      </c>
      <c r="AJ142" s="80">
        <v>0</v>
      </c>
      <c r="AK142" s="80">
        <v>9000639</v>
      </c>
      <c r="AL142" s="80">
        <v>143459</v>
      </c>
      <c r="AM142" s="80">
        <v>108938</v>
      </c>
      <c r="AN142" s="80">
        <v>730263</v>
      </c>
      <c r="AO142" s="80">
        <v>2169095</v>
      </c>
      <c r="AP142" s="80">
        <v>341311</v>
      </c>
      <c r="AQ142" s="80">
        <v>208067</v>
      </c>
      <c r="AR142" s="80">
        <v>3924437</v>
      </c>
      <c r="AS142" s="80">
        <v>233868</v>
      </c>
      <c r="AT142" s="80">
        <v>329053</v>
      </c>
      <c r="AU142" s="80">
        <v>755110</v>
      </c>
      <c r="AV142" s="80">
        <v>796992</v>
      </c>
      <c r="AW142" s="80">
        <v>1697684</v>
      </c>
      <c r="AX142" s="80">
        <v>194671</v>
      </c>
      <c r="AY142" s="80">
        <v>354307</v>
      </c>
      <c r="AZ142" s="80">
        <v>664443</v>
      </c>
      <c r="BA142" s="80">
        <v>168237</v>
      </c>
      <c r="BB142" s="80">
        <v>1922592</v>
      </c>
      <c r="BC142" s="80">
        <v>306995</v>
      </c>
      <c r="BD142" s="80">
        <v>385654</v>
      </c>
      <c r="BE142" s="80">
        <v>1052057</v>
      </c>
      <c r="BF142" s="80">
        <v>209853</v>
      </c>
      <c r="BG142" s="80">
        <v>94156</v>
      </c>
      <c r="BH142" s="80">
        <v>818800</v>
      </c>
      <c r="BI142" s="80">
        <v>358674</v>
      </c>
      <c r="BJ142" s="80">
        <v>11481216</v>
      </c>
      <c r="BK142" s="80">
        <v>637622</v>
      </c>
      <c r="BL142" s="80">
        <v>141729</v>
      </c>
      <c r="BM142" s="80">
        <v>130261</v>
      </c>
      <c r="BN142" s="80">
        <v>56741</v>
      </c>
      <c r="BO142" s="80">
        <v>343044</v>
      </c>
      <c r="BP142" s="80">
        <v>1320724</v>
      </c>
      <c r="BQ142" s="80">
        <v>0</v>
      </c>
      <c r="BR142" s="80">
        <v>36871518</v>
      </c>
      <c r="BS142" s="80">
        <v>2462324</v>
      </c>
      <c r="BT142" s="80">
        <v>25515</v>
      </c>
      <c r="BU142" s="80">
        <v>1829731</v>
      </c>
      <c r="BV142" s="80">
        <v>407774</v>
      </c>
      <c r="BW142" s="80">
        <v>139587</v>
      </c>
      <c r="BX142" s="80">
        <v>104358</v>
      </c>
      <c r="BY142" s="80">
        <v>88591</v>
      </c>
      <c r="BZ142" s="80">
        <v>453956</v>
      </c>
      <c r="CA142" s="80">
        <v>981247</v>
      </c>
      <c r="CB142" s="80">
        <v>554388</v>
      </c>
      <c r="CC142" s="80">
        <v>54592</v>
      </c>
      <c r="CD142" s="76"/>
      <c r="CE142" s="76"/>
      <c r="CF142" s="76"/>
      <c r="CG142" s="76"/>
      <c r="CH142" s="76"/>
      <c r="CI142" s="76"/>
      <c r="CJ142" s="76"/>
      <c r="CK142" s="77"/>
      <c r="CL142" s="77"/>
      <c r="CM142" s="74"/>
    </row>
    <row r="143" spans="1:91" x14ac:dyDescent="0.2">
      <c r="A143" s="83" t="s">
        <v>322</v>
      </c>
      <c r="B143" s="83"/>
      <c r="C143" s="83"/>
      <c r="D143" s="80">
        <v>19328</v>
      </c>
      <c r="E143" s="80">
        <v>0</v>
      </c>
      <c r="F143" s="80">
        <v>411290</v>
      </c>
      <c r="G143" s="80">
        <v>0</v>
      </c>
      <c r="H143" s="80">
        <v>0</v>
      </c>
      <c r="I143" s="80">
        <v>0</v>
      </c>
      <c r="J143" s="80">
        <v>414778</v>
      </c>
      <c r="K143" s="80">
        <v>0</v>
      </c>
      <c r="L143" s="80">
        <v>0</v>
      </c>
      <c r="M143" s="80">
        <v>0</v>
      </c>
      <c r="N143" s="80">
        <v>77988</v>
      </c>
      <c r="O143" s="80">
        <v>0</v>
      </c>
      <c r="P143" s="80">
        <v>48799</v>
      </c>
      <c r="Q143" s="80">
        <v>0</v>
      </c>
      <c r="R143" s="80">
        <v>0</v>
      </c>
      <c r="S143" s="80">
        <v>1800927</v>
      </c>
      <c r="T143" s="80">
        <v>898383</v>
      </c>
      <c r="U143" s="80">
        <v>181443</v>
      </c>
      <c r="V143" s="80">
        <v>0</v>
      </c>
      <c r="W143" s="80">
        <v>0</v>
      </c>
      <c r="X143" s="80">
        <v>109729</v>
      </c>
      <c r="Y143" s="80">
        <v>0</v>
      </c>
      <c r="Z143" s="80">
        <v>0</v>
      </c>
      <c r="AA143" s="80">
        <v>0</v>
      </c>
      <c r="AB143" s="80">
        <v>439421</v>
      </c>
      <c r="AC143" s="80">
        <v>0</v>
      </c>
      <c r="AD143" s="80">
        <v>0</v>
      </c>
      <c r="AE143" s="80">
        <v>0</v>
      </c>
      <c r="AF143" s="80">
        <v>2474130</v>
      </c>
      <c r="AG143" s="80">
        <v>0</v>
      </c>
      <c r="AH143" s="80">
        <v>41542</v>
      </c>
      <c r="AI143" s="80">
        <v>696852</v>
      </c>
      <c r="AJ143" s="80">
        <v>0</v>
      </c>
      <c r="AK143" s="80">
        <v>1150430</v>
      </c>
      <c r="AL143" s="80">
        <v>0</v>
      </c>
      <c r="AM143" s="80">
        <v>0</v>
      </c>
      <c r="AN143" s="80">
        <v>289874</v>
      </c>
      <c r="AO143" s="80">
        <v>171310</v>
      </c>
      <c r="AP143" s="80">
        <v>0</v>
      </c>
      <c r="AQ143" s="80">
        <v>0</v>
      </c>
      <c r="AR143" s="80">
        <v>392524</v>
      </c>
      <c r="AS143" s="80">
        <v>38952</v>
      </c>
      <c r="AT143" s="80">
        <v>0</v>
      </c>
      <c r="AU143" s="80">
        <v>154282</v>
      </c>
      <c r="AV143" s="80">
        <v>0</v>
      </c>
      <c r="AW143" s="80">
        <v>0</v>
      </c>
      <c r="AX143" s="80">
        <v>0</v>
      </c>
      <c r="AY143" s="80">
        <v>0</v>
      </c>
      <c r="AZ143" s="80">
        <v>0</v>
      </c>
      <c r="BA143" s="80">
        <v>0</v>
      </c>
      <c r="BB143" s="80">
        <v>2363</v>
      </c>
      <c r="BC143" s="80">
        <v>0</v>
      </c>
      <c r="BD143" s="80">
        <v>0</v>
      </c>
      <c r="BE143" s="80">
        <v>89006</v>
      </c>
      <c r="BF143" s="80">
        <v>0</v>
      </c>
      <c r="BG143" s="80">
        <v>0</v>
      </c>
      <c r="BH143" s="80">
        <v>126986</v>
      </c>
      <c r="BI143" s="80">
        <v>0</v>
      </c>
      <c r="BJ143" s="80">
        <v>83090</v>
      </c>
      <c r="BK143" s="80">
        <v>0</v>
      </c>
      <c r="BL143" s="80">
        <v>0</v>
      </c>
      <c r="BM143" s="80">
        <v>0</v>
      </c>
      <c r="BN143" s="80">
        <v>0</v>
      </c>
      <c r="BO143" s="80">
        <v>15788</v>
      </c>
      <c r="BP143" s="80">
        <v>0</v>
      </c>
      <c r="BQ143" s="80">
        <v>0</v>
      </c>
      <c r="BR143" s="80">
        <v>5158140</v>
      </c>
      <c r="BS143" s="80">
        <v>358799</v>
      </c>
      <c r="BT143" s="80">
        <v>0</v>
      </c>
      <c r="BU143" s="80">
        <v>1</v>
      </c>
      <c r="BV143" s="80">
        <v>201911</v>
      </c>
      <c r="BW143" s="80">
        <v>0</v>
      </c>
      <c r="BX143" s="80">
        <v>169745</v>
      </c>
      <c r="BY143" s="80">
        <v>0</v>
      </c>
      <c r="BZ143" s="80">
        <v>0</v>
      </c>
      <c r="CA143" s="80">
        <v>0</v>
      </c>
      <c r="CB143" s="80">
        <v>16618</v>
      </c>
      <c r="CC143" s="80">
        <v>0</v>
      </c>
      <c r="CD143" s="76"/>
      <c r="CE143" s="76"/>
      <c r="CF143" s="76"/>
      <c r="CG143" s="76"/>
      <c r="CH143" s="76"/>
      <c r="CI143" s="76"/>
      <c r="CJ143" s="76"/>
      <c r="CK143" s="77"/>
      <c r="CL143" s="77"/>
      <c r="CM143" s="74"/>
    </row>
    <row r="144" spans="1:91" x14ac:dyDescent="0.2">
      <c r="A144" s="83" t="s">
        <v>323</v>
      </c>
      <c r="B144" s="83"/>
      <c r="C144" s="83"/>
      <c r="D144" s="80">
        <v>0</v>
      </c>
      <c r="E144" s="80">
        <v>0</v>
      </c>
      <c r="F144" s="80">
        <v>0</v>
      </c>
      <c r="G144" s="80">
        <v>0</v>
      </c>
      <c r="H144" s="80">
        <v>0</v>
      </c>
      <c r="I144" s="80">
        <v>0</v>
      </c>
      <c r="J144" s="80">
        <v>0</v>
      </c>
      <c r="K144" s="80">
        <v>0</v>
      </c>
      <c r="L144" s="80">
        <v>0</v>
      </c>
      <c r="M144" s="80">
        <v>0</v>
      </c>
      <c r="N144" s="80">
        <v>0</v>
      </c>
      <c r="O144" s="80">
        <v>166</v>
      </c>
      <c r="P144" s="80">
        <v>0</v>
      </c>
      <c r="Q144" s="80">
        <v>0</v>
      </c>
      <c r="R144" s="80">
        <v>0</v>
      </c>
      <c r="S144" s="80">
        <v>0</v>
      </c>
      <c r="T144" s="80">
        <v>0</v>
      </c>
      <c r="U144" s="80">
        <v>0</v>
      </c>
      <c r="V144" s="80">
        <v>0</v>
      </c>
      <c r="W144" s="80">
        <v>0</v>
      </c>
      <c r="X144" s="80">
        <v>0</v>
      </c>
      <c r="Y144" s="80">
        <v>0</v>
      </c>
      <c r="Z144" s="80">
        <v>0</v>
      </c>
      <c r="AA144" s="80">
        <v>0</v>
      </c>
      <c r="AB144" s="80">
        <v>0</v>
      </c>
      <c r="AC144" s="80">
        <v>0</v>
      </c>
      <c r="AD144" s="80">
        <v>0</v>
      </c>
      <c r="AE144" s="80">
        <v>0</v>
      </c>
      <c r="AF144" s="80">
        <v>0</v>
      </c>
      <c r="AG144" s="80">
        <v>0</v>
      </c>
      <c r="AH144" s="80">
        <v>0</v>
      </c>
      <c r="AI144" s="80">
        <v>0</v>
      </c>
      <c r="AJ144" s="80">
        <v>0</v>
      </c>
      <c r="AK144" s="80">
        <v>0</v>
      </c>
      <c r="AL144" s="80">
        <v>0</v>
      </c>
      <c r="AM144" s="80">
        <v>0</v>
      </c>
      <c r="AN144" s="80">
        <v>0</v>
      </c>
      <c r="AO144" s="80">
        <v>0</v>
      </c>
      <c r="AP144" s="80">
        <v>0</v>
      </c>
      <c r="AQ144" s="80">
        <v>0</v>
      </c>
      <c r="AR144" s="80">
        <v>0</v>
      </c>
      <c r="AS144" s="80">
        <v>0</v>
      </c>
      <c r="AT144" s="80">
        <v>0</v>
      </c>
      <c r="AU144" s="80">
        <v>0</v>
      </c>
      <c r="AV144" s="80">
        <v>0</v>
      </c>
      <c r="AW144" s="80">
        <v>0</v>
      </c>
      <c r="AX144" s="80">
        <v>0</v>
      </c>
      <c r="AY144" s="80">
        <v>0</v>
      </c>
      <c r="AZ144" s="80">
        <v>0</v>
      </c>
      <c r="BA144" s="80">
        <v>0</v>
      </c>
      <c r="BB144" s="80">
        <v>0</v>
      </c>
      <c r="BC144" s="80">
        <v>0</v>
      </c>
      <c r="BD144" s="80">
        <v>0</v>
      </c>
      <c r="BE144" s="80">
        <v>0</v>
      </c>
      <c r="BF144" s="80">
        <v>0</v>
      </c>
      <c r="BG144" s="80">
        <v>0</v>
      </c>
      <c r="BH144" s="80">
        <v>0</v>
      </c>
      <c r="BI144" s="80">
        <v>0</v>
      </c>
      <c r="BJ144" s="80">
        <v>0</v>
      </c>
      <c r="BK144" s="80">
        <v>0</v>
      </c>
      <c r="BL144" s="80">
        <v>0</v>
      </c>
      <c r="BM144" s="80">
        <v>0</v>
      </c>
      <c r="BN144" s="80">
        <v>0</v>
      </c>
      <c r="BO144" s="80">
        <v>0</v>
      </c>
      <c r="BP144" s="80">
        <v>0</v>
      </c>
      <c r="BQ144" s="80">
        <v>0</v>
      </c>
      <c r="BR144" s="80">
        <v>0</v>
      </c>
      <c r="BS144" s="80">
        <v>0</v>
      </c>
      <c r="BT144" s="80">
        <v>0</v>
      </c>
      <c r="BU144" s="80">
        <v>0</v>
      </c>
      <c r="BV144" s="80">
        <v>0</v>
      </c>
      <c r="BW144" s="80">
        <v>0</v>
      </c>
      <c r="BX144" s="80">
        <v>0</v>
      </c>
      <c r="BY144" s="80">
        <v>46</v>
      </c>
      <c r="BZ144" s="80">
        <v>0</v>
      </c>
      <c r="CA144" s="80">
        <v>0</v>
      </c>
      <c r="CB144" s="80">
        <v>0</v>
      </c>
      <c r="CC144" s="80">
        <v>0</v>
      </c>
      <c r="CD144" s="76"/>
      <c r="CE144" s="76"/>
      <c r="CF144" s="76"/>
      <c r="CG144" s="76"/>
      <c r="CH144" s="76"/>
      <c r="CI144" s="76"/>
      <c r="CJ144" s="76"/>
      <c r="CK144" s="77"/>
      <c r="CL144" s="77"/>
      <c r="CM144" s="74"/>
    </row>
    <row r="145" spans="1:91" x14ac:dyDescent="0.2">
      <c r="A145" s="83" t="s">
        <v>324</v>
      </c>
      <c r="B145" s="83"/>
      <c r="C145" s="83"/>
      <c r="D145" s="80">
        <v>0</v>
      </c>
      <c r="E145" s="80">
        <v>0</v>
      </c>
      <c r="F145" s="80">
        <v>0</v>
      </c>
      <c r="G145" s="80">
        <v>0</v>
      </c>
      <c r="H145" s="80">
        <v>0</v>
      </c>
      <c r="I145" s="80">
        <v>0</v>
      </c>
      <c r="J145" s="80">
        <v>0</v>
      </c>
      <c r="K145" s="80">
        <v>0</v>
      </c>
      <c r="L145" s="80">
        <v>0</v>
      </c>
      <c r="M145" s="80">
        <v>0</v>
      </c>
      <c r="N145" s="80">
        <v>0</v>
      </c>
      <c r="O145" s="80">
        <v>0</v>
      </c>
      <c r="P145" s="80">
        <v>0</v>
      </c>
      <c r="Q145" s="80">
        <v>0</v>
      </c>
      <c r="R145" s="80">
        <v>0</v>
      </c>
      <c r="S145" s="80">
        <v>0</v>
      </c>
      <c r="T145" s="80">
        <v>0</v>
      </c>
      <c r="U145" s="80">
        <v>35968</v>
      </c>
      <c r="V145" s="80">
        <v>0</v>
      </c>
      <c r="W145" s="80">
        <v>0</v>
      </c>
      <c r="X145" s="80">
        <v>0</v>
      </c>
      <c r="Y145" s="80">
        <v>0</v>
      </c>
      <c r="Z145" s="80">
        <v>0</v>
      </c>
      <c r="AA145" s="80">
        <v>0</v>
      </c>
      <c r="AB145" s="80">
        <v>0</v>
      </c>
      <c r="AC145" s="80">
        <v>0</v>
      </c>
      <c r="AD145" s="80">
        <v>0</v>
      </c>
      <c r="AE145" s="80">
        <v>0</v>
      </c>
      <c r="AF145" s="80">
        <v>0</v>
      </c>
      <c r="AG145" s="80">
        <v>0</v>
      </c>
      <c r="AH145" s="80">
        <v>0</v>
      </c>
      <c r="AI145" s="80">
        <v>0</v>
      </c>
      <c r="AJ145" s="80">
        <v>12128167</v>
      </c>
      <c r="AK145" s="80">
        <v>0</v>
      </c>
      <c r="AL145" s="80">
        <v>0</v>
      </c>
      <c r="AM145" s="80">
        <v>0</v>
      </c>
      <c r="AN145" s="80">
        <v>0</v>
      </c>
      <c r="AO145" s="80">
        <v>0</v>
      </c>
      <c r="AP145" s="80">
        <v>0</v>
      </c>
      <c r="AQ145" s="80">
        <v>0</v>
      </c>
      <c r="AR145" s="80">
        <v>0</v>
      </c>
      <c r="AS145" s="80">
        <v>0</v>
      </c>
      <c r="AT145" s="80">
        <v>0</v>
      </c>
      <c r="AU145" s="80">
        <v>0</v>
      </c>
      <c r="AV145" s="80">
        <v>0</v>
      </c>
      <c r="AW145" s="80">
        <v>0</v>
      </c>
      <c r="AX145" s="80">
        <v>0</v>
      </c>
      <c r="AY145" s="80">
        <v>0</v>
      </c>
      <c r="AZ145" s="80">
        <v>0</v>
      </c>
      <c r="BA145" s="80">
        <v>0</v>
      </c>
      <c r="BB145" s="80">
        <v>0</v>
      </c>
      <c r="BC145" s="80">
        <v>0</v>
      </c>
      <c r="BD145" s="80">
        <v>0</v>
      </c>
      <c r="BE145" s="80">
        <v>0</v>
      </c>
      <c r="BF145" s="80">
        <v>0</v>
      </c>
      <c r="BG145" s="80">
        <v>0</v>
      </c>
      <c r="BH145" s="80">
        <v>0</v>
      </c>
      <c r="BI145" s="80">
        <v>0</v>
      </c>
      <c r="BJ145" s="80">
        <v>0</v>
      </c>
      <c r="BK145" s="80">
        <v>0</v>
      </c>
      <c r="BL145" s="80">
        <v>0</v>
      </c>
      <c r="BM145" s="80">
        <v>0</v>
      </c>
      <c r="BN145" s="80">
        <v>0</v>
      </c>
      <c r="BO145" s="80">
        <v>0</v>
      </c>
      <c r="BP145" s="80">
        <v>0</v>
      </c>
      <c r="BQ145" s="80">
        <v>0</v>
      </c>
      <c r="BR145" s="80">
        <v>0</v>
      </c>
      <c r="BS145" s="80">
        <v>0</v>
      </c>
      <c r="BT145" s="80">
        <v>0</v>
      </c>
      <c r="BU145" s="80">
        <v>0</v>
      </c>
      <c r="BV145" s="80">
        <v>0</v>
      </c>
      <c r="BW145" s="80">
        <v>0</v>
      </c>
      <c r="BX145" s="80">
        <v>0</v>
      </c>
      <c r="BY145" s="80">
        <v>0</v>
      </c>
      <c r="BZ145" s="80">
        <v>0</v>
      </c>
      <c r="CA145" s="80">
        <v>0</v>
      </c>
      <c r="CB145" s="80">
        <v>0</v>
      </c>
      <c r="CC145" s="80">
        <v>0</v>
      </c>
      <c r="CD145" s="76"/>
      <c r="CE145" s="76"/>
      <c r="CF145" s="76"/>
      <c r="CG145" s="76"/>
      <c r="CH145" s="76"/>
      <c r="CI145" s="76"/>
      <c r="CJ145" s="76"/>
      <c r="CK145" s="77"/>
      <c r="CL145" s="77"/>
      <c r="CM145" s="74"/>
    </row>
    <row r="146" spans="1:91" x14ac:dyDescent="0.2">
      <c r="A146" s="83" t="s">
        <v>325</v>
      </c>
      <c r="B146" s="83"/>
      <c r="C146" s="83"/>
      <c r="D146" s="80">
        <v>0</v>
      </c>
      <c r="E146" s="80">
        <v>0</v>
      </c>
      <c r="F146" s="80">
        <v>1549</v>
      </c>
      <c r="G146" s="80">
        <v>0</v>
      </c>
      <c r="H146" s="80">
        <v>1830</v>
      </c>
      <c r="I146" s="80">
        <v>0</v>
      </c>
      <c r="J146" s="80">
        <v>0</v>
      </c>
      <c r="K146" s="80">
        <v>2257</v>
      </c>
      <c r="L146" s="80">
        <v>128</v>
      </c>
      <c r="M146" s="80">
        <v>65</v>
      </c>
      <c r="N146" s="80">
        <v>1098</v>
      </c>
      <c r="O146" s="80">
        <v>109</v>
      </c>
      <c r="P146" s="80">
        <v>0</v>
      </c>
      <c r="Q146" s="80">
        <v>0</v>
      </c>
      <c r="R146" s="80">
        <v>0</v>
      </c>
      <c r="S146" s="80">
        <v>0</v>
      </c>
      <c r="T146" s="80">
        <v>0</v>
      </c>
      <c r="U146" s="80">
        <v>948</v>
      </c>
      <c r="V146" s="80">
        <v>0</v>
      </c>
      <c r="W146" s="80">
        <v>1048</v>
      </c>
      <c r="X146" s="80">
        <v>625</v>
      </c>
      <c r="Y146" s="80">
        <v>0</v>
      </c>
      <c r="Z146" s="80">
        <v>1255</v>
      </c>
      <c r="AA146" s="80">
        <v>0</v>
      </c>
      <c r="AB146" s="80">
        <v>275</v>
      </c>
      <c r="AC146" s="80">
        <v>1293</v>
      </c>
      <c r="AD146" s="80">
        <v>627</v>
      </c>
      <c r="AE146" s="80">
        <v>76</v>
      </c>
      <c r="AF146" s="80">
        <v>1542</v>
      </c>
      <c r="AG146" s="80">
        <v>0</v>
      </c>
      <c r="AH146" s="80">
        <v>331</v>
      </c>
      <c r="AI146" s="80">
        <v>0</v>
      </c>
      <c r="AJ146" s="80">
        <v>0</v>
      </c>
      <c r="AK146" s="80">
        <v>221</v>
      </c>
      <c r="AL146" s="80">
        <v>357</v>
      </c>
      <c r="AM146" s="80">
        <v>0</v>
      </c>
      <c r="AN146" s="80">
        <v>0</v>
      </c>
      <c r="AO146" s="80">
        <v>0</v>
      </c>
      <c r="AP146" s="80">
        <v>0</v>
      </c>
      <c r="AQ146" s="80">
        <v>0</v>
      </c>
      <c r="AR146" s="80">
        <v>2278</v>
      </c>
      <c r="AS146" s="80">
        <v>119</v>
      </c>
      <c r="AT146" s="80">
        <v>23</v>
      </c>
      <c r="AU146" s="80">
        <v>480</v>
      </c>
      <c r="AV146" s="80">
        <v>874</v>
      </c>
      <c r="AW146" s="80">
        <v>699</v>
      </c>
      <c r="AX146" s="80">
        <v>127</v>
      </c>
      <c r="AY146" s="80">
        <v>9194</v>
      </c>
      <c r="AZ146" s="80">
        <v>1506</v>
      </c>
      <c r="BA146" s="80">
        <v>0</v>
      </c>
      <c r="BB146" s="80">
        <v>0</v>
      </c>
      <c r="BC146" s="80">
        <v>362</v>
      </c>
      <c r="BD146" s="80">
        <v>939</v>
      </c>
      <c r="BE146" s="80">
        <v>0</v>
      </c>
      <c r="BF146" s="80">
        <v>756</v>
      </c>
      <c r="BG146" s="80">
        <v>0</v>
      </c>
      <c r="BH146" s="80">
        <v>1916</v>
      </c>
      <c r="BI146" s="80">
        <v>38</v>
      </c>
      <c r="BJ146" s="80">
        <v>1218</v>
      </c>
      <c r="BK146" s="80">
        <v>730</v>
      </c>
      <c r="BL146" s="80">
        <v>0</v>
      </c>
      <c r="BM146" s="80">
        <v>0</v>
      </c>
      <c r="BN146" s="80">
        <v>0</v>
      </c>
      <c r="BO146" s="80">
        <v>157</v>
      </c>
      <c r="BP146" s="80">
        <v>0</v>
      </c>
      <c r="BQ146" s="80">
        <v>0</v>
      </c>
      <c r="BR146" s="80">
        <v>0</v>
      </c>
      <c r="BS146" s="80">
        <v>2377</v>
      </c>
      <c r="BT146" s="80">
        <v>0</v>
      </c>
      <c r="BU146" s="80">
        <v>0</v>
      </c>
      <c r="BV146" s="80">
        <v>3814</v>
      </c>
      <c r="BW146" s="80">
        <v>89</v>
      </c>
      <c r="BX146" s="80">
        <v>0</v>
      </c>
      <c r="BY146" s="80">
        <v>47</v>
      </c>
      <c r="BZ146" s="80">
        <v>19</v>
      </c>
      <c r="CA146" s="80">
        <v>117</v>
      </c>
      <c r="CB146" s="80">
        <v>0</v>
      </c>
      <c r="CC146" s="80">
        <v>232</v>
      </c>
      <c r="CD146" s="76"/>
      <c r="CE146" s="76"/>
      <c r="CF146" s="76"/>
      <c r="CG146" s="76"/>
      <c r="CH146" s="76"/>
      <c r="CI146" s="76"/>
      <c r="CJ146" s="76"/>
      <c r="CK146" s="77"/>
      <c r="CL146" s="77"/>
      <c r="CM146" s="74"/>
    </row>
    <row r="147" spans="1:91" x14ac:dyDescent="0.2">
      <c r="A147" s="83" t="s">
        <v>326</v>
      </c>
      <c r="B147" s="83"/>
      <c r="C147" s="83"/>
      <c r="D147" s="80">
        <v>0</v>
      </c>
      <c r="E147" s="80">
        <v>0</v>
      </c>
      <c r="F147" s="80">
        <v>24000</v>
      </c>
      <c r="G147" s="80">
        <v>4609</v>
      </c>
      <c r="H147" s="80">
        <v>22380</v>
      </c>
      <c r="I147" s="80">
        <v>25867</v>
      </c>
      <c r="J147" s="80">
        <v>26431</v>
      </c>
      <c r="K147" s="80">
        <v>7658</v>
      </c>
      <c r="L147" s="80">
        <v>3235</v>
      </c>
      <c r="M147" s="80">
        <v>780</v>
      </c>
      <c r="N147" s="80">
        <v>19516</v>
      </c>
      <c r="O147" s="80">
        <v>1008</v>
      </c>
      <c r="P147" s="80">
        <v>5915</v>
      </c>
      <c r="Q147" s="80">
        <v>1018</v>
      </c>
      <c r="R147" s="80">
        <v>5753</v>
      </c>
      <c r="S147" s="80">
        <v>110507</v>
      </c>
      <c r="T147" s="80">
        <v>48739</v>
      </c>
      <c r="U147" s="80">
        <v>7968</v>
      </c>
      <c r="V147" s="80">
        <v>0</v>
      </c>
      <c r="W147" s="80">
        <v>17600</v>
      </c>
      <c r="X147" s="80">
        <v>10878</v>
      </c>
      <c r="Y147" s="80">
        <v>3310</v>
      </c>
      <c r="Z147" s="80">
        <v>24038</v>
      </c>
      <c r="AA147" s="80">
        <v>4322</v>
      </c>
      <c r="AB147" s="80">
        <v>26052</v>
      </c>
      <c r="AC147" s="80">
        <v>6501</v>
      </c>
      <c r="AD147" s="80">
        <v>7542</v>
      </c>
      <c r="AE147" s="80">
        <v>3068</v>
      </c>
      <c r="AF147" s="80">
        <v>110133</v>
      </c>
      <c r="AG147" s="80">
        <v>966</v>
      </c>
      <c r="AH147" s="80">
        <v>2935</v>
      </c>
      <c r="AI147" s="80">
        <v>81921</v>
      </c>
      <c r="AJ147" s="80">
        <v>0</v>
      </c>
      <c r="AK147" s="80">
        <v>113406</v>
      </c>
      <c r="AL147" s="80">
        <v>4606</v>
      </c>
      <c r="AM147" s="80">
        <v>5292</v>
      </c>
      <c r="AN147" s="80">
        <v>10305</v>
      </c>
      <c r="AO147" s="80">
        <v>44225</v>
      </c>
      <c r="AP147" s="80">
        <v>3736</v>
      </c>
      <c r="AQ147" s="80">
        <v>5075</v>
      </c>
      <c r="AR147" s="80">
        <v>65643</v>
      </c>
      <c r="AS147" s="80">
        <v>4656</v>
      </c>
      <c r="AT147" s="80">
        <v>3147</v>
      </c>
      <c r="AU147" s="80">
        <v>15174</v>
      </c>
      <c r="AV147" s="80">
        <v>14394</v>
      </c>
      <c r="AW147" s="80">
        <v>26756</v>
      </c>
      <c r="AX147" s="80">
        <v>2864</v>
      </c>
      <c r="AY147" s="80">
        <v>9351</v>
      </c>
      <c r="AZ147" s="80">
        <v>9285</v>
      </c>
      <c r="BA147" s="80">
        <v>3938</v>
      </c>
      <c r="BB147" s="80">
        <v>30957</v>
      </c>
      <c r="BC147" s="80">
        <v>5112</v>
      </c>
      <c r="BD147" s="80">
        <v>7143</v>
      </c>
      <c r="BE147" s="80">
        <v>27042</v>
      </c>
      <c r="BF147" s="80">
        <v>6652</v>
      </c>
      <c r="BG147" s="80">
        <v>2424</v>
      </c>
      <c r="BH147" s="80">
        <v>16283</v>
      </c>
      <c r="BI147" s="80">
        <v>4990</v>
      </c>
      <c r="BJ147" s="80">
        <v>156308</v>
      </c>
      <c r="BK147" s="80">
        <v>21346</v>
      </c>
      <c r="BL147" s="80">
        <v>3092</v>
      </c>
      <c r="BM147" s="80">
        <v>3774</v>
      </c>
      <c r="BN147" s="80">
        <v>1445</v>
      </c>
      <c r="BO147" s="80">
        <v>8434</v>
      </c>
      <c r="BP147" s="80">
        <v>30981</v>
      </c>
      <c r="BQ147" s="80">
        <v>0</v>
      </c>
      <c r="BR147" s="80">
        <v>321063</v>
      </c>
      <c r="BS147" s="80">
        <v>55040</v>
      </c>
      <c r="BT147" s="80">
        <v>4610</v>
      </c>
      <c r="BU147" s="80">
        <v>21050</v>
      </c>
      <c r="BV147" s="80">
        <v>13094</v>
      </c>
      <c r="BW147" s="80">
        <v>2022</v>
      </c>
      <c r="BX147" s="80">
        <v>2691</v>
      </c>
      <c r="BY147" s="80">
        <v>1196</v>
      </c>
      <c r="BZ147" s="80">
        <v>15704</v>
      </c>
      <c r="CA147" s="80">
        <v>21926</v>
      </c>
      <c r="CB147" s="80">
        <v>7236</v>
      </c>
      <c r="CC147" s="80">
        <v>1680</v>
      </c>
      <c r="CD147" s="76"/>
      <c r="CE147" s="76"/>
      <c r="CF147" s="76"/>
      <c r="CG147" s="76"/>
      <c r="CH147" s="76"/>
      <c r="CI147" s="76"/>
      <c r="CJ147" s="76"/>
      <c r="CK147" s="77"/>
      <c r="CL147" s="77"/>
      <c r="CM147" s="74"/>
    </row>
    <row r="148" spans="1:91" s="42" customFormat="1" x14ac:dyDescent="0.2">
      <c r="A148" s="82"/>
      <c r="B148" s="82"/>
      <c r="C148" s="82"/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0</v>
      </c>
      <c r="AL148" s="79">
        <v>0</v>
      </c>
      <c r="AM148" s="79">
        <v>0</v>
      </c>
      <c r="AN148" s="79">
        <v>0</v>
      </c>
      <c r="AO148" s="79">
        <v>0</v>
      </c>
      <c r="AP148" s="79">
        <v>0</v>
      </c>
      <c r="AQ148" s="79">
        <v>0</v>
      </c>
      <c r="AR148" s="79">
        <v>0</v>
      </c>
      <c r="AS148" s="79">
        <v>0</v>
      </c>
      <c r="AT148" s="79">
        <v>0</v>
      </c>
      <c r="AU148" s="79">
        <v>0</v>
      </c>
      <c r="AV148" s="79">
        <v>0</v>
      </c>
      <c r="AW148" s="79">
        <v>0</v>
      </c>
      <c r="AX148" s="79">
        <v>0</v>
      </c>
      <c r="AY148" s="79">
        <v>0</v>
      </c>
      <c r="AZ148" s="79">
        <v>0</v>
      </c>
      <c r="BA148" s="79">
        <v>0</v>
      </c>
      <c r="BB148" s="79">
        <v>0</v>
      </c>
      <c r="BC148" s="79">
        <v>0</v>
      </c>
      <c r="BD148" s="79">
        <v>0</v>
      </c>
      <c r="BE148" s="79">
        <v>0</v>
      </c>
      <c r="BF148" s="79">
        <v>0</v>
      </c>
      <c r="BG148" s="79">
        <v>0</v>
      </c>
      <c r="BH148" s="79">
        <v>0</v>
      </c>
      <c r="BI148" s="79">
        <v>0</v>
      </c>
      <c r="BJ148" s="79">
        <v>0</v>
      </c>
      <c r="BK148" s="79">
        <v>0</v>
      </c>
      <c r="BL148" s="79">
        <v>0</v>
      </c>
      <c r="BM148" s="79">
        <v>0</v>
      </c>
      <c r="BN148" s="79">
        <v>0</v>
      </c>
      <c r="BO148" s="79">
        <v>0</v>
      </c>
      <c r="BP148" s="79">
        <v>0</v>
      </c>
      <c r="BQ148" s="79">
        <v>0</v>
      </c>
      <c r="BR148" s="79">
        <v>0</v>
      </c>
      <c r="BS148" s="79">
        <v>0</v>
      </c>
      <c r="BT148" s="79">
        <v>0</v>
      </c>
      <c r="BU148" s="79">
        <v>0</v>
      </c>
      <c r="BV148" s="79">
        <v>0</v>
      </c>
      <c r="BW148" s="79">
        <v>0</v>
      </c>
      <c r="BX148" s="79">
        <v>0</v>
      </c>
      <c r="BY148" s="79">
        <v>0</v>
      </c>
      <c r="BZ148" s="79">
        <v>0</v>
      </c>
      <c r="CA148" s="79">
        <v>0</v>
      </c>
      <c r="CB148" s="79">
        <v>0</v>
      </c>
      <c r="CC148" s="79">
        <v>0</v>
      </c>
    </row>
    <row r="149" spans="1:91" x14ac:dyDescent="0.2">
      <c r="A149" s="85" t="s">
        <v>193</v>
      </c>
      <c r="B149" s="85"/>
      <c r="C149" s="85"/>
      <c r="D149" s="80" t="s">
        <v>390</v>
      </c>
      <c r="E149" s="80" t="s">
        <v>391</v>
      </c>
      <c r="F149" s="80" t="s">
        <v>392</v>
      </c>
      <c r="G149" s="80" t="s">
        <v>393</v>
      </c>
      <c r="H149" s="80" t="s">
        <v>394</v>
      </c>
      <c r="I149" s="80" t="s">
        <v>395</v>
      </c>
      <c r="J149" s="80" t="s">
        <v>396</v>
      </c>
      <c r="K149" s="80" t="s">
        <v>469</v>
      </c>
      <c r="L149" s="80" t="s">
        <v>398</v>
      </c>
      <c r="M149" s="80" t="s">
        <v>399</v>
      </c>
      <c r="N149" s="80" t="s">
        <v>400</v>
      </c>
      <c r="O149" s="80" t="s">
        <v>401</v>
      </c>
      <c r="P149" s="80" t="s">
        <v>468</v>
      </c>
      <c r="Q149" s="80" t="s">
        <v>403</v>
      </c>
      <c r="R149" s="80" t="s">
        <v>404</v>
      </c>
      <c r="S149" s="80" t="s">
        <v>405</v>
      </c>
      <c r="T149" s="80" t="s">
        <v>406</v>
      </c>
      <c r="U149" s="80" t="s">
        <v>407</v>
      </c>
      <c r="V149" s="80" t="s">
        <v>408</v>
      </c>
      <c r="W149" s="80" t="s">
        <v>409</v>
      </c>
      <c r="X149" s="80" t="s">
        <v>410</v>
      </c>
      <c r="Y149" s="80" t="s">
        <v>411</v>
      </c>
      <c r="Z149" s="80" t="s">
        <v>412</v>
      </c>
      <c r="AA149" s="80" t="s">
        <v>413</v>
      </c>
      <c r="AB149" s="80" t="s">
        <v>414</v>
      </c>
      <c r="AC149" s="80" t="s">
        <v>415</v>
      </c>
      <c r="AD149" s="80" t="s">
        <v>416</v>
      </c>
      <c r="AE149" s="80" t="s">
        <v>417</v>
      </c>
      <c r="AF149" s="80" t="s">
        <v>418</v>
      </c>
      <c r="AG149" s="80" t="s">
        <v>419</v>
      </c>
      <c r="AH149" s="80" t="s">
        <v>420</v>
      </c>
      <c r="AI149" s="80" t="s">
        <v>421</v>
      </c>
      <c r="AJ149" s="80" t="s">
        <v>422</v>
      </c>
      <c r="AK149" s="80" t="s">
        <v>423</v>
      </c>
      <c r="AL149" s="80" t="s">
        <v>424</v>
      </c>
      <c r="AM149" s="80" t="s">
        <v>425</v>
      </c>
      <c r="AN149" s="80" t="s">
        <v>426</v>
      </c>
      <c r="AO149" s="80" t="s">
        <v>427</v>
      </c>
      <c r="AP149" s="80" t="s">
        <v>428</v>
      </c>
      <c r="AQ149" s="80" t="s">
        <v>429</v>
      </c>
      <c r="AR149" s="80" t="s">
        <v>430</v>
      </c>
      <c r="AS149" s="80" t="s">
        <v>431</v>
      </c>
      <c r="AT149" s="80" t="s">
        <v>432</v>
      </c>
      <c r="AU149" s="80" t="s">
        <v>433</v>
      </c>
      <c r="AV149" s="80" t="s">
        <v>434</v>
      </c>
      <c r="AW149" s="80" t="s">
        <v>435</v>
      </c>
      <c r="AX149" s="80" t="s">
        <v>436</v>
      </c>
      <c r="AY149" s="80" t="s">
        <v>437</v>
      </c>
      <c r="AZ149" s="80" t="s">
        <v>438</v>
      </c>
      <c r="BA149" s="80" t="s">
        <v>439</v>
      </c>
      <c r="BB149" s="80" t="s">
        <v>440</v>
      </c>
      <c r="BC149" s="80" t="s">
        <v>441</v>
      </c>
      <c r="BD149" s="80" t="s">
        <v>442</v>
      </c>
      <c r="BE149" s="80" t="s">
        <v>443</v>
      </c>
      <c r="BF149" s="80" t="s">
        <v>444</v>
      </c>
      <c r="BG149" s="80" t="s">
        <v>445</v>
      </c>
      <c r="BH149" s="80" t="s">
        <v>446</v>
      </c>
      <c r="BI149" s="80" t="s">
        <v>447</v>
      </c>
      <c r="BJ149" s="80" t="s">
        <v>448</v>
      </c>
      <c r="BK149" s="80" t="s">
        <v>449</v>
      </c>
      <c r="BL149" s="80" t="s">
        <v>450</v>
      </c>
      <c r="BM149" s="80" t="s">
        <v>451</v>
      </c>
      <c r="BN149" s="80" t="s">
        <v>452</v>
      </c>
      <c r="BO149" s="80" t="s">
        <v>453</v>
      </c>
      <c r="BP149" s="80" t="s">
        <v>454</v>
      </c>
      <c r="BQ149" s="80" t="s">
        <v>455</v>
      </c>
      <c r="BR149" s="80" t="s">
        <v>456</v>
      </c>
      <c r="BS149" s="80" t="s">
        <v>457</v>
      </c>
      <c r="BT149" s="80" t="s">
        <v>458</v>
      </c>
      <c r="BU149" s="80" t="s">
        <v>459</v>
      </c>
      <c r="BV149" s="80" t="s">
        <v>460</v>
      </c>
      <c r="BW149" s="80" t="s">
        <v>461</v>
      </c>
      <c r="BX149" s="80" t="s">
        <v>462</v>
      </c>
      <c r="BY149" s="80" t="s">
        <v>463</v>
      </c>
      <c r="BZ149" s="80" t="s">
        <v>464</v>
      </c>
      <c r="CA149" s="80" t="s">
        <v>465</v>
      </c>
      <c r="CB149" s="80" t="s">
        <v>466</v>
      </c>
      <c r="CC149" s="80" t="s">
        <v>467</v>
      </c>
      <c r="CD149" s="78"/>
      <c r="CE149" s="78"/>
      <c r="CF149" s="78"/>
      <c r="CG149" s="78"/>
      <c r="CH149" s="78"/>
      <c r="CI149" s="78"/>
      <c r="CJ149" s="78"/>
      <c r="CK149" s="78"/>
      <c r="CL149" s="78"/>
      <c r="CM149" s="74"/>
    </row>
    <row r="150" spans="1:91" x14ac:dyDescent="0.2">
      <c r="A150" s="90" t="s">
        <v>176</v>
      </c>
      <c r="B150" s="90"/>
      <c r="C150" s="90"/>
      <c r="D150" s="92">
        <v>7555256.7299999995</v>
      </c>
      <c r="E150" s="92">
        <v>1234365.1499999999</v>
      </c>
      <c r="F150" s="92">
        <v>16881501</v>
      </c>
      <c r="G150" s="92">
        <v>5640622</v>
      </c>
      <c r="H150" s="92">
        <v>14979894</v>
      </c>
      <c r="I150" s="92">
        <v>26398087.950000003</v>
      </c>
      <c r="J150" s="92">
        <v>19610462</v>
      </c>
      <c r="K150" s="92">
        <v>8500381.1799999997</v>
      </c>
      <c r="L150" s="92">
        <v>2631952.62</v>
      </c>
      <c r="M150" s="92">
        <v>637143.48</v>
      </c>
      <c r="N150" s="92">
        <v>13055129</v>
      </c>
      <c r="O150" s="92">
        <v>500649.04</v>
      </c>
      <c r="P150" s="92">
        <v>5107772.9000000004</v>
      </c>
      <c r="Q150" s="92">
        <v>604858</v>
      </c>
      <c r="R150" s="92">
        <v>1519644.95</v>
      </c>
      <c r="S150" s="92">
        <v>115488075</v>
      </c>
      <c r="T150" s="92">
        <v>45791981.07</v>
      </c>
      <c r="U150" s="92">
        <v>5688766</v>
      </c>
      <c r="V150" s="92">
        <v>1223941.8700000001</v>
      </c>
      <c r="W150" s="92">
        <v>9551967.25</v>
      </c>
      <c r="X150" s="92">
        <v>9118827.7800000012</v>
      </c>
      <c r="Y150" s="92">
        <v>1470613.89</v>
      </c>
      <c r="Z150" s="92">
        <v>21544350.390000001</v>
      </c>
      <c r="AA150" s="92">
        <v>3313473.9</v>
      </c>
      <c r="AB150" s="92">
        <v>23336419.73</v>
      </c>
      <c r="AC150" s="92">
        <v>11259587</v>
      </c>
      <c r="AD150" s="92">
        <v>9069856</v>
      </c>
      <c r="AE150" s="92">
        <v>800092</v>
      </c>
      <c r="AF150" s="92">
        <v>88583103.560000002</v>
      </c>
      <c r="AG150" s="92">
        <v>323891.77</v>
      </c>
      <c r="AH150" s="92">
        <v>724172</v>
      </c>
      <c r="AI150" s="92">
        <v>61042529</v>
      </c>
      <c r="AJ150" s="92">
        <v>904572000</v>
      </c>
      <c r="AK150" s="92">
        <v>143900861.56</v>
      </c>
      <c r="AL150" s="92">
        <v>7256567.8399999999</v>
      </c>
      <c r="AM150" s="92">
        <v>1987773.42</v>
      </c>
      <c r="AN150" s="92">
        <v>9606108.8199999984</v>
      </c>
      <c r="AO150" s="92">
        <v>32038189.59</v>
      </c>
      <c r="AP150" s="92">
        <v>3746645.13</v>
      </c>
      <c r="AQ150" s="92">
        <v>4331856.58</v>
      </c>
      <c r="AR150" s="92">
        <v>52551023</v>
      </c>
      <c r="AS150" s="92">
        <v>2766303</v>
      </c>
      <c r="AT150" s="92">
        <v>3125557.09</v>
      </c>
      <c r="AU150" s="92">
        <v>11407217.199999999</v>
      </c>
      <c r="AV150" s="92">
        <v>14498647.829999998</v>
      </c>
      <c r="AW150" s="92">
        <v>25632175.050000001</v>
      </c>
      <c r="AX150" s="92">
        <v>4527216.8499999996</v>
      </c>
      <c r="AY150" s="92">
        <v>11073817.49</v>
      </c>
      <c r="AZ150" s="92">
        <v>9809599</v>
      </c>
      <c r="BA150" s="92">
        <v>2397658</v>
      </c>
      <c r="BB150" s="92">
        <v>27816864.940000001</v>
      </c>
      <c r="BC150" s="92">
        <v>4408423.99</v>
      </c>
      <c r="BD150" s="92">
        <v>6072740</v>
      </c>
      <c r="BE150" s="92">
        <v>18392254</v>
      </c>
      <c r="BF150" s="92">
        <v>3529331.53</v>
      </c>
      <c r="BG150" s="92">
        <v>1677651.64</v>
      </c>
      <c r="BH150" s="92">
        <v>13090125.559999999</v>
      </c>
      <c r="BI150" s="92">
        <v>4999903.4400000004</v>
      </c>
      <c r="BJ150" s="92">
        <v>143030450</v>
      </c>
      <c r="BK150" s="92">
        <v>14782065</v>
      </c>
      <c r="BL150" s="92">
        <v>1398913</v>
      </c>
      <c r="BM150" s="92">
        <v>1983789.05</v>
      </c>
      <c r="BN150" s="92">
        <v>1765777.47</v>
      </c>
      <c r="BO150" s="92">
        <v>5686811.9199999999</v>
      </c>
      <c r="BP150" s="92">
        <v>16908091.620000001</v>
      </c>
      <c r="BQ150" s="92">
        <v>2709940.56</v>
      </c>
      <c r="BR150" s="92">
        <v>465200310</v>
      </c>
      <c r="BS150" s="92">
        <v>43939215</v>
      </c>
      <c r="BT150" s="92">
        <v>3380649.24</v>
      </c>
      <c r="BU150" s="92">
        <v>24999515</v>
      </c>
      <c r="BV150" s="92">
        <v>7920817</v>
      </c>
      <c r="BW150" s="92">
        <v>1792547.96</v>
      </c>
      <c r="BX150" s="92">
        <v>2048171.28</v>
      </c>
      <c r="BY150" s="92">
        <v>2723393.38</v>
      </c>
      <c r="BZ150" s="92">
        <v>8025009.1399999987</v>
      </c>
      <c r="CA150" s="92">
        <v>17670321</v>
      </c>
      <c r="CB150" s="92">
        <v>6341061.8000000007</v>
      </c>
      <c r="CC150" s="92">
        <v>1851156.73</v>
      </c>
      <c r="CD150" s="78"/>
      <c r="CE150" s="78"/>
      <c r="CF150" s="78"/>
      <c r="CG150" s="78"/>
      <c r="CH150" s="78"/>
      <c r="CI150" s="78"/>
      <c r="CJ150" s="78"/>
      <c r="CK150" s="78"/>
      <c r="CL150" s="78"/>
      <c r="CM150" s="74"/>
    </row>
    <row r="151" spans="1:91" x14ac:dyDescent="0.2">
      <c r="A151" s="83" t="s">
        <v>160</v>
      </c>
      <c r="B151" s="83"/>
      <c r="C151" s="83"/>
      <c r="D151" s="99">
        <v>6890829.0700000003</v>
      </c>
      <c r="E151" s="99">
        <v>758251.89</v>
      </c>
      <c r="F151" s="99">
        <v>9157764</v>
      </c>
      <c r="G151" s="99">
        <v>2804327</v>
      </c>
      <c r="H151" s="99">
        <v>8301363</v>
      </c>
      <c r="I151" s="99">
        <v>16289521.18</v>
      </c>
      <c r="J151" s="99">
        <v>9579085</v>
      </c>
      <c r="K151" s="99">
        <v>4526264.67</v>
      </c>
      <c r="L151" s="99">
        <v>1497544.96</v>
      </c>
      <c r="M151" s="99">
        <v>425334.95</v>
      </c>
      <c r="N151" s="99">
        <v>7985703</v>
      </c>
      <c r="O151" s="99">
        <v>280149.61</v>
      </c>
      <c r="P151" s="99">
        <v>3509127.09</v>
      </c>
      <c r="Q151" s="99">
        <v>435106</v>
      </c>
      <c r="R151" s="99">
        <v>843319.95</v>
      </c>
      <c r="S151" s="99">
        <v>44995913</v>
      </c>
      <c r="T151" s="99">
        <v>21658066.989999998</v>
      </c>
      <c r="U151" s="99">
        <v>3219336.85</v>
      </c>
      <c r="V151" s="99">
        <v>768750.06</v>
      </c>
      <c r="W151" s="99">
        <v>6786808.8499999996</v>
      </c>
      <c r="X151" s="99">
        <v>5103847.9800000004</v>
      </c>
      <c r="Y151" s="99">
        <v>833634.67</v>
      </c>
      <c r="Z151" s="99">
        <v>12627665.74</v>
      </c>
      <c r="AA151" s="99">
        <v>2414962.87</v>
      </c>
      <c r="AB151" s="99">
        <v>13114937.66</v>
      </c>
      <c r="AC151" s="99">
        <v>7584891</v>
      </c>
      <c r="AD151" s="99">
        <v>5365267</v>
      </c>
      <c r="AE151" s="99">
        <v>458256.79</v>
      </c>
      <c r="AF151" s="99">
        <v>55192117.229999997</v>
      </c>
      <c r="AG151" s="99">
        <v>202809.56</v>
      </c>
      <c r="AH151" s="99">
        <v>459030</v>
      </c>
      <c r="AI151" s="99">
        <v>35076490</v>
      </c>
      <c r="AJ151" s="99">
        <v>626046000</v>
      </c>
      <c r="AK151" s="99">
        <v>80607007.030000001</v>
      </c>
      <c r="AL151" s="99">
        <v>5692352.8899999997</v>
      </c>
      <c r="AM151" s="99">
        <v>1189684.68</v>
      </c>
      <c r="AN151" s="99">
        <v>5323895.07</v>
      </c>
      <c r="AO151" s="99">
        <v>16684100.960000001</v>
      </c>
      <c r="AP151" s="99">
        <v>1848573.52</v>
      </c>
      <c r="AQ151" s="99">
        <v>2391504.7000000002</v>
      </c>
      <c r="AR151" s="99">
        <v>33503321</v>
      </c>
      <c r="AS151" s="99">
        <v>2087535</v>
      </c>
      <c r="AT151" s="99">
        <v>1808381.12</v>
      </c>
      <c r="AU151" s="99">
        <v>7107078.04</v>
      </c>
      <c r="AV151" s="99">
        <v>8091757.9500000002</v>
      </c>
      <c r="AW151" s="99">
        <v>13491773.189999999</v>
      </c>
      <c r="AX151" s="99">
        <v>2214848.63</v>
      </c>
      <c r="AY151" s="99">
        <v>6962430.1900000004</v>
      </c>
      <c r="AZ151" s="99">
        <v>5534543</v>
      </c>
      <c r="BA151" s="99">
        <v>1556635</v>
      </c>
      <c r="BB151" s="99">
        <v>17558908.75</v>
      </c>
      <c r="BC151" s="99">
        <v>2986224.85</v>
      </c>
      <c r="BD151" s="99">
        <v>3165109</v>
      </c>
      <c r="BE151" s="99">
        <v>10503425</v>
      </c>
      <c r="BF151" s="99">
        <v>2025173.8</v>
      </c>
      <c r="BG151" s="99">
        <v>937164.24</v>
      </c>
      <c r="BH151" s="99">
        <v>7729831.7199999997</v>
      </c>
      <c r="BI151" s="99">
        <v>2843518.07</v>
      </c>
      <c r="BJ151" s="99">
        <v>77327995</v>
      </c>
      <c r="BK151" s="99">
        <v>8375415</v>
      </c>
      <c r="BL151" s="99">
        <v>849085</v>
      </c>
      <c r="BM151" s="99">
        <v>1156502.4099999999</v>
      </c>
      <c r="BN151" s="99">
        <v>1049003.82</v>
      </c>
      <c r="BO151" s="99">
        <v>3721392.97</v>
      </c>
      <c r="BP151" s="99">
        <v>10704867.369999999</v>
      </c>
      <c r="BQ151" s="99">
        <v>1653969.83</v>
      </c>
      <c r="BR151" s="99">
        <v>193430604</v>
      </c>
      <c r="BS151" s="99">
        <v>27976891</v>
      </c>
      <c r="BT151" s="99">
        <v>2752650.99</v>
      </c>
      <c r="BU151" s="99">
        <v>13521851</v>
      </c>
      <c r="BV151" s="99">
        <v>5402478</v>
      </c>
      <c r="BW151" s="99">
        <v>865937.11</v>
      </c>
      <c r="BX151" s="99">
        <v>899422.41</v>
      </c>
      <c r="BY151" s="99">
        <v>414576.78</v>
      </c>
      <c r="BZ151" s="99">
        <v>4543177.22</v>
      </c>
      <c r="CA151" s="99">
        <v>11826831</v>
      </c>
      <c r="CB151" s="99">
        <v>3851591.03</v>
      </c>
      <c r="CC151" s="99">
        <v>938784.32</v>
      </c>
      <c r="CD151" s="78"/>
      <c r="CE151" s="78"/>
      <c r="CF151" s="78"/>
      <c r="CG151" s="78"/>
      <c r="CH151" s="78"/>
      <c r="CI151" s="78"/>
      <c r="CJ151" s="78"/>
      <c r="CK151" s="78"/>
      <c r="CL151" s="78"/>
      <c r="CM151" s="74"/>
    </row>
    <row r="152" spans="1:91" x14ac:dyDescent="0.2">
      <c r="A152" s="83" t="s">
        <v>274</v>
      </c>
      <c r="B152" s="83"/>
      <c r="C152" s="83"/>
      <c r="D152" s="99">
        <v>311540.21999999997</v>
      </c>
      <c r="E152" s="99">
        <v>278857.73</v>
      </c>
      <c r="F152" s="99">
        <v>2800099</v>
      </c>
      <c r="G152" s="99">
        <v>945956</v>
      </c>
      <c r="H152" s="99">
        <v>1405603</v>
      </c>
      <c r="I152" s="99">
        <v>3756964.94</v>
      </c>
      <c r="J152" s="99">
        <v>2654337</v>
      </c>
      <c r="K152" s="99">
        <v>1051668.3700000001</v>
      </c>
      <c r="L152" s="99">
        <v>471109.75</v>
      </c>
      <c r="M152" s="99">
        <v>124065.74</v>
      </c>
      <c r="N152" s="99">
        <v>2056723</v>
      </c>
      <c r="O152" s="99">
        <v>98833.16</v>
      </c>
      <c r="P152" s="99">
        <v>824192.17</v>
      </c>
      <c r="Q152" s="99">
        <v>95020</v>
      </c>
      <c r="R152" s="99">
        <v>83376.58</v>
      </c>
      <c r="S152" s="99">
        <v>15430070</v>
      </c>
      <c r="T152" s="99">
        <v>5636594.1600000001</v>
      </c>
      <c r="U152" s="99">
        <v>566057.46</v>
      </c>
      <c r="V152" s="99">
        <v>298677.28999999998</v>
      </c>
      <c r="W152" s="99">
        <v>592847.5</v>
      </c>
      <c r="X152" s="99">
        <v>1619720.51</v>
      </c>
      <c r="Y152" s="99">
        <v>250073.79</v>
      </c>
      <c r="Z152" s="99">
        <v>3590002.61</v>
      </c>
      <c r="AA152" s="99">
        <v>388562.43</v>
      </c>
      <c r="AB152" s="99">
        <v>2824470.61</v>
      </c>
      <c r="AC152" s="99">
        <v>1775022</v>
      </c>
      <c r="AD152" s="99">
        <v>1013246</v>
      </c>
      <c r="AE152" s="99">
        <v>134005.89000000001</v>
      </c>
      <c r="AF152" s="99">
        <v>11711494.710000001</v>
      </c>
      <c r="AG152" s="99">
        <v>80447.98</v>
      </c>
      <c r="AH152" s="99">
        <v>93635</v>
      </c>
      <c r="AI152" s="99">
        <v>7199552</v>
      </c>
      <c r="AJ152" s="99">
        <v>263006000</v>
      </c>
      <c r="AK152" s="99">
        <v>18047372.670000002</v>
      </c>
      <c r="AL152" s="99">
        <v>639448</v>
      </c>
      <c r="AM152" s="99">
        <v>327549.58</v>
      </c>
      <c r="AN152" s="99">
        <v>1849196.52</v>
      </c>
      <c r="AO152" s="99">
        <v>4332529.3</v>
      </c>
      <c r="AP152" s="99">
        <v>576899.30000000005</v>
      </c>
      <c r="AQ152" s="99">
        <v>968457.14</v>
      </c>
      <c r="AR152" s="99">
        <v>8450169</v>
      </c>
      <c r="AS152" s="99">
        <v>282773</v>
      </c>
      <c r="AT152" s="99">
        <v>487411.08</v>
      </c>
      <c r="AU152" s="99">
        <v>1570851.15</v>
      </c>
      <c r="AV152" s="99">
        <v>2310777.15</v>
      </c>
      <c r="AW152" s="99">
        <v>3364594.68</v>
      </c>
      <c r="AX152" s="99">
        <v>1095984.6000000001</v>
      </c>
      <c r="AY152" s="99">
        <v>2114481.17</v>
      </c>
      <c r="AZ152" s="99">
        <v>1892314</v>
      </c>
      <c r="BA152" s="99">
        <v>427800</v>
      </c>
      <c r="BB152" s="99">
        <v>3985324.12</v>
      </c>
      <c r="BC152" s="99">
        <v>705586.66</v>
      </c>
      <c r="BD152" s="99">
        <v>1167744</v>
      </c>
      <c r="BE152" s="99">
        <v>2789117</v>
      </c>
      <c r="BF152" s="99">
        <v>623516.99</v>
      </c>
      <c r="BG152" s="99">
        <v>303332.65999999997</v>
      </c>
      <c r="BH152" s="99">
        <v>2153679.9500000002</v>
      </c>
      <c r="BI152" s="99">
        <v>674349.66</v>
      </c>
      <c r="BJ152" s="99">
        <v>21418543</v>
      </c>
      <c r="BK152" s="99">
        <v>2278648</v>
      </c>
      <c r="BL152" s="99">
        <v>247632</v>
      </c>
      <c r="BM152" s="99">
        <v>375059.43</v>
      </c>
      <c r="BN152" s="99">
        <v>339854.68</v>
      </c>
      <c r="BO152" s="99">
        <v>856671.37</v>
      </c>
      <c r="BP152" s="99">
        <v>2675517.5099999998</v>
      </c>
      <c r="BQ152" s="99">
        <v>500965.9</v>
      </c>
      <c r="BR152" s="99">
        <v>60336439</v>
      </c>
      <c r="BS152" s="99">
        <v>6464083</v>
      </c>
      <c r="BT152" s="99">
        <v>340326.44</v>
      </c>
      <c r="BU152" s="99">
        <v>3777338</v>
      </c>
      <c r="BV152" s="99">
        <v>902878</v>
      </c>
      <c r="BW152" s="99">
        <v>297891.38</v>
      </c>
      <c r="BX152" s="99">
        <v>313302.01</v>
      </c>
      <c r="BY152" s="99">
        <v>138361.07</v>
      </c>
      <c r="BZ152" s="99">
        <v>1276314.43</v>
      </c>
      <c r="CA152" s="99">
        <v>1715967</v>
      </c>
      <c r="CB152" s="99">
        <v>825247.55</v>
      </c>
      <c r="CC152" s="99">
        <v>382927.03</v>
      </c>
      <c r="CD152" s="78"/>
      <c r="CE152" s="78"/>
      <c r="CF152" s="78"/>
      <c r="CG152" s="78"/>
      <c r="CH152" s="78"/>
      <c r="CI152" s="78"/>
      <c r="CJ152" s="78"/>
      <c r="CK152" s="78"/>
      <c r="CL152" s="78"/>
      <c r="CM152" s="74"/>
    </row>
    <row r="153" spans="1:91" x14ac:dyDescent="0.2">
      <c r="A153" s="83" t="s">
        <v>275</v>
      </c>
      <c r="B153" s="83"/>
      <c r="C153" s="83"/>
      <c r="D153" s="99">
        <v>602780.76</v>
      </c>
      <c r="E153" s="99">
        <v>101855.72</v>
      </c>
      <c r="F153" s="99">
        <v>3353661</v>
      </c>
      <c r="G153" s="99">
        <v>1817161</v>
      </c>
      <c r="H153" s="99">
        <v>5056916</v>
      </c>
      <c r="I153" s="99">
        <v>6186875.2800000003</v>
      </c>
      <c r="J153" s="99">
        <v>6617935</v>
      </c>
      <c r="K153" s="99">
        <v>2778279.19</v>
      </c>
      <c r="L153" s="99">
        <v>589766.52</v>
      </c>
      <c r="M153" s="99">
        <v>68388.53</v>
      </c>
      <c r="N153" s="99">
        <v>2369720</v>
      </c>
      <c r="O153" s="99">
        <v>116242.3</v>
      </c>
      <c r="P153" s="99">
        <v>519470.47</v>
      </c>
      <c r="Q153" s="99">
        <v>67223</v>
      </c>
      <c r="R153" s="99">
        <v>589700.89</v>
      </c>
      <c r="S153" s="99">
        <v>46679502</v>
      </c>
      <c r="T153" s="99">
        <v>12508645.220000001</v>
      </c>
      <c r="U153" s="99">
        <v>1070379.33</v>
      </c>
      <c r="V153" s="99">
        <v>122571.57</v>
      </c>
      <c r="W153" s="99">
        <v>2012993.41</v>
      </c>
      <c r="X153" s="99">
        <v>2039426.6</v>
      </c>
      <c r="Y153" s="99">
        <v>360751.79</v>
      </c>
      <c r="Z153" s="99">
        <v>5182402.5599999996</v>
      </c>
      <c r="AA153" s="99">
        <v>472268.59</v>
      </c>
      <c r="AB153" s="99">
        <v>6258381.29</v>
      </c>
      <c r="AC153" s="99">
        <v>1773198</v>
      </c>
      <c r="AD153" s="99">
        <v>2474220</v>
      </c>
      <c r="AE153" s="99">
        <v>192367.39</v>
      </c>
      <c r="AF153" s="99">
        <v>15201213.67</v>
      </c>
      <c r="AG153" s="99">
        <v>28113.34</v>
      </c>
      <c r="AH153" s="99">
        <v>92657</v>
      </c>
      <c r="AI153" s="99">
        <v>16647204</v>
      </c>
      <c r="AJ153" s="99">
        <v>0</v>
      </c>
      <c r="AK153" s="99">
        <v>40058753.390000001</v>
      </c>
      <c r="AL153" s="99">
        <v>750205.53</v>
      </c>
      <c r="AM153" s="99">
        <v>434648.78</v>
      </c>
      <c r="AN153" s="99">
        <v>1976397.51</v>
      </c>
      <c r="AO153" s="99">
        <v>9806309.3599999994</v>
      </c>
      <c r="AP153" s="99">
        <v>1201864.0900000001</v>
      </c>
      <c r="AQ153" s="99">
        <v>855712.48</v>
      </c>
      <c r="AR153" s="99">
        <v>9365301</v>
      </c>
      <c r="AS153" s="99">
        <v>352279</v>
      </c>
      <c r="AT153" s="99">
        <v>766954.77</v>
      </c>
      <c r="AU153" s="99">
        <v>2236187.87</v>
      </c>
      <c r="AV153" s="99">
        <v>3891854.35</v>
      </c>
      <c r="AW153" s="99">
        <v>8581980.0099999998</v>
      </c>
      <c r="AX153" s="99">
        <v>1115533.79</v>
      </c>
      <c r="AY153" s="99">
        <v>1812097.96</v>
      </c>
      <c r="AZ153" s="99">
        <v>2281600</v>
      </c>
      <c r="BA153" s="99">
        <v>329251</v>
      </c>
      <c r="BB153" s="99">
        <v>5949931.7800000003</v>
      </c>
      <c r="BC153" s="99">
        <v>697577.23</v>
      </c>
      <c r="BD153" s="99">
        <v>1613116</v>
      </c>
      <c r="BE153" s="99">
        <v>4145910</v>
      </c>
      <c r="BF153" s="99">
        <v>820651.12</v>
      </c>
      <c r="BG153" s="99">
        <v>418864.43</v>
      </c>
      <c r="BH153" s="99">
        <v>2720527.56</v>
      </c>
      <c r="BI153" s="99">
        <v>1415138.76</v>
      </c>
      <c r="BJ153" s="99">
        <v>42167553</v>
      </c>
      <c r="BK153" s="99">
        <v>3630937</v>
      </c>
      <c r="BL153" s="99">
        <v>284351</v>
      </c>
      <c r="BM153" s="99">
        <v>354194.67</v>
      </c>
      <c r="BN153" s="99">
        <v>308480.84000000003</v>
      </c>
      <c r="BO153" s="99">
        <v>1096176.03</v>
      </c>
      <c r="BP153" s="99">
        <v>3093590.71</v>
      </c>
      <c r="BQ153" s="99">
        <v>495519.11</v>
      </c>
      <c r="BR153" s="99">
        <v>182761490</v>
      </c>
      <c r="BS153" s="99">
        <v>8173253</v>
      </c>
      <c r="BT153" s="99">
        <v>275965.77</v>
      </c>
      <c r="BU153" s="99">
        <v>7382623</v>
      </c>
      <c r="BV153" s="99">
        <v>875949</v>
      </c>
      <c r="BW153" s="99">
        <v>559777.44999999995</v>
      </c>
      <c r="BX153" s="99">
        <v>531059.56000000006</v>
      </c>
      <c r="BY153" s="99">
        <v>194019.18</v>
      </c>
      <c r="BZ153" s="99">
        <v>1886930.31</v>
      </c>
      <c r="CA153" s="99">
        <v>3766927</v>
      </c>
      <c r="CB153" s="99">
        <v>1498545.5</v>
      </c>
      <c r="CC153" s="99">
        <v>497048.15</v>
      </c>
      <c r="CD153" s="78"/>
      <c r="CE153" s="78"/>
      <c r="CF153" s="78"/>
      <c r="CG153" s="78"/>
      <c r="CH153" s="78"/>
      <c r="CI153" s="78"/>
      <c r="CJ153" s="78"/>
      <c r="CK153" s="78"/>
      <c r="CL153" s="78"/>
      <c r="CM153" s="74"/>
    </row>
    <row r="154" spans="1:91" x14ac:dyDescent="0.2">
      <c r="A154" s="83" t="s">
        <v>322</v>
      </c>
      <c r="B154" s="83"/>
      <c r="C154" s="83"/>
      <c r="D154" s="99">
        <v>-289098</v>
      </c>
      <c r="E154" s="99">
        <v>0</v>
      </c>
      <c r="F154" s="99">
        <v>1087819</v>
      </c>
      <c r="G154" s="99">
        <v>0</v>
      </c>
      <c r="H154" s="99">
        <v>0</v>
      </c>
      <c r="I154" s="99">
        <v>0</v>
      </c>
      <c r="J154" s="99">
        <v>606625</v>
      </c>
      <c r="K154" s="99">
        <v>0</v>
      </c>
      <c r="L154" s="99">
        <v>0</v>
      </c>
      <c r="M154" s="99">
        <v>0</v>
      </c>
      <c r="N154" s="99">
        <v>491155</v>
      </c>
      <c r="O154" s="99">
        <v>0</v>
      </c>
      <c r="P154" s="99">
        <v>155302.43</v>
      </c>
      <c r="Q154" s="99">
        <v>0</v>
      </c>
      <c r="R154" s="99">
        <v>0</v>
      </c>
      <c r="S154" s="99">
        <v>5983948</v>
      </c>
      <c r="T154" s="99">
        <v>4879089.75</v>
      </c>
      <c r="U154" s="99">
        <v>472444.39</v>
      </c>
      <c r="V154" s="99">
        <v>0</v>
      </c>
      <c r="W154" s="99">
        <v>0</v>
      </c>
      <c r="X154" s="99">
        <v>294188.83</v>
      </c>
      <c r="Y154" s="99">
        <v>0</v>
      </c>
      <c r="Z154" s="99">
        <v>0</v>
      </c>
      <c r="AA154" s="99">
        <v>0</v>
      </c>
      <c r="AB154" s="99">
        <v>978521.01</v>
      </c>
      <c r="AC154" s="99">
        <v>0</v>
      </c>
      <c r="AD154" s="99">
        <v>0</v>
      </c>
      <c r="AE154" s="99">
        <v>0</v>
      </c>
      <c r="AF154" s="99">
        <v>4797287.92</v>
      </c>
      <c r="AG154" s="99">
        <v>0</v>
      </c>
      <c r="AH154" s="99">
        <v>65756</v>
      </c>
      <c r="AI154" s="99">
        <v>1937968</v>
      </c>
      <c r="AJ154" s="99">
        <v>0</v>
      </c>
      <c r="AK154" s="99">
        <v>3961064.68</v>
      </c>
      <c r="AL154" s="99">
        <v>0</v>
      </c>
      <c r="AM154" s="99">
        <v>0</v>
      </c>
      <c r="AN154" s="99">
        <v>318950.74</v>
      </c>
      <c r="AO154" s="99">
        <v>653208.34</v>
      </c>
      <c r="AP154" s="99">
        <v>0</v>
      </c>
      <c r="AQ154" s="99">
        <v>0</v>
      </c>
      <c r="AR154" s="99">
        <v>882791</v>
      </c>
      <c r="AS154" s="99">
        <v>27873</v>
      </c>
      <c r="AT154" s="99">
        <v>0</v>
      </c>
      <c r="AU154" s="99">
        <v>425846.88</v>
      </c>
      <c r="AV154" s="99">
        <v>0</v>
      </c>
      <c r="AW154" s="99">
        <v>0</v>
      </c>
      <c r="AX154" s="99">
        <v>0</v>
      </c>
      <c r="AY154" s="99">
        <v>0</v>
      </c>
      <c r="AZ154" s="99">
        <v>0</v>
      </c>
      <c r="BA154" s="99">
        <v>0</v>
      </c>
      <c r="BB154" s="99">
        <v>84407.49</v>
      </c>
      <c r="BC154" s="99">
        <v>0</v>
      </c>
      <c r="BD154" s="99">
        <v>0</v>
      </c>
      <c r="BE154" s="99">
        <v>404283</v>
      </c>
      <c r="BF154" s="99">
        <v>0</v>
      </c>
      <c r="BG154" s="99">
        <v>0</v>
      </c>
      <c r="BH154" s="99">
        <v>139681.70000000001</v>
      </c>
      <c r="BI154" s="99">
        <v>0</v>
      </c>
      <c r="BJ154" s="99">
        <v>233984</v>
      </c>
      <c r="BK154" s="99">
        <v>0</v>
      </c>
      <c r="BL154" s="99">
        <v>0</v>
      </c>
      <c r="BM154" s="99">
        <v>0</v>
      </c>
      <c r="BN154" s="99">
        <v>0</v>
      </c>
      <c r="BO154" s="99">
        <v>5756.44</v>
      </c>
      <c r="BP154" s="99">
        <v>0</v>
      </c>
      <c r="BQ154" s="99">
        <v>0</v>
      </c>
      <c r="BR154" s="99">
        <v>18782845</v>
      </c>
      <c r="BS154" s="99">
        <v>762031</v>
      </c>
      <c r="BT154" s="99">
        <v>0</v>
      </c>
      <c r="BU154" s="99">
        <v>0</v>
      </c>
      <c r="BV154" s="99">
        <v>565381</v>
      </c>
      <c r="BW154" s="99">
        <v>0</v>
      </c>
      <c r="BX154" s="99">
        <v>262735.28000000003</v>
      </c>
      <c r="BY154" s="99">
        <v>0</v>
      </c>
      <c r="BZ154" s="99">
        <v>0</v>
      </c>
      <c r="CA154" s="99">
        <v>0</v>
      </c>
      <c r="CB154" s="99">
        <v>86920.07</v>
      </c>
      <c r="CC154" s="99">
        <v>0</v>
      </c>
      <c r="CD154" s="78"/>
      <c r="CE154" s="78"/>
      <c r="CF154" s="78"/>
      <c r="CG154" s="78"/>
      <c r="CH154" s="78"/>
      <c r="CI154" s="78"/>
      <c r="CJ154" s="78"/>
      <c r="CK154" s="78"/>
      <c r="CL154" s="78"/>
      <c r="CM154" s="74"/>
    </row>
    <row r="155" spans="1:91" x14ac:dyDescent="0.2">
      <c r="A155" s="83" t="s">
        <v>323</v>
      </c>
      <c r="B155" s="83"/>
      <c r="C155" s="83"/>
      <c r="D155" s="99">
        <v>0</v>
      </c>
      <c r="E155" s="99">
        <v>26289.52</v>
      </c>
      <c r="F155" s="99">
        <v>94221</v>
      </c>
      <c r="G155" s="99">
        <v>14883</v>
      </c>
      <c r="H155" s="99">
        <v>81427</v>
      </c>
      <c r="I155" s="99">
        <v>124732.88</v>
      </c>
      <c r="J155" s="99">
        <v>66931</v>
      </c>
      <c r="K155" s="99">
        <v>0</v>
      </c>
      <c r="L155" s="99">
        <v>9626.7099999999991</v>
      </c>
      <c r="M155" s="99">
        <v>1591.7</v>
      </c>
      <c r="N155" s="99">
        <v>12122</v>
      </c>
      <c r="O155" s="99">
        <v>1737.51</v>
      </c>
      <c r="P155" s="99">
        <v>8260.59</v>
      </c>
      <c r="Q155" s="99">
        <v>0</v>
      </c>
      <c r="R155" s="99">
        <v>0</v>
      </c>
      <c r="S155" s="99">
        <v>522699</v>
      </c>
      <c r="T155" s="99">
        <v>150546.14000000001</v>
      </c>
      <c r="U155" s="99">
        <v>9133.07</v>
      </c>
      <c r="V155" s="99">
        <v>0</v>
      </c>
      <c r="W155" s="99">
        <v>62754.66</v>
      </c>
      <c r="X155" s="99">
        <v>0</v>
      </c>
      <c r="Y155" s="99">
        <v>2911.88</v>
      </c>
      <c r="Z155" s="99">
        <v>84899.36</v>
      </c>
      <c r="AA155" s="99">
        <v>5384.04</v>
      </c>
      <c r="AB155" s="99">
        <v>47549.54</v>
      </c>
      <c r="AC155" s="99">
        <v>19713</v>
      </c>
      <c r="AD155" s="99">
        <v>27346</v>
      </c>
      <c r="AE155" s="99">
        <v>0</v>
      </c>
      <c r="AF155" s="99">
        <v>0</v>
      </c>
      <c r="AG155" s="99">
        <v>1006.92</v>
      </c>
      <c r="AH155" s="99">
        <v>1203</v>
      </c>
      <c r="AI155" s="99">
        <v>0</v>
      </c>
      <c r="AJ155" s="99">
        <v>0</v>
      </c>
      <c r="AK155" s="99">
        <v>536069.78</v>
      </c>
      <c r="AL155" s="99">
        <v>34073.81</v>
      </c>
      <c r="AM155" s="99">
        <v>0</v>
      </c>
      <c r="AN155" s="99">
        <v>47425.87</v>
      </c>
      <c r="AO155" s="99">
        <v>153879.41</v>
      </c>
      <c r="AP155" s="99">
        <v>31863.64</v>
      </c>
      <c r="AQ155" s="99">
        <v>10568.21</v>
      </c>
      <c r="AR155" s="99">
        <v>58174</v>
      </c>
      <c r="AS155" s="99">
        <v>7091</v>
      </c>
      <c r="AT155" s="99">
        <v>13743.16</v>
      </c>
      <c r="AU155" s="99">
        <v>36888.519999999997</v>
      </c>
      <c r="AV155" s="99">
        <v>0</v>
      </c>
      <c r="AW155" s="99">
        <v>119865.54</v>
      </c>
      <c r="AX155" s="99">
        <v>11950.96</v>
      </c>
      <c r="AY155" s="99">
        <v>0</v>
      </c>
      <c r="AZ155" s="99">
        <v>9587</v>
      </c>
      <c r="BA155" s="99">
        <v>4204</v>
      </c>
      <c r="BB155" s="99">
        <v>119036.42</v>
      </c>
      <c r="BC155" s="99">
        <v>12797.6</v>
      </c>
      <c r="BD155" s="99">
        <v>40790</v>
      </c>
      <c r="BE155" s="99">
        <v>66781</v>
      </c>
      <c r="BF155" s="99">
        <v>9053.1299999999992</v>
      </c>
      <c r="BG155" s="99">
        <v>4210.49</v>
      </c>
      <c r="BH155" s="99">
        <v>84856.67</v>
      </c>
      <c r="BI155" s="99">
        <v>0</v>
      </c>
      <c r="BJ155" s="99">
        <v>438584</v>
      </c>
      <c r="BK155" s="99">
        <v>24220</v>
      </c>
      <c r="BL155" s="99">
        <v>0</v>
      </c>
      <c r="BM155" s="99">
        <v>16616.580000000002</v>
      </c>
      <c r="BN155" s="99">
        <v>3619.65</v>
      </c>
      <c r="BO155" s="99">
        <v>613.65</v>
      </c>
      <c r="BP155" s="99">
        <v>134844.09</v>
      </c>
      <c r="BQ155" s="99">
        <v>18513.59</v>
      </c>
      <c r="BR155" s="99">
        <v>2449890</v>
      </c>
      <c r="BS155" s="99">
        <v>181472</v>
      </c>
      <c r="BT155" s="99">
        <v>2239.7399999999998</v>
      </c>
      <c r="BU155" s="99">
        <v>120883</v>
      </c>
      <c r="BV155" s="99">
        <v>41404</v>
      </c>
      <c r="BW155" s="99">
        <v>217.93</v>
      </c>
      <c r="BX155" s="99">
        <v>3352</v>
      </c>
      <c r="BY155" s="99">
        <v>67.58</v>
      </c>
      <c r="BZ155" s="99">
        <v>23595.59</v>
      </c>
      <c r="CA155" s="99">
        <v>123686</v>
      </c>
      <c r="CB155" s="99">
        <v>8112.98</v>
      </c>
      <c r="CC155" s="99">
        <v>0</v>
      </c>
      <c r="CD155" s="78"/>
      <c r="CE155" s="78"/>
      <c r="CF155" s="78"/>
      <c r="CG155" s="78"/>
      <c r="CH155" s="78"/>
      <c r="CI155" s="78"/>
      <c r="CJ155" s="78"/>
      <c r="CK155" s="78"/>
      <c r="CL155" s="78"/>
      <c r="CM155" s="74"/>
    </row>
    <row r="156" spans="1:91" x14ac:dyDescent="0.2">
      <c r="A156" s="83" t="s">
        <v>324</v>
      </c>
      <c r="B156" s="83"/>
      <c r="C156" s="83"/>
      <c r="D156" s="99">
        <v>0</v>
      </c>
      <c r="E156" s="99">
        <v>0</v>
      </c>
      <c r="F156" s="99">
        <v>0</v>
      </c>
      <c r="G156" s="99">
        <v>0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0</v>
      </c>
      <c r="U156" s="99">
        <v>128933.83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99">
        <v>0</v>
      </c>
      <c r="AE156" s="99">
        <v>0</v>
      </c>
      <c r="AF156" s="99">
        <v>0</v>
      </c>
      <c r="AG156" s="99">
        <v>0</v>
      </c>
      <c r="AH156" s="99">
        <v>0</v>
      </c>
      <c r="AI156" s="99">
        <v>0</v>
      </c>
      <c r="AJ156" s="99">
        <v>8968000</v>
      </c>
      <c r="AK156" s="99">
        <v>0</v>
      </c>
      <c r="AL156" s="99">
        <v>0</v>
      </c>
      <c r="AM156" s="99">
        <v>0</v>
      </c>
      <c r="AN156" s="99">
        <v>0</v>
      </c>
      <c r="AO156" s="99">
        <v>0</v>
      </c>
      <c r="AP156" s="99">
        <v>0</v>
      </c>
      <c r="AQ156" s="99">
        <v>0</v>
      </c>
      <c r="AR156" s="99">
        <v>0</v>
      </c>
      <c r="AS156" s="99">
        <v>0</v>
      </c>
      <c r="AT156" s="99">
        <v>0</v>
      </c>
      <c r="AU156" s="99">
        <v>0</v>
      </c>
      <c r="AV156" s="99">
        <v>0</v>
      </c>
      <c r="AW156" s="99">
        <v>0</v>
      </c>
      <c r="AX156" s="99">
        <v>0</v>
      </c>
      <c r="AY156" s="99">
        <v>0</v>
      </c>
      <c r="AZ156" s="99">
        <v>0</v>
      </c>
      <c r="BA156" s="99">
        <v>0</v>
      </c>
      <c r="BB156" s="99">
        <v>0</v>
      </c>
      <c r="BC156" s="99">
        <v>0</v>
      </c>
      <c r="BD156" s="99">
        <v>0</v>
      </c>
      <c r="BE156" s="99">
        <v>0</v>
      </c>
      <c r="BF156" s="99">
        <v>0</v>
      </c>
      <c r="BG156" s="99">
        <v>0</v>
      </c>
      <c r="BH156" s="99">
        <v>0</v>
      </c>
      <c r="BI156" s="99">
        <v>0</v>
      </c>
      <c r="BJ156" s="99">
        <v>0</v>
      </c>
      <c r="BK156" s="99">
        <v>0</v>
      </c>
      <c r="BL156" s="99">
        <v>0</v>
      </c>
      <c r="BM156" s="99">
        <v>0</v>
      </c>
      <c r="BN156" s="99">
        <v>0</v>
      </c>
      <c r="BO156" s="99">
        <v>0</v>
      </c>
      <c r="BP156" s="99">
        <v>0</v>
      </c>
      <c r="BQ156" s="99">
        <v>0</v>
      </c>
      <c r="BR156" s="99">
        <v>0</v>
      </c>
      <c r="BS156" s="99">
        <v>0</v>
      </c>
      <c r="BT156" s="99">
        <v>0</v>
      </c>
      <c r="BU156" s="99">
        <v>0</v>
      </c>
      <c r="BV156" s="99">
        <v>0</v>
      </c>
      <c r="BW156" s="99">
        <v>0</v>
      </c>
      <c r="BX156" s="99">
        <v>0</v>
      </c>
      <c r="BY156" s="99">
        <v>0</v>
      </c>
      <c r="BZ156" s="99">
        <v>0</v>
      </c>
      <c r="CA156" s="99">
        <v>0</v>
      </c>
      <c r="CB156" s="99">
        <v>0</v>
      </c>
      <c r="CC156" s="99">
        <v>0</v>
      </c>
      <c r="CD156" s="78"/>
      <c r="CE156" s="78"/>
      <c r="CF156" s="78"/>
      <c r="CG156" s="78"/>
      <c r="CH156" s="78"/>
      <c r="CI156" s="78"/>
      <c r="CJ156" s="78"/>
      <c r="CK156" s="78"/>
      <c r="CL156" s="78"/>
      <c r="CM156" s="74"/>
    </row>
    <row r="157" spans="1:91" x14ac:dyDescent="0.2">
      <c r="A157" s="83" t="s">
        <v>325</v>
      </c>
      <c r="B157" s="83"/>
      <c r="C157" s="83"/>
      <c r="D157" s="99">
        <v>0</v>
      </c>
      <c r="E157" s="99">
        <v>2490.6</v>
      </c>
      <c r="F157" s="99">
        <v>27528</v>
      </c>
      <c r="G157" s="99">
        <v>11493</v>
      </c>
      <c r="H157" s="99">
        <v>20653</v>
      </c>
      <c r="I157" s="99">
        <v>0</v>
      </c>
      <c r="J157" s="99">
        <v>0</v>
      </c>
      <c r="K157" s="99">
        <v>27927.58</v>
      </c>
      <c r="L157" s="99">
        <v>1583.21</v>
      </c>
      <c r="M157" s="99">
        <v>1060.57</v>
      </c>
      <c r="N157" s="99">
        <v>18798</v>
      </c>
      <c r="O157" s="99">
        <v>290.54000000000002</v>
      </c>
      <c r="P157" s="99">
        <v>0</v>
      </c>
      <c r="Q157" s="99">
        <v>0</v>
      </c>
      <c r="R157" s="99">
        <v>415.62</v>
      </c>
      <c r="S157" s="99">
        <v>0</v>
      </c>
      <c r="T157" s="99">
        <v>70747.13</v>
      </c>
      <c r="U157" s="99">
        <v>26954.22</v>
      </c>
      <c r="V157" s="99">
        <v>1011.71</v>
      </c>
      <c r="W157" s="99">
        <v>7296.3</v>
      </c>
      <c r="X157" s="99">
        <v>3441.89</v>
      </c>
      <c r="Y157" s="99">
        <v>0</v>
      </c>
      <c r="Z157" s="99">
        <v>7374.26</v>
      </c>
      <c r="AA157" s="99">
        <v>0</v>
      </c>
      <c r="AB157" s="99">
        <v>4356.87</v>
      </c>
      <c r="AC157" s="99">
        <v>20871</v>
      </c>
      <c r="AD157" s="99">
        <v>17750</v>
      </c>
      <c r="AE157" s="99">
        <v>1230.55</v>
      </c>
      <c r="AF157" s="99">
        <v>30104.68</v>
      </c>
      <c r="AG157" s="99">
        <v>0</v>
      </c>
      <c r="AH157" s="99">
        <v>1504</v>
      </c>
      <c r="AI157" s="99">
        <v>0</v>
      </c>
      <c r="AJ157" s="99">
        <v>1048320</v>
      </c>
      <c r="AK157" s="99">
        <v>1810</v>
      </c>
      <c r="AL157" s="99">
        <v>11754.78</v>
      </c>
      <c r="AM157" s="99">
        <v>0</v>
      </c>
      <c r="AN157" s="99">
        <v>0</v>
      </c>
      <c r="AO157" s="99">
        <v>0</v>
      </c>
      <c r="AP157" s="99">
        <v>3738.22</v>
      </c>
      <c r="AQ157" s="99">
        <v>2479.91</v>
      </c>
      <c r="AR157" s="99">
        <v>11343</v>
      </c>
      <c r="AS157" s="99">
        <v>389</v>
      </c>
      <c r="AT157" s="99">
        <v>174.24</v>
      </c>
      <c r="AU157" s="99">
        <v>3342.99</v>
      </c>
      <c r="AV157" s="99">
        <v>13097.04</v>
      </c>
      <c r="AW157" s="99">
        <v>6643.2</v>
      </c>
      <c r="AX157" s="99">
        <v>1337.98</v>
      </c>
      <c r="AY157" s="99">
        <v>42059.75</v>
      </c>
      <c r="AZ157" s="99">
        <v>23987</v>
      </c>
      <c r="BA157" s="99">
        <v>48</v>
      </c>
      <c r="BB157" s="99">
        <v>347.4</v>
      </c>
      <c r="BC157" s="99">
        <v>1376.58</v>
      </c>
      <c r="BD157" s="99">
        <v>15076</v>
      </c>
      <c r="BE157" s="99">
        <v>198</v>
      </c>
      <c r="BF157" s="99">
        <v>6644.78</v>
      </c>
      <c r="BG157" s="99">
        <v>517.46</v>
      </c>
      <c r="BH157" s="99">
        <v>29448.62</v>
      </c>
      <c r="BI157" s="99">
        <v>1142.7</v>
      </c>
      <c r="BJ157" s="99">
        <v>13590</v>
      </c>
      <c r="BK157" s="99">
        <v>26615</v>
      </c>
      <c r="BL157" s="99">
        <v>0</v>
      </c>
      <c r="BM157" s="99">
        <v>4063.18</v>
      </c>
      <c r="BN157" s="99">
        <v>0</v>
      </c>
      <c r="BO157" s="99">
        <v>1638.11</v>
      </c>
      <c r="BP157" s="99">
        <v>0</v>
      </c>
      <c r="BQ157" s="99">
        <v>0</v>
      </c>
      <c r="BR157" s="99">
        <v>0</v>
      </c>
      <c r="BS157" s="99">
        <v>13982</v>
      </c>
      <c r="BT157" s="99">
        <v>0</v>
      </c>
      <c r="BU157" s="99">
        <v>0</v>
      </c>
      <c r="BV157" s="99">
        <v>18020</v>
      </c>
      <c r="BW157" s="99">
        <v>9501.9</v>
      </c>
      <c r="BX157" s="99">
        <v>1414.37</v>
      </c>
      <c r="BY157" s="99">
        <v>25.77</v>
      </c>
      <c r="BZ157" s="99">
        <v>386.34</v>
      </c>
      <c r="CA157" s="99">
        <v>1315</v>
      </c>
      <c r="CB157" s="99">
        <v>0</v>
      </c>
      <c r="CC157" s="99">
        <v>2987.91</v>
      </c>
      <c r="CD157" s="78"/>
      <c r="CE157" s="78"/>
      <c r="CF157" s="78"/>
      <c r="CG157" s="78"/>
      <c r="CH157" s="78"/>
      <c r="CI157" s="78"/>
      <c r="CJ157" s="78"/>
      <c r="CK157" s="78"/>
      <c r="CL157" s="78"/>
      <c r="CM157" s="74"/>
    </row>
    <row r="158" spans="1:91" x14ac:dyDescent="0.2">
      <c r="A158" s="83" t="s">
        <v>326</v>
      </c>
      <c r="B158" s="83"/>
      <c r="C158" s="83"/>
      <c r="D158" s="99">
        <v>39204.68</v>
      </c>
      <c r="E158" s="99">
        <v>66619.69</v>
      </c>
      <c r="F158" s="99">
        <v>360409</v>
      </c>
      <c r="G158" s="99">
        <v>46802</v>
      </c>
      <c r="H158" s="99">
        <v>113932</v>
      </c>
      <c r="I158" s="99">
        <v>39993.67</v>
      </c>
      <c r="J158" s="99">
        <v>85549</v>
      </c>
      <c r="K158" s="99">
        <v>116241.37</v>
      </c>
      <c r="L158" s="99">
        <v>62321.47</v>
      </c>
      <c r="M158" s="99">
        <v>16701.990000000002</v>
      </c>
      <c r="N158" s="99">
        <v>120908</v>
      </c>
      <c r="O158" s="99">
        <v>3395.92</v>
      </c>
      <c r="P158" s="99">
        <v>91420.15</v>
      </c>
      <c r="Q158" s="99">
        <v>7509</v>
      </c>
      <c r="R158" s="99">
        <v>2831.91</v>
      </c>
      <c r="S158" s="99">
        <v>1875943</v>
      </c>
      <c r="T158" s="99">
        <v>888291.68</v>
      </c>
      <c r="U158" s="99">
        <v>195526.85</v>
      </c>
      <c r="V158" s="99">
        <v>32931.24</v>
      </c>
      <c r="W158" s="99">
        <v>89266.53</v>
      </c>
      <c r="X158" s="99">
        <v>58201.97</v>
      </c>
      <c r="Y158" s="99">
        <v>23241.759999999998</v>
      </c>
      <c r="Z158" s="99">
        <v>52005.86</v>
      </c>
      <c r="AA158" s="99">
        <v>32295.97</v>
      </c>
      <c r="AB158" s="99">
        <v>108202.75</v>
      </c>
      <c r="AC158" s="99">
        <v>85892</v>
      </c>
      <c r="AD158" s="99">
        <v>172027</v>
      </c>
      <c r="AE158" s="99">
        <v>14231.38</v>
      </c>
      <c r="AF158" s="99">
        <v>1650885.35</v>
      </c>
      <c r="AG158" s="99">
        <v>11513.97</v>
      </c>
      <c r="AH158" s="99">
        <v>10387</v>
      </c>
      <c r="AI158" s="99">
        <v>181315</v>
      </c>
      <c r="AJ158" s="99">
        <v>5503680</v>
      </c>
      <c r="AK158" s="99">
        <v>688784.01</v>
      </c>
      <c r="AL158" s="99">
        <v>128732.83</v>
      </c>
      <c r="AM158" s="99">
        <v>35890.379999999997</v>
      </c>
      <c r="AN158" s="99">
        <v>90243.11</v>
      </c>
      <c r="AO158" s="99">
        <v>408162.22</v>
      </c>
      <c r="AP158" s="99">
        <v>83706.36</v>
      </c>
      <c r="AQ158" s="99">
        <v>103134.14</v>
      </c>
      <c r="AR158" s="99">
        <v>279924</v>
      </c>
      <c r="AS158" s="99">
        <v>8363</v>
      </c>
      <c r="AT158" s="99">
        <v>48892.72</v>
      </c>
      <c r="AU158" s="99">
        <v>27021.75</v>
      </c>
      <c r="AV158" s="99">
        <v>191161.34</v>
      </c>
      <c r="AW158" s="99">
        <v>67318.429999999993</v>
      </c>
      <c r="AX158" s="99">
        <v>87560.89</v>
      </c>
      <c r="AY158" s="99">
        <v>142748.42000000001</v>
      </c>
      <c r="AZ158" s="99">
        <v>67568</v>
      </c>
      <c r="BA158" s="99">
        <v>79720</v>
      </c>
      <c r="BB158" s="99">
        <v>118908.98</v>
      </c>
      <c r="BC158" s="99">
        <v>4861.07</v>
      </c>
      <c r="BD158" s="99">
        <v>70905</v>
      </c>
      <c r="BE158" s="99">
        <v>482540</v>
      </c>
      <c r="BF158" s="99">
        <v>44291.71</v>
      </c>
      <c r="BG158" s="99">
        <v>13562.36</v>
      </c>
      <c r="BH158" s="99">
        <v>232099.34</v>
      </c>
      <c r="BI158" s="99">
        <v>65754.25</v>
      </c>
      <c r="BJ158" s="99">
        <v>1430201</v>
      </c>
      <c r="BK158" s="99">
        <v>446230</v>
      </c>
      <c r="BL158" s="99">
        <v>17845</v>
      </c>
      <c r="BM158" s="99">
        <v>77352.78</v>
      </c>
      <c r="BN158" s="99">
        <v>64818.48</v>
      </c>
      <c r="BO158" s="99">
        <v>4563.3500000000004</v>
      </c>
      <c r="BP158" s="99">
        <v>299271.94</v>
      </c>
      <c r="BQ158" s="99">
        <v>40972.129999999997</v>
      </c>
      <c r="BR158" s="99">
        <v>7439042</v>
      </c>
      <c r="BS158" s="99">
        <v>367503</v>
      </c>
      <c r="BT158" s="99">
        <v>9466.2999999999993</v>
      </c>
      <c r="BU158" s="99">
        <v>196820</v>
      </c>
      <c r="BV158" s="99">
        <v>114707</v>
      </c>
      <c r="BW158" s="99">
        <v>59222.19</v>
      </c>
      <c r="BX158" s="99">
        <v>36885.65</v>
      </c>
      <c r="BY158" s="99">
        <v>1976343</v>
      </c>
      <c r="BZ158" s="99">
        <v>294605.25</v>
      </c>
      <c r="CA158" s="99">
        <v>235595</v>
      </c>
      <c r="CB158" s="99">
        <v>70644.67</v>
      </c>
      <c r="CC158" s="99">
        <v>29409.32</v>
      </c>
      <c r="CD158" s="78"/>
      <c r="CE158" s="78"/>
      <c r="CF158" s="78"/>
      <c r="CG158" s="78"/>
      <c r="CH158" s="78"/>
      <c r="CI158" s="78"/>
      <c r="CJ158" s="78"/>
      <c r="CK158" s="78"/>
      <c r="CL158" s="78"/>
      <c r="CM158" s="74"/>
    </row>
    <row r="159" spans="1:91" x14ac:dyDescent="0.2">
      <c r="A159" s="85" t="s">
        <v>192</v>
      </c>
      <c r="B159" s="85"/>
      <c r="C159" s="85"/>
      <c r="D159" s="93">
        <v>0</v>
      </c>
      <c r="E159" s="93">
        <v>0</v>
      </c>
      <c r="F159" s="93">
        <v>0</v>
      </c>
      <c r="G159" s="93">
        <v>0</v>
      </c>
      <c r="H159" s="93">
        <v>0</v>
      </c>
      <c r="I159" s="93">
        <v>0</v>
      </c>
      <c r="J159" s="93">
        <v>0</v>
      </c>
      <c r="K159" s="93">
        <v>0</v>
      </c>
      <c r="L159" s="93">
        <v>0</v>
      </c>
      <c r="M159" s="93">
        <v>0</v>
      </c>
      <c r="N159" s="93">
        <v>0</v>
      </c>
      <c r="O159" s="93">
        <v>0</v>
      </c>
      <c r="P159" s="93">
        <v>0</v>
      </c>
      <c r="Q159" s="93">
        <v>0</v>
      </c>
      <c r="R159" s="93">
        <v>0</v>
      </c>
      <c r="S159" s="93">
        <v>0</v>
      </c>
      <c r="T159" s="93">
        <v>0</v>
      </c>
      <c r="U159" s="93">
        <v>0</v>
      </c>
      <c r="V159" s="93">
        <v>0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93">
        <v>0</v>
      </c>
      <c r="AI159" s="93">
        <v>0</v>
      </c>
      <c r="AJ159" s="93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93">
        <v>0</v>
      </c>
      <c r="AV159" s="93">
        <v>0</v>
      </c>
      <c r="AW159" s="93">
        <v>0</v>
      </c>
      <c r="AX159" s="93">
        <v>0</v>
      </c>
      <c r="AY159" s="93">
        <v>0</v>
      </c>
      <c r="AZ159" s="93">
        <v>0</v>
      </c>
      <c r="BA159" s="93">
        <v>0</v>
      </c>
      <c r="BB159" s="93">
        <v>0</v>
      </c>
      <c r="BC159" s="93">
        <v>0</v>
      </c>
      <c r="BD159" s="93">
        <v>0</v>
      </c>
      <c r="BE159" s="93">
        <v>0</v>
      </c>
      <c r="BF159" s="93">
        <v>0</v>
      </c>
      <c r="BG159" s="93">
        <v>0</v>
      </c>
      <c r="BH159" s="93">
        <v>0</v>
      </c>
      <c r="BI159" s="93">
        <v>0</v>
      </c>
      <c r="BJ159" s="93">
        <v>0</v>
      </c>
      <c r="BK159" s="93">
        <v>0</v>
      </c>
      <c r="BL159" s="93">
        <v>0</v>
      </c>
      <c r="BM159" s="93">
        <v>0</v>
      </c>
      <c r="BN159" s="93">
        <v>0</v>
      </c>
      <c r="BO159" s="93">
        <v>0</v>
      </c>
      <c r="BP159" s="93">
        <v>0</v>
      </c>
      <c r="BQ159" s="93">
        <v>0</v>
      </c>
      <c r="BR159" s="93">
        <v>0</v>
      </c>
      <c r="BS159" s="93">
        <v>0</v>
      </c>
      <c r="BT159" s="93">
        <v>0</v>
      </c>
      <c r="BU159" s="93">
        <v>0</v>
      </c>
      <c r="BV159" s="93">
        <v>0</v>
      </c>
      <c r="BW159" s="93">
        <v>0</v>
      </c>
      <c r="BX159" s="93">
        <v>0</v>
      </c>
      <c r="BY159" s="93">
        <v>0</v>
      </c>
      <c r="BZ159" s="93">
        <v>0</v>
      </c>
      <c r="CA159" s="93">
        <v>0</v>
      </c>
      <c r="CB159" s="93">
        <v>0</v>
      </c>
      <c r="CC159" s="93">
        <v>0</v>
      </c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</row>
    <row r="160" spans="1:91" x14ac:dyDescent="0.2">
      <c r="A160" s="100" t="s">
        <v>63</v>
      </c>
      <c r="B160" s="100"/>
      <c r="C160" s="100"/>
      <c r="D160" s="167">
        <v>14200</v>
      </c>
      <c r="E160" s="167">
        <v>380</v>
      </c>
      <c r="F160" s="167">
        <v>201</v>
      </c>
      <c r="G160" s="167">
        <v>258</v>
      </c>
      <c r="H160" s="167">
        <v>74</v>
      </c>
      <c r="I160" s="167">
        <v>188</v>
      </c>
      <c r="J160" s="167">
        <v>303</v>
      </c>
      <c r="K160" s="167">
        <v>168</v>
      </c>
      <c r="L160" s="167">
        <v>10</v>
      </c>
      <c r="M160" s="167">
        <v>2</v>
      </c>
      <c r="N160" s="167">
        <v>70</v>
      </c>
      <c r="O160" s="167">
        <v>4</v>
      </c>
      <c r="P160" s="167">
        <v>57</v>
      </c>
      <c r="Q160" s="167">
        <v>5</v>
      </c>
      <c r="R160" s="167">
        <v>22</v>
      </c>
      <c r="S160" s="167">
        <v>287</v>
      </c>
      <c r="T160" s="167">
        <v>120</v>
      </c>
      <c r="U160" s="167">
        <v>1877</v>
      </c>
      <c r="V160" s="167">
        <v>99</v>
      </c>
      <c r="W160" s="167">
        <v>104</v>
      </c>
      <c r="X160" s="167">
        <v>44</v>
      </c>
      <c r="Y160" s="167">
        <v>26</v>
      </c>
      <c r="Z160" s="167">
        <v>410</v>
      </c>
      <c r="AA160" s="167">
        <v>67</v>
      </c>
      <c r="AB160" s="167">
        <v>93</v>
      </c>
      <c r="AC160" s="167">
        <v>1252</v>
      </c>
      <c r="AD160" s="167">
        <v>281</v>
      </c>
      <c r="AE160" s="167">
        <v>93</v>
      </c>
      <c r="AF160" s="167">
        <v>426</v>
      </c>
      <c r="AG160" s="167">
        <v>9</v>
      </c>
      <c r="AH160" s="167">
        <v>8</v>
      </c>
      <c r="AI160" s="167">
        <v>269</v>
      </c>
      <c r="AJ160" s="167">
        <v>650000</v>
      </c>
      <c r="AK160" s="167">
        <v>1104</v>
      </c>
      <c r="AL160" s="167">
        <v>292</v>
      </c>
      <c r="AM160" s="167">
        <v>24</v>
      </c>
      <c r="AN160" s="167">
        <v>32</v>
      </c>
      <c r="AO160" s="167">
        <v>404</v>
      </c>
      <c r="AP160" s="167">
        <v>27</v>
      </c>
      <c r="AQ160" s="167">
        <v>144</v>
      </c>
      <c r="AR160" s="167">
        <v>421</v>
      </c>
      <c r="AS160" s="167">
        <v>26</v>
      </c>
      <c r="AT160" s="167">
        <v>20</v>
      </c>
      <c r="AU160" s="167">
        <v>370</v>
      </c>
      <c r="AV160" s="167">
        <v>74</v>
      </c>
      <c r="AW160" s="167">
        <v>827</v>
      </c>
      <c r="AX160" s="167">
        <v>133</v>
      </c>
      <c r="AY160" s="167">
        <v>693</v>
      </c>
      <c r="AZ160" s="167">
        <v>330</v>
      </c>
      <c r="BA160" s="167">
        <v>28</v>
      </c>
      <c r="BB160" s="167">
        <v>143</v>
      </c>
      <c r="BC160" s="167">
        <v>17</v>
      </c>
      <c r="BD160" s="167">
        <v>27</v>
      </c>
      <c r="BE160" s="167">
        <v>149</v>
      </c>
      <c r="BF160" s="167">
        <v>35</v>
      </c>
      <c r="BG160" s="167">
        <v>15</v>
      </c>
      <c r="BH160" s="167">
        <v>64</v>
      </c>
      <c r="BI160" s="167">
        <v>122</v>
      </c>
      <c r="BJ160" s="167">
        <v>806</v>
      </c>
      <c r="BK160" s="167">
        <v>342</v>
      </c>
      <c r="BL160" s="167">
        <v>13</v>
      </c>
      <c r="BM160" s="167">
        <v>18</v>
      </c>
      <c r="BN160" s="167">
        <v>536</v>
      </c>
      <c r="BO160" s="167">
        <v>33</v>
      </c>
      <c r="BP160" s="167">
        <v>381</v>
      </c>
      <c r="BQ160" s="167">
        <v>24</v>
      </c>
      <c r="BR160" s="167">
        <v>630</v>
      </c>
      <c r="BS160" s="167">
        <v>639</v>
      </c>
      <c r="BT160" s="167">
        <v>61</v>
      </c>
      <c r="BU160" s="167">
        <v>672</v>
      </c>
      <c r="BV160" s="167">
        <v>86</v>
      </c>
      <c r="BW160" s="167">
        <v>14</v>
      </c>
      <c r="BX160" s="167">
        <v>8</v>
      </c>
      <c r="BY160" s="167">
        <v>6</v>
      </c>
      <c r="BZ160" s="167">
        <v>49</v>
      </c>
      <c r="CA160" s="167">
        <v>148</v>
      </c>
      <c r="CB160" s="167">
        <v>29</v>
      </c>
      <c r="CC160" s="167">
        <v>66</v>
      </c>
    </row>
    <row r="161" spans="1:91" x14ac:dyDescent="0.2">
      <c r="A161" s="100" t="s">
        <v>64</v>
      </c>
      <c r="B161" s="100"/>
      <c r="C161" s="100"/>
      <c r="D161" s="167">
        <v>3</v>
      </c>
      <c r="E161" s="167">
        <v>380</v>
      </c>
      <c r="F161" s="167">
        <v>54</v>
      </c>
      <c r="G161" s="167">
        <v>4</v>
      </c>
      <c r="H161" s="167">
        <v>74</v>
      </c>
      <c r="I161" s="167">
        <v>98</v>
      </c>
      <c r="J161" s="167">
        <v>90</v>
      </c>
      <c r="K161" s="167">
        <v>35</v>
      </c>
      <c r="L161" s="167">
        <v>10</v>
      </c>
      <c r="M161" s="167">
        <v>2</v>
      </c>
      <c r="N161" s="167">
        <v>70</v>
      </c>
      <c r="O161" s="167">
        <v>4</v>
      </c>
      <c r="P161" s="167">
        <v>57</v>
      </c>
      <c r="Q161" s="167">
        <v>5</v>
      </c>
      <c r="R161" s="167">
        <v>22</v>
      </c>
      <c r="S161" s="167">
        <v>287</v>
      </c>
      <c r="T161" s="167">
        <v>120</v>
      </c>
      <c r="U161" s="167">
        <v>47</v>
      </c>
      <c r="V161" s="167">
        <v>26</v>
      </c>
      <c r="W161" s="167">
        <v>66</v>
      </c>
      <c r="X161" s="167">
        <v>44</v>
      </c>
      <c r="Y161" s="167">
        <v>26</v>
      </c>
      <c r="Z161" s="167">
        <v>290</v>
      </c>
      <c r="AA161" s="167">
        <v>22</v>
      </c>
      <c r="AB161" s="167">
        <v>93</v>
      </c>
      <c r="AC161" s="167">
        <v>36</v>
      </c>
      <c r="AD161" s="167">
        <v>25</v>
      </c>
      <c r="AE161" s="167">
        <v>93</v>
      </c>
      <c r="AF161" s="167">
        <v>338</v>
      </c>
      <c r="AG161" s="167">
        <v>9</v>
      </c>
      <c r="AH161" s="167">
        <v>8</v>
      </c>
      <c r="AI161" s="167">
        <v>269</v>
      </c>
      <c r="AJ161" s="167">
        <v>0</v>
      </c>
      <c r="AK161" s="167">
        <v>454</v>
      </c>
      <c r="AL161" s="167">
        <v>63</v>
      </c>
      <c r="AM161" s="167">
        <v>24</v>
      </c>
      <c r="AN161" s="167">
        <v>32</v>
      </c>
      <c r="AO161" s="167">
        <v>124</v>
      </c>
      <c r="AP161" s="167">
        <v>27</v>
      </c>
      <c r="AQ161" s="167">
        <v>16</v>
      </c>
      <c r="AR161" s="167">
        <v>163</v>
      </c>
      <c r="AS161" s="167">
        <v>26</v>
      </c>
      <c r="AT161" s="167">
        <v>20</v>
      </c>
      <c r="AU161" s="167">
        <v>57</v>
      </c>
      <c r="AV161" s="167">
        <v>71</v>
      </c>
      <c r="AW161" s="167">
        <v>68</v>
      </c>
      <c r="AX161" s="167">
        <v>14</v>
      </c>
      <c r="AY161" s="167">
        <v>144</v>
      </c>
      <c r="AZ161" s="167">
        <v>51</v>
      </c>
      <c r="BA161" s="167">
        <v>28</v>
      </c>
      <c r="BB161" s="167">
        <v>102</v>
      </c>
      <c r="BC161" s="167">
        <v>17</v>
      </c>
      <c r="BD161" s="167">
        <v>27</v>
      </c>
      <c r="BE161" s="167">
        <v>71</v>
      </c>
      <c r="BF161" s="167">
        <v>35</v>
      </c>
      <c r="BG161" s="167">
        <v>15</v>
      </c>
      <c r="BH161" s="167">
        <v>64</v>
      </c>
      <c r="BI161" s="167">
        <v>20</v>
      </c>
      <c r="BJ161" s="167">
        <v>503</v>
      </c>
      <c r="BK161" s="167">
        <v>58</v>
      </c>
      <c r="BL161" s="167">
        <v>13</v>
      </c>
      <c r="BM161" s="167">
        <v>11</v>
      </c>
      <c r="BN161" s="167">
        <v>6</v>
      </c>
      <c r="BO161" s="167">
        <v>33</v>
      </c>
      <c r="BP161" s="167">
        <v>122</v>
      </c>
      <c r="BQ161" s="167">
        <v>21</v>
      </c>
      <c r="BR161" s="167">
        <v>630</v>
      </c>
      <c r="BS161" s="167">
        <v>253</v>
      </c>
      <c r="BT161" s="167">
        <v>53</v>
      </c>
      <c r="BU161" s="167">
        <v>65</v>
      </c>
      <c r="BV161" s="167">
        <v>86</v>
      </c>
      <c r="BW161" s="167">
        <v>14</v>
      </c>
      <c r="BX161" s="167">
        <v>8</v>
      </c>
      <c r="BY161" s="167">
        <v>6</v>
      </c>
      <c r="BZ161" s="167">
        <v>49</v>
      </c>
      <c r="CA161" s="167">
        <v>67</v>
      </c>
      <c r="CB161" s="167">
        <v>29</v>
      </c>
      <c r="CC161" s="167">
        <v>18</v>
      </c>
    </row>
    <row r="162" spans="1:91" x14ac:dyDescent="0.2">
      <c r="A162" s="100" t="s">
        <v>65</v>
      </c>
      <c r="B162" s="100"/>
      <c r="C162" s="100"/>
      <c r="D162" s="167">
        <v>14197</v>
      </c>
      <c r="E162" s="167">
        <v>0</v>
      </c>
      <c r="F162" s="167">
        <v>147</v>
      </c>
      <c r="G162" s="167">
        <v>254</v>
      </c>
      <c r="H162" s="167">
        <v>0</v>
      </c>
      <c r="I162" s="167">
        <v>90</v>
      </c>
      <c r="J162" s="167">
        <v>213</v>
      </c>
      <c r="K162" s="167">
        <v>133</v>
      </c>
      <c r="L162" s="167">
        <v>0</v>
      </c>
      <c r="M162" s="167">
        <v>0</v>
      </c>
      <c r="N162" s="167">
        <v>0</v>
      </c>
      <c r="O162" s="167">
        <v>0</v>
      </c>
      <c r="P162" s="167">
        <v>0</v>
      </c>
      <c r="Q162" s="167">
        <v>0</v>
      </c>
      <c r="R162" s="167">
        <v>0</v>
      </c>
      <c r="S162" s="167">
        <v>0</v>
      </c>
      <c r="T162" s="167">
        <v>0</v>
      </c>
      <c r="U162" s="167">
        <v>1830</v>
      </c>
      <c r="V162" s="167">
        <v>73</v>
      </c>
      <c r="W162" s="167">
        <v>38</v>
      </c>
      <c r="X162" s="167">
        <v>0</v>
      </c>
      <c r="Y162" s="167">
        <v>0</v>
      </c>
      <c r="Z162" s="167">
        <v>120</v>
      </c>
      <c r="AA162" s="167">
        <v>45</v>
      </c>
      <c r="AB162" s="167">
        <v>0</v>
      </c>
      <c r="AC162" s="167">
        <v>1216</v>
      </c>
      <c r="AD162" s="167">
        <v>256</v>
      </c>
      <c r="AE162" s="167">
        <v>0</v>
      </c>
      <c r="AF162" s="167">
        <v>88</v>
      </c>
      <c r="AG162" s="167">
        <v>0</v>
      </c>
      <c r="AH162" s="167">
        <v>0</v>
      </c>
      <c r="AI162" s="167">
        <v>0</v>
      </c>
      <c r="AJ162" s="167">
        <v>650000</v>
      </c>
      <c r="AK162" s="167">
        <v>650</v>
      </c>
      <c r="AL162" s="167">
        <v>229</v>
      </c>
      <c r="AM162" s="167">
        <v>0</v>
      </c>
      <c r="AN162" s="167">
        <v>0</v>
      </c>
      <c r="AO162" s="167">
        <v>280</v>
      </c>
      <c r="AP162" s="167">
        <v>0</v>
      </c>
      <c r="AQ162" s="167">
        <v>128</v>
      </c>
      <c r="AR162" s="167">
        <v>258</v>
      </c>
      <c r="AS162" s="167">
        <v>0</v>
      </c>
      <c r="AT162" s="167">
        <v>0</v>
      </c>
      <c r="AU162" s="167">
        <v>313</v>
      </c>
      <c r="AV162" s="167">
        <v>3</v>
      </c>
      <c r="AW162" s="167">
        <v>759</v>
      </c>
      <c r="AX162" s="167">
        <v>119</v>
      </c>
      <c r="AY162" s="167">
        <v>549</v>
      </c>
      <c r="AZ162" s="167">
        <v>279</v>
      </c>
      <c r="BA162" s="167">
        <v>0</v>
      </c>
      <c r="BB162" s="167">
        <v>41</v>
      </c>
      <c r="BC162" s="167">
        <v>0</v>
      </c>
      <c r="BD162" s="167">
        <v>0</v>
      </c>
      <c r="BE162" s="167">
        <v>78</v>
      </c>
      <c r="BF162" s="167">
        <v>0</v>
      </c>
      <c r="BG162" s="167">
        <v>0</v>
      </c>
      <c r="BH162" s="167">
        <v>0</v>
      </c>
      <c r="BI162" s="167">
        <v>102</v>
      </c>
      <c r="BJ162" s="167">
        <v>303</v>
      </c>
      <c r="BK162" s="167">
        <v>284</v>
      </c>
      <c r="BL162" s="167">
        <v>0</v>
      </c>
      <c r="BM162" s="167">
        <v>7</v>
      </c>
      <c r="BN162" s="167">
        <v>530</v>
      </c>
      <c r="BO162" s="167">
        <v>0</v>
      </c>
      <c r="BP162" s="167">
        <v>259</v>
      </c>
      <c r="BQ162" s="167">
        <v>3</v>
      </c>
      <c r="BR162" s="167">
        <v>0</v>
      </c>
      <c r="BS162" s="167">
        <v>386</v>
      </c>
      <c r="BT162" s="167">
        <v>8</v>
      </c>
      <c r="BU162" s="167">
        <v>607</v>
      </c>
      <c r="BV162" s="167">
        <v>0</v>
      </c>
      <c r="BW162" s="167">
        <v>0</v>
      </c>
      <c r="BX162" s="167">
        <v>0</v>
      </c>
      <c r="BY162" s="167">
        <v>0</v>
      </c>
      <c r="BZ162" s="167">
        <v>0</v>
      </c>
      <c r="CA162" s="167">
        <v>81</v>
      </c>
      <c r="CB162" s="167">
        <v>0</v>
      </c>
      <c r="CC162" s="167">
        <v>48</v>
      </c>
    </row>
    <row r="163" spans="1:91" x14ac:dyDescent="0.2">
      <c r="A163" s="85" t="s">
        <v>226</v>
      </c>
      <c r="B163" s="85"/>
      <c r="C163" s="85"/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97">
        <v>0</v>
      </c>
      <c r="BD163" s="97">
        <v>0</v>
      </c>
      <c r="BE163" s="97">
        <v>0</v>
      </c>
      <c r="BF163" s="97">
        <v>0</v>
      </c>
      <c r="BG163" s="97">
        <v>0</v>
      </c>
      <c r="BH163" s="97">
        <v>0</v>
      </c>
      <c r="BI163" s="97">
        <v>0</v>
      </c>
      <c r="BJ163" s="97">
        <v>0</v>
      </c>
      <c r="BK163" s="97">
        <v>0</v>
      </c>
      <c r="BL163" s="97">
        <v>0</v>
      </c>
      <c r="BM163" s="97">
        <v>0</v>
      </c>
      <c r="BN163" s="97">
        <v>0</v>
      </c>
      <c r="BO163" s="97">
        <v>0</v>
      </c>
      <c r="BP163" s="97">
        <v>0</v>
      </c>
      <c r="BQ163" s="97">
        <v>0</v>
      </c>
      <c r="BR163" s="97">
        <v>0</v>
      </c>
      <c r="BS163" s="97">
        <v>0</v>
      </c>
      <c r="BT163" s="97">
        <v>0</v>
      </c>
      <c r="BU163" s="97">
        <v>0</v>
      </c>
      <c r="BV163" s="97">
        <v>0</v>
      </c>
      <c r="BW163" s="97">
        <v>0</v>
      </c>
      <c r="BX163" s="97">
        <v>0</v>
      </c>
      <c r="BY163" s="97">
        <v>0</v>
      </c>
      <c r="BZ163" s="97">
        <v>0</v>
      </c>
      <c r="CA163" s="97">
        <v>0</v>
      </c>
      <c r="CB163" s="97">
        <v>0</v>
      </c>
      <c r="CC163" s="97">
        <v>0</v>
      </c>
      <c r="CD163" s="76"/>
      <c r="CE163" s="76"/>
      <c r="CF163" s="76"/>
      <c r="CG163" s="76"/>
      <c r="CH163" s="76"/>
      <c r="CI163" s="76"/>
      <c r="CJ163" s="76"/>
      <c r="CK163" s="76"/>
      <c r="CL163" s="76"/>
      <c r="CM163" s="74"/>
    </row>
    <row r="164" spans="1:91" x14ac:dyDescent="0.2">
      <c r="A164" s="100" t="s">
        <v>66</v>
      </c>
      <c r="B164" s="100"/>
      <c r="C164" s="100"/>
      <c r="D164" s="167">
        <v>16789</v>
      </c>
      <c r="E164" s="167">
        <v>3000</v>
      </c>
      <c r="F164" s="167">
        <v>84379</v>
      </c>
      <c r="G164" s="167">
        <v>25000</v>
      </c>
      <c r="H164" s="167">
        <v>93399</v>
      </c>
      <c r="I164" s="167">
        <v>174300</v>
      </c>
      <c r="J164" s="167">
        <v>137350</v>
      </c>
      <c r="K164" s="167">
        <v>27698</v>
      </c>
      <c r="L164" s="167">
        <v>20500</v>
      </c>
      <c r="M164" s="167">
        <v>2428</v>
      </c>
      <c r="N164" s="167">
        <v>94769</v>
      </c>
      <c r="O164" s="167">
        <v>3100</v>
      </c>
      <c r="P164" s="167">
        <v>26000</v>
      </c>
      <c r="Q164" s="167">
        <v>4000</v>
      </c>
      <c r="R164" s="167">
        <v>21873</v>
      </c>
      <c r="S164" s="167">
        <v>729000</v>
      </c>
      <c r="T164" s="167">
        <v>215718</v>
      </c>
      <c r="U164" s="167">
        <v>32042</v>
      </c>
      <c r="V164" s="167">
        <v>7138</v>
      </c>
      <c r="W164" s="167">
        <v>73654</v>
      </c>
      <c r="X164" s="167">
        <v>43941</v>
      </c>
      <c r="Y164" s="167">
        <v>8315</v>
      </c>
      <c r="Z164" s="167">
        <v>109529</v>
      </c>
      <c r="AA164" s="167">
        <v>23935</v>
      </c>
      <c r="AB164" s="167">
        <v>120977</v>
      </c>
      <c r="AC164" s="167">
        <v>45212</v>
      </c>
      <c r="AD164" s="167">
        <v>55289</v>
      </c>
      <c r="AE164" s="167">
        <v>5635</v>
      </c>
      <c r="AF164" s="167">
        <v>572925</v>
      </c>
      <c r="AG164" s="167">
        <v>2630</v>
      </c>
      <c r="AH164" s="167">
        <v>10500</v>
      </c>
      <c r="AI164" s="167">
        <v>480000</v>
      </c>
      <c r="AJ164" s="167">
        <v>2994456</v>
      </c>
      <c r="AK164" s="167">
        <v>817560</v>
      </c>
      <c r="AL164" s="167">
        <v>34000</v>
      </c>
      <c r="AM164" s="167">
        <v>12000</v>
      </c>
      <c r="AN164" s="167">
        <v>58000</v>
      </c>
      <c r="AO164" s="167">
        <v>243200</v>
      </c>
      <c r="AP164" s="167">
        <v>22000</v>
      </c>
      <c r="AQ164" s="167">
        <v>22769</v>
      </c>
      <c r="AR164" s="167">
        <v>355000</v>
      </c>
      <c r="AS164" s="167">
        <v>7831</v>
      </c>
      <c r="AT164" s="167">
        <v>16000</v>
      </c>
      <c r="AU164" s="167">
        <v>77400</v>
      </c>
      <c r="AV164" s="167">
        <v>89898</v>
      </c>
      <c r="AW164" s="167">
        <v>136285</v>
      </c>
      <c r="AX164" s="167">
        <v>14587</v>
      </c>
      <c r="AY164" s="167">
        <v>31500</v>
      </c>
      <c r="AZ164" s="167">
        <v>55000</v>
      </c>
      <c r="BA164" s="167">
        <v>14000</v>
      </c>
      <c r="BB164" s="167">
        <v>177200</v>
      </c>
      <c r="BC164" s="167">
        <v>29182</v>
      </c>
      <c r="BD164" s="167">
        <v>31000</v>
      </c>
      <c r="BE164" s="167">
        <v>155000</v>
      </c>
      <c r="BF164" s="167">
        <v>20200</v>
      </c>
      <c r="BG164" s="167">
        <v>6500</v>
      </c>
      <c r="BH164" s="167">
        <v>81937</v>
      </c>
      <c r="BI164" s="167">
        <v>18003</v>
      </c>
      <c r="BJ164" s="167">
        <v>1030369</v>
      </c>
      <c r="BK164" s="167">
        <v>78000</v>
      </c>
      <c r="BL164" s="167">
        <v>7846</v>
      </c>
      <c r="BM164" s="167">
        <v>9900</v>
      </c>
      <c r="BN164" s="167">
        <v>5336</v>
      </c>
      <c r="BO164" s="167">
        <v>36000</v>
      </c>
      <c r="BP164" s="167">
        <v>110046</v>
      </c>
      <c r="BQ164" s="167">
        <v>15140</v>
      </c>
      <c r="BR164" s="167">
        <v>2503281</v>
      </c>
      <c r="BS164" s="167">
        <v>308114</v>
      </c>
      <c r="BT164" s="167">
        <v>17300</v>
      </c>
      <c r="BU164" s="167">
        <v>154370</v>
      </c>
      <c r="BV164" s="167">
        <v>50331</v>
      </c>
      <c r="BW164" s="167">
        <v>7200</v>
      </c>
      <c r="BX164" s="167">
        <v>7251</v>
      </c>
      <c r="BY164" s="167">
        <v>3900</v>
      </c>
      <c r="BZ164" s="167">
        <v>47229</v>
      </c>
      <c r="CA164" s="167">
        <v>121300</v>
      </c>
      <c r="CB164" s="167">
        <v>35000</v>
      </c>
      <c r="CC164" s="167">
        <v>6700</v>
      </c>
    </row>
    <row r="165" spans="1:91" x14ac:dyDescent="0.2">
      <c r="A165" s="100" t="s">
        <v>67</v>
      </c>
      <c r="B165" s="100"/>
      <c r="C165" s="100"/>
      <c r="D165" s="167">
        <v>10552</v>
      </c>
      <c r="E165" s="167">
        <v>3000</v>
      </c>
      <c r="F165" s="167">
        <v>86689</v>
      </c>
      <c r="G165" s="167">
        <v>30000</v>
      </c>
      <c r="H165" s="167">
        <v>93399</v>
      </c>
      <c r="I165" s="167">
        <v>174300</v>
      </c>
      <c r="J165" s="167">
        <v>137350</v>
      </c>
      <c r="K165" s="167">
        <v>27698</v>
      </c>
      <c r="L165" s="167">
        <v>27500</v>
      </c>
      <c r="M165" s="167">
        <v>2428</v>
      </c>
      <c r="N165" s="167">
        <v>107615</v>
      </c>
      <c r="O165" s="167">
        <v>3100</v>
      </c>
      <c r="P165" s="167">
        <v>26000</v>
      </c>
      <c r="Q165" s="167">
        <v>12500</v>
      </c>
      <c r="R165" s="167">
        <v>74185</v>
      </c>
      <c r="S165" s="167">
        <v>729000</v>
      </c>
      <c r="T165" s="167">
        <v>216473</v>
      </c>
      <c r="U165" s="167">
        <v>35246</v>
      </c>
      <c r="V165" s="167">
        <v>8700</v>
      </c>
      <c r="W165" s="167">
        <v>105220</v>
      </c>
      <c r="X165" s="167">
        <v>43941</v>
      </c>
      <c r="Y165" s="167">
        <v>8315</v>
      </c>
      <c r="Z165" s="167">
        <v>170219</v>
      </c>
      <c r="AA165" s="167">
        <v>23935</v>
      </c>
      <c r="AB165" s="167">
        <v>127439</v>
      </c>
      <c r="AC165" s="167">
        <v>45212</v>
      </c>
      <c r="AD165" s="167">
        <v>55289</v>
      </c>
      <c r="AE165" s="167">
        <v>5635</v>
      </c>
      <c r="AF165" s="167">
        <v>648221</v>
      </c>
      <c r="AG165" s="167">
        <v>9500</v>
      </c>
      <c r="AH165" s="167">
        <v>10500</v>
      </c>
      <c r="AI165" s="167">
        <v>480000</v>
      </c>
      <c r="AJ165" s="167">
        <v>2994456</v>
      </c>
      <c r="AK165" s="167">
        <v>908400</v>
      </c>
      <c r="AL165" s="167">
        <v>34000</v>
      </c>
      <c r="AM165" s="167">
        <v>16500</v>
      </c>
      <c r="AN165" s="167">
        <v>119000</v>
      </c>
      <c r="AO165" s="167">
        <v>243200</v>
      </c>
      <c r="AP165" s="167">
        <v>22000</v>
      </c>
      <c r="AQ165" s="167">
        <v>36889</v>
      </c>
      <c r="AR165" s="167">
        <v>355000</v>
      </c>
      <c r="AS165" s="167">
        <v>21749</v>
      </c>
      <c r="AT165" s="167">
        <v>17000</v>
      </c>
      <c r="AU165" s="167">
        <v>77400</v>
      </c>
      <c r="AV165" s="167">
        <v>136438</v>
      </c>
      <c r="AW165" s="167">
        <v>137189</v>
      </c>
      <c r="AX165" s="167">
        <v>14587</v>
      </c>
      <c r="AY165" s="167">
        <v>63000</v>
      </c>
      <c r="AZ165" s="167">
        <v>55000</v>
      </c>
      <c r="BA165" s="167">
        <v>18777</v>
      </c>
      <c r="BB165" s="167">
        <v>177200</v>
      </c>
      <c r="BC165" s="167">
        <v>29182</v>
      </c>
      <c r="BD165" s="167">
        <v>31000</v>
      </c>
      <c r="BE165" s="167">
        <v>155000</v>
      </c>
      <c r="BF165" s="167">
        <v>20200</v>
      </c>
      <c r="BG165" s="167">
        <v>6500</v>
      </c>
      <c r="BH165" s="167">
        <v>81937</v>
      </c>
      <c r="BI165" s="167">
        <v>18003</v>
      </c>
      <c r="BJ165" s="167">
        <v>1030369</v>
      </c>
      <c r="BK165" s="167">
        <v>75000</v>
      </c>
      <c r="BL165" s="167">
        <v>7846</v>
      </c>
      <c r="BM165" s="167">
        <v>16700</v>
      </c>
      <c r="BN165" s="167">
        <v>5336</v>
      </c>
      <c r="BO165" s="167">
        <v>36000</v>
      </c>
      <c r="BP165" s="167">
        <v>109141</v>
      </c>
      <c r="BQ165" s="167">
        <v>15000</v>
      </c>
      <c r="BR165" s="167">
        <v>2503281</v>
      </c>
      <c r="BS165" s="167">
        <v>419985</v>
      </c>
      <c r="BT165" s="167">
        <v>17300</v>
      </c>
      <c r="BU165" s="167">
        <v>154370</v>
      </c>
      <c r="BV165" s="167">
        <v>50331</v>
      </c>
      <c r="BW165" s="167">
        <v>11500</v>
      </c>
      <c r="BX165" s="167">
        <v>7251</v>
      </c>
      <c r="BY165" s="167">
        <v>9000</v>
      </c>
      <c r="BZ165" s="167">
        <v>77847</v>
      </c>
      <c r="CA165" s="167">
        <v>121300</v>
      </c>
      <c r="CB165" s="167">
        <v>36000</v>
      </c>
      <c r="CC165" s="167">
        <v>5000</v>
      </c>
    </row>
    <row r="166" spans="1:91" x14ac:dyDescent="0.2">
      <c r="A166" s="100" t="s">
        <v>68</v>
      </c>
      <c r="B166" s="100"/>
      <c r="C166" s="100"/>
      <c r="D166" s="167">
        <v>3643</v>
      </c>
      <c r="E166" s="167">
        <v>0</v>
      </c>
      <c r="F166" s="167">
        <v>0</v>
      </c>
      <c r="G166" s="167">
        <v>0</v>
      </c>
      <c r="H166" s="167">
        <v>0</v>
      </c>
      <c r="I166" s="167">
        <v>0</v>
      </c>
      <c r="J166" s="167">
        <v>0</v>
      </c>
      <c r="K166" s="167">
        <v>0</v>
      </c>
      <c r="L166" s="167">
        <v>0</v>
      </c>
      <c r="M166" s="167">
        <v>3</v>
      </c>
      <c r="N166" s="167">
        <v>0</v>
      </c>
      <c r="O166" s="167">
        <v>0</v>
      </c>
      <c r="P166" s="167">
        <v>0</v>
      </c>
      <c r="Q166" s="167">
        <v>0</v>
      </c>
      <c r="R166" s="167">
        <v>0</v>
      </c>
      <c r="S166" s="167">
        <v>0</v>
      </c>
      <c r="T166" s="167">
        <v>0</v>
      </c>
      <c r="U166" s="167">
        <v>235</v>
      </c>
      <c r="V166" s="167">
        <v>65</v>
      </c>
      <c r="W166" s="167">
        <v>0</v>
      </c>
      <c r="X166" s="167">
        <v>0</v>
      </c>
      <c r="Y166" s="167">
        <v>0</v>
      </c>
      <c r="Z166" s="167">
        <v>142</v>
      </c>
      <c r="AA166" s="167">
        <v>0</v>
      </c>
      <c r="AB166" s="167">
        <v>0</v>
      </c>
      <c r="AC166" s="167">
        <v>0</v>
      </c>
      <c r="AD166" s="167">
        <v>0</v>
      </c>
      <c r="AE166" s="167">
        <v>0</v>
      </c>
      <c r="AF166" s="167">
        <v>0</v>
      </c>
      <c r="AG166" s="167">
        <v>0</v>
      </c>
      <c r="AH166" s="167">
        <v>0</v>
      </c>
      <c r="AI166" s="167">
        <v>0</v>
      </c>
      <c r="AJ166" s="167">
        <v>154561</v>
      </c>
      <c r="AK166" s="167">
        <v>0</v>
      </c>
      <c r="AL166" s="167">
        <v>832</v>
      </c>
      <c r="AM166" s="167">
        <v>0</v>
      </c>
      <c r="AN166" s="167">
        <v>0</v>
      </c>
      <c r="AO166" s="167">
        <v>0</v>
      </c>
      <c r="AP166" s="167">
        <v>0</v>
      </c>
      <c r="AQ166" s="167">
        <v>192</v>
      </c>
      <c r="AR166" s="167">
        <v>0</v>
      </c>
      <c r="AS166" s="167">
        <v>0</v>
      </c>
      <c r="AT166" s="167">
        <v>0</v>
      </c>
      <c r="AU166" s="167">
        <v>0</v>
      </c>
      <c r="AV166" s="167">
        <v>525</v>
      </c>
      <c r="AW166" s="167">
        <v>0</v>
      </c>
      <c r="AX166" s="167">
        <v>250</v>
      </c>
      <c r="AY166" s="167">
        <v>200</v>
      </c>
      <c r="AZ166" s="167">
        <v>0</v>
      </c>
      <c r="BA166" s="167">
        <v>0</v>
      </c>
      <c r="BB166" s="167">
        <v>0</v>
      </c>
      <c r="BC166" s="167">
        <v>0</v>
      </c>
      <c r="BD166" s="167">
        <v>0</v>
      </c>
      <c r="BE166" s="167">
        <v>0</v>
      </c>
      <c r="BF166" s="167">
        <v>0</v>
      </c>
      <c r="BG166" s="167">
        <v>0</v>
      </c>
      <c r="BH166" s="167">
        <v>0</v>
      </c>
      <c r="BI166" s="167">
        <v>0</v>
      </c>
      <c r="BJ166" s="167">
        <v>0</v>
      </c>
      <c r="BK166" s="167">
        <v>100</v>
      </c>
      <c r="BL166" s="167">
        <v>0</v>
      </c>
      <c r="BM166" s="167">
        <v>0</v>
      </c>
      <c r="BN166" s="167">
        <v>108</v>
      </c>
      <c r="BO166" s="167">
        <v>0</v>
      </c>
      <c r="BP166" s="167">
        <v>0</v>
      </c>
      <c r="BQ166" s="167">
        <v>0</v>
      </c>
      <c r="BR166" s="167">
        <v>0</v>
      </c>
      <c r="BS166" s="167">
        <v>1601</v>
      </c>
      <c r="BT166" s="167">
        <v>1200</v>
      </c>
      <c r="BU166" s="167">
        <v>0</v>
      </c>
      <c r="BV166" s="167">
        <v>0</v>
      </c>
      <c r="BW166" s="167">
        <v>0</v>
      </c>
      <c r="BX166" s="167">
        <v>0</v>
      </c>
      <c r="BY166" s="167">
        <v>0</v>
      </c>
      <c r="BZ166" s="167">
        <v>0</v>
      </c>
      <c r="CA166" s="167">
        <v>0</v>
      </c>
      <c r="CB166" s="167">
        <v>0</v>
      </c>
      <c r="CC166" s="167">
        <v>200</v>
      </c>
    </row>
    <row r="167" spans="1:91" x14ac:dyDescent="0.2">
      <c r="A167" s="85" t="s">
        <v>227</v>
      </c>
      <c r="B167" s="85"/>
      <c r="C167" s="85"/>
      <c r="D167" s="97">
        <v>0</v>
      </c>
      <c r="E167" s="97">
        <v>0</v>
      </c>
      <c r="F167" s="97">
        <v>0</v>
      </c>
      <c r="G167" s="97">
        <v>0</v>
      </c>
      <c r="H167" s="97">
        <v>0</v>
      </c>
      <c r="I167" s="97">
        <v>0</v>
      </c>
      <c r="J167" s="97">
        <v>0</v>
      </c>
      <c r="K167" s="97">
        <v>0</v>
      </c>
      <c r="L167" s="97">
        <v>0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97">
        <v>0</v>
      </c>
      <c r="BD167" s="97">
        <v>0</v>
      </c>
      <c r="BE167" s="97">
        <v>0</v>
      </c>
      <c r="BF167" s="97">
        <v>0</v>
      </c>
      <c r="BG167" s="97">
        <v>0</v>
      </c>
      <c r="BH167" s="97">
        <v>0</v>
      </c>
      <c r="BI167" s="97">
        <v>0</v>
      </c>
      <c r="BJ167" s="97">
        <v>0</v>
      </c>
      <c r="BK167" s="97">
        <v>0</v>
      </c>
      <c r="BL167" s="97">
        <v>0</v>
      </c>
      <c r="BM167" s="97">
        <v>0</v>
      </c>
      <c r="BN167" s="97">
        <v>0</v>
      </c>
      <c r="BO167" s="97">
        <v>0</v>
      </c>
      <c r="BP167" s="97">
        <v>0</v>
      </c>
      <c r="BQ167" s="97">
        <v>0</v>
      </c>
      <c r="BR167" s="97">
        <v>0</v>
      </c>
      <c r="BS167" s="97">
        <v>0</v>
      </c>
      <c r="BT167" s="97">
        <v>0</v>
      </c>
      <c r="BU167" s="97">
        <v>0</v>
      </c>
      <c r="BV167" s="97">
        <v>0</v>
      </c>
      <c r="BW167" s="97">
        <v>0</v>
      </c>
      <c r="BX167" s="97">
        <v>0</v>
      </c>
      <c r="BY167" s="97">
        <v>0</v>
      </c>
      <c r="BZ167" s="97">
        <v>0</v>
      </c>
      <c r="CA167" s="97">
        <v>0</v>
      </c>
      <c r="CB167" s="97">
        <v>0</v>
      </c>
      <c r="CC167" s="97">
        <v>0</v>
      </c>
      <c r="CD167" s="76"/>
      <c r="CE167" s="76"/>
      <c r="CF167" s="76"/>
      <c r="CG167" s="76"/>
      <c r="CH167" s="76"/>
      <c r="CI167" s="76"/>
      <c r="CJ167" s="76"/>
      <c r="CK167" s="76"/>
      <c r="CL167" s="76"/>
      <c r="CM167" s="74"/>
    </row>
    <row r="168" spans="1:91" x14ac:dyDescent="0.2">
      <c r="A168" s="100" t="s">
        <v>69</v>
      </c>
      <c r="B168" s="100"/>
      <c r="C168" s="100"/>
      <c r="D168" s="167">
        <v>41137</v>
      </c>
      <c r="E168" s="167">
        <v>5065</v>
      </c>
      <c r="F168" s="167">
        <v>148400</v>
      </c>
      <c r="G168" s="167">
        <v>44355</v>
      </c>
      <c r="H168" s="167">
        <v>152415</v>
      </c>
      <c r="I168" s="167">
        <v>267776</v>
      </c>
      <c r="J168" s="167">
        <v>235126</v>
      </c>
      <c r="K168" s="167">
        <v>48100</v>
      </c>
      <c r="L168" s="167">
        <v>27294</v>
      </c>
      <c r="M168" s="167">
        <v>7365</v>
      </c>
      <c r="N168" s="167">
        <v>121498</v>
      </c>
      <c r="O168" s="167">
        <v>5854</v>
      </c>
      <c r="P168" s="167">
        <v>59168</v>
      </c>
      <c r="Q168" s="167">
        <v>6862</v>
      </c>
      <c r="R168" s="167">
        <v>45013</v>
      </c>
      <c r="S168" s="167">
        <v>1188400</v>
      </c>
      <c r="T168" s="167">
        <v>399800</v>
      </c>
      <c r="U168" s="167">
        <v>64679</v>
      </c>
      <c r="V168" s="167">
        <v>15590</v>
      </c>
      <c r="W168" s="167">
        <v>86442</v>
      </c>
      <c r="X168" s="167">
        <v>93350</v>
      </c>
      <c r="Y168" s="167">
        <v>18432</v>
      </c>
      <c r="Z168" s="167">
        <v>206940</v>
      </c>
      <c r="AA168" s="167">
        <v>30568</v>
      </c>
      <c r="AB168" s="167">
        <v>246202</v>
      </c>
      <c r="AC168" s="167">
        <v>109996</v>
      </c>
      <c r="AD168" s="167">
        <v>83214</v>
      </c>
      <c r="AE168" s="167">
        <v>18067</v>
      </c>
      <c r="AF168" s="167">
        <v>850861</v>
      </c>
      <c r="AG168" s="167">
        <v>7009</v>
      </c>
      <c r="AH168" s="167">
        <v>35693</v>
      </c>
      <c r="AI168" s="167">
        <v>590772</v>
      </c>
      <c r="AJ168" s="167">
        <v>4143339</v>
      </c>
      <c r="AK168" s="167">
        <v>1268127</v>
      </c>
      <c r="AL168" s="167">
        <v>49692</v>
      </c>
      <c r="AM168" s="167">
        <v>22360</v>
      </c>
      <c r="AN168" s="167">
        <v>134412</v>
      </c>
      <c r="AO168" s="167">
        <v>309396</v>
      </c>
      <c r="AP168" s="167">
        <v>44396</v>
      </c>
      <c r="AQ168" s="167">
        <v>44128</v>
      </c>
      <c r="AR168" s="167">
        <v>535154</v>
      </c>
      <c r="AS168" s="167">
        <v>33090</v>
      </c>
      <c r="AT168" s="167">
        <v>37116</v>
      </c>
      <c r="AU168" s="167">
        <v>118179</v>
      </c>
      <c r="AV168" s="167">
        <v>122972</v>
      </c>
      <c r="AW168" s="167">
        <v>193622</v>
      </c>
      <c r="AX168" s="167">
        <v>28303</v>
      </c>
      <c r="AY168" s="167">
        <v>82592</v>
      </c>
      <c r="AZ168" s="167">
        <v>119797</v>
      </c>
      <c r="BA168" s="167">
        <v>24291</v>
      </c>
      <c r="BB168" s="167">
        <v>254560</v>
      </c>
      <c r="BC168" s="167">
        <v>43705</v>
      </c>
      <c r="BD168" s="167">
        <v>59109</v>
      </c>
      <c r="BE168" s="167">
        <v>208345</v>
      </c>
      <c r="BF168" s="167">
        <v>36925</v>
      </c>
      <c r="BG168" s="167">
        <v>20600</v>
      </c>
      <c r="BH168" s="167">
        <v>153787</v>
      </c>
      <c r="BI168" s="167">
        <v>36100</v>
      </c>
      <c r="BJ168" s="167">
        <v>1336784</v>
      </c>
      <c r="BK168" s="167">
        <v>147108</v>
      </c>
      <c r="BL168" s="167">
        <v>19807</v>
      </c>
      <c r="BM168" s="167">
        <v>26268</v>
      </c>
      <c r="BN168" s="167">
        <v>18326</v>
      </c>
      <c r="BO168" s="167">
        <v>52131</v>
      </c>
      <c r="BP168" s="167">
        <v>186606</v>
      </c>
      <c r="BQ168" s="167">
        <v>36361</v>
      </c>
      <c r="BR168" s="167">
        <v>4108656</v>
      </c>
      <c r="BS168" s="167">
        <v>433843</v>
      </c>
      <c r="BT168" s="167">
        <v>24315</v>
      </c>
      <c r="BU168" s="167">
        <v>233874</v>
      </c>
      <c r="BV168" s="167">
        <v>78842</v>
      </c>
      <c r="BW168" s="167">
        <v>16602</v>
      </c>
      <c r="BX168" s="167">
        <v>26342</v>
      </c>
      <c r="BY168" s="167">
        <v>10098</v>
      </c>
      <c r="BZ168" s="167">
        <v>80151</v>
      </c>
      <c r="CA168" s="167">
        <v>147709</v>
      </c>
      <c r="CB168" s="167">
        <v>62219</v>
      </c>
      <c r="CC168" s="167">
        <v>13097</v>
      </c>
    </row>
    <row r="169" spans="1:91" x14ac:dyDescent="0.2">
      <c r="A169" s="100" t="s">
        <v>70</v>
      </c>
      <c r="B169" s="100"/>
      <c r="C169" s="100"/>
      <c r="D169" s="167">
        <v>29337</v>
      </c>
      <c r="E169" s="167">
        <v>4154</v>
      </c>
      <c r="F169" s="167">
        <v>168894</v>
      </c>
      <c r="G169" s="167">
        <v>46817</v>
      </c>
      <c r="H169" s="167">
        <v>180423</v>
      </c>
      <c r="I169" s="167">
        <v>350428</v>
      </c>
      <c r="J169" s="167">
        <v>286911</v>
      </c>
      <c r="K169" s="167">
        <v>56000</v>
      </c>
      <c r="L169" s="167">
        <v>26103</v>
      </c>
      <c r="M169" s="167">
        <v>4724</v>
      </c>
      <c r="N169" s="167">
        <v>145023</v>
      </c>
      <c r="O169" s="167">
        <v>5269</v>
      </c>
      <c r="P169" s="167">
        <v>46966</v>
      </c>
      <c r="Q169" s="167">
        <v>6052</v>
      </c>
      <c r="R169" s="167">
        <v>56218</v>
      </c>
      <c r="S169" s="167">
        <v>1504000</v>
      </c>
      <c r="T169" s="167">
        <v>494900</v>
      </c>
      <c r="U169" s="167">
        <v>77494</v>
      </c>
      <c r="V169" s="167">
        <v>9617</v>
      </c>
      <c r="W169" s="167">
        <v>122372</v>
      </c>
      <c r="X169" s="167">
        <v>99720</v>
      </c>
      <c r="Y169" s="167">
        <v>12143</v>
      </c>
      <c r="Z169" s="167">
        <v>154643</v>
      </c>
      <c r="AA169" s="167">
        <v>40871</v>
      </c>
      <c r="AB169" s="167">
        <v>267576</v>
      </c>
      <c r="AC169" s="167">
        <v>114709</v>
      </c>
      <c r="AD169" s="167">
        <v>97839</v>
      </c>
      <c r="AE169" s="167">
        <v>12737</v>
      </c>
      <c r="AF169" s="167">
        <v>1008981</v>
      </c>
      <c r="AG169" s="167">
        <v>4814</v>
      </c>
      <c r="AH169" s="167">
        <v>28593</v>
      </c>
      <c r="AI169" s="167">
        <v>737026</v>
      </c>
      <c r="AJ169" s="167">
        <v>2928200</v>
      </c>
      <c r="AK169" s="167">
        <v>1363575</v>
      </c>
      <c r="AL169" s="167">
        <v>42327</v>
      </c>
      <c r="AM169" s="167">
        <v>17045</v>
      </c>
      <c r="AN169" s="167">
        <v>111401</v>
      </c>
      <c r="AO169" s="167">
        <v>339973</v>
      </c>
      <c r="AP169" s="167">
        <v>44542</v>
      </c>
      <c r="AQ169" s="167">
        <v>32875</v>
      </c>
      <c r="AR169" s="167">
        <v>662418</v>
      </c>
      <c r="AS169" s="167">
        <v>39654</v>
      </c>
      <c r="AT169" s="167">
        <v>36857</v>
      </c>
      <c r="AU169" s="167">
        <v>134672</v>
      </c>
      <c r="AV169" s="167">
        <v>143359</v>
      </c>
      <c r="AW169" s="167">
        <v>254557</v>
      </c>
      <c r="AX169" s="167">
        <v>40256</v>
      </c>
      <c r="AY169" s="167">
        <v>92162</v>
      </c>
      <c r="AZ169" s="167">
        <v>86154</v>
      </c>
      <c r="BA169" s="167">
        <v>20755</v>
      </c>
      <c r="BB169" s="167">
        <v>339629</v>
      </c>
      <c r="BC169" s="167">
        <v>45326</v>
      </c>
      <c r="BD169" s="167">
        <v>51144</v>
      </c>
      <c r="BE169" s="167">
        <v>210068</v>
      </c>
      <c r="BF169" s="167">
        <v>29961</v>
      </c>
      <c r="BG169" s="167">
        <v>12820</v>
      </c>
      <c r="BH169" s="167">
        <v>147235</v>
      </c>
      <c r="BI169" s="167">
        <v>39700</v>
      </c>
      <c r="BJ169" s="167">
        <v>1762834</v>
      </c>
      <c r="BK169" s="167">
        <v>97507</v>
      </c>
      <c r="BL169" s="167">
        <v>18505</v>
      </c>
      <c r="BM169" s="167">
        <v>18378</v>
      </c>
      <c r="BN169" s="167">
        <v>11160</v>
      </c>
      <c r="BO169" s="167">
        <v>61895</v>
      </c>
      <c r="BP169" s="167">
        <v>153937</v>
      </c>
      <c r="BQ169" s="167">
        <v>41632</v>
      </c>
      <c r="BR169" s="167">
        <v>4607346</v>
      </c>
      <c r="BS169" s="167">
        <v>488365</v>
      </c>
      <c r="BT169" s="167">
        <v>26445</v>
      </c>
      <c r="BU169" s="167">
        <v>259232</v>
      </c>
      <c r="BV169" s="167">
        <v>85983</v>
      </c>
      <c r="BW169" s="167">
        <v>14640</v>
      </c>
      <c r="BX169" s="167">
        <v>26561</v>
      </c>
      <c r="BY169" s="167">
        <v>10187</v>
      </c>
      <c r="BZ169" s="167">
        <v>60590</v>
      </c>
      <c r="CA169" s="167">
        <v>184500</v>
      </c>
      <c r="CB169" s="167">
        <v>72543</v>
      </c>
      <c r="CC169" s="167">
        <v>11424</v>
      </c>
    </row>
    <row r="170" spans="1:91" x14ac:dyDescent="0.2">
      <c r="A170" s="100" t="s">
        <v>71</v>
      </c>
      <c r="B170" s="100"/>
      <c r="C170" s="100"/>
      <c r="D170" s="167">
        <v>30518</v>
      </c>
      <c r="E170" s="167">
        <v>4013</v>
      </c>
      <c r="F170" s="167">
        <v>158646</v>
      </c>
      <c r="G170" s="167">
        <v>42630</v>
      </c>
      <c r="H170" s="167">
        <v>146901</v>
      </c>
      <c r="I170" s="167">
        <v>266467</v>
      </c>
      <c r="J170" s="167">
        <v>232785</v>
      </c>
      <c r="K170" s="167">
        <v>45200</v>
      </c>
      <c r="L170" s="167">
        <v>24370</v>
      </c>
      <c r="M170" s="167">
        <v>4678</v>
      </c>
      <c r="N170" s="167">
        <v>117115</v>
      </c>
      <c r="O170" s="167">
        <v>5073</v>
      </c>
      <c r="P170" s="167">
        <v>46907</v>
      </c>
      <c r="Q170" s="167">
        <v>5485</v>
      </c>
      <c r="R170" s="167">
        <v>42694</v>
      </c>
      <c r="S170" s="167">
        <v>1189800</v>
      </c>
      <c r="T170" s="167">
        <v>397075</v>
      </c>
      <c r="U170" s="167">
        <v>61376</v>
      </c>
      <c r="V170" s="167">
        <v>10783</v>
      </c>
      <c r="W170" s="167">
        <v>83563</v>
      </c>
      <c r="X170" s="167">
        <v>89305</v>
      </c>
      <c r="Y170" s="167">
        <v>13622</v>
      </c>
      <c r="Z170" s="167">
        <v>157619</v>
      </c>
      <c r="AA170" s="167">
        <v>30154</v>
      </c>
      <c r="AB170" s="167">
        <v>233718</v>
      </c>
      <c r="AC170" s="167">
        <v>93326</v>
      </c>
      <c r="AD170" s="167">
        <v>80504</v>
      </c>
      <c r="AE170" s="167">
        <v>13330</v>
      </c>
      <c r="AF170" s="167">
        <v>817224</v>
      </c>
      <c r="AG170" s="167">
        <v>4512</v>
      </c>
      <c r="AH170" s="167">
        <v>28720</v>
      </c>
      <c r="AI170" s="167">
        <v>585586</v>
      </c>
      <c r="AJ170" s="167">
        <v>2945626</v>
      </c>
      <c r="AK170" s="167">
        <v>1169307</v>
      </c>
      <c r="AL170" s="167">
        <v>41970</v>
      </c>
      <c r="AM170" s="167">
        <v>17436</v>
      </c>
      <c r="AN170" s="167">
        <v>109467</v>
      </c>
      <c r="AO170" s="167">
        <v>288021</v>
      </c>
      <c r="AP170" s="167">
        <v>40107</v>
      </c>
      <c r="AQ170" s="167">
        <v>34458</v>
      </c>
      <c r="AR170" s="167">
        <v>519443</v>
      </c>
      <c r="AS170" s="167">
        <v>31078</v>
      </c>
      <c r="AT170" s="167">
        <v>33740</v>
      </c>
      <c r="AU170" s="167">
        <v>109534</v>
      </c>
      <c r="AV170" s="167">
        <v>80186</v>
      </c>
      <c r="AW170" s="167">
        <v>186165</v>
      </c>
      <c r="AX170" s="167">
        <v>27121</v>
      </c>
      <c r="AY170" s="167">
        <v>69751</v>
      </c>
      <c r="AZ170" s="167">
        <v>89645</v>
      </c>
      <c r="BA170" s="167">
        <v>20040</v>
      </c>
      <c r="BB170" s="167">
        <v>253016</v>
      </c>
      <c r="BC170" s="167">
        <v>39984</v>
      </c>
      <c r="BD170" s="167">
        <v>47700</v>
      </c>
      <c r="BE170" s="167">
        <v>180645</v>
      </c>
      <c r="BF170" s="167">
        <v>28499</v>
      </c>
      <c r="BG170" s="167">
        <v>14548</v>
      </c>
      <c r="BH170" s="167">
        <v>131446</v>
      </c>
      <c r="BI170" s="167">
        <v>32400</v>
      </c>
      <c r="BJ170" s="167">
        <v>1354508</v>
      </c>
      <c r="BK170" s="167">
        <v>111107</v>
      </c>
      <c r="BL170" s="167">
        <v>16671</v>
      </c>
      <c r="BM170" s="167">
        <v>19194</v>
      </c>
      <c r="BN170" s="167">
        <v>12426</v>
      </c>
      <c r="BO170" s="167">
        <v>48277</v>
      </c>
      <c r="BP170" s="167">
        <v>154002</v>
      </c>
      <c r="BQ170" s="167">
        <v>35707</v>
      </c>
      <c r="BR170" s="167">
        <v>3489158</v>
      </c>
      <c r="BS170" s="167">
        <v>397920</v>
      </c>
      <c r="BT170" s="167">
        <v>20639</v>
      </c>
      <c r="BU170" s="167">
        <v>223335</v>
      </c>
      <c r="BV170" s="167">
        <v>71014</v>
      </c>
      <c r="BW170" s="167">
        <v>14642</v>
      </c>
      <c r="BX170" s="167">
        <v>25149</v>
      </c>
      <c r="BY170" s="167">
        <v>9482</v>
      </c>
      <c r="BZ170" s="167">
        <v>63047</v>
      </c>
      <c r="CA170" s="167">
        <v>142909</v>
      </c>
      <c r="CB170" s="167">
        <v>59078</v>
      </c>
      <c r="CC170" s="167">
        <v>10677</v>
      </c>
    </row>
    <row r="171" spans="1:91" x14ac:dyDescent="0.2">
      <c r="A171" s="85" t="s">
        <v>228</v>
      </c>
      <c r="B171" s="85"/>
      <c r="C171" s="85"/>
      <c r="D171" s="97">
        <v>0</v>
      </c>
      <c r="E171" s="97">
        <v>0</v>
      </c>
      <c r="F171" s="97">
        <v>0</v>
      </c>
      <c r="G171" s="97">
        <v>0</v>
      </c>
      <c r="H171" s="97">
        <v>0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97">
        <v>0</v>
      </c>
      <c r="BD171" s="97">
        <v>0</v>
      </c>
      <c r="BE171" s="97">
        <v>0</v>
      </c>
      <c r="BF171" s="97">
        <v>0</v>
      </c>
      <c r="BG171" s="97">
        <v>0</v>
      </c>
      <c r="BH171" s="97">
        <v>0</v>
      </c>
      <c r="BI171" s="97">
        <v>0</v>
      </c>
      <c r="BJ171" s="97">
        <v>0</v>
      </c>
      <c r="BK171" s="97">
        <v>0</v>
      </c>
      <c r="BL171" s="97">
        <v>0</v>
      </c>
      <c r="BM171" s="97">
        <v>0</v>
      </c>
      <c r="BN171" s="97">
        <v>0</v>
      </c>
      <c r="BO171" s="97">
        <v>0</v>
      </c>
      <c r="BP171" s="97">
        <v>0</v>
      </c>
      <c r="BQ171" s="97">
        <v>0</v>
      </c>
      <c r="BR171" s="97">
        <v>0</v>
      </c>
      <c r="BS171" s="97">
        <v>0</v>
      </c>
      <c r="BT171" s="97">
        <v>0</v>
      </c>
      <c r="BU171" s="97">
        <v>0</v>
      </c>
      <c r="BV171" s="97">
        <v>0</v>
      </c>
      <c r="BW171" s="97">
        <v>0</v>
      </c>
      <c r="BX171" s="97">
        <v>0</v>
      </c>
      <c r="BY171" s="97">
        <v>0</v>
      </c>
      <c r="BZ171" s="97">
        <v>0</v>
      </c>
      <c r="CA171" s="97">
        <v>0</v>
      </c>
      <c r="CB171" s="97">
        <v>0</v>
      </c>
      <c r="CC171" s="97">
        <v>0</v>
      </c>
      <c r="CD171" s="76"/>
      <c r="CE171" s="76"/>
      <c r="CF171" s="76"/>
      <c r="CG171" s="76"/>
      <c r="CH171" s="76"/>
      <c r="CI171" s="76"/>
      <c r="CJ171" s="76"/>
      <c r="CK171" s="76"/>
      <c r="CL171" s="76"/>
      <c r="CM171" s="74"/>
    </row>
    <row r="172" spans="1:91" x14ac:dyDescent="0.2">
      <c r="A172" s="100" t="s">
        <v>72</v>
      </c>
      <c r="B172" s="100"/>
      <c r="C172" s="100"/>
      <c r="D172" s="167">
        <v>1845</v>
      </c>
      <c r="E172" s="167">
        <v>92</v>
      </c>
      <c r="F172" s="167">
        <v>751</v>
      </c>
      <c r="G172" s="167">
        <v>320</v>
      </c>
      <c r="H172" s="167">
        <v>541</v>
      </c>
      <c r="I172" s="167">
        <v>1718</v>
      </c>
      <c r="J172" s="167">
        <v>1105</v>
      </c>
      <c r="K172" s="167">
        <v>522</v>
      </c>
      <c r="L172" s="167">
        <v>146</v>
      </c>
      <c r="M172" s="167">
        <v>27</v>
      </c>
      <c r="N172" s="167">
        <v>810</v>
      </c>
      <c r="O172" s="167">
        <v>21</v>
      </c>
      <c r="P172" s="167">
        <v>338</v>
      </c>
      <c r="Q172" s="167">
        <v>27</v>
      </c>
      <c r="R172" s="167">
        <v>147</v>
      </c>
      <c r="S172" s="167">
        <v>5300</v>
      </c>
      <c r="T172" s="167">
        <v>1127</v>
      </c>
      <c r="U172" s="167">
        <v>270</v>
      </c>
      <c r="V172" s="167">
        <v>137</v>
      </c>
      <c r="W172" s="167">
        <v>458</v>
      </c>
      <c r="X172" s="167">
        <v>276</v>
      </c>
      <c r="Y172" s="167">
        <v>84</v>
      </c>
      <c r="Z172" s="167">
        <v>944</v>
      </c>
      <c r="AA172" s="167">
        <v>172</v>
      </c>
      <c r="AB172" s="167">
        <v>1063</v>
      </c>
      <c r="AC172" s="167">
        <v>1731</v>
      </c>
      <c r="AD172" s="167">
        <v>1363</v>
      </c>
      <c r="AE172" s="167">
        <v>68</v>
      </c>
      <c r="AF172" s="167">
        <v>3363</v>
      </c>
      <c r="AG172" s="167">
        <v>21</v>
      </c>
      <c r="AH172" s="167">
        <v>66</v>
      </c>
      <c r="AI172" s="167">
        <v>2778</v>
      </c>
      <c r="AJ172" s="167">
        <v>120750</v>
      </c>
      <c r="AK172" s="167">
        <v>5387</v>
      </c>
      <c r="AL172" s="167">
        <v>741</v>
      </c>
      <c r="AM172" s="167">
        <v>98</v>
      </c>
      <c r="AN172" s="167">
        <v>357</v>
      </c>
      <c r="AO172" s="167">
        <v>1854</v>
      </c>
      <c r="AP172" s="167">
        <v>115</v>
      </c>
      <c r="AQ172" s="167">
        <v>350</v>
      </c>
      <c r="AR172" s="167">
        <v>2705</v>
      </c>
      <c r="AS172" s="167">
        <v>125</v>
      </c>
      <c r="AT172" s="167">
        <v>115</v>
      </c>
      <c r="AU172" s="167">
        <v>866</v>
      </c>
      <c r="AV172" s="167">
        <v>1053</v>
      </c>
      <c r="AW172" s="167">
        <v>1944</v>
      </c>
      <c r="AX172" s="167">
        <v>341</v>
      </c>
      <c r="AY172" s="167">
        <v>765</v>
      </c>
      <c r="AZ172" s="167">
        <v>616</v>
      </c>
      <c r="BA172" s="167">
        <v>370</v>
      </c>
      <c r="BB172" s="167">
        <v>1428</v>
      </c>
      <c r="BC172" s="167">
        <v>173</v>
      </c>
      <c r="BD172" s="167">
        <v>307</v>
      </c>
      <c r="BE172" s="167">
        <v>950</v>
      </c>
      <c r="BF172" s="167">
        <v>146</v>
      </c>
      <c r="BG172" s="167">
        <v>128</v>
      </c>
      <c r="BH172" s="167">
        <v>550</v>
      </c>
      <c r="BI172" s="167">
        <v>313</v>
      </c>
      <c r="BJ172" s="167">
        <v>7681</v>
      </c>
      <c r="BK172" s="167">
        <v>732</v>
      </c>
      <c r="BL172" s="167">
        <v>55</v>
      </c>
      <c r="BM172" s="167">
        <v>89</v>
      </c>
      <c r="BN172" s="167">
        <v>211</v>
      </c>
      <c r="BO172" s="167">
        <v>243</v>
      </c>
      <c r="BP172" s="167">
        <v>1186</v>
      </c>
      <c r="BQ172" s="167">
        <v>156</v>
      </c>
      <c r="BR172" s="167">
        <v>9794</v>
      </c>
      <c r="BS172" s="167">
        <v>2201</v>
      </c>
      <c r="BT172" s="167">
        <v>236</v>
      </c>
      <c r="BU172" s="167">
        <v>1541</v>
      </c>
      <c r="BV172" s="167">
        <v>443</v>
      </c>
      <c r="BW172" s="167">
        <v>76</v>
      </c>
      <c r="BX172" s="167">
        <v>65</v>
      </c>
      <c r="BY172" s="167">
        <v>36</v>
      </c>
      <c r="BZ172" s="167">
        <v>436</v>
      </c>
      <c r="CA172" s="167">
        <v>1034</v>
      </c>
      <c r="CB172" s="167">
        <v>245</v>
      </c>
      <c r="CC172" s="167">
        <v>177</v>
      </c>
    </row>
    <row r="173" spans="1:91" x14ac:dyDescent="0.2">
      <c r="A173" s="100" t="s">
        <v>73</v>
      </c>
      <c r="B173" s="100"/>
      <c r="C173" s="100"/>
      <c r="D173" s="167">
        <v>1841</v>
      </c>
      <c r="E173" s="167">
        <v>92</v>
      </c>
      <c r="F173" s="167">
        <v>574</v>
      </c>
      <c r="G173" s="167">
        <v>282</v>
      </c>
      <c r="H173" s="167">
        <v>266</v>
      </c>
      <c r="I173" s="167">
        <v>1064</v>
      </c>
      <c r="J173" s="167">
        <v>708</v>
      </c>
      <c r="K173" s="167">
        <v>479</v>
      </c>
      <c r="L173" s="167">
        <v>77</v>
      </c>
      <c r="M173" s="167">
        <v>26</v>
      </c>
      <c r="N173" s="167">
        <v>583</v>
      </c>
      <c r="O173" s="167">
        <v>17</v>
      </c>
      <c r="P173" s="167">
        <v>213</v>
      </c>
      <c r="Q173" s="167">
        <v>15</v>
      </c>
      <c r="R173" s="167">
        <v>89</v>
      </c>
      <c r="S173" s="167">
        <v>1834</v>
      </c>
      <c r="T173" s="167">
        <v>713</v>
      </c>
      <c r="U173" s="167">
        <v>212</v>
      </c>
      <c r="V173" s="167">
        <v>126</v>
      </c>
      <c r="W173" s="167">
        <v>219</v>
      </c>
      <c r="X173" s="167">
        <v>184</v>
      </c>
      <c r="Y173" s="167">
        <v>76</v>
      </c>
      <c r="Z173" s="167">
        <v>731</v>
      </c>
      <c r="AA173" s="167">
        <v>139</v>
      </c>
      <c r="AB173" s="167">
        <v>427</v>
      </c>
      <c r="AC173" s="167">
        <v>1643</v>
      </c>
      <c r="AD173" s="167">
        <v>882</v>
      </c>
      <c r="AE173" s="167">
        <v>57</v>
      </c>
      <c r="AF173" s="167">
        <v>1520</v>
      </c>
      <c r="AG173" s="167">
        <v>18</v>
      </c>
      <c r="AH173" s="167">
        <v>56</v>
      </c>
      <c r="AI173" s="167">
        <v>819</v>
      </c>
      <c r="AJ173" s="167">
        <v>116491</v>
      </c>
      <c r="AK173" s="167">
        <v>2710</v>
      </c>
      <c r="AL173" s="167">
        <v>605</v>
      </c>
      <c r="AM173" s="167">
        <v>88</v>
      </c>
      <c r="AN173" s="167">
        <v>233</v>
      </c>
      <c r="AO173" s="167">
        <v>1035</v>
      </c>
      <c r="AP173" s="167">
        <v>95</v>
      </c>
      <c r="AQ173" s="167">
        <v>285</v>
      </c>
      <c r="AR173" s="167">
        <v>1323</v>
      </c>
      <c r="AS173" s="167">
        <v>99</v>
      </c>
      <c r="AT173" s="167">
        <v>79</v>
      </c>
      <c r="AU173" s="167">
        <v>546</v>
      </c>
      <c r="AV173" s="167">
        <v>585</v>
      </c>
      <c r="AW173" s="167">
        <v>1475</v>
      </c>
      <c r="AX173" s="167">
        <v>246</v>
      </c>
      <c r="AY173" s="167">
        <v>657</v>
      </c>
      <c r="AZ173" s="167">
        <v>517</v>
      </c>
      <c r="BA173" s="167">
        <v>365</v>
      </c>
      <c r="BB173" s="167">
        <v>551</v>
      </c>
      <c r="BC173" s="167">
        <v>102</v>
      </c>
      <c r="BD173" s="167">
        <v>248</v>
      </c>
      <c r="BE173" s="167">
        <v>511</v>
      </c>
      <c r="BF173" s="167">
        <v>127</v>
      </c>
      <c r="BG173" s="167">
        <v>117</v>
      </c>
      <c r="BH173" s="167">
        <v>384</v>
      </c>
      <c r="BI173" s="167">
        <v>297</v>
      </c>
      <c r="BJ173" s="167">
        <v>2755</v>
      </c>
      <c r="BK173" s="167">
        <v>616</v>
      </c>
      <c r="BL173" s="167">
        <v>53</v>
      </c>
      <c r="BM173" s="167">
        <v>80</v>
      </c>
      <c r="BN173" s="167">
        <v>205</v>
      </c>
      <c r="BO173" s="167">
        <v>156</v>
      </c>
      <c r="BP173" s="167">
        <v>952</v>
      </c>
      <c r="BQ173" s="167">
        <v>102</v>
      </c>
      <c r="BR173" s="167">
        <v>4153</v>
      </c>
      <c r="BS173" s="167">
        <v>1280</v>
      </c>
      <c r="BT173" s="167">
        <v>125</v>
      </c>
      <c r="BU173" s="167">
        <v>1059</v>
      </c>
      <c r="BV173" s="167">
        <v>330</v>
      </c>
      <c r="BW173" s="167">
        <v>66</v>
      </c>
      <c r="BX173" s="167">
        <v>52</v>
      </c>
      <c r="BY173" s="167">
        <v>25</v>
      </c>
      <c r="BZ173" s="167">
        <v>310</v>
      </c>
      <c r="CA173" s="167">
        <v>495</v>
      </c>
      <c r="CB173" s="167">
        <v>154</v>
      </c>
      <c r="CC173" s="167">
        <v>167</v>
      </c>
    </row>
    <row r="174" spans="1:91" x14ac:dyDescent="0.2">
      <c r="A174" s="100" t="s">
        <v>74</v>
      </c>
      <c r="B174" s="100"/>
      <c r="C174" s="100"/>
      <c r="D174" s="167">
        <v>4</v>
      </c>
      <c r="E174" s="167">
        <v>0</v>
      </c>
      <c r="F174" s="167">
        <v>177</v>
      </c>
      <c r="G174" s="167">
        <v>38</v>
      </c>
      <c r="H174" s="167">
        <v>275</v>
      </c>
      <c r="I174" s="167">
        <v>654</v>
      </c>
      <c r="J174" s="167">
        <v>397</v>
      </c>
      <c r="K174" s="167">
        <v>43</v>
      </c>
      <c r="L174" s="167">
        <v>69</v>
      </c>
      <c r="M174" s="167">
        <v>1</v>
      </c>
      <c r="N174" s="167">
        <v>227</v>
      </c>
      <c r="O174" s="167">
        <v>4</v>
      </c>
      <c r="P174" s="167">
        <v>125</v>
      </c>
      <c r="Q174" s="167">
        <v>12</v>
      </c>
      <c r="R174" s="167">
        <v>58</v>
      </c>
      <c r="S174" s="167">
        <v>3466</v>
      </c>
      <c r="T174" s="167">
        <v>414</v>
      </c>
      <c r="U174" s="167">
        <v>58</v>
      </c>
      <c r="V174" s="167">
        <v>11</v>
      </c>
      <c r="W174" s="167">
        <v>239</v>
      </c>
      <c r="X174" s="167">
        <v>92</v>
      </c>
      <c r="Y174" s="167">
        <v>8</v>
      </c>
      <c r="Z174" s="167">
        <v>213</v>
      </c>
      <c r="AA174" s="167">
        <v>33</v>
      </c>
      <c r="AB174" s="167">
        <v>636</v>
      </c>
      <c r="AC174" s="167">
        <v>88</v>
      </c>
      <c r="AD174" s="167">
        <v>481</v>
      </c>
      <c r="AE174" s="167">
        <v>11</v>
      </c>
      <c r="AF174" s="167">
        <v>1843</v>
      </c>
      <c r="AG174" s="167">
        <v>3</v>
      </c>
      <c r="AH174" s="167">
        <v>10</v>
      </c>
      <c r="AI174" s="167">
        <v>1959</v>
      </c>
      <c r="AJ174" s="167">
        <v>4259</v>
      </c>
      <c r="AK174" s="167">
        <v>2677</v>
      </c>
      <c r="AL174" s="167">
        <v>136</v>
      </c>
      <c r="AM174" s="167">
        <v>10</v>
      </c>
      <c r="AN174" s="167">
        <v>124</v>
      </c>
      <c r="AO174" s="167">
        <v>819</v>
      </c>
      <c r="AP174" s="167">
        <v>20</v>
      </c>
      <c r="AQ174" s="167">
        <v>65</v>
      </c>
      <c r="AR174" s="167">
        <v>1382</v>
      </c>
      <c r="AS174" s="167">
        <v>26</v>
      </c>
      <c r="AT174" s="167">
        <v>36</v>
      </c>
      <c r="AU174" s="167">
        <v>320</v>
      </c>
      <c r="AV174" s="167">
        <v>468</v>
      </c>
      <c r="AW174" s="167">
        <v>469</v>
      </c>
      <c r="AX174" s="167">
        <v>95</v>
      </c>
      <c r="AY174" s="167">
        <v>108</v>
      </c>
      <c r="AZ174" s="167">
        <v>99</v>
      </c>
      <c r="BA174" s="167">
        <v>5</v>
      </c>
      <c r="BB174" s="167">
        <v>877</v>
      </c>
      <c r="BC174" s="167">
        <v>71</v>
      </c>
      <c r="BD174" s="167">
        <v>59</v>
      </c>
      <c r="BE174" s="167">
        <v>439</v>
      </c>
      <c r="BF174" s="167">
        <v>19</v>
      </c>
      <c r="BG174" s="167">
        <v>11</v>
      </c>
      <c r="BH174" s="167">
        <v>166</v>
      </c>
      <c r="BI174" s="167">
        <v>16</v>
      </c>
      <c r="BJ174" s="167">
        <v>4926</v>
      </c>
      <c r="BK174" s="167">
        <v>116</v>
      </c>
      <c r="BL174" s="167">
        <v>2</v>
      </c>
      <c r="BM174" s="167">
        <v>9</v>
      </c>
      <c r="BN174" s="167">
        <v>6</v>
      </c>
      <c r="BO174" s="167">
        <v>87</v>
      </c>
      <c r="BP174" s="167">
        <v>234</v>
      </c>
      <c r="BQ174" s="167">
        <v>54</v>
      </c>
      <c r="BR174" s="167">
        <v>5641</v>
      </c>
      <c r="BS174" s="167">
        <v>921</v>
      </c>
      <c r="BT174" s="167">
        <v>111</v>
      </c>
      <c r="BU174" s="167">
        <v>482</v>
      </c>
      <c r="BV174" s="167">
        <v>113</v>
      </c>
      <c r="BW174" s="167">
        <v>10</v>
      </c>
      <c r="BX174" s="167">
        <v>13</v>
      </c>
      <c r="BY174" s="167">
        <v>11</v>
      </c>
      <c r="BZ174" s="167">
        <v>126</v>
      </c>
      <c r="CA174" s="167">
        <v>539</v>
      </c>
      <c r="CB174" s="167">
        <v>91</v>
      </c>
      <c r="CC174" s="167">
        <v>10</v>
      </c>
    </row>
    <row r="175" spans="1:91" x14ac:dyDescent="0.2">
      <c r="A175" s="85" t="s">
        <v>230</v>
      </c>
      <c r="B175" s="85"/>
      <c r="C175" s="85"/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0</v>
      </c>
      <c r="S175" s="97">
        <v>0</v>
      </c>
      <c r="T175" s="97">
        <v>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0</v>
      </c>
      <c r="AT175" s="97">
        <v>0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97">
        <v>0</v>
      </c>
      <c r="BD175" s="97">
        <v>0</v>
      </c>
      <c r="BE175" s="97">
        <v>0</v>
      </c>
      <c r="BF175" s="97">
        <v>0</v>
      </c>
      <c r="BG175" s="97">
        <v>0</v>
      </c>
      <c r="BH175" s="97">
        <v>0</v>
      </c>
      <c r="BI175" s="97">
        <v>0</v>
      </c>
      <c r="BJ175" s="97">
        <v>0</v>
      </c>
      <c r="BK175" s="97">
        <v>0</v>
      </c>
      <c r="BL175" s="97">
        <v>0</v>
      </c>
      <c r="BM175" s="97">
        <v>0</v>
      </c>
      <c r="BN175" s="97">
        <v>0</v>
      </c>
      <c r="BO175" s="97">
        <v>0</v>
      </c>
      <c r="BP175" s="97">
        <v>0</v>
      </c>
      <c r="BQ175" s="97">
        <v>0</v>
      </c>
      <c r="BR175" s="97">
        <v>0</v>
      </c>
      <c r="BS175" s="97">
        <v>0</v>
      </c>
      <c r="BT175" s="97">
        <v>0</v>
      </c>
      <c r="BU175" s="97">
        <v>0</v>
      </c>
      <c r="BV175" s="97">
        <v>0</v>
      </c>
      <c r="BW175" s="97">
        <v>0</v>
      </c>
      <c r="BX175" s="97">
        <v>0</v>
      </c>
      <c r="BY175" s="97">
        <v>0</v>
      </c>
      <c r="BZ175" s="97">
        <v>0</v>
      </c>
      <c r="CA175" s="97">
        <v>0</v>
      </c>
      <c r="CB175" s="97">
        <v>0</v>
      </c>
      <c r="CC175" s="97">
        <v>0</v>
      </c>
      <c r="CD175" s="76"/>
      <c r="CE175" s="76"/>
      <c r="CF175" s="76"/>
      <c r="CG175" s="76"/>
      <c r="CH175" s="76"/>
      <c r="CI175" s="76"/>
      <c r="CJ175" s="76"/>
      <c r="CK175" s="76"/>
      <c r="CL175" s="76"/>
      <c r="CM175" s="74"/>
    </row>
    <row r="176" spans="1:91" x14ac:dyDescent="0.2">
      <c r="A176" s="100" t="s">
        <v>75</v>
      </c>
      <c r="B176" s="100"/>
      <c r="C176" s="100"/>
      <c r="D176" s="167">
        <v>442</v>
      </c>
      <c r="E176" s="167">
        <v>47</v>
      </c>
      <c r="F176" s="167">
        <v>411</v>
      </c>
      <c r="G176" s="167">
        <v>167</v>
      </c>
      <c r="H176" s="167">
        <v>230</v>
      </c>
      <c r="I176" s="167">
        <v>912</v>
      </c>
      <c r="J176" s="167">
        <v>432</v>
      </c>
      <c r="K176" s="167">
        <v>315</v>
      </c>
      <c r="L176" s="167">
        <v>69</v>
      </c>
      <c r="M176" s="167">
        <v>16</v>
      </c>
      <c r="N176" s="167">
        <v>519</v>
      </c>
      <c r="O176" s="167">
        <v>10</v>
      </c>
      <c r="P176" s="167">
        <v>167</v>
      </c>
      <c r="Q176" s="167">
        <v>12</v>
      </c>
      <c r="R176" s="167">
        <v>72</v>
      </c>
      <c r="S176" s="167">
        <v>3216</v>
      </c>
      <c r="T176" s="167">
        <v>588</v>
      </c>
      <c r="U176" s="167">
        <v>146</v>
      </c>
      <c r="V176" s="167">
        <v>31</v>
      </c>
      <c r="W176" s="167">
        <v>159</v>
      </c>
      <c r="X176" s="167">
        <v>148</v>
      </c>
      <c r="Y176" s="167">
        <v>48</v>
      </c>
      <c r="Z176" s="167">
        <v>547</v>
      </c>
      <c r="AA176" s="167">
        <v>86</v>
      </c>
      <c r="AB176" s="167">
        <v>480</v>
      </c>
      <c r="AC176" s="167">
        <v>608</v>
      </c>
      <c r="AD176" s="167">
        <v>403</v>
      </c>
      <c r="AE176" s="167">
        <v>27</v>
      </c>
      <c r="AF176" s="167">
        <v>1766</v>
      </c>
      <c r="AG176" s="167">
        <v>10</v>
      </c>
      <c r="AH176" s="167">
        <v>42</v>
      </c>
      <c r="AI176" s="167">
        <v>1190</v>
      </c>
      <c r="AJ176" s="167">
        <v>45559</v>
      </c>
      <c r="AK176" s="167">
        <v>2968</v>
      </c>
      <c r="AL176" s="167">
        <v>342</v>
      </c>
      <c r="AM176" s="167">
        <v>61</v>
      </c>
      <c r="AN176" s="167">
        <v>255</v>
      </c>
      <c r="AO176" s="167">
        <v>791</v>
      </c>
      <c r="AP176" s="167">
        <v>76</v>
      </c>
      <c r="AQ176" s="167">
        <v>169</v>
      </c>
      <c r="AR176" s="167">
        <v>1262</v>
      </c>
      <c r="AS176" s="167">
        <v>68</v>
      </c>
      <c r="AT176" s="167">
        <v>79</v>
      </c>
      <c r="AU176" s="167">
        <v>429</v>
      </c>
      <c r="AV176" s="167">
        <v>325</v>
      </c>
      <c r="AW176" s="167">
        <v>864</v>
      </c>
      <c r="AX176" s="167">
        <v>175</v>
      </c>
      <c r="AY176" s="167">
        <v>341</v>
      </c>
      <c r="AZ176" s="167">
        <v>367</v>
      </c>
      <c r="BA176" s="167">
        <v>200</v>
      </c>
      <c r="BB176" s="167">
        <v>737</v>
      </c>
      <c r="BC176" s="167">
        <v>96</v>
      </c>
      <c r="BD176" s="167">
        <v>225</v>
      </c>
      <c r="BE176" s="167">
        <v>354</v>
      </c>
      <c r="BF176" s="167">
        <v>92</v>
      </c>
      <c r="BG176" s="167">
        <v>84</v>
      </c>
      <c r="BH176" s="167">
        <v>345</v>
      </c>
      <c r="BI176" s="167">
        <v>176</v>
      </c>
      <c r="BJ176" s="167">
        <v>3622</v>
      </c>
      <c r="BK176" s="167">
        <v>458</v>
      </c>
      <c r="BL176" s="167">
        <v>34</v>
      </c>
      <c r="BM176" s="167">
        <v>45</v>
      </c>
      <c r="BN176" s="167">
        <v>72</v>
      </c>
      <c r="BO176" s="167">
        <v>141</v>
      </c>
      <c r="BP176" s="167">
        <v>631</v>
      </c>
      <c r="BQ176" s="167">
        <v>72</v>
      </c>
      <c r="BR176" s="167">
        <v>5981</v>
      </c>
      <c r="BS176" s="167">
        <v>1109</v>
      </c>
      <c r="BT176" s="167">
        <v>100</v>
      </c>
      <c r="BU176" s="167">
        <v>711</v>
      </c>
      <c r="BV176" s="167">
        <v>287</v>
      </c>
      <c r="BW176" s="167">
        <v>47</v>
      </c>
      <c r="BX176" s="167">
        <v>44</v>
      </c>
      <c r="BY176" s="167">
        <v>18</v>
      </c>
      <c r="BZ176" s="167">
        <v>245</v>
      </c>
      <c r="CA176" s="167">
        <v>468</v>
      </c>
      <c r="CB176" s="167">
        <v>161</v>
      </c>
      <c r="CC176" s="167">
        <v>106</v>
      </c>
    </row>
    <row r="177" spans="1:91" x14ac:dyDescent="0.2">
      <c r="A177" s="100" t="s">
        <v>76</v>
      </c>
      <c r="B177" s="100"/>
      <c r="C177" s="100"/>
      <c r="D177" s="167">
        <v>30</v>
      </c>
      <c r="E177" s="167">
        <v>0</v>
      </c>
      <c r="F177" s="167">
        <v>7</v>
      </c>
      <c r="G177" s="167">
        <v>8</v>
      </c>
      <c r="H177" s="167">
        <v>0</v>
      </c>
      <c r="I177" s="167">
        <v>0</v>
      </c>
      <c r="J177" s="167">
        <v>0</v>
      </c>
      <c r="K177" s="167">
        <v>88</v>
      </c>
      <c r="L177" s="167">
        <v>0</v>
      </c>
      <c r="M177" s="167">
        <v>2</v>
      </c>
      <c r="N177" s="167">
        <v>2</v>
      </c>
      <c r="O177" s="167">
        <v>1</v>
      </c>
      <c r="P177" s="167">
        <v>5</v>
      </c>
      <c r="Q177" s="167">
        <v>1</v>
      </c>
      <c r="R177" s="167">
        <v>2</v>
      </c>
      <c r="S177" s="167">
        <v>102</v>
      </c>
      <c r="T177" s="167">
        <v>25</v>
      </c>
      <c r="U177" s="167">
        <v>2</v>
      </c>
      <c r="V177" s="167">
        <v>1</v>
      </c>
      <c r="W177" s="167">
        <v>0</v>
      </c>
      <c r="X177" s="167">
        <v>5</v>
      </c>
      <c r="Y177" s="167">
        <v>8</v>
      </c>
      <c r="Z177" s="167">
        <v>0</v>
      </c>
      <c r="AA177" s="167">
        <v>0</v>
      </c>
      <c r="AB177" s="167">
        <v>0</v>
      </c>
      <c r="AC177" s="167">
        <v>30</v>
      </c>
      <c r="AD177" s="167">
        <v>0</v>
      </c>
      <c r="AE177" s="167">
        <v>0</v>
      </c>
      <c r="AF177" s="167">
        <v>20</v>
      </c>
      <c r="AG177" s="167">
        <v>2</v>
      </c>
      <c r="AH177" s="167">
        <v>0</v>
      </c>
      <c r="AI177" s="167">
        <v>21</v>
      </c>
      <c r="AJ177" s="167">
        <v>3610</v>
      </c>
      <c r="AK177" s="167">
        <v>169</v>
      </c>
      <c r="AL177" s="167">
        <v>9</v>
      </c>
      <c r="AM177" s="167">
        <v>0</v>
      </c>
      <c r="AN177" s="167">
        <v>0</v>
      </c>
      <c r="AO177" s="167">
        <v>0</v>
      </c>
      <c r="AP177" s="167">
        <v>0</v>
      </c>
      <c r="AQ177" s="167">
        <v>9</v>
      </c>
      <c r="AR177" s="167">
        <v>0</v>
      </c>
      <c r="AS177" s="167">
        <v>1</v>
      </c>
      <c r="AT177" s="167">
        <v>0</v>
      </c>
      <c r="AU177" s="167">
        <v>25</v>
      </c>
      <c r="AV177" s="167">
        <v>7</v>
      </c>
      <c r="AW177" s="167">
        <v>2</v>
      </c>
      <c r="AX177" s="167">
        <v>1</v>
      </c>
      <c r="AY177" s="167">
        <v>0</v>
      </c>
      <c r="AZ177" s="167">
        <v>0</v>
      </c>
      <c r="BA177" s="167">
        <v>0</v>
      </c>
      <c r="BB177" s="167">
        <v>0</v>
      </c>
      <c r="BC177" s="167">
        <v>0</v>
      </c>
      <c r="BD177" s="167">
        <v>6</v>
      </c>
      <c r="BE177" s="167">
        <v>0</v>
      </c>
      <c r="BF177" s="167">
        <v>1</v>
      </c>
      <c r="BG177" s="167">
        <v>0</v>
      </c>
      <c r="BH177" s="167">
        <v>8</v>
      </c>
      <c r="BI177" s="167">
        <v>0</v>
      </c>
      <c r="BJ177" s="167">
        <v>79</v>
      </c>
      <c r="BK177" s="167">
        <v>10</v>
      </c>
      <c r="BL177" s="167">
        <v>1</v>
      </c>
      <c r="BM177" s="167">
        <v>0</v>
      </c>
      <c r="BN177" s="167">
        <v>0</v>
      </c>
      <c r="BO177" s="167">
        <v>12</v>
      </c>
      <c r="BP177" s="167">
        <v>0</v>
      </c>
      <c r="BQ177" s="167">
        <v>0</v>
      </c>
      <c r="BR177" s="167">
        <v>60</v>
      </c>
      <c r="BS177" s="167">
        <v>22</v>
      </c>
      <c r="BT177" s="167">
        <v>9</v>
      </c>
      <c r="BU177" s="167">
        <v>7</v>
      </c>
      <c r="BV177" s="167">
        <v>0</v>
      </c>
      <c r="BW177" s="167">
        <v>0</v>
      </c>
      <c r="BX177" s="167">
        <v>0</v>
      </c>
      <c r="BY177" s="167">
        <v>0</v>
      </c>
      <c r="BZ177" s="167">
        <v>4</v>
      </c>
      <c r="CA177" s="167">
        <v>11</v>
      </c>
      <c r="CB177" s="167">
        <v>3</v>
      </c>
      <c r="CC177" s="167">
        <v>9</v>
      </c>
    </row>
    <row r="178" spans="1:91" x14ac:dyDescent="0.2">
      <c r="A178" s="100" t="s">
        <v>77</v>
      </c>
      <c r="B178" s="100"/>
      <c r="C178" s="100"/>
      <c r="D178" s="167">
        <v>1373</v>
      </c>
      <c r="E178" s="167">
        <v>45</v>
      </c>
      <c r="F178" s="167">
        <v>333</v>
      </c>
      <c r="G178" s="167">
        <v>145</v>
      </c>
      <c r="H178" s="167">
        <v>311</v>
      </c>
      <c r="I178" s="167">
        <v>806</v>
      </c>
      <c r="J178" s="167">
        <v>673</v>
      </c>
      <c r="K178" s="167">
        <v>119</v>
      </c>
      <c r="L178" s="167">
        <v>77</v>
      </c>
      <c r="M178" s="167">
        <v>9</v>
      </c>
      <c r="N178" s="167">
        <v>289</v>
      </c>
      <c r="O178" s="167">
        <v>10</v>
      </c>
      <c r="P178" s="167">
        <v>166</v>
      </c>
      <c r="Q178" s="167">
        <v>14</v>
      </c>
      <c r="R178" s="167">
        <v>73</v>
      </c>
      <c r="S178" s="167">
        <v>1982</v>
      </c>
      <c r="T178" s="167">
        <v>514</v>
      </c>
      <c r="U178" s="167">
        <v>122</v>
      </c>
      <c r="V178" s="167">
        <v>105</v>
      </c>
      <c r="W178" s="167">
        <v>299</v>
      </c>
      <c r="X178" s="167">
        <v>123</v>
      </c>
      <c r="Y178" s="167">
        <v>28</v>
      </c>
      <c r="Z178" s="167">
        <v>397</v>
      </c>
      <c r="AA178" s="167">
        <v>86</v>
      </c>
      <c r="AB178" s="167">
        <v>583</v>
      </c>
      <c r="AC178" s="167">
        <v>1093</v>
      </c>
      <c r="AD178" s="167">
        <v>960</v>
      </c>
      <c r="AE178" s="167">
        <v>41</v>
      </c>
      <c r="AF178" s="167">
        <v>1577</v>
      </c>
      <c r="AG178" s="167">
        <v>9</v>
      </c>
      <c r="AH178" s="167">
        <v>24</v>
      </c>
      <c r="AI178" s="167">
        <v>1567</v>
      </c>
      <c r="AJ178" s="167">
        <v>71581</v>
      </c>
      <c r="AK178" s="167">
        <v>2250</v>
      </c>
      <c r="AL178" s="167">
        <v>390</v>
      </c>
      <c r="AM178" s="167">
        <v>37</v>
      </c>
      <c r="AN178" s="167">
        <v>102</v>
      </c>
      <c r="AO178" s="167">
        <v>1063</v>
      </c>
      <c r="AP178" s="167">
        <v>39</v>
      </c>
      <c r="AQ178" s="167">
        <v>172</v>
      </c>
      <c r="AR178" s="167">
        <v>1443</v>
      </c>
      <c r="AS178" s="167">
        <v>56</v>
      </c>
      <c r="AT178" s="167">
        <v>36</v>
      </c>
      <c r="AU178" s="167">
        <v>412</v>
      </c>
      <c r="AV178" s="167">
        <v>721</v>
      </c>
      <c r="AW178" s="167">
        <v>1078</v>
      </c>
      <c r="AX178" s="167">
        <v>165</v>
      </c>
      <c r="AY178" s="167">
        <v>424</v>
      </c>
      <c r="AZ178" s="167">
        <v>249</v>
      </c>
      <c r="BA178" s="167">
        <v>170</v>
      </c>
      <c r="BB178" s="167">
        <v>691</v>
      </c>
      <c r="BC178" s="167">
        <v>77</v>
      </c>
      <c r="BD178" s="167">
        <v>76</v>
      </c>
      <c r="BE178" s="167">
        <v>596</v>
      </c>
      <c r="BF178" s="167">
        <v>53</v>
      </c>
      <c r="BG178" s="167">
        <v>44</v>
      </c>
      <c r="BH178" s="167">
        <v>197</v>
      </c>
      <c r="BI178" s="167">
        <v>137</v>
      </c>
      <c r="BJ178" s="167">
        <v>3980</v>
      </c>
      <c r="BK178" s="167">
        <v>264</v>
      </c>
      <c r="BL178" s="167">
        <v>20</v>
      </c>
      <c r="BM178" s="167">
        <v>44</v>
      </c>
      <c r="BN178" s="167">
        <v>139</v>
      </c>
      <c r="BO178" s="167">
        <v>90</v>
      </c>
      <c r="BP178" s="167">
        <v>555</v>
      </c>
      <c r="BQ178" s="167">
        <v>84</v>
      </c>
      <c r="BR178" s="167">
        <v>3753</v>
      </c>
      <c r="BS178" s="167">
        <v>1070</v>
      </c>
      <c r="BT178" s="167">
        <v>127</v>
      </c>
      <c r="BU178" s="167">
        <v>823</v>
      </c>
      <c r="BV178" s="167">
        <v>156</v>
      </c>
      <c r="BW178" s="167">
        <v>29</v>
      </c>
      <c r="BX178" s="167">
        <v>21</v>
      </c>
      <c r="BY178" s="167">
        <v>18</v>
      </c>
      <c r="BZ178" s="167">
        <v>187</v>
      </c>
      <c r="CA178" s="167">
        <v>555</v>
      </c>
      <c r="CB178" s="167">
        <v>81</v>
      </c>
      <c r="CC178" s="167">
        <v>62</v>
      </c>
    </row>
    <row r="179" spans="1:91" x14ac:dyDescent="0.2">
      <c r="A179" s="85" t="s">
        <v>229</v>
      </c>
      <c r="B179" s="85"/>
      <c r="C179" s="85"/>
      <c r="D179" s="97">
        <v>0</v>
      </c>
      <c r="E179" s="97"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0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97">
        <v>0</v>
      </c>
      <c r="AT179" s="97">
        <v>0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97">
        <v>0</v>
      </c>
      <c r="BD179" s="97">
        <v>0</v>
      </c>
      <c r="BE179" s="97">
        <v>0</v>
      </c>
      <c r="BF179" s="97">
        <v>0</v>
      </c>
      <c r="BG179" s="97">
        <v>0</v>
      </c>
      <c r="BH179" s="97">
        <v>0</v>
      </c>
      <c r="BI179" s="97">
        <v>0</v>
      </c>
      <c r="BJ179" s="97">
        <v>0</v>
      </c>
      <c r="BK179" s="97">
        <v>0</v>
      </c>
      <c r="BL179" s="97">
        <v>0</v>
      </c>
      <c r="BM179" s="97">
        <v>0</v>
      </c>
      <c r="BN179" s="97">
        <v>0</v>
      </c>
      <c r="BO179" s="97">
        <v>0</v>
      </c>
      <c r="BP179" s="97">
        <v>0</v>
      </c>
      <c r="BQ179" s="97">
        <v>0</v>
      </c>
      <c r="BR179" s="97">
        <v>0</v>
      </c>
      <c r="BS179" s="97">
        <v>0</v>
      </c>
      <c r="BT179" s="97">
        <v>0</v>
      </c>
      <c r="BU179" s="97">
        <v>0</v>
      </c>
      <c r="BV179" s="97">
        <v>0</v>
      </c>
      <c r="BW179" s="97">
        <v>0</v>
      </c>
      <c r="BX179" s="97">
        <v>0</v>
      </c>
      <c r="BY179" s="97">
        <v>0</v>
      </c>
      <c r="BZ179" s="97">
        <v>0</v>
      </c>
      <c r="CA179" s="97">
        <v>0</v>
      </c>
      <c r="CB179" s="97">
        <v>0</v>
      </c>
      <c r="CC179" s="97">
        <v>0</v>
      </c>
      <c r="CD179" s="76"/>
      <c r="CE179" s="76"/>
      <c r="CF179" s="76"/>
      <c r="CG179" s="76"/>
      <c r="CH179" s="76"/>
      <c r="CI179" s="76"/>
      <c r="CJ179" s="76"/>
      <c r="CK179" s="76"/>
      <c r="CL179" s="76"/>
      <c r="CM179" s="74"/>
    </row>
    <row r="180" spans="1:91" x14ac:dyDescent="0.2">
      <c r="A180" s="100" t="s">
        <v>78</v>
      </c>
      <c r="B180" s="100"/>
      <c r="C180" s="100"/>
      <c r="D180" s="167">
        <v>0</v>
      </c>
      <c r="E180" s="167">
        <v>0</v>
      </c>
      <c r="F180" s="167">
        <v>0</v>
      </c>
      <c r="G180" s="167">
        <v>2</v>
      </c>
      <c r="H180" s="167">
        <v>1</v>
      </c>
      <c r="I180" s="167">
        <v>0</v>
      </c>
      <c r="J180" s="167">
        <v>2</v>
      </c>
      <c r="K180" s="167">
        <v>2</v>
      </c>
      <c r="L180" s="167">
        <v>0</v>
      </c>
      <c r="M180" s="167">
        <v>0</v>
      </c>
      <c r="N180" s="167">
        <v>0</v>
      </c>
      <c r="O180" s="167">
        <v>0</v>
      </c>
      <c r="P180" s="167">
        <v>0</v>
      </c>
      <c r="Q180" s="167">
        <v>0</v>
      </c>
      <c r="R180" s="167">
        <v>0</v>
      </c>
      <c r="S180" s="167">
        <v>0</v>
      </c>
      <c r="T180" s="167">
        <v>10</v>
      </c>
      <c r="U180" s="167">
        <v>0</v>
      </c>
      <c r="V180" s="167">
        <v>0</v>
      </c>
      <c r="W180" s="167">
        <v>0</v>
      </c>
      <c r="X180" s="167">
        <v>0</v>
      </c>
      <c r="Y180" s="167">
        <v>0</v>
      </c>
      <c r="Z180" s="167">
        <v>0</v>
      </c>
      <c r="AA180" s="167">
        <v>0</v>
      </c>
      <c r="AB180" s="167">
        <v>0</v>
      </c>
      <c r="AC180" s="167">
        <v>0</v>
      </c>
      <c r="AD180" s="167">
        <v>0</v>
      </c>
      <c r="AE180" s="167">
        <v>0</v>
      </c>
      <c r="AF180" s="167">
        <v>0</v>
      </c>
      <c r="AG180" s="167">
        <v>0</v>
      </c>
      <c r="AH180" s="167">
        <v>1</v>
      </c>
      <c r="AI180" s="167">
        <v>2</v>
      </c>
      <c r="AJ180" s="167">
        <v>243</v>
      </c>
      <c r="AK180" s="167">
        <v>25</v>
      </c>
      <c r="AL180" s="167">
        <v>0</v>
      </c>
      <c r="AM180" s="167">
        <v>3</v>
      </c>
      <c r="AN180" s="167">
        <v>0</v>
      </c>
      <c r="AO180" s="167">
        <v>16</v>
      </c>
      <c r="AP180" s="167">
        <v>0</v>
      </c>
      <c r="AQ180" s="167">
        <v>0</v>
      </c>
      <c r="AR180" s="167">
        <v>0</v>
      </c>
      <c r="AS180" s="167">
        <v>0</v>
      </c>
      <c r="AT180" s="167">
        <v>0</v>
      </c>
      <c r="AU180" s="167">
        <v>0</v>
      </c>
      <c r="AV180" s="167">
        <v>0</v>
      </c>
      <c r="AW180" s="167">
        <v>14</v>
      </c>
      <c r="AX180" s="167">
        <v>3</v>
      </c>
      <c r="AY180" s="167">
        <v>1</v>
      </c>
      <c r="AZ180" s="167">
        <v>0</v>
      </c>
      <c r="BA180" s="167">
        <v>0</v>
      </c>
      <c r="BB180" s="167">
        <v>0</v>
      </c>
      <c r="BC180" s="167">
        <v>0</v>
      </c>
      <c r="BD180" s="167">
        <v>0</v>
      </c>
      <c r="BE180" s="167">
        <v>0</v>
      </c>
      <c r="BF180" s="167">
        <v>0</v>
      </c>
      <c r="BG180" s="167">
        <v>0</v>
      </c>
      <c r="BH180" s="167">
        <v>0</v>
      </c>
      <c r="BI180" s="167">
        <v>0</v>
      </c>
      <c r="BJ180" s="167">
        <v>22</v>
      </c>
      <c r="BK180" s="167">
        <v>8</v>
      </c>
      <c r="BL180" s="167">
        <v>0</v>
      </c>
      <c r="BM180" s="167">
        <v>0</v>
      </c>
      <c r="BN180" s="167">
        <v>0</v>
      </c>
      <c r="BO180" s="167">
        <v>0</v>
      </c>
      <c r="BP180" s="167">
        <v>0</v>
      </c>
      <c r="BQ180" s="167">
        <v>0</v>
      </c>
      <c r="BR180" s="167">
        <v>2</v>
      </c>
      <c r="BS180" s="167">
        <v>0</v>
      </c>
      <c r="BT180" s="167">
        <v>0</v>
      </c>
      <c r="BU180" s="167">
        <v>8</v>
      </c>
      <c r="BV180" s="167">
        <v>0</v>
      </c>
      <c r="BW180" s="167">
        <v>0</v>
      </c>
      <c r="BX180" s="167">
        <v>0</v>
      </c>
      <c r="BY180" s="167">
        <v>0</v>
      </c>
      <c r="BZ180" s="167">
        <v>0</v>
      </c>
      <c r="CA180" s="167">
        <v>0</v>
      </c>
      <c r="CB180" s="167">
        <v>0</v>
      </c>
      <c r="CC180" s="167">
        <v>0</v>
      </c>
    </row>
    <row r="181" spans="1:91" x14ac:dyDescent="0.2">
      <c r="A181" s="100" t="s">
        <v>79</v>
      </c>
      <c r="B181" s="100"/>
      <c r="C181" s="100"/>
      <c r="D181" s="167">
        <v>26</v>
      </c>
      <c r="E181" s="167">
        <v>4</v>
      </c>
      <c r="F181" s="167">
        <v>20</v>
      </c>
      <c r="G181" s="167">
        <v>3</v>
      </c>
      <c r="H181" s="167">
        <v>0</v>
      </c>
      <c r="I181" s="167">
        <v>44</v>
      </c>
      <c r="J181" s="167">
        <v>2</v>
      </c>
      <c r="K181" s="167">
        <v>8</v>
      </c>
      <c r="L181" s="167">
        <v>6</v>
      </c>
      <c r="M181" s="167">
        <v>0</v>
      </c>
      <c r="N181" s="167">
        <v>0</v>
      </c>
      <c r="O181" s="167">
        <v>4</v>
      </c>
      <c r="P181" s="167">
        <v>13</v>
      </c>
      <c r="Q181" s="167">
        <v>1</v>
      </c>
      <c r="R181" s="167">
        <v>0</v>
      </c>
      <c r="S181" s="167">
        <v>119</v>
      </c>
      <c r="T181" s="167">
        <v>15</v>
      </c>
      <c r="U181" s="167">
        <v>10</v>
      </c>
      <c r="V181" s="167">
        <v>0</v>
      </c>
      <c r="W181" s="167">
        <v>4</v>
      </c>
      <c r="X181" s="167">
        <v>6</v>
      </c>
      <c r="Y181" s="167">
        <v>0</v>
      </c>
      <c r="Z181" s="167">
        <v>45</v>
      </c>
      <c r="AA181" s="167">
        <v>0</v>
      </c>
      <c r="AB181" s="167">
        <v>2</v>
      </c>
      <c r="AC181" s="167">
        <v>5</v>
      </c>
      <c r="AD181" s="167">
        <v>12</v>
      </c>
      <c r="AE181" s="167">
        <v>0</v>
      </c>
      <c r="AF181" s="167">
        <v>8</v>
      </c>
      <c r="AG181" s="167">
        <v>0</v>
      </c>
      <c r="AH181" s="167">
        <v>3</v>
      </c>
      <c r="AI181" s="167">
        <v>18</v>
      </c>
      <c r="AJ181" s="167">
        <v>1441</v>
      </c>
      <c r="AK181" s="167">
        <v>141</v>
      </c>
      <c r="AL181" s="167">
        <v>16</v>
      </c>
      <c r="AM181" s="167">
        <v>0</v>
      </c>
      <c r="AN181" s="167">
        <v>37</v>
      </c>
      <c r="AO181" s="167">
        <v>7</v>
      </c>
      <c r="AP181" s="167">
        <v>8</v>
      </c>
      <c r="AQ181" s="167">
        <v>7</v>
      </c>
      <c r="AR181" s="167">
        <v>54</v>
      </c>
      <c r="AS181" s="167">
        <v>0</v>
      </c>
      <c r="AT181" s="167">
        <v>6</v>
      </c>
      <c r="AU181" s="167">
        <v>0</v>
      </c>
      <c r="AV181" s="167">
        <v>16</v>
      </c>
      <c r="AW181" s="167">
        <v>0</v>
      </c>
      <c r="AX181" s="167">
        <v>29</v>
      </c>
      <c r="AY181" s="167">
        <v>12</v>
      </c>
      <c r="AZ181" s="167">
        <v>22</v>
      </c>
      <c r="BA181" s="167">
        <v>0</v>
      </c>
      <c r="BB181" s="167">
        <v>38</v>
      </c>
      <c r="BC181" s="167">
        <v>0</v>
      </c>
      <c r="BD181" s="167">
        <v>0</v>
      </c>
      <c r="BE181" s="167">
        <v>16</v>
      </c>
      <c r="BF181" s="167">
        <v>14</v>
      </c>
      <c r="BG181" s="167">
        <v>5</v>
      </c>
      <c r="BH181" s="167">
        <v>37</v>
      </c>
      <c r="BI181" s="167">
        <v>7</v>
      </c>
      <c r="BJ181" s="167">
        <v>62</v>
      </c>
      <c r="BK181" s="167">
        <v>33</v>
      </c>
      <c r="BL181" s="167">
        <v>5</v>
      </c>
      <c r="BM181" s="167">
        <v>9</v>
      </c>
      <c r="BN181" s="167">
        <v>0</v>
      </c>
      <c r="BO181" s="167">
        <v>0</v>
      </c>
      <c r="BP181" s="167">
        <v>29</v>
      </c>
      <c r="BQ181" s="167">
        <v>3</v>
      </c>
      <c r="BR181" s="167">
        <v>0</v>
      </c>
      <c r="BS181" s="167">
        <v>66</v>
      </c>
      <c r="BT181" s="167">
        <v>5</v>
      </c>
      <c r="BU181" s="167">
        <v>21</v>
      </c>
      <c r="BV181" s="167">
        <v>584</v>
      </c>
      <c r="BW181" s="167">
        <v>6</v>
      </c>
      <c r="BX181" s="167">
        <v>4</v>
      </c>
      <c r="BY181" s="167">
        <v>1</v>
      </c>
      <c r="BZ181" s="167">
        <v>27</v>
      </c>
      <c r="CA181" s="167">
        <v>28</v>
      </c>
      <c r="CB181" s="167">
        <v>0</v>
      </c>
      <c r="CC181" s="167">
        <v>8</v>
      </c>
    </row>
    <row r="182" spans="1:91" x14ac:dyDescent="0.2">
      <c r="A182" s="100" t="s">
        <v>80</v>
      </c>
      <c r="B182" s="100"/>
      <c r="C182" s="100"/>
      <c r="D182" s="167">
        <v>4731</v>
      </c>
      <c r="E182" s="167">
        <v>324</v>
      </c>
      <c r="F182" s="167">
        <v>5316</v>
      </c>
      <c r="G182" s="167">
        <v>3300</v>
      </c>
      <c r="H182" s="167">
        <v>3708</v>
      </c>
      <c r="I182" s="167">
        <v>9182</v>
      </c>
      <c r="J182" s="167">
        <v>7027</v>
      </c>
      <c r="K182" s="167">
        <v>2338</v>
      </c>
      <c r="L182" s="167">
        <v>836</v>
      </c>
      <c r="M182" s="167">
        <v>1</v>
      </c>
      <c r="N182" s="167">
        <v>3477</v>
      </c>
      <c r="O182" s="167">
        <v>239</v>
      </c>
      <c r="P182" s="167">
        <v>2118</v>
      </c>
      <c r="Q182" s="167">
        <v>290</v>
      </c>
      <c r="R182" s="167">
        <v>1545</v>
      </c>
      <c r="S182" s="167">
        <v>25399</v>
      </c>
      <c r="T182" s="167">
        <v>8244</v>
      </c>
      <c r="U182" s="167">
        <v>1563</v>
      </c>
      <c r="V182" s="167">
        <v>730</v>
      </c>
      <c r="W182" s="167">
        <v>3096</v>
      </c>
      <c r="X182" s="167">
        <v>2425</v>
      </c>
      <c r="Y182" s="167">
        <v>804</v>
      </c>
      <c r="Z182" s="167">
        <v>5605</v>
      </c>
      <c r="AA182" s="167">
        <v>1426</v>
      </c>
      <c r="AB182" s="167">
        <v>5798</v>
      </c>
      <c r="AC182" s="167">
        <v>7424</v>
      </c>
      <c r="AD182" s="167">
        <v>3686</v>
      </c>
      <c r="AE182" s="167">
        <v>60</v>
      </c>
      <c r="AF182" s="167">
        <v>23832</v>
      </c>
      <c r="AG182" s="167">
        <v>180</v>
      </c>
      <c r="AH182" s="167">
        <v>742</v>
      </c>
      <c r="AI182" s="167">
        <v>15125</v>
      </c>
      <c r="AJ182" s="167">
        <v>90</v>
      </c>
      <c r="AK182" s="167">
        <v>40525</v>
      </c>
      <c r="AL182" s="167">
        <v>3248</v>
      </c>
      <c r="AM182" s="167">
        <v>688</v>
      </c>
      <c r="AN182" s="167">
        <v>2063</v>
      </c>
      <c r="AO182" s="167">
        <v>10220</v>
      </c>
      <c r="AP182" s="167">
        <v>980</v>
      </c>
      <c r="AQ182" s="167">
        <v>2137</v>
      </c>
      <c r="AR182" s="167">
        <v>15030</v>
      </c>
      <c r="AS182" s="167">
        <v>1273</v>
      </c>
      <c r="AT182" s="167">
        <v>1235</v>
      </c>
      <c r="AU182" s="167">
        <v>4900</v>
      </c>
      <c r="AV182" s="167">
        <v>4120</v>
      </c>
      <c r="AW182" s="167">
        <v>9377</v>
      </c>
      <c r="AX182" s="167">
        <v>1757</v>
      </c>
      <c r="AY182" s="167">
        <v>4469</v>
      </c>
      <c r="AZ182" s="167">
        <v>3971</v>
      </c>
      <c r="BA182" s="167">
        <v>0</v>
      </c>
      <c r="BB182" s="167">
        <v>8239</v>
      </c>
      <c r="BC182" s="167">
        <v>1366</v>
      </c>
      <c r="BD182" s="167">
        <v>1765</v>
      </c>
      <c r="BE182" s="167">
        <v>6427</v>
      </c>
      <c r="BF182" s="167">
        <v>1592</v>
      </c>
      <c r="BG182" s="167">
        <v>687</v>
      </c>
      <c r="BH182" s="167">
        <v>3774</v>
      </c>
      <c r="BI182" s="167">
        <v>2047</v>
      </c>
      <c r="BJ182" s="167">
        <v>40878</v>
      </c>
      <c r="BK182" s="167">
        <v>6039</v>
      </c>
      <c r="BL182" s="167">
        <v>645</v>
      </c>
      <c r="BM182" s="167">
        <v>973</v>
      </c>
      <c r="BN182" s="167">
        <v>831</v>
      </c>
      <c r="BO182" s="167">
        <v>1380</v>
      </c>
      <c r="BP182" s="167">
        <v>7039</v>
      </c>
      <c r="BQ182" s="167">
        <v>850</v>
      </c>
      <c r="BR182" s="167">
        <v>61325</v>
      </c>
      <c r="BS182" s="167">
        <v>16240</v>
      </c>
      <c r="BT182" s="167">
        <v>1456</v>
      </c>
      <c r="BU182" s="167">
        <v>7513</v>
      </c>
      <c r="BV182" s="167">
        <v>1967</v>
      </c>
      <c r="BW182" s="167">
        <v>676</v>
      </c>
      <c r="BX182" s="167">
        <v>433</v>
      </c>
      <c r="BY182" s="167">
        <v>240</v>
      </c>
      <c r="BZ182" s="167">
        <v>2989</v>
      </c>
      <c r="CA182" s="167">
        <v>5263</v>
      </c>
      <c r="CB182" s="167">
        <v>1618</v>
      </c>
      <c r="CC182" s="167">
        <v>769</v>
      </c>
    </row>
    <row r="183" spans="1:91" x14ac:dyDescent="0.2">
      <c r="A183" s="82" t="s">
        <v>81</v>
      </c>
      <c r="B183" s="82"/>
      <c r="C183" s="82"/>
      <c r="D183" s="167">
        <v>75</v>
      </c>
      <c r="E183" s="167">
        <v>73</v>
      </c>
      <c r="F183" s="167">
        <v>0</v>
      </c>
      <c r="G183" s="167">
        <v>0</v>
      </c>
      <c r="H183" s="167">
        <v>72</v>
      </c>
      <c r="I183" s="167">
        <v>71</v>
      </c>
      <c r="J183" s="167">
        <v>71</v>
      </c>
      <c r="K183" s="167">
        <v>73</v>
      </c>
      <c r="L183" s="167">
        <v>70</v>
      </c>
      <c r="M183" s="167">
        <v>74</v>
      </c>
      <c r="N183" s="167">
        <v>0</v>
      </c>
      <c r="O183" s="167">
        <v>68</v>
      </c>
      <c r="P183" s="167">
        <v>77</v>
      </c>
      <c r="Q183" s="167">
        <v>66</v>
      </c>
      <c r="R183" s="167">
        <v>0</v>
      </c>
      <c r="S183" s="167">
        <v>74</v>
      </c>
      <c r="T183" s="167">
        <v>58</v>
      </c>
      <c r="U183" s="167">
        <v>74</v>
      </c>
      <c r="V183" s="167">
        <v>72</v>
      </c>
      <c r="W183" s="167">
        <v>66</v>
      </c>
      <c r="X183" s="167">
        <v>89</v>
      </c>
      <c r="Y183" s="167">
        <v>72</v>
      </c>
      <c r="Z183" s="167">
        <v>73</v>
      </c>
      <c r="AA183" s="167">
        <v>69</v>
      </c>
      <c r="AB183" s="167">
        <v>74</v>
      </c>
      <c r="AC183" s="167">
        <v>47</v>
      </c>
      <c r="AD183" s="167">
        <v>70</v>
      </c>
      <c r="AE183" s="167">
        <v>69</v>
      </c>
      <c r="AF183" s="167">
        <v>65</v>
      </c>
      <c r="AG183" s="167">
        <v>68</v>
      </c>
      <c r="AH183" s="167">
        <v>80</v>
      </c>
      <c r="AI183" s="167">
        <v>73</v>
      </c>
      <c r="AJ183" s="167">
        <v>80</v>
      </c>
      <c r="AK183" s="167">
        <v>76</v>
      </c>
      <c r="AL183" s="167">
        <v>55</v>
      </c>
      <c r="AM183" s="167">
        <v>69</v>
      </c>
      <c r="AN183" s="167">
        <v>81</v>
      </c>
      <c r="AO183" s="167">
        <v>71</v>
      </c>
      <c r="AP183" s="167">
        <v>76</v>
      </c>
      <c r="AQ183" s="167">
        <v>73</v>
      </c>
      <c r="AR183" s="167">
        <v>73</v>
      </c>
      <c r="AS183" s="167">
        <v>0</v>
      </c>
      <c r="AT183" s="167">
        <v>71</v>
      </c>
      <c r="AU183" s="167">
        <v>71</v>
      </c>
      <c r="AV183" s="167">
        <v>70</v>
      </c>
      <c r="AW183" s="167">
        <v>0</v>
      </c>
      <c r="AX183" s="167">
        <v>71</v>
      </c>
      <c r="AY183" s="167">
        <v>71</v>
      </c>
      <c r="AZ183" s="167">
        <v>74</v>
      </c>
      <c r="BA183" s="167">
        <v>72</v>
      </c>
      <c r="BB183" s="167">
        <v>70</v>
      </c>
      <c r="BC183" s="167">
        <v>72</v>
      </c>
      <c r="BD183" s="167">
        <v>77</v>
      </c>
      <c r="BE183" s="167">
        <v>61</v>
      </c>
      <c r="BF183" s="167">
        <v>76</v>
      </c>
      <c r="BG183" s="167">
        <v>70208</v>
      </c>
      <c r="BH183" s="167">
        <v>72</v>
      </c>
      <c r="BI183" s="167">
        <v>67</v>
      </c>
      <c r="BJ183" s="167">
        <v>0</v>
      </c>
      <c r="BK183" s="167">
        <v>76</v>
      </c>
      <c r="BL183" s="167">
        <v>70</v>
      </c>
      <c r="BM183" s="167">
        <v>0</v>
      </c>
      <c r="BN183" s="167">
        <v>8</v>
      </c>
      <c r="BO183" s="167">
        <v>55</v>
      </c>
      <c r="BP183" s="167">
        <v>72</v>
      </c>
      <c r="BQ183" s="167">
        <v>63</v>
      </c>
      <c r="BR183" s="167">
        <v>75</v>
      </c>
      <c r="BS183" s="167">
        <v>74</v>
      </c>
      <c r="BT183" s="167">
        <v>68</v>
      </c>
      <c r="BU183" s="167">
        <v>72</v>
      </c>
      <c r="BV183" s="167">
        <v>68</v>
      </c>
      <c r="BW183" s="167">
        <v>87</v>
      </c>
      <c r="BX183" s="167">
        <v>69</v>
      </c>
      <c r="BY183" s="167">
        <v>69</v>
      </c>
      <c r="BZ183" s="167">
        <v>70</v>
      </c>
      <c r="CA183" s="167">
        <v>70</v>
      </c>
      <c r="CB183" s="167">
        <v>71</v>
      </c>
      <c r="CC183" s="167">
        <v>71</v>
      </c>
    </row>
    <row r="184" spans="1:91" x14ac:dyDescent="0.2">
      <c r="A184" s="91"/>
      <c r="B184" s="91"/>
      <c r="C184" s="91"/>
      <c r="D184" s="97">
        <v>0</v>
      </c>
      <c r="E184" s="97">
        <v>0</v>
      </c>
      <c r="F184" s="97">
        <v>0</v>
      </c>
      <c r="G184" s="97">
        <v>0</v>
      </c>
      <c r="H184" s="97">
        <v>0</v>
      </c>
      <c r="I184" s="97">
        <v>0</v>
      </c>
      <c r="J184" s="97">
        <v>0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0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97">
        <v>0</v>
      </c>
      <c r="BD184" s="97">
        <v>0</v>
      </c>
      <c r="BE184" s="97">
        <v>0</v>
      </c>
      <c r="BF184" s="97">
        <v>0</v>
      </c>
      <c r="BG184" s="97">
        <v>0</v>
      </c>
      <c r="BH184" s="97">
        <v>0</v>
      </c>
      <c r="BI184" s="97">
        <v>0</v>
      </c>
      <c r="BJ184" s="97">
        <v>0</v>
      </c>
      <c r="BK184" s="97">
        <v>0</v>
      </c>
      <c r="BL184" s="97">
        <v>0</v>
      </c>
      <c r="BM184" s="97">
        <v>0</v>
      </c>
      <c r="BN184" s="97">
        <v>0</v>
      </c>
      <c r="BO184" s="97">
        <v>0</v>
      </c>
      <c r="BP184" s="97">
        <v>0</v>
      </c>
      <c r="BQ184" s="97">
        <v>0</v>
      </c>
      <c r="BR184" s="97">
        <v>0</v>
      </c>
      <c r="BS184" s="97">
        <v>0</v>
      </c>
      <c r="BT184" s="97">
        <v>0</v>
      </c>
      <c r="BU184" s="97">
        <v>0</v>
      </c>
      <c r="BV184" s="97">
        <v>0</v>
      </c>
      <c r="BW184" s="97">
        <v>0</v>
      </c>
      <c r="BX184" s="97">
        <v>0</v>
      </c>
      <c r="BY184" s="97">
        <v>0</v>
      </c>
      <c r="BZ184" s="97">
        <v>0</v>
      </c>
      <c r="CA184" s="97">
        <v>0</v>
      </c>
      <c r="CB184" s="97">
        <v>0</v>
      </c>
      <c r="CC184" s="97">
        <v>0</v>
      </c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</row>
    <row r="185" spans="1:91" s="58" customFormat="1" ht="12.75" customHeight="1" x14ac:dyDescent="0.2">
      <c r="A185" s="81"/>
      <c r="B185" s="81"/>
      <c r="C185" s="81"/>
      <c r="D185" s="154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v>0</v>
      </c>
      <c r="AK185" s="154">
        <v>0</v>
      </c>
      <c r="AL185" s="154">
        <v>0</v>
      </c>
      <c r="AM185" s="154">
        <v>0</v>
      </c>
      <c r="AN185" s="154">
        <v>0</v>
      </c>
      <c r="AO185" s="154">
        <v>0</v>
      </c>
      <c r="AP185" s="154">
        <v>0</v>
      </c>
      <c r="AQ185" s="154">
        <v>0</v>
      </c>
      <c r="AR185" s="154">
        <v>0</v>
      </c>
      <c r="AS185" s="154">
        <v>0</v>
      </c>
      <c r="AT185" s="154">
        <v>0</v>
      </c>
      <c r="AU185" s="154">
        <v>0</v>
      </c>
      <c r="AV185" s="154">
        <v>0</v>
      </c>
      <c r="AW185" s="154">
        <v>0</v>
      </c>
      <c r="AX185" s="154">
        <v>0</v>
      </c>
      <c r="AY185" s="154">
        <v>0</v>
      </c>
      <c r="AZ185" s="154">
        <v>0</v>
      </c>
      <c r="BA185" s="154">
        <v>0</v>
      </c>
      <c r="BB185" s="154">
        <v>0</v>
      </c>
      <c r="BC185" s="154">
        <v>0</v>
      </c>
      <c r="BD185" s="154">
        <v>0</v>
      </c>
      <c r="BE185" s="154">
        <v>0</v>
      </c>
      <c r="BF185" s="154">
        <v>0</v>
      </c>
      <c r="BG185" s="154">
        <v>0</v>
      </c>
      <c r="BH185" s="154">
        <v>0</v>
      </c>
      <c r="BI185" s="154">
        <v>0</v>
      </c>
      <c r="BJ185" s="154">
        <v>0</v>
      </c>
      <c r="BK185" s="154">
        <v>0</v>
      </c>
      <c r="BL185" s="154">
        <v>0</v>
      </c>
      <c r="BM185" s="154">
        <v>0</v>
      </c>
      <c r="BN185" s="154">
        <v>0</v>
      </c>
      <c r="BO185" s="154">
        <v>0</v>
      </c>
      <c r="BP185" s="154">
        <v>0</v>
      </c>
      <c r="BQ185" s="154">
        <v>0</v>
      </c>
      <c r="BR185" s="154">
        <v>0</v>
      </c>
      <c r="BS185" s="154">
        <v>0</v>
      </c>
      <c r="BT185" s="154">
        <v>0</v>
      </c>
      <c r="BU185" s="154">
        <v>0</v>
      </c>
      <c r="BV185" s="154">
        <v>0</v>
      </c>
      <c r="BW185" s="154">
        <v>0</v>
      </c>
      <c r="BX185" s="154">
        <v>0</v>
      </c>
      <c r="BY185" s="154">
        <v>0</v>
      </c>
      <c r="BZ185" s="154">
        <v>0</v>
      </c>
      <c r="CA185" s="154">
        <v>0</v>
      </c>
      <c r="CB185" s="154">
        <v>0</v>
      </c>
      <c r="CC185" s="154">
        <v>0</v>
      </c>
    </row>
    <row r="186" spans="1:91" x14ac:dyDescent="0.2">
      <c r="A186" s="82" t="s">
        <v>82</v>
      </c>
      <c r="B186" s="82"/>
      <c r="C186" s="82"/>
      <c r="D186" s="167">
        <v>7425297.79</v>
      </c>
      <c r="E186" s="167">
        <v>183820</v>
      </c>
      <c r="F186" s="167">
        <v>5369353</v>
      </c>
      <c r="G186" s="167">
        <v>1617575</v>
      </c>
      <c r="H186" s="167">
        <v>5760419</v>
      </c>
      <c r="I186" s="167">
        <v>18080892.870000001</v>
      </c>
      <c r="J186" s="167">
        <v>0</v>
      </c>
      <c r="K186" s="167">
        <v>4304187.01</v>
      </c>
      <c r="L186" s="167">
        <v>731115.78</v>
      </c>
      <c r="M186" s="167">
        <v>8254.7900000000009</v>
      </c>
      <c r="N186" s="167">
        <v>4229823</v>
      </c>
      <c r="O186" s="167">
        <v>141600</v>
      </c>
      <c r="P186" s="167">
        <v>1170639.8999999999</v>
      </c>
      <c r="Q186" s="167">
        <v>99261</v>
      </c>
      <c r="R186" s="167">
        <v>569399.15</v>
      </c>
      <c r="S186" s="167">
        <v>55778638</v>
      </c>
      <c r="T186" s="167">
        <v>17255362</v>
      </c>
      <c r="U186" s="167">
        <v>1794153</v>
      </c>
      <c r="V186" s="167">
        <v>152061.29999999999</v>
      </c>
      <c r="W186" s="167">
        <v>2843642.87</v>
      </c>
      <c r="X186" s="167">
        <v>3819544</v>
      </c>
      <c r="Y186" s="167">
        <v>261955.3</v>
      </c>
      <c r="Z186" s="167">
        <v>8534635.7200000007</v>
      </c>
      <c r="AA186" s="167">
        <v>1359102.63</v>
      </c>
      <c r="AB186" s="167">
        <v>16474781.77</v>
      </c>
      <c r="AC186" s="167">
        <v>4888068</v>
      </c>
      <c r="AD186" s="167">
        <v>3366112.97</v>
      </c>
      <c r="AE186" s="167">
        <v>520048.74</v>
      </c>
      <c r="AF186" s="167">
        <v>44674968.369999997</v>
      </c>
      <c r="AG186" s="167">
        <v>109286.19</v>
      </c>
      <c r="AH186" s="167">
        <v>209225.89</v>
      </c>
      <c r="AI186" s="167">
        <v>32880858</v>
      </c>
      <c r="AJ186" s="167">
        <v>606200000</v>
      </c>
      <c r="AK186" s="167">
        <v>52507794</v>
      </c>
      <c r="AL186" s="167">
        <v>4312278</v>
      </c>
      <c r="AM186" s="167">
        <v>1531286</v>
      </c>
      <c r="AN186" s="167">
        <v>3641040</v>
      </c>
      <c r="AO186" s="167">
        <v>15259839.710000001</v>
      </c>
      <c r="AP186" s="167">
        <v>1210827.32</v>
      </c>
      <c r="AQ186" s="167">
        <v>1991348.31</v>
      </c>
      <c r="AR186" s="167">
        <v>26511233</v>
      </c>
      <c r="AS186" s="167">
        <v>1553746</v>
      </c>
      <c r="AT186" s="167">
        <v>2281088.4</v>
      </c>
      <c r="AU186" s="167">
        <v>7366783.0700000003</v>
      </c>
      <c r="AV186" s="167">
        <v>5920779</v>
      </c>
      <c r="AW186" s="167">
        <v>11997289.720000001</v>
      </c>
      <c r="AX186" s="167">
        <v>2505181.7000000002</v>
      </c>
      <c r="AY186" s="167">
        <v>9599769.0099999998</v>
      </c>
      <c r="AZ186" s="167">
        <v>7318512.5099999998</v>
      </c>
      <c r="BA186" s="167">
        <v>247069</v>
      </c>
      <c r="BB186" s="167">
        <v>19045132.629999999</v>
      </c>
      <c r="BC186" s="167">
        <v>1783450.36</v>
      </c>
      <c r="BD186" s="167">
        <v>1617709</v>
      </c>
      <c r="BE186" s="167">
        <v>6350924</v>
      </c>
      <c r="BF186" s="167">
        <v>1128076.25</v>
      </c>
      <c r="BG186" s="167">
        <v>491417.51</v>
      </c>
      <c r="BH186" s="167">
        <v>6804755</v>
      </c>
      <c r="BI186" s="167">
        <v>2906930</v>
      </c>
      <c r="BJ186" s="167">
        <v>63314708</v>
      </c>
      <c r="BK186" s="167">
        <v>5856346</v>
      </c>
      <c r="BL186" s="167">
        <v>633656</v>
      </c>
      <c r="BM186" s="167">
        <v>543809.79</v>
      </c>
      <c r="BN186" s="167">
        <v>387978.47</v>
      </c>
      <c r="BO186" s="167">
        <v>1000749</v>
      </c>
      <c r="BP186" s="167">
        <v>8516762</v>
      </c>
      <c r="BQ186" s="167">
        <v>1020825</v>
      </c>
      <c r="BR186" s="167">
        <v>261125162</v>
      </c>
      <c r="BS186" s="167">
        <v>30741373</v>
      </c>
      <c r="BT186" s="167">
        <v>2086187</v>
      </c>
      <c r="BU186" s="167">
        <v>17408533</v>
      </c>
      <c r="BV186" s="167">
        <v>2015222</v>
      </c>
      <c r="BW186" s="167">
        <v>414053.7</v>
      </c>
      <c r="BX186" s="167">
        <v>913116</v>
      </c>
      <c r="BY186" s="167">
        <v>570321.86</v>
      </c>
      <c r="BZ186" s="167">
        <v>3329535</v>
      </c>
      <c r="CA186" s="167">
        <v>5524972</v>
      </c>
      <c r="CB186" s="167">
        <v>4117713.67</v>
      </c>
      <c r="CC186" s="167">
        <v>887746.88</v>
      </c>
    </row>
    <row r="187" spans="1:91" x14ac:dyDescent="0.2">
      <c r="A187" s="83"/>
      <c r="B187" s="83"/>
      <c r="C187" s="83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</row>
    <row r="188" spans="1:91" s="2" customFormat="1" x14ac:dyDescent="0.2">
      <c r="A188" s="82" t="s">
        <v>208</v>
      </c>
      <c r="B188" s="82"/>
      <c r="C188" s="82"/>
      <c r="D188" s="97" t="s">
        <v>317</v>
      </c>
      <c r="E188" s="97" t="s">
        <v>246</v>
      </c>
      <c r="F188" s="97" t="s">
        <v>285</v>
      </c>
      <c r="G188" s="97" t="s">
        <v>248</v>
      </c>
      <c r="H188" s="97" t="s">
        <v>249</v>
      </c>
      <c r="I188" s="97" t="s">
        <v>250</v>
      </c>
      <c r="J188" s="97" t="s">
        <v>251</v>
      </c>
      <c r="K188" s="97" t="s">
        <v>156</v>
      </c>
      <c r="L188" s="97" t="s">
        <v>252</v>
      </c>
      <c r="M188" s="97" t="s">
        <v>289</v>
      </c>
      <c r="N188" s="97" t="s">
        <v>290</v>
      </c>
      <c r="O188" s="97" t="s">
        <v>253</v>
      </c>
      <c r="P188" s="97" t="s">
        <v>286</v>
      </c>
      <c r="Q188" s="97" t="s">
        <v>154</v>
      </c>
      <c r="R188" s="97" t="s">
        <v>262</v>
      </c>
      <c r="S188" s="97" t="s">
        <v>291</v>
      </c>
      <c r="T188" s="97" t="s">
        <v>6</v>
      </c>
      <c r="U188" s="97" t="s">
        <v>292</v>
      </c>
      <c r="V188" s="97" t="s">
        <v>255</v>
      </c>
      <c r="W188" s="97" t="s">
        <v>256</v>
      </c>
      <c r="X188" s="97" t="s">
        <v>277</v>
      </c>
      <c r="Y188" s="97" t="s">
        <v>278</v>
      </c>
      <c r="Z188" s="97" t="s">
        <v>12</v>
      </c>
      <c r="AA188" s="97" t="s">
        <v>13</v>
      </c>
      <c r="AB188" s="97" t="s">
        <v>264</v>
      </c>
      <c r="AC188" s="97" t="s">
        <v>14</v>
      </c>
      <c r="AD188" s="97" t="s">
        <v>15</v>
      </c>
      <c r="AE188" s="97" t="s">
        <v>17</v>
      </c>
      <c r="AF188" s="97" t="s">
        <v>258</v>
      </c>
      <c r="AG188" s="97" t="s">
        <v>18</v>
      </c>
      <c r="AH188" s="97" t="s">
        <v>19</v>
      </c>
      <c r="AI188" s="97" t="s">
        <v>20</v>
      </c>
      <c r="AJ188" s="97" t="s">
        <v>21</v>
      </c>
      <c r="AK188" s="97" t="s">
        <v>22</v>
      </c>
      <c r="AL188" s="97" t="s">
        <v>23</v>
      </c>
      <c r="AM188" s="97" t="s">
        <v>265</v>
      </c>
      <c r="AN188" s="97" t="s">
        <v>205</v>
      </c>
      <c r="AO188" s="97" t="s">
        <v>24</v>
      </c>
      <c r="AP188" s="97" t="s">
        <v>26</v>
      </c>
      <c r="AQ188" s="97" t="s">
        <v>266</v>
      </c>
      <c r="AR188" s="97" t="s">
        <v>27</v>
      </c>
      <c r="AS188" s="97" t="s">
        <v>28</v>
      </c>
      <c r="AT188" s="97" t="s">
        <v>29</v>
      </c>
      <c r="AU188" s="97" t="s">
        <v>30</v>
      </c>
      <c r="AV188" s="97" t="s">
        <v>7</v>
      </c>
      <c r="AW188" s="97" t="s">
        <v>206</v>
      </c>
      <c r="AX188" s="97" t="s">
        <v>32</v>
      </c>
      <c r="AY188" s="97" t="s">
        <v>33</v>
      </c>
      <c r="AZ188" s="97" t="s">
        <v>268</v>
      </c>
      <c r="BA188" s="97" t="s">
        <v>269</v>
      </c>
      <c r="BB188" s="97" t="s">
        <v>270</v>
      </c>
      <c r="BC188" s="97" t="s">
        <v>34</v>
      </c>
      <c r="BD188" s="97" t="s">
        <v>35</v>
      </c>
      <c r="BE188" s="97" t="s">
        <v>36</v>
      </c>
      <c r="BF188" s="97" t="s">
        <v>37</v>
      </c>
      <c r="BG188" s="97" t="s">
        <v>38</v>
      </c>
      <c r="BH188" s="97" t="s">
        <v>62</v>
      </c>
      <c r="BI188" s="97" t="s">
        <v>204</v>
      </c>
      <c r="BJ188" s="97" t="s">
        <v>3</v>
      </c>
      <c r="BK188" s="97" t="s">
        <v>40</v>
      </c>
      <c r="BL188" s="97" t="s">
        <v>41</v>
      </c>
      <c r="BM188" s="97" t="s">
        <v>42</v>
      </c>
      <c r="BN188" s="97" t="s">
        <v>44</v>
      </c>
      <c r="BO188" s="97" t="s">
        <v>217</v>
      </c>
      <c r="BP188" s="97" t="s">
        <v>45</v>
      </c>
      <c r="BQ188" s="97" t="s">
        <v>46</v>
      </c>
      <c r="BR188" s="97" t="s">
        <v>47</v>
      </c>
      <c r="BS188" s="97" t="s">
        <v>271</v>
      </c>
      <c r="BT188" s="97" t="s">
        <v>48</v>
      </c>
      <c r="BU188" s="97" t="s">
        <v>49</v>
      </c>
      <c r="BV188" s="97" t="s">
        <v>50</v>
      </c>
      <c r="BW188" s="97" t="s">
        <v>52</v>
      </c>
      <c r="BX188" s="97" t="s">
        <v>272</v>
      </c>
      <c r="BY188" s="97" t="s">
        <v>54</v>
      </c>
      <c r="BZ188" s="97" t="s">
        <v>55</v>
      </c>
      <c r="CA188" s="97" t="s">
        <v>56</v>
      </c>
      <c r="CB188" s="97" t="s">
        <v>57</v>
      </c>
      <c r="CC188" s="97" t="s">
        <v>5</v>
      </c>
    </row>
    <row r="189" spans="1:91" s="2" customFormat="1" x14ac:dyDescent="0.2">
      <c r="A189" s="83" t="s">
        <v>106</v>
      </c>
      <c r="B189" s="83"/>
      <c r="C189" s="83"/>
      <c r="D189" s="97">
        <v>100</v>
      </c>
      <c r="E189" s="97">
        <v>0</v>
      </c>
      <c r="F189" s="97">
        <v>100</v>
      </c>
      <c r="G189" s="97">
        <v>100</v>
      </c>
      <c r="H189" s="97">
        <v>99.6</v>
      </c>
      <c r="I189" s="97">
        <v>97.2</v>
      </c>
      <c r="J189" s="97">
        <v>99.2</v>
      </c>
      <c r="K189" s="97">
        <v>86.7</v>
      </c>
      <c r="L189" s="97">
        <v>99</v>
      </c>
      <c r="M189" s="97">
        <v>100</v>
      </c>
      <c r="N189" s="97">
        <v>97.8</v>
      </c>
      <c r="O189" s="97">
        <v>100</v>
      </c>
      <c r="P189" s="97">
        <v>100</v>
      </c>
      <c r="Q189" s="97">
        <v>100</v>
      </c>
      <c r="R189" s="97">
        <v>99</v>
      </c>
      <c r="S189" s="97">
        <v>97.9</v>
      </c>
      <c r="T189" s="97">
        <v>99</v>
      </c>
      <c r="U189" s="97">
        <v>88.8</v>
      </c>
      <c r="V189" s="97">
        <v>100</v>
      </c>
      <c r="W189" s="97">
        <v>98.8</v>
      </c>
      <c r="X189" s="97">
        <v>100</v>
      </c>
      <c r="Y189" s="97">
        <v>100</v>
      </c>
      <c r="Z189" s="97">
        <v>100</v>
      </c>
      <c r="AA189" s="97">
        <v>100</v>
      </c>
      <c r="AB189" s="97">
        <v>100</v>
      </c>
      <c r="AC189" s="97">
        <v>96.7</v>
      </c>
      <c r="AD189" s="97">
        <v>100</v>
      </c>
      <c r="AE189" s="97">
        <v>100</v>
      </c>
      <c r="AF189" s="97">
        <v>99.8</v>
      </c>
      <c r="AG189" s="97">
        <v>100</v>
      </c>
      <c r="AH189" s="97">
        <v>100</v>
      </c>
      <c r="AI189" s="97">
        <v>100</v>
      </c>
      <c r="AJ189" s="97">
        <v>90.5</v>
      </c>
      <c r="AK189" s="97">
        <v>98.7</v>
      </c>
      <c r="AL189" s="97">
        <v>94.4</v>
      </c>
      <c r="AM189" s="97">
        <v>100</v>
      </c>
      <c r="AN189" s="97">
        <v>100</v>
      </c>
      <c r="AO189" s="97">
        <v>93.5</v>
      </c>
      <c r="AP189" s="97">
        <v>100</v>
      </c>
      <c r="AQ189" s="97">
        <v>89.4</v>
      </c>
      <c r="AR189" s="97">
        <v>99.9</v>
      </c>
      <c r="AS189" s="97">
        <v>100</v>
      </c>
      <c r="AT189" s="97">
        <v>100</v>
      </c>
      <c r="AU189" s="97">
        <v>93.6</v>
      </c>
      <c r="AV189" s="97">
        <v>99.4</v>
      </c>
      <c r="AW189" s="97">
        <v>87.9</v>
      </c>
      <c r="AX189" s="97">
        <v>100</v>
      </c>
      <c r="AY189" s="97">
        <v>98.6</v>
      </c>
      <c r="AZ189" s="97">
        <v>100</v>
      </c>
      <c r="BA189" s="97">
        <v>100</v>
      </c>
      <c r="BB189" s="97">
        <v>97.2</v>
      </c>
      <c r="BC189" s="97">
        <v>100</v>
      </c>
      <c r="BD189" s="97">
        <v>100</v>
      </c>
      <c r="BE189" s="97">
        <v>100</v>
      </c>
      <c r="BF189" s="97">
        <v>100</v>
      </c>
      <c r="BG189" s="97">
        <v>100</v>
      </c>
      <c r="BH189" s="97">
        <v>100</v>
      </c>
      <c r="BI189" s="97">
        <v>100</v>
      </c>
      <c r="BJ189" s="97">
        <v>97.6</v>
      </c>
      <c r="BK189" s="97">
        <v>98.2</v>
      </c>
      <c r="BL189" s="97">
        <v>100</v>
      </c>
      <c r="BM189" s="97">
        <v>100</v>
      </c>
      <c r="BN189" s="97">
        <v>100</v>
      </c>
      <c r="BO189" s="97">
        <v>100</v>
      </c>
      <c r="BP189" s="97">
        <v>94.8</v>
      </c>
      <c r="BQ189" s="97">
        <v>100</v>
      </c>
      <c r="BR189" s="97">
        <v>96.6</v>
      </c>
      <c r="BS189" s="97">
        <v>99.2</v>
      </c>
      <c r="BT189" s="97">
        <v>100</v>
      </c>
      <c r="BU189" s="97">
        <v>100</v>
      </c>
      <c r="BV189" s="97">
        <v>100</v>
      </c>
      <c r="BW189" s="97">
        <v>100</v>
      </c>
      <c r="BX189" s="97">
        <v>100</v>
      </c>
      <c r="BY189" s="97">
        <v>100</v>
      </c>
      <c r="BZ189" s="97">
        <v>97.9</v>
      </c>
      <c r="CA189" s="97">
        <v>100</v>
      </c>
      <c r="CB189" s="97">
        <v>100</v>
      </c>
      <c r="CC189" s="97">
        <v>100</v>
      </c>
    </row>
    <row r="190" spans="1:91" s="2" customFormat="1" x14ac:dyDescent="0.2">
      <c r="A190" s="83" t="s">
        <v>107</v>
      </c>
      <c r="B190" s="83"/>
      <c r="C190" s="83"/>
      <c r="D190" s="97">
        <v>0</v>
      </c>
      <c r="E190" s="97">
        <v>0</v>
      </c>
      <c r="F190" s="97">
        <v>100</v>
      </c>
      <c r="G190" s="97">
        <v>0</v>
      </c>
      <c r="H190" s="97">
        <v>0</v>
      </c>
      <c r="I190" s="97">
        <v>0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97">
        <v>100</v>
      </c>
      <c r="P190" s="97">
        <v>100</v>
      </c>
      <c r="Q190" s="97">
        <v>0</v>
      </c>
      <c r="R190" s="97">
        <v>0</v>
      </c>
      <c r="S190" s="97">
        <v>100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100</v>
      </c>
      <c r="Z190" s="97">
        <v>0</v>
      </c>
      <c r="AA190" s="97">
        <v>0</v>
      </c>
      <c r="AB190" s="97">
        <v>100</v>
      </c>
      <c r="AC190" s="97">
        <v>100</v>
      </c>
      <c r="AD190" s="97">
        <v>0</v>
      </c>
      <c r="AE190" s="97">
        <v>0</v>
      </c>
      <c r="AF190" s="97">
        <v>0</v>
      </c>
      <c r="AG190" s="97">
        <v>0</v>
      </c>
      <c r="AH190" s="97">
        <v>100</v>
      </c>
      <c r="AI190" s="97">
        <v>100</v>
      </c>
      <c r="AJ190" s="97">
        <v>91.3</v>
      </c>
      <c r="AK190" s="97">
        <v>100</v>
      </c>
      <c r="AL190" s="97">
        <v>0</v>
      </c>
      <c r="AM190" s="97">
        <v>0</v>
      </c>
      <c r="AN190" s="97">
        <v>0</v>
      </c>
      <c r="AO190" s="97">
        <v>100</v>
      </c>
      <c r="AP190" s="97">
        <v>100</v>
      </c>
      <c r="AQ190" s="97">
        <v>100</v>
      </c>
      <c r="AR190" s="97">
        <v>100</v>
      </c>
      <c r="AS190" s="97">
        <v>0</v>
      </c>
      <c r="AT190" s="97">
        <v>0</v>
      </c>
      <c r="AU190" s="97">
        <v>0</v>
      </c>
      <c r="AV190" s="97">
        <v>0</v>
      </c>
      <c r="AW190" s="97">
        <v>90</v>
      </c>
      <c r="AX190" s="97">
        <v>100</v>
      </c>
      <c r="AY190" s="97">
        <v>0</v>
      </c>
      <c r="AZ190" s="97">
        <v>100</v>
      </c>
      <c r="BA190" s="97">
        <v>100</v>
      </c>
      <c r="BB190" s="97">
        <v>0</v>
      </c>
      <c r="BC190" s="97">
        <v>100</v>
      </c>
      <c r="BD190" s="97">
        <v>0</v>
      </c>
      <c r="BE190" s="97">
        <v>100</v>
      </c>
      <c r="BF190" s="97">
        <v>0</v>
      </c>
      <c r="BG190" s="97">
        <v>0</v>
      </c>
      <c r="BH190" s="97">
        <v>100</v>
      </c>
      <c r="BI190" s="97">
        <v>0</v>
      </c>
      <c r="BJ190" s="97">
        <v>0</v>
      </c>
      <c r="BK190" s="97">
        <v>100</v>
      </c>
      <c r="BL190" s="97">
        <v>0</v>
      </c>
      <c r="BM190" s="97">
        <v>0</v>
      </c>
      <c r="BN190" s="97">
        <v>0</v>
      </c>
      <c r="BO190" s="97">
        <v>0</v>
      </c>
      <c r="BP190" s="97">
        <v>100</v>
      </c>
      <c r="BQ190" s="97">
        <v>0</v>
      </c>
      <c r="BR190" s="97">
        <v>99</v>
      </c>
      <c r="BS190" s="97">
        <v>100</v>
      </c>
      <c r="BT190" s="97">
        <v>0</v>
      </c>
      <c r="BU190" s="97">
        <v>100</v>
      </c>
      <c r="BV190" s="97">
        <v>0</v>
      </c>
      <c r="BW190" s="97">
        <v>0</v>
      </c>
      <c r="BX190" s="97">
        <v>0</v>
      </c>
      <c r="BY190" s="97">
        <v>0</v>
      </c>
      <c r="BZ190" s="97">
        <v>0</v>
      </c>
      <c r="CA190" s="97">
        <v>0</v>
      </c>
      <c r="CB190" s="97">
        <v>0</v>
      </c>
      <c r="CC190" s="97">
        <v>0</v>
      </c>
    </row>
    <row r="191" spans="1:91" s="2" customFormat="1" x14ac:dyDescent="0.2">
      <c r="A191" s="83" t="s">
        <v>109</v>
      </c>
      <c r="B191" s="83"/>
      <c r="C191" s="83"/>
      <c r="D191" s="97">
        <v>72.099999999999994</v>
      </c>
      <c r="E191" s="97">
        <v>100</v>
      </c>
      <c r="F191" s="97">
        <v>67.400000000000006</v>
      </c>
      <c r="G191" s="97">
        <v>91.8</v>
      </c>
      <c r="H191" s="97">
        <v>75.900000000000006</v>
      </c>
      <c r="I191" s="97">
        <v>72.8</v>
      </c>
      <c r="J191" s="97">
        <v>77.400000000000006</v>
      </c>
      <c r="K191" s="97">
        <v>83.8</v>
      </c>
      <c r="L191" s="97">
        <v>99.5</v>
      </c>
      <c r="M191" s="97">
        <v>100</v>
      </c>
      <c r="N191" s="97">
        <v>74.099999999999994</v>
      </c>
      <c r="O191" s="97">
        <v>96</v>
      </c>
      <c r="P191" s="97">
        <v>98</v>
      </c>
      <c r="Q191" s="97">
        <v>92.3</v>
      </c>
      <c r="R191" s="97">
        <v>95.9</v>
      </c>
      <c r="S191" s="97">
        <v>81.400000000000006</v>
      </c>
      <c r="T191" s="97">
        <v>75.7</v>
      </c>
      <c r="U191" s="97">
        <v>96</v>
      </c>
      <c r="V191" s="97">
        <v>63.7</v>
      </c>
      <c r="W191" s="97">
        <v>83.6</v>
      </c>
      <c r="X191" s="97">
        <v>98.3</v>
      </c>
      <c r="Y191" s="97">
        <v>97.4</v>
      </c>
      <c r="Z191" s="97">
        <v>78.7</v>
      </c>
      <c r="AA191" s="97">
        <v>71</v>
      </c>
      <c r="AB191" s="97">
        <v>70.599999999999994</v>
      </c>
      <c r="AC191" s="97">
        <v>80.400000000000006</v>
      </c>
      <c r="AD191" s="97">
        <v>85.6</v>
      </c>
      <c r="AE191" s="97">
        <v>95.3</v>
      </c>
      <c r="AF191" s="97">
        <v>81.599999999999994</v>
      </c>
      <c r="AG191" s="97">
        <v>99.6</v>
      </c>
      <c r="AH191" s="97">
        <v>99.9</v>
      </c>
      <c r="AI191" s="97">
        <v>82.3</v>
      </c>
      <c r="AJ191" s="97">
        <v>69.7</v>
      </c>
      <c r="AK191" s="97">
        <v>69</v>
      </c>
      <c r="AL191" s="97">
        <v>100</v>
      </c>
      <c r="AM191" s="97">
        <v>89.1</v>
      </c>
      <c r="AN191" s="97">
        <v>67.099999999999994</v>
      </c>
      <c r="AO191" s="97">
        <v>78</v>
      </c>
      <c r="AP191" s="97">
        <v>100</v>
      </c>
      <c r="AQ191" s="97">
        <v>81.2</v>
      </c>
      <c r="AR191" s="97">
        <v>56.3</v>
      </c>
      <c r="AS191" s="97">
        <v>0</v>
      </c>
      <c r="AT191" s="97">
        <v>99.9</v>
      </c>
      <c r="AU191" s="97">
        <v>70</v>
      </c>
      <c r="AV191" s="97">
        <v>89.3</v>
      </c>
      <c r="AW191" s="97">
        <v>61</v>
      </c>
      <c r="AX191" s="97">
        <v>89.1</v>
      </c>
      <c r="AY191" s="97">
        <v>87.6</v>
      </c>
      <c r="AZ191" s="97">
        <v>52.6</v>
      </c>
      <c r="BA191" s="97">
        <v>100</v>
      </c>
      <c r="BB191" s="97">
        <v>74.7</v>
      </c>
      <c r="BC191" s="97">
        <v>100</v>
      </c>
      <c r="BD191" s="97">
        <v>98.7</v>
      </c>
      <c r="BE191" s="97">
        <v>62.7</v>
      </c>
      <c r="BF191" s="97">
        <v>99.4</v>
      </c>
      <c r="BG191" s="97">
        <v>100</v>
      </c>
      <c r="BH191" s="97">
        <v>78.3</v>
      </c>
      <c r="BI191" s="97">
        <v>86.5</v>
      </c>
      <c r="BJ191" s="97">
        <v>69.2</v>
      </c>
      <c r="BK191" s="97">
        <v>65.099999999999994</v>
      </c>
      <c r="BL191" s="97">
        <v>95.7</v>
      </c>
      <c r="BM191" s="97">
        <v>97.9</v>
      </c>
      <c r="BN191" s="97">
        <v>97.9</v>
      </c>
      <c r="BO191" s="97">
        <v>81.599999999999994</v>
      </c>
      <c r="BP191" s="97">
        <v>92.6</v>
      </c>
      <c r="BQ191" s="97">
        <v>0</v>
      </c>
      <c r="BR191" s="97">
        <v>84.4</v>
      </c>
      <c r="BS191" s="97">
        <v>74.099999999999994</v>
      </c>
      <c r="BT191" s="97">
        <v>100</v>
      </c>
      <c r="BU191" s="97">
        <v>87.7</v>
      </c>
      <c r="BV191" s="97">
        <v>99.9</v>
      </c>
      <c r="BW191" s="97">
        <v>100</v>
      </c>
      <c r="BX191" s="97">
        <v>99.7</v>
      </c>
      <c r="BY191" s="97">
        <v>94.7</v>
      </c>
      <c r="BZ191" s="97">
        <v>88.7</v>
      </c>
      <c r="CA191" s="97">
        <v>94.5</v>
      </c>
      <c r="CB191" s="97">
        <v>89.8</v>
      </c>
      <c r="CC191" s="97">
        <v>90.3</v>
      </c>
    </row>
    <row r="192" spans="1:91" s="2" customFormat="1" x14ac:dyDescent="0.2">
      <c r="A192" s="83" t="s">
        <v>110</v>
      </c>
      <c r="B192" s="83"/>
      <c r="C192" s="83"/>
      <c r="D192" s="97">
        <v>98.9</v>
      </c>
      <c r="E192" s="97">
        <v>100</v>
      </c>
      <c r="F192" s="97">
        <v>100</v>
      </c>
      <c r="G192" s="97">
        <v>100</v>
      </c>
      <c r="H192" s="97">
        <v>100</v>
      </c>
      <c r="I192" s="97">
        <v>97.6</v>
      </c>
      <c r="J192" s="97">
        <v>100</v>
      </c>
      <c r="K192" s="97">
        <v>97.7</v>
      </c>
      <c r="L192" s="97">
        <v>100</v>
      </c>
      <c r="M192" s="97">
        <v>100</v>
      </c>
      <c r="N192" s="97">
        <v>98.5</v>
      </c>
      <c r="O192" s="97">
        <v>100</v>
      </c>
      <c r="P192" s="97">
        <v>100</v>
      </c>
      <c r="Q192" s="97">
        <v>100</v>
      </c>
      <c r="R192" s="97">
        <v>93.1</v>
      </c>
      <c r="S192" s="97">
        <v>98</v>
      </c>
      <c r="T192" s="97">
        <v>97.2</v>
      </c>
      <c r="U192" s="97">
        <v>100</v>
      </c>
      <c r="V192" s="97">
        <v>0</v>
      </c>
      <c r="W192" s="97">
        <v>93.5</v>
      </c>
      <c r="X192" s="97">
        <v>100</v>
      </c>
      <c r="Y192" s="97">
        <v>100</v>
      </c>
      <c r="Z192" s="97">
        <v>100</v>
      </c>
      <c r="AA192" s="97">
        <v>99.4</v>
      </c>
      <c r="AB192" s="97">
        <v>96.5</v>
      </c>
      <c r="AC192" s="97">
        <v>98.7</v>
      </c>
      <c r="AD192" s="97">
        <v>99.7</v>
      </c>
      <c r="AE192" s="97">
        <v>100</v>
      </c>
      <c r="AF192" s="97">
        <v>96.3</v>
      </c>
      <c r="AG192" s="97">
        <v>100</v>
      </c>
      <c r="AH192" s="97">
        <v>100</v>
      </c>
      <c r="AI192" s="97">
        <v>100</v>
      </c>
      <c r="AJ192" s="97">
        <v>93.5</v>
      </c>
      <c r="AK192" s="97">
        <v>99.3</v>
      </c>
      <c r="AL192" s="97">
        <v>82.4</v>
      </c>
      <c r="AM192" s="97">
        <v>100</v>
      </c>
      <c r="AN192" s="97">
        <v>99.3</v>
      </c>
      <c r="AO192" s="97">
        <v>98.4</v>
      </c>
      <c r="AP192" s="97">
        <v>100</v>
      </c>
      <c r="AQ192" s="97">
        <v>98.9</v>
      </c>
      <c r="AR192" s="97">
        <v>99.5</v>
      </c>
      <c r="AS192" s="97">
        <v>100</v>
      </c>
      <c r="AT192" s="97">
        <v>100</v>
      </c>
      <c r="AU192" s="97">
        <v>100</v>
      </c>
      <c r="AV192" s="97">
        <v>100</v>
      </c>
      <c r="AW192" s="97">
        <v>100</v>
      </c>
      <c r="AX192" s="97">
        <v>100</v>
      </c>
      <c r="AY192" s="97">
        <v>99.3</v>
      </c>
      <c r="AZ192" s="97">
        <v>100</v>
      </c>
      <c r="BA192" s="97">
        <v>100</v>
      </c>
      <c r="BB192" s="97">
        <v>99.9</v>
      </c>
      <c r="BC192" s="97">
        <v>100</v>
      </c>
      <c r="BD192" s="97">
        <v>100</v>
      </c>
      <c r="BE192" s="97">
        <v>100</v>
      </c>
      <c r="BF192" s="97">
        <v>100</v>
      </c>
      <c r="BG192" s="97">
        <v>100</v>
      </c>
      <c r="BH192" s="97">
        <v>97.8</v>
      </c>
      <c r="BI192" s="97">
        <v>95.7</v>
      </c>
      <c r="BJ192" s="97">
        <v>100</v>
      </c>
      <c r="BK192" s="97">
        <v>96.1</v>
      </c>
      <c r="BL192" s="97">
        <v>100</v>
      </c>
      <c r="BM192" s="97">
        <v>99.1</v>
      </c>
      <c r="BN192" s="97">
        <v>100</v>
      </c>
      <c r="BO192" s="97">
        <v>99.3</v>
      </c>
      <c r="BP192" s="97">
        <v>100</v>
      </c>
      <c r="BQ192" s="97">
        <v>100</v>
      </c>
      <c r="BR192" s="97">
        <v>99.7</v>
      </c>
      <c r="BS192" s="97">
        <v>97.9</v>
      </c>
      <c r="BT192" s="97">
        <v>100</v>
      </c>
      <c r="BU192" s="97">
        <v>99.8</v>
      </c>
      <c r="BV192" s="97">
        <v>100</v>
      </c>
      <c r="BW192" s="97">
        <v>99.7</v>
      </c>
      <c r="BX192" s="97">
        <v>100</v>
      </c>
      <c r="BY192" s="97">
        <v>100</v>
      </c>
      <c r="BZ192" s="97">
        <v>100</v>
      </c>
      <c r="CA192" s="97">
        <v>99</v>
      </c>
      <c r="CB192" s="97">
        <v>100</v>
      </c>
      <c r="CC192" s="97">
        <v>100</v>
      </c>
    </row>
    <row r="193" spans="1:81" s="2" customFormat="1" x14ac:dyDescent="0.2">
      <c r="A193" s="83" t="s">
        <v>111</v>
      </c>
      <c r="B193" s="83"/>
      <c r="C193" s="83"/>
      <c r="D193" s="97">
        <v>100</v>
      </c>
      <c r="E193" s="97">
        <v>100</v>
      </c>
      <c r="F193" s="97">
        <v>100</v>
      </c>
      <c r="G193" s="97">
        <v>100</v>
      </c>
      <c r="H193" s="97">
        <v>99.7</v>
      </c>
      <c r="I193" s="97">
        <v>100</v>
      </c>
      <c r="J193" s="97">
        <v>99.2</v>
      </c>
      <c r="K193" s="97">
        <v>100</v>
      </c>
      <c r="L193" s="97">
        <v>100</v>
      </c>
      <c r="M193" s="97">
        <v>100</v>
      </c>
      <c r="N193" s="97">
        <v>100</v>
      </c>
      <c r="O193" s="97">
        <v>100</v>
      </c>
      <c r="P193" s="97">
        <v>100</v>
      </c>
      <c r="Q193" s="97">
        <v>100</v>
      </c>
      <c r="R193" s="97">
        <v>82.1</v>
      </c>
      <c r="S193" s="97">
        <v>99.5</v>
      </c>
      <c r="T193" s="97">
        <v>100</v>
      </c>
      <c r="U193" s="97">
        <v>98</v>
      </c>
      <c r="V193" s="97">
        <v>0</v>
      </c>
      <c r="W193" s="97">
        <v>89.6</v>
      </c>
      <c r="X193" s="97">
        <v>99</v>
      </c>
      <c r="Y193" s="97">
        <v>100</v>
      </c>
      <c r="Z193" s="97">
        <v>100</v>
      </c>
      <c r="AA193" s="97">
        <v>100</v>
      </c>
      <c r="AB193" s="97">
        <v>100</v>
      </c>
      <c r="AC193" s="97">
        <v>95</v>
      </c>
      <c r="AD193" s="97">
        <v>99.4</v>
      </c>
      <c r="AE193" s="97">
        <v>100</v>
      </c>
      <c r="AF193" s="97">
        <v>98.9</v>
      </c>
      <c r="AG193" s="97">
        <v>100</v>
      </c>
      <c r="AH193" s="97">
        <v>100</v>
      </c>
      <c r="AI193" s="97">
        <v>100</v>
      </c>
      <c r="AJ193" s="97">
        <v>99</v>
      </c>
      <c r="AK193" s="97">
        <v>99.8</v>
      </c>
      <c r="AL193" s="97">
        <v>100</v>
      </c>
      <c r="AM193" s="97">
        <v>100</v>
      </c>
      <c r="AN193" s="97">
        <v>100</v>
      </c>
      <c r="AO193" s="97">
        <v>99.2</v>
      </c>
      <c r="AP193" s="97">
        <v>100</v>
      </c>
      <c r="AQ193" s="97">
        <v>99.1</v>
      </c>
      <c r="AR193" s="97">
        <v>100</v>
      </c>
      <c r="AS193" s="97">
        <v>100</v>
      </c>
      <c r="AT193" s="97">
        <v>90.6</v>
      </c>
      <c r="AU193" s="97">
        <v>99.7</v>
      </c>
      <c r="AV193" s="97">
        <v>100</v>
      </c>
      <c r="AW193" s="97">
        <v>99.8</v>
      </c>
      <c r="AX193" s="97">
        <v>100</v>
      </c>
      <c r="AY193" s="97">
        <v>87</v>
      </c>
      <c r="AZ193" s="97">
        <v>100</v>
      </c>
      <c r="BA193" s="97">
        <v>0</v>
      </c>
      <c r="BB193" s="97">
        <v>99</v>
      </c>
      <c r="BC193" s="97">
        <v>100</v>
      </c>
      <c r="BD193" s="97">
        <v>100</v>
      </c>
      <c r="BE193" s="97">
        <v>100</v>
      </c>
      <c r="BF193" s="97">
        <v>100</v>
      </c>
      <c r="BG193" s="97">
        <v>100</v>
      </c>
      <c r="BH193" s="97">
        <v>99.1</v>
      </c>
      <c r="BI193" s="97">
        <v>100</v>
      </c>
      <c r="BJ193" s="97">
        <v>99.1</v>
      </c>
      <c r="BK193" s="97">
        <v>91.2</v>
      </c>
      <c r="BL193" s="97">
        <v>0</v>
      </c>
      <c r="BM193" s="97">
        <v>100</v>
      </c>
      <c r="BN193" s="97">
        <v>100</v>
      </c>
      <c r="BO193" s="97">
        <v>100</v>
      </c>
      <c r="BP193" s="97">
        <v>99.3</v>
      </c>
      <c r="BQ193" s="97">
        <v>0</v>
      </c>
      <c r="BR193" s="97">
        <v>99.2</v>
      </c>
      <c r="BS193" s="97">
        <v>100</v>
      </c>
      <c r="BT193" s="97">
        <v>100</v>
      </c>
      <c r="BU193" s="97">
        <v>100</v>
      </c>
      <c r="BV193" s="97">
        <v>100</v>
      </c>
      <c r="BW193" s="97">
        <v>100</v>
      </c>
      <c r="BX193" s="97">
        <v>99.4</v>
      </c>
      <c r="BY193" s="97">
        <v>92.9</v>
      </c>
      <c r="BZ193" s="97">
        <v>97.7</v>
      </c>
      <c r="CA193" s="97">
        <v>100</v>
      </c>
      <c r="CB193" s="97">
        <v>100</v>
      </c>
      <c r="CC193" s="97">
        <v>100</v>
      </c>
    </row>
    <row r="194" spans="1:81" s="2" customFormat="1" x14ac:dyDescent="0.2">
      <c r="A194" s="83" t="s">
        <v>112</v>
      </c>
      <c r="B194" s="83"/>
      <c r="C194" s="83"/>
      <c r="D194" s="97">
        <v>0</v>
      </c>
      <c r="E194" s="97">
        <v>100</v>
      </c>
      <c r="F194" s="97">
        <v>100</v>
      </c>
      <c r="G194" s="97">
        <v>0</v>
      </c>
      <c r="H194" s="97">
        <v>100</v>
      </c>
      <c r="I194" s="97">
        <v>89.5</v>
      </c>
      <c r="J194" s="97">
        <v>98</v>
      </c>
      <c r="K194" s="97">
        <v>100</v>
      </c>
      <c r="L194" s="97">
        <v>100</v>
      </c>
      <c r="M194" s="97">
        <v>0</v>
      </c>
      <c r="N194" s="97">
        <v>91.4</v>
      </c>
      <c r="O194" s="97">
        <v>0</v>
      </c>
      <c r="P194" s="97">
        <v>100</v>
      </c>
      <c r="Q194" s="97">
        <v>100</v>
      </c>
      <c r="R194" s="97">
        <v>95.8</v>
      </c>
      <c r="S194" s="97">
        <v>96.2</v>
      </c>
      <c r="T194" s="97">
        <v>97.7</v>
      </c>
      <c r="U194" s="97">
        <v>100</v>
      </c>
      <c r="V194" s="97">
        <v>100</v>
      </c>
      <c r="W194" s="97">
        <v>100</v>
      </c>
      <c r="X194" s="97">
        <v>100</v>
      </c>
      <c r="Y194" s="97">
        <v>100</v>
      </c>
      <c r="Z194" s="97">
        <v>98.2</v>
      </c>
      <c r="AA194" s="97">
        <v>100</v>
      </c>
      <c r="AB194" s="97">
        <v>90.2</v>
      </c>
      <c r="AC194" s="97">
        <v>100</v>
      </c>
      <c r="AD194" s="97">
        <v>100</v>
      </c>
      <c r="AE194" s="97">
        <v>0</v>
      </c>
      <c r="AF194" s="97">
        <v>99.2</v>
      </c>
      <c r="AG194" s="97">
        <v>100</v>
      </c>
      <c r="AH194" s="97">
        <v>100</v>
      </c>
      <c r="AI194" s="97">
        <v>98.5</v>
      </c>
      <c r="AJ194" s="97">
        <v>0</v>
      </c>
      <c r="AK194" s="97">
        <v>95.3</v>
      </c>
      <c r="AL194" s="97">
        <v>0</v>
      </c>
      <c r="AM194" s="97">
        <v>100</v>
      </c>
      <c r="AN194" s="97">
        <v>97.6</v>
      </c>
      <c r="AO194" s="97">
        <v>97.9</v>
      </c>
      <c r="AP194" s="97">
        <v>97.8</v>
      </c>
      <c r="AQ194" s="97">
        <v>100</v>
      </c>
      <c r="AR194" s="97">
        <v>95.2</v>
      </c>
      <c r="AS194" s="97">
        <v>94</v>
      </c>
      <c r="AT194" s="97">
        <v>100</v>
      </c>
      <c r="AU194" s="97">
        <v>100</v>
      </c>
      <c r="AV194" s="97">
        <v>100</v>
      </c>
      <c r="AW194" s="97">
        <v>100</v>
      </c>
      <c r="AX194" s="97">
        <v>100</v>
      </c>
      <c r="AY194" s="97">
        <v>100</v>
      </c>
      <c r="AZ194" s="97">
        <v>100</v>
      </c>
      <c r="BA194" s="97">
        <v>100</v>
      </c>
      <c r="BB194" s="97">
        <v>0</v>
      </c>
      <c r="BC194" s="97">
        <v>100</v>
      </c>
      <c r="BD194" s="97">
        <v>100</v>
      </c>
      <c r="BE194" s="97">
        <v>100</v>
      </c>
      <c r="BF194" s="97">
        <v>100</v>
      </c>
      <c r="BG194" s="97">
        <v>100</v>
      </c>
      <c r="BH194" s="97">
        <v>91.9</v>
      </c>
      <c r="BI194" s="97">
        <v>100</v>
      </c>
      <c r="BJ194" s="97">
        <v>87.3</v>
      </c>
      <c r="BK194" s="97">
        <v>90.2</v>
      </c>
      <c r="BL194" s="97">
        <v>100</v>
      </c>
      <c r="BM194" s="97">
        <v>100</v>
      </c>
      <c r="BN194" s="97">
        <v>100</v>
      </c>
      <c r="BO194" s="97">
        <v>100</v>
      </c>
      <c r="BP194" s="97">
        <v>95.5</v>
      </c>
      <c r="BQ194" s="97">
        <v>0</v>
      </c>
      <c r="BR194" s="97">
        <v>79.5</v>
      </c>
      <c r="BS194" s="97">
        <v>96.6</v>
      </c>
      <c r="BT194" s="97">
        <v>97.2</v>
      </c>
      <c r="BU194" s="97">
        <v>91.3</v>
      </c>
      <c r="BV194" s="97">
        <v>100</v>
      </c>
      <c r="BW194" s="97">
        <v>100</v>
      </c>
      <c r="BX194" s="97">
        <v>100</v>
      </c>
      <c r="BY194" s="97">
        <v>0</v>
      </c>
      <c r="BZ194" s="97">
        <v>89.2</v>
      </c>
      <c r="CA194" s="97">
        <v>100</v>
      </c>
      <c r="CB194" s="97">
        <v>100</v>
      </c>
      <c r="CC194" s="97">
        <v>100</v>
      </c>
    </row>
    <row r="195" spans="1:81" s="2" customFormat="1" x14ac:dyDescent="0.2">
      <c r="A195" s="83" t="s">
        <v>113</v>
      </c>
      <c r="B195" s="83"/>
      <c r="C195" s="83"/>
      <c r="D195" s="97">
        <v>0</v>
      </c>
      <c r="E195" s="97">
        <v>0</v>
      </c>
      <c r="F195" s="97">
        <v>100</v>
      </c>
      <c r="G195" s="97">
        <v>100</v>
      </c>
      <c r="H195" s="97">
        <v>0</v>
      </c>
      <c r="I195" s="97">
        <v>0</v>
      </c>
      <c r="J195" s="97">
        <v>92.5</v>
      </c>
      <c r="K195" s="97">
        <v>100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R195" s="97"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0</v>
      </c>
      <c r="AA195" s="97">
        <v>100</v>
      </c>
      <c r="AB195" s="97">
        <v>0</v>
      </c>
      <c r="AC195" s="97">
        <v>93.8</v>
      </c>
      <c r="AD195" s="97">
        <v>100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81</v>
      </c>
      <c r="AK195" s="97">
        <v>0</v>
      </c>
      <c r="AL195" s="97">
        <v>100</v>
      </c>
      <c r="AM195" s="97">
        <v>0</v>
      </c>
      <c r="AN195" s="97">
        <v>0</v>
      </c>
      <c r="AO195" s="97">
        <v>100</v>
      </c>
      <c r="AP195" s="97">
        <v>0</v>
      </c>
      <c r="AQ195" s="97">
        <v>100</v>
      </c>
      <c r="AR195" s="97">
        <v>0</v>
      </c>
      <c r="AS195" s="97">
        <v>0</v>
      </c>
      <c r="AT195" s="97">
        <v>0</v>
      </c>
      <c r="AU195" s="97">
        <v>100</v>
      </c>
      <c r="AV195" s="97">
        <v>0</v>
      </c>
      <c r="AW195" s="97">
        <v>92.9</v>
      </c>
      <c r="AX195" s="97">
        <v>100</v>
      </c>
      <c r="AY195" s="97">
        <v>95.5</v>
      </c>
      <c r="AZ195" s="97">
        <v>100</v>
      </c>
      <c r="BA195" s="97">
        <v>0</v>
      </c>
      <c r="BB195" s="97">
        <v>0</v>
      </c>
      <c r="BC195" s="97">
        <v>0</v>
      </c>
      <c r="BD195" s="97">
        <v>0</v>
      </c>
      <c r="BE195" s="97">
        <v>0</v>
      </c>
      <c r="BF195" s="97">
        <v>0</v>
      </c>
      <c r="BG195" s="97">
        <v>100</v>
      </c>
      <c r="BH195" s="97">
        <v>0</v>
      </c>
      <c r="BI195" s="97">
        <v>100</v>
      </c>
      <c r="BJ195" s="97">
        <v>0</v>
      </c>
      <c r="BK195" s="97">
        <v>0</v>
      </c>
      <c r="BL195" s="97">
        <v>0</v>
      </c>
      <c r="BM195" s="97">
        <v>0</v>
      </c>
      <c r="BN195" s="97">
        <v>100</v>
      </c>
      <c r="BO195" s="97">
        <v>0</v>
      </c>
      <c r="BP195" s="97">
        <v>100</v>
      </c>
      <c r="BQ195" s="97">
        <v>0</v>
      </c>
      <c r="BR195" s="97">
        <v>0</v>
      </c>
      <c r="BS195" s="97">
        <v>100</v>
      </c>
      <c r="BT195" s="97">
        <v>100</v>
      </c>
      <c r="BU195" s="97">
        <v>94.7</v>
      </c>
      <c r="BV195" s="97">
        <v>0</v>
      </c>
      <c r="BW195" s="97">
        <v>0</v>
      </c>
      <c r="BX195" s="97">
        <v>0</v>
      </c>
      <c r="BY195" s="97">
        <v>0</v>
      </c>
      <c r="BZ195" s="97">
        <v>0</v>
      </c>
      <c r="CA195" s="97">
        <v>100</v>
      </c>
      <c r="CB195" s="97">
        <v>0</v>
      </c>
      <c r="CC195" s="97">
        <v>0</v>
      </c>
    </row>
    <row r="196" spans="1:81" s="2" customFormat="1" x14ac:dyDescent="0.2">
      <c r="A196" s="83" t="s">
        <v>259</v>
      </c>
      <c r="B196" s="83"/>
      <c r="C196" s="83"/>
      <c r="D196" s="97">
        <v>0</v>
      </c>
      <c r="E196" s="97">
        <v>0</v>
      </c>
      <c r="F196" s="97">
        <v>10.7</v>
      </c>
      <c r="G196" s="97">
        <v>0</v>
      </c>
      <c r="H196" s="97">
        <v>2.6</v>
      </c>
      <c r="I196" s="97">
        <v>3.3</v>
      </c>
      <c r="J196" s="97">
        <v>8.1</v>
      </c>
      <c r="K196" s="97">
        <v>2.4</v>
      </c>
      <c r="L196" s="97">
        <v>0.5</v>
      </c>
      <c r="M196" s="97">
        <v>0</v>
      </c>
      <c r="N196" s="97">
        <v>0</v>
      </c>
      <c r="O196" s="97">
        <v>4.5</v>
      </c>
      <c r="P196" s="97">
        <v>0</v>
      </c>
      <c r="Q196" s="97">
        <v>7.7</v>
      </c>
      <c r="R196" s="97">
        <v>0</v>
      </c>
      <c r="S196" s="97">
        <v>2.9</v>
      </c>
      <c r="T196" s="97">
        <v>2.8</v>
      </c>
      <c r="U196" s="97">
        <v>3.5</v>
      </c>
      <c r="V196" s="97">
        <v>7.6</v>
      </c>
      <c r="W196" s="97">
        <v>5.6</v>
      </c>
      <c r="X196" s="97">
        <v>4.7</v>
      </c>
      <c r="Y196" s="97">
        <v>3.1</v>
      </c>
      <c r="Z196" s="97">
        <v>2.4</v>
      </c>
      <c r="AA196" s="97">
        <v>2.5</v>
      </c>
      <c r="AB196" s="97">
        <v>0</v>
      </c>
      <c r="AC196" s="97">
        <v>3.3</v>
      </c>
      <c r="AD196" s="97">
        <v>3</v>
      </c>
      <c r="AE196" s="97">
        <v>0</v>
      </c>
      <c r="AF196" s="97">
        <v>0</v>
      </c>
      <c r="AG196" s="97">
        <v>0.4</v>
      </c>
      <c r="AH196" s="97">
        <v>0</v>
      </c>
      <c r="AI196" s="97">
        <v>1.4</v>
      </c>
      <c r="AJ196" s="97">
        <v>4.2</v>
      </c>
      <c r="AK196" s="97">
        <v>5.8</v>
      </c>
      <c r="AL196" s="97">
        <v>0</v>
      </c>
      <c r="AM196" s="97">
        <v>0</v>
      </c>
      <c r="AN196" s="97">
        <v>3.9</v>
      </c>
      <c r="AO196" s="97">
        <v>2.2999999999999998</v>
      </c>
      <c r="AP196" s="97">
        <v>0</v>
      </c>
      <c r="AQ196" s="97">
        <v>3.5</v>
      </c>
      <c r="AR196" s="97">
        <v>17.100000000000001</v>
      </c>
      <c r="AS196" s="97">
        <v>0</v>
      </c>
      <c r="AT196" s="97">
        <v>0</v>
      </c>
      <c r="AU196" s="97">
        <v>2.4</v>
      </c>
      <c r="AV196" s="97">
        <v>1.6</v>
      </c>
      <c r="AW196" s="97">
        <v>3.6</v>
      </c>
      <c r="AX196" s="97">
        <v>0.3</v>
      </c>
      <c r="AY196" s="97">
        <v>4.4000000000000004</v>
      </c>
      <c r="AZ196" s="97">
        <v>9.3000000000000007</v>
      </c>
      <c r="BA196" s="97">
        <v>0</v>
      </c>
      <c r="BB196" s="97">
        <v>5.3</v>
      </c>
      <c r="BC196" s="97">
        <v>0</v>
      </c>
      <c r="BD196" s="97">
        <v>0</v>
      </c>
      <c r="BE196" s="97">
        <v>6</v>
      </c>
      <c r="BF196" s="97">
        <v>0.6</v>
      </c>
      <c r="BG196" s="97">
        <v>0</v>
      </c>
      <c r="BH196" s="97">
        <v>2.8</v>
      </c>
      <c r="BI196" s="97">
        <v>2</v>
      </c>
      <c r="BJ196" s="97">
        <v>4.0999999999999996</v>
      </c>
      <c r="BK196" s="97">
        <v>6</v>
      </c>
      <c r="BL196" s="97">
        <v>6.6</v>
      </c>
      <c r="BM196" s="97">
        <v>0</v>
      </c>
      <c r="BN196" s="97">
        <v>2.1</v>
      </c>
      <c r="BO196" s="97">
        <v>1.1000000000000001</v>
      </c>
      <c r="BP196" s="97">
        <v>2.1</v>
      </c>
      <c r="BQ196" s="97">
        <v>0</v>
      </c>
      <c r="BR196" s="97">
        <v>0.9</v>
      </c>
      <c r="BS196" s="97">
        <v>4.2</v>
      </c>
      <c r="BT196" s="97">
        <v>0</v>
      </c>
      <c r="BU196" s="97">
        <v>3.3</v>
      </c>
      <c r="BV196" s="97">
        <v>1.9</v>
      </c>
      <c r="BW196" s="97">
        <v>0</v>
      </c>
      <c r="BX196" s="97">
        <v>0.3</v>
      </c>
      <c r="BY196" s="97">
        <v>2.1</v>
      </c>
      <c r="BZ196" s="97">
        <v>8.1</v>
      </c>
      <c r="CA196" s="97">
        <v>5.9</v>
      </c>
      <c r="CB196" s="97">
        <v>1.5</v>
      </c>
      <c r="CC196" s="97">
        <v>1.9</v>
      </c>
    </row>
    <row r="197" spans="1:81" s="2" customFormat="1" x14ac:dyDescent="0.2">
      <c r="A197" s="83" t="s">
        <v>260</v>
      </c>
      <c r="B197" s="83"/>
      <c r="C197" s="83"/>
      <c r="D197" s="97">
        <v>97.6</v>
      </c>
      <c r="E197" s="97">
        <v>100</v>
      </c>
      <c r="F197" s="97">
        <v>95.3</v>
      </c>
      <c r="G197" s="97">
        <v>100</v>
      </c>
      <c r="H197" s="97">
        <v>100</v>
      </c>
      <c r="I197" s="97">
        <v>100</v>
      </c>
      <c r="J197" s="97">
        <v>100</v>
      </c>
      <c r="K197" s="97">
        <v>99.1</v>
      </c>
      <c r="L197" s="97">
        <v>100</v>
      </c>
      <c r="M197" s="97">
        <v>100</v>
      </c>
      <c r="N197" s="97">
        <v>100</v>
      </c>
      <c r="O197" s="97">
        <v>100</v>
      </c>
      <c r="P197" s="97">
        <v>100</v>
      </c>
      <c r="Q197" s="97">
        <v>100</v>
      </c>
      <c r="R197" s="97">
        <v>99.2</v>
      </c>
      <c r="S197" s="97">
        <v>100</v>
      </c>
      <c r="T197" s="97">
        <v>99</v>
      </c>
      <c r="U197" s="97">
        <v>100</v>
      </c>
      <c r="V197" s="97">
        <v>93.7</v>
      </c>
      <c r="W197" s="97">
        <v>98.3</v>
      </c>
      <c r="X197" s="97">
        <v>99.4</v>
      </c>
      <c r="Y197" s="97">
        <v>100</v>
      </c>
      <c r="Z197" s="97">
        <v>100</v>
      </c>
      <c r="AA197" s="97">
        <v>100</v>
      </c>
      <c r="AB197" s="97">
        <v>100</v>
      </c>
      <c r="AC197" s="97">
        <v>100</v>
      </c>
      <c r="AD197" s="97">
        <v>100</v>
      </c>
      <c r="AE197" s="97">
        <v>100</v>
      </c>
      <c r="AF197" s="97">
        <v>99.5</v>
      </c>
      <c r="AG197" s="97">
        <v>100</v>
      </c>
      <c r="AH197" s="97">
        <v>100</v>
      </c>
      <c r="AI197" s="97">
        <v>99.9</v>
      </c>
      <c r="AJ197" s="97">
        <v>93.1</v>
      </c>
      <c r="AK197" s="97">
        <v>100</v>
      </c>
      <c r="AL197" s="97">
        <v>100</v>
      </c>
      <c r="AM197" s="97">
        <v>100</v>
      </c>
      <c r="AN197" s="97">
        <v>95.7</v>
      </c>
      <c r="AO197" s="97">
        <v>99.9</v>
      </c>
      <c r="AP197" s="97">
        <v>100</v>
      </c>
      <c r="AQ197" s="97">
        <v>98.3</v>
      </c>
      <c r="AR197" s="97">
        <v>97.9</v>
      </c>
      <c r="AS197" s="97">
        <v>0</v>
      </c>
      <c r="AT197" s="97">
        <v>0</v>
      </c>
      <c r="AU197" s="97">
        <v>100</v>
      </c>
      <c r="AV197" s="97">
        <v>100</v>
      </c>
      <c r="AW197" s="97">
        <v>100</v>
      </c>
      <c r="AX197" s="97">
        <v>100</v>
      </c>
      <c r="AY197" s="97">
        <v>95.7</v>
      </c>
      <c r="AZ197" s="97">
        <v>100</v>
      </c>
      <c r="BA197" s="97">
        <v>0</v>
      </c>
      <c r="BB197" s="97">
        <v>100</v>
      </c>
      <c r="BC197" s="97">
        <v>100</v>
      </c>
      <c r="BD197" s="97">
        <v>100</v>
      </c>
      <c r="BE197" s="97">
        <v>100</v>
      </c>
      <c r="BF197" s="97">
        <v>100</v>
      </c>
      <c r="BG197" s="97">
        <v>100</v>
      </c>
      <c r="BH197" s="97">
        <v>81.5</v>
      </c>
      <c r="BI197" s="97">
        <v>99.9</v>
      </c>
      <c r="BJ197" s="97">
        <v>100</v>
      </c>
      <c r="BK197" s="97">
        <v>99.1</v>
      </c>
      <c r="BL197" s="97">
        <v>100</v>
      </c>
      <c r="BM197" s="97">
        <v>100</v>
      </c>
      <c r="BN197" s="97">
        <v>100</v>
      </c>
      <c r="BO197" s="97">
        <v>94.3</v>
      </c>
      <c r="BP197" s="97">
        <v>100</v>
      </c>
      <c r="BQ197" s="97">
        <v>0</v>
      </c>
      <c r="BR197" s="97">
        <v>98.1</v>
      </c>
      <c r="BS197" s="97">
        <v>96.4</v>
      </c>
      <c r="BT197" s="97">
        <v>100</v>
      </c>
      <c r="BU197" s="97">
        <v>100</v>
      </c>
      <c r="BV197" s="97">
        <v>99.9</v>
      </c>
      <c r="BW197" s="97">
        <v>100</v>
      </c>
      <c r="BX197" s="97">
        <v>98.1</v>
      </c>
      <c r="BY197" s="97">
        <v>100</v>
      </c>
      <c r="BZ197" s="97">
        <v>100</v>
      </c>
      <c r="CA197" s="97">
        <v>97</v>
      </c>
      <c r="CB197" s="97">
        <v>96.6</v>
      </c>
      <c r="CC197" s="97">
        <v>99.6</v>
      </c>
    </row>
    <row r="198" spans="1:81" s="2" customFormat="1" x14ac:dyDescent="0.2">
      <c r="A198" s="83" t="s">
        <v>261</v>
      </c>
      <c r="B198" s="83"/>
      <c r="C198" s="83"/>
      <c r="D198" s="97">
        <v>100</v>
      </c>
      <c r="E198" s="97">
        <v>0</v>
      </c>
      <c r="F198" s="97">
        <v>100</v>
      </c>
      <c r="G198" s="97">
        <v>0</v>
      </c>
      <c r="H198" s="97">
        <v>97.6</v>
      </c>
      <c r="I198" s="97">
        <v>100</v>
      </c>
      <c r="J198" s="97">
        <v>0</v>
      </c>
      <c r="K198" s="97">
        <v>100</v>
      </c>
      <c r="L198" s="97">
        <v>0</v>
      </c>
      <c r="M198" s="97">
        <v>0</v>
      </c>
      <c r="N198" s="97">
        <v>0</v>
      </c>
      <c r="O198" s="97">
        <v>0</v>
      </c>
      <c r="P198" s="97">
        <v>0</v>
      </c>
      <c r="Q198" s="97">
        <v>0</v>
      </c>
      <c r="R198" s="97">
        <v>0</v>
      </c>
      <c r="S198" s="97">
        <v>0</v>
      </c>
      <c r="T198" s="97">
        <v>100</v>
      </c>
      <c r="U198" s="97">
        <v>0</v>
      </c>
      <c r="V198" s="97">
        <v>0</v>
      </c>
      <c r="W198" s="97">
        <v>100</v>
      </c>
      <c r="X198" s="97">
        <v>100</v>
      </c>
      <c r="Y198" s="97">
        <v>0</v>
      </c>
      <c r="Z198" s="97">
        <v>0</v>
      </c>
      <c r="AA198" s="97">
        <v>0</v>
      </c>
      <c r="AB198" s="97">
        <v>100</v>
      </c>
      <c r="AC198" s="97">
        <v>92.3</v>
      </c>
      <c r="AD198" s="97">
        <v>100</v>
      </c>
      <c r="AE198" s="97">
        <v>0</v>
      </c>
      <c r="AF198" s="97">
        <v>0</v>
      </c>
      <c r="AG198" s="97">
        <v>0</v>
      </c>
      <c r="AH198" s="97">
        <v>0</v>
      </c>
      <c r="AI198" s="97">
        <v>100</v>
      </c>
      <c r="AJ198" s="97">
        <v>96.8</v>
      </c>
      <c r="AK198" s="97">
        <v>100</v>
      </c>
      <c r="AL198" s="97">
        <v>100</v>
      </c>
      <c r="AM198" s="97">
        <v>0</v>
      </c>
      <c r="AN198" s="97">
        <v>100</v>
      </c>
      <c r="AO198" s="97">
        <v>98</v>
      </c>
      <c r="AP198" s="97">
        <v>0</v>
      </c>
      <c r="AQ198" s="97">
        <v>100</v>
      </c>
      <c r="AR198" s="97">
        <v>100</v>
      </c>
      <c r="AS198" s="97">
        <v>0</v>
      </c>
      <c r="AT198" s="97">
        <v>0</v>
      </c>
      <c r="AU198" s="97">
        <v>0</v>
      </c>
      <c r="AV198" s="97">
        <v>0</v>
      </c>
      <c r="AW198" s="97">
        <v>0</v>
      </c>
      <c r="AX198" s="97">
        <v>0</v>
      </c>
      <c r="AY198" s="97">
        <v>100</v>
      </c>
      <c r="AZ198" s="97">
        <v>0</v>
      </c>
      <c r="BA198" s="97">
        <v>0</v>
      </c>
      <c r="BB198" s="97">
        <v>100</v>
      </c>
      <c r="BC198" s="97">
        <v>100</v>
      </c>
      <c r="BD198" s="97">
        <v>0</v>
      </c>
      <c r="BE198" s="97">
        <v>0</v>
      </c>
      <c r="BF198" s="97">
        <v>0</v>
      </c>
      <c r="BG198" s="97">
        <v>0</v>
      </c>
      <c r="BH198" s="97">
        <v>94.9</v>
      </c>
      <c r="BI198" s="97">
        <v>100</v>
      </c>
      <c r="BJ198" s="97">
        <v>0</v>
      </c>
      <c r="BK198" s="97">
        <v>80</v>
      </c>
      <c r="BL198" s="97">
        <v>0</v>
      </c>
      <c r="BM198" s="97">
        <v>0</v>
      </c>
      <c r="BN198" s="97">
        <v>0</v>
      </c>
      <c r="BO198" s="97">
        <v>50</v>
      </c>
      <c r="BP198" s="97">
        <v>100</v>
      </c>
      <c r="BQ198" s="97">
        <v>0</v>
      </c>
      <c r="BR198" s="97">
        <v>98.8</v>
      </c>
      <c r="BS198" s="97">
        <v>93.1</v>
      </c>
      <c r="BT198" s="97">
        <v>0</v>
      </c>
      <c r="BU198" s="97">
        <v>100</v>
      </c>
      <c r="BV198" s="97">
        <v>100</v>
      </c>
      <c r="BW198" s="97">
        <v>0</v>
      </c>
      <c r="BX198" s="97">
        <v>100</v>
      </c>
      <c r="BY198" s="97">
        <v>0</v>
      </c>
      <c r="BZ198" s="97">
        <v>0</v>
      </c>
      <c r="CA198" s="97">
        <v>100</v>
      </c>
      <c r="CB198" s="97">
        <v>0</v>
      </c>
      <c r="CC198" s="97">
        <v>0</v>
      </c>
    </row>
    <row r="199" spans="1:81" x14ac:dyDescent="0.2">
      <c r="A199" s="83" t="s">
        <v>115</v>
      </c>
      <c r="B199" s="83"/>
      <c r="C199" s="83"/>
      <c r="D199" s="167">
        <v>1.32554557124519</v>
      </c>
      <c r="E199" s="167">
        <v>6.0606060606060606E-4</v>
      </c>
      <c r="F199" s="167">
        <v>7.2077683095999809E-2</v>
      </c>
      <c r="G199" s="167">
        <v>2.1290322580645202E-2</v>
      </c>
      <c r="H199" s="167">
        <v>6.3611111111111108E-3</v>
      </c>
      <c r="I199" s="167">
        <v>1.2327196279543901E-2</v>
      </c>
      <c r="J199" s="167">
        <v>3.63459944611777E-2</v>
      </c>
      <c r="K199" s="167">
        <v>7.0287539936102206E-3</v>
      </c>
      <c r="L199" s="167">
        <v>0</v>
      </c>
      <c r="M199" s="167">
        <v>1.12781954887218E-2</v>
      </c>
      <c r="N199" s="167">
        <v>7.3719680834154602E-2</v>
      </c>
      <c r="O199" s="167">
        <v>1.2070006035003E-3</v>
      </c>
      <c r="P199" s="167">
        <v>7.3216187433439801E-4</v>
      </c>
      <c r="Q199" s="167">
        <v>1.0325245224574102E-3</v>
      </c>
      <c r="R199" s="167">
        <v>2.4152821488692099E-3</v>
      </c>
      <c r="S199" s="167">
        <v>1.8365723013495303E-2</v>
      </c>
      <c r="T199" s="167">
        <v>1.04448831550434E-2</v>
      </c>
      <c r="U199" s="167">
        <v>2.1637467718294101E-3</v>
      </c>
      <c r="V199" s="167">
        <v>2.7272727272727301E-3</v>
      </c>
      <c r="W199" s="167">
        <v>0.29307288712421997</v>
      </c>
      <c r="X199" s="167">
        <v>6.41749666290173E-3</v>
      </c>
      <c r="Y199" s="167">
        <v>0.251351351351351</v>
      </c>
      <c r="Z199" s="167">
        <v>1.71004194846332E-2</v>
      </c>
      <c r="AA199" s="167">
        <v>9.3441963387648402E-2</v>
      </c>
      <c r="AB199" s="167">
        <v>3.7414052982593801E-2</v>
      </c>
      <c r="AC199" s="167">
        <v>1.3891568589619901E-2</v>
      </c>
      <c r="AD199" s="167">
        <v>1.7130620985010699E-3</v>
      </c>
      <c r="AE199" s="167">
        <v>0</v>
      </c>
      <c r="AF199" s="167">
        <v>0.27507811566240398</v>
      </c>
      <c r="AG199" s="167">
        <v>0</v>
      </c>
      <c r="AH199" s="167">
        <v>1.3711321104317201E-2</v>
      </c>
      <c r="AI199" s="167">
        <v>1.6525547895556703E-2</v>
      </c>
      <c r="AJ199" s="167">
        <v>0.381558252305218</v>
      </c>
      <c r="AK199" s="167">
        <v>7.4226578102679908E-2</v>
      </c>
      <c r="AL199" s="167">
        <v>2.2081148219707399E-3</v>
      </c>
      <c r="AM199" s="167">
        <v>1.07469102632993E-3</v>
      </c>
      <c r="AN199" s="167">
        <v>0.73726631590730995</v>
      </c>
      <c r="AO199" s="167">
        <v>2.85877033714265E-2</v>
      </c>
      <c r="AP199" s="167">
        <v>7.0990642142626705E-3</v>
      </c>
      <c r="AQ199" s="167">
        <v>1.8796992481203E-2</v>
      </c>
      <c r="AR199" s="167">
        <v>3.96102947823729E-2</v>
      </c>
      <c r="AS199" s="167">
        <v>4.1867704280155599E-2</v>
      </c>
      <c r="AT199" s="167">
        <v>2.06124852767962E-3</v>
      </c>
      <c r="AU199" s="167">
        <v>0.14912725994767501</v>
      </c>
      <c r="AV199" s="167">
        <v>3.4469791927801501E-3</v>
      </c>
      <c r="AW199" s="167">
        <v>0</v>
      </c>
      <c r="AX199" s="167">
        <v>0.12744721689059502</v>
      </c>
      <c r="AY199" s="167">
        <v>0.17535091450446599</v>
      </c>
      <c r="AZ199" s="167">
        <v>0.30679048659551206</v>
      </c>
      <c r="BA199" s="167">
        <v>0</v>
      </c>
      <c r="BB199" s="167">
        <v>2.4528119564517198E-2</v>
      </c>
      <c r="BC199" s="167">
        <v>7.2873018764802301E-4</v>
      </c>
      <c r="BD199" s="167">
        <v>0</v>
      </c>
      <c r="BE199" s="167">
        <v>9.0866998495196197E-3</v>
      </c>
      <c r="BF199" s="167">
        <v>4.0622299049265301E-2</v>
      </c>
      <c r="BG199" s="167">
        <v>4.5167118337849999E-3</v>
      </c>
      <c r="BH199" s="167">
        <v>7.0897357988251308E-3</v>
      </c>
      <c r="BI199" s="167">
        <v>8.6956521739130405E-4</v>
      </c>
      <c r="BJ199" s="167">
        <v>3.6074903033000601E-2</v>
      </c>
      <c r="BK199" s="167">
        <v>5.2377016561055499E-2</v>
      </c>
      <c r="BL199" s="167">
        <v>5.4997608799617409E-3</v>
      </c>
      <c r="BM199" s="167">
        <v>0</v>
      </c>
      <c r="BN199" s="167">
        <v>4.0248810830589097E-3</v>
      </c>
      <c r="BO199" s="167">
        <v>5.8290958700235604E-3</v>
      </c>
      <c r="BP199" s="167">
        <v>2.2850197508356099E-2</v>
      </c>
      <c r="BQ199" s="167">
        <v>0</v>
      </c>
      <c r="BR199" s="167">
        <v>0.96120266902484097</v>
      </c>
      <c r="BS199" s="167">
        <v>0.21409323996719601</v>
      </c>
      <c r="BT199" s="167">
        <v>1.20202627285996E-3</v>
      </c>
      <c r="BU199" s="167">
        <v>2.2465460591425498E-2</v>
      </c>
      <c r="BV199" s="167">
        <v>0.143412270275213</v>
      </c>
      <c r="BW199" s="167">
        <v>2.3856300870053301E-2</v>
      </c>
      <c r="BX199" s="167">
        <v>0</v>
      </c>
      <c r="BY199" s="167">
        <v>0</v>
      </c>
      <c r="BZ199" s="167">
        <v>0</v>
      </c>
      <c r="CA199" s="167">
        <v>4.8144638787164804E-3</v>
      </c>
      <c r="CB199" s="167">
        <v>6.53817339780699E-3</v>
      </c>
      <c r="CC199" s="167">
        <v>0.27616926503340805</v>
      </c>
    </row>
    <row r="200" spans="1:81" x14ac:dyDescent="0.2">
      <c r="A200" s="83" t="s">
        <v>116</v>
      </c>
      <c r="B200" s="83"/>
      <c r="C200" s="83"/>
      <c r="D200" s="167">
        <v>7.2174657534246608E-2</v>
      </c>
      <c r="E200" s="167">
        <v>0</v>
      </c>
      <c r="F200" s="167">
        <v>1.6080174390623703E-2</v>
      </c>
      <c r="G200" s="167">
        <v>1.3763440860215101E-2</v>
      </c>
      <c r="H200" s="167">
        <v>6.8500000000000005E-2</v>
      </c>
      <c r="I200" s="167">
        <v>6.3305829796028695E-2</v>
      </c>
      <c r="J200" s="167">
        <v>4.8683918146375002E-2</v>
      </c>
      <c r="K200" s="167">
        <v>2.3934070146297799</v>
      </c>
      <c r="L200" s="167">
        <v>7.4810606060606105E-2</v>
      </c>
      <c r="M200" s="167">
        <v>0</v>
      </c>
      <c r="N200" s="167">
        <v>0.16301618081826</v>
      </c>
      <c r="O200" s="167">
        <v>0</v>
      </c>
      <c r="P200" s="167">
        <v>0.61534877529286502</v>
      </c>
      <c r="Q200" s="167">
        <v>1.0325245224574102E-3</v>
      </c>
      <c r="R200" s="167">
        <v>3.7473468491546501E-2</v>
      </c>
      <c r="S200" s="167">
        <v>5.0582931923781896E-2</v>
      </c>
      <c r="T200" s="167">
        <v>5.6631926908773701E-2</v>
      </c>
      <c r="U200" s="167">
        <v>5.0910105307204103E-3</v>
      </c>
      <c r="V200" s="167">
        <v>0.149393939393939</v>
      </c>
      <c r="W200" s="167">
        <v>0.32998972105058</v>
      </c>
      <c r="X200" s="167">
        <v>3.1812817486787399E-3</v>
      </c>
      <c r="Y200" s="167">
        <v>9.45945945945946E-3</v>
      </c>
      <c r="Z200" s="167">
        <v>5.78503552778016E-2</v>
      </c>
      <c r="AA200" s="167">
        <v>9.9979903536977499E-2</v>
      </c>
      <c r="AB200" s="167">
        <v>1.2888723913222801E-2</v>
      </c>
      <c r="AC200" s="167">
        <v>3.3919477274911097E-2</v>
      </c>
      <c r="AD200" s="167">
        <v>2.2840827980014299E-3</v>
      </c>
      <c r="AE200" s="167">
        <v>0</v>
      </c>
      <c r="AF200" s="167">
        <v>4.7793255475822E-2</v>
      </c>
      <c r="AG200" s="167">
        <v>0</v>
      </c>
      <c r="AH200" s="167">
        <v>0.11047372316802399</v>
      </c>
      <c r="AI200" s="167">
        <v>2.35068417159763E-2</v>
      </c>
      <c r="AJ200" s="167">
        <v>0.414122924853217</v>
      </c>
      <c r="AK200" s="167">
        <v>8.2402793500528398E-2</v>
      </c>
      <c r="AL200" s="167">
        <v>0.134205993799518</v>
      </c>
      <c r="AM200" s="167">
        <v>1.1284255776464301E-2</v>
      </c>
      <c r="AN200" s="167">
        <v>7.4147250698974793E-2</v>
      </c>
      <c r="AO200" s="167">
        <v>7.154292219573799E-2</v>
      </c>
      <c r="AP200" s="167">
        <v>0</v>
      </c>
      <c r="AQ200" s="167">
        <v>0.53291098464511999</v>
      </c>
      <c r="AR200" s="167">
        <v>3.74823540865502E-2</v>
      </c>
      <c r="AS200" s="167">
        <v>1.5564202334630301E-3</v>
      </c>
      <c r="AT200" s="167">
        <v>7.3518600205852097E-4</v>
      </c>
      <c r="AU200" s="167">
        <v>1.15490446847266E-2</v>
      </c>
      <c r="AV200" s="167">
        <v>2.06411258795934E-3</v>
      </c>
      <c r="AW200" s="167">
        <v>0</v>
      </c>
      <c r="AX200" s="167">
        <v>6.3963157221440508E-4</v>
      </c>
      <c r="AY200" s="167">
        <v>0.170662980488064</v>
      </c>
      <c r="AZ200" s="167">
        <v>8.0074173971678999E-4</v>
      </c>
      <c r="BA200" s="167">
        <v>0.70213117462415298</v>
      </c>
      <c r="BB200" s="167">
        <v>2.55997941725092E-2</v>
      </c>
      <c r="BC200" s="167">
        <v>3.4620991253644304E-3</v>
      </c>
      <c r="BD200" s="167">
        <v>7.2747183979974999E-3</v>
      </c>
      <c r="BE200" s="167">
        <v>7.83462592121002E-2</v>
      </c>
      <c r="BF200" s="167">
        <v>0.120234322481513</v>
      </c>
      <c r="BG200" s="167">
        <v>0</v>
      </c>
      <c r="BH200" s="167">
        <v>8.0446798043811718E-3</v>
      </c>
      <c r="BI200" s="167">
        <v>5.5458895171813802E-3</v>
      </c>
      <c r="BJ200" s="167">
        <v>0.122097765815292</v>
      </c>
      <c r="BK200" s="167">
        <v>0.14893942640261998</v>
      </c>
      <c r="BL200" s="167">
        <v>2.39120038259206E-4</v>
      </c>
      <c r="BM200" s="167">
        <v>6.1475409836065599E-3</v>
      </c>
      <c r="BN200" s="167">
        <v>4.5737285034760301E-2</v>
      </c>
      <c r="BO200" s="167">
        <v>1.6731734523145602E-3</v>
      </c>
      <c r="BP200" s="167">
        <v>1.8374830331638302E-2</v>
      </c>
      <c r="BQ200" s="167">
        <v>0</v>
      </c>
      <c r="BR200" s="167">
        <v>9.3999348342876807E-2</v>
      </c>
      <c r="BS200" s="167">
        <v>4.6773670557717306E-2</v>
      </c>
      <c r="BT200" s="167">
        <v>1.02889479550716E-2</v>
      </c>
      <c r="BU200" s="167">
        <v>8.997963098463431E-2</v>
      </c>
      <c r="BV200" s="167">
        <v>3.2442312085903605E-3</v>
      </c>
      <c r="BW200" s="167">
        <v>0</v>
      </c>
      <c r="BX200" s="167">
        <v>3.7135278514588903E-3</v>
      </c>
      <c r="BY200" s="167">
        <v>2.7496318114874798</v>
      </c>
      <c r="BZ200" s="167">
        <v>0.36175125848612205</v>
      </c>
      <c r="CA200" s="167">
        <v>3.6872137355748305E-2</v>
      </c>
      <c r="CB200" s="167">
        <v>1.48450800136193E-2</v>
      </c>
      <c r="CC200" s="167">
        <v>0</v>
      </c>
    </row>
    <row r="201" spans="1:81" x14ac:dyDescent="0.2">
      <c r="A201" s="83" t="s">
        <v>117</v>
      </c>
      <c r="B201" s="83"/>
      <c r="C201" s="83"/>
      <c r="D201" s="167">
        <v>1.1730192719486101</v>
      </c>
      <c r="E201" s="167">
        <v>1.17333333333333</v>
      </c>
      <c r="F201" s="167">
        <v>2.0298389151544301E-2</v>
      </c>
      <c r="G201" s="167">
        <v>6.1290322580645207E-3</v>
      </c>
      <c r="H201" s="167">
        <v>1.0527777777777801E-2</v>
      </c>
      <c r="I201" s="167">
        <v>1.9437965122736902E-2</v>
      </c>
      <c r="J201" s="167">
        <v>6.9660380406251304E-2</v>
      </c>
      <c r="K201" s="167">
        <v>2.9733358910416303E-2</v>
      </c>
      <c r="L201" s="167">
        <v>0</v>
      </c>
      <c r="M201" s="167">
        <v>4.0639097744360901</v>
      </c>
      <c r="N201" s="167">
        <v>7.28295768827288E-2</v>
      </c>
      <c r="O201" s="167">
        <v>0</v>
      </c>
      <c r="P201" s="167">
        <v>8.4198615548455813E-2</v>
      </c>
      <c r="Q201" s="167">
        <v>0</v>
      </c>
      <c r="R201" s="167">
        <v>2.8498355864084801E-3</v>
      </c>
      <c r="S201" s="167">
        <v>1.2384593267807501E-2</v>
      </c>
      <c r="T201" s="167">
        <v>4.6072264817960604E-2</v>
      </c>
      <c r="U201" s="167">
        <v>8.8983346108285108E-2</v>
      </c>
      <c r="V201" s="167">
        <v>2.3030303030303002E-2</v>
      </c>
      <c r="W201" s="167">
        <v>7.0803359438676106E-2</v>
      </c>
      <c r="X201" s="167">
        <v>1.14871794871795E-2</v>
      </c>
      <c r="Y201" s="167">
        <v>2.78378378378378E-2</v>
      </c>
      <c r="Z201" s="167">
        <v>4.0685728961561501E-2</v>
      </c>
      <c r="AA201" s="167">
        <v>1.0641501857243199E-2</v>
      </c>
      <c r="AB201" s="167">
        <v>3.01588282553612E-2</v>
      </c>
      <c r="AC201" s="167">
        <v>0.46157540826128701</v>
      </c>
      <c r="AD201" s="167">
        <v>4.2100756386470699E-2</v>
      </c>
      <c r="AE201" s="167">
        <v>0</v>
      </c>
      <c r="AF201" s="167">
        <v>0.10320122406011199</v>
      </c>
      <c r="AG201" s="167">
        <v>0</v>
      </c>
      <c r="AH201" s="167">
        <v>0.68139792899408302</v>
      </c>
      <c r="AI201" s="167">
        <v>5.6930350020788702E-2</v>
      </c>
      <c r="AJ201" s="167">
        <v>0.713313979129931</v>
      </c>
      <c r="AK201" s="167">
        <v>0.18736630604894602</v>
      </c>
      <c r="AL201" s="167">
        <v>5.9876118375774305E-3</v>
      </c>
      <c r="AM201" s="167">
        <v>1.5056461731493101E-2</v>
      </c>
      <c r="AN201" s="167">
        <v>6.8698308620818105E-2</v>
      </c>
      <c r="AO201" s="167">
        <v>6.3230379026714412E-2</v>
      </c>
      <c r="AP201" s="167">
        <v>8.8903170522707797E-3</v>
      </c>
      <c r="AQ201" s="167">
        <v>2.2107748443872102E-2</v>
      </c>
      <c r="AR201" s="167">
        <v>6.5959207515942198E-2</v>
      </c>
      <c r="AS201" s="167">
        <v>1.1984435797665401E-2</v>
      </c>
      <c r="AT201" s="167">
        <v>1.7621145374449301E-3</v>
      </c>
      <c r="AU201" s="167">
        <v>2.0439467730183701E-2</v>
      </c>
      <c r="AV201" s="167">
        <v>6.8944002495710506E-3</v>
      </c>
      <c r="AW201" s="167">
        <v>0</v>
      </c>
      <c r="AX201" s="167">
        <v>3.3184428844926601E-3</v>
      </c>
      <c r="AY201" s="167">
        <v>0.33609737947164203</v>
      </c>
      <c r="AZ201" s="167">
        <v>0.37412854956639996</v>
      </c>
      <c r="BA201" s="167">
        <v>1.7181562861391001E-2</v>
      </c>
      <c r="BB201" s="167">
        <v>6.4277122925186406E-2</v>
      </c>
      <c r="BC201" s="167">
        <v>7.2919515085224701E-4</v>
      </c>
      <c r="BD201" s="167">
        <v>2.8157997653500202E-3</v>
      </c>
      <c r="BE201" s="167">
        <v>8.7394374348882999E-3</v>
      </c>
      <c r="BF201" s="167">
        <v>0.816479400749064</v>
      </c>
      <c r="BG201" s="167">
        <v>1.20445648900933E-3</v>
      </c>
      <c r="BH201" s="167">
        <v>0.100124432097694</v>
      </c>
      <c r="BI201" s="167">
        <v>9.3627664201826902E-2</v>
      </c>
      <c r="BJ201" s="167">
        <v>3.7238729800493205E-2</v>
      </c>
      <c r="BK201" s="167">
        <v>0.22994521470327201</v>
      </c>
      <c r="BL201" s="167">
        <v>2.1520803443328498E-3</v>
      </c>
      <c r="BM201" s="167">
        <v>5.1264524948735498E-4</v>
      </c>
      <c r="BN201" s="167">
        <v>3.50237139730026E-2</v>
      </c>
      <c r="BO201" s="167">
        <v>7.3707030040260106E-3</v>
      </c>
      <c r="BP201" s="167">
        <v>9.5315805379268703E-2</v>
      </c>
      <c r="BQ201" s="167">
        <v>0</v>
      </c>
      <c r="BR201" s="167">
        <v>7.2919475756431706E-2</v>
      </c>
      <c r="BS201" s="167">
        <v>4.9751601987184098E-2</v>
      </c>
      <c r="BT201" s="167">
        <v>5.7367925336073294E-3</v>
      </c>
      <c r="BU201" s="167">
        <v>9.0508206446509795E-2</v>
      </c>
      <c r="BV201" s="167">
        <v>2.7371014096072301E-3</v>
      </c>
      <c r="BW201" s="167">
        <v>1.31960784313725</v>
      </c>
      <c r="BX201" s="167">
        <v>0</v>
      </c>
      <c r="BY201" s="167">
        <v>1.22729504172803E-2</v>
      </c>
      <c r="BZ201" s="167">
        <v>0.34997459936267505</v>
      </c>
      <c r="CA201" s="167">
        <v>1.35674790088061E-2</v>
      </c>
      <c r="CB201" s="167">
        <v>2.8653295128939802E-2</v>
      </c>
      <c r="CC201" s="167">
        <v>6.9858057333704399E-2</v>
      </c>
    </row>
    <row r="202" spans="1:81" x14ac:dyDescent="0.2">
      <c r="A202" s="83" t="s">
        <v>118</v>
      </c>
      <c r="B202" s="83"/>
      <c r="C202" s="83"/>
      <c r="D202" s="167">
        <v>1.2453703703703698</v>
      </c>
      <c r="E202" s="167">
        <v>0</v>
      </c>
      <c r="F202" s="167">
        <v>0.79596863233587212</v>
      </c>
      <c r="G202" s="167">
        <v>0.61655913978494603</v>
      </c>
      <c r="H202" s="167">
        <v>4.5944444444444406E-2</v>
      </c>
      <c r="I202" s="167">
        <v>5.16184229288464E-2</v>
      </c>
      <c r="J202" s="167">
        <v>2.3399585170865298E-2</v>
      </c>
      <c r="K202" s="167">
        <v>3.6757655181231204E-2</v>
      </c>
      <c r="L202" s="167">
        <v>1.1993056651412299</v>
      </c>
      <c r="M202" s="167">
        <v>0</v>
      </c>
      <c r="N202" s="167">
        <v>0.209174428585053</v>
      </c>
      <c r="O202" s="167">
        <v>4.9457177322074802E-2</v>
      </c>
      <c r="P202" s="167">
        <v>0.33599467731204302</v>
      </c>
      <c r="Q202" s="167">
        <v>1.5487867836861101E-3</v>
      </c>
      <c r="R202" s="167">
        <v>1.0942515319521401E-2</v>
      </c>
      <c r="S202" s="167">
        <v>8.1745985308276189E-2</v>
      </c>
      <c r="T202" s="167">
        <v>9.3590744226619504E-2</v>
      </c>
      <c r="U202" s="167">
        <v>0.23470027153101702</v>
      </c>
      <c r="V202" s="167">
        <v>0</v>
      </c>
      <c r="W202" s="167">
        <v>9.9192291341929986E-3</v>
      </c>
      <c r="X202" s="167">
        <v>0.95530726256983201</v>
      </c>
      <c r="Y202" s="167">
        <v>1.9189189189189201E-2</v>
      </c>
      <c r="Z202" s="167">
        <v>0.159168735553463</v>
      </c>
      <c r="AA202" s="167">
        <v>7.7309236947791203E-3</v>
      </c>
      <c r="AB202" s="167">
        <v>6.1543209876543201E-2</v>
      </c>
      <c r="AC202" s="167">
        <v>8.5518102372034999E-2</v>
      </c>
      <c r="AD202" s="167">
        <v>0.36891911170288699</v>
      </c>
      <c r="AE202" s="167">
        <v>0</v>
      </c>
      <c r="AF202" s="167">
        <v>3.7597895643350802E-2</v>
      </c>
      <c r="AG202" s="167">
        <v>3.25</v>
      </c>
      <c r="AH202" s="167">
        <v>8.34256183093392E-2</v>
      </c>
      <c r="AI202" s="167">
        <v>0.13261874899006601</v>
      </c>
      <c r="AJ202" s="167">
        <v>1.3699792209008999</v>
      </c>
      <c r="AK202" s="167">
        <v>0.44135432565413202</v>
      </c>
      <c r="AL202" s="167">
        <v>4.0131940626717995E-2</v>
      </c>
      <c r="AM202" s="167">
        <v>0.21162123385939699</v>
      </c>
      <c r="AN202" s="167">
        <v>0.35228460504703601</v>
      </c>
      <c r="AO202" s="167">
        <v>0.19415911379657599</v>
      </c>
      <c r="AP202" s="167">
        <v>0.21958773897255202</v>
      </c>
      <c r="AQ202" s="167">
        <v>0.25951742627345797</v>
      </c>
      <c r="AR202" s="167">
        <v>0.121424746698563</v>
      </c>
      <c r="AS202" s="167">
        <v>6.0700389105058407E-3</v>
      </c>
      <c r="AT202" s="167">
        <v>0.17771922119748201</v>
      </c>
      <c r="AU202" s="167">
        <v>0.22113376618445502</v>
      </c>
      <c r="AV202" s="167">
        <v>7.2742552992809809E-2</v>
      </c>
      <c r="AW202" s="167">
        <v>0</v>
      </c>
      <c r="AX202" s="167">
        <v>0.10786948176583501</v>
      </c>
      <c r="AY202" s="167">
        <v>0.10739146607152301</v>
      </c>
      <c r="AZ202" s="167">
        <v>7.9091255880981703E-2</v>
      </c>
      <c r="BA202" s="167">
        <v>0.14885180902031997</v>
      </c>
      <c r="BB202" s="167">
        <v>2.98409338721057E-2</v>
      </c>
      <c r="BC202" s="167">
        <v>6.3763891419202001E-3</v>
      </c>
      <c r="BD202" s="167">
        <v>1.9939010086793302E-2</v>
      </c>
      <c r="BE202" s="167">
        <v>0.107014700775553</v>
      </c>
      <c r="BF202" s="167">
        <v>0.26130798040910397</v>
      </c>
      <c r="BG202" s="167">
        <v>2.10779885576634E-2</v>
      </c>
      <c r="BH202" s="167">
        <v>7.0752669502560997E-2</v>
      </c>
      <c r="BI202" s="167">
        <v>1.0544624415697401E-2</v>
      </c>
      <c r="BJ202" s="167">
        <v>0.76347352814456204</v>
      </c>
      <c r="BK202" s="167">
        <v>6.7252895398002291E-2</v>
      </c>
      <c r="BL202" s="167">
        <v>0.26183644189383098</v>
      </c>
      <c r="BM202" s="167">
        <v>3.4135518006485804E-4</v>
      </c>
      <c r="BN202" s="167">
        <v>7.3233247894544107E-3</v>
      </c>
      <c r="BO202" s="167">
        <v>1.8575851393188901E-3</v>
      </c>
      <c r="BP202" s="167">
        <v>7.70856190824495E-2</v>
      </c>
      <c r="BQ202" s="167">
        <v>0</v>
      </c>
      <c r="BR202" s="167">
        <v>0.31791505993918701</v>
      </c>
      <c r="BS202" s="167">
        <v>0.15657991762738102</v>
      </c>
      <c r="BT202" s="167">
        <v>0.301068832834545</v>
      </c>
      <c r="BU202" s="167">
        <v>0.45620198892395603</v>
      </c>
      <c r="BV202" s="167">
        <v>6.9713294375456494E-2</v>
      </c>
      <c r="BW202" s="167">
        <v>8.3916083916083894E-4</v>
      </c>
      <c r="BX202" s="167">
        <v>0.87509944311853605</v>
      </c>
      <c r="BY202" s="167">
        <v>5.3784977908689298</v>
      </c>
      <c r="BZ202" s="167">
        <v>0</v>
      </c>
      <c r="CA202" s="167">
        <v>6.8916982290920303E-2</v>
      </c>
      <c r="CB202" s="167">
        <v>5.7532379004771601E-2</v>
      </c>
      <c r="CC202" s="167">
        <v>3.61814639576955E-3</v>
      </c>
    </row>
    <row r="203" spans="1:81" x14ac:dyDescent="0.2">
      <c r="A203" s="83" t="s">
        <v>119</v>
      </c>
      <c r="B203" s="83"/>
      <c r="C203" s="83"/>
      <c r="D203" s="167">
        <v>0.64805762799073796</v>
      </c>
      <c r="E203" s="167">
        <v>0</v>
      </c>
      <c r="F203" s="167">
        <v>0.10194490841661201</v>
      </c>
      <c r="G203" s="167">
        <v>1.9892473118279599E-2</v>
      </c>
      <c r="H203" s="167">
        <v>7.8750000000000001E-2</v>
      </c>
      <c r="I203" s="167">
        <v>0.112171156893819</v>
      </c>
      <c r="J203" s="167">
        <v>5.78254568875292E-2</v>
      </c>
      <c r="K203" s="167">
        <v>0.27880803171761098</v>
      </c>
      <c r="L203" s="167">
        <v>0</v>
      </c>
      <c r="M203" s="167">
        <v>1.7308270676691699</v>
      </c>
      <c r="N203" s="167">
        <v>3.7511523667228298E-2</v>
      </c>
      <c r="O203" s="167">
        <v>3.25693606755127E-2</v>
      </c>
      <c r="P203" s="167">
        <v>2.60811709913506E-2</v>
      </c>
      <c r="Q203" s="167">
        <v>1.0325245224574102E-3</v>
      </c>
      <c r="R203" s="167">
        <v>7.4409104172745806E-3</v>
      </c>
      <c r="S203" s="167">
        <v>4.6496798363312705E-2</v>
      </c>
      <c r="T203" s="167">
        <v>1.5919838391258399E-2</v>
      </c>
      <c r="U203" s="167">
        <v>7.3043478260869599E-2</v>
      </c>
      <c r="V203" s="167">
        <v>1.1990909090909101</v>
      </c>
      <c r="W203" s="167">
        <v>7.7192733968343905E-3</v>
      </c>
      <c r="X203" s="167">
        <v>0.20944526968191399</v>
      </c>
      <c r="Y203" s="167">
        <v>6.7567567567567597E-3</v>
      </c>
      <c r="Z203" s="167">
        <v>0.185407927403476</v>
      </c>
      <c r="AA203" s="167">
        <v>7.644337155501911E-3</v>
      </c>
      <c r="AB203" s="167">
        <v>7.0072332730560603E-3</v>
      </c>
      <c r="AC203" s="167">
        <v>5.1387955047545904E-2</v>
      </c>
      <c r="AD203" s="167">
        <v>6.9696681563183399E-2</v>
      </c>
      <c r="AE203" s="167">
        <v>0</v>
      </c>
      <c r="AF203" s="167">
        <v>0.123603271512499</v>
      </c>
      <c r="AG203" s="167">
        <v>6.75</v>
      </c>
      <c r="AH203" s="167">
        <v>0</v>
      </c>
      <c r="AI203" s="167">
        <v>4.4058724458013905E-2</v>
      </c>
      <c r="AJ203" s="167">
        <v>1.1691965043661998</v>
      </c>
      <c r="AK203" s="167">
        <v>9.3869169844529213E-2</v>
      </c>
      <c r="AL203" s="167">
        <v>2.0811868947043101E-2</v>
      </c>
      <c r="AM203" s="167">
        <v>1.1663376996231802E-2</v>
      </c>
      <c r="AN203" s="167">
        <v>0.18573411879479201</v>
      </c>
      <c r="AO203" s="167">
        <v>0.11139927052247602</v>
      </c>
      <c r="AP203" s="167">
        <v>5.0538436933575001E-2</v>
      </c>
      <c r="AQ203" s="167">
        <v>1.0403260403260402E-2</v>
      </c>
      <c r="AR203" s="167">
        <v>7.3504356715182795E-2</v>
      </c>
      <c r="AS203" s="167">
        <v>9.3385214007782108E-4</v>
      </c>
      <c r="AT203" s="167">
        <v>0.81523477249600196</v>
      </c>
      <c r="AU203" s="167">
        <v>4.3741993821113705E-2</v>
      </c>
      <c r="AV203" s="167">
        <v>8.5122246730249505E-3</v>
      </c>
      <c r="AW203" s="167">
        <v>0</v>
      </c>
      <c r="AX203" s="167">
        <v>3.83975425572763E-3</v>
      </c>
      <c r="AY203" s="167">
        <v>0.209774236387782</v>
      </c>
      <c r="AZ203" s="167">
        <v>0.82099363701487504</v>
      </c>
      <c r="BA203" s="167">
        <v>0.41599207004790995</v>
      </c>
      <c r="BB203" s="167">
        <v>1.7950731652589202E-2</v>
      </c>
      <c r="BC203" s="167">
        <v>1.1892781996157701E-3</v>
      </c>
      <c r="BD203" s="167">
        <v>8.7116180951636799E-2</v>
      </c>
      <c r="BE203" s="167">
        <v>0.10477678743681799</v>
      </c>
      <c r="BF203" s="167">
        <v>0</v>
      </c>
      <c r="BG203" s="167">
        <v>1.5356820234868999E-2</v>
      </c>
      <c r="BH203" s="167">
        <v>3.6519373788233903E-2</v>
      </c>
      <c r="BI203" s="167">
        <v>0.24646662317895199</v>
      </c>
      <c r="BJ203" s="167">
        <v>8.5011482908497304E-2</v>
      </c>
      <c r="BK203" s="167">
        <v>0.47429534313725502</v>
      </c>
      <c r="BL203" s="167">
        <v>1.7934002869440503E-2</v>
      </c>
      <c r="BM203" s="167">
        <v>0.25618706263867602</v>
      </c>
      <c r="BN203" s="167">
        <v>4.1712005803409502E-2</v>
      </c>
      <c r="BO203" s="167">
        <v>3.9618670298378102E-3</v>
      </c>
      <c r="BP203" s="167">
        <v>8.9938281630664293E-2</v>
      </c>
      <c r="BQ203" s="167">
        <v>0</v>
      </c>
      <c r="BR203" s="167">
        <v>0.22182441345450998</v>
      </c>
      <c r="BS203" s="167">
        <v>4.3285258570337402E-2</v>
      </c>
      <c r="BT203" s="167">
        <v>9.7515156690291205E-2</v>
      </c>
      <c r="BU203" s="167">
        <v>0.15891288867790201</v>
      </c>
      <c r="BV203" s="167">
        <v>0.147234508230359</v>
      </c>
      <c r="BW203" s="167">
        <v>2.3825503355704698</v>
      </c>
      <c r="BX203" s="167">
        <v>0</v>
      </c>
      <c r="BY203" s="167">
        <v>1.1291114383897899E-2</v>
      </c>
      <c r="BZ203" s="167">
        <v>0</v>
      </c>
      <c r="CA203" s="167">
        <v>1.9116104102157302E-2</v>
      </c>
      <c r="CB203" s="167">
        <v>6.1482944100224701E-2</v>
      </c>
      <c r="CC203" s="167">
        <v>6.3312900529395399</v>
      </c>
    </row>
    <row r="204" spans="1:81" x14ac:dyDescent="0.2">
      <c r="A204" s="83" t="s">
        <v>120</v>
      </c>
      <c r="B204" s="83"/>
      <c r="C204" s="83"/>
      <c r="D204" s="167">
        <v>1.0022269807280502</v>
      </c>
      <c r="E204" s="167">
        <v>0</v>
      </c>
      <c r="F204" s="167">
        <v>0.13223678622993501</v>
      </c>
      <c r="G204" s="167">
        <v>0.51569892473118306</v>
      </c>
      <c r="H204" s="167">
        <v>3.3277777777777795E-2</v>
      </c>
      <c r="I204" s="167">
        <v>6.1643944072332299E-2</v>
      </c>
      <c r="J204" s="167">
        <v>5.7218681517521498E-2</v>
      </c>
      <c r="K204" s="167">
        <v>2.61258383902906E-2</v>
      </c>
      <c r="L204" s="167">
        <v>1.4182161991805899E-3</v>
      </c>
      <c r="M204" s="167">
        <v>7.5187969924812002E-4</v>
      </c>
      <c r="N204" s="167">
        <v>9.5590806497758807E-2</v>
      </c>
      <c r="O204" s="167">
        <v>2.4728588661037401E-2</v>
      </c>
      <c r="P204" s="167">
        <v>0.21636726546906201</v>
      </c>
      <c r="Q204" s="167">
        <v>0</v>
      </c>
      <c r="R204" s="167">
        <v>0.13641669098336701</v>
      </c>
      <c r="S204" s="167">
        <v>6.2379089691532601E-2</v>
      </c>
      <c r="T204" s="167">
        <v>6.97626371608282E-2</v>
      </c>
      <c r="U204" s="167">
        <v>0.32932508514631298</v>
      </c>
      <c r="V204" s="167">
        <v>3.0303030303030303E-4</v>
      </c>
      <c r="W204" s="167">
        <v>0.21282468681435301</v>
      </c>
      <c r="X204" s="167">
        <v>2.4827233171231103E-2</v>
      </c>
      <c r="Y204" s="167">
        <v>0</v>
      </c>
      <c r="Z204" s="167">
        <v>0.19140056502011799</v>
      </c>
      <c r="AA204" s="167">
        <v>4.8280024140012097E-2</v>
      </c>
      <c r="AB204" s="167">
        <v>7.1309843836572198E-2</v>
      </c>
      <c r="AC204" s="167">
        <v>0.43064817924482995</v>
      </c>
      <c r="AD204" s="167">
        <v>0.67260886100019002</v>
      </c>
      <c r="AE204" s="167">
        <v>3.4845735027223199E-2</v>
      </c>
      <c r="AF204" s="167">
        <v>7.2171593213104304E-2</v>
      </c>
      <c r="AG204" s="167">
        <v>0</v>
      </c>
      <c r="AH204" s="167">
        <v>1.11524300441826</v>
      </c>
      <c r="AI204" s="167">
        <v>3.4328794073345395E-2</v>
      </c>
      <c r="AJ204" s="167">
        <v>0.63890393915678401</v>
      </c>
      <c r="AK204" s="167">
        <v>0.21430543107473099</v>
      </c>
      <c r="AL204" s="167">
        <v>3.8482682792743304E-3</v>
      </c>
      <c r="AM204" s="167">
        <v>0.306159094990124</v>
      </c>
      <c r="AN204" s="167">
        <v>1.27102698227524</v>
      </c>
      <c r="AO204" s="167">
        <v>0.212497633920121</v>
      </c>
      <c r="AP204" s="167">
        <v>1.2790449797484501E-2</v>
      </c>
      <c r="AQ204" s="167">
        <v>1.2865873271148299E-3</v>
      </c>
      <c r="AR204" s="167">
        <v>5.7996815043010803E-2</v>
      </c>
      <c r="AS204" s="167">
        <v>8.9649805447470796E-2</v>
      </c>
      <c r="AT204" s="167">
        <v>4.0940766550522596E-2</v>
      </c>
      <c r="AU204" s="167">
        <v>3.8712336980962402E-2</v>
      </c>
      <c r="AV204" s="167">
        <v>0.12036807535010501</v>
      </c>
      <c r="AW204" s="167">
        <v>0</v>
      </c>
      <c r="AX204" s="167">
        <v>4.7120418848167499E-2</v>
      </c>
      <c r="AY204" s="167">
        <v>0.163046364650274</v>
      </c>
      <c r="AZ204" s="167">
        <v>2.1678850516763298E-2</v>
      </c>
      <c r="BA204" s="167">
        <v>0.45894597720138802</v>
      </c>
      <c r="BB204" s="167">
        <v>8.8758628421339192E-2</v>
      </c>
      <c r="BC204" s="167">
        <v>3.4722222222222203E-3</v>
      </c>
      <c r="BD204" s="167">
        <v>1.8336454431959998E-2</v>
      </c>
      <c r="BE204" s="167">
        <v>0.23006134969325201</v>
      </c>
      <c r="BF204" s="167">
        <v>0.118793815423029</v>
      </c>
      <c r="BG204" s="167">
        <v>0</v>
      </c>
      <c r="BH204" s="167">
        <v>0.120467633185751</v>
      </c>
      <c r="BI204" s="167">
        <v>0.27162103433289897</v>
      </c>
      <c r="BJ204" s="167">
        <v>0.13225959410760602</v>
      </c>
      <c r="BK204" s="167">
        <v>6.5109435350376998E-2</v>
      </c>
      <c r="BL204" s="167">
        <v>1.6738402678144401E-2</v>
      </c>
      <c r="BM204" s="167">
        <v>1.8771331058020501E-3</v>
      </c>
      <c r="BN204" s="167">
        <v>5.2612349287541098E-2</v>
      </c>
      <c r="BO204" s="167">
        <v>0.169977105377143</v>
      </c>
      <c r="BP204" s="167">
        <v>5.9724224762910498E-2</v>
      </c>
      <c r="BQ204" s="167">
        <v>0</v>
      </c>
      <c r="BR204" s="167">
        <v>7.652912804938361E-2</v>
      </c>
      <c r="BS204" s="167">
        <v>0.110537375624124</v>
      </c>
      <c r="BT204" s="167">
        <v>5.9686221009549803E-3</v>
      </c>
      <c r="BU204" s="167">
        <v>3.2043936939428697E-2</v>
      </c>
      <c r="BV204" s="167">
        <v>0.39997263897122498</v>
      </c>
      <c r="BW204" s="167">
        <v>7.8277886497064592E-3</v>
      </c>
      <c r="BX204" s="167">
        <v>7.9491255961844202E-4</v>
      </c>
      <c r="BY204" s="167">
        <v>3.7309769268532196E-2</v>
      </c>
      <c r="BZ204" s="167">
        <v>0</v>
      </c>
      <c r="CA204" s="167">
        <v>3.0320088017808298E-2</v>
      </c>
      <c r="CB204" s="167">
        <v>3.7913399249914798E-2</v>
      </c>
      <c r="CC204" s="167">
        <v>6.1298411813875704E-3</v>
      </c>
    </row>
    <row r="205" spans="1:81" x14ac:dyDescent="0.2">
      <c r="A205" s="83" t="s">
        <v>121</v>
      </c>
      <c r="B205" s="83"/>
      <c r="C205" s="83"/>
      <c r="D205" s="167">
        <v>0.47098156879554204</v>
      </c>
      <c r="E205" s="167">
        <v>1.2121212121212102E-3</v>
      </c>
      <c r="F205" s="167">
        <v>2.4007020921212801E-2</v>
      </c>
      <c r="G205" s="167">
        <v>5.5591397849462404E-2</v>
      </c>
      <c r="H205" s="167">
        <v>0.13211111111111101</v>
      </c>
      <c r="I205" s="167">
        <v>0.11319051916591501</v>
      </c>
      <c r="J205" s="167">
        <v>6.5231362467866302E-2</v>
      </c>
      <c r="K205" s="167">
        <v>0.101359545541584</v>
      </c>
      <c r="L205" s="167">
        <v>2.0135283938964903E-2</v>
      </c>
      <c r="M205" s="167">
        <v>2.4075187969924801</v>
      </c>
      <c r="N205" s="167">
        <v>1.8406078138411198E-2</v>
      </c>
      <c r="O205" s="167">
        <v>1.08433734939759E-2</v>
      </c>
      <c r="P205" s="167">
        <v>3.9848575413428998E-3</v>
      </c>
      <c r="Q205" s="167">
        <v>0</v>
      </c>
      <c r="R205" s="167">
        <v>0.19017062855476202</v>
      </c>
      <c r="S205" s="167">
        <v>0.109329407325123</v>
      </c>
      <c r="T205" s="167">
        <v>2.85569992195032E-2</v>
      </c>
      <c r="U205" s="167">
        <v>6.9449267310229892E-5</v>
      </c>
      <c r="V205" s="167">
        <v>9.6969696969697004E-3</v>
      </c>
      <c r="W205" s="167">
        <v>0.10090542547923899</v>
      </c>
      <c r="X205" s="167">
        <v>1.47848774748043E-2</v>
      </c>
      <c r="Y205" s="167">
        <v>1.2432432432432399E-2</v>
      </c>
      <c r="Z205" s="167">
        <v>0.16826470336443802</v>
      </c>
      <c r="AA205" s="167">
        <v>4.2973054192126596E-2</v>
      </c>
      <c r="AB205" s="167">
        <v>0.13812041477109699</v>
      </c>
      <c r="AC205" s="167">
        <v>0.35926938012368803</v>
      </c>
      <c r="AD205" s="167">
        <v>2.8981375902698602E-3</v>
      </c>
      <c r="AE205" s="167">
        <v>1</v>
      </c>
      <c r="AF205" s="167">
        <v>0.136649672561275</v>
      </c>
      <c r="AG205" s="167">
        <v>0</v>
      </c>
      <c r="AH205" s="167">
        <v>0.18407502758366998</v>
      </c>
      <c r="AI205" s="167">
        <v>0.112890595009597</v>
      </c>
      <c r="AJ205" s="167">
        <v>0.62013287093135006</v>
      </c>
      <c r="AK205" s="167">
        <v>0.11291135275733201</v>
      </c>
      <c r="AL205" s="167">
        <v>8.6045077755703206E-2</v>
      </c>
      <c r="AM205" s="167">
        <v>3.2854578096947896E-2</v>
      </c>
      <c r="AN205" s="167">
        <v>0.290845494207913</v>
      </c>
      <c r="AO205" s="167">
        <v>0.224218796148621</v>
      </c>
      <c r="AP205" s="167">
        <v>1.6503407155025601E-2</v>
      </c>
      <c r="AQ205" s="167">
        <v>4.1238217652099403E-2</v>
      </c>
      <c r="AR205" s="167">
        <v>8.3775495302536113E-2</v>
      </c>
      <c r="AS205" s="167">
        <v>3.4241245136186799E-3</v>
      </c>
      <c r="AT205" s="167">
        <v>3.0434782608695699E-3</v>
      </c>
      <c r="AU205" s="167">
        <v>0.20869468120742898</v>
      </c>
      <c r="AV205" s="167">
        <v>2.4381931966045E-2</v>
      </c>
      <c r="AW205" s="167">
        <v>0</v>
      </c>
      <c r="AX205" s="167">
        <v>0</v>
      </c>
      <c r="AY205" s="167">
        <v>0.22272365277409101</v>
      </c>
      <c r="AZ205" s="167">
        <v>4.9176193678547404E-3</v>
      </c>
      <c r="BA205" s="167">
        <v>0.16570295721129999</v>
      </c>
      <c r="BB205" s="167">
        <v>2.4849590373783901E-2</v>
      </c>
      <c r="BC205" s="167">
        <v>9.9323830409356703E-2</v>
      </c>
      <c r="BD205" s="167">
        <v>6.9167186525265101E-2</v>
      </c>
      <c r="BE205" s="167">
        <v>0.383667091098507</v>
      </c>
      <c r="BF205" s="167">
        <v>1.9302794583693501E-2</v>
      </c>
      <c r="BG205" s="167">
        <v>9.0334236675700097E-4</v>
      </c>
      <c r="BH205" s="167">
        <v>0.16795439418930999</v>
      </c>
      <c r="BI205" s="167">
        <v>1.2380538662033001E-2</v>
      </c>
      <c r="BJ205" s="167">
        <v>0.194318988780003</v>
      </c>
      <c r="BK205" s="167">
        <v>9.8044024771598501E-2</v>
      </c>
      <c r="BL205" s="167">
        <v>1.5098039215686301</v>
      </c>
      <c r="BM205" s="167">
        <v>6.8282690337999304E-3</v>
      </c>
      <c r="BN205" s="167">
        <v>0.106671554252199</v>
      </c>
      <c r="BO205" s="167">
        <v>2.1035698818288704E-3</v>
      </c>
      <c r="BP205" s="167">
        <v>9.1506982786619007E-2</v>
      </c>
      <c r="BQ205" s="167">
        <v>0</v>
      </c>
      <c r="BR205" s="167">
        <v>0.13907456992301401</v>
      </c>
      <c r="BS205" s="167">
        <v>0.40467149615346604</v>
      </c>
      <c r="BT205" s="167">
        <v>4.9297573435504498E-2</v>
      </c>
      <c r="BU205" s="167">
        <v>6.2894570707070691E-2</v>
      </c>
      <c r="BV205" s="167">
        <v>9.7404078653223189E-2</v>
      </c>
      <c r="BW205" s="167">
        <v>0.31430170724881101</v>
      </c>
      <c r="BX205" s="167">
        <v>2.6497085320614702E-4</v>
      </c>
      <c r="BY205" s="167">
        <v>7.3146784486990704E-2</v>
      </c>
      <c r="BZ205" s="167">
        <v>0</v>
      </c>
      <c r="CA205" s="167">
        <v>1.5489609692508201E-2</v>
      </c>
      <c r="CB205" s="167">
        <v>6.8115251004699992E-3</v>
      </c>
      <c r="CC205" s="167">
        <v>8.3356565374965191E-2</v>
      </c>
    </row>
    <row r="206" spans="1:81" x14ac:dyDescent="0.2">
      <c r="A206" s="83" t="s">
        <v>122</v>
      </c>
      <c r="B206" s="83"/>
      <c r="C206" s="83"/>
      <c r="D206" s="167">
        <v>1.0687441143737699</v>
      </c>
      <c r="E206" s="167">
        <v>0.24</v>
      </c>
      <c r="F206" s="167">
        <v>0.397531353509045</v>
      </c>
      <c r="G206" s="167">
        <v>1.8064516129032298E-2</v>
      </c>
      <c r="H206" s="167">
        <v>3.3583333333333298E-2</v>
      </c>
      <c r="I206" s="167">
        <v>0.28181645629685897</v>
      </c>
      <c r="J206" s="167">
        <v>5.2899552989756904E-2</v>
      </c>
      <c r="K206" s="167">
        <v>0.31919101697078001</v>
      </c>
      <c r="L206" s="167">
        <v>0</v>
      </c>
      <c r="M206" s="167">
        <v>0</v>
      </c>
      <c r="N206" s="167">
        <v>0.57955304065867697</v>
      </c>
      <c r="O206" s="167">
        <v>1.68674698795181E-2</v>
      </c>
      <c r="P206" s="167">
        <v>1.3282858471143001E-2</v>
      </c>
      <c r="Q206" s="167">
        <v>0</v>
      </c>
      <c r="R206" s="167">
        <v>0.20706482155863101</v>
      </c>
      <c r="S206" s="167">
        <v>7.9741024756547291E-2</v>
      </c>
      <c r="T206" s="167">
        <v>9.4348285202699611E-2</v>
      </c>
      <c r="U206" s="167">
        <v>0.60849351190063194</v>
      </c>
      <c r="V206" s="167">
        <v>2.4242424242424203E-3</v>
      </c>
      <c r="W206" s="167">
        <v>0.54069335972011201</v>
      </c>
      <c r="X206" s="167">
        <v>9.5352523135129597E-2</v>
      </c>
      <c r="Y206" s="167">
        <v>1.08108108108108E-3</v>
      </c>
      <c r="Z206" s="167">
        <v>0.12439003509973499</v>
      </c>
      <c r="AA206" s="167">
        <v>2.7094581083783199E-2</v>
      </c>
      <c r="AB206" s="167">
        <v>0.288422949342725</v>
      </c>
      <c r="AC206" s="167">
        <v>1.4835865241769299</v>
      </c>
      <c r="AD206" s="167">
        <v>0.68314105303138206</v>
      </c>
      <c r="AE206" s="167">
        <v>16.7912885662432</v>
      </c>
      <c r="AF206" s="167">
        <v>0.14106609844522</v>
      </c>
      <c r="AG206" s="167">
        <v>0</v>
      </c>
      <c r="AH206" s="167">
        <v>0.36745551274995397</v>
      </c>
      <c r="AI206" s="167">
        <v>0.14716775682659902</v>
      </c>
      <c r="AJ206" s="167">
        <v>1.5318723901787199</v>
      </c>
      <c r="AK206" s="167">
        <v>6.2602466683446795E-2</v>
      </c>
      <c r="AL206" s="167">
        <v>1.6123591715577101E-2</v>
      </c>
      <c r="AM206" s="167">
        <v>1.34625740441572E-2</v>
      </c>
      <c r="AN206" s="167">
        <v>0.35403119714339398</v>
      </c>
      <c r="AO206" s="167">
        <v>0.41476883864725206</v>
      </c>
      <c r="AP206" s="167">
        <v>0.58649654439128107</v>
      </c>
      <c r="AQ206" s="167">
        <v>0.25133518478957501</v>
      </c>
      <c r="AR206" s="167">
        <v>0.14303099422118098</v>
      </c>
      <c r="AS206" s="167">
        <v>2.9416342412451398E-2</v>
      </c>
      <c r="AT206" s="167">
        <v>1.9149152051021898</v>
      </c>
      <c r="AU206" s="167">
        <v>0.36638313609467499</v>
      </c>
      <c r="AV206" s="167">
        <v>0.14987312000990299</v>
      </c>
      <c r="AW206" s="167">
        <v>0</v>
      </c>
      <c r="AX206" s="167">
        <v>0</v>
      </c>
      <c r="AY206" s="167">
        <v>0.71090349293980293</v>
      </c>
      <c r="AZ206" s="167">
        <v>7.0882031447069699E-2</v>
      </c>
      <c r="BA206" s="167">
        <v>1.5777300512142698</v>
      </c>
      <c r="BB206" s="167">
        <v>0.23094754680180998</v>
      </c>
      <c r="BC206" s="167">
        <v>0.71674092934436695</v>
      </c>
      <c r="BD206" s="167">
        <v>1.6810170020277599</v>
      </c>
      <c r="BE206" s="167">
        <v>2.3055330478064602</v>
      </c>
      <c r="BF206" s="167">
        <v>1.16690675117641</v>
      </c>
      <c r="BG206" s="167">
        <v>1.4875037639265301</v>
      </c>
      <c r="BH206" s="167">
        <v>0.396099198425789</v>
      </c>
      <c r="BI206" s="167">
        <v>0.16422446542928501</v>
      </c>
      <c r="BJ206" s="167">
        <v>0.39533850366976198</v>
      </c>
      <c r="BK206" s="167">
        <v>0.227450980392157</v>
      </c>
      <c r="BL206" s="167">
        <v>0.224055475848876</v>
      </c>
      <c r="BM206" s="167">
        <v>1.5374103177314699E-2</v>
      </c>
      <c r="BN206" s="167">
        <v>1.0591672753834901E-2</v>
      </c>
      <c r="BO206" s="167">
        <v>1.2789620018535701E-2</v>
      </c>
      <c r="BP206" s="167">
        <v>0.15735628450795702</v>
      </c>
      <c r="BQ206" s="167">
        <v>0</v>
      </c>
      <c r="BR206" s="167">
        <v>0.62454755140338902</v>
      </c>
      <c r="BS206" s="167">
        <v>2.3232600486172799</v>
      </c>
      <c r="BT206" s="167">
        <v>0.16554714735141601</v>
      </c>
      <c r="BU206" s="167">
        <v>5.2984957076474805E-2</v>
      </c>
      <c r="BV206" s="167">
        <v>5.1724137931034503E-2</v>
      </c>
      <c r="BW206" s="167">
        <v>1.2569832402234601E-2</v>
      </c>
      <c r="BX206" s="167">
        <v>0.47694753577106502</v>
      </c>
      <c r="BY206" s="167">
        <v>1.5434462444771699</v>
      </c>
      <c r="BZ206" s="167">
        <v>0</v>
      </c>
      <c r="CA206" s="167">
        <v>1.7069687835283298</v>
      </c>
      <c r="CB206" s="167">
        <v>3.0695770804911298E-3</v>
      </c>
      <c r="CC206" s="167">
        <v>9.4786729857819895E-3</v>
      </c>
    </row>
    <row r="207" spans="1:81" x14ac:dyDescent="0.2">
      <c r="A207" s="83" t="s">
        <v>123</v>
      </c>
      <c r="B207" s="83"/>
      <c r="C207" s="83"/>
      <c r="D207" s="167">
        <v>0.27856654122476904</v>
      </c>
      <c r="E207" s="167">
        <v>2.1818181818181799E-2</v>
      </c>
      <c r="F207" s="167">
        <v>0.38895337315630002</v>
      </c>
      <c r="G207" s="167">
        <v>5.3763440860215097E-4</v>
      </c>
      <c r="H207" s="167">
        <v>1.8222222222222202E-2</v>
      </c>
      <c r="I207" s="167">
        <v>6.94967260304305E-2</v>
      </c>
      <c r="J207" s="167">
        <v>3.6916112490986301E-2</v>
      </c>
      <c r="K207" s="167">
        <v>1.0755691601300901</v>
      </c>
      <c r="L207" s="167">
        <v>1.72711571675302E-3</v>
      </c>
      <c r="M207" s="167">
        <v>3.7593984962406E-3</v>
      </c>
      <c r="N207" s="167">
        <v>1.0395142575579401E-2</v>
      </c>
      <c r="O207" s="167">
        <v>3.6144578313253E-3</v>
      </c>
      <c r="P207" s="167">
        <v>1.9924287706714498E-2</v>
      </c>
      <c r="Q207" s="167">
        <v>1.0282776349614399E-3</v>
      </c>
      <c r="R207" s="167">
        <v>2.9150269639994201E-4</v>
      </c>
      <c r="S207" s="167">
        <v>3.7242468068424399E-2</v>
      </c>
      <c r="T207" s="167">
        <v>2.9624443322161503E-2</v>
      </c>
      <c r="U207" s="167">
        <v>9.1520488109269899E-3</v>
      </c>
      <c r="V207" s="167">
        <v>1.4242424242424201E-2</v>
      </c>
      <c r="W207" s="167">
        <v>0.53601328199512499</v>
      </c>
      <c r="X207" s="167">
        <v>0.25859690358183002</v>
      </c>
      <c r="Y207" s="167">
        <v>5.1351351351351304E-3</v>
      </c>
      <c r="Z207" s="167">
        <v>0.13526239191849998</v>
      </c>
      <c r="AA207" s="167">
        <v>1.9980019980020002E-4</v>
      </c>
      <c r="AB207" s="167">
        <v>1.7798690671031101E-3</v>
      </c>
      <c r="AC207" s="167">
        <v>0.51806593827870395</v>
      </c>
      <c r="AD207" s="167">
        <v>3.7001897533206801E-3</v>
      </c>
      <c r="AE207" s="167">
        <v>2.5862068965517198</v>
      </c>
      <c r="AF207" s="167">
        <v>7.8550145565999901E-2</v>
      </c>
      <c r="AG207" s="167">
        <v>0</v>
      </c>
      <c r="AH207" s="167">
        <v>5.9791552386176595E-2</v>
      </c>
      <c r="AI207" s="167">
        <v>0.10423450273131901</v>
      </c>
      <c r="AJ207" s="167">
        <v>0.68553294215197602</v>
      </c>
      <c r="AK207" s="167">
        <v>3.08454905584736E-2</v>
      </c>
      <c r="AL207" s="167">
        <v>0.22215596634201301</v>
      </c>
      <c r="AM207" s="167">
        <v>0</v>
      </c>
      <c r="AN207" s="167">
        <v>4.9210457222159699E-2</v>
      </c>
      <c r="AO207" s="167">
        <v>2.8941786471836001E-2</v>
      </c>
      <c r="AP207" s="167">
        <v>0.14861995753715501</v>
      </c>
      <c r="AQ207" s="167">
        <v>3.9859320046893305E-2</v>
      </c>
      <c r="AR207" s="167">
        <v>9.8253836899604305E-2</v>
      </c>
      <c r="AS207" s="167">
        <v>7.5019455252918296E-2</v>
      </c>
      <c r="AT207" s="167">
        <v>1.5371229698375899E-2</v>
      </c>
      <c r="AU207" s="167">
        <v>1.5882331364853501E-2</v>
      </c>
      <c r="AV207" s="167">
        <v>2.2530168821949898E-3</v>
      </c>
      <c r="AW207" s="167">
        <v>0</v>
      </c>
      <c r="AX207" s="167">
        <v>0</v>
      </c>
      <c r="AY207" s="167">
        <v>7.9127527463779712E-2</v>
      </c>
      <c r="AZ207" s="167">
        <v>5.1043986052178303E-2</v>
      </c>
      <c r="BA207" s="167">
        <v>2.2963819593589996E-2</v>
      </c>
      <c r="BB207" s="167">
        <v>4.9140049140049102E-2</v>
      </c>
      <c r="BC207" s="167">
        <v>3.7228729683101802E-3</v>
      </c>
      <c r="BD207" s="167">
        <v>1.1692259724062699E-2</v>
      </c>
      <c r="BE207" s="167">
        <v>2.3440212987614298E-2</v>
      </c>
      <c r="BF207" s="167">
        <v>0.226255641985979</v>
      </c>
      <c r="BG207" s="167">
        <v>3.0111412225233397E-4</v>
      </c>
      <c r="BH207" s="167">
        <v>3.1915964927511098</v>
      </c>
      <c r="BI207" s="167">
        <v>0.16923745383445601</v>
      </c>
      <c r="BJ207" s="167">
        <v>9.2258601989971489E-2</v>
      </c>
      <c r="BK207" s="167">
        <v>0.285849778185712</v>
      </c>
      <c r="BL207" s="167">
        <v>5.8584409373505501E-2</v>
      </c>
      <c r="BM207" s="167">
        <v>0</v>
      </c>
      <c r="BN207" s="167">
        <v>1.0211524434719199E-2</v>
      </c>
      <c r="BO207" s="167">
        <v>5.4351182755851997E-3</v>
      </c>
      <c r="BP207" s="167">
        <v>2.0669019798766599</v>
      </c>
      <c r="BQ207" s="167">
        <v>0</v>
      </c>
      <c r="BR207" s="167">
        <v>7.0230534914177398E-2</v>
      </c>
      <c r="BS207" s="167">
        <v>8.3192930886148597E-2</v>
      </c>
      <c r="BT207" s="167">
        <v>0.11733740872813701</v>
      </c>
      <c r="BU207" s="167">
        <v>8.4599379735406099E-3</v>
      </c>
      <c r="BV207" s="167">
        <v>3.1654807516876507E-2</v>
      </c>
      <c r="BW207" s="167">
        <v>5.5478502080443806E-4</v>
      </c>
      <c r="BX207" s="167">
        <v>0.39756162205141798</v>
      </c>
      <c r="BY207" s="167">
        <v>1.8163966617574901E-2</v>
      </c>
      <c r="BZ207" s="167">
        <v>0</v>
      </c>
      <c r="CA207" s="167">
        <v>1.61096785723404E-2</v>
      </c>
      <c r="CB207" s="167">
        <v>5.06890435257197E-2</v>
      </c>
      <c r="CC207" s="167">
        <v>8.3728718950599995E-2</v>
      </c>
    </row>
    <row r="208" spans="1:81" x14ac:dyDescent="0.2">
      <c r="A208" s="83" t="s">
        <v>124</v>
      </c>
      <c r="B208" s="83"/>
      <c r="C208" s="83"/>
      <c r="D208" s="167">
        <v>1.02633378932969</v>
      </c>
      <c r="E208" s="167">
        <v>0</v>
      </c>
      <c r="F208" s="167">
        <v>1.2060130792967801E-2</v>
      </c>
      <c r="G208" s="167">
        <v>0.13451612903225799</v>
      </c>
      <c r="H208" s="167">
        <v>1.97777777777778E-2</v>
      </c>
      <c r="I208" s="167">
        <v>0.15181194906954001</v>
      </c>
      <c r="J208" s="167">
        <v>3.4008567196445003E-2</v>
      </c>
      <c r="K208" s="167">
        <v>0.70318471337579602</v>
      </c>
      <c r="L208" s="167">
        <v>0</v>
      </c>
      <c r="M208" s="167">
        <v>0</v>
      </c>
      <c r="N208" s="167">
        <v>6.5645166417649503E-2</v>
      </c>
      <c r="O208" s="167">
        <v>0.2</v>
      </c>
      <c r="P208" s="167">
        <v>0.46500818330605598</v>
      </c>
      <c r="Q208" s="167">
        <v>1.0272213662044201E-3</v>
      </c>
      <c r="R208" s="167">
        <v>3.4384789101770202E-2</v>
      </c>
      <c r="S208" s="167">
        <v>3.3878121328238295E-2</v>
      </c>
      <c r="T208" s="167">
        <v>2.6261420504109102E-2</v>
      </c>
      <c r="U208" s="167">
        <v>0.24883962590924802</v>
      </c>
      <c r="V208" s="167">
        <v>8.1818181818181807E-3</v>
      </c>
      <c r="W208" s="167">
        <v>0.113390051893953</v>
      </c>
      <c r="X208" s="167">
        <v>6.1280768052292905E-2</v>
      </c>
      <c r="Y208" s="167">
        <v>6.0048648648648593</v>
      </c>
      <c r="Z208" s="167">
        <v>4.8797192021231103E-2</v>
      </c>
      <c r="AA208" s="167">
        <v>1.5358531963698E-2</v>
      </c>
      <c r="AB208" s="167">
        <v>5.8435322722350507E-3</v>
      </c>
      <c r="AC208" s="167">
        <v>7.4692569022441299E-2</v>
      </c>
      <c r="AD208" s="167">
        <v>4.93077944244263E-3</v>
      </c>
      <c r="AE208" s="167">
        <v>3.2</v>
      </c>
      <c r="AF208" s="167">
        <v>5.1598298104552298E-2</v>
      </c>
      <c r="AG208" s="167">
        <v>0</v>
      </c>
      <c r="AH208" s="167">
        <v>1.4617211766855501E-3</v>
      </c>
      <c r="AI208" s="167">
        <v>8.6823734729493895E-2</v>
      </c>
      <c r="AJ208" s="167">
        <v>0.92007066442568108</v>
      </c>
      <c r="AK208" s="167">
        <v>4.8735237655933107E-2</v>
      </c>
      <c r="AL208" s="167">
        <v>0.79162551846731199</v>
      </c>
      <c r="AM208" s="167">
        <v>1.03320768264225</v>
      </c>
      <c r="AN208" s="167">
        <v>6.0039627649631805E-2</v>
      </c>
      <c r="AO208" s="167">
        <v>4.9104305454203107E-2</v>
      </c>
      <c r="AP208" s="167">
        <v>2.2274077216801001E-3</v>
      </c>
      <c r="AQ208" s="167">
        <v>5.7507987220447303E-2</v>
      </c>
      <c r="AR208" s="167">
        <v>4.2551859861892499E-2</v>
      </c>
      <c r="AS208" s="167">
        <v>0.313618677042802</v>
      </c>
      <c r="AT208" s="167">
        <v>4.3522414043232306E-4</v>
      </c>
      <c r="AU208" s="167">
        <v>4.8534831952705901E-2</v>
      </c>
      <c r="AV208" s="167">
        <v>6.1916643563441499E-3</v>
      </c>
      <c r="AW208" s="167">
        <v>0</v>
      </c>
      <c r="AX208" s="167">
        <v>3.7960268252562298E-3</v>
      </c>
      <c r="AY208" s="167">
        <v>0.49129973474801097</v>
      </c>
      <c r="AZ208" s="167">
        <v>0.19204021784666903</v>
      </c>
      <c r="BA208" s="167">
        <v>0.32975384107054401</v>
      </c>
      <c r="BB208" s="167">
        <v>0.13057390750616898</v>
      </c>
      <c r="BC208" s="167">
        <v>5.43872371283539E-4</v>
      </c>
      <c r="BD208" s="167">
        <v>0.59876879918958903</v>
      </c>
      <c r="BE208" s="167">
        <v>2.0565651888721701E-2</v>
      </c>
      <c r="BF208" s="167">
        <v>0.42302890617497396</v>
      </c>
      <c r="BG208" s="167">
        <v>6.6245106895513406E-3</v>
      </c>
      <c r="BH208" s="167">
        <v>0.190554735654137</v>
      </c>
      <c r="BI208" s="167">
        <v>1.7048539472255399E-2</v>
      </c>
      <c r="BJ208" s="167">
        <v>4.4828634180423703E-2</v>
      </c>
      <c r="BK208" s="167">
        <v>0.31719920501452403</v>
      </c>
      <c r="BL208" s="167">
        <v>2.1520803443328498E-3</v>
      </c>
      <c r="BM208" s="167">
        <v>0</v>
      </c>
      <c r="BN208" s="167">
        <v>3.63504180298073E-3</v>
      </c>
      <c r="BO208" s="167">
        <v>5.3255168157975902E-2</v>
      </c>
      <c r="BP208" s="167">
        <v>1.5353034108401498</v>
      </c>
      <c r="BQ208" s="167">
        <v>0</v>
      </c>
      <c r="BR208" s="167">
        <v>8.6313565716010301E-2</v>
      </c>
      <c r="BS208" s="167">
        <v>0.15705409422171301</v>
      </c>
      <c r="BT208" s="167">
        <v>3.2895294616362904E-2</v>
      </c>
      <c r="BU208" s="167">
        <v>5.2523232560875203E-2</v>
      </c>
      <c r="BV208" s="167">
        <v>1.1256354393609299E-2</v>
      </c>
      <c r="BW208" s="167">
        <v>0</v>
      </c>
      <c r="BX208" s="167">
        <v>0.53499469777306496</v>
      </c>
      <c r="BY208" s="167">
        <v>0.98625429553264599</v>
      </c>
      <c r="BZ208" s="167">
        <v>0.634408108975829</v>
      </c>
      <c r="CA208" s="167">
        <v>6.0649340712591503E-2</v>
      </c>
      <c r="CB208" s="167">
        <v>0.204173180180792</v>
      </c>
      <c r="CC208" s="167">
        <v>3.0979626011721998E-2</v>
      </c>
    </row>
    <row r="209" spans="1:81" x14ac:dyDescent="0.2">
      <c r="A209" s="83" t="s">
        <v>125</v>
      </c>
      <c r="B209" s="83"/>
      <c r="C209" s="83"/>
      <c r="D209" s="167">
        <v>0.85271251601879505</v>
      </c>
      <c r="E209" s="167">
        <v>0</v>
      </c>
      <c r="F209" s="167">
        <v>0.119072558955921</v>
      </c>
      <c r="G209" s="167">
        <v>1.5483870967741901E-2</v>
      </c>
      <c r="H209" s="167">
        <v>4.2256519425226201E-2</v>
      </c>
      <c r="I209" s="167">
        <v>0.107738639588786</v>
      </c>
      <c r="J209" s="167">
        <v>1.8242122719734702E-2</v>
      </c>
      <c r="K209" s="167">
        <v>5.7261146496815303E-2</v>
      </c>
      <c r="L209" s="167">
        <v>0</v>
      </c>
      <c r="M209" s="167">
        <v>0</v>
      </c>
      <c r="N209" s="167">
        <v>0.154591982706552</v>
      </c>
      <c r="O209" s="167">
        <v>0</v>
      </c>
      <c r="P209" s="167">
        <v>3.9279869067103103E-2</v>
      </c>
      <c r="Q209" s="167">
        <v>0</v>
      </c>
      <c r="R209" s="167">
        <v>1.12166892905623E-2</v>
      </c>
      <c r="S209" s="167">
        <v>5.3519620507824904E-2</v>
      </c>
      <c r="T209" s="167">
        <v>4.6164087966576402E-2</v>
      </c>
      <c r="U209" s="167">
        <v>0.23340485914030601</v>
      </c>
      <c r="V209" s="167">
        <v>0.09</v>
      </c>
      <c r="W209" s="167">
        <v>0.36400817995910001</v>
      </c>
      <c r="X209" s="167">
        <v>8.0641045271270407E-3</v>
      </c>
      <c r="Y209" s="167">
        <v>2.16216216216216E-3</v>
      </c>
      <c r="Z209" s="167">
        <v>9.1494735039808192E-2</v>
      </c>
      <c r="AA209" s="167">
        <v>1.7282479141835502E-2</v>
      </c>
      <c r="AB209" s="167">
        <v>9.9973476424622008E-4</v>
      </c>
      <c r="AC209" s="167">
        <v>0.37477270552205999</v>
      </c>
      <c r="AD209" s="167">
        <v>3.6972081338578901E-3</v>
      </c>
      <c r="AE209" s="167">
        <v>9.9441016333938297</v>
      </c>
      <c r="AF209" s="167">
        <v>0.10158374319152401</v>
      </c>
      <c r="AG209" s="167">
        <v>0</v>
      </c>
      <c r="AH209" s="167">
        <v>0</v>
      </c>
      <c r="AI209" s="167">
        <v>5.2679465712472603E-3</v>
      </c>
      <c r="AJ209" s="167">
        <v>0.33198552706172701</v>
      </c>
      <c r="AK209" s="167">
        <v>2.7943571184334801E-2</v>
      </c>
      <c r="AL209" s="167">
        <v>2.8246731918807103E-3</v>
      </c>
      <c r="AM209" s="167">
        <v>1.2381123272923001E-2</v>
      </c>
      <c r="AN209" s="167">
        <v>2.1762663779909701E-2</v>
      </c>
      <c r="AO209" s="167">
        <v>1.6089036185640899E-2</v>
      </c>
      <c r="AP209" s="167">
        <v>1.5903307888040701E-3</v>
      </c>
      <c r="AQ209" s="167">
        <v>6.0802896390160802E-2</v>
      </c>
      <c r="AR209" s="167">
        <v>5.7238823095806003E-2</v>
      </c>
      <c r="AS209" s="167">
        <v>0</v>
      </c>
      <c r="AT209" s="167">
        <v>8.7006960556844509E-2</v>
      </c>
      <c r="AU209" s="167">
        <v>3.0506006552602803E-2</v>
      </c>
      <c r="AV209" s="167">
        <v>3.7214738266592899E-3</v>
      </c>
      <c r="AW209" s="167">
        <v>0</v>
      </c>
      <c r="AX209" s="167">
        <v>3.80131779016726E-2</v>
      </c>
      <c r="AY209" s="167">
        <v>4.1620333598093702E-2</v>
      </c>
      <c r="AZ209" s="167">
        <v>1.04446308724832E-2</v>
      </c>
      <c r="BA209" s="167">
        <v>0</v>
      </c>
      <c r="BB209" s="167">
        <v>5.1370571296752904E-2</v>
      </c>
      <c r="BC209" s="167">
        <v>1.5398550724637701E-3</v>
      </c>
      <c r="BD209" s="167">
        <v>7.0933042325980198E-3</v>
      </c>
      <c r="BE209" s="167">
        <v>8.13172820928348E-2</v>
      </c>
      <c r="BF209" s="167">
        <v>7.6827043119177905E-4</v>
      </c>
      <c r="BG209" s="167">
        <v>0</v>
      </c>
      <c r="BH209" s="167">
        <v>8.904129409381599E-2</v>
      </c>
      <c r="BI209" s="167">
        <v>1.1409323046832601E-2</v>
      </c>
      <c r="BJ209" s="167">
        <v>2.5331318152862298E-2</v>
      </c>
      <c r="BK209" s="167">
        <v>9.1967368388890594E-2</v>
      </c>
      <c r="BL209" s="167">
        <v>2.3194643711143E-2</v>
      </c>
      <c r="BM209" s="167">
        <v>0</v>
      </c>
      <c r="BN209" s="167">
        <v>6.9267225665329904E-3</v>
      </c>
      <c r="BO209" s="167">
        <v>1.0358221838584399E-2</v>
      </c>
      <c r="BP209" s="167">
        <v>0.13746254150805901</v>
      </c>
      <c r="BQ209" s="167">
        <v>0</v>
      </c>
      <c r="BR209" s="167">
        <v>0.116306133228085</v>
      </c>
      <c r="BS209" s="167">
        <v>1.9880751249251299E-2</v>
      </c>
      <c r="BT209" s="167">
        <v>1.2098138747884901E-2</v>
      </c>
      <c r="BU209" s="167">
        <v>0.15123795345921801</v>
      </c>
      <c r="BV209" s="167">
        <v>2.1151053013798101E-2</v>
      </c>
      <c r="BW209" s="167">
        <v>8.2872928176795594E-3</v>
      </c>
      <c r="BX209" s="167">
        <v>1.0604453870625701E-3</v>
      </c>
      <c r="BY209" s="167">
        <v>1.52184585174276E-2</v>
      </c>
      <c r="BZ209" s="167">
        <v>0</v>
      </c>
      <c r="CA209" s="167">
        <v>1.9998471454411099E-2</v>
      </c>
      <c r="CB209" s="167">
        <v>4.0771948899157402E-3</v>
      </c>
      <c r="CC209" s="167">
        <v>4.5175683212493004E-2</v>
      </c>
    </row>
    <row r="210" spans="1:81" x14ac:dyDescent="0.2">
      <c r="A210" s="83" t="s">
        <v>126</v>
      </c>
      <c r="B210" s="83"/>
      <c r="C210" s="83"/>
      <c r="D210" s="167">
        <v>0.69402730375426602</v>
      </c>
      <c r="E210" s="167">
        <v>1.3939393939393901E-2</v>
      </c>
      <c r="F210" s="167">
        <v>1.02199699912238E-2</v>
      </c>
      <c r="G210" s="167">
        <v>5.5913978494623604E-3</v>
      </c>
      <c r="H210" s="167">
        <v>0.485284725918042</v>
      </c>
      <c r="I210" s="167">
        <v>3.0127589950128202E-2</v>
      </c>
      <c r="J210" s="167">
        <v>2.3588291593555601E-2</v>
      </c>
      <c r="K210" s="167">
        <v>0.64312977099236601</v>
      </c>
      <c r="L210" s="167">
        <v>0</v>
      </c>
      <c r="M210" s="167">
        <v>0</v>
      </c>
      <c r="N210" s="167">
        <v>0.20221254410782999</v>
      </c>
      <c r="O210" s="167">
        <v>5.9808612440191396E-4</v>
      </c>
      <c r="P210" s="167">
        <v>5.2373158756137503E-2</v>
      </c>
      <c r="Q210" s="167">
        <v>0</v>
      </c>
      <c r="R210" s="167">
        <v>4.3750911477322401E-4</v>
      </c>
      <c r="S210" s="167">
        <v>2.45657791140679E-2</v>
      </c>
      <c r="T210" s="167">
        <v>3.5317478536339E-2</v>
      </c>
      <c r="U210" s="167">
        <v>7.4348156857320699E-2</v>
      </c>
      <c r="V210" s="167">
        <v>7.4242424242424207E-2</v>
      </c>
      <c r="W210" s="167">
        <v>0.58050310033821906</v>
      </c>
      <c r="X210" s="167">
        <v>9.5592736176290508E-2</v>
      </c>
      <c r="Y210" s="167">
        <v>0.29270270270270299</v>
      </c>
      <c r="Z210" s="167">
        <v>0.22855491824330099</v>
      </c>
      <c r="AA210" s="167">
        <v>9.119746233148299E-3</v>
      </c>
      <c r="AB210" s="167">
        <v>1.9538731103052001E-2</v>
      </c>
      <c r="AC210" s="167">
        <v>0.41361832353081801</v>
      </c>
      <c r="AD210" s="167">
        <v>0.146391166295436</v>
      </c>
      <c r="AE210" s="167">
        <v>3.94446460980036</v>
      </c>
      <c r="AF210" s="167">
        <v>1.4668823429252501E-2</v>
      </c>
      <c r="AG210" s="167">
        <v>0</v>
      </c>
      <c r="AH210" s="167">
        <v>0.19013698630136999</v>
      </c>
      <c r="AI210" s="167">
        <v>3.0425917016060702E-2</v>
      </c>
      <c r="AJ210" s="167">
        <v>1.16832504905984</v>
      </c>
      <c r="AK210" s="167">
        <v>0.12671976094055301</v>
      </c>
      <c r="AL210" s="167">
        <v>4.8347894633120905E-2</v>
      </c>
      <c r="AM210" s="167">
        <v>6.8124775905342404E-3</v>
      </c>
      <c r="AN210" s="167">
        <v>7.7855251873671705E-2</v>
      </c>
      <c r="AO210" s="167">
        <v>9.3433809892715398E-3</v>
      </c>
      <c r="AP210" s="167">
        <v>0.41060862214708405</v>
      </c>
      <c r="AQ210" s="167">
        <v>2.0944219714711503</v>
      </c>
      <c r="AR210" s="167">
        <v>6.4297188475740799E-2</v>
      </c>
      <c r="AS210" s="167">
        <v>1.5218677042801598</v>
      </c>
      <c r="AT210" s="167">
        <v>4.3421623968736405E-4</v>
      </c>
      <c r="AU210" s="167">
        <v>1.6692673367928301E-3</v>
      </c>
      <c r="AV210" s="167">
        <v>1.4130802076613501E-3</v>
      </c>
      <c r="AW210" s="167">
        <v>0</v>
      </c>
      <c r="AX210" s="167">
        <v>1.9035532994923902E-3</v>
      </c>
      <c r="AY210" s="167">
        <v>0.17312169312169298</v>
      </c>
      <c r="AZ210" s="167">
        <v>0</v>
      </c>
      <c r="BA210" s="167">
        <v>0</v>
      </c>
      <c r="BB210" s="167">
        <v>3.4791457965622004E-2</v>
      </c>
      <c r="BC210" s="167">
        <v>2.9869659666907997E-3</v>
      </c>
      <c r="BD210" s="167">
        <v>2.4091688757211901E-2</v>
      </c>
      <c r="BE210" s="167">
        <v>0.13830690280510902</v>
      </c>
      <c r="BF210" s="167">
        <v>1.4405070584845902E-3</v>
      </c>
      <c r="BG210" s="167">
        <v>6.0222824450466696E-4</v>
      </c>
      <c r="BH210" s="167">
        <v>0.22201001244320998</v>
      </c>
      <c r="BI210" s="167">
        <v>6.9234943027672288E-2</v>
      </c>
      <c r="BJ210" s="167">
        <v>5.0444262300191001E-2</v>
      </c>
      <c r="BK210" s="167">
        <v>8.4845887790395105E-2</v>
      </c>
      <c r="BL210" s="167">
        <v>1.8890483022477301E-2</v>
      </c>
      <c r="BM210" s="167">
        <v>0</v>
      </c>
      <c r="BN210" s="167">
        <v>0</v>
      </c>
      <c r="BO210" s="167">
        <v>2.1570319240724802E-3</v>
      </c>
      <c r="BP210" s="167">
        <v>4.8912164348107405E-2</v>
      </c>
      <c r="BQ210" s="167">
        <v>0</v>
      </c>
      <c r="BR210" s="167">
        <v>0.12543830391972</v>
      </c>
      <c r="BS210" s="167">
        <v>8.3595975107809611E-2</v>
      </c>
      <c r="BT210" s="167">
        <v>2.7712064886786101E-2</v>
      </c>
      <c r="BU210" s="167">
        <v>5.3592749907024999E-2</v>
      </c>
      <c r="BV210" s="167">
        <v>6.32308947511558E-2</v>
      </c>
      <c r="BW210" s="167">
        <v>0</v>
      </c>
      <c r="BX210" s="167">
        <v>0</v>
      </c>
      <c r="BY210" s="167">
        <v>0</v>
      </c>
      <c r="BZ210" s="167">
        <v>0</v>
      </c>
      <c r="CA210" s="167">
        <v>0.25638741856677499</v>
      </c>
      <c r="CB210" s="167">
        <v>1.1601644094063699</v>
      </c>
      <c r="CC210" s="167">
        <v>2.7878449958182302E-3</v>
      </c>
    </row>
    <row r="211" spans="1:81" x14ac:dyDescent="0.2">
      <c r="A211" s="83" t="s">
        <v>127</v>
      </c>
      <c r="B211" s="83"/>
      <c r="C211" s="83"/>
      <c r="D211" s="167">
        <v>9.8577603133140368</v>
      </c>
      <c r="E211" s="167">
        <v>1.4509090909090874</v>
      </c>
      <c r="F211" s="167">
        <v>2.0904509809472573</v>
      </c>
      <c r="G211" s="167">
        <v>1.4231182795698925</v>
      </c>
      <c r="H211" s="167">
        <v>0.97459680089882361</v>
      </c>
      <c r="I211" s="167">
        <v>1.0746863951949659</v>
      </c>
      <c r="J211" s="167">
        <v>0.52402002604806486</v>
      </c>
      <c r="K211" s="167">
        <v>5.6715560063303698</v>
      </c>
      <c r="L211" s="167">
        <v>1.2973968870567347</v>
      </c>
      <c r="M211" s="167">
        <v>8.2180451127819509</v>
      </c>
      <c r="N211" s="167">
        <v>1.6826461518898828</v>
      </c>
      <c r="O211" s="167">
        <v>0.33988551459134642</v>
      </c>
      <c r="P211" s="167">
        <v>1.872575881336608</v>
      </c>
      <c r="Q211" s="167">
        <v>6.7018593522242013E-3</v>
      </c>
      <c r="R211" s="167">
        <v>0.64110464326388594</v>
      </c>
      <c r="S211" s="167">
        <v>0.61023154266843194</v>
      </c>
      <c r="T211" s="167">
        <v>0.55269500941187277</v>
      </c>
      <c r="U211" s="167">
        <v>1.9076145902347783</v>
      </c>
      <c r="V211" s="167">
        <v>1.5733333333333341</v>
      </c>
      <c r="W211" s="167">
        <v>3.1598425563446044</v>
      </c>
      <c r="X211" s="167">
        <v>1.7443376362692113</v>
      </c>
      <c r="Y211" s="167">
        <v>6.6329729729729676</v>
      </c>
      <c r="Z211" s="167">
        <v>1.4483777073880666</v>
      </c>
      <c r="AA211" s="167">
        <v>0.37974684658655411</v>
      </c>
      <c r="AB211" s="167">
        <v>0.67502712345780758</v>
      </c>
      <c r="AC211" s="167">
        <v>4.3009461314448698</v>
      </c>
      <c r="AD211" s="167">
        <v>2.0020810897959427</v>
      </c>
      <c r="AE211" s="167">
        <v>37.500907441016331</v>
      </c>
      <c r="AF211" s="167">
        <v>1.1835621368651157</v>
      </c>
      <c r="AG211" s="167">
        <v>10</v>
      </c>
      <c r="AH211" s="167">
        <v>2.8071723961918797</v>
      </c>
      <c r="AI211" s="167">
        <v>0.79477946003806399</v>
      </c>
      <c r="AJ211" s="167">
        <v>9.9449942645215454</v>
      </c>
      <c r="AK211" s="167">
        <v>1.5032824840056198</v>
      </c>
      <c r="AL211" s="167">
        <v>1.3743165204177084</v>
      </c>
      <c r="AM211" s="167">
        <v>1.6555775500268526</v>
      </c>
      <c r="AN211" s="167">
        <v>3.5429022732208506</v>
      </c>
      <c r="AO211" s="167">
        <v>1.4238831667298766</v>
      </c>
      <c r="AP211" s="167">
        <v>1.4649522767111751</v>
      </c>
      <c r="AQ211" s="167">
        <v>3.3901885771443547</v>
      </c>
      <c r="AR211" s="167">
        <v>0.88512597269838256</v>
      </c>
      <c r="AS211" s="167">
        <v>2.0954085603112889</v>
      </c>
      <c r="AT211" s="167">
        <v>3.0596596233095887</v>
      </c>
      <c r="AU211" s="167">
        <v>1.1563741238581755</v>
      </c>
      <c r="AV211" s="167">
        <v>0.40186263229505803</v>
      </c>
      <c r="AW211" s="167">
        <v>0</v>
      </c>
      <c r="AX211" s="167">
        <v>0.33394770424345338</v>
      </c>
      <c r="AY211" s="167">
        <v>2.8811197762192227</v>
      </c>
      <c r="AZ211" s="167">
        <v>1.9328120069005039</v>
      </c>
      <c r="BA211" s="167">
        <v>3.8392532628448661</v>
      </c>
      <c r="BB211" s="167">
        <v>0.77262845369243383</v>
      </c>
      <c r="BC211" s="167">
        <v>0.84081624016009482</v>
      </c>
      <c r="BD211" s="167">
        <v>2.5273124040902246</v>
      </c>
      <c r="BE211" s="167">
        <v>3.4908554230813778</v>
      </c>
      <c r="BF211" s="167">
        <v>3.1951406895227086</v>
      </c>
      <c r="BG211" s="167">
        <v>1.538090936464922</v>
      </c>
      <c r="BH211" s="167">
        <v>4.6002546517348186</v>
      </c>
      <c r="BI211" s="167">
        <v>1.0722106643364822</v>
      </c>
      <c r="BJ211" s="167">
        <v>1.9786763128826643</v>
      </c>
      <c r="BK211" s="167">
        <v>2.1432765760958588</v>
      </c>
      <c r="BL211" s="167">
        <v>2.1410808225729347</v>
      </c>
      <c r="BM211" s="167">
        <v>0.28726810936875147</v>
      </c>
      <c r="BN211" s="167">
        <v>0.32447007578149362</v>
      </c>
      <c r="BO211" s="167">
        <v>0.27676825996924642</v>
      </c>
      <c r="BP211" s="167">
        <v>4.4007323225628392</v>
      </c>
      <c r="BQ211" s="167">
        <v>0</v>
      </c>
      <c r="BR211" s="167">
        <v>2.9063007536716254</v>
      </c>
      <c r="BS211" s="167">
        <v>3.692676360569608</v>
      </c>
      <c r="BT211" s="167">
        <v>0.82666800615342151</v>
      </c>
      <c r="BU211" s="167">
        <v>1.2318055142480606</v>
      </c>
      <c r="BV211" s="167">
        <v>1.0427353707301483</v>
      </c>
      <c r="BW211" s="167">
        <v>4.0703950465561691</v>
      </c>
      <c r="BX211" s="167">
        <v>2.2904371553654301</v>
      </c>
      <c r="BY211" s="167">
        <v>10.825233186057929</v>
      </c>
      <c r="BZ211" s="167">
        <v>1.3461339668246262</v>
      </c>
      <c r="CA211" s="167">
        <v>2.249210557181113</v>
      </c>
      <c r="CB211" s="167">
        <v>1.6359502010790357</v>
      </c>
      <c r="CC211" s="167">
        <v>6.9425724744151891</v>
      </c>
    </row>
    <row r="212" spans="1:81" x14ac:dyDescent="0.2">
      <c r="A212" s="83" t="s">
        <v>128</v>
      </c>
      <c r="B212" s="83"/>
      <c r="C212" s="83"/>
      <c r="D212" s="167">
        <v>0.46059050064184903</v>
      </c>
      <c r="E212" s="167">
        <v>6.0606060606060606E-4</v>
      </c>
      <c r="F212" s="167">
        <v>0.11958214194717301</v>
      </c>
      <c r="G212" s="167">
        <v>6.6666666666666697E-3</v>
      </c>
      <c r="H212" s="167">
        <v>2.0833333333333303E-3</v>
      </c>
      <c r="I212" s="167">
        <v>7.4218003440147803E-3</v>
      </c>
      <c r="J212" s="167">
        <v>2.7168529786330803E-2</v>
      </c>
      <c r="K212" s="167">
        <v>7.2204472843450506E-3</v>
      </c>
      <c r="L212" s="167">
        <v>0</v>
      </c>
      <c r="M212" s="167">
        <v>7.5187969924812E-3</v>
      </c>
      <c r="N212" s="167">
        <v>1.64987125282131E-2</v>
      </c>
      <c r="O212" s="167">
        <v>8.4490042245021109E-3</v>
      </c>
      <c r="P212" s="167">
        <v>6.656017039403621E-4</v>
      </c>
      <c r="Q212" s="167">
        <v>2.0650490449148204E-3</v>
      </c>
      <c r="R212" s="167">
        <v>1.24423625850838E-3</v>
      </c>
      <c r="S212" s="167">
        <v>2.1666105921997702E-2</v>
      </c>
      <c r="T212" s="167">
        <v>6.3587530416418002E-3</v>
      </c>
      <c r="U212" s="167">
        <v>1.2563690933203001E-3</v>
      </c>
      <c r="V212" s="167">
        <v>3.6363636363636403E-3</v>
      </c>
      <c r="W212" s="167">
        <v>0.23213272830402701</v>
      </c>
      <c r="X212" s="167">
        <v>3.8504979977410404E-3</v>
      </c>
      <c r="Y212" s="167">
        <v>1.0027027027027</v>
      </c>
      <c r="Z212" s="167">
        <v>2.0182347401763501E-2</v>
      </c>
      <c r="AA212" s="167">
        <v>2.76604304968819E-2</v>
      </c>
      <c r="AB212" s="167">
        <v>1.3483099667568299E-2</v>
      </c>
      <c r="AC212" s="167">
        <v>5.49874590005788E-3</v>
      </c>
      <c r="AD212" s="167">
        <v>1.4275517487508901E-3</v>
      </c>
      <c r="AE212" s="167">
        <v>0</v>
      </c>
      <c r="AF212" s="167">
        <v>0.306849420322024</v>
      </c>
      <c r="AG212" s="167">
        <v>0</v>
      </c>
      <c r="AH212" s="167">
        <v>1.5564202334630401E-2</v>
      </c>
      <c r="AI212" s="167">
        <v>5.9084810068014602E-2</v>
      </c>
      <c r="AJ212" s="167">
        <v>0.14973911878260998</v>
      </c>
      <c r="AK212" s="167">
        <v>4.4207771387072402E-2</v>
      </c>
      <c r="AL212" s="167">
        <v>1.5180789401048899E-3</v>
      </c>
      <c r="AM212" s="167">
        <v>1.9702668816048699E-3</v>
      </c>
      <c r="AN212" s="167">
        <v>0.352177320049256</v>
      </c>
      <c r="AO212" s="167">
        <v>3.3203982579182799E-2</v>
      </c>
      <c r="AP212" s="167">
        <v>2.36635473808756E-3</v>
      </c>
      <c r="AQ212" s="167">
        <v>8.5929108485499513E-3</v>
      </c>
      <c r="AR212" s="167">
        <v>0.103490239984423</v>
      </c>
      <c r="AS212" s="167">
        <v>0.38474708171206201</v>
      </c>
      <c r="AT212" s="167">
        <v>7.3616018845700805E-4</v>
      </c>
      <c r="AU212" s="167">
        <v>9.207700417821861E-2</v>
      </c>
      <c r="AV212" s="167">
        <v>2.1935322135873702E-3</v>
      </c>
      <c r="AW212" s="167">
        <v>0</v>
      </c>
      <c r="AX212" s="167">
        <v>0.14715291106845799</v>
      </c>
      <c r="AY212" s="167">
        <v>7.5712462781794998E-2</v>
      </c>
      <c r="AZ212" s="167">
        <v>0.130683250693336</v>
      </c>
      <c r="BA212" s="167">
        <v>0</v>
      </c>
      <c r="BB212" s="167">
        <v>1.83276428525414E-2</v>
      </c>
      <c r="BC212" s="167">
        <v>3.6436509382401199E-4</v>
      </c>
      <c r="BD212" s="167">
        <v>0</v>
      </c>
      <c r="BE212" s="167">
        <v>3.12536173168191E-3</v>
      </c>
      <c r="BF212" s="167">
        <v>3.6876980697205401E-2</v>
      </c>
      <c r="BG212" s="167">
        <v>7.8289671785606706E-3</v>
      </c>
      <c r="BH212" s="167">
        <v>3.7329629308099702E-3</v>
      </c>
      <c r="BI212" s="167">
        <v>1.19565217391304E-3</v>
      </c>
      <c r="BJ212" s="167">
        <v>5.2120557003878701E-2</v>
      </c>
      <c r="BK212" s="167">
        <v>6.3305476474729908E-2</v>
      </c>
      <c r="BL212" s="167">
        <v>4.30416068866571E-3</v>
      </c>
      <c r="BM212" s="167">
        <v>0</v>
      </c>
      <c r="BN212" s="167">
        <v>7.3179656055616504E-3</v>
      </c>
      <c r="BO212" s="167">
        <v>2.9145479350117802E-3</v>
      </c>
      <c r="BP212" s="167">
        <v>6.02248556669705E-2</v>
      </c>
      <c r="BQ212" s="167">
        <v>0</v>
      </c>
      <c r="BR212" s="167">
        <v>9.2639718188395698E-2</v>
      </c>
      <c r="BS212" s="167">
        <v>0.20012436802119701</v>
      </c>
      <c r="BT212" s="167">
        <v>3.1767837211299E-3</v>
      </c>
      <c r="BU212" s="167">
        <v>6.8029769209453292E-2</v>
      </c>
      <c r="BV212" s="167">
        <v>0.24334826734936502</v>
      </c>
      <c r="BW212" s="167">
        <v>1.06651698007297E-2</v>
      </c>
      <c r="BX212" s="167">
        <v>0</v>
      </c>
      <c r="BY212" s="167">
        <v>0</v>
      </c>
      <c r="BZ212" s="167">
        <v>0</v>
      </c>
      <c r="CA212" s="167">
        <v>1.40848677302876E-2</v>
      </c>
      <c r="CB212" s="167">
        <v>6.8105972893822801E-3</v>
      </c>
      <c r="CC212" s="167">
        <v>2.0208797327394197</v>
      </c>
    </row>
    <row r="213" spans="1:81" x14ac:dyDescent="0.2">
      <c r="A213" s="83" t="s">
        <v>129</v>
      </c>
      <c r="B213" s="83"/>
      <c r="C213" s="83"/>
      <c r="D213" s="167">
        <v>2.0205479452054798E-2</v>
      </c>
      <c r="E213" s="167">
        <v>0</v>
      </c>
      <c r="F213" s="167">
        <v>4.3257933924072102E-2</v>
      </c>
      <c r="G213" s="167">
        <v>8.4946236559139809E-3</v>
      </c>
      <c r="H213" s="167">
        <v>0.12963888888888903</v>
      </c>
      <c r="I213" s="167">
        <v>9.34325368436114E-2</v>
      </c>
      <c r="J213" s="167">
        <v>5.5612791143971101E-2</v>
      </c>
      <c r="K213" s="167">
        <v>0.49568772759215501</v>
      </c>
      <c r="L213" s="167">
        <v>4.2771464646464606E-2</v>
      </c>
      <c r="M213" s="167">
        <v>0</v>
      </c>
      <c r="N213" s="167">
        <v>0.137966112470992</v>
      </c>
      <c r="O213" s="167">
        <v>0</v>
      </c>
      <c r="P213" s="167">
        <v>0.59904153354632605</v>
      </c>
      <c r="Q213" s="167">
        <v>1.0325245224574102E-3</v>
      </c>
      <c r="R213" s="167">
        <v>1.3247456634706901E-2</v>
      </c>
      <c r="S213" s="167">
        <v>8.0299671767765007E-2</v>
      </c>
      <c r="T213" s="167">
        <v>0.101005463477343</v>
      </c>
      <c r="U213" s="167">
        <v>2.0921961085152404E-3</v>
      </c>
      <c r="V213" s="167">
        <v>2.3030303030303002E-2</v>
      </c>
      <c r="W213" s="167">
        <v>0.24052741643922998</v>
      </c>
      <c r="X213" s="167">
        <v>2.8169736774590802E-2</v>
      </c>
      <c r="Y213" s="167">
        <v>8.1081081081081103E-3</v>
      </c>
      <c r="Z213" s="167">
        <v>0.15112147932540002</v>
      </c>
      <c r="AA213" s="167">
        <v>0.10721463022507999</v>
      </c>
      <c r="AB213" s="167">
        <v>9.6304545079600803E-3</v>
      </c>
      <c r="AC213" s="167">
        <v>1.8016719515710603E-2</v>
      </c>
      <c r="AD213" s="167">
        <v>3.6164644301689298E-3</v>
      </c>
      <c r="AE213" s="167">
        <v>0</v>
      </c>
      <c r="AF213" s="167">
        <v>9.1906826816071194E-2</v>
      </c>
      <c r="AG213" s="167">
        <v>0</v>
      </c>
      <c r="AH213" s="167">
        <v>0.22113249444855701</v>
      </c>
      <c r="AI213" s="167">
        <v>5.4949457593688404E-2</v>
      </c>
      <c r="AJ213" s="167">
        <v>0.21702969965558899</v>
      </c>
      <c r="AK213" s="167">
        <v>4.9566850095590503E-2</v>
      </c>
      <c r="AL213" s="167">
        <v>8.0606269376507098E-2</v>
      </c>
      <c r="AM213" s="167">
        <v>1.9165323302883799E-2</v>
      </c>
      <c r="AN213" s="167">
        <v>6.5834109972041005E-2</v>
      </c>
      <c r="AO213" s="167">
        <v>5.2486155086745603E-2</v>
      </c>
      <c r="AP213" s="167">
        <v>0</v>
      </c>
      <c r="AQ213" s="167">
        <v>0.27821325029528604</v>
      </c>
      <c r="AR213" s="167">
        <v>7.2475156640079003E-2</v>
      </c>
      <c r="AS213" s="167">
        <v>9.3385214007782108E-4</v>
      </c>
      <c r="AT213" s="167">
        <v>2.9407440082340801E-4</v>
      </c>
      <c r="AU213" s="167">
        <v>2.8523815060264301E-2</v>
      </c>
      <c r="AV213" s="167">
        <v>2.7834245504300202E-3</v>
      </c>
      <c r="AW213" s="167">
        <v>0</v>
      </c>
      <c r="AX213" s="167">
        <v>1.2792631444288102E-4</v>
      </c>
      <c r="AY213" s="167">
        <v>0.17108830878834599</v>
      </c>
      <c r="AZ213" s="167">
        <v>5.4787592717464605E-4</v>
      </c>
      <c r="BA213" s="167">
        <v>0.37997687097307103</v>
      </c>
      <c r="BB213" s="167">
        <v>0.119058339229433</v>
      </c>
      <c r="BC213" s="167">
        <v>2.3688046647230301E-3</v>
      </c>
      <c r="BD213" s="167">
        <v>1.3297872340425499E-2</v>
      </c>
      <c r="BE213" s="167">
        <v>0.14031330786742299</v>
      </c>
      <c r="BF213" s="167">
        <v>3.78373187361951E-2</v>
      </c>
      <c r="BG213" s="167">
        <v>0</v>
      </c>
      <c r="BH213" s="167">
        <v>4.9772839077466199E-3</v>
      </c>
      <c r="BI213" s="167">
        <v>5.4371465854719404E-3</v>
      </c>
      <c r="BJ213" s="167">
        <v>0.152980870249699</v>
      </c>
      <c r="BK213" s="167">
        <v>0.231887606746044</v>
      </c>
      <c r="BL213" s="167">
        <v>2.39120038259206E-4</v>
      </c>
      <c r="BM213" s="167">
        <v>2.04918032786885E-3</v>
      </c>
      <c r="BN213" s="167">
        <v>7.9765825100621995E-2</v>
      </c>
      <c r="BO213" s="167">
        <v>2.6646836462787399E-3</v>
      </c>
      <c r="BP213" s="167">
        <v>5.8284880776321407E-2</v>
      </c>
      <c r="BQ213" s="167">
        <v>0</v>
      </c>
      <c r="BR213" s="167">
        <v>0.11882660806622901</v>
      </c>
      <c r="BS213" s="167">
        <v>5.4843997694192202E-2</v>
      </c>
      <c r="BT213" s="167">
        <v>1.1746548915373399E-2</v>
      </c>
      <c r="BU213" s="167">
        <v>0.18879901912314401</v>
      </c>
      <c r="BV213" s="167">
        <v>1.91912268677176E-3</v>
      </c>
      <c r="BW213" s="167">
        <v>0</v>
      </c>
      <c r="BX213" s="167">
        <v>2.9177718832891202E-3</v>
      </c>
      <c r="BY213" s="167">
        <v>1.0039273441335299</v>
      </c>
      <c r="BZ213" s="167">
        <v>0.22241721701380901</v>
      </c>
      <c r="CA213" s="167">
        <v>5.2455157237532302E-2</v>
      </c>
      <c r="CB213" s="167">
        <v>1.38236295539666E-2</v>
      </c>
      <c r="CC213" s="167">
        <v>0</v>
      </c>
    </row>
    <row r="214" spans="1:81" x14ac:dyDescent="0.2">
      <c r="A214" s="83" t="s">
        <v>130</v>
      </c>
      <c r="B214" s="83"/>
      <c r="C214" s="83"/>
      <c r="D214" s="167">
        <v>0.50620985010706598</v>
      </c>
      <c r="E214" s="167">
        <v>1.33151515151515</v>
      </c>
      <c r="F214" s="167">
        <v>9.5688361690683104E-3</v>
      </c>
      <c r="G214" s="167">
        <v>6.1290322580645207E-3</v>
      </c>
      <c r="H214" s="167">
        <v>5.8749999999999997E-2</v>
      </c>
      <c r="I214" s="167">
        <v>4.4223354120055201E-2</v>
      </c>
      <c r="J214" s="167">
        <v>0.10659047772887</v>
      </c>
      <c r="K214" s="167">
        <v>0.17840015346249802</v>
      </c>
      <c r="L214" s="167">
        <v>0</v>
      </c>
      <c r="M214" s="167">
        <v>1.2556390977443599</v>
      </c>
      <c r="N214" s="167">
        <v>0.10280700638967499</v>
      </c>
      <c r="O214" s="167">
        <v>0</v>
      </c>
      <c r="P214" s="167">
        <v>0.13618210862619801</v>
      </c>
      <c r="Q214" s="167">
        <v>0</v>
      </c>
      <c r="R214" s="167">
        <v>1.09609061015711E-3</v>
      </c>
      <c r="S214" s="167">
        <v>5.2914053265464805E-2</v>
      </c>
      <c r="T214" s="167">
        <v>8.3834534686194409E-2</v>
      </c>
      <c r="U214" s="167">
        <v>5.811441711379E-2</v>
      </c>
      <c r="V214" s="167">
        <v>1.5757575757575804E-2</v>
      </c>
      <c r="W214" s="167">
        <v>8.2143236826251798E-2</v>
      </c>
      <c r="X214" s="167">
        <v>1.7743589743589701E-2</v>
      </c>
      <c r="Y214" s="167">
        <v>7.0270270270270298E-3</v>
      </c>
      <c r="Z214" s="167">
        <v>7.1890249122506605E-2</v>
      </c>
      <c r="AA214" s="167">
        <v>1.05411103302881E-2</v>
      </c>
      <c r="AB214" s="167">
        <v>5.2345343303874907E-2</v>
      </c>
      <c r="AC214" s="167">
        <v>0.27516810758885701</v>
      </c>
      <c r="AD214" s="167">
        <v>1.30821559392988E-2</v>
      </c>
      <c r="AE214" s="167">
        <v>0</v>
      </c>
      <c r="AF214" s="167">
        <v>0.21959348588622901</v>
      </c>
      <c r="AG214" s="167">
        <v>0</v>
      </c>
      <c r="AH214" s="167">
        <v>0.23502218934911201</v>
      </c>
      <c r="AI214" s="167">
        <v>0.107439289179076</v>
      </c>
      <c r="AJ214" s="167">
        <v>0.27934910960342901</v>
      </c>
      <c r="AK214" s="167">
        <v>0.108725217498274</v>
      </c>
      <c r="AL214" s="167">
        <v>1.2388162422574001E-3</v>
      </c>
      <c r="AM214" s="167">
        <v>9.6791539702455603E-3</v>
      </c>
      <c r="AN214" s="167">
        <v>5.4802175694806603E-2</v>
      </c>
      <c r="AO214" s="167">
        <v>7.6018678739896192E-2</v>
      </c>
      <c r="AP214" s="167">
        <v>7.7120822622108003E-3</v>
      </c>
      <c r="AQ214" s="167">
        <v>1.11611933891393E-2</v>
      </c>
      <c r="AR214" s="167">
        <v>0.17948414823262701</v>
      </c>
      <c r="AS214" s="167">
        <v>6.8482490272373502E-3</v>
      </c>
      <c r="AT214" s="167">
        <v>1.0279001468428801E-3</v>
      </c>
      <c r="AU214" s="167">
        <v>0.15691989109176702</v>
      </c>
      <c r="AV214" s="167">
        <v>5.1785992824832303E-3</v>
      </c>
      <c r="AW214" s="167">
        <v>0</v>
      </c>
      <c r="AX214" s="167">
        <v>2.4250159540523302E-3</v>
      </c>
      <c r="AY214" s="167">
        <v>0.37979057035028996</v>
      </c>
      <c r="AZ214" s="167">
        <v>0.210593436490393</v>
      </c>
      <c r="BA214" s="167">
        <v>1.7346770196596702E-2</v>
      </c>
      <c r="BB214" s="167">
        <v>6.8591131424905805E-2</v>
      </c>
      <c r="BC214" s="167">
        <v>4.5574696928265401E-4</v>
      </c>
      <c r="BD214" s="167">
        <v>4.8494329292139201E-3</v>
      </c>
      <c r="BE214" s="167">
        <v>2.3324458849403901E-2</v>
      </c>
      <c r="BF214" s="167">
        <v>0.30125804283107699</v>
      </c>
      <c r="BG214" s="167">
        <v>9.0334236675700097E-4</v>
      </c>
      <c r="BH214" s="167">
        <v>5.2319356425615603E-2</v>
      </c>
      <c r="BI214" s="167">
        <v>8.6450630709003898E-2</v>
      </c>
      <c r="BJ214" s="167">
        <v>6.22357184970109E-2</v>
      </c>
      <c r="BK214" s="167">
        <v>0.168763198971628</v>
      </c>
      <c r="BL214" s="167">
        <v>4.30416068866571E-3</v>
      </c>
      <c r="BM214" s="167">
        <v>3.4176349965823701E-4</v>
      </c>
      <c r="BN214" s="167">
        <v>5.9467347683327301E-2</v>
      </c>
      <c r="BO214" s="167">
        <v>2.9730566738928503E-3</v>
      </c>
      <c r="BP214" s="167">
        <v>0.118887881535207</v>
      </c>
      <c r="BQ214" s="167">
        <v>0</v>
      </c>
      <c r="BR214" s="167">
        <v>0.117768218571843</v>
      </c>
      <c r="BS214" s="167">
        <v>9.312225502195981E-2</v>
      </c>
      <c r="BT214" s="167">
        <v>5.5655449952906905E-3</v>
      </c>
      <c r="BU214" s="167">
        <v>5.1987344275261999E-2</v>
      </c>
      <c r="BV214" s="167">
        <v>2.6002463391268603E-3</v>
      </c>
      <c r="BW214" s="167">
        <v>0.57759103641456599</v>
      </c>
      <c r="BX214" s="167">
        <v>0</v>
      </c>
      <c r="BY214" s="167">
        <v>2.6018654884634302E-2</v>
      </c>
      <c r="BZ214" s="167">
        <v>0.217059991687064</v>
      </c>
      <c r="CA214" s="167">
        <v>5.64458324800328E-2</v>
      </c>
      <c r="CB214" s="167">
        <v>0.47216537044617302</v>
      </c>
      <c r="CC214" s="167">
        <v>3.2563317561926E-2</v>
      </c>
    </row>
    <row r="215" spans="1:81" x14ac:dyDescent="0.2">
      <c r="A215" s="83" t="s">
        <v>131</v>
      </c>
      <c r="B215" s="83"/>
      <c r="C215" s="83"/>
      <c r="D215" s="167">
        <v>0.428155006858711</v>
      </c>
      <c r="E215" s="167">
        <v>0</v>
      </c>
      <c r="F215" s="167">
        <v>0.79761062197435106</v>
      </c>
      <c r="G215" s="167">
        <v>0.22602150537634402</v>
      </c>
      <c r="H215" s="167">
        <v>7.3611111111111108E-3</v>
      </c>
      <c r="I215" s="167">
        <v>8.1721247841310601E-2</v>
      </c>
      <c r="J215" s="167">
        <v>7.0057794156144895E-2</v>
      </c>
      <c r="K215" s="167">
        <v>2.2693856677108E-2</v>
      </c>
      <c r="L215" s="167">
        <v>0.80179895849771199</v>
      </c>
      <c r="M215" s="167">
        <v>0</v>
      </c>
      <c r="N215" s="167">
        <v>0.37330323934259496</v>
      </c>
      <c r="O215" s="167">
        <v>0.39686369119420994</v>
      </c>
      <c r="P215" s="167">
        <v>0.134730538922156</v>
      </c>
      <c r="Q215" s="167">
        <v>0.15487867836861099</v>
      </c>
      <c r="R215" s="167">
        <v>4.4499562299387197E-3</v>
      </c>
      <c r="S215" s="167">
        <v>7.9852338069224496E-2</v>
      </c>
      <c r="T215" s="167">
        <v>0.15839493136219601</v>
      </c>
      <c r="U215" s="167">
        <v>7.609830815289291E-2</v>
      </c>
      <c r="V215" s="167">
        <v>0</v>
      </c>
      <c r="W215" s="167">
        <v>9.8483774975201901E-3</v>
      </c>
      <c r="X215" s="167">
        <v>0.51360770847214399</v>
      </c>
      <c r="Y215" s="167">
        <v>1.5405405405405399E-2</v>
      </c>
      <c r="Z215" s="167">
        <v>6.0525639928088404E-2</v>
      </c>
      <c r="AA215" s="167">
        <v>2.7108433734939802E-3</v>
      </c>
      <c r="AB215" s="167">
        <v>6.3847736625514406E-2</v>
      </c>
      <c r="AC215" s="167">
        <v>0.134735426870258</v>
      </c>
      <c r="AD215" s="167">
        <v>0.16990822197917199</v>
      </c>
      <c r="AE215" s="167">
        <v>0</v>
      </c>
      <c r="AF215" s="167">
        <v>6.1800555079488902E-2</v>
      </c>
      <c r="AG215" s="167">
        <v>1</v>
      </c>
      <c r="AH215" s="167">
        <v>0.35160575858250298</v>
      </c>
      <c r="AI215" s="167">
        <v>0.112212313114136</v>
      </c>
      <c r="AJ215" s="167">
        <v>0.41284155016763802</v>
      </c>
      <c r="AK215" s="167">
        <v>0.16367727550543101</v>
      </c>
      <c r="AL215" s="167">
        <v>2.4945024738867502E-2</v>
      </c>
      <c r="AM215" s="167">
        <v>1.2006814921090398</v>
      </c>
      <c r="AN215" s="167">
        <v>0.14846199790951201</v>
      </c>
      <c r="AO215" s="167">
        <v>0.217131686511463</v>
      </c>
      <c r="AP215" s="167">
        <v>0.109473459361316</v>
      </c>
      <c r="AQ215" s="167">
        <v>0.28032171581769399</v>
      </c>
      <c r="AR215" s="167">
        <v>0.287452799354664</v>
      </c>
      <c r="AS215" s="167">
        <v>2.95719844357977E-3</v>
      </c>
      <c r="AT215" s="167">
        <v>4.4649392475479402E-2</v>
      </c>
      <c r="AU215" s="167">
        <v>0.17010289706496601</v>
      </c>
      <c r="AV215" s="167">
        <v>6.3622498210228209E-2</v>
      </c>
      <c r="AW215" s="167">
        <v>0</v>
      </c>
      <c r="AX215" s="167">
        <v>9.3410108765195093E-2</v>
      </c>
      <c r="AY215" s="167">
        <v>0.15744726074711701</v>
      </c>
      <c r="AZ215" s="167">
        <v>8.1549612173102207E-2</v>
      </c>
      <c r="BA215" s="167">
        <v>4.9727407896910596E-2</v>
      </c>
      <c r="BB215" s="167">
        <v>4.5988070040407898E-2</v>
      </c>
      <c r="BC215" s="167">
        <v>4.6456549462561498E-3</v>
      </c>
      <c r="BD215" s="167">
        <v>0.21307373524122303</v>
      </c>
      <c r="BE215" s="167">
        <v>0.123953389667014</v>
      </c>
      <c r="BF215" s="167">
        <v>0.32382598674733504</v>
      </c>
      <c r="BG215" s="167">
        <v>3.8542607648298706E-2</v>
      </c>
      <c r="BH215" s="167">
        <v>7.1476111931012498E-2</v>
      </c>
      <c r="BI215" s="167">
        <v>5.5440808783563398E-3</v>
      </c>
      <c r="BJ215" s="167">
        <v>0.314199635045746</v>
      </c>
      <c r="BK215" s="167">
        <v>0.125834916355169</v>
      </c>
      <c r="BL215" s="167">
        <v>1.0076518412242899</v>
      </c>
      <c r="BM215" s="167">
        <v>3.4135518006485804E-4</v>
      </c>
      <c r="BN215" s="167">
        <v>1.6843647015745099E-2</v>
      </c>
      <c r="BO215" s="167">
        <v>1.9195046439628501E-3</v>
      </c>
      <c r="BP215" s="167">
        <v>0.222865618269739</v>
      </c>
      <c r="BQ215" s="167">
        <v>0</v>
      </c>
      <c r="BR215" s="167">
        <v>0.183401388678542</v>
      </c>
      <c r="BS215" s="167">
        <v>0.35085699897483896</v>
      </c>
      <c r="BT215" s="167">
        <v>0.23625480974775501</v>
      </c>
      <c r="BU215" s="167">
        <v>0.33142777744695201</v>
      </c>
      <c r="BV215" s="167">
        <v>4.0586194302410498E-2</v>
      </c>
      <c r="BW215" s="167">
        <v>1.3986013986014001E-3</v>
      </c>
      <c r="BX215" s="167">
        <v>0.662954123574649</v>
      </c>
      <c r="BY215" s="167">
        <v>1.09720176730486</v>
      </c>
      <c r="BZ215" s="167">
        <v>0</v>
      </c>
      <c r="CA215" s="167">
        <v>0.234466168492169</v>
      </c>
      <c r="CB215" s="167">
        <v>0.23871847307430102</v>
      </c>
      <c r="CC215" s="167">
        <v>1.9482326746451399E-3</v>
      </c>
    </row>
    <row r="216" spans="1:81" x14ac:dyDescent="0.2">
      <c r="A216" s="83" t="s">
        <v>132</v>
      </c>
      <c r="B216" s="83"/>
      <c r="C216" s="83"/>
      <c r="D216" s="167">
        <v>0.31206586056084401</v>
      </c>
      <c r="E216" s="167">
        <v>0</v>
      </c>
      <c r="F216" s="167">
        <v>0.248506638733969</v>
      </c>
      <c r="G216" s="167">
        <v>1.6666666666666701E-2</v>
      </c>
      <c r="H216" s="167">
        <v>7.1944444444444408E-3</v>
      </c>
      <c r="I216" s="167">
        <v>7.4960380348652905E-2</v>
      </c>
      <c r="J216" s="167">
        <v>0.11734159890508</v>
      </c>
      <c r="K216" s="167">
        <v>0.23084793451848101</v>
      </c>
      <c r="L216" s="167">
        <v>0</v>
      </c>
      <c r="M216" s="167">
        <v>0.290225563909774</v>
      </c>
      <c r="N216" s="167">
        <v>4.6794036303525403E-2</v>
      </c>
      <c r="O216" s="167">
        <v>0.21592279855247301</v>
      </c>
      <c r="P216" s="167">
        <v>1.8363273453093801E-2</v>
      </c>
      <c r="Q216" s="167">
        <v>1.0325245224574102E-3</v>
      </c>
      <c r="R216" s="167">
        <v>3.3557046979865797E-3</v>
      </c>
      <c r="S216" s="167">
        <v>9.1707628131891497E-2</v>
      </c>
      <c r="T216" s="167">
        <v>3.72457646572701E-2</v>
      </c>
      <c r="U216" s="167">
        <v>2.0800000000000003E-2</v>
      </c>
      <c r="V216" s="167">
        <v>0.82818181818181802</v>
      </c>
      <c r="W216" s="167">
        <v>7.7900924188237007E-3</v>
      </c>
      <c r="X216" s="167">
        <v>0.25651795318342502</v>
      </c>
      <c r="Y216" s="167">
        <v>5.6756756756756802E-3</v>
      </c>
      <c r="Z216" s="167">
        <v>0.11383871243900399</v>
      </c>
      <c r="AA216" s="167">
        <v>8.1472540736270398E-3</v>
      </c>
      <c r="AB216" s="167">
        <v>4.3975012329442696E-3</v>
      </c>
      <c r="AC216" s="167">
        <v>3.5731437902218804E-2</v>
      </c>
      <c r="AD216" s="167">
        <v>1.3644575449272601E-2</v>
      </c>
      <c r="AE216" s="167">
        <v>0</v>
      </c>
      <c r="AF216" s="167">
        <v>0.146821282750323</v>
      </c>
      <c r="AG216" s="167">
        <v>1.5625</v>
      </c>
      <c r="AH216" s="167">
        <v>0</v>
      </c>
      <c r="AI216" s="167">
        <v>6.8406764540763401E-2</v>
      </c>
      <c r="AJ216" s="167">
        <v>0.43931944034397702</v>
      </c>
      <c r="AK216" s="167">
        <v>8.97555717764877E-2</v>
      </c>
      <c r="AL216" s="167">
        <v>1.07837076722302E-2</v>
      </c>
      <c r="AM216" s="167">
        <v>1.09456307195406E-2</v>
      </c>
      <c r="AN216" s="167">
        <v>7.9584255750253297E-2</v>
      </c>
      <c r="AO216" s="167">
        <v>0.13862441381270402</v>
      </c>
      <c r="AP216" s="167">
        <v>4.7766286384476005E-2</v>
      </c>
      <c r="AQ216" s="167">
        <v>1.7160017160017199E-3</v>
      </c>
      <c r="AR216" s="167">
        <v>9.3455539252161005E-2</v>
      </c>
      <c r="AS216" s="167">
        <v>4.6692607003891097E-4</v>
      </c>
      <c r="AT216" s="167">
        <v>0.18941706643407499</v>
      </c>
      <c r="AU216" s="167">
        <v>2.4112726998719001E-2</v>
      </c>
      <c r="AV216" s="167">
        <v>2.4666811643729202E-2</v>
      </c>
      <c r="AW216" s="167">
        <v>0</v>
      </c>
      <c r="AX216" s="167">
        <v>3.3277870216306201E-3</v>
      </c>
      <c r="AY216" s="167">
        <v>0.34034528552456805</v>
      </c>
      <c r="AZ216" s="167">
        <v>0.59479162277190201</v>
      </c>
      <c r="BA216" s="167">
        <v>0.23690731868494999</v>
      </c>
      <c r="BB216" s="167">
        <v>1.1187152404917199E-2</v>
      </c>
      <c r="BC216" s="167">
        <v>1.00631232275181E-3</v>
      </c>
      <c r="BD216" s="167">
        <v>6.2504883193999494E-2</v>
      </c>
      <c r="BE216" s="167">
        <v>0.12117529034996301</v>
      </c>
      <c r="BF216" s="167">
        <v>0</v>
      </c>
      <c r="BG216" s="167">
        <v>6.6245106895513406E-3</v>
      </c>
      <c r="BH216" s="167">
        <v>1.6523425065833302E-2</v>
      </c>
      <c r="BI216" s="167">
        <v>0.18754076973255099</v>
      </c>
      <c r="BJ216" s="167">
        <v>0.14532996754417601</v>
      </c>
      <c r="BK216" s="167">
        <v>0.32221200980392201</v>
      </c>
      <c r="BL216" s="167">
        <v>2.0564323290291699E-2</v>
      </c>
      <c r="BM216" s="167">
        <v>0.128349547704386</v>
      </c>
      <c r="BN216" s="167">
        <v>1.5959376133478399E-2</v>
      </c>
      <c r="BO216" s="167">
        <v>1.6714126532128301E-3</v>
      </c>
      <c r="BP216" s="167">
        <v>0.26410995614747396</v>
      </c>
      <c r="BQ216" s="167">
        <v>0</v>
      </c>
      <c r="BR216" s="167">
        <v>0.210440029236275</v>
      </c>
      <c r="BS216" s="167">
        <v>5.4598553264141605E-2</v>
      </c>
      <c r="BT216" s="167">
        <v>5.22585603278969E-2</v>
      </c>
      <c r="BU216" s="167">
        <v>7.2038927130310904E-2</v>
      </c>
      <c r="BV216" s="167">
        <v>0.15056312981624201</v>
      </c>
      <c r="BW216" s="167">
        <v>0.62360178970917202</v>
      </c>
      <c r="BX216" s="167">
        <v>0</v>
      </c>
      <c r="BY216" s="167">
        <v>1.0800196367206699E-2</v>
      </c>
      <c r="BZ216" s="167">
        <v>0</v>
      </c>
      <c r="CA216" s="167">
        <v>8.4090385648847105E-2</v>
      </c>
      <c r="CB216" s="167">
        <v>0.147885885476952</v>
      </c>
      <c r="CC216" s="167">
        <v>2.0429088882697095</v>
      </c>
    </row>
    <row r="217" spans="1:81" x14ac:dyDescent="0.2">
      <c r="A217" s="83" t="s">
        <v>133</v>
      </c>
      <c r="B217" s="83"/>
      <c r="C217" s="83"/>
      <c r="D217" s="167">
        <v>0.29473233404710897</v>
      </c>
      <c r="E217" s="167">
        <v>0</v>
      </c>
      <c r="F217" s="167">
        <v>0.41918863063726203</v>
      </c>
      <c r="G217" s="167">
        <v>0.23838709677419401</v>
      </c>
      <c r="H217" s="167">
        <v>5.3055555555555599E-2</v>
      </c>
      <c r="I217" s="167">
        <v>7.2585625385967398E-2</v>
      </c>
      <c r="J217" s="167">
        <v>0.136794065019401</v>
      </c>
      <c r="K217" s="167">
        <v>2.9830725007984702E-2</v>
      </c>
      <c r="L217" s="167">
        <v>2.3636936653009801E-3</v>
      </c>
      <c r="M217" s="167">
        <v>7.5187969924812002E-4</v>
      </c>
      <c r="N217" s="167">
        <v>8.4464507104936901E-2</v>
      </c>
      <c r="O217" s="167">
        <v>0.117008443908323</v>
      </c>
      <c r="P217" s="167">
        <v>0.166400532268796</v>
      </c>
      <c r="Q217" s="167">
        <v>0</v>
      </c>
      <c r="R217" s="167">
        <v>4.5302013422818803E-2</v>
      </c>
      <c r="S217" s="167">
        <v>7.9221497055634707E-2</v>
      </c>
      <c r="T217" s="167">
        <v>8.9722694091180402E-2</v>
      </c>
      <c r="U217" s="167">
        <v>8.5702370195315195E-2</v>
      </c>
      <c r="V217" s="167">
        <v>3.0303030303030303E-4</v>
      </c>
      <c r="W217" s="167">
        <v>7.9765022294571511E-2</v>
      </c>
      <c r="X217" s="167">
        <v>2.0117737394420299E-2</v>
      </c>
      <c r="Y217" s="167">
        <v>0</v>
      </c>
      <c r="Z217" s="167">
        <v>0.26406129612190699</v>
      </c>
      <c r="AA217" s="167">
        <v>3.35948501307584E-2</v>
      </c>
      <c r="AB217" s="167">
        <v>0.34825880856128505</v>
      </c>
      <c r="AC217" s="167">
        <v>0.180684162548577</v>
      </c>
      <c r="AD217" s="167">
        <v>0.320688343791595</v>
      </c>
      <c r="AE217" s="167">
        <v>8.7114337568058101E-3</v>
      </c>
      <c r="AF217" s="167">
        <v>0.165369757763312</v>
      </c>
      <c r="AG217" s="167">
        <v>0</v>
      </c>
      <c r="AH217" s="167">
        <v>0.21262886597938099</v>
      </c>
      <c r="AI217" s="167">
        <v>4.5279886877132601E-2</v>
      </c>
      <c r="AJ217" s="167">
        <v>0.25577261386363803</v>
      </c>
      <c r="AK217" s="167">
        <v>0.20946289032548301</v>
      </c>
      <c r="AL217" s="167">
        <v>1.85541506322155E-3</v>
      </c>
      <c r="AM217" s="167">
        <v>4.2916142934099497E-2</v>
      </c>
      <c r="AN217" s="167">
        <v>0.40014300229556304</v>
      </c>
      <c r="AO217" s="167">
        <v>0.36622184364944205</v>
      </c>
      <c r="AP217" s="167">
        <v>7.5676827968450197E-3</v>
      </c>
      <c r="AQ217" s="167">
        <v>1.0721561059290202E-3</v>
      </c>
      <c r="AR217" s="167">
        <v>6.3942531693103696E-2</v>
      </c>
      <c r="AS217" s="167">
        <v>3.4708171206225706E-2</v>
      </c>
      <c r="AT217" s="167">
        <v>3.2084785133565601E-2</v>
      </c>
      <c r="AU217" s="167">
        <v>1.36036576225453E-2</v>
      </c>
      <c r="AV217" s="167">
        <v>7.2220845210063209E-2</v>
      </c>
      <c r="AW217" s="167">
        <v>0</v>
      </c>
      <c r="AX217" s="167">
        <v>8.6834376197165095E-3</v>
      </c>
      <c r="AY217" s="167">
        <v>0.28960645812310803</v>
      </c>
      <c r="AZ217" s="167">
        <v>5.7138055625577701E-2</v>
      </c>
      <c r="BA217" s="167">
        <v>0.36609945481579398</v>
      </c>
      <c r="BB217" s="167">
        <v>0.26171143035602701</v>
      </c>
      <c r="BC217" s="167">
        <v>1.9188596491228102E-3</v>
      </c>
      <c r="BD217" s="167">
        <v>0.190074906367041</v>
      </c>
      <c r="BE217" s="167">
        <v>0.15021028668441599</v>
      </c>
      <c r="BF217" s="167">
        <v>0.25689042542975099</v>
      </c>
      <c r="BG217" s="167">
        <v>1.20445648900933E-3</v>
      </c>
      <c r="BH217" s="167">
        <v>8.4613826431692601E-2</v>
      </c>
      <c r="BI217" s="167">
        <v>0.14721860060843101</v>
      </c>
      <c r="BJ217" s="167">
        <v>7.8374533729531501E-2</v>
      </c>
      <c r="BK217" s="167">
        <v>0.57283428361228605</v>
      </c>
      <c r="BL217" s="167">
        <v>1.02821616451459E-2</v>
      </c>
      <c r="BM217" s="167">
        <v>1.8771331058020501E-3</v>
      </c>
      <c r="BN217" s="167">
        <v>3.0325173547679902E-2</v>
      </c>
      <c r="BO217" s="167">
        <v>0.26805271950993104</v>
      </c>
      <c r="BP217" s="167">
        <v>0.18179233596653299</v>
      </c>
      <c r="BQ217" s="167">
        <v>0</v>
      </c>
      <c r="BR217" s="167">
        <v>0.14004910431175402</v>
      </c>
      <c r="BS217" s="167">
        <v>0.15172060778045202</v>
      </c>
      <c r="BT217" s="167">
        <v>4.6043656207366999E-3</v>
      </c>
      <c r="BU217" s="167">
        <v>3.3565134932237499E-2</v>
      </c>
      <c r="BV217" s="167">
        <v>0.228966209129463</v>
      </c>
      <c r="BW217" s="167">
        <v>3.9138943248532296E-3</v>
      </c>
      <c r="BX217" s="167">
        <v>2.6497085320614702E-4</v>
      </c>
      <c r="BY217" s="167">
        <v>3.4364261168384903E-2</v>
      </c>
      <c r="BZ217" s="167">
        <v>0</v>
      </c>
      <c r="CA217" s="167">
        <v>5.1173144333853601E-2</v>
      </c>
      <c r="CB217" s="167">
        <v>3.3276508694169801E-2</v>
      </c>
      <c r="CC217" s="167">
        <v>5.2939537475619903E-3</v>
      </c>
    </row>
    <row r="218" spans="1:81" x14ac:dyDescent="0.2">
      <c r="A218" s="83" t="s">
        <v>134</v>
      </c>
      <c r="B218" s="83"/>
      <c r="C218" s="83"/>
      <c r="D218" s="167">
        <v>0.26498071153021902</v>
      </c>
      <c r="E218" s="167">
        <v>6.0606060606060606E-4</v>
      </c>
      <c r="F218" s="167">
        <v>0.101378705092999</v>
      </c>
      <c r="G218" s="167">
        <v>0.25924731182795702</v>
      </c>
      <c r="H218" s="167">
        <v>0.21825</v>
      </c>
      <c r="I218" s="167">
        <v>0.17805855064202999</v>
      </c>
      <c r="J218" s="167">
        <v>0.161592223650386</v>
      </c>
      <c r="K218" s="167">
        <v>4.7488351311674198E-2</v>
      </c>
      <c r="L218" s="167">
        <v>2.6899480887210898E-2</v>
      </c>
      <c r="M218" s="167">
        <v>0.60526315789473695</v>
      </c>
      <c r="N218" s="167">
        <v>0.24547795403248901</v>
      </c>
      <c r="O218" s="167">
        <v>2.89156626506024E-2</v>
      </c>
      <c r="P218" s="167">
        <v>1.3282858471143001E-2</v>
      </c>
      <c r="Q218" s="167">
        <v>0</v>
      </c>
      <c r="R218" s="167">
        <v>1.6552428175587001E-2</v>
      </c>
      <c r="S218" s="167">
        <v>0.113267817185499</v>
      </c>
      <c r="T218" s="167">
        <v>0.118291171204261</v>
      </c>
      <c r="U218" s="167">
        <v>6.9449267310229892E-5</v>
      </c>
      <c r="V218" s="167">
        <v>8.787878787878789E-3</v>
      </c>
      <c r="W218" s="167">
        <v>0.21931810143594802</v>
      </c>
      <c r="X218" s="167">
        <v>0.18514350028137302</v>
      </c>
      <c r="Y218" s="167">
        <v>1.0810810810810801E-2</v>
      </c>
      <c r="Z218" s="167">
        <v>0.13584025340296199</v>
      </c>
      <c r="AA218" s="167">
        <v>9.3158369227687114E-3</v>
      </c>
      <c r="AB218" s="167">
        <v>0.50788966760932797</v>
      </c>
      <c r="AC218" s="167">
        <v>0.176135001677933</v>
      </c>
      <c r="AD218" s="167">
        <v>1.6153553781832E-3</v>
      </c>
      <c r="AE218" s="167">
        <v>1</v>
      </c>
      <c r="AF218" s="167">
        <v>0.217730753642356</v>
      </c>
      <c r="AG218" s="167">
        <v>0</v>
      </c>
      <c r="AH218" s="167">
        <v>0.953107760205958</v>
      </c>
      <c r="AI218" s="167">
        <v>0.14774664107485602</v>
      </c>
      <c r="AJ218" s="167">
        <v>0.35304558559311405</v>
      </c>
      <c r="AK218" s="167">
        <v>0.18368479467258603</v>
      </c>
      <c r="AL218" s="167">
        <v>8.6319106665753206E-3</v>
      </c>
      <c r="AM218" s="167">
        <v>8.6175942549371609E-3</v>
      </c>
      <c r="AN218" s="167">
        <v>0.96656386339702105</v>
      </c>
      <c r="AO218" s="167">
        <v>0.37293401854805397</v>
      </c>
      <c r="AP218" s="167">
        <v>1.3309199318569E-2</v>
      </c>
      <c r="AQ218" s="167">
        <v>2.4314481576692401E-2</v>
      </c>
      <c r="AR218" s="167">
        <v>0.18432417020743902</v>
      </c>
      <c r="AS218" s="167">
        <v>3.2684824902723701E-3</v>
      </c>
      <c r="AT218" s="167">
        <v>5.79710144927536E-4</v>
      </c>
      <c r="AU218" s="167">
        <v>0.38102504931700598</v>
      </c>
      <c r="AV218" s="167">
        <v>1.74422207076027E-2</v>
      </c>
      <c r="AW218" s="167">
        <v>0</v>
      </c>
      <c r="AX218" s="167">
        <v>0</v>
      </c>
      <c r="AY218" s="167">
        <v>0.25818954074860601</v>
      </c>
      <c r="AZ218" s="167">
        <v>3.1523201075991901E-3</v>
      </c>
      <c r="BA218" s="167">
        <v>7.81430695522881E-2</v>
      </c>
      <c r="BB218" s="167">
        <v>0.12107974910394301</v>
      </c>
      <c r="BC218" s="167">
        <v>6.7160087719298198E-2</v>
      </c>
      <c r="BD218" s="167">
        <v>0.12546787273861501</v>
      </c>
      <c r="BE218" s="167">
        <v>0.19973376548211602</v>
      </c>
      <c r="BF218" s="167">
        <v>4.1006434264861204E-2</v>
      </c>
      <c r="BG218" s="167">
        <v>9.0334236675700097E-4</v>
      </c>
      <c r="BH218" s="167">
        <v>0.33518534595016902</v>
      </c>
      <c r="BI218" s="167">
        <v>1.43353605560382E-2</v>
      </c>
      <c r="BJ218" s="167">
        <v>0.14268175290757298</v>
      </c>
      <c r="BK218" s="167">
        <v>0.23017965540499102</v>
      </c>
      <c r="BL218" s="167">
        <v>1.0088474414155901</v>
      </c>
      <c r="BM218" s="167">
        <v>3.4141345168999704E-3</v>
      </c>
      <c r="BN218" s="167">
        <v>9.4941348973606995E-2</v>
      </c>
      <c r="BO218" s="167">
        <v>4.2690094660644698E-3</v>
      </c>
      <c r="BP218" s="167">
        <v>0.19168155245209501</v>
      </c>
      <c r="BQ218" s="167">
        <v>0</v>
      </c>
      <c r="BR218" s="167">
        <v>0.15393421830665702</v>
      </c>
      <c r="BS218" s="167">
        <v>0.23510983042935799</v>
      </c>
      <c r="BT218" s="167">
        <v>3.1673052362707503E-2</v>
      </c>
      <c r="BU218" s="167">
        <v>3.3972537878787901E-2</v>
      </c>
      <c r="BV218" s="167">
        <v>0.10771476800948901</v>
      </c>
      <c r="BW218" s="167">
        <v>0.30338650993562799</v>
      </c>
      <c r="BX218" s="167">
        <v>2.6497085320614702E-4</v>
      </c>
      <c r="BY218" s="167">
        <v>8.1983308787432499E-2</v>
      </c>
      <c r="BZ218" s="167">
        <v>0</v>
      </c>
      <c r="CA218" s="167">
        <v>4.4654039823122008E-2</v>
      </c>
      <c r="CB218" s="167">
        <v>6.4028335944417997E-3</v>
      </c>
      <c r="CC218" s="167">
        <v>3.2060217451909699E-2</v>
      </c>
    </row>
    <row r="219" spans="1:81" x14ac:dyDescent="0.2">
      <c r="A219" s="83" t="s">
        <v>135</v>
      </c>
      <c r="B219" s="83"/>
      <c r="C219" s="83"/>
      <c r="D219" s="167">
        <v>0.28696173272836201</v>
      </c>
      <c r="E219" s="167">
        <v>0.31575757575757601</v>
      </c>
      <c r="F219" s="167">
        <v>0.35795374118846102</v>
      </c>
      <c r="G219" s="167">
        <v>1.0430107526881699E-2</v>
      </c>
      <c r="H219" s="167">
        <v>9.325E-2</v>
      </c>
      <c r="I219" s="167">
        <v>0.24459839929138599</v>
      </c>
      <c r="J219" s="167">
        <v>0.113496502094734</v>
      </c>
      <c r="K219" s="167">
        <v>0.30962102845476602</v>
      </c>
      <c r="L219" s="167">
        <v>0</v>
      </c>
      <c r="M219" s="167">
        <v>0</v>
      </c>
      <c r="N219" s="167">
        <v>0.17242585116190398</v>
      </c>
      <c r="O219" s="167">
        <v>0.18915662650602399</v>
      </c>
      <c r="P219" s="167">
        <v>1.3282858471143001E-2</v>
      </c>
      <c r="Q219" s="167">
        <v>0</v>
      </c>
      <c r="R219" s="167">
        <v>6.8244719592134004E-2</v>
      </c>
      <c r="S219" s="167">
        <v>0.143699418897763</v>
      </c>
      <c r="T219" s="167">
        <v>0.23836141591295198</v>
      </c>
      <c r="U219" s="167">
        <v>0.15238359586427</v>
      </c>
      <c r="V219" s="167">
        <v>3.3333333333333301E-3</v>
      </c>
      <c r="W219" s="167">
        <v>0.325370180584514</v>
      </c>
      <c r="X219" s="167">
        <v>5.7825042180070604E-2</v>
      </c>
      <c r="Y219" s="167">
        <v>1.08108108108108E-3</v>
      </c>
      <c r="Z219" s="167">
        <v>0.115615101446794</v>
      </c>
      <c r="AA219" s="167">
        <v>2.2495500899819998E-2</v>
      </c>
      <c r="AB219" s="167">
        <v>0.42743355583766701</v>
      </c>
      <c r="AC219" s="167">
        <v>0.354914458235491</v>
      </c>
      <c r="AD219" s="167">
        <v>0.57228315054835499</v>
      </c>
      <c r="AE219" s="167">
        <v>2.7985480943738699</v>
      </c>
      <c r="AF219" s="167">
        <v>0.22117080377998199</v>
      </c>
      <c r="AG219" s="167">
        <v>0</v>
      </c>
      <c r="AH219" s="167">
        <v>0.21940928270042201</v>
      </c>
      <c r="AI219" s="167">
        <v>0.13874042435721501</v>
      </c>
      <c r="AJ219" s="167">
        <v>0.39050275597127099</v>
      </c>
      <c r="AK219" s="167">
        <v>3.9479860407213699E-2</v>
      </c>
      <c r="AL219" s="167">
        <v>9.1074681238615708E-3</v>
      </c>
      <c r="AM219" s="167">
        <v>1.50780829294561E-2</v>
      </c>
      <c r="AN219" s="167">
        <v>0.15485810937793601</v>
      </c>
      <c r="AO219" s="167">
        <v>0.27757062280225597</v>
      </c>
      <c r="AP219" s="167">
        <v>0.46113769271663996</v>
      </c>
      <c r="AQ219" s="167">
        <v>0.14120914334543902</v>
      </c>
      <c r="AR219" s="167">
        <v>0.160868144171459</v>
      </c>
      <c r="AS219" s="167">
        <v>2.2256809338521401E-2</v>
      </c>
      <c r="AT219" s="167">
        <v>0.51703145383388904</v>
      </c>
      <c r="AU219" s="167">
        <v>0.32163461538461496</v>
      </c>
      <c r="AV219" s="167">
        <v>7.3528501578263294E-2</v>
      </c>
      <c r="AW219" s="167">
        <v>0</v>
      </c>
      <c r="AX219" s="167">
        <v>0</v>
      </c>
      <c r="AY219" s="167">
        <v>1.03121350461832</v>
      </c>
      <c r="AZ219" s="167">
        <v>6.9284453039603094E-2</v>
      </c>
      <c r="BA219" s="167">
        <v>0.51214273913761799</v>
      </c>
      <c r="BB219" s="167">
        <v>0.29622228261738398</v>
      </c>
      <c r="BC219" s="167">
        <v>0.62562517050104605</v>
      </c>
      <c r="BD219" s="167">
        <v>1.11550460146623</v>
      </c>
      <c r="BE219" s="167">
        <v>0.60990855423081403</v>
      </c>
      <c r="BF219" s="167">
        <v>0.69672524728704499</v>
      </c>
      <c r="BG219" s="167">
        <v>2.40891297801867E-3</v>
      </c>
      <c r="BH219" s="167">
        <v>0.31707034754174301</v>
      </c>
      <c r="BI219" s="167">
        <v>0.329425811353522</v>
      </c>
      <c r="BJ219" s="167">
        <v>0.17203606419956999</v>
      </c>
      <c r="BK219" s="167">
        <v>0.32674632352941202</v>
      </c>
      <c r="BL219" s="167">
        <v>6.81492109038737E-2</v>
      </c>
      <c r="BM219" s="167">
        <v>1.00785787495729E-2</v>
      </c>
      <c r="BN219" s="167">
        <v>1.1322132943754599E-2</v>
      </c>
      <c r="BO219" s="167">
        <v>1.7732468334878002E-2</v>
      </c>
      <c r="BP219" s="167">
        <v>5.49488470282559E-2</v>
      </c>
      <c r="BQ219" s="167">
        <v>0</v>
      </c>
      <c r="BR219" s="167">
        <v>0.307548847018632</v>
      </c>
      <c r="BS219" s="167">
        <v>0.87119112331027992</v>
      </c>
      <c r="BT219" s="167">
        <v>0.17209420967604799</v>
      </c>
      <c r="BU219" s="167">
        <v>0.16023470111049901</v>
      </c>
      <c r="BV219" s="167">
        <v>0.26819923371647503</v>
      </c>
      <c r="BW219" s="167">
        <v>3.63128491620112E-3</v>
      </c>
      <c r="BX219" s="167">
        <v>0.31796502384737696</v>
      </c>
      <c r="BY219" s="167">
        <v>1.07903780068729</v>
      </c>
      <c r="BZ219" s="167">
        <v>0</v>
      </c>
      <c r="CA219" s="167">
        <v>0.54616052725693609</v>
      </c>
      <c r="CB219" s="167">
        <v>4.7066848567530704E-3</v>
      </c>
      <c r="CC219" s="167">
        <v>1.19877334820184E-2</v>
      </c>
    </row>
    <row r="220" spans="1:81" x14ac:dyDescent="0.2">
      <c r="A220" s="83" t="s">
        <v>136</v>
      </c>
      <c r="B220" s="83"/>
      <c r="C220" s="83"/>
      <c r="D220" s="167">
        <v>0.17268217584673298</v>
      </c>
      <c r="E220" s="167">
        <v>0.31515151515151502</v>
      </c>
      <c r="F220" s="167">
        <v>0.473034566712907</v>
      </c>
      <c r="G220" s="167">
        <v>6.4516129032258108E-4</v>
      </c>
      <c r="H220" s="167">
        <v>8.0222222222222195E-2</v>
      </c>
      <c r="I220" s="167">
        <v>7.6724765128270006E-2</v>
      </c>
      <c r="J220" s="167">
        <v>3.7036295168656398E-2</v>
      </c>
      <c r="K220" s="167">
        <v>0.64472929022383796</v>
      </c>
      <c r="L220" s="167">
        <v>4.2392840320301505E-3</v>
      </c>
      <c r="M220" s="167">
        <v>7.5187969924812002E-4</v>
      </c>
      <c r="N220" s="167">
        <v>2.0345233175445799E-3</v>
      </c>
      <c r="O220" s="167">
        <v>3.5542168674698803E-2</v>
      </c>
      <c r="P220" s="167">
        <v>3.9848575413428997E-2</v>
      </c>
      <c r="Q220" s="167">
        <v>2.0565552699228799E-3</v>
      </c>
      <c r="R220" s="167">
        <v>2.1862702229995601E-4</v>
      </c>
      <c r="S220" s="167">
        <v>7.1407002431620598E-2</v>
      </c>
      <c r="T220" s="167">
        <v>7.6741196455626506E-2</v>
      </c>
      <c r="U220" s="167">
        <v>4.3680232961242505E-3</v>
      </c>
      <c r="V220" s="167">
        <v>3.1515151515151496E-2</v>
      </c>
      <c r="W220" s="167">
        <v>0.238969938888693</v>
      </c>
      <c r="X220" s="167">
        <v>0.56752337642430095</v>
      </c>
      <c r="Y220" s="167">
        <v>2.7027027027027003E-3</v>
      </c>
      <c r="Z220" s="167">
        <v>0.23024569814228199</v>
      </c>
      <c r="AA220" s="167">
        <v>1.9980019980020002E-4</v>
      </c>
      <c r="AB220" s="167">
        <v>1.2888707037643202E-3</v>
      </c>
      <c r="AC220" s="167">
        <v>0.179605137051946</v>
      </c>
      <c r="AD220" s="167">
        <v>3.9373814041745708E-3</v>
      </c>
      <c r="AE220" s="167">
        <v>1.0344827586206899</v>
      </c>
      <c r="AF220" s="167">
        <v>0.116153984068847</v>
      </c>
      <c r="AG220" s="167">
        <v>0</v>
      </c>
      <c r="AH220" s="167">
        <v>0.70268787712561698</v>
      </c>
      <c r="AI220" s="167">
        <v>0.27373719574327904</v>
      </c>
      <c r="AJ220" s="167">
        <v>0.24601505215983402</v>
      </c>
      <c r="AK220" s="167">
        <v>6.1201747650660103E-2</v>
      </c>
      <c r="AL220" s="167">
        <v>0.45365401179354697</v>
      </c>
      <c r="AM220" s="167">
        <v>0</v>
      </c>
      <c r="AN220" s="167">
        <v>3.45448407786655E-2</v>
      </c>
      <c r="AO220" s="167">
        <v>4.1774687720952199E-2</v>
      </c>
      <c r="AP220" s="167">
        <v>0.17515923566878999</v>
      </c>
      <c r="AQ220" s="167">
        <v>0.110092720878184</v>
      </c>
      <c r="AR220" s="167">
        <v>0.17659821558960001</v>
      </c>
      <c r="AS220" s="167">
        <v>0.10552529182879401</v>
      </c>
      <c r="AT220" s="167">
        <v>2.9727378190255199E-2</v>
      </c>
      <c r="AU220" s="167">
        <v>9.2799765249605703E-3</v>
      </c>
      <c r="AV220" s="167">
        <v>3.2715039659269802E-3</v>
      </c>
      <c r="AW220" s="167">
        <v>0</v>
      </c>
      <c r="AX220" s="167">
        <v>0</v>
      </c>
      <c r="AY220" s="167">
        <v>5.6307382051690301E-2</v>
      </c>
      <c r="AZ220" s="167">
        <v>0.11641389740788999</v>
      </c>
      <c r="BA220" s="167">
        <v>1.07384767883694E-2</v>
      </c>
      <c r="BB220" s="167">
        <v>3.4222534222534198E-2</v>
      </c>
      <c r="BC220" s="167">
        <v>2.6332516117315904E-3</v>
      </c>
      <c r="BD220" s="167">
        <v>4.2092135006625607E-3</v>
      </c>
      <c r="BE220" s="167">
        <v>2.9401551105452003E-2</v>
      </c>
      <c r="BF220" s="167">
        <v>0.79794487659656199</v>
      </c>
      <c r="BG220" s="167">
        <v>6.0222824450466696E-4</v>
      </c>
      <c r="BH220" s="167">
        <v>0.48242034898862701</v>
      </c>
      <c r="BI220" s="167">
        <v>0.16673908320660402</v>
      </c>
      <c r="BJ220" s="167">
        <v>3.0736100850374901E-2</v>
      </c>
      <c r="BK220" s="167">
        <v>0.53464892152363497</v>
      </c>
      <c r="BL220" s="167">
        <v>2.0325203252032503E-2</v>
      </c>
      <c r="BM220" s="167">
        <v>0</v>
      </c>
      <c r="BN220" s="167">
        <v>1.09409190371991E-3</v>
      </c>
      <c r="BO220" s="167">
        <v>2.8410845531468098E-3</v>
      </c>
      <c r="BP220" s="167">
        <v>1.4096884128529699</v>
      </c>
      <c r="BQ220" s="167">
        <v>0</v>
      </c>
      <c r="BR220" s="167">
        <v>9.6093480034729811E-2</v>
      </c>
      <c r="BS220" s="167">
        <v>4.2927301405219401E-2</v>
      </c>
      <c r="BT220" s="167">
        <v>0.17974189166242102</v>
      </c>
      <c r="BU220" s="167">
        <v>6.7522474777215102E-3</v>
      </c>
      <c r="BV220" s="167">
        <v>8.3242109104178105E-2</v>
      </c>
      <c r="BW220" s="167">
        <v>5.5478502080443806E-4</v>
      </c>
      <c r="BX220" s="167">
        <v>7.9512324410283605E-4</v>
      </c>
      <c r="BY220" s="167">
        <v>2.2091310751104598E-2</v>
      </c>
      <c r="BZ220" s="167">
        <v>0</v>
      </c>
      <c r="CA220" s="167">
        <v>3.9597640991600506E-2</v>
      </c>
      <c r="CB220" s="167">
        <v>3.3633510710874601E-2</v>
      </c>
      <c r="CC220" s="167">
        <v>4.1027072285793997E-2</v>
      </c>
    </row>
    <row r="221" spans="1:81" x14ac:dyDescent="0.2">
      <c r="A221" s="83" t="s">
        <v>137</v>
      </c>
      <c r="B221" s="83"/>
      <c r="C221" s="83"/>
      <c r="D221" s="167">
        <v>0.32489740082079299</v>
      </c>
      <c r="E221" s="167">
        <v>0</v>
      </c>
      <c r="F221" s="167">
        <v>2.2619822778359697E-2</v>
      </c>
      <c r="G221" s="167">
        <v>0.36032258064516098</v>
      </c>
      <c r="H221" s="167">
        <v>4.6611111111111103E-2</v>
      </c>
      <c r="I221" s="167">
        <v>0.18800353859277699</v>
      </c>
      <c r="J221" s="167">
        <v>8.2609391889186909E-2</v>
      </c>
      <c r="K221" s="167">
        <v>0.68369426751592399</v>
      </c>
      <c r="L221" s="167">
        <v>0</v>
      </c>
      <c r="M221" s="167">
        <v>0</v>
      </c>
      <c r="N221" s="167">
        <v>4.9496137584639298E-2</v>
      </c>
      <c r="O221" s="167">
        <v>1</v>
      </c>
      <c r="P221" s="167">
        <v>0.56968903436988505</v>
      </c>
      <c r="Q221" s="167">
        <v>1.0272213662044201E-3</v>
      </c>
      <c r="R221" s="167">
        <v>9.3975376994244898E-3</v>
      </c>
      <c r="S221" s="167">
        <v>0.24505403774703299</v>
      </c>
      <c r="T221" s="167">
        <v>8.8930719434369393E-2</v>
      </c>
      <c r="U221" s="167">
        <v>8.4170419120194004E-2</v>
      </c>
      <c r="V221" s="167">
        <v>8.1818181818181807E-3</v>
      </c>
      <c r="W221" s="167">
        <v>2.8029794895329498E-2</v>
      </c>
      <c r="X221" s="167">
        <v>0.28035951383923996</v>
      </c>
      <c r="Y221" s="167">
        <v>1.0051351351351399</v>
      </c>
      <c r="Z221" s="167">
        <v>4.8005307764746201E-2</v>
      </c>
      <c r="AA221" s="167">
        <v>2.1043183404807E-2</v>
      </c>
      <c r="AB221" s="167">
        <v>2.0574954538953503E-2</v>
      </c>
      <c r="AC221" s="167">
        <v>2.9953586295995E-2</v>
      </c>
      <c r="AD221" s="167">
        <v>2.7972691067703402E-3</v>
      </c>
      <c r="AE221" s="167">
        <v>4</v>
      </c>
      <c r="AF221" s="167">
        <v>8.5145931566067812E-2</v>
      </c>
      <c r="AG221" s="167">
        <v>0</v>
      </c>
      <c r="AH221" s="167">
        <v>1.82715147085693E-3</v>
      </c>
      <c r="AI221" s="167">
        <v>0.17139707908514701</v>
      </c>
      <c r="AJ221" s="167">
        <v>0.37789377326023404</v>
      </c>
      <c r="AK221" s="167">
        <v>5.7275520794470201E-2</v>
      </c>
      <c r="AL221" s="167">
        <v>0.74455197840542509</v>
      </c>
      <c r="AM221" s="167">
        <v>0.27697002333512799</v>
      </c>
      <c r="AN221" s="167">
        <v>4.7179333806871296E-2</v>
      </c>
      <c r="AO221" s="167">
        <v>3.50509639603587E-2</v>
      </c>
      <c r="AP221" s="167">
        <v>1.3788714467543499E-3</v>
      </c>
      <c r="AQ221" s="167">
        <v>9.3716719914803005E-3</v>
      </c>
      <c r="AR221" s="167">
        <v>8.7850571275582198E-2</v>
      </c>
      <c r="AS221" s="167">
        <v>0.17058365758754901</v>
      </c>
      <c r="AT221" s="167">
        <v>2.90149426954882E-4</v>
      </c>
      <c r="AU221" s="167">
        <v>2.8828960332810301E-2</v>
      </c>
      <c r="AV221" s="167">
        <v>2.6676524042756403E-2</v>
      </c>
      <c r="AW221" s="167">
        <v>0</v>
      </c>
      <c r="AX221" s="167">
        <v>6.4532456029355902E-3</v>
      </c>
      <c r="AY221" s="167">
        <v>0.53755968169761303</v>
      </c>
      <c r="AZ221" s="167">
        <v>0.28542103058232104</v>
      </c>
      <c r="BA221" s="167">
        <v>1.09615066908971</v>
      </c>
      <c r="BB221" s="167">
        <v>0.17979781899227901</v>
      </c>
      <c r="BC221" s="167">
        <v>2.7193618564176901E-4</v>
      </c>
      <c r="BD221" s="167">
        <v>0.38751655887165903</v>
      </c>
      <c r="BE221" s="167">
        <v>7.6397731218891107E-3</v>
      </c>
      <c r="BF221" s="167">
        <v>0.37885335638144602</v>
      </c>
      <c r="BG221" s="167">
        <v>1.806684733514E-3</v>
      </c>
      <c r="BH221" s="167">
        <v>0.12391121914518</v>
      </c>
      <c r="BI221" s="167">
        <v>1.72657183190357E-2</v>
      </c>
      <c r="BJ221" s="167">
        <v>3.4586475588321001E-2</v>
      </c>
      <c r="BK221" s="167">
        <v>0.28668399327319999</v>
      </c>
      <c r="BL221" s="167">
        <v>1.19560019129603E-3</v>
      </c>
      <c r="BM221" s="167">
        <v>0</v>
      </c>
      <c r="BN221" s="167">
        <v>1.4540167211922899E-3</v>
      </c>
      <c r="BO221" s="167">
        <v>0.33841406973156402</v>
      </c>
      <c r="BP221" s="167">
        <v>1.1705622620108598</v>
      </c>
      <c r="BQ221" s="167">
        <v>0</v>
      </c>
      <c r="BR221" s="167">
        <v>0.11837355341203201</v>
      </c>
      <c r="BS221" s="167">
        <v>0.135217648217451</v>
      </c>
      <c r="BT221" s="167">
        <v>3.7219160661297199E-2</v>
      </c>
      <c r="BU221" s="167">
        <v>3.4270477982982397E-2</v>
      </c>
      <c r="BV221" s="167">
        <v>6.0820624546114701E-3</v>
      </c>
      <c r="BW221" s="167">
        <v>0</v>
      </c>
      <c r="BX221" s="167">
        <v>2.0055673382820802</v>
      </c>
      <c r="BY221" s="167">
        <v>1.1767304860088401</v>
      </c>
      <c r="BZ221" s="167">
        <v>0.44782828051185603</v>
      </c>
      <c r="CA221" s="167">
        <v>5.7843862378535504E-2</v>
      </c>
      <c r="CB221" s="167">
        <v>0.11262149119826</v>
      </c>
      <c r="CC221" s="167">
        <v>1.0047446274071999E-2</v>
      </c>
    </row>
    <row r="222" spans="1:81" x14ac:dyDescent="0.2">
      <c r="A222" s="83" t="s">
        <v>138</v>
      </c>
      <c r="B222" s="83"/>
      <c r="C222" s="83"/>
      <c r="D222" s="167">
        <v>0.142161469457497</v>
      </c>
      <c r="E222" s="167">
        <v>0</v>
      </c>
      <c r="F222" s="167">
        <v>0.14803385895875198</v>
      </c>
      <c r="G222" s="167">
        <v>1.3225806451612901E-2</v>
      </c>
      <c r="H222" s="167">
        <v>1.5806279936136199E-2</v>
      </c>
      <c r="I222" s="167">
        <v>6.3637223676326807E-2</v>
      </c>
      <c r="J222" s="167">
        <v>1.36666067254091E-2</v>
      </c>
      <c r="K222" s="167">
        <v>0.38426751592356706</v>
      </c>
      <c r="L222" s="167">
        <v>0</v>
      </c>
      <c r="M222" s="167">
        <v>0</v>
      </c>
      <c r="N222" s="167">
        <v>5.0004768414025499E-2</v>
      </c>
      <c r="O222" s="167">
        <v>0</v>
      </c>
      <c r="P222" s="167">
        <v>1.30932896890344E-2</v>
      </c>
      <c r="Q222" s="167">
        <v>0</v>
      </c>
      <c r="R222" s="167">
        <v>3.2149746374223001E-3</v>
      </c>
      <c r="S222" s="167">
        <v>7.70525825374304E-2</v>
      </c>
      <c r="T222" s="167">
        <v>0.136483632523759</v>
      </c>
      <c r="U222" s="167">
        <v>8.2162386654668809E-2</v>
      </c>
      <c r="V222" s="167">
        <v>8.6060606060606101E-2</v>
      </c>
      <c r="W222" s="167">
        <v>0.17012199421761501</v>
      </c>
      <c r="X222" s="167">
        <v>5.3590568060021401E-3</v>
      </c>
      <c r="Y222" s="167">
        <v>2.16216216216216E-3</v>
      </c>
      <c r="Z222" s="167">
        <v>4.5137402619638702E-2</v>
      </c>
      <c r="AA222" s="167">
        <v>1.9169646404449701E-2</v>
      </c>
      <c r="AB222" s="167">
        <v>9.5892926366474202E-4</v>
      </c>
      <c r="AC222" s="167">
        <v>9.2018374964111402E-2</v>
      </c>
      <c r="AD222" s="167">
        <v>1.42200312840688E-3</v>
      </c>
      <c r="AE222" s="167">
        <v>1.6573502722322999</v>
      </c>
      <c r="AF222" s="167">
        <v>0.13504010501461899</v>
      </c>
      <c r="AG222" s="167">
        <v>0</v>
      </c>
      <c r="AH222" s="167">
        <v>0</v>
      </c>
      <c r="AI222" s="167">
        <v>3.6317483618903404E-3</v>
      </c>
      <c r="AJ222" s="167">
        <v>0.15825441024443901</v>
      </c>
      <c r="AK222" s="167">
        <v>2.7649036329350903E-2</v>
      </c>
      <c r="AL222" s="167">
        <v>4.0727846022466001E-3</v>
      </c>
      <c r="AM222" s="167">
        <v>8.0746456127758805E-3</v>
      </c>
      <c r="AN222" s="167">
        <v>0.18907014072940401</v>
      </c>
      <c r="AO222" s="167">
        <v>4.9007509783873401E-2</v>
      </c>
      <c r="AP222" s="167">
        <v>1.0602205258693801E-3</v>
      </c>
      <c r="AQ222" s="167">
        <v>2.6195293365988699E-2</v>
      </c>
      <c r="AR222" s="167">
        <v>9.32121473425081E-2</v>
      </c>
      <c r="AS222" s="167">
        <v>0</v>
      </c>
      <c r="AT222" s="167">
        <v>2.9002320185614803E-2</v>
      </c>
      <c r="AU222" s="167">
        <v>1.0848198034219101E-2</v>
      </c>
      <c r="AV222" s="167">
        <v>6.02817247954727E-3</v>
      </c>
      <c r="AW222" s="167">
        <v>0</v>
      </c>
      <c r="AX222" s="167">
        <v>1.2671059300557499E-2</v>
      </c>
      <c r="AY222" s="167">
        <v>5.7611861265554704E-2</v>
      </c>
      <c r="AZ222" s="167">
        <v>8.4941275167785199E-2</v>
      </c>
      <c r="BA222" s="167">
        <v>0</v>
      </c>
      <c r="BB222" s="167">
        <v>0.21895731581208103</v>
      </c>
      <c r="BC222" s="167">
        <v>1.2681159420289902E-3</v>
      </c>
      <c r="BD222" s="167">
        <v>6.9374074362771807E-3</v>
      </c>
      <c r="BE222" s="167">
        <v>6.30860053246904E-2</v>
      </c>
      <c r="BF222" s="167">
        <v>3.8413521559589001E-4</v>
      </c>
      <c r="BG222" s="167">
        <v>0</v>
      </c>
      <c r="BH222" s="167">
        <v>5.7962207367537696E-2</v>
      </c>
      <c r="BI222" s="167">
        <v>6.3022927306313203E-3</v>
      </c>
      <c r="BJ222" s="167">
        <v>2.5012803057744903E-2</v>
      </c>
      <c r="BK222" s="167">
        <v>6.8135292859543506E-2</v>
      </c>
      <c r="BL222" s="167">
        <v>1.3868962219034E-2</v>
      </c>
      <c r="BM222" s="167">
        <v>0</v>
      </c>
      <c r="BN222" s="167">
        <v>9.4786729857819895E-3</v>
      </c>
      <c r="BO222" s="167">
        <v>4.9324865898020803E-3</v>
      </c>
      <c r="BP222" s="167">
        <v>0.16967684457762999</v>
      </c>
      <c r="BQ222" s="167">
        <v>0</v>
      </c>
      <c r="BR222" s="167">
        <v>0.18557701795218601</v>
      </c>
      <c r="BS222" s="167">
        <v>4.0887840024314601E-2</v>
      </c>
      <c r="BT222" s="167">
        <v>4.5685279187817297E-3</v>
      </c>
      <c r="BU222" s="167">
        <v>3.6374676800125398E-2</v>
      </c>
      <c r="BV222" s="167">
        <v>8.4422657952069706E-3</v>
      </c>
      <c r="BW222" s="167">
        <v>4.1436464088397797E-3</v>
      </c>
      <c r="BX222" s="167">
        <v>3.9766702014846196E-3</v>
      </c>
      <c r="BY222" s="167">
        <v>1.52184585174276E-2</v>
      </c>
      <c r="BZ222" s="167">
        <v>0</v>
      </c>
      <c r="CA222" s="167">
        <v>3.8468397319950096E-2</v>
      </c>
      <c r="CB222" s="167">
        <v>2.3783636857841804E-3</v>
      </c>
      <c r="CC222" s="167">
        <v>1.5337423312883401E-2</v>
      </c>
    </row>
    <row r="223" spans="1:81" x14ac:dyDescent="0.2">
      <c r="A223" s="83" t="s">
        <v>139</v>
      </c>
      <c r="B223" s="83"/>
      <c r="C223" s="83"/>
      <c r="D223" s="167">
        <v>0.21083617747440303</v>
      </c>
      <c r="E223" s="167">
        <v>2.7878787878787902E-2</v>
      </c>
      <c r="F223" s="167">
        <v>1.9873736658834198E-2</v>
      </c>
      <c r="G223" s="167">
        <v>2.4731182795698901E-3</v>
      </c>
      <c r="H223" s="167">
        <v>0.65824906865353905</v>
      </c>
      <c r="I223" s="167">
        <v>4.0400862136777703E-2</v>
      </c>
      <c r="J223" s="167">
        <v>6.2669484766310402E-2</v>
      </c>
      <c r="K223" s="167">
        <v>0.41393129770992398</v>
      </c>
      <c r="L223" s="167">
        <v>0</v>
      </c>
      <c r="M223" s="167">
        <v>0</v>
      </c>
      <c r="N223" s="167">
        <v>9.4446387131639997E-2</v>
      </c>
      <c r="O223" s="167">
        <v>1.1961722488038299E-3</v>
      </c>
      <c r="P223" s="167">
        <v>4.2553191489361701E-2</v>
      </c>
      <c r="Q223" s="167">
        <v>0</v>
      </c>
      <c r="R223" s="167">
        <v>2.1875455738661203E-4</v>
      </c>
      <c r="S223" s="167">
        <v>0.10081533657072501</v>
      </c>
      <c r="T223" s="167">
        <v>4.3615995592488903E-2</v>
      </c>
      <c r="U223" s="167">
        <v>5.0072619129953706E-2</v>
      </c>
      <c r="V223" s="167">
        <v>9.2424242424242409E-2</v>
      </c>
      <c r="W223" s="167">
        <v>0.52367531003382195</v>
      </c>
      <c r="X223" s="167">
        <v>5.6774127729034903E-2</v>
      </c>
      <c r="Y223" s="167">
        <v>0.34</v>
      </c>
      <c r="Z223" s="167">
        <v>0.21222498073795101</v>
      </c>
      <c r="AA223" s="167">
        <v>6.6415543219666903E-3</v>
      </c>
      <c r="AB223" s="167">
        <v>0.10621001589177301</v>
      </c>
      <c r="AC223" s="167">
        <v>9.6829723138717502E-2</v>
      </c>
      <c r="AD223" s="167">
        <v>0.37955547130467698</v>
      </c>
      <c r="AE223" s="167">
        <v>0.68602540834845704</v>
      </c>
      <c r="AF223" s="167">
        <v>4.6662693682955898E-2</v>
      </c>
      <c r="AG223" s="167">
        <v>0</v>
      </c>
      <c r="AH223" s="167">
        <v>0.17296803652967999</v>
      </c>
      <c r="AI223" s="167">
        <v>9.0727885078012202E-2</v>
      </c>
      <c r="AJ223" s="167">
        <v>0.290084287101115</v>
      </c>
      <c r="AK223" s="167">
        <v>0.11733586635387</v>
      </c>
      <c r="AL223" s="167">
        <v>4.2370097878210597E-2</v>
      </c>
      <c r="AM223" s="167">
        <v>8.9637863033345307E-3</v>
      </c>
      <c r="AN223" s="167">
        <v>9.1576867146426003E-2</v>
      </c>
      <c r="AO223" s="167">
        <v>1.3315256942977198</v>
      </c>
      <c r="AP223" s="167">
        <v>0.32237954353338999</v>
      </c>
      <c r="AQ223" s="167">
        <v>0.50777091760698301</v>
      </c>
      <c r="AR223" s="167">
        <v>8.3469516901829591E-2</v>
      </c>
      <c r="AS223" s="167">
        <v>0.18723735408560299</v>
      </c>
      <c r="AT223" s="167">
        <v>2.8947749312491005E-4</v>
      </c>
      <c r="AU223" s="167">
        <v>1.0160757702217199E-3</v>
      </c>
      <c r="AV223" s="167">
        <v>1.44379934261051E-3</v>
      </c>
      <c r="AW223" s="167">
        <v>0</v>
      </c>
      <c r="AX223" s="167">
        <v>3.80710659898477E-3</v>
      </c>
      <c r="AY223" s="167">
        <v>0.18402116402116403</v>
      </c>
      <c r="AZ223" s="167">
        <v>0</v>
      </c>
      <c r="BA223" s="167">
        <v>0</v>
      </c>
      <c r="BB223" s="167">
        <v>0.19365866844758201</v>
      </c>
      <c r="BC223" s="167">
        <v>2.5343953656770503E-3</v>
      </c>
      <c r="BD223" s="167">
        <v>0.34796507094963397</v>
      </c>
      <c r="BE223" s="167">
        <v>0.20087201450785203</v>
      </c>
      <c r="BF223" s="167">
        <v>9.6033803898972403E-4</v>
      </c>
      <c r="BG223" s="167">
        <v>3.0111412225233402E-3</v>
      </c>
      <c r="BH223" s="167">
        <v>0.22201001244320998</v>
      </c>
      <c r="BI223" s="167">
        <v>0.19739555073250101</v>
      </c>
      <c r="BJ223" s="167">
        <v>2.6266170929569402E-2</v>
      </c>
      <c r="BK223" s="167">
        <v>4.1688347464111902E-2</v>
      </c>
      <c r="BL223" s="167">
        <v>2.0325203252032503E-2</v>
      </c>
      <c r="BM223" s="167">
        <v>0</v>
      </c>
      <c r="BN223" s="167">
        <v>0</v>
      </c>
      <c r="BO223" s="167">
        <v>9.8607173671884612E-4</v>
      </c>
      <c r="BP223" s="167">
        <v>0.21085409252668999</v>
      </c>
      <c r="BQ223" s="167">
        <v>0</v>
      </c>
      <c r="BR223" s="167">
        <v>0.13746574051247801</v>
      </c>
      <c r="BS223" s="167">
        <v>0.21627992107354302</v>
      </c>
      <c r="BT223" s="167">
        <v>1.03920243325448E-2</v>
      </c>
      <c r="BU223" s="167">
        <v>1.6696353422458798E-2</v>
      </c>
      <c r="BV223" s="167">
        <v>2.2708729942888202E-2</v>
      </c>
      <c r="BW223" s="167">
        <v>0</v>
      </c>
      <c r="BX223" s="167">
        <v>0</v>
      </c>
      <c r="BY223" s="167">
        <v>0</v>
      </c>
      <c r="BZ223" s="167">
        <v>0</v>
      </c>
      <c r="CA223" s="167">
        <v>0.35079906351791501</v>
      </c>
      <c r="CB223" s="167">
        <v>0.75554207937470508</v>
      </c>
      <c r="CC223" s="167">
        <v>2.5090604962364101E-3</v>
      </c>
    </row>
    <row r="224" spans="1:81" x14ac:dyDescent="0.2">
      <c r="A224" s="83" t="s">
        <v>140</v>
      </c>
      <c r="B224" s="83"/>
      <c r="C224" s="83"/>
      <c r="D224" s="167">
        <v>3.4244786995256415</v>
      </c>
      <c r="E224" s="167">
        <v>1.9915151515151499</v>
      </c>
      <c r="F224" s="167">
        <v>2.7606092347762088</v>
      </c>
      <c r="G224" s="167">
        <v>1.148709677419355</v>
      </c>
      <c r="H224" s="167">
        <v>1.3704720152563421</v>
      </c>
      <c r="I224" s="167">
        <v>1.1657682843511799</v>
      </c>
      <c r="J224" s="167">
        <v>0.98463576103448069</v>
      </c>
      <c r="K224" s="167">
        <v>3.4484125956822651</v>
      </c>
      <c r="L224" s="167">
        <v>0.87807288172871867</v>
      </c>
      <c r="M224" s="167">
        <v>2.1601503759398484</v>
      </c>
      <c r="N224" s="167">
        <v>1.3757192357821793</v>
      </c>
      <c r="O224" s="167">
        <v>1.9930545679596372</v>
      </c>
      <c r="P224" s="167">
        <v>1.7471333964245066</v>
      </c>
      <c r="Q224" s="167">
        <v>0.16209255309456794</v>
      </c>
      <c r="R224" s="167">
        <v>0.16654249953837086</v>
      </c>
      <c r="S224" s="167">
        <v>1.1569574895820491</v>
      </c>
      <c r="T224" s="167">
        <v>1.1789862724392823</v>
      </c>
      <c r="U224" s="167">
        <v>0.61729015399635467</v>
      </c>
      <c r="V224" s="167">
        <v>1.1012121212121211</v>
      </c>
      <c r="W224" s="167">
        <v>2.1576921938363456</v>
      </c>
      <c r="X224" s="167">
        <v>1.9929918408259324</v>
      </c>
      <c r="Y224" s="167">
        <v>2.4008108108108122</v>
      </c>
      <c r="Z224" s="167">
        <v>1.4686884684530435</v>
      </c>
      <c r="AA224" s="167">
        <v>0.26873464078374165</v>
      </c>
      <c r="AB224" s="167">
        <v>1.5563189377442974</v>
      </c>
      <c r="AC224" s="167">
        <v>1.5792908816898732</v>
      </c>
      <c r="AD224" s="167">
        <v>1.4839779442088252</v>
      </c>
      <c r="AE224" s="167">
        <v>11.185117967332122</v>
      </c>
      <c r="AF224" s="167">
        <v>1.814245600372276</v>
      </c>
      <c r="AG224" s="167">
        <v>2.5625</v>
      </c>
      <c r="AH224" s="167">
        <v>3.0859536187267174</v>
      </c>
      <c r="AI224" s="167">
        <v>1.2733534950732106</v>
      </c>
      <c r="AJ224" s="167">
        <v>3.5698473967468884</v>
      </c>
      <c r="AK224" s="167">
        <v>1.1520224027964896</v>
      </c>
      <c r="AL224" s="167">
        <v>1.3833355635030549</v>
      </c>
      <c r="AM224" s="167">
        <v>1.6030621423530456</v>
      </c>
      <c r="AN224" s="167">
        <v>2.5847960169077564</v>
      </c>
      <c r="AO224" s="167">
        <v>2.9915502574926478</v>
      </c>
      <c r="AP224" s="167">
        <v>1.149310628752948</v>
      </c>
      <c r="AQ224" s="167">
        <v>1.4000314569373673</v>
      </c>
      <c r="AR224" s="167">
        <v>1.5866231806454754</v>
      </c>
      <c r="AS224" s="167">
        <v>0.91953307392996142</v>
      </c>
      <c r="AT224" s="167">
        <v>0.84512986805400958</v>
      </c>
      <c r="AU224" s="167">
        <v>1.2379728673803128</v>
      </c>
      <c r="AV224" s="167">
        <v>0.29905643322722841</v>
      </c>
      <c r="AW224" s="167">
        <v>0</v>
      </c>
      <c r="AX224" s="167">
        <v>0.27805859824597329</v>
      </c>
      <c r="AY224" s="167">
        <v>3.5388934807181718</v>
      </c>
      <c r="AZ224" s="167">
        <v>1.6345168299866839</v>
      </c>
      <c r="BA224" s="167">
        <v>2.7472327771353076</v>
      </c>
      <c r="BB224" s="167">
        <v>1.5688021355040356</v>
      </c>
      <c r="BC224" s="167">
        <v>0.71025270097138415</v>
      </c>
      <c r="BD224" s="167">
        <v>2.4714015550349808</v>
      </c>
      <c r="BE224" s="167">
        <v>1.6727437589227154</v>
      </c>
      <c r="BF224" s="167">
        <v>2.8725631422260633</v>
      </c>
      <c r="BG224" s="167">
        <v>6.3836193917494732E-2</v>
      </c>
      <c r="BH224" s="167">
        <v>1.7722024481291774</v>
      </c>
      <c r="BI224" s="167">
        <v>1.1648506975860593</v>
      </c>
      <c r="BJ224" s="167">
        <v>1.2365606496031956</v>
      </c>
      <c r="BK224" s="167">
        <v>2.9729200260186723</v>
      </c>
      <c r="BL224" s="167">
        <v>2.180057388809177</v>
      </c>
      <c r="BM224" s="167">
        <v>0.14645169308425288</v>
      </c>
      <c r="BN224" s="167">
        <v>0.32796959861447011</v>
      </c>
      <c r="BO224" s="167">
        <v>0.64937111547446424</v>
      </c>
      <c r="BP224" s="167">
        <v>4.1135775398107448</v>
      </c>
      <c r="BQ224" s="167">
        <v>0</v>
      </c>
      <c r="BR224" s="167">
        <v>1.8621179242897536</v>
      </c>
      <c r="BS224" s="167">
        <v>2.4468804452169479</v>
      </c>
      <c r="BT224" s="167">
        <v>0.74929547994198287</v>
      </c>
      <c r="BU224" s="167">
        <v>1.0341489667899348</v>
      </c>
      <c r="BV224" s="167">
        <v>1.1643723386462279</v>
      </c>
      <c r="BW224" s="167">
        <v>1.5288867179293957</v>
      </c>
      <c r="BX224" s="167">
        <v>2.9947059927393949</v>
      </c>
      <c r="BY224" s="167">
        <v>4.5473735886107107</v>
      </c>
      <c r="BZ224" s="167">
        <v>0.887305489212729</v>
      </c>
      <c r="CA224" s="167">
        <v>1.5702390872107816</v>
      </c>
      <c r="CB224" s="167">
        <v>1.8279654279557636</v>
      </c>
      <c r="CC224" s="167">
        <v>4.2165630782961756</v>
      </c>
    </row>
    <row r="225" spans="1:81" x14ac:dyDescent="0.2">
      <c r="A225" s="83" t="s">
        <v>141</v>
      </c>
      <c r="B225" s="83"/>
      <c r="C225" s="83"/>
      <c r="D225" s="167">
        <v>2.87792642140468</v>
      </c>
      <c r="E225" s="167">
        <v>1</v>
      </c>
      <c r="F225" s="167">
        <v>0.60274621212121204</v>
      </c>
      <c r="G225" s="167">
        <v>3.19354838709677</v>
      </c>
      <c r="H225" s="167">
        <v>3.0533333333333297</v>
      </c>
      <c r="I225" s="167">
        <v>1.6609442060085799</v>
      </c>
      <c r="J225" s="167">
        <v>1.33779761904762</v>
      </c>
      <c r="K225" s="167">
        <v>0.97345132743362806</v>
      </c>
      <c r="L225" s="167">
        <v>0</v>
      </c>
      <c r="M225" s="167">
        <v>1.5</v>
      </c>
      <c r="N225" s="167">
        <v>4.4682080924855496</v>
      </c>
      <c r="O225" s="167">
        <v>0.14285714285714299</v>
      </c>
      <c r="P225" s="167">
        <v>1.1000000000000001</v>
      </c>
      <c r="Q225" s="167">
        <v>0.5</v>
      </c>
      <c r="R225" s="167">
        <v>1.9411764705882399</v>
      </c>
      <c r="S225" s="167">
        <v>0.84767069263002204</v>
      </c>
      <c r="T225" s="167">
        <v>1.6425992779783398</v>
      </c>
      <c r="U225" s="167">
        <v>1.7222222222222199</v>
      </c>
      <c r="V225" s="167">
        <v>0.75</v>
      </c>
      <c r="W225" s="167">
        <v>1.26252290775809</v>
      </c>
      <c r="X225" s="167">
        <v>1.6666666666666701</v>
      </c>
      <c r="Y225" s="167">
        <v>0.250673854447439</v>
      </c>
      <c r="Z225" s="167">
        <v>0.84729586426298986</v>
      </c>
      <c r="AA225" s="167">
        <v>3.3781818181818197</v>
      </c>
      <c r="AB225" s="167">
        <v>2.77488514548239</v>
      </c>
      <c r="AC225" s="167">
        <v>2.5263157894736801</v>
      </c>
      <c r="AD225" s="167">
        <v>1.2</v>
      </c>
      <c r="AE225" s="167">
        <v>0</v>
      </c>
      <c r="AF225" s="167">
        <v>0.89645962300897297</v>
      </c>
      <c r="AG225" s="167">
        <v>0</v>
      </c>
      <c r="AH225" s="167">
        <v>0.88095238095238093</v>
      </c>
      <c r="AI225" s="167">
        <v>0.27969198642651999</v>
      </c>
      <c r="AJ225" s="167">
        <v>2.5481534511977495</v>
      </c>
      <c r="AK225" s="167">
        <v>1.6790391321193299</v>
      </c>
      <c r="AL225" s="167">
        <v>1.4545454545454499</v>
      </c>
      <c r="AM225" s="167">
        <v>0.54545454545454508</v>
      </c>
      <c r="AN225" s="167">
        <v>2.09345200254291</v>
      </c>
      <c r="AO225" s="167">
        <v>0.86097212294496106</v>
      </c>
      <c r="AP225" s="167">
        <v>3</v>
      </c>
      <c r="AQ225" s="167">
        <v>2.1875</v>
      </c>
      <c r="AR225" s="167">
        <v>0.382744254804462</v>
      </c>
      <c r="AS225" s="167">
        <v>0.10881877022653701</v>
      </c>
      <c r="AT225" s="167">
        <v>2.8</v>
      </c>
      <c r="AU225" s="167">
        <v>1.6195928753180699</v>
      </c>
      <c r="AV225" s="167">
        <v>1.5714285714285698</v>
      </c>
      <c r="AW225" s="167">
        <v>0</v>
      </c>
      <c r="AX225" s="167">
        <v>0.86608695652173906</v>
      </c>
      <c r="AY225" s="167">
        <v>2.31601123595506</v>
      </c>
      <c r="AZ225" s="167">
        <v>2.3475884244373</v>
      </c>
      <c r="BA225" s="167">
        <v>0</v>
      </c>
      <c r="BB225" s="167">
        <v>1.33831282952548</v>
      </c>
      <c r="BC225" s="167">
        <v>2</v>
      </c>
      <c r="BD225" s="167">
        <v>0</v>
      </c>
      <c r="BE225" s="167">
        <v>2.9074074074074101</v>
      </c>
      <c r="BF225" s="167">
        <v>1.1015625</v>
      </c>
      <c r="BG225" s="167">
        <v>0.57692307692307698</v>
      </c>
      <c r="BH225" s="167">
        <v>1.89922480620155</v>
      </c>
      <c r="BI225" s="167">
        <v>0.72727272727272696</v>
      </c>
      <c r="BJ225" s="167">
        <v>0.69214346712211805</v>
      </c>
      <c r="BK225" s="167">
        <v>0.82736943907156713</v>
      </c>
      <c r="BL225" s="167">
        <v>1.2777777777777799</v>
      </c>
      <c r="BM225" s="167">
        <v>0</v>
      </c>
      <c r="BN225" s="167">
        <v>0.55000000000000004</v>
      </c>
      <c r="BO225" s="167">
        <v>2</v>
      </c>
      <c r="BP225" s="167">
        <v>0.37941473259333997</v>
      </c>
      <c r="BQ225" s="167">
        <v>0</v>
      </c>
      <c r="BR225" s="167">
        <v>10.375708042096001</v>
      </c>
      <c r="BS225" s="167">
        <v>1.0698009546969298</v>
      </c>
      <c r="BT225" s="167">
        <v>0.37837837837837801</v>
      </c>
      <c r="BU225" s="167">
        <v>0.33022985161477997</v>
      </c>
      <c r="BV225" s="167">
        <v>0.5893293255682891</v>
      </c>
      <c r="BW225" s="167">
        <v>2.2368421052631597</v>
      </c>
      <c r="BX225" s="167">
        <v>0</v>
      </c>
      <c r="BY225" s="167">
        <v>0</v>
      </c>
      <c r="BZ225" s="167">
        <v>0</v>
      </c>
      <c r="CA225" s="167">
        <v>0.34181818181818202</v>
      </c>
      <c r="CB225" s="167">
        <v>0.96</v>
      </c>
      <c r="CC225" s="167">
        <v>0.136657941865271</v>
      </c>
    </row>
    <row r="226" spans="1:81" x14ac:dyDescent="0.2">
      <c r="A226" s="83" t="s">
        <v>142</v>
      </c>
      <c r="B226" s="83"/>
      <c r="C226" s="83"/>
      <c r="D226" s="167">
        <v>3.5720338983050799</v>
      </c>
      <c r="E226" s="167">
        <v>0</v>
      </c>
      <c r="F226" s="167">
        <v>0.37172774869109904</v>
      </c>
      <c r="G226" s="167">
        <v>1.62025316455696</v>
      </c>
      <c r="H226" s="167">
        <v>0.52839082922648406</v>
      </c>
      <c r="I226" s="167">
        <v>0.67755657648460099</v>
      </c>
      <c r="J226" s="167">
        <v>0.87540864511442107</v>
      </c>
      <c r="K226" s="167">
        <v>4.8284572754220898</v>
      </c>
      <c r="L226" s="167">
        <v>1.74907749077491</v>
      </c>
      <c r="M226" s="167">
        <v>0</v>
      </c>
      <c r="N226" s="167">
        <v>1.1815668202765</v>
      </c>
      <c r="O226" s="167">
        <v>0</v>
      </c>
      <c r="P226" s="167">
        <v>1.0272222222222198</v>
      </c>
      <c r="Q226" s="167">
        <v>1</v>
      </c>
      <c r="R226" s="167">
        <v>2.8287292817679601</v>
      </c>
      <c r="S226" s="167">
        <v>0.62992700729926998</v>
      </c>
      <c r="T226" s="167">
        <v>0.56068181818181806</v>
      </c>
      <c r="U226" s="167">
        <v>2.4333333333333296</v>
      </c>
      <c r="V226" s="167">
        <v>6.4868421052631593</v>
      </c>
      <c r="W226" s="167">
        <v>1.3719422340112</v>
      </c>
      <c r="X226" s="167">
        <v>0.11293260473588301</v>
      </c>
      <c r="Y226" s="167">
        <v>1.1666666666666701</v>
      </c>
      <c r="Z226" s="167">
        <v>0.38280696785157903</v>
      </c>
      <c r="AA226" s="167">
        <v>0.93252108716026205</v>
      </c>
      <c r="AB226" s="167">
        <v>1.3383297644539598</v>
      </c>
      <c r="AC226" s="167">
        <v>1.88266666666667</v>
      </c>
      <c r="AD226" s="167">
        <v>0.63157894736842102</v>
      </c>
      <c r="AE226" s="167">
        <v>0</v>
      </c>
      <c r="AF226" s="167">
        <v>0.520018557179309</v>
      </c>
      <c r="AG226" s="167">
        <v>0</v>
      </c>
      <c r="AH226" s="167">
        <v>0.49958158995815904</v>
      </c>
      <c r="AI226" s="167">
        <v>0.42779024116657299</v>
      </c>
      <c r="AJ226" s="167">
        <v>1.9081394182934399</v>
      </c>
      <c r="AK226" s="167">
        <v>1.6624577382184498</v>
      </c>
      <c r="AL226" s="167">
        <v>1.6649572649572699</v>
      </c>
      <c r="AM226" s="167">
        <v>0.58878504672897203</v>
      </c>
      <c r="AN226" s="167">
        <v>1.12627406568516</v>
      </c>
      <c r="AO226" s="167">
        <v>1.36308178942612</v>
      </c>
      <c r="AP226" s="167">
        <v>0</v>
      </c>
      <c r="AQ226" s="167">
        <v>1.9154766499421099</v>
      </c>
      <c r="AR226" s="167">
        <v>0.51717520629437708</v>
      </c>
      <c r="AS226" s="167">
        <v>1.6666666666666701</v>
      </c>
      <c r="AT226" s="167">
        <v>2.5</v>
      </c>
      <c r="AU226" s="167">
        <v>0.404891304347826</v>
      </c>
      <c r="AV226" s="167">
        <v>0.74157303370786498</v>
      </c>
      <c r="AW226" s="167">
        <v>0</v>
      </c>
      <c r="AX226" s="167">
        <v>5</v>
      </c>
      <c r="AY226" s="167">
        <v>0.99751398384089507</v>
      </c>
      <c r="AZ226" s="167">
        <v>1.4615384615384599</v>
      </c>
      <c r="BA226" s="167">
        <v>1.84782608695652</v>
      </c>
      <c r="BB226" s="167">
        <v>0.215018908698001</v>
      </c>
      <c r="BC226" s="167">
        <v>1.4615384615384599</v>
      </c>
      <c r="BD226" s="167">
        <v>0.54705882352941204</v>
      </c>
      <c r="BE226" s="167">
        <v>0.55836656125395301</v>
      </c>
      <c r="BF226" s="167">
        <v>3.1776649746192902</v>
      </c>
      <c r="BG226" s="167">
        <v>0</v>
      </c>
      <c r="BH226" s="167">
        <v>1.6162790697674401</v>
      </c>
      <c r="BI226" s="167">
        <v>1.02</v>
      </c>
      <c r="BJ226" s="167">
        <v>0.79812440350221991</v>
      </c>
      <c r="BK226" s="167">
        <v>0.64229144667370608</v>
      </c>
      <c r="BL226" s="167">
        <v>1</v>
      </c>
      <c r="BM226" s="167">
        <v>3</v>
      </c>
      <c r="BN226" s="167">
        <v>0.57339449541284393</v>
      </c>
      <c r="BO226" s="167">
        <v>0.62790697674418605</v>
      </c>
      <c r="BP226" s="167">
        <v>0.31525895029544698</v>
      </c>
      <c r="BQ226" s="167">
        <v>0</v>
      </c>
      <c r="BR226" s="167">
        <v>0.79106312864274697</v>
      </c>
      <c r="BS226" s="167">
        <v>0.85284940055838399</v>
      </c>
      <c r="BT226" s="167">
        <v>0.87591240875912402</v>
      </c>
      <c r="BU226" s="167">
        <v>0.47658950455640497</v>
      </c>
      <c r="BV226" s="167">
        <v>1.6904761904761898</v>
      </c>
      <c r="BW226" s="167">
        <v>0</v>
      </c>
      <c r="BX226" s="167">
        <v>1.27272727272727</v>
      </c>
      <c r="BY226" s="167">
        <v>2.7388753056234698</v>
      </c>
      <c r="BZ226" s="167">
        <v>1.62645348837209</v>
      </c>
      <c r="CA226" s="167">
        <v>0.70292682926829309</v>
      </c>
      <c r="CB226" s="167">
        <v>1.07389162561576</v>
      </c>
      <c r="CC226" s="167">
        <v>0</v>
      </c>
    </row>
    <row r="227" spans="1:81" x14ac:dyDescent="0.2">
      <c r="A227" s="83" t="s">
        <v>143</v>
      </c>
      <c r="B227" s="83"/>
      <c r="C227" s="83"/>
      <c r="D227" s="167">
        <v>2.31725888324873</v>
      </c>
      <c r="E227" s="167">
        <v>0.88120163859808809</v>
      </c>
      <c r="F227" s="167">
        <v>2.1213017751479297</v>
      </c>
      <c r="G227" s="167">
        <v>1</v>
      </c>
      <c r="H227" s="167">
        <v>0.17919621749408998</v>
      </c>
      <c r="I227" s="167">
        <v>0.439540724793685</v>
      </c>
      <c r="J227" s="167">
        <v>0.65353286607312</v>
      </c>
      <c r="K227" s="167">
        <v>0.16666666666666699</v>
      </c>
      <c r="L227" s="167">
        <v>0</v>
      </c>
      <c r="M227" s="167">
        <v>3.2365269461077801</v>
      </c>
      <c r="N227" s="167">
        <v>0.70841063698206608</v>
      </c>
      <c r="O227" s="167">
        <v>0</v>
      </c>
      <c r="P227" s="167">
        <v>0.61827956989247301</v>
      </c>
      <c r="Q227" s="167">
        <v>0</v>
      </c>
      <c r="R227" s="167">
        <v>2.6</v>
      </c>
      <c r="S227" s="167">
        <v>0.23405111692493499</v>
      </c>
      <c r="T227" s="167">
        <v>0.54956188389923311</v>
      </c>
      <c r="U227" s="167">
        <v>1.53117505995204</v>
      </c>
      <c r="V227" s="167">
        <v>1.4615384615384599</v>
      </c>
      <c r="W227" s="167">
        <v>0.86194995685936093</v>
      </c>
      <c r="X227" s="167">
        <v>0.64739884393063607</v>
      </c>
      <c r="Y227" s="167">
        <v>3.9615384615384599</v>
      </c>
      <c r="Z227" s="167">
        <v>0.56594224471568899</v>
      </c>
      <c r="AA227" s="167">
        <v>1.0095238095238099</v>
      </c>
      <c r="AB227" s="167">
        <v>0.57615112160566706</v>
      </c>
      <c r="AC227" s="167">
        <v>1.6774306161633801</v>
      </c>
      <c r="AD227" s="167">
        <v>3.21818181818182</v>
      </c>
      <c r="AE227" s="167">
        <v>0</v>
      </c>
      <c r="AF227" s="167">
        <v>0.46996487005803206</v>
      </c>
      <c r="AG227" s="167">
        <v>0</v>
      </c>
      <c r="AH227" s="167">
        <v>2.8992918961447698</v>
      </c>
      <c r="AI227" s="167">
        <v>0.52988390425684395</v>
      </c>
      <c r="AJ227" s="167">
        <v>2.5534857803648299</v>
      </c>
      <c r="AK227" s="167">
        <v>1.7233012760072899</v>
      </c>
      <c r="AL227" s="167">
        <v>4.8333333333333295</v>
      </c>
      <c r="AM227" s="167">
        <v>1.55555555555556</v>
      </c>
      <c r="AN227" s="167">
        <v>1.2535690006798099</v>
      </c>
      <c r="AO227" s="167">
        <v>0.83177424384159604</v>
      </c>
      <c r="AP227" s="167">
        <v>1.1527777777777799</v>
      </c>
      <c r="AQ227" s="167">
        <v>1.9807692307692299</v>
      </c>
      <c r="AR227" s="167">
        <v>0.36749321968229404</v>
      </c>
      <c r="AS227" s="167">
        <v>1.75</v>
      </c>
      <c r="AT227" s="167">
        <v>1.7142857142857097</v>
      </c>
      <c r="AU227" s="167">
        <v>0.13025415444770302</v>
      </c>
      <c r="AV227" s="167">
        <v>1.3313253012048198</v>
      </c>
      <c r="AW227" s="167">
        <v>0</v>
      </c>
      <c r="AX227" s="167">
        <v>1.3684210526315799</v>
      </c>
      <c r="AY227" s="167">
        <v>0.88495451364590605</v>
      </c>
      <c r="AZ227" s="167">
        <v>1.7765442067016599</v>
      </c>
      <c r="BA227" s="167">
        <v>0.99047619047619095</v>
      </c>
      <c r="BB227" s="167">
        <v>0.93710544774374605</v>
      </c>
      <c r="BC227" s="167">
        <v>1.6</v>
      </c>
      <c r="BD227" s="167">
        <v>0.58064516129032195</v>
      </c>
      <c r="BE227" s="167">
        <v>0.37468982630273001</v>
      </c>
      <c r="BF227" s="167">
        <v>2.7102327064074001</v>
      </c>
      <c r="BG227" s="167">
        <v>1.3333333333333299</v>
      </c>
      <c r="BH227" s="167">
        <v>1.91371681415929</v>
      </c>
      <c r="BI227" s="167">
        <v>1.0830188679245301</v>
      </c>
      <c r="BJ227" s="167">
        <v>0.59834980136497906</v>
      </c>
      <c r="BK227" s="167">
        <v>1.36253173739572</v>
      </c>
      <c r="BL227" s="167">
        <v>0.5</v>
      </c>
      <c r="BM227" s="167">
        <v>1.5</v>
      </c>
      <c r="BN227" s="167">
        <v>0.58895705521472397</v>
      </c>
      <c r="BO227" s="167">
        <v>2.4791666666666696</v>
      </c>
      <c r="BP227" s="167">
        <v>0.8017285205897311</v>
      </c>
      <c r="BQ227" s="167">
        <v>0</v>
      </c>
      <c r="BR227" s="167">
        <v>0.61917787872411501</v>
      </c>
      <c r="BS227" s="167">
        <v>0.53426113849424994</v>
      </c>
      <c r="BT227" s="167">
        <v>1.03076923076923</v>
      </c>
      <c r="BU227" s="167">
        <v>1.7409661468238899</v>
      </c>
      <c r="BV227" s="167">
        <v>1.0526315789473699</v>
      </c>
      <c r="BW227" s="167">
        <v>2.2846750727449101</v>
      </c>
      <c r="BX227" s="167">
        <v>0</v>
      </c>
      <c r="BY227" s="167">
        <v>0.47169811320754701</v>
      </c>
      <c r="BZ227" s="167">
        <v>1.6123404255319198</v>
      </c>
      <c r="CA227" s="167">
        <v>0.240362811791383</v>
      </c>
      <c r="CB227" s="167">
        <v>6.0684872128305201E-2</v>
      </c>
      <c r="CC227" s="167">
        <v>2.1452991452991501</v>
      </c>
    </row>
    <row r="228" spans="1:81" x14ac:dyDescent="0.2">
      <c r="A228" s="83" t="s">
        <v>144</v>
      </c>
      <c r="B228" s="83"/>
      <c r="C228" s="83"/>
      <c r="D228" s="167">
        <v>2.9086904285142201</v>
      </c>
      <c r="E228" s="167">
        <v>0</v>
      </c>
      <c r="F228" s="167">
        <v>0.997941364378505</v>
      </c>
      <c r="G228" s="167">
        <v>2.7278782112274</v>
      </c>
      <c r="H228" s="167">
        <v>6.2415094339622597</v>
      </c>
      <c r="I228" s="167">
        <v>0.6316401706087631</v>
      </c>
      <c r="J228" s="167">
        <v>0.33400402414486902</v>
      </c>
      <c r="K228" s="167">
        <v>1.6197183098591601</v>
      </c>
      <c r="L228" s="167">
        <v>1.4957685494981301</v>
      </c>
      <c r="M228" s="167">
        <v>0</v>
      </c>
      <c r="N228" s="167">
        <v>0.56033381589031905</v>
      </c>
      <c r="O228" s="167">
        <v>0.124620060790274</v>
      </c>
      <c r="P228" s="167">
        <v>2.4938271604938298</v>
      </c>
      <c r="Q228" s="167">
        <v>0.01</v>
      </c>
      <c r="R228" s="167">
        <v>2.4590163934426199</v>
      </c>
      <c r="S228" s="167">
        <v>1.02371436184386</v>
      </c>
      <c r="T228" s="167">
        <v>0.59086956521739098</v>
      </c>
      <c r="U228" s="167">
        <v>3.0841720036596496</v>
      </c>
      <c r="V228" s="167">
        <v>0</v>
      </c>
      <c r="W228" s="167">
        <v>1.0071942446043198</v>
      </c>
      <c r="X228" s="167">
        <v>1.8599940125735999</v>
      </c>
      <c r="Y228" s="167">
        <v>1.2456140350877201</v>
      </c>
      <c r="Z228" s="167">
        <v>2.6297736916548797</v>
      </c>
      <c r="AA228" s="167">
        <v>2.8518518518518499</v>
      </c>
      <c r="AB228" s="167">
        <v>0.96390589751853006</v>
      </c>
      <c r="AC228" s="167">
        <v>0.63471133285816106</v>
      </c>
      <c r="AD228" s="167">
        <v>2.1712846347607102</v>
      </c>
      <c r="AE228" s="167">
        <v>0</v>
      </c>
      <c r="AF228" s="167">
        <v>0.60837472406180992</v>
      </c>
      <c r="AG228" s="167">
        <v>3.25</v>
      </c>
      <c r="AH228" s="167">
        <v>0.23727034120734899</v>
      </c>
      <c r="AI228" s="167">
        <v>1.1818555852705199</v>
      </c>
      <c r="AJ228" s="167">
        <v>3.3184140994156297</v>
      </c>
      <c r="AK228" s="167">
        <v>2.69649115487316</v>
      </c>
      <c r="AL228" s="167">
        <v>1.6088154269972499</v>
      </c>
      <c r="AM228" s="167">
        <v>0.176250933532487</v>
      </c>
      <c r="AN228" s="167">
        <v>2.3728941413125502</v>
      </c>
      <c r="AO228" s="167">
        <v>0.89419981448136598</v>
      </c>
      <c r="AP228" s="167">
        <v>2.0058536585365903</v>
      </c>
      <c r="AQ228" s="167">
        <v>0.92578423871461302</v>
      </c>
      <c r="AR228" s="167">
        <v>0.42241629572285705</v>
      </c>
      <c r="AS228" s="167">
        <v>2.0526315789473699</v>
      </c>
      <c r="AT228" s="167">
        <v>3.9803278688524601</v>
      </c>
      <c r="AU228" s="167">
        <v>1.3</v>
      </c>
      <c r="AV228" s="167">
        <v>1.1433463796477499</v>
      </c>
      <c r="AW228" s="167">
        <v>0</v>
      </c>
      <c r="AX228" s="167">
        <v>1.15479452054795</v>
      </c>
      <c r="AY228" s="167">
        <v>0.68207897401282502</v>
      </c>
      <c r="AZ228" s="167">
        <v>0.96985446985446999</v>
      </c>
      <c r="BA228" s="167">
        <v>2.9933554817275696</v>
      </c>
      <c r="BB228" s="167">
        <v>0.64888423988842403</v>
      </c>
      <c r="BC228" s="167">
        <v>1.37254901960784</v>
      </c>
      <c r="BD228" s="167">
        <v>9.357798165137611E-2</v>
      </c>
      <c r="BE228" s="167">
        <v>0.86334630350194597</v>
      </c>
      <c r="BF228" s="167">
        <v>0.80693950177935991</v>
      </c>
      <c r="BG228" s="167">
        <v>0.546875</v>
      </c>
      <c r="BH228" s="167">
        <v>0.98987854251012097</v>
      </c>
      <c r="BI228" s="167">
        <v>1.9019607843137298</v>
      </c>
      <c r="BJ228" s="167">
        <v>2.4298994746871796</v>
      </c>
      <c r="BK228" s="167">
        <v>0.53445337229120993</v>
      </c>
      <c r="BL228" s="167">
        <v>0.25984812529662998</v>
      </c>
      <c r="BM228" s="167">
        <v>1</v>
      </c>
      <c r="BN228" s="167">
        <v>0.434782608695652</v>
      </c>
      <c r="BO228" s="167">
        <v>0.967741935483871</v>
      </c>
      <c r="BP228" s="167">
        <v>0.34588385449904302</v>
      </c>
      <c r="BQ228" s="167">
        <v>0</v>
      </c>
      <c r="BR228" s="167">
        <v>1.7334386736646499</v>
      </c>
      <c r="BS228" s="167">
        <v>0.44627844986672099</v>
      </c>
      <c r="BT228" s="167">
        <v>1.2743394860658699</v>
      </c>
      <c r="BU228" s="167">
        <v>1.3764748158351801</v>
      </c>
      <c r="BV228" s="167">
        <v>1.7176602924634399</v>
      </c>
      <c r="BW228" s="167">
        <v>0.6</v>
      </c>
      <c r="BX228" s="167">
        <v>1.32</v>
      </c>
      <c r="BY228" s="167">
        <v>4.9020134228187899</v>
      </c>
      <c r="BZ228" s="167">
        <v>0</v>
      </c>
      <c r="CA228" s="167">
        <v>0.29393145601397097</v>
      </c>
      <c r="CB228" s="167">
        <v>0.24100513992004602</v>
      </c>
      <c r="CC228" s="167">
        <v>1.8571428571428599</v>
      </c>
    </row>
    <row r="229" spans="1:81" x14ac:dyDescent="0.2">
      <c r="A229" s="83" t="s">
        <v>145</v>
      </c>
      <c r="B229" s="83"/>
      <c r="C229" s="83"/>
      <c r="D229" s="167">
        <v>2.0766694146743601</v>
      </c>
      <c r="E229" s="167">
        <v>0</v>
      </c>
      <c r="F229" s="167">
        <v>0.41023012075643706</v>
      </c>
      <c r="G229" s="167">
        <v>1.19354838709677</v>
      </c>
      <c r="H229" s="167">
        <v>10.945945945945899</v>
      </c>
      <c r="I229" s="167">
        <v>1.4964059196617301</v>
      </c>
      <c r="J229" s="167">
        <v>0.49279588336192104</v>
      </c>
      <c r="K229" s="167">
        <v>1.20775623268698</v>
      </c>
      <c r="L229" s="167">
        <v>0</v>
      </c>
      <c r="M229" s="167">
        <v>5.96373056994819</v>
      </c>
      <c r="N229" s="167">
        <v>0.80163043478260898</v>
      </c>
      <c r="O229" s="167">
        <v>0.15083798882681601</v>
      </c>
      <c r="P229" s="167">
        <v>1.4202898550724599</v>
      </c>
      <c r="Q229" s="167">
        <v>1</v>
      </c>
      <c r="R229" s="167">
        <v>2.2173913043478302</v>
      </c>
      <c r="S229" s="167">
        <v>0.50701124116351792</v>
      </c>
      <c r="T229" s="167">
        <v>0.42742681047765702</v>
      </c>
      <c r="U229" s="167">
        <v>3.5117056856187294</v>
      </c>
      <c r="V229" s="167">
        <v>1.44785949506037</v>
      </c>
      <c r="W229" s="167">
        <v>0.99090909090909107</v>
      </c>
      <c r="X229" s="167">
        <v>0.81649361022364197</v>
      </c>
      <c r="Y229" s="167">
        <v>1.1904761904761898</v>
      </c>
      <c r="Z229" s="167">
        <v>1.6286896033088898</v>
      </c>
      <c r="AA229" s="167">
        <v>0.938271604938272</v>
      </c>
      <c r="AB229" s="167">
        <v>1.5934579439252299</v>
      </c>
      <c r="AC229" s="167">
        <v>1.4381720430107501</v>
      </c>
      <c r="AD229" s="167">
        <v>5.1080139372822293</v>
      </c>
      <c r="AE229" s="167">
        <v>0</v>
      </c>
      <c r="AF229" s="167">
        <v>0.84186208700200504</v>
      </c>
      <c r="AG229" s="167">
        <v>4.32</v>
      </c>
      <c r="AH229" s="167">
        <v>0</v>
      </c>
      <c r="AI229" s="167">
        <v>0.64406970207981995</v>
      </c>
      <c r="AJ229" s="167">
        <v>2.6613812114727802</v>
      </c>
      <c r="AK229" s="167">
        <v>1.04583111651592</v>
      </c>
      <c r="AL229" s="167">
        <v>1.9299363057324799</v>
      </c>
      <c r="AM229" s="167">
        <v>1.0655737704917998</v>
      </c>
      <c r="AN229" s="167">
        <v>2.3338048090523298</v>
      </c>
      <c r="AO229" s="167">
        <v>0.80360498889458398</v>
      </c>
      <c r="AP229" s="167">
        <v>1.05803571428571</v>
      </c>
      <c r="AQ229" s="167">
        <v>6.0625</v>
      </c>
      <c r="AR229" s="167">
        <v>0.78651685393258408</v>
      </c>
      <c r="AS229" s="167">
        <v>2</v>
      </c>
      <c r="AT229" s="167">
        <v>4.30391404451266</v>
      </c>
      <c r="AU229" s="167">
        <v>1.8140624999999999</v>
      </c>
      <c r="AV229" s="167">
        <v>0.34508816120906805</v>
      </c>
      <c r="AW229" s="167">
        <v>0</v>
      </c>
      <c r="AX229" s="167">
        <v>1.15384615384615</v>
      </c>
      <c r="AY229" s="167">
        <v>0.61635710941158095</v>
      </c>
      <c r="AZ229" s="167">
        <v>1.3803046404534201</v>
      </c>
      <c r="BA229" s="167">
        <v>1.7559274755927501</v>
      </c>
      <c r="BB229" s="167">
        <v>1.6045845272206301</v>
      </c>
      <c r="BC229" s="167">
        <v>1.1818181818181801</v>
      </c>
      <c r="BD229" s="167">
        <v>1.39375</v>
      </c>
      <c r="BE229" s="167">
        <v>0.86467123069574903</v>
      </c>
      <c r="BF229" s="167">
        <v>0</v>
      </c>
      <c r="BG229" s="167">
        <v>2.3181818181818201</v>
      </c>
      <c r="BH229" s="167">
        <v>2.2101576182136595</v>
      </c>
      <c r="BI229" s="167">
        <v>1.3142028985507199</v>
      </c>
      <c r="BJ229" s="167">
        <v>0.58495494318923902</v>
      </c>
      <c r="BK229" s="167">
        <v>1.47199771798041</v>
      </c>
      <c r="BL229" s="167">
        <v>0.87209302325581395</v>
      </c>
      <c r="BM229" s="167">
        <v>1.9960106382978697</v>
      </c>
      <c r="BN229" s="167">
        <v>2.6136363636363602</v>
      </c>
      <c r="BO229" s="167">
        <v>2.3703703703703698</v>
      </c>
      <c r="BP229" s="167">
        <v>0.34053347682373702</v>
      </c>
      <c r="BQ229" s="167">
        <v>0</v>
      </c>
      <c r="BR229" s="167">
        <v>1.0540979977029601</v>
      </c>
      <c r="BS229" s="167">
        <v>0.79279131007241599</v>
      </c>
      <c r="BT229" s="167">
        <v>1.86601307189542</v>
      </c>
      <c r="BU229" s="167">
        <v>2.2059308072487598</v>
      </c>
      <c r="BV229" s="167">
        <v>0.97789218655360399</v>
      </c>
      <c r="BW229" s="167">
        <v>3.8206278026905798</v>
      </c>
      <c r="BX229" s="167">
        <v>0</v>
      </c>
      <c r="BY229" s="167">
        <v>1.0454545454545499</v>
      </c>
      <c r="BZ229" s="167">
        <v>0</v>
      </c>
      <c r="CA229" s="167">
        <v>0.227328058429702</v>
      </c>
      <c r="CB229" s="167">
        <v>0.41574585635359101</v>
      </c>
      <c r="CC229" s="167">
        <v>3.0991543917075801</v>
      </c>
    </row>
    <row r="230" spans="1:81" x14ac:dyDescent="0.2">
      <c r="A230" s="83" t="s">
        <v>146</v>
      </c>
      <c r="B230" s="83"/>
      <c r="C230" s="83"/>
      <c r="D230" s="167">
        <v>3.4004649811101397</v>
      </c>
      <c r="E230" s="167">
        <v>0</v>
      </c>
      <c r="F230" s="167">
        <v>0.31545890457216197</v>
      </c>
      <c r="G230" s="167">
        <v>2.16328371673433</v>
      </c>
      <c r="H230" s="167">
        <v>0.62722513089005205</v>
      </c>
      <c r="I230" s="167">
        <v>0.84925828970331607</v>
      </c>
      <c r="J230" s="167">
        <v>0.41828336272780697</v>
      </c>
      <c r="K230" s="167">
        <v>0.87580299785867211</v>
      </c>
      <c r="L230" s="167">
        <v>0.6</v>
      </c>
      <c r="M230" s="167">
        <v>1</v>
      </c>
      <c r="N230" s="167">
        <v>1.13172751223184</v>
      </c>
      <c r="O230" s="167">
        <v>0.21134020618556701</v>
      </c>
      <c r="P230" s="167">
        <v>1.3002798880447799</v>
      </c>
      <c r="Q230" s="167">
        <v>0</v>
      </c>
      <c r="R230" s="167">
        <v>3.0112721417069199</v>
      </c>
      <c r="S230" s="167">
        <v>0.78740104655843302</v>
      </c>
      <c r="T230" s="167">
        <v>0.77753613918383002</v>
      </c>
      <c r="U230" s="167">
        <v>3.8426601784266001</v>
      </c>
      <c r="V230" s="167">
        <v>1</v>
      </c>
      <c r="W230" s="167">
        <v>2.6681455190771999</v>
      </c>
      <c r="X230" s="167">
        <v>1.2340966921119598</v>
      </c>
      <c r="Y230" s="167">
        <v>0</v>
      </c>
      <c r="Z230" s="167">
        <v>0.72483384665261807</v>
      </c>
      <c r="AA230" s="167">
        <v>1.43712574850299</v>
      </c>
      <c r="AB230" s="167">
        <v>0.20476106298980601</v>
      </c>
      <c r="AC230" s="167">
        <v>2.3834306956983498</v>
      </c>
      <c r="AD230" s="167">
        <v>2.0973910465460999</v>
      </c>
      <c r="AE230" s="167">
        <v>4</v>
      </c>
      <c r="AF230" s="167">
        <v>0.43642558463682801</v>
      </c>
      <c r="AG230" s="167">
        <v>0</v>
      </c>
      <c r="AH230" s="167">
        <v>5.2450216450216498</v>
      </c>
      <c r="AI230" s="167">
        <v>0.75814663951120209</v>
      </c>
      <c r="AJ230" s="167">
        <v>2.4979372478767701</v>
      </c>
      <c r="AK230" s="167">
        <v>1.02311884812495</v>
      </c>
      <c r="AL230" s="167">
        <v>2.07407407407407</v>
      </c>
      <c r="AM230" s="167">
        <v>7.133891213389119</v>
      </c>
      <c r="AN230" s="167">
        <v>3.1764318630678101</v>
      </c>
      <c r="AO230" s="167">
        <v>0.58024292544256395</v>
      </c>
      <c r="AP230" s="167">
        <v>1.6901408450704201</v>
      </c>
      <c r="AQ230" s="167">
        <v>1.2</v>
      </c>
      <c r="AR230" s="167">
        <v>0.90701468189233303</v>
      </c>
      <c r="AS230" s="167">
        <v>2.5829596412556097</v>
      </c>
      <c r="AT230" s="167">
        <v>1.2760180995475099</v>
      </c>
      <c r="AU230" s="167">
        <v>2.84573002754821</v>
      </c>
      <c r="AV230" s="167">
        <v>1.6666666666666701</v>
      </c>
      <c r="AW230" s="167">
        <v>0</v>
      </c>
      <c r="AX230" s="167">
        <v>5.4264705882352899</v>
      </c>
      <c r="AY230" s="167">
        <v>0.56299284797359206</v>
      </c>
      <c r="AZ230" s="167">
        <v>0.379411764705882</v>
      </c>
      <c r="BA230" s="167">
        <v>1.2536101083032498</v>
      </c>
      <c r="BB230" s="167">
        <v>0.33914693103237303</v>
      </c>
      <c r="BC230" s="167">
        <v>1.80952380952381</v>
      </c>
      <c r="BD230" s="167">
        <v>9.6469622331691401E-2</v>
      </c>
      <c r="BE230" s="167">
        <v>1.53159517081942</v>
      </c>
      <c r="BF230" s="167">
        <v>0.46242990654205601</v>
      </c>
      <c r="BG230" s="167">
        <v>0</v>
      </c>
      <c r="BH230" s="167">
        <v>1.4237346101231199</v>
      </c>
      <c r="BI230" s="167">
        <v>1.8450184501844997</v>
      </c>
      <c r="BJ230" s="167">
        <v>1.6875327713467501</v>
      </c>
      <c r="BK230" s="167">
        <v>0.11366190399743099</v>
      </c>
      <c r="BL230" s="167">
        <v>1.6279069767441898</v>
      </c>
      <c r="BM230" s="167">
        <v>1</v>
      </c>
      <c r="BN230" s="167">
        <v>1.73493975903614</v>
      </c>
      <c r="BO230" s="167">
        <v>0.63411819021237303</v>
      </c>
      <c r="BP230" s="167">
        <v>0.32852993744414705</v>
      </c>
      <c r="BQ230" s="167">
        <v>0</v>
      </c>
      <c r="BR230" s="167">
        <v>0.54644496603867698</v>
      </c>
      <c r="BS230" s="167">
        <v>0.72855874519088504</v>
      </c>
      <c r="BT230" s="167">
        <v>1.2962962962962998</v>
      </c>
      <c r="BU230" s="167">
        <v>0.95467922307239605</v>
      </c>
      <c r="BV230" s="167">
        <v>1.7468631746663998</v>
      </c>
      <c r="BW230" s="167">
        <v>2</v>
      </c>
      <c r="BX230" s="167">
        <v>3</v>
      </c>
      <c r="BY230" s="167">
        <v>1.0857142857142899</v>
      </c>
      <c r="BZ230" s="167">
        <v>0</v>
      </c>
      <c r="CA230" s="167">
        <v>0.59250000000000003</v>
      </c>
      <c r="CB230" s="167">
        <v>1.13934426229508</v>
      </c>
      <c r="CC230" s="167">
        <v>1.15789473684211</v>
      </c>
    </row>
    <row r="231" spans="1:81" x14ac:dyDescent="0.2">
      <c r="A231" s="83" t="s">
        <v>147</v>
      </c>
      <c r="B231" s="83"/>
      <c r="C231" s="83"/>
      <c r="D231" s="167">
        <v>1.7774183112261399</v>
      </c>
      <c r="E231" s="167">
        <v>2</v>
      </c>
      <c r="F231" s="167">
        <v>0.23680536163082899</v>
      </c>
      <c r="G231" s="167">
        <v>0.21443384487764403</v>
      </c>
      <c r="H231" s="167">
        <v>0.60532009672903198</v>
      </c>
      <c r="I231" s="167">
        <v>0.63569269073448309</v>
      </c>
      <c r="J231" s="167">
        <v>0.40367884663186698</v>
      </c>
      <c r="K231" s="167">
        <v>2.1344086021505402</v>
      </c>
      <c r="L231" s="167">
        <v>0.74853801169590695</v>
      </c>
      <c r="M231" s="167">
        <v>3.9776397515527999</v>
      </c>
      <c r="N231" s="167">
        <v>7.498057498057499E-2</v>
      </c>
      <c r="O231" s="167">
        <v>0.375</v>
      </c>
      <c r="P231" s="167">
        <v>0.3</v>
      </c>
      <c r="Q231" s="167">
        <v>0</v>
      </c>
      <c r="R231" s="167">
        <v>11.488986784141002</v>
      </c>
      <c r="S231" s="167">
        <v>0.96522922434423497</v>
      </c>
      <c r="T231" s="167">
        <v>0.24141276926062499</v>
      </c>
      <c r="U231" s="167">
        <v>1</v>
      </c>
      <c r="V231" s="167">
        <v>1.1034482758620701</v>
      </c>
      <c r="W231" s="167">
        <v>0.46008708272859206</v>
      </c>
      <c r="X231" s="167">
        <v>7.9856313898867104E-2</v>
      </c>
      <c r="Y231" s="167">
        <v>1.1499999999999999</v>
      </c>
      <c r="Z231" s="167">
        <v>1.2386954466677198</v>
      </c>
      <c r="AA231" s="167">
        <v>4.6129032258064502</v>
      </c>
      <c r="AB231" s="167">
        <v>0.27194964493221402</v>
      </c>
      <c r="AC231" s="167">
        <v>2.03973870440936</v>
      </c>
      <c r="AD231" s="167">
        <v>1.79411764705882</v>
      </c>
      <c r="AE231" s="167">
        <v>1</v>
      </c>
      <c r="AF231" s="167">
        <v>0.62760850396786505</v>
      </c>
      <c r="AG231" s="167">
        <v>0</v>
      </c>
      <c r="AH231" s="167">
        <v>0.19313139108624303</v>
      </c>
      <c r="AI231" s="167">
        <v>0.764082311369778</v>
      </c>
      <c r="AJ231" s="167">
        <v>1.7565235092503197</v>
      </c>
      <c r="AK231" s="167">
        <v>0.61470168479973308</v>
      </c>
      <c r="AL231" s="167">
        <v>9.9682539682539684</v>
      </c>
      <c r="AM231" s="167">
        <v>3.8125</v>
      </c>
      <c r="AN231" s="167">
        <v>0.30090665006420497</v>
      </c>
      <c r="AO231" s="167">
        <v>0.60122913168815495</v>
      </c>
      <c r="AP231" s="167">
        <v>1.24</v>
      </c>
      <c r="AQ231" s="167">
        <v>1.6960352422907499</v>
      </c>
      <c r="AR231" s="167">
        <v>0.45450086772806203</v>
      </c>
      <c r="AS231" s="167">
        <v>1.0476190476190499</v>
      </c>
      <c r="AT231" s="167">
        <v>5.25</v>
      </c>
      <c r="AU231" s="167">
        <v>0.54771905831786694</v>
      </c>
      <c r="AV231" s="167">
        <v>1.3978685612788599</v>
      </c>
      <c r="AW231" s="167">
        <v>0</v>
      </c>
      <c r="AX231" s="167">
        <v>0</v>
      </c>
      <c r="AY231" s="167">
        <v>0.86263623277811996</v>
      </c>
      <c r="AZ231" s="167">
        <v>1.56</v>
      </c>
      <c r="BA231" s="167">
        <v>2.1205073995771699</v>
      </c>
      <c r="BB231" s="167">
        <v>0.20523324963657999</v>
      </c>
      <c r="BC231" s="167">
        <v>1.4789115646258499</v>
      </c>
      <c r="BD231" s="167">
        <v>0.55127408328154104</v>
      </c>
      <c r="BE231" s="167">
        <v>1.9208924949290098</v>
      </c>
      <c r="BF231" s="167">
        <v>0.470725995316159</v>
      </c>
      <c r="BG231" s="167">
        <v>1</v>
      </c>
      <c r="BH231" s="167">
        <v>0.50107916774583394</v>
      </c>
      <c r="BI231" s="167">
        <v>0.86363636363636398</v>
      </c>
      <c r="BJ231" s="167">
        <v>1.36190497257123</v>
      </c>
      <c r="BK231" s="167">
        <v>0.42594565796483702</v>
      </c>
      <c r="BL231" s="167">
        <v>1.4965631666271599</v>
      </c>
      <c r="BM231" s="167">
        <v>2</v>
      </c>
      <c r="BN231" s="167">
        <v>1.12355212355212</v>
      </c>
      <c r="BO231" s="167">
        <v>0.49275362318840599</v>
      </c>
      <c r="BP231" s="167">
        <v>0.47739065974796102</v>
      </c>
      <c r="BQ231" s="167">
        <v>0</v>
      </c>
      <c r="BR231" s="167">
        <v>0.90346754251845107</v>
      </c>
      <c r="BS231" s="167">
        <v>1.72120193959757</v>
      </c>
      <c r="BT231" s="167">
        <v>1.55645161290323</v>
      </c>
      <c r="BU231" s="167">
        <v>1.8513356562137</v>
      </c>
      <c r="BV231" s="167">
        <v>0.904277848369335</v>
      </c>
      <c r="BW231" s="167">
        <v>1.0359778597786</v>
      </c>
      <c r="BX231" s="167">
        <v>1</v>
      </c>
      <c r="BY231" s="167">
        <v>0.89221556886227504</v>
      </c>
      <c r="BZ231" s="167">
        <v>0</v>
      </c>
      <c r="CA231" s="167">
        <v>0.34688036634230102</v>
      </c>
      <c r="CB231" s="167">
        <v>1.0638297872340399</v>
      </c>
      <c r="CC231" s="167">
        <v>2.6</v>
      </c>
    </row>
    <row r="232" spans="1:81" x14ac:dyDescent="0.2">
      <c r="A232" s="83" t="s">
        <v>148</v>
      </c>
      <c r="B232" s="83"/>
      <c r="C232" s="83"/>
      <c r="D232" s="167">
        <v>3.7243436754176598</v>
      </c>
      <c r="E232" s="167">
        <v>0.76007677543186203</v>
      </c>
      <c r="F232" s="167">
        <v>1.1105662764947799</v>
      </c>
      <c r="G232" s="167">
        <v>1.7319587628865998</v>
      </c>
      <c r="H232" s="167">
        <v>0.360142984807864</v>
      </c>
      <c r="I232" s="167">
        <v>1.1521598551474399</v>
      </c>
      <c r="J232" s="167">
        <v>0.46608972094666201</v>
      </c>
      <c r="K232" s="167">
        <v>1.03090871625798</v>
      </c>
      <c r="L232" s="167">
        <v>0</v>
      </c>
      <c r="M232" s="167">
        <v>0</v>
      </c>
      <c r="N232" s="167">
        <v>3.36117256637168</v>
      </c>
      <c r="O232" s="167">
        <v>8.9171974522293002E-2</v>
      </c>
      <c r="P232" s="167">
        <v>1</v>
      </c>
      <c r="Q232" s="167">
        <v>0</v>
      </c>
      <c r="R232" s="167">
        <v>3.0341515474920002</v>
      </c>
      <c r="S232" s="167">
        <v>0.55491542949996409</v>
      </c>
      <c r="T232" s="167">
        <v>0.39582029180911998</v>
      </c>
      <c r="U232" s="167">
        <v>3.9931693989070998</v>
      </c>
      <c r="V232" s="167">
        <v>0.72727272727272696</v>
      </c>
      <c r="W232" s="167">
        <v>1.6617790811339199</v>
      </c>
      <c r="X232" s="167">
        <v>1.6489832007073399</v>
      </c>
      <c r="Y232" s="167">
        <v>1</v>
      </c>
      <c r="Z232" s="167">
        <v>1.0758978156238399</v>
      </c>
      <c r="AA232" s="167">
        <v>1.2044444444444398</v>
      </c>
      <c r="AB232" s="167">
        <v>0.674778443113772</v>
      </c>
      <c r="AC232" s="167">
        <v>4.1801242236024798</v>
      </c>
      <c r="AD232" s="167">
        <v>1.19371163099386</v>
      </c>
      <c r="AE232" s="167">
        <v>6</v>
      </c>
      <c r="AF232" s="167">
        <v>0.63781519094875794</v>
      </c>
      <c r="AG232" s="167">
        <v>0</v>
      </c>
      <c r="AH232" s="167">
        <v>1.6747491638795997</v>
      </c>
      <c r="AI232" s="167">
        <v>1.06074172331841</v>
      </c>
      <c r="AJ232" s="167">
        <v>3.9228209449344296</v>
      </c>
      <c r="AK232" s="167">
        <v>1.5856810545360598</v>
      </c>
      <c r="AL232" s="167">
        <v>1.7703703703703699</v>
      </c>
      <c r="AM232" s="167">
        <v>0.89285714285714302</v>
      </c>
      <c r="AN232" s="167">
        <v>2.28616504854369</v>
      </c>
      <c r="AO232" s="167">
        <v>1.4942821918972899</v>
      </c>
      <c r="AP232" s="167">
        <v>1.2718468987779601</v>
      </c>
      <c r="AQ232" s="167">
        <v>1.7798789712556697</v>
      </c>
      <c r="AR232" s="167">
        <v>0.88911943976137997</v>
      </c>
      <c r="AS232" s="167">
        <v>1.3216783216783199</v>
      </c>
      <c r="AT232" s="167">
        <v>3.7036725539669195</v>
      </c>
      <c r="AU232" s="167">
        <v>1.1391284350925599</v>
      </c>
      <c r="AV232" s="167">
        <v>2.0382996632996599</v>
      </c>
      <c r="AW232" s="167">
        <v>0</v>
      </c>
      <c r="AX232" s="167">
        <v>0</v>
      </c>
      <c r="AY232" s="167">
        <v>0.68938535982703597</v>
      </c>
      <c r="AZ232" s="167">
        <v>1.0230582524271801</v>
      </c>
      <c r="BA232" s="167">
        <v>3.0806451612903203</v>
      </c>
      <c r="BB232" s="167">
        <v>0.77964272221922404</v>
      </c>
      <c r="BC232" s="167">
        <v>1.1456395348837198</v>
      </c>
      <c r="BD232" s="167">
        <v>1.5069565825351299</v>
      </c>
      <c r="BE232" s="167">
        <v>3.7801290567470098</v>
      </c>
      <c r="BF232" s="167">
        <v>1.6748449345279099</v>
      </c>
      <c r="BG232" s="167">
        <v>617.5</v>
      </c>
      <c r="BH232" s="167">
        <v>1.2492470566761</v>
      </c>
      <c r="BI232" s="167">
        <v>0.49851729818780899</v>
      </c>
      <c r="BJ232" s="167">
        <v>2.2979978384715403</v>
      </c>
      <c r="BK232" s="167">
        <v>0.69610876699484303</v>
      </c>
      <c r="BL232" s="167">
        <v>3.28771929824561</v>
      </c>
      <c r="BM232" s="167">
        <v>1.5254237288135599</v>
      </c>
      <c r="BN232" s="167">
        <v>0.93548387096774199</v>
      </c>
      <c r="BO232" s="167">
        <v>0.72125435540069704</v>
      </c>
      <c r="BP232" s="167">
        <v>2.8636867380864399</v>
      </c>
      <c r="BQ232" s="167">
        <v>0</v>
      </c>
      <c r="BR232" s="167">
        <v>2.03072636252007</v>
      </c>
      <c r="BS232" s="167">
        <v>2.6667627647416197</v>
      </c>
      <c r="BT232" s="167">
        <v>0.96195652173912993</v>
      </c>
      <c r="BU232" s="167">
        <v>0.33067092651757196</v>
      </c>
      <c r="BV232" s="167">
        <v>0.192857142857143</v>
      </c>
      <c r="BW232" s="167">
        <v>3.4615384615384599</v>
      </c>
      <c r="BX232" s="167">
        <v>1.5</v>
      </c>
      <c r="BY232" s="167">
        <v>1.4303912647861701</v>
      </c>
      <c r="BZ232" s="167">
        <v>0</v>
      </c>
      <c r="CA232" s="167">
        <v>3.1253975678203898</v>
      </c>
      <c r="CB232" s="167">
        <v>0.65217391304347805</v>
      </c>
      <c r="CC232" s="167">
        <v>0.79069767441860506</v>
      </c>
    </row>
    <row r="233" spans="1:81" x14ac:dyDescent="0.2">
      <c r="A233" s="83" t="s">
        <v>149</v>
      </c>
      <c r="B233" s="83"/>
      <c r="C233" s="83"/>
      <c r="D233" s="167">
        <v>1.61317483902922</v>
      </c>
      <c r="E233" s="167">
        <v>6.9230769230769304E-2</v>
      </c>
      <c r="F233" s="167">
        <v>0.82225148123765601</v>
      </c>
      <c r="G233" s="167">
        <v>0.83333333333333304</v>
      </c>
      <c r="H233" s="167">
        <v>0.22714681440443202</v>
      </c>
      <c r="I233" s="167">
        <v>0.90579262007833405</v>
      </c>
      <c r="J233" s="167">
        <v>0.99675500270416406</v>
      </c>
      <c r="K233" s="167">
        <v>1.6682492581602399</v>
      </c>
      <c r="L233" s="167">
        <v>0.40740740740740705</v>
      </c>
      <c r="M233" s="167">
        <v>5</v>
      </c>
      <c r="N233" s="167">
        <v>5.109375</v>
      </c>
      <c r="O233" s="167">
        <v>0.101694915254237</v>
      </c>
      <c r="P233" s="167">
        <v>0.5</v>
      </c>
      <c r="Q233" s="167">
        <v>0.5</v>
      </c>
      <c r="R233" s="167">
        <v>1.3333333333333299</v>
      </c>
      <c r="S233" s="167">
        <v>0.52155204392017196</v>
      </c>
      <c r="T233" s="167">
        <v>0.386030511516602</v>
      </c>
      <c r="U233" s="167">
        <v>2.0952380952380998</v>
      </c>
      <c r="V233" s="167">
        <v>0.45192307692307698</v>
      </c>
      <c r="W233" s="167">
        <v>2.2430155210642999</v>
      </c>
      <c r="X233" s="167">
        <v>0.45565859367966105</v>
      </c>
      <c r="Y233" s="167">
        <v>1.9</v>
      </c>
      <c r="Z233" s="167">
        <v>0.58746978992377807</v>
      </c>
      <c r="AA233" s="167">
        <v>1</v>
      </c>
      <c r="AB233" s="167">
        <v>1.38095238095238</v>
      </c>
      <c r="AC233" s="167">
        <v>2.8844717182497299</v>
      </c>
      <c r="AD233" s="167">
        <v>0.93975903614457801</v>
      </c>
      <c r="AE233" s="167">
        <v>2.5</v>
      </c>
      <c r="AF233" s="167">
        <v>0.67625872840867296</v>
      </c>
      <c r="AG233" s="167">
        <v>0</v>
      </c>
      <c r="AH233" s="167">
        <v>8.508977361436379E-2</v>
      </c>
      <c r="AI233" s="167">
        <v>0.38078311735564901</v>
      </c>
      <c r="AJ233" s="167">
        <v>2.7865487746928199</v>
      </c>
      <c r="AK233" s="167">
        <v>0.50399689130676106</v>
      </c>
      <c r="AL233" s="167">
        <v>0.48970351978968901</v>
      </c>
      <c r="AM233" s="167">
        <v>0</v>
      </c>
      <c r="AN233" s="167">
        <v>1.4245385450597199</v>
      </c>
      <c r="AO233" s="167">
        <v>0.69280677009873104</v>
      </c>
      <c r="AP233" s="167">
        <v>0.84848484848484806</v>
      </c>
      <c r="AQ233" s="167">
        <v>0.362052274927396</v>
      </c>
      <c r="AR233" s="167">
        <v>0.55636936404804105</v>
      </c>
      <c r="AS233" s="167">
        <v>0.71091445427728595</v>
      </c>
      <c r="AT233" s="167">
        <v>0.517073170731707</v>
      </c>
      <c r="AU233" s="167">
        <v>1.7114624505928897</v>
      </c>
      <c r="AV233" s="167">
        <v>0.68867924528301905</v>
      </c>
      <c r="AW233" s="167">
        <v>0</v>
      </c>
      <c r="AX233" s="167">
        <v>0</v>
      </c>
      <c r="AY233" s="167">
        <v>1.4052780395853</v>
      </c>
      <c r="AZ233" s="167">
        <v>0.438469866474197</v>
      </c>
      <c r="BA233" s="167">
        <v>2.1384615384615397</v>
      </c>
      <c r="BB233" s="167">
        <v>1.4358974358974399</v>
      </c>
      <c r="BC233" s="167">
        <v>1.4137931034482798</v>
      </c>
      <c r="BD233" s="167">
        <v>2.7777777777777799</v>
      </c>
      <c r="BE233" s="167">
        <v>0.79724409448818911</v>
      </c>
      <c r="BF233" s="167">
        <v>0.283547960043326</v>
      </c>
      <c r="BG233" s="167">
        <v>0.5</v>
      </c>
      <c r="BH233" s="167">
        <v>6.6157998920280701</v>
      </c>
      <c r="BI233" s="167">
        <v>1.0149837133550499</v>
      </c>
      <c r="BJ233" s="167">
        <v>3.0016364938120099</v>
      </c>
      <c r="BK233" s="167">
        <v>0.53464949928469208</v>
      </c>
      <c r="BL233" s="167">
        <v>2.8823529411764701</v>
      </c>
      <c r="BM233" s="167">
        <v>0</v>
      </c>
      <c r="BN233" s="167">
        <v>9.3333333333333304</v>
      </c>
      <c r="BO233" s="167">
        <v>1.9130434782608698</v>
      </c>
      <c r="BP233" s="167">
        <v>1.46621193806481</v>
      </c>
      <c r="BQ233" s="167">
        <v>0</v>
      </c>
      <c r="BR233" s="167">
        <v>0.7308564003384499</v>
      </c>
      <c r="BS233" s="167">
        <v>1.9379958246346598</v>
      </c>
      <c r="BT233" s="167">
        <v>0.65281058101086398</v>
      </c>
      <c r="BU233" s="167">
        <v>1.2529069767441898</v>
      </c>
      <c r="BV233" s="167">
        <v>0.38027397260273998</v>
      </c>
      <c r="BW233" s="167">
        <v>1</v>
      </c>
      <c r="BX233" s="167">
        <v>500</v>
      </c>
      <c r="BY233" s="167">
        <v>0.82222222222222197</v>
      </c>
      <c r="BZ233" s="167">
        <v>0</v>
      </c>
      <c r="CA233" s="167">
        <v>0.40683430045132196</v>
      </c>
      <c r="CB233" s="167">
        <v>1.50709939148073</v>
      </c>
      <c r="CC233" s="167">
        <v>2.0408163265306101</v>
      </c>
    </row>
    <row r="234" spans="1:81" x14ac:dyDescent="0.2">
      <c r="A234" s="83" t="s">
        <v>150</v>
      </c>
      <c r="B234" s="83"/>
      <c r="C234" s="83"/>
      <c r="D234" s="167">
        <v>3.1589473684210501</v>
      </c>
      <c r="E234" s="167">
        <v>0</v>
      </c>
      <c r="F234" s="167">
        <v>0.533166458072591</v>
      </c>
      <c r="G234" s="167">
        <v>0.37332139659802993</v>
      </c>
      <c r="H234" s="167">
        <v>0.42431466030989301</v>
      </c>
      <c r="I234" s="167">
        <v>0.80749516847323699</v>
      </c>
      <c r="J234" s="167">
        <v>0.41167918584928503</v>
      </c>
      <c r="K234" s="167">
        <v>1.0285075461151501</v>
      </c>
      <c r="L234" s="167">
        <v>0</v>
      </c>
      <c r="M234" s="167">
        <v>0</v>
      </c>
      <c r="N234" s="167">
        <v>1.32626846499679</v>
      </c>
      <c r="O234" s="167">
        <v>0.2</v>
      </c>
      <c r="P234" s="167">
        <v>0.816249138129166</v>
      </c>
      <c r="Q234" s="167">
        <v>1</v>
      </c>
      <c r="R234" s="167">
        <v>3.6589147286821699</v>
      </c>
      <c r="S234" s="167">
        <v>0.138247554048509</v>
      </c>
      <c r="T234" s="167">
        <v>0.29530201342281898</v>
      </c>
      <c r="U234" s="167">
        <v>2.9563786008230402</v>
      </c>
      <c r="V234" s="167">
        <v>1</v>
      </c>
      <c r="W234" s="167">
        <v>4.0453400503778294</v>
      </c>
      <c r="X234" s="167">
        <v>0.218579234972678</v>
      </c>
      <c r="Y234" s="167">
        <v>5.9741866093035796</v>
      </c>
      <c r="Z234" s="167">
        <v>1.01649576460098</v>
      </c>
      <c r="AA234" s="167">
        <v>0.72985781990521303</v>
      </c>
      <c r="AB234" s="167">
        <v>0.284011916583913</v>
      </c>
      <c r="AC234" s="167">
        <v>2.49361022364217</v>
      </c>
      <c r="AD234" s="167">
        <v>1.7627118644067798</v>
      </c>
      <c r="AE234" s="167">
        <v>0.8</v>
      </c>
      <c r="AF234" s="167">
        <v>0.60599839775685993</v>
      </c>
      <c r="AG234" s="167">
        <v>0</v>
      </c>
      <c r="AH234" s="167">
        <v>0.8</v>
      </c>
      <c r="AI234" s="167">
        <v>0.50656484458735307</v>
      </c>
      <c r="AJ234" s="167">
        <v>2.43473359322086</v>
      </c>
      <c r="AK234" s="167">
        <v>0.85089121809676105</v>
      </c>
      <c r="AL234" s="167">
        <v>1.06322398090017</v>
      </c>
      <c r="AM234" s="167">
        <v>3.7303953337653897</v>
      </c>
      <c r="AN234" s="167">
        <v>1.27258320126783</v>
      </c>
      <c r="AO234" s="167">
        <v>1.4009402283411698</v>
      </c>
      <c r="AP234" s="167">
        <v>1.6153846153846199</v>
      </c>
      <c r="AQ234" s="167">
        <v>6.1363636363636394</v>
      </c>
      <c r="AR234" s="167">
        <v>0.48436634211984503</v>
      </c>
      <c r="AS234" s="167">
        <v>1.83850364963504</v>
      </c>
      <c r="AT234" s="167">
        <v>1.5</v>
      </c>
      <c r="AU234" s="167">
        <v>1.68354430379747</v>
      </c>
      <c r="AV234" s="167">
        <v>0.23210161662817602</v>
      </c>
      <c r="AW234" s="167">
        <v>0</v>
      </c>
      <c r="AX234" s="167">
        <v>0.58823529411764697</v>
      </c>
      <c r="AY234" s="167">
        <v>0.91394453764926498</v>
      </c>
      <c r="AZ234" s="167">
        <v>0.67283135182738907</v>
      </c>
      <c r="BA234" s="167">
        <v>0.30082893745290101</v>
      </c>
      <c r="BB234" s="167">
        <v>0.72622631485744604</v>
      </c>
      <c r="BC234" s="167">
        <v>2</v>
      </c>
      <c r="BD234" s="167">
        <v>1.54514377639252</v>
      </c>
      <c r="BE234" s="167">
        <v>2.6919191919191898</v>
      </c>
      <c r="BF234" s="167">
        <v>1.11660329531052</v>
      </c>
      <c r="BG234" s="167">
        <v>3.6666666666666696</v>
      </c>
      <c r="BH234" s="167">
        <v>1.5378327884166298</v>
      </c>
      <c r="BI234" s="167">
        <v>0.98742138364779897</v>
      </c>
      <c r="BJ234" s="167">
        <v>1.2961318960050698</v>
      </c>
      <c r="BK234" s="167">
        <v>1.10644197952218</v>
      </c>
      <c r="BL234" s="167">
        <v>1.8</v>
      </c>
      <c r="BM234" s="167">
        <v>0</v>
      </c>
      <c r="BN234" s="167">
        <v>2.5</v>
      </c>
      <c r="BO234" s="167">
        <v>0.15736688548504701</v>
      </c>
      <c r="BP234" s="167">
        <v>1.3115948298236799</v>
      </c>
      <c r="BQ234" s="167">
        <v>0</v>
      </c>
      <c r="BR234" s="167">
        <v>0.72916258089821495</v>
      </c>
      <c r="BS234" s="167">
        <v>1.16149109448454</v>
      </c>
      <c r="BT234" s="167">
        <v>0.88382687927107106</v>
      </c>
      <c r="BU234" s="167">
        <v>1.5326086956521701</v>
      </c>
      <c r="BV234" s="167">
        <v>1.85074626865672</v>
      </c>
      <c r="BW234" s="167">
        <v>0</v>
      </c>
      <c r="BX234" s="167">
        <v>0.26675479180436201</v>
      </c>
      <c r="BY234" s="167">
        <v>0.83813099707968297</v>
      </c>
      <c r="BZ234" s="167">
        <v>1.4166325276525999</v>
      </c>
      <c r="CA234" s="167">
        <v>1.0485008818342201</v>
      </c>
      <c r="CB234" s="167">
        <v>1.8129149064574499</v>
      </c>
      <c r="CC234" s="167">
        <v>3.0833333333333295</v>
      </c>
    </row>
    <row r="235" spans="1:81" x14ac:dyDescent="0.2">
      <c r="A235" s="83" t="s">
        <v>151</v>
      </c>
      <c r="B235" s="83"/>
      <c r="C235" s="83"/>
      <c r="D235" s="167">
        <v>5.9981971153846096</v>
      </c>
      <c r="E235" s="167">
        <v>0</v>
      </c>
      <c r="F235" s="167">
        <v>0.80436029833620193</v>
      </c>
      <c r="G235" s="167">
        <v>1.17073170731707</v>
      </c>
      <c r="H235" s="167">
        <v>2.6734006734006699</v>
      </c>
      <c r="I235" s="167">
        <v>1.6930128840436101</v>
      </c>
      <c r="J235" s="167">
        <v>1.33479532163743</v>
      </c>
      <c r="K235" s="167">
        <v>0.14901375766616901</v>
      </c>
      <c r="L235" s="167">
        <v>0</v>
      </c>
      <c r="M235" s="167">
        <v>0</v>
      </c>
      <c r="N235" s="167">
        <v>3.0915448188175501</v>
      </c>
      <c r="O235" s="167">
        <v>0</v>
      </c>
      <c r="P235" s="167">
        <v>3</v>
      </c>
      <c r="Q235" s="167">
        <v>0</v>
      </c>
      <c r="R235" s="167">
        <v>3.4888888888888898</v>
      </c>
      <c r="S235" s="167">
        <v>0.69458568091246398</v>
      </c>
      <c r="T235" s="167">
        <v>0.33823900428895803</v>
      </c>
      <c r="U235" s="167">
        <v>2.8407750631844997</v>
      </c>
      <c r="V235" s="167">
        <v>1.04577464788732</v>
      </c>
      <c r="W235" s="167">
        <v>2.1396891191709799</v>
      </c>
      <c r="X235" s="167">
        <v>1.5047619047619001</v>
      </c>
      <c r="Y235" s="167">
        <v>1</v>
      </c>
      <c r="Z235" s="167">
        <v>2.0270270270270299</v>
      </c>
      <c r="AA235" s="167">
        <v>0.90155440414507793</v>
      </c>
      <c r="AB235" s="167">
        <v>1.04255319148936</v>
      </c>
      <c r="AC235" s="167">
        <v>4.0728029121164804</v>
      </c>
      <c r="AD235" s="167">
        <v>2.6</v>
      </c>
      <c r="AE235" s="167">
        <v>6</v>
      </c>
      <c r="AF235" s="167">
        <v>0.7522486981221399</v>
      </c>
      <c r="AG235" s="167">
        <v>0</v>
      </c>
      <c r="AH235" s="167">
        <v>0</v>
      </c>
      <c r="AI235" s="167">
        <v>1.4505263157894699</v>
      </c>
      <c r="AJ235" s="167">
        <v>2.0977963681956298</v>
      </c>
      <c r="AK235" s="167">
        <v>1.0106526264234099</v>
      </c>
      <c r="AL235" s="167">
        <v>0.69354838709677391</v>
      </c>
      <c r="AM235" s="167">
        <v>1.5333333333333299</v>
      </c>
      <c r="AN235" s="167">
        <v>0.115103652517275</v>
      </c>
      <c r="AO235" s="167">
        <v>0.32829736211031196</v>
      </c>
      <c r="AP235" s="167">
        <v>1.5</v>
      </c>
      <c r="AQ235" s="167">
        <v>2.32113821138211</v>
      </c>
      <c r="AR235" s="167">
        <v>0.61407042673828705</v>
      </c>
      <c r="AS235" s="167">
        <v>0</v>
      </c>
      <c r="AT235" s="167">
        <v>3</v>
      </c>
      <c r="AU235" s="167">
        <v>2.8120805369127497</v>
      </c>
      <c r="AV235" s="167">
        <v>0.61734693877550995</v>
      </c>
      <c r="AW235" s="167">
        <v>0</v>
      </c>
      <c r="AX235" s="167">
        <v>3</v>
      </c>
      <c r="AY235" s="167">
        <v>0.72242647058823506</v>
      </c>
      <c r="AZ235" s="167">
        <v>0.122962962962963</v>
      </c>
      <c r="BA235" s="167">
        <v>0</v>
      </c>
      <c r="BB235" s="167">
        <v>0.234614546247184</v>
      </c>
      <c r="BC235" s="167">
        <v>1.2142857142857197</v>
      </c>
      <c r="BD235" s="167">
        <v>1.0224719101123598</v>
      </c>
      <c r="BE235" s="167">
        <v>1.2889908256880698</v>
      </c>
      <c r="BF235" s="167">
        <v>2</v>
      </c>
      <c r="BG235" s="167">
        <v>0</v>
      </c>
      <c r="BH235" s="167">
        <v>1.53619570644034</v>
      </c>
      <c r="BI235" s="167">
        <v>1.81034482758621</v>
      </c>
      <c r="BJ235" s="167">
        <v>1.0127340823970001</v>
      </c>
      <c r="BK235" s="167">
        <v>1.34977578475336</v>
      </c>
      <c r="BL235" s="167">
        <v>1.67241379310345</v>
      </c>
      <c r="BM235" s="167">
        <v>0</v>
      </c>
      <c r="BN235" s="167">
        <v>0.73076923076923106</v>
      </c>
      <c r="BO235" s="167">
        <v>2.1</v>
      </c>
      <c r="BP235" s="167">
        <v>0.81014319809069202</v>
      </c>
      <c r="BQ235" s="167">
        <v>0</v>
      </c>
      <c r="BR235" s="167">
        <v>0.62672702962632798</v>
      </c>
      <c r="BS235" s="167">
        <v>0.486226497595103</v>
      </c>
      <c r="BT235" s="167">
        <v>2.6481481481481501</v>
      </c>
      <c r="BU235" s="167">
        <v>4.1577813677975204</v>
      </c>
      <c r="BV235" s="167">
        <v>2.5053763440860202</v>
      </c>
      <c r="BW235" s="167">
        <v>2</v>
      </c>
      <c r="BX235" s="167">
        <v>0.266666666666667</v>
      </c>
      <c r="BY235" s="167">
        <v>1</v>
      </c>
      <c r="BZ235" s="167">
        <v>0</v>
      </c>
      <c r="CA235" s="167">
        <v>0.51986754966887405</v>
      </c>
      <c r="CB235" s="167">
        <v>1.7142857142857097</v>
      </c>
      <c r="CC235" s="167">
        <v>2.9454545454545498</v>
      </c>
    </row>
    <row r="236" spans="1:81" x14ac:dyDescent="0.2">
      <c r="A236" s="83" t="s">
        <v>152</v>
      </c>
      <c r="B236" s="83"/>
      <c r="C236" s="83"/>
      <c r="D236" s="167">
        <v>3.2917847025495797</v>
      </c>
      <c r="E236" s="167">
        <v>0.5</v>
      </c>
      <c r="F236" s="167">
        <v>0.51424501424501401</v>
      </c>
      <c r="G236" s="167">
        <v>2.2608695652173898</v>
      </c>
      <c r="H236" s="167">
        <v>0.73723571977200097</v>
      </c>
      <c r="I236" s="167">
        <v>0.74571651090342705</v>
      </c>
      <c r="J236" s="167">
        <v>0.37639198218262804</v>
      </c>
      <c r="K236" s="167">
        <v>1.5537113877362798</v>
      </c>
      <c r="L236" s="167">
        <v>0</v>
      </c>
      <c r="M236" s="167">
        <v>0</v>
      </c>
      <c r="N236" s="167">
        <v>2.1410299562436901</v>
      </c>
      <c r="O236" s="167">
        <v>0.5</v>
      </c>
      <c r="P236" s="167">
        <v>1.2307692307692299</v>
      </c>
      <c r="Q236" s="167">
        <v>0</v>
      </c>
      <c r="R236" s="167">
        <v>2</v>
      </c>
      <c r="S236" s="167">
        <v>0.24367105194192601</v>
      </c>
      <c r="T236" s="167">
        <v>0.80973684210526298</v>
      </c>
      <c r="U236" s="167">
        <v>1.4848066298342499</v>
      </c>
      <c r="V236" s="167">
        <v>0.80327868852458995</v>
      </c>
      <c r="W236" s="167">
        <v>1.10851722282024</v>
      </c>
      <c r="X236" s="167">
        <v>1.6837376460017999</v>
      </c>
      <c r="Y236" s="167">
        <v>0.86089030206677297</v>
      </c>
      <c r="Z236" s="167">
        <v>1.07694634933441</v>
      </c>
      <c r="AA236" s="167">
        <v>1.3731343283582098</v>
      </c>
      <c r="AB236" s="167">
        <v>0.18396316900057502</v>
      </c>
      <c r="AC236" s="167">
        <v>4.2716049382716097</v>
      </c>
      <c r="AD236" s="167">
        <v>0.38569109751529501</v>
      </c>
      <c r="AE236" s="167">
        <v>5.7497354497354491</v>
      </c>
      <c r="AF236" s="167">
        <v>0.31435869366903901</v>
      </c>
      <c r="AG236" s="167">
        <v>0</v>
      </c>
      <c r="AH236" s="167">
        <v>1.0992608236536399</v>
      </c>
      <c r="AI236" s="167">
        <v>0.33535353535353501</v>
      </c>
      <c r="AJ236" s="167">
        <v>4.0275364816729899</v>
      </c>
      <c r="AK236" s="167">
        <v>1.07997464780617</v>
      </c>
      <c r="AL236" s="167">
        <v>1.1410852713178299</v>
      </c>
      <c r="AM236" s="167">
        <v>0.76</v>
      </c>
      <c r="AN236" s="167">
        <v>0.850162866449511</v>
      </c>
      <c r="AO236" s="167">
        <v>7.0170489606657402E-3</v>
      </c>
      <c r="AP236" s="167">
        <v>1.27368076040642</v>
      </c>
      <c r="AQ236" s="167">
        <v>4.1247379454926598</v>
      </c>
      <c r="AR236" s="167">
        <v>0.77030742314421397</v>
      </c>
      <c r="AS236" s="167">
        <v>8.1280133000831292</v>
      </c>
      <c r="AT236" s="167">
        <v>1.5</v>
      </c>
      <c r="AU236" s="167">
        <v>1.6428571428571399</v>
      </c>
      <c r="AV236" s="167">
        <v>0.97872340425531901</v>
      </c>
      <c r="AW236" s="167">
        <v>0</v>
      </c>
      <c r="AX236" s="167">
        <v>0.5</v>
      </c>
      <c r="AY236" s="167">
        <v>0.94077055779183394</v>
      </c>
      <c r="AZ236" s="167">
        <v>0</v>
      </c>
      <c r="BA236" s="167">
        <v>0</v>
      </c>
      <c r="BB236" s="167">
        <v>0.17965350192955098</v>
      </c>
      <c r="BC236" s="167">
        <v>1.1785714285714299</v>
      </c>
      <c r="BD236" s="167">
        <v>6.9235939950705802E-2</v>
      </c>
      <c r="BE236" s="167">
        <v>0.68853246254321898</v>
      </c>
      <c r="BF236" s="167">
        <v>1.5</v>
      </c>
      <c r="BG236" s="167">
        <v>0.2</v>
      </c>
      <c r="BH236" s="167">
        <v>1</v>
      </c>
      <c r="BI236" s="167">
        <v>0.35074216602528901</v>
      </c>
      <c r="BJ236" s="167">
        <v>1.9205030849549098</v>
      </c>
      <c r="BK236" s="167">
        <v>2.0352422907488998</v>
      </c>
      <c r="BL236" s="167">
        <v>0.92941176470588205</v>
      </c>
      <c r="BM236" s="167">
        <v>0</v>
      </c>
      <c r="BN236" s="167">
        <v>0</v>
      </c>
      <c r="BO236" s="167">
        <v>2.1875</v>
      </c>
      <c r="BP236" s="167">
        <v>0.23197161488300799</v>
      </c>
      <c r="BQ236" s="167">
        <v>0</v>
      </c>
      <c r="BR236" s="167">
        <v>0.91250593385727097</v>
      </c>
      <c r="BS236" s="167">
        <v>0.38651750330251</v>
      </c>
      <c r="BT236" s="167">
        <v>2.6666666666666696</v>
      </c>
      <c r="BU236" s="167">
        <v>3.20984759671747</v>
      </c>
      <c r="BV236" s="167">
        <v>2.7844311377245496</v>
      </c>
      <c r="BW236" s="167">
        <v>0</v>
      </c>
      <c r="BX236" s="167">
        <v>0</v>
      </c>
      <c r="BY236" s="167">
        <v>0</v>
      </c>
      <c r="BZ236" s="167">
        <v>0</v>
      </c>
      <c r="CA236" s="167">
        <v>0.73086688429452296</v>
      </c>
      <c r="CB236" s="167">
        <v>1.53553910639436</v>
      </c>
      <c r="CC236" s="167">
        <v>1.1111111111111101</v>
      </c>
    </row>
    <row r="237" spans="1:81" x14ac:dyDescent="0.2">
      <c r="A237" s="83" t="s">
        <v>153</v>
      </c>
      <c r="B237" s="83"/>
      <c r="C237" s="83"/>
      <c r="D237" s="167">
        <v>2.8786163320798384</v>
      </c>
      <c r="E237" s="167">
        <v>0.72854534388313941</v>
      </c>
      <c r="F237" s="167">
        <v>0.75724262406038123</v>
      </c>
      <c r="G237" s="167">
        <v>1.2388842085556488</v>
      </c>
      <c r="H237" s="167">
        <v>0.71113951255438701</v>
      </c>
      <c r="I237" s="167">
        <v>0.92186964564153806</v>
      </c>
      <c r="J237" s="167">
        <v>0.53219682524786371</v>
      </c>
      <c r="K237" s="167">
        <v>1.6446860255155338</v>
      </c>
      <c r="L237" s="167">
        <v>1.4775503424071883</v>
      </c>
      <c r="M237" s="167">
        <v>3.80438565958928</v>
      </c>
      <c r="N237" s="167">
        <v>1.2231028745725119</v>
      </c>
      <c r="O237" s="167">
        <v>0.17053497684175284</v>
      </c>
      <c r="P237" s="167">
        <v>1.0717990310120671</v>
      </c>
      <c r="Q237" s="167">
        <v>4.1345880635948816E-2</v>
      </c>
      <c r="R237" s="167">
        <v>3.8494957445752607</v>
      </c>
      <c r="S237" s="167">
        <v>0.52744508606697216</v>
      </c>
      <c r="T237" s="167">
        <v>0.46878833310617407</v>
      </c>
      <c r="U237" s="167">
        <v>3.0903045802445175</v>
      </c>
      <c r="V237" s="167">
        <v>1.4287286736378655</v>
      </c>
      <c r="W237" s="167">
        <v>1.4644547379700392</v>
      </c>
      <c r="X237" s="167">
        <v>0.87523571373294018</v>
      </c>
      <c r="Y237" s="167">
        <v>2.7628053585500356</v>
      </c>
      <c r="Z237" s="167">
        <v>0.98617081736444079</v>
      </c>
      <c r="AA237" s="167">
        <v>1.4130922812148625</v>
      </c>
      <c r="AB237" s="167">
        <v>0.43373315525941014</v>
      </c>
      <c r="AC237" s="167">
        <v>2.723340064398251</v>
      </c>
      <c r="AD237" s="167">
        <v>1.3491312978127457</v>
      </c>
      <c r="AE237" s="167">
        <v>3.3527502839526204</v>
      </c>
      <c r="AF237" s="167">
        <v>0.65237150726574911</v>
      </c>
      <c r="AG237" s="167">
        <v>3.9024390243902438</v>
      </c>
      <c r="AH237" s="167">
        <v>0.90966124025873585</v>
      </c>
      <c r="AI237" s="167">
        <v>0.62416246793461594</v>
      </c>
      <c r="AJ237" s="167">
        <v>2.7858317623280389</v>
      </c>
      <c r="AK237" s="167">
        <v>1.3049073354445713</v>
      </c>
      <c r="AL237" s="167">
        <v>0.99348022032882077</v>
      </c>
      <c r="AM237" s="167">
        <v>1.0327594335156107</v>
      </c>
      <c r="AN237" s="167">
        <v>1.3706699677831042</v>
      </c>
      <c r="AO237" s="167">
        <v>0.47596832550735646</v>
      </c>
      <c r="AP237" s="167">
        <v>1.2746356294474646</v>
      </c>
      <c r="AQ237" s="167">
        <v>2.4215088599227239</v>
      </c>
      <c r="AR237" s="167">
        <v>0.55786779337126069</v>
      </c>
      <c r="AS237" s="167">
        <v>2.278774542992557</v>
      </c>
      <c r="AT237" s="167">
        <v>3.6203425520325543</v>
      </c>
      <c r="AU237" s="167">
        <v>0.93408680781929476</v>
      </c>
      <c r="AV237" s="167">
        <v>1.3437685588583064</v>
      </c>
      <c r="AW237" s="167" t="e">
        <v>#DIV/0!</v>
      </c>
      <c r="AX237" s="167">
        <v>1.20099758234428</v>
      </c>
      <c r="AY237" s="167">
        <v>0.81413012059197032</v>
      </c>
      <c r="AZ237" s="167">
        <v>1.1824974643523556</v>
      </c>
      <c r="BA237" s="167">
        <v>1.3974983462625505</v>
      </c>
      <c r="BB237" s="167">
        <v>0.49249579421575584</v>
      </c>
      <c r="BC237" s="167">
        <v>1.1838268816297977</v>
      </c>
      <c r="BD237" s="167">
        <v>1.0226231342055025</v>
      </c>
      <c r="BE237" s="167">
        <v>2.0869038694423629</v>
      </c>
      <c r="BF237" s="167">
        <v>1.1122960684675036</v>
      </c>
      <c r="BG237" s="167">
        <v>24.094339622641538</v>
      </c>
      <c r="BH237" s="167">
        <v>2.5957839391267461</v>
      </c>
      <c r="BI237" s="167">
        <v>0.92047046592189308</v>
      </c>
      <c r="BJ237" s="167">
        <v>1.6001449775371785</v>
      </c>
      <c r="BK237" s="167">
        <v>0.7209331422769989</v>
      </c>
      <c r="BL237" s="167">
        <v>0.98212131183503726</v>
      </c>
      <c r="BM237" s="167">
        <v>1.9615212587777162</v>
      </c>
      <c r="BN237" s="167">
        <v>0.98932973407364444</v>
      </c>
      <c r="BO237" s="167">
        <v>0.42620968714788793</v>
      </c>
      <c r="BP237" s="167">
        <v>1.0698065807616466</v>
      </c>
      <c r="BQ237" s="167" t="e">
        <v>#DIV/0!</v>
      </c>
      <c r="BR237" s="167">
        <v>1.5607501091963027</v>
      </c>
      <c r="BS237" s="167">
        <v>1.5091364058214964</v>
      </c>
      <c r="BT237" s="167">
        <v>1.1032603669482024</v>
      </c>
      <c r="BU237" s="167">
        <v>1.1911296668135389</v>
      </c>
      <c r="BV237" s="167">
        <v>0.89553430300697257</v>
      </c>
      <c r="BW237" s="167">
        <v>2.6623261218913545</v>
      </c>
      <c r="BX237" s="167">
        <v>0.76482872138986246</v>
      </c>
      <c r="BY237" s="167">
        <v>2.3805462593112336</v>
      </c>
      <c r="BZ237" s="167">
        <v>1.5171031659220293</v>
      </c>
      <c r="CA237" s="167">
        <v>1.4324000564629871</v>
      </c>
      <c r="CB237" s="167">
        <v>0.89495686081357628</v>
      </c>
      <c r="CC237" s="167">
        <v>1.6465003239606548</v>
      </c>
    </row>
    <row r="238" spans="1:81" x14ac:dyDescent="0.2"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</row>
  </sheetData>
  <phoneticPr fontId="8" type="noConversion"/>
  <printOptions headings="1" gridLines="1"/>
  <pageMargins left="0.75" right="0.75" top="1" bottom="1" header="0.5" footer="0.5"/>
  <pageSetup scale="10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S321"/>
  <sheetViews>
    <sheetView topLeftCell="A7" zoomScale="85" workbookViewId="0">
      <pane ySplit="5145" topLeftCell="A128"/>
      <selection activeCell="D14" sqref="D14"/>
      <selection pane="bottomLeft" activeCell="B129" sqref="B129"/>
    </sheetView>
  </sheetViews>
  <sheetFormatPr defaultColWidth="25.7109375" defaultRowHeight="12.75" x14ac:dyDescent="0.2"/>
  <cols>
    <col min="1" max="1" width="35.85546875" style="2" customWidth="1"/>
    <col min="2" max="2" width="32.7109375" style="2" bestFit="1" customWidth="1"/>
    <col min="3" max="3" width="10.28515625" style="43" customWidth="1"/>
    <col min="4" max="95" width="25.7109375" style="14" customWidth="1"/>
    <col min="96" max="16384" width="25.7109375" style="2"/>
  </cols>
  <sheetData>
    <row r="1" spans="1:90" s="5" customFormat="1" ht="48" customHeight="1" x14ac:dyDescent="0.2">
      <c r="A1" s="40" t="s">
        <v>207</v>
      </c>
      <c r="B1" s="40"/>
      <c r="C1" s="249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286</v>
      </c>
      <c r="K1" s="12" t="s">
        <v>251</v>
      </c>
      <c r="L1" s="12" t="s">
        <v>156</v>
      </c>
      <c r="M1" s="12" t="s">
        <v>252</v>
      </c>
      <c r="N1" s="12" t="s">
        <v>289</v>
      </c>
      <c r="O1" s="12" t="s">
        <v>290</v>
      </c>
      <c r="P1" s="12" t="s">
        <v>253</v>
      </c>
      <c r="Q1" s="12" t="s">
        <v>154</v>
      </c>
      <c r="R1" s="12" t="s">
        <v>254</v>
      </c>
      <c r="S1" s="12" t="s">
        <v>262</v>
      </c>
      <c r="T1" s="12" t="s">
        <v>6</v>
      </c>
      <c r="U1" s="12" t="s">
        <v>155</v>
      </c>
      <c r="V1" s="12" t="s">
        <v>291</v>
      </c>
      <c r="W1" s="12" t="s">
        <v>292</v>
      </c>
      <c r="X1" s="12" t="s">
        <v>255</v>
      </c>
      <c r="Y1" s="12" t="s">
        <v>256</v>
      </c>
      <c r="Z1" s="12" t="s">
        <v>277</v>
      </c>
      <c r="AA1" s="12" t="s">
        <v>278</v>
      </c>
      <c r="AB1" s="12" t="s">
        <v>279</v>
      </c>
      <c r="AC1" s="73" t="s">
        <v>317</v>
      </c>
      <c r="AD1" s="12" t="s">
        <v>12</v>
      </c>
      <c r="AE1" s="12" t="s">
        <v>13</v>
      </c>
      <c r="AF1" s="12" t="s">
        <v>264</v>
      </c>
      <c r="AG1" s="12" t="s">
        <v>14</v>
      </c>
      <c r="AH1" s="12" t="s">
        <v>15</v>
      </c>
      <c r="AI1" s="12" t="s">
        <v>17</v>
      </c>
      <c r="AJ1" s="12" t="s">
        <v>258</v>
      </c>
      <c r="AK1" s="12" t="s">
        <v>18</v>
      </c>
      <c r="AL1" s="12" t="s">
        <v>19</v>
      </c>
      <c r="AM1" s="12" t="s">
        <v>20</v>
      </c>
      <c r="AN1" s="12" t="s">
        <v>21</v>
      </c>
      <c r="AO1" s="12" t="s">
        <v>22</v>
      </c>
      <c r="AP1" s="12" t="s">
        <v>23</v>
      </c>
      <c r="AQ1" s="12" t="s">
        <v>265</v>
      </c>
      <c r="AR1" s="68" t="s">
        <v>205</v>
      </c>
      <c r="AS1" s="12" t="s">
        <v>24</v>
      </c>
      <c r="AT1" s="12" t="s">
        <v>26</v>
      </c>
      <c r="AU1" s="12" t="s">
        <v>266</v>
      </c>
      <c r="AV1" s="12" t="s">
        <v>27</v>
      </c>
      <c r="AW1" s="12" t="s">
        <v>28</v>
      </c>
      <c r="AX1" s="12" t="s">
        <v>29</v>
      </c>
      <c r="AY1" s="12" t="s">
        <v>30</v>
      </c>
      <c r="AZ1" s="12" t="s">
        <v>282</v>
      </c>
      <c r="BA1" s="15" t="s">
        <v>7</v>
      </c>
      <c r="BB1" s="15" t="s">
        <v>206</v>
      </c>
      <c r="BC1" s="12" t="s">
        <v>32</v>
      </c>
      <c r="BD1" s="12" t="s">
        <v>33</v>
      </c>
      <c r="BE1" s="12" t="s">
        <v>268</v>
      </c>
      <c r="BF1" s="12" t="s">
        <v>269</v>
      </c>
      <c r="BG1" s="12" t="s">
        <v>270</v>
      </c>
      <c r="BH1" s="12" t="s">
        <v>34</v>
      </c>
      <c r="BI1" s="12" t="s">
        <v>35</v>
      </c>
      <c r="BJ1" s="12" t="s">
        <v>36</v>
      </c>
      <c r="BK1" s="12" t="s">
        <v>37</v>
      </c>
      <c r="BL1" s="12" t="s">
        <v>40</v>
      </c>
      <c r="BM1" s="12" t="s">
        <v>38</v>
      </c>
      <c r="BN1" s="12" t="s">
        <v>62</v>
      </c>
      <c r="BO1" s="12" t="s">
        <v>204</v>
      </c>
      <c r="BP1" s="12" t="s">
        <v>3</v>
      </c>
      <c r="BQ1" s="12" t="s">
        <v>41</v>
      </c>
      <c r="BR1" s="12" t="s">
        <v>42</v>
      </c>
      <c r="BS1" s="12" t="s">
        <v>44</v>
      </c>
      <c r="BT1" s="12" t="s">
        <v>217</v>
      </c>
      <c r="BU1" s="12" t="s">
        <v>45</v>
      </c>
      <c r="BV1" s="12" t="s">
        <v>46</v>
      </c>
      <c r="BW1" s="12" t="s">
        <v>47</v>
      </c>
      <c r="BX1" s="12" t="s">
        <v>271</v>
      </c>
      <c r="BY1" s="12" t="s">
        <v>48</v>
      </c>
      <c r="BZ1" s="12" t="s">
        <v>49</v>
      </c>
      <c r="CA1" s="12" t="s">
        <v>50</v>
      </c>
      <c r="CB1" s="12" t="s">
        <v>52</v>
      </c>
      <c r="CC1" s="12" t="s">
        <v>272</v>
      </c>
      <c r="CD1" s="12" t="s">
        <v>54</v>
      </c>
      <c r="CE1" s="12" t="s">
        <v>55</v>
      </c>
      <c r="CF1" s="12" t="s">
        <v>56</v>
      </c>
      <c r="CG1" s="12" t="s">
        <v>57</v>
      </c>
      <c r="CH1" s="12"/>
      <c r="CI1" s="12"/>
      <c r="CJ1" s="12"/>
      <c r="CK1" s="12"/>
      <c r="CL1" s="12"/>
    </row>
    <row r="2" spans="1:90" s="131" customFormat="1" ht="15.75" thickBot="1" x14ac:dyDescent="0.3">
      <c r="A2" s="131" t="s">
        <v>347</v>
      </c>
      <c r="B2" s="131" t="s">
        <v>355</v>
      </c>
      <c r="C2" s="250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90" s="125" customFormat="1" ht="15.75" thickTop="1" x14ac:dyDescent="0.25">
      <c r="C3" s="251"/>
      <c r="O3" s="193"/>
      <c r="BY3" s="193"/>
    </row>
    <row r="4" spans="1:90" s="4" customFormat="1" x14ac:dyDescent="0.2">
      <c r="A4" s="125" t="s">
        <v>348</v>
      </c>
      <c r="B4" s="125" t="s">
        <v>356</v>
      </c>
      <c r="C4" s="251">
        <v>2008</v>
      </c>
      <c r="D4" s="140">
        <f>SUM(D64:D72,D74)</f>
        <v>4621074.82</v>
      </c>
      <c r="E4" s="140">
        <f t="shared" ref="E4:BP4" si="0">SUM(E64:E72,E74)</f>
        <v>263950807</v>
      </c>
      <c r="F4" s="140">
        <f t="shared" si="0"/>
        <v>94490460</v>
      </c>
      <c r="G4" s="140">
        <f t="shared" si="0"/>
        <v>24093736.550000001</v>
      </c>
      <c r="H4" s="140">
        <f t="shared" si="0"/>
        <v>80765424.989999995</v>
      </c>
      <c r="I4" s="140">
        <f t="shared" si="0"/>
        <v>204646848.96000001</v>
      </c>
      <c r="J4" s="140">
        <f t="shared" si="0"/>
        <v>30442773.68</v>
      </c>
      <c r="K4" s="140">
        <f t="shared" si="0"/>
        <v>172514795</v>
      </c>
      <c r="L4" s="140">
        <f t="shared" si="0"/>
        <v>65983149.75</v>
      </c>
      <c r="M4" s="140">
        <f t="shared" si="0"/>
        <v>15846151.130000001</v>
      </c>
      <c r="N4" s="140">
        <f t="shared" si="0"/>
        <v>2228162.35</v>
      </c>
      <c r="O4" s="140">
        <f t="shared" si="0"/>
        <v>75554431.090000004</v>
      </c>
      <c r="P4" s="140">
        <f t="shared" si="0"/>
        <v>0</v>
      </c>
      <c r="Q4" s="140">
        <f t="shared" si="0"/>
        <v>3070994.87</v>
      </c>
      <c r="R4" s="140">
        <f t="shared" si="0"/>
        <v>0</v>
      </c>
      <c r="S4" s="140">
        <f t="shared" si="0"/>
        <v>25318314.479999997</v>
      </c>
      <c r="T4" s="140">
        <f t="shared" si="0"/>
        <v>281158907</v>
      </c>
      <c r="U4" s="140">
        <f t="shared" si="0"/>
        <v>12384643.850000001</v>
      </c>
      <c r="V4" s="140">
        <f t="shared" si="0"/>
        <v>856957907</v>
      </c>
      <c r="W4" s="140">
        <f t="shared" si="0"/>
        <v>26045458.080000002</v>
      </c>
      <c r="X4" s="140">
        <f t="shared" si="0"/>
        <v>6331318.4500000002</v>
      </c>
      <c r="Y4" s="140">
        <f t="shared" si="0"/>
        <v>51083545.060000002</v>
      </c>
      <c r="Z4" s="140">
        <f t="shared" si="0"/>
        <v>73645572.930000007</v>
      </c>
      <c r="AA4" s="140">
        <f t="shared" si="0"/>
        <v>9832493.5700000003</v>
      </c>
      <c r="AB4" s="140">
        <f t="shared" si="0"/>
        <v>1168039.73</v>
      </c>
      <c r="AC4" s="140">
        <f t="shared" si="0"/>
        <v>110974956.36</v>
      </c>
      <c r="AD4" s="140">
        <f t="shared" si="0"/>
        <v>165540317.43000001</v>
      </c>
      <c r="AE4" s="140">
        <f t="shared" si="0"/>
        <v>26774350.549999997</v>
      </c>
      <c r="AF4" s="140">
        <f t="shared" si="0"/>
        <v>157312981.66</v>
      </c>
      <c r="AG4" s="140">
        <f t="shared" si="0"/>
        <v>53099840.490000002</v>
      </c>
      <c r="AH4" s="140">
        <f t="shared" si="0"/>
        <v>49155765</v>
      </c>
      <c r="AI4" s="140">
        <f t="shared" si="0"/>
        <v>4004282.02</v>
      </c>
      <c r="AJ4" s="140">
        <f t="shared" si="0"/>
        <v>597930295.57000005</v>
      </c>
      <c r="AK4" s="140">
        <f t="shared" si="0"/>
        <v>844578.12</v>
      </c>
      <c r="AL4" s="140">
        <f t="shared" si="0"/>
        <v>3261518.36</v>
      </c>
      <c r="AM4" s="140">
        <f t="shared" si="0"/>
        <v>544447869.3900001</v>
      </c>
      <c r="AN4" s="140">
        <f t="shared" si="0"/>
        <v>6380865900</v>
      </c>
      <c r="AO4" s="140">
        <f t="shared" si="0"/>
        <v>1063330563.8700001</v>
      </c>
      <c r="AP4" s="140">
        <f t="shared" si="0"/>
        <v>47165978.340000004</v>
      </c>
      <c r="AQ4" s="140">
        <f t="shared" si="0"/>
        <v>12100528.23</v>
      </c>
      <c r="AR4" s="140">
        <f t="shared" si="0"/>
        <v>39002181</v>
      </c>
      <c r="AS4" s="140">
        <f t="shared" si="0"/>
        <v>286195529.53999996</v>
      </c>
      <c r="AT4" s="140">
        <f t="shared" si="0"/>
        <v>21225756.98</v>
      </c>
      <c r="AU4" s="140">
        <f t="shared" si="0"/>
        <v>23220726.300000001</v>
      </c>
      <c r="AV4" s="140">
        <f t="shared" si="0"/>
        <v>362218674.20999998</v>
      </c>
      <c r="AW4" s="140">
        <f t="shared" si="0"/>
        <v>17740772.27</v>
      </c>
      <c r="AX4" s="140">
        <f t="shared" si="0"/>
        <v>18786893.550000001</v>
      </c>
      <c r="AY4" s="140">
        <f t="shared" si="0"/>
        <v>110264519.52</v>
      </c>
      <c r="AZ4" s="140">
        <f t="shared" si="0"/>
        <v>0</v>
      </c>
      <c r="BA4" s="140">
        <f t="shared" si="0"/>
        <v>115931458.44</v>
      </c>
      <c r="BB4" s="140">
        <f t="shared" si="0"/>
        <v>187306307.06999999</v>
      </c>
      <c r="BC4" s="140">
        <f t="shared" si="0"/>
        <v>41634183.810000002</v>
      </c>
      <c r="BD4" s="140">
        <f t="shared" si="0"/>
        <v>83264570.560000002</v>
      </c>
      <c r="BE4" s="140">
        <f t="shared" si="0"/>
        <v>79712529.159999996</v>
      </c>
      <c r="BF4" s="140">
        <f t="shared" si="0"/>
        <v>6568209.1499999994</v>
      </c>
      <c r="BG4" s="140">
        <f t="shared" si="0"/>
        <v>191722317.75</v>
      </c>
      <c r="BH4" s="140">
        <f t="shared" si="0"/>
        <v>31194411.599999994</v>
      </c>
      <c r="BI4" s="140">
        <f t="shared" si="0"/>
        <v>33813062.699999996</v>
      </c>
      <c r="BJ4" s="140">
        <f t="shared" si="0"/>
        <v>148494260.13</v>
      </c>
      <c r="BK4" s="140">
        <f t="shared" si="0"/>
        <v>24106300.5</v>
      </c>
      <c r="BL4" s="140">
        <f t="shared" si="0"/>
        <v>79991099.610000014</v>
      </c>
      <c r="BM4" s="140">
        <f t="shared" si="0"/>
        <v>11136797.01</v>
      </c>
      <c r="BN4" s="140">
        <f t="shared" si="0"/>
        <v>76523045.779999986</v>
      </c>
      <c r="BO4" s="140">
        <f t="shared" si="0"/>
        <v>10917517.409999998</v>
      </c>
      <c r="BP4" s="140">
        <f t="shared" si="0"/>
        <v>1057768364.97</v>
      </c>
      <c r="BQ4" s="140">
        <f t="shared" ref="BQ4:CG4" si="1">SUM(BQ64:BQ72,BQ74)</f>
        <v>11544649.630000001</v>
      </c>
      <c r="BR4" s="140">
        <f t="shared" si="1"/>
        <v>5577282.8299999991</v>
      </c>
      <c r="BS4" s="140">
        <f t="shared" si="1"/>
        <v>7480631.54</v>
      </c>
      <c r="BT4" s="140">
        <f t="shared" si="1"/>
        <v>43489840.420000002</v>
      </c>
      <c r="BU4" s="140">
        <f t="shared" si="1"/>
        <v>146657320.83000001</v>
      </c>
      <c r="BV4" s="140">
        <f t="shared" si="1"/>
        <v>15618792.210000001</v>
      </c>
      <c r="BW4" s="140">
        <f t="shared" si="1"/>
        <v>3992278684.3999996</v>
      </c>
      <c r="BX4" s="140">
        <f t="shared" si="1"/>
        <v>319907486</v>
      </c>
      <c r="BY4" s="140">
        <f t="shared" si="1"/>
        <v>20404158.050000001</v>
      </c>
      <c r="BZ4" s="140">
        <f t="shared" si="1"/>
        <v>208809919.73999998</v>
      </c>
      <c r="CA4" s="140">
        <f t="shared" si="1"/>
        <v>45944298.890000008</v>
      </c>
      <c r="CB4" s="140">
        <f t="shared" si="1"/>
        <v>9999190.9399999995</v>
      </c>
      <c r="CC4" s="140">
        <f t="shared" si="1"/>
        <v>5641700</v>
      </c>
      <c r="CD4" s="140">
        <f t="shared" si="1"/>
        <v>4749365.66</v>
      </c>
      <c r="CE4" s="140">
        <f t="shared" si="1"/>
        <v>45491667</v>
      </c>
      <c r="CF4" s="140">
        <f t="shared" si="1"/>
        <v>142025821.28999999</v>
      </c>
      <c r="CG4" s="140">
        <f t="shared" si="1"/>
        <v>36045408.640000001</v>
      </c>
    </row>
    <row r="5" spans="1:90" s="4" customFormat="1" x14ac:dyDescent="0.2">
      <c r="A5" s="125" t="str">
        <f>A76</f>
        <v>Accumulated Amortization</v>
      </c>
      <c r="B5" s="192" t="s">
        <v>654</v>
      </c>
      <c r="C5" s="251">
        <v>2008</v>
      </c>
      <c r="D5" s="140">
        <f>D76</f>
        <v>-2691084.58</v>
      </c>
      <c r="E5" s="140">
        <f t="shared" ref="E5:BP5" si="2">E76</f>
        <v>-108307273</v>
      </c>
      <c r="F5" s="140">
        <f t="shared" si="2"/>
        <v>-40991332</v>
      </c>
      <c r="G5" s="140">
        <f t="shared" si="2"/>
        <v>-7127979.7800000003</v>
      </c>
      <c r="H5" s="140">
        <f t="shared" si="2"/>
        <v>-19952642.949999999</v>
      </c>
      <c r="I5" s="140">
        <f t="shared" si="2"/>
        <v>-110492857.75</v>
      </c>
      <c r="J5" s="140">
        <f t="shared" si="2"/>
        <v>-12509150.09</v>
      </c>
      <c r="K5" s="140">
        <f t="shared" si="2"/>
        <v>-78984079</v>
      </c>
      <c r="L5" s="140">
        <f t="shared" si="2"/>
        <v>-26486379.459999997</v>
      </c>
      <c r="M5" s="140">
        <f t="shared" si="2"/>
        <v>-7902234.3899999997</v>
      </c>
      <c r="N5" s="140">
        <f t="shared" si="2"/>
        <v>-1341745.95</v>
      </c>
      <c r="O5" s="140">
        <f t="shared" si="2"/>
        <v>-25236982.25</v>
      </c>
      <c r="P5" s="140">
        <f t="shared" si="2"/>
        <v>0</v>
      </c>
      <c r="Q5" s="140">
        <f t="shared" si="2"/>
        <v>-735772.1</v>
      </c>
      <c r="R5" s="140">
        <f t="shared" si="2"/>
        <v>0</v>
      </c>
      <c r="S5" s="140">
        <f t="shared" si="2"/>
        <v>-13052260.300000001</v>
      </c>
      <c r="T5" s="140">
        <f t="shared" si="2"/>
        <v>-99331878</v>
      </c>
      <c r="U5" s="140">
        <f t="shared" si="2"/>
        <v>-4051508.71</v>
      </c>
      <c r="V5" s="140">
        <f t="shared" si="2"/>
        <v>-388583876</v>
      </c>
      <c r="W5" s="140">
        <f t="shared" si="2"/>
        <v>-5837667.2599999998</v>
      </c>
      <c r="X5" s="140">
        <f t="shared" si="2"/>
        <v>-4245105.3899999997</v>
      </c>
      <c r="Y5" s="140">
        <f t="shared" si="2"/>
        <v>-12051448.130000001</v>
      </c>
      <c r="Z5" s="140">
        <f t="shared" si="2"/>
        <v>-38726545.880000003</v>
      </c>
      <c r="AA5" s="140">
        <f t="shared" si="2"/>
        <v>-6852036.3499999996</v>
      </c>
      <c r="AB5" s="140">
        <f t="shared" si="2"/>
        <v>-822278.26</v>
      </c>
      <c r="AC5" s="140">
        <f t="shared" si="2"/>
        <v>-48961826.780000001</v>
      </c>
      <c r="AD5" s="140">
        <f t="shared" si="2"/>
        <v>-93177138.680000007</v>
      </c>
      <c r="AE5" s="140">
        <f t="shared" si="2"/>
        <v>-11823433.189999999</v>
      </c>
      <c r="AF5" s="140">
        <f t="shared" si="2"/>
        <v>-43283117.740000002</v>
      </c>
      <c r="AG5" s="140">
        <f t="shared" si="2"/>
        <v>-18016294.52</v>
      </c>
      <c r="AH5" s="140">
        <f t="shared" si="2"/>
        <v>-15028705</v>
      </c>
      <c r="AI5" s="140">
        <f t="shared" si="2"/>
        <v>-3043718.95</v>
      </c>
      <c r="AJ5" s="140">
        <f t="shared" si="2"/>
        <v>-297186248.69</v>
      </c>
      <c r="AK5" s="140">
        <f t="shared" si="2"/>
        <v>-321680.07</v>
      </c>
      <c r="AL5" s="140">
        <f t="shared" si="2"/>
        <v>-1322275.6599999999</v>
      </c>
      <c r="AM5" s="140">
        <f t="shared" si="2"/>
        <v>-214006339.16</v>
      </c>
      <c r="AN5" s="140">
        <f t="shared" si="2"/>
        <v>-2449454900</v>
      </c>
      <c r="AO5" s="140">
        <f t="shared" si="2"/>
        <v>-456916396.89999998</v>
      </c>
      <c r="AP5" s="140">
        <f t="shared" si="2"/>
        <v>-25149794.329999998</v>
      </c>
      <c r="AQ5" s="140">
        <f t="shared" si="2"/>
        <v>-6100549.4699999997</v>
      </c>
      <c r="AR5" s="140">
        <f t="shared" si="2"/>
        <v>-13790810</v>
      </c>
      <c r="AS5" s="140">
        <f t="shared" si="2"/>
        <v>-119897299.41</v>
      </c>
      <c r="AT5" s="140">
        <f t="shared" si="2"/>
        <v>-9640718.0800000001</v>
      </c>
      <c r="AU5" s="140">
        <f t="shared" si="2"/>
        <v>-7407082.2800000003</v>
      </c>
      <c r="AV5" s="140">
        <f t="shared" si="2"/>
        <v>-163035544.24000001</v>
      </c>
      <c r="AW5" s="140">
        <f t="shared" si="2"/>
        <v>-9052538.1899999995</v>
      </c>
      <c r="AX5" s="140">
        <f t="shared" si="2"/>
        <v>-9990905.6099999994</v>
      </c>
      <c r="AY5" s="140">
        <f t="shared" si="2"/>
        <v>-41043335.799999997</v>
      </c>
      <c r="AZ5" s="140">
        <f t="shared" si="2"/>
        <v>0</v>
      </c>
      <c r="BA5" s="140">
        <f t="shared" si="2"/>
        <v>-51229759.299999997</v>
      </c>
      <c r="BB5" s="140">
        <f t="shared" si="2"/>
        <v>-88760738.900000006</v>
      </c>
      <c r="BC5" s="140">
        <f t="shared" si="2"/>
        <v>-17220940.359999999</v>
      </c>
      <c r="BD5" s="140">
        <f t="shared" si="2"/>
        <v>-33574501.289999999</v>
      </c>
      <c r="BE5" s="140">
        <f t="shared" si="2"/>
        <v>-43929480.119999997</v>
      </c>
      <c r="BF5" s="140">
        <f t="shared" si="2"/>
        <v>-2884392.92</v>
      </c>
      <c r="BG5" s="140">
        <f t="shared" si="2"/>
        <v>-68906651.989999995</v>
      </c>
      <c r="BH5" s="140">
        <f t="shared" si="2"/>
        <v>-14945573.359999999</v>
      </c>
      <c r="BI5" s="140">
        <f t="shared" si="2"/>
        <v>-17559244.23</v>
      </c>
      <c r="BJ5" s="140">
        <f t="shared" si="2"/>
        <v>-74487859.230000004</v>
      </c>
      <c r="BK5" s="140">
        <f t="shared" si="2"/>
        <v>-14964771.01</v>
      </c>
      <c r="BL5" s="140">
        <f t="shared" si="2"/>
        <v>-44922665</v>
      </c>
      <c r="BM5" s="140">
        <f t="shared" si="2"/>
        <v>-6761274.25</v>
      </c>
      <c r="BN5" s="140">
        <f t="shared" si="2"/>
        <v>-24083215.440000001</v>
      </c>
      <c r="BO5" s="140">
        <f t="shared" si="2"/>
        <v>-1290644.1000000001</v>
      </c>
      <c r="BP5" s="140">
        <f t="shared" si="2"/>
        <v>-455079131.66000003</v>
      </c>
      <c r="BQ5" s="140">
        <f t="shared" ref="BQ5:CG5" si="3">BQ76</f>
        <v>-7402264.4800000004</v>
      </c>
      <c r="BR5" s="140">
        <f t="shared" si="3"/>
        <v>-1367600.83</v>
      </c>
      <c r="BS5" s="140">
        <f t="shared" si="3"/>
        <v>-2263978.98</v>
      </c>
      <c r="BT5" s="140">
        <f t="shared" si="3"/>
        <v>-17965232.41</v>
      </c>
      <c r="BU5" s="140">
        <f t="shared" si="3"/>
        <v>-78207282.849999994</v>
      </c>
      <c r="BV5" s="140">
        <f t="shared" si="3"/>
        <v>-7583760.8899999997</v>
      </c>
      <c r="BW5" s="140">
        <f t="shared" si="3"/>
        <v>-2014323146.9000001</v>
      </c>
      <c r="BX5" s="140">
        <f t="shared" si="3"/>
        <v>-158940161</v>
      </c>
      <c r="BY5" s="140">
        <f t="shared" si="3"/>
        <v>-10029717.779999999</v>
      </c>
      <c r="BZ5" s="140">
        <f t="shared" si="3"/>
        <v>-90632779.969999999</v>
      </c>
      <c r="CA5" s="140">
        <f t="shared" si="3"/>
        <v>-23847488.460000001</v>
      </c>
      <c r="CB5" s="140">
        <f t="shared" si="3"/>
        <v>-5213349.5</v>
      </c>
      <c r="CC5" s="140">
        <f t="shared" si="3"/>
        <v>-1823458</v>
      </c>
      <c r="CD5" s="140">
        <f t="shared" si="3"/>
        <v>-2814174.26</v>
      </c>
      <c r="CE5" s="140">
        <f t="shared" si="3"/>
        <v>-12195758</v>
      </c>
      <c r="CF5" s="140">
        <f t="shared" si="3"/>
        <v>-59554995.579999998</v>
      </c>
      <c r="CG5" s="140">
        <f t="shared" si="3"/>
        <v>-13268159.710000001</v>
      </c>
    </row>
    <row r="6" spans="1:90" s="4" customFormat="1" x14ac:dyDescent="0.2">
      <c r="A6" s="197" t="s">
        <v>241</v>
      </c>
      <c r="B6" s="192"/>
      <c r="C6" s="251">
        <v>2008</v>
      </c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</row>
    <row r="7" spans="1:90" s="4" customFormat="1" x14ac:dyDescent="0.2">
      <c r="A7" s="125" t="s">
        <v>349</v>
      </c>
      <c r="B7" s="125" t="s">
        <v>357</v>
      </c>
      <c r="C7" s="251">
        <v>2008</v>
      </c>
      <c r="D7" s="129">
        <f>D174</f>
        <v>335031.3</v>
      </c>
      <c r="E7" s="129">
        <f t="shared" ref="E7:BP7" si="4">E174</f>
        <v>15218526</v>
      </c>
      <c r="F7" s="129">
        <f t="shared" si="4"/>
        <v>4973246</v>
      </c>
      <c r="G7" s="129">
        <f t="shared" si="4"/>
        <v>1351300</v>
      </c>
      <c r="H7" s="129">
        <f t="shared" si="4"/>
        <v>5934691</v>
      </c>
      <c r="I7" s="129">
        <f t="shared" si="4"/>
        <v>11059871.91</v>
      </c>
      <c r="J7" s="129">
        <f t="shared" si="4"/>
        <v>2704891.27</v>
      </c>
      <c r="K7" s="129">
        <f t="shared" si="4"/>
        <v>8395572.6099999994</v>
      </c>
      <c r="L7" s="129">
        <f t="shared" si="4"/>
        <v>5019497.78</v>
      </c>
      <c r="M7" s="129">
        <f t="shared" si="4"/>
        <v>387900.58</v>
      </c>
      <c r="N7" s="129">
        <f t="shared" si="4"/>
        <v>42373.74</v>
      </c>
      <c r="O7" s="129">
        <f t="shared" si="4"/>
        <v>5347119</v>
      </c>
      <c r="P7" s="129">
        <f t="shared" si="4"/>
        <v>0</v>
      </c>
      <c r="Q7" s="129">
        <f t="shared" si="4"/>
        <v>128978.46</v>
      </c>
      <c r="R7" s="129">
        <f t="shared" si="4"/>
        <v>0</v>
      </c>
      <c r="S7" s="129">
        <f t="shared" si="4"/>
        <v>1199448.0900000001</v>
      </c>
      <c r="T7" s="129">
        <f t="shared" si="4"/>
        <v>10038321</v>
      </c>
      <c r="U7" s="129">
        <f t="shared" si="4"/>
        <v>1097304.8600000001</v>
      </c>
      <c r="V7" s="129">
        <f t="shared" si="4"/>
        <v>49396513</v>
      </c>
      <c r="W7" s="129">
        <f t="shared" si="4"/>
        <v>2165216.08</v>
      </c>
      <c r="X7" s="129">
        <f t="shared" si="4"/>
        <v>232702.58</v>
      </c>
      <c r="Y7" s="129">
        <f t="shared" si="4"/>
        <v>6069658</v>
      </c>
      <c r="Z7" s="129">
        <f t="shared" si="4"/>
        <v>5469756.9800000004</v>
      </c>
      <c r="AA7" s="129">
        <f t="shared" si="4"/>
        <v>160373</v>
      </c>
      <c r="AB7" s="129">
        <f t="shared" si="4"/>
        <v>76189</v>
      </c>
      <c r="AC7" s="129">
        <f t="shared" si="4"/>
        <v>11609629</v>
      </c>
      <c r="AD7" s="129">
        <f t="shared" si="4"/>
        <v>8094590</v>
      </c>
      <c r="AE7" s="129">
        <f t="shared" si="4"/>
        <v>959420.49</v>
      </c>
      <c r="AF7" s="129">
        <f t="shared" si="4"/>
        <v>13599866.039999999</v>
      </c>
      <c r="AG7" s="129">
        <f t="shared" si="4"/>
        <v>4937016</v>
      </c>
      <c r="AH7" s="129">
        <f t="shared" si="4"/>
        <v>3306411</v>
      </c>
      <c r="AI7" s="129">
        <f t="shared" si="4"/>
        <v>114484.46</v>
      </c>
      <c r="AJ7" s="129">
        <f t="shared" si="4"/>
        <v>41743793</v>
      </c>
      <c r="AK7" s="129">
        <f t="shared" si="4"/>
        <v>199904</v>
      </c>
      <c r="AL7" s="129">
        <f t="shared" si="4"/>
        <v>172758.14</v>
      </c>
      <c r="AM7" s="129">
        <f t="shared" si="4"/>
        <v>25551586</v>
      </c>
      <c r="AN7" s="129">
        <f t="shared" si="4"/>
        <v>541500000</v>
      </c>
      <c r="AO7" s="129">
        <f t="shared" si="4"/>
        <v>68160413</v>
      </c>
      <c r="AP7" s="129">
        <f t="shared" si="4"/>
        <v>2398380.2000000002</v>
      </c>
      <c r="AQ7" s="129">
        <f t="shared" si="4"/>
        <v>649292.38</v>
      </c>
      <c r="AR7" s="129">
        <f t="shared" si="4"/>
        <v>3757161</v>
      </c>
      <c r="AS7" s="129">
        <f t="shared" si="4"/>
        <v>17929962.140000001</v>
      </c>
      <c r="AT7" s="129">
        <f t="shared" si="4"/>
        <v>1469906.81</v>
      </c>
      <c r="AU7" s="129">
        <f t="shared" si="4"/>
        <v>1478461.32</v>
      </c>
      <c r="AV7" s="129">
        <f t="shared" si="4"/>
        <v>28239054</v>
      </c>
      <c r="AW7" s="129">
        <f t="shared" si="4"/>
        <v>1116382</v>
      </c>
      <c r="AX7" s="129">
        <f t="shared" si="4"/>
        <v>2008954.33</v>
      </c>
      <c r="AY7" s="129">
        <f t="shared" si="4"/>
        <v>6513565.8499999996</v>
      </c>
      <c r="AZ7" s="129">
        <f t="shared" si="4"/>
        <v>0</v>
      </c>
      <c r="BA7" s="129">
        <f t="shared" si="4"/>
        <v>7050993.4299999997</v>
      </c>
      <c r="BB7" s="129">
        <f t="shared" si="4"/>
        <v>15400649.359999999</v>
      </c>
      <c r="BC7" s="129">
        <f t="shared" si="4"/>
        <v>1681902.6</v>
      </c>
      <c r="BD7" s="129">
        <f t="shared" si="4"/>
        <v>4276639</v>
      </c>
      <c r="BE7" s="129">
        <f t="shared" si="4"/>
        <v>5078898.0599999996</v>
      </c>
      <c r="BF7" s="129">
        <f t="shared" si="4"/>
        <v>591028</v>
      </c>
      <c r="BG7" s="129">
        <f t="shared" si="4"/>
        <v>19368314</v>
      </c>
      <c r="BH7" s="129">
        <f t="shared" si="4"/>
        <v>1492908.2</v>
      </c>
      <c r="BI7" s="129">
        <f t="shared" si="4"/>
        <v>2251561</v>
      </c>
      <c r="BJ7" s="129">
        <f t="shared" si="4"/>
        <v>9942000</v>
      </c>
      <c r="BK7" s="129">
        <f t="shared" si="4"/>
        <v>804554.98</v>
      </c>
      <c r="BL7" s="129">
        <f t="shared" si="4"/>
        <v>4939789</v>
      </c>
      <c r="BM7" s="129">
        <f t="shared" si="4"/>
        <v>667281.55000000005</v>
      </c>
      <c r="BN7" s="129">
        <f t="shared" si="4"/>
        <v>4409757</v>
      </c>
      <c r="BO7" s="129">
        <f t="shared" si="4"/>
        <v>1803889.06</v>
      </c>
      <c r="BP7" s="129">
        <f t="shared" si="4"/>
        <v>74602622.980000004</v>
      </c>
      <c r="BQ7" s="129">
        <f t="shared" ref="BQ7:CC7" si="5">BQ174</f>
        <v>368204</v>
      </c>
      <c r="BR7" s="129">
        <f t="shared" si="5"/>
        <v>576549.17000000004</v>
      </c>
      <c r="BS7" s="129">
        <f t="shared" si="5"/>
        <v>440124.3</v>
      </c>
      <c r="BT7" s="129">
        <f t="shared" si="5"/>
        <v>2558791.52</v>
      </c>
      <c r="BU7" s="129">
        <f t="shared" si="5"/>
        <v>7822358</v>
      </c>
      <c r="BV7" s="129">
        <f t="shared" si="5"/>
        <v>917687</v>
      </c>
      <c r="BW7" s="129">
        <f t="shared" si="5"/>
        <v>227916609</v>
      </c>
      <c r="BX7" s="129">
        <f t="shared" si="5"/>
        <v>17111921</v>
      </c>
      <c r="BY7" s="129">
        <f t="shared" si="5"/>
        <v>1968842.49</v>
      </c>
      <c r="BZ7" s="129">
        <f t="shared" si="5"/>
        <v>14448141</v>
      </c>
      <c r="CA7" s="129">
        <f t="shared" si="5"/>
        <v>2254765</v>
      </c>
      <c r="CB7" s="129">
        <f t="shared" si="5"/>
        <v>1401159</v>
      </c>
      <c r="CC7" s="129">
        <f t="shared" si="5"/>
        <v>348736</v>
      </c>
      <c r="CD7" s="129">
        <f>CD174</f>
        <v>180411</v>
      </c>
      <c r="CE7" s="129">
        <f>CE174</f>
        <v>6674936</v>
      </c>
      <c r="CF7" s="129">
        <f>CF174</f>
        <v>7504184</v>
      </c>
      <c r="CG7" s="129">
        <f>CG174</f>
        <v>3900263.58</v>
      </c>
    </row>
    <row r="8" spans="1:90" s="4" customFormat="1" x14ac:dyDescent="0.2">
      <c r="A8" s="125" t="s">
        <v>350</v>
      </c>
      <c r="B8" s="125" t="s">
        <v>358</v>
      </c>
      <c r="C8" s="251">
        <v>2008</v>
      </c>
      <c r="D8" s="128">
        <f>SUM(D90:D93,D95:D96,D98)</f>
        <v>838668.86</v>
      </c>
      <c r="E8" s="128">
        <f t="shared" ref="E8:BP8" si="6">SUM(E90:E93,E95:E96,E98)</f>
        <v>10137547</v>
      </c>
      <c r="F8" s="128">
        <f t="shared" si="6"/>
        <v>8965563</v>
      </c>
      <c r="G8" s="128">
        <f t="shared" si="6"/>
        <v>3210945.14</v>
      </c>
      <c r="H8" s="128">
        <f t="shared" si="6"/>
        <v>7528624.5530000003</v>
      </c>
      <c r="I8" s="128">
        <f t="shared" si="6"/>
        <v>12638483.060000001</v>
      </c>
      <c r="J8" s="128">
        <f t="shared" si="6"/>
        <v>3479392.53</v>
      </c>
      <c r="K8" s="128">
        <f t="shared" si="6"/>
        <v>8704501</v>
      </c>
      <c r="L8" s="128">
        <f t="shared" si="6"/>
        <v>4369848.6199999992</v>
      </c>
      <c r="M8" s="128">
        <f t="shared" si="6"/>
        <v>1561746.15</v>
      </c>
      <c r="N8" s="128">
        <f t="shared" si="6"/>
        <v>580666.64</v>
      </c>
      <c r="O8" s="128">
        <f t="shared" si="6"/>
        <v>5434315.1999999993</v>
      </c>
      <c r="P8" s="128">
        <f t="shared" si="6"/>
        <v>0</v>
      </c>
      <c r="Q8" s="128">
        <f t="shared" si="6"/>
        <v>404632.86</v>
      </c>
      <c r="R8" s="128">
        <f t="shared" si="6"/>
        <v>0</v>
      </c>
      <c r="S8" s="128">
        <f t="shared" si="6"/>
        <v>1885608.0899999996</v>
      </c>
      <c r="T8" s="128">
        <f t="shared" si="6"/>
        <v>20700532</v>
      </c>
      <c r="U8" s="128">
        <f t="shared" si="6"/>
        <v>1071488.0299999998</v>
      </c>
      <c r="V8" s="128">
        <f t="shared" si="6"/>
        <v>42361149</v>
      </c>
      <c r="W8" s="128">
        <f t="shared" si="6"/>
        <v>4852017.49</v>
      </c>
      <c r="X8" s="128">
        <f t="shared" si="6"/>
        <v>995486.29</v>
      </c>
      <c r="Y8" s="128">
        <f t="shared" si="6"/>
        <v>5142312.67</v>
      </c>
      <c r="Z8" s="128">
        <f t="shared" si="6"/>
        <v>3528621.44</v>
      </c>
      <c r="AA8" s="128">
        <f t="shared" si="6"/>
        <v>1257859.71</v>
      </c>
      <c r="AB8" s="128">
        <f t="shared" si="6"/>
        <v>206511.08</v>
      </c>
      <c r="AC8" s="128">
        <f t="shared" si="6"/>
        <v>8472982.2799999993</v>
      </c>
      <c r="AD8" s="128">
        <f t="shared" si="6"/>
        <v>10563085.060000001</v>
      </c>
      <c r="AE8" s="128">
        <f t="shared" si="6"/>
        <v>1744924.6500000001</v>
      </c>
      <c r="AF8" s="128">
        <f t="shared" si="6"/>
        <v>9950466.1999999993</v>
      </c>
      <c r="AG8" s="128">
        <f t="shared" si="6"/>
        <v>6934686.3399999999</v>
      </c>
      <c r="AH8" s="128">
        <f t="shared" si="6"/>
        <v>4979699</v>
      </c>
      <c r="AI8" s="128">
        <f t="shared" si="6"/>
        <v>677866.85800000012</v>
      </c>
      <c r="AJ8" s="128">
        <f t="shared" si="6"/>
        <v>39288448.700000003</v>
      </c>
      <c r="AK8" s="128">
        <f t="shared" si="6"/>
        <v>235812.40000000002</v>
      </c>
      <c r="AL8" s="128">
        <f t="shared" si="6"/>
        <v>790094.16999999993</v>
      </c>
      <c r="AM8" s="128">
        <f t="shared" si="6"/>
        <v>17791258.670000002</v>
      </c>
      <c r="AN8" s="128">
        <f t="shared" si="6"/>
        <v>447646800</v>
      </c>
      <c r="AO8" s="128">
        <f t="shared" si="6"/>
        <v>49866448.300000004</v>
      </c>
      <c r="AP8" s="128">
        <f t="shared" si="6"/>
        <v>3488595.34</v>
      </c>
      <c r="AQ8" s="128">
        <f t="shared" si="6"/>
        <v>1546797.05</v>
      </c>
      <c r="AR8" s="128">
        <f t="shared" si="6"/>
        <v>4990520.66</v>
      </c>
      <c r="AS8" s="128">
        <f t="shared" si="6"/>
        <v>12336072.51</v>
      </c>
      <c r="AT8" s="128">
        <f t="shared" si="6"/>
        <v>1854928.2899999998</v>
      </c>
      <c r="AU8" s="128">
        <f t="shared" si="6"/>
        <v>2679086.5300000003</v>
      </c>
      <c r="AV8" s="128">
        <f t="shared" si="6"/>
        <v>26118186.039999999</v>
      </c>
      <c r="AW8" s="128">
        <f t="shared" si="6"/>
        <v>1415406.5600000003</v>
      </c>
      <c r="AX8" s="128">
        <f t="shared" si="6"/>
        <v>1715833.24</v>
      </c>
      <c r="AY8" s="128">
        <f t="shared" si="6"/>
        <v>4971485.8500000006</v>
      </c>
      <c r="AZ8" s="128">
        <f t="shared" si="6"/>
        <v>0</v>
      </c>
      <c r="BA8" s="128">
        <f t="shared" si="6"/>
        <v>6214558.9799999995</v>
      </c>
      <c r="BB8" s="128">
        <f t="shared" si="6"/>
        <v>12501129.92</v>
      </c>
      <c r="BC8" s="128">
        <f t="shared" si="6"/>
        <v>1686713.6100000003</v>
      </c>
      <c r="BD8" s="128">
        <f t="shared" si="6"/>
        <v>5132563.7199999988</v>
      </c>
      <c r="BE8" s="128">
        <f t="shared" si="6"/>
        <v>4844870.040000001</v>
      </c>
      <c r="BF8" s="128">
        <f t="shared" si="6"/>
        <v>1916695.16</v>
      </c>
      <c r="BG8" s="128">
        <f t="shared" si="6"/>
        <v>9625878.9100000001</v>
      </c>
      <c r="BH8" s="128">
        <f t="shared" si="6"/>
        <v>2156890.44</v>
      </c>
      <c r="BI8" s="128">
        <f t="shared" si="6"/>
        <v>3737525.09</v>
      </c>
      <c r="BJ8" s="128">
        <f t="shared" si="6"/>
        <v>8435686.1600000001</v>
      </c>
      <c r="BK8" s="128">
        <f t="shared" si="6"/>
        <v>2313764.75</v>
      </c>
      <c r="BL8" s="128">
        <f t="shared" si="6"/>
        <v>7022128</v>
      </c>
      <c r="BM8" s="128">
        <f t="shared" si="6"/>
        <v>1171644.75</v>
      </c>
      <c r="BN8" s="128">
        <f t="shared" si="6"/>
        <v>6882938.25</v>
      </c>
      <c r="BO8" s="128">
        <f t="shared" si="6"/>
        <v>3648126.04</v>
      </c>
      <c r="BP8" s="128">
        <f t="shared" si="6"/>
        <v>42942386.100000001</v>
      </c>
      <c r="BQ8" s="128">
        <f t="shared" ref="BQ8:CC8" si="7">SUM(BQ90:BQ93,BQ95:BQ96,BQ98)</f>
        <v>1027939.27</v>
      </c>
      <c r="BR8" s="128">
        <f t="shared" si="7"/>
        <v>1461898.3399999999</v>
      </c>
      <c r="BS8" s="128">
        <f t="shared" si="7"/>
        <v>1124817.5599999998</v>
      </c>
      <c r="BT8" s="128">
        <f t="shared" si="7"/>
        <v>3075601.4</v>
      </c>
      <c r="BU8" s="128">
        <f t="shared" si="7"/>
        <v>11457312.399999999</v>
      </c>
      <c r="BV8" s="128">
        <f t="shared" si="7"/>
        <v>1616901.99</v>
      </c>
      <c r="BW8" s="128">
        <f t="shared" si="7"/>
        <v>160614322.36999997</v>
      </c>
      <c r="BX8" s="128">
        <f t="shared" si="7"/>
        <v>18447671</v>
      </c>
      <c r="BY8" s="128">
        <f t="shared" si="7"/>
        <v>1870154.3800000001</v>
      </c>
      <c r="BZ8" s="128">
        <f t="shared" si="7"/>
        <v>8620992.3099999987</v>
      </c>
      <c r="CA8" s="128">
        <f t="shared" si="7"/>
        <v>4486554.82</v>
      </c>
      <c r="CB8" s="128">
        <f t="shared" si="7"/>
        <v>1190255.3599999999</v>
      </c>
      <c r="CC8" s="128">
        <f t="shared" si="7"/>
        <v>1291065</v>
      </c>
      <c r="CD8" s="128">
        <f>SUM(CD90:CD93,CD95:CD96,CD98)</f>
        <v>586433.19000000006</v>
      </c>
      <c r="CE8" s="128">
        <f>SUM(CE90:CE93,CE95:CE96,CE98)</f>
        <v>4867998</v>
      </c>
      <c r="CF8" s="128">
        <f>SUM(CF90:CF93,CF95:CF96,CF98)</f>
        <v>7844132.5199999996</v>
      </c>
      <c r="CG8" s="128">
        <f>SUM(CG90:CG93,CG95:CG96,CG98)</f>
        <v>3215677.7</v>
      </c>
    </row>
    <row r="9" spans="1:90" s="4" customFormat="1" x14ac:dyDescent="0.2">
      <c r="A9" s="125" t="s">
        <v>351</v>
      </c>
      <c r="B9" s="125" t="s">
        <v>359</v>
      </c>
      <c r="C9" s="251">
        <v>2008</v>
      </c>
      <c r="D9" s="128">
        <f>D104</f>
        <v>9090</v>
      </c>
      <c r="E9" s="128">
        <f t="shared" ref="E9:BP9" si="8">E104</f>
        <v>3718000</v>
      </c>
      <c r="F9" s="128">
        <f t="shared" si="8"/>
        <v>816403</v>
      </c>
      <c r="G9" s="128">
        <f t="shared" si="8"/>
        <v>698563</v>
      </c>
      <c r="H9" s="128">
        <f t="shared" si="8"/>
        <v>1232713</v>
      </c>
      <c r="I9" s="128">
        <f t="shared" si="8"/>
        <v>2024770.84</v>
      </c>
      <c r="J9" s="128">
        <f t="shared" si="8"/>
        <v>80802.460000000006</v>
      </c>
      <c r="K9" s="128">
        <f t="shared" si="8"/>
        <v>2416720</v>
      </c>
      <c r="L9" s="128">
        <f t="shared" si="8"/>
        <v>319735</v>
      </c>
      <c r="M9" s="128">
        <f t="shared" si="8"/>
        <v>123859</v>
      </c>
      <c r="N9" s="128">
        <f t="shared" si="8"/>
        <v>0</v>
      </c>
      <c r="O9" s="128">
        <f t="shared" si="8"/>
        <v>1069953.71</v>
      </c>
      <c r="P9" s="128">
        <f t="shared" si="8"/>
        <v>0</v>
      </c>
      <c r="Q9" s="128">
        <f t="shared" si="8"/>
        <v>29268</v>
      </c>
      <c r="R9" s="128">
        <f t="shared" si="8"/>
        <v>0</v>
      </c>
      <c r="S9" s="128">
        <f t="shared" si="8"/>
        <v>815549</v>
      </c>
      <c r="T9" s="128">
        <f t="shared" si="8"/>
        <v>3875000</v>
      </c>
      <c r="U9" s="128">
        <f t="shared" si="8"/>
        <v>-73170</v>
      </c>
      <c r="V9" s="128">
        <f t="shared" si="8"/>
        <v>11512162</v>
      </c>
      <c r="W9" s="128">
        <f t="shared" si="8"/>
        <v>372520.37</v>
      </c>
      <c r="X9" s="128">
        <f t="shared" si="8"/>
        <v>0</v>
      </c>
      <c r="Y9" s="128">
        <f t="shared" si="8"/>
        <v>770997.25</v>
      </c>
      <c r="Z9" s="128">
        <f t="shared" si="8"/>
        <v>872000</v>
      </c>
      <c r="AA9" s="128">
        <f t="shared" si="8"/>
        <v>-5294</v>
      </c>
      <c r="AB9" s="128">
        <f t="shared" si="8"/>
        <v>0</v>
      </c>
      <c r="AC9" s="128">
        <f t="shared" si="8"/>
        <v>1580251.13</v>
      </c>
      <c r="AD9" s="128">
        <f t="shared" si="8"/>
        <v>2559390</v>
      </c>
      <c r="AE9" s="128">
        <f t="shared" si="8"/>
        <v>160355.99</v>
      </c>
      <c r="AF9" s="128">
        <f t="shared" si="8"/>
        <v>1710174.7</v>
      </c>
      <c r="AG9" s="128">
        <f t="shared" si="8"/>
        <v>1292295.19</v>
      </c>
      <c r="AH9" s="128">
        <f t="shared" si="8"/>
        <v>708593</v>
      </c>
      <c r="AI9" s="128">
        <f t="shared" si="8"/>
        <v>1800</v>
      </c>
      <c r="AJ9" s="128">
        <f t="shared" si="8"/>
        <v>6225339.2699999996</v>
      </c>
      <c r="AK9" s="128">
        <f t="shared" si="8"/>
        <v>-14517</v>
      </c>
      <c r="AL9" s="128">
        <f t="shared" si="8"/>
        <v>74302</v>
      </c>
      <c r="AM9" s="128">
        <f t="shared" si="8"/>
        <v>8199870</v>
      </c>
      <c r="AN9" s="128">
        <f t="shared" si="8"/>
        <v>62655800</v>
      </c>
      <c r="AO9" s="128">
        <f t="shared" si="8"/>
        <v>12470203</v>
      </c>
      <c r="AP9" s="128">
        <f t="shared" si="8"/>
        <v>399640</v>
      </c>
      <c r="AQ9" s="128">
        <f t="shared" si="8"/>
        <v>22279</v>
      </c>
      <c r="AR9" s="128">
        <f t="shared" si="8"/>
        <v>942927</v>
      </c>
      <c r="AS9" s="128">
        <f t="shared" si="8"/>
        <v>2822558.78</v>
      </c>
      <c r="AT9" s="128">
        <f t="shared" si="8"/>
        <v>557612.89</v>
      </c>
      <c r="AU9" s="128">
        <f t="shared" si="8"/>
        <v>174376</v>
      </c>
      <c r="AV9" s="128">
        <f t="shared" si="8"/>
        <v>3231771</v>
      </c>
      <c r="AW9" s="128">
        <f t="shared" si="8"/>
        <v>164072.85999999999</v>
      </c>
      <c r="AX9" s="128">
        <f t="shared" si="8"/>
        <v>270500</v>
      </c>
      <c r="AY9" s="128">
        <f t="shared" si="8"/>
        <v>814047</v>
      </c>
      <c r="AZ9" s="128">
        <f t="shared" si="8"/>
        <v>0</v>
      </c>
      <c r="BA9" s="128">
        <f t="shared" si="8"/>
        <v>1607995.55</v>
      </c>
      <c r="BB9" s="128">
        <f t="shared" si="8"/>
        <v>1472780.77</v>
      </c>
      <c r="BC9" s="128">
        <f t="shared" si="8"/>
        <v>280101.74</v>
      </c>
      <c r="BD9" s="128">
        <f t="shared" si="8"/>
        <v>621013</v>
      </c>
      <c r="BE9" s="128">
        <f t="shared" si="8"/>
        <v>643734</v>
      </c>
      <c r="BF9" s="128">
        <f t="shared" si="8"/>
        <v>17018</v>
      </c>
      <c r="BG9" s="128">
        <f t="shared" si="8"/>
        <v>2628032.0499999998</v>
      </c>
      <c r="BH9" s="128">
        <f t="shared" si="8"/>
        <v>406026</v>
      </c>
      <c r="BI9" s="128">
        <f t="shared" si="8"/>
        <v>473000</v>
      </c>
      <c r="BJ9" s="128">
        <f t="shared" si="8"/>
        <v>1933850.08</v>
      </c>
      <c r="BK9" s="128">
        <f t="shared" si="8"/>
        <v>92372</v>
      </c>
      <c r="BL9" s="128">
        <f t="shared" si="8"/>
        <v>1045700</v>
      </c>
      <c r="BM9" s="128">
        <f t="shared" si="8"/>
        <v>56441</v>
      </c>
      <c r="BN9" s="128">
        <f t="shared" si="8"/>
        <v>811656</v>
      </c>
      <c r="BO9" s="128">
        <f t="shared" si="8"/>
        <v>62063</v>
      </c>
      <c r="BP9" s="128">
        <f t="shared" si="8"/>
        <v>7430468.75</v>
      </c>
      <c r="BQ9" s="128">
        <f t="shared" ref="BQ9:CC9" si="9">BQ104</f>
        <v>25099</v>
      </c>
      <c r="BR9" s="128">
        <f t="shared" si="9"/>
        <v>23799</v>
      </c>
      <c r="BS9" s="128">
        <f t="shared" si="9"/>
        <v>25818</v>
      </c>
      <c r="BT9" s="128">
        <f t="shared" si="9"/>
        <v>677819.9</v>
      </c>
      <c r="BU9" s="128">
        <f t="shared" si="9"/>
        <v>963000</v>
      </c>
      <c r="BV9" s="128">
        <f t="shared" si="9"/>
        <v>45648</v>
      </c>
      <c r="BW9" s="128">
        <f t="shared" si="9"/>
        <v>8968713</v>
      </c>
      <c r="BX9" s="128">
        <f t="shared" si="9"/>
        <v>4297652</v>
      </c>
      <c r="BY9" s="128">
        <f t="shared" si="9"/>
        <v>272196.90999999997</v>
      </c>
      <c r="BZ9" s="128">
        <f t="shared" si="9"/>
        <v>1776795.96</v>
      </c>
      <c r="CA9" s="128">
        <f t="shared" si="9"/>
        <v>393212.33</v>
      </c>
      <c r="CB9" s="128">
        <f t="shared" si="9"/>
        <v>-10158</v>
      </c>
      <c r="CC9" s="128">
        <f t="shared" si="9"/>
        <v>41822</v>
      </c>
      <c r="CD9" s="128">
        <f>CD104</f>
        <v>0</v>
      </c>
      <c r="CE9" s="128">
        <f>CE104</f>
        <v>52690</v>
      </c>
      <c r="CF9" s="128">
        <f>CF104</f>
        <v>2794834</v>
      </c>
      <c r="CG9" s="128">
        <f>CG104</f>
        <v>453777.5</v>
      </c>
    </row>
    <row r="10" spans="1:90" s="4" customFormat="1" x14ac:dyDescent="0.2">
      <c r="A10" s="125" t="s">
        <v>87</v>
      </c>
      <c r="B10" s="125" t="s">
        <v>360</v>
      </c>
      <c r="C10" s="251">
        <v>2008</v>
      </c>
      <c r="D10" s="141">
        <f>D116</f>
        <v>1676</v>
      </c>
      <c r="E10" s="141">
        <f t="shared" ref="E10:BP10" si="10">E116</f>
        <v>69628</v>
      </c>
      <c r="F10" s="141">
        <f t="shared" si="10"/>
        <v>36218</v>
      </c>
      <c r="G10" s="141">
        <f t="shared" si="10"/>
        <v>9456</v>
      </c>
      <c r="H10" s="141">
        <f t="shared" si="10"/>
        <v>37473</v>
      </c>
      <c r="I10" s="141">
        <f t="shared" si="10"/>
        <v>62737</v>
      </c>
      <c r="J10" s="141">
        <f t="shared" si="10"/>
        <v>14387</v>
      </c>
      <c r="K10" s="141">
        <f t="shared" si="10"/>
        <v>49297</v>
      </c>
      <c r="L10" s="141">
        <f t="shared" si="10"/>
        <v>15616</v>
      </c>
      <c r="M10" s="141">
        <f t="shared" si="10"/>
        <v>6309</v>
      </c>
      <c r="N10" s="141">
        <f t="shared" si="10"/>
        <v>1335</v>
      </c>
      <c r="O10" s="141">
        <f t="shared" si="10"/>
        <v>32094</v>
      </c>
      <c r="P10" s="141">
        <f t="shared" si="10"/>
        <v>0</v>
      </c>
      <c r="Q10" s="141">
        <f t="shared" si="10"/>
        <v>1936</v>
      </c>
      <c r="R10" s="141">
        <f t="shared" si="10"/>
        <v>0</v>
      </c>
      <c r="S10" s="141">
        <f t="shared" si="10"/>
        <v>10853</v>
      </c>
      <c r="T10" s="141">
        <f t="shared" si="10"/>
        <v>84644</v>
      </c>
      <c r="U10" s="141">
        <f t="shared" si="10"/>
        <v>3543</v>
      </c>
      <c r="V10" s="141">
        <f t="shared" si="10"/>
        <v>186929</v>
      </c>
      <c r="W10" s="141">
        <f t="shared" si="10"/>
        <v>14312</v>
      </c>
      <c r="X10" s="141">
        <f t="shared" si="10"/>
        <v>3349</v>
      </c>
      <c r="Y10" s="141">
        <f t="shared" si="10"/>
        <v>27929</v>
      </c>
      <c r="Z10" s="141">
        <f t="shared" si="10"/>
        <v>19394</v>
      </c>
      <c r="AA10" s="141">
        <f t="shared" si="10"/>
        <v>4001</v>
      </c>
      <c r="AB10" s="141">
        <f t="shared" si="10"/>
        <v>681</v>
      </c>
      <c r="AC10" s="141">
        <f t="shared" si="10"/>
        <v>11587</v>
      </c>
      <c r="AD10" s="141">
        <f t="shared" si="10"/>
        <v>46215</v>
      </c>
      <c r="AE10" s="141">
        <f t="shared" si="10"/>
        <v>9937</v>
      </c>
      <c r="AF10" s="141">
        <f t="shared" si="10"/>
        <v>48914</v>
      </c>
      <c r="AG10" s="141">
        <f t="shared" si="10"/>
        <v>20815</v>
      </c>
      <c r="AH10" s="141">
        <f t="shared" si="10"/>
        <v>20818</v>
      </c>
      <c r="AI10" s="141">
        <f t="shared" si="10"/>
        <v>2763</v>
      </c>
      <c r="AJ10" s="141">
        <f t="shared" si="10"/>
        <v>233947</v>
      </c>
      <c r="AK10" s="141">
        <f t="shared" si="10"/>
        <v>1177</v>
      </c>
      <c r="AL10" s="141">
        <f t="shared" si="10"/>
        <v>5375</v>
      </c>
      <c r="AM10" s="141">
        <f t="shared" si="10"/>
        <v>129585</v>
      </c>
      <c r="AN10" s="141">
        <f t="shared" si="10"/>
        <v>1187253</v>
      </c>
      <c r="AO10" s="141">
        <f t="shared" si="10"/>
        <v>291639</v>
      </c>
      <c r="AP10" s="141">
        <f t="shared" si="10"/>
        <v>14471</v>
      </c>
      <c r="AQ10" s="141">
        <f t="shared" si="10"/>
        <v>5583</v>
      </c>
      <c r="AR10" s="141">
        <f t="shared" si="10"/>
        <v>26940</v>
      </c>
      <c r="AS10" s="141">
        <f t="shared" si="10"/>
        <v>84195</v>
      </c>
      <c r="AT10" s="141">
        <f t="shared" si="10"/>
        <v>9215</v>
      </c>
      <c r="AU10" s="141">
        <f t="shared" si="10"/>
        <v>9295</v>
      </c>
      <c r="AV10" s="141">
        <f t="shared" si="10"/>
        <v>143797</v>
      </c>
      <c r="AW10" s="141">
        <f t="shared" si="10"/>
        <v>7026</v>
      </c>
      <c r="AX10" s="141">
        <f t="shared" si="10"/>
        <v>6773</v>
      </c>
      <c r="AY10" s="141">
        <f t="shared" si="10"/>
        <v>25373</v>
      </c>
      <c r="AZ10" s="141">
        <f t="shared" si="10"/>
        <v>0</v>
      </c>
      <c r="BA10" s="141">
        <f t="shared" si="10"/>
        <v>31874</v>
      </c>
      <c r="BB10" s="141">
        <f t="shared" si="10"/>
        <v>50255</v>
      </c>
      <c r="BC10" s="141">
        <f t="shared" si="10"/>
        <v>7798</v>
      </c>
      <c r="BD10" s="141">
        <f t="shared" si="10"/>
        <v>18806</v>
      </c>
      <c r="BE10" s="141">
        <f t="shared" si="10"/>
        <v>23669</v>
      </c>
      <c r="BF10" s="141">
        <f t="shared" si="10"/>
        <v>6055</v>
      </c>
      <c r="BG10" s="141">
        <f t="shared" si="10"/>
        <v>62038</v>
      </c>
      <c r="BH10" s="141">
        <f t="shared" si="10"/>
        <v>10200</v>
      </c>
      <c r="BI10" s="141">
        <f t="shared" si="10"/>
        <v>12797</v>
      </c>
      <c r="BJ10" s="141">
        <f t="shared" si="10"/>
        <v>51813</v>
      </c>
      <c r="BK10" s="141">
        <f t="shared" si="10"/>
        <v>10381</v>
      </c>
      <c r="BL10" s="141">
        <f t="shared" si="10"/>
        <v>32734</v>
      </c>
      <c r="BM10" s="141">
        <f t="shared" si="10"/>
        <v>3356</v>
      </c>
      <c r="BN10" s="141">
        <f t="shared" si="10"/>
        <v>34349</v>
      </c>
      <c r="BO10" s="141">
        <f t="shared" si="10"/>
        <v>9229</v>
      </c>
      <c r="BP10" s="141">
        <f t="shared" si="10"/>
        <v>244573</v>
      </c>
      <c r="BQ10" s="141">
        <f t="shared" ref="BQ10:CG10" si="11">BQ116</f>
        <v>4194</v>
      </c>
      <c r="BR10" s="141">
        <f t="shared" si="11"/>
        <v>5859</v>
      </c>
      <c r="BS10" s="141">
        <f t="shared" si="11"/>
        <v>2734</v>
      </c>
      <c r="BT10" s="141">
        <f t="shared" si="11"/>
        <v>16133</v>
      </c>
      <c r="BU10" s="141">
        <f t="shared" si="11"/>
        <v>49361</v>
      </c>
      <c r="BV10" s="141">
        <f t="shared" si="11"/>
        <v>6622</v>
      </c>
      <c r="BW10" s="141">
        <f t="shared" si="11"/>
        <v>684145</v>
      </c>
      <c r="BX10" s="141">
        <f t="shared" si="11"/>
        <v>110861</v>
      </c>
      <c r="BY10" s="141">
        <f t="shared" si="11"/>
        <v>11660</v>
      </c>
      <c r="BZ10" s="141">
        <f t="shared" si="11"/>
        <v>50478</v>
      </c>
      <c r="CA10" s="141">
        <f t="shared" si="11"/>
        <v>21706</v>
      </c>
      <c r="CB10" s="141">
        <f t="shared" si="11"/>
        <v>3535</v>
      </c>
      <c r="CC10" s="141">
        <f t="shared" si="11"/>
        <v>3878</v>
      </c>
      <c r="CD10" s="141">
        <f t="shared" si="11"/>
        <v>2007</v>
      </c>
      <c r="CE10" s="141">
        <f t="shared" si="11"/>
        <v>21592</v>
      </c>
      <c r="CF10" s="141">
        <f t="shared" si="11"/>
        <v>39225</v>
      </c>
      <c r="CG10" s="141">
        <f t="shared" si="11"/>
        <v>14645</v>
      </c>
    </row>
    <row r="11" spans="1:90" s="4" customFormat="1" x14ac:dyDescent="0.2">
      <c r="A11" s="125" t="s">
        <v>352</v>
      </c>
      <c r="B11" s="125" t="s">
        <v>361</v>
      </c>
      <c r="C11" s="251">
        <v>2008</v>
      </c>
      <c r="D11" s="141">
        <f>D117</f>
        <v>1416</v>
      </c>
      <c r="E11" s="141">
        <f t="shared" ref="E11:BP11" si="12">E117</f>
        <v>62513</v>
      </c>
      <c r="F11" s="141">
        <f t="shared" si="12"/>
        <v>31626</v>
      </c>
      <c r="G11" s="141">
        <f t="shared" si="12"/>
        <v>8066</v>
      </c>
      <c r="H11" s="141">
        <f t="shared" si="12"/>
        <v>33869</v>
      </c>
      <c r="I11" s="141">
        <f t="shared" si="12"/>
        <v>56839</v>
      </c>
      <c r="J11" s="141">
        <f t="shared" si="12"/>
        <v>12700</v>
      </c>
      <c r="K11" s="141">
        <f t="shared" si="12"/>
        <v>43918</v>
      </c>
      <c r="L11" s="141">
        <f t="shared" si="12"/>
        <v>14182</v>
      </c>
      <c r="M11" s="141">
        <f t="shared" si="12"/>
        <v>5562</v>
      </c>
      <c r="N11" s="141">
        <f t="shared" si="12"/>
        <v>1148</v>
      </c>
      <c r="O11" s="141">
        <f t="shared" si="12"/>
        <v>28504</v>
      </c>
      <c r="P11" s="141">
        <f t="shared" si="12"/>
        <v>0</v>
      </c>
      <c r="Q11" s="141">
        <f t="shared" si="12"/>
        <v>1743</v>
      </c>
      <c r="R11" s="141">
        <f t="shared" si="12"/>
        <v>0</v>
      </c>
      <c r="S11" s="141">
        <f t="shared" si="12"/>
        <v>9638</v>
      </c>
      <c r="T11" s="141">
        <f t="shared" si="12"/>
        <v>76400</v>
      </c>
      <c r="U11" s="141">
        <f t="shared" si="12"/>
        <v>3100</v>
      </c>
      <c r="V11" s="141">
        <f t="shared" si="12"/>
        <v>165882</v>
      </c>
      <c r="W11" s="141">
        <f t="shared" si="12"/>
        <v>12747</v>
      </c>
      <c r="X11" s="141">
        <f t="shared" si="12"/>
        <v>2848</v>
      </c>
      <c r="Y11" s="141">
        <f t="shared" si="12"/>
        <v>25711</v>
      </c>
      <c r="Z11" s="141">
        <f t="shared" si="12"/>
        <v>17178</v>
      </c>
      <c r="AA11" s="141">
        <f t="shared" si="12"/>
        <v>3520</v>
      </c>
      <c r="AB11" s="141">
        <f t="shared" si="12"/>
        <v>594</v>
      </c>
      <c r="AC11" s="141">
        <f t="shared" si="12"/>
        <v>10601</v>
      </c>
      <c r="AD11" s="141">
        <f t="shared" si="12"/>
        <v>41634</v>
      </c>
      <c r="AE11" s="141">
        <f t="shared" si="12"/>
        <v>9092</v>
      </c>
      <c r="AF11" s="141">
        <f t="shared" si="12"/>
        <v>44640</v>
      </c>
      <c r="AG11" s="141">
        <f t="shared" si="12"/>
        <v>18245</v>
      </c>
      <c r="AH11" s="141">
        <f t="shared" si="12"/>
        <v>18881</v>
      </c>
      <c r="AI11" s="141">
        <f t="shared" si="12"/>
        <v>2327</v>
      </c>
      <c r="AJ11" s="141">
        <f t="shared" si="12"/>
        <v>211826</v>
      </c>
      <c r="AK11" s="141">
        <f t="shared" si="12"/>
        <v>1019</v>
      </c>
      <c r="AL11" s="141">
        <f t="shared" si="12"/>
        <v>4724</v>
      </c>
      <c r="AM11" s="141">
        <f t="shared" si="12"/>
        <v>120395</v>
      </c>
      <c r="AN11" s="141">
        <f t="shared" si="12"/>
        <v>1077500</v>
      </c>
      <c r="AO11" s="141">
        <f t="shared" si="12"/>
        <v>264958</v>
      </c>
      <c r="AP11" s="141">
        <f t="shared" si="12"/>
        <v>13472</v>
      </c>
      <c r="AQ11" s="141">
        <f t="shared" si="12"/>
        <v>4790</v>
      </c>
      <c r="AR11" s="141">
        <f t="shared" si="12"/>
        <v>23142</v>
      </c>
      <c r="AS11" s="141">
        <f t="shared" si="12"/>
        <v>75847</v>
      </c>
      <c r="AT11" s="141">
        <f t="shared" si="12"/>
        <v>7942</v>
      </c>
      <c r="AU11" s="141">
        <f t="shared" si="12"/>
        <v>7605</v>
      </c>
      <c r="AV11" s="141">
        <f t="shared" si="12"/>
        <v>130245</v>
      </c>
      <c r="AW11" s="141">
        <f t="shared" si="12"/>
        <v>6246</v>
      </c>
      <c r="AX11" s="141">
        <f t="shared" si="12"/>
        <v>5935</v>
      </c>
      <c r="AY11" s="141">
        <f t="shared" si="12"/>
        <v>22755</v>
      </c>
      <c r="AZ11" s="141">
        <f t="shared" si="12"/>
        <v>0</v>
      </c>
      <c r="BA11" s="141">
        <f t="shared" si="12"/>
        <v>28484</v>
      </c>
      <c r="BB11" s="141">
        <f t="shared" si="12"/>
        <v>45053</v>
      </c>
      <c r="BC11" s="141">
        <f t="shared" si="12"/>
        <v>6436</v>
      </c>
      <c r="BD11" s="141">
        <f t="shared" si="12"/>
        <v>16547</v>
      </c>
      <c r="BE11" s="141">
        <f t="shared" si="12"/>
        <v>20757</v>
      </c>
      <c r="BF11" s="141">
        <f t="shared" si="12"/>
        <v>5214</v>
      </c>
      <c r="BG11" s="141">
        <f t="shared" si="12"/>
        <v>55658</v>
      </c>
      <c r="BH11" s="141">
        <f t="shared" si="12"/>
        <v>9056</v>
      </c>
      <c r="BI11" s="141">
        <f t="shared" si="12"/>
        <v>11261</v>
      </c>
      <c r="BJ11" s="141">
        <f t="shared" si="12"/>
        <v>47436</v>
      </c>
      <c r="BK11" s="141">
        <f t="shared" si="12"/>
        <v>8809</v>
      </c>
      <c r="BL11" s="141">
        <f t="shared" si="12"/>
        <v>28915</v>
      </c>
      <c r="BM11" s="141">
        <f t="shared" si="12"/>
        <v>2723</v>
      </c>
      <c r="BN11" s="141">
        <f t="shared" si="12"/>
        <v>30342</v>
      </c>
      <c r="BO11" s="141">
        <f t="shared" si="12"/>
        <v>8151</v>
      </c>
      <c r="BP11" s="141">
        <f t="shared" si="12"/>
        <v>215323</v>
      </c>
      <c r="BQ11" s="141">
        <f t="shared" ref="BQ11:CG11" si="13">BQ117</f>
        <v>3603</v>
      </c>
      <c r="BR11" s="141">
        <f t="shared" si="13"/>
        <v>4966</v>
      </c>
      <c r="BS11" s="141">
        <f t="shared" si="13"/>
        <v>2302</v>
      </c>
      <c r="BT11" s="141">
        <f t="shared" si="13"/>
        <v>14260</v>
      </c>
      <c r="BU11" s="141">
        <f t="shared" si="13"/>
        <v>44351</v>
      </c>
      <c r="BV11" s="141">
        <f t="shared" si="13"/>
        <v>5877</v>
      </c>
      <c r="BW11" s="141">
        <f t="shared" si="13"/>
        <v>605509</v>
      </c>
      <c r="BX11" s="141">
        <f t="shared" si="13"/>
        <v>100534</v>
      </c>
      <c r="BY11" s="141">
        <f t="shared" si="13"/>
        <v>10833</v>
      </c>
      <c r="BZ11" s="141">
        <f t="shared" si="13"/>
        <v>44593</v>
      </c>
      <c r="CA11" s="141">
        <f t="shared" si="13"/>
        <v>19601</v>
      </c>
      <c r="CB11" s="141">
        <f t="shared" si="13"/>
        <v>3022</v>
      </c>
      <c r="CC11" s="141">
        <f t="shared" si="13"/>
        <v>3315</v>
      </c>
      <c r="CD11" s="141">
        <f t="shared" si="13"/>
        <v>1748</v>
      </c>
      <c r="CE11" s="141">
        <f t="shared" si="13"/>
        <v>18879</v>
      </c>
      <c r="CF11" s="141">
        <f t="shared" si="13"/>
        <v>36496</v>
      </c>
      <c r="CG11" s="141">
        <f t="shared" si="13"/>
        <v>13240</v>
      </c>
    </row>
    <row r="12" spans="1:90" s="125" customFormat="1" x14ac:dyDescent="0.2">
      <c r="A12" s="191" t="s">
        <v>655</v>
      </c>
      <c r="C12" s="251">
        <f>C11</f>
        <v>2008</v>
      </c>
      <c r="D12" s="198">
        <f>D119+D118</f>
        <v>260</v>
      </c>
      <c r="E12" s="198">
        <f t="shared" ref="E12:BP12" si="14">E119+E118</f>
        <v>7115</v>
      </c>
      <c r="F12" s="198">
        <f t="shared" si="14"/>
        <v>4588</v>
      </c>
      <c r="G12" s="198">
        <f t="shared" si="14"/>
        <v>1390</v>
      </c>
      <c r="H12" s="198">
        <f t="shared" si="14"/>
        <v>3604</v>
      </c>
      <c r="I12" s="198">
        <f t="shared" si="14"/>
        <v>5898</v>
      </c>
      <c r="J12" s="198">
        <f t="shared" si="14"/>
        <v>1686</v>
      </c>
      <c r="K12" s="198">
        <f t="shared" si="14"/>
        <v>5376</v>
      </c>
      <c r="L12" s="198">
        <f t="shared" si="14"/>
        <v>1434</v>
      </c>
      <c r="M12" s="198">
        <f t="shared" si="14"/>
        <v>747</v>
      </c>
      <c r="N12" s="198">
        <f t="shared" si="14"/>
        <v>187</v>
      </c>
      <c r="O12" s="198">
        <f t="shared" si="14"/>
        <v>3588</v>
      </c>
      <c r="P12" s="198">
        <f t="shared" si="14"/>
        <v>0</v>
      </c>
      <c r="Q12" s="198">
        <f t="shared" si="14"/>
        <v>193</v>
      </c>
      <c r="R12" s="198">
        <f t="shared" si="14"/>
        <v>0</v>
      </c>
      <c r="S12" s="198">
        <f t="shared" si="14"/>
        <v>1215</v>
      </c>
      <c r="T12" s="198">
        <f t="shared" si="14"/>
        <v>8234</v>
      </c>
      <c r="U12" s="198">
        <f t="shared" si="14"/>
        <v>443</v>
      </c>
      <c r="V12" s="198">
        <f t="shared" si="14"/>
        <v>21037</v>
      </c>
      <c r="W12" s="198">
        <f t="shared" si="14"/>
        <v>1563</v>
      </c>
      <c r="X12" s="198">
        <f t="shared" si="14"/>
        <v>501</v>
      </c>
      <c r="Y12" s="198">
        <f t="shared" si="14"/>
        <v>2218</v>
      </c>
      <c r="Z12" s="198">
        <f t="shared" si="14"/>
        <v>2214</v>
      </c>
      <c r="AA12" s="198">
        <f t="shared" si="14"/>
        <v>481</v>
      </c>
      <c r="AB12" s="198">
        <f t="shared" si="14"/>
        <v>87</v>
      </c>
      <c r="AC12" s="198">
        <f t="shared" si="14"/>
        <v>985</v>
      </c>
      <c r="AD12" s="198">
        <f t="shared" si="14"/>
        <v>4581</v>
      </c>
      <c r="AE12" s="198">
        <f t="shared" si="14"/>
        <v>845</v>
      </c>
      <c r="AF12" s="198">
        <f t="shared" si="14"/>
        <v>4270</v>
      </c>
      <c r="AG12" s="198">
        <f t="shared" si="14"/>
        <v>2570</v>
      </c>
      <c r="AH12" s="198">
        <f t="shared" si="14"/>
        <v>1937</v>
      </c>
      <c r="AI12" s="198">
        <f t="shared" si="14"/>
        <v>436</v>
      </c>
      <c r="AJ12" s="198">
        <f t="shared" si="14"/>
        <v>22109</v>
      </c>
      <c r="AK12" s="198">
        <f t="shared" si="14"/>
        <v>158</v>
      </c>
      <c r="AL12" s="198">
        <f t="shared" si="14"/>
        <v>650</v>
      </c>
      <c r="AM12" s="198">
        <f t="shared" si="14"/>
        <v>9184</v>
      </c>
      <c r="AN12" s="198">
        <f t="shared" si="14"/>
        <v>109722</v>
      </c>
      <c r="AO12" s="198">
        <f t="shared" si="14"/>
        <v>26670</v>
      </c>
      <c r="AP12" s="198">
        <f t="shared" si="14"/>
        <v>999</v>
      </c>
      <c r="AQ12" s="198">
        <f t="shared" si="14"/>
        <v>793</v>
      </c>
      <c r="AR12" s="198">
        <f t="shared" si="14"/>
        <v>3795</v>
      </c>
      <c r="AS12" s="198">
        <f t="shared" si="14"/>
        <v>8344</v>
      </c>
      <c r="AT12" s="198">
        <f t="shared" si="14"/>
        <v>1273</v>
      </c>
      <c r="AU12" s="198">
        <f t="shared" si="14"/>
        <v>1690</v>
      </c>
      <c r="AV12" s="198">
        <f t="shared" si="14"/>
        <v>13549</v>
      </c>
      <c r="AW12" s="198">
        <f t="shared" si="14"/>
        <v>779</v>
      </c>
      <c r="AX12" s="198">
        <f t="shared" si="14"/>
        <v>838</v>
      </c>
      <c r="AY12" s="198">
        <f t="shared" si="14"/>
        <v>2616</v>
      </c>
      <c r="AZ12" s="198">
        <f t="shared" si="14"/>
        <v>0</v>
      </c>
      <c r="BA12" s="198">
        <f t="shared" si="14"/>
        <v>3390</v>
      </c>
      <c r="BB12" s="198">
        <f t="shared" si="14"/>
        <v>5202</v>
      </c>
      <c r="BC12" s="198">
        <f t="shared" si="14"/>
        <v>1362</v>
      </c>
      <c r="BD12" s="198">
        <f t="shared" si="14"/>
        <v>2259</v>
      </c>
      <c r="BE12" s="198">
        <f t="shared" si="14"/>
        <v>2912</v>
      </c>
      <c r="BF12" s="198">
        <f t="shared" si="14"/>
        <v>841</v>
      </c>
      <c r="BG12" s="198">
        <f t="shared" si="14"/>
        <v>6379</v>
      </c>
      <c r="BH12" s="198">
        <f t="shared" si="14"/>
        <v>1144</v>
      </c>
      <c r="BI12" s="198">
        <f t="shared" si="14"/>
        <v>1536</v>
      </c>
      <c r="BJ12" s="198">
        <f t="shared" si="14"/>
        <v>4374</v>
      </c>
      <c r="BK12" s="198">
        <f t="shared" si="14"/>
        <v>1572</v>
      </c>
      <c r="BL12" s="198">
        <f t="shared" si="14"/>
        <v>3819</v>
      </c>
      <c r="BM12" s="198">
        <f t="shared" si="14"/>
        <v>633</v>
      </c>
      <c r="BN12" s="198">
        <f t="shared" si="14"/>
        <v>4005</v>
      </c>
      <c r="BO12" s="198">
        <f t="shared" si="14"/>
        <v>1078</v>
      </c>
      <c r="BP12" s="198">
        <f t="shared" si="14"/>
        <v>29249</v>
      </c>
      <c r="BQ12" s="198">
        <f t="shared" ref="BQ12:CG12" si="15">BQ119+BQ118</f>
        <v>591</v>
      </c>
      <c r="BR12" s="198">
        <f t="shared" si="15"/>
        <v>893</v>
      </c>
      <c r="BS12" s="198">
        <f t="shared" si="15"/>
        <v>432</v>
      </c>
      <c r="BT12" s="198">
        <f t="shared" si="15"/>
        <v>1872</v>
      </c>
      <c r="BU12" s="198">
        <f t="shared" si="15"/>
        <v>5010</v>
      </c>
      <c r="BV12" s="198">
        <f t="shared" si="15"/>
        <v>744</v>
      </c>
      <c r="BW12" s="198">
        <f t="shared" si="15"/>
        <v>78589</v>
      </c>
      <c r="BX12" s="198">
        <f t="shared" si="15"/>
        <v>10322</v>
      </c>
      <c r="BY12" s="198">
        <f t="shared" si="15"/>
        <v>827</v>
      </c>
      <c r="BZ12" s="198">
        <f t="shared" si="15"/>
        <v>5883</v>
      </c>
      <c r="CA12" s="198">
        <f t="shared" si="15"/>
        <v>2102</v>
      </c>
      <c r="CB12" s="198">
        <f t="shared" si="15"/>
        <v>513</v>
      </c>
      <c r="CC12" s="198">
        <f t="shared" si="15"/>
        <v>562</v>
      </c>
      <c r="CD12" s="198">
        <f t="shared" si="15"/>
        <v>259</v>
      </c>
      <c r="CE12" s="198">
        <f t="shared" si="15"/>
        <v>2713</v>
      </c>
      <c r="CF12" s="198">
        <f t="shared" si="15"/>
        <v>2729</v>
      </c>
      <c r="CG12" s="198">
        <f t="shared" si="15"/>
        <v>1404</v>
      </c>
    </row>
    <row r="13" spans="1:90" s="125" customFormat="1" x14ac:dyDescent="0.2">
      <c r="A13" s="191" t="s">
        <v>678</v>
      </c>
      <c r="C13" s="251">
        <f>C12</f>
        <v>2008</v>
      </c>
      <c r="D13" s="198">
        <f>D120</f>
        <v>0</v>
      </c>
      <c r="E13" s="198">
        <f t="shared" ref="E13:BP13" si="16">E120</f>
        <v>0</v>
      </c>
      <c r="F13" s="198">
        <f t="shared" si="16"/>
        <v>4</v>
      </c>
      <c r="G13" s="198">
        <f t="shared" si="16"/>
        <v>0</v>
      </c>
      <c r="H13" s="198">
        <f t="shared" si="16"/>
        <v>0</v>
      </c>
      <c r="I13" s="198">
        <f t="shared" si="16"/>
        <v>0</v>
      </c>
      <c r="J13" s="198">
        <f t="shared" si="16"/>
        <v>1</v>
      </c>
      <c r="K13" s="198">
        <f t="shared" si="16"/>
        <v>3</v>
      </c>
      <c r="L13" s="198">
        <f t="shared" si="16"/>
        <v>0</v>
      </c>
      <c r="M13" s="198">
        <f t="shared" si="16"/>
        <v>0</v>
      </c>
      <c r="N13" s="198">
        <f t="shared" si="16"/>
        <v>0</v>
      </c>
      <c r="O13" s="198">
        <f t="shared" si="16"/>
        <v>2</v>
      </c>
      <c r="P13" s="198">
        <f t="shared" si="16"/>
        <v>0</v>
      </c>
      <c r="Q13" s="198">
        <f t="shared" si="16"/>
        <v>0</v>
      </c>
      <c r="R13" s="198">
        <f t="shared" si="16"/>
        <v>0</v>
      </c>
      <c r="S13" s="198">
        <f t="shared" si="16"/>
        <v>0</v>
      </c>
      <c r="T13" s="198">
        <f t="shared" si="16"/>
        <v>10</v>
      </c>
      <c r="U13" s="198">
        <f t="shared" si="16"/>
        <v>0</v>
      </c>
      <c r="V13" s="198">
        <f t="shared" si="16"/>
        <v>10</v>
      </c>
      <c r="W13" s="198">
        <f t="shared" si="16"/>
        <v>2</v>
      </c>
      <c r="X13" s="198">
        <f t="shared" si="16"/>
        <v>0</v>
      </c>
      <c r="Y13" s="198">
        <f t="shared" si="16"/>
        <v>0</v>
      </c>
      <c r="Z13" s="198">
        <f t="shared" si="16"/>
        <v>2</v>
      </c>
      <c r="AA13" s="198">
        <f t="shared" si="16"/>
        <v>0</v>
      </c>
      <c r="AB13" s="198">
        <f t="shared" si="16"/>
        <v>0</v>
      </c>
      <c r="AC13" s="198">
        <f t="shared" si="16"/>
        <v>1</v>
      </c>
      <c r="AD13" s="198">
        <f t="shared" si="16"/>
        <v>0</v>
      </c>
      <c r="AE13" s="198">
        <f t="shared" si="16"/>
        <v>0</v>
      </c>
      <c r="AF13" s="198">
        <f t="shared" si="16"/>
        <v>4</v>
      </c>
      <c r="AG13" s="198">
        <f t="shared" si="16"/>
        <v>0</v>
      </c>
      <c r="AH13" s="198">
        <f t="shared" si="16"/>
        <v>0</v>
      </c>
      <c r="AI13" s="198">
        <f t="shared" si="16"/>
        <v>0</v>
      </c>
      <c r="AJ13" s="198">
        <f t="shared" si="16"/>
        <v>12</v>
      </c>
      <c r="AK13" s="198">
        <f t="shared" si="16"/>
        <v>0</v>
      </c>
      <c r="AL13" s="198">
        <f t="shared" si="16"/>
        <v>1</v>
      </c>
      <c r="AM13" s="198">
        <f t="shared" si="16"/>
        <v>6</v>
      </c>
      <c r="AN13" s="198">
        <f t="shared" si="16"/>
        <v>31</v>
      </c>
      <c r="AO13" s="198">
        <f t="shared" si="16"/>
        <v>11</v>
      </c>
      <c r="AP13" s="198">
        <f t="shared" si="16"/>
        <v>0</v>
      </c>
      <c r="AQ13" s="198">
        <f t="shared" si="16"/>
        <v>0</v>
      </c>
      <c r="AR13" s="198">
        <f t="shared" si="16"/>
        <v>3</v>
      </c>
      <c r="AS13" s="198">
        <f t="shared" si="16"/>
        <v>4</v>
      </c>
      <c r="AT13" s="198">
        <f t="shared" si="16"/>
        <v>0</v>
      </c>
      <c r="AU13" s="198">
        <f t="shared" si="16"/>
        <v>0</v>
      </c>
      <c r="AV13" s="198">
        <f t="shared" si="16"/>
        <v>3</v>
      </c>
      <c r="AW13" s="198">
        <f t="shared" si="16"/>
        <v>1</v>
      </c>
      <c r="AX13" s="198">
        <f t="shared" si="16"/>
        <v>0</v>
      </c>
      <c r="AY13" s="198">
        <f t="shared" si="16"/>
        <v>2</v>
      </c>
      <c r="AZ13" s="198">
        <f t="shared" si="16"/>
        <v>0</v>
      </c>
      <c r="BA13" s="198">
        <f t="shared" si="16"/>
        <v>0</v>
      </c>
      <c r="BB13" s="198">
        <f t="shared" si="16"/>
        <v>0</v>
      </c>
      <c r="BC13" s="198">
        <f t="shared" si="16"/>
        <v>0</v>
      </c>
      <c r="BD13" s="198">
        <f t="shared" si="16"/>
        <v>0</v>
      </c>
      <c r="BE13" s="198">
        <f t="shared" si="16"/>
        <v>0</v>
      </c>
      <c r="BF13" s="198">
        <f t="shared" si="16"/>
        <v>0</v>
      </c>
      <c r="BG13" s="198">
        <f t="shared" si="16"/>
        <v>1</v>
      </c>
      <c r="BH13" s="198">
        <f t="shared" si="16"/>
        <v>0</v>
      </c>
      <c r="BI13" s="198">
        <f t="shared" si="16"/>
        <v>0</v>
      </c>
      <c r="BJ13" s="198">
        <f t="shared" si="16"/>
        <v>3</v>
      </c>
      <c r="BK13" s="198">
        <f t="shared" si="16"/>
        <v>0</v>
      </c>
      <c r="BL13" s="198">
        <f t="shared" si="16"/>
        <v>0</v>
      </c>
      <c r="BM13" s="198">
        <f t="shared" si="16"/>
        <v>0</v>
      </c>
      <c r="BN13" s="198">
        <f t="shared" si="16"/>
        <v>2</v>
      </c>
      <c r="BO13" s="198">
        <f t="shared" si="16"/>
        <v>0</v>
      </c>
      <c r="BP13" s="198">
        <f t="shared" si="16"/>
        <v>1</v>
      </c>
      <c r="BQ13" s="198">
        <f t="shared" ref="BQ13:CG13" si="17">BQ120</f>
        <v>0</v>
      </c>
      <c r="BR13" s="198">
        <f t="shared" si="17"/>
        <v>0</v>
      </c>
      <c r="BS13" s="198">
        <f t="shared" si="17"/>
        <v>0</v>
      </c>
      <c r="BT13" s="198">
        <f t="shared" si="17"/>
        <v>1</v>
      </c>
      <c r="BU13" s="198">
        <f t="shared" si="17"/>
        <v>0</v>
      </c>
      <c r="BV13" s="198">
        <f t="shared" si="17"/>
        <v>1</v>
      </c>
      <c r="BW13" s="198">
        <f t="shared" si="17"/>
        <v>47</v>
      </c>
      <c r="BX13" s="198">
        <f t="shared" si="17"/>
        <v>5</v>
      </c>
      <c r="BY13" s="198">
        <f t="shared" si="17"/>
        <v>0</v>
      </c>
      <c r="BZ13" s="198">
        <f t="shared" si="17"/>
        <v>2</v>
      </c>
      <c r="CA13" s="198">
        <f t="shared" si="17"/>
        <v>3</v>
      </c>
      <c r="CB13" s="198">
        <f t="shared" si="17"/>
        <v>0</v>
      </c>
      <c r="CC13" s="198">
        <f t="shared" si="17"/>
        <v>1</v>
      </c>
      <c r="CD13" s="198">
        <f t="shared" si="17"/>
        <v>0</v>
      </c>
      <c r="CE13" s="198">
        <f t="shared" si="17"/>
        <v>0</v>
      </c>
      <c r="CF13" s="198">
        <f t="shared" si="17"/>
        <v>0</v>
      </c>
      <c r="CG13" s="198">
        <f t="shared" si="17"/>
        <v>1</v>
      </c>
    </row>
    <row r="14" spans="1:90" s="125" customFormat="1" x14ac:dyDescent="0.2">
      <c r="A14" s="246" t="s">
        <v>680</v>
      </c>
      <c r="B14" s="246" t="s">
        <v>669</v>
      </c>
      <c r="C14" s="251">
        <f>C13</f>
        <v>2008</v>
      </c>
      <c r="D14" s="141">
        <f>D121</f>
        <v>619</v>
      </c>
      <c r="E14" s="141">
        <f t="shared" ref="E14:BP14" si="18">E121</f>
        <v>14896</v>
      </c>
      <c r="F14" s="141">
        <f t="shared" si="18"/>
        <v>9769</v>
      </c>
      <c r="G14" s="141">
        <f t="shared" si="18"/>
        <v>2640</v>
      </c>
      <c r="H14" s="141">
        <f t="shared" si="18"/>
        <v>9752</v>
      </c>
      <c r="I14" s="141">
        <f t="shared" si="18"/>
        <v>14457</v>
      </c>
      <c r="J14" s="141">
        <f t="shared" si="18"/>
        <v>2950</v>
      </c>
      <c r="K14" s="141">
        <f t="shared" si="18"/>
        <v>12411</v>
      </c>
      <c r="L14" s="141">
        <f t="shared" si="18"/>
        <v>3080</v>
      </c>
      <c r="M14" s="141">
        <f t="shared" si="18"/>
        <v>1653</v>
      </c>
      <c r="N14" s="141">
        <f t="shared" si="18"/>
        <v>341</v>
      </c>
      <c r="O14" s="141">
        <f t="shared" si="18"/>
        <v>10679</v>
      </c>
      <c r="P14" s="141">
        <f t="shared" si="18"/>
        <v>0</v>
      </c>
      <c r="Q14" s="141">
        <f t="shared" si="18"/>
        <v>418</v>
      </c>
      <c r="R14" s="141">
        <f t="shared" si="18"/>
        <v>0</v>
      </c>
      <c r="S14" s="141">
        <f t="shared" si="18"/>
        <v>6</v>
      </c>
      <c r="T14" s="141">
        <f t="shared" si="18"/>
        <v>23392</v>
      </c>
      <c r="U14" s="141">
        <f t="shared" si="18"/>
        <v>594</v>
      </c>
      <c r="V14" s="141">
        <f t="shared" si="18"/>
        <v>48471</v>
      </c>
      <c r="W14" s="141">
        <f t="shared" si="18"/>
        <v>4311</v>
      </c>
      <c r="X14" s="141">
        <f t="shared" si="18"/>
        <v>1039</v>
      </c>
      <c r="Y14" s="141">
        <f t="shared" si="18"/>
        <v>7601</v>
      </c>
      <c r="Z14" s="141">
        <f t="shared" si="18"/>
        <v>5920</v>
      </c>
      <c r="AA14" s="141">
        <f t="shared" si="18"/>
        <v>1006</v>
      </c>
      <c r="AB14" s="141">
        <f t="shared" si="18"/>
        <v>152</v>
      </c>
      <c r="AC14" s="141">
        <f t="shared" si="18"/>
        <v>103</v>
      </c>
      <c r="AD14" s="141">
        <f t="shared" si="18"/>
        <v>8666</v>
      </c>
      <c r="AE14" s="141">
        <f t="shared" si="18"/>
        <v>2532</v>
      </c>
      <c r="AF14" s="141">
        <f t="shared" si="18"/>
        <v>12781</v>
      </c>
      <c r="AG14" s="141">
        <f t="shared" si="18"/>
        <v>2879</v>
      </c>
      <c r="AH14" s="141">
        <f t="shared" si="18"/>
        <v>4329</v>
      </c>
      <c r="AI14" s="141">
        <f t="shared" si="18"/>
        <v>916</v>
      </c>
      <c r="AJ14" s="141">
        <f t="shared" si="18"/>
        <v>52177</v>
      </c>
      <c r="AK14" s="141">
        <f t="shared" si="18"/>
        <v>368</v>
      </c>
      <c r="AL14" s="141">
        <f t="shared" si="18"/>
        <v>1</v>
      </c>
      <c r="AM14" s="141">
        <f t="shared" si="18"/>
        <v>2</v>
      </c>
      <c r="AN14" s="141">
        <f t="shared" si="18"/>
        <v>137000</v>
      </c>
      <c r="AO14" s="141">
        <f t="shared" si="18"/>
        <v>50971</v>
      </c>
      <c r="AP14" s="141">
        <f t="shared" si="18"/>
        <v>2489</v>
      </c>
      <c r="AQ14" s="141">
        <f t="shared" si="18"/>
        <v>550</v>
      </c>
      <c r="AR14" s="141">
        <f t="shared" si="18"/>
        <v>5107</v>
      </c>
      <c r="AS14" s="141">
        <f t="shared" si="18"/>
        <v>22840</v>
      </c>
      <c r="AT14" s="141">
        <f t="shared" si="18"/>
        <v>2</v>
      </c>
      <c r="AU14" s="141">
        <f t="shared" si="18"/>
        <v>2130</v>
      </c>
      <c r="AV14" s="141">
        <f t="shared" si="18"/>
        <v>33340</v>
      </c>
      <c r="AW14" s="141">
        <f t="shared" si="18"/>
        <v>1958</v>
      </c>
      <c r="AX14" s="141">
        <f t="shared" si="18"/>
        <v>1525</v>
      </c>
      <c r="AY14" s="141">
        <f t="shared" si="18"/>
        <v>6562</v>
      </c>
      <c r="AZ14" s="141">
        <f t="shared" si="18"/>
        <v>0</v>
      </c>
      <c r="BA14" s="141">
        <f t="shared" si="18"/>
        <v>8050</v>
      </c>
      <c r="BB14" s="141">
        <f t="shared" si="18"/>
        <v>11986</v>
      </c>
      <c r="BC14" s="141">
        <f t="shared" si="18"/>
        <v>1904</v>
      </c>
      <c r="BD14" s="141">
        <f t="shared" si="18"/>
        <v>3879</v>
      </c>
      <c r="BE14" s="141">
        <f t="shared" si="18"/>
        <v>5550</v>
      </c>
      <c r="BF14" s="141">
        <f t="shared" si="18"/>
        <v>1737</v>
      </c>
      <c r="BG14" s="141">
        <f t="shared" si="18"/>
        <v>16083</v>
      </c>
      <c r="BH14" s="141">
        <f t="shared" si="18"/>
        <v>2602</v>
      </c>
      <c r="BI14" s="141">
        <f t="shared" si="18"/>
        <v>3531</v>
      </c>
      <c r="BJ14" s="141">
        <f t="shared" si="18"/>
        <v>11720</v>
      </c>
      <c r="BK14" s="141">
        <f t="shared" si="18"/>
        <v>2653</v>
      </c>
      <c r="BL14" s="141">
        <f t="shared" si="18"/>
        <v>8759</v>
      </c>
      <c r="BM14" s="141">
        <f t="shared" si="18"/>
        <v>1004</v>
      </c>
      <c r="BN14" s="141">
        <f t="shared" si="18"/>
        <v>7996</v>
      </c>
      <c r="BO14" s="141">
        <f t="shared" si="18"/>
        <v>1991</v>
      </c>
      <c r="BP14" s="141">
        <f t="shared" si="18"/>
        <v>15</v>
      </c>
      <c r="BQ14" s="141">
        <f t="shared" ref="BQ14:CG14" si="19">BQ121</f>
        <v>1165</v>
      </c>
      <c r="BR14" s="141">
        <f t="shared" si="19"/>
        <v>1643</v>
      </c>
      <c r="BS14" s="141">
        <f t="shared" si="19"/>
        <v>532</v>
      </c>
      <c r="BT14" s="141">
        <f t="shared" si="19"/>
        <v>4736</v>
      </c>
      <c r="BU14" s="141">
        <f t="shared" si="19"/>
        <v>13030</v>
      </c>
      <c r="BV14" s="141">
        <f t="shared" si="19"/>
        <v>2625</v>
      </c>
      <c r="BW14" s="141">
        <f t="shared" si="19"/>
        <v>162039</v>
      </c>
      <c r="BX14" s="141">
        <f t="shared" si="19"/>
        <v>27163</v>
      </c>
      <c r="BY14" s="141">
        <f t="shared" si="19"/>
        <v>2453</v>
      </c>
      <c r="BZ14" s="141">
        <f t="shared" si="19"/>
        <v>12777</v>
      </c>
      <c r="CA14" s="141">
        <f t="shared" si="19"/>
        <v>6653</v>
      </c>
      <c r="CB14" s="141">
        <f t="shared" si="19"/>
        <v>966</v>
      </c>
      <c r="CC14" s="141">
        <f t="shared" si="19"/>
        <v>1286</v>
      </c>
      <c r="CD14" s="141">
        <f t="shared" si="19"/>
        <v>618</v>
      </c>
      <c r="CE14" s="141">
        <f t="shared" si="19"/>
        <v>6041</v>
      </c>
      <c r="CF14" s="141">
        <f t="shared" si="19"/>
        <v>11181</v>
      </c>
      <c r="CG14" s="141">
        <f t="shared" si="19"/>
        <v>4159</v>
      </c>
    </row>
    <row r="15" spans="1:90" s="125" customFormat="1" x14ac:dyDescent="0.2">
      <c r="A15" s="246" t="s">
        <v>681</v>
      </c>
      <c r="B15" s="246" t="s">
        <v>668</v>
      </c>
      <c r="C15" s="251">
        <f>C14</f>
        <v>2008</v>
      </c>
      <c r="D15" s="141">
        <f>D122</f>
        <v>1</v>
      </c>
      <c r="E15" s="141">
        <f t="shared" ref="E15:BP15" si="20">E122</f>
        <v>0</v>
      </c>
      <c r="F15" s="141">
        <f t="shared" si="20"/>
        <v>526</v>
      </c>
      <c r="G15" s="141">
        <f t="shared" si="20"/>
        <v>225</v>
      </c>
      <c r="H15" s="141">
        <f t="shared" si="20"/>
        <v>771</v>
      </c>
      <c r="I15" s="141">
        <f t="shared" si="20"/>
        <v>0</v>
      </c>
      <c r="J15" s="141">
        <f t="shared" si="20"/>
        <v>0</v>
      </c>
      <c r="K15" s="141">
        <f t="shared" si="20"/>
        <v>0</v>
      </c>
      <c r="L15" s="141">
        <f t="shared" si="20"/>
        <v>961</v>
      </c>
      <c r="M15" s="141">
        <f t="shared" si="20"/>
        <v>34</v>
      </c>
      <c r="N15" s="141">
        <f t="shared" si="20"/>
        <v>25</v>
      </c>
      <c r="O15" s="141">
        <f t="shared" si="20"/>
        <v>344</v>
      </c>
      <c r="P15" s="141">
        <f t="shared" si="20"/>
        <v>0</v>
      </c>
      <c r="Q15" s="141">
        <f t="shared" si="20"/>
        <v>0</v>
      </c>
      <c r="R15" s="141">
        <f t="shared" si="20"/>
        <v>0</v>
      </c>
      <c r="S15" s="141">
        <f t="shared" si="20"/>
        <v>4</v>
      </c>
      <c r="T15" s="141">
        <f t="shared" si="20"/>
        <v>743</v>
      </c>
      <c r="U15" s="141">
        <f t="shared" si="20"/>
        <v>89</v>
      </c>
      <c r="V15" s="141">
        <f t="shared" si="20"/>
        <v>0</v>
      </c>
      <c r="W15" s="141">
        <f t="shared" si="20"/>
        <v>219</v>
      </c>
      <c r="X15" s="141">
        <f t="shared" si="20"/>
        <v>23</v>
      </c>
      <c r="Y15" s="141">
        <f t="shared" si="20"/>
        <v>322</v>
      </c>
      <c r="Z15" s="141">
        <f t="shared" si="20"/>
        <v>82</v>
      </c>
      <c r="AA15" s="141">
        <f t="shared" si="20"/>
        <v>0</v>
      </c>
      <c r="AB15" s="141">
        <f t="shared" si="20"/>
        <v>0</v>
      </c>
      <c r="AC15" s="141">
        <f t="shared" si="20"/>
        <v>0</v>
      </c>
      <c r="AD15" s="141">
        <f t="shared" si="20"/>
        <v>170</v>
      </c>
      <c r="AE15" s="141">
        <f t="shared" si="20"/>
        <v>0</v>
      </c>
      <c r="AF15" s="141">
        <f t="shared" si="20"/>
        <v>27</v>
      </c>
      <c r="AG15" s="141">
        <f t="shared" si="20"/>
        <v>647</v>
      </c>
      <c r="AH15" s="141">
        <f t="shared" si="20"/>
        <v>178</v>
      </c>
      <c r="AI15" s="141">
        <f t="shared" si="20"/>
        <v>14</v>
      </c>
      <c r="AJ15" s="141">
        <f t="shared" si="20"/>
        <v>502</v>
      </c>
      <c r="AK15" s="141">
        <f t="shared" si="20"/>
        <v>0</v>
      </c>
      <c r="AL15" s="141">
        <f t="shared" si="20"/>
        <v>21</v>
      </c>
      <c r="AM15" s="141">
        <f t="shared" si="20"/>
        <v>0</v>
      </c>
      <c r="AN15" s="141">
        <f t="shared" si="20"/>
        <v>26095</v>
      </c>
      <c r="AO15" s="141">
        <f t="shared" si="20"/>
        <v>78</v>
      </c>
      <c r="AP15" s="141">
        <f t="shared" si="20"/>
        <v>186</v>
      </c>
      <c r="AQ15" s="141">
        <f t="shared" si="20"/>
        <v>0</v>
      </c>
      <c r="AR15" s="141">
        <f t="shared" si="20"/>
        <v>0</v>
      </c>
      <c r="AS15" s="141">
        <f t="shared" si="20"/>
        <v>0</v>
      </c>
      <c r="AT15" s="141">
        <f t="shared" si="20"/>
        <v>38</v>
      </c>
      <c r="AU15" s="141">
        <f t="shared" si="20"/>
        <v>45</v>
      </c>
      <c r="AV15" s="141">
        <f t="shared" si="20"/>
        <v>730</v>
      </c>
      <c r="AW15" s="141">
        <f t="shared" si="20"/>
        <v>47</v>
      </c>
      <c r="AX15" s="141">
        <f t="shared" si="20"/>
        <v>21</v>
      </c>
      <c r="AY15" s="141">
        <f t="shared" si="20"/>
        <v>288</v>
      </c>
      <c r="AZ15" s="141">
        <f t="shared" si="20"/>
        <v>0</v>
      </c>
      <c r="BA15" s="141">
        <f t="shared" si="20"/>
        <v>420</v>
      </c>
      <c r="BB15" s="141">
        <f t="shared" si="20"/>
        <v>324</v>
      </c>
      <c r="BC15" s="141">
        <f t="shared" si="20"/>
        <v>71</v>
      </c>
      <c r="BD15" s="141">
        <f t="shared" si="20"/>
        <v>354</v>
      </c>
      <c r="BE15" s="141">
        <f t="shared" si="20"/>
        <v>520</v>
      </c>
      <c r="BF15" s="141">
        <f t="shared" si="20"/>
        <v>1</v>
      </c>
      <c r="BG15" s="141">
        <f t="shared" si="20"/>
        <v>201</v>
      </c>
      <c r="BH15" s="141">
        <f t="shared" si="20"/>
        <v>177</v>
      </c>
      <c r="BI15" s="141">
        <f t="shared" si="20"/>
        <v>202</v>
      </c>
      <c r="BJ15" s="141">
        <f t="shared" si="20"/>
        <v>301</v>
      </c>
      <c r="BK15" s="141">
        <f t="shared" si="20"/>
        <v>216</v>
      </c>
      <c r="BL15" s="141">
        <f t="shared" si="20"/>
        <v>430</v>
      </c>
      <c r="BM15" s="141">
        <f t="shared" si="20"/>
        <v>16</v>
      </c>
      <c r="BN15" s="141">
        <f t="shared" si="20"/>
        <v>438</v>
      </c>
      <c r="BO15" s="141">
        <f t="shared" si="20"/>
        <v>38</v>
      </c>
      <c r="BP15" s="141">
        <f t="shared" si="20"/>
        <v>141</v>
      </c>
      <c r="BQ15" s="141">
        <f t="shared" ref="BQ15:CG15" si="21">BQ122</f>
        <v>0</v>
      </c>
      <c r="BR15" s="141">
        <f t="shared" si="21"/>
        <v>65</v>
      </c>
      <c r="BS15" s="141">
        <f t="shared" si="21"/>
        <v>0</v>
      </c>
      <c r="BT15" s="141">
        <f t="shared" si="21"/>
        <v>46</v>
      </c>
      <c r="BU15" s="141">
        <f t="shared" si="21"/>
        <v>153</v>
      </c>
      <c r="BV15" s="141">
        <f t="shared" si="21"/>
        <v>69</v>
      </c>
      <c r="BW15" s="141">
        <f t="shared" si="21"/>
        <v>0</v>
      </c>
      <c r="BX15" s="141">
        <f t="shared" si="21"/>
        <v>784</v>
      </c>
      <c r="BY15" s="141">
        <f t="shared" si="21"/>
        <v>0</v>
      </c>
      <c r="BZ15" s="141">
        <f t="shared" si="21"/>
        <v>0</v>
      </c>
      <c r="CA15" s="141">
        <f t="shared" si="21"/>
        <v>81</v>
      </c>
      <c r="CB15" s="141">
        <f t="shared" si="21"/>
        <v>35</v>
      </c>
      <c r="CC15" s="141">
        <f t="shared" si="21"/>
        <v>13</v>
      </c>
      <c r="CD15" s="141">
        <f t="shared" si="21"/>
        <v>20</v>
      </c>
      <c r="CE15" s="141">
        <f t="shared" si="21"/>
        <v>6</v>
      </c>
      <c r="CF15" s="141">
        <f t="shared" si="21"/>
        <v>46</v>
      </c>
      <c r="CG15" s="141">
        <f t="shared" si="21"/>
        <v>0</v>
      </c>
    </row>
    <row r="16" spans="1:90" s="4" customFormat="1" x14ac:dyDescent="0.2">
      <c r="A16" s="125" t="s">
        <v>345</v>
      </c>
      <c r="B16" s="125" t="s">
        <v>363</v>
      </c>
      <c r="C16" s="251">
        <v>2008</v>
      </c>
      <c r="D16" s="141">
        <f>D124</f>
        <v>26557829</v>
      </c>
      <c r="E16" s="141">
        <f t="shared" ref="E16:BP16" si="22">E124</f>
        <v>1539165665</v>
      </c>
      <c r="F16" s="141">
        <f t="shared" si="22"/>
        <v>1092208914</v>
      </c>
      <c r="G16" s="141">
        <f t="shared" si="22"/>
        <v>282717136</v>
      </c>
      <c r="H16" s="141">
        <f t="shared" si="22"/>
        <v>1019524613</v>
      </c>
      <c r="I16" s="141">
        <f t="shared" si="22"/>
        <v>1725723668</v>
      </c>
      <c r="J16" s="141">
        <f t="shared" si="22"/>
        <v>322535808</v>
      </c>
      <c r="K16" s="141">
        <f t="shared" si="22"/>
        <v>1519758329</v>
      </c>
      <c r="L16" s="141">
        <f t="shared" si="22"/>
        <v>287833003</v>
      </c>
      <c r="M16" s="141">
        <f t="shared" si="22"/>
        <v>169766970</v>
      </c>
      <c r="N16" s="141">
        <f t="shared" si="22"/>
        <v>28582032</v>
      </c>
      <c r="O16" s="141">
        <f t="shared" si="22"/>
        <v>818165741</v>
      </c>
      <c r="P16" s="141">
        <f t="shared" si="22"/>
        <v>0</v>
      </c>
      <c r="Q16" s="141">
        <f t="shared" si="22"/>
        <v>29483564</v>
      </c>
      <c r="R16" s="141">
        <f t="shared" si="22"/>
        <v>0</v>
      </c>
      <c r="S16" s="141">
        <f t="shared" si="22"/>
        <v>252650781.16999999</v>
      </c>
      <c r="T16" s="141">
        <f t="shared" si="22"/>
        <v>2456938199</v>
      </c>
      <c r="U16" s="141">
        <f t="shared" si="22"/>
        <v>62983629</v>
      </c>
      <c r="V16" s="141">
        <f t="shared" si="22"/>
        <v>8095934029</v>
      </c>
      <c r="W16" s="141">
        <f t="shared" si="22"/>
        <v>397240750.66999996</v>
      </c>
      <c r="X16" s="141">
        <f t="shared" si="22"/>
        <v>63594843</v>
      </c>
      <c r="Y16" s="141">
        <f t="shared" si="22"/>
        <v>546871555.94999993</v>
      </c>
      <c r="Z16" s="141">
        <f t="shared" si="22"/>
        <v>593387454</v>
      </c>
      <c r="AA16" s="141">
        <f t="shared" si="22"/>
        <v>84002098</v>
      </c>
      <c r="AB16" s="141">
        <f t="shared" si="22"/>
        <v>9083254</v>
      </c>
      <c r="AC16" s="141">
        <f t="shared" si="22"/>
        <v>178230984.19999999</v>
      </c>
      <c r="AD16" s="141">
        <f t="shared" si="22"/>
        <v>966826977.00999999</v>
      </c>
      <c r="AE16" s="141">
        <f t="shared" si="22"/>
        <v>180714045.76999998</v>
      </c>
      <c r="AF16" s="141">
        <f t="shared" si="22"/>
        <v>1599755326.1699998</v>
      </c>
      <c r="AG16" s="141">
        <f t="shared" si="22"/>
        <v>352084248</v>
      </c>
      <c r="AH16" s="141">
        <f t="shared" si="22"/>
        <v>500675922.25999999</v>
      </c>
      <c r="AI16" s="141">
        <f t="shared" si="22"/>
        <v>84590449</v>
      </c>
      <c r="AJ16" s="141">
        <f t="shared" si="22"/>
        <v>5999400877</v>
      </c>
      <c r="AK16" s="141">
        <f t="shared" si="22"/>
        <v>25805833</v>
      </c>
      <c r="AL16" s="141">
        <f t="shared" si="22"/>
        <v>195203593</v>
      </c>
      <c r="AM16" s="141">
        <f t="shared" si="22"/>
        <v>3913100000</v>
      </c>
      <c r="AN16" s="141">
        <f t="shared" si="22"/>
        <v>22541000000</v>
      </c>
      <c r="AO16" s="141">
        <f t="shared" si="22"/>
        <v>7537708054</v>
      </c>
      <c r="AP16" s="141">
        <f t="shared" si="22"/>
        <v>236218957.01999998</v>
      </c>
      <c r="AQ16" s="141">
        <f t="shared" si="22"/>
        <v>110421190</v>
      </c>
      <c r="AR16" s="141">
        <f t="shared" si="22"/>
        <v>739656116</v>
      </c>
      <c r="AS16" s="141">
        <f t="shared" si="22"/>
        <v>1935115529</v>
      </c>
      <c r="AT16" s="141">
        <f t="shared" si="22"/>
        <v>282851594</v>
      </c>
      <c r="AU16" s="141">
        <f t="shared" si="22"/>
        <v>219438641</v>
      </c>
      <c r="AV16" s="141">
        <f t="shared" si="22"/>
        <v>3333873406</v>
      </c>
      <c r="AW16" s="141">
        <f t="shared" si="22"/>
        <v>191155221</v>
      </c>
      <c r="AX16" s="141">
        <f t="shared" si="22"/>
        <v>215492783</v>
      </c>
      <c r="AY16" s="141">
        <f t="shared" si="22"/>
        <v>707444570</v>
      </c>
      <c r="AZ16" s="141">
        <f t="shared" si="22"/>
        <v>0</v>
      </c>
      <c r="BA16" s="141">
        <f t="shared" si="22"/>
        <v>726444941</v>
      </c>
      <c r="BB16" s="141">
        <f t="shared" si="22"/>
        <v>1223657037</v>
      </c>
      <c r="BC16" s="141">
        <f t="shared" si="22"/>
        <v>174363672</v>
      </c>
      <c r="BD16" s="141">
        <f t="shared" si="22"/>
        <v>374500068</v>
      </c>
      <c r="BE16" s="141">
        <f t="shared" si="22"/>
        <v>567021540</v>
      </c>
      <c r="BF16" s="141">
        <f t="shared" si="22"/>
        <v>122730092</v>
      </c>
      <c r="BG16" s="141">
        <f t="shared" si="22"/>
        <v>1591392611</v>
      </c>
      <c r="BH16" s="141">
        <f t="shared" si="22"/>
        <v>240633232</v>
      </c>
      <c r="BI16" s="141">
        <f t="shared" si="22"/>
        <v>319007969</v>
      </c>
      <c r="BJ16" s="141">
        <f t="shared" si="22"/>
        <v>1165414350</v>
      </c>
      <c r="BK16" s="141">
        <f t="shared" si="22"/>
        <v>195950229.71000001</v>
      </c>
      <c r="BL16" s="141">
        <f t="shared" si="22"/>
        <v>710698626</v>
      </c>
      <c r="BM16" s="141">
        <f t="shared" si="22"/>
        <v>88199452.250000015</v>
      </c>
      <c r="BN16" s="141">
        <f t="shared" si="22"/>
        <v>819538763</v>
      </c>
      <c r="BO16" s="141">
        <f t="shared" si="22"/>
        <v>192894440</v>
      </c>
      <c r="BP16" s="141">
        <f t="shared" si="22"/>
        <v>6828654919</v>
      </c>
      <c r="BQ16" s="141">
        <f t="shared" ref="BQ16:CG16" si="23">BQ124</f>
        <v>101925474</v>
      </c>
      <c r="BR16" s="141">
        <f t="shared" si="23"/>
        <v>111785106</v>
      </c>
      <c r="BS16" s="141">
        <f t="shared" si="23"/>
        <v>76752093</v>
      </c>
      <c r="BT16" s="141">
        <f t="shared" si="23"/>
        <v>343399650</v>
      </c>
      <c r="BU16" s="141">
        <f t="shared" si="23"/>
        <v>1006913914</v>
      </c>
      <c r="BV16" s="141">
        <f t="shared" si="23"/>
        <v>216493155.44</v>
      </c>
      <c r="BW16" s="141">
        <f t="shared" si="23"/>
        <v>25139059221</v>
      </c>
      <c r="BX16" s="141">
        <f t="shared" si="23"/>
        <v>2501313739</v>
      </c>
      <c r="BY16" s="141">
        <f t="shared" si="23"/>
        <v>116309548</v>
      </c>
      <c r="BZ16" s="141">
        <f t="shared" si="23"/>
        <v>1369710373</v>
      </c>
      <c r="CA16" s="141">
        <f t="shared" si="23"/>
        <v>467724991</v>
      </c>
      <c r="CB16" s="141">
        <f t="shared" si="23"/>
        <v>93707617.5</v>
      </c>
      <c r="CC16" s="141">
        <f t="shared" si="23"/>
        <v>154353218.66999999</v>
      </c>
      <c r="CD16" s="141">
        <f t="shared" si="23"/>
        <v>58414893</v>
      </c>
      <c r="CE16" s="141">
        <f t="shared" si="23"/>
        <v>472219420</v>
      </c>
      <c r="CF16" s="141">
        <f t="shared" si="23"/>
        <v>855637025</v>
      </c>
      <c r="CG16" s="141">
        <f t="shared" si="23"/>
        <v>408223851</v>
      </c>
    </row>
    <row r="17" spans="1:85" s="4" customFormat="1" x14ac:dyDescent="0.2">
      <c r="A17" s="125" t="s">
        <v>353</v>
      </c>
      <c r="B17" s="125" t="s">
        <v>364</v>
      </c>
      <c r="C17" s="251">
        <v>2008</v>
      </c>
      <c r="D17" s="141">
        <f>D125</f>
        <v>11183350</v>
      </c>
      <c r="E17" s="141">
        <f t="shared" ref="E17:BP17" si="24">E125</f>
        <v>547117234</v>
      </c>
      <c r="F17" s="141">
        <f t="shared" si="24"/>
        <v>261354534</v>
      </c>
      <c r="G17" s="141">
        <f t="shared" si="24"/>
        <v>79817804</v>
      </c>
      <c r="H17" s="141">
        <f t="shared" si="24"/>
        <v>291972257</v>
      </c>
      <c r="I17" s="141">
        <f t="shared" si="24"/>
        <v>557752794</v>
      </c>
      <c r="J17" s="141">
        <f t="shared" si="24"/>
        <v>114695863</v>
      </c>
      <c r="K17" s="141">
        <f t="shared" si="24"/>
        <v>384779246</v>
      </c>
      <c r="L17" s="141">
        <f t="shared" si="24"/>
        <v>111437380</v>
      </c>
      <c r="M17" s="141">
        <f t="shared" si="24"/>
        <v>44627090</v>
      </c>
      <c r="N17" s="141">
        <f t="shared" si="24"/>
        <v>15056281</v>
      </c>
      <c r="O17" s="141">
        <f t="shared" si="24"/>
        <v>232973162</v>
      </c>
      <c r="P17" s="141">
        <f t="shared" si="24"/>
        <v>0</v>
      </c>
      <c r="Q17" s="141">
        <f t="shared" si="24"/>
        <v>19644024</v>
      </c>
      <c r="R17" s="141">
        <f t="shared" si="24"/>
        <v>0</v>
      </c>
      <c r="S17" s="141">
        <f t="shared" si="24"/>
        <v>93091229</v>
      </c>
      <c r="T17" s="141">
        <f t="shared" si="24"/>
        <v>637053725</v>
      </c>
      <c r="U17" s="141">
        <f t="shared" si="24"/>
        <v>29699161</v>
      </c>
      <c r="V17" s="141">
        <f t="shared" si="24"/>
        <v>1590715870</v>
      </c>
      <c r="W17" s="141">
        <f t="shared" si="24"/>
        <v>115637295</v>
      </c>
      <c r="X17" s="141">
        <f t="shared" si="24"/>
        <v>32354293</v>
      </c>
      <c r="Y17" s="141">
        <f t="shared" si="24"/>
        <v>261929749.41</v>
      </c>
      <c r="Z17" s="141">
        <f t="shared" si="24"/>
        <v>140987205</v>
      </c>
      <c r="AA17" s="141">
        <f t="shared" si="24"/>
        <v>39844007</v>
      </c>
      <c r="AB17" s="141">
        <f t="shared" si="24"/>
        <v>5882230</v>
      </c>
      <c r="AC17" s="141">
        <f t="shared" si="24"/>
        <v>87951272</v>
      </c>
      <c r="AD17" s="141">
        <f t="shared" si="24"/>
        <v>411072289</v>
      </c>
      <c r="AE17" s="141">
        <f t="shared" si="24"/>
        <v>91344616.159999996</v>
      </c>
      <c r="AF17" s="141">
        <f t="shared" si="24"/>
        <v>366970147.69999999</v>
      </c>
      <c r="AG17" s="141">
        <f t="shared" si="24"/>
        <v>171781095</v>
      </c>
      <c r="AH17" s="141">
        <f t="shared" si="24"/>
        <v>220683563.03999999</v>
      </c>
      <c r="AI17" s="141">
        <f t="shared" si="24"/>
        <v>26743823</v>
      </c>
      <c r="AJ17" s="141">
        <f t="shared" si="24"/>
        <v>1641702487</v>
      </c>
      <c r="AK17" s="141">
        <f t="shared" si="24"/>
        <v>15306507</v>
      </c>
      <c r="AL17" s="141">
        <f t="shared" si="24"/>
        <v>55769040</v>
      </c>
      <c r="AM17" s="141">
        <f t="shared" si="24"/>
        <v>1136600000</v>
      </c>
      <c r="AN17" s="141">
        <f t="shared" si="24"/>
        <v>12410000000</v>
      </c>
      <c r="AO17" s="141">
        <f t="shared" si="24"/>
        <v>2226078653</v>
      </c>
      <c r="AP17" s="141">
        <f t="shared" si="24"/>
        <v>158043498</v>
      </c>
      <c r="AQ17" s="141">
        <f t="shared" si="24"/>
        <v>39338336</v>
      </c>
      <c r="AR17" s="141">
        <f t="shared" si="24"/>
        <v>200555058</v>
      </c>
      <c r="AS17" s="141">
        <f t="shared" si="24"/>
        <v>659163062</v>
      </c>
      <c r="AT17" s="141">
        <f t="shared" si="24"/>
        <v>75604253</v>
      </c>
      <c r="AU17" s="141">
        <f t="shared" si="24"/>
        <v>81234268</v>
      </c>
      <c r="AV17" s="141">
        <f t="shared" si="24"/>
        <v>1119770671</v>
      </c>
      <c r="AW17" s="141">
        <f t="shared" si="24"/>
        <v>57013718</v>
      </c>
      <c r="AX17" s="141">
        <f t="shared" si="24"/>
        <v>48136133</v>
      </c>
      <c r="AY17" s="141">
        <f t="shared" si="24"/>
        <v>225897498</v>
      </c>
      <c r="AZ17" s="141">
        <f t="shared" si="24"/>
        <v>0</v>
      </c>
      <c r="BA17" s="141">
        <f t="shared" si="24"/>
        <v>268062456</v>
      </c>
      <c r="BB17" s="141">
        <f t="shared" si="24"/>
        <v>400445564</v>
      </c>
      <c r="BC17" s="141">
        <f t="shared" si="24"/>
        <v>63512671</v>
      </c>
      <c r="BD17" s="141">
        <f t="shared" si="24"/>
        <v>140646761</v>
      </c>
      <c r="BE17" s="141">
        <f t="shared" si="24"/>
        <v>213813392</v>
      </c>
      <c r="BF17" s="141">
        <f t="shared" si="24"/>
        <v>41990761</v>
      </c>
      <c r="BG17" s="141">
        <f t="shared" si="24"/>
        <v>588349444</v>
      </c>
      <c r="BH17" s="141">
        <f t="shared" si="24"/>
        <v>79576857</v>
      </c>
      <c r="BI17" s="141">
        <f t="shared" si="24"/>
        <v>109814584</v>
      </c>
      <c r="BJ17" s="141">
        <f t="shared" si="24"/>
        <v>493225543</v>
      </c>
      <c r="BK17" s="141">
        <f t="shared" si="24"/>
        <v>78434655.349999994</v>
      </c>
      <c r="BL17" s="141">
        <f t="shared" si="24"/>
        <v>347363230</v>
      </c>
      <c r="BM17" s="141">
        <f t="shared" si="24"/>
        <v>34188974.920000002</v>
      </c>
      <c r="BN17" s="141">
        <f t="shared" si="24"/>
        <v>288028301</v>
      </c>
      <c r="BO17" s="141">
        <f t="shared" si="24"/>
        <v>64024829</v>
      </c>
      <c r="BP17" s="141">
        <f t="shared" si="24"/>
        <v>2077903209</v>
      </c>
      <c r="BQ17" s="141">
        <f t="shared" ref="BQ17:CG17" si="25">BQ125</f>
        <v>31465398</v>
      </c>
      <c r="BR17" s="141">
        <f t="shared" si="25"/>
        <v>44465236</v>
      </c>
      <c r="BS17" s="141">
        <f t="shared" si="25"/>
        <v>33587664</v>
      </c>
      <c r="BT17" s="141">
        <f t="shared" si="25"/>
        <v>120297987</v>
      </c>
      <c r="BU17" s="141">
        <f t="shared" si="25"/>
        <v>351645318</v>
      </c>
      <c r="BV17" s="141">
        <f t="shared" si="25"/>
        <v>51050817.740000002</v>
      </c>
      <c r="BW17" s="141">
        <f t="shared" si="25"/>
        <v>5215687193</v>
      </c>
      <c r="BX17" s="141">
        <f t="shared" si="25"/>
        <v>942451035</v>
      </c>
      <c r="BY17" s="141">
        <f t="shared" si="25"/>
        <v>76997980</v>
      </c>
      <c r="BZ17" s="141">
        <f t="shared" si="25"/>
        <v>405533476</v>
      </c>
      <c r="CA17" s="141">
        <f t="shared" si="25"/>
        <v>157955849</v>
      </c>
      <c r="CB17" s="141">
        <f t="shared" si="25"/>
        <v>25485646</v>
      </c>
      <c r="CC17" s="141">
        <f t="shared" si="25"/>
        <v>26528425</v>
      </c>
      <c r="CD17" s="141">
        <f t="shared" si="25"/>
        <v>14722573</v>
      </c>
      <c r="CE17" s="141">
        <f t="shared" si="25"/>
        <v>213227356</v>
      </c>
      <c r="CF17" s="141">
        <f t="shared" si="25"/>
        <v>346038642</v>
      </c>
      <c r="CG17" s="141">
        <f t="shared" si="25"/>
        <v>110536185</v>
      </c>
    </row>
    <row r="18" spans="1:85" s="125" customFormat="1" x14ac:dyDescent="0.2">
      <c r="A18" s="125" t="s">
        <v>656</v>
      </c>
      <c r="C18" s="251">
        <f>C17</f>
        <v>2008</v>
      </c>
      <c r="D18" s="198">
        <f>D126+D127</f>
        <v>14843605</v>
      </c>
      <c r="E18" s="198">
        <f t="shared" ref="E18:BP18" si="26">E126+E127</f>
        <v>980805847</v>
      </c>
      <c r="F18" s="198">
        <f t="shared" si="26"/>
        <v>516033568</v>
      </c>
      <c r="G18" s="198">
        <f t="shared" si="26"/>
        <v>200988235</v>
      </c>
      <c r="H18" s="198">
        <f t="shared" si="26"/>
        <v>719465778</v>
      </c>
      <c r="I18" s="198">
        <f t="shared" si="26"/>
        <v>1158340390</v>
      </c>
      <c r="J18" s="198">
        <f t="shared" si="26"/>
        <v>168826984</v>
      </c>
      <c r="K18" s="198">
        <f t="shared" si="26"/>
        <v>891363956</v>
      </c>
      <c r="L18" s="198">
        <f t="shared" si="26"/>
        <v>173440557</v>
      </c>
      <c r="M18" s="198">
        <f t="shared" si="26"/>
        <v>113895413</v>
      </c>
      <c r="N18" s="198">
        <f t="shared" si="26"/>
        <v>13204594</v>
      </c>
      <c r="O18" s="198">
        <f t="shared" si="26"/>
        <v>533044805</v>
      </c>
      <c r="P18" s="198">
        <f t="shared" si="26"/>
        <v>0</v>
      </c>
      <c r="Q18" s="198">
        <f t="shared" si="26"/>
        <v>9451266</v>
      </c>
      <c r="R18" s="198">
        <f t="shared" si="26"/>
        <v>0</v>
      </c>
      <c r="S18" s="198">
        <f t="shared" si="26"/>
        <v>157019402.72</v>
      </c>
      <c r="T18" s="198">
        <f t="shared" si="26"/>
        <v>1295000301</v>
      </c>
      <c r="U18" s="198">
        <f t="shared" si="26"/>
        <v>32668060</v>
      </c>
      <c r="V18" s="198">
        <f t="shared" si="26"/>
        <v>5393218546</v>
      </c>
      <c r="W18" s="198">
        <f t="shared" si="26"/>
        <v>189834629.27999997</v>
      </c>
      <c r="X18" s="198">
        <f t="shared" si="26"/>
        <v>30605267</v>
      </c>
      <c r="Y18" s="198">
        <f t="shared" si="26"/>
        <v>278831202.41000003</v>
      </c>
      <c r="Z18" s="198">
        <f t="shared" si="26"/>
        <v>380914665</v>
      </c>
      <c r="AA18" s="198">
        <f t="shared" si="26"/>
        <v>42938079</v>
      </c>
      <c r="AB18" s="198">
        <f t="shared" si="26"/>
        <v>3097510</v>
      </c>
      <c r="AC18" s="198">
        <f t="shared" si="26"/>
        <v>75863036</v>
      </c>
      <c r="AD18" s="198">
        <f t="shared" si="26"/>
        <v>546788157.00999999</v>
      </c>
      <c r="AE18" s="198">
        <f t="shared" si="26"/>
        <v>87677058.100000009</v>
      </c>
      <c r="AF18" s="198">
        <f t="shared" si="26"/>
        <v>973924312.24000001</v>
      </c>
      <c r="AG18" s="198">
        <f t="shared" si="26"/>
        <v>177498802</v>
      </c>
      <c r="AH18" s="198">
        <f t="shared" si="26"/>
        <v>276894738.24000001</v>
      </c>
      <c r="AI18" s="198">
        <f t="shared" si="26"/>
        <v>56718432</v>
      </c>
      <c r="AJ18" s="198">
        <f t="shared" si="26"/>
        <v>2569599226</v>
      </c>
      <c r="AK18" s="198">
        <f t="shared" si="26"/>
        <v>10138585</v>
      </c>
      <c r="AL18" s="198">
        <f t="shared" si="26"/>
        <v>111187349</v>
      </c>
      <c r="AM18" s="198">
        <f t="shared" si="26"/>
        <v>2356600000</v>
      </c>
      <c r="AN18" s="198">
        <f t="shared" si="26"/>
        <v>8319000000</v>
      </c>
      <c r="AO18" s="198">
        <f t="shared" si="26"/>
        <v>4608209139</v>
      </c>
      <c r="AP18" s="198">
        <f t="shared" si="26"/>
        <v>78175459</v>
      </c>
      <c r="AQ18" s="198">
        <f t="shared" si="26"/>
        <v>69225456</v>
      </c>
      <c r="AR18" s="198">
        <f t="shared" si="26"/>
        <v>381681792</v>
      </c>
      <c r="AS18" s="198">
        <f t="shared" si="26"/>
        <v>1110125420</v>
      </c>
      <c r="AT18" s="198">
        <f t="shared" si="26"/>
        <v>205196563</v>
      </c>
      <c r="AU18" s="198">
        <f t="shared" si="26"/>
        <v>136289494</v>
      </c>
      <c r="AV18" s="198">
        <f t="shared" si="26"/>
        <v>2002960107</v>
      </c>
      <c r="AW18" s="198">
        <f t="shared" si="26"/>
        <v>109998659</v>
      </c>
      <c r="AX18" s="198">
        <f t="shared" si="26"/>
        <v>166162739</v>
      </c>
      <c r="AY18" s="198">
        <f t="shared" si="26"/>
        <v>391769705</v>
      </c>
      <c r="AZ18" s="198">
        <f t="shared" si="26"/>
        <v>0</v>
      </c>
      <c r="BA18" s="198">
        <f t="shared" si="26"/>
        <v>452921581</v>
      </c>
      <c r="BB18" s="198">
        <f t="shared" si="26"/>
        <v>815417152</v>
      </c>
      <c r="BC18" s="198">
        <f t="shared" si="26"/>
        <v>109639488</v>
      </c>
      <c r="BD18" s="198">
        <f t="shared" si="26"/>
        <v>230446897</v>
      </c>
      <c r="BE18" s="198">
        <f t="shared" si="26"/>
        <v>349313014</v>
      </c>
      <c r="BF18" s="198">
        <f t="shared" si="26"/>
        <v>78987933</v>
      </c>
      <c r="BG18" s="198">
        <f t="shared" si="26"/>
        <v>991360455</v>
      </c>
      <c r="BH18" s="198">
        <f t="shared" si="26"/>
        <v>159288984</v>
      </c>
      <c r="BI18" s="198">
        <f t="shared" si="26"/>
        <v>206291735</v>
      </c>
      <c r="BJ18" s="198">
        <f t="shared" si="26"/>
        <v>614853557</v>
      </c>
      <c r="BK18" s="198">
        <f t="shared" si="26"/>
        <v>114881643.66</v>
      </c>
      <c r="BL18" s="198">
        <f t="shared" si="26"/>
        <v>355446428</v>
      </c>
      <c r="BM18" s="198">
        <f t="shared" si="26"/>
        <v>53124267.879999995</v>
      </c>
      <c r="BN18" s="198">
        <f t="shared" si="26"/>
        <v>461848990</v>
      </c>
      <c r="BO18" s="198">
        <f t="shared" si="26"/>
        <v>127071772</v>
      </c>
      <c r="BP18" s="198">
        <f t="shared" si="26"/>
        <v>4675423293</v>
      </c>
      <c r="BQ18" s="198">
        <f t="shared" ref="BQ18:CG18" si="27">BQ126+BQ127</f>
        <v>69352093</v>
      </c>
      <c r="BR18" s="198">
        <f t="shared" si="27"/>
        <v>65825492</v>
      </c>
      <c r="BS18" s="198">
        <f t="shared" si="27"/>
        <v>42670262</v>
      </c>
      <c r="BT18" s="198">
        <f t="shared" si="27"/>
        <v>191684471</v>
      </c>
      <c r="BU18" s="198">
        <f t="shared" si="27"/>
        <v>644339043</v>
      </c>
      <c r="BV18" s="198">
        <f t="shared" si="27"/>
        <v>130684887.18000001</v>
      </c>
      <c r="BW18" s="198">
        <f t="shared" si="27"/>
        <v>17303251513</v>
      </c>
      <c r="BX18" s="198">
        <f t="shared" si="27"/>
        <v>1344081525</v>
      </c>
      <c r="BY18" s="198">
        <f t="shared" si="27"/>
        <v>37455844</v>
      </c>
      <c r="BZ18" s="198">
        <f t="shared" si="27"/>
        <v>956629103</v>
      </c>
      <c r="CA18" s="198">
        <f t="shared" si="27"/>
        <v>201506867</v>
      </c>
      <c r="CB18" s="198">
        <f t="shared" si="27"/>
        <v>67434117.599999994</v>
      </c>
      <c r="CC18" s="198">
        <f t="shared" si="27"/>
        <v>57233994.100000001</v>
      </c>
      <c r="CD18" s="198">
        <f t="shared" si="27"/>
        <v>43663750</v>
      </c>
      <c r="CE18" s="198">
        <f t="shared" si="27"/>
        <v>254222507</v>
      </c>
      <c r="CF18" s="198">
        <f t="shared" si="27"/>
        <v>500707723</v>
      </c>
      <c r="CG18" s="198">
        <f t="shared" si="27"/>
        <v>276157451</v>
      </c>
    </row>
    <row r="19" spans="1:85" s="125" customFormat="1" x14ac:dyDescent="0.2">
      <c r="A19" s="125" t="s">
        <v>679</v>
      </c>
      <c r="C19" s="251">
        <f t="shared" ref="C19:C27" si="28">C18</f>
        <v>2008</v>
      </c>
      <c r="D19" s="198">
        <f>D128</f>
        <v>0</v>
      </c>
      <c r="E19" s="198">
        <f t="shared" ref="E19:BP19" si="29">E128</f>
        <v>0</v>
      </c>
      <c r="F19" s="198">
        <f t="shared" si="29"/>
        <v>305534560</v>
      </c>
      <c r="G19" s="198">
        <f t="shared" si="29"/>
        <v>0</v>
      </c>
      <c r="H19" s="198">
        <f t="shared" si="29"/>
        <v>0</v>
      </c>
      <c r="I19" s="198">
        <f t="shared" si="29"/>
        <v>0</v>
      </c>
      <c r="J19" s="198">
        <f t="shared" si="29"/>
        <v>36932536</v>
      </c>
      <c r="K19" s="198">
        <f t="shared" si="29"/>
        <v>234168094</v>
      </c>
      <c r="L19" s="198">
        <f t="shared" si="29"/>
        <v>0</v>
      </c>
      <c r="M19" s="198">
        <f t="shared" si="29"/>
        <v>0</v>
      </c>
      <c r="N19" s="198">
        <f t="shared" si="29"/>
        <v>0</v>
      </c>
      <c r="O19" s="198">
        <f t="shared" si="29"/>
        <v>45183824</v>
      </c>
      <c r="P19" s="198">
        <f t="shared" si="29"/>
        <v>0</v>
      </c>
      <c r="Q19" s="198">
        <f t="shared" si="29"/>
        <v>0</v>
      </c>
      <c r="R19" s="198">
        <f t="shared" si="29"/>
        <v>0</v>
      </c>
      <c r="S19" s="198">
        <f t="shared" si="29"/>
        <v>0</v>
      </c>
      <c r="T19" s="198">
        <f t="shared" si="29"/>
        <v>506822231</v>
      </c>
      <c r="U19" s="198">
        <f t="shared" si="29"/>
        <v>0</v>
      </c>
      <c r="V19" s="198">
        <f t="shared" si="29"/>
        <v>1071190308</v>
      </c>
      <c r="W19" s="198">
        <f t="shared" si="29"/>
        <v>88460469.239999995</v>
      </c>
      <c r="X19" s="198">
        <f t="shared" si="29"/>
        <v>0</v>
      </c>
      <c r="Y19" s="198">
        <f t="shared" si="29"/>
        <v>0</v>
      </c>
      <c r="Z19" s="198">
        <f t="shared" si="29"/>
        <v>67424347</v>
      </c>
      <c r="AA19" s="198">
        <f t="shared" si="29"/>
        <v>0</v>
      </c>
      <c r="AB19" s="198">
        <f t="shared" si="29"/>
        <v>0</v>
      </c>
      <c r="AC19" s="198">
        <f t="shared" si="29"/>
        <v>13459261</v>
      </c>
      <c r="AD19" s="198">
        <f t="shared" si="29"/>
        <v>0</v>
      </c>
      <c r="AE19" s="198">
        <f t="shared" si="29"/>
        <v>0</v>
      </c>
      <c r="AF19" s="198">
        <f t="shared" si="29"/>
        <v>249518301.80000001</v>
      </c>
      <c r="AG19" s="198">
        <f t="shared" si="29"/>
        <v>0</v>
      </c>
      <c r="AH19" s="198">
        <f t="shared" si="29"/>
        <v>0</v>
      </c>
      <c r="AI19" s="198">
        <f t="shared" si="29"/>
        <v>0</v>
      </c>
      <c r="AJ19" s="198">
        <f t="shared" si="29"/>
        <v>1747983286</v>
      </c>
      <c r="AK19" s="198">
        <f t="shared" si="29"/>
        <v>0</v>
      </c>
      <c r="AL19" s="198">
        <f t="shared" si="29"/>
        <v>26879118</v>
      </c>
      <c r="AM19" s="198">
        <f t="shared" si="29"/>
        <v>392300000</v>
      </c>
      <c r="AN19" s="198">
        <f t="shared" si="29"/>
        <v>1671000000</v>
      </c>
      <c r="AO19" s="198">
        <f t="shared" si="29"/>
        <v>665877785</v>
      </c>
      <c r="AP19" s="198">
        <f t="shared" si="29"/>
        <v>0</v>
      </c>
      <c r="AQ19" s="198">
        <f t="shared" si="29"/>
        <v>0</v>
      </c>
      <c r="AR19" s="198">
        <f t="shared" si="29"/>
        <v>153262880</v>
      </c>
      <c r="AS19" s="198">
        <f t="shared" si="29"/>
        <v>147707500</v>
      </c>
      <c r="AT19" s="198">
        <f t="shared" si="29"/>
        <v>0</v>
      </c>
      <c r="AU19" s="198">
        <f t="shared" si="29"/>
        <v>0</v>
      </c>
      <c r="AV19" s="198">
        <f t="shared" si="29"/>
        <v>187009122</v>
      </c>
      <c r="AW19" s="198">
        <f t="shared" si="29"/>
        <v>22647906</v>
      </c>
      <c r="AX19" s="198">
        <f t="shared" si="29"/>
        <v>0</v>
      </c>
      <c r="AY19" s="198">
        <f t="shared" si="29"/>
        <v>84460488</v>
      </c>
      <c r="AZ19" s="198">
        <f t="shared" si="29"/>
        <v>0</v>
      </c>
      <c r="BA19" s="198">
        <f t="shared" si="29"/>
        <v>0</v>
      </c>
      <c r="BB19" s="198">
        <f t="shared" si="29"/>
        <v>0</v>
      </c>
      <c r="BC19" s="198">
        <f t="shared" si="29"/>
        <v>0</v>
      </c>
      <c r="BD19" s="198">
        <f t="shared" si="29"/>
        <v>0</v>
      </c>
      <c r="BE19" s="198">
        <f t="shared" si="29"/>
        <v>0</v>
      </c>
      <c r="BF19" s="198">
        <f t="shared" si="29"/>
        <v>0</v>
      </c>
      <c r="BG19" s="198">
        <f t="shared" si="29"/>
        <v>1</v>
      </c>
      <c r="BH19" s="198">
        <f t="shared" si="29"/>
        <v>0</v>
      </c>
      <c r="BI19" s="198">
        <f t="shared" si="29"/>
        <v>0</v>
      </c>
      <c r="BJ19" s="198">
        <f t="shared" si="29"/>
        <v>47136452</v>
      </c>
      <c r="BK19" s="198">
        <f t="shared" si="29"/>
        <v>0</v>
      </c>
      <c r="BL19" s="198">
        <f t="shared" si="29"/>
        <v>0</v>
      </c>
      <c r="BM19" s="198">
        <f t="shared" si="29"/>
        <v>0</v>
      </c>
      <c r="BN19" s="198">
        <f t="shared" si="29"/>
        <v>63387466</v>
      </c>
      <c r="BO19" s="198">
        <f t="shared" si="29"/>
        <v>0</v>
      </c>
      <c r="BP19" s="198">
        <f t="shared" si="29"/>
        <v>30339590</v>
      </c>
      <c r="BQ19" s="198">
        <f t="shared" ref="BQ19:CG19" si="30">BQ128</f>
        <v>0</v>
      </c>
      <c r="BR19" s="198">
        <f t="shared" si="30"/>
        <v>0</v>
      </c>
      <c r="BS19" s="198">
        <f t="shared" si="30"/>
        <v>0</v>
      </c>
      <c r="BT19" s="198">
        <f t="shared" si="30"/>
        <v>28374428</v>
      </c>
      <c r="BU19" s="198">
        <f t="shared" si="30"/>
        <v>0</v>
      </c>
      <c r="BV19" s="198">
        <f t="shared" si="30"/>
        <v>34520975.789999999</v>
      </c>
      <c r="BW19" s="198">
        <f t="shared" si="30"/>
        <v>2507935777</v>
      </c>
      <c r="BX19" s="198">
        <f t="shared" si="30"/>
        <v>194480710</v>
      </c>
      <c r="BY19" s="198">
        <f t="shared" si="30"/>
        <v>0</v>
      </c>
      <c r="BZ19" s="198">
        <f t="shared" si="30"/>
        <v>1</v>
      </c>
      <c r="CA19" s="198">
        <f t="shared" si="30"/>
        <v>102587954</v>
      </c>
      <c r="CB19" s="198">
        <f t="shared" si="30"/>
        <v>0</v>
      </c>
      <c r="CC19" s="198">
        <f t="shared" si="30"/>
        <v>69504959.569999993</v>
      </c>
      <c r="CD19" s="198">
        <f t="shared" si="30"/>
        <v>0</v>
      </c>
      <c r="CE19" s="198">
        <f t="shared" si="30"/>
        <v>0</v>
      </c>
      <c r="CF19" s="198">
        <f t="shared" si="30"/>
        <v>0</v>
      </c>
      <c r="CG19" s="198">
        <f t="shared" si="30"/>
        <v>18945765</v>
      </c>
    </row>
    <row r="20" spans="1:85" s="125" customFormat="1" x14ac:dyDescent="0.2">
      <c r="A20" s="246" t="s">
        <v>682</v>
      </c>
      <c r="B20" s="246" t="s">
        <v>670</v>
      </c>
      <c r="C20" s="251">
        <f t="shared" si="28"/>
        <v>2008</v>
      </c>
      <c r="D20" s="141">
        <f>D129</f>
        <v>528725</v>
      </c>
      <c r="E20" s="141">
        <f t="shared" ref="E20:BP20" si="31">E129</f>
        <v>11242584</v>
      </c>
      <c r="F20" s="141">
        <f t="shared" si="31"/>
        <v>8656255</v>
      </c>
      <c r="G20" s="141">
        <f t="shared" si="31"/>
        <v>1722788</v>
      </c>
      <c r="H20" s="141">
        <f t="shared" si="31"/>
        <v>7518632</v>
      </c>
      <c r="I20" s="141">
        <f t="shared" si="31"/>
        <v>9630484</v>
      </c>
      <c r="J20" s="141">
        <f t="shared" si="31"/>
        <v>2080425</v>
      </c>
      <c r="K20" s="141">
        <f t="shared" si="31"/>
        <v>9447033</v>
      </c>
      <c r="L20" s="141">
        <f t="shared" si="31"/>
        <v>2186732</v>
      </c>
      <c r="M20" s="141">
        <f t="shared" si="31"/>
        <v>11198279</v>
      </c>
      <c r="N20" s="141">
        <f t="shared" si="31"/>
        <v>295998</v>
      </c>
      <c r="O20" s="141">
        <f t="shared" si="31"/>
        <v>6570411</v>
      </c>
      <c r="P20" s="141">
        <f t="shared" si="31"/>
        <v>0</v>
      </c>
      <c r="Q20" s="141">
        <f t="shared" si="31"/>
        <v>388274</v>
      </c>
      <c r="R20" s="141">
        <f t="shared" si="31"/>
        <v>0</v>
      </c>
      <c r="S20" s="141">
        <f t="shared" si="31"/>
        <v>2362799.4500000002</v>
      </c>
      <c r="T20" s="141">
        <f t="shared" si="31"/>
        <v>17016320</v>
      </c>
      <c r="U20" s="141">
        <f t="shared" si="31"/>
        <v>543665</v>
      </c>
      <c r="V20" s="141">
        <f t="shared" si="31"/>
        <v>40809305</v>
      </c>
      <c r="W20" s="141">
        <f t="shared" si="31"/>
        <v>3081756.07</v>
      </c>
      <c r="X20" s="141">
        <f t="shared" si="31"/>
        <v>610138</v>
      </c>
      <c r="Y20" s="141">
        <f t="shared" si="31"/>
        <v>5724277.3100000005</v>
      </c>
      <c r="Z20" s="141">
        <f t="shared" si="31"/>
        <v>3842227</v>
      </c>
      <c r="AA20" s="141">
        <f t="shared" si="31"/>
        <v>1220012</v>
      </c>
      <c r="AB20" s="141">
        <f t="shared" si="31"/>
        <v>103514</v>
      </c>
      <c r="AC20" s="141">
        <f t="shared" si="31"/>
        <v>957415.2</v>
      </c>
      <c r="AD20" s="141">
        <f t="shared" si="31"/>
        <v>8641709</v>
      </c>
      <c r="AE20" s="141">
        <f t="shared" si="31"/>
        <v>1692371.51</v>
      </c>
      <c r="AF20" s="141">
        <f t="shared" si="31"/>
        <v>9238110.5800000001</v>
      </c>
      <c r="AG20" s="141">
        <f t="shared" si="31"/>
        <v>2328757</v>
      </c>
      <c r="AH20" s="141">
        <f t="shared" si="31"/>
        <v>2798699.79</v>
      </c>
      <c r="AI20" s="141">
        <f t="shared" si="31"/>
        <v>1088166</v>
      </c>
      <c r="AJ20" s="141">
        <f t="shared" si="31"/>
        <v>39533397</v>
      </c>
      <c r="AK20" s="141">
        <f t="shared" si="31"/>
        <v>360741</v>
      </c>
      <c r="AL20" s="141">
        <f t="shared" si="31"/>
        <v>1254521</v>
      </c>
      <c r="AM20" s="141">
        <f t="shared" si="31"/>
        <v>27600000</v>
      </c>
      <c r="AN20" s="141">
        <f t="shared" si="31"/>
        <v>121804000</v>
      </c>
      <c r="AO20" s="141">
        <f t="shared" si="31"/>
        <v>37459213</v>
      </c>
      <c r="AP20" s="141">
        <f t="shared" si="31"/>
        <v>0.01</v>
      </c>
      <c r="AQ20" s="141">
        <f t="shared" si="31"/>
        <v>1857398</v>
      </c>
      <c r="AR20" s="141">
        <f t="shared" si="31"/>
        <v>4156386</v>
      </c>
      <c r="AS20" s="141">
        <f t="shared" si="31"/>
        <v>18119547</v>
      </c>
      <c r="AT20" s="141">
        <f t="shared" si="31"/>
        <v>2001656</v>
      </c>
      <c r="AU20" s="141">
        <f t="shared" si="31"/>
        <v>1876475</v>
      </c>
      <c r="AV20" s="141">
        <f t="shared" si="31"/>
        <v>23270767</v>
      </c>
      <c r="AW20" s="141">
        <f t="shared" si="31"/>
        <v>1452618</v>
      </c>
      <c r="AX20" s="141">
        <f t="shared" si="31"/>
        <v>1178359</v>
      </c>
      <c r="AY20" s="141">
        <f t="shared" si="31"/>
        <v>5134105</v>
      </c>
      <c r="AZ20" s="141">
        <f t="shared" si="31"/>
        <v>0</v>
      </c>
      <c r="BA20" s="141">
        <f t="shared" si="31"/>
        <v>5141899</v>
      </c>
      <c r="BB20" s="141">
        <f t="shared" si="31"/>
        <v>7503949</v>
      </c>
      <c r="BC20" s="141">
        <f t="shared" si="31"/>
        <v>1131571</v>
      </c>
      <c r="BD20" s="141">
        <f t="shared" si="31"/>
        <v>3073986</v>
      </c>
      <c r="BE20" s="141">
        <f t="shared" si="31"/>
        <v>3327500</v>
      </c>
      <c r="BF20" s="141">
        <f t="shared" si="31"/>
        <v>1751397</v>
      </c>
      <c r="BG20" s="141">
        <f t="shared" si="31"/>
        <v>11539071</v>
      </c>
      <c r="BH20" s="141">
        <f t="shared" si="31"/>
        <v>1630499</v>
      </c>
      <c r="BI20" s="141">
        <f t="shared" si="31"/>
        <v>2549242</v>
      </c>
      <c r="BJ20" s="141">
        <f t="shared" si="31"/>
        <v>10189806</v>
      </c>
      <c r="BK20" s="141">
        <f t="shared" si="31"/>
        <v>2370684.33</v>
      </c>
      <c r="BL20" s="141">
        <f t="shared" si="31"/>
        <v>7620205</v>
      </c>
      <c r="BM20" s="141">
        <f t="shared" si="31"/>
        <v>870724.37</v>
      </c>
      <c r="BN20" s="141">
        <f t="shared" si="31"/>
        <v>5640742</v>
      </c>
      <c r="BO20" s="141">
        <f t="shared" si="31"/>
        <v>1784996</v>
      </c>
      <c r="BP20" s="141">
        <f t="shared" si="31"/>
        <v>44459843</v>
      </c>
      <c r="BQ20" s="141">
        <f t="shared" ref="BQ20:CG20" si="32">BQ129</f>
        <v>1107983</v>
      </c>
      <c r="BR20" s="141">
        <f t="shared" si="32"/>
        <v>1394217</v>
      </c>
      <c r="BS20" s="141">
        <f t="shared" si="32"/>
        <v>494167</v>
      </c>
      <c r="BT20" s="141">
        <f t="shared" si="32"/>
        <v>2998494</v>
      </c>
      <c r="BU20" s="141">
        <f t="shared" si="32"/>
        <v>10864903</v>
      </c>
      <c r="BV20" s="141">
        <f t="shared" si="32"/>
        <v>143186.31</v>
      </c>
      <c r="BW20" s="141">
        <f t="shared" si="32"/>
        <v>112184738</v>
      </c>
      <c r="BX20" s="141">
        <f t="shared" si="32"/>
        <v>19410273</v>
      </c>
      <c r="BY20" s="141">
        <f t="shared" si="32"/>
        <v>1855724</v>
      </c>
      <c r="BZ20" s="141">
        <f t="shared" si="32"/>
        <v>7547793</v>
      </c>
      <c r="CA20" s="141">
        <f t="shared" si="32"/>
        <v>4724654</v>
      </c>
      <c r="CB20" s="141">
        <f t="shared" si="32"/>
        <v>749915</v>
      </c>
      <c r="CC20" s="141">
        <f t="shared" si="32"/>
        <v>1062522</v>
      </c>
      <c r="CD20" s="141">
        <f t="shared" si="32"/>
        <v>14285</v>
      </c>
      <c r="CE20" s="141">
        <f t="shared" si="32"/>
        <v>4755437</v>
      </c>
      <c r="CF20" s="141">
        <f t="shared" si="32"/>
        <v>8837131</v>
      </c>
      <c r="CG20" s="141">
        <f t="shared" si="32"/>
        <v>2584450</v>
      </c>
    </row>
    <row r="21" spans="1:85" s="125" customFormat="1" x14ac:dyDescent="0.2">
      <c r="A21" s="246" t="s">
        <v>683</v>
      </c>
      <c r="B21" s="246" t="s">
        <v>671</v>
      </c>
      <c r="C21" s="251">
        <f t="shared" si="28"/>
        <v>2008</v>
      </c>
      <c r="D21" s="141">
        <f>D130</f>
        <v>2149</v>
      </c>
      <c r="E21" s="141">
        <f t="shared" ref="E21:BP21" si="33">E130</f>
        <v>0</v>
      </c>
      <c r="F21" s="141">
        <f t="shared" si="33"/>
        <v>629997</v>
      </c>
      <c r="G21" s="141">
        <f t="shared" si="33"/>
        <v>188309</v>
      </c>
      <c r="H21" s="141">
        <f t="shared" si="33"/>
        <v>567946</v>
      </c>
      <c r="I21" s="141">
        <f t="shared" si="33"/>
        <v>0</v>
      </c>
      <c r="J21" s="141">
        <f t="shared" si="33"/>
        <v>0</v>
      </c>
      <c r="K21" s="141">
        <f t="shared" si="33"/>
        <v>0</v>
      </c>
      <c r="L21" s="141">
        <f t="shared" si="33"/>
        <v>768334</v>
      </c>
      <c r="M21" s="141">
        <f t="shared" si="33"/>
        <v>46188</v>
      </c>
      <c r="N21" s="141">
        <f t="shared" si="33"/>
        <v>25159</v>
      </c>
      <c r="O21" s="141">
        <f t="shared" si="33"/>
        <v>393539</v>
      </c>
      <c r="P21" s="141">
        <f t="shared" si="33"/>
        <v>0</v>
      </c>
      <c r="Q21" s="141">
        <f t="shared" si="33"/>
        <v>0</v>
      </c>
      <c r="R21" s="141">
        <f t="shared" si="33"/>
        <v>0</v>
      </c>
      <c r="S21" s="141">
        <f t="shared" si="33"/>
        <v>177350</v>
      </c>
      <c r="T21" s="141">
        <f t="shared" si="33"/>
        <v>1045622</v>
      </c>
      <c r="U21" s="141">
        <f t="shared" si="33"/>
        <v>72743</v>
      </c>
      <c r="V21" s="141">
        <f t="shared" si="33"/>
        <v>0</v>
      </c>
      <c r="W21" s="141">
        <f t="shared" si="33"/>
        <v>226601.08</v>
      </c>
      <c r="X21" s="141">
        <f t="shared" si="33"/>
        <v>25145</v>
      </c>
      <c r="Y21" s="141">
        <f t="shared" si="33"/>
        <v>386326.82</v>
      </c>
      <c r="Z21" s="141">
        <f t="shared" si="33"/>
        <v>219010</v>
      </c>
      <c r="AA21" s="141">
        <f t="shared" si="33"/>
        <v>0</v>
      </c>
      <c r="AB21" s="141">
        <f t="shared" si="33"/>
        <v>0</v>
      </c>
      <c r="AC21" s="141">
        <f t="shared" si="33"/>
        <v>0</v>
      </c>
      <c r="AD21" s="141">
        <f t="shared" si="33"/>
        <v>324822</v>
      </c>
      <c r="AE21" s="141">
        <f t="shared" si="33"/>
        <v>0</v>
      </c>
      <c r="AF21" s="141">
        <f t="shared" si="33"/>
        <v>104453.85</v>
      </c>
      <c r="AG21" s="141">
        <f t="shared" si="33"/>
        <v>475594</v>
      </c>
      <c r="AH21" s="141">
        <f t="shared" si="33"/>
        <v>298921.19</v>
      </c>
      <c r="AI21" s="141">
        <f t="shared" si="33"/>
        <v>40028</v>
      </c>
      <c r="AJ21" s="141">
        <f t="shared" si="33"/>
        <v>582481</v>
      </c>
      <c r="AK21" s="141">
        <f t="shared" si="33"/>
        <v>0</v>
      </c>
      <c r="AL21" s="141">
        <f t="shared" si="33"/>
        <v>113565</v>
      </c>
      <c r="AM21" s="141">
        <f t="shared" si="33"/>
        <v>0</v>
      </c>
      <c r="AN21" s="141">
        <f t="shared" si="33"/>
        <v>19196000</v>
      </c>
      <c r="AO21" s="141">
        <f t="shared" si="33"/>
        <v>83264</v>
      </c>
      <c r="AP21" s="141">
        <f t="shared" si="33"/>
        <v>0.01</v>
      </c>
      <c r="AQ21" s="141">
        <f t="shared" si="33"/>
        <v>0</v>
      </c>
      <c r="AR21" s="141">
        <f t="shared" si="33"/>
        <v>0</v>
      </c>
      <c r="AS21" s="141">
        <f t="shared" si="33"/>
        <v>0</v>
      </c>
      <c r="AT21" s="141">
        <f t="shared" si="33"/>
        <v>49122</v>
      </c>
      <c r="AU21" s="141">
        <f t="shared" si="33"/>
        <v>38404</v>
      </c>
      <c r="AV21" s="141">
        <f t="shared" si="33"/>
        <v>862739</v>
      </c>
      <c r="AW21" s="141">
        <f t="shared" si="33"/>
        <v>42320</v>
      </c>
      <c r="AX21" s="141">
        <f t="shared" si="33"/>
        <v>15552</v>
      </c>
      <c r="AY21" s="141">
        <f t="shared" si="33"/>
        <v>182774</v>
      </c>
      <c r="AZ21" s="141">
        <f t="shared" si="33"/>
        <v>0</v>
      </c>
      <c r="BA21" s="141">
        <f t="shared" si="33"/>
        <v>319005</v>
      </c>
      <c r="BB21" s="141">
        <f t="shared" si="33"/>
        <v>290372</v>
      </c>
      <c r="BC21" s="141">
        <f t="shared" si="33"/>
        <v>79942</v>
      </c>
      <c r="BD21" s="141">
        <f t="shared" si="33"/>
        <v>332424</v>
      </c>
      <c r="BE21" s="141">
        <f t="shared" si="33"/>
        <v>567634</v>
      </c>
      <c r="BF21" s="141">
        <f t="shared" si="33"/>
        <v>1</v>
      </c>
      <c r="BG21" s="141">
        <f t="shared" si="33"/>
        <v>143640</v>
      </c>
      <c r="BH21" s="141">
        <f t="shared" si="33"/>
        <v>136892</v>
      </c>
      <c r="BI21" s="141">
        <f t="shared" si="33"/>
        <v>352408</v>
      </c>
      <c r="BJ21" s="141">
        <f t="shared" si="33"/>
        <v>8992</v>
      </c>
      <c r="BK21" s="141">
        <f t="shared" si="33"/>
        <v>263246.37</v>
      </c>
      <c r="BL21" s="141">
        <f t="shared" si="33"/>
        <v>268763</v>
      </c>
      <c r="BM21" s="141">
        <f t="shared" si="33"/>
        <v>15485.08</v>
      </c>
      <c r="BN21" s="141">
        <f t="shared" si="33"/>
        <v>633264</v>
      </c>
      <c r="BO21" s="141">
        <f t="shared" si="33"/>
        <v>12843</v>
      </c>
      <c r="BP21" s="141">
        <f t="shared" si="33"/>
        <v>528984</v>
      </c>
      <c r="BQ21" s="141">
        <f t="shared" ref="BQ21:CG21" si="34">BQ130</f>
        <v>0</v>
      </c>
      <c r="BR21" s="141">
        <f t="shared" si="34"/>
        <v>100161</v>
      </c>
      <c r="BS21" s="141">
        <f t="shared" si="34"/>
        <v>0</v>
      </c>
      <c r="BT21" s="141">
        <f t="shared" si="34"/>
        <v>44270</v>
      </c>
      <c r="BU21" s="141">
        <f t="shared" si="34"/>
        <v>64650</v>
      </c>
      <c r="BV21" s="141">
        <f t="shared" si="34"/>
        <v>93288.42</v>
      </c>
      <c r="BW21" s="141">
        <f t="shared" si="34"/>
        <v>0</v>
      </c>
      <c r="BX21" s="141">
        <f t="shared" si="34"/>
        <v>890196</v>
      </c>
      <c r="BY21" s="141">
        <f t="shared" si="34"/>
        <v>0</v>
      </c>
      <c r="BZ21" s="141">
        <f t="shared" si="34"/>
        <v>0</v>
      </c>
      <c r="CA21" s="141">
        <f t="shared" si="34"/>
        <v>949667</v>
      </c>
      <c r="CB21" s="141">
        <f t="shared" si="34"/>
        <v>37938.9</v>
      </c>
      <c r="CC21" s="141">
        <f t="shared" si="34"/>
        <v>23318</v>
      </c>
      <c r="CD21" s="141">
        <f t="shared" si="34"/>
        <v>14285</v>
      </c>
      <c r="CE21" s="141">
        <f t="shared" si="34"/>
        <v>14120</v>
      </c>
      <c r="CF21" s="141">
        <f t="shared" si="34"/>
        <v>53529</v>
      </c>
      <c r="CG21" s="141">
        <f t="shared" si="34"/>
        <v>0</v>
      </c>
    </row>
    <row r="22" spans="1:85" s="4" customFormat="1" x14ac:dyDescent="0.2">
      <c r="A22" s="125" t="s">
        <v>346</v>
      </c>
      <c r="B22" s="125" t="s">
        <v>366</v>
      </c>
      <c r="C22" s="251">
        <f t="shared" si="28"/>
        <v>2008</v>
      </c>
      <c r="D22" s="141">
        <f>D132</f>
        <v>20686</v>
      </c>
      <c r="E22" s="141">
        <f t="shared" ref="E22:BP22" si="35">E132</f>
        <v>2026336</v>
      </c>
      <c r="F22" s="141">
        <f t="shared" si="35"/>
        <v>1500621</v>
      </c>
      <c r="G22" s="141">
        <f t="shared" si="35"/>
        <v>358332</v>
      </c>
      <c r="H22" s="141">
        <f t="shared" si="35"/>
        <v>1499346</v>
      </c>
      <c r="I22" s="141">
        <f t="shared" si="35"/>
        <v>2474604</v>
      </c>
      <c r="J22" s="141">
        <f t="shared" si="35"/>
        <v>361365</v>
      </c>
      <c r="K22" s="141">
        <f t="shared" si="35"/>
        <v>2468533</v>
      </c>
      <c r="L22" s="141">
        <f t="shared" si="35"/>
        <v>396348</v>
      </c>
      <c r="M22" s="141">
        <f t="shared" si="35"/>
        <v>221322</v>
      </c>
      <c r="N22" s="141">
        <f t="shared" si="35"/>
        <v>20964</v>
      </c>
      <c r="O22" s="141">
        <f t="shared" si="35"/>
        <v>1269667</v>
      </c>
      <c r="P22" s="141">
        <f t="shared" si="35"/>
        <v>0</v>
      </c>
      <c r="Q22" s="141">
        <f t="shared" si="35"/>
        <v>13836</v>
      </c>
      <c r="R22" s="141">
        <f t="shared" si="35"/>
        <v>0</v>
      </c>
      <c r="S22" s="141">
        <f t="shared" si="35"/>
        <v>206171</v>
      </c>
      <c r="T22" s="141">
        <f t="shared" si="35"/>
        <v>4108019</v>
      </c>
      <c r="U22" s="141">
        <f t="shared" si="35"/>
        <v>68420</v>
      </c>
      <c r="V22" s="141">
        <f t="shared" si="35"/>
        <v>13585043</v>
      </c>
      <c r="W22" s="141">
        <f t="shared" si="35"/>
        <v>626344</v>
      </c>
      <c r="X22" s="141">
        <f t="shared" si="35"/>
        <v>38026</v>
      </c>
      <c r="Y22" s="141">
        <f t="shared" si="35"/>
        <v>519478</v>
      </c>
      <c r="Z22" s="141">
        <f t="shared" si="35"/>
        <v>994139</v>
      </c>
      <c r="AA22" s="141">
        <f t="shared" si="35"/>
        <v>3310</v>
      </c>
      <c r="AB22" s="141">
        <f t="shared" si="35"/>
        <v>5866</v>
      </c>
      <c r="AC22" s="141">
        <f t="shared" si="35"/>
        <v>156197</v>
      </c>
      <c r="AD22" s="141">
        <f t="shared" si="35"/>
        <v>990946</v>
      </c>
      <c r="AE22" s="141">
        <f t="shared" si="35"/>
        <v>177224</v>
      </c>
      <c r="AF22" s="141">
        <f t="shared" si="35"/>
        <v>2477256</v>
      </c>
      <c r="AG22" s="141">
        <f t="shared" si="35"/>
        <v>332625</v>
      </c>
      <c r="AH22" s="141">
        <f t="shared" si="35"/>
        <v>596339</v>
      </c>
      <c r="AI22" s="141">
        <f t="shared" si="35"/>
        <v>129899</v>
      </c>
      <c r="AJ22" s="141">
        <f t="shared" si="35"/>
        <v>8908491</v>
      </c>
      <c r="AK22" s="141">
        <f t="shared" si="35"/>
        <v>12970</v>
      </c>
      <c r="AL22" s="141">
        <f t="shared" si="35"/>
        <v>307569</v>
      </c>
      <c r="AM22" s="141">
        <f t="shared" si="35"/>
        <v>5833523</v>
      </c>
      <c r="AN22" s="141">
        <f t="shared" si="35"/>
        <v>27946091</v>
      </c>
      <c r="AO22" s="141">
        <f t="shared" si="35"/>
        <v>10309222</v>
      </c>
      <c r="AP22" s="141">
        <f t="shared" si="35"/>
        <v>146808</v>
      </c>
      <c r="AQ22" s="141">
        <f t="shared" si="35"/>
        <v>119444</v>
      </c>
      <c r="AR22" s="141">
        <f t="shared" si="35"/>
        <v>1033837</v>
      </c>
      <c r="AS22" s="141">
        <f t="shared" si="35"/>
        <v>2603043</v>
      </c>
      <c r="AT22" s="141">
        <f t="shared" si="35"/>
        <v>384607</v>
      </c>
      <c r="AU22" s="141">
        <f t="shared" si="35"/>
        <v>231667</v>
      </c>
      <c r="AV22" s="141">
        <f t="shared" si="35"/>
        <v>4544536</v>
      </c>
      <c r="AW22" s="141">
        <f t="shared" si="35"/>
        <v>300564</v>
      </c>
      <c r="AX22" s="141">
        <f t="shared" si="35"/>
        <v>347946</v>
      </c>
      <c r="AY22" s="141">
        <f t="shared" si="35"/>
        <v>935644</v>
      </c>
      <c r="AZ22" s="141">
        <f t="shared" si="35"/>
        <v>0</v>
      </c>
      <c r="BA22" s="141">
        <f t="shared" si="35"/>
        <v>884097</v>
      </c>
      <c r="BB22" s="141">
        <f t="shared" si="35"/>
        <v>1755226</v>
      </c>
      <c r="BC22" s="141">
        <f t="shared" si="35"/>
        <v>200577</v>
      </c>
      <c r="BD22" s="141">
        <f t="shared" si="35"/>
        <v>371178</v>
      </c>
      <c r="BE22" s="141">
        <f t="shared" si="35"/>
        <v>702482</v>
      </c>
      <c r="BF22" s="141">
        <f t="shared" si="35"/>
        <v>165439</v>
      </c>
      <c r="BG22" s="141">
        <f t="shared" si="35"/>
        <v>2163482</v>
      </c>
      <c r="BH22" s="141">
        <f t="shared" si="35"/>
        <v>296997</v>
      </c>
      <c r="BI22" s="141">
        <f t="shared" si="35"/>
        <v>404841</v>
      </c>
      <c r="BJ22" s="141">
        <f t="shared" si="35"/>
        <v>1254453</v>
      </c>
      <c r="BK22" s="141">
        <f t="shared" si="35"/>
        <v>221081</v>
      </c>
      <c r="BL22" s="141">
        <f t="shared" si="35"/>
        <v>672760</v>
      </c>
      <c r="BM22" s="141">
        <f t="shared" si="35"/>
        <v>92326</v>
      </c>
      <c r="BN22" s="141">
        <f t="shared" si="35"/>
        <v>996087</v>
      </c>
      <c r="BO22" s="141">
        <f t="shared" si="35"/>
        <v>419842</v>
      </c>
      <c r="BP22" s="141">
        <f t="shared" si="35"/>
        <v>10412388</v>
      </c>
      <c r="BQ22" s="141">
        <f t="shared" ref="BQ22:CG22" si="36">BQ132</f>
        <v>148947</v>
      </c>
      <c r="BR22" s="141">
        <f t="shared" si="36"/>
        <v>127789</v>
      </c>
      <c r="BS22" s="141">
        <f t="shared" si="36"/>
        <v>76545</v>
      </c>
      <c r="BT22" s="141">
        <f t="shared" si="36"/>
        <v>446340</v>
      </c>
      <c r="BU22" s="141">
        <f t="shared" si="36"/>
        <v>1405943</v>
      </c>
      <c r="BV22" s="141">
        <f t="shared" si="36"/>
        <v>341053</v>
      </c>
      <c r="BW22" s="141">
        <f t="shared" si="36"/>
        <v>43141331</v>
      </c>
      <c r="BX22" s="141">
        <f t="shared" si="36"/>
        <v>2987652</v>
      </c>
      <c r="BY22" s="141">
        <f t="shared" si="36"/>
        <v>33494</v>
      </c>
      <c r="BZ22" s="141">
        <f t="shared" si="36"/>
        <v>1846153</v>
      </c>
      <c r="CA22" s="141">
        <f t="shared" si="36"/>
        <v>779885</v>
      </c>
      <c r="CB22" s="141">
        <f t="shared" si="36"/>
        <v>155305</v>
      </c>
      <c r="CC22" s="141">
        <f t="shared" si="36"/>
        <v>271615</v>
      </c>
      <c r="CD22" s="141">
        <f t="shared" si="36"/>
        <v>92733</v>
      </c>
      <c r="CE22" s="141">
        <f t="shared" si="36"/>
        <v>457060</v>
      </c>
      <c r="CF22" s="141">
        <f t="shared" si="36"/>
        <v>1010898</v>
      </c>
      <c r="CG22" s="141">
        <f t="shared" si="36"/>
        <v>618730</v>
      </c>
    </row>
    <row r="23" spans="1:85" s="4" customFormat="1" x14ac:dyDescent="0.2">
      <c r="A23" s="125" t="s">
        <v>354</v>
      </c>
      <c r="B23" s="125" t="s">
        <v>367</v>
      </c>
      <c r="C23" s="251">
        <f t="shared" si="28"/>
        <v>2008</v>
      </c>
      <c r="D23" s="141">
        <f>D133</f>
        <v>0</v>
      </c>
      <c r="E23" s="141">
        <f t="shared" ref="E23:BP23" si="37">E133</f>
        <v>0</v>
      </c>
      <c r="F23" s="141">
        <f t="shared" si="37"/>
        <v>0</v>
      </c>
      <c r="G23" s="141">
        <f t="shared" si="37"/>
        <v>0</v>
      </c>
      <c r="H23" s="141">
        <f t="shared" si="37"/>
        <v>0</v>
      </c>
      <c r="I23" s="141">
        <f t="shared" si="37"/>
        <v>0</v>
      </c>
      <c r="J23" s="141">
        <f t="shared" si="37"/>
        <v>0</v>
      </c>
      <c r="K23" s="141">
        <f t="shared" si="37"/>
        <v>0</v>
      </c>
      <c r="L23" s="141">
        <f t="shared" si="37"/>
        <v>0</v>
      </c>
      <c r="M23" s="141">
        <f t="shared" si="37"/>
        <v>0</v>
      </c>
      <c r="N23" s="141">
        <f t="shared" si="37"/>
        <v>0</v>
      </c>
      <c r="O23" s="141">
        <f t="shared" si="37"/>
        <v>0</v>
      </c>
      <c r="P23" s="141">
        <f t="shared" si="37"/>
        <v>0</v>
      </c>
      <c r="Q23" s="141">
        <f t="shared" si="37"/>
        <v>0</v>
      </c>
      <c r="R23" s="141">
        <f t="shared" si="37"/>
        <v>0</v>
      </c>
      <c r="S23" s="141">
        <f t="shared" si="37"/>
        <v>0</v>
      </c>
      <c r="T23" s="141">
        <f t="shared" si="37"/>
        <v>0</v>
      </c>
      <c r="U23" s="141">
        <f t="shared" si="37"/>
        <v>0</v>
      </c>
      <c r="V23" s="141">
        <f t="shared" si="37"/>
        <v>0</v>
      </c>
      <c r="W23" s="141">
        <f t="shared" si="37"/>
        <v>0</v>
      </c>
      <c r="X23" s="141">
        <f t="shared" si="37"/>
        <v>0</v>
      </c>
      <c r="Y23" s="141">
        <f t="shared" si="37"/>
        <v>0</v>
      </c>
      <c r="Z23" s="141">
        <f t="shared" si="37"/>
        <v>0</v>
      </c>
      <c r="AA23" s="141">
        <f t="shared" si="37"/>
        <v>0</v>
      </c>
      <c r="AB23" s="141">
        <f t="shared" si="37"/>
        <v>0</v>
      </c>
      <c r="AC23" s="141">
        <f t="shared" si="37"/>
        <v>0</v>
      </c>
      <c r="AD23" s="141">
        <f t="shared" si="37"/>
        <v>0</v>
      </c>
      <c r="AE23" s="141">
        <f t="shared" si="37"/>
        <v>0</v>
      </c>
      <c r="AF23" s="141">
        <f t="shared" si="37"/>
        <v>0</v>
      </c>
      <c r="AG23" s="141">
        <f t="shared" si="37"/>
        <v>0</v>
      </c>
      <c r="AH23" s="141">
        <f t="shared" si="37"/>
        <v>0</v>
      </c>
      <c r="AI23" s="141">
        <f t="shared" si="37"/>
        <v>0</v>
      </c>
      <c r="AJ23" s="141">
        <f t="shared" si="37"/>
        <v>0</v>
      </c>
      <c r="AK23" s="141">
        <f t="shared" si="37"/>
        <v>0</v>
      </c>
      <c r="AL23" s="141">
        <f t="shared" si="37"/>
        <v>0</v>
      </c>
      <c r="AM23" s="141">
        <f t="shared" si="37"/>
        <v>0</v>
      </c>
      <c r="AN23" s="141">
        <f t="shared" si="37"/>
        <v>0</v>
      </c>
      <c r="AO23" s="141">
        <f t="shared" si="37"/>
        <v>0</v>
      </c>
      <c r="AP23" s="141">
        <f t="shared" si="37"/>
        <v>0</v>
      </c>
      <c r="AQ23" s="141">
        <f t="shared" si="37"/>
        <v>0</v>
      </c>
      <c r="AR23" s="141">
        <f t="shared" si="37"/>
        <v>0</v>
      </c>
      <c r="AS23" s="141">
        <f t="shared" si="37"/>
        <v>0</v>
      </c>
      <c r="AT23" s="141">
        <f t="shared" si="37"/>
        <v>0</v>
      </c>
      <c r="AU23" s="141">
        <f t="shared" si="37"/>
        <v>0</v>
      </c>
      <c r="AV23" s="141">
        <f t="shared" si="37"/>
        <v>0</v>
      </c>
      <c r="AW23" s="141">
        <f t="shared" si="37"/>
        <v>0</v>
      </c>
      <c r="AX23" s="141">
        <f t="shared" si="37"/>
        <v>0</v>
      </c>
      <c r="AY23" s="141">
        <f t="shared" si="37"/>
        <v>0</v>
      </c>
      <c r="AZ23" s="141">
        <f t="shared" si="37"/>
        <v>0</v>
      </c>
      <c r="BA23" s="141">
        <f t="shared" si="37"/>
        <v>0</v>
      </c>
      <c r="BB23" s="141">
        <f t="shared" si="37"/>
        <v>0</v>
      </c>
      <c r="BC23" s="141">
        <f t="shared" si="37"/>
        <v>0</v>
      </c>
      <c r="BD23" s="141">
        <f t="shared" si="37"/>
        <v>0</v>
      </c>
      <c r="BE23" s="141">
        <f t="shared" si="37"/>
        <v>0</v>
      </c>
      <c r="BF23" s="141">
        <f t="shared" si="37"/>
        <v>0</v>
      </c>
      <c r="BG23" s="141">
        <f t="shared" si="37"/>
        <v>0</v>
      </c>
      <c r="BH23" s="141">
        <f t="shared" si="37"/>
        <v>0</v>
      </c>
      <c r="BI23" s="141">
        <f t="shared" si="37"/>
        <v>0</v>
      </c>
      <c r="BJ23" s="141">
        <f t="shared" si="37"/>
        <v>0</v>
      </c>
      <c r="BK23" s="141">
        <f t="shared" si="37"/>
        <v>0</v>
      </c>
      <c r="BL23" s="141">
        <f t="shared" si="37"/>
        <v>0</v>
      </c>
      <c r="BM23" s="141">
        <f t="shared" si="37"/>
        <v>0</v>
      </c>
      <c r="BN23" s="141">
        <f t="shared" si="37"/>
        <v>0</v>
      </c>
      <c r="BO23" s="141">
        <f t="shared" si="37"/>
        <v>0</v>
      </c>
      <c r="BP23" s="141">
        <f t="shared" si="37"/>
        <v>0</v>
      </c>
      <c r="BQ23" s="141">
        <f t="shared" ref="BQ23:CG23" si="38">BQ133</f>
        <v>0</v>
      </c>
      <c r="BR23" s="141">
        <f t="shared" si="38"/>
        <v>0</v>
      </c>
      <c r="BS23" s="141">
        <f t="shared" si="38"/>
        <v>0</v>
      </c>
      <c r="BT23" s="141">
        <f t="shared" si="38"/>
        <v>0</v>
      </c>
      <c r="BU23" s="141">
        <f t="shared" si="38"/>
        <v>0</v>
      </c>
      <c r="BV23" s="141">
        <f t="shared" si="38"/>
        <v>0</v>
      </c>
      <c r="BW23" s="141">
        <f t="shared" si="38"/>
        <v>0</v>
      </c>
      <c r="BX23" s="141">
        <f t="shared" si="38"/>
        <v>0</v>
      </c>
      <c r="BY23" s="141">
        <f t="shared" si="38"/>
        <v>0</v>
      </c>
      <c r="BZ23" s="141">
        <f t="shared" si="38"/>
        <v>0</v>
      </c>
      <c r="CA23" s="141">
        <f t="shared" si="38"/>
        <v>0</v>
      </c>
      <c r="CB23" s="141">
        <f t="shared" si="38"/>
        <v>0</v>
      </c>
      <c r="CC23" s="141">
        <f t="shared" si="38"/>
        <v>0</v>
      </c>
      <c r="CD23" s="141">
        <f t="shared" si="38"/>
        <v>0</v>
      </c>
      <c r="CE23" s="141">
        <f t="shared" si="38"/>
        <v>0</v>
      </c>
      <c r="CF23" s="141">
        <f t="shared" si="38"/>
        <v>0</v>
      </c>
      <c r="CG23" s="141">
        <f t="shared" si="38"/>
        <v>0</v>
      </c>
    </row>
    <row r="24" spans="1:85" s="4" customFormat="1" x14ac:dyDescent="0.2">
      <c r="A24" s="125" t="s">
        <v>684</v>
      </c>
      <c r="B24" s="125"/>
      <c r="C24" s="251">
        <f t="shared" si="28"/>
        <v>2008</v>
      </c>
      <c r="D24" s="141">
        <f>D134+D135</f>
        <v>20686</v>
      </c>
      <c r="E24" s="141">
        <f t="shared" ref="E24:BP24" si="39">E134+E135</f>
        <v>1993150</v>
      </c>
      <c r="F24" s="141">
        <f t="shared" si="39"/>
        <v>985406</v>
      </c>
      <c r="G24" s="141">
        <f t="shared" si="39"/>
        <v>353530</v>
      </c>
      <c r="H24" s="141">
        <f t="shared" si="39"/>
        <v>1475389</v>
      </c>
      <c r="I24" s="141">
        <f t="shared" si="39"/>
        <v>2448882</v>
      </c>
      <c r="J24" s="141">
        <f t="shared" si="39"/>
        <v>288261</v>
      </c>
      <c r="K24" s="141">
        <f t="shared" si="39"/>
        <v>1957834</v>
      </c>
      <c r="L24" s="141">
        <f t="shared" si="39"/>
        <v>386700</v>
      </c>
      <c r="M24" s="141">
        <f t="shared" si="39"/>
        <v>218050</v>
      </c>
      <c r="N24" s="141">
        <f t="shared" si="39"/>
        <v>20115</v>
      </c>
      <c r="O24" s="141">
        <f t="shared" si="39"/>
        <v>1141824</v>
      </c>
      <c r="P24" s="141">
        <f t="shared" si="39"/>
        <v>0</v>
      </c>
      <c r="Q24" s="141">
        <f t="shared" si="39"/>
        <v>12770</v>
      </c>
      <c r="R24" s="141">
        <f t="shared" si="39"/>
        <v>0</v>
      </c>
      <c r="S24" s="141">
        <f t="shared" si="39"/>
        <v>206171</v>
      </c>
      <c r="T24" s="141">
        <f t="shared" si="39"/>
        <v>3071296</v>
      </c>
      <c r="U24" s="141">
        <f t="shared" si="39"/>
        <v>66121</v>
      </c>
      <c r="V24" s="141">
        <f t="shared" si="39"/>
        <v>11633019</v>
      </c>
      <c r="W24" s="141">
        <f t="shared" si="39"/>
        <v>406240</v>
      </c>
      <c r="X24" s="141">
        <f t="shared" si="39"/>
        <v>36264</v>
      </c>
      <c r="Y24" s="141">
        <f t="shared" si="39"/>
        <v>500997</v>
      </c>
      <c r="Z24" s="141">
        <f t="shared" si="39"/>
        <v>844454</v>
      </c>
      <c r="AA24" s="141">
        <f t="shared" si="39"/>
        <v>0</v>
      </c>
      <c r="AB24" s="141">
        <f t="shared" si="39"/>
        <v>5579</v>
      </c>
      <c r="AC24" s="141">
        <f t="shared" si="39"/>
        <v>125458</v>
      </c>
      <c r="AD24" s="141">
        <f t="shared" si="39"/>
        <v>965727</v>
      </c>
      <c r="AE24" s="141">
        <f t="shared" si="39"/>
        <v>172781</v>
      </c>
      <c r="AF24" s="141">
        <f t="shared" si="39"/>
        <v>2000664</v>
      </c>
      <c r="AG24" s="141">
        <f t="shared" si="39"/>
        <v>324837</v>
      </c>
      <c r="AH24" s="141">
        <f t="shared" si="39"/>
        <v>588371</v>
      </c>
      <c r="AI24" s="141">
        <f t="shared" si="39"/>
        <v>126698</v>
      </c>
      <c r="AJ24" s="141">
        <f t="shared" si="39"/>
        <v>5496894</v>
      </c>
      <c r="AK24" s="141">
        <f t="shared" si="39"/>
        <v>12030</v>
      </c>
      <c r="AL24" s="141">
        <f t="shared" si="39"/>
        <v>229438</v>
      </c>
      <c r="AM24" s="141">
        <f t="shared" si="39"/>
        <v>5040659</v>
      </c>
      <c r="AN24" s="141">
        <f t="shared" si="39"/>
        <v>19681321</v>
      </c>
      <c r="AO24" s="141">
        <f t="shared" si="39"/>
        <v>9006472</v>
      </c>
      <c r="AP24" s="141">
        <f t="shared" si="39"/>
        <v>141953</v>
      </c>
      <c r="AQ24" s="141">
        <f t="shared" si="39"/>
        <v>114152</v>
      </c>
      <c r="AR24" s="141">
        <f t="shared" si="39"/>
        <v>725580</v>
      </c>
      <c r="AS24" s="141">
        <f t="shared" si="39"/>
        <v>2227288</v>
      </c>
      <c r="AT24" s="141">
        <f t="shared" si="39"/>
        <v>379431</v>
      </c>
      <c r="AU24" s="141">
        <f t="shared" si="39"/>
        <v>226544</v>
      </c>
      <c r="AV24" s="141">
        <f t="shared" si="39"/>
        <v>4081604</v>
      </c>
      <c r="AW24" s="141">
        <f t="shared" si="39"/>
        <v>244554</v>
      </c>
      <c r="AX24" s="141">
        <f t="shared" si="39"/>
        <v>344716</v>
      </c>
      <c r="AY24" s="141">
        <f t="shared" si="39"/>
        <v>733053</v>
      </c>
      <c r="AZ24" s="141">
        <f t="shared" si="39"/>
        <v>0</v>
      </c>
      <c r="BA24" s="141">
        <f t="shared" si="39"/>
        <v>869101</v>
      </c>
      <c r="BB24" s="141">
        <f t="shared" si="39"/>
        <v>1719584</v>
      </c>
      <c r="BC24" s="141">
        <f t="shared" si="39"/>
        <v>197323</v>
      </c>
      <c r="BD24" s="141">
        <f t="shared" si="39"/>
        <v>361081</v>
      </c>
      <c r="BE24" s="141">
        <f t="shared" si="39"/>
        <v>691681</v>
      </c>
      <c r="BF24" s="141">
        <f t="shared" si="39"/>
        <v>160425</v>
      </c>
      <c r="BG24" s="141">
        <f t="shared" si="39"/>
        <v>2026126</v>
      </c>
      <c r="BH24" s="141">
        <f t="shared" si="39"/>
        <v>292063</v>
      </c>
      <c r="BI24" s="141">
        <f t="shared" si="39"/>
        <v>396778</v>
      </c>
      <c r="BJ24" s="141">
        <f t="shared" si="39"/>
        <v>1092478</v>
      </c>
      <c r="BK24" s="141">
        <f t="shared" si="39"/>
        <v>213602</v>
      </c>
      <c r="BL24" s="141">
        <f t="shared" si="39"/>
        <v>650699</v>
      </c>
      <c r="BM24" s="141">
        <f t="shared" si="39"/>
        <v>89902</v>
      </c>
      <c r="BN24" s="141">
        <f t="shared" si="39"/>
        <v>842747</v>
      </c>
      <c r="BO24" s="141">
        <f t="shared" si="39"/>
        <v>414302</v>
      </c>
      <c r="BP24" s="141">
        <f t="shared" si="39"/>
        <v>10204367</v>
      </c>
      <c r="BQ24" s="141">
        <f t="shared" ref="BQ24:CG24" si="40">BQ134+BQ135</f>
        <v>145847</v>
      </c>
      <c r="BR24" s="141">
        <f t="shared" si="40"/>
        <v>124007</v>
      </c>
      <c r="BS24" s="141">
        <f t="shared" si="40"/>
        <v>75100</v>
      </c>
      <c r="BT24" s="141">
        <f t="shared" si="40"/>
        <v>377470</v>
      </c>
      <c r="BU24" s="141">
        <f t="shared" si="40"/>
        <v>1374475</v>
      </c>
      <c r="BV24" s="141">
        <f t="shared" si="40"/>
        <v>261816</v>
      </c>
      <c r="BW24" s="141">
        <f t="shared" si="40"/>
        <v>37558918</v>
      </c>
      <c r="BX24" s="141">
        <f t="shared" si="40"/>
        <v>2587776</v>
      </c>
      <c r="BY24" s="141">
        <f t="shared" si="40"/>
        <v>26371</v>
      </c>
      <c r="BZ24" s="141">
        <f t="shared" si="40"/>
        <v>1825246</v>
      </c>
      <c r="CA24" s="141">
        <f t="shared" si="40"/>
        <v>492936</v>
      </c>
      <c r="CB24" s="141">
        <f t="shared" si="40"/>
        <v>153148</v>
      </c>
      <c r="CC24" s="141">
        <f t="shared" si="40"/>
        <v>113593</v>
      </c>
      <c r="CD24" s="141">
        <f t="shared" si="40"/>
        <v>91637</v>
      </c>
      <c r="CE24" s="141">
        <f t="shared" si="40"/>
        <v>448829</v>
      </c>
      <c r="CF24" s="141">
        <f t="shared" si="40"/>
        <v>987141</v>
      </c>
      <c r="CG24" s="141">
        <f t="shared" si="40"/>
        <v>553277</v>
      </c>
    </row>
    <row r="25" spans="1:85" s="4" customFormat="1" x14ac:dyDescent="0.2">
      <c r="A25" s="125" t="s">
        <v>685</v>
      </c>
      <c r="B25" s="125"/>
      <c r="C25" s="251">
        <f t="shared" si="28"/>
        <v>2008</v>
      </c>
      <c r="D25" s="141">
        <f>D136</f>
        <v>0</v>
      </c>
      <c r="E25" s="141">
        <f t="shared" ref="E25:BP26" si="41">E136</f>
        <v>0</v>
      </c>
      <c r="F25" s="141">
        <f t="shared" si="41"/>
        <v>489791</v>
      </c>
      <c r="G25" s="141">
        <f t="shared" si="41"/>
        <v>0</v>
      </c>
      <c r="H25" s="141">
        <f t="shared" si="41"/>
        <v>0</v>
      </c>
      <c r="I25" s="141">
        <f t="shared" si="41"/>
        <v>0</v>
      </c>
      <c r="J25" s="141">
        <f t="shared" si="41"/>
        <v>73104</v>
      </c>
      <c r="K25" s="141">
        <f t="shared" si="41"/>
        <v>483871</v>
      </c>
      <c r="L25" s="141">
        <f t="shared" si="41"/>
        <v>0</v>
      </c>
      <c r="M25" s="141">
        <f t="shared" si="41"/>
        <v>0</v>
      </c>
      <c r="N25" s="141">
        <f t="shared" si="41"/>
        <v>0</v>
      </c>
      <c r="O25" s="141">
        <f t="shared" si="41"/>
        <v>107163</v>
      </c>
      <c r="P25" s="141">
        <f t="shared" si="41"/>
        <v>0</v>
      </c>
      <c r="Q25" s="141">
        <f t="shared" si="41"/>
        <v>0</v>
      </c>
      <c r="R25" s="141">
        <f t="shared" si="41"/>
        <v>0</v>
      </c>
      <c r="S25" s="141">
        <f t="shared" si="41"/>
        <v>0</v>
      </c>
      <c r="T25" s="141">
        <f t="shared" si="41"/>
        <v>988008</v>
      </c>
      <c r="U25" s="141">
        <f t="shared" si="41"/>
        <v>0</v>
      </c>
      <c r="V25" s="141">
        <f t="shared" si="41"/>
        <v>1842419</v>
      </c>
      <c r="W25" s="141">
        <f t="shared" si="41"/>
        <v>212723</v>
      </c>
      <c r="X25" s="141">
        <f t="shared" si="41"/>
        <v>0</v>
      </c>
      <c r="Y25" s="141">
        <f t="shared" si="41"/>
        <v>0</v>
      </c>
      <c r="Z25" s="141">
        <f t="shared" si="41"/>
        <v>138882</v>
      </c>
      <c r="AA25" s="141">
        <f t="shared" si="41"/>
        <v>0</v>
      </c>
      <c r="AB25" s="141">
        <f t="shared" si="41"/>
        <v>0</v>
      </c>
      <c r="AC25" s="141">
        <f t="shared" si="41"/>
        <v>30739</v>
      </c>
      <c r="AD25" s="141">
        <f t="shared" si="41"/>
        <v>0</v>
      </c>
      <c r="AE25" s="141">
        <f t="shared" si="41"/>
        <v>0</v>
      </c>
      <c r="AF25" s="141">
        <f t="shared" si="41"/>
        <v>450554</v>
      </c>
      <c r="AG25" s="141">
        <f t="shared" si="41"/>
        <v>0</v>
      </c>
      <c r="AH25" s="141">
        <f t="shared" si="41"/>
        <v>0</v>
      </c>
      <c r="AI25" s="141">
        <f t="shared" si="41"/>
        <v>0</v>
      </c>
      <c r="AJ25" s="141">
        <f t="shared" si="41"/>
        <v>3299915</v>
      </c>
      <c r="AK25" s="141">
        <f t="shared" si="41"/>
        <v>0</v>
      </c>
      <c r="AL25" s="141">
        <f t="shared" si="41"/>
        <v>74710</v>
      </c>
      <c r="AM25" s="141">
        <f t="shared" si="41"/>
        <v>712935</v>
      </c>
      <c r="AN25" s="141">
        <f t="shared" si="41"/>
        <v>8264770</v>
      </c>
      <c r="AO25" s="141">
        <f t="shared" si="41"/>
        <v>1190146</v>
      </c>
      <c r="AP25" s="141">
        <f t="shared" si="41"/>
        <v>0</v>
      </c>
      <c r="AQ25" s="141">
        <f t="shared" si="41"/>
        <v>0</v>
      </c>
      <c r="AR25" s="141">
        <f t="shared" si="41"/>
        <v>297062</v>
      </c>
      <c r="AS25" s="141">
        <f t="shared" si="41"/>
        <v>329862</v>
      </c>
      <c r="AT25" s="141">
        <f t="shared" si="41"/>
        <v>0</v>
      </c>
      <c r="AU25" s="141">
        <f t="shared" si="41"/>
        <v>0</v>
      </c>
      <c r="AV25" s="141">
        <f t="shared" si="41"/>
        <v>395529</v>
      </c>
      <c r="AW25" s="141">
        <f t="shared" si="41"/>
        <v>51576</v>
      </c>
      <c r="AX25" s="141">
        <f t="shared" si="41"/>
        <v>0</v>
      </c>
      <c r="AY25" s="141">
        <f t="shared" si="41"/>
        <v>188397</v>
      </c>
      <c r="AZ25" s="141">
        <f t="shared" si="41"/>
        <v>0</v>
      </c>
      <c r="BA25" s="141">
        <f t="shared" si="41"/>
        <v>0</v>
      </c>
      <c r="BB25" s="141">
        <f t="shared" si="41"/>
        <v>0</v>
      </c>
      <c r="BC25" s="141">
        <f t="shared" si="41"/>
        <v>0</v>
      </c>
      <c r="BD25" s="141">
        <f t="shared" si="41"/>
        <v>0</v>
      </c>
      <c r="BE25" s="141">
        <f t="shared" si="41"/>
        <v>0</v>
      </c>
      <c r="BF25" s="141">
        <f t="shared" si="41"/>
        <v>0</v>
      </c>
      <c r="BG25" s="141">
        <f t="shared" si="41"/>
        <v>106448</v>
      </c>
      <c r="BH25" s="141">
        <f t="shared" si="41"/>
        <v>0</v>
      </c>
      <c r="BI25" s="141">
        <f t="shared" si="41"/>
        <v>0</v>
      </c>
      <c r="BJ25" s="141">
        <f t="shared" si="41"/>
        <v>123774</v>
      </c>
      <c r="BK25" s="141">
        <f t="shared" si="41"/>
        <v>0</v>
      </c>
      <c r="BL25" s="141">
        <f t="shared" si="41"/>
        <v>0</v>
      </c>
      <c r="BM25" s="141">
        <f t="shared" si="41"/>
        <v>0</v>
      </c>
      <c r="BN25" s="141">
        <f t="shared" si="41"/>
        <v>134390</v>
      </c>
      <c r="BO25" s="141">
        <f t="shared" si="41"/>
        <v>0</v>
      </c>
      <c r="BP25" s="141">
        <f t="shared" si="41"/>
        <v>81053</v>
      </c>
      <c r="BQ25" s="141">
        <f t="shared" ref="BQ25:CG27" si="42">BQ136</f>
        <v>0</v>
      </c>
      <c r="BR25" s="141">
        <f t="shared" si="42"/>
        <v>0</v>
      </c>
      <c r="BS25" s="141">
        <f t="shared" si="42"/>
        <v>0</v>
      </c>
      <c r="BT25" s="141">
        <f t="shared" si="42"/>
        <v>60397</v>
      </c>
      <c r="BU25" s="141">
        <f t="shared" si="42"/>
        <v>0</v>
      </c>
      <c r="BV25" s="141">
        <f t="shared" si="42"/>
        <v>75175</v>
      </c>
      <c r="BW25" s="141">
        <f t="shared" si="42"/>
        <v>5261831</v>
      </c>
      <c r="BX25" s="141">
        <f t="shared" si="42"/>
        <v>343085</v>
      </c>
      <c r="BY25" s="141">
        <f t="shared" si="42"/>
        <v>0</v>
      </c>
      <c r="BZ25" s="141">
        <f t="shared" si="42"/>
        <v>1</v>
      </c>
      <c r="CA25" s="141">
        <f t="shared" si="42"/>
        <v>271080</v>
      </c>
      <c r="CB25" s="141">
        <f t="shared" si="42"/>
        <v>0</v>
      </c>
      <c r="CC25" s="141">
        <f t="shared" si="42"/>
        <v>155179</v>
      </c>
      <c r="CD25" s="141">
        <f t="shared" si="42"/>
        <v>0</v>
      </c>
      <c r="CE25" s="141">
        <f t="shared" si="42"/>
        <v>0</v>
      </c>
      <c r="CF25" s="141">
        <f t="shared" si="42"/>
        <v>0</v>
      </c>
      <c r="CG25" s="141">
        <f t="shared" si="42"/>
        <v>58364</v>
      </c>
    </row>
    <row r="26" spans="1:85" s="4" customFormat="1" x14ac:dyDescent="0.2">
      <c r="A26" s="125" t="s">
        <v>686</v>
      </c>
      <c r="B26" s="125"/>
      <c r="C26" s="251">
        <f t="shared" si="28"/>
        <v>2008</v>
      </c>
      <c r="D26" s="141">
        <f t="shared" ref="D26:S27" si="43">D137</f>
        <v>0</v>
      </c>
      <c r="E26" s="141">
        <f t="shared" si="43"/>
        <v>33186</v>
      </c>
      <c r="F26" s="141">
        <f t="shared" si="43"/>
        <v>23947</v>
      </c>
      <c r="G26" s="141">
        <f t="shared" si="43"/>
        <v>4802</v>
      </c>
      <c r="H26" s="141">
        <f t="shared" si="43"/>
        <v>22064</v>
      </c>
      <c r="I26" s="141">
        <f t="shared" si="43"/>
        <v>25722</v>
      </c>
      <c r="J26" s="141">
        <f t="shared" si="43"/>
        <v>0</v>
      </c>
      <c r="K26" s="141">
        <f t="shared" si="43"/>
        <v>26828</v>
      </c>
      <c r="L26" s="141">
        <f t="shared" si="43"/>
        <v>7168</v>
      </c>
      <c r="M26" s="141">
        <f t="shared" si="43"/>
        <v>3144</v>
      </c>
      <c r="N26" s="141">
        <f t="shared" si="43"/>
        <v>780</v>
      </c>
      <c r="O26" s="141">
        <f t="shared" si="43"/>
        <v>19576</v>
      </c>
      <c r="P26" s="141">
        <f t="shared" si="43"/>
        <v>0</v>
      </c>
      <c r="Q26" s="141">
        <f t="shared" si="43"/>
        <v>1066</v>
      </c>
      <c r="R26" s="141">
        <f t="shared" si="43"/>
        <v>0</v>
      </c>
      <c r="S26" s="141">
        <f t="shared" si="43"/>
        <v>0</v>
      </c>
      <c r="T26" s="141">
        <f t="shared" si="41"/>
        <v>48715</v>
      </c>
      <c r="U26" s="141">
        <f t="shared" si="41"/>
        <v>2041</v>
      </c>
      <c r="V26" s="141">
        <f t="shared" si="41"/>
        <v>109605</v>
      </c>
      <c r="W26" s="141">
        <f t="shared" si="41"/>
        <v>7381</v>
      </c>
      <c r="X26" s="141">
        <f t="shared" si="41"/>
        <v>1721</v>
      </c>
      <c r="Y26" s="141">
        <f t="shared" si="41"/>
        <v>17408</v>
      </c>
      <c r="Z26" s="141">
        <f t="shared" si="41"/>
        <v>10194</v>
      </c>
      <c r="AA26" s="141">
        <f t="shared" si="41"/>
        <v>3310</v>
      </c>
      <c r="AB26" s="141">
        <f t="shared" si="41"/>
        <v>287</v>
      </c>
      <c r="AC26" s="141">
        <f t="shared" si="41"/>
        <v>0</v>
      </c>
      <c r="AD26" s="141">
        <f t="shared" si="41"/>
        <v>23894</v>
      </c>
      <c r="AE26" s="141">
        <f t="shared" si="41"/>
        <v>4443</v>
      </c>
      <c r="AF26" s="141">
        <f t="shared" si="41"/>
        <v>25758</v>
      </c>
      <c r="AG26" s="141">
        <f t="shared" si="41"/>
        <v>6475</v>
      </c>
      <c r="AH26" s="141">
        <f t="shared" si="41"/>
        <v>7513</v>
      </c>
      <c r="AI26" s="141">
        <f t="shared" si="41"/>
        <v>3073</v>
      </c>
      <c r="AJ26" s="141">
        <f t="shared" si="41"/>
        <v>110018</v>
      </c>
      <c r="AK26" s="141">
        <f t="shared" si="41"/>
        <v>940</v>
      </c>
      <c r="AL26" s="141">
        <f t="shared" si="41"/>
        <v>3096</v>
      </c>
      <c r="AM26" s="141">
        <f t="shared" si="41"/>
        <v>79929</v>
      </c>
      <c r="AN26" s="141">
        <f t="shared" si="41"/>
        <v>0</v>
      </c>
      <c r="AO26" s="141">
        <f t="shared" si="41"/>
        <v>112373</v>
      </c>
      <c r="AP26" s="141">
        <f t="shared" si="41"/>
        <v>4491</v>
      </c>
      <c r="AQ26" s="141">
        <f t="shared" si="41"/>
        <v>5292</v>
      </c>
      <c r="AR26" s="141">
        <f t="shared" si="41"/>
        <v>11195</v>
      </c>
      <c r="AS26" s="141">
        <f t="shared" si="41"/>
        <v>45893</v>
      </c>
      <c r="AT26" s="141">
        <f t="shared" si="41"/>
        <v>5176</v>
      </c>
      <c r="AU26" s="141">
        <f t="shared" si="41"/>
        <v>5123</v>
      </c>
      <c r="AV26" s="141">
        <f t="shared" si="41"/>
        <v>65068</v>
      </c>
      <c r="AW26" s="141">
        <f t="shared" si="41"/>
        <v>4316</v>
      </c>
      <c r="AX26" s="141">
        <f t="shared" si="41"/>
        <v>3187</v>
      </c>
      <c r="AY26" s="141">
        <f t="shared" si="41"/>
        <v>13705</v>
      </c>
      <c r="AZ26" s="141">
        <f t="shared" si="41"/>
        <v>0</v>
      </c>
      <c r="BA26" s="141">
        <f t="shared" si="41"/>
        <v>14040</v>
      </c>
      <c r="BB26" s="141">
        <f t="shared" si="41"/>
        <v>34900</v>
      </c>
      <c r="BC26" s="141">
        <f t="shared" si="41"/>
        <v>3002</v>
      </c>
      <c r="BD26" s="141">
        <f t="shared" si="41"/>
        <v>9279</v>
      </c>
      <c r="BE26" s="141">
        <f t="shared" si="41"/>
        <v>9270</v>
      </c>
      <c r="BF26" s="141">
        <f t="shared" si="41"/>
        <v>5014</v>
      </c>
      <c r="BG26" s="141">
        <f t="shared" si="41"/>
        <v>30509</v>
      </c>
      <c r="BH26" s="141">
        <f t="shared" si="41"/>
        <v>4555</v>
      </c>
      <c r="BI26" s="141">
        <f t="shared" si="41"/>
        <v>7084</v>
      </c>
      <c r="BJ26" s="141">
        <f t="shared" si="41"/>
        <v>29209</v>
      </c>
      <c r="BK26" s="141">
        <f t="shared" si="41"/>
        <v>6728</v>
      </c>
      <c r="BL26" s="141">
        <f t="shared" si="41"/>
        <v>21317</v>
      </c>
      <c r="BM26" s="141">
        <f t="shared" si="41"/>
        <v>2424</v>
      </c>
      <c r="BN26" s="141">
        <f t="shared" si="41"/>
        <v>16513</v>
      </c>
      <c r="BO26" s="141">
        <f t="shared" si="41"/>
        <v>5500</v>
      </c>
      <c r="BP26" s="141">
        <f t="shared" si="41"/>
        <v>125612</v>
      </c>
      <c r="BQ26" s="141">
        <f t="shared" si="42"/>
        <v>3100</v>
      </c>
      <c r="BR26" s="141">
        <f t="shared" si="42"/>
        <v>3782</v>
      </c>
      <c r="BS26" s="141">
        <f t="shared" si="42"/>
        <v>1445</v>
      </c>
      <c r="BT26" s="141">
        <f t="shared" si="42"/>
        <v>8335</v>
      </c>
      <c r="BU26" s="141">
        <f t="shared" si="42"/>
        <v>31468</v>
      </c>
      <c r="BV26" s="141">
        <f t="shared" si="42"/>
        <v>3799</v>
      </c>
      <c r="BW26" s="141">
        <f t="shared" si="42"/>
        <v>320582</v>
      </c>
      <c r="BX26" s="141">
        <f t="shared" si="42"/>
        <v>54191</v>
      </c>
      <c r="BY26" s="141">
        <f t="shared" si="42"/>
        <v>7123</v>
      </c>
      <c r="BZ26" s="141">
        <f t="shared" si="42"/>
        <v>20906</v>
      </c>
      <c r="CA26" s="141">
        <f t="shared" si="42"/>
        <v>13179</v>
      </c>
      <c r="CB26" s="141">
        <f t="shared" si="42"/>
        <v>2050</v>
      </c>
      <c r="CC26" s="141">
        <f t="shared" si="42"/>
        <v>2843</v>
      </c>
      <c r="CD26" s="141">
        <f t="shared" si="42"/>
        <v>1096</v>
      </c>
      <c r="CE26" s="141">
        <f t="shared" si="42"/>
        <v>8231</v>
      </c>
      <c r="CF26" s="141">
        <f t="shared" si="42"/>
        <v>23609</v>
      </c>
      <c r="CG26" s="141">
        <f t="shared" si="42"/>
        <v>7089</v>
      </c>
    </row>
    <row r="27" spans="1:85" s="4" customFormat="1" x14ac:dyDescent="0.2">
      <c r="A27" s="125" t="s">
        <v>687</v>
      </c>
      <c r="B27" s="125"/>
      <c r="C27" s="251">
        <f t="shared" si="28"/>
        <v>2008</v>
      </c>
      <c r="D27" s="141">
        <f t="shared" si="43"/>
        <v>0</v>
      </c>
      <c r="E27" s="141">
        <f t="shared" ref="E27:BP27" si="44">E138</f>
        <v>0</v>
      </c>
      <c r="F27" s="141">
        <f t="shared" si="44"/>
        <v>1477</v>
      </c>
      <c r="G27" s="141">
        <f t="shared" si="44"/>
        <v>0</v>
      </c>
      <c r="H27" s="141">
        <f t="shared" si="44"/>
        <v>1893</v>
      </c>
      <c r="I27" s="141">
        <f t="shared" si="44"/>
        <v>0</v>
      </c>
      <c r="J27" s="141">
        <f t="shared" si="44"/>
        <v>0</v>
      </c>
      <c r="K27" s="141">
        <f t="shared" si="44"/>
        <v>0</v>
      </c>
      <c r="L27" s="141">
        <f t="shared" si="44"/>
        <v>2480</v>
      </c>
      <c r="M27" s="141">
        <f t="shared" si="44"/>
        <v>128</v>
      </c>
      <c r="N27" s="141">
        <f t="shared" si="44"/>
        <v>69</v>
      </c>
      <c r="O27" s="141">
        <f t="shared" si="44"/>
        <v>1104</v>
      </c>
      <c r="P27" s="141">
        <f t="shared" si="44"/>
        <v>0</v>
      </c>
      <c r="Q27" s="141">
        <f t="shared" si="44"/>
        <v>0</v>
      </c>
      <c r="R27" s="141">
        <f t="shared" si="44"/>
        <v>0</v>
      </c>
      <c r="S27" s="141">
        <f t="shared" si="44"/>
        <v>0</v>
      </c>
      <c r="T27" s="141">
        <f t="shared" si="44"/>
        <v>0</v>
      </c>
      <c r="U27" s="141">
        <f t="shared" si="44"/>
        <v>258</v>
      </c>
      <c r="V27" s="141">
        <f t="shared" si="44"/>
        <v>0</v>
      </c>
      <c r="W27" s="141">
        <f t="shared" si="44"/>
        <v>0</v>
      </c>
      <c r="X27" s="141">
        <f t="shared" si="44"/>
        <v>41</v>
      </c>
      <c r="Y27" s="141">
        <f t="shared" si="44"/>
        <v>1073</v>
      </c>
      <c r="Z27" s="141">
        <f t="shared" si="44"/>
        <v>609</v>
      </c>
      <c r="AA27" s="141">
        <f t="shared" si="44"/>
        <v>0</v>
      </c>
      <c r="AB27" s="141">
        <f t="shared" si="44"/>
        <v>0</v>
      </c>
      <c r="AC27" s="141">
        <f t="shared" si="44"/>
        <v>0</v>
      </c>
      <c r="AD27" s="141">
        <f t="shared" si="44"/>
        <v>1325</v>
      </c>
      <c r="AE27" s="141">
        <f t="shared" si="44"/>
        <v>0</v>
      </c>
      <c r="AF27" s="141">
        <f t="shared" si="44"/>
        <v>280</v>
      </c>
      <c r="AG27" s="141">
        <f t="shared" si="44"/>
        <v>1313</v>
      </c>
      <c r="AH27" s="141">
        <f t="shared" si="44"/>
        <v>455</v>
      </c>
      <c r="AI27" s="141">
        <f t="shared" si="44"/>
        <v>128</v>
      </c>
      <c r="AJ27" s="141">
        <f t="shared" si="44"/>
        <v>1664</v>
      </c>
      <c r="AK27" s="141">
        <f t="shared" si="44"/>
        <v>0</v>
      </c>
      <c r="AL27" s="141">
        <f t="shared" si="44"/>
        <v>325</v>
      </c>
      <c r="AM27" s="141">
        <f t="shared" si="44"/>
        <v>0</v>
      </c>
      <c r="AN27" s="141">
        <f t="shared" si="44"/>
        <v>0</v>
      </c>
      <c r="AO27" s="141">
        <f t="shared" si="44"/>
        <v>231</v>
      </c>
      <c r="AP27" s="141">
        <f t="shared" si="44"/>
        <v>364</v>
      </c>
      <c r="AQ27" s="141">
        <f t="shared" si="44"/>
        <v>0</v>
      </c>
      <c r="AR27" s="141">
        <f t="shared" si="44"/>
        <v>0</v>
      </c>
      <c r="AS27" s="141">
        <f t="shared" si="44"/>
        <v>0</v>
      </c>
      <c r="AT27" s="141">
        <f t="shared" si="44"/>
        <v>0</v>
      </c>
      <c r="AU27" s="141">
        <f t="shared" si="44"/>
        <v>0</v>
      </c>
      <c r="AV27" s="141">
        <f t="shared" si="44"/>
        <v>2335</v>
      </c>
      <c r="AW27" s="141">
        <f t="shared" si="44"/>
        <v>118</v>
      </c>
      <c r="AX27" s="141">
        <f t="shared" si="44"/>
        <v>43</v>
      </c>
      <c r="AY27" s="141">
        <f t="shared" si="44"/>
        <v>489</v>
      </c>
      <c r="AZ27" s="141">
        <f t="shared" si="44"/>
        <v>0</v>
      </c>
      <c r="BA27" s="141">
        <f t="shared" si="44"/>
        <v>956</v>
      </c>
      <c r="BB27" s="141">
        <f t="shared" si="44"/>
        <v>742</v>
      </c>
      <c r="BC27" s="141">
        <f t="shared" si="44"/>
        <v>252</v>
      </c>
      <c r="BD27" s="141">
        <f t="shared" si="44"/>
        <v>818</v>
      </c>
      <c r="BE27" s="141">
        <f t="shared" si="44"/>
        <v>1531</v>
      </c>
      <c r="BF27" s="141">
        <f t="shared" si="44"/>
        <v>0</v>
      </c>
      <c r="BG27" s="141">
        <f t="shared" si="44"/>
        <v>399</v>
      </c>
      <c r="BH27" s="141">
        <f t="shared" si="44"/>
        <v>379</v>
      </c>
      <c r="BI27" s="141">
        <f t="shared" si="44"/>
        <v>979</v>
      </c>
      <c r="BJ27" s="141">
        <f t="shared" si="44"/>
        <v>8992</v>
      </c>
      <c r="BK27" s="141">
        <f t="shared" si="44"/>
        <v>751</v>
      </c>
      <c r="BL27" s="141">
        <f t="shared" si="44"/>
        <v>744</v>
      </c>
      <c r="BM27" s="141">
        <f t="shared" si="44"/>
        <v>0</v>
      </c>
      <c r="BN27" s="141">
        <f t="shared" si="44"/>
        <v>2437</v>
      </c>
      <c r="BO27" s="141">
        <f t="shared" si="44"/>
        <v>40</v>
      </c>
      <c r="BP27" s="141">
        <f t="shared" si="44"/>
        <v>1356</v>
      </c>
      <c r="BQ27" s="141">
        <f t="shared" si="42"/>
        <v>0</v>
      </c>
      <c r="BR27" s="141">
        <f t="shared" si="42"/>
        <v>0</v>
      </c>
      <c r="BS27" s="141">
        <f t="shared" si="42"/>
        <v>0</v>
      </c>
      <c r="BT27" s="141">
        <f t="shared" si="42"/>
        <v>138</v>
      </c>
      <c r="BU27" s="141">
        <f t="shared" si="42"/>
        <v>0</v>
      </c>
      <c r="BV27" s="141">
        <f t="shared" si="42"/>
        <v>263</v>
      </c>
      <c r="BW27" s="141">
        <f t="shared" si="42"/>
        <v>0</v>
      </c>
      <c r="BX27" s="141">
        <f t="shared" si="42"/>
        <v>2600</v>
      </c>
      <c r="BY27" s="141">
        <f t="shared" si="42"/>
        <v>0</v>
      </c>
      <c r="BZ27" s="141">
        <f t="shared" si="42"/>
        <v>0</v>
      </c>
      <c r="CA27" s="141">
        <f t="shared" si="42"/>
        <v>2690</v>
      </c>
      <c r="CB27" s="141">
        <f t="shared" si="42"/>
        <v>107</v>
      </c>
      <c r="CC27" s="141">
        <f t="shared" si="42"/>
        <v>0</v>
      </c>
      <c r="CD27" s="141">
        <f t="shared" si="42"/>
        <v>0</v>
      </c>
      <c r="CE27" s="141">
        <f t="shared" si="42"/>
        <v>0</v>
      </c>
      <c r="CF27" s="141">
        <f t="shared" si="42"/>
        <v>148</v>
      </c>
      <c r="CG27" s="141">
        <f t="shared" si="42"/>
        <v>0</v>
      </c>
    </row>
    <row r="28" spans="1:85" s="4" customFormat="1" x14ac:dyDescent="0.2">
      <c r="A28" s="245" t="s">
        <v>176</v>
      </c>
      <c r="B28" s="245" t="s">
        <v>675</v>
      </c>
      <c r="C28" s="251">
        <v>2008</v>
      </c>
      <c r="D28" s="141">
        <f>D140</f>
        <v>0</v>
      </c>
      <c r="E28" s="141">
        <f t="shared" ref="E28:BP28" si="45">E140</f>
        <v>0</v>
      </c>
      <c r="F28" s="141">
        <f t="shared" si="45"/>
        <v>0</v>
      </c>
      <c r="G28" s="141">
        <f t="shared" si="45"/>
        <v>0</v>
      </c>
      <c r="H28" s="141">
        <f t="shared" si="45"/>
        <v>0</v>
      </c>
      <c r="I28" s="141">
        <f t="shared" si="45"/>
        <v>0</v>
      </c>
      <c r="J28" s="141">
        <f t="shared" si="45"/>
        <v>0</v>
      </c>
      <c r="K28" s="141">
        <f t="shared" si="45"/>
        <v>0</v>
      </c>
      <c r="L28" s="141">
        <f t="shared" si="45"/>
        <v>0</v>
      </c>
      <c r="M28" s="141">
        <f t="shared" si="45"/>
        <v>0</v>
      </c>
      <c r="N28" s="141">
        <f t="shared" si="45"/>
        <v>0</v>
      </c>
      <c r="O28" s="141">
        <f t="shared" si="45"/>
        <v>0</v>
      </c>
      <c r="P28" s="141">
        <f t="shared" si="45"/>
        <v>0</v>
      </c>
      <c r="Q28" s="141">
        <f t="shared" si="45"/>
        <v>0</v>
      </c>
      <c r="R28" s="141">
        <f t="shared" si="45"/>
        <v>0</v>
      </c>
      <c r="S28" s="141">
        <f t="shared" si="45"/>
        <v>0</v>
      </c>
      <c r="T28" s="141">
        <f t="shared" si="45"/>
        <v>0</v>
      </c>
      <c r="U28" s="141">
        <f t="shared" si="45"/>
        <v>0</v>
      </c>
      <c r="V28" s="141">
        <f t="shared" si="45"/>
        <v>0</v>
      </c>
      <c r="W28" s="141">
        <f t="shared" si="45"/>
        <v>0</v>
      </c>
      <c r="X28" s="141">
        <f t="shared" si="45"/>
        <v>0</v>
      </c>
      <c r="Y28" s="141">
        <f t="shared" si="45"/>
        <v>0</v>
      </c>
      <c r="Z28" s="141">
        <f t="shared" si="45"/>
        <v>0</v>
      </c>
      <c r="AA28" s="141">
        <f t="shared" si="45"/>
        <v>0</v>
      </c>
      <c r="AB28" s="141">
        <f t="shared" si="45"/>
        <v>0</v>
      </c>
      <c r="AC28" s="141">
        <f t="shared" si="45"/>
        <v>0</v>
      </c>
      <c r="AD28" s="141">
        <f t="shared" si="45"/>
        <v>0</v>
      </c>
      <c r="AE28" s="141">
        <f t="shared" si="45"/>
        <v>0</v>
      </c>
      <c r="AF28" s="141">
        <f t="shared" si="45"/>
        <v>0</v>
      </c>
      <c r="AG28" s="141">
        <f t="shared" si="45"/>
        <v>0</v>
      </c>
      <c r="AH28" s="141">
        <f t="shared" si="45"/>
        <v>0</v>
      </c>
      <c r="AI28" s="141">
        <f t="shared" si="45"/>
        <v>0</v>
      </c>
      <c r="AJ28" s="141">
        <f t="shared" si="45"/>
        <v>0</v>
      </c>
      <c r="AK28" s="141">
        <f t="shared" si="45"/>
        <v>0</v>
      </c>
      <c r="AL28" s="141">
        <f t="shared" si="45"/>
        <v>0</v>
      </c>
      <c r="AM28" s="141">
        <f t="shared" si="45"/>
        <v>0</v>
      </c>
      <c r="AN28" s="141">
        <f t="shared" si="45"/>
        <v>0</v>
      </c>
      <c r="AO28" s="141">
        <f t="shared" si="45"/>
        <v>0</v>
      </c>
      <c r="AP28" s="141">
        <f t="shared" si="45"/>
        <v>0</v>
      </c>
      <c r="AQ28" s="141">
        <f t="shared" si="45"/>
        <v>0</v>
      </c>
      <c r="AR28" s="141">
        <f t="shared" si="45"/>
        <v>0</v>
      </c>
      <c r="AS28" s="141">
        <f t="shared" si="45"/>
        <v>0</v>
      </c>
      <c r="AT28" s="141">
        <f t="shared" si="45"/>
        <v>0</v>
      </c>
      <c r="AU28" s="141">
        <f t="shared" si="45"/>
        <v>0</v>
      </c>
      <c r="AV28" s="141">
        <f t="shared" si="45"/>
        <v>0</v>
      </c>
      <c r="AW28" s="141">
        <f t="shared" si="45"/>
        <v>0</v>
      </c>
      <c r="AX28" s="141">
        <f t="shared" si="45"/>
        <v>0</v>
      </c>
      <c r="AY28" s="141">
        <f t="shared" si="45"/>
        <v>0</v>
      </c>
      <c r="AZ28" s="141">
        <f t="shared" si="45"/>
        <v>0</v>
      </c>
      <c r="BA28" s="141">
        <f t="shared" si="45"/>
        <v>0</v>
      </c>
      <c r="BB28" s="141">
        <f t="shared" si="45"/>
        <v>0</v>
      </c>
      <c r="BC28" s="141">
        <f t="shared" si="45"/>
        <v>0</v>
      </c>
      <c r="BD28" s="141">
        <f t="shared" si="45"/>
        <v>0</v>
      </c>
      <c r="BE28" s="141">
        <f t="shared" si="45"/>
        <v>0</v>
      </c>
      <c r="BF28" s="141">
        <f t="shared" si="45"/>
        <v>0</v>
      </c>
      <c r="BG28" s="141">
        <f t="shared" si="45"/>
        <v>0</v>
      </c>
      <c r="BH28" s="141">
        <f t="shared" si="45"/>
        <v>0</v>
      </c>
      <c r="BI28" s="141">
        <f t="shared" si="45"/>
        <v>0</v>
      </c>
      <c r="BJ28" s="141">
        <f t="shared" si="45"/>
        <v>0</v>
      </c>
      <c r="BK28" s="141">
        <f t="shared" si="45"/>
        <v>0</v>
      </c>
      <c r="BL28" s="141">
        <f t="shared" si="45"/>
        <v>0</v>
      </c>
      <c r="BM28" s="141">
        <f t="shared" si="45"/>
        <v>0</v>
      </c>
      <c r="BN28" s="141">
        <f t="shared" si="45"/>
        <v>0</v>
      </c>
      <c r="BO28" s="141">
        <f t="shared" si="45"/>
        <v>0</v>
      </c>
      <c r="BP28" s="141">
        <f t="shared" si="45"/>
        <v>0</v>
      </c>
      <c r="BQ28" s="141">
        <f t="shared" ref="BQ28:CG28" si="46">BQ140</f>
        <v>0</v>
      </c>
      <c r="BR28" s="141">
        <f t="shared" si="46"/>
        <v>0</v>
      </c>
      <c r="BS28" s="141">
        <f t="shared" si="46"/>
        <v>0</v>
      </c>
      <c r="BT28" s="141">
        <f t="shared" si="46"/>
        <v>0</v>
      </c>
      <c r="BU28" s="141">
        <f t="shared" si="46"/>
        <v>0</v>
      </c>
      <c r="BV28" s="141">
        <f t="shared" si="46"/>
        <v>0</v>
      </c>
      <c r="BW28" s="141">
        <f t="shared" si="46"/>
        <v>0</v>
      </c>
      <c r="BX28" s="141">
        <f t="shared" si="46"/>
        <v>0</v>
      </c>
      <c r="BY28" s="141">
        <f t="shared" si="46"/>
        <v>0</v>
      </c>
      <c r="BZ28" s="141">
        <f t="shared" si="46"/>
        <v>0</v>
      </c>
      <c r="CA28" s="141">
        <f t="shared" si="46"/>
        <v>0</v>
      </c>
      <c r="CB28" s="141">
        <f t="shared" si="46"/>
        <v>0</v>
      </c>
      <c r="CC28" s="141">
        <f t="shared" si="46"/>
        <v>0</v>
      </c>
      <c r="CD28" s="141">
        <f t="shared" si="46"/>
        <v>0</v>
      </c>
      <c r="CE28" s="141">
        <f t="shared" si="46"/>
        <v>0</v>
      </c>
      <c r="CF28" s="141">
        <f t="shared" si="46"/>
        <v>0</v>
      </c>
      <c r="CG28" s="141">
        <f t="shared" si="46"/>
        <v>0</v>
      </c>
    </row>
    <row r="29" spans="1:85" s="4" customFormat="1" x14ac:dyDescent="0.2">
      <c r="A29" s="245" t="s">
        <v>93</v>
      </c>
      <c r="B29" s="245" t="s">
        <v>672</v>
      </c>
      <c r="C29" s="251">
        <v>2008</v>
      </c>
      <c r="D29" s="141">
        <f>D141</f>
        <v>614676.67000000004</v>
      </c>
      <c r="E29" s="141">
        <f t="shared" ref="E29:BP29" si="47">E141</f>
        <v>18539980</v>
      </c>
      <c r="F29" s="141">
        <f t="shared" si="47"/>
        <v>8150103</v>
      </c>
      <c r="G29" s="141">
        <f t="shared" si="47"/>
        <v>3145523</v>
      </c>
      <c r="H29" s="141">
        <f t="shared" si="47"/>
        <v>8530712</v>
      </c>
      <c r="I29" s="141">
        <f t="shared" si="47"/>
        <v>16316294.970000001</v>
      </c>
      <c r="J29" s="141">
        <f t="shared" si="47"/>
        <v>3252671</v>
      </c>
      <c r="K29" s="141">
        <f t="shared" si="47"/>
        <v>10564174</v>
      </c>
      <c r="L29" s="141">
        <f t="shared" si="47"/>
        <v>4190635.88</v>
      </c>
      <c r="M29" s="141">
        <f t="shared" si="47"/>
        <v>1506903.23</v>
      </c>
      <c r="N29" s="141">
        <f t="shared" si="47"/>
        <v>410559.66</v>
      </c>
      <c r="O29" s="141">
        <f t="shared" si="47"/>
        <v>7847771</v>
      </c>
      <c r="P29" s="141">
        <f t="shared" si="47"/>
        <v>0</v>
      </c>
      <c r="Q29" s="141">
        <f t="shared" si="47"/>
        <v>423943</v>
      </c>
      <c r="R29" s="141">
        <f t="shared" si="47"/>
        <v>0</v>
      </c>
      <c r="S29" s="141">
        <f t="shared" si="47"/>
        <v>876520</v>
      </c>
      <c r="T29" s="141">
        <f t="shared" si="47"/>
        <v>20910961</v>
      </c>
      <c r="U29" s="141">
        <f t="shared" si="47"/>
        <v>801391.21</v>
      </c>
      <c r="V29" s="141">
        <f t="shared" si="47"/>
        <v>41924681</v>
      </c>
      <c r="W29" s="141">
        <f t="shared" si="47"/>
        <v>3060716.9</v>
      </c>
      <c r="X29" s="141">
        <f t="shared" si="47"/>
        <v>734833.27</v>
      </c>
      <c r="Y29" s="141">
        <f t="shared" si="47"/>
        <v>6857907.5</v>
      </c>
      <c r="Z29" s="141">
        <f t="shared" si="47"/>
        <v>5097595.43</v>
      </c>
      <c r="AA29" s="141">
        <f t="shared" si="47"/>
        <v>800223.16</v>
      </c>
      <c r="AB29" s="141">
        <f t="shared" si="47"/>
        <v>164894.39000000001</v>
      </c>
      <c r="AC29" s="141">
        <f t="shared" si="47"/>
        <v>8230031.5899999999</v>
      </c>
      <c r="AD29" s="141">
        <f t="shared" si="47"/>
        <v>12176482</v>
      </c>
      <c r="AE29" s="141">
        <f t="shared" si="47"/>
        <v>3170552.32</v>
      </c>
      <c r="AF29" s="141">
        <f t="shared" si="47"/>
        <v>13247514.65</v>
      </c>
      <c r="AG29" s="141">
        <f t="shared" si="47"/>
        <v>7712570</v>
      </c>
      <c r="AH29" s="141">
        <f t="shared" si="47"/>
        <v>5190474</v>
      </c>
      <c r="AI29" s="141">
        <f t="shared" si="47"/>
        <v>494512.08</v>
      </c>
      <c r="AJ29" s="141">
        <f t="shared" si="47"/>
        <v>61913757.380000003</v>
      </c>
      <c r="AK29" s="141">
        <f t="shared" si="47"/>
        <v>168316.02</v>
      </c>
      <c r="AL29" s="141">
        <f t="shared" si="47"/>
        <v>448425</v>
      </c>
      <c r="AM29" s="141">
        <f t="shared" si="47"/>
        <v>33893035</v>
      </c>
      <c r="AN29" s="141">
        <f t="shared" si="47"/>
        <v>581560000</v>
      </c>
      <c r="AO29" s="141">
        <f t="shared" si="47"/>
        <v>76337046.75</v>
      </c>
      <c r="AP29" s="141">
        <f t="shared" si="47"/>
        <v>5218863.63</v>
      </c>
      <c r="AQ29" s="141">
        <f t="shared" si="47"/>
        <v>1147416</v>
      </c>
      <c r="AR29" s="141">
        <f t="shared" si="47"/>
        <v>5256358.16</v>
      </c>
      <c r="AS29" s="141">
        <f t="shared" si="47"/>
        <v>16733933.75</v>
      </c>
      <c r="AT29" s="141">
        <f t="shared" si="47"/>
        <v>1659970.59</v>
      </c>
      <c r="AU29" s="141">
        <f t="shared" si="47"/>
        <v>2157328.77</v>
      </c>
      <c r="AV29" s="141">
        <f t="shared" si="47"/>
        <v>33408795</v>
      </c>
      <c r="AW29" s="141">
        <f t="shared" si="47"/>
        <v>2055504.37</v>
      </c>
      <c r="AX29" s="141">
        <f t="shared" si="47"/>
        <v>1716739.1</v>
      </c>
      <c r="AY29" s="141">
        <f t="shared" si="47"/>
        <v>6369002.8399999999</v>
      </c>
      <c r="AZ29" s="141">
        <f t="shared" si="47"/>
        <v>0</v>
      </c>
      <c r="BA29" s="141">
        <f t="shared" si="47"/>
        <v>8106489</v>
      </c>
      <c r="BB29" s="141">
        <f t="shared" si="47"/>
        <v>13673996.710000001</v>
      </c>
      <c r="BC29" s="141">
        <f t="shared" si="47"/>
        <v>2172311.7000000002</v>
      </c>
      <c r="BD29" s="141">
        <f t="shared" si="47"/>
        <v>6716125</v>
      </c>
      <c r="BE29" s="141">
        <f t="shared" si="47"/>
        <v>5565811</v>
      </c>
      <c r="BF29" s="141">
        <f t="shared" si="47"/>
        <v>1423748</v>
      </c>
      <c r="BG29" s="141">
        <f t="shared" si="47"/>
        <v>17500816</v>
      </c>
      <c r="BH29" s="141">
        <f t="shared" si="47"/>
        <v>2775392.71</v>
      </c>
      <c r="BI29" s="141">
        <f t="shared" si="47"/>
        <v>3184956</v>
      </c>
      <c r="BJ29" s="141">
        <f t="shared" si="47"/>
        <v>9920593</v>
      </c>
      <c r="BK29" s="141">
        <f t="shared" si="47"/>
        <v>2000424.91</v>
      </c>
      <c r="BL29" s="141">
        <f t="shared" si="47"/>
        <v>7340925</v>
      </c>
      <c r="BM29" s="141">
        <f t="shared" si="47"/>
        <v>971364.47</v>
      </c>
      <c r="BN29" s="141">
        <f t="shared" si="47"/>
        <v>7700558</v>
      </c>
      <c r="BO29" s="141">
        <f t="shared" si="47"/>
        <v>2559297.94</v>
      </c>
      <c r="BP29" s="141">
        <f t="shared" si="47"/>
        <v>57284967</v>
      </c>
      <c r="BQ29" s="141">
        <f t="shared" ref="BQ29:CG29" si="48">BQ141</f>
        <v>980208</v>
      </c>
      <c r="BR29" s="141">
        <f t="shared" si="48"/>
        <v>1040276</v>
      </c>
      <c r="BS29" s="141">
        <f t="shared" si="48"/>
        <v>869707.17</v>
      </c>
      <c r="BT29" s="141">
        <f t="shared" si="48"/>
        <v>3859623.48</v>
      </c>
      <c r="BU29" s="141">
        <f t="shared" si="48"/>
        <v>10825519.630000001</v>
      </c>
      <c r="BV29" s="141">
        <f t="shared" si="48"/>
        <v>1611287.83</v>
      </c>
      <c r="BW29" s="141">
        <f t="shared" si="48"/>
        <v>182103782</v>
      </c>
      <c r="BX29" s="141">
        <f t="shared" si="48"/>
        <v>27617009</v>
      </c>
      <c r="BY29" s="141">
        <f t="shared" si="48"/>
        <v>2719353.09</v>
      </c>
      <c r="BZ29" s="141">
        <f t="shared" si="48"/>
        <v>13383026</v>
      </c>
      <c r="CA29" s="141">
        <f t="shared" si="48"/>
        <v>5140986</v>
      </c>
      <c r="CB29" s="141">
        <f t="shared" si="48"/>
        <v>697835.83</v>
      </c>
      <c r="CC29" s="141">
        <f t="shared" si="48"/>
        <v>773354.62</v>
      </c>
      <c r="CD29" s="141">
        <f t="shared" si="48"/>
        <v>372017.42</v>
      </c>
      <c r="CE29" s="141">
        <f t="shared" si="48"/>
        <v>4825099</v>
      </c>
      <c r="CF29" s="141">
        <f t="shared" si="48"/>
        <v>11948504</v>
      </c>
      <c r="CG29" s="141">
        <f t="shared" si="48"/>
        <v>3823544.63</v>
      </c>
    </row>
    <row r="30" spans="1:85" s="4" customFormat="1" x14ac:dyDescent="0.2">
      <c r="A30" s="245" t="s">
        <v>99</v>
      </c>
      <c r="B30" s="245" t="s">
        <v>673</v>
      </c>
      <c r="C30" s="251">
        <v>2008</v>
      </c>
      <c r="D30" s="141">
        <f>D142+D143</f>
        <v>278856.19</v>
      </c>
      <c r="E30" s="141">
        <f t="shared" ref="E30:BP30" si="49">E142+E143</f>
        <v>10769909</v>
      </c>
      <c r="F30" s="141">
        <f t="shared" si="49"/>
        <v>5947501</v>
      </c>
      <c r="G30" s="141">
        <f t="shared" si="49"/>
        <v>2632253</v>
      </c>
      <c r="H30" s="141">
        <f t="shared" si="49"/>
        <v>6707602</v>
      </c>
      <c r="I30" s="141">
        <f t="shared" si="49"/>
        <v>10308328.970000001</v>
      </c>
      <c r="J30" s="141">
        <f t="shared" si="49"/>
        <v>1011942</v>
      </c>
      <c r="K30" s="141">
        <f t="shared" si="49"/>
        <v>9936971</v>
      </c>
      <c r="L30" s="141">
        <f t="shared" si="49"/>
        <v>3833317.63</v>
      </c>
      <c r="M30" s="141">
        <f t="shared" si="49"/>
        <v>902440.7</v>
      </c>
      <c r="N30" s="141">
        <f t="shared" si="49"/>
        <v>164833.43</v>
      </c>
      <c r="O30" s="141">
        <f t="shared" si="49"/>
        <v>4826709</v>
      </c>
      <c r="P30" s="141">
        <f t="shared" si="49"/>
        <v>0</v>
      </c>
      <c r="Q30" s="141">
        <f t="shared" si="49"/>
        <v>163801</v>
      </c>
      <c r="R30" s="141">
        <f t="shared" si="49"/>
        <v>0</v>
      </c>
      <c r="S30" s="141">
        <f t="shared" si="49"/>
        <v>645211.71000000008</v>
      </c>
      <c r="T30" s="141">
        <f t="shared" si="49"/>
        <v>18574821</v>
      </c>
      <c r="U30" s="141">
        <f t="shared" si="49"/>
        <v>923283.67999999993</v>
      </c>
      <c r="V30" s="141">
        <f t="shared" si="49"/>
        <v>60891319</v>
      </c>
      <c r="W30" s="141">
        <f t="shared" si="49"/>
        <v>2680733.2599999998</v>
      </c>
      <c r="X30" s="141">
        <f t="shared" si="49"/>
        <v>408838</v>
      </c>
      <c r="Y30" s="141">
        <f t="shared" si="49"/>
        <v>2753459.2600000002</v>
      </c>
      <c r="Z30" s="141">
        <f t="shared" si="49"/>
        <v>3684599.71</v>
      </c>
      <c r="AA30" s="141">
        <f t="shared" si="49"/>
        <v>566937.68999999994</v>
      </c>
      <c r="AB30" s="141">
        <f t="shared" si="49"/>
        <v>66649.09</v>
      </c>
      <c r="AC30" s="141">
        <f t="shared" si="49"/>
        <v>1846759.31</v>
      </c>
      <c r="AD30" s="141">
        <f t="shared" si="49"/>
        <v>8942412.379999999</v>
      </c>
      <c r="AE30" s="141">
        <f t="shared" si="49"/>
        <v>879218.79</v>
      </c>
      <c r="AF30" s="141">
        <f t="shared" si="49"/>
        <v>9435328.1500000004</v>
      </c>
      <c r="AG30" s="141">
        <f t="shared" si="49"/>
        <v>3693185</v>
      </c>
      <c r="AH30" s="141">
        <f t="shared" si="49"/>
        <v>3448854</v>
      </c>
      <c r="AI30" s="141">
        <f t="shared" si="49"/>
        <v>387223.85</v>
      </c>
      <c r="AJ30" s="141">
        <f t="shared" si="49"/>
        <v>23267000.140000001</v>
      </c>
      <c r="AK30" s="141">
        <f t="shared" si="49"/>
        <v>66108.430000000008</v>
      </c>
      <c r="AL30" s="141">
        <f t="shared" si="49"/>
        <v>161242</v>
      </c>
      <c r="AM30" s="141">
        <f t="shared" si="49"/>
        <v>24528771</v>
      </c>
      <c r="AN30" s="141">
        <f t="shared" si="49"/>
        <v>254417000</v>
      </c>
      <c r="AO30" s="141">
        <f t="shared" si="49"/>
        <v>57704807.219999999</v>
      </c>
      <c r="AP30" s="141">
        <f t="shared" si="49"/>
        <v>1382833.3900000001</v>
      </c>
      <c r="AQ30" s="141">
        <f t="shared" si="49"/>
        <v>761233</v>
      </c>
      <c r="AR30" s="141">
        <f t="shared" si="49"/>
        <v>3882686.35</v>
      </c>
      <c r="AS30" s="141">
        <f t="shared" si="49"/>
        <v>14193737.98</v>
      </c>
      <c r="AT30" s="141">
        <f t="shared" si="49"/>
        <v>1662224</v>
      </c>
      <c r="AU30" s="141">
        <f t="shared" si="49"/>
        <v>1728945</v>
      </c>
      <c r="AV30" s="141">
        <f t="shared" si="49"/>
        <v>17927407</v>
      </c>
      <c r="AW30" s="141">
        <f t="shared" si="49"/>
        <v>663929.28</v>
      </c>
      <c r="AX30" s="141">
        <f t="shared" si="49"/>
        <v>966261.43</v>
      </c>
      <c r="AY30" s="141">
        <f t="shared" si="49"/>
        <v>3688306.9</v>
      </c>
      <c r="AZ30" s="141">
        <f t="shared" si="49"/>
        <v>0</v>
      </c>
      <c r="BA30" s="141">
        <f t="shared" si="49"/>
        <v>6732258</v>
      </c>
      <c r="BB30" s="141">
        <f t="shared" si="49"/>
        <v>11857387.699999999</v>
      </c>
      <c r="BC30" s="141">
        <f t="shared" si="49"/>
        <v>2366087.66</v>
      </c>
      <c r="BD30" s="141">
        <f t="shared" si="49"/>
        <v>3557524</v>
      </c>
      <c r="BE30" s="141">
        <f t="shared" si="49"/>
        <v>4278951</v>
      </c>
      <c r="BF30" s="141">
        <f t="shared" si="49"/>
        <v>734212</v>
      </c>
      <c r="BG30" s="141">
        <f t="shared" si="49"/>
        <v>10126900</v>
      </c>
      <c r="BH30" s="141">
        <f t="shared" si="49"/>
        <v>1350793.87</v>
      </c>
      <c r="BI30" s="141">
        <f t="shared" si="49"/>
        <v>2967518</v>
      </c>
      <c r="BJ30" s="141">
        <f t="shared" si="49"/>
        <v>7250803</v>
      </c>
      <c r="BK30" s="141">
        <f t="shared" si="49"/>
        <v>1442033.88</v>
      </c>
      <c r="BL30" s="141">
        <f t="shared" si="49"/>
        <v>5859190</v>
      </c>
      <c r="BM30" s="141">
        <f t="shared" si="49"/>
        <v>808171.62999999989</v>
      </c>
      <c r="BN30" s="141">
        <f t="shared" si="49"/>
        <v>4631935</v>
      </c>
      <c r="BO30" s="141">
        <f t="shared" si="49"/>
        <v>2048257.8199999998</v>
      </c>
      <c r="BP30" s="141">
        <f t="shared" si="49"/>
        <v>52637476</v>
      </c>
      <c r="BQ30" s="141">
        <f t="shared" ref="BQ30:CG30" si="50">BQ142+BQ143</f>
        <v>699009</v>
      </c>
      <c r="BR30" s="141">
        <f t="shared" si="50"/>
        <v>653316.96</v>
      </c>
      <c r="BS30" s="141">
        <f t="shared" si="50"/>
        <v>584286.08000000007</v>
      </c>
      <c r="BT30" s="141">
        <f t="shared" si="50"/>
        <v>2088798.88</v>
      </c>
      <c r="BU30" s="141">
        <f t="shared" si="50"/>
        <v>5536921.6300000008</v>
      </c>
      <c r="BV30" s="141">
        <f t="shared" si="50"/>
        <v>686628.11</v>
      </c>
      <c r="BW30" s="141">
        <f t="shared" si="50"/>
        <v>244974357</v>
      </c>
      <c r="BX30" s="141">
        <f t="shared" si="50"/>
        <v>15150080</v>
      </c>
      <c r="BY30" s="141">
        <f t="shared" si="50"/>
        <v>599707.02</v>
      </c>
      <c r="BZ30" s="141">
        <f t="shared" si="50"/>
        <v>11269636</v>
      </c>
      <c r="CA30" s="141">
        <f t="shared" si="50"/>
        <v>1350308</v>
      </c>
      <c r="CB30" s="141">
        <f t="shared" si="50"/>
        <v>653565.38</v>
      </c>
      <c r="CC30" s="141">
        <f t="shared" si="50"/>
        <v>671235.07000000007</v>
      </c>
      <c r="CD30" s="141">
        <f t="shared" si="50"/>
        <v>339974.33999999997</v>
      </c>
      <c r="CE30" s="141">
        <f t="shared" si="50"/>
        <v>2787023</v>
      </c>
      <c r="CF30" s="141">
        <f t="shared" si="50"/>
        <v>5645597</v>
      </c>
      <c r="CG30" s="141">
        <f t="shared" si="50"/>
        <v>2373474.5099999998</v>
      </c>
    </row>
    <row r="31" spans="1:85" s="4" customFormat="1" x14ac:dyDescent="0.2">
      <c r="A31" s="245" t="s">
        <v>688</v>
      </c>
      <c r="B31" s="245" t="s">
        <v>674</v>
      </c>
      <c r="C31" s="251">
        <v>2008</v>
      </c>
      <c r="D31" s="141">
        <f>D144</f>
        <v>0</v>
      </c>
      <c r="E31" s="141">
        <f t="shared" ref="E31:BP31" si="51">E144</f>
        <v>0</v>
      </c>
      <c r="F31" s="141">
        <f t="shared" si="51"/>
        <v>1195945</v>
      </c>
      <c r="G31" s="141">
        <f t="shared" si="51"/>
        <v>0</v>
      </c>
      <c r="H31" s="141">
        <f t="shared" si="51"/>
        <v>0</v>
      </c>
      <c r="I31" s="141">
        <f t="shared" si="51"/>
        <v>0</v>
      </c>
      <c r="J31" s="141">
        <f t="shared" si="51"/>
        <v>212327</v>
      </c>
      <c r="K31" s="141">
        <f t="shared" si="51"/>
        <v>697221</v>
      </c>
      <c r="L31" s="141">
        <f t="shared" si="51"/>
        <v>0</v>
      </c>
      <c r="M31" s="141">
        <f t="shared" si="51"/>
        <v>0</v>
      </c>
      <c r="N31" s="141">
        <f t="shared" si="51"/>
        <v>0</v>
      </c>
      <c r="O31" s="141">
        <f t="shared" si="51"/>
        <v>561248</v>
      </c>
      <c r="P31" s="141">
        <f t="shared" si="51"/>
        <v>0</v>
      </c>
      <c r="Q31" s="141">
        <f t="shared" si="51"/>
        <v>0</v>
      </c>
      <c r="R31" s="141">
        <f t="shared" si="51"/>
        <v>0</v>
      </c>
      <c r="S31" s="141">
        <f t="shared" si="51"/>
        <v>0</v>
      </c>
      <c r="T31" s="141">
        <f t="shared" si="51"/>
        <v>4466718</v>
      </c>
      <c r="U31" s="141">
        <f t="shared" si="51"/>
        <v>0</v>
      </c>
      <c r="V31" s="141">
        <f t="shared" si="51"/>
        <v>5770995</v>
      </c>
      <c r="W31" s="141">
        <f t="shared" si="51"/>
        <v>254433.68</v>
      </c>
      <c r="X31" s="141">
        <f t="shared" si="51"/>
        <v>0</v>
      </c>
      <c r="Y31" s="141">
        <f t="shared" si="51"/>
        <v>0</v>
      </c>
      <c r="Z31" s="141">
        <f t="shared" si="51"/>
        <v>304751.65999999997</v>
      </c>
      <c r="AA31" s="141">
        <f t="shared" si="51"/>
        <v>0</v>
      </c>
      <c r="AB31" s="141">
        <f t="shared" si="51"/>
        <v>0</v>
      </c>
      <c r="AC31" s="141">
        <f t="shared" si="51"/>
        <v>295497.71000000002</v>
      </c>
      <c r="AD31" s="141">
        <f t="shared" si="51"/>
        <v>0</v>
      </c>
      <c r="AE31" s="141">
        <f t="shared" si="51"/>
        <v>0</v>
      </c>
      <c r="AF31" s="141">
        <f t="shared" si="51"/>
        <v>746390.84</v>
      </c>
      <c r="AG31" s="141">
        <f t="shared" si="51"/>
        <v>0</v>
      </c>
      <c r="AH31" s="141">
        <f t="shared" si="51"/>
        <v>0</v>
      </c>
      <c r="AI31" s="141">
        <f t="shared" si="51"/>
        <v>0</v>
      </c>
      <c r="AJ31" s="141">
        <f t="shared" si="51"/>
        <v>2242360.89</v>
      </c>
      <c r="AK31" s="141">
        <f t="shared" si="51"/>
        <v>0</v>
      </c>
      <c r="AL31" s="141">
        <f t="shared" si="51"/>
        <v>96857</v>
      </c>
      <c r="AM31" s="141">
        <f t="shared" si="51"/>
        <v>2016307</v>
      </c>
      <c r="AN31" s="141">
        <f t="shared" si="51"/>
        <v>9451000</v>
      </c>
      <c r="AO31" s="141">
        <f t="shared" si="51"/>
        <v>3799502.13</v>
      </c>
      <c r="AP31" s="141">
        <f t="shared" si="51"/>
        <v>0</v>
      </c>
      <c r="AQ31" s="141">
        <f t="shared" si="51"/>
        <v>0</v>
      </c>
      <c r="AR31" s="141">
        <f t="shared" si="51"/>
        <v>318560.17</v>
      </c>
      <c r="AS31" s="141">
        <f t="shared" si="51"/>
        <v>957821.97</v>
      </c>
      <c r="AT31" s="141">
        <f t="shared" si="51"/>
        <v>0</v>
      </c>
      <c r="AU31" s="141">
        <f t="shared" si="51"/>
        <v>0</v>
      </c>
      <c r="AV31" s="141">
        <f t="shared" si="51"/>
        <v>795233</v>
      </c>
      <c r="AW31" s="141">
        <f t="shared" si="51"/>
        <v>21700.23</v>
      </c>
      <c r="AX31" s="141">
        <f t="shared" si="51"/>
        <v>0</v>
      </c>
      <c r="AY31" s="141">
        <f t="shared" si="51"/>
        <v>435139.34</v>
      </c>
      <c r="AZ31" s="141">
        <f t="shared" si="51"/>
        <v>0</v>
      </c>
      <c r="BA31" s="141">
        <f t="shared" si="51"/>
        <v>0</v>
      </c>
      <c r="BB31" s="141">
        <f t="shared" si="51"/>
        <v>0</v>
      </c>
      <c r="BC31" s="141">
        <f t="shared" si="51"/>
        <v>0</v>
      </c>
      <c r="BD31" s="141">
        <f t="shared" si="51"/>
        <v>0</v>
      </c>
      <c r="BE31" s="141">
        <f t="shared" si="51"/>
        <v>0</v>
      </c>
      <c r="BF31" s="141">
        <f t="shared" si="51"/>
        <v>0</v>
      </c>
      <c r="BG31" s="141">
        <f t="shared" si="51"/>
        <v>681126</v>
      </c>
      <c r="BH31" s="141">
        <f t="shared" si="51"/>
        <v>0</v>
      </c>
      <c r="BI31" s="141">
        <f t="shared" si="51"/>
        <v>0</v>
      </c>
      <c r="BJ31" s="141">
        <f t="shared" si="51"/>
        <v>635404</v>
      </c>
      <c r="BK31" s="141">
        <f t="shared" si="51"/>
        <v>0</v>
      </c>
      <c r="BL31" s="141">
        <f t="shared" si="51"/>
        <v>0</v>
      </c>
      <c r="BM31" s="141">
        <f t="shared" si="51"/>
        <v>0</v>
      </c>
      <c r="BN31" s="141">
        <f t="shared" si="51"/>
        <v>103009</v>
      </c>
      <c r="BO31" s="141">
        <f t="shared" si="51"/>
        <v>0</v>
      </c>
      <c r="BP31" s="141">
        <f t="shared" si="51"/>
        <v>156527</v>
      </c>
      <c r="BQ31" s="141">
        <f t="shared" ref="BQ31:CG31" si="52">BQ144</f>
        <v>0</v>
      </c>
      <c r="BR31" s="141">
        <f t="shared" si="52"/>
        <v>0</v>
      </c>
      <c r="BS31" s="141">
        <f t="shared" si="52"/>
        <v>0</v>
      </c>
      <c r="BT31" s="141">
        <f t="shared" si="52"/>
        <v>16852.14</v>
      </c>
      <c r="BU31" s="141">
        <f t="shared" si="52"/>
        <v>0</v>
      </c>
      <c r="BV31" s="141">
        <f t="shared" si="52"/>
        <v>55574.03</v>
      </c>
      <c r="BW31" s="141">
        <f t="shared" si="52"/>
        <v>18348543</v>
      </c>
      <c r="BX31" s="141">
        <f t="shared" si="52"/>
        <v>733530</v>
      </c>
      <c r="BY31" s="141">
        <f t="shared" si="52"/>
        <v>0</v>
      </c>
      <c r="BZ31" s="141">
        <f t="shared" si="52"/>
        <v>1</v>
      </c>
      <c r="CA31" s="141">
        <f t="shared" si="52"/>
        <v>377057</v>
      </c>
      <c r="CB31" s="141">
        <f t="shared" si="52"/>
        <v>0</v>
      </c>
      <c r="CC31" s="141">
        <f t="shared" si="52"/>
        <v>222482.46</v>
      </c>
      <c r="CD31" s="141">
        <f t="shared" si="52"/>
        <v>0</v>
      </c>
      <c r="CE31" s="141">
        <f t="shared" si="52"/>
        <v>0</v>
      </c>
      <c r="CF31" s="141">
        <f t="shared" si="52"/>
        <v>0</v>
      </c>
      <c r="CG31" s="141">
        <f t="shared" si="52"/>
        <v>278313.08</v>
      </c>
    </row>
    <row r="32" spans="1:85" s="4" customFormat="1" x14ac:dyDescent="0.2">
      <c r="A32" s="245" t="s">
        <v>97</v>
      </c>
      <c r="B32" s="245" t="s">
        <v>676</v>
      </c>
      <c r="C32" s="251">
        <v>2008</v>
      </c>
      <c r="D32" s="141">
        <f>D145</f>
        <v>28335.72</v>
      </c>
      <c r="E32" s="141">
        <f t="shared" ref="E32:BP32" si="53">E145</f>
        <v>210150</v>
      </c>
      <c r="F32" s="141">
        <f t="shared" si="53"/>
        <v>257248</v>
      </c>
      <c r="G32" s="141">
        <f t="shared" si="53"/>
        <v>35586</v>
      </c>
      <c r="H32" s="141">
        <f t="shared" si="53"/>
        <v>76197</v>
      </c>
      <c r="I32" s="141">
        <f t="shared" si="53"/>
        <v>39718.32</v>
      </c>
      <c r="J32" s="141">
        <f t="shared" si="53"/>
        <v>36140</v>
      </c>
      <c r="K32" s="141">
        <f t="shared" si="53"/>
        <v>86278</v>
      </c>
      <c r="L32" s="141">
        <f t="shared" si="53"/>
        <v>58268.58</v>
      </c>
      <c r="M32" s="141">
        <f t="shared" si="53"/>
        <v>10720.78</v>
      </c>
      <c r="N32" s="141">
        <f t="shared" si="53"/>
        <v>8356.43</v>
      </c>
      <c r="O32" s="141">
        <f t="shared" si="53"/>
        <v>139971</v>
      </c>
      <c r="P32" s="141">
        <f t="shared" si="53"/>
        <v>0</v>
      </c>
      <c r="Q32" s="141">
        <f t="shared" si="53"/>
        <v>7622</v>
      </c>
      <c r="R32" s="141">
        <f t="shared" si="53"/>
        <v>0</v>
      </c>
      <c r="S32" s="141">
        <f t="shared" si="53"/>
        <v>3492.43</v>
      </c>
      <c r="T32" s="141">
        <f t="shared" si="53"/>
        <v>529807</v>
      </c>
      <c r="U32" s="141">
        <f t="shared" si="53"/>
        <v>16104.62</v>
      </c>
      <c r="V32" s="141">
        <f t="shared" si="53"/>
        <v>1392504</v>
      </c>
      <c r="W32" s="141">
        <f t="shared" si="53"/>
        <v>43289.94</v>
      </c>
      <c r="X32" s="141">
        <f t="shared" si="53"/>
        <v>16683.669999999998</v>
      </c>
      <c r="Y32" s="141">
        <f t="shared" si="53"/>
        <v>106747.07</v>
      </c>
      <c r="Z32" s="141">
        <f t="shared" si="53"/>
        <v>57713.919999999998</v>
      </c>
      <c r="AA32" s="141">
        <f t="shared" si="53"/>
        <v>16049.56</v>
      </c>
      <c r="AB32" s="141">
        <f t="shared" si="53"/>
        <v>2884.39</v>
      </c>
      <c r="AC32" s="141">
        <f t="shared" si="53"/>
        <v>29462.92</v>
      </c>
      <c r="AD32" s="141">
        <f t="shared" si="53"/>
        <v>56894.8</v>
      </c>
      <c r="AE32" s="141">
        <f t="shared" si="53"/>
        <v>34787.75</v>
      </c>
      <c r="AF32" s="141">
        <f t="shared" si="53"/>
        <v>59558.75</v>
      </c>
      <c r="AG32" s="141">
        <f t="shared" si="53"/>
        <v>85902</v>
      </c>
      <c r="AH32" s="141">
        <f t="shared" si="53"/>
        <v>113873</v>
      </c>
      <c r="AI32" s="141">
        <f t="shared" si="53"/>
        <v>14705.72</v>
      </c>
      <c r="AJ32" s="141">
        <f t="shared" si="53"/>
        <v>886987.74</v>
      </c>
      <c r="AK32" s="141">
        <f t="shared" si="53"/>
        <v>5582.73</v>
      </c>
      <c r="AL32" s="141">
        <f t="shared" si="53"/>
        <v>9872</v>
      </c>
      <c r="AM32" s="141">
        <f t="shared" si="53"/>
        <v>179557</v>
      </c>
      <c r="AN32" s="141">
        <f t="shared" si="53"/>
        <v>4927000</v>
      </c>
      <c r="AO32" s="141">
        <f t="shared" si="53"/>
        <v>86987.24</v>
      </c>
      <c r="AP32" s="141">
        <f t="shared" si="53"/>
        <v>40795.29</v>
      </c>
      <c r="AQ32" s="141">
        <f t="shared" si="53"/>
        <v>34770</v>
      </c>
      <c r="AR32" s="141">
        <f t="shared" si="53"/>
        <v>97987.89</v>
      </c>
      <c r="AS32" s="141">
        <f t="shared" si="53"/>
        <v>393518.43</v>
      </c>
      <c r="AT32" s="141">
        <f t="shared" si="53"/>
        <v>41442.879999999997</v>
      </c>
      <c r="AU32" s="141">
        <f t="shared" si="53"/>
        <v>39262.92</v>
      </c>
      <c r="AV32" s="141">
        <f t="shared" si="53"/>
        <v>195824</v>
      </c>
      <c r="AW32" s="141">
        <f t="shared" si="53"/>
        <v>6718.4</v>
      </c>
      <c r="AX32" s="141">
        <f t="shared" si="53"/>
        <v>24203.759999999998</v>
      </c>
      <c r="AY32" s="141">
        <f t="shared" si="53"/>
        <v>23317.63</v>
      </c>
      <c r="AZ32" s="141">
        <f t="shared" si="53"/>
        <v>0</v>
      </c>
      <c r="BA32" s="141">
        <f t="shared" si="53"/>
        <v>62524</v>
      </c>
      <c r="BB32" s="141">
        <f t="shared" si="53"/>
        <v>107042.9</v>
      </c>
      <c r="BC32" s="141">
        <f t="shared" si="53"/>
        <v>40707.1</v>
      </c>
      <c r="BD32" s="141">
        <f t="shared" si="53"/>
        <v>76770</v>
      </c>
      <c r="BE32" s="141">
        <f t="shared" si="53"/>
        <v>67117</v>
      </c>
      <c r="BF32" s="141">
        <f t="shared" si="53"/>
        <v>35723</v>
      </c>
      <c r="BG32" s="141">
        <f t="shared" si="53"/>
        <v>117229</v>
      </c>
      <c r="BH32" s="141">
        <f t="shared" si="53"/>
        <v>2596.3000000000002</v>
      </c>
      <c r="BI32" s="141">
        <f t="shared" si="53"/>
        <v>72445</v>
      </c>
      <c r="BJ32" s="141">
        <f t="shared" si="53"/>
        <v>380619</v>
      </c>
      <c r="BK32" s="141">
        <f t="shared" si="53"/>
        <v>43575.23</v>
      </c>
      <c r="BL32" s="141">
        <f t="shared" si="53"/>
        <v>219037</v>
      </c>
      <c r="BM32" s="141">
        <f t="shared" si="53"/>
        <v>16369.85</v>
      </c>
      <c r="BN32" s="141">
        <f t="shared" si="53"/>
        <v>144760</v>
      </c>
      <c r="BO32" s="141">
        <f t="shared" si="53"/>
        <v>50646.39</v>
      </c>
      <c r="BP32" s="141">
        <f t="shared" si="53"/>
        <v>1056431</v>
      </c>
      <c r="BQ32" s="141">
        <f t="shared" ref="BQ32:CG32" si="54">BQ145</f>
        <v>20509</v>
      </c>
      <c r="BR32" s="141">
        <f t="shared" si="54"/>
        <v>57337.16</v>
      </c>
      <c r="BS32" s="141">
        <f t="shared" si="54"/>
        <v>12195.03</v>
      </c>
      <c r="BT32" s="141">
        <f t="shared" si="54"/>
        <v>3526.36</v>
      </c>
      <c r="BU32" s="141">
        <f t="shared" si="54"/>
        <v>118506.32</v>
      </c>
      <c r="BV32" s="141">
        <f t="shared" si="54"/>
        <v>33058.080000000002</v>
      </c>
      <c r="BW32" s="141">
        <f t="shared" si="54"/>
        <v>4733596</v>
      </c>
      <c r="BX32" s="141">
        <f t="shared" si="54"/>
        <v>362250</v>
      </c>
      <c r="BY32" s="141">
        <f t="shared" si="54"/>
        <v>10633.95</v>
      </c>
      <c r="BZ32" s="141">
        <f t="shared" si="54"/>
        <v>195585</v>
      </c>
      <c r="CA32" s="141">
        <f t="shared" si="54"/>
        <v>24734</v>
      </c>
      <c r="CB32" s="141">
        <f t="shared" si="54"/>
        <v>19954.46</v>
      </c>
      <c r="CC32" s="141">
        <f t="shared" si="54"/>
        <v>18690.91</v>
      </c>
      <c r="CD32" s="141">
        <f t="shared" si="54"/>
        <v>3407.35</v>
      </c>
      <c r="CE32" s="141">
        <f t="shared" si="54"/>
        <v>171416</v>
      </c>
      <c r="CF32" s="141">
        <f t="shared" si="54"/>
        <v>230428</v>
      </c>
      <c r="CG32" s="141">
        <f t="shared" si="54"/>
        <v>70060.75</v>
      </c>
    </row>
    <row r="33" spans="1:85" s="4" customFormat="1" x14ac:dyDescent="0.2">
      <c r="A33" s="245" t="s">
        <v>98</v>
      </c>
      <c r="B33" s="245" t="s">
        <v>677</v>
      </c>
      <c r="C33" s="251">
        <v>2008</v>
      </c>
      <c r="D33" s="141">
        <f>D146</f>
        <v>593.66</v>
      </c>
      <c r="E33" s="141">
        <f t="shared" ref="E33:BP33" si="55">E146</f>
        <v>0</v>
      </c>
      <c r="F33" s="141">
        <f t="shared" si="55"/>
        <v>19237</v>
      </c>
      <c r="G33" s="141">
        <f t="shared" si="55"/>
        <v>11869</v>
      </c>
      <c r="H33" s="141">
        <f t="shared" si="55"/>
        <v>7752</v>
      </c>
      <c r="I33" s="141">
        <f t="shared" si="55"/>
        <v>0</v>
      </c>
      <c r="J33" s="141">
        <f t="shared" si="55"/>
        <v>0</v>
      </c>
      <c r="K33" s="141">
        <f t="shared" si="55"/>
        <v>0</v>
      </c>
      <c r="L33" s="141">
        <f t="shared" si="55"/>
        <v>22816.52</v>
      </c>
      <c r="M33" s="141">
        <f t="shared" si="55"/>
        <v>460.82</v>
      </c>
      <c r="N33" s="141">
        <f t="shared" si="55"/>
        <v>788.75</v>
      </c>
      <c r="O33" s="141">
        <f t="shared" si="55"/>
        <v>18552</v>
      </c>
      <c r="P33" s="141">
        <f t="shared" si="55"/>
        <v>0</v>
      </c>
      <c r="Q33" s="141">
        <f t="shared" si="55"/>
        <v>0</v>
      </c>
      <c r="R33" s="141">
        <f t="shared" si="55"/>
        <v>0</v>
      </c>
      <c r="S33" s="141">
        <f t="shared" si="55"/>
        <v>412.37</v>
      </c>
      <c r="T33" s="141">
        <f t="shared" si="55"/>
        <v>42893</v>
      </c>
      <c r="U33" s="141">
        <f t="shared" si="55"/>
        <v>1856.23</v>
      </c>
      <c r="V33" s="141">
        <f t="shared" si="55"/>
        <v>0</v>
      </c>
      <c r="W33" s="141">
        <f t="shared" si="55"/>
        <v>10186.64</v>
      </c>
      <c r="X33" s="141">
        <f t="shared" si="55"/>
        <v>1129.9100000000001</v>
      </c>
      <c r="Y33" s="141">
        <f t="shared" si="55"/>
        <v>7345.59</v>
      </c>
      <c r="Z33" s="141">
        <f t="shared" si="55"/>
        <v>3422.37</v>
      </c>
      <c r="AA33" s="141">
        <f t="shared" si="55"/>
        <v>0</v>
      </c>
      <c r="AB33" s="141">
        <f t="shared" si="55"/>
        <v>0</v>
      </c>
      <c r="AC33" s="141">
        <f t="shared" si="55"/>
        <v>0</v>
      </c>
      <c r="AD33" s="141">
        <f t="shared" si="55"/>
        <v>7901.64</v>
      </c>
      <c r="AE33" s="141">
        <f t="shared" si="55"/>
        <v>0</v>
      </c>
      <c r="AF33" s="141">
        <f t="shared" si="55"/>
        <v>3910.43</v>
      </c>
      <c r="AG33" s="141">
        <f t="shared" si="55"/>
        <v>21651</v>
      </c>
      <c r="AH33" s="141">
        <f t="shared" si="55"/>
        <v>14364</v>
      </c>
      <c r="AI33" s="141">
        <f t="shared" si="55"/>
        <v>2106.56</v>
      </c>
      <c r="AJ33" s="141">
        <f t="shared" si="55"/>
        <v>24625.7</v>
      </c>
      <c r="AK33" s="141">
        <f t="shared" si="55"/>
        <v>0</v>
      </c>
      <c r="AL33" s="141">
        <f t="shared" si="55"/>
        <v>1391</v>
      </c>
      <c r="AM33" s="141">
        <f t="shared" si="55"/>
        <v>0</v>
      </c>
      <c r="AN33" s="141">
        <f t="shared" si="55"/>
        <v>946000</v>
      </c>
      <c r="AO33" s="141">
        <f t="shared" si="55"/>
        <v>0</v>
      </c>
      <c r="AP33" s="141">
        <f t="shared" si="55"/>
        <v>4827.8900000000003</v>
      </c>
      <c r="AQ33" s="141">
        <f t="shared" si="55"/>
        <v>0</v>
      </c>
      <c r="AR33" s="141">
        <f t="shared" si="55"/>
        <v>0</v>
      </c>
      <c r="AS33" s="141">
        <f t="shared" si="55"/>
        <v>0</v>
      </c>
      <c r="AT33" s="141">
        <f t="shared" si="55"/>
        <v>2402.81</v>
      </c>
      <c r="AU33" s="141">
        <f t="shared" si="55"/>
        <v>1253.27</v>
      </c>
      <c r="AV33" s="141">
        <f t="shared" si="55"/>
        <v>8173</v>
      </c>
      <c r="AW33" s="141">
        <f t="shared" si="55"/>
        <v>176.62</v>
      </c>
      <c r="AX33" s="141">
        <f t="shared" si="55"/>
        <v>338.23</v>
      </c>
      <c r="AY33" s="141">
        <f t="shared" si="55"/>
        <v>3656.41</v>
      </c>
      <c r="AZ33" s="141">
        <f t="shared" si="55"/>
        <v>0</v>
      </c>
      <c r="BA33" s="141">
        <f t="shared" si="55"/>
        <v>10885</v>
      </c>
      <c r="BB33" s="141">
        <f t="shared" si="55"/>
        <v>6750.14</v>
      </c>
      <c r="BC33" s="141">
        <f t="shared" si="55"/>
        <v>4016.84</v>
      </c>
      <c r="BD33" s="141">
        <f t="shared" si="55"/>
        <v>24835</v>
      </c>
      <c r="BE33" s="141">
        <f t="shared" si="55"/>
        <v>24429</v>
      </c>
      <c r="BF33" s="141">
        <f t="shared" si="55"/>
        <v>290</v>
      </c>
      <c r="BG33" s="141">
        <f t="shared" si="55"/>
        <v>410</v>
      </c>
      <c r="BH33" s="141">
        <f t="shared" si="55"/>
        <v>1481.71</v>
      </c>
      <c r="BI33" s="141">
        <f t="shared" si="55"/>
        <v>15702</v>
      </c>
      <c r="BJ33" s="141">
        <f t="shared" si="55"/>
        <v>217</v>
      </c>
      <c r="BK33" s="141">
        <f t="shared" si="55"/>
        <v>6693.06</v>
      </c>
      <c r="BL33" s="141">
        <f t="shared" si="55"/>
        <v>18690</v>
      </c>
      <c r="BM33" s="141">
        <f t="shared" si="55"/>
        <v>602.29999999999995</v>
      </c>
      <c r="BN33" s="141">
        <f t="shared" si="55"/>
        <v>15229</v>
      </c>
      <c r="BO33" s="141">
        <f t="shared" si="55"/>
        <v>859.4</v>
      </c>
      <c r="BP33" s="141">
        <f t="shared" si="55"/>
        <v>14989</v>
      </c>
      <c r="BQ33" s="141">
        <f t="shared" ref="BQ33:CG33" si="56">BQ146</f>
        <v>0</v>
      </c>
      <c r="BR33" s="141">
        <f t="shared" si="56"/>
        <v>2854.85</v>
      </c>
      <c r="BS33" s="141">
        <f t="shared" si="56"/>
        <v>0</v>
      </c>
      <c r="BT33" s="141">
        <f t="shared" si="56"/>
        <v>1317.91</v>
      </c>
      <c r="BU33" s="141">
        <f t="shared" si="56"/>
        <v>0</v>
      </c>
      <c r="BV33" s="141">
        <f t="shared" si="56"/>
        <v>19077.73</v>
      </c>
      <c r="BW33" s="141">
        <f t="shared" si="56"/>
        <v>0</v>
      </c>
      <c r="BX33" s="141">
        <f t="shared" si="56"/>
        <v>11143</v>
      </c>
      <c r="BY33" s="141">
        <f t="shared" si="56"/>
        <v>0</v>
      </c>
      <c r="BZ33" s="141">
        <f t="shared" si="56"/>
        <v>0</v>
      </c>
      <c r="CA33" s="141">
        <f t="shared" si="56"/>
        <v>4518</v>
      </c>
      <c r="CB33" s="141">
        <f t="shared" si="56"/>
        <v>2996.65</v>
      </c>
      <c r="CC33" s="141">
        <f t="shared" si="56"/>
        <v>1205.2</v>
      </c>
      <c r="CD33" s="141">
        <f t="shared" si="56"/>
        <v>57.3</v>
      </c>
      <c r="CE33" s="141">
        <f t="shared" si="56"/>
        <v>282</v>
      </c>
      <c r="CF33" s="141">
        <f t="shared" si="56"/>
        <v>1400</v>
      </c>
      <c r="CG33" s="141">
        <f t="shared" si="56"/>
        <v>0</v>
      </c>
    </row>
    <row r="34" spans="1:85" s="4" customFormat="1" x14ac:dyDescent="0.2">
      <c r="A34" s="137" t="s">
        <v>63</v>
      </c>
      <c r="B34" s="125" t="s">
        <v>388</v>
      </c>
      <c r="C34" s="251">
        <v>2008</v>
      </c>
      <c r="D34" s="141">
        <f>D148</f>
        <v>380</v>
      </c>
      <c r="E34" s="141">
        <f t="shared" ref="E34:BP35" si="57">E148</f>
        <v>164</v>
      </c>
      <c r="F34" s="141">
        <f t="shared" si="57"/>
        <v>201</v>
      </c>
      <c r="G34" s="141">
        <f t="shared" si="57"/>
        <v>257</v>
      </c>
      <c r="H34" s="141">
        <f t="shared" si="57"/>
        <v>74</v>
      </c>
      <c r="I34" s="141">
        <f t="shared" si="57"/>
        <v>188</v>
      </c>
      <c r="J34" s="141">
        <f t="shared" si="57"/>
        <v>57</v>
      </c>
      <c r="K34" s="141">
        <f t="shared" si="57"/>
        <v>303</v>
      </c>
      <c r="L34" s="141">
        <f t="shared" si="57"/>
        <v>168</v>
      </c>
      <c r="M34" s="141">
        <f t="shared" si="57"/>
        <v>10</v>
      </c>
      <c r="N34" s="141">
        <f t="shared" si="57"/>
        <v>2</v>
      </c>
      <c r="O34" s="141">
        <f t="shared" si="57"/>
        <v>70</v>
      </c>
      <c r="P34" s="141">
        <f t="shared" si="57"/>
        <v>0</v>
      </c>
      <c r="Q34" s="141">
        <f t="shared" si="57"/>
        <v>5</v>
      </c>
      <c r="R34" s="141">
        <f t="shared" si="57"/>
        <v>0</v>
      </c>
      <c r="S34" s="141">
        <f t="shared" si="57"/>
        <v>22</v>
      </c>
      <c r="T34" s="141">
        <f t="shared" si="57"/>
        <v>120</v>
      </c>
      <c r="U34" s="141">
        <f t="shared" si="57"/>
        <v>66</v>
      </c>
      <c r="V34" s="141">
        <f t="shared" si="57"/>
        <v>287</v>
      </c>
      <c r="W34" s="141">
        <f t="shared" si="57"/>
        <v>1877</v>
      </c>
      <c r="X34" s="141">
        <f t="shared" si="57"/>
        <v>99</v>
      </c>
      <c r="Y34" s="141">
        <f t="shared" si="57"/>
        <v>104</v>
      </c>
      <c r="Z34" s="141">
        <f t="shared" si="57"/>
        <v>44</v>
      </c>
      <c r="AA34" s="141">
        <f t="shared" si="57"/>
        <v>26</v>
      </c>
      <c r="AB34" s="141">
        <f t="shared" si="57"/>
        <v>1</v>
      </c>
      <c r="AC34" s="141">
        <f t="shared" si="57"/>
        <v>14200</v>
      </c>
      <c r="AD34" s="141">
        <f t="shared" si="57"/>
        <v>410</v>
      </c>
      <c r="AE34" s="141">
        <f t="shared" si="57"/>
        <v>67</v>
      </c>
      <c r="AF34" s="141">
        <f t="shared" si="57"/>
        <v>93</v>
      </c>
      <c r="AG34" s="141">
        <f t="shared" si="57"/>
        <v>1252</v>
      </c>
      <c r="AH34" s="141">
        <f t="shared" si="57"/>
        <v>281</v>
      </c>
      <c r="AI34" s="141">
        <f t="shared" si="57"/>
        <v>93</v>
      </c>
      <c r="AJ34" s="141">
        <f t="shared" si="57"/>
        <v>426</v>
      </c>
      <c r="AK34" s="141">
        <f t="shared" si="57"/>
        <v>9</v>
      </c>
      <c r="AL34" s="141">
        <f t="shared" si="57"/>
        <v>8</v>
      </c>
      <c r="AM34" s="141">
        <f t="shared" si="57"/>
        <v>269</v>
      </c>
      <c r="AN34" s="141">
        <f t="shared" si="57"/>
        <v>650000</v>
      </c>
      <c r="AO34" s="141">
        <f t="shared" si="57"/>
        <v>1104</v>
      </c>
      <c r="AP34" s="141">
        <f t="shared" si="57"/>
        <v>292</v>
      </c>
      <c r="AQ34" s="141">
        <f t="shared" si="57"/>
        <v>24</v>
      </c>
      <c r="AR34" s="141">
        <f t="shared" si="57"/>
        <v>32</v>
      </c>
      <c r="AS34" s="141">
        <f t="shared" si="57"/>
        <v>404</v>
      </c>
      <c r="AT34" s="141">
        <f t="shared" si="57"/>
        <v>27</v>
      </c>
      <c r="AU34" s="141">
        <f t="shared" si="57"/>
        <v>144</v>
      </c>
      <c r="AV34" s="141">
        <f t="shared" si="57"/>
        <v>421</v>
      </c>
      <c r="AW34" s="141">
        <f t="shared" si="57"/>
        <v>21</v>
      </c>
      <c r="AX34" s="141">
        <f t="shared" si="57"/>
        <v>20</v>
      </c>
      <c r="AY34" s="141">
        <f t="shared" si="57"/>
        <v>370</v>
      </c>
      <c r="AZ34" s="141">
        <f t="shared" si="57"/>
        <v>0</v>
      </c>
      <c r="BA34" s="141">
        <f t="shared" si="57"/>
        <v>74</v>
      </c>
      <c r="BB34" s="141">
        <f t="shared" si="57"/>
        <v>827</v>
      </c>
      <c r="BC34" s="141">
        <f t="shared" si="57"/>
        <v>133</v>
      </c>
      <c r="BD34" s="141">
        <f t="shared" si="57"/>
        <v>693</v>
      </c>
      <c r="BE34" s="141">
        <f t="shared" si="57"/>
        <v>330</v>
      </c>
      <c r="BF34" s="141">
        <f t="shared" si="57"/>
        <v>28</v>
      </c>
      <c r="BG34" s="141">
        <f t="shared" si="57"/>
        <v>143</v>
      </c>
      <c r="BH34" s="141">
        <f t="shared" si="57"/>
        <v>16</v>
      </c>
      <c r="BI34" s="141">
        <f t="shared" si="57"/>
        <v>27</v>
      </c>
      <c r="BJ34" s="141">
        <f t="shared" si="57"/>
        <v>143</v>
      </c>
      <c r="BK34" s="141">
        <f t="shared" si="57"/>
        <v>35</v>
      </c>
      <c r="BL34" s="141">
        <f t="shared" si="57"/>
        <v>342</v>
      </c>
      <c r="BM34" s="141">
        <f t="shared" si="57"/>
        <v>15</v>
      </c>
      <c r="BN34" s="141">
        <f t="shared" si="57"/>
        <v>64</v>
      </c>
      <c r="BO34" s="141">
        <f t="shared" si="57"/>
        <v>122</v>
      </c>
      <c r="BP34" s="141">
        <f t="shared" si="57"/>
        <v>640</v>
      </c>
      <c r="BQ34" s="141">
        <f t="shared" ref="BQ34:CC36" si="58">BQ148</f>
        <v>13</v>
      </c>
      <c r="BR34" s="141">
        <f t="shared" si="58"/>
        <v>18</v>
      </c>
      <c r="BS34" s="141">
        <f t="shared" si="58"/>
        <v>536</v>
      </c>
      <c r="BT34" s="141">
        <f t="shared" si="58"/>
        <v>33</v>
      </c>
      <c r="BU34" s="141">
        <f t="shared" si="58"/>
        <v>381</v>
      </c>
      <c r="BV34" s="141">
        <f t="shared" si="58"/>
        <v>24</v>
      </c>
      <c r="BW34" s="141">
        <f t="shared" si="58"/>
        <v>630</v>
      </c>
      <c r="BX34" s="141">
        <f t="shared" si="58"/>
        <v>639</v>
      </c>
      <c r="BY34" s="141">
        <f t="shared" si="58"/>
        <v>61</v>
      </c>
      <c r="BZ34" s="141">
        <f t="shared" si="58"/>
        <v>672</v>
      </c>
      <c r="CA34" s="141">
        <f t="shared" si="58"/>
        <v>84</v>
      </c>
      <c r="CB34" s="141">
        <f t="shared" si="58"/>
        <v>14</v>
      </c>
      <c r="CC34" s="141">
        <f t="shared" si="58"/>
        <v>8</v>
      </c>
      <c r="CD34" s="141">
        <f t="shared" ref="CD34:CG36" si="59">CD148</f>
        <v>6</v>
      </c>
      <c r="CE34" s="141">
        <f t="shared" si="59"/>
        <v>49</v>
      </c>
      <c r="CF34" s="141">
        <f t="shared" si="59"/>
        <v>147</v>
      </c>
      <c r="CG34" s="141">
        <f t="shared" si="59"/>
        <v>29</v>
      </c>
    </row>
    <row r="35" spans="1:85" s="4" customFormat="1" x14ac:dyDescent="0.2">
      <c r="A35" s="137" t="s">
        <v>64</v>
      </c>
      <c r="B35" s="125" t="s">
        <v>386</v>
      </c>
      <c r="C35" s="251">
        <v>2008</v>
      </c>
      <c r="D35" s="141">
        <f t="shared" ref="D35:S36" si="60">D149</f>
        <v>380</v>
      </c>
      <c r="E35" s="141">
        <f t="shared" si="60"/>
        <v>164</v>
      </c>
      <c r="F35" s="141">
        <f t="shared" si="60"/>
        <v>54</v>
      </c>
      <c r="G35" s="141">
        <f t="shared" si="60"/>
        <v>17</v>
      </c>
      <c r="H35" s="141">
        <f t="shared" si="60"/>
        <v>74</v>
      </c>
      <c r="I35" s="141">
        <f t="shared" si="60"/>
        <v>98</v>
      </c>
      <c r="J35" s="141">
        <f t="shared" si="60"/>
        <v>57</v>
      </c>
      <c r="K35" s="141">
        <f t="shared" si="60"/>
        <v>90</v>
      </c>
      <c r="L35" s="141">
        <f t="shared" si="60"/>
        <v>35</v>
      </c>
      <c r="M35" s="141">
        <f t="shared" si="60"/>
        <v>10</v>
      </c>
      <c r="N35" s="141">
        <f t="shared" si="60"/>
        <v>2</v>
      </c>
      <c r="O35" s="141">
        <f t="shared" si="60"/>
        <v>70</v>
      </c>
      <c r="P35" s="141">
        <f t="shared" si="60"/>
        <v>0</v>
      </c>
      <c r="Q35" s="141">
        <f t="shared" si="60"/>
        <v>5</v>
      </c>
      <c r="R35" s="141">
        <f t="shared" si="60"/>
        <v>0</v>
      </c>
      <c r="S35" s="141">
        <f t="shared" si="60"/>
        <v>22</v>
      </c>
      <c r="T35" s="141">
        <f t="shared" si="57"/>
        <v>120</v>
      </c>
      <c r="U35" s="141">
        <f t="shared" si="57"/>
        <v>18</v>
      </c>
      <c r="V35" s="141">
        <f t="shared" si="57"/>
        <v>287</v>
      </c>
      <c r="W35" s="141">
        <f t="shared" si="57"/>
        <v>47</v>
      </c>
      <c r="X35" s="141">
        <f t="shared" si="57"/>
        <v>26</v>
      </c>
      <c r="Y35" s="141">
        <f t="shared" si="57"/>
        <v>66</v>
      </c>
      <c r="Z35" s="141">
        <f t="shared" si="57"/>
        <v>44</v>
      </c>
      <c r="AA35" s="141">
        <f t="shared" si="57"/>
        <v>26</v>
      </c>
      <c r="AB35" s="141">
        <f t="shared" si="57"/>
        <v>1</v>
      </c>
      <c r="AC35" s="141">
        <f t="shared" si="57"/>
        <v>3</v>
      </c>
      <c r="AD35" s="141">
        <f t="shared" si="57"/>
        <v>290</v>
      </c>
      <c r="AE35" s="141">
        <f t="shared" si="57"/>
        <v>22</v>
      </c>
      <c r="AF35" s="141">
        <f t="shared" si="57"/>
        <v>93</v>
      </c>
      <c r="AG35" s="141">
        <f t="shared" si="57"/>
        <v>36</v>
      </c>
      <c r="AH35" s="141">
        <f t="shared" si="57"/>
        <v>26</v>
      </c>
      <c r="AI35" s="141">
        <f t="shared" si="57"/>
        <v>93</v>
      </c>
      <c r="AJ35" s="141">
        <f t="shared" si="57"/>
        <v>338</v>
      </c>
      <c r="AK35" s="141">
        <f t="shared" si="57"/>
        <v>9</v>
      </c>
      <c r="AL35" s="141">
        <f t="shared" si="57"/>
        <v>8</v>
      </c>
      <c r="AM35" s="141">
        <f t="shared" si="57"/>
        <v>269</v>
      </c>
      <c r="AN35" s="141">
        <f t="shared" si="57"/>
        <v>0</v>
      </c>
      <c r="AO35" s="141">
        <f t="shared" si="57"/>
        <v>454</v>
      </c>
      <c r="AP35" s="141">
        <f t="shared" si="57"/>
        <v>63</v>
      </c>
      <c r="AQ35" s="141">
        <f t="shared" si="57"/>
        <v>24</v>
      </c>
      <c r="AR35" s="141">
        <f t="shared" si="57"/>
        <v>32</v>
      </c>
      <c r="AS35" s="141">
        <f t="shared" si="57"/>
        <v>124</v>
      </c>
      <c r="AT35" s="141">
        <f t="shared" si="57"/>
        <v>27</v>
      </c>
      <c r="AU35" s="141">
        <f t="shared" si="57"/>
        <v>16</v>
      </c>
      <c r="AV35" s="141">
        <f t="shared" si="57"/>
        <v>163</v>
      </c>
      <c r="AW35" s="141">
        <f t="shared" si="57"/>
        <v>16</v>
      </c>
      <c r="AX35" s="141">
        <f t="shared" si="57"/>
        <v>20</v>
      </c>
      <c r="AY35" s="141">
        <f t="shared" si="57"/>
        <v>57</v>
      </c>
      <c r="AZ35" s="141">
        <f t="shared" si="57"/>
        <v>0</v>
      </c>
      <c r="BA35" s="141">
        <f t="shared" si="57"/>
        <v>71</v>
      </c>
      <c r="BB35" s="141">
        <f t="shared" si="57"/>
        <v>68</v>
      </c>
      <c r="BC35" s="141">
        <f t="shared" si="57"/>
        <v>14</v>
      </c>
      <c r="BD35" s="141">
        <f t="shared" si="57"/>
        <v>144</v>
      </c>
      <c r="BE35" s="141">
        <f t="shared" si="57"/>
        <v>51</v>
      </c>
      <c r="BF35" s="141">
        <f t="shared" si="57"/>
        <v>28</v>
      </c>
      <c r="BG35" s="141">
        <f t="shared" si="57"/>
        <v>102</v>
      </c>
      <c r="BH35" s="141">
        <f t="shared" si="57"/>
        <v>16</v>
      </c>
      <c r="BI35" s="141">
        <f t="shared" si="57"/>
        <v>27</v>
      </c>
      <c r="BJ35" s="141">
        <f t="shared" si="57"/>
        <v>71</v>
      </c>
      <c r="BK35" s="141">
        <f t="shared" si="57"/>
        <v>35</v>
      </c>
      <c r="BL35" s="141">
        <f t="shared" si="57"/>
        <v>58</v>
      </c>
      <c r="BM35" s="141">
        <f t="shared" si="57"/>
        <v>15</v>
      </c>
      <c r="BN35" s="141">
        <f t="shared" si="57"/>
        <v>64</v>
      </c>
      <c r="BO35" s="141">
        <f t="shared" si="57"/>
        <v>20</v>
      </c>
      <c r="BP35" s="141">
        <f t="shared" si="57"/>
        <v>456</v>
      </c>
      <c r="BQ35" s="141">
        <f t="shared" si="58"/>
        <v>13</v>
      </c>
      <c r="BR35" s="141">
        <f t="shared" si="58"/>
        <v>11</v>
      </c>
      <c r="BS35" s="141">
        <f t="shared" si="58"/>
        <v>6</v>
      </c>
      <c r="BT35" s="141">
        <f t="shared" si="58"/>
        <v>33</v>
      </c>
      <c r="BU35" s="141">
        <f t="shared" si="58"/>
        <v>122</v>
      </c>
      <c r="BV35" s="141">
        <f t="shared" si="58"/>
        <v>21</v>
      </c>
      <c r="BW35" s="141">
        <f t="shared" si="58"/>
        <v>630</v>
      </c>
      <c r="BX35" s="141">
        <f t="shared" si="58"/>
        <v>253</v>
      </c>
      <c r="BY35" s="141">
        <f t="shared" si="58"/>
        <v>53</v>
      </c>
      <c r="BZ35" s="141">
        <f t="shared" si="58"/>
        <v>65</v>
      </c>
      <c r="CA35" s="141">
        <f t="shared" si="58"/>
        <v>84</v>
      </c>
      <c r="CB35" s="141">
        <f t="shared" si="58"/>
        <v>14</v>
      </c>
      <c r="CC35" s="141">
        <f t="shared" si="58"/>
        <v>8</v>
      </c>
      <c r="CD35" s="141">
        <f t="shared" si="59"/>
        <v>6</v>
      </c>
      <c r="CE35" s="141">
        <f t="shared" si="59"/>
        <v>49</v>
      </c>
      <c r="CF35" s="141">
        <f t="shared" si="59"/>
        <v>71</v>
      </c>
      <c r="CG35" s="141">
        <f t="shared" si="59"/>
        <v>29</v>
      </c>
    </row>
    <row r="36" spans="1:85" s="4" customFormat="1" x14ac:dyDescent="0.2">
      <c r="A36" s="137" t="s">
        <v>65</v>
      </c>
      <c r="B36" s="125" t="s">
        <v>387</v>
      </c>
      <c r="C36" s="251">
        <v>2008</v>
      </c>
      <c r="D36" s="141">
        <f t="shared" si="60"/>
        <v>0</v>
      </c>
      <c r="E36" s="141">
        <f t="shared" ref="E36:BP36" si="61">E150</f>
        <v>0</v>
      </c>
      <c r="F36" s="141">
        <f t="shared" si="61"/>
        <v>147</v>
      </c>
      <c r="G36" s="141">
        <f t="shared" si="61"/>
        <v>240</v>
      </c>
      <c r="H36" s="141">
        <f t="shared" si="61"/>
        <v>0</v>
      </c>
      <c r="I36" s="141">
        <f t="shared" si="61"/>
        <v>90</v>
      </c>
      <c r="J36" s="141">
        <f t="shared" si="61"/>
        <v>0</v>
      </c>
      <c r="K36" s="141">
        <f t="shared" si="61"/>
        <v>213</v>
      </c>
      <c r="L36" s="141">
        <f t="shared" si="61"/>
        <v>133</v>
      </c>
      <c r="M36" s="141">
        <f t="shared" si="61"/>
        <v>0</v>
      </c>
      <c r="N36" s="141">
        <f t="shared" si="61"/>
        <v>0</v>
      </c>
      <c r="O36" s="141">
        <f t="shared" si="61"/>
        <v>0</v>
      </c>
      <c r="P36" s="141">
        <f t="shared" si="61"/>
        <v>0</v>
      </c>
      <c r="Q36" s="141">
        <f t="shared" si="61"/>
        <v>0</v>
      </c>
      <c r="R36" s="141">
        <f t="shared" si="61"/>
        <v>0</v>
      </c>
      <c r="S36" s="141">
        <f t="shared" si="61"/>
        <v>0</v>
      </c>
      <c r="T36" s="141">
        <f t="shared" si="61"/>
        <v>0</v>
      </c>
      <c r="U36" s="141">
        <f t="shared" si="61"/>
        <v>48</v>
      </c>
      <c r="V36" s="141">
        <f t="shared" si="61"/>
        <v>0</v>
      </c>
      <c r="W36" s="141">
        <f t="shared" si="61"/>
        <v>1830</v>
      </c>
      <c r="X36" s="141">
        <f t="shared" si="61"/>
        <v>73</v>
      </c>
      <c r="Y36" s="141">
        <f t="shared" si="61"/>
        <v>38</v>
      </c>
      <c r="Z36" s="141">
        <f t="shared" si="61"/>
        <v>0</v>
      </c>
      <c r="AA36" s="141">
        <f t="shared" si="61"/>
        <v>0</v>
      </c>
      <c r="AB36" s="141">
        <f t="shared" si="61"/>
        <v>0</v>
      </c>
      <c r="AC36" s="141">
        <f t="shared" si="61"/>
        <v>14197</v>
      </c>
      <c r="AD36" s="141">
        <f t="shared" si="61"/>
        <v>120</v>
      </c>
      <c r="AE36" s="141">
        <f t="shared" si="61"/>
        <v>45</v>
      </c>
      <c r="AF36" s="141">
        <f t="shared" si="61"/>
        <v>0</v>
      </c>
      <c r="AG36" s="141">
        <f t="shared" si="61"/>
        <v>1216</v>
      </c>
      <c r="AH36" s="141">
        <f t="shared" si="61"/>
        <v>255</v>
      </c>
      <c r="AI36" s="141">
        <f t="shared" si="61"/>
        <v>0</v>
      </c>
      <c r="AJ36" s="141">
        <f t="shared" si="61"/>
        <v>88</v>
      </c>
      <c r="AK36" s="141">
        <f t="shared" si="61"/>
        <v>0</v>
      </c>
      <c r="AL36" s="141">
        <f t="shared" si="61"/>
        <v>0</v>
      </c>
      <c r="AM36" s="141">
        <f t="shared" si="61"/>
        <v>0</v>
      </c>
      <c r="AN36" s="141">
        <f t="shared" si="61"/>
        <v>650000</v>
      </c>
      <c r="AO36" s="141">
        <f t="shared" si="61"/>
        <v>650</v>
      </c>
      <c r="AP36" s="141">
        <f t="shared" si="61"/>
        <v>229</v>
      </c>
      <c r="AQ36" s="141">
        <f t="shared" si="61"/>
        <v>0</v>
      </c>
      <c r="AR36" s="141">
        <f t="shared" si="61"/>
        <v>0</v>
      </c>
      <c r="AS36" s="141">
        <f t="shared" si="61"/>
        <v>280</v>
      </c>
      <c r="AT36" s="141">
        <f t="shared" si="61"/>
        <v>0</v>
      </c>
      <c r="AU36" s="141">
        <f t="shared" si="61"/>
        <v>128</v>
      </c>
      <c r="AV36" s="141">
        <f t="shared" si="61"/>
        <v>258</v>
      </c>
      <c r="AW36" s="141">
        <f t="shared" si="61"/>
        <v>5</v>
      </c>
      <c r="AX36" s="141">
        <f t="shared" si="61"/>
        <v>0</v>
      </c>
      <c r="AY36" s="141">
        <f t="shared" si="61"/>
        <v>313</v>
      </c>
      <c r="AZ36" s="141">
        <f t="shared" si="61"/>
        <v>0</v>
      </c>
      <c r="BA36" s="141">
        <f t="shared" si="61"/>
        <v>3</v>
      </c>
      <c r="BB36" s="141">
        <f t="shared" si="61"/>
        <v>759</v>
      </c>
      <c r="BC36" s="141">
        <f t="shared" si="61"/>
        <v>119</v>
      </c>
      <c r="BD36" s="141">
        <f t="shared" si="61"/>
        <v>549</v>
      </c>
      <c r="BE36" s="141">
        <f t="shared" si="61"/>
        <v>279</v>
      </c>
      <c r="BF36" s="141">
        <f t="shared" si="61"/>
        <v>0</v>
      </c>
      <c r="BG36" s="141">
        <f t="shared" si="61"/>
        <v>41</v>
      </c>
      <c r="BH36" s="141">
        <f t="shared" si="61"/>
        <v>0</v>
      </c>
      <c r="BI36" s="141">
        <f t="shared" si="61"/>
        <v>0</v>
      </c>
      <c r="BJ36" s="141">
        <f t="shared" si="61"/>
        <v>72</v>
      </c>
      <c r="BK36" s="141">
        <f t="shared" si="61"/>
        <v>0</v>
      </c>
      <c r="BL36" s="141">
        <f t="shared" si="61"/>
        <v>284</v>
      </c>
      <c r="BM36" s="141">
        <f t="shared" si="61"/>
        <v>0</v>
      </c>
      <c r="BN36" s="141">
        <f t="shared" si="61"/>
        <v>0</v>
      </c>
      <c r="BO36" s="141">
        <f t="shared" si="61"/>
        <v>102</v>
      </c>
      <c r="BP36" s="141">
        <f t="shared" si="61"/>
        <v>184</v>
      </c>
      <c r="BQ36" s="141">
        <f t="shared" si="58"/>
        <v>0</v>
      </c>
      <c r="BR36" s="141">
        <f t="shared" si="58"/>
        <v>7</v>
      </c>
      <c r="BS36" s="141">
        <f t="shared" si="58"/>
        <v>530</v>
      </c>
      <c r="BT36" s="141">
        <f t="shared" si="58"/>
        <v>0</v>
      </c>
      <c r="BU36" s="141">
        <f t="shared" si="58"/>
        <v>259</v>
      </c>
      <c r="BV36" s="141">
        <f t="shared" si="58"/>
        <v>3</v>
      </c>
      <c r="BW36" s="141">
        <f t="shared" si="58"/>
        <v>0</v>
      </c>
      <c r="BX36" s="141">
        <f t="shared" si="58"/>
        <v>386</v>
      </c>
      <c r="BY36" s="141">
        <f t="shared" si="58"/>
        <v>8</v>
      </c>
      <c r="BZ36" s="141">
        <f t="shared" si="58"/>
        <v>607</v>
      </c>
      <c r="CA36" s="141">
        <f t="shared" si="58"/>
        <v>0</v>
      </c>
      <c r="CB36" s="141">
        <f t="shared" si="58"/>
        <v>0</v>
      </c>
      <c r="CC36" s="141">
        <f t="shared" si="58"/>
        <v>0</v>
      </c>
      <c r="CD36" s="141">
        <f t="shared" si="59"/>
        <v>0</v>
      </c>
      <c r="CE36" s="141">
        <f t="shared" si="59"/>
        <v>0</v>
      </c>
      <c r="CF36" s="141">
        <f t="shared" si="59"/>
        <v>76</v>
      </c>
      <c r="CG36" s="141">
        <f t="shared" si="59"/>
        <v>0</v>
      </c>
    </row>
    <row r="37" spans="1:85" s="4" customFormat="1" x14ac:dyDescent="0.2">
      <c r="A37" s="137" t="s">
        <v>66</v>
      </c>
      <c r="B37" s="125" t="s">
        <v>384</v>
      </c>
      <c r="C37" s="251">
        <v>2008</v>
      </c>
      <c r="D37" s="141">
        <f>D152</f>
        <v>3000</v>
      </c>
      <c r="E37" s="141">
        <f t="shared" ref="E37:BP38" si="62">E152</f>
        <v>182142</v>
      </c>
      <c r="F37" s="141">
        <f t="shared" si="62"/>
        <v>84379</v>
      </c>
      <c r="G37" s="141">
        <f t="shared" si="62"/>
        <v>25000</v>
      </c>
      <c r="H37" s="141">
        <f t="shared" si="62"/>
        <v>92317</v>
      </c>
      <c r="I37" s="141">
        <f t="shared" si="62"/>
        <v>170100</v>
      </c>
      <c r="J37" s="141">
        <f t="shared" si="62"/>
        <v>25000</v>
      </c>
      <c r="K37" s="141">
        <f t="shared" si="62"/>
        <v>133480</v>
      </c>
      <c r="L37" s="141">
        <f t="shared" si="62"/>
        <v>27698</v>
      </c>
      <c r="M37" s="141">
        <f t="shared" si="62"/>
        <v>20078</v>
      </c>
      <c r="N37" s="141">
        <f t="shared" si="62"/>
        <v>2428</v>
      </c>
      <c r="O37" s="141">
        <f t="shared" si="62"/>
        <v>94769</v>
      </c>
      <c r="P37" s="141">
        <f t="shared" si="62"/>
        <v>0</v>
      </c>
      <c r="Q37" s="141">
        <f t="shared" si="62"/>
        <v>4000</v>
      </c>
      <c r="R37" s="141">
        <f t="shared" si="62"/>
        <v>0</v>
      </c>
      <c r="S37" s="141">
        <f t="shared" si="62"/>
        <v>21873</v>
      </c>
      <c r="T37" s="141">
        <f t="shared" si="62"/>
        <v>215718</v>
      </c>
      <c r="U37" s="141">
        <f t="shared" si="62"/>
        <v>6700</v>
      </c>
      <c r="V37" s="141">
        <f t="shared" si="62"/>
        <v>710000</v>
      </c>
      <c r="W37" s="141">
        <f t="shared" si="62"/>
        <v>32042</v>
      </c>
      <c r="X37" s="141">
        <f t="shared" si="62"/>
        <v>7138</v>
      </c>
      <c r="Y37" s="141">
        <f t="shared" si="62"/>
        <v>72505</v>
      </c>
      <c r="Z37" s="141">
        <f t="shared" si="62"/>
        <v>43541</v>
      </c>
      <c r="AA37" s="141">
        <f t="shared" si="62"/>
        <v>8315</v>
      </c>
      <c r="AB37" s="141">
        <f t="shared" si="62"/>
        <v>1600</v>
      </c>
      <c r="AC37" s="141">
        <f t="shared" si="62"/>
        <v>16789</v>
      </c>
      <c r="AD37" s="141">
        <f t="shared" si="62"/>
        <v>109529</v>
      </c>
      <c r="AE37" s="141">
        <f t="shared" si="62"/>
        <v>21500</v>
      </c>
      <c r="AF37" s="141">
        <f t="shared" si="62"/>
        <v>132915</v>
      </c>
      <c r="AG37" s="141">
        <f t="shared" si="62"/>
        <v>45212</v>
      </c>
      <c r="AH37" s="141">
        <f t="shared" si="62"/>
        <v>55289</v>
      </c>
      <c r="AI37" s="141">
        <f t="shared" si="62"/>
        <v>5635</v>
      </c>
      <c r="AJ37" s="141">
        <f t="shared" si="62"/>
        <v>571552</v>
      </c>
      <c r="AK37" s="141">
        <f t="shared" si="62"/>
        <v>2600</v>
      </c>
      <c r="AL37" s="141">
        <f t="shared" si="62"/>
        <v>10500</v>
      </c>
      <c r="AM37" s="141">
        <f t="shared" si="62"/>
        <v>487230</v>
      </c>
      <c r="AN37" s="141">
        <f t="shared" si="62"/>
        <v>2891523</v>
      </c>
      <c r="AO37" s="141">
        <f t="shared" si="62"/>
        <v>808335</v>
      </c>
      <c r="AP37" s="141">
        <f t="shared" si="62"/>
        <v>31175</v>
      </c>
      <c r="AQ37" s="141">
        <f t="shared" si="62"/>
        <v>12000</v>
      </c>
      <c r="AR37" s="141">
        <f t="shared" si="62"/>
        <v>58000</v>
      </c>
      <c r="AS37" s="141">
        <f t="shared" si="62"/>
        <v>240055</v>
      </c>
      <c r="AT37" s="141">
        <f t="shared" si="62"/>
        <v>22000</v>
      </c>
      <c r="AU37" s="141">
        <f t="shared" si="62"/>
        <v>22322</v>
      </c>
      <c r="AV37" s="141">
        <f t="shared" si="62"/>
        <v>355000</v>
      </c>
      <c r="AW37" s="141">
        <f t="shared" si="62"/>
        <v>6763</v>
      </c>
      <c r="AX37" s="141">
        <f t="shared" si="62"/>
        <v>16000</v>
      </c>
      <c r="AY37" s="141">
        <f t="shared" si="62"/>
        <v>71700</v>
      </c>
      <c r="AZ37" s="141">
        <f t="shared" si="62"/>
        <v>0</v>
      </c>
      <c r="BA37" s="141">
        <f t="shared" si="62"/>
        <v>89266</v>
      </c>
      <c r="BB37" s="141">
        <f t="shared" si="62"/>
        <v>132395</v>
      </c>
      <c r="BC37" s="141">
        <f t="shared" si="62"/>
        <v>14800</v>
      </c>
      <c r="BD37" s="141">
        <f t="shared" si="62"/>
        <v>31500</v>
      </c>
      <c r="BE37" s="141">
        <f t="shared" si="62"/>
        <v>55000</v>
      </c>
      <c r="BF37" s="141">
        <f t="shared" si="62"/>
        <v>14000</v>
      </c>
      <c r="BG37" s="141">
        <f t="shared" si="62"/>
        <v>173600</v>
      </c>
      <c r="BH37" s="141">
        <f t="shared" si="62"/>
        <v>27300</v>
      </c>
      <c r="BI37" s="141">
        <f t="shared" si="62"/>
        <v>31000</v>
      </c>
      <c r="BJ37" s="141">
        <f t="shared" si="62"/>
        <v>150000</v>
      </c>
      <c r="BK37" s="141">
        <f t="shared" si="62"/>
        <v>20200</v>
      </c>
      <c r="BL37" s="141">
        <f t="shared" si="62"/>
        <v>77948</v>
      </c>
      <c r="BM37" s="141">
        <f t="shared" si="62"/>
        <v>19170</v>
      </c>
      <c r="BN37" s="141">
        <f t="shared" si="62"/>
        <v>80253</v>
      </c>
      <c r="BO37" s="141">
        <f t="shared" si="62"/>
        <v>18003</v>
      </c>
      <c r="BP37" s="141">
        <f t="shared" si="62"/>
        <v>805479</v>
      </c>
      <c r="BQ37" s="141">
        <f t="shared" ref="BQ37:CC39" si="63">BQ152</f>
        <v>7846</v>
      </c>
      <c r="BR37" s="141">
        <f t="shared" si="63"/>
        <v>9900</v>
      </c>
      <c r="BS37" s="141">
        <f t="shared" si="63"/>
        <v>5336</v>
      </c>
      <c r="BT37" s="141">
        <f t="shared" si="63"/>
        <v>36000</v>
      </c>
      <c r="BU37" s="141">
        <f t="shared" si="63"/>
        <v>110046</v>
      </c>
      <c r="BV37" s="141">
        <f t="shared" si="63"/>
        <v>15140</v>
      </c>
      <c r="BW37" s="141">
        <f t="shared" si="63"/>
        <v>2503281</v>
      </c>
      <c r="BX37" s="141">
        <f t="shared" si="63"/>
        <v>304909</v>
      </c>
      <c r="BY37" s="141">
        <f t="shared" si="63"/>
        <v>17000</v>
      </c>
      <c r="BZ37" s="141">
        <f t="shared" si="63"/>
        <v>146610</v>
      </c>
      <c r="CA37" s="141">
        <f t="shared" si="63"/>
        <v>50331</v>
      </c>
      <c r="CB37" s="141">
        <f t="shared" si="63"/>
        <v>7200</v>
      </c>
      <c r="CC37" s="141">
        <f t="shared" si="63"/>
        <v>7411</v>
      </c>
      <c r="CD37" s="141">
        <f t="shared" ref="CD37:CG39" si="64">CD152</f>
        <v>3900</v>
      </c>
      <c r="CE37" s="141">
        <f t="shared" si="64"/>
        <v>40000</v>
      </c>
      <c r="CF37" s="141">
        <f t="shared" si="64"/>
        <v>111184</v>
      </c>
      <c r="CG37" s="141">
        <f t="shared" si="64"/>
        <v>3500</v>
      </c>
    </row>
    <row r="38" spans="1:85" s="4" customFormat="1" x14ac:dyDescent="0.2">
      <c r="A38" s="137" t="s">
        <v>67</v>
      </c>
      <c r="B38" s="125" t="s">
        <v>385</v>
      </c>
      <c r="C38" s="251">
        <v>2008</v>
      </c>
      <c r="D38" s="141">
        <f t="shared" ref="D38:S39" si="65">D153</f>
        <v>3000</v>
      </c>
      <c r="E38" s="141">
        <f t="shared" si="65"/>
        <v>197980</v>
      </c>
      <c r="F38" s="141">
        <f t="shared" si="65"/>
        <v>86689</v>
      </c>
      <c r="G38" s="141">
        <f t="shared" si="65"/>
        <v>30000</v>
      </c>
      <c r="H38" s="141">
        <f t="shared" si="65"/>
        <v>92317</v>
      </c>
      <c r="I38" s="141">
        <f t="shared" si="65"/>
        <v>170100</v>
      </c>
      <c r="J38" s="141">
        <f t="shared" si="65"/>
        <v>25000</v>
      </c>
      <c r="K38" s="141">
        <f t="shared" si="65"/>
        <v>133480</v>
      </c>
      <c r="L38" s="141">
        <f t="shared" si="65"/>
        <v>27698</v>
      </c>
      <c r="M38" s="141">
        <f t="shared" si="65"/>
        <v>27290</v>
      </c>
      <c r="N38" s="141">
        <f t="shared" si="65"/>
        <v>2428</v>
      </c>
      <c r="O38" s="141">
        <f t="shared" si="65"/>
        <v>107615</v>
      </c>
      <c r="P38" s="141">
        <f t="shared" si="65"/>
        <v>0</v>
      </c>
      <c r="Q38" s="141">
        <f t="shared" si="65"/>
        <v>12500</v>
      </c>
      <c r="R38" s="141">
        <f t="shared" si="65"/>
        <v>0</v>
      </c>
      <c r="S38" s="141">
        <f t="shared" si="65"/>
        <v>74185</v>
      </c>
      <c r="T38" s="141">
        <f t="shared" si="62"/>
        <v>216473</v>
      </c>
      <c r="U38" s="141">
        <f t="shared" si="62"/>
        <v>5000</v>
      </c>
      <c r="V38" s="141">
        <f t="shared" si="62"/>
        <v>710000</v>
      </c>
      <c r="W38" s="141">
        <f t="shared" si="62"/>
        <v>35246</v>
      </c>
      <c r="X38" s="141">
        <f t="shared" si="62"/>
        <v>8700</v>
      </c>
      <c r="Y38" s="141">
        <f t="shared" si="62"/>
        <v>103579</v>
      </c>
      <c r="Z38" s="141">
        <f t="shared" si="62"/>
        <v>43541</v>
      </c>
      <c r="AA38" s="141">
        <f t="shared" si="62"/>
        <v>8315</v>
      </c>
      <c r="AB38" s="141">
        <f t="shared" si="62"/>
        <v>2529</v>
      </c>
      <c r="AC38" s="141">
        <f t="shared" si="62"/>
        <v>10552</v>
      </c>
      <c r="AD38" s="141">
        <f t="shared" si="62"/>
        <v>170219</v>
      </c>
      <c r="AE38" s="141">
        <f t="shared" si="62"/>
        <v>21500</v>
      </c>
      <c r="AF38" s="141">
        <f t="shared" si="62"/>
        <v>132915</v>
      </c>
      <c r="AG38" s="141">
        <f t="shared" si="62"/>
        <v>45212</v>
      </c>
      <c r="AH38" s="141">
        <f t="shared" si="62"/>
        <v>55289</v>
      </c>
      <c r="AI38" s="141">
        <f t="shared" si="62"/>
        <v>5635</v>
      </c>
      <c r="AJ38" s="141">
        <f t="shared" si="62"/>
        <v>636548</v>
      </c>
      <c r="AK38" s="141">
        <f t="shared" si="62"/>
        <v>9500</v>
      </c>
      <c r="AL38" s="141">
        <f t="shared" si="62"/>
        <v>10500</v>
      </c>
      <c r="AM38" s="141">
        <f t="shared" si="62"/>
        <v>487230</v>
      </c>
      <c r="AN38" s="141">
        <f t="shared" si="62"/>
        <v>2891523</v>
      </c>
      <c r="AO38" s="141">
        <f t="shared" si="62"/>
        <v>898150</v>
      </c>
      <c r="AP38" s="141">
        <f t="shared" si="62"/>
        <v>31175</v>
      </c>
      <c r="AQ38" s="141">
        <f t="shared" si="62"/>
        <v>16500</v>
      </c>
      <c r="AR38" s="141">
        <f t="shared" si="62"/>
        <v>119000</v>
      </c>
      <c r="AS38" s="141">
        <f t="shared" si="62"/>
        <v>240055</v>
      </c>
      <c r="AT38" s="141">
        <f t="shared" si="62"/>
        <v>22000</v>
      </c>
      <c r="AU38" s="141">
        <f t="shared" si="62"/>
        <v>36166</v>
      </c>
      <c r="AV38" s="141">
        <f t="shared" si="62"/>
        <v>355000</v>
      </c>
      <c r="AW38" s="141">
        <f t="shared" si="62"/>
        <v>18231</v>
      </c>
      <c r="AX38" s="141">
        <f t="shared" si="62"/>
        <v>17000</v>
      </c>
      <c r="AY38" s="141">
        <f t="shared" si="62"/>
        <v>71700</v>
      </c>
      <c r="AZ38" s="141">
        <f t="shared" si="62"/>
        <v>0</v>
      </c>
      <c r="BA38" s="141">
        <f t="shared" si="62"/>
        <v>135027</v>
      </c>
      <c r="BB38" s="141">
        <f t="shared" si="62"/>
        <v>133228</v>
      </c>
      <c r="BC38" s="141">
        <f t="shared" si="62"/>
        <v>14800</v>
      </c>
      <c r="BD38" s="141">
        <f t="shared" si="62"/>
        <v>63000</v>
      </c>
      <c r="BE38" s="141">
        <f t="shared" si="62"/>
        <v>55000</v>
      </c>
      <c r="BF38" s="141">
        <f t="shared" si="62"/>
        <v>18777</v>
      </c>
      <c r="BG38" s="141">
        <f t="shared" si="62"/>
        <v>173600</v>
      </c>
      <c r="BH38" s="141">
        <f t="shared" si="62"/>
        <v>27300</v>
      </c>
      <c r="BI38" s="141">
        <f t="shared" si="62"/>
        <v>31000</v>
      </c>
      <c r="BJ38" s="141">
        <f t="shared" si="62"/>
        <v>150000</v>
      </c>
      <c r="BK38" s="141">
        <f t="shared" si="62"/>
        <v>20200</v>
      </c>
      <c r="BL38" s="141">
        <f t="shared" si="62"/>
        <v>74948</v>
      </c>
      <c r="BM38" s="141">
        <f t="shared" si="62"/>
        <v>6500</v>
      </c>
      <c r="BN38" s="141">
        <f t="shared" si="62"/>
        <v>80253</v>
      </c>
      <c r="BO38" s="141">
        <f t="shared" si="62"/>
        <v>18003</v>
      </c>
      <c r="BP38" s="141">
        <f t="shared" si="62"/>
        <v>805479</v>
      </c>
      <c r="BQ38" s="141">
        <f t="shared" si="63"/>
        <v>7846</v>
      </c>
      <c r="BR38" s="141">
        <f t="shared" si="63"/>
        <v>16700</v>
      </c>
      <c r="BS38" s="141">
        <f t="shared" si="63"/>
        <v>5336</v>
      </c>
      <c r="BT38" s="141">
        <f t="shared" si="63"/>
        <v>36000</v>
      </c>
      <c r="BU38" s="141">
        <f t="shared" si="63"/>
        <v>109141</v>
      </c>
      <c r="BV38" s="141">
        <f t="shared" si="63"/>
        <v>15000</v>
      </c>
      <c r="BW38" s="141">
        <f t="shared" si="63"/>
        <v>2503281</v>
      </c>
      <c r="BX38" s="141">
        <f t="shared" si="63"/>
        <v>407990</v>
      </c>
      <c r="BY38" s="141">
        <f t="shared" si="63"/>
        <v>17000</v>
      </c>
      <c r="BZ38" s="141">
        <f t="shared" si="63"/>
        <v>146610</v>
      </c>
      <c r="CA38" s="141">
        <f t="shared" si="63"/>
        <v>50331</v>
      </c>
      <c r="CB38" s="141">
        <f t="shared" si="63"/>
        <v>11500</v>
      </c>
      <c r="CC38" s="141">
        <f t="shared" si="63"/>
        <v>7411</v>
      </c>
      <c r="CD38" s="141">
        <f t="shared" si="64"/>
        <v>9000</v>
      </c>
      <c r="CE38" s="141">
        <f t="shared" si="64"/>
        <v>78420</v>
      </c>
      <c r="CF38" s="141">
        <f t="shared" si="64"/>
        <v>111184</v>
      </c>
      <c r="CG38" s="141">
        <f t="shared" si="64"/>
        <v>36000</v>
      </c>
    </row>
    <row r="39" spans="1:85" s="4" customFormat="1" x14ac:dyDescent="0.2">
      <c r="A39" s="137" t="s">
        <v>68</v>
      </c>
      <c r="B39" s="125" t="s">
        <v>383</v>
      </c>
      <c r="C39" s="251">
        <v>2008</v>
      </c>
      <c r="D39" s="141">
        <f t="shared" si="65"/>
        <v>0</v>
      </c>
      <c r="E39" s="141">
        <f t="shared" ref="E39:BP39" si="66">E154</f>
        <v>0</v>
      </c>
      <c r="F39" s="141">
        <f t="shared" si="66"/>
        <v>0</v>
      </c>
      <c r="G39" s="141">
        <f t="shared" si="66"/>
        <v>0</v>
      </c>
      <c r="H39" s="141">
        <f t="shared" si="66"/>
        <v>0</v>
      </c>
      <c r="I39" s="141">
        <f t="shared" si="66"/>
        <v>0</v>
      </c>
      <c r="J39" s="141">
        <f t="shared" si="66"/>
        <v>0</v>
      </c>
      <c r="K39" s="141">
        <f t="shared" si="66"/>
        <v>0</v>
      </c>
      <c r="L39" s="141">
        <f t="shared" si="66"/>
        <v>0</v>
      </c>
      <c r="M39" s="141">
        <f t="shared" si="66"/>
        <v>0</v>
      </c>
      <c r="N39" s="141">
        <f t="shared" si="66"/>
        <v>3</v>
      </c>
      <c r="O39" s="141">
        <f t="shared" si="66"/>
        <v>0</v>
      </c>
      <c r="P39" s="141">
        <f t="shared" si="66"/>
        <v>0</v>
      </c>
      <c r="Q39" s="141">
        <f t="shared" si="66"/>
        <v>0</v>
      </c>
      <c r="R39" s="141">
        <f t="shared" si="66"/>
        <v>0</v>
      </c>
      <c r="S39" s="141">
        <f t="shared" si="66"/>
        <v>0</v>
      </c>
      <c r="T39" s="141">
        <f t="shared" si="66"/>
        <v>0</v>
      </c>
      <c r="U39" s="141">
        <f t="shared" si="66"/>
        <v>200</v>
      </c>
      <c r="V39" s="141">
        <f t="shared" si="66"/>
        <v>0</v>
      </c>
      <c r="W39" s="141">
        <f t="shared" si="66"/>
        <v>235</v>
      </c>
      <c r="X39" s="141">
        <f t="shared" si="66"/>
        <v>65</v>
      </c>
      <c r="Y39" s="141">
        <f t="shared" si="66"/>
        <v>0</v>
      </c>
      <c r="Z39" s="141">
        <f t="shared" si="66"/>
        <v>0</v>
      </c>
      <c r="AA39" s="141">
        <f t="shared" si="66"/>
        <v>0</v>
      </c>
      <c r="AB39" s="141">
        <f t="shared" si="66"/>
        <v>0</v>
      </c>
      <c r="AC39" s="141">
        <f t="shared" si="66"/>
        <v>3688</v>
      </c>
      <c r="AD39" s="141">
        <f t="shared" si="66"/>
        <v>142</v>
      </c>
      <c r="AE39" s="141">
        <f t="shared" si="66"/>
        <v>0</v>
      </c>
      <c r="AF39" s="141">
        <f t="shared" si="66"/>
        <v>0</v>
      </c>
      <c r="AG39" s="141">
        <f t="shared" si="66"/>
        <v>0</v>
      </c>
      <c r="AH39" s="141">
        <f t="shared" si="66"/>
        <v>0</v>
      </c>
      <c r="AI39" s="141">
        <f t="shared" si="66"/>
        <v>0</v>
      </c>
      <c r="AJ39" s="141">
        <f t="shared" si="66"/>
        <v>0</v>
      </c>
      <c r="AK39" s="141">
        <f t="shared" si="66"/>
        <v>0</v>
      </c>
      <c r="AL39" s="141">
        <f t="shared" si="66"/>
        <v>0</v>
      </c>
      <c r="AM39" s="141">
        <f t="shared" si="66"/>
        <v>0</v>
      </c>
      <c r="AN39" s="141">
        <f t="shared" si="66"/>
        <v>155898</v>
      </c>
      <c r="AO39" s="141">
        <f t="shared" si="66"/>
        <v>0</v>
      </c>
      <c r="AP39" s="141">
        <f t="shared" si="66"/>
        <v>677</v>
      </c>
      <c r="AQ39" s="141">
        <f t="shared" si="66"/>
        <v>0</v>
      </c>
      <c r="AR39" s="141">
        <f t="shared" si="66"/>
        <v>0</v>
      </c>
      <c r="AS39" s="141">
        <f t="shared" si="66"/>
        <v>0</v>
      </c>
      <c r="AT39" s="141">
        <f t="shared" si="66"/>
        <v>0</v>
      </c>
      <c r="AU39" s="141">
        <f t="shared" si="66"/>
        <v>147</v>
      </c>
      <c r="AV39" s="141">
        <f t="shared" si="66"/>
        <v>0</v>
      </c>
      <c r="AW39" s="141">
        <f t="shared" si="66"/>
        <v>0</v>
      </c>
      <c r="AX39" s="141">
        <f t="shared" si="66"/>
        <v>0</v>
      </c>
      <c r="AY39" s="141">
        <f t="shared" si="66"/>
        <v>0</v>
      </c>
      <c r="AZ39" s="141">
        <f t="shared" si="66"/>
        <v>0</v>
      </c>
      <c r="BA39" s="141">
        <f t="shared" si="66"/>
        <v>525</v>
      </c>
      <c r="BB39" s="141">
        <f t="shared" si="66"/>
        <v>0</v>
      </c>
      <c r="BC39" s="141">
        <f t="shared" si="66"/>
        <v>250</v>
      </c>
      <c r="BD39" s="141">
        <f t="shared" si="66"/>
        <v>200</v>
      </c>
      <c r="BE39" s="141">
        <f t="shared" si="66"/>
        <v>0</v>
      </c>
      <c r="BF39" s="141">
        <f t="shared" si="66"/>
        <v>0</v>
      </c>
      <c r="BG39" s="141">
        <f t="shared" si="66"/>
        <v>0</v>
      </c>
      <c r="BH39" s="141">
        <f t="shared" si="66"/>
        <v>0</v>
      </c>
      <c r="BI39" s="141">
        <f t="shared" si="66"/>
        <v>0</v>
      </c>
      <c r="BJ39" s="141">
        <f t="shared" si="66"/>
        <v>0</v>
      </c>
      <c r="BK39" s="141">
        <f t="shared" si="66"/>
        <v>0</v>
      </c>
      <c r="BL39" s="141">
        <f t="shared" si="66"/>
        <v>100</v>
      </c>
      <c r="BM39" s="141">
        <f t="shared" si="66"/>
        <v>0</v>
      </c>
      <c r="BN39" s="141">
        <f t="shared" si="66"/>
        <v>0</v>
      </c>
      <c r="BO39" s="141">
        <f t="shared" si="66"/>
        <v>0</v>
      </c>
      <c r="BP39" s="141">
        <f t="shared" si="66"/>
        <v>0</v>
      </c>
      <c r="BQ39" s="141">
        <f t="shared" si="63"/>
        <v>0</v>
      </c>
      <c r="BR39" s="141">
        <f t="shared" si="63"/>
        <v>0</v>
      </c>
      <c r="BS39" s="141">
        <f t="shared" si="63"/>
        <v>108</v>
      </c>
      <c r="BT39" s="141">
        <f t="shared" si="63"/>
        <v>0</v>
      </c>
      <c r="BU39" s="141">
        <f t="shared" si="63"/>
        <v>0</v>
      </c>
      <c r="BV39" s="141">
        <f t="shared" si="63"/>
        <v>0</v>
      </c>
      <c r="BW39" s="141">
        <f t="shared" si="63"/>
        <v>0</v>
      </c>
      <c r="BX39" s="141">
        <f t="shared" si="63"/>
        <v>1603</v>
      </c>
      <c r="BY39" s="141">
        <f t="shared" si="63"/>
        <v>1200</v>
      </c>
      <c r="BZ39" s="141">
        <f t="shared" si="63"/>
        <v>0</v>
      </c>
      <c r="CA39" s="141">
        <f t="shared" si="63"/>
        <v>0</v>
      </c>
      <c r="CB39" s="141">
        <f t="shared" si="63"/>
        <v>0</v>
      </c>
      <c r="CC39" s="141">
        <f t="shared" si="63"/>
        <v>0</v>
      </c>
      <c r="CD39" s="141">
        <f t="shared" si="64"/>
        <v>0</v>
      </c>
      <c r="CE39" s="141">
        <f t="shared" si="64"/>
        <v>0</v>
      </c>
      <c r="CF39" s="141">
        <f t="shared" si="64"/>
        <v>0</v>
      </c>
      <c r="CG39" s="141">
        <f t="shared" si="64"/>
        <v>0</v>
      </c>
    </row>
    <row r="40" spans="1:85" s="4" customFormat="1" x14ac:dyDescent="0.2">
      <c r="A40" s="137" t="s">
        <v>69</v>
      </c>
      <c r="B40" s="125" t="s">
        <v>382</v>
      </c>
      <c r="C40" s="251">
        <v>2008</v>
      </c>
      <c r="D40" s="141">
        <f>D156</f>
        <v>4948</v>
      </c>
      <c r="E40" s="141">
        <f t="shared" ref="E40:BP41" si="67">E156</f>
        <v>319735</v>
      </c>
      <c r="F40" s="141">
        <f t="shared" si="67"/>
        <v>162830</v>
      </c>
      <c r="G40" s="141">
        <f t="shared" si="67"/>
        <v>44355</v>
      </c>
      <c r="H40" s="141">
        <f t="shared" si="67"/>
        <v>157904</v>
      </c>
      <c r="I40" s="141">
        <f t="shared" si="67"/>
        <v>269003</v>
      </c>
      <c r="J40" s="141">
        <f t="shared" si="67"/>
        <v>57168</v>
      </c>
      <c r="K40" s="141">
        <f t="shared" si="67"/>
        <v>244764</v>
      </c>
      <c r="L40" s="141">
        <f t="shared" si="67"/>
        <v>48155</v>
      </c>
      <c r="M40" s="141">
        <f t="shared" si="67"/>
        <v>27584</v>
      </c>
      <c r="N40" s="141">
        <f t="shared" si="67"/>
        <v>6703</v>
      </c>
      <c r="O40" s="141">
        <f t="shared" si="67"/>
        <v>128591</v>
      </c>
      <c r="P40" s="141">
        <f t="shared" si="67"/>
        <v>0</v>
      </c>
      <c r="Q40" s="141">
        <f t="shared" si="67"/>
        <v>6974</v>
      </c>
      <c r="R40" s="141">
        <f t="shared" si="67"/>
        <v>0</v>
      </c>
      <c r="S40" s="141">
        <f t="shared" si="67"/>
        <v>44280</v>
      </c>
      <c r="T40" s="141">
        <f t="shared" si="67"/>
        <v>419000</v>
      </c>
      <c r="U40" s="141">
        <f t="shared" si="67"/>
        <v>12953</v>
      </c>
      <c r="V40" s="141">
        <f t="shared" si="67"/>
        <v>1196300</v>
      </c>
      <c r="W40" s="141">
        <f t="shared" si="67"/>
        <v>77244</v>
      </c>
      <c r="X40" s="141">
        <f t="shared" si="67"/>
        <v>14006</v>
      </c>
      <c r="Y40" s="141">
        <f t="shared" si="67"/>
        <v>89667</v>
      </c>
      <c r="Z40" s="141">
        <f t="shared" si="67"/>
        <v>97999</v>
      </c>
      <c r="AA40" s="141">
        <f t="shared" si="67"/>
        <v>18421</v>
      </c>
      <c r="AB40" s="141">
        <f t="shared" si="67"/>
        <v>2125</v>
      </c>
      <c r="AC40" s="141">
        <f t="shared" si="67"/>
        <v>39583</v>
      </c>
      <c r="AD40" s="141">
        <f t="shared" si="67"/>
        <v>189105</v>
      </c>
      <c r="AE40" s="141">
        <f t="shared" si="67"/>
        <v>32246</v>
      </c>
      <c r="AF40" s="141">
        <f t="shared" si="67"/>
        <v>248660</v>
      </c>
      <c r="AG40" s="141">
        <f t="shared" si="67"/>
        <v>77749</v>
      </c>
      <c r="AH40" s="141">
        <f t="shared" si="67"/>
        <v>83557</v>
      </c>
      <c r="AI40" s="141">
        <f t="shared" si="67"/>
        <v>17862</v>
      </c>
      <c r="AJ40" s="141">
        <f t="shared" si="67"/>
        <v>927256</v>
      </c>
      <c r="AK40" s="141">
        <f t="shared" si="67"/>
        <v>6156</v>
      </c>
      <c r="AL40" s="141">
        <f t="shared" si="67"/>
        <v>35335</v>
      </c>
      <c r="AM40" s="141">
        <f t="shared" si="67"/>
        <v>597</v>
      </c>
      <c r="AN40" s="141">
        <f t="shared" si="67"/>
        <v>3867055</v>
      </c>
      <c r="AO40" s="141">
        <f t="shared" si="67"/>
        <v>1267613</v>
      </c>
      <c r="AP40" s="141">
        <f t="shared" si="67"/>
        <v>49100</v>
      </c>
      <c r="AQ40" s="141">
        <f t="shared" si="67"/>
        <v>22435</v>
      </c>
      <c r="AR40" s="141">
        <f t="shared" si="67"/>
        <v>126174</v>
      </c>
      <c r="AS40" s="141">
        <f t="shared" si="67"/>
        <v>312977</v>
      </c>
      <c r="AT40" s="141">
        <f t="shared" si="67"/>
        <v>46944</v>
      </c>
      <c r="AU40" s="141">
        <f t="shared" si="67"/>
        <v>49384</v>
      </c>
      <c r="AV40" s="141">
        <f t="shared" si="67"/>
        <v>536384</v>
      </c>
      <c r="AW40" s="141">
        <f t="shared" si="67"/>
        <v>31936</v>
      </c>
      <c r="AX40" s="141">
        <f t="shared" si="67"/>
        <v>36876</v>
      </c>
      <c r="AY40" s="141">
        <f t="shared" si="67"/>
        <v>110590</v>
      </c>
      <c r="AZ40" s="141">
        <f t="shared" si="67"/>
        <v>0</v>
      </c>
      <c r="BA40" s="141">
        <f t="shared" si="67"/>
        <v>124190</v>
      </c>
      <c r="BB40" s="141">
        <f t="shared" si="67"/>
        <v>194310</v>
      </c>
      <c r="BC40" s="141">
        <f t="shared" si="67"/>
        <v>29013</v>
      </c>
      <c r="BD40" s="141">
        <f t="shared" si="67"/>
        <v>67627</v>
      </c>
      <c r="BE40" s="141">
        <f t="shared" si="67"/>
        <v>108731</v>
      </c>
      <c r="BF40" s="141">
        <f t="shared" si="67"/>
        <v>24006</v>
      </c>
      <c r="BG40" s="141">
        <f t="shared" si="67"/>
        <v>347832</v>
      </c>
      <c r="BH40" s="141">
        <f t="shared" si="67"/>
        <v>41257</v>
      </c>
      <c r="BI40" s="141">
        <f t="shared" si="67"/>
        <v>55775</v>
      </c>
      <c r="BJ40" s="141">
        <f t="shared" si="67"/>
        <v>208345</v>
      </c>
      <c r="BK40" s="141">
        <f t="shared" si="67"/>
        <v>37482</v>
      </c>
      <c r="BL40" s="141">
        <f t="shared" si="67"/>
        <v>139124</v>
      </c>
      <c r="BM40" s="141">
        <f t="shared" si="67"/>
        <v>18670</v>
      </c>
      <c r="BN40" s="141">
        <f t="shared" si="67"/>
        <v>148395</v>
      </c>
      <c r="BO40" s="141">
        <f t="shared" si="67"/>
        <v>34923</v>
      </c>
      <c r="BP40" s="141">
        <f t="shared" si="67"/>
        <v>1084085</v>
      </c>
      <c r="BQ40" s="141">
        <f t="shared" ref="BQ40:CG40" si="68">BQ156</f>
        <v>19183</v>
      </c>
      <c r="BR40" s="141">
        <f t="shared" si="68"/>
        <v>39622</v>
      </c>
      <c r="BS40" s="141">
        <f t="shared" si="68"/>
        <v>18091</v>
      </c>
      <c r="BT40" s="141">
        <f t="shared" si="68"/>
        <v>58384</v>
      </c>
      <c r="BU40" s="141">
        <f t="shared" si="68"/>
        <v>186530</v>
      </c>
      <c r="BV40" s="141">
        <f t="shared" si="68"/>
        <v>36361</v>
      </c>
      <c r="BW40" s="141">
        <f t="shared" si="68"/>
        <v>4095298</v>
      </c>
      <c r="BX40" s="141">
        <f t="shared" si="68"/>
        <v>435452</v>
      </c>
      <c r="BY40" s="141">
        <f t="shared" si="68"/>
        <v>25438</v>
      </c>
      <c r="BZ40" s="141">
        <f t="shared" si="68"/>
        <v>229318</v>
      </c>
      <c r="CA40" s="141">
        <f t="shared" si="68"/>
        <v>80092</v>
      </c>
      <c r="CB40" s="141">
        <f t="shared" si="68"/>
        <v>16519</v>
      </c>
      <c r="CC40" s="141">
        <f t="shared" si="68"/>
        <v>26000</v>
      </c>
      <c r="CD40" s="141">
        <f t="shared" si="68"/>
        <v>10428</v>
      </c>
      <c r="CE40" s="141">
        <f t="shared" si="68"/>
        <v>84988</v>
      </c>
      <c r="CF40" s="141">
        <f t="shared" si="68"/>
        <v>151856</v>
      </c>
      <c r="CG40" s="141">
        <f t="shared" si="68"/>
        <v>65208</v>
      </c>
    </row>
    <row r="41" spans="1:85" s="4" customFormat="1" x14ac:dyDescent="0.2">
      <c r="A41" s="137" t="s">
        <v>70</v>
      </c>
      <c r="B41" s="125" t="s">
        <v>381</v>
      </c>
      <c r="C41" s="251">
        <v>2008</v>
      </c>
      <c r="D41" s="141">
        <f>D157</f>
        <v>4092</v>
      </c>
      <c r="E41" s="141">
        <f t="shared" ref="E41:S41" si="69">E157</f>
        <v>318595</v>
      </c>
      <c r="F41" s="141">
        <f t="shared" si="69"/>
        <v>191640</v>
      </c>
      <c r="G41" s="141">
        <f t="shared" si="69"/>
        <v>46817</v>
      </c>
      <c r="H41" s="141">
        <f t="shared" si="69"/>
        <v>182439</v>
      </c>
      <c r="I41" s="141">
        <f t="shared" si="69"/>
        <v>346409</v>
      </c>
      <c r="J41" s="141">
        <f t="shared" si="69"/>
        <v>48384</v>
      </c>
      <c r="K41" s="141">
        <f t="shared" si="69"/>
        <v>291292</v>
      </c>
      <c r="L41" s="141">
        <f t="shared" si="69"/>
        <v>56171</v>
      </c>
      <c r="M41" s="141">
        <f t="shared" si="69"/>
        <v>26681</v>
      </c>
      <c r="N41" s="141">
        <f t="shared" si="69"/>
        <v>5618</v>
      </c>
      <c r="O41" s="141">
        <f t="shared" si="69"/>
        <v>165946</v>
      </c>
      <c r="P41" s="141">
        <f t="shared" si="69"/>
        <v>0</v>
      </c>
      <c r="Q41" s="141">
        <f t="shared" si="69"/>
        <v>5793</v>
      </c>
      <c r="R41" s="141">
        <f t="shared" si="69"/>
        <v>0</v>
      </c>
      <c r="S41" s="141">
        <f t="shared" si="69"/>
        <v>58453</v>
      </c>
      <c r="T41" s="141">
        <f t="shared" si="67"/>
        <v>532600</v>
      </c>
      <c r="U41" s="141">
        <f t="shared" si="67"/>
        <v>10571</v>
      </c>
      <c r="V41" s="141">
        <f t="shared" si="67"/>
        <v>1507900</v>
      </c>
      <c r="W41" s="141">
        <f t="shared" si="67"/>
        <v>69007</v>
      </c>
      <c r="X41" s="141">
        <f t="shared" si="67"/>
        <v>9562</v>
      </c>
      <c r="Y41" s="141">
        <f t="shared" si="67"/>
        <v>137328</v>
      </c>
      <c r="Z41" s="141">
        <f t="shared" si="67"/>
        <v>105205</v>
      </c>
      <c r="AA41" s="141">
        <f t="shared" si="67"/>
        <v>12843</v>
      </c>
      <c r="AB41" s="141">
        <f t="shared" si="67"/>
        <v>1300</v>
      </c>
      <c r="AC41" s="141">
        <f t="shared" si="67"/>
        <v>24929</v>
      </c>
      <c r="AD41" s="141">
        <f t="shared" si="67"/>
        <v>148081</v>
      </c>
      <c r="AE41" s="141">
        <f t="shared" si="67"/>
        <v>39817</v>
      </c>
      <c r="AF41" s="141">
        <f t="shared" si="67"/>
        <v>273898</v>
      </c>
      <c r="AG41" s="141">
        <f t="shared" si="67"/>
        <v>88198</v>
      </c>
      <c r="AH41" s="141">
        <f t="shared" si="67"/>
        <v>99539</v>
      </c>
      <c r="AI41" s="141">
        <f t="shared" si="67"/>
        <v>14301</v>
      </c>
      <c r="AJ41" s="141">
        <f t="shared" si="67"/>
        <v>1112056</v>
      </c>
      <c r="AK41" s="141">
        <f t="shared" si="67"/>
        <v>4283</v>
      </c>
      <c r="AL41" s="141">
        <f t="shared" si="67"/>
        <v>31074</v>
      </c>
      <c r="AM41" s="141">
        <f t="shared" si="67"/>
        <v>729</v>
      </c>
      <c r="AN41" s="141">
        <f t="shared" si="67"/>
        <v>3077912</v>
      </c>
      <c r="AO41" s="141">
        <f t="shared" si="67"/>
        <v>1355421</v>
      </c>
      <c r="AP41" s="141">
        <f t="shared" si="67"/>
        <v>41063</v>
      </c>
      <c r="AQ41" s="141">
        <f t="shared" si="67"/>
        <v>20081</v>
      </c>
      <c r="AR41" s="141">
        <f t="shared" si="67"/>
        <v>110106</v>
      </c>
      <c r="AS41" s="141">
        <f t="shared" si="67"/>
        <v>350930</v>
      </c>
      <c r="AT41" s="141">
        <f t="shared" si="67"/>
        <v>45235</v>
      </c>
      <c r="AU41" s="141">
        <f t="shared" si="67"/>
        <v>34161</v>
      </c>
      <c r="AV41" s="141">
        <f t="shared" si="67"/>
        <v>659564</v>
      </c>
      <c r="AW41" s="141">
        <f t="shared" si="67"/>
        <v>36871</v>
      </c>
      <c r="AX41" s="141">
        <f t="shared" si="67"/>
        <v>38488</v>
      </c>
      <c r="AY41" s="141">
        <f t="shared" si="67"/>
        <v>125846</v>
      </c>
      <c r="AZ41" s="141">
        <f t="shared" si="67"/>
        <v>0</v>
      </c>
      <c r="BA41" s="141">
        <f t="shared" si="67"/>
        <v>141148</v>
      </c>
      <c r="BB41" s="141">
        <f t="shared" si="67"/>
        <v>249175</v>
      </c>
      <c r="BC41" s="141">
        <f t="shared" si="67"/>
        <v>40775</v>
      </c>
      <c r="BD41" s="141">
        <f t="shared" si="67"/>
        <v>75381</v>
      </c>
      <c r="BE41" s="141">
        <f t="shared" si="67"/>
        <v>81287</v>
      </c>
      <c r="BF41" s="141">
        <f t="shared" si="67"/>
        <v>19447</v>
      </c>
      <c r="BG41" s="141">
        <f t="shared" si="67"/>
        <v>346908</v>
      </c>
      <c r="BH41" s="141">
        <f t="shared" si="67"/>
        <v>42789</v>
      </c>
      <c r="BI41" s="141">
        <f t="shared" si="67"/>
        <v>50520</v>
      </c>
      <c r="BJ41" s="141">
        <f t="shared" si="67"/>
        <v>192721</v>
      </c>
      <c r="BK41" s="141">
        <f t="shared" si="67"/>
        <v>29118</v>
      </c>
      <c r="BL41" s="141">
        <f t="shared" si="67"/>
        <v>92154</v>
      </c>
      <c r="BM41" s="141">
        <f t="shared" si="67"/>
        <v>11820</v>
      </c>
      <c r="BN41" s="141">
        <f t="shared" si="67"/>
        <v>142964</v>
      </c>
      <c r="BO41" s="141">
        <f t="shared" si="67"/>
        <v>40485</v>
      </c>
      <c r="BP41" s="141">
        <f t="shared" si="67"/>
        <v>1443918</v>
      </c>
      <c r="BQ41" s="141">
        <f t="shared" ref="BQ41:CG41" si="70">BQ157</f>
        <v>17745</v>
      </c>
      <c r="BR41" s="141">
        <f t="shared" si="70"/>
        <v>21598</v>
      </c>
      <c r="BS41" s="141">
        <f t="shared" si="70"/>
        <v>11853</v>
      </c>
      <c r="BT41" s="141">
        <f t="shared" si="70"/>
        <v>67027</v>
      </c>
      <c r="BU41" s="141">
        <f t="shared" si="70"/>
        <v>161660</v>
      </c>
      <c r="BV41" s="141">
        <f t="shared" si="70"/>
        <v>41632</v>
      </c>
      <c r="BW41" s="141">
        <f t="shared" si="70"/>
        <v>4564349</v>
      </c>
      <c r="BX41" s="141">
        <f t="shared" si="70"/>
        <v>444396</v>
      </c>
      <c r="BY41" s="141">
        <f t="shared" si="70"/>
        <v>24236</v>
      </c>
      <c r="BZ41" s="141">
        <f t="shared" si="70"/>
        <v>255540</v>
      </c>
      <c r="CA41" s="141">
        <f t="shared" si="70"/>
        <v>94801</v>
      </c>
      <c r="CB41" s="141">
        <f t="shared" si="70"/>
        <v>15025</v>
      </c>
      <c r="CC41" s="141">
        <f t="shared" si="70"/>
        <v>26000</v>
      </c>
      <c r="CD41" s="141">
        <f t="shared" si="70"/>
        <v>10924</v>
      </c>
      <c r="CE41" s="141">
        <f t="shared" si="70"/>
        <v>65309</v>
      </c>
      <c r="CF41" s="141">
        <f t="shared" si="70"/>
        <v>167732</v>
      </c>
      <c r="CG41" s="141">
        <f t="shared" si="70"/>
        <v>74117</v>
      </c>
    </row>
    <row r="42" spans="1:85" s="125" customFormat="1" x14ac:dyDescent="0.2">
      <c r="A42" s="200" t="s">
        <v>657</v>
      </c>
      <c r="C42" s="251">
        <f>C41</f>
        <v>2008</v>
      </c>
      <c r="D42" s="143">
        <f>MAX(D40:D41)</f>
        <v>4948</v>
      </c>
      <c r="E42" s="143">
        <f t="shared" ref="E42:BP42" si="71">MAX(E40:E41)</f>
        <v>319735</v>
      </c>
      <c r="F42" s="143">
        <f t="shared" si="71"/>
        <v>191640</v>
      </c>
      <c r="G42" s="143">
        <f t="shared" si="71"/>
        <v>46817</v>
      </c>
      <c r="H42" s="143">
        <f t="shared" si="71"/>
        <v>182439</v>
      </c>
      <c r="I42" s="143">
        <f t="shared" si="71"/>
        <v>346409</v>
      </c>
      <c r="J42" s="143">
        <f t="shared" si="71"/>
        <v>57168</v>
      </c>
      <c r="K42" s="143">
        <f t="shared" si="71"/>
        <v>291292</v>
      </c>
      <c r="L42" s="143">
        <f t="shared" si="71"/>
        <v>56171</v>
      </c>
      <c r="M42" s="143">
        <f t="shared" si="71"/>
        <v>27584</v>
      </c>
      <c r="N42" s="143">
        <f t="shared" si="71"/>
        <v>6703</v>
      </c>
      <c r="O42" s="143">
        <f t="shared" si="71"/>
        <v>165946</v>
      </c>
      <c r="P42" s="143">
        <f t="shared" si="71"/>
        <v>0</v>
      </c>
      <c r="Q42" s="143">
        <f t="shared" si="71"/>
        <v>6974</v>
      </c>
      <c r="R42" s="143">
        <f t="shared" si="71"/>
        <v>0</v>
      </c>
      <c r="S42" s="143">
        <f t="shared" si="71"/>
        <v>58453</v>
      </c>
      <c r="T42" s="143">
        <f t="shared" si="71"/>
        <v>532600</v>
      </c>
      <c r="U42" s="143">
        <f t="shared" si="71"/>
        <v>12953</v>
      </c>
      <c r="V42" s="143">
        <f t="shared" si="71"/>
        <v>1507900</v>
      </c>
      <c r="W42" s="143">
        <f t="shared" si="71"/>
        <v>77244</v>
      </c>
      <c r="X42" s="143">
        <f t="shared" si="71"/>
        <v>14006</v>
      </c>
      <c r="Y42" s="143">
        <f t="shared" si="71"/>
        <v>137328</v>
      </c>
      <c r="Z42" s="143">
        <f t="shared" si="71"/>
        <v>105205</v>
      </c>
      <c r="AA42" s="143">
        <f t="shared" si="71"/>
        <v>18421</v>
      </c>
      <c r="AB42" s="143">
        <f t="shared" si="71"/>
        <v>2125</v>
      </c>
      <c r="AC42" s="143">
        <f t="shared" si="71"/>
        <v>39583</v>
      </c>
      <c r="AD42" s="143">
        <f t="shared" si="71"/>
        <v>189105</v>
      </c>
      <c r="AE42" s="143">
        <f t="shared" si="71"/>
        <v>39817</v>
      </c>
      <c r="AF42" s="143">
        <f t="shared" si="71"/>
        <v>273898</v>
      </c>
      <c r="AG42" s="143">
        <f t="shared" si="71"/>
        <v>88198</v>
      </c>
      <c r="AH42" s="143">
        <f t="shared" si="71"/>
        <v>99539</v>
      </c>
      <c r="AI42" s="143">
        <f t="shared" si="71"/>
        <v>17862</v>
      </c>
      <c r="AJ42" s="143">
        <f t="shared" si="71"/>
        <v>1112056</v>
      </c>
      <c r="AK42" s="143">
        <f t="shared" si="71"/>
        <v>6156</v>
      </c>
      <c r="AL42" s="143">
        <f t="shared" si="71"/>
        <v>35335</v>
      </c>
      <c r="AM42" s="143">
        <f t="shared" si="71"/>
        <v>729</v>
      </c>
      <c r="AN42" s="143">
        <f t="shared" si="71"/>
        <v>3867055</v>
      </c>
      <c r="AO42" s="143">
        <f t="shared" si="71"/>
        <v>1355421</v>
      </c>
      <c r="AP42" s="143">
        <f t="shared" si="71"/>
        <v>49100</v>
      </c>
      <c r="AQ42" s="143">
        <f t="shared" si="71"/>
        <v>22435</v>
      </c>
      <c r="AR42" s="143">
        <f t="shared" si="71"/>
        <v>126174</v>
      </c>
      <c r="AS42" s="143">
        <f t="shared" si="71"/>
        <v>350930</v>
      </c>
      <c r="AT42" s="143">
        <f t="shared" si="71"/>
        <v>46944</v>
      </c>
      <c r="AU42" s="143">
        <f t="shared" si="71"/>
        <v>49384</v>
      </c>
      <c r="AV42" s="143">
        <f t="shared" si="71"/>
        <v>659564</v>
      </c>
      <c r="AW42" s="143">
        <f t="shared" si="71"/>
        <v>36871</v>
      </c>
      <c r="AX42" s="143">
        <f t="shared" si="71"/>
        <v>38488</v>
      </c>
      <c r="AY42" s="143">
        <f t="shared" si="71"/>
        <v>125846</v>
      </c>
      <c r="AZ42" s="143">
        <f t="shared" si="71"/>
        <v>0</v>
      </c>
      <c r="BA42" s="143">
        <f t="shared" si="71"/>
        <v>141148</v>
      </c>
      <c r="BB42" s="143">
        <f t="shared" si="71"/>
        <v>249175</v>
      </c>
      <c r="BC42" s="143">
        <f t="shared" si="71"/>
        <v>40775</v>
      </c>
      <c r="BD42" s="143">
        <f t="shared" si="71"/>
        <v>75381</v>
      </c>
      <c r="BE42" s="143">
        <f t="shared" si="71"/>
        <v>108731</v>
      </c>
      <c r="BF42" s="143">
        <f t="shared" si="71"/>
        <v>24006</v>
      </c>
      <c r="BG42" s="143">
        <f t="shared" si="71"/>
        <v>347832</v>
      </c>
      <c r="BH42" s="143">
        <f t="shared" si="71"/>
        <v>42789</v>
      </c>
      <c r="BI42" s="143">
        <f t="shared" si="71"/>
        <v>55775</v>
      </c>
      <c r="BJ42" s="143">
        <f t="shared" si="71"/>
        <v>208345</v>
      </c>
      <c r="BK42" s="143">
        <f t="shared" si="71"/>
        <v>37482</v>
      </c>
      <c r="BL42" s="143">
        <f t="shared" si="71"/>
        <v>139124</v>
      </c>
      <c r="BM42" s="143">
        <f t="shared" si="71"/>
        <v>18670</v>
      </c>
      <c r="BN42" s="143">
        <f t="shared" si="71"/>
        <v>148395</v>
      </c>
      <c r="BO42" s="143">
        <f t="shared" si="71"/>
        <v>40485</v>
      </c>
      <c r="BP42" s="143">
        <f t="shared" si="71"/>
        <v>1443918</v>
      </c>
      <c r="BQ42" s="143">
        <f t="shared" ref="BQ42:CC42" si="72">MAX(BQ40:BQ41)</f>
        <v>19183</v>
      </c>
      <c r="BR42" s="143">
        <f t="shared" si="72"/>
        <v>39622</v>
      </c>
      <c r="BS42" s="143">
        <f t="shared" si="72"/>
        <v>18091</v>
      </c>
      <c r="BT42" s="143">
        <f t="shared" si="72"/>
        <v>67027</v>
      </c>
      <c r="BU42" s="143">
        <f t="shared" si="72"/>
        <v>186530</v>
      </c>
      <c r="BV42" s="143">
        <f t="shared" si="72"/>
        <v>41632</v>
      </c>
      <c r="BW42" s="143">
        <f t="shared" si="72"/>
        <v>4564349</v>
      </c>
      <c r="BX42" s="143">
        <f t="shared" si="72"/>
        <v>444396</v>
      </c>
      <c r="BY42" s="143">
        <f t="shared" si="72"/>
        <v>25438</v>
      </c>
      <c r="BZ42" s="143">
        <f t="shared" si="72"/>
        <v>255540</v>
      </c>
      <c r="CA42" s="143">
        <f t="shared" si="72"/>
        <v>94801</v>
      </c>
      <c r="CB42" s="143">
        <f t="shared" si="72"/>
        <v>16519</v>
      </c>
      <c r="CC42" s="143">
        <f t="shared" si="72"/>
        <v>26000</v>
      </c>
    </row>
    <row r="43" spans="1:85" s="4" customFormat="1" x14ac:dyDescent="0.2">
      <c r="A43" s="137" t="s">
        <v>71</v>
      </c>
      <c r="B43" s="125" t="s">
        <v>380</v>
      </c>
      <c r="C43" s="251">
        <v>2008</v>
      </c>
      <c r="D43" s="141">
        <f>D158</f>
        <v>4139</v>
      </c>
      <c r="E43" s="141">
        <f t="shared" ref="E43:BP43" si="73">E158</f>
        <v>277972</v>
      </c>
      <c r="F43" s="141">
        <f t="shared" si="73"/>
        <v>128115</v>
      </c>
      <c r="G43" s="141">
        <f t="shared" si="73"/>
        <v>42630</v>
      </c>
      <c r="H43" s="141">
        <f t="shared" si="73"/>
        <v>156316</v>
      </c>
      <c r="I43" s="141">
        <f t="shared" si="73"/>
        <v>276451</v>
      </c>
      <c r="J43" s="141">
        <f t="shared" si="73"/>
        <v>49474</v>
      </c>
      <c r="K43" s="141">
        <f t="shared" si="73"/>
        <v>246659</v>
      </c>
      <c r="L43" s="141">
        <f t="shared" si="73"/>
        <v>47039</v>
      </c>
      <c r="M43" s="141">
        <f t="shared" si="73"/>
        <v>25348</v>
      </c>
      <c r="N43" s="141">
        <f t="shared" si="73"/>
        <v>4629</v>
      </c>
      <c r="O43" s="141">
        <f t="shared" si="73"/>
        <v>133477</v>
      </c>
      <c r="P43" s="141">
        <f t="shared" si="73"/>
        <v>0</v>
      </c>
      <c r="Q43" s="141">
        <f t="shared" si="73"/>
        <v>5627</v>
      </c>
      <c r="R43" s="141">
        <f t="shared" si="73"/>
        <v>0</v>
      </c>
      <c r="S43" s="141">
        <f t="shared" si="73"/>
        <v>44779</v>
      </c>
      <c r="T43" s="141">
        <f t="shared" si="73"/>
        <v>430375</v>
      </c>
      <c r="U43" s="141">
        <f t="shared" si="73"/>
        <v>11355</v>
      </c>
      <c r="V43" s="141">
        <f t="shared" si="73"/>
        <v>1238858</v>
      </c>
      <c r="W43" s="141">
        <f t="shared" si="73"/>
        <v>65935</v>
      </c>
      <c r="X43" s="141">
        <f t="shared" si="73"/>
        <v>10468</v>
      </c>
      <c r="Y43" s="141">
        <f t="shared" si="73"/>
        <v>96325</v>
      </c>
      <c r="Z43" s="141">
        <f t="shared" si="73"/>
        <v>94572</v>
      </c>
      <c r="AA43" s="141">
        <f t="shared" si="73"/>
        <v>14135</v>
      </c>
      <c r="AB43" s="141">
        <f t="shared" si="73"/>
        <v>1564</v>
      </c>
      <c r="AC43" s="141">
        <f t="shared" si="73"/>
        <v>29762</v>
      </c>
      <c r="AD43" s="141">
        <f t="shared" si="73"/>
        <v>189105</v>
      </c>
      <c r="AE43" s="141">
        <f t="shared" si="73"/>
        <v>31336</v>
      </c>
      <c r="AF43" s="141">
        <f t="shared" si="73"/>
        <v>243931</v>
      </c>
      <c r="AG43" s="141">
        <f t="shared" si="73"/>
        <v>74016</v>
      </c>
      <c r="AH43" s="141">
        <f t="shared" si="73"/>
        <v>82095</v>
      </c>
      <c r="AI43" s="141">
        <f t="shared" si="73"/>
        <v>14719</v>
      </c>
      <c r="AJ43" s="141">
        <f t="shared" si="73"/>
        <v>916790</v>
      </c>
      <c r="AK43" s="141">
        <f t="shared" si="73"/>
        <v>4332</v>
      </c>
      <c r="AL43" s="141">
        <f t="shared" si="73"/>
        <v>30858</v>
      </c>
      <c r="AM43" s="141">
        <f t="shared" si="73"/>
        <v>611</v>
      </c>
      <c r="AN43" s="141">
        <f t="shared" si="73"/>
        <v>3113787</v>
      </c>
      <c r="AO43" s="141">
        <f t="shared" si="73"/>
        <v>1169649</v>
      </c>
      <c r="AP43" s="141">
        <f t="shared" si="73"/>
        <v>41276</v>
      </c>
      <c r="AQ43" s="141">
        <f t="shared" si="73"/>
        <v>18274</v>
      </c>
      <c r="AR43" s="141">
        <f t="shared" si="73"/>
        <v>110027</v>
      </c>
      <c r="AS43" s="141">
        <f t="shared" si="73"/>
        <v>304510</v>
      </c>
      <c r="AT43" s="141">
        <f t="shared" si="73"/>
        <v>42577</v>
      </c>
      <c r="AU43" s="141">
        <f t="shared" si="73"/>
        <v>36543</v>
      </c>
      <c r="AV43" s="141">
        <f t="shared" si="73"/>
        <v>541266</v>
      </c>
      <c r="AW43" s="141">
        <f t="shared" si="73"/>
        <v>31895</v>
      </c>
      <c r="AX43" s="141">
        <f t="shared" si="73"/>
        <v>35244</v>
      </c>
      <c r="AY43" s="141">
        <f t="shared" si="73"/>
        <v>108981</v>
      </c>
      <c r="AZ43" s="141">
        <f t="shared" si="73"/>
        <v>0</v>
      </c>
      <c r="BA43" s="141">
        <f t="shared" si="73"/>
        <v>122276</v>
      </c>
      <c r="BB43" s="141">
        <f t="shared" si="73"/>
        <v>198648</v>
      </c>
      <c r="BC43" s="141">
        <f t="shared" si="73"/>
        <v>30128</v>
      </c>
      <c r="BD43" s="141">
        <f t="shared" si="73"/>
        <v>65146</v>
      </c>
      <c r="BE43" s="141">
        <f t="shared" si="73"/>
        <v>89804</v>
      </c>
      <c r="BF43" s="141">
        <f t="shared" si="73"/>
        <v>20248</v>
      </c>
      <c r="BG43" s="141">
        <f t="shared" si="73"/>
        <v>276001</v>
      </c>
      <c r="BH43" s="141">
        <f t="shared" si="73"/>
        <v>39097</v>
      </c>
      <c r="BI43" s="141">
        <f t="shared" si="73"/>
        <v>49220</v>
      </c>
      <c r="BJ43" s="141">
        <f t="shared" si="73"/>
        <v>184389</v>
      </c>
      <c r="BK43" s="141">
        <f t="shared" si="73"/>
        <v>28131</v>
      </c>
      <c r="BL43" s="141">
        <f t="shared" si="73"/>
        <v>109253</v>
      </c>
      <c r="BM43" s="141">
        <f t="shared" si="73"/>
        <v>13970</v>
      </c>
      <c r="BN43" s="141">
        <f t="shared" si="73"/>
        <v>132690</v>
      </c>
      <c r="BO43" s="141">
        <f t="shared" si="73"/>
        <v>34804</v>
      </c>
      <c r="BP43" s="141">
        <f t="shared" si="73"/>
        <v>1141832</v>
      </c>
      <c r="BQ43" s="141">
        <f t="shared" ref="BQ43:CC43" si="74">BQ158</f>
        <v>16731</v>
      </c>
      <c r="BR43" s="141">
        <f t="shared" si="74"/>
        <v>21600</v>
      </c>
      <c r="BS43" s="141">
        <f t="shared" si="74"/>
        <v>13292</v>
      </c>
      <c r="BT43" s="141">
        <f t="shared" si="74"/>
        <v>56122</v>
      </c>
      <c r="BU43" s="141">
        <f t="shared" si="74"/>
        <v>158988</v>
      </c>
      <c r="BV43" s="141">
        <f t="shared" si="74"/>
        <v>35707</v>
      </c>
      <c r="BW43" s="141">
        <f t="shared" si="74"/>
        <v>3962494</v>
      </c>
      <c r="BX43" s="141">
        <f t="shared" si="74"/>
        <v>405306</v>
      </c>
      <c r="BY43" s="141">
        <f t="shared" si="74"/>
        <v>20650</v>
      </c>
      <c r="BZ43" s="141">
        <f t="shared" si="74"/>
        <v>223576</v>
      </c>
      <c r="CA43" s="141">
        <f t="shared" si="74"/>
        <v>79945</v>
      </c>
      <c r="CB43" s="141">
        <f t="shared" si="74"/>
        <v>15119</v>
      </c>
      <c r="CC43" s="141">
        <f t="shared" si="74"/>
        <v>24000</v>
      </c>
      <c r="CD43" s="141">
        <f>CD158</f>
        <v>9664</v>
      </c>
      <c r="CE43" s="141">
        <f>CE158</f>
        <v>72343</v>
      </c>
      <c r="CF43" s="141">
        <f>CF158</f>
        <v>144472</v>
      </c>
      <c r="CG43" s="141">
        <f>CG158</f>
        <v>64012</v>
      </c>
    </row>
    <row r="44" spans="1:85" s="4" customFormat="1" x14ac:dyDescent="0.2">
      <c r="A44" s="137" t="s">
        <v>72</v>
      </c>
      <c r="B44" s="125" t="s">
        <v>379</v>
      </c>
      <c r="C44" s="251">
        <v>2008</v>
      </c>
      <c r="D44" s="141">
        <f>D160</f>
        <v>92</v>
      </c>
      <c r="E44" s="141">
        <f t="shared" ref="E44:BP45" si="75">E160</f>
        <v>1482</v>
      </c>
      <c r="F44" s="141">
        <f t="shared" si="75"/>
        <v>747</v>
      </c>
      <c r="G44" s="141">
        <f t="shared" si="75"/>
        <v>320</v>
      </c>
      <c r="H44" s="141">
        <f t="shared" si="75"/>
        <v>486</v>
      </c>
      <c r="I44" s="141">
        <f t="shared" si="75"/>
        <v>1643</v>
      </c>
      <c r="J44" s="141">
        <f t="shared" si="75"/>
        <v>327</v>
      </c>
      <c r="K44" s="141">
        <f t="shared" si="75"/>
        <v>1112</v>
      </c>
      <c r="L44" s="141">
        <f t="shared" si="75"/>
        <v>524</v>
      </c>
      <c r="M44" s="141">
        <f t="shared" si="75"/>
        <v>146</v>
      </c>
      <c r="N44" s="141">
        <f t="shared" si="75"/>
        <v>27</v>
      </c>
      <c r="O44" s="141">
        <f t="shared" si="75"/>
        <v>795</v>
      </c>
      <c r="P44" s="141">
        <f t="shared" si="75"/>
        <v>0</v>
      </c>
      <c r="Q44" s="141">
        <f t="shared" si="75"/>
        <v>27</v>
      </c>
      <c r="R44" s="141">
        <f t="shared" si="75"/>
        <v>0</v>
      </c>
      <c r="S44" s="141">
        <f t="shared" si="75"/>
        <v>147</v>
      </c>
      <c r="T44" s="141">
        <f t="shared" si="75"/>
        <v>1133</v>
      </c>
      <c r="U44" s="141">
        <f t="shared" si="75"/>
        <v>177</v>
      </c>
      <c r="V44" s="141">
        <f t="shared" si="75"/>
        <v>5246</v>
      </c>
      <c r="W44" s="141">
        <f t="shared" si="75"/>
        <v>265</v>
      </c>
      <c r="X44" s="141">
        <f t="shared" si="75"/>
        <v>137</v>
      </c>
      <c r="Y44" s="141">
        <f t="shared" si="75"/>
        <v>467</v>
      </c>
      <c r="Z44" s="141">
        <f t="shared" si="75"/>
        <v>274</v>
      </c>
      <c r="AA44" s="141">
        <f t="shared" si="75"/>
        <v>84</v>
      </c>
      <c r="AB44" s="141">
        <f t="shared" si="75"/>
        <v>9</v>
      </c>
      <c r="AC44" s="141">
        <f t="shared" si="75"/>
        <v>1845</v>
      </c>
      <c r="AD44" s="141">
        <f t="shared" si="75"/>
        <v>871</v>
      </c>
      <c r="AE44" s="141">
        <f t="shared" si="75"/>
        <v>238</v>
      </c>
      <c r="AF44" s="141">
        <f t="shared" si="75"/>
        <v>1049</v>
      </c>
      <c r="AG44" s="141">
        <f t="shared" si="75"/>
        <v>1716</v>
      </c>
      <c r="AH44" s="141">
        <f t="shared" si="75"/>
        <v>1363</v>
      </c>
      <c r="AI44" s="141">
        <f t="shared" si="75"/>
        <v>68</v>
      </c>
      <c r="AJ44" s="141">
        <f t="shared" si="75"/>
        <v>3294</v>
      </c>
      <c r="AK44" s="141">
        <f t="shared" si="75"/>
        <v>21</v>
      </c>
      <c r="AL44" s="141">
        <f t="shared" si="75"/>
        <v>65</v>
      </c>
      <c r="AM44" s="141">
        <f t="shared" si="75"/>
        <v>2744</v>
      </c>
      <c r="AN44" s="141">
        <f t="shared" si="75"/>
        <v>120516</v>
      </c>
      <c r="AO44" s="141">
        <f t="shared" si="75"/>
        <v>5353</v>
      </c>
      <c r="AP44" s="141">
        <f t="shared" si="75"/>
        <v>647</v>
      </c>
      <c r="AQ44" s="141">
        <f t="shared" si="75"/>
        <v>98</v>
      </c>
      <c r="AR44" s="141">
        <f t="shared" si="75"/>
        <v>386</v>
      </c>
      <c r="AS44" s="141">
        <f t="shared" si="75"/>
        <v>1872</v>
      </c>
      <c r="AT44" s="141">
        <f t="shared" si="75"/>
        <v>114</v>
      </c>
      <c r="AU44" s="141">
        <f t="shared" si="75"/>
        <v>355</v>
      </c>
      <c r="AV44" s="141">
        <f t="shared" si="75"/>
        <v>2781</v>
      </c>
      <c r="AW44" s="141">
        <f t="shared" si="75"/>
        <v>106</v>
      </c>
      <c r="AX44" s="141">
        <f t="shared" si="75"/>
        <v>115</v>
      </c>
      <c r="AY44" s="141">
        <f t="shared" si="75"/>
        <v>866</v>
      </c>
      <c r="AZ44" s="141">
        <f t="shared" si="75"/>
        <v>0</v>
      </c>
      <c r="BA44" s="141">
        <f t="shared" si="75"/>
        <v>1050</v>
      </c>
      <c r="BB44" s="141">
        <f t="shared" si="75"/>
        <v>1820</v>
      </c>
      <c r="BC44" s="141">
        <f t="shared" si="75"/>
        <v>337</v>
      </c>
      <c r="BD44" s="141">
        <f t="shared" si="75"/>
        <v>691</v>
      </c>
      <c r="BE44" s="141">
        <f t="shared" si="75"/>
        <v>612</v>
      </c>
      <c r="BF44" s="141">
        <f t="shared" si="75"/>
        <v>370</v>
      </c>
      <c r="BG44" s="141">
        <f t="shared" si="75"/>
        <v>1414</v>
      </c>
      <c r="BH44" s="141">
        <f t="shared" si="75"/>
        <v>161</v>
      </c>
      <c r="BI44" s="141">
        <f t="shared" si="75"/>
        <v>304</v>
      </c>
      <c r="BJ44" s="141">
        <f t="shared" si="75"/>
        <v>948</v>
      </c>
      <c r="BK44" s="141">
        <f t="shared" si="75"/>
        <v>146</v>
      </c>
      <c r="BL44" s="141">
        <f t="shared" si="75"/>
        <v>728</v>
      </c>
      <c r="BM44" s="141">
        <f t="shared" si="75"/>
        <v>128</v>
      </c>
      <c r="BN44" s="141">
        <f t="shared" si="75"/>
        <v>550</v>
      </c>
      <c r="BO44" s="141">
        <f t="shared" si="75"/>
        <v>311</v>
      </c>
      <c r="BP44" s="141">
        <f t="shared" si="75"/>
        <v>6109</v>
      </c>
      <c r="BQ44" s="141">
        <f t="shared" ref="BQ44:CC46" si="76">BQ160</f>
        <v>55</v>
      </c>
      <c r="BR44" s="141">
        <f t="shared" si="76"/>
        <v>88</v>
      </c>
      <c r="BS44" s="141">
        <f t="shared" si="76"/>
        <v>211</v>
      </c>
      <c r="BT44" s="141">
        <f t="shared" si="76"/>
        <v>244</v>
      </c>
      <c r="BU44" s="141">
        <f t="shared" si="76"/>
        <v>1172</v>
      </c>
      <c r="BV44" s="141">
        <f t="shared" si="76"/>
        <v>156</v>
      </c>
      <c r="BW44" s="141">
        <f t="shared" si="76"/>
        <v>9816</v>
      </c>
      <c r="BX44" s="141">
        <f t="shared" si="76"/>
        <v>2135</v>
      </c>
      <c r="BY44" s="141">
        <f t="shared" si="76"/>
        <v>232</v>
      </c>
      <c r="BZ44" s="141">
        <f t="shared" si="76"/>
        <v>1542</v>
      </c>
      <c r="CA44" s="141">
        <f t="shared" si="76"/>
        <v>443</v>
      </c>
      <c r="CB44" s="141">
        <f t="shared" si="76"/>
        <v>75</v>
      </c>
      <c r="CC44" s="141">
        <f t="shared" si="76"/>
        <v>65</v>
      </c>
      <c r="CD44" s="141">
        <f t="shared" ref="CD44:CG46" si="77">CD160</f>
        <v>36</v>
      </c>
      <c r="CE44" s="141">
        <f t="shared" si="77"/>
        <v>440</v>
      </c>
      <c r="CF44" s="141">
        <f t="shared" si="77"/>
        <v>1030</v>
      </c>
      <c r="CG44" s="141">
        <f t="shared" si="77"/>
        <v>246</v>
      </c>
    </row>
    <row r="45" spans="1:85" s="4" customFormat="1" x14ac:dyDescent="0.2">
      <c r="A45" s="137" t="s">
        <v>73</v>
      </c>
      <c r="B45" s="125" t="s">
        <v>378</v>
      </c>
      <c r="C45" s="251">
        <v>2008</v>
      </c>
      <c r="D45" s="141">
        <f t="shared" ref="D45:S46" si="78">D161</f>
        <v>92</v>
      </c>
      <c r="E45" s="141">
        <f t="shared" si="78"/>
        <v>667</v>
      </c>
      <c r="F45" s="141">
        <f t="shared" si="78"/>
        <v>574</v>
      </c>
      <c r="G45" s="141">
        <f t="shared" si="78"/>
        <v>282</v>
      </c>
      <c r="H45" s="141">
        <f t="shared" si="78"/>
        <v>265</v>
      </c>
      <c r="I45" s="141">
        <f t="shared" si="78"/>
        <v>1002</v>
      </c>
      <c r="J45" s="141">
        <f t="shared" si="78"/>
        <v>214</v>
      </c>
      <c r="K45" s="141">
        <f t="shared" si="78"/>
        <v>730</v>
      </c>
      <c r="L45" s="141">
        <f t="shared" si="78"/>
        <v>482</v>
      </c>
      <c r="M45" s="141">
        <f t="shared" si="78"/>
        <v>77</v>
      </c>
      <c r="N45" s="141">
        <f t="shared" si="78"/>
        <v>26</v>
      </c>
      <c r="O45" s="141">
        <f t="shared" si="78"/>
        <v>569</v>
      </c>
      <c r="P45" s="141">
        <f t="shared" si="78"/>
        <v>0</v>
      </c>
      <c r="Q45" s="141">
        <f t="shared" si="78"/>
        <v>15</v>
      </c>
      <c r="R45" s="141">
        <f t="shared" si="78"/>
        <v>0</v>
      </c>
      <c r="S45" s="141">
        <f t="shared" si="78"/>
        <v>89</v>
      </c>
      <c r="T45" s="141">
        <f t="shared" si="75"/>
        <v>723</v>
      </c>
      <c r="U45" s="141">
        <f t="shared" si="75"/>
        <v>168</v>
      </c>
      <c r="V45" s="141">
        <f t="shared" si="75"/>
        <v>1816</v>
      </c>
      <c r="W45" s="141">
        <f t="shared" si="75"/>
        <v>210</v>
      </c>
      <c r="X45" s="141">
        <f t="shared" si="75"/>
        <v>126</v>
      </c>
      <c r="Y45" s="141">
        <f t="shared" si="75"/>
        <v>227</v>
      </c>
      <c r="Z45" s="141">
        <f t="shared" si="75"/>
        <v>184</v>
      </c>
      <c r="AA45" s="141">
        <f t="shared" si="75"/>
        <v>76</v>
      </c>
      <c r="AB45" s="141">
        <f t="shared" si="75"/>
        <v>8</v>
      </c>
      <c r="AC45" s="141">
        <f t="shared" si="75"/>
        <v>1841</v>
      </c>
      <c r="AD45" s="141">
        <f t="shared" si="75"/>
        <v>696</v>
      </c>
      <c r="AE45" s="141">
        <f t="shared" si="75"/>
        <v>178</v>
      </c>
      <c r="AF45" s="141">
        <f t="shared" si="75"/>
        <v>429</v>
      </c>
      <c r="AG45" s="141">
        <f t="shared" si="75"/>
        <v>1633</v>
      </c>
      <c r="AH45" s="141">
        <f t="shared" si="75"/>
        <v>882</v>
      </c>
      <c r="AI45" s="141">
        <f t="shared" si="75"/>
        <v>57</v>
      </c>
      <c r="AJ45" s="141">
        <f t="shared" si="75"/>
        <v>1519</v>
      </c>
      <c r="AK45" s="141">
        <f t="shared" si="75"/>
        <v>18</v>
      </c>
      <c r="AL45" s="141">
        <f t="shared" si="75"/>
        <v>56</v>
      </c>
      <c r="AM45" s="141">
        <f t="shared" si="75"/>
        <v>806</v>
      </c>
      <c r="AN45" s="141">
        <f t="shared" si="75"/>
        <v>116265</v>
      </c>
      <c r="AO45" s="141">
        <f t="shared" si="75"/>
        <v>2730</v>
      </c>
      <c r="AP45" s="141">
        <f t="shared" si="75"/>
        <v>525</v>
      </c>
      <c r="AQ45" s="141">
        <f t="shared" si="75"/>
        <v>88</v>
      </c>
      <c r="AR45" s="141">
        <f t="shared" si="75"/>
        <v>252</v>
      </c>
      <c r="AS45" s="141">
        <f t="shared" si="75"/>
        <v>1044</v>
      </c>
      <c r="AT45" s="141">
        <f t="shared" si="75"/>
        <v>95</v>
      </c>
      <c r="AU45" s="141">
        <f t="shared" si="75"/>
        <v>284</v>
      </c>
      <c r="AV45" s="141">
        <f t="shared" si="75"/>
        <v>1369</v>
      </c>
      <c r="AW45" s="141">
        <f t="shared" si="75"/>
        <v>81</v>
      </c>
      <c r="AX45" s="141">
        <f t="shared" si="75"/>
        <v>79</v>
      </c>
      <c r="AY45" s="141">
        <f t="shared" si="75"/>
        <v>546</v>
      </c>
      <c r="AZ45" s="141">
        <f t="shared" si="75"/>
        <v>0</v>
      </c>
      <c r="BA45" s="141">
        <f t="shared" si="75"/>
        <v>583</v>
      </c>
      <c r="BB45" s="141">
        <f t="shared" si="75"/>
        <v>1387</v>
      </c>
      <c r="BC45" s="141">
        <f t="shared" si="75"/>
        <v>247</v>
      </c>
      <c r="BD45" s="141">
        <f t="shared" si="75"/>
        <v>607</v>
      </c>
      <c r="BE45" s="141">
        <f t="shared" si="75"/>
        <v>516</v>
      </c>
      <c r="BF45" s="141">
        <f t="shared" si="75"/>
        <v>365</v>
      </c>
      <c r="BG45" s="141">
        <f t="shared" si="75"/>
        <v>547</v>
      </c>
      <c r="BH45" s="141">
        <f t="shared" si="75"/>
        <v>95</v>
      </c>
      <c r="BI45" s="141">
        <f t="shared" si="75"/>
        <v>245</v>
      </c>
      <c r="BJ45" s="141">
        <f t="shared" si="75"/>
        <v>510</v>
      </c>
      <c r="BK45" s="141">
        <f t="shared" si="75"/>
        <v>127</v>
      </c>
      <c r="BL45" s="141">
        <f t="shared" si="75"/>
        <v>612</v>
      </c>
      <c r="BM45" s="141">
        <f t="shared" si="75"/>
        <v>117</v>
      </c>
      <c r="BN45" s="141">
        <f t="shared" si="75"/>
        <v>384</v>
      </c>
      <c r="BO45" s="141">
        <f t="shared" si="75"/>
        <v>296</v>
      </c>
      <c r="BP45" s="141">
        <f t="shared" si="75"/>
        <v>1925</v>
      </c>
      <c r="BQ45" s="141">
        <f t="shared" si="76"/>
        <v>53</v>
      </c>
      <c r="BR45" s="141">
        <f t="shared" si="76"/>
        <v>79</v>
      </c>
      <c r="BS45" s="141">
        <f t="shared" si="76"/>
        <v>205</v>
      </c>
      <c r="BT45" s="141">
        <f t="shared" si="76"/>
        <v>158</v>
      </c>
      <c r="BU45" s="141">
        <f t="shared" si="76"/>
        <v>940</v>
      </c>
      <c r="BV45" s="141">
        <f t="shared" si="76"/>
        <v>102</v>
      </c>
      <c r="BW45" s="141">
        <f t="shared" si="76"/>
        <v>4218</v>
      </c>
      <c r="BX45" s="141">
        <f t="shared" si="76"/>
        <v>1386</v>
      </c>
      <c r="BY45" s="141">
        <f t="shared" si="76"/>
        <v>125</v>
      </c>
      <c r="BZ45" s="141">
        <f t="shared" si="76"/>
        <v>1059</v>
      </c>
      <c r="CA45" s="141">
        <f t="shared" si="76"/>
        <v>330</v>
      </c>
      <c r="CB45" s="141">
        <f t="shared" si="76"/>
        <v>66</v>
      </c>
      <c r="CC45" s="141">
        <f t="shared" si="76"/>
        <v>52</v>
      </c>
      <c r="CD45" s="141">
        <f t="shared" si="77"/>
        <v>25</v>
      </c>
      <c r="CE45" s="141">
        <f t="shared" si="77"/>
        <v>309</v>
      </c>
      <c r="CF45" s="141">
        <f t="shared" si="77"/>
        <v>495</v>
      </c>
      <c r="CG45" s="141">
        <f t="shared" si="77"/>
        <v>156</v>
      </c>
    </row>
    <row r="46" spans="1:85" s="4" customFormat="1" x14ac:dyDescent="0.2">
      <c r="A46" s="137" t="s">
        <v>74</v>
      </c>
      <c r="B46" s="125" t="s">
        <v>377</v>
      </c>
      <c r="C46" s="251">
        <v>2008</v>
      </c>
      <c r="D46" s="141">
        <f t="shared" si="78"/>
        <v>0</v>
      </c>
      <c r="E46" s="141">
        <f t="shared" ref="E46:BP46" si="79">E162</f>
        <v>815</v>
      </c>
      <c r="F46" s="141">
        <f t="shared" si="79"/>
        <v>173</v>
      </c>
      <c r="G46" s="141">
        <f t="shared" si="79"/>
        <v>38</v>
      </c>
      <c r="H46" s="141">
        <f t="shared" si="79"/>
        <v>221</v>
      </c>
      <c r="I46" s="141">
        <f t="shared" si="79"/>
        <v>641</v>
      </c>
      <c r="J46" s="141">
        <f t="shared" si="79"/>
        <v>113</v>
      </c>
      <c r="K46" s="141">
        <f t="shared" si="79"/>
        <v>382</v>
      </c>
      <c r="L46" s="141">
        <f t="shared" si="79"/>
        <v>42</v>
      </c>
      <c r="M46" s="141">
        <f t="shared" si="79"/>
        <v>69</v>
      </c>
      <c r="N46" s="141">
        <f t="shared" si="79"/>
        <v>1</v>
      </c>
      <c r="O46" s="141">
        <f t="shared" si="79"/>
        <v>226</v>
      </c>
      <c r="P46" s="141">
        <f t="shared" si="79"/>
        <v>0</v>
      </c>
      <c r="Q46" s="141">
        <f t="shared" si="79"/>
        <v>12</v>
      </c>
      <c r="R46" s="141">
        <f t="shared" si="79"/>
        <v>0</v>
      </c>
      <c r="S46" s="141">
        <f t="shared" si="79"/>
        <v>58</v>
      </c>
      <c r="T46" s="141">
        <f t="shared" si="79"/>
        <v>410</v>
      </c>
      <c r="U46" s="141">
        <f t="shared" si="79"/>
        <v>9</v>
      </c>
      <c r="V46" s="141">
        <f t="shared" si="79"/>
        <v>3430</v>
      </c>
      <c r="W46" s="141">
        <f t="shared" si="79"/>
        <v>55</v>
      </c>
      <c r="X46" s="141">
        <f t="shared" si="79"/>
        <v>11</v>
      </c>
      <c r="Y46" s="141">
        <f t="shared" si="79"/>
        <v>240</v>
      </c>
      <c r="Z46" s="141">
        <f t="shared" si="79"/>
        <v>90</v>
      </c>
      <c r="AA46" s="141">
        <f t="shared" si="79"/>
        <v>8</v>
      </c>
      <c r="AB46" s="141">
        <f t="shared" si="79"/>
        <v>1</v>
      </c>
      <c r="AC46" s="141">
        <f t="shared" si="79"/>
        <v>4</v>
      </c>
      <c r="AD46" s="141">
        <f t="shared" si="79"/>
        <v>175</v>
      </c>
      <c r="AE46" s="141">
        <f t="shared" si="79"/>
        <v>60</v>
      </c>
      <c r="AF46" s="141">
        <f t="shared" si="79"/>
        <v>620</v>
      </c>
      <c r="AG46" s="141">
        <f t="shared" si="79"/>
        <v>83</v>
      </c>
      <c r="AH46" s="141">
        <f t="shared" si="79"/>
        <v>481</v>
      </c>
      <c r="AI46" s="141">
        <f t="shared" si="79"/>
        <v>11</v>
      </c>
      <c r="AJ46" s="141">
        <f t="shared" si="79"/>
        <v>1775</v>
      </c>
      <c r="AK46" s="141">
        <f t="shared" si="79"/>
        <v>3</v>
      </c>
      <c r="AL46" s="141">
        <f t="shared" si="79"/>
        <v>9</v>
      </c>
      <c r="AM46" s="141">
        <f t="shared" si="79"/>
        <v>1938</v>
      </c>
      <c r="AN46" s="141">
        <f t="shared" si="79"/>
        <v>4251</v>
      </c>
      <c r="AO46" s="141">
        <f t="shared" si="79"/>
        <v>2623</v>
      </c>
      <c r="AP46" s="141">
        <f t="shared" si="79"/>
        <v>122</v>
      </c>
      <c r="AQ46" s="141">
        <f t="shared" si="79"/>
        <v>10</v>
      </c>
      <c r="AR46" s="141">
        <f t="shared" si="79"/>
        <v>134</v>
      </c>
      <c r="AS46" s="141">
        <f t="shared" si="79"/>
        <v>828</v>
      </c>
      <c r="AT46" s="141">
        <f t="shared" si="79"/>
        <v>19</v>
      </c>
      <c r="AU46" s="141">
        <f t="shared" si="79"/>
        <v>71</v>
      </c>
      <c r="AV46" s="141">
        <f t="shared" si="79"/>
        <v>1412</v>
      </c>
      <c r="AW46" s="141">
        <f t="shared" si="79"/>
        <v>25</v>
      </c>
      <c r="AX46" s="141">
        <f t="shared" si="79"/>
        <v>36</v>
      </c>
      <c r="AY46" s="141">
        <f t="shared" si="79"/>
        <v>320</v>
      </c>
      <c r="AZ46" s="141">
        <f t="shared" si="79"/>
        <v>0</v>
      </c>
      <c r="BA46" s="141">
        <f t="shared" si="79"/>
        <v>467</v>
      </c>
      <c r="BB46" s="141">
        <f t="shared" si="79"/>
        <v>433</v>
      </c>
      <c r="BC46" s="141">
        <f t="shared" si="79"/>
        <v>90</v>
      </c>
      <c r="BD46" s="141">
        <f t="shared" si="79"/>
        <v>84</v>
      </c>
      <c r="BE46" s="141">
        <f t="shared" si="79"/>
        <v>96</v>
      </c>
      <c r="BF46" s="141">
        <f t="shared" si="79"/>
        <v>5</v>
      </c>
      <c r="BG46" s="141">
        <f t="shared" si="79"/>
        <v>867</v>
      </c>
      <c r="BH46" s="141">
        <f t="shared" si="79"/>
        <v>66</v>
      </c>
      <c r="BI46" s="141">
        <f t="shared" si="79"/>
        <v>59</v>
      </c>
      <c r="BJ46" s="141">
        <f t="shared" si="79"/>
        <v>438</v>
      </c>
      <c r="BK46" s="141">
        <f t="shared" si="79"/>
        <v>19</v>
      </c>
      <c r="BL46" s="141">
        <f t="shared" si="79"/>
        <v>116</v>
      </c>
      <c r="BM46" s="141">
        <f t="shared" si="79"/>
        <v>11</v>
      </c>
      <c r="BN46" s="141">
        <f t="shared" si="79"/>
        <v>166</v>
      </c>
      <c r="BO46" s="141">
        <f t="shared" si="79"/>
        <v>15</v>
      </c>
      <c r="BP46" s="141">
        <f t="shared" si="79"/>
        <v>4184</v>
      </c>
      <c r="BQ46" s="141">
        <f t="shared" si="76"/>
        <v>2</v>
      </c>
      <c r="BR46" s="141">
        <f t="shared" si="76"/>
        <v>9</v>
      </c>
      <c r="BS46" s="141">
        <f t="shared" si="76"/>
        <v>6</v>
      </c>
      <c r="BT46" s="141">
        <f t="shared" si="76"/>
        <v>86</v>
      </c>
      <c r="BU46" s="141">
        <f t="shared" si="76"/>
        <v>232</v>
      </c>
      <c r="BV46" s="141">
        <f t="shared" si="76"/>
        <v>54</v>
      </c>
      <c r="BW46" s="141">
        <f t="shared" si="76"/>
        <v>5598</v>
      </c>
      <c r="BX46" s="141">
        <f t="shared" si="76"/>
        <v>749</v>
      </c>
      <c r="BY46" s="141">
        <f t="shared" si="76"/>
        <v>107</v>
      </c>
      <c r="BZ46" s="141">
        <f t="shared" si="76"/>
        <v>483</v>
      </c>
      <c r="CA46" s="141">
        <f t="shared" si="76"/>
        <v>113</v>
      </c>
      <c r="CB46" s="141">
        <f t="shared" si="76"/>
        <v>9</v>
      </c>
      <c r="CC46" s="141">
        <f t="shared" si="76"/>
        <v>13</v>
      </c>
      <c r="CD46" s="141">
        <f t="shared" si="77"/>
        <v>11</v>
      </c>
      <c r="CE46" s="141">
        <f t="shared" si="77"/>
        <v>131</v>
      </c>
      <c r="CF46" s="141">
        <f t="shared" si="77"/>
        <v>535</v>
      </c>
      <c r="CG46" s="141">
        <f t="shared" si="77"/>
        <v>90</v>
      </c>
    </row>
    <row r="47" spans="1:85" s="4" customFormat="1" x14ac:dyDescent="0.2">
      <c r="A47" s="137" t="s">
        <v>75</v>
      </c>
      <c r="B47" s="125" t="s">
        <v>376</v>
      </c>
      <c r="C47" s="251">
        <v>2008</v>
      </c>
      <c r="D47" s="141">
        <f>D164</f>
        <v>47</v>
      </c>
      <c r="E47" s="141">
        <f t="shared" ref="E47:BP48" si="80">E164</f>
        <v>707</v>
      </c>
      <c r="F47" s="141">
        <f t="shared" si="80"/>
        <v>419</v>
      </c>
      <c r="G47" s="141">
        <f t="shared" si="80"/>
        <v>162</v>
      </c>
      <c r="H47" s="141">
        <f t="shared" si="80"/>
        <v>228</v>
      </c>
      <c r="I47" s="141">
        <f t="shared" si="80"/>
        <v>816</v>
      </c>
      <c r="J47" s="141">
        <f t="shared" si="80"/>
        <v>172</v>
      </c>
      <c r="K47" s="141">
        <f t="shared" si="80"/>
        <v>472</v>
      </c>
      <c r="L47" s="141">
        <f t="shared" si="80"/>
        <v>316</v>
      </c>
      <c r="M47" s="141">
        <f t="shared" si="80"/>
        <v>69</v>
      </c>
      <c r="N47" s="141">
        <f t="shared" si="80"/>
        <v>16</v>
      </c>
      <c r="O47" s="141">
        <f t="shared" si="80"/>
        <v>505</v>
      </c>
      <c r="P47" s="141">
        <f t="shared" si="80"/>
        <v>0</v>
      </c>
      <c r="Q47" s="141">
        <f t="shared" si="80"/>
        <v>12</v>
      </c>
      <c r="R47" s="141">
        <f t="shared" si="80"/>
        <v>0</v>
      </c>
      <c r="S47" s="141">
        <f t="shared" si="80"/>
        <v>72</v>
      </c>
      <c r="T47" s="141">
        <f t="shared" si="80"/>
        <v>612</v>
      </c>
      <c r="U47" s="141">
        <f t="shared" si="80"/>
        <v>106</v>
      </c>
      <c r="V47" s="141">
        <f t="shared" si="80"/>
        <v>3168</v>
      </c>
      <c r="W47" s="141">
        <f t="shared" si="80"/>
        <v>143</v>
      </c>
      <c r="X47" s="141">
        <f t="shared" si="80"/>
        <v>31</v>
      </c>
      <c r="Y47" s="141">
        <f t="shared" si="80"/>
        <v>167</v>
      </c>
      <c r="Z47" s="141">
        <f t="shared" si="80"/>
        <v>146</v>
      </c>
      <c r="AA47" s="141">
        <f t="shared" si="80"/>
        <v>48</v>
      </c>
      <c r="AB47" s="141">
        <f t="shared" si="80"/>
        <v>4</v>
      </c>
      <c r="AC47" s="141">
        <f t="shared" si="80"/>
        <v>442</v>
      </c>
      <c r="AD47" s="141">
        <f t="shared" si="80"/>
        <v>501</v>
      </c>
      <c r="AE47" s="141">
        <f t="shared" si="80"/>
        <v>105</v>
      </c>
      <c r="AF47" s="141">
        <f t="shared" si="80"/>
        <v>473</v>
      </c>
      <c r="AG47" s="141">
        <f t="shared" si="80"/>
        <v>612</v>
      </c>
      <c r="AH47" s="141">
        <f t="shared" si="80"/>
        <v>408</v>
      </c>
      <c r="AI47" s="141">
        <f t="shared" si="80"/>
        <v>27</v>
      </c>
      <c r="AJ47" s="141">
        <f t="shared" si="80"/>
        <v>1722</v>
      </c>
      <c r="AK47" s="141">
        <f t="shared" si="80"/>
        <v>10</v>
      </c>
      <c r="AL47" s="141">
        <f t="shared" si="80"/>
        <v>42</v>
      </c>
      <c r="AM47" s="141">
        <f t="shared" si="80"/>
        <v>1166</v>
      </c>
      <c r="AN47" s="141">
        <f t="shared" si="80"/>
        <v>45471</v>
      </c>
      <c r="AO47" s="141">
        <f t="shared" si="80"/>
        <v>2969</v>
      </c>
      <c r="AP47" s="141">
        <f t="shared" si="80"/>
        <v>365</v>
      </c>
      <c r="AQ47" s="141">
        <f t="shared" si="80"/>
        <v>61</v>
      </c>
      <c r="AR47" s="141">
        <f t="shared" si="80"/>
        <v>288</v>
      </c>
      <c r="AS47" s="141">
        <f t="shared" si="80"/>
        <v>800</v>
      </c>
      <c r="AT47" s="141">
        <f t="shared" si="80"/>
        <v>76</v>
      </c>
      <c r="AU47" s="141">
        <f t="shared" si="80"/>
        <v>163</v>
      </c>
      <c r="AV47" s="141">
        <f t="shared" si="80"/>
        <v>1323</v>
      </c>
      <c r="AW47" s="141">
        <f t="shared" si="80"/>
        <v>61</v>
      </c>
      <c r="AX47" s="141">
        <f t="shared" si="80"/>
        <v>79</v>
      </c>
      <c r="AY47" s="141">
        <f t="shared" si="80"/>
        <v>429</v>
      </c>
      <c r="AZ47" s="141">
        <f t="shared" si="80"/>
        <v>0</v>
      </c>
      <c r="BA47" s="141">
        <f t="shared" si="80"/>
        <v>324</v>
      </c>
      <c r="BB47" s="141">
        <f t="shared" si="80"/>
        <v>799</v>
      </c>
      <c r="BC47" s="141">
        <f t="shared" si="80"/>
        <v>178</v>
      </c>
      <c r="BD47" s="141">
        <f t="shared" si="80"/>
        <v>332</v>
      </c>
      <c r="BE47" s="141">
        <f t="shared" si="80"/>
        <v>366</v>
      </c>
      <c r="BF47" s="141">
        <f t="shared" si="80"/>
        <v>200</v>
      </c>
      <c r="BG47" s="141">
        <f t="shared" si="80"/>
        <v>731</v>
      </c>
      <c r="BH47" s="141">
        <f t="shared" si="80"/>
        <v>91</v>
      </c>
      <c r="BI47" s="141">
        <f t="shared" si="80"/>
        <v>222</v>
      </c>
      <c r="BJ47" s="141">
        <f t="shared" si="80"/>
        <v>353</v>
      </c>
      <c r="BK47" s="141">
        <f t="shared" si="80"/>
        <v>94</v>
      </c>
      <c r="BL47" s="141">
        <f t="shared" si="80"/>
        <v>455</v>
      </c>
      <c r="BM47" s="141">
        <f t="shared" si="80"/>
        <v>84</v>
      </c>
      <c r="BN47" s="141">
        <f t="shared" si="80"/>
        <v>349</v>
      </c>
      <c r="BO47" s="141">
        <f t="shared" si="80"/>
        <v>175</v>
      </c>
      <c r="BP47" s="141">
        <f t="shared" si="80"/>
        <v>2815</v>
      </c>
      <c r="BQ47" s="141">
        <f t="shared" ref="BQ47:CC49" si="81">BQ164</f>
        <v>34</v>
      </c>
      <c r="BR47" s="141">
        <f t="shared" si="81"/>
        <v>44</v>
      </c>
      <c r="BS47" s="141">
        <f t="shared" si="81"/>
        <v>72</v>
      </c>
      <c r="BT47" s="141">
        <f t="shared" si="81"/>
        <v>143</v>
      </c>
      <c r="BU47" s="141">
        <f t="shared" si="81"/>
        <v>639</v>
      </c>
      <c r="BV47" s="141">
        <f t="shared" si="81"/>
        <v>72</v>
      </c>
      <c r="BW47" s="141">
        <f t="shared" si="81"/>
        <v>6004</v>
      </c>
      <c r="BX47" s="141">
        <f t="shared" si="81"/>
        <v>1076</v>
      </c>
      <c r="BY47" s="141">
        <f t="shared" si="81"/>
        <v>96</v>
      </c>
      <c r="BZ47" s="141">
        <f t="shared" si="81"/>
        <v>702</v>
      </c>
      <c r="CA47" s="141">
        <f t="shared" si="81"/>
        <v>285</v>
      </c>
      <c r="CB47" s="141">
        <f t="shared" si="81"/>
        <v>47</v>
      </c>
      <c r="CC47" s="141">
        <f t="shared" si="81"/>
        <v>44</v>
      </c>
      <c r="CD47" s="141">
        <f t="shared" ref="CD47:CG49" si="82">CD164</f>
        <v>18</v>
      </c>
      <c r="CE47" s="141">
        <f t="shared" si="82"/>
        <v>249</v>
      </c>
      <c r="CF47" s="141">
        <f t="shared" si="82"/>
        <v>466</v>
      </c>
      <c r="CG47" s="141">
        <f t="shared" si="82"/>
        <v>162</v>
      </c>
    </row>
    <row r="48" spans="1:85" s="4" customFormat="1" x14ac:dyDescent="0.2">
      <c r="A48" s="137" t="s">
        <v>76</v>
      </c>
      <c r="B48" s="125" t="s">
        <v>375</v>
      </c>
      <c r="C48" s="251">
        <v>2008</v>
      </c>
      <c r="D48" s="141">
        <f t="shared" ref="D48:S49" si="83">D165</f>
        <v>0</v>
      </c>
      <c r="E48" s="141">
        <f t="shared" si="83"/>
        <v>0</v>
      </c>
      <c r="F48" s="141">
        <f t="shared" si="83"/>
        <v>5</v>
      </c>
      <c r="G48" s="141">
        <f t="shared" si="83"/>
        <v>10</v>
      </c>
      <c r="H48" s="141">
        <f t="shared" si="83"/>
        <v>0</v>
      </c>
      <c r="I48" s="141">
        <f t="shared" si="83"/>
        <v>0</v>
      </c>
      <c r="J48" s="141">
        <f t="shared" si="83"/>
        <v>8</v>
      </c>
      <c r="K48" s="141">
        <f t="shared" si="83"/>
        <v>2</v>
      </c>
      <c r="L48" s="141">
        <f t="shared" si="83"/>
        <v>88</v>
      </c>
      <c r="M48" s="141">
        <f t="shared" si="83"/>
        <v>0</v>
      </c>
      <c r="N48" s="141">
        <f t="shared" si="83"/>
        <v>2</v>
      </c>
      <c r="O48" s="141">
        <f t="shared" si="83"/>
        <v>2</v>
      </c>
      <c r="P48" s="141">
        <f t="shared" si="83"/>
        <v>0</v>
      </c>
      <c r="Q48" s="141">
        <f t="shared" si="83"/>
        <v>1</v>
      </c>
      <c r="R48" s="141">
        <f t="shared" si="83"/>
        <v>0</v>
      </c>
      <c r="S48" s="141">
        <f t="shared" si="83"/>
        <v>2</v>
      </c>
      <c r="T48" s="141">
        <f t="shared" si="80"/>
        <v>24</v>
      </c>
      <c r="U48" s="141">
        <f t="shared" si="80"/>
        <v>9</v>
      </c>
      <c r="V48" s="141">
        <f t="shared" si="80"/>
        <v>101</v>
      </c>
      <c r="W48" s="141">
        <f t="shared" si="80"/>
        <v>2</v>
      </c>
      <c r="X48" s="141">
        <f t="shared" si="80"/>
        <v>1</v>
      </c>
      <c r="Y48" s="141">
        <f t="shared" si="80"/>
        <v>0</v>
      </c>
      <c r="Z48" s="141">
        <f t="shared" si="80"/>
        <v>5</v>
      </c>
      <c r="AA48" s="141">
        <f t="shared" si="80"/>
        <v>8</v>
      </c>
      <c r="AB48" s="141">
        <f t="shared" si="80"/>
        <v>0</v>
      </c>
      <c r="AC48" s="141">
        <f t="shared" si="80"/>
        <v>38</v>
      </c>
      <c r="AD48" s="141">
        <f t="shared" si="80"/>
        <v>0</v>
      </c>
      <c r="AE48" s="141">
        <f t="shared" si="80"/>
        <v>0</v>
      </c>
      <c r="AF48" s="141">
        <f t="shared" si="80"/>
        <v>0</v>
      </c>
      <c r="AG48" s="141">
        <f t="shared" si="80"/>
        <v>59</v>
      </c>
      <c r="AH48" s="141">
        <f t="shared" si="80"/>
        <v>0</v>
      </c>
      <c r="AI48" s="141">
        <f t="shared" si="80"/>
        <v>0</v>
      </c>
      <c r="AJ48" s="141">
        <f t="shared" si="80"/>
        <v>21</v>
      </c>
      <c r="AK48" s="141">
        <f t="shared" si="80"/>
        <v>2</v>
      </c>
      <c r="AL48" s="141">
        <f t="shared" si="80"/>
        <v>0</v>
      </c>
      <c r="AM48" s="141">
        <f t="shared" si="80"/>
        <v>21</v>
      </c>
      <c r="AN48" s="141">
        <f t="shared" si="80"/>
        <v>3603</v>
      </c>
      <c r="AO48" s="141">
        <f t="shared" si="80"/>
        <v>165</v>
      </c>
      <c r="AP48" s="141">
        <f t="shared" si="80"/>
        <v>16</v>
      </c>
      <c r="AQ48" s="141">
        <f t="shared" si="80"/>
        <v>0</v>
      </c>
      <c r="AR48" s="141">
        <f t="shared" si="80"/>
        <v>3</v>
      </c>
      <c r="AS48" s="141">
        <f t="shared" si="80"/>
        <v>0</v>
      </c>
      <c r="AT48" s="141">
        <f t="shared" si="80"/>
        <v>0</v>
      </c>
      <c r="AU48" s="141">
        <f t="shared" si="80"/>
        <v>6</v>
      </c>
      <c r="AV48" s="141">
        <f t="shared" si="80"/>
        <v>0</v>
      </c>
      <c r="AW48" s="141">
        <f t="shared" si="80"/>
        <v>1</v>
      </c>
      <c r="AX48" s="141">
        <f t="shared" si="80"/>
        <v>0</v>
      </c>
      <c r="AY48" s="141">
        <f t="shared" si="80"/>
        <v>25</v>
      </c>
      <c r="AZ48" s="141">
        <f t="shared" si="80"/>
        <v>0</v>
      </c>
      <c r="BA48" s="141">
        <f t="shared" si="80"/>
        <v>7</v>
      </c>
      <c r="BB48" s="141">
        <f t="shared" si="80"/>
        <v>3</v>
      </c>
      <c r="BC48" s="141">
        <f t="shared" si="80"/>
        <v>1</v>
      </c>
      <c r="BD48" s="141">
        <f t="shared" si="80"/>
        <v>0</v>
      </c>
      <c r="BE48" s="141">
        <f t="shared" si="80"/>
        <v>0</v>
      </c>
      <c r="BF48" s="141">
        <f t="shared" si="80"/>
        <v>0</v>
      </c>
      <c r="BG48" s="141">
        <f t="shared" si="80"/>
        <v>0</v>
      </c>
      <c r="BH48" s="141">
        <f t="shared" si="80"/>
        <v>0</v>
      </c>
      <c r="BI48" s="141">
        <f t="shared" si="80"/>
        <v>6</v>
      </c>
      <c r="BJ48" s="141">
        <f t="shared" si="80"/>
        <v>0</v>
      </c>
      <c r="BK48" s="141">
        <f t="shared" si="80"/>
        <v>1</v>
      </c>
      <c r="BL48" s="141">
        <f t="shared" si="80"/>
        <v>10</v>
      </c>
      <c r="BM48" s="141">
        <f t="shared" si="80"/>
        <v>0</v>
      </c>
      <c r="BN48" s="141">
        <f t="shared" si="80"/>
        <v>8</v>
      </c>
      <c r="BO48" s="141">
        <f t="shared" si="80"/>
        <v>0</v>
      </c>
      <c r="BP48" s="141">
        <f t="shared" si="80"/>
        <v>91</v>
      </c>
      <c r="BQ48" s="141">
        <f t="shared" si="81"/>
        <v>1</v>
      </c>
      <c r="BR48" s="141">
        <f t="shared" si="81"/>
        <v>0</v>
      </c>
      <c r="BS48" s="141">
        <f t="shared" si="81"/>
        <v>0</v>
      </c>
      <c r="BT48" s="141">
        <f t="shared" si="81"/>
        <v>13</v>
      </c>
      <c r="BU48" s="141">
        <f t="shared" si="81"/>
        <v>0</v>
      </c>
      <c r="BV48" s="141">
        <f t="shared" si="81"/>
        <v>0</v>
      </c>
      <c r="BW48" s="141">
        <f t="shared" si="81"/>
        <v>62</v>
      </c>
      <c r="BX48" s="141">
        <f t="shared" si="81"/>
        <v>22</v>
      </c>
      <c r="BY48" s="141">
        <f t="shared" si="81"/>
        <v>9</v>
      </c>
      <c r="BZ48" s="141">
        <f t="shared" si="81"/>
        <v>7</v>
      </c>
      <c r="CA48" s="141">
        <f t="shared" si="81"/>
        <v>1</v>
      </c>
      <c r="CB48" s="141">
        <f t="shared" si="81"/>
        <v>0</v>
      </c>
      <c r="CC48" s="141">
        <f t="shared" si="81"/>
        <v>0</v>
      </c>
      <c r="CD48" s="141">
        <f t="shared" si="82"/>
        <v>0</v>
      </c>
      <c r="CE48" s="141">
        <f t="shared" si="82"/>
        <v>4</v>
      </c>
      <c r="CF48" s="141">
        <f t="shared" si="82"/>
        <v>11</v>
      </c>
      <c r="CG48" s="141">
        <f t="shared" si="82"/>
        <v>3</v>
      </c>
    </row>
    <row r="49" spans="1:95" s="4" customFormat="1" x14ac:dyDescent="0.2">
      <c r="A49" s="137" t="s">
        <v>77</v>
      </c>
      <c r="B49" s="125" t="s">
        <v>374</v>
      </c>
      <c r="C49" s="251">
        <v>2008</v>
      </c>
      <c r="D49" s="141">
        <f t="shared" si="83"/>
        <v>45</v>
      </c>
      <c r="E49" s="141">
        <f t="shared" ref="E49:BP49" si="84">E166</f>
        <v>775</v>
      </c>
      <c r="F49" s="141">
        <f t="shared" si="84"/>
        <v>323</v>
      </c>
      <c r="G49" s="141">
        <f t="shared" si="84"/>
        <v>148</v>
      </c>
      <c r="H49" s="141">
        <f t="shared" si="84"/>
        <v>258</v>
      </c>
      <c r="I49" s="141">
        <f t="shared" si="84"/>
        <v>827</v>
      </c>
      <c r="J49" s="141">
        <f t="shared" si="84"/>
        <v>147</v>
      </c>
      <c r="K49" s="141">
        <f t="shared" si="84"/>
        <v>638</v>
      </c>
      <c r="L49" s="141">
        <f t="shared" si="84"/>
        <v>120</v>
      </c>
      <c r="M49" s="141">
        <f t="shared" si="84"/>
        <v>77</v>
      </c>
      <c r="N49" s="141">
        <f t="shared" si="84"/>
        <v>9</v>
      </c>
      <c r="O49" s="141">
        <f t="shared" si="84"/>
        <v>288</v>
      </c>
      <c r="P49" s="141">
        <f t="shared" si="84"/>
        <v>0</v>
      </c>
      <c r="Q49" s="141">
        <f t="shared" si="84"/>
        <v>14</v>
      </c>
      <c r="R49" s="141">
        <f t="shared" si="84"/>
        <v>0</v>
      </c>
      <c r="S49" s="141">
        <f t="shared" si="84"/>
        <v>73</v>
      </c>
      <c r="T49" s="141">
        <f t="shared" si="84"/>
        <v>497</v>
      </c>
      <c r="U49" s="141">
        <f t="shared" si="84"/>
        <v>62</v>
      </c>
      <c r="V49" s="141">
        <f t="shared" si="84"/>
        <v>1977</v>
      </c>
      <c r="W49" s="141">
        <f t="shared" si="84"/>
        <v>120</v>
      </c>
      <c r="X49" s="141">
        <f t="shared" si="84"/>
        <v>105</v>
      </c>
      <c r="Y49" s="141">
        <f t="shared" si="84"/>
        <v>300</v>
      </c>
      <c r="Z49" s="141">
        <f t="shared" si="84"/>
        <v>123</v>
      </c>
      <c r="AA49" s="141">
        <f t="shared" si="84"/>
        <v>28</v>
      </c>
      <c r="AB49" s="141">
        <f t="shared" si="84"/>
        <v>5</v>
      </c>
      <c r="AC49" s="141">
        <f t="shared" si="84"/>
        <v>1365</v>
      </c>
      <c r="AD49" s="141">
        <f t="shared" si="84"/>
        <v>370</v>
      </c>
      <c r="AE49" s="141">
        <f t="shared" si="84"/>
        <v>133</v>
      </c>
      <c r="AF49" s="141">
        <f t="shared" si="84"/>
        <v>576</v>
      </c>
      <c r="AG49" s="141">
        <f t="shared" si="84"/>
        <v>1045</v>
      </c>
      <c r="AH49" s="141">
        <f t="shared" si="84"/>
        <v>955</v>
      </c>
      <c r="AI49" s="141">
        <f t="shared" si="84"/>
        <v>41</v>
      </c>
      <c r="AJ49" s="141">
        <f t="shared" si="84"/>
        <v>1551</v>
      </c>
      <c r="AK49" s="141">
        <f t="shared" si="84"/>
        <v>9</v>
      </c>
      <c r="AL49" s="141">
        <f t="shared" si="84"/>
        <v>23</v>
      </c>
      <c r="AM49" s="141">
        <f t="shared" si="84"/>
        <v>1557</v>
      </c>
      <c r="AN49" s="141">
        <f t="shared" si="84"/>
        <v>71442</v>
      </c>
      <c r="AO49" s="141">
        <f t="shared" si="84"/>
        <v>2219</v>
      </c>
      <c r="AP49" s="141">
        <f t="shared" si="84"/>
        <v>266</v>
      </c>
      <c r="AQ49" s="141">
        <f t="shared" si="84"/>
        <v>37</v>
      </c>
      <c r="AR49" s="141">
        <f t="shared" si="84"/>
        <v>95</v>
      </c>
      <c r="AS49" s="141">
        <f t="shared" si="84"/>
        <v>1072</v>
      </c>
      <c r="AT49" s="141">
        <f t="shared" si="84"/>
        <v>38</v>
      </c>
      <c r="AU49" s="141">
        <f t="shared" si="84"/>
        <v>186</v>
      </c>
      <c r="AV49" s="141">
        <f t="shared" si="84"/>
        <v>1458</v>
      </c>
      <c r="AW49" s="141">
        <f t="shared" si="84"/>
        <v>44</v>
      </c>
      <c r="AX49" s="141">
        <f t="shared" si="84"/>
        <v>36</v>
      </c>
      <c r="AY49" s="141">
        <f t="shared" si="84"/>
        <v>412</v>
      </c>
      <c r="AZ49" s="141">
        <f t="shared" si="84"/>
        <v>0</v>
      </c>
      <c r="BA49" s="141">
        <f t="shared" si="84"/>
        <v>719</v>
      </c>
      <c r="BB49" s="141">
        <f t="shared" si="84"/>
        <v>1018</v>
      </c>
      <c r="BC49" s="141">
        <f t="shared" si="84"/>
        <v>158</v>
      </c>
      <c r="BD49" s="141">
        <f t="shared" si="84"/>
        <v>359</v>
      </c>
      <c r="BE49" s="141">
        <f t="shared" si="84"/>
        <v>246</v>
      </c>
      <c r="BF49" s="141">
        <f t="shared" si="84"/>
        <v>170</v>
      </c>
      <c r="BG49" s="141">
        <f t="shared" si="84"/>
        <v>683</v>
      </c>
      <c r="BH49" s="141">
        <f t="shared" si="84"/>
        <v>70</v>
      </c>
      <c r="BI49" s="141">
        <f t="shared" si="84"/>
        <v>76</v>
      </c>
      <c r="BJ49" s="141">
        <f t="shared" si="84"/>
        <v>595</v>
      </c>
      <c r="BK49" s="141">
        <f t="shared" si="84"/>
        <v>51</v>
      </c>
      <c r="BL49" s="141">
        <f t="shared" si="84"/>
        <v>263</v>
      </c>
      <c r="BM49" s="141">
        <f t="shared" si="84"/>
        <v>44</v>
      </c>
      <c r="BN49" s="141">
        <f t="shared" si="84"/>
        <v>193</v>
      </c>
      <c r="BO49" s="141">
        <f t="shared" si="84"/>
        <v>136</v>
      </c>
      <c r="BP49" s="141">
        <f t="shared" si="84"/>
        <v>3203</v>
      </c>
      <c r="BQ49" s="141">
        <f t="shared" si="81"/>
        <v>20</v>
      </c>
      <c r="BR49" s="141">
        <f t="shared" si="81"/>
        <v>44</v>
      </c>
      <c r="BS49" s="141">
        <f t="shared" si="81"/>
        <v>139</v>
      </c>
      <c r="BT49" s="141">
        <f t="shared" si="81"/>
        <v>88</v>
      </c>
      <c r="BU49" s="141">
        <f t="shared" si="81"/>
        <v>533</v>
      </c>
      <c r="BV49" s="141">
        <f t="shared" si="81"/>
        <v>84</v>
      </c>
      <c r="BW49" s="141">
        <f t="shared" si="81"/>
        <v>3750</v>
      </c>
      <c r="BX49" s="141">
        <f t="shared" si="81"/>
        <v>1037</v>
      </c>
      <c r="BY49" s="141">
        <f t="shared" si="81"/>
        <v>127</v>
      </c>
      <c r="BZ49" s="141">
        <f t="shared" si="81"/>
        <v>833</v>
      </c>
      <c r="CA49" s="141">
        <f t="shared" si="81"/>
        <v>157</v>
      </c>
      <c r="CB49" s="141">
        <f t="shared" si="81"/>
        <v>28</v>
      </c>
      <c r="CC49" s="141">
        <f t="shared" si="81"/>
        <v>21</v>
      </c>
      <c r="CD49" s="141">
        <f t="shared" si="82"/>
        <v>18</v>
      </c>
      <c r="CE49" s="141">
        <f t="shared" si="82"/>
        <v>187</v>
      </c>
      <c r="CF49" s="141">
        <f t="shared" si="82"/>
        <v>553</v>
      </c>
      <c r="CG49" s="141">
        <f t="shared" si="82"/>
        <v>81</v>
      </c>
    </row>
    <row r="50" spans="1:95" s="4" customFormat="1" x14ac:dyDescent="0.2">
      <c r="A50" s="137" t="s">
        <v>78</v>
      </c>
      <c r="B50" s="125" t="s">
        <v>373</v>
      </c>
      <c r="C50" s="251">
        <v>2008</v>
      </c>
      <c r="D50" s="141">
        <f>D168</f>
        <v>0</v>
      </c>
      <c r="E50" s="141">
        <f t="shared" ref="E50:BP51" si="85">E168</f>
        <v>0</v>
      </c>
      <c r="F50" s="141">
        <f t="shared" si="85"/>
        <v>0</v>
      </c>
      <c r="G50" s="141">
        <f t="shared" si="85"/>
        <v>0</v>
      </c>
      <c r="H50" s="141">
        <f t="shared" si="85"/>
        <v>1</v>
      </c>
      <c r="I50" s="141">
        <f t="shared" si="85"/>
        <v>0</v>
      </c>
      <c r="J50" s="141">
        <f t="shared" si="85"/>
        <v>0</v>
      </c>
      <c r="K50" s="141">
        <f t="shared" si="85"/>
        <v>2</v>
      </c>
      <c r="L50" s="141">
        <f t="shared" si="85"/>
        <v>2</v>
      </c>
      <c r="M50" s="141">
        <f t="shared" si="85"/>
        <v>0</v>
      </c>
      <c r="N50" s="141">
        <f t="shared" si="85"/>
        <v>0</v>
      </c>
      <c r="O50" s="141">
        <f t="shared" si="85"/>
        <v>0</v>
      </c>
      <c r="P50" s="141">
        <f t="shared" si="85"/>
        <v>0</v>
      </c>
      <c r="Q50" s="141">
        <f t="shared" si="85"/>
        <v>0</v>
      </c>
      <c r="R50" s="141">
        <f t="shared" si="85"/>
        <v>0</v>
      </c>
      <c r="S50" s="141">
        <f t="shared" si="85"/>
        <v>0</v>
      </c>
      <c r="T50" s="141">
        <f t="shared" si="85"/>
        <v>10</v>
      </c>
      <c r="U50" s="141">
        <f t="shared" si="85"/>
        <v>0</v>
      </c>
      <c r="V50" s="141">
        <f t="shared" si="85"/>
        <v>0</v>
      </c>
      <c r="W50" s="141">
        <f t="shared" si="85"/>
        <v>0</v>
      </c>
      <c r="X50" s="141">
        <f t="shared" si="85"/>
        <v>0</v>
      </c>
      <c r="Y50" s="141">
        <f t="shared" si="85"/>
        <v>0</v>
      </c>
      <c r="Z50" s="141">
        <f t="shared" si="85"/>
        <v>0</v>
      </c>
      <c r="AA50" s="141">
        <f t="shared" si="85"/>
        <v>0</v>
      </c>
      <c r="AB50" s="141">
        <f t="shared" si="85"/>
        <v>0</v>
      </c>
      <c r="AC50" s="141">
        <f t="shared" si="85"/>
        <v>0</v>
      </c>
      <c r="AD50" s="141">
        <f t="shared" si="85"/>
        <v>0</v>
      </c>
      <c r="AE50" s="141">
        <f t="shared" si="85"/>
        <v>0</v>
      </c>
      <c r="AF50" s="141">
        <f t="shared" si="85"/>
        <v>0</v>
      </c>
      <c r="AG50" s="141">
        <f t="shared" si="85"/>
        <v>0</v>
      </c>
      <c r="AH50" s="141">
        <f t="shared" si="85"/>
        <v>0</v>
      </c>
      <c r="AI50" s="141">
        <f t="shared" si="85"/>
        <v>0</v>
      </c>
      <c r="AJ50" s="141">
        <f t="shared" si="85"/>
        <v>0</v>
      </c>
      <c r="AK50" s="141">
        <f t="shared" si="85"/>
        <v>0</v>
      </c>
      <c r="AL50" s="141">
        <f t="shared" si="85"/>
        <v>1</v>
      </c>
      <c r="AM50" s="141">
        <f t="shared" si="85"/>
        <v>2</v>
      </c>
      <c r="AN50" s="141">
        <f t="shared" si="85"/>
        <v>244</v>
      </c>
      <c r="AO50" s="141">
        <f t="shared" si="85"/>
        <v>21</v>
      </c>
      <c r="AP50" s="141">
        <f t="shared" si="85"/>
        <v>0</v>
      </c>
      <c r="AQ50" s="141">
        <f t="shared" si="85"/>
        <v>3</v>
      </c>
      <c r="AR50" s="141">
        <f t="shared" si="85"/>
        <v>0</v>
      </c>
      <c r="AS50" s="141">
        <f t="shared" si="85"/>
        <v>16</v>
      </c>
      <c r="AT50" s="141">
        <f t="shared" si="85"/>
        <v>0</v>
      </c>
      <c r="AU50" s="141">
        <f t="shared" si="85"/>
        <v>0</v>
      </c>
      <c r="AV50" s="141">
        <f t="shared" si="85"/>
        <v>0</v>
      </c>
      <c r="AW50" s="141">
        <f t="shared" si="85"/>
        <v>0</v>
      </c>
      <c r="AX50" s="141">
        <f t="shared" si="85"/>
        <v>0</v>
      </c>
      <c r="AY50" s="141">
        <f t="shared" si="85"/>
        <v>0</v>
      </c>
      <c r="AZ50" s="141">
        <f t="shared" si="85"/>
        <v>0</v>
      </c>
      <c r="BA50" s="141">
        <f t="shared" si="85"/>
        <v>0</v>
      </c>
      <c r="BB50" s="141">
        <f t="shared" si="85"/>
        <v>14</v>
      </c>
      <c r="BC50" s="141">
        <f t="shared" si="85"/>
        <v>3</v>
      </c>
      <c r="BD50" s="141">
        <f t="shared" si="85"/>
        <v>1</v>
      </c>
      <c r="BE50" s="141">
        <f t="shared" si="85"/>
        <v>0</v>
      </c>
      <c r="BF50" s="141">
        <f t="shared" si="85"/>
        <v>0</v>
      </c>
      <c r="BG50" s="141">
        <f t="shared" si="85"/>
        <v>0</v>
      </c>
      <c r="BH50" s="141">
        <f t="shared" si="85"/>
        <v>0</v>
      </c>
      <c r="BI50" s="141">
        <f t="shared" si="85"/>
        <v>0</v>
      </c>
      <c r="BJ50" s="141">
        <f t="shared" si="85"/>
        <v>0</v>
      </c>
      <c r="BK50" s="141">
        <f t="shared" si="85"/>
        <v>0</v>
      </c>
      <c r="BL50" s="141">
        <f t="shared" si="85"/>
        <v>8</v>
      </c>
      <c r="BM50" s="141">
        <f t="shared" si="85"/>
        <v>0</v>
      </c>
      <c r="BN50" s="141">
        <f t="shared" si="85"/>
        <v>0</v>
      </c>
      <c r="BO50" s="141">
        <f t="shared" si="85"/>
        <v>0</v>
      </c>
      <c r="BP50" s="141">
        <f t="shared" si="85"/>
        <v>10</v>
      </c>
      <c r="BQ50" s="141">
        <f t="shared" ref="BQ50:CC52" si="86">BQ168</f>
        <v>0</v>
      </c>
      <c r="BR50" s="141">
        <f t="shared" si="86"/>
        <v>0</v>
      </c>
      <c r="BS50" s="141">
        <f t="shared" si="86"/>
        <v>0</v>
      </c>
      <c r="BT50" s="141">
        <f t="shared" si="86"/>
        <v>0</v>
      </c>
      <c r="BU50" s="141">
        <f t="shared" si="86"/>
        <v>0</v>
      </c>
      <c r="BV50" s="141">
        <f t="shared" si="86"/>
        <v>0</v>
      </c>
      <c r="BW50" s="141">
        <f t="shared" si="86"/>
        <v>0</v>
      </c>
      <c r="BX50" s="141">
        <f t="shared" si="86"/>
        <v>0</v>
      </c>
      <c r="BY50" s="141">
        <f t="shared" si="86"/>
        <v>0</v>
      </c>
      <c r="BZ50" s="141">
        <f t="shared" si="86"/>
        <v>8</v>
      </c>
      <c r="CA50" s="141">
        <f t="shared" si="86"/>
        <v>0</v>
      </c>
      <c r="CB50" s="141">
        <f t="shared" si="86"/>
        <v>0</v>
      </c>
      <c r="CC50" s="141">
        <f t="shared" si="86"/>
        <v>0</v>
      </c>
      <c r="CD50" s="141">
        <f t="shared" ref="CD50:CG53" si="87">CD168</f>
        <v>0</v>
      </c>
      <c r="CE50" s="141">
        <f t="shared" si="87"/>
        <v>0</v>
      </c>
      <c r="CF50" s="141">
        <f t="shared" si="87"/>
        <v>0</v>
      </c>
      <c r="CG50" s="141">
        <f t="shared" si="87"/>
        <v>0</v>
      </c>
    </row>
    <row r="51" spans="1:95" s="4" customFormat="1" x14ac:dyDescent="0.2">
      <c r="A51" s="137" t="s">
        <v>79</v>
      </c>
      <c r="B51" s="125" t="s">
        <v>372</v>
      </c>
      <c r="C51" s="251">
        <v>2008</v>
      </c>
      <c r="D51" s="141">
        <f t="shared" ref="D51:S52" si="88">D169</f>
        <v>4</v>
      </c>
      <c r="E51" s="141">
        <f t="shared" si="88"/>
        <v>40</v>
      </c>
      <c r="F51" s="141">
        <f t="shared" si="88"/>
        <v>20</v>
      </c>
      <c r="G51" s="141">
        <f t="shared" si="88"/>
        <v>2</v>
      </c>
      <c r="H51" s="141">
        <f t="shared" si="88"/>
        <v>0</v>
      </c>
      <c r="I51" s="141">
        <f t="shared" si="88"/>
        <v>44</v>
      </c>
      <c r="J51" s="141">
        <f t="shared" si="88"/>
        <v>12</v>
      </c>
      <c r="K51" s="141">
        <f t="shared" si="88"/>
        <v>3</v>
      </c>
      <c r="L51" s="141">
        <f t="shared" si="88"/>
        <v>8</v>
      </c>
      <c r="M51" s="141">
        <f t="shared" si="88"/>
        <v>6</v>
      </c>
      <c r="N51" s="141">
        <f t="shared" si="88"/>
        <v>0</v>
      </c>
      <c r="O51" s="141">
        <f t="shared" si="88"/>
        <v>0</v>
      </c>
      <c r="P51" s="141">
        <f t="shared" si="88"/>
        <v>0</v>
      </c>
      <c r="Q51" s="141">
        <f t="shared" si="88"/>
        <v>1</v>
      </c>
      <c r="R51" s="141">
        <f t="shared" si="88"/>
        <v>0</v>
      </c>
      <c r="S51" s="141">
        <f t="shared" si="88"/>
        <v>0</v>
      </c>
      <c r="T51" s="141">
        <f t="shared" si="85"/>
        <v>15</v>
      </c>
      <c r="U51" s="141">
        <f t="shared" si="85"/>
        <v>9</v>
      </c>
      <c r="V51" s="141">
        <f t="shared" si="85"/>
        <v>123</v>
      </c>
      <c r="W51" s="141">
        <f t="shared" si="85"/>
        <v>10</v>
      </c>
      <c r="X51" s="141">
        <f t="shared" si="85"/>
        <v>0</v>
      </c>
      <c r="Y51" s="141">
        <f t="shared" si="85"/>
        <v>5</v>
      </c>
      <c r="Z51" s="141">
        <f t="shared" si="85"/>
        <v>6</v>
      </c>
      <c r="AA51" s="141">
        <f t="shared" si="85"/>
        <v>0</v>
      </c>
      <c r="AB51" s="141">
        <f t="shared" si="85"/>
        <v>0</v>
      </c>
      <c r="AC51" s="141">
        <f t="shared" si="85"/>
        <v>30</v>
      </c>
      <c r="AD51" s="141">
        <f t="shared" si="85"/>
        <v>34</v>
      </c>
      <c r="AE51" s="141">
        <f t="shared" si="85"/>
        <v>0</v>
      </c>
      <c r="AF51" s="141">
        <f t="shared" si="85"/>
        <v>1</v>
      </c>
      <c r="AG51" s="141">
        <f t="shared" si="85"/>
        <v>8</v>
      </c>
      <c r="AH51" s="141">
        <f t="shared" si="85"/>
        <v>63</v>
      </c>
      <c r="AI51" s="141">
        <f t="shared" si="85"/>
        <v>0</v>
      </c>
      <c r="AJ51" s="141">
        <f t="shared" si="85"/>
        <v>71</v>
      </c>
      <c r="AK51" s="141">
        <f t="shared" si="85"/>
        <v>0</v>
      </c>
      <c r="AL51" s="141">
        <f t="shared" si="85"/>
        <v>3</v>
      </c>
      <c r="AM51" s="141">
        <f t="shared" si="85"/>
        <v>18</v>
      </c>
      <c r="AN51" s="141">
        <f t="shared" si="85"/>
        <v>1460</v>
      </c>
      <c r="AO51" s="141">
        <f t="shared" si="85"/>
        <v>141</v>
      </c>
      <c r="AP51" s="141">
        <f t="shared" si="85"/>
        <v>16</v>
      </c>
      <c r="AQ51" s="141">
        <f t="shared" si="85"/>
        <v>0</v>
      </c>
      <c r="AR51" s="141">
        <f t="shared" si="85"/>
        <v>34</v>
      </c>
      <c r="AS51" s="141">
        <f t="shared" si="85"/>
        <v>7</v>
      </c>
      <c r="AT51" s="141">
        <f t="shared" si="85"/>
        <v>8</v>
      </c>
      <c r="AU51" s="141">
        <f t="shared" si="85"/>
        <v>7</v>
      </c>
      <c r="AV51" s="141">
        <f t="shared" si="85"/>
        <v>49</v>
      </c>
      <c r="AW51" s="141">
        <f t="shared" si="85"/>
        <v>0</v>
      </c>
      <c r="AX51" s="141">
        <f t="shared" si="85"/>
        <v>6</v>
      </c>
      <c r="AY51" s="141">
        <f t="shared" si="85"/>
        <v>0</v>
      </c>
      <c r="AZ51" s="141">
        <f t="shared" si="85"/>
        <v>0</v>
      </c>
      <c r="BA51" s="141">
        <f t="shared" si="85"/>
        <v>16</v>
      </c>
      <c r="BB51" s="141">
        <f t="shared" si="85"/>
        <v>0</v>
      </c>
      <c r="BC51" s="141">
        <f t="shared" si="85"/>
        <v>32</v>
      </c>
      <c r="BD51" s="141">
        <f t="shared" si="85"/>
        <v>12</v>
      </c>
      <c r="BE51" s="141">
        <f t="shared" si="85"/>
        <v>21</v>
      </c>
      <c r="BF51" s="141">
        <f t="shared" si="85"/>
        <v>0</v>
      </c>
      <c r="BG51" s="141">
        <f t="shared" si="85"/>
        <v>38</v>
      </c>
      <c r="BH51" s="141">
        <f t="shared" si="85"/>
        <v>0</v>
      </c>
      <c r="BI51" s="141">
        <f t="shared" si="85"/>
        <v>0</v>
      </c>
      <c r="BJ51" s="141">
        <f t="shared" si="85"/>
        <v>16</v>
      </c>
      <c r="BK51" s="141">
        <f t="shared" si="85"/>
        <v>14</v>
      </c>
      <c r="BL51" s="141">
        <f t="shared" si="85"/>
        <v>33</v>
      </c>
      <c r="BM51" s="141">
        <f t="shared" si="85"/>
        <v>5</v>
      </c>
      <c r="BN51" s="141">
        <f t="shared" si="85"/>
        <v>37</v>
      </c>
      <c r="BO51" s="141">
        <f t="shared" si="85"/>
        <v>8</v>
      </c>
      <c r="BP51" s="141">
        <f t="shared" si="85"/>
        <v>15</v>
      </c>
      <c r="BQ51" s="141">
        <f t="shared" si="86"/>
        <v>5</v>
      </c>
      <c r="BR51" s="141">
        <f t="shared" si="86"/>
        <v>9</v>
      </c>
      <c r="BS51" s="141">
        <f t="shared" si="86"/>
        <v>0</v>
      </c>
      <c r="BT51" s="141">
        <f t="shared" si="86"/>
        <v>0</v>
      </c>
      <c r="BU51" s="141">
        <f t="shared" si="86"/>
        <v>36</v>
      </c>
      <c r="BV51" s="141">
        <f t="shared" si="86"/>
        <v>3</v>
      </c>
      <c r="BW51" s="141">
        <f t="shared" si="86"/>
        <v>0</v>
      </c>
      <c r="BX51" s="141">
        <f t="shared" si="86"/>
        <v>66</v>
      </c>
      <c r="BY51" s="141">
        <f t="shared" si="86"/>
        <v>4</v>
      </c>
      <c r="BZ51" s="141">
        <f t="shared" si="86"/>
        <v>27</v>
      </c>
      <c r="CA51" s="141">
        <f t="shared" si="86"/>
        <v>524</v>
      </c>
      <c r="CB51" s="141">
        <f t="shared" si="86"/>
        <v>6</v>
      </c>
      <c r="CC51" s="141">
        <f t="shared" si="86"/>
        <v>4</v>
      </c>
      <c r="CD51" s="141">
        <f t="shared" si="87"/>
        <v>1</v>
      </c>
      <c r="CE51" s="141">
        <f t="shared" si="87"/>
        <v>27</v>
      </c>
      <c r="CF51" s="141">
        <f t="shared" si="87"/>
        <v>22</v>
      </c>
      <c r="CG51" s="141">
        <f t="shared" si="87"/>
        <v>0</v>
      </c>
    </row>
    <row r="52" spans="1:95" s="4" customFormat="1" x14ac:dyDescent="0.2">
      <c r="A52" s="137" t="s">
        <v>80</v>
      </c>
      <c r="B52" s="125" t="s">
        <v>371</v>
      </c>
      <c r="C52" s="251">
        <v>2008</v>
      </c>
      <c r="D52" s="141">
        <f t="shared" si="88"/>
        <v>324</v>
      </c>
      <c r="E52" s="141">
        <f t="shared" ref="E52:BP52" si="89">E170</f>
        <v>9059</v>
      </c>
      <c r="F52" s="141">
        <f t="shared" si="89"/>
        <v>5241</v>
      </c>
      <c r="G52" s="141">
        <f t="shared" si="89"/>
        <v>3041</v>
      </c>
      <c r="H52" s="141">
        <f t="shared" si="89"/>
        <v>3514</v>
      </c>
      <c r="I52" s="141">
        <f t="shared" si="89"/>
        <v>9009</v>
      </c>
      <c r="J52" s="141">
        <f t="shared" si="89"/>
        <v>2088</v>
      </c>
      <c r="K52" s="141">
        <f t="shared" si="89"/>
        <v>6952</v>
      </c>
      <c r="L52" s="141">
        <f t="shared" si="89"/>
        <v>2338</v>
      </c>
      <c r="M52" s="141">
        <f t="shared" si="89"/>
        <v>836</v>
      </c>
      <c r="N52" s="141">
        <f t="shared" si="89"/>
        <v>1</v>
      </c>
      <c r="O52" s="141">
        <f t="shared" si="89"/>
        <v>3470</v>
      </c>
      <c r="P52" s="141">
        <f t="shared" si="89"/>
        <v>0</v>
      </c>
      <c r="Q52" s="141">
        <f t="shared" si="89"/>
        <v>288</v>
      </c>
      <c r="R52" s="141">
        <f t="shared" si="89"/>
        <v>0</v>
      </c>
      <c r="S52" s="141">
        <f t="shared" si="89"/>
        <v>1539</v>
      </c>
      <c r="T52" s="141">
        <f t="shared" si="89"/>
        <v>8278</v>
      </c>
      <c r="U52" s="141">
        <f t="shared" si="89"/>
        <v>785</v>
      </c>
      <c r="V52" s="141">
        <f t="shared" si="89"/>
        <v>25426</v>
      </c>
      <c r="W52" s="141">
        <f t="shared" si="89"/>
        <v>1563</v>
      </c>
      <c r="X52" s="141">
        <f t="shared" si="89"/>
        <v>727</v>
      </c>
      <c r="Y52" s="141">
        <f t="shared" si="89"/>
        <v>3064</v>
      </c>
      <c r="Z52" s="141">
        <f t="shared" si="89"/>
        <v>2418</v>
      </c>
      <c r="AA52" s="141">
        <f t="shared" si="89"/>
        <v>792</v>
      </c>
      <c r="AB52" s="141">
        <f t="shared" si="89"/>
        <v>75</v>
      </c>
      <c r="AC52" s="141">
        <f t="shared" si="89"/>
        <v>4728</v>
      </c>
      <c r="AD52" s="141">
        <f t="shared" si="89"/>
        <v>5496</v>
      </c>
      <c r="AE52" s="141">
        <f t="shared" si="89"/>
        <v>1464</v>
      </c>
      <c r="AF52" s="141">
        <f t="shared" si="89"/>
        <v>5759</v>
      </c>
      <c r="AG52" s="141">
        <f t="shared" si="89"/>
        <v>7238</v>
      </c>
      <c r="AH52" s="141">
        <f t="shared" si="89"/>
        <v>3676</v>
      </c>
      <c r="AI52" s="141">
        <f t="shared" si="89"/>
        <v>60</v>
      </c>
      <c r="AJ52" s="141">
        <f t="shared" si="89"/>
        <v>25248</v>
      </c>
      <c r="AK52" s="141">
        <f t="shared" si="89"/>
        <v>180</v>
      </c>
      <c r="AL52" s="141">
        <f t="shared" si="89"/>
        <v>741</v>
      </c>
      <c r="AM52" s="141">
        <f t="shared" si="89"/>
        <v>15125</v>
      </c>
      <c r="AN52" s="141">
        <f t="shared" si="89"/>
        <v>542376</v>
      </c>
      <c r="AO52" s="141">
        <f t="shared" si="89"/>
        <v>39934</v>
      </c>
      <c r="AP52" s="141">
        <f t="shared" si="89"/>
        <v>3193</v>
      </c>
      <c r="AQ52" s="141">
        <f t="shared" si="89"/>
        <v>688</v>
      </c>
      <c r="AR52" s="141">
        <f t="shared" si="89"/>
        <v>2004</v>
      </c>
      <c r="AS52" s="141">
        <f t="shared" si="89"/>
        <v>10148</v>
      </c>
      <c r="AT52" s="141">
        <f t="shared" si="89"/>
        <v>980</v>
      </c>
      <c r="AU52" s="141">
        <f t="shared" si="89"/>
        <v>1965</v>
      </c>
      <c r="AV52" s="141">
        <f t="shared" si="89"/>
        <v>15077</v>
      </c>
      <c r="AW52" s="141">
        <f t="shared" si="89"/>
        <v>1162</v>
      </c>
      <c r="AX52" s="141">
        <f t="shared" si="89"/>
        <v>1235</v>
      </c>
      <c r="AY52" s="141">
        <f t="shared" si="89"/>
        <v>4708</v>
      </c>
      <c r="AZ52" s="141">
        <f t="shared" si="89"/>
        <v>0</v>
      </c>
      <c r="BA52" s="141">
        <f t="shared" si="89"/>
        <v>4009</v>
      </c>
      <c r="BB52" s="141">
        <f t="shared" si="89"/>
        <v>9108</v>
      </c>
      <c r="BC52" s="141">
        <f t="shared" si="89"/>
        <v>1745</v>
      </c>
      <c r="BD52" s="141">
        <f t="shared" si="89"/>
        <v>4445</v>
      </c>
      <c r="BE52" s="141">
        <f t="shared" si="89"/>
        <v>3961</v>
      </c>
      <c r="BF52" s="141">
        <f t="shared" si="89"/>
        <v>0</v>
      </c>
      <c r="BG52" s="141">
        <f t="shared" si="89"/>
        <v>8217</v>
      </c>
      <c r="BH52" s="141">
        <f t="shared" si="89"/>
        <v>1293</v>
      </c>
      <c r="BI52" s="141">
        <f t="shared" si="89"/>
        <v>1758</v>
      </c>
      <c r="BJ52" s="141">
        <f t="shared" si="89"/>
        <v>6387</v>
      </c>
      <c r="BK52" s="141">
        <f t="shared" si="89"/>
        <v>1592</v>
      </c>
      <c r="BL52" s="141">
        <f t="shared" si="89"/>
        <v>5998</v>
      </c>
      <c r="BM52" s="141">
        <f t="shared" si="89"/>
        <v>687</v>
      </c>
      <c r="BN52" s="141">
        <f t="shared" si="89"/>
        <v>3752</v>
      </c>
      <c r="BO52" s="141">
        <f t="shared" si="89"/>
        <v>2047</v>
      </c>
      <c r="BP52" s="141">
        <f t="shared" si="89"/>
        <v>34300</v>
      </c>
      <c r="BQ52" s="141">
        <f t="shared" si="86"/>
        <v>645</v>
      </c>
      <c r="BR52" s="141">
        <f t="shared" si="86"/>
        <v>970</v>
      </c>
      <c r="BS52" s="141">
        <f t="shared" si="86"/>
        <v>831</v>
      </c>
      <c r="BT52" s="141">
        <f t="shared" si="86"/>
        <v>1377</v>
      </c>
      <c r="BU52" s="141">
        <f t="shared" si="86"/>
        <v>7003</v>
      </c>
      <c r="BV52" s="141">
        <f t="shared" si="86"/>
        <v>850</v>
      </c>
      <c r="BW52" s="141">
        <f t="shared" si="86"/>
        <v>60871</v>
      </c>
      <c r="BX52" s="141">
        <f t="shared" si="86"/>
        <v>16107</v>
      </c>
      <c r="BY52" s="141">
        <f t="shared" si="86"/>
        <v>1446</v>
      </c>
      <c r="BZ52" s="141">
        <f t="shared" si="86"/>
        <v>7508</v>
      </c>
      <c r="CA52" s="141">
        <f t="shared" si="86"/>
        <v>1961</v>
      </c>
      <c r="CB52" s="141">
        <f t="shared" si="86"/>
        <v>676</v>
      </c>
      <c r="CC52" s="141">
        <f t="shared" si="86"/>
        <v>433</v>
      </c>
      <c r="CD52" s="141">
        <f t="shared" si="87"/>
        <v>240</v>
      </c>
      <c r="CE52" s="141">
        <f t="shared" si="87"/>
        <v>2839</v>
      </c>
      <c r="CF52" s="141">
        <f t="shared" si="87"/>
        <v>5234</v>
      </c>
      <c r="CG52" s="141">
        <f t="shared" si="87"/>
        <v>1608</v>
      </c>
    </row>
    <row r="53" spans="1:95" s="4" customFormat="1" x14ac:dyDescent="0.2">
      <c r="A53" s="138" t="s">
        <v>81</v>
      </c>
      <c r="B53" s="125" t="s">
        <v>370</v>
      </c>
      <c r="C53" s="251">
        <v>2008</v>
      </c>
      <c r="D53" s="141">
        <f>D171</f>
        <v>74</v>
      </c>
      <c r="E53" s="141">
        <f t="shared" ref="E53:BP53" si="90">E171</f>
        <v>67</v>
      </c>
      <c r="F53" s="141">
        <f t="shared" si="90"/>
        <v>88</v>
      </c>
      <c r="G53" s="141">
        <f t="shared" si="90"/>
        <v>65</v>
      </c>
      <c r="H53" s="141">
        <f t="shared" si="90"/>
        <v>74</v>
      </c>
      <c r="I53" s="141">
        <f t="shared" si="90"/>
        <v>71</v>
      </c>
      <c r="J53" s="141">
        <f t="shared" si="90"/>
        <v>77</v>
      </c>
      <c r="K53" s="141">
        <f t="shared" si="90"/>
        <v>72</v>
      </c>
      <c r="L53" s="141">
        <f t="shared" si="90"/>
        <v>73</v>
      </c>
      <c r="M53" s="141">
        <f t="shared" si="90"/>
        <v>71</v>
      </c>
      <c r="N53" s="141">
        <f t="shared" si="90"/>
        <v>76</v>
      </c>
      <c r="O53" s="141">
        <f t="shared" si="90"/>
        <v>73</v>
      </c>
      <c r="P53" s="141">
        <f t="shared" si="90"/>
        <v>0</v>
      </c>
      <c r="Q53" s="141">
        <f t="shared" si="90"/>
        <v>66</v>
      </c>
      <c r="R53" s="141">
        <f t="shared" si="90"/>
        <v>0</v>
      </c>
      <c r="S53" s="141">
        <f t="shared" si="90"/>
        <v>0</v>
      </c>
      <c r="T53" s="141">
        <f t="shared" si="90"/>
        <v>59</v>
      </c>
      <c r="U53" s="141">
        <f t="shared" si="90"/>
        <v>68</v>
      </c>
      <c r="V53" s="141">
        <f t="shared" si="90"/>
        <v>74</v>
      </c>
      <c r="W53" s="141">
        <f t="shared" si="90"/>
        <v>71</v>
      </c>
      <c r="X53" s="141">
        <f t="shared" si="90"/>
        <v>73</v>
      </c>
      <c r="Y53" s="141">
        <f t="shared" si="90"/>
        <v>75</v>
      </c>
      <c r="Z53" s="141">
        <f t="shared" si="90"/>
        <v>89</v>
      </c>
      <c r="AA53" s="141">
        <f t="shared" si="90"/>
        <v>71</v>
      </c>
      <c r="AB53" s="141">
        <f t="shared" si="90"/>
        <v>66</v>
      </c>
      <c r="AC53" s="141">
        <f t="shared" si="90"/>
        <v>76</v>
      </c>
      <c r="AD53" s="141">
        <f t="shared" si="90"/>
        <v>76</v>
      </c>
      <c r="AE53" s="141">
        <f t="shared" si="90"/>
        <v>75</v>
      </c>
      <c r="AF53" s="141">
        <f t="shared" si="90"/>
        <v>74</v>
      </c>
      <c r="AG53" s="141">
        <f t="shared" si="90"/>
        <v>57</v>
      </c>
      <c r="AH53" s="141">
        <f t="shared" si="90"/>
        <v>83</v>
      </c>
      <c r="AI53" s="141">
        <f t="shared" si="90"/>
        <v>65</v>
      </c>
      <c r="AJ53" s="141">
        <f t="shared" si="90"/>
        <v>76</v>
      </c>
      <c r="AK53" s="141">
        <f t="shared" si="90"/>
        <v>70</v>
      </c>
      <c r="AL53" s="141">
        <f t="shared" si="90"/>
        <v>71</v>
      </c>
      <c r="AM53" s="141">
        <f t="shared" si="90"/>
        <v>73</v>
      </c>
      <c r="AN53" s="141">
        <f t="shared" si="90"/>
        <v>81</v>
      </c>
      <c r="AO53" s="141">
        <f t="shared" si="90"/>
        <v>77</v>
      </c>
      <c r="AP53" s="141">
        <f t="shared" si="90"/>
        <v>57</v>
      </c>
      <c r="AQ53" s="141">
        <f t="shared" si="90"/>
        <v>68</v>
      </c>
      <c r="AR53" s="141">
        <f t="shared" si="90"/>
        <v>87</v>
      </c>
      <c r="AS53" s="141">
        <f t="shared" si="90"/>
        <v>72</v>
      </c>
      <c r="AT53" s="141">
        <f t="shared" si="90"/>
        <v>75</v>
      </c>
      <c r="AU53" s="141">
        <f t="shared" si="90"/>
        <v>71</v>
      </c>
      <c r="AV53" s="141">
        <f t="shared" si="90"/>
        <v>72</v>
      </c>
      <c r="AW53" s="141">
        <f t="shared" si="90"/>
        <v>72</v>
      </c>
      <c r="AX53" s="141">
        <f t="shared" si="90"/>
        <v>72</v>
      </c>
      <c r="AY53" s="141">
        <f t="shared" si="90"/>
        <v>73</v>
      </c>
      <c r="AZ53" s="141">
        <f t="shared" si="90"/>
        <v>0</v>
      </c>
      <c r="BA53" s="141">
        <f t="shared" si="90"/>
        <v>70</v>
      </c>
      <c r="BB53" s="141">
        <f t="shared" si="90"/>
        <v>0</v>
      </c>
      <c r="BC53" s="141">
        <f t="shared" si="90"/>
        <v>71</v>
      </c>
      <c r="BD53" s="141">
        <f t="shared" si="90"/>
        <v>71</v>
      </c>
      <c r="BE53" s="141">
        <f t="shared" si="90"/>
        <v>75</v>
      </c>
      <c r="BF53" s="141">
        <f t="shared" si="90"/>
        <v>72</v>
      </c>
      <c r="BG53" s="141">
        <f t="shared" si="90"/>
        <v>69</v>
      </c>
      <c r="BH53" s="141">
        <f t="shared" si="90"/>
        <v>73</v>
      </c>
      <c r="BI53" s="141">
        <f t="shared" si="90"/>
        <v>77</v>
      </c>
      <c r="BJ53" s="141">
        <f t="shared" si="90"/>
        <v>64</v>
      </c>
      <c r="BK53" s="141">
        <f t="shared" si="90"/>
        <v>79</v>
      </c>
      <c r="BL53" s="141">
        <f t="shared" si="90"/>
        <v>75</v>
      </c>
      <c r="BM53" s="141">
        <f t="shared" si="90"/>
        <v>69978</v>
      </c>
      <c r="BN53" s="141">
        <f t="shared" si="90"/>
        <v>73</v>
      </c>
      <c r="BO53" s="141">
        <f t="shared" si="90"/>
        <v>67</v>
      </c>
      <c r="BP53" s="141">
        <f t="shared" si="90"/>
        <v>70</v>
      </c>
      <c r="BQ53" s="141">
        <f t="shared" ref="BQ53:CC53" si="91">BQ171</f>
        <v>72</v>
      </c>
      <c r="BR53" s="141">
        <f t="shared" si="91"/>
        <v>0</v>
      </c>
      <c r="BS53" s="141">
        <f t="shared" si="91"/>
        <v>8</v>
      </c>
      <c r="BT53" s="141">
        <f t="shared" si="91"/>
        <v>60</v>
      </c>
      <c r="BU53" s="141">
        <f t="shared" si="91"/>
        <v>76</v>
      </c>
      <c r="BV53" s="141">
        <f t="shared" si="91"/>
        <v>63</v>
      </c>
      <c r="BW53" s="141">
        <f t="shared" si="91"/>
        <v>76</v>
      </c>
      <c r="BX53" s="141">
        <f t="shared" si="91"/>
        <v>74</v>
      </c>
      <c r="BY53" s="141">
        <f t="shared" si="91"/>
        <v>0</v>
      </c>
      <c r="BZ53" s="141">
        <f t="shared" si="91"/>
        <v>72</v>
      </c>
      <c r="CA53" s="141">
        <f t="shared" si="91"/>
        <v>699000</v>
      </c>
      <c r="CB53" s="141">
        <f t="shared" si="91"/>
        <v>87</v>
      </c>
      <c r="CC53" s="141">
        <f t="shared" si="91"/>
        <v>75</v>
      </c>
      <c r="CD53" s="141">
        <f t="shared" si="87"/>
        <v>69</v>
      </c>
      <c r="CE53" s="141">
        <f t="shared" si="87"/>
        <v>70</v>
      </c>
      <c r="CF53" s="141">
        <f t="shared" si="87"/>
        <v>71</v>
      </c>
      <c r="CG53" s="141">
        <f t="shared" si="87"/>
        <v>73</v>
      </c>
    </row>
    <row r="54" spans="1:95" s="4" customFormat="1" x14ac:dyDescent="0.2">
      <c r="A54" s="125"/>
      <c r="B54" s="125"/>
      <c r="C54" s="251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</row>
    <row r="55" spans="1:95" s="5" customFormat="1" ht="48" customHeight="1" x14ac:dyDescent="0.2">
      <c r="A55" s="40" t="s">
        <v>207</v>
      </c>
      <c r="B55" s="40"/>
      <c r="C55" s="249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286</v>
      </c>
      <c r="K55" s="12" t="s">
        <v>251</v>
      </c>
      <c r="L55" s="12" t="s">
        <v>156</v>
      </c>
      <c r="M55" s="12" t="s">
        <v>252</v>
      </c>
      <c r="N55" s="12" t="s">
        <v>289</v>
      </c>
      <c r="O55" s="12" t="s">
        <v>290</v>
      </c>
      <c r="P55" s="12" t="s">
        <v>253</v>
      </c>
      <c r="Q55" s="12" t="s">
        <v>154</v>
      </c>
      <c r="R55" s="12" t="s">
        <v>254</v>
      </c>
      <c r="S55" s="12" t="s">
        <v>262</v>
      </c>
      <c r="T55" s="12" t="s">
        <v>6</v>
      </c>
      <c r="U55" s="12" t="s">
        <v>155</v>
      </c>
      <c r="V55" s="12" t="s">
        <v>291</v>
      </c>
      <c r="W55" s="12" t="s">
        <v>292</v>
      </c>
      <c r="X55" s="12" t="s">
        <v>255</v>
      </c>
      <c r="Y55" s="12" t="s">
        <v>256</v>
      </c>
      <c r="Z55" s="12" t="s">
        <v>277</v>
      </c>
      <c r="AA55" s="12" t="s">
        <v>278</v>
      </c>
      <c r="AB55" s="12" t="s">
        <v>279</v>
      </c>
      <c r="AC55" s="73" t="s">
        <v>317</v>
      </c>
      <c r="AD55" s="12" t="s">
        <v>12</v>
      </c>
      <c r="AE55" s="12" t="s">
        <v>13</v>
      </c>
      <c r="AF55" s="12" t="s">
        <v>264</v>
      </c>
      <c r="AG55" s="12" t="s">
        <v>14</v>
      </c>
      <c r="AH55" s="12" t="s">
        <v>15</v>
      </c>
      <c r="AI55" s="12" t="s">
        <v>17</v>
      </c>
      <c r="AJ55" s="12" t="s">
        <v>258</v>
      </c>
      <c r="AK55" s="12" t="s">
        <v>18</v>
      </c>
      <c r="AL55" s="12" t="s">
        <v>19</v>
      </c>
      <c r="AM55" s="12" t="s">
        <v>20</v>
      </c>
      <c r="AN55" s="12" t="s">
        <v>21</v>
      </c>
      <c r="AO55" s="12" t="s">
        <v>22</v>
      </c>
      <c r="AP55" s="12" t="s">
        <v>23</v>
      </c>
      <c r="AQ55" s="12" t="s">
        <v>265</v>
      </c>
      <c r="AR55" s="68" t="s">
        <v>205</v>
      </c>
      <c r="AS55" s="12" t="s">
        <v>24</v>
      </c>
      <c r="AT55" s="12" t="s">
        <v>26</v>
      </c>
      <c r="AU55" s="12" t="s">
        <v>266</v>
      </c>
      <c r="AV55" s="12" t="s">
        <v>27</v>
      </c>
      <c r="AW55" s="12" t="s">
        <v>28</v>
      </c>
      <c r="AX55" s="12" t="s">
        <v>29</v>
      </c>
      <c r="AY55" s="12" t="s">
        <v>30</v>
      </c>
      <c r="AZ55" s="12" t="s">
        <v>282</v>
      </c>
      <c r="BA55" s="15" t="s">
        <v>7</v>
      </c>
      <c r="BB55" s="15" t="s">
        <v>206</v>
      </c>
      <c r="BC55" s="12" t="s">
        <v>32</v>
      </c>
      <c r="BD55" s="12" t="s">
        <v>33</v>
      </c>
      <c r="BE55" s="12" t="s">
        <v>268</v>
      </c>
      <c r="BF55" s="12" t="s">
        <v>269</v>
      </c>
      <c r="BG55" s="12" t="s">
        <v>270</v>
      </c>
      <c r="BH55" s="12" t="s">
        <v>34</v>
      </c>
      <c r="BI55" s="12" t="s">
        <v>35</v>
      </c>
      <c r="BJ55" s="12" t="s">
        <v>36</v>
      </c>
      <c r="BK55" s="12" t="s">
        <v>37</v>
      </c>
      <c r="BL55" s="12" t="s">
        <v>40</v>
      </c>
      <c r="BM55" s="12" t="s">
        <v>38</v>
      </c>
      <c r="BN55" s="12" t="s">
        <v>62</v>
      </c>
      <c r="BO55" s="12" t="s">
        <v>204</v>
      </c>
      <c r="BP55" s="12" t="s">
        <v>3</v>
      </c>
      <c r="BQ55" s="12" t="s">
        <v>41</v>
      </c>
      <c r="BR55" s="12" t="s">
        <v>42</v>
      </c>
      <c r="BS55" s="12" t="s">
        <v>44</v>
      </c>
      <c r="BT55" s="12" t="s">
        <v>217</v>
      </c>
      <c r="BU55" s="12" t="s">
        <v>45</v>
      </c>
      <c r="BV55" s="12" t="s">
        <v>46</v>
      </c>
      <c r="BW55" s="12" t="s">
        <v>47</v>
      </c>
      <c r="BX55" s="12" t="s">
        <v>271</v>
      </c>
      <c r="BY55" s="12" t="s">
        <v>48</v>
      </c>
      <c r="BZ55" s="12" t="s">
        <v>49</v>
      </c>
      <c r="CA55" s="12" t="s">
        <v>50</v>
      </c>
      <c r="CB55" s="12" t="s">
        <v>52</v>
      </c>
      <c r="CC55" s="12" t="s">
        <v>272</v>
      </c>
      <c r="CD55" s="12" t="s">
        <v>54</v>
      </c>
      <c r="CE55" s="12" t="s">
        <v>55</v>
      </c>
      <c r="CF55" s="12" t="s">
        <v>56</v>
      </c>
      <c r="CG55" s="12" t="s">
        <v>57</v>
      </c>
      <c r="CH55" s="12"/>
      <c r="CI55" s="12"/>
      <c r="CJ55" s="12"/>
      <c r="CK55" s="12"/>
      <c r="CL55" s="12"/>
    </row>
    <row r="56" spans="1:95" x14ac:dyDescent="0.2">
      <c r="A56" s="6" t="s">
        <v>214</v>
      </c>
      <c r="B56" s="6"/>
      <c r="C56" s="52"/>
      <c r="CO56" s="2"/>
      <c r="CP56" s="2"/>
      <c r="CQ56" s="2"/>
    </row>
    <row r="57" spans="1:95" x14ac:dyDescent="0.2">
      <c r="A57" s="2" t="s">
        <v>283</v>
      </c>
      <c r="D57" s="15">
        <v>845024.34</v>
      </c>
      <c r="E57" s="15">
        <v>10740639</v>
      </c>
      <c r="F57" s="15">
        <v>9319532</v>
      </c>
      <c r="G57" s="15">
        <v>3333999.49</v>
      </c>
      <c r="H57" s="15">
        <v>7783207.3830000004</v>
      </c>
      <c r="I57" s="15">
        <v>13485638.530000001</v>
      </c>
      <c r="J57" s="15">
        <v>3521232.08</v>
      </c>
      <c r="K57" s="15">
        <v>9080481</v>
      </c>
      <c r="L57" s="15">
        <v>4560380.74</v>
      </c>
      <c r="M57" s="15">
        <v>1604893.79</v>
      </c>
      <c r="N57" s="15">
        <v>600210.04</v>
      </c>
      <c r="O57" s="15">
        <v>5671401.1999999993</v>
      </c>
      <c r="P57" s="15">
        <v>0</v>
      </c>
      <c r="Q57" s="15">
        <v>404632.86</v>
      </c>
      <c r="R57" s="15">
        <v>0</v>
      </c>
      <c r="S57" s="15">
        <v>2205477.54</v>
      </c>
      <c r="T57" s="15">
        <v>22561211</v>
      </c>
      <c r="U57" s="15">
        <v>1112062.55</v>
      </c>
      <c r="V57" s="15">
        <v>45590802</v>
      </c>
      <c r="W57" s="15">
        <v>4875977.22</v>
      </c>
      <c r="X57" s="15">
        <v>1025522.12</v>
      </c>
      <c r="Y57" s="15">
        <v>5510398.8300000001</v>
      </c>
      <c r="Z57" s="15">
        <v>3662821.71</v>
      </c>
      <c r="AA57" s="15">
        <v>1277448.6599999999</v>
      </c>
      <c r="AB57" s="15">
        <v>212833.32</v>
      </c>
      <c r="AC57" s="15">
        <v>8655084.4700000007</v>
      </c>
      <c r="AD57" s="15">
        <v>10819569.99</v>
      </c>
      <c r="AE57" s="15">
        <v>1773241.62</v>
      </c>
      <c r="AF57" s="15">
        <v>10110725.809999999</v>
      </c>
      <c r="AG57" s="15">
        <v>7119039.1500000004</v>
      </c>
      <c r="AH57" s="15">
        <v>5231919</v>
      </c>
      <c r="AI57" s="15">
        <v>695798.31799999997</v>
      </c>
      <c r="AJ57" s="15">
        <v>41152525.82</v>
      </c>
      <c r="AK57" s="15">
        <v>244203</v>
      </c>
      <c r="AL57" s="15">
        <v>823628</v>
      </c>
      <c r="AM57" s="15">
        <v>18913216.409999996</v>
      </c>
      <c r="AN57" s="15">
        <v>475498100</v>
      </c>
      <c r="AO57" s="15">
        <v>54170842.140000001</v>
      </c>
      <c r="AP57" s="15">
        <v>3535777.82</v>
      </c>
      <c r="AQ57" s="15">
        <v>1565665</v>
      </c>
      <c r="AR57" s="15">
        <v>5379723.0499999998</v>
      </c>
      <c r="AS57" s="15">
        <v>13009348.119999999</v>
      </c>
      <c r="AT57" s="15">
        <v>1927511.66</v>
      </c>
      <c r="AU57" s="15">
        <v>2676015.54</v>
      </c>
      <c r="AV57" s="15">
        <v>26643136.039999999</v>
      </c>
      <c r="AW57" s="15">
        <v>1418198.36</v>
      </c>
      <c r="AX57" s="15">
        <v>1781206.83</v>
      </c>
      <c r="AY57" s="15">
        <v>5184083.63</v>
      </c>
      <c r="AZ57" s="15">
        <v>0</v>
      </c>
      <c r="BA57" s="15">
        <v>6621476.21</v>
      </c>
      <c r="BB57" s="15">
        <v>13023884.280000001</v>
      </c>
      <c r="BC57" s="15">
        <v>1755417.09</v>
      </c>
      <c r="BD57" s="15">
        <v>5313447.53</v>
      </c>
      <c r="BE57" s="15">
        <v>5292129.87</v>
      </c>
      <c r="BF57" s="15">
        <v>1946382</v>
      </c>
      <c r="BG57" s="15">
        <v>10476294.310000001</v>
      </c>
      <c r="BH57" s="15">
        <v>2179608.81</v>
      </c>
      <c r="BI57" s="15">
        <v>3843838.74</v>
      </c>
      <c r="BJ57" s="15">
        <v>9111935.9499999993</v>
      </c>
      <c r="BK57" s="15">
        <v>2366856.85</v>
      </c>
      <c r="BL57" s="15">
        <v>7271868</v>
      </c>
      <c r="BM57" s="15">
        <v>1171644.75</v>
      </c>
      <c r="BN57" s="15">
        <v>7141505.5200000005</v>
      </c>
      <c r="BO57" s="15">
        <v>3785033.21</v>
      </c>
      <c r="BP57" s="15">
        <v>47616464.009999998</v>
      </c>
      <c r="BQ57" s="15">
        <v>1046326.61</v>
      </c>
      <c r="BR57" s="15">
        <v>1505359.71</v>
      </c>
      <c r="BS57" s="15">
        <v>1143778.1599999999</v>
      </c>
      <c r="BT57" s="15">
        <v>3274889.74</v>
      </c>
      <c r="BU57" s="15">
        <v>11721790.629999999</v>
      </c>
      <c r="BV57" s="15">
        <v>1631765.02</v>
      </c>
      <c r="BW57" s="15">
        <v>179729297.90000001</v>
      </c>
      <c r="BX57" s="15">
        <v>19971081</v>
      </c>
      <c r="BY57" s="15">
        <v>1920443.52</v>
      </c>
      <c r="BZ57" s="15">
        <v>9270146.0699999984</v>
      </c>
      <c r="CA57" s="15">
        <v>4578176.8600000003</v>
      </c>
      <c r="CB57" s="15">
        <v>1199546.79</v>
      </c>
      <c r="CC57" s="15">
        <v>1291065</v>
      </c>
      <c r="CD57" s="15">
        <v>600908.21</v>
      </c>
      <c r="CE57" s="15">
        <v>5055293</v>
      </c>
      <c r="CF57" s="15">
        <v>8149072</v>
      </c>
      <c r="CG57" s="15">
        <v>3364828.83</v>
      </c>
      <c r="CH57" s="15"/>
      <c r="CI57" s="15"/>
      <c r="CJ57" s="15"/>
      <c r="CK57" s="15"/>
      <c r="CL57" s="15"/>
      <c r="CM57" s="15"/>
      <c r="CN57" s="15"/>
      <c r="CO57" s="2"/>
      <c r="CP57" s="2"/>
      <c r="CQ57" s="2"/>
    </row>
    <row r="58" spans="1:95" x14ac:dyDescent="0.2">
      <c r="A58" s="2" t="s">
        <v>281</v>
      </c>
      <c r="D58" s="15">
        <v>384937.14</v>
      </c>
      <c r="E58" s="15">
        <v>5284633</v>
      </c>
      <c r="F58" s="15">
        <v>2254313</v>
      </c>
      <c r="G58" s="15">
        <v>1239638.3899999999</v>
      </c>
      <c r="H58" s="15">
        <v>2776054.74</v>
      </c>
      <c r="I58" s="15">
        <v>6794939.2800000012</v>
      </c>
      <c r="J58" s="15">
        <v>1839366.37</v>
      </c>
      <c r="K58" s="15">
        <v>3752417</v>
      </c>
      <c r="L58" s="15">
        <v>1736177.58</v>
      </c>
      <c r="M58" s="15">
        <v>542444.24</v>
      </c>
      <c r="N58" s="15">
        <v>196151.41</v>
      </c>
      <c r="O58" s="15">
        <v>1929956.36</v>
      </c>
      <c r="P58" s="15">
        <v>0</v>
      </c>
      <c r="Q58" s="15">
        <v>63514.11</v>
      </c>
      <c r="R58" s="15">
        <v>0</v>
      </c>
      <c r="S58" s="15">
        <v>619789.96</v>
      </c>
      <c r="T58" s="15">
        <v>5121882</v>
      </c>
      <c r="U58" s="15">
        <v>420672.66</v>
      </c>
      <c r="V58" s="15">
        <v>19423794</v>
      </c>
      <c r="W58" s="15">
        <v>1756627.22</v>
      </c>
      <c r="X58" s="15">
        <v>450540.42</v>
      </c>
      <c r="Y58" s="15">
        <v>1806521.38</v>
      </c>
      <c r="Z58" s="15">
        <v>1369367.94</v>
      </c>
      <c r="AA58" s="15">
        <v>304589.96999999997</v>
      </c>
      <c r="AB58" s="15">
        <v>32409.38</v>
      </c>
      <c r="AC58" s="15">
        <v>4471297.29</v>
      </c>
      <c r="AD58" s="15">
        <v>5404568.2000000002</v>
      </c>
      <c r="AE58" s="15">
        <v>610407.37</v>
      </c>
      <c r="AF58" s="15">
        <v>2725161.44</v>
      </c>
      <c r="AG58" s="15">
        <v>3877264.22</v>
      </c>
      <c r="AH58" s="15">
        <v>1446882</v>
      </c>
      <c r="AI58" s="15">
        <v>359778.23800000001</v>
      </c>
      <c r="AJ58" s="15">
        <v>18058836.590000004</v>
      </c>
      <c r="AK58" s="15">
        <v>9338.93</v>
      </c>
      <c r="AL58" s="15">
        <v>224290.98</v>
      </c>
      <c r="AM58" s="15">
        <v>6918855.6999999993</v>
      </c>
      <c r="AN58" s="15">
        <v>288577200</v>
      </c>
      <c r="AO58" s="15">
        <v>16936509.809999999</v>
      </c>
      <c r="AP58" s="15">
        <v>1286723.05</v>
      </c>
      <c r="AQ58" s="15">
        <v>442891.83</v>
      </c>
      <c r="AR58" s="15">
        <v>2410069.85</v>
      </c>
      <c r="AS58" s="15">
        <v>6984601.209999999</v>
      </c>
      <c r="AT58" s="15">
        <v>694513.24</v>
      </c>
      <c r="AU58" s="15">
        <v>1009911.68</v>
      </c>
      <c r="AV58" s="15">
        <v>12914790.149999999</v>
      </c>
      <c r="AW58" s="15">
        <v>443656.68</v>
      </c>
      <c r="AX58" s="15">
        <v>696202.86</v>
      </c>
      <c r="AY58" s="15">
        <v>1562929.38</v>
      </c>
      <c r="AZ58" s="15">
        <v>0</v>
      </c>
      <c r="BA58" s="15">
        <v>2164195.7000000002</v>
      </c>
      <c r="BB58" s="15">
        <v>5519881.6300000008</v>
      </c>
      <c r="BC58" s="15">
        <v>801029.17</v>
      </c>
      <c r="BD58" s="15">
        <v>2692997.21</v>
      </c>
      <c r="BE58" s="15">
        <v>1752544.27</v>
      </c>
      <c r="BF58" s="15">
        <v>639074.66</v>
      </c>
      <c r="BG58" s="15">
        <v>5320484.6900000004</v>
      </c>
      <c r="BH58" s="15">
        <v>763391.2</v>
      </c>
      <c r="BI58" s="15">
        <v>1692922.35</v>
      </c>
      <c r="BJ58" s="15">
        <v>1511610.23</v>
      </c>
      <c r="BK58" s="15">
        <v>899087.7</v>
      </c>
      <c r="BL58" s="15">
        <v>4171510</v>
      </c>
      <c r="BM58" s="15">
        <v>320879.55</v>
      </c>
      <c r="BN58" s="15">
        <v>3841129.75</v>
      </c>
      <c r="BO58" s="15">
        <v>775705.54</v>
      </c>
      <c r="BP58" s="15">
        <v>16344852.609999999</v>
      </c>
      <c r="BQ58" s="15">
        <v>405978.65</v>
      </c>
      <c r="BR58" s="15">
        <v>458045.25</v>
      </c>
      <c r="BS58" s="15">
        <v>514251.66</v>
      </c>
      <c r="BT58" s="15">
        <v>1054687.23</v>
      </c>
      <c r="BU58" s="15">
        <v>5949204.3699999992</v>
      </c>
      <c r="BV58" s="15">
        <v>776128</v>
      </c>
      <c r="BW58" s="15">
        <v>87058103.179999992</v>
      </c>
      <c r="BX58" s="15">
        <v>5642604</v>
      </c>
      <c r="BY58" s="15">
        <v>668073.38</v>
      </c>
      <c r="BZ58" s="15">
        <v>5368571.0199999996</v>
      </c>
      <c r="CA58" s="15">
        <v>2322230.35</v>
      </c>
      <c r="CB58" s="15">
        <v>442574.41</v>
      </c>
      <c r="CC58" s="15">
        <v>389544</v>
      </c>
      <c r="CD58" s="15">
        <v>275655.78000000003</v>
      </c>
      <c r="CE58" s="15">
        <v>2388755</v>
      </c>
      <c r="CF58" s="15">
        <v>3467587.23</v>
      </c>
      <c r="CG58" s="15">
        <v>1320571.47</v>
      </c>
      <c r="CH58" s="15"/>
      <c r="CI58" s="15"/>
      <c r="CJ58" s="15"/>
      <c r="CK58" s="15"/>
      <c r="CL58" s="15"/>
      <c r="CM58" s="15"/>
      <c r="CN58" s="15"/>
      <c r="CO58" s="2"/>
      <c r="CP58" s="2"/>
      <c r="CQ58" s="2"/>
    </row>
    <row r="59" spans="1:95" x14ac:dyDescent="0.2">
      <c r="A59" s="2" t="s">
        <v>61</v>
      </c>
      <c r="D59" s="15">
        <v>453731.72</v>
      </c>
      <c r="E59" s="15">
        <v>5207331</v>
      </c>
      <c r="F59" s="15">
        <v>6959817</v>
      </c>
      <c r="G59" s="15">
        <v>2039491.87</v>
      </c>
      <c r="H59" s="15">
        <v>4876834.4330000002</v>
      </c>
      <c r="I59" s="15">
        <v>6285652.2299999995</v>
      </c>
      <c r="J59" s="15">
        <v>1640026.16</v>
      </c>
      <c r="K59" s="15">
        <v>4952084</v>
      </c>
      <c r="L59" s="15">
        <v>2745567.07</v>
      </c>
      <c r="M59" s="15">
        <v>1059726.6499999999</v>
      </c>
      <c r="N59" s="15">
        <v>392497.6</v>
      </c>
      <c r="O59" s="15">
        <v>3504358.84</v>
      </c>
      <c r="P59" s="15">
        <v>0</v>
      </c>
      <c r="Q59" s="15">
        <v>341118.75</v>
      </c>
      <c r="R59" s="15">
        <v>0</v>
      </c>
      <c r="S59" s="15">
        <v>1304142.48</v>
      </c>
      <c r="T59" s="15">
        <v>16196690</v>
      </c>
      <c r="U59" s="15">
        <v>679714.09</v>
      </c>
      <c r="V59" s="15">
        <v>24896533</v>
      </c>
      <c r="W59" s="15">
        <v>3133756.65</v>
      </c>
      <c r="X59" s="15">
        <v>567449.87</v>
      </c>
      <c r="Y59" s="15">
        <v>3440510.85</v>
      </c>
      <c r="Z59" s="15">
        <v>2218753.77</v>
      </c>
      <c r="AA59" s="15">
        <v>967907.33</v>
      </c>
      <c r="AB59" s="15">
        <v>174101.7</v>
      </c>
      <c r="AC59" s="15">
        <v>4126204.51</v>
      </c>
      <c r="AD59" s="15">
        <v>5302708.2</v>
      </c>
      <c r="AE59" s="15">
        <v>1161666.8999999999</v>
      </c>
      <c r="AF59" s="15">
        <v>7225304.7599999998</v>
      </c>
      <c r="AG59" s="15">
        <v>3157337.81</v>
      </c>
      <c r="AH59" s="15">
        <v>3682815</v>
      </c>
      <c r="AI59" s="15">
        <v>318088.62</v>
      </c>
      <c r="AJ59" s="15">
        <v>22065813.57</v>
      </c>
      <c r="AK59" s="15">
        <v>226473.47</v>
      </c>
      <c r="AL59" s="15">
        <v>592008.07999999996</v>
      </c>
      <c r="AM59" s="15">
        <v>11566424.969999999</v>
      </c>
      <c r="AN59" s="15">
        <v>172482500</v>
      </c>
      <c r="AO59" s="15">
        <v>35786231.640000001</v>
      </c>
      <c r="AP59" s="15">
        <v>2228652.87</v>
      </c>
      <c r="AQ59" s="15">
        <v>1116589.01</v>
      </c>
      <c r="AR59" s="15">
        <v>2742534.14</v>
      </c>
      <c r="AS59" s="15">
        <v>5857993.2199999997</v>
      </c>
      <c r="AT59" s="15">
        <v>1203305.68</v>
      </c>
      <c r="AU59" s="15">
        <v>1679445.12</v>
      </c>
      <c r="AV59" s="15">
        <v>13203395.890000001</v>
      </c>
      <c r="AW59" s="15">
        <v>971749.88</v>
      </c>
      <c r="AX59" s="15">
        <v>1051599.7</v>
      </c>
      <c r="AY59" s="15">
        <v>3479556.47</v>
      </c>
      <c r="AZ59" s="15">
        <v>0</v>
      </c>
      <c r="BA59" s="15">
        <v>4310640.05</v>
      </c>
      <c r="BB59" s="15">
        <v>7212518.9100000001</v>
      </c>
      <c r="BC59" s="15">
        <v>929383.21</v>
      </c>
      <c r="BD59" s="15">
        <v>2552283.62</v>
      </c>
      <c r="BE59" s="15">
        <v>3267420.5</v>
      </c>
      <c r="BF59" s="15">
        <v>1279282.2</v>
      </c>
      <c r="BG59" s="15">
        <v>4697726.13</v>
      </c>
      <c r="BH59" s="15">
        <v>1397624.24</v>
      </c>
      <c r="BI59" s="15">
        <v>2080093.82</v>
      </c>
      <c r="BJ59" s="15">
        <v>7299694.9300000006</v>
      </c>
      <c r="BK59" s="15">
        <v>1414677.05</v>
      </c>
      <c r="BL59" s="15">
        <v>2998662</v>
      </c>
      <c r="BM59" s="15">
        <v>850765.2</v>
      </c>
      <c r="BN59" s="15">
        <v>3174102.33</v>
      </c>
      <c r="BO59" s="15">
        <v>2960587.86</v>
      </c>
      <c r="BP59" s="15">
        <v>28643802.859999999</v>
      </c>
      <c r="BQ59" s="15">
        <v>621960.62</v>
      </c>
      <c r="BR59" s="15">
        <v>1026142.38</v>
      </c>
      <c r="BS59" s="15">
        <v>610565.9</v>
      </c>
      <c r="BT59" s="15">
        <v>2142097.19</v>
      </c>
      <c r="BU59" s="15">
        <v>5681608.0299999993</v>
      </c>
      <c r="BV59" s="15">
        <v>840773.99</v>
      </c>
      <c r="BW59" s="15">
        <v>87568572.030000016</v>
      </c>
      <c r="BX59" s="15">
        <v>12822869</v>
      </c>
      <c r="BY59" s="15">
        <v>1234137.8700000001</v>
      </c>
      <c r="BZ59" s="15">
        <v>3606571.04</v>
      </c>
      <c r="CA59" s="15">
        <v>2199324.4700000002</v>
      </c>
      <c r="CB59" s="15">
        <v>758445</v>
      </c>
      <c r="CC59" s="15">
        <v>901521</v>
      </c>
      <c r="CD59" s="15">
        <v>314312.43</v>
      </c>
      <c r="CE59" s="15">
        <v>2568249</v>
      </c>
      <c r="CF59" s="15">
        <v>4376545.29</v>
      </c>
      <c r="CG59" s="15">
        <v>2020774.26</v>
      </c>
      <c r="CH59" s="15"/>
      <c r="CI59" s="15"/>
      <c r="CJ59" s="15"/>
      <c r="CK59" s="15"/>
      <c r="CL59" s="15"/>
      <c r="CM59" s="15"/>
      <c r="CN59" s="15"/>
      <c r="CO59" s="2"/>
      <c r="CP59" s="2"/>
      <c r="CQ59" s="2"/>
    </row>
    <row r="60" spans="1:95" x14ac:dyDescent="0.2">
      <c r="A60" s="2" t="s">
        <v>240</v>
      </c>
      <c r="D60" s="15">
        <v>6355.48</v>
      </c>
      <c r="E60" s="15">
        <v>248675</v>
      </c>
      <c r="F60" s="15">
        <v>105402</v>
      </c>
      <c r="G60" s="15">
        <v>54869.23</v>
      </c>
      <c r="H60" s="15">
        <v>130318.21</v>
      </c>
      <c r="I60" s="15">
        <v>405047.02</v>
      </c>
      <c r="J60" s="15">
        <v>41839.550000000003</v>
      </c>
      <c r="K60" s="15">
        <v>375980</v>
      </c>
      <c r="L60" s="15">
        <v>78636.09</v>
      </c>
      <c r="M60" s="15">
        <v>2722.9</v>
      </c>
      <c r="N60" s="15">
        <v>11561.03</v>
      </c>
      <c r="O60" s="15">
        <v>237086</v>
      </c>
      <c r="P60" s="15">
        <v>0</v>
      </c>
      <c r="Q60" s="15">
        <v>0</v>
      </c>
      <c r="R60" s="15">
        <v>0</v>
      </c>
      <c r="S60" s="15">
        <v>281545.09999999998</v>
      </c>
      <c r="T60" s="15">
        <v>1242639</v>
      </c>
      <c r="U60" s="15">
        <v>11675.8</v>
      </c>
      <c r="V60" s="15">
        <v>1270475</v>
      </c>
      <c r="W60" s="15">
        <v>-14406.65</v>
      </c>
      <c r="X60" s="15">
        <v>7531.83</v>
      </c>
      <c r="Y60" s="15">
        <v>263366.59999999998</v>
      </c>
      <c r="Z60" s="15">
        <v>74700</v>
      </c>
      <c r="AA60" s="15">
        <v>4951.3599999999997</v>
      </c>
      <c r="AB60" s="15">
        <v>6322.24</v>
      </c>
      <c r="AC60" s="15">
        <v>57582.67</v>
      </c>
      <c r="AD60" s="15">
        <v>112293.59</v>
      </c>
      <c r="AE60" s="15">
        <v>1167.3499999999999</v>
      </c>
      <c r="AF60" s="15">
        <v>160259.60999999999</v>
      </c>
      <c r="AG60" s="15">
        <v>84437.119999999995</v>
      </c>
      <c r="AH60" s="15">
        <v>102222</v>
      </c>
      <c r="AI60" s="15">
        <v>17931.46</v>
      </c>
      <c r="AJ60" s="15">
        <v>1027875.66</v>
      </c>
      <c r="AK60" s="15">
        <v>8390.6</v>
      </c>
      <c r="AL60" s="15">
        <v>7328.94</v>
      </c>
      <c r="AM60" s="15">
        <v>427935.74</v>
      </c>
      <c r="AN60" s="15">
        <v>14438400</v>
      </c>
      <c r="AO60" s="15">
        <v>1448100.69</v>
      </c>
      <c r="AP60" s="15">
        <v>20401.900000000001</v>
      </c>
      <c r="AQ60" s="15">
        <v>6184.16</v>
      </c>
      <c r="AR60" s="15">
        <v>227119.06</v>
      </c>
      <c r="AS60" s="15">
        <v>166753.69</v>
      </c>
      <c r="AT60" s="15">
        <v>29692.74</v>
      </c>
      <c r="AU60" s="15">
        <v>-13341.26</v>
      </c>
      <c r="AV60" s="15">
        <v>524950</v>
      </c>
      <c r="AW60" s="15">
        <v>2791.8</v>
      </c>
      <c r="AX60" s="15">
        <v>33404.269999999997</v>
      </c>
      <c r="AY60" s="15">
        <v>141597.78</v>
      </c>
      <c r="AZ60" s="15">
        <v>0</v>
      </c>
      <c r="BA60" s="15">
        <v>146640.46</v>
      </c>
      <c r="BB60" s="15">
        <v>291483.74</v>
      </c>
      <c r="BC60" s="15">
        <v>25004.71</v>
      </c>
      <c r="BD60" s="15">
        <v>68166.7</v>
      </c>
      <c r="BE60" s="15">
        <v>272165.09999999998</v>
      </c>
      <c r="BF60" s="15">
        <v>28025.14</v>
      </c>
      <c r="BG60" s="15">
        <v>458083.49</v>
      </c>
      <c r="BH60" s="15">
        <v>18593.37</v>
      </c>
      <c r="BI60" s="15">
        <v>70822.570000000007</v>
      </c>
      <c r="BJ60" s="15">
        <v>300630.78999999998</v>
      </c>
      <c r="BK60" s="15">
        <v>53092.1</v>
      </c>
      <c r="BL60" s="15">
        <v>101696</v>
      </c>
      <c r="BM60" s="15">
        <v>0</v>
      </c>
      <c r="BN60" s="15">
        <v>126273.44</v>
      </c>
      <c r="BO60" s="15">
        <v>48739.81</v>
      </c>
      <c r="BP60" s="15">
        <v>2627808.54</v>
      </c>
      <c r="BQ60" s="15">
        <v>18387.34</v>
      </c>
      <c r="BR60" s="15">
        <v>21172.080000000002</v>
      </c>
      <c r="BS60" s="15">
        <v>18960.599999999999</v>
      </c>
      <c r="BT60" s="15">
        <v>78105.320000000007</v>
      </c>
      <c r="BU60" s="15">
        <v>90978.23</v>
      </c>
      <c r="BV60" s="15">
        <v>14863.03</v>
      </c>
      <c r="BW60" s="15">
        <v>5102622.6900000004</v>
      </c>
      <c r="BX60" s="15">
        <v>1505608</v>
      </c>
      <c r="BY60" s="15">
        <v>18232.27</v>
      </c>
      <c r="BZ60" s="15">
        <v>295004.01</v>
      </c>
      <c r="CA60" s="15">
        <v>56622.04</v>
      </c>
      <c r="CB60" s="15">
        <v>-1472.62</v>
      </c>
      <c r="CC60" s="15">
        <v>0</v>
      </c>
      <c r="CD60" s="15">
        <v>10940</v>
      </c>
      <c r="CE60" s="15">
        <v>98289</v>
      </c>
      <c r="CF60" s="15">
        <v>304939.48</v>
      </c>
      <c r="CG60" s="15">
        <v>23483.1</v>
      </c>
      <c r="CH60" s="15"/>
      <c r="CI60" s="15"/>
      <c r="CJ60" s="15"/>
      <c r="CK60" s="15"/>
      <c r="CL60" s="15"/>
      <c r="CM60" s="15"/>
      <c r="CN60" s="15"/>
      <c r="CO60" s="2"/>
      <c r="CP60" s="2"/>
      <c r="CQ60" s="2"/>
    </row>
    <row r="61" spans="1:95" x14ac:dyDescent="0.2">
      <c r="A61" s="2" t="s">
        <v>241</v>
      </c>
      <c r="D61" s="15">
        <v>155943.22</v>
      </c>
      <c r="E61" s="15">
        <v>9359366</v>
      </c>
      <c r="F61" s="15">
        <v>4020433</v>
      </c>
      <c r="G61" s="15">
        <v>1041812.68</v>
      </c>
      <c r="H61" s="15">
        <v>3029971.72</v>
      </c>
      <c r="I61" s="15">
        <v>6205927.4800000004</v>
      </c>
      <c r="J61" s="15">
        <v>854328.96</v>
      </c>
      <c r="K61" s="15">
        <v>5789866</v>
      </c>
      <c r="L61" s="15">
        <v>2460316.2200000002</v>
      </c>
      <c r="M61" s="15">
        <v>536368.81999999995</v>
      </c>
      <c r="N61" s="15">
        <v>44611.74</v>
      </c>
      <c r="O61" s="15">
        <v>3595770.18</v>
      </c>
      <c r="P61" s="15">
        <v>0</v>
      </c>
      <c r="Q61" s="15">
        <v>120912.38</v>
      </c>
      <c r="R61" s="15">
        <v>0</v>
      </c>
      <c r="S61" s="15">
        <v>813512.08</v>
      </c>
      <c r="T61" s="15">
        <v>10560856</v>
      </c>
      <c r="U61" s="15">
        <v>378244.75</v>
      </c>
      <c r="V61" s="15">
        <v>30974391</v>
      </c>
      <c r="W61" s="15">
        <v>949932.13</v>
      </c>
      <c r="X61" s="15">
        <v>187403</v>
      </c>
      <c r="Y61" s="15">
        <v>2247850.3199999998</v>
      </c>
      <c r="Z61" s="15">
        <v>2393253.04</v>
      </c>
      <c r="AA61" s="15">
        <v>372046.32</v>
      </c>
      <c r="AB61" s="15">
        <v>42793.919999999998</v>
      </c>
      <c r="AC61" s="15">
        <v>3727967.02</v>
      </c>
      <c r="AD61" s="15">
        <v>4514641.5199999996</v>
      </c>
      <c r="AE61" s="15">
        <v>842961.87</v>
      </c>
      <c r="AF61" s="15">
        <v>6028523.46</v>
      </c>
      <c r="AG61" s="15">
        <v>2442299.94</v>
      </c>
      <c r="AH61" s="15">
        <v>2169528</v>
      </c>
      <c r="AI61" s="15">
        <v>109999.99</v>
      </c>
      <c r="AJ61" s="15">
        <v>22176522.75</v>
      </c>
      <c r="AK61" s="15">
        <v>47544.15</v>
      </c>
      <c r="AL61" s="15">
        <v>148065.01</v>
      </c>
      <c r="AM61" s="15">
        <v>16216369.48</v>
      </c>
      <c r="AN61" s="15">
        <v>266491600</v>
      </c>
      <c r="AO61" s="15">
        <v>39479870.939999998</v>
      </c>
      <c r="AP61" s="15">
        <v>1758165.71</v>
      </c>
      <c r="AQ61" s="15">
        <v>379434.58</v>
      </c>
      <c r="AR61" s="15">
        <v>1941666.33</v>
      </c>
      <c r="AS61" s="15">
        <v>9253850.1999999993</v>
      </c>
      <c r="AT61" s="15">
        <v>838632.37</v>
      </c>
      <c r="AU61" s="15">
        <v>887563.48</v>
      </c>
      <c r="AV61" s="15">
        <v>15694784.27</v>
      </c>
      <c r="AW61" s="15">
        <v>626135.64</v>
      </c>
      <c r="AX61" s="15">
        <v>610281.69999999995</v>
      </c>
      <c r="AY61" s="15">
        <v>2744198.86</v>
      </c>
      <c r="AZ61" s="15">
        <v>0</v>
      </c>
      <c r="BA61" s="15">
        <v>3748834.34</v>
      </c>
      <c r="BB61" s="15">
        <v>7732754.4299999997</v>
      </c>
      <c r="BC61" s="15">
        <v>1223958.8500000001</v>
      </c>
      <c r="BD61" s="15">
        <v>2349863.5299999998</v>
      </c>
      <c r="BE61" s="15">
        <v>2322968.4</v>
      </c>
      <c r="BF61" s="15">
        <v>294120.12</v>
      </c>
      <c r="BG61" s="15">
        <v>8946737.5</v>
      </c>
      <c r="BH61" s="15">
        <v>927630.81</v>
      </c>
      <c r="BI61" s="15">
        <v>1409012.95</v>
      </c>
      <c r="BJ61" s="15">
        <v>4286600</v>
      </c>
      <c r="BK61" s="15">
        <v>677999.96</v>
      </c>
      <c r="BL61" s="15">
        <v>3093189</v>
      </c>
      <c r="BM61" s="15">
        <v>375674.34</v>
      </c>
      <c r="BN61" s="15">
        <v>3231090.19</v>
      </c>
      <c r="BO61" s="15">
        <v>332211.62</v>
      </c>
      <c r="BP61" s="15">
        <v>31383219.600000001</v>
      </c>
      <c r="BQ61" s="15">
        <v>376023.85</v>
      </c>
      <c r="BR61" s="15">
        <v>228995.59</v>
      </c>
      <c r="BS61" s="15">
        <v>252789.28</v>
      </c>
      <c r="BT61" s="15">
        <v>1285347.21</v>
      </c>
      <c r="BU61" s="15">
        <v>4693018.8</v>
      </c>
      <c r="BV61" s="15">
        <v>459467</v>
      </c>
      <c r="BW61" s="15">
        <v>149019007.79999998</v>
      </c>
      <c r="BX61" s="15">
        <v>11754581</v>
      </c>
      <c r="BY61" s="15">
        <v>688822.28</v>
      </c>
      <c r="BZ61" s="15">
        <v>6358132.4500000002</v>
      </c>
      <c r="CA61" s="15">
        <v>1577901.61</v>
      </c>
      <c r="CB61" s="15">
        <v>322156.19</v>
      </c>
      <c r="CC61" s="15">
        <v>232816</v>
      </c>
      <c r="CD61" s="15">
        <v>186200.92</v>
      </c>
      <c r="CE61" s="15">
        <v>1500443</v>
      </c>
      <c r="CF61" s="15">
        <v>4401236.51</v>
      </c>
      <c r="CG61" s="15">
        <v>1766769.6</v>
      </c>
      <c r="CH61" s="15"/>
      <c r="CI61" s="15"/>
      <c r="CJ61" s="15"/>
      <c r="CK61" s="15"/>
      <c r="CL61" s="15"/>
      <c r="CM61" s="15"/>
      <c r="CN61" s="15"/>
      <c r="CO61" s="2"/>
      <c r="CP61" s="2"/>
      <c r="CQ61" s="2"/>
    </row>
    <row r="62" spans="1:95" x14ac:dyDescent="0.2"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/>
      <c r="CI62" s="15"/>
      <c r="CJ62" s="15"/>
      <c r="CK62" s="15"/>
      <c r="CL62" s="15"/>
      <c r="CM62" s="15"/>
      <c r="CN62" s="15"/>
      <c r="CO62" s="2"/>
      <c r="CP62" s="2"/>
      <c r="CQ62" s="2"/>
    </row>
    <row r="63" spans="1:95" x14ac:dyDescent="0.2">
      <c r="A63" s="6" t="s">
        <v>105</v>
      </c>
      <c r="B63" s="6"/>
      <c r="C63" s="52"/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/>
      <c r="CI63" s="15"/>
      <c r="CJ63" s="15"/>
      <c r="CK63" s="15"/>
      <c r="CL63" s="15"/>
      <c r="CM63" s="15"/>
      <c r="CN63" s="15"/>
      <c r="CO63" s="2"/>
      <c r="CP63" s="2"/>
      <c r="CQ63" s="2"/>
    </row>
    <row r="64" spans="1:95" x14ac:dyDescent="0.2">
      <c r="A64" s="1" t="s">
        <v>293</v>
      </c>
      <c r="B64" s="84"/>
      <c r="D64" s="15">
        <v>15588.47</v>
      </c>
      <c r="E64" s="15">
        <v>19440597</v>
      </c>
      <c r="F64" s="15">
        <v>728977</v>
      </c>
      <c r="G64" s="15">
        <v>970303.48</v>
      </c>
      <c r="H64" s="15">
        <v>1351660.76</v>
      </c>
      <c r="I64" s="15">
        <v>2505599.36</v>
      </c>
      <c r="J64" s="15">
        <v>171107.32</v>
      </c>
      <c r="K64" s="15">
        <v>6218469</v>
      </c>
      <c r="L64" s="15">
        <v>2985694.94</v>
      </c>
      <c r="M64" s="15">
        <v>87702.57</v>
      </c>
      <c r="N64" s="15">
        <v>0</v>
      </c>
      <c r="O64" s="15">
        <v>1026329.39</v>
      </c>
      <c r="P64" s="15">
        <v>0</v>
      </c>
      <c r="Q64" s="15">
        <v>54320</v>
      </c>
      <c r="R64" s="15">
        <v>0</v>
      </c>
      <c r="S64" s="15">
        <v>176821.75</v>
      </c>
      <c r="T64" s="15">
        <v>1520694</v>
      </c>
      <c r="U64" s="15">
        <v>1080318.47</v>
      </c>
      <c r="V64" s="15">
        <v>20684006</v>
      </c>
      <c r="W64" s="15">
        <v>268137.88</v>
      </c>
      <c r="X64" s="15">
        <v>405608.63</v>
      </c>
      <c r="Y64" s="15">
        <v>289711.90000000002</v>
      </c>
      <c r="Z64" s="15">
        <v>2035830.28</v>
      </c>
      <c r="AA64" s="15">
        <v>917909.02</v>
      </c>
      <c r="AB64" s="15">
        <v>0</v>
      </c>
      <c r="AC64" s="15">
        <v>20925435.98</v>
      </c>
      <c r="AD64" s="15">
        <v>10287368.870000001</v>
      </c>
      <c r="AE64" s="15">
        <v>111555.65</v>
      </c>
      <c r="AF64" s="15">
        <v>18938754.510000002</v>
      </c>
      <c r="AG64" s="15">
        <v>834460.51</v>
      </c>
      <c r="AH64" s="15">
        <v>3344645</v>
      </c>
      <c r="AI64" s="15">
        <v>11832</v>
      </c>
      <c r="AJ64" s="15">
        <v>1665892.89</v>
      </c>
      <c r="AK64" s="15">
        <v>0</v>
      </c>
      <c r="AL64" s="15">
        <v>46887.7</v>
      </c>
      <c r="AM64" s="15">
        <v>35825270.200000003</v>
      </c>
      <c r="AN64" s="15">
        <v>298326200</v>
      </c>
      <c r="AO64" s="15">
        <v>19070012.169999998</v>
      </c>
      <c r="AP64" s="15">
        <v>1534756.78</v>
      </c>
      <c r="AQ64" s="15">
        <v>55993.78</v>
      </c>
      <c r="AR64" s="15">
        <v>637981</v>
      </c>
      <c r="AS64" s="15">
        <v>10220022.379999999</v>
      </c>
      <c r="AT64" s="15">
        <v>1018523.41</v>
      </c>
      <c r="AU64" s="15">
        <v>1360207.02</v>
      </c>
      <c r="AV64" s="15">
        <v>7848939.959999999</v>
      </c>
      <c r="AW64" s="15">
        <v>11981.94</v>
      </c>
      <c r="AX64" s="15">
        <v>397853.4</v>
      </c>
      <c r="AY64" s="15">
        <v>69883.360000000001</v>
      </c>
      <c r="AZ64" s="15">
        <v>0</v>
      </c>
      <c r="BA64" s="15">
        <v>3568326.54</v>
      </c>
      <c r="BB64" s="15">
        <v>2364199.12</v>
      </c>
      <c r="BC64" s="15">
        <v>307134.21000000002</v>
      </c>
      <c r="BD64" s="15">
        <v>2454623.35</v>
      </c>
      <c r="BE64" s="15">
        <v>1168367.79</v>
      </c>
      <c r="BF64" s="15">
        <v>121158.27</v>
      </c>
      <c r="BG64" s="15">
        <v>2032104.43</v>
      </c>
      <c r="BH64" s="15">
        <v>227577.3</v>
      </c>
      <c r="BI64" s="15">
        <v>247069.47</v>
      </c>
      <c r="BJ64" s="15">
        <v>861402.63</v>
      </c>
      <c r="BK64" s="15">
        <v>588528.63</v>
      </c>
      <c r="BL64" s="15">
        <v>1319544.75</v>
      </c>
      <c r="BM64" s="15">
        <v>109352.52</v>
      </c>
      <c r="BN64" s="15">
        <v>431379.86</v>
      </c>
      <c r="BO64" s="15">
        <v>284012.77</v>
      </c>
      <c r="BP64" s="15">
        <v>11154413.74</v>
      </c>
      <c r="BQ64" s="15">
        <v>194398.1</v>
      </c>
      <c r="BR64" s="15">
        <v>159924.76</v>
      </c>
      <c r="BS64" s="15">
        <v>91864.15</v>
      </c>
      <c r="BT64" s="15">
        <v>180921.32</v>
      </c>
      <c r="BU64" s="15">
        <v>4028092</v>
      </c>
      <c r="BV64" s="15">
        <v>11520.38</v>
      </c>
      <c r="BW64" s="15">
        <v>49685291.210000001</v>
      </c>
      <c r="BX64" s="15">
        <v>3157300</v>
      </c>
      <c r="BY64" s="15">
        <v>509754.14</v>
      </c>
      <c r="BZ64" s="15">
        <v>10913854.899999999</v>
      </c>
      <c r="CA64" s="15">
        <v>325549.90999999997</v>
      </c>
      <c r="CB64" s="15">
        <v>458384.51</v>
      </c>
      <c r="CC64" s="15">
        <v>92873</v>
      </c>
      <c r="CD64" s="15">
        <v>10784.71</v>
      </c>
      <c r="CE64" s="15">
        <v>2678073</v>
      </c>
      <c r="CF64" s="15">
        <v>1565441.77</v>
      </c>
      <c r="CG64" s="15">
        <v>230139.07</v>
      </c>
      <c r="CH64" s="15"/>
      <c r="CI64" s="15"/>
      <c r="CJ64" s="15"/>
      <c r="CK64" s="15"/>
      <c r="CL64" s="15"/>
      <c r="CM64" s="15"/>
      <c r="CN64" s="15"/>
      <c r="CO64" s="2"/>
      <c r="CP64" s="2"/>
      <c r="CQ64" s="2"/>
    </row>
    <row r="65" spans="1:95" x14ac:dyDescent="0.2">
      <c r="A65" s="1" t="s">
        <v>294</v>
      </c>
      <c r="B65" s="84"/>
      <c r="D65" s="15">
        <v>0</v>
      </c>
      <c r="E65" s="15">
        <v>0</v>
      </c>
      <c r="F65" s="15">
        <v>0</v>
      </c>
      <c r="G65" s="15">
        <v>2510109.38</v>
      </c>
      <c r="H65" s="15">
        <v>4469541.3</v>
      </c>
      <c r="I65" s="15">
        <v>0</v>
      </c>
      <c r="J65" s="15">
        <v>0</v>
      </c>
      <c r="K65" s="15">
        <v>9771354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30250671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302188.32</v>
      </c>
      <c r="AM65" s="15">
        <v>17827200.920000002</v>
      </c>
      <c r="AN65" s="15">
        <v>109759800</v>
      </c>
      <c r="AO65" s="15">
        <v>46885690.920000002</v>
      </c>
      <c r="AP65" s="15">
        <v>0</v>
      </c>
      <c r="AQ65" s="15">
        <v>1896000.3</v>
      </c>
      <c r="AR65" s="15">
        <v>0</v>
      </c>
      <c r="AS65" s="15">
        <v>38712089.520000003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10061.77</v>
      </c>
      <c r="BC65" s="15">
        <v>5370392.0999999996</v>
      </c>
      <c r="BD65" s="15">
        <v>3213158.37</v>
      </c>
      <c r="BE65" s="15">
        <v>0</v>
      </c>
      <c r="BF65" s="15">
        <v>3644.42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5535412</v>
      </c>
      <c r="BM65" s="15">
        <v>0</v>
      </c>
      <c r="BN65" s="15">
        <v>0</v>
      </c>
      <c r="BO65" s="15">
        <v>0</v>
      </c>
      <c r="BP65" s="15">
        <v>95767181.590000004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2042507.25</v>
      </c>
      <c r="BX65" s="15">
        <v>176775</v>
      </c>
      <c r="BY65" s="15">
        <v>0</v>
      </c>
      <c r="BZ65" s="15">
        <v>21691246.710000001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/>
      <c r="CI65" s="15"/>
      <c r="CJ65" s="15"/>
      <c r="CK65" s="15"/>
      <c r="CL65" s="15"/>
      <c r="CM65" s="15"/>
      <c r="CN65" s="15"/>
      <c r="CO65" s="2"/>
      <c r="CP65" s="2"/>
      <c r="CQ65" s="2"/>
    </row>
    <row r="66" spans="1:95" ht="13.5" customHeight="1" x14ac:dyDescent="0.2">
      <c r="A66" s="1" t="s">
        <v>295</v>
      </c>
      <c r="B66" s="84"/>
      <c r="D66" s="15">
        <v>478768.78</v>
      </c>
      <c r="E66" s="15">
        <v>23490545</v>
      </c>
      <c r="F66" s="15">
        <v>5584771</v>
      </c>
      <c r="G66" s="15">
        <v>116080.26</v>
      </c>
      <c r="H66" s="15">
        <v>74426.570000000007</v>
      </c>
      <c r="I66" s="15">
        <v>12783395.189999999</v>
      </c>
      <c r="J66" s="15">
        <v>3150295.98</v>
      </c>
      <c r="K66" s="15">
        <v>55653</v>
      </c>
      <c r="L66" s="15">
        <v>2638897.4700000002</v>
      </c>
      <c r="M66" s="15">
        <v>1270184.01</v>
      </c>
      <c r="N66" s="15">
        <v>457507.56</v>
      </c>
      <c r="O66" s="15">
        <v>262043.81</v>
      </c>
      <c r="P66" s="15">
        <v>0</v>
      </c>
      <c r="Q66" s="15">
        <v>211021.5</v>
      </c>
      <c r="R66" s="15">
        <v>0</v>
      </c>
      <c r="S66" s="15">
        <v>142098.48000000001</v>
      </c>
      <c r="T66" s="15">
        <v>2334680</v>
      </c>
      <c r="U66" s="15">
        <v>2922705.75</v>
      </c>
      <c r="V66" s="15">
        <v>70462018</v>
      </c>
      <c r="W66" s="15">
        <v>209183.62</v>
      </c>
      <c r="X66" s="15">
        <v>412623.07</v>
      </c>
      <c r="Y66" s="15">
        <v>56971.32</v>
      </c>
      <c r="Z66" s="15">
        <v>1745895.87</v>
      </c>
      <c r="AA66" s="15">
        <v>1071427</v>
      </c>
      <c r="AB66" s="15">
        <v>41899.599999999999</v>
      </c>
      <c r="AC66" s="15">
        <v>9860125.7899999991</v>
      </c>
      <c r="AD66" s="15">
        <v>15648867.550000001</v>
      </c>
      <c r="AE66" s="15">
        <v>143555.23000000001</v>
      </c>
      <c r="AF66" s="15">
        <v>0</v>
      </c>
      <c r="AG66" s="15">
        <v>580902.71</v>
      </c>
      <c r="AH66" s="15">
        <v>3864904</v>
      </c>
      <c r="AI66" s="15">
        <v>0</v>
      </c>
      <c r="AJ66" s="15">
        <v>11467932.619999999</v>
      </c>
      <c r="AK66" s="15">
        <v>0</v>
      </c>
      <c r="AL66" s="15">
        <v>152376.45000000001</v>
      </c>
      <c r="AM66" s="15">
        <v>40212984.369999997</v>
      </c>
      <c r="AN66" s="15">
        <v>322168700</v>
      </c>
      <c r="AO66" s="15">
        <v>48816370.840000004</v>
      </c>
      <c r="AP66" s="15">
        <v>4297046.18</v>
      </c>
      <c r="AQ66" s="15">
        <v>0</v>
      </c>
      <c r="AR66" s="15">
        <v>3894412</v>
      </c>
      <c r="AS66" s="15">
        <v>2853104.53</v>
      </c>
      <c r="AT66" s="15">
        <v>2751440.14</v>
      </c>
      <c r="AU66" s="15">
        <v>1434422.56</v>
      </c>
      <c r="AV66" s="15">
        <v>12480051.07</v>
      </c>
      <c r="AW66" s="15">
        <v>595868.16000000003</v>
      </c>
      <c r="AX66" s="15">
        <v>2533665.87</v>
      </c>
      <c r="AY66" s="15">
        <v>1516191.65</v>
      </c>
      <c r="AZ66" s="15">
        <v>0</v>
      </c>
      <c r="BA66" s="15">
        <v>8879446.8399999999</v>
      </c>
      <c r="BB66" s="15">
        <v>4230983.7</v>
      </c>
      <c r="BC66" s="15">
        <v>160630.29</v>
      </c>
      <c r="BD66" s="15">
        <v>3884653.98</v>
      </c>
      <c r="BE66" s="15">
        <v>7922982.1500000004</v>
      </c>
      <c r="BF66" s="15">
        <v>551343.23</v>
      </c>
      <c r="BG66" s="15">
        <v>3627968.36</v>
      </c>
      <c r="BH66" s="15">
        <v>860991.51</v>
      </c>
      <c r="BI66" s="15">
        <v>3687888.25</v>
      </c>
      <c r="BJ66" s="15">
        <v>11394655.539999999</v>
      </c>
      <c r="BK66" s="15">
        <v>2084456.18</v>
      </c>
      <c r="BL66" s="15">
        <v>7842610.6299999999</v>
      </c>
      <c r="BM66" s="15">
        <v>1839926.22</v>
      </c>
      <c r="BN66" s="15">
        <v>2004277.94</v>
      </c>
      <c r="BO66" s="15">
        <v>2365800.83</v>
      </c>
      <c r="BP66" s="15">
        <v>10981044.699999999</v>
      </c>
      <c r="BQ66" s="15">
        <v>1116385.25</v>
      </c>
      <c r="BR66" s="15">
        <v>662340.18999999994</v>
      </c>
      <c r="BS66" s="15">
        <v>0</v>
      </c>
      <c r="BT66" s="15">
        <v>850124.96</v>
      </c>
      <c r="BU66" s="15">
        <v>8099698.3499999996</v>
      </c>
      <c r="BV66" s="15">
        <v>400152.28</v>
      </c>
      <c r="BW66" s="15">
        <v>189419733.81</v>
      </c>
      <c r="BX66" s="15">
        <v>27801016</v>
      </c>
      <c r="BY66" s="15">
        <v>1607253.8</v>
      </c>
      <c r="BZ66" s="15">
        <v>4129327.66</v>
      </c>
      <c r="CA66" s="15">
        <v>3862200.6</v>
      </c>
      <c r="CB66" s="15">
        <v>852400.48</v>
      </c>
      <c r="CC66" s="15">
        <v>152252</v>
      </c>
      <c r="CD66" s="15">
        <v>74354.87</v>
      </c>
      <c r="CE66" s="15">
        <v>3544711</v>
      </c>
      <c r="CF66" s="15">
        <v>14699013.67</v>
      </c>
      <c r="CG66" s="15">
        <v>622658.43999999994</v>
      </c>
      <c r="CH66" s="15"/>
      <c r="CI66" s="15"/>
      <c r="CJ66" s="15"/>
      <c r="CK66" s="15"/>
      <c r="CL66" s="15"/>
      <c r="CM66" s="15"/>
      <c r="CN66" s="15"/>
      <c r="CO66" s="2"/>
      <c r="CP66" s="2"/>
      <c r="CQ66" s="2"/>
    </row>
    <row r="67" spans="1:95" x14ac:dyDescent="0.2">
      <c r="A67" s="1" t="s">
        <v>296</v>
      </c>
      <c r="B67" s="84"/>
      <c r="D67" s="15">
        <v>2098241.42</v>
      </c>
      <c r="E67" s="15">
        <v>156934862</v>
      </c>
      <c r="F67" s="15">
        <v>45804915</v>
      </c>
      <c r="G67" s="15">
        <v>10187307.200000001</v>
      </c>
      <c r="H67" s="15">
        <v>48434509.149999999</v>
      </c>
      <c r="I67" s="15">
        <v>88767038.860000014</v>
      </c>
      <c r="J67" s="15">
        <v>17211164.859999999</v>
      </c>
      <c r="K67" s="15">
        <v>85592104</v>
      </c>
      <c r="L67" s="15">
        <v>31436487.239999998</v>
      </c>
      <c r="M67" s="15">
        <v>5301306.03</v>
      </c>
      <c r="N67" s="15">
        <v>1194028.55</v>
      </c>
      <c r="O67" s="15">
        <v>38985981.939999998</v>
      </c>
      <c r="P67" s="15">
        <v>0</v>
      </c>
      <c r="Q67" s="15">
        <v>1924121.92</v>
      </c>
      <c r="R67" s="15">
        <v>0</v>
      </c>
      <c r="S67" s="15">
        <v>14125116.02</v>
      </c>
      <c r="T67" s="15">
        <v>142246248</v>
      </c>
      <c r="U67" s="15">
        <v>4143971.71</v>
      </c>
      <c r="V67" s="15">
        <v>614878788</v>
      </c>
      <c r="W67" s="15">
        <v>16269087.640000001</v>
      </c>
      <c r="X67" s="15">
        <v>3339371.54</v>
      </c>
      <c r="Y67" s="15">
        <v>27200232.620000001</v>
      </c>
      <c r="Z67" s="15">
        <v>41965150.859999999</v>
      </c>
      <c r="AA67" s="15">
        <v>5093588.04</v>
      </c>
      <c r="AB67" s="15">
        <v>643431.4</v>
      </c>
      <c r="AC67" s="15">
        <v>48994480.819999993</v>
      </c>
      <c r="AD67" s="15">
        <v>87304167.639999986</v>
      </c>
      <c r="AE67" s="15">
        <v>14564719.610000001</v>
      </c>
      <c r="AF67" s="15">
        <v>97093361.200000003</v>
      </c>
      <c r="AG67" s="15">
        <v>30648637.730000004</v>
      </c>
      <c r="AH67" s="15">
        <v>24470434</v>
      </c>
      <c r="AI67" s="15">
        <v>2039515.65</v>
      </c>
      <c r="AJ67" s="15">
        <v>353543594.07000005</v>
      </c>
      <c r="AK67" s="15">
        <v>552996.4</v>
      </c>
      <c r="AL67" s="15">
        <v>976556.01</v>
      </c>
      <c r="AM67" s="15">
        <v>291508048.60000002</v>
      </c>
      <c r="AN67" s="15">
        <v>3748422300</v>
      </c>
      <c r="AO67" s="15">
        <v>501160370.47000003</v>
      </c>
      <c r="AP67" s="15">
        <v>24146366.23</v>
      </c>
      <c r="AQ67" s="15">
        <v>6545111.7999999998</v>
      </c>
      <c r="AR67" s="15">
        <v>21824595</v>
      </c>
      <c r="AS67" s="15">
        <v>111569965.29000001</v>
      </c>
      <c r="AT67" s="15">
        <v>10756151.27</v>
      </c>
      <c r="AU67" s="15">
        <v>12181625.15</v>
      </c>
      <c r="AV67" s="15">
        <v>209976032.72</v>
      </c>
      <c r="AW67" s="15">
        <v>9750608.8599999994</v>
      </c>
      <c r="AX67" s="15">
        <v>8310494.0300000012</v>
      </c>
      <c r="AY67" s="15">
        <v>62881954.590000004</v>
      </c>
      <c r="AZ67" s="15">
        <v>0</v>
      </c>
      <c r="BA67" s="15">
        <v>61610203.460000001</v>
      </c>
      <c r="BB67" s="15">
        <v>118090099.81</v>
      </c>
      <c r="BC67" s="15">
        <v>21544184.59</v>
      </c>
      <c r="BD67" s="15">
        <v>48327999.530000001</v>
      </c>
      <c r="BE67" s="15">
        <v>34994093.370000005</v>
      </c>
      <c r="BF67" s="15">
        <v>3631836.55</v>
      </c>
      <c r="BG67" s="15">
        <v>106779879.16</v>
      </c>
      <c r="BH67" s="15">
        <v>14129038.560000001</v>
      </c>
      <c r="BI67" s="15">
        <v>16768592.76</v>
      </c>
      <c r="BJ67" s="15">
        <v>101546555.14</v>
      </c>
      <c r="BK67" s="15">
        <v>13433530.68</v>
      </c>
      <c r="BL67" s="15">
        <v>39814735.200000003</v>
      </c>
      <c r="BM67" s="15">
        <v>5216199.04</v>
      </c>
      <c r="BN67" s="15">
        <v>41942726.120000005</v>
      </c>
      <c r="BO67" s="15">
        <v>5093095.75</v>
      </c>
      <c r="BP67" s="15">
        <v>551316810.25</v>
      </c>
      <c r="BQ67" s="15">
        <v>5661179.0300000003</v>
      </c>
      <c r="BR67" s="15">
        <v>2861293.07</v>
      </c>
      <c r="BS67" s="15">
        <v>4949780.34</v>
      </c>
      <c r="BT67" s="15">
        <v>24766002.57</v>
      </c>
      <c r="BU67" s="15">
        <v>73617146.469999999</v>
      </c>
      <c r="BV67" s="15">
        <v>10109307.050000001</v>
      </c>
      <c r="BW67" s="15">
        <v>2356633178.5999999</v>
      </c>
      <c r="BX67" s="15">
        <v>152455791</v>
      </c>
      <c r="BY67" s="15">
        <v>12956619.109999999</v>
      </c>
      <c r="BZ67" s="15">
        <v>93073251.859999999</v>
      </c>
      <c r="CA67" s="15">
        <v>26729536.329999998</v>
      </c>
      <c r="CB67" s="15">
        <v>4772210.3099999996</v>
      </c>
      <c r="CC67" s="15">
        <v>3483935</v>
      </c>
      <c r="CD67" s="15">
        <v>2559577.31</v>
      </c>
      <c r="CE67" s="15">
        <v>22001577</v>
      </c>
      <c r="CF67" s="15">
        <v>64509506.510000005</v>
      </c>
      <c r="CG67" s="15">
        <v>17827701.350000001</v>
      </c>
      <c r="CH67" s="15"/>
      <c r="CI67" s="15"/>
      <c r="CJ67" s="15"/>
      <c r="CK67" s="15"/>
      <c r="CL67" s="15"/>
      <c r="CM67" s="15"/>
      <c r="CN67" s="15"/>
      <c r="CO67" s="2"/>
      <c r="CP67" s="2"/>
      <c r="CQ67" s="2"/>
    </row>
    <row r="68" spans="1:95" x14ac:dyDescent="0.2">
      <c r="A68" s="1" t="s">
        <v>242</v>
      </c>
      <c r="B68" s="84"/>
      <c r="D68" s="15">
        <v>499388.42</v>
      </c>
      <c r="E68" s="15">
        <v>36459620</v>
      </c>
      <c r="F68" s="15">
        <v>13113481</v>
      </c>
      <c r="G68" s="15">
        <v>4214322.34</v>
      </c>
      <c r="H68" s="15">
        <v>14799322.93</v>
      </c>
      <c r="I68" s="15">
        <v>39911353.329999998</v>
      </c>
      <c r="J68" s="15">
        <v>4647854.45</v>
      </c>
      <c r="K68" s="15">
        <v>36801204</v>
      </c>
      <c r="L68" s="15">
        <v>7726878.7599999998</v>
      </c>
      <c r="M68" s="15">
        <v>2673719.85</v>
      </c>
      <c r="N68" s="15">
        <v>386302.57</v>
      </c>
      <c r="O68" s="15">
        <v>14359933.43</v>
      </c>
      <c r="P68" s="15">
        <v>0</v>
      </c>
      <c r="Q68" s="15">
        <v>587086.68999999994</v>
      </c>
      <c r="R68" s="15">
        <v>0</v>
      </c>
      <c r="S68" s="15">
        <v>5186517.38</v>
      </c>
      <c r="T68" s="15">
        <v>50686043</v>
      </c>
      <c r="U68" s="15">
        <v>1274467.6499999999</v>
      </c>
      <c r="V68" s="15">
        <v>68124046</v>
      </c>
      <c r="W68" s="15">
        <v>4367323.8</v>
      </c>
      <c r="X68" s="15">
        <v>811830.09</v>
      </c>
      <c r="Y68" s="15">
        <v>11432537.539999999</v>
      </c>
      <c r="Z68" s="15">
        <v>13870224.73</v>
      </c>
      <c r="AA68" s="15">
        <v>1182157.46</v>
      </c>
      <c r="AB68" s="15">
        <v>295300.15000000002</v>
      </c>
      <c r="AC68" s="15">
        <v>9342244.3200000003</v>
      </c>
      <c r="AD68" s="15">
        <v>23847742.82</v>
      </c>
      <c r="AE68" s="15">
        <v>6597329.8300000001</v>
      </c>
      <c r="AF68" s="15">
        <v>16509329.58</v>
      </c>
      <c r="AG68" s="15">
        <v>9809957.6899999995</v>
      </c>
      <c r="AH68" s="15">
        <v>6862775</v>
      </c>
      <c r="AI68" s="15">
        <v>542571.93000000005</v>
      </c>
      <c r="AJ68" s="15">
        <v>88428293.989999995</v>
      </c>
      <c r="AK68" s="15">
        <v>80634</v>
      </c>
      <c r="AL68" s="15">
        <v>310027.53000000003</v>
      </c>
      <c r="AM68" s="15">
        <v>82393441.450000003</v>
      </c>
      <c r="AN68" s="15">
        <v>1195581300</v>
      </c>
      <c r="AO68" s="15">
        <v>149928862.84</v>
      </c>
      <c r="AP68" s="15">
        <v>7595912.1900000004</v>
      </c>
      <c r="AQ68" s="15">
        <v>1594702.3</v>
      </c>
      <c r="AR68" s="15">
        <v>3647381</v>
      </c>
      <c r="AS68" s="15">
        <v>48710018.159999996</v>
      </c>
      <c r="AT68" s="15">
        <v>4391843.78</v>
      </c>
      <c r="AU68" s="15">
        <v>4479934.74</v>
      </c>
      <c r="AV68" s="15">
        <v>62067358.770000003</v>
      </c>
      <c r="AW68" s="15">
        <v>3216922.7</v>
      </c>
      <c r="AX68" s="15">
        <v>2915561.69</v>
      </c>
      <c r="AY68" s="15">
        <v>27830880.370000001</v>
      </c>
      <c r="AZ68" s="15">
        <v>0</v>
      </c>
      <c r="BA68" s="15">
        <v>16246035.060000001</v>
      </c>
      <c r="BB68" s="15">
        <v>30124149.649999999</v>
      </c>
      <c r="BC68" s="15">
        <v>6974011.75</v>
      </c>
      <c r="BD68" s="15">
        <v>10816541.27</v>
      </c>
      <c r="BE68" s="15">
        <v>13293535.67</v>
      </c>
      <c r="BF68" s="15">
        <v>512546.41</v>
      </c>
      <c r="BG68" s="15">
        <v>35862371.140000001</v>
      </c>
      <c r="BH68" s="15">
        <v>7416203.0999999996</v>
      </c>
      <c r="BI68" s="15">
        <v>4145931.97</v>
      </c>
      <c r="BJ68" s="15">
        <v>15697289.35</v>
      </c>
      <c r="BK68" s="15">
        <v>3080605.21</v>
      </c>
      <c r="BL68" s="15">
        <v>14745409.4</v>
      </c>
      <c r="BM68" s="15">
        <v>2145417.37</v>
      </c>
      <c r="BN68" s="15">
        <v>15008971.18</v>
      </c>
      <c r="BO68" s="15">
        <v>1503345.91</v>
      </c>
      <c r="BP68" s="15">
        <v>212515716.44</v>
      </c>
      <c r="BQ68" s="15">
        <v>1467610.17</v>
      </c>
      <c r="BR68" s="15">
        <v>904492.02</v>
      </c>
      <c r="BS68" s="15">
        <v>1470152.75</v>
      </c>
      <c r="BT68" s="15">
        <v>8369829.7199999997</v>
      </c>
      <c r="BU68" s="15">
        <v>24304542.199999999</v>
      </c>
      <c r="BV68" s="15">
        <v>3619465.19</v>
      </c>
      <c r="BW68" s="15">
        <v>608031730.32000005</v>
      </c>
      <c r="BX68" s="15">
        <v>63576821</v>
      </c>
      <c r="BY68" s="15">
        <v>3244878.63</v>
      </c>
      <c r="BZ68" s="15">
        <v>34013819.719999999</v>
      </c>
      <c r="CA68" s="15">
        <v>5954194.6600000001</v>
      </c>
      <c r="CB68" s="15">
        <v>1033266.06</v>
      </c>
      <c r="CC68" s="15">
        <v>859124</v>
      </c>
      <c r="CD68" s="15">
        <v>1243317.93</v>
      </c>
      <c r="CE68" s="15">
        <v>7571587</v>
      </c>
      <c r="CF68" s="15">
        <v>27129940.059999999</v>
      </c>
      <c r="CG68" s="15">
        <v>6539152.6100000003</v>
      </c>
      <c r="CH68" s="15"/>
      <c r="CI68" s="15"/>
      <c r="CJ68" s="15"/>
      <c r="CK68" s="15"/>
      <c r="CL68" s="15"/>
      <c r="CM68" s="15"/>
      <c r="CN68" s="15"/>
      <c r="CO68" s="2"/>
      <c r="CP68" s="2"/>
      <c r="CQ68" s="2"/>
    </row>
    <row r="69" spans="1:95" x14ac:dyDescent="0.2">
      <c r="A69" s="1" t="s">
        <v>297</v>
      </c>
      <c r="B69" s="84"/>
      <c r="D69" s="15">
        <v>398979.67</v>
      </c>
      <c r="E69" s="15">
        <v>7946515</v>
      </c>
      <c r="F69" s="15">
        <v>7188037</v>
      </c>
      <c r="G69" s="15">
        <v>3645462.37</v>
      </c>
      <c r="H69" s="15">
        <v>7961128.4899999993</v>
      </c>
      <c r="I69" s="15">
        <v>38217468.670000002</v>
      </c>
      <c r="J69" s="15">
        <v>2131967.63</v>
      </c>
      <c r="K69" s="15">
        <v>25302240</v>
      </c>
      <c r="L69" s="15">
        <v>7078533.4800000004</v>
      </c>
      <c r="M69" s="15">
        <v>3823929.2</v>
      </c>
      <c r="N69" s="15">
        <v>169147.6</v>
      </c>
      <c r="O69" s="15">
        <v>10762382.6</v>
      </c>
      <c r="P69" s="15">
        <v>0</v>
      </c>
      <c r="Q69" s="15">
        <v>229164.45</v>
      </c>
      <c r="R69" s="15">
        <v>0</v>
      </c>
      <c r="S69" s="15">
        <v>1851179.17</v>
      </c>
      <c r="T69" s="15">
        <v>9192335</v>
      </c>
      <c r="U69" s="15">
        <v>1225546.1100000001</v>
      </c>
      <c r="V69" s="15">
        <v>40964193</v>
      </c>
      <c r="W69" s="15">
        <v>4307942.62</v>
      </c>
      <c r="X69" s="15">
        <v>496739.11</v>
      </c>
      <c r="Y69" s="15">
        <v>9034368.8800000008</v>
      </c>
      <c r="Z69" s="15">
        <v>8022102.4000000004</v>
      </c>
      <c r="AA69" s="15">
        <v>397787.02</v>
      </c>
      <c r="AB69" s="15">
        <v>123540.3</v>
      </c>
      <c r="AC69" s="15">
        <v>5187099.0599999996</v>
      </c>
      <c r="AD69" s="15">
        <v>17829741.489999998</v>
      </c>
      <c r="AE69" s="15">
        <v>2831057.82</v>
      </c>
      <c r="AF69" s="15">
        <v>15706077.960000001</v>
      </c>
      <c r="AG69" s="15">
        <v>4896439.8899999997</v>
      </c>
      <c r="AH69" s="15">
        <v>4583552</v>
      </c>
      <c r="AI69" s="15">
        <v>368387.98</v>
      </c>
      <c r="AJ69" s="15">
        <v>59556859.259999998</v>
      </c>
      <c r="AK69" s="15">
        <v>106935.43</v>
      </c>
      <c r="AL69" s="15">
        <v>245834.78</v>
      </c>
      <c r="AM69" s="15">
        <v>53459821.659999996</v>
      </c>
      <c r="AN69" s="15">
        <v>17506200</v>
      </c>
      <c r="AO69" s="15">
        <v>137727567.88</v>
      </c>
      <c r="AP69" s="15">
        <v>5281374.82</v>
      </c>
      <c r="AQ69" s="15">
        <v>1127855.6200000001</v>
      </c>
      <c r="AR69" s="15">
        <v>5620159</v>
      </c>
      <c r="AS69" s="15">
        <v>48395755.479999997</v>
      </c>
      <c r="AT69" s="15">
        <v>1294105.99</v>
      </c>
      <c r="AU69" s="15">
        <v>1476673.45</v>
      </c>
      <c r="AV69" s="15">
        <v>26809690.149999999</v>
      </c>
      <c r="AW69" s="15">
        <v>2567280.69</v>
      </c>
      <c r="AX69" s="15">
        <v>1146579.0900000001</v>
      </c>
      <c r="AY69" s="15">
        <v>13326309.809999999</v>
      </c>
      <c r="AZ69" s="15">
        <v>0</v>
      </c>
      <c r="BA69" s="15">
        <v>16723804.920000002</v>
      </c>
      <c r="BB69" s="15">
        <v>10161023.67</v>
      </c>
      <c r="BC69" s="15">
        <v>3074124.29</v>
      </c>
      <c r="BD69" s="15">
        <v>6173889.0099999998</v>
      </c>
      <c r="BE69" s="15">
        <v>13528146.66</v>
      </c>
      <c r="BF69" s="15">
        <v>721003.89</v>
      </c>
      <c r="BG69" s="15">
        <v>15716760.32</v>
      </c>
      <c r="BH69" s="15">
        <v>3911405.81</v>
      </c>
      <c r="BI69" s="15">
        <v>3442771.68</v>
      </c>
      <c r="BJ69" s="15">
        <v>8905743.0899999999</v>
      </c>
      <c r="BK69" s="15">
        <v>1622008.68</v>
      </c>
      <c r="BL69" s="15">
        <v>6844465.8200000003</v>
      </c>
      <c r="BM69" s="15">
        <v>1825901.86</v>
      </c>
      <c r="BN69" s="15">
        <v>15362340.32</v>
      </c>
      <c r="BO69" s="15">
        <v>1047604.15</v>
      </c>
      <c r="BP69" s="15">
        <v>87671075.060000002</v>
      </c>
      <c r="BQ69" s="15">
        <v>2035580.18</v>
      </c>
      <c r="BR69" s="15">
        <v>620460.74</v>
      </c>
      <c r="BS69" s="15">
        <v>320348.45</v>
      </c>
      <c r="BT69" s="15">
        <v>6894119.71</v>
      </c>
      <c r="BU69" s="15">
        <v>23488923.82</v>
      </c>
      <c r="BV69" s="15">
        <v>1478347.31</v>
      </c>
      <c r="BW69" s="15">
        <v>253665203.88</v>
      </c>
      <c r="BX69" s="15">
        <v>33517565</v>
      </c>
      <c r="BY69" s="15">
        <v>1100395.6599999999</v>
      </c>
      <c r="BZ69" s="15">
        <v>27267894.16</v>
      </c>
      <c r="CA69" s="15">
        <v>2635258.2000000002</v>
      </c>
      <c r="CB69" s="15">
        <v>1092299.02</v>
      </c>
      <c r="CC69" s="15">
        <v>494324</v>
      </c>
      <c r="CD69" s="15">
        <v>557005.23</v>
      </c>
      <c r="CE69" s="15">
        <v>5951047</v>
      </c>
      <c r="CF69" s="15">
        <v>22976572.09</v>
      </c>
      <c r="CG69" s="15">
        <v>6005242.5899999999</v>
      </c>
      <c r="CH69" s="15"/>
      <c r="CI69" s="15"/>
      <c r="CJ69" s="15"/>
      <c r="CK69" s="15"/>
      <c r="CL69" s="15"/>
      <c r="CM69" s="15"/>
      <c r="CN69" s="15"/>
      <c r="CO69" s="2"/>
      <c r="CP69" s="2"/>
      <c r="CQ69" s="2"/>
    </row>
    <row r="70" spans="1:95" x14ac:dyDescent="0.2">
      <c r="A70" s="1" t="s">
        <v>298</v>
      </c>
      <c r="B70" s="84"/>
      <c r="D70" s="15">
        <v>370873.54</v>
      </c>
      <c r="E70" s="15">
        <v>0</v>
      </c>
      <c r="F70" s="15">
        <v>4699672</v>
      </c>
      <c r="G70" s="15">
        <v>357878.75</v>
      </c>
      <c r="H70" s="15">
        <v>0</v>
      </c>
      <c r="I70" s="15">
        <v>7583713.3899999997</v>
      </c>
      <c r="J70" s="15">
        <v>0</v>
      </c>
      <c r="K70" s="15">
        <v>0</v>
      </c>
      <c r="L70" s="15">
        <v>329880.65000000002</v>
      </c>
      <c r="M70" s="15">
        <v>1020233.9</v>
      </c>
      <c r="N70" s="15">
        <v>0</v>
      </c>
      <c r="O70" s="15">
        <v>3334581.1</v>
      </c>
      <c r="P70" s="15">
        <v>0</v>
      </c>
      <c r="Q70" s="15">
        <v>0</v>
      </c>
      <c r="R70" s="15">
        <v>0</v>
      </c>
      <c r="S70" s="15">
        <v>860528.11</v>
      </c>
      <c r="T70" s="15">
        <v>21307844</v>
      </c>
      <c r="U70" s="15">
        <v>466352.48</v>
      </c>
      <c r="V70" s="15">
        <v>0</v>
      </c>
      <c r="W70" s="15">
        <v>0</v>
      </c>
      <c r="X70" s="15">
        <v>0</v>
      </c>
      <c r="Y70" s="15">
        <v>1604559.79</v>
      </c>
      <c r="Z70" s="15">
        <v>411635.92</v>
      </c>
      <c r="AA70" s="15">
        <v>278019.93</v>
      </c>
      <c r="AB70" s="15">
        <v>0</v>
      </c>
      <c r="AC70" s="15">
        <v>713841.29</v>
      </c>
      <c r="AD70" s="15">
        <v>0</v>
      </c>
      <c r="AE70" s="15">
        <v>683357.38</v>
      </c>
      <c r="AF70" s="15">
        <v>0</v>
      </c>
      <c r="AG70" s="15">
        <v>1993907.27</v>
      </c>
      <c r="AH70" s="15">
        <v>0</v>
      </c>
      <c r="AI70" s="15">
        <v>201569.97</v>
      </c>
      <c r="AJ70" s="15">
        <v>28191915.170000002</v>
      </c>
      <c r="AK70" s="15">
        <v>0</v>
      </c>
      <c r="AL70" s="15">
        <v>824123.77</v>
      </c>
      <c r="AM70" s="15">
        <v>0</v>
      </c>
      <c r="AN70" s="15">
        <v>95634200</v>
      </c>
      <c r="AO70" s="15">
        <v>49971673.590000004</v>
      </c>
      <c r="AP70" s="15">
        <v>699797.2</v>
      </c>
      <c r="AQ70" s="15">
        <v>269984.68</v>
      </c>
      <c r="AR70" s="15">
        <v>266429</v>
      </c>
      <c r="AS70" s="15">
        <v>9369790.7799999993</v>
      </c>
      <c r="AT70" s="15">
        <v>0</v>
      </c>
      <c r="AU70" s="15">
        <v>165678.35</v>
      </c>
      <c r="AV70" s="15">
        <v>14172910.720000001</v>
      </c>
      <c r="AW70" s="15">
        <v>91365.19</v>
      </c>
      <c r="AX70" s="15">
        <v>942340.58</v>
      </c>
      <c r="AY70" s="15">
        <v>0</v>
      </c>
      <c r="AZ70" s="15">
        <v>0</v>
      </c>
      <c r="BA70" s="15">
        <v>735710.94</v>
      </c>
      <c r="BB70" s="15">
        <v>10125730.93</v>
      </c>
      <c r="BC70" s="15">
        <v>936743.25</v>
      </c>
      <c r="BD70" s="15">
        <v>2195654.44</v>
      </c>
      <c r="BE70" s="15">
        <v>1888764.73</v>
      </c>
      <c r="BF70" s="15">
        <v>0</v>
      </c>
      <c r="BG70" s="15">
        <v>0</v>
      </c>
      <c r="BH70" s="15">
        <v>2711924.17</v>
      </c>
      <c r="BI70" s="15">
        <v>1445137.32</v>
      </c>
      <c r="BJ70" s="15">
        <v>124387.88</v>
      </c>
      <c r="BK70" s="15">
        <v>0</v>
      </c>
      <c r="BL70" s="15">
        <v>0</v>
      </c>
      <c r="BM70" s="15">
        <v>0</v>
      </c>
      <c r="BN70" s="15">
        <v>0</v>
      </c>
      <c r="BO70" s="15">
        <v>140138.60999999999</v>
      </c>
      <c r="BP70" s="15">
        <v>28715270.989999998</v>
      </c>
      <c r="BQ70" s="15">
        <v>0</v>
      </c>
      <c r="BR70" s="15">
        <v>8796.4500000000007</v>
      </c>
      <c r="BS70" s="15">
        <v>0</v>
      </c>
      <c r="BT70" s="15">
        <v>2385249.7799999998</v>
      </c>
      <c r="BU70" s="15">
        <v>0</v>
      </c>
      <c r="BV70" s="15">
        <v>0</v>
      </c>
      <c r="BW70" s="15">
        <v>120273046.75999999</v>
      </c>
      <c r="BX70" s="15">
        <v>10287019</v>
      </c>
      <c r="BY70" s="15">
        <v>985256.71</v>
      </c>
      <c r="BZ70" s="15">
        <v>0</v>
      </c>
      <c r="CA70" s="15">
        <v>1834723.46</v>
      </c>
      <c r="CB70" s="15">
        <v>0</v>
      </c>
      <c r="CC70" s="15">
        <v>0</v>
      </c>
      <c r="CD70" s="15">
        <v>0</v>
      </c>
      <c r="CE70" s="15">
        <v>0</v>
      </c>
      <c r="CF70" s="15">
        <v>5468348.71</v>
      </c>
      <c r="CG70" s="15">
        <v>682952.87</v>
      </c>
      <c r="CH70" s="15"/>
      <c r="CI70" s="15"/>
      <c r="CJ70" s="15"/>
      <c r="CK70" s="15"/>
      <c r="CL70" s="15"/>
      <c r="CM70" s="15"/>
      <c r="CN70" s="15"/>
      <c r="CO70" s="2"/>
      <c r="CP70" s="2"/>
      <c r="CQ70" s="2"/>
    </row>
    <row r="71" spans="1:95" x14ac:dyDescent="0.2">
      <c r="A71" s="1" t="s">
        <v>299</v>
      </c>
      <c r="B71" s="84"/>
      <c r="D71" s="15">
        <v>545499.29</v>
      </c>
      <c r="E71" s="15">
        <v>8363834</v>
      </c>
      <c r="F71" s="15">
        <v>6477895</v>
      </c>
      <c r="G71" s="15">
        <v>1186863.1399999999</v>
      </c>
      <c r="H71" s="15">
        <v>2612374.2400000002</v>
      </c>
      <c r="I71" s="15">
        <v>6780318.2800000003</v>
      </c>
      <c r="J71" s="15">
        <v>1642556.18</v>
      </c>
      <c r="K71" s="15">
        <v>5317603</v>
      </c>
      <c r="L71" s="15">
        <v>5803454.7899999991</v>
      </c>
      <c r="M71" s="15">
        <v>1185971.06</v>
      </c>
      <c r="N71" s="15">
        <v>0</v>
      </c>
      <c r="O71" s="15">
        <v>3282144.16</v>
      </c>
      <c r="P71" s="15">
        <v>0</v>
      </c>
      <c r="Q71" s="15">
        <v>33244.57</v>
      </c>
      <c r="R71" s="15">
        <v>0</v>
      </c>
      <c r="S71" s="15">
        <v>2396190.69</v>
      </c>
      <c r="T71" s="15">
        <v>7262120</v>
      </c>
      <c r="U71" s="15">
        <v>796360.15</v>
      </c>
      <c r="V71" s="15">
        <v>22579852</v>
      </c>
      <c r="W71" s="15">
        <v>121363.71</v>
      </c>
      <c r="X71" s="15">
        <v>694694.23</v>
      </c>
      <c r="Y71" s="15">
        <v>982522.09</v>
      </c>
      <c r="Z71" s="15">
        <v>3754688.92</v>
      </c>
      <c r="AA71" s="15">
        <v>829477.43</v>
      </c>
      <c r="AB71" s="15">
        <v>17891.259999999998</v>
      </c>
      <c r="AC71" s="15">
        <v>7810208.6400000006</v>
      </c>
      <c r="AD71" s="15">
        <v>7846321.5499999989</v>
      </c>
      <c r="AE71" s="15">
        <v>1110297.99</v>
      </c>
      <c r="AF71" s="15">
        <v>7098778.0599999996</v>
      </c>
      <c r="AG71" s="15">
        <v>2059626.69</v>
      </c>
      <c r="AH71" s="15">
        <v>2861142</v>
      </c>
      <c r="AI71" s="15">
        <v>630768.71</v>
      </c>
      <c r="AJ71" s="15">
        <v>33270513.289999999</v>
      </c>
      <c r="AK71" s="15">
        <v>3861.19</v>
      </c>
      <c r="AL71" s="15">
        <v>247868.27</v>
      </c>
      <c r="AM71" s="15">
        <v>13733236.289999997</v>
      </c>
      <c r="AN71" s="15">
        <v>331144700</v>
      </c>
      <c r="AO71" s="15">
        <v>33816433.130000003</v>
      </c>
      <c r="AP71" s="15">
        <v>824504.01</v>
      </c>
      <c r="AQ71" s="15">
        <v>581454.02</v>
      </c>
      <c r="AR71" s="15">
        <v>759609</v>
      </c>
      <c r="AS71" s="15">
        <v>10216085.830000002</v>
      </c>
      <c r="AT71" s="15">
        <v>799735.93</v>
      </c>
      <c r="AU71" s="15">
        <v>1646648</v>
      </c>
      <c r="AV71" s="15">
        <v>11600132.279999999</v>
      </c>
      <c r="AW71" s="15">
        <v>1260606.4099999999</v>
      </c>
      <c r="AX71" s="15">
        <v>1502038.05</v>
      </c>
      <c r="AY71" s="15">
        <v>2848477.69</v>
      </c>
      <c r="AZ71" s="15">
        <v>0</v>
      </c>
      <c r="BA71" s="15">
        <v>5121171.2699999996</v>
      </c>
      <c r="BB71" s="15">
        <v>7937700.4900000002</v>
      </c>
      <c r="BC71" s="15">
        <v>1646577.71</v>
      </c>
      <c r="BD71" s="15">
        <v>3942148.51</v>
      </c>
      <c r="BE71" s="15">
        <v>3708053.47</v>
      </c>
      <c r="BF71" s="15">
        <v>834345.63</v>
      </c>
      <c r="BG71" s="15">
        <v>4378256.5599999996</v>
      </c>
      <c r="BH71" s="15">
        <v>1355867.25</v>
      </c>
      <c r="BI71" s="15">
        <v>1994842.06</v>
      </c>
      <c r="BJ71" s="15">
        <v>6068863.4399999995</v>
      </c>
      <c r="BK71" s="15">
        <v>1968003.31</v>
      </c>
      <c r="BL71" s="15">
        <v>5714.13</v>
      </c>
      <c r="BM71" s="15">
        <v>0</v>
      </c>
      <c r="BN71" s="15">
        <v>82385.13</v>
      </c>
      <c r="BO71" s="15">
        <v>236034.03</v>
      </c>
      <c r="BP71" s="15">
        <v>25094333.57</v>
      </c>
      <c r="BQ71" s="15">
        <v>870766.44</v>
      </c>
      <c r="BR71" s="15">
        <v>144695.21</v>
      </c>
      <c r="BS71" s="15">
        <v>630485.67000000004</v>
      </c>
      <c r="BT71" s="15">
        <v>0</v>
      </c>
      <c r="BU71" s="15">
        <v>9241826.3600000013</v>
      </c>
      <c r="BV71" s="15">
        <v>0</v>
      </c>
      <c r="BW71" s="15">
        <v>153057503.39000002</v>
      </c>
      <c r="BX71" s="15">
        <v>10917667</v>
      </c>
      <c r="BY71" s="15">
        <v>0</v>
      </c>
      <c r="BZ71" s="15">
        <v>9603503.6600000001</v>
      </c>
      <c r="CA71" s="15">
        <v>2604448.17</v>
      </c>
      <c r="CB71" s="15">
        <v>1117249.42</v>
      </c>
      <c r="CC71" s="15">
        <v>402772</v>
      </c>
      <c r="CD71" s="15">
        <v>166892.29999999999</v>
      </c>
      <c r="CE71" s="15">
        <v>2361680</v>
      </c>
      <c r="CF71" s="15">
        <v>1054014.31</v>
      </c>
      <c r="CG71" s="15">
        <v>1887716.56</v>
      </c>
      <c r="CH71" s="15"/>
      <c r="CI71" s="15"/>
      <c r="CJ71" s="15"/>
      <c r="CK71" s="15"/>
      <c r="CL71" s="15"/>
      <c r="CM71" s="15"/>
      <c r="CN71" s="15"/>
      <c r="CO71" s="2"/>
      <c r="CP71" s="2"/>
      <c r="CQ71" s="2"/>
    </row>
    <row r="72" spans="1:95" x14ac:dyDescent="0.2">
      <c r="A72" s="1" t="s">
        <v>300</v>
      </c>
      <c r="B72" s="84"/>
      <c r="D72" s="15">
        <v>213735.23</v>
      </c>
      <c r="E72" s="15">
        <v>7978852</v>
      </c>
      <c r="F72" s="15">
        <v>8595319</v>
      </c>
      <c r="G72" s="15">
        <v>864409.63</v>
      </c>
      <c r="H72" s="15">
        <v>167826.27</v>
      </c>
      <c r="I72" s="15">
        <v>5338284.16</v>
      </c>
      <c r="J72" s="15">
        <v>70195.59</v>
      </c>
      <c r="K72" s="15">
        <v>2680081</v>
      </c>
      <c r="L72" s="15">
        <v>7242651.8800000008</v>
      </c>
      <c r="M72" s="15">
        <v>308929.57</v>
      </c>
      <c r="N72" s="15">
        <v>11185.67</v>
      </c>
      <c r="O72" s="15">
        <v>1002880.04</v>
      </c>
      <c r="P72" s="15">
        <v>0</v>
      </c>
      <c r="Q72" s="15">
        <v>32035.74</v>
      </c>
      <c r="R72" s="15">
        <v>0</v>
      </c>
      <c r="S72" s="15">
        <v>579862.88</v>
      </c>
      <c r="T72" s="15">
        <v>16165892</v>
      </c>
      <c r="U72" s="15">
        <v>316679.71000000002</v>
      </c>
      <c r="V72" s="15">
        <v>5041000</v>
      </c>
      <c r="W72" s="15">
        <v>502418.81</v>
      </c>
      <c r="X72" s="15">
        <v>170451.78</v>
      </c>
      <c r="Y72" s="15">
        <v>482640.92</v>
      </c>
      <c r="Z72" s="15">
        <v>1337919.1200000001</v>
      </c>
      <c r="AA72" s="15">
        <v>53258.48</v>
      </c>
      <c r="AB72" s="15">
        <v>45977.02</v>
      </c>
      <c r="AC72" s="15">
        <v>5990524.4699999997</v>
      </c>
      <c r="AD72" s="15">
        <v>1530884.04</v>
      </c>
      <c r="AE72" s="15">
        <v>732477.04</v>
      </c>
      <c r="AF72" s="15">
        <v>1651698.37</v>
      </c>
      <c r="AG72" s="15">
        <v>2275908</v>
      </c>
      <c r="AH72" s="15">
        <v>1923898</v>
      </c>
      <c r="AI72" s="15">
        <v>209635.78</v>
      </c>
      <c r="AJ72" s="15">
        <v>18489355.579999998</v>
      </c>
      <c r="AK72" s="15">
        <v>100151.1</v>
      </c>
      <c r="AL72" s="15">
        <v>155655.53</v>
      </c>
      <c r="AM72" s="15">
        <v>5041380.55</v>
      </c>
      <c r="AN72" s="15">
        <v>235044600</v>
      </c>
      <c r="AO72" s="15">
        <v>62591547.729999997</v>
      </c>
      <c r="AP72" s="15">
        <v>1609031.85</v>
      </c>
      <c r="AQ72" s="15">
        <v>29425.73</v>
      </c>
      <c r="AR72" s="15">
        <v>825426</v>
      </c>
      <c r="AS72" s="15">
        <v>4539804.62</v>
      </c>
      <c r="AT72" s="15">
        <v>213956.46</v>
      </c>
      <c r="AU72" s="15">
        <v>475537.03</v>
      </c>
      <c r="AV72" s="15">
        <v>13220435.310000001</v>
      </c>
      <c r="AW72" s="15">
        <v>149312.66</v>
      </c>
      <c r="AX72" s="15">
        <v>681348.94</v>
      </c>
      <c r="AY72" s="15">
        <v>1749277.05</v>
      </c>
      <c r="AZ72" s="15">
        <v>0</v>
      </c>
      <c r="BA72" s="15">
        <v>2304118.42</v>
      </c>
      <c r="BB72" s="15">
        <v>3990361.29</v>
      </c>
      <c r="BC72" s="15">
        <v>1304922.1299999999</v>
      </c>
      <c r="BD72" s="15">
        <v>1607263.24</v>
      </c>
      <c r="BE72" s="15">
        <v>1448724.71</v>
      </c>
      <c r="BF72" s="15">
        <v>192330.75</v>
      </c>
      <c r="BG72" s="15">
        <v>7020572.2000000002</v>
      </c>
      <c r="BH72" s="15">
        <v>581403.9</v>
      </c>
      <c r="BI72" s="15">
        <v>326220.68</v>
      </c>
      <c r="BJ72" s="15">
        <v>2480291.0299999998</v>
      </c>
      <c r="BK72" s="15">
        <v>510846.53</v>
      </c>
      <c r="BL72" s="15">
        <v>41307.760000000002</v>
      </c>
      <c r="BM72" s="15">
        <v>0</v>
      </c>
      <c r="BN72" s="15">
        <v>57746.6</v>
      </c>
      <c r="BO72" s="15">
        <v>216923.77</v>
      </c>
      <c r="BP72" s="15">
        <v>19862910.530000001</v>
      </c>
      <c r="BQ72" s="15">
        <v>198730.46</v>
      </c>
      <c r="BR72" s="15">
        <v>215280.39</v>
      </c>
      <c r="BS72" s="15">
        <v>18000.18</v>
      </c>
      <c r="BT72" s="15">
        <v>0</v>
      </c>
      <c r="BU72" s="15">
        <v>3361939.93</v>
      </c>
      <c r="BV72" s="15">
        <v>0</v>
      </c>
      <c r="BW72" s="15">
        <v>192210352.12</v>
      </c>
      <c r="BX72" s="15">
        <v>13170219</v>
      </c>
      <c r="BY72" s="15">
        <v>0</v>
      </c>
      <c r="BZ72" s="15">
        <v>5912456.8200000003</v>
      </c>
      <c r="CA72" s="15">
        <v>968006.71</v>
      </c>
      <c r="CB72" s="15">
        <v>468546.4</v>
      </c>
      <c r="CC72" s="15">
        <v>156420</v>
      </c>
      <c r="CD72" s="15">
        <v>137433.31</v>
      </c>
      <c r="CE72" s="15">
        <v>1124361</v>
      </c>
      <c r="CF72" s="15">
        <v>2517008.04</v>
      </c>
      <c r="CG72" s="15">
        <v>1987967.86</v>
      </c>
      <c r="CH72" s="15"/>
      <c r="CI72" s="15"/>
      <c r="CJ72" s="15"/>
      <c r="CK72" s="15"/>
      <c r="CL72" s="15"/>
      <c r="CM72" s="15"/>
      <c r="CN72" s="15"/>
      <c r="CO72" s="2"/>
      <c r="CP72" s="2"/>
      <c r="CQ72" s="2"/>
    </row>
    <row r="73" spans="1:95" x14ac:dyDescent="0.2">
      <c r="A73" s="1" t="s">
        <v>301</v>
      </c>
      <c r="B73" s="84"/>
      <c r="D73" s="15">
        <v>0</v>
      </c>
      <c r="E73" s="15">
        <v>0</v>
      </c>
      <c r="F73" s="15">
        <v>255</v>
      </c>
      <c r="G73" s="15">
        <v>-72281.39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-12090.41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-12152.8</v>
      </c>
      <c r="V73" s="15">
        <v>0</v>
      </c>
      <c r="W73" s="15">
        <v>140828.45000000001</v>
      </c>
      <c r="X73" s="15">
        <v>0</v>
      </c>
      <c r="Y73" s="15">
        <v>0</v>
      </c>
      <c r="Z73" s="15">
        <v>1.3199999999487773</v>
      </c>
      <c r="AA73" s="15">
        <v>0</v>
      </c>
      <c r="AB73" s="15">
        <v>0</v>
      </c>
      <c r="AC73" s="15">
        <v>0</v>
      </c>
      <c r="AD73" s="15">
        <v>-97245.2</v>
      </c>
      <c r="AE73" s="15">
        <v>0</v>
      </c>
      <c r="AF73" s="15">
        <v>0</v>
      </c>
      <c r="AG73" s="15">
        <v>-2.0000000000436557E-2</v>
      </c>
      <c r="AH73" s="15">
        <v>0</v>
      </c>
      <c r="AI73" s="15">
        <v>-26808.23</v>
      </c>
      <c r="AJ73" s="15">
        <v>0</v>
      </c>
      <c r="AK73" s="15">
        <v>0</v>
      </c>
      <c r="AL73" s="15">
        <v>0</v>
      </c>
      <c r="AM73" s="15">
        <v>0</v>
      </c>
      <c r="AN73" s="15">
        <v>6400000</v>
      </c>
      <c r="AO73" s="15">
        <v>0</v>
      </c>
      <c r="AP73" s="15">
        <v>0</v>
      </c>
      <c r="AQ73" s="15">
        <v>0</v>
      </c>
      <c r="AR73" s="15">
        <v>0</v>
      </c>
      <c r="AS73" s="15">
        <v>269.13</v>
      </c>
      <c r="AT73" s="15">
        <v>0</v>
      </c>
      <c r="AU73" s="15">
        <v>1.0000000000218279E-2</v>
      </c>
      <c r="AV73" s="15">
        <v>0</v>
      </c>
      <c r="AW73" s="15">
        <v>0</v>
      </c>
      <c r="AX73" s="15">
        <v>92.45</v>
      </c>
      <c r="AY73" s="15">
        <v>0</v>
      </c>
      <c r="AZ73" s="15">
        <v>0</v>
      </c>
      <c r="BA73" s="15">
        <v>0</v>
      </c>
      <c r="BB73" s="15">
        <v>0.28000000000000003</v>
      </c>
      <c r="BC73" s="15">
        <v>0</v>
      </c>
      <c r="BD73" s="15">
        <v>7068</v>
      </c>
      <c r="BE73" s="15">
        <v>0</v>
      </c>
      <c r="BF73" s="15">
        <v>0</v>
      </c>
      <c r="BG73" s="15">
        <v>0</v>
      </c>
      <c r="BH73" s="15">
        <v>0</v>
      </c>
      <c r="BI73" s="15">
        <v>50</v>
      </c>
      <c r="BJ73" s="15">
        <v>121257</v>
      </c>
      <c r="BK73" s="15">
        <v>0</v>
      </c>
      <c r="BL73" s="15">
        <v>0</v>
      </c>
      <c r="BM73" s="15">
        <v>0</v>
      </c>
      <c r="BN73" s="15">
        <v>0</v>
      </c>
      <c r="BO73" s="15">
        <v>-53581.69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-126812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54540.39</v>
      </c>
      <c r="CE73" s="15">
        <v>0</v>
      </c>
      <c r="CF73" s="15">
        <v>0</v>
      </c>
      <c r="CG73" s="15">
        <v>0</v>
      </c>
      <c r="CH73" s="15"/>
      <c r="CI73" s="15"/>
      <c r="CJ73" s="15"/>
      <c r="CK73" s="15"/>
      <c r="CL73" s="15"/>
      <c r="CM73" s="15"/>
      <c r="CN73" s="15"/>
      <c r="CO73" s="2"/>
      <c r="CP73" s="2"/>
      <c r="CQ73" s="2"/>
    </row>
    <row r="74" spans="1:95" x14ac:dyDescent="0.2">
      <c r="A74" s="1" t="s">
        <v>302</v>
      </c>
      <c r="B74" s="84"/>
      <c r="D74" s="15">
        <v>0</v>
      </c>
      <c r="E74" s="15">
        <v>3335982</v>
      </c>
      <c r="F74" s="15">
        <v>2297393</v>
      </c>
      <c r="G74" s="15">
        <v>41000</v>
      </c>
      <c r="H74" s="15">
        <v>894635.28</v>
      </c>
      <c r="I74" s="15">
        <v>2759677.72</v>
      </c>
      <c r="J74" s="15">
        <v>1417631.67</v>
      </c>
      <c r="K74" s="15">
        <v>776087</v>
      </c>
      <c r="L74" s="15">
        <v>740670.54</v>
      </c>
      <c r="M74" s="15">
        <v>174174.94</v>
      </c>
      <c r="N74" s="15">
        <v>9990.4</v>
      </c>
      <c r="O74" s="15">
        <v>2538154.62</v>
      </c>
      <c r="P74" s="15">
        <v>0</v>
      </c>
      <c r="Q74" s="15">
        <v>0</v>
      </c>
      <c r="R74" s="15">
        <v>0</v>
      </c>
      <c r="S74" s="15">
        <v>0</v>
      </c>
      <c r="T74" s="15">
        <v>192380</v>
      </c>
      <c r="U74" s="15">
        <v>158241.82</v>
      </c>
      <c r="V74" s="15">
        <v>14224004</v>
      </c>
      <c r="W74" s="15">
        <v>0</v>
      </c>
      <c r="X74" s="15">
        <v>0</v>
      </c>
      <c r="Y74" s="15">
        <v>0</v>
      </c>
      <c r="Z74" s="15">
        <v>502124.83</v>
      </c>
      <c r="AA74" s="15">
        <v>8869.19</v>
      </c>
      <c r="AB74" s="15">
        <v>0</v>
      </c>
      <c r="AC74" s="15">
        <v>2150995.9900000002</v>
      </c>
      <c r="AD74" s="15">
        <v>1245223.47</v>
      </c>
      <c r="AE74" s="15">
        <v>0</v>
      </c>
      <c r="AF74" s="15">
        <v>314981.98</v>
      </c>
      <c r="AG74" s="15">
        <v>0</v>
      </c>
      <c r="AH74" s="15">
        <v>1244415</v>
      </c>
      <c r="AI74" s="15">
        <v>0</v>
      </c>
      <c r="AJ74" s="15">
        <v>3315938.7</v>
      </c>
      <c r="AK74" s="15">
        <v>0</v>
      </c>
      <c r="AL74" s="15">
        <v>0</v>
      </c>
      <c r="AM74" s="15">
        <v>4446485.3499999996</v>
      </c>
      <c r="AN74" s="15">
        <v>27277900</v>
      </c>
      <c r="AO74" s="15">
        <v>13362034.299999999</v>
      </c>
      <c r="AP74" s="15">
        <v>1177189.08</v>
      </c>
      <c r="AQ74" s="15">
        <v>0</v>
      </c>
      <c r="AR74" s="15">
        <v>1526189</v>
      </c>
      <c r="AS74" s="15">
        <v>1608892.95</v>
      </c>
      <c r="AT74" s="15">
        <v>0</v>
      </c>
      <c r="AU74" s="15">
        <v>0</v>
      </c>
      <c r="AV74" s="15">
        <v>4043123.23</v>
      </c>
      <c r="AW74" s="15">
        <v>96825.66</v>
      </c>
      <c r="AX74" s="15">
        <v>357011.9</v>
      </c>
      <c r="AY74" s="15">
        <v>41545</v>
      </c>
      <c r="AZ74" s="15">
        <v>0</v>
      </c>
      <c r="BA74" s="15">
        <v>742640.99</v>
      </c>
      <c r="BB74" s="15">
        <v>271996.64</v>
      </c>
      <c r="BC74" s="15">
        <v>315463.49</v>
      </c>
      <c r="BD74" s="15">
        <v>648638.86</v>
      </c>
      <c r="BE74" s="15">
        <v>1759860.61</v>
      </c>
      <c r="BF74" s="15">
        <v>0</v>
      </c>
      <c r="BG74" s="15">
        <v>16304405.58</v>
      </c>
      <c r="BH74" s="15">
        <v>0</v>
      </c>
      <c r="BI74" s="15">
        <v>1754608.51</v>
      </c>
      <c r="BJ74" s="15">
        <v>1415072.03</v>
      </c>
      <c r="BK74" s="15">
        <v>818321.28</v>
      </c>
      <c r="BL74" s="15">
        <v>3841899.92</v>
      </c>
      <c r="BM74" s="15">
        <v>0</v>
      </c>
      <c r="BN74" s="15">
        <v>1633218.63</v>
      </c>
      <c r="BO74" s="15">
        <v>30561.59</v>
      </c>
      <c r="BP74" s="15">
        <v>14689608.1</v>
      </c>
      <c r="BQ74" s="15">
        <v>0</v>
      </c>
      <c r="BR74" s="15">
        <v>0</v>
      </c>
      <c r="BS74" s="15">
        <v>0</v>
      </c>
      <c r="BT74" s="15">
        <v>43592.36</v>
      </c>
      <c r="BU74" s="15">
        <v>515151.7</v>
      </c>
      <c r="BV74" s="15">
        <v>0</v>
      </c>
      <c r="BW74" s="15">
        <v>67260137.060000002</v>
      </c>
      <c r="BX74" s="15">
        <v>4847313</v>
      </c>
      <c r="BY74" s="15">
        <v>0</v>
      </c>
      <c r="BZ74" s="15">
        <v>2204564.25</v>
      </c>
      <c r="CA74" s="15">
        <v>1030380.85</v>
      </c>
      <c r="CB74" s="15">
        <v>204834.74</v>
      </c>
      <c r="CC74" s="15">
        <v>0</v>
      </c>
      <c r="CD74" s="15">
        <v>0</v>
      </c>
      <c r="CE74" s="15">
        <v>258631</v>
      </c>
      <c r="CF74" s="15">
        <v>2105976.13</v>
      </c>
      <c r="CG74" s="15">
        <v>261877.29</v>
      </c>
      <c r="CH74" s="15"/>
      <c r="CI74" s="15"/>
      <c r="CJ74" s="15"/>
      <c r="CK74" s="15"/>
      <c r="CL74" s="15"/>
      <c r="CM74" s="15"/>
      <c r="CN74" s="15"/>
      <c r="CO74" s="2"/>
      <c r="CP74" s="2"/>
      <c r="CQ74" s="2"/>
    </row>
    <row r="75" spans="1:95" x14ac:dyDescent="0.2">
      <c r="A75" s="1" t="s">
        <v>303</v>
      </c>
      <c r="B75" s="1"/>
      <c r="D75" s="15">
        <v>0</v>
      </c>
      <c r="E75" s="15">
        <v>-37009632</v>
      </c>
      <c r="F75" s="15">
        <v>-3296161</v>
      </c>
      <c r="G75" s="15">
        <v>-1790108.59</v>
      </c>
      <c r="H75" s="15">
        <v>-2644168.54</v>
      </c>
      <c r="I75" s="15">
        <v>-13092064.91</v>
      </c>
      <c r="J75" s="15">
        <v>-6738873.1100000003</v>
      </c>
      <c r="K75" s="15">
        <v>-11419225</v>
      </c>
      <c r="L75" s="15">
        <v>-4193762.22</v>
      </c>
      <c r="M75" s="15">
        <v>-1210534.3799999999</v>
      </c>
      <c r="N75" s="15">
        <v>0</v>
      </c>
      <c r="O75" s="15">
        <v>-3886753.24</v>
      </c>
      <c r="P75" s="15">
        <v>0</v>
      </c>
      <c r="Q75" s="15">
        <v>-486899.21</v>
      </c>
      <c r="R75" s="15">
        <v>0</v>
      </c>
      <c r="S75" s="15">
        <v>-3455631.41</v>
      </c>
      <c r="T75" s="15">
        <v>-11399979</v>
      </c>
      <c r="U75" s="15">
        <v>-1086189.99</v>
      </c>
      <c r="V75" s="15">
        <v>-63456142</v>
      </c>
      <c r="W75" s="15">
        <v>-2720547.19</v>
      </c>
      <c r="X75" s="15">
        <v>-177095.3</v>
      </c>
      <c r="Y75" s="15">
        <v>-7942366.3899999997</v>
      </c>
      <c r="Z75" s="15">
        <v>-3578326.2</v>
      </c>
      <c r="AA75" s="15">
        <v>0</v>
      </c>
      <c r="AB75" s="15">
        <v>0</v>
      </c>
      <c r="AC75" s="15">
        <v>0</v>
      </c>
      <c r="AD75" s="15">
        <v>-11463452.15</v>
      </c>
      <c r="AE75" s="15">
        <v>-4022042.59</v>
      </c>
      <c r="AF75" s="15">
        <v>-27458350.129999999</v>
      </c>
      <c r="AG75" s="15">
        <v>-2249223.1800000002</v>
      </c>
      <c r="AH75" s="15">
        <v>-4666684</v>
      </c>
      <c r="AI75" s="15">
        <v>0</v>
      </c>
      <c r="AJ75" s="15">
        <v>-17837618.510000002</v>
      </c>
      <c r="AK75" s="15">
        <v>-110995.05</v>
      </c>
      <c r="AL75" s="15">
        <v>-54774</v>
      </c>
      <c r="AM75" s="15">
        <v>-87582819.709999993</v>
      </c>
      <c r="AN75" s="15">
        <v>0</v>
      </c>
      <c r="AO75" s="15">
        <v>-130908140.25</v>
      </c>
      <c r="AP75" s="15">
        <v>-4566109.07</v>
      </c>
      <c r="AQ75" s="15">
        <v>-400422.22</v>
      </c>
      <c r="AR75" s="15">
        <v>-502032</v>
      </c>
      <c r="AS75" s="15">
        <v>-35269964.899999999</v>
      </c>
      <c r="AT75" s="15">
        <v>-1501383.42</v>
      </c>
      <c r="AU75" s="15">
        <v>-3765651.33</v>
      </c>
      <c r="AV75" s="15">
        <v>-22453004.93</v>
      </c>
      <c r="AW75" s="15">
        <v>-838745.25</v>
      </c>
      <c r="AX75" s="15">
        <v>-784980.37</v>
      </c>
      <c r="AY75" s="15">
        <v>-31780090.510000002</v>
      </c>
      <c r="AZ75" s="15">
        <v>0</v>
      </c>
      <c r="BA75" s="15">
        <v>-15837220.67</v>
      </c>
      <c r="BB75" s="15">
        <v>-15122688.41</v>
      </c>
      <c r="BC75" s="15">
        <v>-5038608.38</v>
      </c>
      <c r="BD75" s="15">
        <v>-7122606.71</v>
      </c>
      <c r="BE75" s="15">
        <v>-5267808.1500000004</v>
      </c>
      <c r="BF75" s="15">
        <v>0</v>
      </c>
      <c r="BG75" s="15">
        <v>-26528943.899999999</v>
      </c>
      <c r="BH75" s="15">
        <v>-3086415.37</v>
      </c>
      <c r="BI75" s="15">
        <v>-371388</v>
      </c>
      <c r="BJ75" s="15">
        <v>-25016471.309999999</v>
      </c>
      <c r="BK75" s="15">
        <v>-963536.56</v>
      </c>
      <c r="BL75" s="15">
        <v>-2925643</v>
      </c>
      <c r="BM75" s="15">
        <v>-792084.84</v>
      </c>
      <c r="BN75" s="15">
        <v>-8184400.8300000001</v>
      </c>
      <c r="BO75" s="15">
        <v>-407238.76</v>
      </c>
      <c r="BP75" s="15">
        <v>-180723860.03999999</v>
      </c>
      <c r="BQ75" s="15">
        <v>0</v>
      </c>
      <c r="BR75" s="15">
        <v>-361203.59</v>
      </c>
      <c r="BS75" s="15">
        <v>-608207.59</v>
      </c>
      <c r="BT75" s="15">
        <v>-6261178.2199999997</v>
      </c>
      <c r="BU75" s="15">
        <v>-7494028.29</v>
      </c>
      <c r="BV75" s="15">
        <v>-2427356.96</v>
      </c>
      <c r="BW75" s="15">
        <v>-224183982.61000001</v>
      </c>
      <c r="BX75" s="15">
        <v>-42165994</v>
      </c>
      <c r="BY75" s="15">
        <v>-2396922</v>
      </c>
      <c r="BZ75" s="15">
        <v>-20689911.420000002</v>
      </c>
      <c r="CA75" s="15">
        <v>-1444763.42</v>
      </c>
      <c r="CB75" s="15">
        <v>-196597.12</v>
      </c>
      <c r="CC75" s="15">
        <v>-320425</v>
      </c>
      <c r="CD75" s="15">
        <v>-282597.59999999998</v>
      </c>
      <c r="CE75" s="15">
        <v>-6007144</v>
      </c>
      <c r="CF75" s="15">
        <v>-20894884.399999999</v>
      </c>
      <c r="CG75" s="15">
        <v>-3171547.98</v>
      </c>
      <c r="CH75" s="15"/>
      <c r="CI75" s="15"/>
      <c r="CJ75" s="15"/>
      <c r="CK75" s="15"/>
      <c r="CL75" s="15"/>
      <c r="CM75" s="15"/>
      <c r="CN75" s="15"/>
      <c r="CO75" s="2"/>
      <c r="CP75" s="2"/>
      <c r="CQ75" s="2"/>
    </row>
    <row r="76" spans="1:95" x14ac:dyDescent="0.2">
      <c r="A76" s="1" t="s">
        <v>304</v>
      </c>
      <c r="B76" s="1"/>
      <c r="D76" s="15">
        <v>-2691084.58</v>
      </c>
      <c r="E76" s="15">
        <v>-108307273</v>
      </c>
      <c r="F76" s="15">
        <v>-40991332</v>
      </c>
      <c r="G76" s="15">
        <v>-7127979.7800000003</v>
      </c>
      <c r="H76" s="15">
        <v>-19952642.949999999</v>
      </c>
      <c r="I76" s="15">
        <v>-110492857.75</v>
      </c>
      <c r="J76" s="15">
        <v>-12509150.09</v>
      </c>
      <c r="K76" s="15">
        <v>-78984079</v>
      </c>
      <c r="L76" s="15">
        <v>-26486379.459999997</v>
      </c>
      <c r="M76" s="15">
        <v>-7902234.3899999997</v>
      </c>
      <c r="N76" s="15">
        <v>-1341745.95</v>
      </c>
      <c r="O76" s="15">
        <v>-25236982.25</v>
      </c>
      <c r="P76" s="15">
        <v>0</v>
      </c>
      <c r="Q76" s="15">
        <v>-735772.1</v>
      </c>
      <c r="R76" s="15">
        <v>0</v>
      </c>
      <c r="S76" s="15">
        <v>-13052260.300000001</v>
      </c>
      <c r="T76" s="15">
        <v>-99331878</v>
      </c>
      <c r="U76" s="15">
        <v>-4051508.71</v>
      </c>
      <c r="V76" s="15">
        <v>-388583876</v>
      </c>
      <c r="W76" s="15">
        <v>-5837667.2599999998</v>
      </c>
      <c r="X76" s="15">
        <v>-4245105.3899999997</v>
      </c>
      <c r="Y76" s="15">
        <v>-12051448.130000001</v>
      </c>
      <c r="Z76" s="15">
        <v>-38726545.880000003</v>
      </c>
      <c r="AA76" s="15">
        <v>-6852036.3499999996</v>
      </c>
      <c r="AB76" s="15">
        <v>-822278.26</v>
      </c>
      <c r="AC76" s="15">
        <v>-48961826.780000001</v>
      </c>
      <c r="AD76" s="15">
        <v>-93177138.680000007</v>
      </c>
      <c r="AE76" s="15">
        <v>-11823433.189999999</v>
      </c>
      <c r="AF76" s="15">
        <v>-43283117.740000002</v>
      </c>
      <c r="AG76" s="15">
        <v>-18016294.52</v>
      </c>
      <c r="AH76" s="15">
        <v>-15028705</v>
      </c>
      <c r="AI76" s="15">
        <v>-3043718.95</v>
      </c>
      <c r="AJ76" s="15">
        <v>-297186248.69</v>
      </c>
      <c r="AK76" s="15">
        <v>-321680.07</v>
      </c>
      <c r="AL76" s="15">
        <v>-1322275.6599999999</v>
      </c>
      <c r="AM76" s="15">
        <v>-214006339.16</v>
      </c>
      <c r="AN76" s="15">
        <v>-2449454900</v>
      </c>
      <c r="AO76" s="15">
        <v>-456916396.89999998</v>
      </c>
      <c r="AP76" s="15">
        <v>-25149794.329999998</v>
      </c>
      <c r="AQ76" s="15">
        <v>-6100549.4699999997</v>
      </c>
      <c r="AR76" s="15">
        <v>-13790810</v>
      </c>
      <c r="AS76" s="15">
        <v>-119897299.41</v>
      </c>
      <c r="AT76" s="15">
        <v>-9640718.0800000001</v>
      </c>
      <c r="AU76" s="15">
        <v>-7407082.2800000003</v>
      </c>
      <c r="AV76" s="15">
        <v>-163035544.24000001</v>
      </c>
      <c r="AW76" s="15">
        <v>-9052538.1899999995</v>
      </c>
      <c r="AX76" s="15">
        <v>-9990905.6099999994</v>
      </c>
      <c r="AY76" s="15">
        <v>-41043335.799999997</v>
      </c>
      <c r="AZ76" s="15">
        <v>0</v>
      </c>
      <c r="BA76" s="15">
        <v>-51229759.299999997</v>
      </c>
      <c r="BB76" s="15">
        <v>-88760738.900000006</v>
      </c>
      <c r="BC76" s="15">
        <v>-17220940.359999999</v>
      </c>
      <c r="BD76" s="15">
        <v>-33574501.289999999</v>
      </c>
      <c r="BE76" s="15">
        <v>-43929480.119999997</v>
      </c>
      <c r="BF76" s="15">
        <v>-2884392.92</v>
      </c>
      <c r="BG76" s="15">
        <v>-68906651.989999995</v>
      </c>
      <c r="BH76" s="15">
        <v>-14945573.359999999</v>
      </c>
      <c r="BI76" s="15">
        <v>-17559244.23</v>
      </c>
      <c r="BJ76" s="15">
        <v>-74487859.230000004</v>
      </c>
      <c r="BK76" s="15">
        <v>-14964771.01</v>
      </c>
      <c r="BL76" s="15">
        <v>-44922665</v>
      </c>
      <c r="BM76" s="15">
        <v>-6761274.25</v>
      </c>
      <c r="BN76" s="15">
        <v>-24083215.440000001</v>
      </c>
      <c r="BO76" s="15">
        <v>-1290644.1000000001</v>
      </c>
      <c r="BP76" s="15">
        <v>-455079131.66000003</v>
      </c>
      <c r="BQ76" s="15">
        <v>-7402264.4800000004</v>
      </c>
      <c r="BR76" s="15">
        <v>-1367600.83</v>
      </c>
      <c r="BS76" s="15">
        <v>-2263978.98</v>
      </c>
      <c r="BT76" s="15">
        <v>-17965232.41</v>
      </c>
      <c r="BU76" s="15">
        <v>-78207282.849999994</v>
      </c>
      <c r="BV76" s="15">
        <v>-7583760.8899999997</v>
      </c>
      <c r="BW76" s="15">
        <v>-2014323146.9000001</v>
      </c>
      <c r="BX76" s="15">
        <v>-158940161</v>
      </c>
      <c r="BY76" s="15">
        <v>-10029717.779999999</v>
      </c>
      <c r="BZ76" s="15">
        <v>-90632779.969999999</v>
      </c>
      <c r="CA76" s="15">
        <v>-23847488.460000001</v>
      </c>
      <c r="CB76" s="15">
        <v>-5213349.5</v>
      </c>
      <c r="CC76" s="15">
        <v>-1823458</v>
      </c>
      <c r="CD76" s="15">
        <v>-2814174.26</v>
      </c>
      <c r="CE76" s="15">
        <v>-12195758</v>
      </c>
      <c r="CF76" s="15">
        <v>-59554995.579999998</v>
      </c>
      <c r="CG76" s="15">
        <v>-13268159.710000001</v>
      </c>
      <c r="CH76" s="15"/>
      <c r="CI76" s="15"/>
      <c r="CJ76" s="15"/>
      <c r="CK76" s="15"/>
      <c r="CL76" s="15"/>
      <c r="CM76" s="15"/>
      <c r="CN76" s="15"/>
      <c r="CO76" s="2"/>
      <c r="CP76" s="2"/>
      <c r="CQ76" s="2"/>
    </row>
    <row r="77" spans="1:95" x14ac:dyDescent="0.2">
      <c r="A77" s="1" t="s">
        <v>305</v>
      </c>
      <c r="B77" s="1"/>
      <c r="D77" s="15">
        <v>10664</v>
      </c>
      <c r="E77" s="15">
        <v>11391289</v>
      </c>
      <c r="F77" s="15">
        <v>-11250760</v>
      </c>
      <c r="G77" s="15">
        <v>0</v>
      </c>
      <c r="H77" s="15">
        <v>159741.74</v>
      </c>
      <c r="I77" s="15">
        <v>1164655.17</v>
      </c>
      <c r="J77" s="15">
        <v>497286.74</v>
      </c>
      <c r="K77" s="15">
        <v>242659</v>
      </c>
      <c r="L77" s="15">
        <v>2077937.74</v>
      </c>
      <c r="M77" s="15">
        <v>2516.21</v>
      </c>
      <c r="N77" s="15">
        <v>140.5</v>
      </c>
      <c r="O77" s="15">
        <v>0</v>
      </c>
      <c r="P77" s="15">
        <v>0</v>
      </c>
      <c r="Q77" s="15">
        <v>44867.63</v>
      </c>
      <c r="R77" s="15">
        <v>0</v>
      </c>
      <c r="S77" s="15">
        <v>53.96</v>
      </c>
      <c r="T77" s="15">
        <v>3671153</v>
      </c>
      <c r="U77" s="15">
        <v>345526.82</v>
      </c>
      <c r="V77" s="15">
        <v>19146180</v>
      </c>
      <c r="W77" s="15">
        <v>76666.679999999993</v>
      </c>
      <c r="X77" s="15">
        <v>212820.37</v>
      </c>
      <c r="Y77" s="15">
        <v>107767.66</v>
      </c>
      <c r="Z77" s="15">
        <v>45719.11</v>
      </c>
      <c r="AA77" s="15">
        <v>0</v>
      </c>
      <c r="AB77" s="15">
        <v>0</v>
      </c>
      <c r="AC77" s="15">
        <v>2879975.55</v>
      </c>
      <c r="AD77" s="15">
        <v>1336580.17</v>
      </c>
      <c r="AE77" s="15">
        <v>90135.58</v>
      </c>
      <c r="AF77" s="15">
        <v>6607.18</v>
      </c>
      <c r="AG77" s="15">
        <v>0</v>
      </c>
      <c r="AH77" s="15">
        <v>590216</v>
      </c>
      <c r="AI77" s="15">
        <v>25471.33</v>
      </c>
      <c r="AJ77" s="15">
        <v>6668558.6799999997</v>
      </c>
      <c r="AK77" s="15">
        <v>878</v>
      </c>
      <c r="AL77" s="15">
        <v>10000</v>
      </c>
      <c r="AM77" s="15">
        <v>4360352.3</v>
      </c>
      <c r="AN77" s="15">
        <v>243783400</v>
      </c>
      <c r="AO77" s="15">
        <v>19225760.389999997</v>
      </c>
      <c r="AP77" s="15">
        <v>7645.42</v>
      </c>
      <c r="AQ77" s="15">
        <v>2250000</v>
      </c>
      <c r="AR77" s="15">
        <v>1449526</v>
      </c>
      <c r="AS77" s="15">
        <v>6809560.4699999997</v>
      </c>
      <c r="AT77" s="15">
        <v>659200</v>
      </c>
      <c r="AU77" s="15">
        <v>323045.78000000003</v>
      </c>
      <c r="AV77" s="15">
        <v>8651275.2300000004</v>
      </c>
      <c r="AW77" s="15">
        <v>0</v>
      </c>
      <c r="AX77" s="15">
        <v>2407.3200000000002</v>
      </c>
      <c r="AY77" s="15">
        <v>1186929.98</v>
      </c>
      <c r="AZ77" s="15">
        <v>0</v>
      </c>
      <c r="BA77" s="15">
        <v>28574.720000000001</v>
      </c>
      <c r="BB77" s="15">
        <v>27149147.850000001</v>
      </c>
      <c r="BC77" s="15">
        <v>25037.68</v>
      </c>
      <c r="BD77" s="15">
        <v>2437.5</v>
      </c>
      <c r="BE77" s="15">
        <v>28511.01</v>
      </c>
      <c r="BF77" s="15">
        <v>67442.259999999995</v>
      </c>
      <c r="BG77" s="15">
        <v>13069905.27</v>
      </c>
      <c r="BH77" s="15">
        <v>0</v>
      </c>
      <c r="BI77" s="15">
        <v>4940.6899999999996</v>
      </c>
      <c r="BJ77" s="15">
        <v>1634454.2</v>
      </c>
      <c r="BK77" s="15">
        <v>0</v>
      </c>
      <c r="BL77" s="15">
        <v>5217659.3899999997</v>
      </c>
      <c r="BM77" s="15">
        <v>408175.55</v>
      </c>
      <c r="BN77" s="15">
        <v>2405424.31</v>
      </c>
      <c r="BO77" s="15">
        <v>598286.73</v>
      </c>
      <c r="BP77" s="15">
        <v>23744085.82</v>
      </c>
      <c r="BQ77" s="15">
        <v>0</v>
      </c>
      <c r="BR77" s="15">
        <v>7063.76</v>
      </c>
      <c r="BS77" s="15">
        <v>26796.44</v>
      </c>
      <c r="BT77" s="15">
        <v>0</v>
      </c>
      <c r="BU77" s="15">
        <v>1023160.35</v>
      </c>
      <c r="BV77" s="15">
        <v>0</v>
      </c>
      <c r="BW77" s="15">
        <v>99338192.230000004</v>
      </c>
      <c r="BX77" s="15">
        <v>15617203</v>
      </c>
      <c r="BY77" s="15">
        <v>647577.17000000004</v>
      </c>
      <c r="BZ77" s="15">
        <v>1216890.42</v>
      </c>
      <c r="CA77" s="15">
        <v>8009.6</v>
      </c>
      <c r="CB77" s="15">
        <v>3934.52</v>
      </c>
      <c r="CC77" s="15">
        <v>242748</v>
      </c>
      <c r="CD77" s="15">
        <v>3346.25</v>
      </c>
      <c r="CE77" s="15">
        <v>119863</v>
      </c>
      <c r="CF77" s="15">
        <v>24494.66</v>
      </c>
      <c r="CG77" s="15">
        <v>16365.32</v>
      </c>
      <c r="CH77" s="15"/>
      <c r="CI77" s="15"/>
      <c r="CJ77" s="15"/>
      <c r="CK77" s="15"/>
      <c r="CL77" s="15"/>
      <c r="CM77" s="15"/>
      <c r="CN77" s="15"/>
      <c r="CO77" s="2"/>
      <c r="CP77" s="2"/>
      <c r="CQ77" s="2"/>
    </row>
    <row r="78" spans="1:95" x14ac:dyDescent="0.2">
      <c r="A78" s="1" t="s">
        <v>83</v>
      </c>
      <c r="B78" s="1"/>
      <c r="D78" s="15">
        <v>791714.36</v>
      </c>
      <c r="E78" s="15">
        <v>38136687</v>
      </c>
      <c r="F78" s="15">
        <v>19833586</v>
      </c>
      <c r="G78" s="15">
        <v>9225343.9199999981</v>
      </c>
      <c r="H78" s="15">
        <v>18252675.839999996</v>
      </c>
      <c r="I78" s="15">
        <v>46433856.880000003</v>
      </c>
      <c r="J78" s="15">
        <v>10373846.57</v>
      </c>
      <c r="K78" s="15">
        <v>39080855</v>
      </c>
      <c r="L78" s="15">
        <v>9648221.8200000003</v>
      </c>
      <c r="M78" s="15">
        <v>6673582.3100000005</v>
      </c>
      <c r="N78" s="15">
        <v>1090165.9099999999</v>
      </c>
      <c r="O78" s="15">
        <v>21975512.240000002</v>
      </c>
      <c r="P78" s="15">
        <v>0</v>
      </c>
      <c r="Q78" s="15">
        <v>2248149.7799999998</v>
      </c>
      <c r="R78" s="15">
        <v>0</v>
      </c>
      <c r="S78" s="15">
        <v>14579412.18</v>
      </c>
      <c r="T78" s="15">
        <v>45540775</v>
      </c>
      <c r="U78" s="15">
        <v>4241798.0999999996</v>
      </c>
      <c r="V78" s="15">
        <v>184293297</v>
      </c>
      <c r="W78" s="15">
        <v>7527830.379999999</v>
      </c>
      <c r="X78" s="15">
        <v>3052539.81</v>
      </c>
      <c r="Y78" s="15">
        <v>13459334.650000002</v>
      </c>
      <c r="Z78" s="15">
        <v>11101391.720000001</v>
      </c>
      <c r="AA78" s="15">
        <v>4231475.74</v>
      </c>
      <c r="AB78" s="15">
        <v>435049.97</v>
      </c>
      <c r="AC78" s="15">
        <v>39111093.620000005</v>
      </c>
      <c r="AD78" s="15">
        <v>29556301.229999997</v>
      </c>
      <c r="AE78" s="15">
        <v>4115200.75</v>
      </c>
      <c r="AF78" s="15">
        <v>31277103.739999991</v>
      </c>
      <c r="AG78" s="15">
        <v>11868215.309999999</v>
      </c>
      <c r="AH78" s="15">
        <v>17374036</v>
      </c>
      <c r="AI78" s="15">
        <v>5041750.2</v>
      </c>
      <c r="AJ78" s="15">
        <v>112105184.23999998</v>
      </c>
      <c r="AK78" s="15">
        <v>1496499.31</v>
      </c>
      <c r="AL78" s="15">
        <v>4375990.3600000003</v>
      </c>
      <c r="AM78" s="15">
        <v>102023637.37</v>
      </c>
      <c r="AN78" s="15">
        <v>928380000</v>
      </c>
      <c r="AO78" s="15">
        <v>145198248</v>
      </c>
      <c r="AP78" s="15">
        <v>8895452.7299999986</v>
      </c>
      <c r="AQ78" s="15">
        <v>3882894.97</v>
      </c>
      <c r="AR78" s="15">
        <v>16894597</v>
      </c>
      <c r="AS78" s="15">
        <v>80226612.419999987</v>
      </c>
      <c r="AT78" s="15">
        <v>7766959.5399999991</v>
      </c>
      <c r="AU78" s="15">
        <v>4360414.59</v>
      </c>
      <c r="AV78" s="15">
        <v>73614965.229999989</v>
      </c>
      <c r="AW78" s="15">
        <v>5568112.1400000015</v>
      </c>
      <c r="AX78" s="15">
        <v>4801288.8099999996</v>
      </c>
      <c r="AY78" s="15">
        <v>14944918.389999999</v>
      </c>
      <c r="AZ78" s="15">
        <v>0</v>
      </c>
      <c r="BA78" s="15">
        <v>24954858.719999999</v>
      </c>
      <c r="BB78" s="15">
        <v>32138560.569999978</v>
      </c>
      <c r="BC78" s="15">
        <v>5742490.9199999999</v>
      </c>
      <c r="BD78" s="15">
        <v>10268210.16</v>
      </c>
      <c r="BE78" s="15">
        <v>27727352.57</v>
      </c>
      <c r="BF78" s="15">
        <v>3514743.16</v>
      </c>
      <c r="BG78" s="15">
        <v>33273603.490000006</v>
      </c>
      <c r="BH78" s="15">
        <v>5309596.03</v>
      </c>
      <c r="BI78" s="15">
        <v>6849419.3000000017</v>
      </c>
      <c r="BJ78" s="15">
        <v>38071123.190000005</v>
      </c>
      <c r="BK78" s="15">
        <v>9713603.070000004</v>
      </c>
      <c r="BL78" s="15">
        <v>19675297</v>
      </c>
      <c r="BM78" s="15">
        <v>3542984.41</v>
      </c>
      <c r="BN78" s="15">
        <v>22240605.699999999</v>
      </c>
      <c r="BO78" s="15">
        <v>4612167.1100000003</v>
      </c>
      <c r="BP78" s="15">
        <v>216488578.97999996</v>
      </c>
      <c r="BQ78" s="15">
        <v>3125252.96</v>
      </c>
      <c r="BR78" s="15">
        <v>3373118.12</v>
      </c>
      <c r="BS78" s="15">
        <v>3332764.21</v>
      </c>
      <c r="BT78" s="15">
        <v>6043564.4000000004</v>
      </c>
      <c r="BU78" s="15">
        <v>27525694.269999988</v>
      </c>
      <c r="BV78" s="15">
        <v>5023722.34</v>
      </c>
      <c r="BW78" s="15">
        <v>557319722.65999997</v>
      </c>
      <c r="BX78" s="15">
        <v>61940367</v>
      </c>
      <c r="BY78" s="15">
        <v>1115965.77</v>
      </c>
      <c r="BZ78" s="15">
        <v>28976648.979999989</v>
      </c>
      <c r="CA78" s="15">
        <v>15434105.339999996</v>
      </c>
      <c r="CB78" s="15">
        <v>722940.82000000053</v>
      </c>
      <c r="CC78" s="15">
        <v>1909444</v>
      </c>
      <c r="CD78" s="15">
        <v>2324088.0099999998</v>
      </c>
      <c r="CE78" s="15">
        <v>17313688</v>
      </c>
      <c r="CF78" s="15">
        <v>17489228.91</v>
      </c>
      <c r="CG78" s="15">
        <v>10787830.349999998</v>
      </c>
      <c r="CH78" s="15"/>
      <c r="CI78" s="15"/>
      <c r="CJ78" s="15"/>
      <c r="CK78" s="15"/>
      <c r="CL78" s="15"/>
      <c r="CM78" s="15"/>
      <c r="CN78" s="15"/>
      <c r="CO78" s="2"/>
      <c r="CP78" s="2"/>
      <c r="CQ78" s="2"/>
    </row>
    <row r="79" spans="1:95" x14ac:dyDescent="0.2">
      <c r="A79" s="1" t="s">
        <v>306</v>
      </c>
      <c r="B79" s="1"/>
      <c r="D79" s="15">
        <v>-1797082.78</v>
      </c>
      <c r="E79" s="15">
        <v>-107695265</v>
      </c>
      <c r="F79" s="15">
        <v>-36818482</v>
      </c>
      <c r="G79" s="15">
        <v>-9149919.2400000002</v>
      </c>
      <c r="H79" s="15">
        <v>-45229888.579999998</v>
      </c>
      <c r="I79" s="15">
        <v>-71522996.600000009</v>
      </c>
      <c r="J79" s="15">
        <v>-12131349.299999997</v>
      </c>
      <c r="K79" s="15">
        <v>-63109444</v>
      </c>
      <c r="L79" s="15">
        <v>-38656689.969999999</v>
      </c>
      <c r="M79" s="15">
        <v>-7675868.9700000007</v>
      </c>
      <c r="N79" s="15">
        <v>-1584866.47</v>
      </c>
      <c r="O79" s="15">
        <v>-39768726.410000004</v>
      </c>
      <c r="P79" s="15">
        <v>0</v>
      </c>
      <c r="Q79" s="15">
        <v>-3591556.11</v>
      </c>
      <c r="R79" s="15">
        <v>0</v>
      </c>
      <c r="S79" s="15">
        <v>-8573728.4400000013</v>
      </c>
      <c r="T79" s="15">
        <v>-134127563</v>
      </c>
      <c r="U79" s="15">
        <v>-8565788.4499999993</v>
      </c>
      <c r="V79" s="15">
        <v>-410610671</v>
      </c>
      <c r="W79" s="15">
        <v>-16610811.520000001</v>
      </c>
      <c r="X79" s="15">
        <v>-5787652.4399999995</v>
      </c>
      <c r="Y79" s="15">
        <v>-27195427.640000001</v>
      </c>
      <c r="Z79" s="15">
        <v>-22218577.720000003</v>
      </c>
      <c r="AA79" s="15">
        <v>-1366264.55</v>
      </c>
      <c r="AB79" s="15">
        <v>-305632.03999999998</v>
      </c>
      <c r="AC79" s="15">
        <v>-79071765.450000003</v>
      </c>
      <c r="AD79" s="15">
        <v>-76394191.920000002</v>
      </c>
      <c r="AE79" s="15">
        <v>-8192742.25</v>
      </c>
      <c r="AF79" s="15">
        <v>-67033111.660000004</v>
      </c>
      <c r="AG79" s="15">
        <v>-16348033.000000002</v>
      </c>
      <c r="AH79" s="15">
        <v>-26050000</v>
      </c>
      <c r="AI79" s="15">
        <v>-3316071.69</v>
      </c>
      <c r="AJ79" s="15">
        <v>-228026540.02000001</v>
      </c>
      <c r="AK79" s="15">
        <v>-1181491.58</v>
      </c>
      <c r="AL79" s="15">
        <v>-3731875.1</v>
      </c>
      <c r="AM79" s="15">
        <v>-203184120.84</v>
      </c>
      <c r="AN79" s="15">
        <v>-3477892400</v>
      </c>
      <c r="AO79" s="15">
        <v>-416022830.69</v>
      </c>
      <c r="AP79" s="15">
        <v>-11585548.609999999</v>
      </c>
      <c r="AQ79" s="15">
        <v>-4627956.2</v>
      </c>
      <c r="AR79" s="15">
        <v>-25607227</v>
      </c>
      <c r="AS79" s="15">
        <v>-111295779.81</v>
      </c>
      <c r="AT79" s="15">
        <v>-11174665.82</v>
      </c>
      <c r="AU79" s="15">
        <v>-6903979.1999999993</v>
      </c>
      <c r="AV79" s="15">
        <v>-122376235.91</v>
      </c>
      <c r="AW79" s="15">
        <v>-8616967.4199999999</v>
      </c>
      <c r="AX79" s="15">
        <v>-4575430.8499999996</v>
      </c>
      <c r="AY79" s="15">
        <v>-25939355.52</v>
      </c>
      <c r="AZ79" s="15">
        <v>0</v>
      </c>
      <c r="BA79" s="15">
        <v>-41165381.879999995</v>
      </c>
      <c r="BB79" s="15">
        <v>-67244941.600000009</v>
      </c>
      <c r="BC79" s="15">
        <v>-15287821.800000001</v>
      </c>
      <c r="BD79" s="15">
        <v>-27624079.48</v>
      </c>
      <c r="BE79" s="15">
        <v>-32509097.669999998</v>
      </c>
      <c r="BF79" s="15">
        <v>-3989926.2</v>
      </c>
      <c r="BG79" s="15">
        <v>-88416744.989999995</v>
      </c>
      <c r="BH79" s="15">
        <v>-10229412</v>
      </c>
      <c r="BI79" s="15">
        <v>-15303317.320000002</v>
      </c>
      <c r="BJ79" s="15">
        <v>-57458684.969999999</v>
      </c>
      <c r="BK79" s="15">
        <v>-10185339.25</v>
      </c>
      <c r="BL79" s="15">
        <v>-38082598</v>
      </c>
      <c r="BM79" s="15">
        <v>-4931252.8899999997</v>
      </c>
      <c r="BN79" s="15">
        <v>-41175915.859999999</v>
      </c>
      <c r="BO79" s="15">
        <v>-15160706.409999998</v>
      </c>
      <c r="BP79" s="15">
        <v>-443757491.96999997</v>
      </c>
      <c r="BQ79" s="15">
        <v>-4030666.81</v>
      </c>
      <c r="BR79" s="15">
        <v>-3866586.02</v>
      </c>
      <c r="BS79" s="15">
        <v>-5099248.21</v>
      </c>
      <c r="BT79" s="15">
        <v>-13178215.26</v>
      </c>
      <c r="BU79" s="15">
        <v>-49496410.649999999</v>
      </c>
      <c r="BV79" s="15">
        <v>-2212772.44</v>
      </c>
      <c r="BW79" s="15">
        <v>-1632787757.76</v>
      </c>
      <c r="BX79" s="15">
        <v>-125387280</v>
      </c>
      <c r="BY79" s="15">
        <v>-1616221.48</v>
      </c>
      <c r="BZ79" s="15">
        <v>-68960443.00999999</v>
      </c>
      <c r="CA79" s="15">
        <v>-20660704.810000002</v>
      </c>
      <c r="CB79" s="15">
        <v>-3403573.68</v>
      </c>
      <c r="CC79" s="15">
        <v>-1799037</v>
      </c>
      <c r="CD79" s="15">
        <v>-2224009.0099999998</v>
      </c>
      <c r="CE79" s="15">
        <v>-22301205</v>
      </c>
      <c r="CF79" s="15">
        <v>-40354648.780000001</v>
      </c>
      <c r="CG79" s="15">
        <v>-15787837.25</v>
      </c>
      <c r="CH79" s="15"/>
      <c r="CI79" s="15"/>
      <c r="CJ79" s="15"/>
      <c r="CK79" s="15"/>
      <c r="CL79" s="15"/>
      <c r="CM79" s="15"/>
      <c r="CN79" s="15"/>
      <c r="CO79" s="2"/>
      <c r="CP79" s="2"/>
      <c r="CQ79" s="2"/>
    </row>
    <row r="80" spans="1:95" x14ac:dyDescent="0.2">
      <c r="A80" s="1" t="s">
        <v>307</v>
      </c>
      <c r="B80" s="1"/>
      <c r="D80" s="15">
        <v>-935285.82</v>
      </c>
      <c r="E80" s="15">
        <v>-60466613</v>
      </c>
      <c r="F80" s="15">
        <v>-21967566</v>
      </c>
      <c r="G80" s="15">
        <v>-15178791.469999999</v>
      </c>
      <c r="H80" s="15">
        <v>-31351142.497000001</v>
      </c>
      <c r="I80" s="15">
        <v>-57137441.75</v>
      </c>
      <c r="J80" s="15">
        <v>-9934534.4900000002</v>
      </c>
      <c r="K80" s="15">
        <v>-58325561</v>
      </c>
      <c r="L80" s="15">
        <v>-8372477.6600000001</v>
      </c>
      <c r="M80" s="15">
        <v>-5733611.9100000001</v>
      </c>
      <c r="N80" s="15">
        <v>-379765.93</v>
      </c>
      <c r="O80" s="15">
        <v>-28637481.43</v>
      </c>
      <c r="P80" s="15">
        <v>0</v>
      </c>
      <c r="Q80" s="15">
        <v>-549784.86</v>
      </c>
      <c r="R80" s="15">
        <v>0</v>
      </c>
      <c r="S80" s="15">
        <v>-14816160.469999999</v>
      </c>
      <c r="T80" s="15">
        <v>-85511415</v>
      </c>
      <c r="U80" s="15">
        <v>-3256328.82</v>
      </c>
      <c r="V80" s="15">
        <v>-197746695</v>
      </c>
      <c r="W80" s="15">
        <v>-8621757.620000001</v>
      </c>
      <c r="X80" s="15">
        <v>613174.5</v>
      </c>
      <c r="Y80" s="15">
        <v>-17461405.209999997</v>
      </c>
      <c r="Z80" s="15">
        <v>-20269235.279999997</v>
      </c>
      <c r="AA80" s="15">
        <v>-5845668.4099999992</v>
      </c>
      <c r="AB80" s="15">
        <v>-475179.4</v>
      </c>
      <c r="AC80" s="15">
        <v>-24932433.300000001</v>
      </c>
      <c r="AD80" s="15">
        <v>-15301170.879999999</v>
      </c>
      <c r="AE80" s="15">
        <v>-6941468.8499999996</v>
      </c>
      <c r="AF80" s="15">
        <v>-50822113.04999999</v>
      </c>
      <c r="AG80" s="15">
        <v>-28354505.080000002</v>
      </c>
      <c r="AH80" s="15">
        <v>-21374628</v>
      </c>
      <c r="AI80" s="15">
        <v>-2684904.932</v>
      </c>
      <c r="AJ80" s="15">
        <v>-173653631.27000001</v>
      </c>
      <c r="AK80" s="15">
        <v>-727788.73</v>
      </c>
      <c r="AL80" s="15">
        <v>-2538583.96</v>
      </c>
      <c r="AM80" s="15">
        <v>-146058579.35000002</v>
      </c>
      <c r="AN80" s="15">
        <v>-1632082000</v>
      </c>
      <c r="AO80" s="15">
        <v>-223907204.41999996</v>
      </c>
      <c r="AP80" s="15">
        <v>-14767624.48</v>
      </c>
      <c r="AQ80" s="15">
        <v>-7104495.3099999996</v>
      </c>
      <c r="AR80" s="15">
        <v>-17446235</v>
      </c>
      <c r="AS80" s="15">
        <v>-106768927.44</v>
      </c>
      <c r="AT80" s="15">
        <v>-7335149.2000000002</v>
      </c>
      <c r="AU80" s="15">
        <v>-9827473.8699999992</v>
      </c>
      <c r="AV80" s="15">
        <v>-136620129.59</v>
      </c>
      <c r="AW80" s="15">
        <v>-4800633.55</v>
      </c>
      <c r="AX80" s="15">
        <v>-8239365.307</v>
      </c>
      <c r="AY80" s="15">
        <v>-27633586.060000002</v>
      </c>
      <c r="AZ80" s="15">
        <v>0</v>
      </c>
      <c r="BA80" s="15">
        <v>-32682530.029999994</v>
      </c>
      <c r="BB80" s="15">
        <v>-75465646.859999999</v>
      </c>
      <c r="BC80" s="15">
        <v>-9854341.8699999992</v>
      </c>
      <c r="BD80" s="15">
        <v>-25221098.740000002</v>
      </c>
      <c r="BE80" s="15">
        <v>-25762006.799999997</v>
      </c>
      <c r="BF80" s="15">
        <v>-3276075.45</v>
      </c>
      <c r="BG80" s="15">
        <v>-54213485.630000003</v>
      </c>
      <c r="BH80" s="15">
        <v>-8242606.9000000004</v>
      </c>
      <c r="BI80" s="15">
        <v>-7433523.1400000006</v>
      </c>
      <c r="BJ80" s="15">
        <v>-31358079.009999998</v>
      </c>
      <c r="BK80" s="15">
        <v>-7706256.75</v>
      </c>
      <c r="BL80" s="15">
        <v>-18953150</v>
      </c>
      <c r="BM80" s="15">
        <v>-2603344.9900000002</v>
      </c>
      <c r="BN80" s="15">
        <v>-27725543.66</v>
      </c>
      <c r="BO80" s="15">
        <v>784199.71</v>
      </c>
      <c r="BP80" s="15">
        <v>-218440546.10000002</v>
      </c>
      <c r="BQ80" s="15">
        <v>-3236971.3</v>
      </c>
      <c r="BR80" s="15">
        <v>-3362074.27</v>
      </c>
      <c r="BS80" s="15">
        <v>-2868757.41</v>
      </c>
      <c r="BT80" s="15">
        <v>-12128778.93</v>
      </c>
      <c r="BU80" s="15">
        <v>-40008453.659999996</v>
      </c>
      <c r="BV80" s="15">
        <v>-8418624.2599999998</v>
      </c>
      <c r="BW80" s="15">
        <v>-777641712.01999998</v>
      </c>
      <c r="BX80" s="15">
        <v>-70844809</v>
      </c>
      <c r="BY80" s="15">
        <v>-8124839.7299999995</v>
      </c>
      <c r="BZ80" s="15">
        <v>-58720324.740000002</v>
      </c>
      <c r="CA80" s="15">
        <v>-15433457.139999999</v>
      </c>
      <c r="CB80" s="15">
        <v>-1912545.98</v>
      </c>
      <c r="CC80" s="15">
        <v>-3850972</v>
      </c>
      <c r="CD80" s="15">
        <v>-1810559.44</v>
      </c>
      <c r="CE80" s="15">
        <v>-22421111</v>
      </c>
      <c r="CF80" s="15">
        <v>-38735016.100000001</v>
      </c>
      <c r="CG80" s="15">
        <v>-14622059.370000001</v>
      </c>
      <c r="CH80" s="15"/>
      <c r="CI80" s="15"/>
      <c r="CJ80" s="15"/>
      <c r="CK80" s="15"/>
      <c r="CL80" s="15"/>
      <c r="CM80" s="15"/>
      <c r="CN80" s="15"/>
      <c r="CO80" s="2"/>
      <c r="CP80" s="2"/>
      <c r="CQ80" s="2"/>
    </row>
    <row r="81" spans="1:95" x14ac:dyDescent="0.2">
      <c r="A81" s="1" t="s">
        <v>308</v>
      </c>
      <c r="B81" s="1"/>
      <c r="D81" s="15">
        <v>-1857644.5</v>
      </c>
      <c r="E81" s="15">
        <v>-112076539</v>
      </c>
      <c r="F81" s="15">
        <v>-69051969</v>
      </c>
      <c r="G81" s="15">
        <v>-18562206.970000003</v>
      </c>
      <c r="H81" s="15">
        <v>-73885855.109999999</v>
      </c>
      <c r="I81" s="15">
        <v>-119584268.48</v>
      </c>
      <c r="J81" s="15">
        <v>-23430025.120000001</v>
      </c>
      <c r="K81" s="15">
        <v>-111261806</v>
      </c>
      <c r="L81" s="15">
        <v>-21420602.25</v>
      </c>
      <c r="M81" s="15">
        <v>-11876208.560000001</v>
      </c>
      <c r="N81" s="15">
        <v>-2000501.35</v>
      </c>
      <c r="O81" s="15">
        <v>-60881004.700000003</v>
      </c>
      <c r="P81" s="15">
        <v>0</v>
      </c>
      <c r="Q81" s="15">
        <v>-1904365.52</v>
      </c>
      <c r="R81" s="15">
        <v>0</v>
      </c>
      <c r="S81" s="15">
        <v>-16819698.329999998</v>
      </c>
      <c r="T81" s="15">
        <v>-179720184</v>
      </c>
      <c r="U81" s="15">
        <v>-4817709.53</v>
      </c>
      <c r="V81" s="15">
        <v>-548254581</v>
      </c>
      <c r="W81" s="15">
        <v>-27655430.500000004</v>
      </c>
      <c r="X81" s="15">
        <v>-4577349.42</v>
      </c>
      <c r="Y81" s="15">
        <v>-42653513.460000001</v>
      </c>
      <c r="Z81" s="15">
        <v>-43174035.369999997</v>
      </c>
      <c r="AA81" s="15">
        <v>-5977301.3100000005</v>
      </c>
      <c r="AB81" s="15">
        <v>-648357.18000000005</v>
      </c>
      <c r="AC81" s="15">
        <v>-13863521.58</v>
      </c>
      <c r="AD81" s="15">
        <v>-71681650.969999999</v>
      </c>
      <c r="AE81" s="15">
        <v>-12998655.239999998</v>
      </c>
      <c r="AF81" s="15">
        <v>-111847380.69</v>
      </c>
      <c r="AG81" s="15">
        <v>-26946305.719999995</v>
      </c>
      <c r="AH81" s="15">
        <v>-35421581</v>
      </c>
      <c r="AI81" s="15">
        <v>-5950356.3100000005</v>
      </c>
      <c r="AJ81" s="15">
        <v>-373862714.25999999</v>
      </c>
      <c r="AK81" s="15">
        <v>-1869714.22</v>
      </c>
      <c r="AL81" s="15">
        <v>-13484602.699999999</v>
      </c>
      <c r="AM81" s="15">
        <v>-275768626.92000002</v>
      </c>
      <c r="AN81" s="15">
        <v>-1902841400</v>
      </c>
      <c r="AO81" s="15">
        <v>-543004933.45999992</v>
      </c>
      <c r="AP81" s="15">
        <v>-16900743.989999998</v>
      </c>
      <c r="AQ81" s="15">
        <v>-7570393.21</v>
      </c>
      <c r="AR81" s="15">
        <v>-48871517.32</v>
      </c>
      <c r="AS81" s="15">
        <v>-137762655.25</v>
      </c>
      <c r="AT81" s="15">
        <v>-19399174.359999999</v>
      </c>
      <c r="AU81" s="15">
        <v>-14990261.220000001</v>
      </c>
      <c r="AV81" s="15">
        <v>-243659390.25999999</v>
      </c>
      <c r="AW81" s="15">
        <v>-14463036.65</v>
      </c>
      <c r="AX81" s="15">
        <v>-16034475.296999997</v>
      </c>
      <c r="AY81" s="15">
        <v>-49811659.950000003</v>
      </c>
      <c r="AZ81" s="15">
        <v>0</v>
      </c>
      <c r="BA81" s="15">
        <v>-54035453.00999999</v>
      </c>
      <c r="BB81" s="15">
        <v>-94736786.910000011</v>
      </c>
      <c r="BC81" s="15">
        <v>-12601585.940000003</v>
      </c>
      <c r="BD81" s="15">
        <v>-27950865.52</v>
      </c>
      <c r="BE81" s="15">
        <v>-41077195.089999996</v>
      </c>
      <c r="BF81" s="15">
        <v>-9035186.5099999998</v>
      </c>
      <c r="BG81" s="15">
        <v>-114610845.53999999</v>
      </c>
      <c r="BH81" s="15">
        <v>-17225901.370000005</v>
      </c>
      <c r="BI81" s="15">
        <v>-22569156.66</v>
      </c>
      <c r="BJ81" s="15">
        <v>-77903076.029999986</v>
      </c>
      <c r="BK81" s="15">
        <v>-14503704.529999999</v>
      </c>
      <c r="BL81" s="15">
        <v>-47481897</v>
      </c>
      <c r="BM81" s="15">
        <v>-6525083.2199999997</v>
      </c>
      <c r="BN81" s="15">
        <v>-57703870.559999987</v>
      </c>
      <c r="BO81" s="15">
        <v>-14596613.370000001</v>
      </c>
      <c r="BP81" s="15">
        <v>-483679026.13</v>
      </c>
      <c r="BQ81" s="15">
        <v>-7522069.8900000006</v>
      </c>
      <c r="BR81" s="15">
        <v>-8634377.0500000007</v>
      </c>
      <c r="BS81" s="15">
        <v>-5514771.4500000002</v>
      </c>
      <c r="BT81" s="15">
        <v>-25306070.489999995</v>
      </c>
      <c r="BU81" s="15">
        <v>-67354147.049999997</v>
      </c>
      <c r="BV81" s="15">
        <v>-15646669.100000001</v>
      </c>
      <c r="BW81" s="15">
        <v>-2322691092.77</v>
      </c>
      <c r="BX81" s="15">
        <v>-182613539</v>
      </c>
      <c r="BY81" s="15">
        <v>-8455851.7299999986</v>
      </c>
      <c r="BZ81" s="15">
        <v>-92877432.539999992</v>
      </c>
      <c r="CA81" s="15">
        <v>-35106919.329999998</v>
      </c>
      <c r="CB81" s="15">
        <v>-5874800.5700000003</v>
      </c>
      <c r="CC81" s="15">
        <v>-6506325</v>
      </c>
      <c r="CD81" s="15">
        <v>-4691607.53</v>
      </c>
      <c r="CE81" s="15">
        <v>-31047031</v>
      </c>
      <c r="CF81" s="15">
        <v>-62664255.019999996</v>
      </c>
      <c r="CG81" s="15">
        <v>-27420436.010000002</v>
      </c>
      <c r="CH81" s="15"/>
      <c r="CI81" s="15"/>
      <c r="CJ81" s="15"/>
      <c r="CK81" s="15"/>
      <c r="CL81" s="15"/>
      <c r="CM81" s="15"/>
      <c r="CN81" s="15"/>
      <c r="CO81" s="2"/>
      <c r="CP81" s="2"/>
      <c r="CQ81" s="2"/>
    </row>
    <row r="82" spans="1:95" x14ac:dyDescent="0.2">
      <c r="A82" s="1" t="s">
        <v>243</v>
      </c>
      <c r="B82" s="1"/>
      <c r="D82" s="15">
        <v>-922462.24</v>
      </c>
      <c r="E82" s="15">
        <v>-29953718</v>
      </c>
      <c r="F82" s="15">
        <v>-15579328</v>
      </c>
      <c r="G82" s="15">
        <v>-5815229.2199999997</v>
      </c>
      <c r="H82" s="15">
        <v>-15288223.42</v>
      </c>
      <c r="I82" s="15">
        <v>-26664342.260000002</v>
      </c>
      <c r="J82" s="15">
        <v>-4495637.95</v>
      </c>
      <c r="K82" s="15">
        <v>-21435692</v>
      </c>
      <c r="L82" s="15">
        <v>-8105038.7199999997</v>
      </c>
      <c r="M82" s="15">
        <v>-2420525.5299999998</v>
      </c>
      <c r="N82" s="15">
        <v>-584538.27</v>
      </c>
      <c r="O82" s="15">
        <v>-13985603.09</v>
      </c>
      <c r="P82" s="15">
        <v>0</v>
      </c>
      <c r="Q82" s="15">
        <v>-595365.43000000005</v>
      </c>
      <c r="R82" s="15">
        <v>0</v>
      </c>
      <c r="S82" s="15">
        <v>-4280342.7</v>
      </c>
      <c r="T82" s="15">
        <v>-44525200</v>
      </c>
      <c r="U82" s="15">
        <v>-1742636.12</v>
      </c>
      <c r="V82" s="15">
        <v>-109979499</v>
      </c>
      <c r="W82" s="15">
        <v>-6738493.8799999999</v>
      </c>
      <c r="X82" s="15">
        <v>-1161484.8500000001</v>
      </c>
      <c r="Y82" s="15">
        <v>-9725459.4199999999</v>
      </c>
      <c r="Z82" s="15">
        <v>-9120542.7699999996</v>
      </c>
      <c r="AA82" s="15">
        <v>-1414736.02</v>
      </c>
      <c r="AB82" s="15">
        <v>-234428</v>
      </c>
      <c r="AC82" s="15">
        <v>-18335861.27</v>
      </c>
      <c r="AD82" s="15">
        <v>-21183692</v>
      </c>
      <c r="AE82" s="15">
        <v>-3323575.71</v>
      </c>
      <c r="AF82" s="15">
        <v>-23479659.920000002</v>
      </c>
      <c r="AG82" s="15">
        <v>-11586756.449999999</v>
      </c>
      <c r="AH82" s="15">
        <v>-8767565</v>
      </c>
      <c r="AI82" s="15">
        <v>-898548.21</v>
      </c>
      <c r="AJ82" s="15">
        <v>-86846630.730000004</v>
      </c>
      <c r="AK82" s="15">
        <v>-273184.77</v>
      </c>
      <c r="AL82" s="15">
        <v>-1050698.8700000001</v>
      </c>
      <c r="AM82" s="15">
        <v>-60617670.25</v>
      </c>
      <c r="AN82" s="15">
        <v>-878633100</v>
      </c>
      <c r="AO82" s="15">
        <v>-133886748.81</v>
      </c>
      <c r="AP82" s="15">
        <v>-6647320.2000000002</v>
      </c>
      <c r="AQ82" s="15">
        <v>-1943504.98</v>
      </c>
      <c r="AR82" s="15">
        <v>-9555592.5700000003</v>
      </c>
      <c r="AS82" s="15">
        <v>-32678525.109999999</v>
      </c>
      <c r="AT82" s="15">
        <v>-3750789.42</v>
      </c>
      <c r="AU82" s="15">
        <v>-3926789.7</v>
      </c>
      <c r="AV82" s="15">
        <v>-52702677.090000004</v>
      </c>
      <c r="AW82" s="15">
        <v>-2918169.45</v>
      </c>
      <c r="AX82" s="15">
        <v>-2707542.51</v>
      </c>
      <c r="AY82" s="15">
        <v>-10519423.1</v>
      </c>
      <c r="AZ82" s="15">
        <v>0</v>
      </c>
      <c r="BA82" s="15">
        <v>-15187869.75</v>
      </c>
      <c r="BB82" s="15">
        <v>-25645177.449999999</v>
      </c>
      <c r="BC82" s="15">
        <v>-4583123.3</v>
      </c>
      <c r="BD82" s="15">
        <v>-9745910.6500000004</v>
      </c>
      <c r="BE82" s="15">
        <v>-9936308.1500000004</v>
      </c>
      <c r="BF82" s="15">
        <v>-2211309.02</v>
      </c>
      <c r="BG82" s="15">
        <v>-28426439.600000001</v>
      </c>
      <c r="BH82" s="15">
        <v>-4130214.18</v>
      </c>
      <c r="BI82" s="15">
        <v>-6240621.4800000004</v>
      </c>
      <c r="BJ82" s="15">
        <v>-18268576.170000002</v>
      </c>
      <c r="BK82" s="15">
        <v>-3492727.08</v>
      </c>
      <c r="BL82" s="15">
        <v>-13569280</v>
      </c>
      <c r="BM82" s="15">
        <v>-1796508.25</v>
      </c>
      <c r="BN82" s="15">
        <v>-12646418.779999999</v>
      </c>
      <c r="BO82" s="15">
        <v>-4659062.03</v>
      </c>
      <c r="BP82" s="15">
        <v>-113792491.84999999</v>
      </c>
      <c r="BQ82" s="15">
        <v>-1583677.15</v>
      </c>
      <c r="BR82" s="15">
        <v>-1753784.97</v>
      </c>
      <c r="BS82" s="15">
        <v>-1466188.28</v>
      </c>
      <c r="BT82" s="15">
        <v>-5970118.7699999996</v>
      </c>
      <c r="BU82" s="15">
        <v>-16480947.58</v>
      </c>
      <c r="BV82" s="15">
        <v>-2405625.7799999998</v>
      </c>
      <c r="BW82" s="15">
        <v>0</v>
      </c>
      <c r="BX82" s="15">
        <v>-43874018</v>
      </c>
      <c r="BY82" s="15">
        <v>-3329694.06</v>
      </c>
      <c r="BZ82" s="15">
        <v>-24848246.73</v>
      </c>
      <c r="CA82" s="15">
        <v>-6969921.5899999999</v>
      </c>
      <c r="CB82" s="15">
        <v>-1433253.03</v>
      </c>
      <c r="CC82" s="15">
        <v>-1617102</v>
      </c>
      <c r="CD82" s="15">
        <v>-732630.4</v>
      </c>
      <c r="CE82" s="15">
        <v>-7785151</v>
      </c>
      <c r="CF82" s="15">
        <v>-17825847.100000001</v>
      </c>
      <c r="CG82" s="15">
        <v>-6592705.5199999996</v>
      </c>
      <c r="CH82" s="15"/>
      <c r="CI82" s="15"/>
      <c r="CJ82" s="15"/>
      <c r="CK82" s="15"/>
      <c r="CL82" s="15"/>
      <c r="CM82" s="15"/>
      <c r="CN82" s="15"/>
      <c r="CO82" s="2"/>
      <c r="CP82" s="2"/>
      <c r="CQ82" s="2"/>
    </row>
    <row r="83" spans="1:95" x14ac:dyDescent="0.2">
      <c r="A83" s="1" t="s">
        <v>244</v>
      </c>
      <c r="B83" s="1"/>
      <c r="D83" s="15">
        <v>-5624.2</v>
      </c>
      <c r="E83" s="15">
        <v>-459176</v>
      </c>
      <c r="F83" s="15">
        <v>-261939</v>
      </c>
      <c r="G83" s="15">
        <v>-86045.2</v>
      </c>
      <c r="H83" s="15">
        <v>-108432.71</v>
      </c>
      <c r="I83" s="15">
        <v>-221082.88</v>
      </c>
      <c r="J83" s="15">
        <v>-51623.519999999997</v>
      </c>
      <c r="K83" s="15">
        <v>-352397</v>
      </c>
      <c r="L83" s="15">
        <v>-201538.63</v>
      </c>
      <c r="M83" s="15">
        <v>-8803.84</v>
      </c>
      <c r="N83" s="15">
        <v>-4608.7299999999996</v>
      </c>
      <c r="O83" s="15">
        <v>-206625.24</v>
      </c>
      <c r="P83" s="15">
        <v>0</v>
      </c>
      <c r="Q83" s="15">
        <v>-4621.8100000000004</v>
      </c>
      <c r="R83" s="15">
        <v>0</v>
      </c>
      <c r="S83" s="15">
        <v>-101444.62</v>
      </c>
      <c r="T83" s="15">
        <v>-1038335</v>
      </c>
      <c r="U83" s="15">
        <v>-38889.43</v>
      </c>
      <c r="V83" s="15">
        <v>-407623</v>
      </c>
      <c r="W83" s="15">
        <v>-73786.38</v>
      </c>
      <c r="X83" s="15">
        <v>-14717.95</v>
      </c>
      <c r="Y83" s="15">
        <v>-148511.49</v>
      </c>
      <c r="Z83" s="15">
        <v>-125527.15</v>
      </c>
      <c r="AA83" s="15">
        <v>-20053.099999999999</v>
      </c>
      <c r="AB83" s="15">
        <v>-3062.23</v>
      </c>
      <c r="AC83" s="15">
        <v>-3054.49</v>
      </c>
      <c r="AD83" s="15">
        <v>-111959.78</v>
      </c>
      <c r="AE83" s="15">
        <v>-17114.849999999999</v>
      </c>
      <c r="AF83" s="15">
        <v>-109663.06</v>
      </c>
      <c r="AG83" s="15">
        <v>-292442.51</v>
      </c>
      <c r="AH83" s="15">
        <v>-231952</v>
      </c>
      <c r="AI83" s="15">
        <v>-6713.81</v>
      </c>
      <c r="AJ83" s="15">
        <v>-1295685.46</v>
      </c>
      <c r="AK83" s="15">
        <v>-5771.75</v>
      </c>
      <c r="AL83" s="15">
        <v>-29867.86</v>
      </c>
      <c r="AM83" s="15">
        <v>-1219745.58</v>
      </c>
      <c r="AN83" s="15">
        <v>-118500</v>
      </c>
      <c r="AO83" s="15">
        <v>-1614725.8</v>
      </c>
      <c r="AP83" s="15">
        <v>-92095.64</v>
      </c>
      <c r="AQ83" s="15">
        <v>-31710.05</v>
      </c>
      <c r="AR83" s="15">
        <v>-36254.629999999997</v>
      </c>
      <c r="AS83" s="15">
        <v>-207836.15</v>
      </c>
      <c r="AT83" s="15">
        <v>-72437.37</v>
      </c>
      <c r="AU83" s="15">
        <v>-91232.13</v>
      </c>
      <c r="AV83" s="15">
        <v>-969015.66</v>
      </c>
      <c r="AW83" s="15">
        <v>-35223.17</v>
      </c>
      <c r="AX83" s="15">
        <v>-19409.07</v>
      </c>
      <c r="AY83" s="15">
        <v>-131969.49</v>
      </c>
      <c r="AZ83" s="15">
        <v>0</v>
      </c>
      <c r="BA83" s="15">
        <v>-181345.15</v>
      </c>
      <c r="BB83" s="15">
        <v>-350024.17</v>
      </c>
      <c r="BC83" s="15">
        <v>-44011.38</v>
      </c>
      <c r="BD83" s="15">
        <v>-124516.25</v>
      </c>
      <c r="BE83" s="15">
        <v>-132767.63</v>
      </c>
      <c r="BF83" s="15">
        <v>-67405.75</v>
      </c>
      <c r="BG83" s="15">
        <v>-261336.94</v>
      </c>
      <c r="BH83" s="15">
        <v>-28305.439999999999</v>
      </c>
      <c r="BI83" s="15">
        <v>-46276.28</v>
      </c>
      <c r="BJ83" s="15">
        <v>-243745.58</v>
      </c>
      <c r="BK83" s="15">
        <v>-27321.95</v>
      </c>
      <c r="BL83" s="15">
        <v>-217310</v>
      </c>
      <c r="BM83" s="15">
        <v>-11411.11</v>
      </c>
      <c r="BN83" s="15">
        <v>-191495.19</v>
      </c>
      <c r="BO83" s="15">
        <v>-98553.27</v>
      </c>
      <c r="BP83" s="15">
        <v>-1845745.17</v>
      </c>
      <c r="BQ83" s="15">
        <v>-30818.46</v>
      </c>
      <c r="BR83" s="15">
        <v>-47319.69</v>
      </c>
      <c r="BS83" s="15">
        <v>-40428.44</v>
      </c>
      <c r="BT83" s="15">
        <v>-135753.10999999999</v>
      </c>
      <c r="BU83" s="15">
        <v>-272797.96999999997</v>
      </c>
      <c r="BV83" s="15">
        <v>-9445.1299999999992</v>
      </c>
      <c r="BW83" s="15">
        <v>-4768003.04</v>
      </c>
      <c r="BX83" s="15">
        <v>-583221</v>
      </c>
      <c r="BY83" s="15">
        <v>-37480.980000000003</v>
      </c>
      <c r="BZ83" s="15">
        <v>-207289.9</v>
      </c>
      <c r="CA83" s="15">
        <v>-62379.76</v>
      </c>
      <c r="CB83" s="15">
        <v>-18613.95</v>
      </c>
      <c r="CC83" s="15">
        <v>-15977</v>
      </c>
      <c r="CD83" s="15">
        <v>-29342.61</v>
      </c>
      <c r="CE83" s="15">
        <v>-76807</v>
      </c>
      <c r="CF83" s="15">
        <v>-321055.73</v>
      </c>
      <c r="CG83" s="15">
        <v>-46379.28</v>
      </c>
      <c r="CH83" s="15"/>
      <c r="CI83" s="15"/>
      <c r="CJ83" s="15"/>
      <c r="CK83" s="15"/>
      <c r="CL83" s="15"/>
      <c r="CM83" s="15"/>
      <c r="CN83" s="15"/>
      <c r="CO83" s="2"/>
      <c r="CP83" s="2"/>
      <c r="CQ83" s="2"/>
    </row>
    <row r="84" spans="1:95" x14ac:dyDescent="0.2">
      <c r="A84" s="1" t="s">
        <v>309</v>
      </c>
      <c r="B84" s="1"/>
      <c r="D84" s="15">
        <v>-5322</v>
      </c>
      <c r="E84" s="15">
        <v>96671</v>
      </c>
      <c r="F84" s="15">
        <v>-326957</v>
      </c>
      <c r="G84" s="15">
        <v>-138484.46</v>
      </c>
      <c r="H84" s="15">
        <v>-589630.74</v>
      </c>
      <c r="I84" s="15">
        <v>-944027.62</v>
      </c>
      <c r="J84" s="15">
        <v>-185716.99</v>
      </c>
      <c r="K84" s="15">
        <v>-540871</v>
      </c>
      <c r="L84" s="15">
        <v>-97194.76</v>
      </c>
      <c r="M84" s="15">
        <v>-119936.82</v>
      </c>
      <c r="N84" s="15">
        <v>-12287.16</v>
      </c>
      <c r="O84" s="15">
        <v>-435313.75</v>
      </c>
      <c r="P84" s="15">
        <v>0</v>
      </c>
      <c r="Q84" s="15">
        <v>-8130</v>
      </c>
      <c r="R84" s="15">
        <v>0</v>
      </c>
      <c r="S84" s="15">
        <v>-41352.449999999997</v>
      </c>
      <c r="T84" s="15">
        <v>-646349</v>
      </c>
      <c r="U84" s="15">
        <v>-23013.95</v>
      </c>
      <c r="V84" s="15">
        <v>-875440</v>
      </c>
      <c r="W84" s="15">
        <v>-103490</v>
      </c>
      <c r="X84" s="15">
        <v>-62836.15</v>
      </c>
      <c r="Y84" s="15">
        <v>-179038.31</v>
      </c>
      <c r="Z84" s="15">
        <v>-111121.15</v>
      </c>
      <c r="AA84" s="15">
        <v>-20661.93</v>
      </c>
      <c r="AB84" s="15">
        <v>-2550</v>
      </c>
      <c r="AC84" s="15">
        <v>0</v>
      </c>
      <c r="AD84" s="15">
        <v>-879614.63</v>
      </c>
      <c r="AE84" s="15">
        <v>-17308.34</v>
      </c>
      <c r="AF84" s="15">
        <v>-466600.33</v>
      </c>
      <c r="AG84" s="15">
        <v>-128495</v>
      </c>
      <c r="AH84" s="15">
        <v>-170410</v>
      </c>
      <c r="AI84" s="15">
        <v>-19990</v>
      </c>
      <c r="AJ84" s="15">
        <v>-1220817.8</v>
      </c>
      <c r="AK84" s="15">
        <v>-5346.42</v>
      </c>
      <c r="AL84" s="15">
        <v>-75323.929999999993</v>
      </c>
      <c r="AM84" s="15">
        <v>-1299509.5</v>
      </c>
      <c r="AN84" s="15">
        <v>1416800</v>
      </c>
      <c r="AO84" s="15">
        <v>-3865896.63</v>
      </c>
      <c r="AP84" s="15">
        <v>-145617.92000000001</v>
      </c>
      <c r="AQ84" s="15">
        <v>-36650</v>
      </c>
      <c r="AR84" s="15">
        <v>-335388.39</v>
      </c>
      <c r="AS84" s="15">
        <v>-233223.09</v>
      </c>
      <c r="AT84" s="15">
        <v>-133125.44</v>
      </c>
      <c r="AU84" s="15">
        <v>-54946</v>
      </c>
      <c r="AV84" s="15">
        <v>-818319.94</v>
      </c>
      <c r="AW84" s="15">
        <v>-93975.95</v>
      </c>
      <c r="AX84" s="15">
        <v>-105719.09</v>
      </c>
      <c r="AY84" s="15">
        <v>-427129</v>
      </c>
      <c r="AZ84" s="15">
        <v>0</v>
      </c>
      <c r="BA84" s="15">
        <v>-312956.11</v>
      </c>
      <c r="BB84" s="15">
        <v>-963120.63</v>
      </c>
      <c r="BC84" s="15">
        <v>-48493.7</v>
      </c>
      <c r="BD84" s="15">
        <v>-95702.22</v>
      </c>
      <c r="BE84" s="15">
        <v>-297555.17</v>
      </c>
      <c r="BF84" s="15">
        <v>-31140.01</v>
      </c>
      <c r="BG84" s="15">
        <v>-343181.7</v>
      </c>
      <c r="BH84" s="15">
        <v>-152218.57999999999</v>
      </c>
      <c r="BI84" s="15">
        <v>-325828.93</v>
      </c>
      <c r="BJ84" s="15">
        <v>-1073665.17</v>
      </c>
      <c r="BK84" s="15">
        <v>-43850.85</v>
      </c>
      <c r="BL84" s="15">
        <v>-280440</v>
      </c>
      <c r="BM84" s="15">
        <v>-28810</v>
      </c>
      <c r="BN84" s="15">
        <v>-742517.57</v>
      </c>
      <c r="BO84" s="15">
        <v>-51112.4</v>
      </c>
      <c r="BP84" s="15">
        <v>-2711438.45</v>
      </c>
      <c r="BQ84" s="15">
        <v>-18030</v>
      </c>
      <c r="BR84" s="15">
        <v>-119858.79</v>
      </c>
      <c r="BS84" s="15">
        <v>-24855</v>
      </c>
      <c r="BT84" s="15">
        <v>-165327.10999999999</v>
      </c>
      <c r="BU84" s="15">
        <v>-324350.92</v>
      </c>
      <c r="BV84" s="15">
        <v>-54490</v>
      </c>
      <c r="BW84" s="15">
        <v>-4744891.1900000004</v>
      </c>
      <c r="BX84" s="15">
        <v>-1654417</v>
      </c>
      <c r="BY84" s="15">
        <v>-42020</v>
      </c>
      <c r="BZ84" s="15">
        <v>-279258.31</v>
      </c>
      <c r="CA84" s="15">
        <v>-173998.21</v>
      </c>
      <c r="CB84" s="15">
        <v>-61681.04</v>
      </c>
      <c r="CC84" s="15">
        <v>-25895</v>
      </c>
      <c r="CD84" s="15">
        <v>-15324.25</v>
      </c>
      <c r="CE84" s="15">
        <v>-4583</v>
      </c>
      <c r="CF84" s="15">
        <v>-249082.23</v>
      </c>
      <c r="CG84" s="15">
        <v>-95807.98</v>
      </c>
      <c r="CH84" s="15"/>
      <c r="CI84" s="15"/>
      <c r="CJ84" s="15"/>
      <c r="CK84" s="15"/>
      <c r="CL84" s="15"/>
      <c r="CM84" s="15"/>
      <c r="CN84" s="15"/>
      <c r="CO84" s="2"/>
      <c r="CP84" s="2"/>
      <c r="CQ84" s="2"/>
    </row>
    <row r="85" spans="1:95" x14ac:dyDescent="0.2">
      <c r="A85" s="1" t="s">
        <v>310</v>
      </c>
      <c r="B85" s="1"/>
      <c r="D85" s="15">
        <v>-45219.6</v>
      </c>
      <c r="E85" s="15">
        <v>-376221</v>
      </c>
      <c r="F85" s="15">
        <v>-257176</v>
      </c>
      <c r="G85" s="15">
        <v>-197475.23</v>
      </c>
      <c r="H85" s="15">
        <v>-208361.7</v>
      </c>
      <c r="I85" s="15">
        <v>-681242.24</v>
      </c>
      <c r="J85" s="15">
        <v>-505016.15</v>
      </c>
      <c r="K85" s="15">
        <v>-260707</v>
      </c>
      <c r="L85" s="15">
        <v>-1250102.02</v>
      </c>
      <c r="M85" s="15">
        <v>-114841.87</v>
      </c>
      <c r="N85" s="15">
        <v>-18899.48</v>
      </c>
      <c r="O85" s="15">
        <v>-362303.77</v>
      </c>
      <c r="P85" s="15">
        <v>0</v>
      </c>
      <c r="Q85" s="15">
        <v>-24028.5</v>
      </c>
      <c r="R85" s="15">
        <v>0</v>
      </c>
      <c r="S85" s="15">
        <v>-58150.41</v>
      </c>
      <c r="T85" s="15">
        <v>-469804</v>
      </c>
      <c r="U85" s="15">
        <v>-140305.89000000001</v>
      </c>
      <c r="V85" s="15">
        <v>-1969149</v>
      </c>
      <c r="W85" s="15">
        <v>-524179</v>
      </c>
      <c r="X85" s="15">
        <v>-185781.27</v>
      </c>
      <c r="Y85" s="15">
        <v>-960593.95</v>
      </c>
      <c r="Z85" s="15">
        <v>-339250.85</v>
      </c>
      <c r="AA85" s="15">
        <v>-46215.33</v>
      </c>
      <c r="AB85" s="15">
        <v>-48133.66</v>
      </c>
      <c r="AC85" s="15">
        <v>-196640.71</v>
      </c>
      <c r="AD85" s="15">
        <v>-183720.15</v>
      </c>
      <c r="AE85" s="15">
        <v>-268815.89</v>
      </c>
      <c r="AF85" s="15">
        <v>-394331.78</v>
      </c>
      <c r="AG85" s="15">
        <v>-414601.65</v>
      </c>
      <c r="AH85" s="15">
        <v>-690273</v>
      </c>
      <c r="AI85" s="15">
        <v>-22341.54</v>
      </c>
      <c r="AJ85" s="15">
        <v>-1617469.83</v>
      </c>
      <c r="AK85" s="15">
        <v>-131755.42000000001</v>
      </c>
      <c r="AL85" s="15">
        <v>-121918.39999999999</v>
      </c>
      <c r="AM85" s="15">
        <v>-986679.21</v>
      </c>
      <c r="AN85" s="15">
        <v>-127457200</v>
      </c>
      <c r="AO85" s="15">
        <v>-1526998.01</v>
      </c>
      <c r="AP85" s="15">
        <v>-521903.29</v>
      </c>
      <c r="AQ85" s="15">
        <v>-112040.05</v>
      </c>
      <c r="AR85" s="15">
        <v>-359556.6</v>
      </c>
      <c r="AS85" s="15">
        <v>-594023.63</v>
      </c>
      <c r="AT85" s="15">
        <v>-469572.31</v>
      </c>
      <c r="AU85" s="15">
        <v>-710019.55</v>
      </c>
      <c r="AV85" s="15">
        <v>-877581.39</v>
      </c>
      <c r="AW85" s="15">
        <v>-295019.45</v>
      </c>
      <c r="AX85" s="15">
        <v>-352242.85</v>
      </c>
      <c r="AY85" s="15">
        <v>-346350.66</v>
      </c>
      <c r="AZ85" s="15">
        <v>0</v>
      </c>
      <c r="BA85" s="15">
        <v>-169734.6</v>
      </c>
      <c r="BB85" s="15">
        <v>-1274519.71</v>
      </c>
      <c r="BC85" s="15">
        <v>-77527.960000000006</v>
      </c>
      <c r="BD85" s="15">
        <v>-414697.72</v>
      </c>
      <c r="BE85" s="15">
        <v>-181918.36</v>
      </c>
      <c r="BF85" s="15">
        <v>-327984.03000000003</v>
      </c>
      <c r="BG85" s="15">
        <v>-531196.82999999996</v>
      </c>
      <c r="BH85" s="15">
        <v>-364784.67</v>
      </c>
      <c r="BI85" s="15">
        <v>-451980.48</v>
      </c>
      <c r="BJ85" s="15">
        <v>-164385.98000000001</v>
      </c>
      <c r="BK85" s="15">
        <v>-286635.36</v>
      </c>
      <c r="BL85" s="15">
        <v>-365945</v>
      </c>
      <c r="BM85" s="15">
        <v>-133291.16</v>
      </c>
      <c r="BN85" s="15">
        <v>-652237.06999999995</v>
      </c>
      <c r="BO85" s="15">
        <v>-126303.36</v>
      </c>
      <c r="BP85" s="15">
        <v>-2229038.7400000002</v>
      </c>
      <c r="BQ85" s="15">
        <v>-154005.19</v>
      </c>
      <c r="BR85" s="15">
        <v>-224858.32</v>
      </c>
      <c r="BS85" s="15">
        <v>-132894.26</v>
      </c>
      <c r="BT85" s="15">
        <v>-405422.33</v>
      </c>
      <c r="BU85" s="15">
        <v>360495.59</v>
      </c>
      <c r="BV85" s="15">
        <v>-40490.400000000001</v>
      </c>
      <c r="BW85" s="15">
        <v>-8323254.29</v>
      </c>
      <c r="BX85" s="15">
        <v>-2573713</v>
      </c>
      <c r="BY85" s="15">
        <v>-321359.95</v>
      </c>
      <c r="BZ85" s="15">
        <v>-398282.18</v>
      </c>
      <c r="CA85" s="15">
        <v>-174727.6</v>
      </c>
      <c r="CB85" s="15">
        <v>-165470.68</v>
      </c>
      <c r="CC85" s="15">
        <v>-23927</v>
      </c>
      <c r="CD85" s="15">
        <v>-35962.44</v>
      </c>
      <c r="CE85" s="15">
        <v>-661152</v>
      </c>
      <c r="CF85" s="15">
        <v>-799305.79</v>
      </c>
      <c r="CG85" s="15">
        <v>-304511.57</v>
      </c>
      <c r="CH85" s="15"/>
      <c r="CI85" s="15"/>
      <c r="CJ85" s="15"/>
      <c r="CK85" s="15"/>
      <c r="CL85" s="15"/>
      <c r="CM85" s="15"/>
      <c r="CN85" s="15"/>
      <c r="CO85" s="2"/>
      <c r="CP85" s="2"/>
      <c r="CQ85" s="2"/>
    </row>
    <row r="86" spans="1:95" x14ac:dyDescent="0.2">
      <c r="A86" s="1" t="s">
        <v>311</v>
      </c>
      <c r="B86" s="1"/>
      <c r="D86" s="15">
        <v>113.48999999999796</v>
      </c>
      <c r="E86" s="15">
        <v>0</v>
      </c>
      <c r="F86" s="15">
        <v>-706462</v>
      </c>
      <c r="G86" s="15">
        <v>-2566.1799999999998</v>
      </c>
      <c r="H86" s="15">
        <v>-58352.22</v>
      </c>
      <c r="I86" s="15">
        <v>144297.04</v>
      </c>
      <c r="J86" s="15">
        <v>-20626.46</v>
      </c>
      <c r="K86" s="15">
        <v>-73442</v>
      </c>
      <c r="L86" s="15">
        <v>-12032.29</v>
      </c>
      <c r="M86" s="15">
        <v>-58844.93</v>
      </c>
      <c r="N86" s="15">
        <v>0</v>
      </c>
      <c r="O86" s="15">
        <v>7896.7799999999697</v>
      </c>
      <c r="P86" s="15">
        <v>0</v>
      </c>
      <c r="Q86" s="15">
        <v>-3349.51</v>
      </c>
      <c r="R86" s="15">
        <v>0</v>
      </c>
      <c r="S86" s="15">
        <v>-169025.39</v>
      </c>
      <c r="T86" s="15">
        <v>-1590371</v>
      </c>
      <c r="U86" s="15">
        <v>0</v>
      </c>
      <c r="V86" s="15">
        <v>-827459</v>
      </c>
      <c r="W86" s="15">
        <v>0</v>
      </c>
      <c r="X86" s="15">
        <v>-4351.97</v>
      </c>
      <c r="Y86" s="15">
        <v>-236563.77</v>
      </c>
      <c r="Z86" s="15">
        <v>-125647.91</v>
      </c>
      <c r="AA86" s="15">
        <v>-10290.85</v>
      </c>
      <c r="AB86" s="15">
        <v>-2605.44</v>
      </c>
      <c r="AC86" s="15">
        <v>0</v>
      </c>
      <c r="AD86" s="15">
        <v>-13582.14</v>
      </c>
      <c r="AE86" s="15">
        <v>-29135.21</v>
      </c>
      <c r="AF86" s="15">
        <v>-737005.2</v>
      </c>
      <c r="AG86" s="15">
        <v>-386713.87</v>
      </c>
      <c r="AH86" s="15">
        <v>-478734</v>
      </c>
      <c r="AI86" s="15">
        <v>0</v>
      </c>
      <c r="AJ86" s="15">
        <v>-214609.92000000001</v>
      </c>
      <c r="AK86" s="15">
        <v>-2699.34</v>
      </c>
      <c r="AL86" s="15">
        <v>0</v>
      </c>
      <c r="AM86" s="15">
        <v>-562410.71</v>
      </c>
      <c r="AN86" s="15">
        <v>-1496400</v>
      </c>
      <c r="AO86" s="15">
        <v>-1622294.22</v>
      </c>
      <c r="AP86" s="15">
        <v>-57288.66</v>
      </c>
      <c r="AQ86" s="15">
        <v>-21835.25</v>
      </c>
      <c r="AR86" s="15">
        <v>0</v>
      </c>
      <c r="AS86" s="15">
        <v>-207779.11</v>
      </c>
      <c r="AT86" s="15">
        <v>-626554.27</v>
      </c>
      <c r="AU86" s="15">
        <v>-13453.74</v>
      </c>
      <c r="AV86" s="15">
        <v>-914049.68</v>
      </c>
      <c r="AW86" s="15">
        <v>-17966.78</v>
      </c>
      <c r="AX86" s="15">
        <v>-52883.25</v>
      </c>
      <c r="AY86" s="15">
        <v>-49421.32</v>
      </c>
      <c r="AZ86" s="15">
        <v>0</v>
      </c>
      <c r="BA86" s="15">
        <v>-22363.4</v>
      </c>
      <c r="BB86" s="15">
        <v>0</v>
      </c>
      <c r="BC86" s="15">
        <v>-91403.46</v>
      </c>
      <c r="BD86" s="15">
        <v>-14378.99</v>
      </c>
      <c r="BE86" s="15">
        <v>-64449.86</v>
      </c>
      <c r="BF86" s="15">
        <v>0</v>
      </c>
      <c r="BG86" s="15">
        <v>-110486.27</v>
      </c>
      <c r="BH86" s="15">
        <v>-121447.46</v>
      </c>
      <c r="BI86" s="15">
        <v>-31832.27</v>
      </c>
      <c r="BJ86" s="15">
        <v>0</v>
      </c>
      <c r="BK86" s="15">
        <v>0</v>
      </c>
      <c r="BL86" s="15">
        <v>-257859</v>
      </c>
      <c r="BM86" s="15">
        <v>7090.33</v>
      </c>
      <c r="BN86" s="15">
        <v>0</v>
      </c>
      <c r="BO86" s="15">
        <v>0</v>
      </c>
      <c r="BP86" s="15">
        <v>-731703.41</v>
      </c>
      <c r="BQ86" s="15">
        <v>-10378.280000000001</v>
      </c>
      <c r="BR86" s="15">
        <v>-20123.060000000001</v>
      </c>
      <c r="BS86" s="15">
        <v>-245.74</v>
      </c>
      <c r="BT86" s="15">
        <v>-100896</v>
      </c>
      <c r="BU86" s="15">
        <v>-32278.560000000001</v>
      </c>
      <c r="BV86" s="15">
        <v>-27974.55</v>
      </c>
      <c r="BW86" s="15">
        <v>-4427352.4000000004</v>
      </c>
      <c r="BX86" s="15">
        <v>-612287</v>
      </c>
      <c r="BY86" s="15">
        <v>0</v>
      </c>
      <c r="BZ86" s="15">
        <v>-156715.04999999999</v>
      </c>
      <c r="CA86" s="15">
        <v>0</v>
      </c>
      <c r="CB86" s="15">
        <v>-35062.99</v>
      </c>
      <c r="CC86" s="15">
        <v>-67276</v>
      </c>
      <c r="CD86" s="15">
        <v>-3720.82</v>
      </c>
      <c r="CE86" s="15">
        <v>-29651</v>
      </c>
      <c r="CF86" s="15">
        <v>-58635.18</v>
      </c>
      <c r="CG86" s="15">
        <v>-145280.13</v>
      </c>
      <c r="CH86" s="15"/>
      <c r="CI86" s="15"/>
      <c r="CJ86" s="15"/>
      <c r="CK86" s="15"/>
      <c r="CL86" s="15"/>
      <c r="CM86" s="15"/>
      <c r="CN86" s="15"/>
      <c r="CO86" s="2"/>
      <c r="CP86" s="2"/>
      <c r="CQ86" s="2"/>
    </row>
    <row r="87" spans="1:95" x14ac:dyDescent="0.2">
      <c r="A87" s="1" t="s">
        <v>312</v>
      </c>
      <c r="B87" s="1"/>
      <c r="D87" s="15">
        <v>-9967.49</v>
      </c>
      <c r="E87" s="15">
        <v>-327263</v>
      </c>
      <c r="F87" s="15">
        <v>-326127</v>
      </c>
      <c r="G87" s="15">
        <v>-65283.34</v>
      </c>
      <c r="H87" s="15">
        <v>-460544.77</v>
      </c>
      <c r="I87" s="15">
        <v>-492503.03</v>
      </c>
      <c r="J87" s="15">
        <v>-151304.18</v>
      </c>
      <c r="K87" s="15">
        <v>-500735</v>
      </c>
      <c r="L87" s="15">
        <v>-187241.1</v>
      </c>
      <c r="M87" s="15">
        <v>-199542.58</v>
      </c>
      <c r="N87" s="15">
        <v>-46328.89</v>
      </c>
      <c r="O87" s="15">
        <v>-131958.64000000001</v>
      </c>
      <c r="P87" s="15">
        <v>0</v>
      </c>
      <c r="Q87" s="15">
        <v>-40680.800000000003</v>
      </c>
      <c r="R87" s="15">
        <v>0</v>
      </c>
      <c r="S87" s="15">
        <v>-326026.40999999997</v>
      </c>
      <c r="T87" s="15">
        <v>-555720</v>
      </c>
      <c r="U87" s="15">
        <v>-63853.61</v>
      </c>
      <c r="V87" s="15">
        <v>-12803560</v>
      </c>
      <c r="W87" s="15">
        <v>-314320.55</v>
      </c>
      <c r="X87" s="15">
        <v>-80610.320000000007</v>
      </c>
      <c r="Y87" s="15">
        <v>-80497.350000000006</v>
      </c>
      <c r="Z87" s="15">
        <v>-192062.84</v>
      </c>
      <c r="AA87" s="15">
        <v>-19506.55</v>
      </c>
      <c r="AB87" s="15">
        <v>-10132.709999999999</v>
      </c>
      <c r="AC87" s="15">
        <v>-489848.73</v>
      </c>
      <c r="AD87" s="15">
        <v>-671661.5</v>
      </c>
      <c r="AE87" s="15">
        <v>-184413.45</v>
      </c>
      <c r="AF87" s="15">
        <v>-524956.06999999995</v>
      </c>
      <c r="AG87" s="15">
        <v>-1157584.3500000001</v>
      </c>
      <c r="AH87" s="15">
        <v>-159160</v>
      </c>
      <c r="AI87" s="15">
        <v>-187964.78</v>
      </c>
      <c r="AJ87" s="15">
        <v>-2584773.13</v>
      </c>
      <c r="AK87" s="15">
        <v>-15860.46</v>
      </c>
      <c r="AL87" s="15">
        <v>-127251.64</v>
      </c>
      <c r="AM87" s="15">
        <v>-376675.08</v>
      </c>
      <c r="AN87" s="15">
        <v>-35625200</v>
      </c>
      <c r="AO87" s="15">
        <v>-2291043.17</v>
      </c>
      <c r="AP87" s="15">
        <v>-137707.84</v>
      </c>
      <c r="AQ87" s="15">
        <v>-124176.64</v>
      </c>
      <c r="AR87" s="15">
        <v>-150866.63</v>
      </c>
      <c r="AS87" s="15">
        <v>-1136466.96</v>
      </c>
      <c r="AT87" s="15">
        <v>-195112.91</v>
      </c>
      <c r="AU87" s="15">
        <v>-148464.12</v>
      </c>
      <c r="AV87" s="15">
        <v>-1003222.21</v>
      </c>
      <c r="AW87" s="15">
        <v>-60918.34</v>
      </c>
      <c r="AX87" s="15">
        <v>-57145.37</v>
      </c>
      <c r="AY87" s="15">
        <v>-578424.11</v>
      </c>
      <c r="AZ87" s="15">
        <v>0</v>
      </c>
      <c r="BA87" s="15">
        <v>-231855.51</v>
      </c>
      <c r="BB87" s="15">
        <v>-254287.62</v>
      </c>
      <c r="BC87" s="15">
        <v>124872.96000000001</v>
      </c>
      <c r="BD87" s="15">
        <v>-103522.78</v>
      </c>
      <c r="BE87" s="15">
        <v>-730738.9</v>
      </c>
      <c r="BF87" s="15">
        <v>-78387.02</v>
      </c>
      <c r="BG87" s="15">
        <v>-1402398.26</v>
      </c>
      <c r="BH87" s="15">
        <v>-93548.72</v>
      </c>
      <c r="BI87" s="15">
        <v>-130368.4</v>
      </c>
      <c r="BJ87" s="15">
        <v>-1111924.68</v>
      </c>
      <c r="BK87" s="15">
        <v>-255040.01</v>
      </c>
      <c r="BL87" s="15">
        <v>-726844</v>
      </c>
      <c r="BM87" s="15">
        <v>-158507.32</v>
      </c>
      <c r="BN87" s="15">
        <v>-231719.35</v>
      </c>
      <c r="BO87" s="15">
        <v>-42146.2</v>
      </c>
      <c r="BP87" s="15">
        <v>-4677331.08</v>
      </c>
      <c r="BQ87" s="15">
        <v>-66022.19</v>
      </c>
      <c r="BR87" s="15">
        <v>-33096.43</v>
      </c>
      <c r="BS87" s="15">
        <v>-37329.65</v>
      </c>
      <c r="BT87" s="15">
        <v>-10778.81</v>
      </c>
      <c r="BU87" s="15">
        <v>-687253.22</v>
      </c>
      <c r="BV87" s="15">
        <v>-40870.639999999999</v>
      </c>
      <c r="BW87" s="15">
        <v>-13072442.370000001</v>
      </c>
      <c r="BX87" s="15">
        <v>-2205557</v>
      </c>
      <c r="BY87" s="15">
        <v>-112735.83</v>
      </c>
      <c r="BZ87" s="15">
        <v>-702957.1</v>
      </c>
      <c r="CA87" s="15">
        <v>-270603.28999999998</v>
      </c>
      <c r="CB87" s="15">
        <v>-11371.41</v>
      </c>
      <c r="CC87" s="15">
        <v>-77983</v>
      </c>
      <c r="CD87" s="15">
        <v>-56654.06</v>
      </c>
      <c r="CE87" s="15">
        <v>-492044</v>
      </c>
      <c r="CF87" s="15">
        <v>-30276.91</v>
      </c>
      <c r="CG87" s="15">
        <v>-176813.46</v>
      </c>
      <c r="CH87" s="15"/>
      <c r="CI87" s="15"/>
      <c r="CJ87" s="15"/>
      <c r="CK87" s="15"/>
      <c r="CL87" s="15"/>
      <c r="CM87" s="15"/>
      <c r="CN87" s="15"/>
      <c r="CO87" s="2"/>
      <c r="CP87" s="2"/>
      <c r="CQ87" s="2"/>
    </row>
    <row r="88" spans="1:95" x14ac:dyDescent="0.2">
      <c r="A88" s="1" t="s">
        <v>101</v>
      </c>
      <c r="B88" s="1"/>
      <c r="D88" s="15">
        <v>1790803.92</v>
      </c>
      <c r="E88" s="15">
        <v>112076539</v>
      </c>
      <c r="F88" s="15">
        <v>68972661</v>
      </c>
      <c r="G88" s="15">
        <v>18562206.970000003</v>
      </c>
      <c r="H88" s="15">
        <v>74203265.829999998</v>
      </c>
      <c r="I88" s="15">
        <v>119584268.48</v>
      </c>
      <c r="J88" s="15">
        <v>23430025.120000001</v>
      </c>
      <c r="K88" s="15">
        <v>111261806</v>
      </c>
      <c r="L88" s="15">
        <v>21420602.25</v>
      </c>
      <c r="M88" s="15">
        <v>11898724.780000001</v>
      </c>
      <c r="N88" s="15">
        <v>1962139.59</v>
      </c>
      <c r="O88" s="15">
        <v>60667641.420000002</v>
      </c>
      <c r="P88" s="15">
        <v>0</v>
      </c>
      <c r="Q88" s="15">
        <v>1904362.17</v>
      </c>
      <c r="R88" s="15">
        <v>0</v>
      </c>
      <c r="S88" s="15">
        <v>16035094.780000001</v>
      </c>
      <c r="T88" s="15">
        <v>179720184</v>
      </c>
      <c r="U88" s="15">
        <v>4817709.53</v>
      </c>
      <c r="V88" s="15">
        <v>548254581</v>
      </c>
      <c r="W88" s="15">
        <v>27655430.530000001</v>
      </c>
      <c r="X88" s="15">
        <v>4577349.42</v>
      </c>
      <c r="Y88" s="15">
        <v>42698523.289999999</v>
      </c>
      <c r="Z88" s="15">
        <v>43174035.369999997</v>
      </c>
      <c r="AA88" s="15">
        <v>5893798.4199999999</v>
      </c>
      <c r="AB88" s="15">
        <v>648357.18000000005</v>
      </c>
      <c r="AC88" s="15">
        <v>13868606.25</v>
      </c>
      <c r="AD88" s="15">
        <v>67885926.280000001</v>
      </c>
      <c r="AE88" s="15">
        <v>12998655.239999998</v>
      </c>
      <c r="AF88" s="15">
        <v>111842680.24000001</v>
      </c>
      <c r="AG88" s="15">
        <v>26946351.599999998</v>
      </c>
      <c r="AH88" s="15">
        <v>35466817</v>
      </c>
      <c r="AI88" s="15">
        <v>6173250.0099999988</v>
      </c>
      <c r="AJ88" s="15">
        <v>373862714.25999999</v>
      </c>
      <c r="AK88" s="15">
        <v>1869714.22</v>
      </c>
      <c r="AL88" s="15">
        <v>13484602.699999999</v>
      </c>
      <c r="AM88" s="15">
        <v>275768626.92000002</v>
      </c>
      <c r="AN88" s="15">
        <v>1905054600</v>
      </c>
      <c r="AO88" s="15">
        <v>543004933.47000003</v>
      </c>
      <c r="AP88" s="15">
        <v>16899793.34</v>
      </c>
      <c r="AQ88" s="15">
        <v>7570393.21</v>
      </c>
      <c r="AR88" s="15">
        <v>48871516.990000002</v>
      </c>
      <c r="AS88" s="15">
        <v>137762655.25</v>
      </c>
      <c r="AT88" s="15">
        <v>19399174.359999999</v>
      </c>
      <c r="AU88" s="15">
        <v>14990261.219999999</v>
      </c>
      <c r="AV88" s="15">
        <v>243659389.86000001</v>
      </c>
      <c r="AW88" s="15">
        <v>14454230.570000002</v>
      </c>
      <c r="AX88" s="15">
        <v>15950858.140000001</v>
      </c>
      <c r="AY88" s="15">
        <v>49811659.950000003</v>
      </c>
      <c r="AZ88" s="15">
        <v>0</v>
      </c>
      <c r="BA88" s="15">
        <v>54035453.00999999</v>
      </c>
      <c r="BB88" s="15">
        <v>94736786.910000011</v>
      </c>
      <c r="BC88" s="15">
        <v>12601585.940000001</v>
      </c>
      <c r="BD88" s="15">
        <v>27950865.52</v>
      </c>
      <c r="BE88" s="15">
        <v>41077195.090000004</v>
      </c>
      <c r="BF88" s="15">
        <v>9035186.790000001</v>
      </c>
      <c r="BG88" s="15">
        <v>114610845.50999999</v>
      </c>
      <c r="BH88" s="15">
        <v>17225901.370000001</v>
      </c>
      <c r="BI88" s="15">
        <v>22569156.66</v>
      </c>
      <c r="BJ88" s="15">
        <v>77470032.469999999</v>
      </c>
      <c r="BK88" s="15">
        <v>14503704.529999999</v>
      </c>
      <c r="BL88" s="15">
        <v>47481897</v>
      </c>
      <c r="BM88" s="15">
        <v>6525083.2199999997</v>
      </c>
      <c r="BN88" s="15">
        <v>57754798.549999997</v>
      </c>
      <c r="BO88" s="15">
        <v>14596613.370000001</v>
      </c>
      <c r="BP88" s="15">
        <v>483639257.66999996</v>
      </c>
      <c r="BQ88" s="15">
        <v>7510361.2000000002</v>
      </c>
      <c r="BR88" s="15">
        <v>8603173.0999999996</v>
      </c>
      <c r="BS88" s="15">
        <v>5427896.7800000003</v>
      </c>
      <c r="BT88" s="15">
        <v>25306070.490000002</v>
      </c>
      <c r="BU88" s="15">
        <v>66488637.340000004</v>
      </c>
      <c r="BV88" s="15">
        <v>15646669.1</v>
      </c>
      <c r="BW88" s="15">
        <v>1869277455.8400002</v>
      </c>
      <c r="BX88" s="15">
        <v>183750445</v>
      </c>
      <c r="BY88" s="15">
        <v>8460297.3900000006</v>
      </c>
      <c r="BZ88" s="15">
        <v>92877432.539999992</v>
      </c>
      <c r="CA88" s="15">
        <v>35131100.859999999</v>
      </c>
      <c r="CB88" s="15">
        <v>5874800.5700000003</v>
      </c>
      <c r="CC88" s="15">
        <v>6470053</v>
      </c>
      <c r="CD88" s="15">
        <v>4691407.53</v>
      </c>
      <c r="CE88" s="15">
        <v>31047031</v>
      </c>
      <c r="CF88" s="15">
        <v>62664255.030000001</v>
      </c>
      <c r="CG88" s="15">
        <v>27420436.010000002</v>
      </c>
      <c r="CH88" s="15"/>
      <c r="CI88" s="15"/>
      <c r="CJ88" s="15"/>
      <c r="CK88" s="15"/>
      <c r="CL88" s="15"/>
      <c r="CM88" s="15"/>
      <c r="CN88" s="15"/>
      <c r="CO88" s="2"/>
      <c r="CP88" s="2"/>
      <c r="CQ88" s="2"/>
    </row>
    <row r="89" spans="1:95" x14ac:dyDescent="0.2">
      <c r="A89" s="1" t="s">
        <v>313</v>
      </c>
      <c r="B89" s="1"/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199719.4</v>
      </c>
      <c r="J89" s="15">
        <v>352762.42</v>
      </c>
      <c r="K89" s="15">
        <v>39698</v>
      </c>
      <c r="L89" s="15">
        <v>0</v>
      </c>
      <c r="M89" s="15">
        <v>86945.25</v>
      </c>
      <c r="N89" s="15">
        <v>16456.64</v>
      </c>
      <c r="O89" s="15">
        <v>552129.63</v>
      </c>
      <c r="P89" s="15">
        <v>0</v>
      </c>
      <c r="Q89" s="15">
        <v>36609.46</v>
      </c>
      <c r="R89" s="15">
        <v>0</v>
      </c>
      <c r="S89" s="15">
        <v>397238.5</v>
      </c>
      <c r="T89" s="15">
        <v>0</v>
      </c>
      <c r="U89" s="15">
        <v>307779.95</v>
      </c>
      <c r="V89" s="15">
        <v>1138587</v>
      </c>
      <c r="W89" s="15">
        <v>392326.1</v>
      </c>
      <c r="X89" s="15">
        <v>139321.01</v>
      </c>
      <c r="Y89" s="15">
        <v>973562.47</v>
      </c>
      <c r="Z89" s="15">
        <v>153284.04999999999</v>
      </c>
      <c r="AA89" s="15">
        <v>0</v>
      </c>
      <c r="AB89" s="15">
        <v>42454.67</v>
      </c>
      <c r="AC89" s="15">
        <v>0</v>
      </c>
      <c r="AD89" s="15">
        <v>3895137.64</v>
      </c>
      <c r="AE89" s="15">
        <v>125407.61</v>
      </c>
      <c r="AF89" s="15">
        <v>155543.32</v>
      </c>
      <c r="AG89" s="15">
        <v>309753.05</v>
      </c>
      <c r="AH89" s="15">
        <v>576462</v>
      </c>
      <c r="AI89" s="15">
        <v>76107.48</v>
      </c>
      <c r="AJ89" s="15">
        <v>177941.96</v>
      </c>
      <c r="AK89" s="15">
        <v>126455.7</v>
      </c>
      <c r="AL89" s="15">
        <v>105452.49</v>
      </c>
      <c r="AM89" s="15">
        <v>79343.61</v>
      </c>
      <c r="AN89" s="15">
        <v>-2386100</v>
      </c>
      <c r="AO89" s="15">
        <v>1187082.22</v>
      </c>
      <c r="AP89" s="15">
        <v>344549.28</v>
      </c>
      <c r="AQ89" s="15">
        <v>0</v>
      </c>
      <c r="AR89" s="15">
        <v>169479.6</v>
      </c>
      <c r="AS89" s="15">
        <v>0</v>
      </c>
      <c r="AT89" s="15">
        <v>343495.04</v>
      </c>
      <c r="AU89" s="15">
        <v>625590.54</v>
      </c>
      <c r="AV89" s="15">
        <v>0</v>
      </c>
      <c r="AW89" s="15">
        <v>43744.58</v>
      </c>
      <c r="AX89" s="15">
        <v>339828.73</v>
      </c>
      <c r="AY89" s="15">
        <v>186250.29</v>
      </c>
      <c r="AZ89" s="15">
        <v>0</v>
      </c>
      <c r="BA89" s="15">
        <v>0</v>
      </c>
      <c r="BB89" s="15">
        <v>795561.11</v>
      </c>
      <c r="BC89" s="15">
        <v>0</v>
      </c>
      <c r="BD89" s="15">
        <v>290935.49</v>
      </c>
      <c r="BE89" s="15">
        <v>0</v>
      </c>
      <c r="BF89" s="15">
        <v>207018.09</v>
      </c>
      <c r="BG89" s="15">
        <v>0</v>
      </c>
      <c r="BH89" s="15">
        <v>298524.76</v>
      </c>
      <c r="BI89" s="15">
        <v>221713.19</v>
      </c>
      <c r="BJ89" s="15">
        <v>0</v>
      </c>
      <c r="BK89" s="15">
        <v>231571.91</v>
      </c>
      <c r="BL89" s="15">
        <v>0</v>
      </c>
      <c r="BM89" s="15">
        <v>102025.76</v>
      </c>
      <c r="BN89" s="15">
        <v>391619.11</v>
      </c>
      <c r="BO89" s="15">
        <v>62058.46</v>
      </c>
      <c r="BP89" s="15">
        <v>1559629.86</v>
      </c>
      <c r="BQ89" s="15">
        <v>114971.98</v>
      </c>
      <c r="BR89" s="15">
        <v>168167.99</v>
      </c>
      <c r="BS89" s="15">
        <v>132492.62</v>
      </c>
      <c r="BT89" s="15">
        <v>0</v>
      </c>
      <c r="BU89" s="15">
        <v>0</v>
      </c>
      <c r="BV89" s="15">
        <v>0</v>
      </c>
      <c r="BW89" s="15">
        <v>279239.52</v>
      </c>
      <c r="BX89" s="15">
        <v>2240662</v>
      </c>
      <c r="BY89" s="15">
        <v>154481.54</v>
      </c>
      <c r="BZ89" s="15">
        <v>117198.81</v>
      </c>
      <c r="CA89" s="15">
        <v>-24181.45</v>
      </c>
      <c r="CB89" s="15">
        <v>101274.72</v>
      </c>
      <c r="CC89" s="15">
        <v>0</v>
      </c>
      <c r="CD89" s="15">
        <v>53845.8</v>
      </c>
      <c r="CE89" s="15">
        <v>253586</v>
      </c>
      <c r="CF89" s="15">
        <v>486881</v>
      </c>
      <c r="CG89" s="15">
        <v>0</v>
      </c>
      <c r="CH89" s="15"/>
      <c r="CI89" s="15"/>
      <c r="CJ89" s="15"/>
      <c r="CK89" s="15"/>
      <c r="CL89" s="15"/>
      <c r="CM89" s="15"/>
      <c r="CN89" s="15"/>
      <c r="CO89" s="2"/>
      <c r="CP89" s="2"/>
      <c r="CQ89" s="2"/>
    </row>
    <row r="90" spans="1:95" x14ac:dyDescent="0.2">
      <c r="A90" s="1" t="s">
        <v>102</v>
      </c>
      <c r="B90" s="84" t="s">
        <v>102</v>
      </c>
      <c r="D90" s="15">
        <v>296121.23</v>
      </c>
      <c r="E90" s="15">
        <v>2917700</v>
      </c>
      <c r="F90" s="15">
        <v>2085274</v>
      </c>
      <c r="G90" s="15">
        <v>536067.51</v>
      </c>
      <c r="H90" s="15">
        <v>1018908.22</v>
      </c>
      <c r="I90" s="15">
        <v>4383026.6900000004</v>
      </c>
      <c r="J90" s="15">
        <v>282821.56</v>
      </c>
      <c r="K90" s="15">
        <v>2634955</v>
      </c>
      <c r="L90" s="15">
        <v>784451.23</v>
      </c>
      <c r="M90" s="15">
        <v>281431.59999999998</v>
      </c>
      <c r="N90" s="15">
        <v>196151.41</v>
      </c>
      <c r="O90" s="15">
        <v>898928.49</v>
      </c>
      <c r="P90" s="15">
        <v>0</v>
      </c>
      <c r="Q90" s="15">
        <v>38022.870000000003</v>
      </c>
      <c r="R90" s="15">
        <v>0</v>
      </c>
      <c r="S90" s="15">
        <v>211133.39</v>
      </c>
      <c r="T90" s="15">
        <v>2194905</v>
      </c>
      <c r="U90" s="15">
        <v>221167.2</v>
      </c>
      <c r="V90" s="15">
        <v>16445033</v>
      </c>
      <c r="W90" s="15">
        <v>33492.26</v>
      </c>
      <c r="X90" s="15">
        <v>252411.41</v>
      </c>
      <c r="Y90" s="15">
        <v>749393.83</v>
      </c>
      <c r="Z90" s="15">
        <v>522372.46</v>
      </c>
      <c r="AA90" s="15">
        <v>161729.92000000001</v>
      </c>
      <c r="AB90" s="15">
        <v>18773.47</v>
      </c>
      <c r="AC90" s="15">
        <v>1491347.65</v>
      </c>
      <c r="AD90" s="15">
        <v>3484249.85</v>
      </c>
      <c r="AE90" s="15">
        <v>200472.13</v>
      </c>
      <c r="AF90" s="15">
        <v>1130187.6399999999</v>
      </c>
      <c r="AG90" s="15">
        <v>1222063.79</v>
      </c>
      <c r="AH90" s="15">
        <v>695529</v>
      </c>
      <c r="AI90" s="15">
        <v>77446.89</v>
      </c>
      <c r="AJ90" s="15">
        <v>11661607.620000001</v>
      </c>
      <c r="AK90" s="15">
        <v>463</v>
      </c>
      <c r="AL90" s="15">
        <v>64402.09</v>
      </c>
      <c r="AM90" s="15">
        <v>3544750.71</v>
      </c>
      <c r="AN90" s="15">
        <v>63713300</v>
      </c>
      <c r="AO90" s="15">
        <v>11752560.58</v>
      </c>
      <c r="AP90" s="15">
        <v>723678.49</v>
      </c>
      <c r="AQ90" s="15">
        <v>139373.38</v>
      </c>
      <c r="AR90" s="15">
        <v>1559653.41</v>
      </c>
      <c r="AS90" s="15">
        <v>3016283.65</v>
      </c>
      <c r="AT90" s="15">
        <v>617177.51</v>
      </c>
      <c r="AU90" s="15">
        <v>146604.96</v>
      </c>
      <c r="AV90" s="15">
        <v>6639273.7699999996</v>
      </c>
      <c r="AW90" s="15">
        <v>119867.06</v>
      </c>
      <c r="AX90" s="15">
        <v>290258.78999999998</v>
      </c>
      <c r="AY90" s="15">
        <v>683018.32</v>
      </c>
      <c r="AZ90" s="15">
        <v>0</v>
      </c>
      <c r="BA90" s="15">
        <v>998962.3</v>
      </c>
      <c r="BB90" s="15">
        <v>3198913.25</v>
      </c>
      <c r="BC90" s="15">
        <v>355284.71</v>
      </c>
      <c r="BD90" s="15">
        <v>1185563.81</v>
      </c>
      <c r="BE90" s="15">
        <v>783767.88</v>
      </c>
      <c r="BF90" s="15">
        <v>419973.92</v>
      </c>
      <c r="BG90" s="15">
        <v>3426866.9</v>
      </c>
      <c r="BH90" s="15">
        <v>320146.65999999997</v>
      </c>
      <c r="BI90" s="15">
        <v>1011779.4</v>
      </c>
      <c r="BJ90" s="15">
        <v>293375.78999999998</v>
      </c>
      <c r="BK90" s="15">
        <v>339942.93</v>
      </c>
      <c r="BL90" s="15">
        <v>2385111</v>
      </c>
      <c r="BM90" s="15">
        <v>57278.97</v>
      </c>
      <c r="BN90" s="15">
        <v>1179876.24</v>
      </c>
      <c r="BO90" s="15">
        <v>408757.39</v>
      </c>
      <c r="BP90" s="15">
        <v>8577115.7899999991</v>
      </c>
      <c r="BQ90" s="15">
        <v>247140.89</v>
      </c>
      <c r="BR90" s="15">
        <v>189497.52</v>
      </c>
      <c r="BS90" s="15">
        <v>426322.35</v>
      </c>
      <c r="BT90" s="15">
        <v>631201.02</v>
      </c>
      <c r="BU90" s="15">
        <v>3057223.14</v>
      </c>
      <c r="BV90" s="15">
        <v>613377</v>
      </c>
      <c r="BW90" s="15">
        <v>45751002.209999993</v>
      </c>
      <c r="BX90" s="15">
        <v>3717394</v>
      </c>
      <c r="BY90" s="15">
        <v>102599.13</v>
      </c>
      <c r="BZ90" s="15">
        <v>3638282.15</v>
      </c>
      <c r="CA90" s="15">
        <v>1208913.3400000001</v>
      </c>
      <c r="CB90" s="15">
        <v>272175.89</v>
      </c>
      <c r="CC90" s="15">
        <v>275901</v>
      </c>
      <c r="CD90" s="15">
        <v>137953.89000000001</v>
      </c>
      <c r="CE90" s="15">
        <v>1048951</v>
      </c>
      <c r="CF90" s="15">
        <v>1832230.23</v>
      </c>
      <c r="CG90" s="15">
        <v>787715.98</v>
      </c>
      <c r="CH90" s="15"/>
      <c r="CI90" s="15"/>
      <c r="CJ90" s="15"/>
      <c r="CK90" s="15"/>
      <c r="CL90" s="15"/>
      <c r="CM90" s="15"/>
      <c r="CN90" s="15"/>
      <c r="CO90" s="2"/>
      <c r="CP90" s="2"/>
      <c r="CQ90" s="2"/>
    </row>
    <row r="91" spans="1:95" x14ac:dyDescent="0.2">
      <c r="A91" s="1" t="s">
        <v>103</v>
      </c>
      <c r="B91" s="84" t="s">
        <v>103</v>
      </c>
      <c r="D91" s="15">
        <v>88815.91</v>
      </c>
      <c r="E91" s="15">
        <v>2366933</v>
      </c>
      <c r="F91" s="15">
        <v>169039</v>
      </c>
      <c r="G91" s="15">
        <v>703570.88</v>
      </c>
      <c r="H91" s="15">
        <v>1757146.52</v>
      </c>
      <c r="I91" s="15">
        <v>2411912.59</v>
      </c>
      <c r="J91" s="15">
        <v>1556544.81</v>
      </c>
      <c r="K91" s="15">
        <v>1117462</v>
      </c>
      <c r="L91" s="15">
        <v>951726.35</v>
      </c>
      <c r="M91" s="15">
        <v>261012.64</v>
      </c>
      <c r="N91" s="15">
        <v>0</v>
      </c>
      <c r="O91" s="15">
        <v>1031027.87</v>
      </c>
      <c r="P91" s="15">
        <v>0</v>
      </c>
      <c r="Q91" s="15">
        <v>25491.24</v>
      </c>
      <c r="R91" s="15">
        <v>0</v>
      </c>
      <c r="S91" s="15">
        <v>408656.57</v>
      </c>
      <c r="T91" s="15">
        <v>2926977</v>
      </c>
      <c r="U91" s="15">
        <v>199505.46</v>
      </c>
      <c r="V91" s="15">
        <v>2978761</v>
      </c>
      <c r="W91" s="15">
        <v>1723134.96</v>
      </c>
      <c r="X91" s="15">
        <v>198129.01</v>
      </c>
      <c r="Y91" s="15">
        <v>1057127.55</v>
      </c>
      <c r="Z91" s="15">
        <v>846995.48</v>
      </c>
      <c r="AA91" s="15">
        <v>142860.04999999999</v>
      </c>
      <c r="AB91" s="15">
        <v>13635.91</v>
      </c>
      <c r="AC91" s="15">
        <v>2979949.64</v>
      </c>
      <c r="AD91" s="15">
        <v>1920318.35</v>
      </c>
      <c r="AE91" s="15">
        <v>409935.24</v>
      </c>
      <c r="AF91" s="15">
        <v>1594973.8</v>
      </c>
      <c r="AG91" s="15">
        <v>2655200.4300000002</v>
      </c>
      <c r="AH91" s="15">
        <v>751353</v>
      </c>
      <c r="AI91" s="15">
        <v>282331.348</v>
      </c>
      <c r="AJ91" s="15">
        <v>6397228.9700000007</v>
      </c>
      <c r="AK91" s="15">
        <v>8875.93</v>
      </c>
      <c r="AL91" s="15">
        <v>159888.89000000001</v>
      </c>
      <c r="AM91" s="15">
        <v>3374104.99</v>
      </c>
      <c r="AN91" s="15">
        <v>224863900</v>
      </c>
      <c r="AO91" s="15">
        <v>5183949.2300000004</v>
      </c>
      <c r="AP91" s="15">
        <v>563044.56000000006</v>
      </c>
      <c r="AQ91" s="15">
        <v>303518.45</v>
      </c>
      <c r="AR91" s="15">
        <v>850416.44</v>
      </c>
      <c r="AS91" s="15">
        <v>3968317.56</v>
      </c>
      <c r="AT91" s="15">
        <v>77335.73</v>
      </c>
      <c r="AU91" s="15">
        <v>863306.72</v>
      </c>
      <c r="AV91" s="15">
        <v>6275516.3799999999</v>
      </c>
      <c r="AW91" s="15">
        <v>323789.62</v>
      </c>
      <c r="AX91" s="15">
        <v>405944.07</v>
      </c>
      <c r="AY91" s="15">
        <v>879911.06</v>
      </c>
      <c r="AZ91" s="15">
        <v>0</v>
      </c>
      <c r="BA91" s="15">
        <v>1165233.3999999999</v>
      </c>
      <c r="BB91" s="15">
        <v>2320968.38</v>
      </c>
      <c r="BC91" s="15">
        <v>445744.46</v>
      </c>
      <c r="BD91" s="15">
        <v>1507433.4</v>
      </c>
      <c r="BE91" s="15">
        <v>968776.39</v>
      </c>
      <c r="BF91" s="15">
        <v>219100.74</v>
      </c>
      <c r="BG91" s="15">
        <v>1893617.79</v>
      </c>
      <c r="BH91" s="15">
        <v>443244.54</v>
      </c>
      <c r="BI91" s="15">
        <v>681142.95</v>
      </c>
      <c r="BJ91" s="15">
        <v>1218234.44</v>
      </c>
      <c r="BK91" s="15">
        <v>559144.77</v>
      </c>
      <c r="BL91" s="15">
        <v>1786399</v>
      </c>
      <c r="BM91" s="15">
        <v>263600.58</v>
      </c>
      <c r="BN91" s="15">
        <v>2661253.5099999998</v>
      </c>
      <c r="BO91" s="15">
        <v>366948.15</v>
      </c>
      <c r="BP91" s="15">
        <v>7767736.8200000003</v>
      </c>
      <c r="BQ91" s="15">
        <v>158837.76000000001</v>
      </c>
      <c r="BR91" s="15">
        <v>268547.73</v>
      </c>
      <c r="BS91" s="15">
        <v>87929.31</v>
      </c>
      <c r="BT91" s="15">
        <v>423486.21</v>
      </c>
      <c r="BU91" s="15">
        <v>2891981.23</v>
      </c>
      <c r="BV91" s="15">
        <v>162751</v>
      </c>
      <c r="BW91" s="15">
        <v>41307100.969999999</v>
      </c>
      <c r="BX91" s="15">
        <v>1925210</v>
      </c>
      <c r="BY91" s="15">
        <v>565474.25</v>
      </c>
      <c r="BZ91" s="15">
        <v>1730288.87</v>
      </c>
      <c r="CA91" s="15">
        <v>1113317.01</v>
      </c>
      <c r="CB91" s="15">
        <v>170398.52</v>
      </c>
      <c r="CC91" s="15">
        <v>113643</v>
      </c>
      <c r="CD91" s="15">
        <v>137701.89000000001</v>
      </c>
      <c r="CE91" s="15">
        <v>1339804</v>
      </c>
      <c r="CF91" s="15">
        <v>1635357</v>
      </c>
      <c r="CG91" s="15">
        <v>532855.49</v>
      </c>
      <c r="CH91" s="15"/>
      <c r="CI91" s="15"/>
      <c r="CJ91" s="15"/>
      <c r="CK91" s="15"/>
      <c r="CL91" s="15"/>
      <c r="CM91" s="15"/>
      <c r="CN91" s="15"/>
      <c r="CO91" s="2"/>
      <c r="CP91" s="2"/>
      <c r="CQ91" s="2"/>
    </row>
    <row r="92" spans="1:95" x14ac:dyDescent="0.2">
      <c r="A92" s="1" t="s">
        <v>209</v>
      </c>
      <c r="B92" s="84" t="s">
        <v>209</v>
      </c>
      <c r="D92" s="15">
        <v>162625.5</v>
      </c>
      <c r="E92" s="15">
        <v>879024</v>
      </c>
      <c r="F92" s="15">
        <v>1277259</v>
      </c>
      <c r="G92" s="15">
        <v>723987.35</v>
      </c>
      <c r="H92" s="15">
        <v>1848599.21</v>
      </c>
      <c r="I92" s="15">
        <v>1893441.38</v>
      </c>
      <c r="J92" s="15">
        <v>590667.66</v>
      </c>
      <c r="K92" s="15">
        <v>841955</v>
      </c>
      <c r="L92" s="15">
        <v>975870.3</v>
      </c>
      <c r="M92" s="15">
        <v>310752.71999999997</v>
      </c>
      <c r="N92" s="15">
        <v>66823.13</v>
      </c>
      <c r="O92" s="15">
        <v>1186113.22</v>
      </c>
      <c r="P92" s="15">
        <v>0</v>
      </c>
      <c r="Q92" s="15">
        <v>144870.68</v>
      </c>
      <c r="R92" s="15">
        <v>0</v>
      </c>
      <c r="S92" s="15">
        <v>518648.94</v>
      </c>
      <c r="T92" s="15">
        <v>584470</v>
      </c>
      <c r="U92" s="15">
        <v>236167.47</v>
      </c>
      <c r="V92" s="15">
        <v>4799616</v>
      </c>
      <c r="W92" s="15">
        <v>600898.32999999996</v>
      </c>
      <c r="X92" s="15">
        <v>258032.79</v>
      </c>
      <c r="Y92" s="15">
        <v>1236197.21</v>
      </c>
      <c r="Z92" s="15">
        <v>763625.4</v>
      </c>
      <c r="AA92" s="15">
        <v>249508.26</v>
      </c>
      <c r="AB92" s="15">
        <v>58305.27</v>
      </c>
      <c r="AC92" s="15">
        <v>1003883.51</v>
      </c>
      <c r="AD92" s="15">
        <v>1872721.83</v>
      </c>
      <c r="AE92" s="15">
        <v>486587.93</v>
      </c>
      <c r="AF92" s="15">
        <v>1781688.21</v>
      </c>
      <c r="AG92" s="15">
        <v>1219543.04</v>
      </c>
      <c r="AH92" s="15">
        <v>910294</v>
      </c>
      <c r="AI92" s="15">
        <v>156180.29</v>
      </c>
      <c r="AJ92" s="15">
        <v>6471286.0299999993</v>
      </c>
      <c r="AK92" s="15">
        <v>81079.570000000007</v>
      </c>
      <c r="AL92" s="15">
        <v>296548.36</v>
      </c>
      <c r="AM92" s="15">
        <v>3896532.13</v>
      </c>
      <c r="AN92" s="15">
        <v>69986900</v>
      </c>
      <c r="AO92" s="15">
        <v>8916987.6400000006</v>
      </c>
      <c r="AP92" s="15">
        <v>906829.12</v>
      </c>
      <c r="AQ92" s="15">
        <v>405187.72</v>
      </c>
      <c r="AR92" s="15">
        <v>439218.22</v>
      </c>
      <c r="AS92" s="15">
        <v>2697984.12</v>
      </c>
      <c r="AT92" s="15">
        <v>410595.66</v>
      </c>
      <c r="AU92" s="15">
        <v>597328.67000000004</v>
      </c>
      <c r="AV92" s="15">
        <v>3823321.04</v>
      </c>
      <c r="AW92" s="15">
        <v>714182.57</v>
      </c>
      <c r="AX92" s="15">
        <v>327477.69</v>
      </c>
      <c r="AY92" s="15">
        <v>1370088.97</v>
      </c>
      <c r="AZ92" s="15">
        <v>0</v>
      </c>
      <c r="BA92" s="15">
        <v>1603822.05</v>
      </c>
      <c r="BB92" s="15">
        <v>3480231.22</v>
      </c>
      <c r="BC92" s="15">
        <v>280363.96000000002</v>
      </c>
      <c r="BD92" s="15">
        <v>1018802.91</v>
      </c>
      <c r="BE92" s="15">
        <v>941730.38</v>
      </c>
      <c r="BF92" s="15">
        <v>629670.5</v>
      </c>
      <c r="BG92" s="15">
        <v>1148263.8600000001</v>
      </c>
      <c r="BH92" s="15">
        <v>418492.27</v>
      </c>
      <c r="BI92" s="15">
        <v>845263.68</v>
      </c>
      <c r="BJ92" s="15">
        <v>1842910.58</v>
      </c>
      <c r="BK92" s="15">
        <v>640549.11</v>
      </c>
      <c r="BL92" s="15">
        <v>912875</v>
      </c>
      <c r="BM92" s="15">
        <v>373627.76</v>
      </c>
      <c r="BN92" s="15">
        <v>1800988.35</v>
      </c>
      <c r="BO92" s="15">
        <v>576701.47</v>
      </c>
      <c r="BP92" s="15">
        <v>5295822.9800000004</v>
      </c>
      <c r="BQ92" s="15">
        <v>297756.62</v>
      </c>
      <c r="BR92" s="15">
        <v>374241.92</v>
      </c>
      <c r="BS92" s="15">
        <v>346738.86</v>
      </c>
      <c r="BT92" s="15">
        <v>882618.31</v>
      </c>
      <c r="BU92" s="15">
        <v>2130171.8199999998</v>
      </c>
      <c r="BV92" s="15">
        <v>410100</v>
      </c>
      <c r="BW92" s="15">
        <v>24029724.250000004</v>
      </c>
      <c r="BX92" s="15">
        <v>4402693</v>
      </c>
      <c r="BY92" s="15">
        <v>486994.18</v>
      </c>
      <c r="BZ92" s="15">
        <v>1300552.48</v>
      </c>
      <c r="CA92" s="15">
        <v>869660.78</v>
      </c>
      <c r="CB92" s="15">
        <v>232278.74</v>
      </c>
      <c r="CC92" s="15">
        <v>354719</v>
      </c>
      <c r="CD92" s="15">
        <v>208755.26</v>
      </c>
      <c r="CE92" s="15">
        <v>1007614</v>
      </c>
      <c r="CF92" s="15">
        <v>1858703.94</v>
      </c>
      <c r="CG92" s="15">
        <v>544130.34</v>
      </c>
      <c r="CH92" s="15"/>
      <c r="CI92" s="15"/>
      <c r="CJ92" s="15"/>
      <c r="CK92" s="15"/>
      <c r="CL92" s="15"/>
      <c r="CM92" s="15"/>
      <c r="CN92" s="15"/>
      <c r="CO92" s="2"/>
      <c r="CP92" s="2"/>
      <c r="CQ92" s="2"/>
    </row>
    <row r="93" spans="1:95" x14ac:dyDescent="0.2">
      <c r="A93" s="1" t="s">
        <v>104</v>
      </c>
      <c r="B93" s="84" t="s">
        <v>104</v>
      </c>
      <c r="D93" s="15">
        <v>0</v>
      </c>
      <c r="E93" s="15">
        <v>171811</v>
      </c>
      <c r="F93" s="15">
        <v>140696</v>
      </c>
      <c r="G93" s="15">
        <v>51553.47</v>
      </c>
      <c r="H93" s="15">
        <v>113236.58</v>
      </c>
      <c r="I93" s="15">
        <v>39748.01</v>
      </c>
      <c r="J93" s="15">
        <v>90733.34</v>
      </c>
      <c r="K93" s="15">
        <v>39432</v>
      </c>
      <c r="L93" s="15">
        <v>18929</v>
      </c>
      <c r="M93" s="15">
        <v>42640.04</v>
      </c>
      <c r="N93" s="15">
        <v>587</v>
      </c>
      <c r="O93" s="15">
        <v>45655.26</v>
      </c>
      <c r="P93" s="15">
        <v>0</v>
      </c>
      <c r="Q93" s="15">
        <v>925</v>
      </c>
      <c r="R93" s="15">
        <v>0</v>
      </c>
      <c r="S93" s="15">
        <v>8086.88</v>
      </c>
      <c r="T93" s="15">
        <v>59781</v>
      </c>
      <c r="U93" s="15">
        <v>1314</v>
      </c>
      <c r="V93" s="15">
        <v>0</v>
      </c>
      <c r="W93" s="15">
        <v>38658.82</v>
      </c>
      <c r="X93" s="15">
        <v>1800.36</v>
      </c>
      <c r="Y93" s="15">
        <v>0</v>
      </c>
      <c r="Z93" s="15">
        <v>11606.75</v>
      </c>
      <c r="AA93" s="15">
        <v>21187.07</v>
      </c>
      <c r="AB93" s="15">
        <v>659.18</v>
      </c>
      <c r="AC93" s="15">
        <v>0</v>
      </c>
      <c r="AD93" s="15">
        <v>0</v>
      </c>
      <c r="AE93" s="15">
        <v>11836.32</v>
      </c>
      <c r="AF93" s="15">
        <v>11788.56</v>
      </c>
      <c r="AG93" s="15">
        <v>26109.84</v>
      </c>
      <c r="AH93" s="15">
        <v>0</v>
      </c>
      <c r="AI93" s="15">
        <v>0</v>
      </c>
      <c r="AJ93" s="15">
        <v>238724.87</v>
      </c>
      <c r="AK93" s="15">
        <v>0</v>
      </c>
      <c r="AL93" s="15">
        <v>100</v>
      </c>
      <c r="AM93" s="15">
        <v>371474.31</v>
      </c>
      <c r="AN93" s="15">
        <v>1050900</v>
      </c>
      <c r="AO93" s="15">
        <v>4388496.7699999996</v>
      </c>
      <c r="AP93" s="15">
        <v>10875.28</v>
      </c>
      <c r="AQ93" s="15">
        <v>0</v>
      </c>
      <c r="AR93" s="15">
        <v>173521.04</v>
      </c>
      <c r="AS93" s="15">
        <v>161568.65</v>
      </c>
      <c r="AT93" s="15">
        <v>8053.28</v>
      </c>
      <c r="AU93" s="15">
        <v>17427.150000000001</v>
      </c>
      <c r="AV93" s="15">
        <v>136362.01999999999</v>
      </c>
      <c r="AW93" s="15">
        <v>5953.35</v>
      </c>
      <c r="AX93" s="15">
        <v>3927.09</v>
      </c>
      <c r="AY93" s="15">
        <v>11036.83</v>
      </c>
      <c r="AZ93" s="15">
        <v>0</v>
      </c>
      <c r="BA93" s="15">
        <v>69084.460000000006</v>
      </c>
      <c r="BB93" s="15">
        <v>36877.24</v>
      </c>
      <c r="BC93" s="15">
        <v>1281.3399999999999</v>
      </c>
      <c r="BD93" s="15">
        <v>39297.980000000003</v>
      </c>
      <c r="BE93" s="15">
        <v>12772.18</v>
      </c>
      <c r="BF93" s="15">
        <v>0</v>
      </c>
      <c r="BG93" s="15">
        <v>37069.86</v>
      </c>
      <c r="BH93" s="15">
        <v>23197.29</v>
      </c>
      <c r="BI93" s="15">
        <v>10937.99</v>
      </c>
      <c r="BJ93" s="15">
        <v>999068.83</v>
      </c>
      <c r="BK93" s="15">
        <v>62727.91</v>
      </c>
      <c r="BL93" s="15">
        <v>463637</v>
      </c>
      <c r="BM93" s="15">
        <v>12948.34</v>
      </c>
      <c r="BN93" s="15">
        <v>0</v>
      </c>
      <c r="BO93" s="15">
        <v>10853</v>
      </c>
      <c r="BP93" s="15">
        <v>769114.6</v>
      </c>
      <c r="BQ93" s="15">
        <v>1133.53</v>
      </c>
      <c r="BR93" s="15">
        <v>485.87</v>
      </c>
      <c r="BS93" s="15">
        <v>0</v>
      </c>
      <c r="BT93" s="15">
        <v>11253.91</v>
      </c>
      <c r="BU93" s="15">
        <v>4640.8500000000004</v>
      </c>
      <c r="BV93" s="15">
        <v>0</v>
      </c>
      <c r="BW93" s="15">
        <v>3417452.26</v>
      </c>
      <c r="BX93" s="15">
        <v>275656</v>
      </c>
      <c r="BY93" s="15">
        <v>139.38</v>
      </c>
      <c r="BZ93" s="15">
        <v>93993.43</v>
      </c>
      <c r="CA93" s="15">
        <v>35570.449999999997</v>
      </c>
      <c r="CB93" s="15">
        <v>2565.84</v>
      </c>
      <c r="CC93" s="15">
        <v>6771</v>
      </c>
      <c r="CD93" s="15">
        <v>-16.420000000000002</v>
      </c>
      <c r="CE93" s="15">
        <v>12756</v>
      </c>
      <c r="CF93" s="15">
        <v>4643</v>
      </c>
      <c r="CG93" s="15">
        <v>16934.939999999999</v>
      </c>
      <c r="CH93" s="15"/>
      <c r="CI93" s="15"/>
      <c r="CJ93" s="15"/>
      <c r="CK93" s="15"/>
      <c r="CL93" s="15"/>
      <c r="CM93" s="15"/>
      <c r="CN93" s="15"/>
      <c r="CO93" s="2"/>
      <c r="CP93" s="2"/>
      <c r="CQ93" s="2"/>
    </row>
    <row r="94" spans="1:95" x14ac:dyDescent="0.2">
      <c r="A94" s="1" t="s">
        <v>210</v>
      </c>
      <c r="B94" s="84" t="s">
        <v>210</v>
      </c>
      <c r="D94" s="15">
        <v>0</v>
      </c>
      <c r="E94" s="15">
        <v>0</v>
      </c>
      <c r="F94" s="15">
        <v>37687</v>
      </c>
      <c r="G94" s="15">
        <v>67671.539999999994</v>
      </c>
      <c r="H94" s="15">
        <v>0</v>
      </c>
      <c r="I94" s="15">
        <v>1569.09</v>
      </c>
      <c r="J94" s="15">
        <v>74049.289999999994</v>
      </c>
      <c r="K94" s="15">
        <v>0</v>
      </c>
      <c r="L94" s="15">
        <v>0</v>
      </c>
      <c r="M94" s="15">
        <v>309.63</v>
      </c>
      <c r="N94" s="15">
        <v>0</v>
      </c>
      <c r="O94" s="15">
        <v>7775.43</v>
      </c>
      <c r="P94" s="15">
        <v>0</v>
      </c>
      <c r="Q94" s="15">
        <v>0</v>
      </c>
      <c r="R94" s="15">
        <v>0</v>
      </c>
      <c r="S94" s="15">
        <v>4772.5200000000004</v>
      </c>
      <c r="T94" s="15">
        <v>0</v>
      </c>
      <c r="U94" s="15">
        <v>0</v>
      </c>
      <c r="V94" s="15">
        <v>560462</v>
      </c>
      <c r="W94" s="15">
        <v>0</v>
      </c>
      <c r="X94" s="15">
        <v>0</v>
      </c>
      <c r="Y94" s="15">
        <v>93219.1</v>
      </c>
      <c r="Z94" s="15">
        <v>460.46</v>
      </c>
      <c r="AA94" s="15">
        <v>0</v>
      </c>
      <c r="AB94" s="15">
        <v>0</v>
      </c>
      <c r="AC94" s="15">
        <v>0</v>
      </c>
      <c r="AD94" s="15">
        <v>48108.52</v>
      </c>
      <c r="AE94" s="15">
        <v>19893.88</v>
      </c>
      <c r="AF94" s="15">
        <v>0</v>
      </c>
      <c r="AG94" s="15">
        <v>12608.57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112.7</v>
      </c>
      <c r="AN94" s="15">
        <v>1443000</v>
      </c>
      <c r="AO94" s="15">
        <v>1110821.27</v>
      </c>
      <c r="AP94" s="15">
        <v>45919.32</v>
      </c>
      <c r="AQ94" s="15">
        <v>80837.84</v>
      </c>
      <c r="AR94" s="15">
        <v>-17336.599999999999</v>
      </c>
      <c r="AS94" s="15">
        <v>46108.29</v>
      </c>
      <c r="AT94" s="15">
        <v>0</v>
      </c>
      <c r="AU94" s="15">
        <v>8015.64</v>
      </c>
      <c r="AV94" s="15">
        <v>204884</v>
      </c>
      <c r="AW94" s="15">
        <v>553.82000000000005</v>
      </c>
      <c r="AX94" s="15">
        <v>0</v>
      </c>
      <c r="AY94" s="15">
        <v>3310</v>
      </c>
      <c r="AZ94" s="15">
        <v>0</v>
      </c>
      <c r="BA94" s="15">
        <v>0</v>
      </c>
      <c r="BB94" s="15">
        <v>0</v>
      </c>
      <c r="BC94" s="15">
        <v>5058.8900000000003</v>
      </c>
      <c r="BD94" s="15">
        <v>55744.84</v>
      </c>
      <c r="BE94" s="15">
        <v>463481.92</v>
      </c>
      <c r="BF94" s="15">
        <v>134.65</v>
      </c>
      <c r="BG94" s="15">
        <v>45975.24</v>
      </c>
      <c r="BH94" s="15">
        <v>18694.560000000001</v>
      </c>
      <c r="BI94" s="15">
        <v>464.93</v>
      </c>
      <c r="BJ94" s="15">
        <v>72565.990000000005</v>
      </c>
      <c r="BK94" s="15">
        <v>8775.08</v>
      </c>
      <c r="BL94" s="15">
        <v>169730</v>
      </c>
      <c r="BM94" s="15">
        <v>39432.400000000001</v>
      </c>
      <c r="BN94" s="15">
        <v>0</v>
      </c>
      <c r="BO94" s="15">
        <v>0</v>
      </c>
      <c r="BP94" s="15">
        <v>384134.14</v>
      </c>
      <c r="BQ94" s="15">
        <v>7316.17</v>
      </c>
      <c r="BR94" s="15">
        <v>0</v>
      </c>
      <c r="BS94" s="15">
        <v>0</v>
      </c>
      <c r="BT94" s="15">
        <v>-56858.09</v>
      </c>
      <c r="BU94" s="15">
        <v>123377.24</v>
      </c>
      <c r="BV94" s="15">
        <v>0</v>
      </c>
      <c r="BW94" s="15">
        <v>2376682.2200000002</v>
      </c>
      <c r="BX94" s="15">
        <v>0</v>
      </c>
      <c r="BY94" s="15">
        <v>168.68</v>
      </c>
      <c r="BZ94" s="15">
        <v>25702.73</v>
      </c>
      <c r="CA94" s="15">
        <v>4130</v>
      </c>
      <c r="CB94" s="15">
        <v>0</v>
      </c>
      <c r="CC94" s="15">
        <v>5545</v>
      </c>
      <c r="CD94" s="15">
        <v>0</v>
      </c>
      <c r="CE94" s="15">
        <v>35349</v>
      </c>
      <c r="CF94" s="15">
        <v>54632.41</v>
      </c>
      <c r="CG94" s="15">
        <v>23273.93</v>
      </c>
      <c r="CH94" s="15"/>
      <c r="CI94" s="15"/>
      <c r="CJ94" s="15"/>
      <c r="CK94" s="15"/>
      <c r="CL94" s="15"/>
      <c r="CM94" s="15"/>
      <c r="CN94" s="15"/>
      <c r="CO94" s="2"/>
      <c r="CP94" s="2"/>
      <c r="CQ94" s="2"/>
    </row>
    <row r="95" spans="1:95" x14ac:dyDescent="0.2">
      <c r="A95" s="1" t="s">
        <v>211</v>
      </c>
      <c r="B95" s="84" t="s">
        <v>211</v>
      </c>
      <c r="D95" s="15">
        <v>283218.65000000002</v>
      </c>
      <c r="E95" s="15">
        <v>3732767</v>
      </c>
      <c r="F95" s="15">
        <v>5117753</v>
      </c>
      <c r="G95" s="15">
        <v>1195765.93</v>
      </c>
      <c r="H95" s="15">
        <v>2611878.7799999998</v>
      </c>
      <c r="I95" s="15">
        <v>3869919.83</v>
      </c>
      <c r="J95" s="15">
        <v>957605.76</v>
      </c>
      <c r="K95" s="15">
        <v>4029322</v>
      </c>
      <c r="L95" s="15">
        <v>1575120.56</v>
      </c>
      <c r="M95" s="15">
        <v>653863.18999999994</v>
      </c>
      <c r="N95" s="15">
        <v>305061.34999999998</v>
      </c>
      <c r="O95" s="15">
        <v>2191590.36</v>
      </c>
      <c r="P95" s="15">
        <v>0</v>
      </c>
      <c r="Q95" s="15">
        <v>190110.99</v>
      </c>
      <c r="R95" s="15">
        <v>0</v>
      </c>
      <c r="S95" s="15">
        <v>704643.4</v>
      </c>
      <c r="T95" s="15">
        <v>14422994</v>
      </c>
      <c r="U95" s="15">
        <v>399403.23</v>
      </c>
      <c r="V95" s="15">
        <v>18137739</v>
      </c>
      <c r="W95" s="15">
        <v>2380684.37</v>
      </c>
      <c r="X95" s="15">
        <v>279317.21000000002</v>
      </c>
      <c r="Y95" s="15">
        <v>2067231.01</v>
      </c>
      <c r="Z95" s="15">
        <v>1368982.52</v>
      </c>
      <c r="AA95" s="15">
        <v>663356.42000000004</v>
      </c>
      <c r="AB95" s="15">
        <v>115023.85</v>
      </c>
      <c r="AC95" s="15">
        <v>2903049.25</v>
      </c>
      <c r="AD95" s="15">
        <v>3221680.97</v>
      </c>
      <c r="AE95" s="15">
        <v>630289.97</v>
      </c>
      <c r="AF95" s="15">
        <v>5022836.54</v>
      </c>
      <c r="AG95" s="15">
        <v>1793699.76</v>
      </c>
      <c r="AH95" s="15">
        <v>2561579</v>
      </c>
      <c r="AI95" s="15">
        <v>158766.43</v>
      </c>
      <c r="AJ95" s="15">
        <v>14241676.600000001</v>
      </c>
      <c r="AK95" s="15">
        <v>141239.14000000001</v>
      </c>
      <c r="AL95" s="15">
        <v>264811.25</v>
      </c>
      <c r="AM95" s="15">
        <v>6598948.4100000001</v>
      </c>
      <c r="AN95" s="15">
        <v>86127300</v>
      </c>
      <c r="AO95" s="15">
        <v>19303354.210000001</v>
      </c>
      <c r="AP95" s="15">
        <v>1241703.3400000001</v>
      </c>
      <c r="AQ95" s="15">
        <v>656845.31999999995</v>
      </c>
      <c r="AR95" s="15">
        <v>1756788.81</v>
      </c>
      <c r="AS95" s="15">
        <v>2404958.02</v>
      </c>
      <c r="AT95" s="15">
        <v>719369.83</v>
      </c>
      <c r="AU95" s="15">
        <v>1016719.93</v>
      </c>
      <c r="AV95" s="15">
        <v>8457112.4700000007</v>
      </c>
      <c r="AW95" s="15">
        <v>251598.6</v>
      </c>
      <c r="AX95" s="15">
        <v>664330.39</v>
      </c>
      <c r="AY95" s="15">
        <v>1947692.95</v>
      </c>
      <c r="AZ95" s="15">
        <v>0</v>
      </c>
      <c r="BA95" s="15">
        <v>2231546.48</v>
      </c>
      <c r="BB95" s="15">
        <v>3281833.02</v>
      </c>
      <c r="BC95" s="15">
        <v>583027.62</v>
      </c>
      <c r="BD95" s="15">
        <v>1368663.25</v>
      </c>
      <c r="BE95" s="15">
        <v>1993192.45</v>
      </c>
      <c r="BF95" s="15">
        <v>611953.93999999994</v>
      </c>
      <c r="BG95" s="15">
        <v>3034997.54</v>
      </c>
      <c r="BH95" s="15">
        <v>930876.92</v>
      </c>
      <c r="BI95" s="15">
        <v>1140201.18</v>
      </c>
      <c r="BJ95" s="15">
        <v>3962378.2400000002</v>
      </c>
      <c r="BK95" s="15">
        <v>703490.35</v>
      </c>
      <c r="BL95" s="15">
        <v>1403777</v>
      </c>
      <c r="BM95" s="15">
        <v>464189.1</v>
      </c>
      <c r="BN95" s="15">
        <v>1068135.58</v>
      </c>
      <c r="BO95" s="15">
        <v>2247197.77</v>
      </c>
      <c r="BP95" s="15">
        <v>20522331.41</v>
      </c>
      <c r="BQ95" s="15">
        <v>320800.7</v>
      </c>
      <c r="BR95" s="15">
        <v>595715.9</v>
      </c>
      <c r="BS95" s="15">
        <v>237858.91</v>
      </c>
      <c r="BT95" s="15">
        <v>1109370.32</v>
      </c>
      <c r="BU95" s="15">
        <v>3255178.75</v>
      </c>
      <c r="BV95" s="15">
        <v>430673.99</v>
      </c>
      <c r="BW95" s="15">
        <v>43594471.640000001</v>
      </c>
      <c r="BX95" s="15">
        <v>7872453</v>
      </c>
      <c r="BY95" s="15">
        <v>702407.6</v>
      </c>
      <c r="BZ95" s="15">
        <v>1857875.38</v>
      </c>
      <c r="CA95" s="15">
        <v>1253698.48</v>
      </c>
      <c r="CB95" s="15">
        <v>485551.21</v>
      </c>
      <c r="CC95" s="15">
        <v>508568</v>
      </c>
      <c r="CD95" s="15">
        <v>95668.72</v>
      </c>
      <c r="CE95" s="15">
        <v>1359894</v>
      </c>
      <c r="CF95" s="15">
        <v>2478456.08</v>
      </c>
      <c r="CG95" s="15">
        <v>1298964.8700000001</v>
      </c>
      <c r="CH95" s="15"/>
      <c r="CI95" s="15"/>
      <c r="CJ95" s="15"/>
      <c r="CK95" s="15"/>
      <c r="CL95" s="15"/>
      <c r="CM95" s="15"/>
      <c r="CN95" s="15"/>
      <c r="CO95" s="2"/>
      <c r="CP95" s="2"/>
      <c r="CQ95" s="2"/>
    </row>
    <row r="96" spans="1:95" x14ac:dyDescent="0.2">
      <c r="A96" s="1" t="s">
        <v>212</v>
      </c>
      <c r="B96" s="84" t="s">
        <v>212</v>
      </c>
      <c r="D96" s="15">
        <v>7270.84</v>
      </c>
      <c r="E96" s="15">
        <v>69312</v>
      </c>
      <c r="F96" s="15">
        <v>154852</v>
      </c>
      <c r="G96" s="15">
        <v>0</v>
      </c>
      <c r="H96" s="15">
        <v>151792.88</v>
      </c>
      <c r="I96" s="15">
        <v>35334.559999999998</v>
      </c>
      <c r="J96" s="15">
        <v>1019.4</v>
      </c>
      <c r="K96" s="15">
        <v>41375</v>
      </c>
      <c r="L96" s="15">
        <v>59204.88</v>
      </c>
      <c r="M96" s="15">
        <v>11379.96</v>
      </c>
      <c r="N96" s="15">
        <v>12043.75</v>
      </c>
      <c r="O96" s="15">
        <v>81000</v>
      </c>
      <c r="P96" s="15">
        <v>0</v>
      </c>
      <c r="Q96" s="15">
        <v>5212.08</v>
      </c>
      <c r="R96" s="15">
        <v>0</v>
      </c>
      <c r="S96" s="15">
        <v>30416.48</v>
      </c>
      <c r="T96" s="15">
        <v>436600</v>
      </c>
      <c r="U96" s="15">
        <v>13258.94</v>
      </c>
      <c r="V96" s="15">
        <v>0</v>
      </c>
      <c r="W96" s="15">
        <v>66487.97</v>
      </c>
      <c r="X96" s="15">
        <v>5298.48</v>
      </c>
      <c r="Y96" s="15">
        <v>29963.07</v>
      </c>
      <c r="Z96" s="15">
        <v>15038.83</v>
      </c>
      <c r="AA96" s="15">
        <v>15231.08</v>
      </c>
      <c r="AB96" s="15">
        <v>113.4</v>
      </c>
      <c r="AC96" s="15">
        <v>93633.7</v>
      </c>
      <c r="AD96" s="15">
        <v>0</v>
      </c>
      <c r="AE96" s="15">
        <v>4106.84</v>
      </c>
      <c r="AF96" s="15">
        <v>343411.44</v>
      </c>
      <c r="AG96" s="15">
        <v>18069.48</v>
      </c>
      <c r="AH96" s="15">
        <v>46573</v>
      </c>
      <c r="AI96" s="15">
        <v>522.62</v>
      </c>
      <c r="AJ96" s="15">
        <v>47991.43</v>
      </c>
      <c r="AK96" s="15">
        <v>4154.76</v>
      </c>
      <c r="AL96" s="15">
        <v>4343.58</v>
      </c>
      <c r="AM96" s="15">
        <v>0</v>
      </c>
      <c r="AN96" s="15">
        <v>1904500</v>
      </c>
      <c r="AO96" s="15">
        <v>321099.87</v>
      </c>
      <c r="AP96" s="15">
        <v>42464.55</v>
      </c>
      <c r="AQ96" s="15">
        <v>24419.52</v>
      </c>
      <c r="AR96" s="15">
        <v>207451.17</v>
      </c>
      <c r="AS96" s="15">
        <v>86960.51</v>
      </c>
      <c r="AT96" s="15">
        <v>20346.66</v>
      </c>
      <c r="AU96" s="15">
        <v>33825.1</v>
      </c>
      <c r="AV96" s="15">
        <v>425476.5</v>
      </c>
      <c r="AW96" s="15">
        <v>15.36</v>
      </c>
      <c r="AX96" s="15">
        <v>23895.21</v>
      </c>
      <c r="AY96" s="15">
        <v>63313.440000000002</v>
      </c>
      <c r="AZ96" s="15">
        <v>0</v>
      </c>
      <c r="BA96" s="15">
        <v>142987.65</v>
      </c>
      <c r="BB96" s="15">
        <v>181841.81</v>
      </c>
      <c r="BC96" s="15">
        <v>20070.12</v>
      </c>
      <c r="BD96" s="15">
        <v>7648.81</v>
      </c>
      <c r="BE96" s="15">
        <v>142258.35999999999</v>
      </c>
      <c r="BF96" s="15">
        <v>32854.19</v>
      </c>
      <c r="BG96" s="15">
        <v>85062.96</v>
      </c>
      <c r="BH96" s="15">
        <v>20932.759999999998</v>
      </c>
      <c r="BI96" s="15">
        <v>20920.38</v>
      </c>
      <c r="BJ96" s="15">
        <v>119718.28</v>
      </c>
      <c r="BK96" s="15">
        <v>7909.68</v>
      </c>
      <c r="BL96" s="15">
        <v>70329</v>
      </c>
      <c r="BM96" s="15">
        <v>0</v>
      </c>
      <c r="BN96" s="15">
        <v>84557.5</v>
      </c>
      <c r="BO96" s="15">
        <v>37668.26</v>
      </c>
      <c r="BP96" s="15">
        <v>10264.5</v>
      </c>
      <c r="BQ96" s="15">
        <v>1101.74</v>
      </c>
      <c r="BR96" s="15">
        <v>33409.4</v>
      </c>
      <c r="BS96" s="15">
        <v>24887.93</v>
      </c>
      <c r="BT96" s="15">
        <v>17671.63</v>
      </c>
      <c r="BU96" s="15">
        <v>24685.77</v>
      </c>
      <c r="BV96" s="15">
        <v>0</v>
      </c>
      <c r="BW96" s="15">
        <v>2514571.04</v>
      </c>
      <c r="BX96" s="15">
        <v>55501</v>
      </c>
      <c r="BY96" s="15">
        <v>7530.84</v>
      </c>
      <c r="BZ96" s="15">
        <v>0</v>
      </c>
      <c r="CA96" s="15">
        <v>0</v>
      </c>
      <c r="CB96" s="15">
        <v>27021.16</v>
      </c>
      <c r="CC96" s="15">
        <v>27838</v>
      </c>
      <c r="CD96" s="15">
        <v>6369.85</v>
      </c>
      <c r="CE96" s="15">
        <v>98885</v>
      </c>
      <c r="CF96" s="15">
        <v>33188.269999999997</v>
      </c>
      <c r="CG96" s="15">
        <v>32574.94</v>
      </c>
      <c r="CH96" s="15"/>
      <c r="CI96" s="15"/>
      <c r="CJ96" s="15"/>
      <c r="CK96" s="15"/>
      <c r="CL96" s="15"/>
      <c r="CM96" s="15"/>
      <c r="CN96" s="15"/>
      <c r="CO96" s="2"/>
      <c r="CP96" s="2"/>
      <c r="CQ96" s="2"/>
    </row>
    <row r="97" spans="1:95" x14ac:dyDescent="0.2">
      <c r="A97" s="1" t="s">
        <v>240</v>
      </c>
      <c r="B97" s="84" t="s">
        <v>240</v>
      </c>
      <c r="D97" s="15">
        <v>6355.48</v>
      </c>
      <c r="E97" s="15">
        <v>248675</v>
      </c>
      <c r="F97" s="15">
        <v>105402</v>
      </c>
      <c r="G97" s="15">
        <v>54869.23</v>
      </c>
      <c r="H97" s="15">
        <v>130318.21</v>
      </c>
      <c r="I97" s="15">
        <v>405047.02</v>
      </c>
      <c r="J97" s="15">
        <v>41839.550000000003</v>
      </c>
      <c r="K97" s="15">
        <v>375980</v>
      </c>
      <c r="L97" s="15">
        <v>78636.09</v>
      </c>
      <c r="M97" s="15">
        <v>2722.9</v>
      </c>
      <c r="N97" s="15">
        <v>11561.03</v>
      </c>
      <c r="O97" s="15">
        <v>237086</v>
      </c>
      <c r="P97" s="15">
        <v>0</v>
      </c>
      <c r="Q97" s="15">
        <v>0</v>
      </c>
      <c r="R97" s="15">
        <v>0</v>
      </c>
      <c r="S97" s="15">
        <v>281545.09999999998</v>
      </c>
      <c r="T97" s="15">
        <v>1242639</v>
      </c>
      <c r="U97" s="15">
        <v>11675.8</v>
      </c>
      <c r="V97" s="15">
        <v>1270475</v>
      </c>
      <c r="W97" s="15">
        <v>-14406.65</v>
      </c>
      <c r="X97" s="15">
        <v>7531.83</v>
      </c>
      <c r="Y97" s="15">
        <v>263366.59999999998</v>
      </c>
      <c r="Z97" s="15">
        <v>74700</v>
      </c>
      <c r="AA97" s="15">
        <v>4951.3599999999997</v>
      </c>
      <c r="AB97" s="15">
        <v>6322.24</v>
      </c>
      <c r="AC97" s="15">
        <v>57582.67</v>
      </c>
      <c r="AD97" s="15">
        <v>112293.59</v>
      </c>
      <c r="AE97" s="15">
        <v>1167.3499999999999</v>
      </c>
      <c r="AF97" s="15">
        <v>160259.60999999999</v>
      </c>
      <c r="AG97" s="15">
        <v>84437.119999999995</v>
      </c>
      <c r="AH97" s="15">
        <v>102222</v>
      </c>
      <c r="AI97" s="15">
        <v>17931.46</v>
      </c>
      <c r="AJ97" s="15">
        <v>1027875.66</v>
      </c>
      <c r="AK97" s="15">
        <v>8390.6</v>
      </c>
      <c r="AL97" s="15">
        <v>7328.94</v>
      </c>
      <c r="AM97" s="15">
        <v>427935.74</v>
      </c>
      <c r="AN97" s="15">
        <v>14438400</v>
      </c>
      <c r="AO97" s="15">
        <v>1448100.69</v>
      </c>
      <c r="AP97" s="15">
        <v>20401.900000000001</v>
      </c>
      <c r="AQ97" s="15">
        <v>6184.16</v>
      </c>
      <c r="AR97" s="15">
        <v>227119.06</v>
      </c>
      <c r="AS97" s="15">
        <v>166753.69</v>
      </c>
      <c r="AT97" s="15">
        <v>29692.74</v>
      </c>
      <c r="AU97" s="15">
        <v>-13341.26</v>
      </c>
      <c r="AV97" s="15">
        <v>524950</v>
      </c>
      <c r="AW97" s="15">
        <v>2791.8</v>
      </c>
      <c r="AX97" s="15">
        <v>33404.269999999997</v>
      </c>
      <c r="AY97" s="15">
        <v>141597.78</v>
      </c>
      <c r="AZ97" s="15">
        <v>0</v>
      </c>
      <c r="BA97" s="15">
        <v>146640.46</v>
      </c>
      <c r="BB97" s="15">
        <v>291483.74</v>
      </c>
      <c r="BC97" s="15">
        <v>25004.71</v>
      </c>
      <c r="BD97" s="15">
        <v>68166.7</v>
      </c>
      <c r="BE97" s="15">
        <v>272165.09999999998</v>
      </c>
      <c r="BF97" s="15">
        <v>28025.14</v>
      </c>
      <c r="BG97" s="15">
        <v>458083.49</v>
      </c>
      <c r="BH97" s="15">
        <v>18593.37</v>
      </c>
      <c r="BI97" s="15">
        <v>70822.570000000007</v>
      </c>
      <c r="BJ97" s="15">
        <v>300630.78999999998</v>
      </c>
      <c r="BK97" s="15">
        <v>53092.1</v>
      </c>
      <c r="BL97" s="15">
        <v>101696</v>
      </c>
      <c r="BM97" s="15">
        <v>0</v>
      </c>
      <c r="BN97" s="15">
        <v>126273.44</v>
      </c>
      <c r="BO97" s="15">
        <v>48739.81</v>
      </c>
      <c r="BP97" s="15">
        <v>2627808.54</v>
      </c>
      <c r="BQ97" s="15">
        <v>18387.34</v>
      </c>
      <c r="BR97" s="15">
        <v>21172.080000000002</v>
      </c>
      <c r="BS97" s="15">
        <v>18960.599999999999</v>
      </c>
      <c r="BT97" s="15">
        <v>78105.320000000007</v>
      </c>
      <c r="BU97" s="15">
        <v>90978.23</v>
      </c>
      <c r="BV97" s="15">
        <v>14863.03</v>
      </c>
      <c r="BW97" s="15">
        <v>5102622.6900000004</v>
      </c>
      <c r="BX97" s="15">
        <v>1505608</v>
      </c>
      <c r="BY97" s="15">
        <v>18232.27</v>
      </c>
      <c r="BZ97" s="15">
        <v>295004.01</v>
      </c>
      <c r="CA97" s="15">
        <v>56622.04</v>
      </c>
      <c r="CB97" s="15">
        <v>-1472.62</v>
      </c>
      <c r="CC97" s="15">
        <v>0</v>
      </c>
      <c r="CD97" s="15">
        <v>10940</v>
      </c>
      <c r="CE97" s="15">
        <v>98289</v>
      </c>
      <c r="CF97" s="15">
        <v>304939.48</v>
      </c>
      <c r="CG97" s="15">
        <v>23483.1</v>
      </c>
      <c r="CH97" s="15"/>
      <c r="CI97" s="15"/>
      <c r="CJ97" s="15"/>
      <c r="CK97" s="15"/>
      <c r="CL97" s="15"/>
      <c r="CM97" s="15"/>
      <c r="CN97" s="15"/>
      <c r="CO97" s="2"/>
      <c r="CP97" s="2"/>
      <c r="CQ97" s="2"/>
    </row>
    <row r="98" spans="1:95" x14ac:dyDescent="0.2">
      <c r="A98" s="1" t="s">
        <v>231</v>
      </c>
      <c r="B98" s="84" t="s">
        <v>231</v>
      </c>
      <c r="D98" s="15">
        <v>616.73</v>
      </c>
      <c r="E98" s="15">
        <v>0</v>
      </c>
      <c r="F98" s="15">
        <v>20690</v>
      </c>
      <c r="G98" s="15">
        <v>0</v>
      </c>
      <c r="H98" s="15">
        <v>27062.363000000001</v>
      </c>
      <c r="I98" s="15">
        <v>5100</v>
      </c>
      <c r="J98" s="15">
        <v>0</v>
      </c>
      <c r="K98" s="15">
        <v>0</v>
      </c>
      <c r="L98" s="15">
        <v>4546.3</v>
      </c>
      <c r="M98" s="15">
        <v>666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4022.43</v>
      </c>
      <c r="T98" s="15">
        <v>74805</v>
      </c>
      <c r="U98" s="15">
        <v>671.73</v>
      </c>
      <c r="V98" s="15">
        <v>0</v>
      </c>
      <c r="W98" s="15">
        <v>8660.7800000000007</v>
      </c>
      <c r="X98" s="15">
        <v>497.03</v>
      </c>
      <c r="Y98" s="15">
        <v>2400</v>
      </c>
      <c r="Z98" s="15">
        <v>0</v>
      </c>
      <c r="AA98" s="15">
        <v>3986.91</v>
      </c>
      <c r="AB98" s="15">
        <v>0</v>
      </c>
      <c r="AC98" s="15">
        <v>1118.53</v>
      </c>
      <c r="AD98" s="15">
        <v>64114.06</v>
      </c>
      <c r="AE98" s="15">
        <v>1696.22</v>
      </c>
      <c r="AF98" s="15">
        <v>65580.009999999995</v>
      </c>
      <c r="AG98" s="15">
        <v>0</v>
      </c>
      <c r="AH98" s="15">
        <v>14371</v>
      </c>
      <c r="AI98" s="15">
        <v>2619.2800000000002</v>
      </c>
      <c r="AJ98" s="15">
        <v>229933.18</v>
      </c>
      <c r="AK98" s="15">
        <v>0</v>
      </c>
      <c r="AL98" s="15">
        <v>0</v>
      </c>
      <c r="AM98" s="15">
        <v>5448.12</v>
      </c>
      <c r="AN98" s="15">
        <v>0</v>
      </c>
      <c r="AO98" s="15">
        <v>0</v>
      </c>
      <c r="AP98" s="15">
        <v>0</v>
      </c>
      <c r="AQ98" s="15">
        <v>17452.66</v>
      </c>
      <c r="AR98" s="15">
        <v>3471.57</v>
      </c>
      <c r="AS98" s="15">
        <v>0</v>
      </c>
      <c r="AT98" s="15">
        <v>2049.62</v>
      </c>
      <c r="AU98" s="15">
        <v>3874</v>
      </c>
      <c r="AV98" s="15">
        <v>361123.86</v>
      </c>
      <c r="AW98" s="15">
        <v>0</v>
      </c>
      <c r="AX98" s="15">
        <v>0</v>
      </c>
      <c r="AY98" s="15">
        <v>16424.28</v>
      </c>
      <c r="AZ98" s="15">
        <v>0</v>
      </c>
      <c r="BA98" s="15">
        <v>2922.64</v>
      </c>
      <c r="BB98" s="15">
        <v>465</v>
      </c>
      <c r="BC98" s="15">
        <v>941.4</v>
      </c>
      <c r="BD98" s="15">
        <v>5153.5600000000004</v>
      </c>
      <c r="BE98" s="15">
        <v>2372.4</v>
      </c>
      <c r="BF98" s="15">
        <v>3141.87</v>
      </c>
      <c r="BG98" s="15">
        <v>0</v>
      </c>
      <c r="BH98" s="15">
        <v>0</v>
      </c>
      <c r="BI98" s="15">
        <v>27279.51</v>
      </c>
      <c r="BJ98" s="15">
        <v>0</v>
      </c>
      <c r="BK98" s="15">
        <v>0</v>
      </c>
      <c r="BL98" s="15">
        <v>0</v>
      </c>
      <c r="BM98" s="15">
        <v>0</v>
      </c>
      <c r="BN98" s="15">
        <v>88127.07</v>
      </c>
      <c r="BO98" s="15">
        <v>0</v>
      </c>
      <c r="BP98" s="15">
        <v>0</v>
      </c>
      <c r="BQ98" s="15">
        <v>1168.03</v>
      </c>
      <c r="BR98" s="15">
        <v>0</v>
      </c>
      <c r="BS98" s="15">
        <v>1080.2</v>
      </c>
      <c r="BT98" s="15">
        <v>0</v>
      </c>
      <c r="BU98" s="15">
        <v>93430.84</v>
      </c>
      <c r="BV98" s="15">
        <v>0</v>
      </c>
      <c r="BW98" s="15">
        <v>0</v>
      </c>
      <c r="BX98" s="15">
        <v>198764</v>
      </c>
      <c r="BY98" s="15">
        <v>5009</v>
      </c>
      <c r="BZ98" s="15">
        <v>0</v>
      </c>
      <c r="CA98" s="15">
        <v>5394.76</v>
      </c>
      <c r="CB98" s="15">
        <v>264</v>
      </c>
      <c r="CC98" s="15">
        <v>3625</v>
      </c>
      <c r="CD98" s="15">
        <v>0</v>
      </c>
      <c r="CE98" s="15">
        <v>94</v>
      </c>
      <c r="CF98" s="15">
        <v>1554</v>
      </c>
      <c r="CG98" s="15">
        <v>2501.14</v>
      </c>
      <c r="CH98" s="15"/>
      <c r="CI98" s="15"/>
      <c r="CJ98" s="15"/>
      <c r="CK98" s="15"/>
      <c r="CL98" s="15"/>
      <c r="CM98" s="15"/>
      <c r="CN98" s="15"/>
      <c r="CO98" s="2"/>
      <c r="CP98" s="2"/>
      <c r="CQ98" s="2"/>
    </row>
    <row r="99" spans="1:95" x14ac:dyDescent="0.2">
      <c r="A99" s="1" t="s">
        <v>232</v>
      </c>
      <c r="B99" s="1"/>
      <c r="D99" s="15">
        <v>0</v>
      </c>
      <c r="E99" s="15">
        <v>32027</v>
      </c>
      <c r="F99" s="15">
        <v>36644</v>
      </c>
      <c r="G99" s="15">
        <v>0</v>
      </c>
      <c r="H99" s="15">
        <v>1150</v>
      </c>
      <c r="I99" s="15">
        <v>46993.34</v>
      </c>
      <c r="J99" s="15">
        <v>0</v>
      </c>
      <c r="K99" s="15">
        <v>3899</v>
      </c>
      <c r="L99" s="15">
        <v>0</v>
      </c>
      <c r="M99" s="15">
        <v>10000</v>
      </c>
      <c r="N99" s="15">
        <v>0</v>
      </c>
      <c r="O99" s="15">
        <v>200000</v>
      </c>
      <c r="P99" s="15">
        <v>0</v>
      </c>
      <c r="Q99" s="15">
        <v>1845</v>
      </c>
      <c r="R99" s="15">
        <v>0</v>
      </c>
      <c r="S99" s="15">
        <v>0</v>
      </c>
      <c r="T99" s="15">
        <v>14743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7152.22</v>
      </c>
      <c r="AD99" s="15">
        <v>15000</v>
      </c>
      <c r="AE99" s="15">
        <v>0</v>
      </c>
      <c r="AF99" s="15">
        <v>112494.84</v>
      </c>
      <c r="AG99" s="15">
        <v>0</v>
      </c>
      <c r="AH99" s="15">
        <v>29137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113962.83</v>
      </c>
      <c r="AP99" s="15">
        <v>1100</v>
      </c>
      <c r="AQ99" s="15">
        <v>0</v>
      </c>
      <c r="AR99" s="15">
        <v>0</v>
      </c>
      <c r="AS99" s="15">
        <v>80200</v>
      </c>
      <c r="AT99" s="15">
        <v>0</v>
      </c>
      <c r="AU99" s="15">
        <v>0</v>
      </c>
      <c r="AV99" s="15">
        <v>230794</v>
      </c>
      <c r="AW99" s="15">
        <v>10000</v>
      </c>
      <c r="AX99" s="15">
        <v>200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6230.64</v>
      </c>
      <c r="BE99" s="15">
        <v>6000</v>
      </c>
      <c r="BF99" s="15">
        <v>1443.07</v>
      </c>
      <c r="BG99" s="15">
        <v>0</v>
      </c>
      <c r="BH99" s="15">
        <v>4964.95</v>
      </c>
      <c r="BI99" s="15">
        <v>20475</v>
      </c>
      <c r="BJ99" s="15">
        <v>7074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46120.63</v>
      </c>
      <c r="BQ99" s="15">
        <v>0</v>
      </c>
      <c r="BR99" s="15">
        <v>115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36242</v>
      </c>
      <c r="BY99" s="15">
        <v>0</v>
      </c>
      <c r="BZ99" s="15">
        <v>0</v>
      </c>
      <c r="CA99" s="15">
        <v>22301.41</v>
      </c>
      <c r="CB99" s="15">
        <v>181.03</v>
      </c>
      <c r="CC99" s="15">
        <v>0</v>
      </c>
      <c r="CD99" s="15">
        <v>0</v>
      </c>
      <c r="CE99" s="15">
        <v>8966</v>
      </c>
      <c r="CF99" s="15">
        <v>0</v>
      </c>
      <c r="CG99" s="15">
        <v>550</v>
      </c>
      <c r="CH99" s="15"/>
      <c r="CI99" s="15"/>
      <c r="CJ99" s="15"/>
      <c r="CK99" s="15"/>
      <c r="CL99" s="15"/>
      <c r="CM99" s="15"/>
      <c r="CN99" s="15"/>
      <c r="CO99" s="2"/>
      <c r="CP99" s="2"/>
      <c r="CQ99" s="2"/>
    </row>
    <row r="100" spans="1:95" x14ac:dyDescent="0.2">
      <c r="A100" s="1" t="s">
        <v>233</v>
      </c>
      <c r="B100" s="1"/>
      <c r="D100" s="15">
        <v>155943.22</v>
      </c>
      <c r="E100" s="15">
        <v>9359366</v>
      </c>
      <c r="F100" s="15">
        <v>4020433</v>
      </c>
      <c r="G100" s="15">
        <v>1041812.68</v>
      </c>
      <c r="H100" s="15">
        <v>3029971.72</v>
      </c>
      <c r="I100" s="15">
        <v>6205927.4800000004</v>
      </c>
      <c r="J100" s="15">
        <v>854328.96</v>
      </c>
      <c r="K100" s="15">
        <v>5789866</v>
      </c>
      <c r="L100" s="15">
        <v>2460316.2200000002</v>
      </c>
      <c r="M100" s="15">
        <v>536368.81999999995</v>
      </c>
      <c r="N100" s="15">
        <v>38606.74</v>
      </c>
      <c r="O100" s="15">
        <v>3595770.18</v>
      </c>
      <c r="P100" s="15">
        <v>0</v>
      </c>
      <c r="Q100" s="15">
        <v>105077.38</v>
      </c>
      <c r="R100" s="15">
        <v>0</v>
      </c>
      <c r="S100" s="15">
        <v>813512.08</v>
      </c>
      <c r="T100" s="15">
        <v>10560856</v>
      </c>
      <c r="U100" s="15">
        <v>378244.75</v>
      </c>
      <c r="V100" s="15">
        <v>30774601</v>
      </c>
      <c r="W100" s="15">
        <v>949932.13</v>
      </c>
      <c r="X100" s="15">
        <v>187403</v>
      </c>
      <c r="Y100" s="15">
        <v>2247850.3199999998</v>
      </c>
      <c r="Z100" s="15">
        <v>2363192.3199999998</v>
      </c>
      <c r="AA100" s="15">
        <v>372046.32</v>
      </c>
      <c r="AB100" s="15">
        <v>42793.919999999998</v>
      </c>
      <c r="AC100" s="15">
        <v>3727967.02</v>
      </c>
      <c r="AD100" s="15">
        <v>4514641.5199999996</v>
      </c>
      <c r="AE100" s="15">
        <v>842961.87</v>
      </c>
      <c r="AF100" s="15">
        <v>6028523.46</v>
      </c>
      <c r="AG100" s="15">
        <v>2442299.94</v>
      </c>
      <c r="AH100" s="15">
        <v>2169528</v>
      </c>
      <c r="AI100" s="15">
        <v>109999.99</v>
      </c>
      <c r="AJ100" s="15">
        <v>22176522.75</v>
      </c>
      <c r="AK100" s="15">
        <v>47544.15</v>
      </c>
      <c r="AL100" s="15">
        <v>148065.01</v>
      </c>
      <c r="AM100" s="15">
        <v>16136360.810000001</v>
      </c>
      <c r="AN100" s="15">
        <v>266491600</v>
      </c>
      <c r="AO100" s="15">
        <v>39477736.329999998</v>
      </c>
      <c r="AP100" s="15">
        <v>1758165.71</v>
      </c>
      <c r="AQ100" s="15">
        <v>379434.58</v>
      </c>
      <c r="AR100" s="15">
        <v>1941666.33</v>
      </c>
      <c r="AS100" s="15">
        <v>9253850.1999999993</v>
      </c>
      <c r="AT100" s="15">
        <v>838632.37</v>
      </c>
      <c r="AU100" s="15">
        <v>887563.48</v>
      </c>
      <c r="AV100" s="15">
        <v>15694784.27</v>
      </c>
      <c r="AW100" s="15">
        <v>626135.64</v>
      </c>
      <c r="AX100" s="15">
        <v>610281.69999999995</v>
      </c>
      <c r="AY100" s="15">
        <v>2744198.86</v>
      </c>
      <c r="AZ100" s="15">
        <v>0</v>
      </c>
      <c r="BA100" s="15">
        <v>3748834.34</v>
      </c>
      <c r="BB100" s="15">
        <v>7732754.4299999997</v>
      </c>
      <c r="BC100" s="15">
        <v>1223958.8500000001</v>
      </c>
      <c r="BD100" s="15">
        <v>2217199.96</v>
      </c>
      <c r="BE100" s="15">
        <v>2322968.4</v>
      </c>
      <c r="BF100" s="15">
        <v>294120.12</v>
      </c>
      <c r="BG100" s="15">
        <v>8946737.5</v>
      </c>
      <c r="BH100" s="15">
        <v>927630.81</v>
      </c>
      <c r="BI100" s="15">
        <v>1407170.95</v>
      </c>
      <c r="BJ100" s="15">
        <v>4286600</v>
      </c>
      <c r="BK100" s="15">
        <v>677999.96</v>
      </c>
      <c r="BL100" s="15">
        <v>3231251</v>
      </c>
      <c r="BM100" s="15">
        <v>375674.34</v>
      </c>
      <c r="BN100" s="15">
        <v>3231090.19</v>
      </c>
      <c r="BO100" s="15">
        <v>332211.62</v>
      </c>
      <c r="BP100" s="15">
        <v>32908573.300000001</v>
      </c>
      <c r="BQ100" s="15">
        <v>376023.85</v>
      </c>
      <c r="BR100" s="15">
        <v>228995.59</v>
      </c>
      <c r="BS100" s="15">
        <v>252789.28</v>
      </c>
      <c r="BT100" s="15">
        <v>1285347.21</v>
      </c>
      <c r="BU100" s="15">
        <v>4693018.8</v>
      </c>
      <c r="BV100" s="15">
        <v>459467</v>
      </c>
      <c r="BW100" s="15">
        <v>149019007.79999998</v>
      </c>
      <c r="BX100" s="15">
        <v>11754581</v>
      </c>
      <c r="BY100" s="15">
        <v>688822.28</v>
      </c>
      <c r="BZ100" s="15">
        <v>6358132.4500000002</v>
      </c>
      <c r="CA100" s="15">
        <v>1454209.47</v>
      </c>
      <c r="CB100" s="15">
        <v>331768.71000000002</v>
      </c>
      <c r="CC100" s="15">
        <v>232816</v>
      </c>
      <c r="CD100" s="15">
        <v>186200.92</v>
      </c>
      <c r="CE100" s="15">
        <v>1500443</v>
      </c>
      <c r="CF100" s="15">
        <v>4401236.51</v>
      </c>
      <c r="CG100" s="15">
        <v>1766769.6</v>
      </c>
      <c r="CH100" s="15"/>
      <c r="CI100" s="15"/>
      <c r="CJ100" s="15"/>
      <c r="CK100" s="15"/>
      <c r="CL100" s="15"/>
      <c r="CM100" s="15"/>
      <c r="CN100" s="15"/>
      <c r="CO100" s="2"/>
      <c r="CP100" s="2"/>
      <c r="CQ100" s="2"/>
    </row>
    <row r="101" spans="1:95" x14ac:dyDescent="0.2">
      <c r="A101" s="1" t="s">
        <v>234</v>
      </c>
      <c r="B101" s="1"/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6005</v>
      </c>
      <c r="O101" s="15">
        <v>0</v>
      </c>
      <c r="P101" s="15">
        <v>0</v>
      </c>
      <c r="Q101" s="15">
        <v>15835</v>
      </c>
      <c r="R101" s="15">
        <v>0</v>
      </c>
      <c r="S101" s="15">
        <v>0</v>
      </c>
      <c r="T101" s="15">
        <v>0</v>
      </c>
      <c r="U101" s="15">
        <v>0</v>
      </c>
      <c r="V101" s="15">
        <v>199790</v>
      </c>
      <c r="W101" s="15">
        <v>0</v>
      </c>
      <c r="X101" s="15">
        <v>0</v>
      </c>
      <c r="Y101" s="15">
        <v>0</v>
      </c>
      <c r="Z101" s="15">
        <v>30060.720000000001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80008.67</v>
      </c>
      <c r="AN101" s="15">
        <v>0</v>
      </c>
      <c r="AO101" s="15">
        <v>2134.61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132663.57</v>
      </c>
      <c r="BE101" s="15">
        <v>0</v>
      </c>
      <c r="BF101" s="15">
        <v>0</v>
      </c>
      <c r="BG101" s="15">
        <v>0</v>
      </c>
      <c r="BH101" s="15">
        <v>0</v>
      </c>
      <c r="BI101" s="15">
        <v>1842</v>
      </c>
      <c r="BJ101" s="15">
        <v>0</v>
      </c>
      <c r="BK101" s="15">
        <v>0</v>
      </c>
      <c r="BL101" s="15">
        <v>-138062</v>
      </c>
      <c r="BM101" s="15">
        <v>0</v>
      </c>
      <c r="BN101" s="15">
        <v>0</v>
      </c>
      <c r="BO101" s="15">
        <v>0</v>
      </c>
      <c r="BP101" s="15">
        <v>-1525353.7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123692.14</v>
      </c>
      <c r="CB101" s="15">
        <v>-9612.52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/>
      <c r="CI101" s="15"/>
      <c r="CJ101" s="15"/>
      <c r="CK101" s="15"/>
      <c r="CL101" s="15"/>
      <c r="CM101" s="15"/>
      <c r="CN101" s="15"/>
      <c r="CO101" s="2"/>
      <c r="CP101" s="2"/>
      <c r="CQ101" s="2"/>
    </row>
    <row r="102" spans="1:95" x14ac:dyDescent="0.2">
      <c r="A102" s="1" t="s">
        <v>273</v>
      </c>
      <c r="B102" s="1"/>
      <c r="D102" s="15">
        <v>0</v>
      </c>
      <c r="E102" s="15">
        <v>0</v>
      </c>
      <c r="F102" s="15">
        <v>0</v>
      </c>
      <c r="G102" s="15">
        <v>0</v>
      </c>
      <c r="H102" s="15">
        <v>-19371.22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-2448.37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-4653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54373.24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130.69</v>
      </c>
      <c r="BF102" s="15">
        <v>0</v>
      </c>
      <c r="BG102" s="15">
        <v>-9062.26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426525.56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/>
      <c r="CI102" s="15"/>
      <c r="CJ102" s="15"/>
      <c r="CK102" s="15"/>
      <c r="CL102" s="15"/>
      <c r="CM102" s="15"/>
      <c r="CN102" s="15"/>
      <c r="CO102" s="2"/>
      <c r="CP102" s="2"/>
      <c r="CQ102" s="2"/>
    </row>
    <row r="103" spans="1:95" x14ac:dyDescent="0.2">
      <c r="A103" s="1" t="s">
        <v>235</v>
      </c>
      <c r="B103" s="1"/>
      <c r="D103" s="15">
        <v>13206.9</v>
      </c>
      <c r="E103" s="15">
        <v>3250469</v>
      </c>
      <c r="F103" s="15">
        <v>1394658</v>
      </c>
      <c r="G103" s="15">
        <v>371603.92</v>
      </c>
      <c r="H103" s="15">
        <v>2341359.06</v>
      </c>
      <c r="I103" s="15">
        <v>3551971.25</v>
      </c>
      <c r="J103" s="15">
        <v>246928.01</v>
      </c>
      <c r="K103" s="15">
        <v>2027089</v>
      </c>
      <c r="L103" s="15">
        <v>1822228.46</v>
      </c>
      <c r="M103" s="15">
        <v>396226.88</v>
      </c>
      <c r="N103" s="15">
        <v>18592.23</v>
      </c>
      <c r="O103" s="15">
        <v>1786737.54</v>
      </c>
      <c r="P103" s="15">
        <v>0</v>
      </c>
      <c r="Q103" s="15">
        <v>1334</v>
      </c>
      <c r="R103" s="15">
        <v>0</v>
      </c>
      <c r="S103" s="15">
        <v>292253.31</v>
      </c>
      <c r="T103" s="15">
        <v>4261663</v>
      </c>
      <c r="U103" s="15">
        <v>307630.09999999998</v>
      </c>
      <c r="V103" s="15">
        <v>19050859</v>
      </c>
      <c r="W103" s="15">
        <v>604223.82999999996</v>
      </c>
      <c r="X103" s="15">
        <v>231505.54</v>
      </c>
      <c r="Y103" s="15">
        <v>660844.91</v>
      </c>
      <c r="Z103" s="15">
        <v>1170470.51</v>
      </c>
      <c r="AA103" s="15">
        <v>4239.5600000000004</v>
      </c>
      <c r="AB103" s="15">
        <v>1108.94</v>
      </c>
      <c r="AC103" s="15">
        <v>1549897.08</v>
      </c>
      <c r="AD103" s="15">
        <v>4470702.7300000004</v>
      </c>
      <c r="AE103" s="15">
        <v>472052.52</v>
      </c>
      <c r="AF103" s="15">
        <v>2814385.21</v>
      </c>
      <c r="AG103" s="15">
        <v>792200.75</v>
      </c>
      <c r="AH103" s="15">
        <v>1056006</v>
      </c>
      <c r="AI103" s="15">
        <v>73009.52</v>
      </c>
      <c r="AJ103" s="15">
        <v>9133155</v>
      </c>
      <c r="AK103" s="15">
        <v>18659.43</v>
      </c>
      <c r="AL103" s="15">
        <v>190125.29</v>
      </c>
      <c r="AM103" s="15">
        <v>10644120.640000001</v>
      </c>
      <c r="AN103" s="15">
        <v>118890800</v>
      </c>
      <c r="AO103" s="15">
        <v>15162649.17</v>
      </c>
      <c r="AP103" s="15">
        <v>662711.53</v>
      </c>
      <c r="AQ103" s="15">
        <v>173788.28</v>
      </c>
      <c r="AR103" s="15">
        <v>892466.77</v>
      </c>
      <c r="AS103" s="15">
        <v>4943543.24</v>
      </c>
      <c r="AT103" s="15">
        <v>532897.22</v>
      </c>
      <c r="AU103" s="15">
        <v>186639.8</v>
      </c>
      <c r="AV103" s="15">
        <v>4438896.2300000004</v>
      </c>
      <c r="AW103" s="15">
        <v>344811.81</v>
      </c>
      <c r="AX103" s="15">
        <v>60372.79</v>
      </c>
      <c r="AY103" s="15">
        <v>1152002.6399999999</v>
      </c>
      <c r="AZ103" s="15">
        <v>0</v>
      </c>
      <c r="BA103" s="15">
        <v>1503930.75</v>
      </c>
      <c r="BB103" s="15">
        <v>2869207.53</v>
      </c>
      <c r="BC103" s="15">
        <v>719887.39</v>
      </c>
      <c r="BD103" s="15">
        <v>1319910.45</v>
      </c>
      <c r="BE103" s="15">
        <v>1199434.52</v>
      </c>
      <c r="BF103" s="15">
        <v>157961.25</v>
      </c>
      <c r="BG103" s="15">
        <v>4912842.34</v>
      </c>
      <c r="BH103" s="15">
        <v>409882.38</v>
      </c>
      <c r="BI103" s="15">
        <v>647493.71</v>
      </c>
      <c r="BJ103" s="15">
        <v>1931449.21</v>
      </c>
      <c r="BK103" s="15">
        <v>404973.32</v>
      </c>
      <c r="BL103" s="15">
        <v>3061981</v>
      </c>
      <c r="BM103" s="15">
        <v>201564.66</v>
      </c>
      <c r="BN103" s="15">
        <v>1493318.55</v>
      </c>
      <c r="BO103" s="15">
        <v>353095.69</v>
      </c>
      <c r="BP103" s="15">
        <v>19378333.949999999</v>
      </c>
      <c r="BQ103" s="15">
        <v>206254.82</v>
      </c>
      <c r="BR103" s="15">
        <v>89794.05</v>
      </c>
      <c r="BS103" s="15">
        <v>135716.66</v>
      </c>
      <c r="BT103" s="15">
        <v>644785.59</v>
      </c>
      <c r="BU103" s="15">
        <v>217031.08</v>
      </c>
      <c r="BV103" s="15">
        <v>36175.800000000003</v>
      </c>
      <c r="BW103" s="15">
        <v>72242702.809999987</v>
      </c>
      <c r="BX103" s="15">
        <v>5401023</v>
      </c>
      <c r="BY103" s="15">
        <v>219284.51</v>
      </c>
      <c r="BZ103" s="15">
        <v>3580483.75</v>
      </c>
      <c r="CA103" s="15">
        <v>882549.09</v>
      </c>
      <c r="CB103" s="15">
        <v>119313.52</v>
      </c>
      <c r="CC103" s="15">
        <v>85136</v>
      </c>
      <c r="CD103" s="15">
        <v>93969.69</v>
      </c>
      <c r="CE103" s="15">
        <v>2083081</v>
      </c>
      <c r="CF103" s="15">
        <v>2081542.3</v>
      </c>
      <c r="CG103" s="15">
        <v>853961.12</v>
      </c>
      <c r="CH103" s="15"/>
      <c r="CI103" s="15"/>
      <c r="CJ103" s="15"/>
      <c r="CK103" s="15"/>
      <c r="CL103" s="15"/>
      <c r="CM103" s="15"/>
      <c r="CN103" s="15"/>
      <c r="CO103" s="2"/>
      <c r="CP103" s="2"/>
      <c r="CQ103" s="2"/>
    </row>
    <row r="104" spans="1:95" x14ac:dyDescent="0.2">
      <c r="A104" s="1" t="s">
        <v>236</v>
      </c>
      <c r="B104" s="1"/>
      <c r="D104" s="15">
        <v>9090</v>
      </c>
      <c r="E104" s="15">
        <v>3718000</v>
      </c>
      <c r="F104" s="15">
        <v>816403</v>
      </c>
      <c r="G104" s="15">
        <v>698563</v>
      </c>
      <c r="H104" s="15">
        <v>1232713</v>
      </c>
      <c r="I104" s="15">
        <v>2024770.84</v>
      </c>
      <c r="J104" s="15">
        <v>80802.460000000006</v>
      </c>
      <c r="K104" s="15">
        <v>2416720</v>
      </c>
      <c r="L104" s="15">
        <v>319735</v>
      </c>
      <c r="M104" s="15">
        <v>123859</v>
      </c>
      <c r="N104" s="15">
        <v>0</v>
      </c>
      <c r="O104" s="15">
        <v>1069953.71</v>
      </c>
      <c r="P104" s="15">
        <v>0</v>
      </c>
      <c r="Q104" s="15">
        <v>29268</v>
      </c>
      <c r="R104" s="15">
        <v>0</v>
      </c>
      <c r="S104" s="15">
        <v>815549</v>
      </c>
      <c r="T104" s="15">
        <v>3875000</v>
      </c>
      <c r="U104" s="15">
        <v>-73170</v>
      </c>
      <c r="V104" s="15">
        <v>11512162</v>
      </c>
      <c r="W104" s="15">
        <v>372520.37</v>
      </c>
      <c r="X104" s="15">
        <v>0</v>
      </c>
      <c r="Y104" s="15">
        <v>770997.25</v>
      </c>
      <c r="Z104" s="15">
        <v>872000</v>
      </c>
      <c r="AA104" s="15">
        <v>-5294</v>
      </c>
      <c r="AB104" s="15">
        <v>0</v>
      </c>
      <c r="AC104" s="15">
        <v>1580251.13</v>
      </c>
      <c r="AD104" s="15">
        <v>2559390</v>
      </c>
      <c r="AE104" s="15">
        <v>160355.99</v>
      </c>
      <c r="AF104" s="15">
        <v>1710174.7</v>
      </c>
      <c r="AG104" s="15">
        <v>1292295.19</v>
      </c>
      <c r="AH104" s="15">
        <v>708593</v>
      </c>
      <c r="AI104" s="15">
        <v>1800</v>
      </c>
      <c r="AJ104" s="15">
        <v>6225339.2699999996</v>
      </c>
      <c r="AK104" s="15">
        <v>-14517</v>
      </c>
      <c r="AL104" s="15">
        <v>74302</v>
      </c>
      <c r="AM104" s="15">
        <v>8199870</v>
      </c>
      <c r="AN104" s="15">
        <v>62655800</v>
      </c>
      <c r="AO104" s="15">
        <v>12470203</v>
      </c>
      <c r="AP104" s="15">
        <v>399640</v>
      </c>
      <c r="AQ104" s="15">
        <v>22279</v>
      </c>
      <c r="AR104" s="15">
        <v>942927</v>
      </c>
      <c r="AS104" s="15">
        <v>2822558.78</v>
      </c>
      <c r="AT104" s="15">
        <v>557612.89</v>
      </c>
      <c r="AU104" s="15">
        <v>174376</v>
      </c>
      <c r="AV104" s="15">
        <v>3231771</v>
      </c>
      <c r="AW104" s="15">
        <v>164072.85999999999</v>
      </c>
      <c r="AX104" s="15">
        <v>270500</v>
      </c>
      <c r="AY104" s="15">
        <v>814047</v>
      </c>
      <c r="AZ104" s="15">
        <v>0</v>
      </c>
      <c r="BA104" s="15">
        <v>1607995.55</v>
      </c>
      <c r="BB104" s="15">
        <v>1472780.77</v>
      </c>
      <c r="BC104" s="15">
        <v>280101.74</v>
      </c>
      <c r="BD104" s="15">
        <v>621013</v>
      </c>
      <c r="BE104" s="15">
        <v>643734</v>
      </c>
      <c r="BF104" s="15">
        <v>17018</v>
      </c>
      <c r="BG104" s="15">
        <v>2628032.0499999998</v>
      </c>
      <c r="BH104" s="15">
        <v>406026</v>
      </c>
      <c r="BI104" s="15">
        <v>473000</v>
      </c>
      <c r="BJ104" s="15">
        <v>1933850.08</v>
      </c>
      <c r="BK104" s="15">
        <v>92372</v>
      </c>
      <c r="BL104" s="15">
        <v>1045700</v>
      </c>
      <c r="BM104" s="15">
        <v>56441</v>
      </c>
      <c r="BN104" s="15">
        <v>811656</v>
      </c>
      <c r="BO104" s="15">
        <v>62063</v>
      </c>
      <c r="BP104" s="15">
        <v>7430468.75</v>
      </c>
      <c r="BQ104" s="15">
        <v>25099</v>
      </c>
      <c r="BR104" s="15">
        <v>23799</v>
      </c>
      <c r="BS104" s="15">
        <v>25818</v>
      </c>
      <c r="BT104" s="15">
        <v>677819.9</v>
      </c>
      <c r="BU104" s="15">
        <v>963000</v>
      </c>
      <c r="BV104" s="15">
        <v>45648</v>
      </c>
      <c r="BW104" s="15">
        <v>8968713</v>
      </c>
      <c r="BX104" s="15">
        <v>4297652</v>
      </c>
      <c r="BY104" s="15">
        <v>272196.90999999997</v>
      </c>
      <c r="BZ104" s="15">
        <v>1776795.96</v>
      </c>
      <c r="CA104" s="15">
        <v>393212.33</v>
      </c>
      <c r="CB104" s="15">
        <v>-10158</v>
      </c>
      <c r="CC104" s="15">
        <v>41822</v>
      </c>
      <c r="CD104" s="15">
        <v>0</v>
      </c>
      <c r="CE104" s="15">
        <v>52690</v>
      </c>
      <c r="CF104" s="15">
        <v>2794834</v>
      </c>
      <c r="CG104" s="15">
        <v>453777.5</v>
      </c>
      <c r="CH104" s="15"/>
      <c r="CI104" s="15"/>
      <c r="CJ104" s="15"/>
      <c r="CK104" s="15"/>
      <c r="CL104" s="15"/>
      <c r="CM104" s="15"/>
      <c r="CN104" s="15"/>
      <c r="CO104" s="2"/>
      <c r="CP104" s="2"/>
      <c r="CQ104" s="2"/>
    </row>
    <row r="105" spans="1:95" x14ac:dyDescent="0.2">
      <c r="A105" s="1" t="s">
        <v>237</v>
      </c>
      <c r="B105" s="1"/>
      <c r="D105" s="15">
        <v>0</v>
      </c>
      <c r="E105" s="15">
        <v>354417</v>
      </c>
      <c r="F105" s="15">
        <v>248567</v>
      </c>
      <c r="G105" s="15">
        <v>68185.119999999995</v>
      </c>
      <c r="H105" s="15">
        <v>124264.62</v>
      </c>
      <c r="I105" s="15">
        <v>442108.45</v>
      </c>
      <c r="J105" s="15">
        <v>0</v>
      </c>
      <c r="K105" s="15">
        <v>0</v>
      </c>
      <c r="L105" s="15">
        <v>111896.03</v>
      </c>
      <c r="M105" s="15">
        <v>40424.74</v>
      </c>
      <c r="N105" s="15">
        <v>7982.37</v>
      </c>
      <c r="O105" s="15">
        <v>0</v>
      </c>
      <c r="P105" s="15">
        <v>0</v>
      </c>
      <c r="Q105" s="15">
        <v>0</v>
      </c>
      <c r="R105" s="15">
        <v>0</v>
      </c>
      <c r="S105" s="15">
        <v>38324.35</v>
      </c>
      <c r="T105" s="15">
        <v>618040</v>
      </c>
      <c r="U105" s="15">
        <v>28898.720000000001</v>
      </c>
      <c r="V105" s="15">
        <v>1959178</v>
      </c>
      <c r="W105" s="15">
        <v>38366.379999999997</v>
      </c>
      <c r="X105" s="15">
        <v>22504</v>
      </c>
      <c r="Y105" s="15">
        <v>104719.56</v>
      </c>
      <c r="Z105" s="15">
        <v>59500.27</v>
      </c>
      <c r="AA105" s="15">
        <v>14637.59</v>
      </c>
      <c r="AB105" s="15">
        <v>0</v>
      </c>
      <c r="AC105" s="15">
        <v>124519.52</v>
      </c>
      <c r="AD105" s="15">
        <v>144191.34</v>
      </c>
      <c r="AE105" s="15">
        <v>27149.62</v>
      </c>
      <c r="AF105" s="15">
        <v>0</v>
      </c>
      <c r="AG105" s="15">
        <v>99915.69</v>
      </c>
      <c r="AH105" s="15">
        <v>149998</v>
      </c>
      <c r="AI105" s="15">
        <v>0</v>
      </c>
      <c r="AJ105" s="15">
        <v>836201.46</v>
      </c>
      <c r="AK105" s="15">
        <v>0</v>
      </c>
      <c r="AL105" s="15">
        <v>26204.89</v>
      </c>
      <c r="AM105" s="15">
        <v>694022</v>
      </c>
      <c r="AN105" s="15">
        <v>13412900</v>
      </c>
      <c r="AO105" s="15">
        <v>2856293.15</v>
      </c>
      <c r="AP105" s="15">
        <v>26780.58</v>
      </c>
      <c r="AQ105" s="15">
        <v>12683.79</v>
      </c>
      <c r="AR105" s="15">
        <v>162083.32999999999</v>
      </c>
      <c r="AS105" s="15">
        <v>506521.92</v>
      </c>
      <c r="AT105" s="15">
        <v>42890.63</v>
      </c>
      <c r="AU105" s="15">
        <v>10270.27</v>
      </c>
      <c r="AV105" s="15">
        <v>0</v>
      </c>
      <c r="AW105" s="15">
        <v>0</v>
      </c>
      <c r="AX105" s="15">
        <v>31969.32</v>
      </c>
      <c r="AY105" s="15">
        <v>71000</v>
      </c>
      <c r="AZ105" s="15">
        <v>0</v>
      </c>
      <c r="BA105" s="15">
        <v>260276.77</v>
      </c>
      <c r="BB105" s="15">
        <v>231270.62</v>
      </c>
      <c r="BC105" s="15">
        <v>43698.77</v>
      </c>
      <c r="BD105" s="15">
        <v>112717.11</v>
      </c>
      <c r="BE105" s="15">
        <v>175094.73</v>
      </c>
      <c r="BF105" s="15">
        <v>1661.7</v>
      </c>
      <c r="BG105" s="15">
        <v>392331.91</v>
      </c>
      <c r="BH105" s="15">
        <v>4125</v>
      </c>
      <c r="BI105" s="15">
        <v>35491.08</v>
      </c>
      <c r="BJ105" s="15">
        <v>375619</v>
      </c>
      <c r="BK105" s="15">
        <v>0</v>
      </c>
      <c r="BL105" s="15">
        <v>148044</v>
      </c>
      <c r="BM105" s="15">
        <v>0</v>
      </c>
      <c r="BN105" s="15">
        <v>132293.82999999999</v>
      </c>
      <c r="BO105" s="15">
        <v>88167.360000000001</v>
      </c>
      <c r="BP105" s="15">
        <v>2046269.37</v>
      </c>
      <c r="BQ105" s="15">
        <v>0</v>
      </c>
      <c r="BR105" s="15">
        <v>22289.29</v>
      </c>
      <c r="BS105" s="15">
        <v>0</v>
      </c>
      <c r="BT105" s="15">
        <v>121183.02</v>
      </c>
      <c r="BU105" s="15">
        <v>173500</v>
      </c>
      <c r="BV105" s="15">
        <v>0</v>
      </c>
      <c r="BW105" s="15">
        <v>14012352.84</v>
      </c>
      <c r="BX105" s="15">
        <v>17802</v>
      </c>
      <c r="BY105" s="15">
        <v>32056.87</v>
      </c>
      <c r="BZ105" s="15">
        <v>354149.75</v>
      </c>
      <c r="CA105" s="15">
        <v>35000</v>
      </c>
      <c r="CB105" s="15">
        <v>10764.05</v>
      </c>
      <c r="CC105" s="15">
        <v>0</v>
      </c>
      <c r="CD105" s="15">
        <v>3535.02</v>
      </c>
      <c r="CE105" s="15">
        <v>89006</v>
      </c>
      <c r="CF105" s="15">
        <v>0</v>
      </c>
      <c r="CG105" s="15">
        <v>125668.03</v>
      </c>
      <c r="CH105" s="15"/>
      <c r="CI105" s="15"/>
      <c r="CJ105" s="15"/>
      <c r="CK105" s="15"/>
      <c r="CL105" s="15"/>
      <c r="CM105" s="15"/>
      <c r="CN105" s="15"/>
      <c r="CO105" s="2"/>
      <c r="CP105" s="2"/>
      <c r="CQ105" s="2"/>
    </row>
    <row r="106" spans="1:95" x14ac:dyDescent="0.2">
      <c r="A106" s="1" t="s">
        <v>238</v>
      </c>
      <c r="B106" s="1"/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840</v>
      </c>
      <c r="M106" s="15">
        <v>0</v>
      </c>
      <c r="N106" s="15">
        <v>0</v>
      </c>
      <c r="O106" s="15">
        <v>35</v>
      </c>
      <c r="P106" s="15">
        <v>0</v>
      </c>
      <c r="Q106" s="15">
        <v>0</v>
      </c>
      <c r="R106" s="15">
        <v>0</v>
      </c>
      <c r="S106" s="15">
        <v>615.54</v>
      </c>
      <c r="T106" s="15">
        <v>0</v>
      </c>
      <c r="U106" s="15">
        <v>102994</v>
      </c>
      <c r="V106" s="15">
        <v>1342</v>
      </c>
      <c r="W106" s="15">
        <v>0</v>
      </c>
      <c r="X106" s="15">
        <v>869.75</v>
      </c>
      <c r="Y106" s="15">
        <v>0</v>
      </c>
      <c r="Z106" s="15">
        <v>0</v>
      </c>
      <c r="AA106" s="15">
        <v>-16317.57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5200.57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1485400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270.18</v>
      </c>
      <c r="AX106" s="15">
        <v>2076.04</v>
      </c>
      <c r="AY106" s="15">
        <v>0</v>
      </c>
      <c r="AZ106" s="15">
        <v>0</v>
      </c>
      <c r="BA106" s="15">
        <v>118.8</v>
      </c>
      <c r="BB106" s="15">
        <v>0</v>
      </c>
      <c r="BC106" s="15">
        <v>16793.61</v>
      </c>
      <c r="BD106" s="15">
        <v>0</v>
      </c>
      <c r="BE106" s="15">
        <v>0</v>
      </c>
      <c r="BF106" s="15">
        <v>164.47</v>
      </c>
      <c r="BG106" s="15">
        <v>0</v>
      </c>
      <c r="BH106" s="15">
        <v>1118.74</v>
      </c>
      <c r="BI106" s="15">
        <v>8957.5400000000009</v>
      </c>
      <c r="BJ106" s="15">
        <v>0</v>
      </c>
      <c r="BK106" s="15">
        <v>0</v>
      </c>
      <c r="BL106" s="15">
        <v>784</v>
      </c>
      <c r="BM106" s="15">
        <v>5036.6099999999997</v>
      </c>
      <c r="BN106" s="15">
        <v>0</v>
      </c>
      <c r="BO106" s="15">
        <v>309524</v>
      </c>
      <c r="BP106" s="15">
        <v>576.51</v>
      </c>
      <c r="BQ106" s="15">
        <v>0</v>
      </c>
      <c r="BR106" s="15">
        <v>0</v>
      </c>
      <c r="BS106" s="15">
        <v>3199.87</v>
      </c>
      <c r="BT106" s="15">
        <v>0</v>
      </c>
      <c r="BU106" s="15">
        <v>13263.58</v>
      </c>
      <c r="BV106" s="15">
        <v>0</v>
      </c>
      <c r="BW106" s="15">
        <v>0</v>
      </c>
      <c r="BX106" s="15">
        <v>16279</v>
      </c>
      <c r="BY106" s="15">
        <v>0</v>
      </c>
      <c r="BZ106" s="15">
        <v>0</v>
      </c>
      <c r="CA106" s="15">
        <v>0</v>
      </c>
      <c r="CB106" s="15">
        <v>0</v>
      </c>
      <c r="CC106" s="15">
        <v>2444</v>
      </c>
      <c r="CD106" s="15">
        <v>2617.9699999999998</v>
      </c>
      <c r="CE106" s="15">
        <v>1946</v>
      </c>
      <c r="CF106" s="15">
        <v>3193</v>
      </c>
      <c r="CG106" s="15">
        <v>0</v>
      </c>
      <c r="CH106" s="15"/>
      <c r="CI106" s="15"/>
      <c r="CJ106" s="15"/>
      <c r="CK106" s="15"/>
      <c r="CL106" s="15"/>
      <c r="CM106" s="15"/>
      <c r="CN106" s="15"/>
      <c r="CO106" s="2"/>
      <c r="CP106" s="2"/>
      <c r="CQ106" s="2"/>
    </row>
    <row r="107" spans="1:95" x14ac:dyDescent="0.2">
      <c r="A107" s="1" t="s">
        <v>239</v>
      </c>
      <c r="B107" s="1"/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-675679.67</v>
      </c>
      <c r="AP107" s="15">
        <v>0</v>
      </c>
      <c r="AQ107" s="15">
        <v>0</v>
      </c>
      <c r="AR107" s="15">
        <v>0</v>
      </c>
      <c r="AS107" s="15">
        <v>-257280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-342122.12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-17624.849999999999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-271632.24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/>
      <c r="CI107" s="15"/>
      <c r="CJ107" s="15"/>
      <c r="CK107" s="15"/>
      <c r="CL107" s="15"/>
      <c r="CM107" s="15"/>
      <c r="CN107" s="15"/>
      <c r="CO107" s="2"/>
      <c r="CP107" s="2"/>
      <c r="CQ107" s="2"/>
    </row>
    <row r="108" spans="1:95" x14ac:dyDescent="0.2"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/>
      <c r="CI108" s="15"/>
      <c r="CJ108" s="15"/>
      <c r="CO108" s="2"/>
      <c r="CP108" s="2"/>
      <c r="CQ108" s="2"/>
    </row>
    <row r="109" spans="1:95" x14ac:dyDescent="0.2">
      <c r="A109" s="52" t="s">
        <v>213</v>
      </c>
      <c r="B109" s="52"/>
      <c r="C109" s="52"/>
      <c r="D109" s="15" t="s">
        <v>391</v>
      </c>
      <c r="E109" s="15" t="s">
        <v>470</v>
      </c>
      <c r="F109" s="15" t="s">
        <v>392</v>
      </c>
      <c r="G109" s="15" t="s">
        <v>393</v>
      </c>
      <c r="H109" s="15" t="s">
        <v>394</v>
      </c>
      <c r="I109" s="15" t="s">
        <v>395</v>
      </c>
      <c r="J109" s="15" t="s">
        <v>468</v>
      </c>
      <c r="K109" s="15" t="s">
        <v>396</v>
      </c>
      <c r="L109" s="15" t="s">
        <v>397</v>
      </c>
      <c r="M109" s="15" t="s">
        <v>398</v>
      </c>
      <c r="N109" s="15" t="s">
        <v>399</v>
      </c>
      <c r="O109" s="15" t="s">
        <v>400</v>
      </c>
      <c r="P109" s="15">
        <v>0</v>
      </c>
      <c r="Q109" s="15" t="s">
        <v>403</v>
      </c>
      <c r="R109" s="15">
        <v>0</v>
      </c>
      <c r="S109" s="15" t="s">
        <v>404</v>
      </c>
      <c r="T109" s="15" t="s">
        <v>471</v>
      </c>
      <c r="U109" s="15" t="s">
        <v>472</v>
      </c>
      <c r="V109" s="15" t="s">
        <v>405</v>
      </c>
      <c r="W109" s="15" t="s">
        <v>407</v>
      </c>
      <c r="X109" s="15" t="s">
        <v>408</v>
      </c>
      <c r="Y109" s="15" t="s">
        <v>409</v>
      </c>
      <c r="Z109" s="15" t="s">
        <v>410</v>
      </c>
      <c r="AA109" s="15" t="s">
        <v>411</v>
      </c>
      <c r="AB109" s="15" t="s">
        <v>473</v>
      </c>
      <c r="AC109" s="73" t="s">
        <v>390</v>
      </c>
      <c r="AD109" s="15" t="s">
        <v>412</v>
      </c>
      <c r="AE109" s="15" t="s">
        <v>413</v>
      </c>
      <c r="AF109" s="15" t="s">
        <v>414</v>
      </c>
      <c r="AG109" s="15" t="s">
        <v>415</v>
      </c>
      <c r="AH109" s="15" t="s">
        <v>416</v>
      </c>
      <c r="AI109" s="15" t="s">
        <v>417</v>
      </c>
      <c r="AJ109" s="15" t="s">
        <v>418</v>
      </c>
      <c r="AK109" s="15" t="s">
        <v>419</v>
      </c>
      <c r="AL109" s="15" t="s">
        <v>420</v>
      </c>
      <c r="AM109" s="15" t="s">
        <v>421</v>
      </c>
      <c r="AN109" s="15" t="s">
        <v>422</v>
      </c>
      <c r="AO109" s="15" t="s">
        <v>423</v>
      </c>
      <c r="AP109" s="15" t="s">
        <v>424</v>
      </c>
      <c r="AQ109" s="15" t="s">
        <v>425</v>
      </c>
      <c r="AR109" s="15" t="s">
        <v>426</v>
      </c>
      <c r="AS109" s="15" t="s">
        <v>427</v>
      </c>
      <c r="AT109" s="15" t="s">
        <v>428</v>
      </c>
      <c r="AU109" s="15" t="s">
        <v>429</v>
      </c>
      <c r="AV109" s="15" t="s">
        <v>430</v>
      </c>
      <c r="AW109" s="15" t="s">
        <v>431</v>
      </c>
      <c r="AX109" s="15" t="s">
        <v>432</v>
      </c>
      <c r="AY109" s="15" t="s">
        <v>433</v>
      </c>
      <c r="AZ109" s="15">
        <v>0</v>
      </c>
      <c r="BA109" s="15" t="s">
        <v>434</v>
      </c>
      <c r="BB109" s="15" t="s">
        <v>435</v>
      </c>
      <c r="BC109" s="15" t="s">
        <v>436</v>
      </c>
      <c r="BD109" s="15" t="s">
        <v>437</v>
      </c>
      <c r="BE109" s="15" t="s">
        <v>438</v>
      </c>
      <c r="BF109" s="15" t="s">
        <v>439</v>
      </c>
      <c r="BG109" s="15" t="s">
        <v>440</v>
      </c>
      <c r="BH109" s="15" t="s">
        <v>441</v>
      </c>
      <c r="BI109" s="15" t="s">
        <v>442</v>
      </c>
      <c r="BJ109" s="15" t="s">
        <v>443</v>
      </c>
      <c r="BK109" s="15" t="s">
        <v>444</v>
      </c>
      <c r="BL109" s="15" t="s">
        <v>449</v>
      </c>
      <c r="BM109" s="15" t="s">
        <v>445</v>
      </c>
      <c r="BN109" s="15" t="s">
        <v>446</v>
      </c>
      <c r="BO109" s="15" t="s">
        <v>447</v>
      </c>
      <c r="BP109" s="15" t="s">
        <v>448</v>
      </c>
      <c r="BQ109" s="15" t="s">
        <v>450</v>
      </c>
      <c r="BR109" s="15" t="s">
        <v>451</v>
      </c>
      <c r="BS109" s="15" t="s">
        <v>452</v>
      </c>
      <c r="BT109" s="15" t="s">
        <v>453</v>
      </c>
      <c r="BU109" s="15" t="s">
        <v>454</v>
      </c>
      <c r="BV109" s="15" t="s">
        <v>455</v>
      </c>
      <c r="BW109" s="15" t="s">
        <v>456</v>
      </c>
      <c r="BX109" s="15" t="s">
        <v>457</v>
      </c>
      <c r="BY109" s="15" t="s">
        <v>458</v>
      </c>
      <c r="BZ109" s="15" t="s">
        <v>459</v>
      </c>
      <c r="CA109" s="15" t="s">
        <v>460</v>
      </c>
      <c r="CB109" s="15" t="s">
        <v>461</v>
      </c>
      <c r="CC109" s="15" t="s">
        <v>462</v>
      </c>
      <c r="CD109" s="15" t="s">
        <v>463</v>
      </c>
      <c r="CE109" s="15" t="s">
        <v>464</v>
      </c>
      <c r="CF109" s="15" t="s">
        <v>465</v>
      </c>
      <c r="CG109" s="15" t="s">
        <v>466</v>
      </c>
      <c r="CH109" s="15"/>
      <c r="CI109" s="15"/>
      <c r="CJ109" s="15"/>
      <c r="CK109" s="15"/>
      <c r="CL109" s="15"/>
      <c r="CM109" s="15"/>
      <c r="CN109" s="15"/>
      <c r="CO109" s="2"/>
      <c r="CP109" s="2"/>
      <c r="CQ109" s="2"/>
    </row>
    <row r="110" spans="1:95" x14ac:dyDescent="0.2">
      <c r="A110" s="52" t="s">
        <v>195</v>
      </c>
      <c r="B110" s="52"/>
      <c r="C110" s="52"/>
      <c r="D110" s="15" t="b">
        <v>1</v>
      </c>
      <c r="E110" s="15" t="b">
        <v>1</v>
      </c>
      <c r="F110" s="15" t="b">
        <v>1</v>
      </c>
      <c r="G110" s="15" t="b">
        <v>1</v>
      </c>
      <c r="H110" s="15" t="b">
        <v>1</v>
      </c>
      <c r="I110" s="15" t="b">
        <v>1</v>
      </c>
      <c r="J110" s="15" t="b">
        <v>1</v>
      </c>
      <c r="K110" s="15" t="b">
        <v>1</v>
      </c>
      <c r="L110" s="15" t="b">
        <v>1</v>
      </c>
      <c r="M110" s="15" t="b">
        <v>1</v>
      </c>
      <c r="N110" s="15" t="b">
        <v>1</v>
      </c>
      <c r="O110" s="15" t="b">
        <v>1</v>
      </c>
      <c r="P110" s="15">
        <v>0</v>
      </c>
      <c r="Q110" s="15" t="b">
        <v>1</v>
      </c>
      <c r="R110" s="15">
        <v>0</v>
      </c>
      <c r="S110" s="15" t="b">
        <v>1</v>
      </c>
      <c r="T110" s="15" t="b">
        <v>1</v>
      </c>
      <c r="U110" s="15" t="b">
        <v>1</v>
      </c>
      <c r="V110" s="15" t="b">
        <v>1</v>
      </c>
      <c r="W110" s="15" t="b">
        <v>1</v>
      </c>
      <c r="X110" s="15" t="b">
        <v>1</v>
      </c>
      <c r="Y110" s="15" t="b">
        <v>1</v>
      </c>
      <c r="Z110" s="15" t="b">
        <v>1</v>
      </c>
      <c r="AA110" s="15" t="b">
        <v>1</v>
      </c>
      <c r="AB110" s="15" t="b">
        <v>1</v>
      </c>
      <c r="AC110" s="15" t="b">
        <v>1</v>
      </c>
      <c r="AD110" s="15" t="b">
        <v>1</v>
      </c>
      <c r="AE110" s="15" t="b">
        <v>1</v>
      </c>
      <c r="AF110" s="15" t="b">
        <v>1</v>
      </c>
      <c r="AG110" s="15" t="b">
        <v>1</v>
      </c>
      <c r="AH110" s="15" t="b">
        <v>1</v>
      </c>
      <c r="AI110" s="15" t="b">
        <v>1</v>
      </c>
      <c r="AJ110" s="15" t="b">
        <v>1</v>
      </c>
      <c r="AK110" s="15" t="b">
        <v>1</v>
      </c>
      <c r="AL110" s="15" t="b">
        <v>1</v>
      </c>
      <c r="AM110" s="15" t="b">
        <v>1</v>
      </c>
      <c r="AN110" s="15" t="b">
        <v>1</v>
      </c>
      <c r="AO110" s="15" t="b">
        <v>1</v>
      </c>
      <c r="AP110" s="15" t="b">
        <v>1</v>
      </c>
      <c r="AQ110" s="15" t="b">
        <v>1</v>
      </c>
      <c r="AR110" s="15" t="b">
        <v>1</v>
      </c>
      <c r="AS110" s="15" t="b">
        <v>1</v>
      </c>
      <c r="AT110" s="15" t="b">
        <v>1</v>
      </c>
      <c r="AU110" s="15" t="b">
        <v>1</v>
      </c>
      <c r="AV110" s="15" t="b">
        <v>1</v>
      </c>
      <c r="AW110" s="15" t="b">
        <v>1</v>
      </c>
      <c r="AX110" s="15" t="b">
        <v>1</v>
      </c>
      <c r="AY110" s="15" t="b">
        <v>1</v>
      </c>
      <c r="AZ110" s="15">
        <v>0</v>
      </c>
      <c r="BA110" s="15" t="b">
        <v>1</v>
      </c>
      <c r="BB110" s="15" t="b">
        <v>1</v>
      </c>
      <c r="BC110" s="15" t="b">
        <v>1</v>
      </c>
      <c r="BD110" s="15" t="b">
        <v>1</v>
      </c>
      <c r="BE110" s="15" t="b">
        <v>1</v>
      </c>
      <c r="BF110" s="15" t="b">
        <v>1</v>
      </c>
      <c r="BG110" s="15" t="b">
        <v>1</v>
      </c>
      <c r="BH110" s="15" t="b">
        <v>1</v>
      </c>
      <c r="BI110" s="15" t="b">
        <v>1</v>
      </c>
      <c r="BJ110" s="15" t="b">
        <v>1</v>
      </c>
      <c r="BK110" s="15" t="b">
        <v>1</v>
      </c>
      <c r="BL110" s="15" t="b">
        <v>1</v>
      </c>
      <c r="BM110" s="15" t="b">
        <v>1</v>
      </c>
      <c r="BN110" s="15" t="b">
        <v>1</v>
      </c>
      <c r="BO110" s="15" t="b">
        <v>1</v>
      </c>
      <c r="BP110" s="15" t="b">
        <v>1</v>
      </c>
      <c r="BQ110" s="15" t="b">
        <v>1</v>
      </c>
      <c r="BR110" s="15" t="b">
        <v>1</v>
      </c>
      <c r="BS110" s="15" t="b">
        <v>1</v>
      </c>
      <c r="BT110" s="15" t="b">
        <v>1</v>
      </c>
      <c r="BU110" s="15" t="b">
        <v>1</v>
      </c>
      <c r="BV110" s="15" t="b">
        <v>1</v>
      </c>
      <c r="BW110" s="15" t="b">
        <v>1</v>
      </c>
      <c r="BX110" s="15" t="b">
        <v>1</v>
      </c>
      <c r="BY110" s="15" t="b">
        <v>1</v>
      </c>
      <c r="BZ110" s="15" t="b">
        <v>1</v>
      </c>
      <c r="CA110" s="15" t="b">
        <v>1</v>
      </c>
      <c r="CB110" s="15" t="b">
        <v>1</v>
      </c>
      <c r="CC110" s="15" t="b">
        <v>1</v>
      </c>
      <c r="CD110" s="15" t="b">
        <v>1</v>
      </c>
      <c r="CE110" s="15" t="b">
        <v>1</v>
      </c>
      <c r="CF110" s="15" t="b">
        <v>1</v>
      </c>
      <c r="CG110" s="15" t="b">
        <v>1</v>
      </c>
      <c r="CH110" s="15"/>
      <c r="CI110" s="15"/>
      <c r="CJ110" s="15"/>
      <c r="CK110" s="15"/>
      <c r="CL110" s="15"/>
      <c r="CM110" s="15"/>
      <c r="CN110" s="15"/>
      <c r="CO110" s="2"/>
      <c r="CP110" s="2"/>
      <c r="CQ110" s="2"/>
    </row>
    <row r="111" spans="1:95" x14ac:dyDescent="0.2">
      <c r="A111" s="43" t="s">
        <v>157</v>
      </c>
      <c r="B111" s="43"/>
      <c r="D111" s="168">
        <v>27008183.390000001</v>
      </c>
      <c r="E111" s="168">
        <v>1626672061</v>
      </c>
      <c r="F111" s="168">
        <v>1119562791</v>
      </c>
      <c r="G111" s="168">
        <v>297492850</v>
      </c>
      <c r="H111" s="168">
        <v>1010950040</v>
      </c>
      <c r="I111" s="168">
        <v>1714712883</v>
      </c>
      <c r="J111" s="168">
        <v>333246701</v>
      </c>
      <c r="K111" s="168">
        <v>1559141232</v>
      </c>
      <c r="L111" s="168">
        <v>304689868</v>
      </c>
      <c r="M111" s="168">
        <v>161716845.09999999</v>
      </c>
      <c r="N111" s="168">
        <v>30257407</v>
      </c>
      <c r="O111" s="168">
        <v>852818080</v>
      </c>
      <c r="P111" s="168">
        <v>0</v>
      </c>
      <c r="Q111" s="168">
        <v>29993741</v>
      </c>
      <c r="R111" s="168">
        <v>0</v>
      </c>
      <c r="S111" s="168">
        <v>262640600</v>
      </c>
      <c r="T111" s="168">
        <v>2812440131</v>
      </c>
      <c r="U111" s="168">
        <v>69394332</v>
      </c>
      <c r="V111" s="168">
        <v>8096551762</v>
      </c>
      <c r="W111" s="168">
        <v>409914928</v>
      </c>
      <c r="X111" s="168">
        <v>65758714</v>
      </c>
      <c r="Y111" s="168">
        <v>573049270</v>
      </c>
      <c r="Z111" s="168">
        <v>611667199</v>
      </c>
      <c r="AA111" s="168">
        <v>87543088</v>
      </c>
      <c r="AB111" s="168">
        <v>9536196.5</v>
      </c>
      <c r="AC111" s="168">
        <v>198145080</v>
      </c>
      <c r="AD111" s="168">
        <v>1017269672.01</v>
      </c>
      <c r="AE111" s="168">
        <v>181576617.62</v>
      </c>
      <c r="AF111" s="168">
        <v>1594089338</v>
      </c>
      <c r="AG111" s="168">
        <v>437760302</v>
      </c>
      <c r="AH111" s="168">
        <v>507787440</v>
      </c>
      <c r="AI111" s="168">
        <v>88846118</v>
      </c>
      <c r="AJ111" s="168">
        <v>6157132847</v>
      </c>
      <c r="AK111" s="168">
        <v>26547550</v>
      </c>
      <c r="AL111" s="168">
        <v>194402877</v>
      </c>
      <c r="AM111" s="168">
        <v>3913100000</v>
      </c>
      <c r="AN111" s="168">
        <v>25944000000</v>
      </c>
      <c r="AO111" s="168">
        <v>7867414354</v>
      </c>
      <c r="AP111" s="168">
        <v>240965463</v>
      </c>
      <c r="AQ111" s="168">
        <v>114765637</v>
      </c>
      <c r="AR111" s="168">
        <v>744945510</v>
      </c>
      <c r="AS111" s="168">
        <v>1939064404</v>
      </c>
      <c r="AT111" s="168">
        <v>285009597</v>
      </c>
      <c r="AU111" s="168">
        <v>229809693</v>
      </c>
      <c r="AV111" s="168">
        <v>3442614476</v>
      </c>
      <c r="AW111" s="168">
        <v>200846382</v>
      </c>
      <c r="AX111" s="168">
        <v>222551885</v>
      </c>
      <c r="AY111" s="168">
        <v>712339871</v>
      </c>
      <c r="AZ111" s="168">
        <v>0</v>
      </c>
      <c r="BA111" s="168">
        <v>754258226</v>
      </c>
      <c r="BB111" s="168">
        <v>1262150580</v>
      </c>
      <c r="BC111" s="168">
        <v>182813235</v>
      </c>
      <c r="BD111" s="168">
        <v>396774168</v>
      </c>
      <c r="BE111" s="168">
        <v>594903991</v>
      </c>
      <c r="BF111" s="168">
        <v>131024749</v>
      </c>
      <c r="BG111" s="168">
        <v>1633985479</v>
      </c>
      <c r="BH111" s="168">
        <v>248414148.30000001</v>
      </c>
      <c r="BI111" s="168">
        <v>330155445</v>
      </c>
      <c r="BJ111" s="168">
        <v>1151949086</v>
      </c>
      <c r="BK111" s="168">
        <v>202730484.00999999</v>
      </c>
      <c r="BL111" s="168">
        <v>740966488</v>
      </c>
      <c r="BM111" s="168">
        <v>93216810.379999995</v>
      </c>
      <c r="BN111" s="168">
        <v>852041445</v>
      </c>
      <c r="BO111" s="168">
        <v>206219491</v>
      </c>
      <c r="BP111" s="168">
        <v>6991609921</v>
      </c>
      <c r="BQ111" s="168">
        <v>106553923</v>
      </c>
      <c r="BR111" s="168">
        <v>121334640</v>
      </c>
      <c r="BS111" s="168">
        <v>79309533</v>
      </c>
      <c r="BT111" s="168">
        <v>352098261</v>
      </c>
      <c r="BU111" s="168">
        <v>1045009536</v>
      </c>
      <c r="BV111" s="168">
        <v>219266967</v>
      </c>
      <c r="BW111" s="168">
        <v>26036887862</v>
      </c>
      <c r="BX111" s="168">
        <v>2623840782</v>
      </c>
      <c r="BY111" s="168">
        <v>123980408</v>
      </c>
      <c r="BZ111" s="168">
        <v>1421307497</v>
      </c>
      <c r="CA111" s="168">
        <v>487062910</v>
      </c>
      <c r="CB111" s="168">
        <v>100510260.59999999</v>
      </c>
      <c r="CC111" s="168">
        <v>158943652.19999999</v>
      </c>
      <c r="CD111" s="168">
        <v>61563917</v>
      </c>
      <c r="CE111" s="168">
        <v>478702532</v>
      </c>
      <c r="CF111" s="168">
        <v>897673634</v>
      </c>
      <c r="CG111" s="168">
        <v>407267186</v>
      </c>
      <c r="CH111" s="65"/>
      <c r="CI111" s="65"/>
      <c r="CJ111" s="65"/>
      <c r="CK111" s="65"/>
      <c r="CL111" s="65"/>
      <c r="CM111" s="65"/>
      <c r="CN111" s="15"/>
      <c r="CO111" s="2"/>
      <c r="CP111" s="2"/>
      <c r="CQ111" s="2"/>
    </row>
    <row r="112" spans="1:95" x14ac:dyDescent="0.2">
      <c r="A112" s="43" t="s">
        <v>257</v>
      </c>
      <c r="B112" s="43"/>
      <c r="D112" s="168">
        <v>27008.183390000002</v>
      </c>
      <c r="E112" s="168">
        <v>1626672.061</v>
      </c>
      <c r="F112" s="168">
        <v>1119562.791</v>
      </c>
      <c r="G112" s="168">
        <v>297492.84999999998</v>
      </c>
      <c r="H112" s="168">
        <v>1010950.04</v>
      </c>
      <c r="I112" s="168">
        <v>1714712.8829999999</v>
      </c>
      <c r="J112" s="168">
        <v>333246.701</v>
      </c>
      <c r="K112" s="168">
        <v>1559141.2320000001</v>
      </c>
      <c r="L112" s="168">
        <v>304689.86800000002</v>
      </c>
      <c r="M112" s="168">
        <v>161716.84510000001</v>
      </c>
      <c r="N112" s="168">
        <v>30257.406999999999</v>
      </c>
      <c r="O112" s="168">
        <v>852818.08</v>
      </c>
      <c r="P112" s="168">
        <v>0</v>
      </c>
      <c r="Q112" s="168">
        <v>29993.741000000002</v>
      </c>
      <c r="R112" s="168">
        <v>0</v>
      </c>
      <c r="S112" s="168">
        <v>262640.59999999998</v>
      </c>
      <c r="T112" s="168">
        <v>2812440.1310000001</v>
      </c>
      <c r="U112" s="168">
        <v>69394.331999999995</v>
      </c>
      <c r="V112" s="168">
        <v>8096551.7620000001</v>
      </c>
      <c r="W112" s="168">
        <v>409914.92800000001</v>
      </c>
      <c r="X112" s="168">
        <v>65758.714000000007</v>
      </c>
      <c r="Y112" s="168">
        <v>573049.27</v>
      </c>
      <c r="Z112" s="168">
        <v>611667.19900000002</v>
      </c>
      <c r="AA112" s="168">
        <v>87543.088000000003</v>
      </c>
      <c r="AB112" s="168">
        <v>9536.1965</v>
      </c>
      <c r="AC112" s="168">
        <v>198145.08</v>
      </c>
      <c r="AD112" s="168">
        <v>1017269.67201</v>
      </c>
      <c r="AE112" s="168">
        <v>181576.61762</v>
      </c>
      <c r="AF112" s="168">
        <v>1594089.338</v>
      </c>
      <c r="AG112" s="168">
        <v>437760.30200000003</v>
      </c>
      <c r="AH112" s="168">
        <v>507787.44</v>
      </c>
      <c r="AI112" s="168">
        <v>88846.118000000002</v>
      </c>
      <c r="AJ112" s="168">
        <v>6157132.8470000001</v>
      </c>
      <c r="AK112" s="168">
        <v>26547.55</v>
      </c>
      <c r="AL112" s="168">
        <v>194402.87700000001</v>
      </c>
      <c r="AM112" s="168">
        <v>3913100</v>
      </c>
      <c r="AN112" s="168">
        <v>25944000</v>
      </c>
      <c r="AO112" s="168">
        <v>7867414.3540000003</v>
      </c>
      <c r="AP112" s="168">
        <v>240965.46299999999</v>
      </c>
      <c r="AQ112" s="168">
        <v>114765.637</v>
      </c>
      <c r="AR112" s="168">
        <v>744945.51</v>
      </c>
      <c r="AS112" s="168">
        <v>1939064.4040000001</v>
      </c>
      <c r="AT112" s="168">
        <v>285009.59700000001</v>
      </c>
      <c r="AU112" s="168">
        <v>229809.693</v>
      </c>
      <c r="AV112" s="168">
        <v>3442614.4759999998</v>
      </c>
      <c r="AW112" s="168">
        <v>200846.38200000001</v>
      </c>
      <c r="AX112" s="168">
        <v>222551.88500000001</v>
      </c>
      <c r="AY112" s="168">
        <v>712339.87100000004</v>
      </c>
      <c r="AZ112" s="168">
        <v>0</v>
      </c>
      <c r="BA112" s="168">
        <v>754258.22600000002</v>
      </c>
      <c r="BB112" s="168">
        <v>1262150.58</v>
      </c>
      <c r="BC112" s="168">
        <v>182813.23499999999</v>
      </c>
      <c r="BD112" s="168">
        <v>396774.16800000001</v>
      </c>
      <c r="BE112" s="168">
        <v>594903.99100000004</v>
      </c>
      <c r="BF112" s="168">
        <v>131024.749</v>
      </c>
      <c r="BG112" s="168">
        <v>1633985.4790000001</v>
      </c>
      <c r="BH112" s="168">
        <v>248414.1483</v>
      </c>
      <c r="BI112" s="168">
        <v>330155.44500000001</v>
      </c>
      <c r="BJ112" s="168">
        <v>1151949.0859999999</v>
      </c>
      <c r="BK112" s="168">
        <v>202730.48400999999</v>
      </c>
      <c r="BL112" s="168">
        <v>740966.48800000001</v>
      </c>
      <c r="BM112" s="168">
        <v>93216.810379999995</v>
      </c>
      <c r="BN112" s="168">
        <v>852041.44499999995</v>
      </c>
      <c r="BO112" s="168">
        <v>206219.49100000001</v>
      </c>
      <c r="BP112" s="168">
        <v>6991609.9210000001</v>
      </c>
      <c r="BQ112" s="168">
        <v>106553.923</v>
      </c>
      <c r="BR112" s="168">
        <v>121334.64</v>
      </c>
      <c r="BS112" s="168">
        <v>79309.532999999996</v>
      </c>
      <c r="BT112" s="168">
        <v>352098.261</v>
      </c>
      <c r="BU112" s="168">
        <v>1045009.536</v>
      </c>
      <c r="BV112" s="168">
        <v>219266.967</v>
      </c>
      <c r="BW112" s="168">
        <v>26036887.862</v>
      </c>
      <c r="BX112" s="168">
        <v>2623840.7820000001</v>
      </c>
      <c r="BY112" s="168">
        <v>123980.408</v>
      </c>
      <c r="BZ112" s="168">
        <v>1421307.497</v>
      </c>
      <c r="CA112" s="168">
        <v>487062.91</v>
      </c>
      <c r="CB112" s="168">
        <v>100510.26059999999</v>
      </c>
      <c r="CC112" s="168">
        <v>158943.65219999998</v>
      </c>
      <c r="CD112" s="168">
        <v>61563.917000000001</v>
      </c>
      <c r="CE112" s="168">
        <v>478702.53200000001</v>
      </c>
      <c r="CF112" s="168">
        <v>897673.63399999996</v>
      </c>
      <c r="CG112" s="168">
        <v>407267.18599999999</v>
      </c>
      <c r="CH112" s="65"/>
      <c r="CI112" s="65"/>
      <c r="CJ112" s="65"/>
      <c r="CK112" s="65"/>
      <c r="CL112" s="65"/>
      <c r="CM112" s="65"/>
      <c r="CN112" s="15"/>
      <c r="CO112" s="2"/>
      <c r="CP112" s="2"/>
      <c r="CQ112" s="2"/>
    </row>
    <row r="113" spans="1:123" x14ac:dyDescent="0.2">
      <c r="A113" s="43" t="s">
        <v>158</v>
      </c>
      <c r="B113" s="43"/>
      <c r="D113" s="168">
        <v>26563029</v>
      </c>
      <c r="E113" s="168">
        <v>1528931462</v>
      </c>
      <c r="F113" s="168">
        <v>1092208914</v>
      </c>
      <c r="G113" s="168">
        <v>282717136</v>
      </c>
      <c r="H113" s="168">
        <v>981223888</v>
      </c>
      <c r="I113" s="168">
        <v>1650537868</v>
      </c>
      <c r="J113" s="168">
        <v>322535808</v>
      </c>
      <c r="K113" s="168">
        <v>1519170825</v>
      </c>
      <c r="L113" s="168">
        <v>287833000</v>
      </c>
      <c r="M113" s="168">
        <v>154672345</v>
      </c>
      <c r="N113" s="168">
        <v>28582032</v>
      </c>
      <c r="O113" s="168">
        <v>818165740</v>
      </c>
      <c r="P113" s="168">
        <v>0</v>
      </c>
      <c r="Q113" s="168">
        <v>29483564</v>
      </c>
      <c r="R113" s="168">
        <v>0</v>
      </c>
      <c r="S113" s="168">
        <v>251163117.69999999</v>
      </c>
      <c r="T113" s="168">
        <v>2735456387</v>
      </c>
      <c r="U113" s="168">
        <v>62983630</v>
      </c>
      <c r="V113" s="168">
        <v>7821062568</v>
      </c>
      <c r="W113" s="168">
        <v>397240748</v>
      </c>
      <c r="X113" s="168">
        <v>63594843</v>
      </c>
      <c r="Y113" s="168">
        <v>546871556</v>
      </c>
      <c r="Z113" s="168">
        <v>593387454</v>
      </c>
      <c r="AA113" s="168">
        <v>84002098</v>
      </c>
      <c r="AB113" s="168">
        <v>9082808.6999999993</v>
      </c>
      <c r="AC113" s="168">
        <v>179203328</v>
      </c>
      <c r="AD113" s="168">
        <v>966826979.07000005</v>
      </c>
      <c r="AE113" s="168">
        <v>172845115.37</v>
      </c>
      <c r="AF113" s="168">
        <v>1584099982</v>
      </c>
      <c r="AG113" s="168">
        <v>413377436</v>
      </c>
      <c r="AH113" s="168">
        <v>500675922</v>
      </c>
      <c r="AI113" s="168">
        <v>84590449</v>
      </c>
      <c r="AJ113" s="168">
        <v>5999400877</v>
      </c>
      <c r="AK113" s="168">
        <v>26306507.77</v>
      </c>
      <c r="AL113" s="168">
        <v>185032775</v>
      </c>
      <c r="AM113" s="168">
        <v>3791763566</v>
      </c>
      <c r="AN113" s="168">
        <v>24181000000</v>
      </c>
      <c r="AO113" s="168">
        <v>7561763317</v>
      </c>
      <c r="AP113" s="168">
        <v>226442150</v>
      </c>
      <c r="AQ113" s="168">
        <v>110421190</v>
      </c>
      <c r="AR113" s="168">
        <v>712456136</v>
      </c>
      <c r="AS113" s="168">
        <v>1877476985</v>
      </c>
      <c r="AT113" s="168">
        <v>282245918</v>
      </c>
      <c r="AU113" s="168">
        <v>219438642</v>
      </c>
      <c r="AV113" s="168">
        <v>3333873405</v>
      </c>
      <c r="AW113" s="168">
        <v>191155222</v>
      </c>
      <c r="AX113" s="168">
        <v>215492783</v>
      </c>
      <c r="AY113" s="168">
        <v>689929267</v>
      </c>
      <c r="AZ113" s="168">
        <v>0</v>
      </c>
      <c r="BA113" s="168">
        <v>735465676</v>
      </c>
      <c r="BB113" s="168">
        <v>1223657037</v>
      </c>
      <c r="BC113" s="168">
        <v>174363672</v>
      </c>
      <c r="BD113" s="168">
        <v>374499692</v>
      </c>
      <c r="BE113" s="168">
        <v>567021540</v>
      </c>
      <c r="BF113" s="168">
        <v>122730091</v>
      </c>
      <c r="BG113" s="168">
        <v>1572154627</v>
      </c>
      <c r="BH113" s="168">
        <v>240633230.90000001</v>
      </c>
      <c r="BI113" s="168">
        <v>319007970</v>
      </c>
      <c r="BJ113" s="168">
        <v>1116913296</v>
      </c>
      <c r="BK113" s="168">
        <v>196409498.36000001</v>
      </c>
      <c r="BL113" s="168">
        <v>710698626</v>
      </c>
      <c r="BM113" s="168">
        <v>88199452.260000005</v>
      </c>
      <c r="BN113" s="168">
        <v>819538763</v>
      </c>
      <c r="BO113" s="168">
        <v>192894440</v>
      </c>
      <c r="BP113" s="168">
        <v>6828654920</v>
      </c>
      <c r="BQ113" s="168">
        <v>101925474</v>
      </c>
      <c r="BR113" s="168">
        <v>111785106</v>
      </c>
      <c r="BS113" s="168">
        <v>77324320</v>
      </c>
      <c r="BT113" s="168">
        <v>343399650</v>
      </c>
      <c r="BU113" s="168">
        <v>1006260715</v>
      </c>
      <c r="BV113" s="168">
        <v>208969863.44999999</v>
      </c>
      <c r="BW113" s="168">
        <v>25139059222</v>
      </c>
      <c r="BX113" s="168">
        <v>2501313739</v>
      </c>
      <c r="BY113" s="168">
        <v>116309548</v>
      </c>
      <c r="BZ113" s="168">
        <v>1369710372</v>
      </c>
      <c r="CA113" s="168">
        <v>467724992</v>
      </c>
      <c r="CB113" s="168">
        <v>93707617.5</v>
      </c>
      <c r="CC113" s="168">
        <v>154353218.69999999</v>
      </c>
      <c r="CD113" s="168">
        <v>58793541</v>
      </c>
      <c r="CE113" s="168">
        <v>472219422</v>
      </c>
      <c r="CF113" s="168">
        <v>868996084</v>
      </c>
      <c r="CG113" s="168">
        <v>394323991</v>
      </c>
      <c r="CH113" s="65"/>
      <c r="CI113" s="65"/>
      <c r="CJ113" s="65"/>
      <c r="CK113" s="65"/>
      <c r="CL113" s="65"/>
      <c r="CM113" s="65"/>
      <c r="CN113" s="15"/>
      <c r="CO113" s="2"/>
      <c r="CP113" s="2"/>
      <c r="CQ113" s="2"/>
    </row>
    <row r="114" spans="1:123" x14ac:dyDescent="0.2">
      <c r="A114" s="43" t="s">
        <v>159</v>
      </c>
      <c r="B114" s="43"/>
      <c r="D114" s="168">
        <v>445154.390000001</v>
      </c>
      <c r="E114" s="168">
        <v>97740599</v>
      </c>
      <c r="F114" s="168">
        <v>27353877</v>
      </c>
      <c r="G114" s="168">
        <v>14775714</v>
      </c>
      <c r="H114" s="168">
        <v>29726152</v>
      </c>
      <c r="I114" s="168">
        <v>64175015</v>
      </c>
      <c r="J114" s="168">
        <v>10710893</v>
      </c>
      <c r="K114" s="168">
        <v>39970407</v>
      </c>
      <c r="L114" s="168">
        <v>16856868</v>
      </c>
      <c r="M114" s="168">
        <v>7044500.0999999903</v>
      </c>
      <c r="N114" s="168">
        <v>1675375</v>
      </c>
      <c r="O114" s="168">
        <v>34652340</v>
      </c>
      <c r="P114" s="168">
        <v>0</v>
      </c>
      <c r="Q114" s="168">
        <v>510177</v>
      </c>
      <c r="R114" s="168">
        <v>0</v>
      </c>
      <c r="S114" s="168">
        <v>11477482.300000001</v>
      </c>
      <c r="T114" s="168">
        <v>76983744</v>
      </c>
      <c r="U114" s="168">
        <v>6410702</v>
      </c>
      <c r="V114" s="168">
        <v>275489194</v>
      </c>
      <c r="W114" s="168">
        <v>12674180</v>
      </c>
      <c r="X114" s="168">
        <v>2163871</v>
      </c>
      <c r="Y114" s="168">
        <v>26177714</v>
      </c>
      <c r="Z114" s="168">
        <v>18279745</v>
      </c>
      <c r="AA114" s="168">
        <v>3540990</v>
      </c>
      <c r="AB114" s="168">
        <v>453387.80000000098</v>
      </c>
      <c r="AC114" s="168">
        <v>18941752</v>
      </c>
      <c r="AD114" s="168">
        <v>50442692.939999901</v>
      </c>
      <c r="AE114" s="168">
        <v>8731502.25</v>
      </c>
      <c r="AF114" s="168">
        <v>9989356</v>
      </c>
      <c r="AG114" s="168">
        <v>24382866</v>
      </c>
      <c r="AH114" s="168">
        <v>7111518</v>
      </c>
      <c r="AI114" s="168">
        <v>4255669</v>
      </c>
      <c r="AJ114" s="168">
        <v>157731970</v>
      </c>
      <c r="AK114" s="168">
        <v>241042.23</v>
      </c>
      <c r="AL114" s="168">
        <v>9370102</v>
      </c>
      <c r="AM114" s="168">
        <v>121336434</v>
      </c>
      <c r="AN114" s="168">
        <v>1763000000</v>
      </c>
      <c r="AO114" s="168">
        <v>305651037</v>
      </c>
      <c r="AP114" s="168">
        <v>14523313</v>
      </c>
      <c r="AQ114" s="168">
        <v>4344447</v>
      </c>
      <c r="AR114" s="168">
        <v>32489374</v>
      </c>
      <c r="AS114" s="168">
        <v>61587419</v>
      </c>
      <c r="AT114" s="168">
        <v>2763679</v>
      </c>
      <c r="AU114" s="168">
        <v>10371051</v>
      </c>
      <c r="AV114" s="168">
        <v>108741071</v>
      </c>
      <c r="AW114" s="168">
        <v>9691160</v>
      </c>
      <c r="AX114" s="168">
        <v>7059102</v>
      </c>
      <c r="AY114" s="168">
        <v>22410604</v>
      </c>
      <c r="AZ114" s="168">
        <v>0</v>
      </c>
      <c r="BA114" s="168">
        <v>18792550</v>
      </c>
      <c r="BB114" s="168">
        <v>38493543</v>
      </c>
      <c r="BC114" s="168">
        <v>8449563</v>
      </c>
      <c r="BD114" s="168">
        <v>22274476</v>
      </c>
      <c r="BE114" s="168">
        <v>27882451</v>
      </c>
      <c r="BF114" s="168">
        <v>8294658</v>
      </c>
      <c r="BG114" s="168">
        <v>61830852</v>
      </c>
      <c r="BH114" s="168">
        <v>7780917.4000000097</v>
      </c>
      <c r="BI114" s="168">
        <v>11147475</v>
      </c>
      <c r="BJ114" s="168">
        <v>35035790</v>
      </c>
      <c r="BK114" s="168">
        <v>6320985.6499999799</v>
      </c>
      <c r="BL114" s="168">
        <v>30267862</v>
      </c>
      <c r="BM114" s="168">
        <v>5017358.1199999899</v>
      </c>
      <c r="BN114" s="168">
        <v>32502682</v>
      </c>
      <c r="BO114" s="168">
        <v>13325051</v>
      </c>
      <c r="BP114" s="168">
        <v>162955001</v>
      </c>
      <c r="BQ114" s="168">
        <v>4628449</v>
      </c>
      <c r="BR114" s="168">
        <v>9549534</v>
      </c>
      <c r="BS114" s="168">
        <v>1985213</v>
      </c>
      <c r="BT114" s="168">
        <v>8698611</v>
      </c>
      <c r="BU114" s="168">
        <v>38748821</v>
      </c>
      <c r="BV114" s="168">
        <v>10297103.550000001</v>
      </c>
      <c r="BW114" s="168">
        <v>897828640</v>
      </c>
      <c r="BX114" s="168">
        <v>122527043</v>
      </c>
      <c r="BY114" s="168">
        <v>7670860</v>
      </c>
      <c r="BZ114" s="168">
        <v>51597125</v>
      </c>
      <c r="CA114" s="168">
        <v>19337918</v>
      </c>
      <c r="CB114" s="168">
        <v>6802643.0999999903</v>
      </c>
      <c r="CC114" s="168">
        <v>4590433.5</v>
      </c>
      <c r="CD114" s="168">
        <v>2770376</v>
      </c>
      <c r="CE114" s="168">
        <v>6483110</v>
      </c>
      <c r="CF114" s="168">
        <v>28677550</v>
      </c>
      <c r="CG114" s="168">
        <v>12943195</v>
      </c>
      <c r="CH114" s="65"/>
      <c r="CI114" s="65"/>
      <c r="CJ114" s="65"/>
      <c r="CK114" s="65"/>
      <c r="CL114" s="65"/>
      <c r="CM114" s="65"/>
      <c r="CN114" s="15"/>
      <c r="CO114" s="2"/>
      <c r="CP114" s="2"/>
      <c r="CQ114" s="2"/>
    </row>
    <row r="115" spans="1:123" x14ac:dyDescent="0.2">
      <c r="A115" s="52" t="s">
        <v>225</v>
      </c>
      <c r="B115" s="52"/>
      <c r="C115" s="52"/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33">
        <v>0</v>
      </c>
      <c r="BV115" s="33">
        <v>0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0</v>
      </c>
      <c r="CD115" s="33">
        <v>0</v>
      </c>
      <c r="CE115" s="33">
        <v>0</v>
      </c>
      <c r="CF115" s="33">
        <v>0</v>
      </c>
      <c r="CG115" s="33">
        <v>0</v>
      </c>
      <c r="CH115" s="15"/>
      <c r="CI115" s="15"/>
      <c r="CJ115" s="15"/>
      <c r="CK115" s="15"/>
      <c r="CL115" s="15"/>
      <c r="CM115" s="15"/>
      <c r="CN115" s="15"/>
      <c r="CO115" s="2"/>
      <c r="CP115" s="2"/>
      <c r="CQ115" s="2"/>
    </row>
    <row r="116" spans="1:123" s="28" customFormat="1" x14ac:dyDescent="0.2">
      <c r="A116" s="55" t="s">
        <v>87</v>
      </c>
      <c r="B116" s="55"/>
      <c r="C116" s="55"/>
      <c r="D116" s="33">
        <v>1676</v>
      </c>
      <c r="E116" s="33">
        <v>69628</v>
      </c>
      <c r="F116" s="33">
        <v>36218</v>
      </c>
      <c r="G116" s="33">
        <v>9456</v>
      </c>
      <c r="H116" s="33">
        <v>37473</v>
      </c>
      <c r="I116" s="33">
        <v>62737</v>
      </c>
      <c r="J116" s="33">
        <v>14387</v>
      </c>
      <c r="K116" s="33">
        <v>49297</v>
      </c>
      <c r="L116" s="33">
        <v>15616</v>
      </c>
      <c r="M116" s="33">
        <v>6309</v>
      </c>
      <c r="N116" s="33">
        <v>1335</v>
      </c>
      <c r="O116" s="33">
        <v>32094</v>
      </c>
      <c r="P116" s="33">
        <v>0</v>
      </c>
      <c r="Q116" s="33">
        <v>1936</v>
      </c>
      <c r="R116" s="33">
        <v>0</v>
      </c>
      <c r="S116" s="33">
        <v>10853</v>
      </c>
      <c r="T116" s="33">
        <v>84644</v>
      </c>
      <c r="U116" s="33">
        <v>3543</v>
      </c>
      <c r="V116" s="33">
        <v>186929</v>
      </c>
      <c r="W116" s="33">
        <v>14312</v>
      </c>
      <c r="X116" s="33">
        <v>3349</v>
      </c>
      <c r="Y116" s="33">
        <v>27929</v>
      </c>
      <c r="Z116" s="33">
        <v>19394</v>
      </c>
      <c r="AA116" s="33">
        <v>4001</v>
      </c>
      <c r="AB116" s="33">
        <v>681</v>
      </c>
      <c r="AC116" s="33">
        <v>11587</v>
      </c>
      <c r="AD116" s="33">
        <v>46215</v>
      </c>
      <c r="AE116" s="33">
        <v>9937</v>
      </c>
      <c r="AF116" s="33">
        <v>48914</v>
      </c>
      <c r="AG116" s="33">
        <v>20815</v>
      </c>
      <c r="AH116" s="33">
        <v>20818</v>
      </c>
      <c r="AI116" s="33">
        <v>2763</v>
      </c>
      <c r="AJ116" s="33">
        <v>233947</v>
      </c>
      <c r="AK116" s="33">
        <v>1177</v>
      </c>
      <c r="AL116" s="33">
        <v>5375</v>
      </c>
      <c r="AM116" s="33">
        <v>129585</v>
      </c>
      <c r="AN116" s="33">
        <v>1187253</v>
      </c>
      <c r="AO116" s="33">
        <v>291639</v>
      </c>
      <c r="AP116" s="33">
        <v>14471</v>
      </c>
      <c r="AQ116" s="33">
        <v>5583</v>
      </c>
      <c r="AR116" s="33">
        <v>26940</v>
      </c>
      <c r="AS116" s="33">
        <v>84195</v>
      </c>
      <c r="AT116" s="33">
        <v>9215</v>
      </c>
      <c r="AU116" s="33">
        <v>9295</v>
      </c>
      <c r="AV116" s="33">
        <v>143797</v>
      </c>
      <c r="AW116" s="33">
        <v>7026</v>
      </c>
      <c r="AX116" s="33">
        <v>6773</v>
      </c>
      <c r="AY116" s="33">
        <v>25373</v>
      </c>
      <c r="AZ116" s="33">
        <v>0</v>
      </c>
      <c r="BA116" s="33">
        <v>31874</v>
      </c>
      <c r="BB116" s="33">
        <v>50255</v>
      </c>
      <c r="BC116" s="33">
        <v>7798</v>
      </c>
      <c r="BD116" s="33">
        <v>18806</v>
      </c>
      <c r="BE116" s="33">
        <v>23669</v>
      </c>
      <c r="BF116" s="33">
        <v>6055</v>
      </c>
      <c r="BG116" s="33">
        <v>62038</v>
      </c>
      <c r="BH116" s="33">
        <v>10200</v>
      </c>
      <c r="BI116" s="33">
        <v>12797</v>
      </c>
      <c r="BJ116" s="33">
        <v>51813</v>
      </c>
      <c r="BK116" s="33">
        <v>10381</v>
      </c>
      <c r="BL116" s="33">
        <v>32734</v>
      </c>
      <c r="BM116" s="33">
        <v>3356</v>
      </c>
      <c r="BN116" s="33">
        <v>34349</v>
      </c>
      <c r="BO116" s="33">
        <v>9229</v>
      </c>
      <c r="BP116" s="33">
        <v>244573</v>
      </c>
      <c r="BQ116" s="33">
        <v>4194</v>
      </c>
      <c r="BR116" s="33">
        <v>5859</v>
      </c>
      <c r="BS116" s="33">
        <v>2734</v>
      </c>
      <c r="BT116" s="33">
        <v>16133</v>
      </c>
      <c r="BU116" s="33">
        <v>49361</v>
      </c>
      <c r="BV116" s="33">
        <v>6622</v>
      </c>
      <c r="BW116" s="33">
        <v>684145</v>
      </c>
      <c r="BX116" s="33">
        <v>110861</v>
      </c>
      <c r="BY116" s="33">
        <v>11660</v>
      </c>
      <c r="BZ116" s="33">
        <v>50478</v>
      </c>
      <c r="CA116" s="33">
        <v>21706</v>
      </c>
      <c r="CB116" s="33">
        <v>3535</v>
      </c>
      <c r="CC116" s="33">
        <v>3878</v>
      </c>
      <c r="CD116" s="33">
        <v>2007</v>
      </c>
      <c r="CE116" s="33">
        <v>21592</v>
      </c>
      <c r="CF116" s="33">
        <v>39225</v>
      </c>
      <c r="CG116" s="33">
        <v>14645</v>
      </c>
      <c r="CH116" s="33"/>
      <c r="CI116" s="33"/>
      <c r="CJ116" s="33"/>
      <c r="CK116" s="33"/>
      <c r="CL116" s="33"/>
      <c r="CM116" s="33"/>
      <c r="CN116" s="33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</row>
    <row r="117" spans="1:123" s="56" customFormat="1" x14ac:dyDescent="0.2">
      <c r="A117" s="56" t="s">
        <v>160</v>
      </c>
      <c r="D117" s="33">
        <v>1416</v>
      </c>
      <c r="E117" s="33">
        <v>62513</v>
      </c>
      <c r="F117" s="33">
        <v>31626</v>
      </c>
      <c r="G117" s="33">
        <v>8066</v>
      </c>
      <c r="H117" s="33">
        <v>33869</v>
      </c>
      <c r="I117" s="33">
        <v>56839</v>
      </c>
      <c r="J117" s="33">
        <v>12700</v>
      </c>
      <c r="K117" s="33">
        <v>43918</v>
      </c>
      <c r="L117" s="33">
        <v>14182</v>
      </c>
      <c r="M117" s="33">
        <v>5562</v>
      </c>
      <c r="N117" s="33">
        <v>1148</v>
      </c>
      <c r="O117" s="33">
        <v>28504</v>
      </c>
      <c r="P117" s="33">
        <v>0</v>
      </c>
      <c r="Q117" s="33">
        <v>1743</v>
      </c>
      <c r="R117" s="33">
        <v>0</v>
      </c>
      <c r="S117" s="33">
        <v>9638</v>
      </c>
      <c r="T117" s="33">
        <v>76400</v>
      </c>
      <c r="U117" s="33">
        <v>3100</v>
      </c>
      <c r="V117" s="33">
        <v>165882</v>
      </c>
      <c r="W117" s="33">
        <v>12747</v>
      </c>
      <c r="X117" s="33">
        <v>2848</v>
      </c>
      <c r="Y117" s="33">
        <v>25711</v>
      </c>
      <c r="Z117" s="33">
        <v>17178</v>
      </c>
      <c r="AA117" s="33">
        <v>3520</v>
      </c>
      <c r="AB117" s="33">
        <v>594</v>
      </c>
      <c r="AC117" s="33">
        <v>10601</v>
      </c>
      <c r="AD117" s="33">
        <v>41634</v>
      </c>
      <c r="AE117" s="33">
        <v>9092</v>
      </c>
      <c r="AF117" s="33">
        <v>44640</v>
      </c>
      <c r="AG117" s="33">
        <v>18245</v>
      </c>
      <c r="AH117" s="33">
        <v>18881</v>
      </c>
      <c r="AI117" s="33">
        <v>2327</v>
      </c>
      <c r="AJ117" s="33">
        <v>211826</v>
      </c>
      <c r="AK117" s="33">
        <v>1019</v>
      </c>
      <c r="AL117" s="33">
        <v>4724</v>
      </c>
      <c r="AM117" s="33">
        <v>120395</v>
      </c>
      <c r="AN117" s="33">
        <v>1077500</v>
      </c>
      <c r="AO117" s="33">
        <v>264958</v>
      </c>
      <c r="AP117" s="33">
        <v>13472</v>
      </c>
      <c r="AQ117" s="33">
        <v>4790</v>
      </c>
      <c r="AR117" s="33">
        <v>23142</v>
      </c>
      <c r="AS117" s="33">
        <v>75847</v>
      </c>
      <c r="AT117" s="33">
        <v>7942</v>
      </c>
      <c r="AU117" s="33">
        <v>7605</v>
      </c>
      <c r="AV117" s="33">
        <v>130245</v>
      </c>
      <c r="AW117" s="33">
        <v>6246</v>
      </c>
      <c r="AX117" s="33">
        <v>5935</v>
      </c>
      <c r="AY117" s="33">
        <v>22755</v>
      </c>
      <c r="AZ117" s="33">
        <v>0</v>
      </c>
      <c r="BA117" s="33">
        <v>28484</v>
      </c>
      <c r="BB117" s="33">
        <v>45053</v>
      </c>
      <c r="BC117" s="33">
        <v>6436</v>
      </c>
      <c r="BD117" s="33">
        <v>16547</v>
      </c>
      <c r="BE117" s="33">
        <v>20757</v>
      </c>
      <c r="BF117" s="33">
        <v>5214</v>
      </c>
      <c r="BG117" s="33">
        <v>55658</v>
      </c>
      <c r="BH117" s="33">
        <v>9056</v>
      </c>
      <c r="BI117" s="33">
        <v>11261</v>
      </c>
      <c r="BJ117" s="33">
        <v>47436</v>
      </c>
      <c r="BK117" s="33">
        <v>8809</v>
      </c>
      <c r="BL117" s="33">
        <v>28915</v>
      </c>
      <c r="BM117" s="33">
        <v>2723</v>
      </c>
      <c r="BN117" s="33">
        <v>30342</v>
      </c>
      <c r="BO117" s="33">
        <v>8151</v>
      </c>
      <c r="BP117" s="33">
        <v>215323</v>
      </c>
      <c r="BQ117" s="33">
        <v>3603</v>
      </c>
      <c r="BR117" s="33">
        <v>4966</v>
      </c>
      <c r="BS117" s="33">
        <v>2302</v>
      </c>
      <c r="BT117" s="33">
        <v>14260</v>
      </c>
      <c r="BU117" s="33">
        <v>44351</v>
      </c>
      <c r="BV117" s="33">
        <v>5877</v>
      </c>
      <c r="BW117" s="33">
        <v>605509</v>
      </c>
      <c r="BX117" s="33">
        <v>100534</v>
      </c>
      <c r="BY117" s="33">
        <v>10833</v>
      </c>
      <c r="BZ117" s="33">
        <v>44593</v>
      </c>
      <c r="CA117" s="33">
        <v>19601</v>
      </c>
      <c r="CB117" s="33">
        <v>3022</v>
      </c>
      <c r="CC117" s="33">
        <v>3315</v>
      </c>
      <c r="CD117" s="33">
        <v>1748</v>
      </c>
      <c r="CE117" s="33">
        <v>18879</v>
      </c>
      <c r="CF117" s="33">
        <v>36496</v>
      </c>
      <c r="CG117" s="33">
        <v>13240</v>
      </c>
      <c r="CH117" s="33"/>
      <c r="CI117" s="33"/>
      <c r="CJ117" s="33"/>
      <c r="CK117" s="33"/>
      <c r="CL117" s="33"/>
      <c r="CM117" s="33"/>
      <c r="CN117" s="33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</row>
    <row r="118" spans="1:123" s="28" customFormat="1" x14ac:dyDescent="0.2">
      <c r="A118" s="56" t="s">
        <v>274</v>
      </c>
      <c r="B118" s="56"/>
      <c r="C118" s="56"/>
      <c r="D118" s="33">
        <v>238</v>
      </c>
      <c r="E118" s="33">
        <v>6375</v>
      </c>
      <c r="F118" s="33">
        <v>4172</v>
      </c>
      <c r="G118" s="33">
        <v>1288</v>
      </c>
      <c r="H118" s="33">
        <v>3196</v>
      </c>
      <c r="I118" s="33">
        <v>4863</v>
      </c>
      <c r="J118" s="33">
        <v>1566</v>
      </c>
      <c r="K118" s="33">
        <v>4668</v>
      </c>
      <c r="L118" s="33">
        <v>1290</v>
      </c>
      <c r="M118" s="33">
        <v>687</v>
      </c>
      <c r="N118" s="33">
        <v>173</v>
      </c>
      <c r="O118" s="33">
        <v>3155</v>
      </c>
      <c r="P118" s="33">
        <v>0</v>
      </c>
      <c r="Q118" s="33">
        <v>181</v>
      </c>
      <c r="R118" s="33">
        <v>0</v>
      </c>
      <c r="S118" s="33">
        <v>1099</v>
      </c>
      <c r="T118" s="33">
        <v>7040</v>
      </c>
      <c r="U118" s="33">
        <v>408</v>
      </c>
      <c r="V118" s="33">
        <v>16693</v>
      </c>
      <c r="W118" s="33">
        <v>1406</v>
      </c>
      <c r="X118" s="33">
        <v>485</v>
      </c>
      <c r="Y118" s="33">
        <v>1993</v>
      </c>
      <c r="Z118" s="33">
        <v>1988</v>
      </c>
      <c r="AA118" s="33">
        <v>435</v>
      </c>
      <c r="AB118" s="33">
        <v>80</v>
      </c>
      <c r="AC118" s="33">
        <v>939</v>
      </c>
      <c r="AD118" s="33">
        <v>4097</v>
      </c>
      <c r="AE118" s="33">
        <v>739</v>
      </c>
      <c r="AF118" s="33">
        <v>3712</v>
      </c>
      <c r="AG118" s="33">
        <v>2433</v>
      </c>
      <c r="AH118" s="33">
        <v>1741</v>
      </c>
      <c r="AI118" s="33">
        <v>390</v>
      </c>
      <c r="AJ118" s="33">
        <v>19906</v>
      </c>
      <c r="AK118" s="33">
        <v>146</v>
      </c>
      <c r="AL118" s="33">
        <v>571</v>
      </c>
      <c r="AM118" s="33">
        <v>7552</v>
      </c>
      <c r="AN118" s="33">
        <v>109722</v>
      </c>
      <c r="AO118" s="33">
        <v>23314</v>
      </c>
      <c r="AP118" s="33">
        <v>925</v>
      </c>
      <c r="AQ118" s="33">
        <v>724</v>
      </c>
      <c r="AR118" s="33">
        <v>3429</v>
      </c>
      <c r="AS118" s="33">
        <v>7337</v>
      </c>
      <c r="AT118" s="33">
        <v>1138</v>
      </c>
      <c r="AU118" s="33">
        <v>1590</v>
      </c>
      <c r="AV118" s="33">
        <v>11940</v>
      </c>
      <c r="AW118" s="33">
        <v>687</v>
      </c>
      <c r="AX118" s="33">
        <v>727</v>
      </c>
      <c r="AY118" s="33">
        <v>2312</v>
      </c>
      <c r="AZ118" s="33">
        <v>0</v>
      </c>
      <c r="BA118" s="33">
        <v>2996</v>
      </c>
      <c r="BB118" s="33">
        <v>4355</v>
      </c>
      <c r="BC118" s="33">
        <v>1247</v>
      </c>
      <c r="BD118" s="33">
        <v>2097</v>
      </c>
      <c r="BE118" s="33">
        <v>2637</v>
      </c>
      <c r="BF118" s="33">
        <v>770</v>
      </c>
      <c r="BG118" s="33">
        <v>5533</v>
      </c>
      <c r="BH118" s="33">
        <v>1019</v>
      </c>
      <c r="BI118" s="33">
        <v>1386</v>
      </c>
      <c r="BJ118" s="33">
        <v>3822</v>
      </c>
      <c r="BK118" s="33">
        <v>1429</v>
      </c>
      <c r="BL118" s="33">
        <v>3381</v>
      </c>
      <c r="BM118" s="33">
        <v>565</v>
      </c>
      <c r="BN118" s="33">
        <v>3642</v>
      </c>
      <c r="BO118" s="33">
        <v>1001</v>
      </c>
      <c r="BP118" s="33">
        <v>25340</v>
      </c>
      <c r="BQ118" s="33">
        <v>523</v>
      </c>
      <c r="BR118" s="33">
        <v>827</v>
      </c>
      <c r="BS118" s="33">
        <v>392</v>
      </c>
      <c r="BT118" s="33">
        <v>1684</v>
      </c>
      <c r="BU118" s="33">
        <v>4482</v>
      </c>
      <c r="BV118" s="33">
        <v>654</v>
      </c>
      <c r="BW118" s="33">
        <v>65917</v>
      </c>
      <c r="BX118" s="33">
        <v>9242</v>
      </c>
      <c r="BY118" s="33">
        <v>798</v>
      </c>
      <c r="BZ118" s="33">
        <v>5219</v>
      </c>
      <c r="CA118" s="33">
        <v>1933</v>
      </c>
      <c r="CB118" s="33">
        <v>462</v>
      </c>
      <c r="CC118" s="33">
        <v>508</v>
      </c>
      <c r="CD118" s="33">
        <v>236</v>
      </c>
      <c r="CE118" s="33">
        <v>2462</v>
      </c>
      <c r="CF118" s="33">
        <v>2292</v>
      </c>
      <c r="CG118" s="33">
        <v>1211</v>
      </c>
      <c r="CH118" s="33"/>
      <c r="CI118" s="33"/>
      <c r="CJ118" s="33"/>
      <c r="CK118" s="33"/>
      <c r="CL118" s="33"/>
      <c r="CM118" s="33"/>
      <c r="CN118" s="33"/>
    </row>
    <row r="119" spans="1:123" s="28" customFormat="1" x14ac:dyDescent="0.2">
      <c r="A119" s="56" t="s">
        <v>275</v>
      </c>
      <c r="B119" s="56"/>
      <c r="C119" s="56"/>
      <c r="D119" s="33">
        <v>22</v>
      </c>
      <c r="E119" s="33">
        <v>740</v>
      </c>
      <c r="F119" s="33">
        <v>416</v>
      </c>
      <c r="G119" s="33">
        <v>102</v>
      </c>
      <c r="H119" s="33">
        <v>408</v>
      </c>
      <c r="I119" s="33">
        <v>1035</v>
      </c>
      <c r="J119" s="33">
        <v>120</v>
      </c>
      <c r="K119" s="33">
        <v>708</v>
      </c>
      <c r="L119" s="33">
        <v>144</v>
      </c>
      <c r="M119" s="33">
        <v>60</v>
      </c>
      <c r="N119" s="33">
        <v>14</v>
      </c>
      <c r="O119" s="33">
        <v>433</v>
      </c>
      <c r="P119" s="33">
        <v>0</v>
      </c>
      <c r="Q119" s="33">
        <v>12</v>
      </c>
      <c r="R119" s="33">
        <v>0</v>
      </c>
      <c r="S119" s="33">
        <v>116</v>
      </c>
      <c r="T119" s="33">
        <v>1194</v>
      </c>
      <c r="U119" s="33">
        <v>35</v>
      </c>
      <c r="V119" s="33">
        <v>4344</v>
      </c>
      <c r="W119" s="33">
        <v>157</v>
      </c>
      <c r="X119" s="33">
        <v>16</v>
      </c>
      <c r="Y119" s="33">
        <v>225</v>
      </c>
      <c r="Z119" s="33">
        <v>226</v>
      </c>
      <c r="AA119" s="33">
        <v>46</v>
      </c>
      <c r="AB119" s="33">
        <v>7</v>
      </c>
      <c r="AC119" s="33">
        <v>46</v>
      </c>
      <c r="AD119" s="33">
        <v>484</v>
      </c>
      <c r="AE119" s="33">
        <v>106</v>
      </c>
      <c r="AF119" s="33">
        <v>558</v>
      </c>
      <c r="AG119" s="33">
        <v>137</v>
      </c>
      <c r="AH119" s="33">
        <v>196</v>
      </c>
      <c r="AI119" s="33">
        <v>46</v>
      </c>
      <c r="AJ119" s="33">
        <v>2203</v>
      </c>
      <c r="AK119" s="33">
        <v>12</v>
      </c>
      <c r="AL119" s="33">
        <v>79</v>
      </c>
      <c r="AM119" s="33">
        <v>1632</v>
      </c>
      <c r="AN119" s="33">
        <v>0</v>
      </c>
      <c r="AO119" s="33">
        <v>3356</v>
      </c>
      <c r="AP119" s="33">
        <v>74</v>
      </c>
      <c r="AQ119" s="33">
        <v>69</v>
      </c>
      <c r="AR119" s="33">
        <v>366</v>
      </c>
      <c r="AS119" s="33">
        <v>1007</v>
      </c>
      <c r="AT119" s="33">
        <v>135</v>
      </c>
      <c r="AU119" s="33">
        <v>100</v>
      </c>
      <c r="AV119" s="33">
        <v>1609</v>
      </c>
      <c r="AW119" s="33">
        <v>92</v>
      </c>
      <c r="AX119" s="33">
        <v>111</v>
      </c>
      <c r="AY119" s="33">
        <v>304</v>
      </c>
      <c r="AZ119" s="33">
        <v>0</v>
      </c>
      <c r="BA119" s="33">
        <v>394</v>
      </c>
      <c r="BB119" s="33">
        <v>847</v>
      </c>
      <c r="BC119" s="33">
        <v>115</v>
      </c>
      <c r="BD119" s="33">
        <v>162</v>
      </c>
      <c r="BE119" s="33">
        <v>275</v>
      </c>
      <c r="BF119" s="33">
        <v>71</v>
      </c>
      <c r="BG119" s="33">
        <v>846</v>
      </c>
      <c r="BH119" s="33">
        <v>125</v>
      </c>
      <c r="BI119" s="33">
        <v>150</v>
      </c>
      <c r="BJ119" s="33">
        <v>552</v>
      </c>
      <c r="BK119" s="33">
        <v>143</v>
      </c>
      <c r="BL119" s="33">
        <v>438</v>
      </c>
      <c r="BM119" s="33">
        <v>68</v>
      </c>
      <c r="BN119" s="33">
        <v>363</v>
      </c>
      <c r="BO119" s="33">
        <v>77</v>
      </c>
      <c r="BP119" s="33">
        <v>3909</v>
      </c>
      <c r="BQ119" s="33">
        <v>68</v>
      </c>
      <c r="BR119" s="33">
        <v>66</v>
      </c>
      <c r="BS119" s="33">
        <v>40</v>
      </c>
      <c r="BT119" s="33">
        <v>188</v>
      </c>
      <c r="BU119" s="33">
        <v>528</v>
      </c>
      <c r="BV119" s="33">
        <v>90</v>
      </c>
      <c r="BW119" s="33">
        <v>12672</v>
      </c>
      <c r="BX119" s="33">
        <v>1080</v>
      </c>
      <c r="BY119" s="33">
        <v>29</v>
      </c>
      <c r="BZ119" s="33">
        <v>664</v>
      </c>
      <c r="CA119" s="33">
        <v>169</v>
      </c>
      <c r="CB119" s="33">
        <v>51</v>
      </c>
      <c r="CC119" s="33">
        <v>54</v>
      </c>
      <c r="CD119" s="33">
        <v>23</v>
      </c>
      <c r="CE119" s="33">
        <v>251</v>
      </c>
      <c r="CF119" s="33">
        <v>437</v>
      </c>
      <c r="CG119" s="33">
        <v>193</v>
      </c>
      <c r="CH119" s="33"/>
      <c r="CI119" s="33"/>
      <c r="CJ119" s="33"/>
      <c r="CK119" s="33"/>
      <c r="CL119" s="33"/>
      <c r="CM119" s="33"/>
      <c r="CN119" s="33"/>
    </row>
    <row r="120" spans="1:123" s="28" customFormat="1" x14ac:dyDescent="0.2">
      <c r="A120" s="56" t="s">
        <v>161</v>
      </c>
      <c r="B120" s="56"/>
      <c r="C120" s="56"/>
      <c r="D120" s="33">
        <v>0</v>
      </c>
      <c r="E120" s="33">
        <v>0</v>
      </c>
      <c r="F120" s="33">
        <v>4</v>
      </c>
      <c r="G120" s="33">
        <v>0</v>
      </c>
      <c r="H120" s="33">
        <v>0</v>
      </c>
      <c r="I120" s="33">
        <v>0</v>
      </c>
      <c r="J120" s="33">
        <v>1</v>
      </c>
      <c r="K120" s="33">
        <v>3</v>
      </c>
      <c r="L120" s="33">
        <v>0</v>
      </c>
      <c r="M120" s="33">
        <v>0</v>
      </c>
      <c r="N120" s="33">
        <v>0</v>
      </c>
      <c r="O120" s="33">
        <v>2</v>
      </c>
      <c r="P120" s="33">
        <v>0</v>
      </c>
      <c r="Q120" s="33">
        <v>0</v>
      </c>
      <c r="R120" s="33">
        <v>0</v>
      </c>
      <c r="S120" s="33">
        <v>0</v>
      </c>
      <c r="T120" s="33">
        <v>10</v>
      </c>
      <c r="U120" s="33">
        <v>0</v>
      </c>
      <c r="V120" s="33">
        <v>10</v>
      </c>
      <c r="W120" s="33">
        <v>2</v>
      </c>
      <c r="X120" s="33">
        <v>0</v>
      </c>
      <c r="Y120" s="33">
        <v>0</v>
      </c>
      <c r="Z120" s="33">
        <v>2</v>
      </c>
      <c r="AA120" s="33">
        <v>0</v>
      </c>
      <c r="AB120" s="33">
        <v>0</v>
      </c>
      <c r="AC120" s="33">
        <v>1</v>
      </c>
      <c r="AD120" s="33">
        <v>0</v>
      </c>
      <c r="AE120" s="33">
        <v>0</v>
      </c>
      <c r="AF120" s="33">
        <v>4</v>
      </c>
      <c r="AG120" s="33">
        <v>0</v>
      </c>
      <c r="AH120" s="33">
        <v>0</v>
      </c>
      <c r="AI120" s="33">
        <v>0</v>
      </c>
      <c r="AJ120" s="33">
        <v>12</v>
      </c>
      <c r="AK120" s="33">
        <v>0</v>
      </c>
      <c r="AL120" s="33">
        <v>1</v>
      </c>
      <c r="AM120" s="33">
        <v>6</v>
      </c>
      <c r="AN120" s="33">
        <v>31</v>
      </c>
      <c r="AO120" s="33">
        <v>11</v>
      </c>
      <c r="AP120" s="33">
        <v>0</v>
      </c>
      <c r="AQ120" s="33">
        <v>0</v>
      </c>
      <c r="AR120" s="33">
        <v>3</v>
      </c>
      <c r="AS120" s="33">
        <v>4</v>
      </c>
      <c r="AT120" s="33">
        <v>0</v>
      </c>
      <c r="AU120" s="33">
        <v>0</v>
      </c>
      <c r="AV120" s="33">
        <v>3</v>
      </c>
      <c r="AW120" s="33">
        <v>1</v>
      </c>
      <c r="AX120" s="33">
        <v>0</v>
      </c>
      <c r="AY120" s="33">
        <v>2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1</v>
      </c>
      <c r="BH120" s="33">
        <v>0</v>
      </c>
      <c r="BI120" s="33">
        <v>0</v>
      </c>
      <c r="BJ120" s="33">
        <v>3</v>
      </c>
      <c r="BK120" s="33">
        <v>0</v>
      </c>
      <c r="BL120" s="33">
        <v>0</v>
      </c>
      <c r="BM120" s="33">
        <v>0</v>
      </c>
      <c r="BN120" s="33">
        <v>2</v>
      </c>
      <c r="BO120" s="33">
        <v>0</v>
      </c>
      <c r="BP120" s="33">
        <v>1</v>
      </c>
      <c r="BQ120" s="33">
        <v>0</v>
      </c>
      <c r="BR120" s="33">
        <v>0</v>
      </c>
      <c r="BS120" s="33">
        <v>0</v>
      </c>
      <c r="BT120" s="33">
        <v>1</v>
      </c>
      <c r="BU120" s="33">
        <v>0</v>
      </c>
      <c r="BV120" s="33">
        <v>1</v>
      </c>
      <c r="BW120" s="33">
        <v>47</v>
      </c>
      <c r="BX120" s="33">
        <v>5</v>
      </c>
      <c r="BY120" s="33">
        <v>0</v>
      </c>
      <c r="BZ120" s="33">
        <v>2</v>
      </c>
      <c r="CA120" s="33">
        <v>3</v>
      </c>
      <c r="CB120" s="33">
        <v>0</v>
      </c>
      <c r="CC120" s="33">
        <v>1</v>
      </c>
      <c r="CD120" s="33">
        <v>0</v>
      </c>
      <c r="CE120" s="33">
        <v>0</v>
      </c>
      <c r="CF120" s="33">
        <v>0</v>
      </c>
      <c r="CG120" s="33">
        <v>1</v>
      </c>
      <c r="CH120" s="33"/>
      <c r="CI120" s="33"/>
      <c r="CJ120" s="33"/>
      <c r="CK120" s="33"/>
      <c r="CL120" s="33"/>
      <c r="CM120" s="33"/>
      <c r="CN120" s="33"/>
    </row>
    <row r="121" spans="1:123" s="28" customFormat="1" x14ac:dyDescent="0.2">
      <c r="A121" s="56" t="s">
        <v>220</v>
      </c>
      <c r="B121" s="56"/>
      <c r="C121" s="56"/>
      <c r="D121" s="33">
        <v>619</v>
      </c>
      <c r="E121" s="33">
        <v>14896</v>
      </c>
      <c r="F121" s="33">
        <v>9769</v>
      </c>
      <c r="G121" s="33">
        <v>2640</v>
      </c>
      <c r="H121" s="33">
        <v>9752</v>
      </c>
      <c r="I121" s="33">
        <v>14457</v>
      </c>
      <c r="J121" s="33">
        <v>2950</v>
      </c>
      <c r="K121" s="33">
        <v>12411</v>
      </c>
      <c r="L121" s="33">
        <v>3080</v>
      </c>
      <c r="M121" s="33">
        <v>1653</v>
      </c>
      <c r="N121" s="33">
        <v>341</v>
      </c>
      <c r="O121" s="33">
        <v>10679</v>
      </c>
      <c r="P121" s="33">
        <v>0</v>
      </c>
      <c r="Q121" s="33">
        <v>418</v>
      </c>
      <c r="R121" s="33">
        <v>0</v>
      </c>
      <c r="S121" s="33">
        <v>6</v>
      </c>
      <c r="T121" s="33">
        <v>23392</v>
      </c>
      <c r="U121" s="33">
        <v>594</v>
      </c>
      <c r="V121" s="33">
        <v>48471</v>
      </c>
      <c r="W121" s="33">
        <v>4311</v>
      </c>
      <c r="X121" s="33">
        <v>1039</v>
      </c>
      <c r="Y121" s="33">
        <v>7601</v>
      </c>
      <c r="Z121" s="33">
        <v>5920</v>
      </c>
      <c r="AA121" s="33">
        <v>1006</v>
      </c>
      <c r="AB121" s="33">
        <v>152</v>
      </c>
      <c r="AC121" s="33">
        <v>103</v>
      </c>
      <c r="AD121" s="33">
        <v>8666</v>
      </c>
      <c r="AE121" s="33">
        <v>2532</v>
      </c>
      <c r="AF121" s="33">
        <v>12781</v>
      </c>
      <c r="AG121" s="33">
        <v>2879</v>
      </c>
      <c r="AH121" s="33">
        <v>4329</v>
      </c>
      <c r="AI121" s="33">
        <v>916</v>
      </c>
      <c r="AJ121" s="33">
        <v>52177</v>
      </c>
      <c r="AK121" s="33">
        <v>368</v>
      </c>
      <c r="AL121" s="33">
        <v>1</v>
      </c>
      <c r="AM121" s="33">
        <v>2</v>
      </c>
      <c r="AN121" s="33">
        <v>137000</v>
      </c>
      <c r="AO121" s="33">
        <v>50971</v>
      </c>
      <c r="AP121" s="33">
        <v>2489</v>
      </c>
      <c r="AQ121" s="33">
        <v>550</v>
      </c>
      <c r="AR121" s="33">
        <v>5107</v>
      </c>
      <c r="AS121" s="33">
        <v>22840</v>
      </c>
      <c r="AT121" s="33">
        <v>2</v>
      </c>
      <c r="AU121" s="33">
        <v>2130</v>
      </c>
      <c r="AV121" s="33">
        <v>33340</v>
      </c>
      <c r="AW121" s="33">
        <v>1958</v>
      </c>
      <c r="AX121" s="33">
        <v>1525</v>
      </c>
      <c r="AY121" s="33">
        <v>6562</v>
      </c>
      <c r="AZ121" s="33">
        <v>0</v>
      </c>
      <c r="BA121" s="33">
        <v>8050</v>
      </c>
      <c r="BB121" s="33">
        <v>11986</v>
      </c>
      <c r="BC121" s="33">
        <v>1904</v>
      </c>
      <c r="BD121" s="33">
        <v>3879</v>
      </c>
      <c r="BE121" s="33">
        <v>5550</v>
      </c>
      <c r="BF121" s="33">
        <v>1737</v>
      </c>
      <c r="BG121" s="33">
        <v>16083</v>
      </c>
      <c r="BH121" s="33">
        <v>2602</v>
      </c>
      <c r="BI121" s="33">
        <v>3531</v>
      </c>
      <c r="BJ121" s="33">
        <v>11720</v>
      </c>
      <c r="BK121" s="33">
        <v>2653</v>
      </c>
      <c r="BL121" s="33">
        <v>8759</v>
      </c>
      <c r="BM121" s="33">
        <v>1004</v>
      </c>
      <c r="BN121" s="33">
        <v>7996</v>
      </c>
      <c r="BO121" s="33">
        <v>1991</v>
      </c>
      <c r="BP121" s="33">
        <v>15</v>
      </c>
      <c r="BQ121" s="33">
        <v>1165</v>
      </c>
      <c r="BR121" s="33">
        <v>1643</v>
      </c>
      <c r="BS121" s="33">
        <v>532</v>
      </c>
      <c r="BT121" s="33">
        <v>4736</v>
      </c>
      <c r="BU121" s="33">
        <v>13030</v>
      </c>
      <c r="BV121" s="33">
        <v>2625</v>
      </c>
      <c r="BW121" s="33">
        <v>162039</v>
      </c>
      <c r="BX121" s="33">
        <v>27163</v>
      </c>
      <c r="BY121" s="33">
        <v>2453</v>
      </c>
      <c r="BZ121" s="33">
        <v>12777</v>
      </c>
      <c r="CA121" s="33">
        <v>6653</v>
      </c>
      <c r="CB121" s="33">
        <v>966</v>
      </c>
      <c r="CC121" s="33">
        <v>1286</v>
      </c>
      <c r="CD121" s="33">
        <v>618</v>
      </c>
      <c r="CE121" s="33">
        <v>6041</v>
      </c>
      <c r="CF121" s="33">
        <v>11181</v>
      </c>
      <c r="CG121" s="33">
        <v>4159</v>
      </c>
      <c r="CH121" s="33"/>
      <c r="CI121" s="33"/>
      <c r="CJ121" s="33"/>
      <c r="CK121" s="33"/>
      <c r="CL121" s="33"/>
      <c r="CM121" s="33"/>
      <c r="CN121" s="33"/>
    </row>
    <row r="122" spans="1:123" s="28" customFormat="1" x14ac:dyDescent="0.2">
      <c r="A122" s="56" t="s">
        <v>221</v>
      </c>
      <c r="B122" s="56"/>
      <c r="C122" s="56"/>
      <c r="D122" s="33">
        <v>1</v>
      </c>
      <c r="E122" s="33">
        <v>0</v>
      </c>
      <c r="F122" s="33">
        <v>526</v>
      </c>
      <c r="G122" s="33">
        <v>225</v>
      </c>
      <c r="H122" s="33">
        <v>771</v>
      </c>
      <c r="I122" s="33">
        <v>0</v>
      </c>
      <c r="J122" s="33">
        <v>0</v>
      </c>
      <c r="K122" s="33">
        <v>0</v>
      </c>
      <c r="L122" s="33">
        <v>961</v>
      </c>
      <c r="M122" s="33">
        <v>34</v>
      </c>
      <c r="N122" s="33">
        <v>25</v>
      </c>
      <c r="O122" s="33">
        <v>344</v>
      </c>
      <c r="P122" s="33">
        <v>0</v>
      </c>
      <c r="Q122" s="33">
        <v>0</v>
      </c>
      <c r="R122" s="33">
        <v>0</v>
      </c>
      <c r="S122" s="33">
        <v>4</v>
      </c>
      <c r="T122" s="33">
        <v>743</v>
      </c>
      <c r="U122" s="33">
        <v>89</v>
      </c>
      <c r="V122" s="33">
        <v>0</v>
      </c>
      <c r="W122" s="33">
        <v>219</v>
      </c>
      <c r="X122" s="33">
        <v>23</v>
      </c>
      <c r="Y122" s="33">
        <v>322</v>
      </c>
      <c r="Z122" s="33">
        <v>82</v>
      </c>
      <c r="AA122" s="33">
        <v>0</v>
      </c>
      <c r="AB122" s="33">
        <v>0</v>
      </c>
      <c r="AC122" s="33">
        <v>0</v>
      </c>
      <c r="AD122" s="33">
        <v>170</v>
      </c>
      <c r="AE122" s="33">
        <v>0</v>
      </c>
      <c r="AF122" s="33">
        <v>27</v>
      </c>
      <c r="AG122" s="33">
        <v>647</v>
      </c>
      <c r="AH122" s="33">
        <v>178</v>
      </c>
      <c r="AI122" s="33">
        <v>14</v>
      </c>
      <c r="AJ122" s="33">
        <v>502</v>
      </c>
      <c r="AK122" s="33">
        <v>0</v>
      </c>
      <c r="AL122" s="33">
        <v>21</v>
      </c>
      <c r="AM122" s="33">
        <v>0</v>
      </c>
      <c r="AN122" s="33">
        <v>26095</v>
      </c>
      <c r="AO122" s="33">
        <v>78</v>
      </c>
      <c r="AP122" s="33">
        <v>186</v>
      </c>
      <c r="AQ122" s="33">
        <v>0</v>
      </c>
      <c r="AR122" s="33">
        <v>0</v>
      </c>
      <c r="AS122" s="33">
        <v>0</v>
      </c>
      <c r="AT122" s="33">
        <v>38</v>
      </c>
      <c r="AU122" s="33">
        <v>45</v>
      </c>
      <c r="AV122" s="33">
        <v>730</v>
      </c>
      <c r="AW122" s="33">
        <v>47</v>
      </c>
      <c r="AX122" s="33">
        <v>21</v>
      </c>
      <c r="AY122" s="33">
        <v>288</v>
      </c>
      <c r="AZ122" s="33">
        <v>0</v>
      </c>
      <c r="BA122" s="33">
        <v>420</v>
      </c>
      <c r="BB122" s="33">
        <v>324</v>
      </c>
      <c r="BC122" s="33">
        <v>71</v>
      </c>
      <c r="BD122" s="33">
        <v>354</v>
      </c>
      <c r="BE122" s="33">
        <v>520</v>
      </c>
      <c r="BF122" s="33">
        <v>1</v>
      </c>
      <c r="BG122" s="33">
        <v>201</v>
      </c>
      <c r="BH122" s="33">
        <v>177</v>
      </c>
      <c r="BI122" s="33">
        <v>202</v>
      </c>
      <c r="BJ122" s="33">
        <v>301</v>
      </c>
      <c r="BK122" s="33">
        <v>216</v>
      </c>
      <c r="BL122" s="33">
        <v>430</v>
      </c>
      <c r="BM122" s="33">
        <v>16</v>
      </c>
      <c r="BN122" s="33">
        <v>438</v>
      </c>
      <c r="BO122" s="33">
        <v>38</v>
      </c>
      <c r="BP122" s="33">
        <v>141</v>
      </c>
      <c r="BQ122" s="33">
        <v>0</v>
      </c>
      <c r="BR122" s="33">
        <v>65</v>
      </c>
      <c r="BS122" s="33">
        <v>0</v>
      </c>
      <c r="BT122" s="33">
        <v>46</v>
      </c>
      <c r="BU122" s="33">
        <v>153</v>
      </c>
      <c r="BV122" s="33">
        <v>69</v>
      </c>
      <c r="BW122" s="33">
        <v>0</v>
      </c>
      <c r="BX122" s="33">
        <v>784</v>
      </c>
      <c r="BY122" s="33">
        <v>0</v>
      </c>
      <c r="BZ122" s="33">
        <v>0</v>
      </c>
      <c r="CA122" s="33">
        <v>81</v>
      </c>
      <c r="CB122" s="33">
        <v>35</v>
      </c>
      <c r="CC122" s="33">
        <v>13</v>
      </c>
      <c r="CD122" s="33">
        <v>20</v>
      </c>
      <c r="CE122" s="33">
        <v>6</v>
      </c>
      <c r="CF122" s="33">
        <v>46</v>
      </c>
      <c r="CG122" s="33">
        <v>0</v>
      </c>
      <c r="CH122" s="33"/>
      <c r="CI122" s="33"/>
      <c r="CJ122" s="33"/>
      <c r="CK122" s="33"/>
      <c r="CL122" s="33"/>
      <c r="CM122" s="33"/>
      <c r="CN122" s="33"/>
    </row>
    <row r="123" spans="1:123" x14ac:dyDescent="0.2">
      <c r="A123" s="52" t="s">
        <v>194</v>
      </c>
      <c r="B123" s="52"/>
      <c r="C123" s="52"/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33">
        <v>0</v>
      </c>
      <c r="BV123" s="33">
        <v>0</v>
      </c>
      <c r="BW123" s="33">
        <v>0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0</v>
      </c>
      <c r="CE123" s="33">
        <v>0</v>
      </c>
      <c r="CF123" s="33">
        <v>0</v>
      </c>
      <c r="CG123" s="33">
        <v>0</v>
      </c>
      <c r="CH123" s="15"/>
      <c r="CI123" s="15"/>
      <c r="CJ123" s="15"/>
      <c r="CK123" s="15"/>
      <c r="CL123" s="15"/>
      <c r="CM123" s="15"/>
      <c r="CN123" s="15"/>
      <c r="CO123" s="2"/>
      <c r="CP123" s="2"/>
      <c r="CQ123" s="2"/>
    </row>
    <row r="124" spans="1:123" x14ac:dyDescent="0.2">
      <c r="A124" s="53" t="s">
        <v>162</v>
      </c>
      <c r="B124" s="53"/>
      <c r="C124" s="53"/>
      <c r="D124" s="33">
        <v>26557829</v>
      </c>
      <c r="E124" s="33">
        <v>1539165665</v>
      </c>
      <c r="F124" s="33">
        <v>1092208914</v>
      </c>
      <c r="G124" s="33">
        <v>282717136</v>
      </c>
      <c r="H124" s="33">
        <v>1019524613</v>
      </c>
      <c r="I124" s="33">
        <v>1725723668</v>
      </c>
      <c r="J124" s="33">
        <v>322535808</v>
      </c>
      <c r="K124" s="33">
        <v>1519758329</v>
      </c>
      <c r="L124" s="33">
        <v>287833003</v>
      </c>
      <c r="M124" s="33">
        <v>169766970</v>
      </c>
      <c r="N124" s="33">
        <v>28582032</v>
      </c>
      <c r="O124" s="33">
        <v>818165741</v>
      </c>
      <c r="P124" s="33">
        <v>0</v>
      </c>
      <c r="Q124" s="33">
        <v>29483564</v>
      </c>
      <c r="R124" s="33">
        <v>0</v>
      </c>
      <c r="S124" s="33">
        <v>252650781.16999999</v>
      </c>
      <c r="T124" s="33">
        <v>2456938199</v>
      </c>
      <c r="U124" s="33">
        <v>62983629</v>
      </c>
      <c r="V124" s="33">
        <v>8095934029</v>
      </c>
      <c r="W124" s="33">
        <v>397240750.66999996</v>
      </c>
      <c r="X124" s="33">
        <v>63594843</v>
      </c>
      <c r="Y124" s="33">
        <v>546871555.94999993</v>
      </c>
      <c r="Z124" s="33">
        <v>593387454</v>
      </c>
      <c r="AA124" s="33">
        <v>84002098</v>
      </c>
      <c r="AB124" s="33">
        <v>9083254</v>
      </c>
      <c r="AC124" s="33">
        <v>178230984.19999999</v>
      </c>
      <c r="AD124" s="33">
        <v>966826977.00999999</v>
      </c>
      <c r="AE124" s="33">
        <v>180714045.76999998</v>
      </c>
      <c r="AF124" s="33">
        <v>1599755326.1699998</v>
      </c>
      <c r="AG124" s="33">
        <v>352084248</v>
      </c>
      <c r="AH124" s="33">
        <v>500675922.25999999</v>
      </c>
      <c r="AI124" s="33">
        <v>84590449</v>
      </c>
      <c r="AJ124" s="33">
        <v>5999400877</v>
      </c>
      <c r="AK124" s="33">
        <v>25805833</v>
      </c>
      <c r="AL124" s="33">
        <v>195203593</v>
      </c>
      <c r="AM124" s="33">
        <v>3913100000</v>
      </c>
      <c r="AN124" s="33">
        <v>22541000000</v>
      </c>
      <c r="AO124" s="33">
        <v>7537708054</v>
      </c>
      <c r="AP124" s="33">
        <v>236218957.01999998</v>
      </c>
      <c r="AQ124" s="33">
        <v>110421190</v>
      </c>
      <c r="AR124" s="33">
        <v>739656116</v>
      </c>
      <c r="AS124" s="33">
        <v>1935115529</v>
      </c>
      <c r="AT124" s="33">
        <v>282851594</v>
      </c>
      <c r="AU124" s="33">
        <v>219438641</v>
      </c>
      <c r="AV124" s="33">
        <v>3333873406</v>
      </c>
      <c r="AW124" s="33">
        <v>191155221</v>
      </c>
      <c r="AX124" s="33">
        <v>215492783</v>
      </c>
      <c r="AY124" s="33">
        <v>707444570</v>
      </c>
      <c r="AZ124" s="33">
        <v>0</v>
      </c>
      <c r="BA124" s="33">
        <v>726444941</v>
      </c>
      <c r="BB124" s="33">
        <v>1223657037</v>
      </c>
      <c r="BC124" s="33">
        <v>174363672</v>
      </c>
      <c r="BD124" s="33">
        <v>374500068</v>
      </c>
      <c r="BE124" s="33">
        <v>567021540</v>
      </c>
      <c r="BF124" s="33">
        <v>122730092</v>
      </c>
      <c r="BG124" s="33">
        <v>1591392611</v>
      </c>
      <c r="BH124" s="33">
        <v>240633232</v>
      </c>
      <c r="BI124" s="33">
        <v>319007969</v>
      </c>
      <c r="BJ124" s="33">
        <v>1165414350</v>
      </c>
      <c r="BK124" s="33">
        <v>195950229.71000001</v>
      </c>
      <c r="BL124" s="33">
        <v>710698626</v>
      </c>
      <c r="BM124" s="33">
        <v>88199452.250000015</v>
      </c>
      <c r="BN124" s="33">
        <v>819538763</v>
      </c>
      <c r="BO124" s="33">
        <v>192894440</v>
      </c>
      <c r="BP124" s="33">
        <v>6828654919</v>
      </c>
      <c r="BQ124" s="33">
        <v>101925474</v>
      </c>
      <c r="BR124" s="33">
        <v>111785106</v>
      </c>
      <c r="BS124" s="33">
        <v>76752093</v>
      </c>
      <c r="BT124" s="33">
        <v>343399650</v>
      </c>
      <c r="BU124" s="33">
        <v>1006913914</v>
      </c>
      <c r="BV124" s="33">
        <v>216493155.44</v>
      </c>
      <c r="BW124" s="33">
        <v>25139059221</v>
      </c>
      <c r="BX124" s="33">
        <v>2501313739</v>
      </c>
      <c r="BY124" s="33">
        <v>116309548</v>
      </c>
      <c r="BZ124" s="33">
        <v>1369710373</v>
      </c>
      <c r="CA124" s="33">
        <v>467724991</v>
      </c>
      <c r="CB124" s="33">
        <v>93707617.5</v>
      </c>
      <c r="CC124" s="33">
        <v>154353218.66999999</v>
      </c>
      <c r="CD124" s="33">
        <v>58414893</v>
      </c>
      <c r="CE124" s="33">
        <v>472219420</v>
      </c>
      <c r="CF124" s="33">
        <v>855637025</v>
      </c>
      <c r="CG124" s="33">
        <v>408223851</v>
      </c>
      <c r="CH124" s="33"/>
      <c r="CI124" s="33"/>
      <c r="CJ124" s="33"/>
      <c r="CK124" s="33"/>
      <c r="CL124" s="32"/>
      <c r="CM124" s="32"/>
      <c r="CN124" s="15"/>
      <c r="CO124" s="2"/>
      <c r="CP124" s="2"/>
      <c r="CQ124" s="2"/>
    </row>
    <row r="125" spans="1:123" x14ac:dyDescent="0.2">
      <c r="A125" s="53" t="s">
        <v>163</v>
      </c>
      <c r="B125" s="53"/>
      <c r="C125" s="53"/>
      <c r="D125" s="33">
        <v>11183350</v>
      </c>
      <c r="E125" s="33">
        <v>547117234</v>
      </c>
      <c r="F125" s="33">
        <v>261354534</v>
      </c>
      <c r="G125" s="33">
        <v>79817804</v>
      </c>
      <c r="H125" s="33">
        <v>291972257</v>
      </c>
      <c r="I125" s="33">
        <v>557752794</v>
      </c>
      <c r="J125" s="33">
        <v>114695863</v>
      </c>
      <c r="K125" s="33">
        <v>384779246</v>
      </c>
      <c r="L125" s="33">
        <v>111437380</v>
      </c>
      <c r="M125" s="33">
        <v>44627090</v>
      </c>
      <c r="N125" s="33">
        <v>15056281</v>
      </c>
      <c r="O125" s="33">
        <v>232973162</v>
      </c>
      <c r="P125" s="33">
        <v>0</v>
      </c>
      <c r="Q125" s="33">
        <v>19644024</v>
      </c>
      <c r="R125" s="33">
        <v>0</v>
      </c>
      <c r="S125" s="33">
        <v>93091229</v>
      </c>
      <c r="T125" s="33">
        <v>637053725</v>
      </c>
      <c r="U125" s="33">
        <v>29699161</v>
      </c>
      <c r="V125" s="33">
        <v>1590715870</v>
      </c>
      <c r="W125" s="33">
        <v>115637295</v>
      </c>
      <c r="X125" s="33">
        <v>32354293</v>
      </c>
      <c r="Y125" s="33">
        <v>261929749.41</v>
      </c>
      <c r="Z125" s="33">
        <v>140987205</v>
      </c>
      <c r="AA125" s="33">
        <v>39844007</v>
      </c>
      <c r="AB125" s="33">
        <v>5882230</v>
      </c>
      <c r="AC125" s="33">
        <v>87951272</v>
      </c>
      <c r="AD125" s="33">
        <v>411072289</v>
      </c>
      <c r="AE125" s="33">
        <v>91344616.159999996</v>
      </c>
      <c r="AF125" s="33">
        <v>366970147.69999999</v>
      </c>
      <c r="AG125" s="33">
        <v>171781095</v>
      </c>
      <c r="AH125" s="33">
        <v>220683563.03999999</v>
      </c>
      <c r="AI125" s="33">
        <v>26743823</v>
      </c>
      <c r="AJ125" s="33">
        <v>1641702487</v>
      </c>
      <c r="AK125" s="33">
        <v>15306507</v>
      </c>
      <c r="AL125" s="33">
        <v>55769040</v>
      </c>
      <c r="AM125" s="33">
        <v>1136600000</v>
      </c>
      <c r="AN125" s="33">
        <v>12410000000</v>
      </c>
      <c r="AO125" s="33">
        <v>2226078653</v>
      </c>
      <c r="AP125" s="33">
        <v>158043498</v>
      </c>
      <c r="AQ125" s="33">
        <v>39338336</v>
      </c>
      <c r="AR125" s="33">
        <v>200555058</v>
      </c>
      <c r="AS125" s="33">
        <v>659163062</v>
      </c>
      <c r="AT125" s="33">
        <v>75604253</v>
      </c>
      <c r="AU125" s="33">
        <v>81234268</v>
      </c>
      <c r="AV125" s="33">
        <v>1119770671</v>
      </c>
      <c r="AW125" s="33">
        <v>57013718</v>
      </c>
      <c r="AX125" s="33">
        <v>48136133</v>
      </c>
      <c r="AY125" s="33">
        <v>225897498</v>
      </c>
      <c r="AZ125" s="33">
        <v>0</v>
      </c>
      <c r="BA125" s="33">
        <v>268062456</v>
      </c>
      <c r="BB125" s="33">
        <v>400445564</v>
      </c>
      <c r="BC125" s="33">
        <v>63512671</v>
      </c>
      <c r="BD125" s="33">
        <v>140646761</v>
      </c>
      <c r="BE125" s="33">
        <v>213813392</v>
      </c>
      <c r="BF125" s="33">
        <v>41990761</v>
      </c>
      <c r="BG125" s="33">
        <v>588349444</v>
      </c>
      <c r="BH125" s="33">
        <v>79576857</v>
      </c>
      <c r="BI125" s="33">
        <v>109814584</v>
      </c>
      <c r="BJ125" s="33">
        <v>493225543</v>
      </c>
      <c r="BK125" s="33">
        <v>78434655.349999994</v>
      </c>
      <c r="BL125" s="33">
        <v>347363230</v>
      </c>
      <c r="BM125" s="33">
        <v>34188974.920000002</v>
      </c>
      <c r="BN125" s="33">
        <v>288028301</v>
      </c>
      <c r="BO125" s="33">
        <v>64024829</v>
      </c>
      <c r="BP125" s="33">
        <v>2077903209</v>
      </c>
      <c r="BQ125" s="33">
        <v>31465398</v>
      </c>
      <c r="BR125" s="33">
        <v>44465236</v>
      </c>
      <c r="BS125" s="33">
        <v>33587664</v>
      </c>
      <c r="BT125" s="33">
        <v>120297987</v>
      </c>
      <c r="BU125" s="33">
        <v>351645318</v>
      </c>
      <c r="BV125" s="33">
        <v>51050817.740000002</v>
      </c>
      <c r="BW125" s="33">
        <v>5215687193</v>
      </c>
      <c r="BX125" s="33">
        <v>942451035</v>
      </c>
      <c r="BY125" s="33">
        <v>76997980</v>
      </c>
      <c r="BZ125" s="33">
        <v>405533476</v>
      </c>
      <c r="CA125" s="33">
        <v>157955849</v>
      </c>
      <c r="CB125" s="33">
        <v>25485646</v>
      </c>
      <c r="CC125" s="33">
        <v>26528425</v>
      </c>
      <c r="CD125" s="33">
        <v>14722573</v>
      </c>
      <c r="CE125" s="33">
        <v>213227356</v>
      </c>
      <c r="CF125" s="33">
        <v>346038642</v>
      </c>
      <c r="CG125" s="33">
        <v>110536185</v>
      </c>
      <c r="CH125" s="33"/>
      <c r="CI125" s="33"/>
      <c r="CJ125" s="33"/>
      <c r="CK125" s="33"/>
      <c r="CL125" s="32"/>
      <c r="CM125" s="32"/>
      <c r="CN125" s="15"/>
      <c r="CO125" s="2"/>
      <c r="CP125" s="2"/>
      <c r="CQ125" s="2"/>
    </row>
    <row r="126" spans="1:123" x14ac:dyDescent="0.2">
      <c r="A126" s="53" t="s">
        <v>164</v>
      </c>
      <c r="B126" s="53"/>
      <c r="C126" s="53"/>
      <c r="D126" s="33">
        <v>5817379</v>
      </c>
      <c r="E126" s="33">
        <v>202309900</v>
      </c>
      <c r="F126" s="33">
        <v>118714783</v>
      </c>
      <c r="G126" s="33">
        <v>35700290</v>
      </c>
      <c r="H126" s="33">
        <v>110294842</v>
      </c>
      <c r="I126" s="33">
        <v>185396682</v>
      </c>
      <c r="J126" s="33">
        <v>44817201</v>
      </c>
      <c r="K126" s="33">
        <v>172229323</v>
      </c>
      <c r="L126" s="33">
        <v>34576746</v>
      </c>
      <c r="M126" s="33">
        <v>21590412</v>
      </c>
      <c r="N126" s="33">
        <v>5276262</v>
      </c>
      <c r="O126" s="33">
        <v>101240646</v>
      </c>
      <c r="P126" s="33">
        <v>0</v>
      </c>
      <c r="Q126" s="33">
        <v>5066428</v>
      </c>
      <c r="R126" s="33">
        <v>0</v>
      </c>
      <c r="S126" s="33">
        <v>28210674</v>
      </c>
      <c r="T126" s="33">
        <v>235354276</v>
      </c>
      <c r="U126" s="33">
        <v>13394507</v>
      </c>
      <c r="V126" s="33">
        <v>710486431</v>
      </c>
      <c r="W126" s="33">
        <v>35519590.799999997</v>
      </c>
      <c r="X126" s="33">
        <v>14609190</v>
      </c>
      <c r="Y126" s="33">
        <v>71666181.170000002</v>
      </c>
      <c r="Z126" s="33">
        <v>67966501</v>
      </c>
      <c r="AA126" s="33">
        <v>16264075</v>
      </c>
      <c r="AB126" s="33">
        <v>1458212</v>
      </c>
      <c r="AC126" s="33">
        <v>27331222</v>
      </c>
      <c r="AD126" s="33">
        <v>147502360.00999999</v>
      </c>
      <c r="AE126" s="33">
        <v>19443259.699999999</v>
      </c>
      <c r="AF126" s="33">
        <v>167262371.94999999</v>
      </c>
      <c r="AG126" s="33">
        <v>59193786</v>
      </c>
      <c r="AH126" s="33">
        <v>58074025.509999998</v>
      </c>
      <c r="AI126" s="33">
        <v>12506783</v>
      </c>
      <c r="AJ126" s="33">
        <v>611514960</v>
      </c>
      <c r="AK126" s="33">
        <v>5064428</v>
      </c>
      <c r="AL126" s="33">
        <v>21600638</v>
      </c>
      <c r="AM126" s="33">
        <v>304000000</v>
      </c>
      <c r="AN126" s="33">
        <v>8319000000</v>
      </c>
      <c r="AO126" s="33">
        <v>742015251</v>
      </c>
      <c r="AP126" s="33">
        <v>30466032</v>
      </c>
      <c r="AQ126" s="33">
        <v>24166089</v>
      </c>
      <c r="AR126" s="33">
        <v>98092373</v>
      </c>
      <c r="AS126" s="33">
        <v>244541050</v>
      </c>
      <c r="AT126" s="33">
        <v>36380443</v>
      </c>
      <c r="AU126" s="33">
        <v>45630778</v>
      </c>
      <c r="AV126" s="33">
        <v>424267530</v>
      </c>
      <c r="AW126" s="33">
        <v>20650087</v>
      </c>
      <c r="AX126" s="33">
        <v>26241428</v>
      </c>
      <c r="AY126" s="33">
        <v>75128142</v>
      </c>
      <c r="AZ126" s="33">
        <v>0</v>
      </c>
      <c r="BA126" s="33">
        <v>95558426</v>
      </c>
      <c r="BB126" s="33">
        <v>133693197</v>
      </c>
      <c r="BC126" s="33">
        <v>35191729</v>
      </c>
      <c r="BD126" s="33">
        <v>63584606</v>
      </c>
      <c r="BE126" s="33">
        <v>89074899</v>
      </c>
      <c r="BF126" s="33">
        <v>20388635</v>
      </c>
      <c r="BG126" s="33">
        <v>189136718</v>
      </c>
      <c r="BH126" s="33">
        <v>36368034</v>
      </c>
      <c r="BI126" s="33">
        <v>50160059</v>
      </c>
      <c r="BJ126" s="33">
        <v>138166036</v>
      </c>
      <c r="BK126" s="33">
        <v>36426308.899999999</v>
      </c>
      <c r="BL126" s="33">
        <v>94322483</v>
      </c>
      <c r="BM126" s="33">
        <v>17004051.48</v>
      </c>
      <c r="BN126" s="33">
        <v>122320777</v>
      </c>
      <c r="BO126" s="33">
        <v>25759336</v>
      </c>
      <c r="BP126" s="33">
        <v>819690312</v>
      </c>
      <c r="BQ126" s="33">
        <v>14068105</v>
      </c>
      <c r="BR126" s="33">
        <v>21443640</v>
      </c>
      <c r="BS126" s="33">
        <v>15226334</v>
      </c>
      <c r="BT126" s="33">
        <v>40213832</v>
      </c>
      <c r="BU126" s="33">
        <v>143329554</v>
      </c>
      <c r="BV126" s="33">
        <v>24691422.539999999</v>
      </c>
      <c r="BW126" s="33">
        <v>2392431871</v>
      </c>
      <c r="BX126" s="33">
        <v>330817423</v>
      </c>
      <c r="BY126" s="33">
        <v>14639203</v>
      </c>
      <c r="BZ126" s="33">
        <v>183372087</v>
      </c>
      <c r="CA126" s="33">
        <v>56302332</v>
      </c>
      <c r="CB126" s="33">
        <v>11869506</v>
      </c>
      <c r="CC126" s="33">
        <v>15255222</v>
      </c>
      <c r="CD126" s="33">
        <v>7315625</v>
      </c>
      <c r="CE126" s="33">
        <v>77921674</v>
      </c>
      <c r="CF126" s="33">
        <v>76587390</v>
      </c>
      <c r="CG126" s="33">
        <v>46728002</v>
      </c>
      <c r="CH126" s="33"/>
      <c r="CI126" s="33"/>
      <c r="CJ126" s="33"/>
      <c r="CK126" s="33"/>
      <c r="CL126" s="32"/>
      <c r="CM126" s="32"/>
      <c r="CN126" s="15"/>
      <c r="CO126" s="2"/>
      <c r="CP126" s="2"/>
      <c r="CQ126" s="2"/>
    </row>
    <row r="127" spans="1:123" x14ac:dyDescent="0.2">
      <c r="A127" s="53" t="s">
        <v>165</v>
      </c>
      <c r="B127" s="53"/>
      <c r="C127" s="53"/>
      <c r="D127" s="33">
        <v>9026226</v>
      </c>
      <c r="E127" s="33">
        <v>778495947</v>
      </c>
      <c r="F127" s="33">
        <v>397318785</v>
      </c>
      <c r="G127" s="33">
        <v>165287945</v>
      </c>
      <c r="H127" s="33">
        <v>609170936</v>
      </c>
      <c r="I127" s="33">
        <v>972943708</v>
      </c>
      <c r="J127" s="33">
        <v>124009783</v>
      </c>
      <c r="K127" s="33">
        <v>719134633</v>
      </c>
      <c r="L127" s="33">
        <v>138863811</v>
      </c>
      <c r="M127" s="33">
        <v>92305001</v>
      </c>
      <c r="N127" s="33">
        <v>7928332</v>
      </c>
      <c r="O127" s="33">
        <v>431804159</v>
      </c>
      <c r="P127" s="33">
        <v>0</v>
      </c>
      <c r="Q127" s="33">
        <v>4384838</v>
      </c>
      <c r="R127" s="33">
        <v>0</v>
      </c>
      <c r="S127" s="33">
        <v>128808728.72</v>
      </c>
      <c r="T127" s="33">
        <v>1059646025</v>
      </c>
      <c r="U127" s="33">
        <v>19273553</v>
      </c>
      <c r="V127" s="33">
        <v>4682732115</v>
      </c>
      <c r="W127" s="33">
        <v>154315038.47999999</v>
      </c>
      <c r="X127" s="33">
        <v>15996077</v>
      </c>
      <c r="Y127" s="33">
        <v>207165021.24000001</v>
      </c>
      <c r="Z127" s="33">
        <v>312948164</v>
      </c>
      <c r="AA127" s="33">
        <v>26674004</v>
      </c>
      <c r="AB127" s="33">
        <v>1639298</v>
      </c>
      <c r="AC127" s="33">
        <v>48531814</v>
      </c>
      <c r="AD127" s="33">
        <v>399285797</v>
      </c>
      <c r="AE127" s="33">
        <v>68233798.400000006</v>
      </c>
      <c r="AF127" s="33">
        <v>806661940.28999996</v>
      </c>
      <c r="AG127" s="33">
        <v>118305016</v>
      </c>
      <c r="AH127" s="33">
        <v>218820712.72999999</v>
      </c>
      <c r="AI127" s="33">
        <v>44211649</v>
      </c>
      <c r="AJ127" s="33">
        <v>1958084266</v>
      </c>
      <c r="AK127" s="33">
        <v>5074157</v>
      </c>
      <c r="AL127" s="33">
        <v>89586711</v>
      </c>
      <c r="AM127" s="33">
        <v>2052600000</v>
      </c>
      <c r="AN127" s="33">
        <v>0</v>
      </c>
      <c r="AO127" s="33">
        <v>3866193888</v>
      </c>
      <c r="AP127" s="33">
        <v>47709427</v>
      </c>
      <c r="AQ127" s="33">
        <v>45059367</v>
      </c>
      <c r="AR127" s="33">
        <v>283589419</v>
      </c>
      <c r="AS127" s="33">
        <v>865584370</v>
      </c>
      <c r="AT127" s="33">
        <v>168816120</v>
      </c>
      <c r="AU127" s="33">
        <v>90658716</v>
      </c>
      <c r="AV127" s="33">
        <v>1578692577</v>
      </c>
      <c r="AW127" s="33">
        <v>89348572</v>
      </c>
      <c r="AX127" s="33">
        <v>139921311</v>
      </c>
      <c r="AY127" s="33">
        <v>316641563</v>
      </c>
      <c r="AZ127" s="33">
        <v>0</v>
      </c>
      <c r="BA127" s="33">
        <v>357363155</v>
      </c>
      <c r="BB127" s="33">
        <v>681723955</v>
      </c>
      <c r="BC127" s="33">
        <v>74447759</v>
      </c>
      <c r="BD127" s="33">
        <v>166862291</v>
      </c>
      <c r="BE127" s="33">
        <v>260238115</v>
      </c>
      <c r="BF127" s="33">
        <v>58599298</v>
      </c>
      <c r="BG127" s="33">
        <v>802223737</v>
      </c>
      <c r="BH127" s="33">
        <v>122920950</v>
      </c>
      <c r="BI127" s="33">
        <v>156131676</v>
      </c>
      <c r="BJ127" s="33">
        <v>476687521</v>
      </c>
      <c r="BK127" s="33">
        <v>78455334.760000005</v>
      </c>
      <c r="BL127" s="33">
        <v>261123945</v>
      </c>
      <c r="BM127" s="33">
        <v>36120216.399999999</v>
      </c>
      <c r="BN127" s="33">
        <v>339528213</v>
      </c>
      <c r="BO127" s="33">
        <v>101312436</v>
      </c>
      <c r="BP127" s="33">
        <v>3855732981</v>
      </c>
      <c r="BQ127" s="33">
        <v>55283988</v>
      </c>
      <c r="BR127" s="33">
        <v>44381852</v>
      </c>
      <c r="BS127" s="33">
        <v>27443928</v>
      </c>
      <c r="BT127" s="33">
        <v>151470639</v>
      </c>
      <c r="BU127" s="33">
        <v>501009489</v>
      </c>
      <c r="BV127" s="33">
        <v>105993464.64</v>
      </c>
      <c r="BW127" s="33">
        <v>14910819642</v>
      </c>
      <c r="BX127" s="33">
        <v>1013264102</v>
      </c>
      <c r="BY127" s="33">
        <v>22816641</v>
      </c>
      <c r="BZ127" s="33">
        <v>773257016</v>
      </c>
      <c r="CA127" s="33">
        <v>145204535</v>
      </c>
      <c r="CB127" s="33">
        <v>55564611.600000001</v>
      </c>
      <c r="CC127" s="33">
        <v>41978772.100000001</v>
      </c>
      <c r="CD127" s="33">
        <v>36348125</v>
      </c>
      <c r="CE127" s="33">
        <v>176300833</v>
      </c>
      <c r="CF127" s="33">
        <v>424120333</v>
      </c>
      <c r="CG127" s="33">
        <v>229429449</v>
      </c>
      <c r="CH127" s="33"/>
      <c r="CI127" s="33"/>
      <c r="CJ127" s="33"/>
      <c r="CK127" s="33"/>
      <c r="CL127" s="32"/>
      <c r="CM127" s="32"/>
      <c r="CN127" s="15"/>
      <c r="CO127" s="2"/>
      <c r="CP127" s="2"/>
      <c r="CQ127" s="2"/>
    </row>
    <row r="128" spans="1:123" x14ac:dyDescent="0.2">
      <c r="A128" s="53" t="s">
        <v>166</v>
      </c>
      <c r="B128" s="53"/>
      <c r="C128" s="53"/>
      <c r="D128" s="33">
        <v>0</v>
      </c>
      <c r="E128" s="33">
        <v>0</v>
      </c>
      <c r="F128" s="33">
        <v>305534560</v>
      </c>
      <c r="G128" s="33">
        <v>0</v>
      </c>
      <c r="H128" s="33">
        <v>0</v>
      </c>
      <c r="I128" s="33">
        <v>0</v>
      </c>
      <c r="J128" s="33">
        <v>36932536</v>
      </c>
      <c r="K128" s="33">
        <v>234168094</v>
      </c>
      <c r="L128" s="33">
        <v>0</v>
      </c>
      <c r="M128" s="33">
        <v>0</v>
      </c>
      <c r="N128" s="33">
        <v>0</v>
      </c>
      <c r="O128" s="33">
        <v>45183824</v>
      </c>
      <c r="P128" s="33">
        <v>0</v>
      </c>
      <c r="Q128" s="33">
        <v>0</v>
      </c>
      <c r="R128" s="33">
        <v>0</v>
      </c>
      <c r="S128" s="33">
        <v>0</v>
      </c>
      <c r="T128" s="33">
        <v>506822231</v>
      </c>
      <c r="U128" s="33">
        <v>0</v>
      </c>
      <c r="V128" s="33">
        <v>1071190308</v>
      </c>
      <c r="W128" s="33">
        <v>88460469.239999995</v>
      </c>
      <c r="X128" s="33">
        <v>0</v>
      </c>
      <c r="Y128" s="33">
        <v>0</v>
      </c>
      <c r="Z128" s="33">
        <v>67424347</v>
      </c>
      <c r="AA128" s="33">
        <v>0</v>
      </c>
      <c r="AB128" s="33">
        <v>0</v>
      </c>
      <c r="AC128" s="33">
        <v>13459261</v>
      </c>
      <c r="AD128" s="33">
        <v>0</v>
      </c>
      <c r="AE128" s="33">
        <v>0</v>
      </c>
      <c r="AF128" s="33">
        <v>249518301.80000001</v>
      </c>
      <c r="AG128" s="33">
        <v>0</v>
      </c>
      <c r="AH128" s="33">
        <v>0</v>
      </c>
      <c r="AI128" s="33">
        <v>0</v>
      </c>
      <c r="AJ128" s="33">
        <v>1747983286</v>
      </c>
      <c r="AK128" s="33">
        <v>0</v>
      </c>
      <c r="AL128" s="33">
        <v>26879118</v>
      </c>
      <c r="AM128" s="33">
        <v>392300000</v>
      </c>
      <c r="AN128" s="33">
        <v>1671000000</v>
      </c>
      <c r="AO128" s="33">
        <v>665877785</v>
      </c>
      <c r="AP128" s="33">
        <v>0</v>
      </c>
      <c r="AQ128" s="33">
        <v>0</v>
      </c>
      <c r="AR128" s="33">
        <v>153262880</v>
      </c>
      <c r="AS128" s="33">
        <v>147707500</v>
      </c>
      <c r="AT128" s="33">
        <v>0</v>
      </c>
      <c r="AU128" s="33">
        <v>0</v>
      </c>
      <c r="AV128" s="33">
        <v>187009122</v>
      </c>
      <c r="AW128" s="33">
        <v>22647906</v>
      </c>
      <c r="AX128" s="33">
        <v>0</v>
      </c>
      <c r="AY128" s="33">
        <v>84460488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1</v>
      </c>
      <c r="BH128" s="33">
        <v>0</v>
      </c>
      <c r="BI128" s="33">
        <v>0</v>
      </c>
      <c r="BJ128" s="33">
        <v>47136452</v>
      </c>
      <c r="BK128" s="33">
        <v>0</v>
      </c>
      <c r="BL128" s="33">
        <v>0</v>
      </c>
      <c r="BM128" s="33">
        <v>0</v>
      </c>
      <c r="BN128" s="33">
        <v>63387466</v>
      </c>
      <c r="BO128" s="33">
        <v>0</v>
      </c>
      <c r="BP128" s="33">
        <v>30339590</v>
      </c>
      <c r="BQ128" s="33">
        <v>0</v>
      </c>
      <c r="BR128" s="33">
        <v>0</v>
      </c>
      <c r="BS128" s="33">
        <v>0</v>
      </c>
      <c r="BT128" s="33">
        <v>28374428</v>
      </c>
      <c r="BU128" s="33">
        <v>0</v>
      </c>
      <c r="BV128" s="33">
        <v>34520975.789999999</v>
      </c>
      <c r="BW128" s="33">
        <v>2507935777</v>
      </c>
      <c r="BX128" s="33">
        <v>194480710</v>
      </c>
      <c r="BY128" s="33">
        <v>0</v>
      </c>
      <c r="BZ128" s="33">
        <v>1</v>
      </c>
      <c r="CA128" s="33">
        <v>102587954</v>
      </c>
      <c r="CB128" s="33">
        <v>0</v>
      </c>
      <c r="CC128" s="33">
        <v>69504959.569999993</v>
      </c>
      <c r="CD128" s="33">
        <v>0</v>
      </c>
      <c r="CE128" s="33">
        <v>0</v>
      </c>
      <c r="CF128" s="33">
        <v>0</v>
      </c>
      <c r="CG128" s="33">
        <v>18945765</v>
      </c>
      <c r="CH128" s="33"/>
      <c r="CI128" s="33"/>
      <c r="CJ128" s="33"/>
      <c r="CK128" s="33"/>
      <c r="CL128" s="32"/>
      <c r="CM128" s="32"/>
      <c r="CN128" s="15"/>
      <c r="CO128" s="2"/>
      <c r="CP128" s="2"/>
      <c r="CQ128" s="2"/>
    </row>
    <row r="129" spans="1:95" x14ac:dyDescent="0.2">
      <c r="A129" s="53" t="s">
        <v>167</v>
      </c>
      <c r="B129" s="53"/>
      <c r="C129" s="53"/>
      <c r="D129" s="33">
        <v>528725</v>
      </c>
      <c r="E129" s="33">
        <v>11242584</v>
      </c>
      <c r="F129" s="33">
        <v>8656255</v>
      </c>
      <c r="G129" s="33">
        <v>1722788</v>
      </c>
      <c r="H129" s="33">
        <v>7518632</v>
      </c>
      <c r="I129" s="33">
        <v>9630484</v>
      </c>
      <c r="J129" s="33">
        <v>2080425</v>
      </c>
      <c r="K129" s="33">
        <v>9447033</v>
      </c>
      <c r="L129" s="33">
        <v>2186732</v>
      </c>
      <c r="M129" s="33">
        <v>11198279</v>
      </c>
      <c r="N129" s="33">
        <v>295998</v>
      </c>
      <c r="O129" s="33">
        <v>6570411</v>
      </c>
      <c r="P129" s="33">
        <v>0</v>
      </c>
      <c r="Q129" s="33">
        <v>388274</v>
      </c>
      <c r="R129" s="33">
        <v>0</v>
      </c>
      <c r="S129" s="33">
        <v>2362799.4500000002</v>
      </c>
      <c r="T129" s="33">
        <v>17016320</v>
      </c>
      <c r="U129" s="33">
        <v>543665</v>
      </c>
      <c r="V129" s="33">
        <v>40809305</v>
      </c>
      <c r="W129" s="33">
        <v>3081756.07</v>
      </c>
      <c r="X129" s="33">
        <v>610138</v>
      </c>
      <c r="Y129" s="33">
        <v>5724277.3100000005</v>
      </c>
      <c r="Z129" s="33">
        <v>3842227</v>
      </c>
      <c r="AA129" s="33">
        <v>1220012</v>
      </c>
      <c r="AB129" s="33">
        <v>103514</v>
      </c>
      <c r="AC129" s="33">
        <v>957415.2</v>
      </c>
      <c r="AD129" s="33">
        <v>8641709</v>
      </c>
      <c r="AE129" s="33">
        <v>1692371.51</v>
      </c>
      <c r="AF129" s="33">
        <v>9238110.5800000001</v>
      </c>
      <c r="AG129" s="33">
        <v>2328757</v>
      </c>
      <c r="AH129" s="33">
        <v>2798699.79</v>
      </c>
      <c r="AI129" s="33">
        <v>1088166</v>
      </c>
      <c r="AJ129" s="33">
        <v>39533397</v>
      </c>
      <c r="AK129" s="33">
        <v>360741</v>
      </c>
      <c r="AL129" s="33">
        <v>1254521</v>
      </c>
      <c r="AM129" s="33">
        <v>27600000</v>
      </c>
      <c r="AN129" s="33">
        <v>121804000</v>
      </c>
      <c r="AO129" s="33">
        <v>37459213</v>
      </c>
      <c r="AP129" s="33">
        <v>0.01</v>
      </c>
      <c r="AQ129" s="33">
        <v>1857398</v>
      </c>
      <c r="AR129" s="33">
        <v>4156386</v>
      </c>
      <c r="AS129" s="33">
        <v>18119547</v>
      </c>
      <c r="AT129" s="33">
        <v>2001656</v>
      </c>
      <c r="AU129" s="33">
        <v>1876475</v>
      </c>
      <c r="AV129" s="33">
        <v>23270767</v>
      </c>
      <c r="AW129" s="33">
        <v>1452618</v>
      </c>
      <c r="AX129" s="33">
        <v>1178359</v>
      </c>
      <c r="AY129" s="33">
        <v>5134105</v>
      </c>
      <c r="AZ129" s="33">
        <v>0</v>
      </c>
      <c r="BA129" s="33">
        <v>5141899</v>
      </c>
      <c r="BB129" s="33">
        <v>7503949</v>
      </c>
      <c r="BC129" s="33">
        <v>1131571</v>
      </c>
      <c r="BD129" s="33">
        <v>3073986</v>
      </c>
      <c r="BE129" s="33">
        <v>3327500</v>
      </c>
      <c r="BF129" s="33">
        <v>1751397</v>
      </c>
      <c r="BG129" s="33">
        <v>11539071</v>
      </c>
      <c r="BH129" s="33">
        <v>1630499</v>
      </c>
      <c r="BI129" s="33">
        <v>2549242</v>
      </c>
      <c r="BJ129" s="33">
        <v>10189806</v>
      </c>
      <c r="BK129" s="33">
        <v>2370684.33</v>
      </c>
      <c r="BL129" s="33">
        <v>7620205</v>
      </c>
      <c r="BM129" s="33">
        <v>870724.37</v>
      </c>
      <c r="BN129" s="33">
        <v>5640742</v>
      </c>
      <c r="BO129" s="33">
        <v>1784996</v>
      </c>
      <c r="BP129" s="33">
        <v>44459843</v>
      </c>
      <c r="BQ129" s="33">
        <v>1107983</v>
      </c>
      <c r="BR129" s="33">
        <v>1394217</v>
      </c>
      <c r="BS129" s="33">
        <v>494167</v>
      </c>
      <c r="BT129" s="33">
        <v>2998494</v>
      </c>
      <c r="BU129" s="33">
        <v>10864903</v>
      </c>
      <c r="BV129" s="33">
        <v>143186.31</v>
      </c>
      <c r="BW129" s="33">
        <v>112184738</v>
      </c>
      <c r="BX129" s="33">
        <v>19410273</v>
      </c>
      <c r="BY129" s="33">
        <v>1855724</v>
      </c>
      <c r="BZ129" s="33">
        <v>7547793</v>
      </c>
      <c r="CA129" s="33">
        <v>4724654</v>
      </c>
      <c r="CB129" s="33">
        <v>749915</v>
      </c>
      <c r="CC129" s="33">
        <v>1062522</v>
      </c>
      <c r="CD129" s="33">
        <v>14285</v>
      </c>
      <c r="CE129" s="33">
        <v>4755437</v>
      </c>
      <c r="CF129" s="33">
        <v>8837131</v>
      </c>
      <c r="CG129" s="33">
        <v>2584450</v>
      </c>
      <c r="CH129" s="33"/>
      <c r="CI129" s="33"/>
      <c r="CJ129" s="33"/>
      <c r="CK129" s="33"/>
      <c r="CL129" s="32"/>
      <c r="CM129" s="32"/>
      <c r="CN129" s="15"/>
      <c r="CO129" s="2"/>
      <c r="CP129" s="2"/>
      <c r="CQ129" s="2"/>
    </row>
    <row r="130" spans="1:95" x14ac:dyDescent="0.2">
      <c r="A130" s="53" t="s">
        <v>168</v>
      </c>
      <c r="B130" s="53"/>
      <c r="C130" s="53"/>
      <c r="D130" s="33">
        <v>2149</v>
      </c>
      <c r="E130" s="33">
        <v>0</v>
      </c>
      <c r="F130" s="33">
        <v>629997</v>
      </c>
      <c r="G130" s="33">
        <v>188309</v>
      </c>
      <c r="H130" s="33">
        <v>567946</v>
      </c>
      <c r="I130" s="33">
        <v>0</v>
      </c>
      <c r="J130" s="33">
        <v>0</v>
      </c>
      <c r="K130" s="33">
        <v>0</v>
      </c>
      <c r="L130" s="33">
        <v>768334</v>
      </c>
      <c r="M130" s="33">
        <v>46188</v>
      </c>
      <c r="N130" s="33">
        <v>25159</v>
      </c>
      <c r="O130" s="33">
        <v>393539</v>
      </c>
      <c r="P130" s="33">
        <v>0</v>
      </c>
      <c r="Q130" s="33">
        <v>0</v>
      </c>
      <c r="R130" s="33">
        <v>0</v>
      </c>
      <c r="S130" s="33">
        <v>177350</v>
      </c>
      <c r="T130" s="33">
        <v>1045622</v>
      </c>
      <c r="U130" s="33">
        <v>72743</v>
      </c>
      <c r="V130" s="33">
        <v>0</v>
      </c>
      <c r="W130" s="33">
        <v>226601.08</v>
      </c>
      <c r="X130" s="33">
        <v>25145</v>
      </c>
      <c r="Y130" s="33">
        <v>386326.82</v>
      </c>
      <c r="Z130" s="33">
        <v>219010</v>
      </c>
      <c r="AA130" s="33">
        <v>0</v>
      </c>
      <c r="AB130" s="33">
        <v>0</v>
      </c>
      <c r="AC130" s="33">
        <v>0</v>
      </c>
      <c r="AD130" s="33">
        <v>324822</v>
      </c>
      <c r="AE130" s="33">
        <v>0</v>
      </c>
      <c r="AF130" s="33">
        <v>104453.85</v>
      </c>
      <c r="AG130" s="33">
        <v>475594</v>
      </c>
      <c r="AH130" s="33">
        <v>298921.19</v>
      </c>
      <c r="AI130" s="33">
        <v>40028</v>
      </c>
      <c r="AJ130" s="33">
        <v>582481</v>
      </c>
      <c r="AK130" s="33">
        <v>0</v>
      </c>
      <c r="AL130" s="33">
        <v>113565</v>
      </c>
      <c r="AM130" s="33">
        <v>0</v>
      </c>
      <c r="AN130" s="33">
        <v>19196000</v>
      </c>
      <c r="AO130" s="33">
        <v>83264</v>
      </c>
      <c r="AP130" s="33">
        <v>0.01</v>
      </c>
      <c r="AQ130" s="33">
        <v>0</v>
      </c>
      <c r="AR130" s="33">
        <v>0</v>
      </c>
      <c r="AS130" s="33">
        <v>0</v>
      </c>
      <c r="AT130" s="33">
        <v>49122</v>
      </c>
      <c r="AU130" s="33">
        <v>38404</v>
      </c>
      <c r="AV130" s="33">
        <v>862739</v>
      </c>
      <c r="AW130" s="33">
        <v>42320</v>
      </c>
      <c r="AX130" s="33">
        <v>15552</v>
      </c>
      <c r="AY130" s="33">
        <v>182774</v>
      </c>
      <c r="AZ130" s="33">
        <v>0</v>
      </c>
      <c r="BA130" s="33">
        <v>319005</v>
      </c>
      <c r="BB130" s="33">
        <v>290372</v>
      </c>
      <c r="BC130" s="33">
        <v>79942</v>
      </c>
      <c r="BD130" s="33">
        <v>332424</v>
      </c>
      <c r="BE130" s="33">
        <v>567634</v>
      </c>
      <c r="BF130" s="33">
        <v>1</v>
      </c>
      <c r="BG130" s="33">
        <v>143640</v>
      </c>
      <c r="BH130" s="33">
        <v>136892</v>
      </c>
      <c r="BI130" s="33">
        <v>352408</v>
      </c>
      <c r="BJ130" s="33">
        <v>8992</v>
      </c>
      <c r="BK130" s="33">
        <v>263246.37</v>
      </c>
      <c r="BL130" s="33">
        <v>268763</v>
      </c>
      <c r="BM130" s="33">
        <v>15485.08</v>
      </c>
      <c r="BN130" s="33">
        <v>633264</v>
      </c>
      <c r="BO130" s="33">
        <v>12843</v>
      </c>
      <c r="BP130" s="33">
        <v>528984</v>
      </c>
      <c r="BQ130" s="33">
        <v>0</v>
      </c>
      <c r="BR130" s="33">
        <v>100161</v>
      </c>
      <c r="BS130" s="33">
        <v>0</v>
      </c>
      <c r="BT130" s="33">
        <v>44270</v>
      </c>
      <c r="BU130" s="33">
        <v>64650</v>
      </c>
      <c r="BV130" s="33">
        <v>93288.42</v>
      </c>
      <c r="BW130" s="33">
        <v>0</v>
      </c>
      <c r="BX130" s="33">
        <v>890196</v>
      </c>
      <c r="BY130" s="33">
        <v>0</v>
      </c>
      <c r="BZ130" s="33">
        <v>0</v>
      </c>
      <c r="CA130" s="33">
        <v>949667</v>
      </c>
      <c r="CB130" s="33">
        <v>37938.9</v>
      </c>
      <c r="CC130" s="33">
        <v>23318</v>
      </c>
      <c r="CD130" s="33">
        <v>14285</v>
      </c>
      <c r="CE130" s="33">
        <v>14120</v>
      </c>
      <c r="CF130" s="33">
        <v>53529</v>
      </c>
      <c r="CG130" s="33">
        <v>0</v>
      </c>
      <c r="CH130" s="33"/>
      <c r="CI130" s="33"/>
      <c r="CJ130" s="33"/>
      <c r="CK130" s="33"/>
      <c r="CL130" s="32"/>
      <c r="CM130" s="32"/>
      <c r="CN130" s="15"/>
      <c r="CO130" s="2"/>
      <c r="CP130" s="2"/>
      <c r="CQ130" s="2"/>
    </row>
    <row r="131" spans="1:95" x14ac:dyDescent="0.2">
      <c r="A131" s="54" t="s">
        <v>196</v>
      </c>
      <c r="B131" s="54"/>
      <c r="C131" s="54"/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/>
      <c r="CI131" s="33"/>
      <c r="CJ131" s="33"/>
      <c r="CK131" s="33"/>
      <c r="CL131" s="32"/>
      <c r="CM131" s="32"/>
      <c r="CN131" s="15"/>
      <c r="CO131" s="2"/>
      <c r="CP131" s="2"/>
      <c r="CQ131" s="2"/>
    </row>
    <row r="132" spans="1:95" x14ac:dyDescent="0.2">
      <c r="A132" s="53" t="s">
        <v>169</v>
      </c>
      <c r="B132" s="53"/>
      <c r="C132" s="53"/>
      <c r="D132" s="33">
        <v>20686</v>
      </c>
      <c r="E132" s="33">
        <v>2026336</v>
      </c>
      <c r="F132" s="33">
        <v>1500621</v>
      </c>
      <c r="G132" s="33">
        <v>358332</v>
      </c>
      <c r="H132" s="33">
        <v>1499346</v>
      </c>
      <c r="I132" s="33">
        <v>2474604</v>
      </c>
      <c r="J132" s="33">
        <v>361365</v>
      </c>
      <c r="K132" s="33">
        <v>2468533</v>
      </c>
      <c r="L132" s="33">
        <v>396348</v>
      </c>
      <c r="M132" s="33">
        <v>221322</v>
      </c>
      <c r="N132" s="33">
        <v>20964</v>
      </c>
      <c r="O132" s="33">
        <v>1269667</v>
      </c>
      <c r="P132" s="33">
        <v>0</v>
      </c>
      <c r="Q132" s="33">
        <v>13836</v>
      </c>
      <c r="R132" s="33">
        <v>0</v>
      </c>
      <c r="S132" s="33">
        <v>206171</v>
      </c>
      <c r="T132" s="33">
        <v>4108019</v>
      </c>
      <c r="U132" s="33">
        <v>68420</v>
      </c>
      <c r="V132" s="33">
        <v>13585043</v>
      </c>
      <c r="W132" s="33">
        <v>626344</v>
      </c>
      <c r="X132" s="33">
        <v>38026</v>
      </c>
      <c r="Y132" s="33">
        <v>519478</v>
      </c>
      <c r="Z132" s="33">
        <v>994139</v>
      </c>
      <c r="AA132" s="33">
        <v>3310</v>
      </c>
      <c r="AB132" s="33">
        <v>5866</v>
      </c>
      <c r="AC132" s="33">
        <v>156197</v>
      </c>
      <c r="AD132" s="33">
        <v>990946</v>
      </c>
      <c r="AE132" s="33">
        <v>177224</v>
      </c>
      <c r="AF132" s="33">
        <v>2477256</v>
      </c>
      <c r="AG132" s="33">
        <v>332625</v>
      </c>
      <c r="AH132" s="33">
        <v>596339</v>
      </c>
      <c r="AI132" s="33">
        <v>129899</v>
      </c>
      <c r="AJ132" s="33">
        <v>8908491</v>
      </c>
      <c r="AK132" s="33">
        <v>12970</v>
      </c>
      <c r="AL132" s="33">
        <v>307569</v>
      </c>
      <c r="AM132" s="33">
        <v>5833523</v>
      </c>
      <c r="AN132" s="33">
        <v>27946091</v>
      </c>
      <c r="AO132" s="33">
        <v>10309222</v>
      </c>
      <c r="AP132" s="33">
        <v>146808</v>
      </c>
      <c r="AQ132" s="33">
        <v>119444</v>
      </c>
      <c r="AR132" s="33">
        <v>1033837</v>
      </c>
      <c r="AS132" s="33">
        <v>2603043</v>
      </c>
      <c r="AT132" s="33">
        <v>384607</v>
      </c>
      <c r="AU132" s="33">
        <v>231667</v>
      </c>
      <c r="AV132" s="33">
        <v>4544536</v>
      </c>
      <c r="AW132" s="33">
        <v>300564</v>
      </c>
      <c r="AX132" s="33">
        <v>347946</v>
      </c>
      <c r="AY132" s="33">
        <v>935644</v>
      </c>
      <c r="AZ132" s="33">
        <v>0</v>
      </c>
      <c r="BA132" s="33">
        <v>884097</v>
      </c>
      <c r="BB132" s="33">
        <v>1755226</v>
      </c>
      <c r="BC132" s="33">
        <v>200577</v>
      </c>
      <c r="BD132" s="33">
        <v>371178</v>
      </c>
      <c r="BE132" s="33">
        <v>702482</v>
      </c>
      <c r="BF132" s="33">
        <v>165439</v>
      </c>
      <c r="BG132" s="33">
        <v>2163482</v>
      </c>
      <c r="BH132" s="33">
        <v>296997</v>
      </c>
      <c r="BI132" s="33">
        <v>404841</v>
      </c>
      <c r="BJ132" s="33">
        <v>1254453</v>
      </c>
      <c r="BK132" s="33">
        <v>221081</v>
      </c>
      <c r="BL132" s="33">
        <v>672760</v>
      </c>
      <c r="BM132" s="33">
        <v>92326</v>
      </c>
      <c r="BN132" s="33">
        <v>996087</v>
      </c>
      <c r="BO132" s="33">
        <v>419842</v>
      </c>
      <c r="BP132" s="33">
        <v>10412388</v>
      </c>
      <c r="BQ132" s="33">
        <v>148947</v>
      </c>
      <c r="BR132" s="33">
        <v>127789</v>
      </c>
      <c r="BS132" s="33">
        <v>76545</v>
      </c>
      <c r="BT132" s="33">
        <v>446340</v>
      </c>
      <c r="BU132" s="33">
        <v>1405943</v>
      </c>
      <c r="BV132" s="33">
        <v>341053</v>
      </c>
      <c r="BW132" s="33">
        <v>43141331</v>
      </c>
      <c r="BX132" s="33">
        <v>2987652</v>
      </c>
      <c r="BY132" s="33">
        <v>33494</v>
      </c>
      <c r="BZ132" s="33">
        <v>1846153</v>
      </c>
      <c r="CA132" s="33">
        <v>779885</v>
      </c>
      <c r="CB132" s="33">
        <v>155305</v>
      </c>
      <c r="CC132" s="33">
        <v>271615</v>
      </c>
      <c r="CD132" s="33">
        <v>92733</v>
      </c>
      <c r="CE132" s="33">
        <v>457060</v>
      </c>
      <c r="CF132" s="33">
        <v>1010898</v>
      </c>
      <c r="CG132" s="33">
        <v>618730</v>
      </c>
      <c r="CH132" s="33"/>
      <c r="CI132" s="33"/>
      <c r="CJ132" s="33"/>
      <c r="CK132" s="33"/>
      <c r="CL132" s="32"/>
      <c r="CM132" s="32"/>
      <c r="CN132" s="15"/>
      <c r="CO132" s="2"/>
      <c r="CP132" s="2"/>
      <c r="CQ132" s="2"/>
    </row>
    <row r="133" spans="1:95" x14ac:dyDescent="0.2">
      <c r="A133" s="53" t="s">
        <v>170</v>
      </c>
      <c r="B133" s="53"/>
      <c r="C133" s="53"/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  <c r="CG133" s="33">
        <v>0</v>
      </c>
      <c r="CH133" s="33"/>
      <c r="CI133" s="33"/>
      <c r="CJ133" s="33"/>
      <c r="CK133" s="33"/>
      <c r="CL133" s="32"/>
      <c r="CM133" s="32"/>
      <c r="CN133" s="15"/>
      <c r="CO133" s="2"/>
      <c r="CP133" s="2"/>
      <c r="CQ133" s="2"/>
    </row>
    <row r="134" spans="1:95" x14ac:dyDescent="0.2">
      <c r="A134" s="53" t="s">
        <v>171</v>
      </c>
      <c r="B134" s="53"/>
      <c r="C134" s="53"/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343471</v>
      </c>
      <c r="U134" s="33">
        <v>258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35418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19681321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v>0</v>
      </c>
      <c r="BH134" s="33">
        <v>0</v>
      </c>
      <c r="BI134" s="33">
        <v>0</v>
      </c>
      <c r="BJ134" s="33">
        <v>0</v>
      </c>
      <c r="BK134" s="33">
        <v>0</v>
      </c>
      <c r="BL134" s="33">
        <v>0</v>
      </c>
      <c r="BM134" s="33">
        <v>0</v>
      </c>
      <c r="BN134" s="33">
        <v>0</v>
      </c>
      <c r="BO134" s="33">
        <v>0</v>
      </c>
      <c r="BP134" s="33">
        <v>0</v>
      </c>
      <c r="BQ134" s="33">
        <v>0</v>
      </c>
      <c r="BR134" s="33">
        <v>0</v>
      </c>
      <c r="BS134" s="33">
        <v>0</v>
      </c>
      <c r="BT134" s="33">
        <v>0</v>
      </c>
      <c r="BU134" s="33">
        <v>0</v>
      </c>
      <c r="BV134" s="33">
        <v>0</v>
      </c>
      <c r="BW134" s="33">
        <v>0</v>
      </c>
      <c r="BX134" s="33">
        <v>0</v>
      </c>
      <c r="BY134" s="33">
        <v>0</v>
      </c>
      <c r="BZ134" s="33">
        <v>0</v>
      </c>
      <c r="CA134" s="33">
        <v>82926</v>
      </c>
      <c r="CB134" s="33">
        <v>12528</v>
      </c>
      <c r="CC134" s="33">
        <v>0</v>
      </c>
      <c r="CD134" s="33">
        <v>0</v>
      </c>
      <c r="CE134" s="33">
        <v>0</v>
      </c>
      <c r="CF134" s="33">
        <v>0</v>
      </c>
      <c r="CG134" s="33">
        <v>0</v>
      </c>
      <c r="CH134" s="33"/>
      <c r="CI134" s="33"/>
      <c r="CJ134" s="33"/>
      <c r="CK134" s="33"/>
      <c r="CL134" s="32"/>
      <c r="CM134" s="32"/>
      <c r="CN134" s="15"/>
      <c r="CO134" s="2"/>
      <c r="CP134" s="2"/>
      <c r="CQ134" s="2"/>
    </row>
    <row r="135" spans="1:95" x14ac:dyDescent="0.2">
      <c r="A135" s="53" t="s">
        <v>172</v>
      </c>
      <c r="B135" s="53"/>
      <c r="C135" s="53"/>
      <c r="D135" s="33">
        <v>20686</v>
      </c>
      <c r="E135" s="33">
        <v>1993150</v>
      </c>
      <c r="F135" s="33">
        <v>985406</v>
      </c>
      <c r="G135" s="33">
        <v>353530</v>
      </c>
      <c r="H135" s="33">
        <v>1475389</v>
      </c>
      <c r="I135" s="33">
        <v>2448882</v>
      </c>
      <c r="J135" s="33">
        <v>288261</v>
      </c>
      <c r="K135" s="33">
        <v>1957834</v>
      </c>
      <c r="L135" s="33">
        <v>386700</v>
      </c>
      <c r="M135" s="33">
        <v>218050</v>
      </c>
      <c r="N135" s="33">
        <v>20115</v>
      </c>
      <c r="O135" s="33">
        <v>1141824</v>
      </c>
      <c r="P135" s="33">
        <v>0</v>
      </c>
      <c r="Q135" s="33">
        <v>12770</v>
      </c>
      <c r="R135" s="33">
        <v>0</v>
      </c>
      <c r="S135" s="33">
        <v>206171</v>
      </c>
      <c r="T135" s="33">
        <v>2727825</v>
      </c>
      <c r="U135" s="33">
        <v>65863</v>
      </c>
      <c r="V135" s="33">
        <v>11633019</v>
      </c>
      <c r="W135" s="33">
        <v>406240</v>
      </c>
      <c r="X135" s="33">
        <v>36264</v>
      </c>
      <c r="Y135" s="33">
        <v>500997</v>
      </c>
      <c r="Z135" s="33">
        <v>844454</v>
      </c>
      <c r="AA135" s="33">
        <v>0</v>
      </c>
      <c r="AB135" s="33">
        <v>5579</v>
      </c>
      <c r="AC135" s="33">
        <v>125458</v>
      </c>
      <c r="AD135" s="33">
        <v>965727</v>
      </c>
      <c r="AE135" s="33">
        <v>172781</v>
      </c>
      <c r="AF135" s="33">
        <v>1965246</v>
      </c>
      <c r="AG135" s="33">
        <v>324837</v>
      </c>
      <c r="AH135" s="33">
        <v>588371</v>
      </c>
      <c r="AI135" s="33">
        <v>126698</v>
      </c>
      <c r="AJ135" s="33">
        <v>5496894</v>
      </c>
      <c r="AK135" s="33">
        <v>12030</v>
      </c>
      <c r="AL135" s="33">
        <v>229438</v>
      </c>
      <c r="AM135" s="33">
        <v>5040659</v>
      </c>
      <c r="AN135" s="33">
        <v>0</v>
      </c>
      <c r="AO135" s="33">
        <v>9006472</v>
      </c>
      <c r="AP135" s="33">
        <v>141953</v>
      </c>
      <c r="AQ135" s="33">
        <v>114152</v>
      </c>
      <c r="AR135" s="33">
        <v>725580</v>
      </c>
      <c r="AS135" s="33">
        <v>2227288</v>
      </c>
      <c r="AT135" s="33">
        <v>379431</v>
      </c>
      <c r="AU135" s="33">
        <v>226544</v>
      </c>
      <c r="AV135" s="33">
        <v>4081604</v>
      </c>
      <c r="AW135" s="33">
        <v>244554</v>
      </c>
      <c r="AX135" s="33">
        <v>344716</v>
      </c>
      <c r="AY135" s="33">
        <v>733053</v>
      </c>
      <c r="AZ135" s="33">
        <v>0</v>
      </c>
      <c r="BA135" s="33">
        <v>869101</v>
      </c>
      <c r="BB135" s="33">
        <v>1719584</v>
      </c>
      <c r="BC135" s="33">
        <v>197323</v>
      </c>
      <c r="BD135" s="33">
        <v>361081</v>
      </c>
      <c r="BE135" s="33">
        <v>691681</v>
      </c>
      <c r="BF135" s="33">
        <v>160425</v>
      </c>
      <c r="BG135" s="33">
        <v>2026126</v>
      </c>
      <c r="BH135" s="33">
        <v>292063</v>
      </c>
      <c r="BI135" s="33">
        <v>396778</v>
      </c>
      <c r="BJ135" s="33">
        <v>1092478</v>
      </c>
      <c r="BK135" s="33">
        <v>213602</v>
      </c>
      <c r="BL135" s="33">
        <v>650699</v>
      </c>
      <c r="BM135" s="33">
        <v>89902</v>
      </c>
      <c r="BN135" s="33">
        <v>842747</v>
      </c>
      <c r="BO135" s="33">
        <v>414302</v>
      </c>
      <c r="BP135" s="33">
        <v>10204367</v>
      </c>
      <c r="BQ135" s="33">
        <v>145847</v>
      </c>
      <c r="BR135" s="33">
        <v>124007</v>
      </c>
      <c r="BS135" s="33">
        <v>75100</v>
      </c>
      <c r="BT135" s="33">
        <v>377470</v>
      </c>
      <c r="BU135" s="33">
        <v>1374475</v>
      </c>
      <c r="BV135" s="33">
        <v>261816</v>
      </c>
      <c r="BW135" s="33">
        <v>37558918</v>
      </c>
      <c r="BX135" s="33">
        <v>2587776</v>
      </c>
      <c r="BY135" s="33">
        <v>26371</v>
      </c>
      <c r="BZ135" s="33">
        <v>1825246</v>
      </c>
      <c r="CA135" s="33">
        <v>410010</v>
      </c>
      <c r="CB135" s="33">
        <v>140620</v>
      </c>
      <c r="CC135" s="33">
        <v>113593</v>
      </c>
      <c r="CD135" s="33">
        <v>91637</v>
      </c>
      <c r="CE135" s="33">
        <v>448829</v>
      </c>
      <c r="CF135" s="33">
        <v>987141</v>
      </c>
      <c r="CG135" s="33">
        <v>553277</v>
      </c>
      <c r="CH135" s="33"/>
      <c r="CI135" s="33"/>
      <c r="CJ135" s="33"/>
      <c r="CK135" s="33"/>
      <c r="CL135" s="32"/>
      <c r="CM135" s="32"/>
      <c r="CN135" s="15"/>
      <c r="CO135" s="2"/>
      <c r="CP135" s="2"/>
      <c r="CQ135" s="2"/>
    </row>
    <row r="136" spans="1:95" x14ac:dyDescent="0.2">
      <c r="A136" s="53" t="s">
        <v>173</v>
      </c>
      <c r="B136" s="53"/>
      <c r="C136" s="53"/>
      <c r="D136" s="33">
        <v>0</v>
      </c>
      <c r="E136" s="33">
        <v>0</v>
      </c>
      <c r="F136" s="33">
        <v>489791</v>
      </c>
      <c r="G136" s="33">
        <v>0</v>
      </c>
      <c r="H136" s="33">
        <v>0</v>
      </c>
      <c r="I136" s="33">
        <v>0</v>
      </c>
      <c r="J136" s="33">
        <v>73104</v>
      </c>
      <c r="K136" s="33">
        <v>483871</v>
      </c>
      <c r="L136" s="33">
        <v>0</v>
      </c>
      <c r="M136" s="33">
        <v>0</v>
      </c>
      <c r="N136" s="33">
        <v>0</v>
      </c>
      <c r="O136" s="33">
        <v>107163</v>
      </c>
      <c r="P136" s="33">
        <v>0</v>
      </c>
      <c r="Q136" s="33">
        <v>0</v>
      </c>
      <c r="R136" s="33">
        <v>0</v>
      </c>
      <c r="S136" s="33">
        <v>0</v>
      </c>
      <c r="T136" s="33">
        <v>988008</v>
      </c>
      <c r="U136" s="33">
        <v>0</v>
      </c>
      <c r="V136" s="33">
        <v>1842419</v>
      </c>
      <c r="W136" s="33">
        <v>212723</v>
      </c>
      <c r="X136" s="33">
        <v>0</v>
      </c>
      <c r="Y136" s="33">
        <v>0</v>
      </c>
      <c r="Z136" s="33">
        <v>138882</v>
      </c>
      <c r="AA136" s="33">
        <v>0</v>
      </c>
      <c r="AB136" s="33">
        <v>0</v>
      </c>
      <c r="AC136" s="33">
        <v>30739</v>
      </c>
      <c r="AD136" s="33">
        <v>0</v>
      </c>
      <c r="AE136" s="33">
        <v>0</v>
      </c>
      <c r="AF136" s="33">
        <v>450554</v>
      </c>
      <c r="AG136" s="33">
        <v>0</v>
      </c>
      <c r="AH136" s="33">
        <v>0</v>
      </c>
      <c r="AI136" s="33">
        <v>0</v>
      </c>
      <c r="AJ136" s="33">
        <v>3299915</v>
      </c>
      <c r="AK136" s="33">
        <v>0</v>
      </c>
      <c r="AL136" s="33">
        <v>74710</v>
      </c>
      <c r="AM136" s="33">
        <v>712935</v>
      </c>
      <c r="AN136" s="33">
        <v>8264770</v>
      </c>
      <c r="AO136" s="33">
        <v>1190146</v>
      </c>
      <c r="AP136" s="33">
        <v>0</v>
      </c>
      <c r="AQ136" s="33">
        <v>0</v>
      </c>
      <c r="AR136" s="33">
        <v>297062</v>
      </c>
      <c r="AS136" s="33">
        <v>329862</v>
      </c>
      <c r="AT136" s="33">
        <v>0</v>
      </c>
      <c r="AU136" s="33">
        <v>0</v>
      </c>
      <c r="AV136" s="33">
        <v>395529</v>
      </c>
      <c r="AW136" s="33">
        <v>51576</v>
      </c>
      <c r="AX136" s="33">
        <v>0</v>
      </c>
      <c r="AY136" s="33">
        <v>188397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106448</v>
      </c>
      <c r="BH136" s="33">
        <v>0</v>
      </c>
      <c r="BI136" s="33">
        <v>0</v>
      </c>
      <c r="BJ136" s="33">
        <v>123774</v>
      </c>
      <c r="BK136" s="33">
        <v>0</v>
      </c>
      <c r="BL136" s="33">
        <v>0</v>
      </c>
      <c r="BM136" s="33">
        <v>0</v>
      </c>
      <c r="BN136" s="33">
        <v>134390</v>
      </c>
      <c r="BO136" s="33">
        <v>0</v>
      </c>
      <c r="BP136" s="33">
        <v>81053</v>
      </c>
      <c r="BQ136" s="33">
        <v>0</v>
      </c>
      <c r="BR136" s="33">
        <v>0</v>
      </c>
      <c r="BS136" s="33">
        <v>0</v>
      </c>
      <c r="BT136" s="33">
        <v>60397</v>
      </c>
      <c r="BU136" s="33">
        <v>0</v>
      </c>
      <c r="BV136" s="33">
        <v>75175</v>
      </c>
      <c r="BW136" s="33">
        <v>5261831</v>
      </c>
      <c r="BX136" s="33">
        <v>343085</v>
      </c>
      <c r="BY136" s="33">
        <v>0</v>
      </c>
      <c r="BZ136" s="33">
        <v>1</v>
      </c>
      <c r="CA136" s="33">
        <v>271080</v>
      </c>
      <c r="CB136" s="33">
        <v>0</v>
      </c>
      <c r="CC136" s="33">
        <v>155179</v>
      </c>
      <c r="CD136" s="33">
        <v>0</v>
      </c>
      <c r="CE136" s="33">
        <v>0</v>
      </c>
      <c r="CF136" s="33">
        <v>0</v>
      </c>
      <c r="CG136" s="33">
        <v>58364</v>
      </c>
      <c r="CH136" s="33"/>
      <c r="CI136" s="33"/>
      <c r="CJ136" s="33"/>
      <c r="CK136" s="33"/>
      <c r="CL136" s="32"/>
      <c r="CM136" s="32"/>
      <c r="CN136" s="15"/>
      <c r="CO136" s="2"/>
      <c r="CP136" s="2"/>
      <c r="CQ136" s="2"/>
    </row>
    <row r="137" spans="1:95" x14ac:dyDescent="0.2">
      <c r="A137" s="53" t="s">
        <v>174</v>
      </c>
      <c r="B137" s="53"/>
      <c r="C137" s="53"/>
      <c r="D137" s="33">
        <v>0</v>
      </c>
      <c r="E137" s="33">
        <v>33186</v>
      </c>
      <c r="F137" s="33">
        <v>23947</v>
      </c>
      <c r="G137" s="33">
        <v>4802</v>
      </c>
      <c r="H137" s="33">
        <v>22064</v>
      </c>
      <c r="I137" s="33">
        <v>25722</v>
      </c>
      <c r="J137" s="33">
        <v>0</v>
      </c>
      <c r="K137" s="33">
        <v>26828</v>
      </c>
      <c r="L137" s="33">
        <v>7168</v>
      </c>
      <c r="M137" s="33">
        <v>3144</v>
      </c>
      <c r="N137" s="33">
        <v>780</v>
      </c>
      <c r="O137" s="33">
        <v>19576</v>
      </c>
      <c r="P137" s="33">
        <v>0</v>
      </c>
      <c r="Q137" s="33">
        <v>1066</v>
      </c>
      <c r="R137" s="33">
        <v>0</v>
      </c>
      <c r="S137" s="33">
        <v>0</v>
      </c>
      <c r="T137" s="33">
        <v>48715</v>
      </c>
      <c r="U137" s="33">
        <v>2041</v>
      </c>
      <c r="V137" s="33">
        <v>109605</v>
      </c>
      <c r="W137" s="33">
        <v>7381</v>
      </c>
      <c r="X137" s="33">
        <v>1721</v>
      </c>
      <c r="Y137" s="33">
        <v>17408</v>
      </c>
      <c r="Z137" s="33">
        <v>10194</v>
      </c>
      <c r="AA137" s="33">
        <v>3310</v>
      </c>
      <c r="AB137" s="33">
        <v>287</v>
      </c>
      <c r="AC137" s="33">
        <v>0</v>
      </c>
      <c r="AD137" s="33">
        <v>23894</v>
      </c>
      <c r="AE137" s="33">
        <v>4443</v>
      </c>
      <c r="AF137" s="33">
        <v>25758</v>
      </c>
      <c r="AG137" s="33">
        <v>6475</v>
      </c>
      <c r="AH137" s="33">
        <v>7513</v>
      </c>
      <c r="AI137" s="33">
        <v>3073</v>
      </c>
      <c r="AJ137" s="33">
        <v>110018</v>
      </c>
      <c r="AK137" s="33">
        <v>940</v>
      </c>
      <c r="AL137" s="33">
        <v>3096</v>
      </c>
      <c r="AM137" s="33">
        <v>79929</v>
      </c>
      <c r="AN137" s="33">
        <v>0</v>
      </c>
      <c r="AO137" s="33">
        <v>112373</v>
      </c>
      <c r="AP137" s="33">
        <v>4491</v>
      </c>
      <c r="AQ137" s="33">
        <v>5292</v>
      </c>
      <c r="AR137" s="33">
        <v>11195</v>
      </c>
      <c r="AS137" s="33">
        <v>45893</v>
      </c>
      <c r="AT137" s="33">
        <v>5176</v>
      </c>
      <c r="AU137" s="33">
        <v>5123</v>
      </c>
      <c r="AV137" s="33">
        <v>65068</v>
      </c>
      <c r="AW137" s="33">
        <v>4316</v>
      </c>
      <c r="AX137" s="33">
        <v>3187</v>
      </c>
      <c r="AY137" s="33">
        <v>13705</v>
      </c>
      <c r="AZ137" s="33">
        <v>0</v>
      </c>
      <c r="BA137" s="33">
        <v>14040</v>
      </c>
      <c r="BB137" s="33">
        <v>34900</v>
      </c>
      <c r="BC137" s="33">
        <v>3002</v>
      </c>
      <c r="BD137" s="33">
        <v>9279</v>
      </c>
      <c r="BE137" s="33">
        <v>9270</v>
      </c>
      <c r="BF137" s="33">
        <v>5014</v>
      </c>
      <c r="BG137" s="33">
        <v>30509</v>
      </c>
      <c r="BH137" s="33">
        <v>4555</v>
      </c>
      <c r="BI137" s="33">
        <v>7084</v>
      </c>
      <c r="BJ137" s="33">
        <v>29209</v>
      </c>
      <c r="BK137" s="33">
        <v>6728</v>
      </c>
      <c r="BL137" s="33">
        <v>21317</v>
      </c>
      <c r="BM137" s="33">
        <v>2424</v>
      </c>
      <c r="BN137" s="33">
        <v>16513</v>
      </c>
      <c r="BO137" s="33">
        <v>5500</v>
      </c>
      <c r="BP137" s="33">
        <v>125612</v>
      </c>
      <c r="BQ137" s="33">
        <v>3100</v>
      </c>
      <c r="BR137" s="33">
        <v>3782</v>
      </c>
      <c r="BS137" s="33">
        <v>1445</v>
      </c>
      <c r="BT137" s="33">
        <v>8335</v>
      </c>
      <c r="BU137" s="33">
        <v>31468</v>
      </c>
      <c r="BV137" s="33">
        <v>3799</v>
      </c>
      <c r="BW137" s="33">
        <v>320582</v>
      </c>
      <c r="BX137" s="33">
        <v>54191</v>
      </c>
      <c r="BY137" s="33">
        <v>7123</v>
      </c>
      <c r="BZ137" s="33">
        <v>20906</v>
      </c>
      <c r="CA137" s="33">
        <v>13179</v>
      </c>
      <c r="CB137" s="33">
        <v>2050</v>
      </c>
      <c r="CC137" s="33">
        <v>2843</v>
      </c>
      <c r="CD137" s="33">
        <v>1096</v>
      </c>
      <c r="CE137" s="33">
        <v>8231</v>
      </c>
      <c r="CF137" s="33">
        <v>23609</v>
      </c>
      <c r="CG137" s="33">
        <v>7089</v>
      </c>
      <c r="CH137" s="33"/>
      <c r="CI137" s="33"/>
      <c r="CJ137" s="33"/>
      <c r="CK137" s="33"/>
      <c r="CL137" s="32"/>
      <c r="CM137" s="32"/>
      <c r="CN137" s="15"/>
      <c r="CO137" s="2"/>
      <c r="CP137" s="2"/>
      <c r="CQ137" s="2"/>
    </row>
    <row r="138" spans="1:95" x14ac:dyDescent="0.2">
      <c r="A138" s="53" t="s">
        <v>175</v>
      </c>
      <c r="B138" s="53"/>
      <c r="C138" s="53"/>
      <c r="D138" s="33">
        <v>0</v>
      </c>
      <c r="E138" s="33">
        <v>0</v>
      </c>
      <c r="F138" s="33">
        <v>1477</v>
      </c>
      <c r="G138" s="33">
        <v>0</v>
      </c>
      <c r="H138" s="33">
        <v>1893</v>
      </c>
      <c r="I138" s="33">
        <v>0</v>
      </c>
      <c r="J138" s="33">
        <v>0</v>
      </c>
      <c r="K138" s="33">
        <v>0</v>
      </c>
      <c r="L138" s="33">
        <v>2480</v>
      </c>
      <c r="M138" s="33">
        <v>128</v>
      </c>
      <c r="N138" s="33">
        <v>69</v>
      </c>
      <c r="O138" s="33">
        <v>1104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258</v>
      </c>
      <c r="V138" s="33">
        <v>0</v>
      </c>
      <c r="W138" s="33">
        <v>0</v>
      </c>
      <c r="X138" s="33">
        <v>41</v>
      </c>
      <c r="Y138" s="33">
        <v>1073</v>
      </c>
      <c r="Z138" s="33">
        <v>609</v>
      </c>
      <c r="AA138" s="33">
        <v>0</v>
      </c>
      <c r="AB138" s="33">
        <v>0</v>
      </c>
      <c r="AC138" s="33">
        <v>0</v>
      </c>
      <c r="AD138" s="33">
        <v>1325</v>
      </c>
      <c r="AE138" s="33">
        <v>0</v>
      </c>
      <c r="AF138" s="33">
        <v>280</v>
      </c>
      <c r="AG138" s="33">
        <v>1313</v>
      </c>
      <c r="AH138" s="33">
        <v>455</v>
      </c>
      <c r="AI138" s="33">
        <v>128</v>
      </c>
      <c r="AJ138" s="33">
        <v>1664</v>
      </c>
      <c r="AK138" s="33">
        <v>0</v>
      </c>
      <c r="AL138" s="33">
        <v>325</v>
      </c>
      <c r="AM138" s="33">
        <v>0</v>
      </c>
      <c r="AN138" s="33">
        <v>0</v>
      </c>
      <c r="AO138" s="33">
        <v>231</v>
      </c>
      <c r="AP138" s="33">
        <v>364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2335</v>
      </c>
      <c r="AW138" s="33">
        <v>118</v>
      </c>
      <c r="AX138" s="33">
        <v>43</v>
      </c>
      <c r="AY138" s="33">
        <v>489</v>
      </c>
      <c r="AZ138" s="33">
        <v>0</v>
      </c>
      <c r="BA138" s="33">
        <v>956</v>
      </c>
      <c r="BB138" s="33">
        <v>742</v>
      </c>
      <c r="BC138" s="33">
        <v>252</v>
      </c>
      <c r="BD138" s="33">
        <v>818</v>
      </c>
      <c r="BE138" s="33">
        <v>1531</v>
      </c>
      <c r="BF138" s="33">
        <v>0</v>
      </c>
      <c r="BG138" s="33">
        <v>399</v>
      </c>
      <c r="BH138" s="33">
        <v>379</v>
      </c>
      <c r="BI138" s="33">
        <v>979</v>
      </c>
      <c r="BJ138" s="33">
        <v>8992</v>
      </c>
      <c r="BK138" s="33">
        <v>751</v>
      </c>
      <c r="BL138" s="33">
        <v>744</v>
      </c>
      <c r="BM138" s="33">
        <v>0</v>
      </c>
      <c r="BN138" s="33">
        <v>2437</v>
      </c>
      <c r="BO138" s="33">
        <v>40</v>
      </c>
      <c r="BP138" s="33">
        <v>1356</v>
      </c>
      <c r="BQ138" s="33">
        <v>0</v>
      </c>
      <c r="BR138" s="33">
        <v>0</v>
      </c>
      <c r="BS138" s="33">
        <v>0</v>
      </c>
      <c r="BT138" s="33">
        <v>138</v>
      </c>
      <c r="BU138" s="33">
        <v>0</v>
      </c>
      <c r="BV138" s="33">
        <v>263</v>
      </c>
      <c r="BW138" s="33">
        <v>0</v>
      </c>
      <c r="BX138" s="33">
        <v>2600</v>
      </c>
      <c r="BY138" s="33">
        <v>0</v>
      </c>
      <c r="BZ138" s="33">
        <v>0</v>
      </c>
      <c r="CA138" s="33">
        <v>2690</v>
      </c>
      <c r="CB138" s="33">
        <v>107</v>
      </c>
      <c r="CC138" s="33">
        <v>0</v>
      </c>
      <c r="CD138" s="33">
        <v>0</v>
      </c>
      <c r="CE138" s="33">
        <v>0</v>
      </c>
      <c r="CF138" s="33">
        <v>148</v>
      </c>
      <c r="CG138" s="33">
        <v>0</v>
      </c>
      <c r="CH138" s="33"/>
      <c r="CI138" s="33"/>
      <c r="CJ138" s="33"/>
      <c r="CK138" s="33"/>
      <c r="CL138" s="32"/>
      <c r="CM138" s="32"/>
      <c r="CN138" s="15"/>
      <c r="CO138" s="2"/>
      <c r="CP138" s="2"/>
      <c r="CQ138" s="2"/>
    </row>
    <row r="139" spans="1:95" x14ac:dyDescent="0.2">
      <c r="A139" s="52" t="s">
        <v>193</v>
      </c>
      <c r="B139" s="52"/>
      <c r="C139" s="52"/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  <c r="CG139" s="33">
        <v>0</v>
      </c>
      <c r="CH139" s="57"/>
      <c r="CI139" s="57"/>
      <c r="CJ139" s="57"/>
      <c r="CK139" s="57"/>
      <c r="CL139" s="57"/>
      <c r="CM139" s="57"/>
      <c r="CN139" s="15"/>
      <c r="CO139" s="2"/>
      <c r="CP139" s="2"/>
      <c r="CQ139" s="2"/>
    </row>
    <row r="140" spans="1:95" x14ac:dyDescent="0.2">
      <c r="A140" s="43" t="s">
        <v>176</v>
      </c>
      <c r="B140" s="43"/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0</v>
      </c>
      <c r="CH140" s="57"/>
      <c r="CI140" s="57"/>
      <c r="CJ140" s="57"/>
      <c r="CK140" s="57"/>
      <c r="CL140" s="57"/>
      <c r="CM140" s="57"/>
      <c r="CN140" s="15"/>
      <c r="CO140" s="2"/>
      <c r="CP140" s="2"/>
      <c r="CQ140" s="2"/>
    </row>
    <row r="141" spans="1:95" x14ac:dyDescent="0.2">
      <c r="A141" s="43" t="s">
        <v>93</v>
      </c>
      <c r="B141" s="43"/>
      <c r="D141" s="33">
        <v>614676.67000000004</v>
      </c>
      <c r="E141" s="33">
        <v>18539980</v>
      </c>
      <c r="F141" s="33">
        <v>8150103</v>
      </c>
      <c r="G141" s="33">
        <v>3145523</v>
      </c>
      <c r="H141" s="33">
        <v>8530712</v>
      </c>
      <c r="I141" s="33">
        <v>16316294.970000001</v>
      </c>
      <c r="J141" s="33">
        <v>3252671</v>
      </c>
      <c r="K141" s="33">
        <v>10564174</v>
      </c>
      <c r="L141" s="33">
        <v>4190635.88</v>
      </c>
      <c r="M141" s="33">
        <v>1506903.23</v>
      </c>
      <c r="N141" s="33">
        <v>410559.66</v>
      </c>
      <c r="O141" s="33">
        <v>7847771</v>
      </c>
      <c r="P141" s="33">
        <v>0</v>
      </c>
      <c r="Q141" s="33">
        <v>423943</v>
      </c>
      <c r="R141" s="33">
        <v>0</v>
      </c>
      <c r="S141" s="33">
        <v>876520</v>
      </c>
      <c r="T141" s="33">
        <v>20910961</v>
      </c>
      <c r="U141" s="33">
        <v>801391.21</v>
      </c>
      <c r="V141" s="33">
        <v>41924681</v>
      </c>
      <c r="W141" s="33">
        <v>3060716.9</v>
      </c>
      <c r="X141" s="33">
        <v>734833.27</v>
      </c>
      <c r="Y141" s="33">
        <v>6857907.5</v>
      </c>
      <c r="Z141" s="33">
        <v>5097595.43</v>
      </c>
      <c r="AA141" s="33">
        <v>800223.16</v>
      </c>
      <c r="AB141" s="33">
        <v>164894.39000000001</v>
      </c>
      <c r="AC141" s="33">
        <v>8230031.5899999999</v>
      </c>
      <c r="AD141" s="33">
        <v>12176482</v>
      </c>
      <c r="AE141" s="33">
        <v>3170552.32</v>
      </c>
      <c r="AF141" s="33">
        <v>13247514.65</v>
      </c>
      <c r="AG141" s="33">
        <v>7712570</v>
      </c>
      <c r="AH141" s="33">
        <v>5190474</v>
      </c>
      <c r="AI141" s="33">
        <v>494512.08</v>
      </c>
      <c r="AJ141" s="33">
        <v>61913757.380000003</v>
      </c>
      <c r="AK141" s="33">
        <v>168316.02</v>
      </c>
      <c r="AL141" s="33">
        <v>448425</v>
      </c>
      <c r="AM141" s="33">
        <v>33893035</v>
      </c>
      <c r="AN141" s="33">
        <v>581560000</v>
      </c>
      <c r="AO141" s="33">
        <v>76337046.75</v>
      </c>
      <c r="AP141" s="33">
        <v>5218863.63</v>
      </c>
      <c r="AQ141" s="33">
        <v>1147416</v>
      </c>
      <c r="AR141" s="33">
        <v>5256358.16</v>
      </c>
      <c r="AS141" s="33">
        <v>16733933.75</v>
      </c>
      <c r="AT141" s="33">
        <v>1659970.59</v>
      </c>
      <c r="AU141" s="33">
        <v>2157328.77</v>
      </c>
      <c r="AV141" s="33">
        <v>33408795</v>
      </c>
      <c r="AW141" s="33">
        <v>2055504.37</v>
      </c>
      <c r="AX141" s="33">
        <v>1716739.1</v>
      </c>
      <c r="AY141" s="33">
        <v>6369002.8399999999</v>
      </c>
      <c r="AZ141" s="33">
        <v>0</v>
      </c>
      <c r="BA141" s="33">
        <v>8106489</v>
      </c>
      <c r="BB141" s="33">
        <v>13673996.710000001</v>
      </c>
      <c r="BC141" s="33">
        <v>2172311.7000000002</v>
      </c>
      <c r="BD141" s="33">
        <v>6716125</v>
      </c>
      <c r="BE141" s="33">
        <v>5565811</v>
      </c>
      <c r="BF141" s="33">
        <v>1423748</v>
      </c>
      <c r="BG141" s="33">
        <v>17500816</v>
      </c>
      <c r="BH141" s="33">
        <v>2775392.71</v>
      </c>
      <c r="BI141" s="33">
        <v>3184956</v>
      </c>
      <c r="BJ141" s="33">
        <v>9920593</v>
      </c>
      <c r="BK141" s="33">
        <v>2000424.91</v>
      </c>
      <c r="BL141" s="33">
        <v>7340925</v>
      </c>
      <c r="BM141" s="33">
        <v>971364.47</v>
      </c>
      <c r="BN141" s="33">
        <v>7700558</v>
      </c>
      <c r="BO141" s="33">
        <v>2559297.94</v>
      </c>
      <c r="BP141" s="33">
        <v>57284967</v>
      </c>
      <c r="BQ141" s="33">
        <v>980208</v>
      </c>
      <c r="BR141" s="33">
        <v>1040276</v>
      </c>
      <c r="BS141" s="33">
        <v>869707.17</v>
      </c>
      <c r="BT141" s="33">
        <v>3859623.48</v>
      </c>
      <c r="BU141" s="33">
        <v>10825519.630000001</v>
      </c>
      <c r="BV141" s="33">
        <v>1611287.83</v>
      </c>
      <c r="BW141" s="33">
        <v>182103782</v>
      </c>
      <c r="BX141" s="33">
        <v>27617009</v>
      </c>
      <c r="BY141" s="33">
        <v>2719353.09</v>
      </c>
      <c r="BZ141" s="33">
        <v>13383026</v>
      </c>
      <c r="CA141" s="33">
        <v>5140986</v>
      </c>
      <c r="CB141" s="33">
        <v>697835.83</v>
      </c>
      <c r="CC141" s="33">
        <v>773354.62</v>
      </c>
      <c r="CD141" s="33">
        <v>372017.42</v>
      </c>
      <c r="CE141" s="33">
        <v>4825099</v>
      </c>
      <c r="CF141" s="33">
        <v>11948504</v>
      </c>
      <c r="CG141" s="33">
        <v>3823544.63</v>
      </c>
      <c r="CH141" s="57"/>
      <c r="CI141" s="57"/>
      <c r="CJ141" s="57"/>
      <c r="CK141" s="57"/>
      <c r="CL141" s="57"/>
      <c r="CM141" s="57"/>
      <c r="CN141" s="15"/>
      <c r="CO141" s="2"/>
      <c r="CP141" s="2"/>
      <c r="CQ141" s="2"/>
    </row>
    <row r="142" spans="1:95" x14ac:dyDescent="0.2">
      <c r="A142" s="43" t="s">
        <v>94</v>
      </c>
      <c r="B142" s="43"/>
      <c r="D142" s="33">
        <v>218538.63</v>
      </c>
      <c r="E142" s="33">
        <v>4188343</v>
      </c>
      <c r="F142" s="33">
        <v>2605427</v>
      </c>
      <c r="G142" s="33">
        <v>951536</v>
      </c>
      <c r="H142" s="33">
        <v>1552137</v>
      </c>
      <c r="I142" s="33">
        <v>3879213.14</v>
      </c>
      <c r="J142" s="33">
        <v>709263</v>
      </c>
      <c r="K142" s="33">
        <v>3040065</v>
      </c>
      <c r="L142" s="33">
        <v>958579.82</v>
      </c>
      <c r="M142" s="33">
        <v>463402.49</v>
      </c>
      <c r="N142" s="33">
        <v>109510.55</v>
      </c>
      <c r="O142" s="33">
        <v>2158653</v>
      </c>
      <c r="P142" s="33">
        <v>0</v>
      </c>
      <c r="Q142" s="33">
        <v>95246</v>
      </c>
      <c r="R142" s="33">
        <v>0</v>
      </c>
      <c r="S142" s="33">
        <v>86927.4</v>
      </c>
      <c r="T142" s="33">
        <v>5760442</v>
      </c>
      <c r="U142" s="33">
        <v>360863.8</v>
      </c>
      <c r="V142" s="33">
        <v>15810098</v>
      </c>
      <c r="W142" s="33">
        <v>856156.99</v>
      </c>
      <c r="X142" s="33">
        <v>331803.42</v>
      </c>
      <c r="Y142" s="33">
        <v>591924.79</v>
      </c>
      <c r="Z142" s="33">
        <v>1645210.98</v>
      </c>
      <c r="AA142" s="33">
        <v>239889.15</v>
      </c>
      <c r="AB142" s="33">
        <v>35524.06</v>
      </c>
      <c r="AC142" s="33">
        <v>1311440.04</v>
      </c>
      <c r="AD142" s="33">
        <v>3692864</v>
      </c>
      <c r="AE142" s="33">
        <v>403046.99</v>
      </c>
      <c r="AF142" s="33">
        <v>3371120.27</v>
      </c>
      <c r="AG142" s="33">
        <v>1838918</v>
      </c>
      <c r="AH142" s="33">
        <v>1090779</v>
      </c>
      <c r="AI142" s="33">
        <v>144230.73000000001</v>
      </c>
      <c r="AJ142" s="33">
        <v>10323179.640000001</v>
      </c>
      <c r="AK142" s="33">
        <v>48046.37</v>
      </c>
      <c r="AL142" s="33">
        <v>93193</v>
      </c>
      <c r="AM142" s="33">
        <v>7248414</v>
      </c>
      <c r="AN142" s="33">
        <v>254417000</v>
      </c>
      <c r="AO142" s="33">
        <v>18211759.370000001</v>
      </c>
      <c r="AP142" s="33">
        <v>689101.84</v>
      </c>
      <c r="AQ142" s="33">
        <v>319176</v>
      </c>
      <c r="AR142" s="33">
        <v>1879213.73</v>
      </c>
      <c r="AS142" s="33">
        <v>4141812.88</v>
      </c>
      <c r="AT142" s="33">
        <v>590690.44999999995</v>
      </c>
      <c r="AU142" s="33">
        <v>870648.07</v>
      </c>
      <c r="AV142" s="33">
        <v>8697547</v>
      </c>
      <c r="AW142" s="33">
        <v>288277.81</v>
      </c>
      <c r="AX142" s="33">
        <v>456609.9</v>
      </c>
      <c r="AY142" s="33">
        <v>1534094.13</v>
      </c>
      <c r="AZ142" s="33">
        <v>0</v>
      </c>
      <c r="BA142" s="33">
        <v>2379475</v>
      </c>
      <c r="BB142" s="33">
        <v>3582563.82</v>
      </c>
      <c r="BC142" s="33">
        <v>1026228.37</v>
      </c>
      <c r="BD142" s="33">
        <v>1985846</v>
      </c>
      <c r="BE142" s="33">
        <v>1931319</v>
      </c>
      <c r="BF142" s="33">
        <v>381124</v>
      </c>
      <c r="BG142" s="33">
        <v>4174992</v>
      </c>
      <c r="BH142" s="33">
        <v>701871.84</v>
      </c>
      <c r="BI142" s="33">
        <v>1230430</v>
      </c>
      <c r="BJ142" s="33">
        <v>2798770</v>
      </c>
      <c r="BK142" s="33">
        <v>631646.81999999995</v>
      </c>
      <c r="BL142" s="33">
        <v>2336789</v>
      </c>
      <c r="BM142" s="33">
        <v>353836.16</v>
      </c>
      <c r="BN142" s="33">
        <v>2075034</v>
      </c>
      <c r="BO142" s="33">
        <v>590027.09</v>
      </c>
      <c r="BP142" s="33">
        <v>17353150</v>
      </c>
      <c r="BQ142" s="33">
        <v>281992</v>
      </c>
      <c r="BR142" s="33">
        <v>315794.45</v>
      </c>
      <c r="BS142" s="33">
        <v>285253.08</v>
      </c>
      <c r="BT142" s="33">
        <v>905456.37</v>
      </c>
      <c r="BU142" s="33">
        <v>2765393.72</v>
      </c>
      <c r="BV142" s="33">
        <v>432758.43</v>
      </c>
      <c r="BW142" s="33">
        <v>61410964</v>
      </c>
      <c r="BX142" s="33">
        <v>6753813</v>
      </c>
      <c r="BY142" s="33">
        <v>324349.82</v>
      </c>
      <c r="BZ142" s="33">
        <v>3898920</v>
      </c>
      <c r="CA142" s="33">
        <v>772728</v>
      </c>
      <c r="CB142" s="33">
        <v>209416.71</v>
      </c>
      <c r="CC142" s="33">
        <v>169826.64</v>
      </c>
      <c r="CD142" s="33">
        <v>134610.74</v>
      </c>
      <c r="CE142" s="33">
        <v>1139644</v>
      </c>
      <c r="CF142" s="33">
        <v>1857503</v>
      </c>
      <c r="CG142" s="33">
        <v>880714.22</v>
      </c>
      <c r="CH142" s="57"/>
      <c r="CI142" s="57"/>
      <c r="CJ142" s="57"/>
      <c r="CK142" s="57"/>
      <c r="CL142" s="57"/>
      <c r="CM142" s="57"/>
      <c r="CN142" s="15"/>
      <c r="CO142" s="2"/>
      <c r="CP142" s="2"/>
      <c r="CQ142" s="2"/>
    </row>
    <row r="143" spans="1:95" x14ac:dyDescent="0.2">
      <c r="A143" s="43" t="s">
        <v>95</v>
      </c>
      <c r="B143" s="43"/>
      <c r="D143" s="33">
        <v>60317.56</v>
      </c>
      <c r="E143" s="33">
        <v>6581566</v>
      </c>
      <c r="F143" s="33">
        <v>3342074</v>
      </c>
      <c r="G143" s="33">
        <v>1680717</v>
      </c>
      <c r="H143" s="33">
        <v>5155465</v>
      </c>
      <c r="I143" s="33">
        <v>6429115.8300000001</v>
      </c>
      <c r="J143" s="33">
        <v>302679</v>
      </c>
      <c r="K143" s="33">
        <v>6896906</v>
      </c>
      <c r="L143" s="33">
        <v>2874737.81</v>
      </c>
      <c r="M143" s="33">
        <v>439038.21</v>
      </c>
      <c r="N143" s="33">
        <v>55322.879999999997</v>
      </c>
      <c r="O143" s="33">
        <v>2668056</v>
      </c>
      <c r="P143" s="33">
        <v>0</v>
      </c>
      <c r="Q143" s="33">
        <v>68555</v>
      </c>
      <c r="R143" s="33">
        <v>0</v>
      </c>
      <c r="S143" s="33">
        <v>558284.31000000006</v>
      </c>
      <c r="T143" s="33">
        <v>12814379</v>
      </c>
      <c r="U143" s="33">
        <v>562419.88</v>
      </c>
      <c r="V143" s="33">
        <v>45081221</v>
      </c>
      <c r="W143" s="33">
        <v>1824576.27</v>
      </c>
      <c r="X143" s="33">
        <v>77034.58</v>
      </c>
      <c r="Y143" s="33">
        <v>2161534.4700000002</v>
      </c>
      <c r="Z143" s="33">
        <v>2039388.73</v>
      </c>
      <c r="AA143" s="33">
        <v>327048.53999999998</v>
      </c>
      <c r="AB143" s="33">
        <v>31125.03</v>
      </c>
      <c r="AC143" s="33">
        <v>535319.27</v>
      </c>
      <c r="AD143" s="33">
        <v>5249548.38</v>
      </c>
      <c r="AE143" s="33">
        <v>476171.8</v>
      </c>
      <c r="AF143" s="33">
        <v>6064207.8799999999</v>
      </c>
      <c r="AG143" s="33">
        <v>1854267</v>
      </c>
      <c r="AH143" s="33">
        <v>2358075</v>
      </c>
      <c r="AI143" s="33">
        <v>242993.12</v>
      </c>
      <c r="AJ143" s="33">
        <v>12943820.5</v>
      </c>
      <c r="AK143" s="33">
        <v>18062.060000000001</v>
      </c>
      <c r="AL143" s="33">
        <v>68049</v>
      </c>
      <c r="AM143" s="33">
        <v>17280357</v>
      </c>
      <c r="AN143" s="33">
        <v>0</v>
      </c>
      <c r="AO143" s="33">
        <v>39493047.850000001</v>
      </c>
      <c r="AP143" s="33">
        <v>693731.55</v>
      </c>
      <c r="AQ143" s="33">
        <v>442057</v>
      </c>
      <c r="AR143" s="33">
        <v>2003472.62</v>
      </c>
      <c r="AS143" s="33">
        <v>10051925.1</v>
      </c>
      <c r="AT143" s="33">
        <v>1071533.55</v>
      </c>
      <c r="AU143" s="33">
        <v>858296.93</v>
      </c>
      <c r="AV143" s="33">
        <v>9229860</v>
      </c>
      <c r="AW143" s="33">
        <v>375651.47</v>
      </c>
      <c r="AX143" s="33">
        <v>509651.53</v>
      </c>
      <c r="AY143" s="33">
        <v>2154212.77</v>
      </c>
      <c r="AZ143" s="33">
        <v>0</v>
      </c>
      <c r="BA143" s="33">
        <v>4352783</v>
      </c>
      <c r="BB143" s="33">
        <v>8274823.8799999999</v>
      </c>
      <c r="BC143" s="33">
        <v>1339859.29</v>
      </c>
      <c r="BD143" s="33">
        <v>1571678</v>
      </c>
      <c r="BE143" s="33">
        <v>2347632</v>
      </c>
      <c r="BF143" s="33">
        <v>353088</v>
      </c>
      <c r="BG143" s="33">
        <v>5951908</v>
      </c>
      <c r="BH143" s="33">
        <v>648922.03</v>
      </c>
      <c r="BI143" s="33">
        <v>1737088</v>
      </c>
      <c r="BJ143" s="33">
        <v>4452033</v>
      </c>
      <c r="BK143" s="33">
        <v>810387.06</v>
      </c>
      <c r="BL143" s="33">
        <v>3522401</v>
      </c>
      <c r="BM143" s="33">
        <v>454335.47</v>
      </c>
      <c r="BN143" s="33">
        <v>2556901</v>
      </c>
      <c r="BO143" s="33">
        <v>1458230.73</v>
      </c>
      <c r="BP143" s="33">
        <v>35284326</v>
      </c>
      <c r="BQ143" s="33">
        <v>417017</v>
      </c>
      <c r="BR143" s="33">
        <v>337522.51</v>
      </c>
      <c r="BS143" s="33">
        <v>299033</v>
      </c>
      <c r="BT143" s="33">
        <v>1183342.51</v>
      </c>
      <c r="BU143" s="33">
        <v>2771527.91</v>
      </c>
      <c r="BV143" s="33">
        <v>253869.68</v>
      </c>
      <c r="BW143" s="33">
        <v>183563393</v>
      </c>
      <c r="BX143" s="33">
        <v>8396267</v>
      </c>
      <c r="BY143" s="33">
        <v>275357.2</v>
      </c>
      <c r="BZ143" s="33">
        <v>7370716</v>
      </c>
      <c r="CA143" s="33">
        <v>577580</v>
      </c>
      <c r="CB143" s="33">
        <v>444148.67</v>
      </c>
      <c r="CC143" s="33">
        <v>501408.43</v>
      </c>
      <c r="CD143" s="33">
        <v>205363.6</v>
      </c>
      <c r="CE143" s="33">
        <v>1647379</v>
      </c>
      <c r="CF143" s="33">
        <v>3788094</v>
      </c>
      <c r="CG143" s="33">
        <v>1492760.29</v>
      </c>
      <c r="CH143" s="57"/>
      <c r="CI143" s="57"/>
      <c r="CJ143" s="57"/>
      <c r="CK143" s="57"/>
      <c r="CL143" s="57"/>
      <c r="CM143" s="57"/>
      <c r="CN143" s="15"/>
      <c r="CO143" s="2"/>
      <c r="CP143" s="2"/>
      <c r="CQ143" s="2"/>
    </row>
    <row r="144" spans="1:95" x14ac:dyDescent="0.2">
      <c r="A144" s="43" t="s">
        <v>96</v>
      </c>
      <c r="B144" s="43"/>
      <c r="D144" s="33">
        <v>0</v>
      </c>
      <c r="E144" s="33">
        <v>0</v>
      </c>
      <c r="F144" s="33">
        <v>1195945</v>
      </c>
      <c r="G144" s="33">
        <v>0</v>
      </c>
      <c r="H144" s="33">
        <v>0</v>
      </c>
      <c r="I144" s="33">
        <v>0</v>
      </c>
      <c r="J144" s="33">
        <v>212327</v>
      </c>
      <c r="K144" s="33">
        <v>697221</v>
      </c>
      <c r="L144" s="33">
        <v>0</v>
      </c>
      <c r="M144" s="33">
        <v>0</v>
      </c>
      <c r="N144" s="33">
        <v>0</v>
      </c>
      <c r="O144" s="33">
        <v>561248</v>
      </c>
      <c r="P144" s="33">
        <v>0</v>
      </c>
      <c r="Q144" s="33">
        <v>0</v>
      </c>
      <c r="R144" s="33">
        <v>0</v>
      </c>
      <c r="S144" s="33">
        <v>0</v>
      </c>
      <c r="T144" s="33">
        <v>4466718</v>
      </c>
      <c r="U144" s="33">
        <v>0</v>
      </c>
      <c r="V144" s="33">
        <v>5770995</v>
      </c>
      <c r="W144" s="33">
        <v>254433.68</v>
      </c>
      <c r="X144" s="33">
        <v>0</v>
      </c>
      <c r="Y144" s="33">
        <v>0</v>
      </c>
      <c r="Z144" s="33">
        <v>304751.65999999997</v>
      </c>
      <c r="AA144" s="33">
        <v>0</v>
      </c>
      <c r="AB144" s="33">
        <v>0</v>
      </c>
      <c r="AC144" s="33">
        <v>295497.71000000002</v>
      </c>
      <c r="AD144" s="33">
        <v>0</v>
      </c>
      <c r="AE144" s="33">
        <v>0</v>
      </c>
      <c r="AF144" s="33">
        <v>746390.84</v>
      </c>
      <c r="AG144" s="33">
        <v>0</v>
      </c>
      <c r="AH144" s="33">
        <v>0</v>
      </c>
      <c r="AI144" s="33">
        <v>0</v>
      </c>
      <c r="AJ144" s="33">
        <v>2242360.89</v>
      </c>
      <c r="AK144" s="33">
        <v>0</v>
      </c>
      <c r="AL144" s="33">
        <v>96857</v>
      </c>
      <c r="AM144" s="33">
        <v>2016307</v>
      </c>
      <c r="AN144" s="33">
        <v>9451000</v>
      </c>
      <c r="AO144" s="33">
        <v>3799502.13</v>
      </c>
      <c r="AP144" s="33">
        <v>0</v>
      </c>
      <c r="AQ144" s="33">
        <v>0</v>
      </c>
      <c r="AR144" s="33">
        <v>318560.17</v>
      </c>
      <c r="AS144" s="33">
        <v>957821.97</v>
      </c>
      <c r="AT144" s="33">
        <v>0</v>
      </c>
      <c r="AU144" s="33">
        <v>0</v>
      </c>
      <c r="AV144" s="33">
        <v>795233</v>
      </c>
      <c r="AW144" s="33">
        <v>21700.23</v>
      </c>
      <c r="AX144" s="33">
        <v>0</v>
      </c>
      <c r="AY144" s="33">
        <v>435139.34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681126</v>
      </c>
      <c r="BH144" s="33">
        <v>0</v>
      </c>
      <c r="BI144" s="33">
        <v>0</v>
      </c>
      <c r="BJ144" s="33">
        <v>635404</v>
      </c>
      <c r="BK144" s="33">
        <v>0</v>
      </c>
      <c r="BL144" s="33">
        <v>0</v>
      </c>
      <c r="BM144" s="33">
        <v>0</v>
      </c>
      <c r="BN144" s="33">
        <v>103009</v>
      </c>
      <c r="BO144" s="33">
        <v>0</v>
      </c>
      <c r="BP144" s="33">
        <v>156527</v>
      </c>
      <c r="BQ144" s="33">
        <v>0</v>
      </c>
      <c r="BR144" s="33">
        <v>0</v>
      </c>
      <c r="BS144" s="33">
        <v>0</v>
      </c>
      <c r="BT144" s="33">
        <v>16852.14</v>
      </c>
      <c r="BU144" s="33">
        <v>0</v>
      </c>
      <c r="BV144" s="33">
        <v>55574.03</v>
      </c>
      <c r="BW144" s="33">
        <v>18348543</v>
      </c>
      <c r="BX144" s="33">
        <v>733530</v>
      </c>
      <c r="BY144" s="33">
        <v>0</v>
      </c>
      <c r="BZ144" s="33">
        <v>1</v>
      </c>
      <c r="CA144" s="33">
        <v>377057</v>
      </c>
      <c r="CB144" s="33">
        <v>0</v>
      </c>
      <c r="CC144" s="33">
        <v>222482.46</v>
      </c>
      <c r="CD144" s="33">
        <v>0</v>
      </c>
      <c r="CE144" s="33">
        <v>0</v>
      </c>
      <c r="CF144" s="33">
        <v>0</v>
      </c>
      <c r="CG144" s="33">
        <v>278313.08</v>
      </c>
      <c r="CH144" s="57"/>
      <c r="CI144" s="57"/>
      <c r="CJ144" s="57"/>
      <c r="CK144" s="57"/>
      <c r="CL144" s="57"/>
      <c r="CM144" s="57"/>
      <c r="CN144" s="15"/>
      <c r="CO144" s="2"/>
      <c r="CP144" s="2"/>
      <c r="CQ144" s="2"/>
    </row>
    <row r="145" spans="1:95" x14ac:dyDescent="0.2">
      <c r="A145" s="43" t="s">
        <v>97</v>
      </c>
      <c r="B145" s="43"/>
      <c r="D145" s="33">
        <v>28335.72</v>
      </c>
      <c r="E145" s="33">
        <v>210150</v>
      </c>
      <c r="F145" s="33">
        <v>257248</v>
      </c>
      <c r="G145" s="33">
        <v>35586</v>
      </c>
      <c r="H145" s="33">
        <v>76197</v>
      </c>
      <c r="I145" s="33">
        <v>39718.32</v>
      </c>
      <c r="J145" s="33">
        <v>36140</v>
      </c>
      <c r="K145" s="33">
        <v>86278</v>
      </c>
      <c r="L145" s="33">
        <v>58268.58</v>
      </c>
      <c r="M145" s="33">
        <v>10720.78</v>
      </c>
      <c r="N145" s="33">
        <v>8356.43</v>
      </c>
      <c r="O145" s="33">
        <v>139971</v>
      </c>
      <c r="P145" s="33">
        <v>0</v>
      </c>
      <c r="Q145" s="33">
        <v>7622</v>
      </c>
      <c r="R145" s="33">
        <v>0</v>
      </c>
      <c r="S145" s="33">
        <v>3492.43</v>
      </c>
      <c r="T145" s="33">
        <v>529807</v>
      </c>
      <c r="U145" s="33">
        <v>16104.62</v>
      </c>
      <c r="V145" s="33">
        <v>1392504</v>
      </c>
      <c r="W145" s="33">
        <v>43289.94</v>
      </c>
      <c r="X145" s="33">
        <v>16683.669999999998</v>
      </c>
      <c r="Y145" s="33">
        <v>106747.07</v>
      </c>
      <c r="Z145" s="33">
        <v>57713.919999999998</v>
      </c>
      <c r="AA145" s="33">
        <v>16049.56</v>
      </c>
      <c r="AB145" s="33">
        <v>2884.39</v>
      </c>
      <c r="AC145" s="33">
        <v>29462.92</v>
      </c>
      <c r="AD145" s="33">
        <v>56894.8</v>
      </c>
      <c r="AE145" s="33">
        <v>34787.75</v>
      </c>
      <c r="AF145" s="33">
        <v>59558.75</v>
      </c>
      <c r="AG145" s="33">
        <v>85902</v>
      </c>
      <c r="AH145" s="33">
        <v>113873</v>
      </c>
      <c r="AI145" s="33">
        <v>14705.72</v>
      </c>
      <c r="AJ145" s="33">
        <v>886987.74</v>
      </c>
      <c r="AK145" s="33">
        <v>5582.73</v>
      </c>
      <c r="AL145" s="33">
        <v>9872</v>
      </c>
      <c r="AM145" s="33">
        <v>179557</v>
      </c>
      <c r="AN145" s="33">
        <v>4927000</v>
      </c>
      <c r="AO145" s="33">
        <v>86987.24</v>
      </c>
      <c r="AP145" s="33">
        <v>40795.29</v>
      </c>
      <c r="AQ145" s="33">
        <v>34770</v>
      </c>
      <c r="AR145" s="33">
        <v>97987.89</v>
      </c>
      <c r="AS145" s="33">
        <v>393518.43</v>
      </c>
      <c r="AT145" s="33">
        <v>41442.879999999997</v>
      </c>
      <c r="AU145" s="33">
        <v>39262.92</v>
      </c>
      <c r="AV145" s="33">
        <v>195824</v>
      </c>
      <c r="AW145" s="33">
        <v>6718.4</v>
      </c>
      <c r="AX145" s="33">
        <v>24203.759999999998</v>
      </c>
      <c r="AY145" s="33">
        <v>23317.63</v>
      </c>
      <c r="AZ145" s="33">
        <v>0</v>
      </c>
      <c r="BA145" s="33">
        <v>62524</v>
      </c>
      <c r="BB145" s="33">
        <v>107042.9</v>
      </c>
      <c r="BC145" s="33">
        <v>40707.1</v>
      </c>
      <c r="BD145" s="33">
        <v>76770</v>
      </c>
      <c r="BE145" s="33">
        <v>67117</v>
      </c>
      <c r="BF145" s="33">
        <v>35723</v>
      </c>
      <c r="BG145" s="33">
        <v>117229</v>
      </c>
      <c r="BH145" s="33">
        <v>2596.3000000000002</v>
      </c>
      <c r="BI145" s="33">
        <v>72445</v>
      </c>
      <c r="BJ145" s="33">
        <v>380619</v>
      </c>
      <c r="BK145" s="33">
        <v>43575.23</v>
      </c>
      <c r="BL145" s="33">
        <v>219037</v>
      </c>
      <c r="BM145" s="33">
        <v>16369.85</v>
      </c>
      <c r="BN145" s="33">
        <v>144760</v>
      </c>
      <c r="BO145" s="33">
        <v>50646.39</v>
      </c>
      <c r="BP145" s="33">
        <v>1056431</v>
      </c>
      <c r="BQ145" s="33">
        <v>20509</v>
      </c>
      <c r="BR145" s="33">
        <v>57337.16</v>
      </c>
      <c r="BS145" s="33">
        <v>12195.03</v>
      </c>
      <c r="BT145" s="33">
        <v>3526.36</v>
      </c>
      <c r="BU145" s="33">
        <v>118506.32</v>
      </c>
      <c r="BV145" s="33">
        <v>33058.080000000002</v>
      </c>
      <c r="BW145" s="33">
        <v>4733596</v>
      </c>
      <c r="BX145" s="33">
        <v>362250</v>
      </c>
      <c r="BY145" s="33">
        <v>10633.95</v>
      </c>
      <c r="BZ145" s="33">
        <v>195585</v>
      </c>
      <c r="CA145" s="33">
        <v>24734</v>
      </c>
      <c r="CB145" s="33">
        <v>19954.46</v>
      </c>
      <c r="CC145" s="33">
        <v>18690.91</v>
      </c>
      <c r="CD145" s="33">
        <v>3407.35</v>
      </c>
      <c r="CE145" s="33">
        <v>171416</v>
      </c>
      <c r="CF145" s="33">
        <v>230428</v>
      </c>
      <c r="CG145" s="33">
        <v>70060.75</v>
      </c>
      <c r="CH145" s="57"/>
      <c r="CI145" s="57"/>
      <c r="CJ145" s="57"/>
      <c r="CK145" s="57"/>
      <c r="CL145" s="57"/>
      <c r="CM145" s="57"/>
      <c r="CN145" s="15"/>
      <c r="CO145" s="2"/>
      <c r="CP145" s="2"/>
      <c r="CQ145" s="2"/>
    </row>
    <row r="146" spans="1:95" x14ac:dyDescent="0.2">
      <c r="A146" s="43" t="s">
        <v>98</v>
      </c>
      <c r="B146" s="43"/>
      <c r="D146" s="33">
        <v>593.66</v>
      </c>
      <c r="E146" s="33">
        <v>0</v>
      </c>
      <c r="F146" s="33">
        <v>19237</v>
      </c>
      <c r="G146" s="33">
        <v>11869</v>
      </c>
      <c r="H146" s="33">
        <v>7752</v>
      </c>
      <c r="I146" s="33">
        <v>0</v>
      </c>
      <c r="J146" s="33">
        <v>0</v>
      </c>
      <c r="K146" s="33">
        <v>0</v>
      </c>
      <c r="L146" s="33">
        <v>22816.52</v>
      </c>
      <c r="M146" s="33">
        <v>460.82</v>
      </c>
      <c r="N146" s="33">
        <v>788.75</v>
      </c>
      <c r="O146" s="33">
        <v>18552</v>
      </c>
      <c r="P146" s="33">
        <v>0</v>
      </c>
      <c r="Q146" s="33">
        <v>0</v>
      </c>
      <c r="R146" s="33">
        <v>0</v>
      </c>
      <c r="S146" s="33">
        <v>412.37</v>
      </c>
      <c r="T146" s="33">
        <v>42893</v>
      </c>
      <c r="U146" s="33">
        <v>1856.23</v>
      </c>
      <c r="V146" s="33">
        <v>0</v>
      </c>
      <c r="W146" s="33">
        <v>10186.64</v>
      </c>
      <c r="X146" s="33">
        <v>1129.9100000000001</v>
      </c>
      <c r="Y146" s="33">
        <v>7345.59</v>
      </c>
      <c r="Z146" s="33">
        <v>3422.37</v>
      </c>
      <c r="AA146" s="33">
        <v>0</v>
      </c>
      <c r="AB146" s="33">
        <v>0</v>
      </c>
      <c r="AC146" s="33">
        <v>0</v>
      </c>
      <c r="AD146" s="33">
        <v>7901.64</v>
      </c>
      <c r="AE146" s="33">
        <v>0</v>
      </c>
      <c r="AF146" s="33">
        <v>3910.43</v>
      </c>
      <c r="AG146" s="33">
        <v>21651</v>
      </c>
      <c r="AH146" s="33">
        <v>14364</v>
      </c>
      <c r="AI146" s="33">
        <v>2106.56</v>
      </c>
      <c r="AJ146" s="33">
        <v>24625.7</v>
      </c>
      <c r="AK146" s="33">
        <v>0</v>
      </c>
      <c r="AL146" s="33">
        <v>1391</v>
      </c>
      <c r="AM146" s="33">
        <v>0</v>
      </c>
      <c r="AN146" s="33">
        <v>946000</v>
      </c>
      <c r="AO146" s="33">
        <v>0</v>
      </c>
      <c r="AP146" s="33">
        <v>4827.8900000000003</v>
      </c>
      <c r="AQ146" s="33">
        <v>0</v>
      </c>
      <c r="AR146" s="33">
        <v>0</v>
      </c>
      <c r="AS146" s="33">
        <v>0</v>
      </c>
      <c r="AT146" s="33">
        <v>2402.81</v>
      </c>
      <c r="AU146" s="33">
        <v>1253.27</v>
      </c>
      <c r="AV146" s="33">
        <v>8173</v>
      </c>
      <c r="AW146" s="33">
        <v>176.62</v>
      </c>
      <c r="AX146" s="33">
        <v>338.23</v>
      </c>
      <c r="AY146" s="33">
        <v>3656.41</v>
      </c>
      <c r="AZ146" s="33">
        <v>0</v>
      </c>
      <c r="BA146" s="33">
        <v>10885</v>
      </c>
      <c r="BB146" s="33">
        <v>6750.14</v>
      </c>
      <c r="BC146" s="33">
        <v>4016.84</v>
      </c>
      <c r="BD146" s="33">
        <v>24835</v>
      </c>
      <c r="BE146" s="33">
        <v>24429</v>
      </c>
      <c r="BF146" s="33">
        <v>290</v>
      </c>
      <c r="BG146" s="33">
        <v>410</v>
      </c>
      <c r="BH146" s="33">
        <v>1481.71</v>
      </c>
      <c r="BI146" s="33">
        <v>15702</v>
      </c>
      <c r="BJ146" s="33">
        <v>217</v>
      </c>
      <c r="BK146" s="33">
        <v>6693.06</v>
      </c>
      <c r="BL146" s="33">
        <v>18690</v>
      </c>
      <c r="BM146" s="33">
        <v>602.29999999999995</v>
      </c>
      <c r="BN146" s="33">
        <v>15229</v>
      </c>
      <c r="BO146" s="33">
        <v>859.4</v>
      </c>
      <c r="BP146" s="33">
        <v>14989</v>
      </c>
      <c r="BQ146" s="33">
        <v>0</v>
      </c>
      <c r="BR146" s="33">
        <v>2854.85</v>
      </c>
      <c r="BS146" s="33">
        <v>0</v>
      </c>
      <c r="BT146" s="33">
        <v>1317.91</v>
      </c>
      <c r="BU146" s="33">
        <v>0</v>
      </c>
      <c r="BV146" s="33">
        <v>19077.73</v>
      </c>
      <c r="BW146" s="33">
        <v>0</v>
      </c>
      <c r="BX146" s="33">
        <v>11143</v>
      </c>
      <c r="BY146" s="33">
        <v>0</v>
      </c>
      <c r="BZ146" s="33">
        <v>0</v>
      </c>
      <c r="CA146" s="33">
        <v>4518</v>
      </c>
      <c r="CB146" s="33">
        <v>2996.65</v>
      </c>
      <c r="CC146" s="33">
        <v>1205.2</v>
      </c>
      <c r="CD146" s="33">
        <v>57.3</v>
      </c>
      <c r="CE146" s="33">
        <v>282</v>
      </c>
      <c r="CF146" s="33">
        <v>1400</v>
      </c>
      <c r="CG146" s="33">
        <v>0</v>
      </c>
      <c r="CH146" s="57"/>
      <c r="CI146" s="57"/>
      <c r="CJ146" s="57"/>
      <c r="CK146" s="57"/>
      <c r="CL146" s="57"/>
      <c r="CM146" s="57"/>
      <c r="CN146" s="15"/>
      <c r="CO146" s="2"/>
      <c r="CP146" s="2"/>
      <c r="CQ146" s="2"/>
    </row>
    <row r="147" spans="1:95" x14ac:dyDescent="0.2">
      <c r="A147" s="52" t="s">
        <v>192</v>
      </c>
      <c r="B147" s="52"/>
      <c r="C147" s="52"/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33">
        <v>0</v>
      </c>
      <c r="BV147" s="33">
        <v>0</v>
      </c>
      <c r="BW147" s="33">
        <v>0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0</v>
      </c>
      <c r="CD147" s="33">
        <v>0</v>
      </c>
      <c r="CE147" s="33">
        <v>0</v>
      </c>
      <c r="CF147" s="33">
        <v>0</v>
      </c>
      <c r="CG147" s="33">
        <v>0</v>
      </c>
      <c r="CH147" s="15"/>
      <c r="CI147" s="15"/>
      <c r="CJ147" s="15"/>
      <c r="CK147" s="15"/>
      <c r="CL147" s="15"/>
      <c r="CM147" s="15"/>
      <c r="CN147" s="15"/>
      <c r="CO147" s="2"/>
      <c r="CP147" s="2"/>
      <c r="CQ147" s="2"/>
    </row>
    <row r="148" spans="1:95" x14ac:dyDescent="0.2">
      <c r="A148" s="43" t="s">
        <v>177</v>
      </c>
      <c r="B148" s="43"/>
      <c r="D148" s="33">
        <v>380</v>
      </c>
      <c r="E148" s="33">
        <v>164</v>
      </c>
      <c r="F148" s="33">
        <v>201</v>
      </c>
      <c r="G148" s="33">
        <v>257</v>
      </c>
      <c r="H148" s="33">
        <v>74</v>
      </c>
      <c r="I148" s="33">
        <v>188</v>
      </c>
      <c r="J148" s="33">
        <v>57</v>
      </c>
      <c r="K148" s="33">
        <v>303</v>
      </c>
      <c r="L148" s="33">
        <v>168</v>
      </c>
      <c r="M148" s="33">
        <v>10</v>
      </c>
      <c r="N148" s="33">
        <v>2</v>
      </c>
      <c r="O148" s="33">
        <v>70</v>
      </c>
      <c r="P148" s="33">
        <v>0</v>
      </c>
      <c r="Q148" s="33">
        <v>5</v>
      </c>
      <c r="R148" s="33">
        <v>0</v>
      </c>
      <c r="S148" s="33">
        <v>22</v>
      </c>
      <c r="T148" s="33">
        <v>120</v>
      </c>
      <c r="U148" s="33">
        <v>66</v>
      </c>
      <c r="V148" s="33">
        <v>287</v>
      </c>
      <c r="W148" s="33">
        <v>1877</v>
      </c>
      <c r="X148" s="33">
        <v>99</v>
      </c>
      <c r="Y148" s="33">
        <v>104</v>
      </c>
      <c r="Z148" s="33">
        <v>44</v>
      </c>
      <c r="AA148" s="33">
        <v>26</v>
      </c>
      <c r="AB148" s="33">
        <v>1</v>
      </c>
      <c r="AC148" s="33">
        <v>14200</v>
      </c>
      <c r="AD148" s="33">
        <v>410</v>
      </c>
      <c r="AE148" s="33">
        <v>67</v>
      </c>
      <c r="AF148" s="33">
        <v>93</v>
      </c>
      <c r="AG148" s="33">
        <v>1252</v>
      </c>
      <c r="AH148" s="33">
        <v>281</v>
      </c>
      <c r="AI148" s="33">
        <v>93</v>
      </c>
      <c r="AJ148" s="33">
        <v>426</v>
      </c>
      <c r="AK148" s="33">
        <v>9</v>
      </c>
      <c r="AL148" s="33">
        <v>8</v>
      </c>
      <c r="AM148" s="33">
        <v>269</v>
      </c>
      <c r="AN148" s="33">
        <v>650000</v>
      </c>
      <c r="AO148" s="33">
        <v>1104</v>
      </c>
      <c r="AP148" s="33">
        <v>292</v>
      </c>
      <c r="AQ148" s="33">
        <v>24</v>
      </c>
      <c r="AR148" s="33">
        <v>32</v>
      </c>
      <c r="AS148" s="33">
        <v>404</v>
      </c>
      <c r="AT148" s="33">
        <v>27</v>
      </c>
      <c r="AU148" s="33">
        <v>144</v>
      </c>
      <c r="AV148" s="33">
        <v>421</v>
      </c>
      <c r="AW148" s="33">
        <v>21</v>
      </c>
      <c r="AX148" s="33">
        <v>20</v>
      </c>
      <c r="AY148" s="33">
        <v>370</v>
      </c>
      <c r="AZ148" s="33">
        <v>0</v>
      </c>
      <c r="BA148" s="33">
        <v>74</v>
      </c>
      <c r="BB148" s="33">
        <v>827</v>
      </c>
      <c r="BC148" s="33">
        <v>133</v>
      </c>
      <c r="BD148" s="33">
        <v>693</v>
      </c>
      <c r="BE148" s="33">
        <v>330</v>
      </c>
      <c r="BF148" s="33">
        <v>28</v>
      </c>
      <c r="BG148" s="33">
        <v>143</v>
      </c>
      <c r="BH148" s="33">
        <v>16</v>
      </c>
      <c r="BI148" s="33">
        <v>27</v>
      </c>
      <c r="BJ148" s="33">
        <v>143</v>
      </c>
      <c r="BK148" s="33">
        <v>35</v>
      </c>
      <c r="BL148" s="33">
        <v>342</v>
      </c>
      <c r="BM148" s="33">
        <v>15</v>
      </c>
      <c r="BN148" s="33">
        <v>64</v>
      </c>
      <c r="BO148" s="33">
        <v>122</v>
      </c>
      <c r="BP148" s="33">
        <v>640</v>
      </c>
      <c r="BQ148" s="33">
        <v>13</v>
      </c>
      <c r="BR148" s="33">
        <v>18</v>
      </c>
      <c r="BS148" s="33">
        <v>536</v>
      </c>
      <c r="BT148" s="33">
        <v>33</v>
      </c>
      <c r="BU148" s="33">
        <v>381</v>
      </c>
      <c r="BV148" s="33">
        <v>24</v>
      </c>
      <c r="BW148" s="33">
        <v>630</v>
      </c>
      <c r="BX148" s="33">
        <v>639</v>
      </c>
      <c r="BY148" s="33">
        <v>61</v>
      </c>
      <c r="BZ148" s="33">
        <v>672</v>
      </c>
      <c r="CA148" s="33">
        <v>84</v>
      </c>
      <c r="CB148" s="33">
        <v>14</v>
      </c>
      <c r="CC148" s="33">
        <v>8</v>
      </c>
      <c r="CD148" s="33">
        <v>6</v>
      </c>
      <c r="CE148" s="33">
        <v>49</v>
      </c>
      <c r="CF148" s="33">
        <v>147</v>
      </c>
      <c r="CG148" s="33">
        <v>29</v>
      </c>
      <c r="CH148" s="33"/>
      <c r="CI148" s="33"/>
      <c r="CJ148" s="33"/>
      <c r="CK148" s="33"/>
      <c r="CL148" s="33"/>
      <c r="CM148" s="33"/>
      <c r="CN148" s="15"/>
      <c r="CO148" s="2"/>
      <c r="CP148" s="2"/>
      <c r="CQ148" s="2"/>
    </row>
    <row r="149" spans="1:95" x14ac:dyDescent="0.2">
      <c r="A149" s="43" t="s">
        <v>179</v>
      </c>
      <c r="B149" s="43"/>
      <c r="D149" s="33">
        <v>380</v>
      </c>
      <c r="E149" s="33">
        <v>164</v>
      </c>
      <c r="F149" s="33">
        <v>54</v>
      </c>
      <c r="G149" s="33">
        <v>17</v>
      </c>
      <c r="H149" s="33">
        <v>74</v>
      </c>
      <c r="I149" s="33">
        <v>98</v>
      </c>
      <c r="J149" s="33">
        <v>57</v>
      </c>
      <c r="K149" s="33">
        <v>90</v>
      </c>
      <c r="L149" s="33">
        <v>35</v>
      </c>
      <c r="M149" s="33">
        <v>10</v>
      </c>
      <c r="N149" s="33">
        <v>2</v>
      </c>
      <c r="O149" s="33">
        <v>70</v>
      </c>
      <c r="P149" s="33">
        <v>0</v>
      </c>
      <c r="Q149" s="33">
        <v>5</v>
      </c>
      <c r="R149" s="33">
        <v>0</v>
      </c>
      <c r="S149" s="33">
        <v>22</v>
      </c>
      <c r="T149" s="33">
        <v>120</v>
      </c>
      <c r="U149" s="33">
        <v>18</v>
      </c>
      <c r="V149" s="33">
        <v>287</v>
      </c>
      <c r="W149" s="33">
        <v>47</v>
      </c>
      <c r="X149" s="33">
        <v>26</v>
      </c>
      <c r="Y149" s="33">
        <v>66</v>
      </c>
      <c r="Z149" s="33">
        <v>44</v>
      </c>
      <c r="AA149" s="33">
        <v>26</v>
      </c>
      <c r="AB149" s="33">
        <v>1</v>
      </c>
      <c r="AC149" s="33">
        <v>3</v>
      </c>
      <c r="AD149" s="33">
        <v>290</v>
      </c>
      <c r="AE149" s="33">
        <v>22</v>
      </c>
      <c r="AF149" s="33">
        <v>93</v>
      </c>
      <c r="AG149" s="33">
        <v>36</v>
      </c>
      <c r="AH149" s="33">
        <v>26</v>
      </c>
      <c r="AI149" s="33">
        <v>93</v>
      </c>
      <c r="AJ149" s="33">
        <v>338</v>
      </c>
      <c r="AK149" s="33">
        <v>9</v>
      </c>
      <c r="AL149" s="33">
        <v>8</v>
      </c>
      <c r="AM149" s="33">
        <v>269</v>
      </c>
      <c r="AN149" s="33">
        <v>0</v>
      </c>
      <c r="AO149" s="33">
        <v>454</v>
      </c>
      <c r="AP149" s="33">
        <v>63</v>
      </c>
      <c r="AQ149" s="33">
        <v>24</v>
      </c>
      <c r="AR149" s="33">
        <v>32</v>
      </c>
      <c r="AS149" s="33">
        <v>124</v>
      </c>
      <c r="AT149" s="33">
        <v>27</v>
      </c>
      <c r="AU149" s="33">
        <v>16</v>
      </c>
      <c r="AV149" s="33">
        <v>163</v>
      </c>
      <c r="AW149" s="33">
        <v>16</v>
      </c>
      <c r="AX149" s="33">
        <v>20</v>
      </c>
      <c r="AY149" s="33">
        <v>57</v>
      </c>
      <c r="AZ149" s="33">
        <v>0</v>
      </c>
      <c r="BA149" s="33">
        <v>71</v>
      </c>
      <c r="BB149" s="33">
        <v>68</v>
      </c>
      <c r="BC149" s="33">
        <v>14</v>
      </c>
      <c r="BD149" s="33">
        <v>144</v>
      </c>
      <c r="BE149" s="33">
        <v>51</v>
      </c>
      <c r="BF149" s="33">
        <v>28</v>
      </c>
      <c r="BG149" s="33">
        <v>102</v>
      </c>
      <c r="BH149" s="33">
        <v>16</v>
      </c>
      <c r="BI149" s="33">
        <v>27</v>
      </c>
      <c r="BJ149" s="33">
        <v>71</v>
      </c>
      <c r="BK149" s="33">
        <v>35</v>
      </c>
      <c r="BL149" s="33">
        <v>58</v>
      </c>
      <c r="BM149" s="33">
        <v>15</v>
      </c>
      <c r="BN149" s="33">
        <v>64</v>
      </c>
      <c r="BO149" s="33">
        <v>20</v>
      </c>
      <c r="BP149" s="33">
        <v>456</v>
      </c>
      <c r="BQ149" s="33">
        <v>13</v>
      </c>
      <c r="BR149" s="33">
        <v>11</v>
      </c>
      <c r="BS149" s="33">
        <v>6</v>
      </c>
      <c r="BT149" s="33">
        <v>33</v>
      </c>
      <c r="BU149" s="33">
        <v>122</v>
      </c>
      <c r="BV149" s="33">
        <v>21</v>
      </c>
      <c r="BW149" s="33">
        <v>630</v>
      </c>
      <c r="BX149" s="33">
        <v>253</v>
      </c>
      <c r="BY149" s="33">
        <v>53</v>
      </c>
      <c r="BZ149" s="33">
        <v>65</v>
      </c>
      <c r="CA149" s="33">
        <v>84</v>
      </c>
      <c r="CB149" s="33">
        <v>14</v>
      </c>
      <c r="CC149" s="33">
        <v>8</v>
      </c>
      <c r="CD149" s="33">
        <v>6</v>
      </c>
      <c r="CE149" s="33">
        <v>49</v>
      </c>
      <c r="CF149" s="33">
        <v>71</v>
      </c>
      <c r="CG149" s="33">
        <v>29</v>
      </c>
      <c r="CH149" s="33"/>
      <c r="CI149" s="33"/>
      <c r="CJ149" s="33"/>
      <c r="CK149" s="33"/>
      <c r="CL149" s="33"/>
      <c r="CM149" s="33"/>
      <c r="CN149" s="15"/>
      <c r="CO149" s="2"/>
      <c r="CP149" s="2"/>
      <c r="CQ149" s="2"/>
    </row>
    <row r="150" spans="1:95" x14ac:dyDescent="0.2">
      <c r="A150" s="43" t="s">
        <v>178</v>
      </c>
      <c r="B150" s="43"/>
      <c r="D150" s="33">
        <v>0</v>
      </c>
      <c r="E150" s="33">
        <v>0</v>
      </c>
      <c r="F150" s="33">
        <v>147</v>
      </c>
      <c r="G150" s="33">
        <v>240</v>
      </c>
      <c r="H150" s="33">
        <v>0</v>
      </c>
      <c r="I150" s="33">
        <v>90</v>
      </c>
      <c r="J150" s="33">
        <v>0</v>
      </c>
      <c r="K150" s="33">
        <v>213</v>
      </c>
      <c r="L150" s="33">
        <v>133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48</v>
      </c>
      <c r="V150" s="33">
        <v>0</v>
      </c>
      <c r="W150" s="33">
        <v>1830</v>
      </c>
      <c r="X150" s="33">
        <v>73</v>
      </c>
      <c r="Y150" s="33">
        <v>38</v>
      </c>
      <c r="Z150" s="33">
        <v>0</v>
      </c>
      <c r="AA150" s="33">
        <v>0</v>
      </c>
      <c r="AB150" s="33">
        <v>0</v>
      </c>
      <c r="AC150" s="33">
        <v>14197</v>
      </c>
      <c r="AD150" s="33">
        <v>120</v>
      </c>
      <c r="AE150" s="33">
        <v>45</v>
      </c>
      <c r="AF150" s="33">
        <v>0</v>
      </c>
      <c r="AG150" s="33">
        <v>1216</v>
      </c>
      <c r="AH150" s="33">
        <v>255</v>
      </c>
      <c r="AI150" s="33">
        <v>0</v>
      </c>
      <c r="AJ150" s="33">
        <v>88</v>
      </c>
      <c r="AK150" s="33">
        <v>0</v>
      </c>
      <c r="AL150" s="33">
        <v>0</v>
      </c>
      <c r="AM150" s="33">
        <v>0</v>
      </c>
      <c r="AN150" s="33">
        <v>650000</v>
      </c>
      <c r="AO150" s="33">
        <v>650</v>
      </c>
      <c r="AP150" s="33">
        <v>229</v>
      </c>
      <c r="AQ150" s="33">
        <v>0</v>
      </c>
      <c r="AR150" s="33">
        <v>0</v>
      </c>
      <c r="AS150" s="33">
        <v>280</v>
      </c>
      <c r="AT150" s="33">
        <v>0</v>
      </c>
      <c r="AU150" s="33">
        <v>128</v>
      </c>
      <c r="AV150" s="33">
        <v>258</v>
      </c>
      <c r="AW150" s="33">
        <v>5</v>
      </c>
      <c r="AX150" s="33">
        <v>0</v>
      </c>
      <c r="AY150" s="33">
        <v>313</v>
      </c>
      <c r="AZ150" s="33">
        <v>0</v>
      </c>
      <c r="BA150" s="33">
        <v>3</v>
      </c>
      <c r="BB150" s="33">
        <v>759</v>
      </c>
      <c r="BC150" s="33">
        <v>119</v>
      </c>
      <c r="BD150" s="33">
        <v>549</v>
      </c>
      <c r="BE150" s="33">
        <v>279</v>
      </c>
      <c r="BF150" s="33">
        <v>0</v>
      </c>
      <c r="BG150" s="33">
        <v>41</v>
      </c>
      <c r="BH150" s="33">
        <v>0</v>
      </c>
      <c r="BI150" s="33">
        <v>0</v>
      </c>
      <c r="BJ150" s="33">
        <v>72</v>
      </c>
      <c r="BK150" s="33">
        <v>0</v>
      </c>
      <c r="BL150" s="33">
        <v>284</v>
      </c>
      <c r="BM150" s="33">
        <v>0</v>
      </c>
      <c r="BN150" s="33">
        <v>0</v>
      </c>
      <c r="BO150" s="33">
        <v>102</v>
      </c>
      <c r="BP150" s="33">
        <v>184</v>
      </c>
      <c r="BQ150" s="33">
        <v>0</v>
      </c>
      <c r="BR150" s="33">
        <v>7</v>
      </c>
      <c r="BS150" s="33">
        <v>530</v>
      </c>
      <c r="BT150" s="33">
        <v>0</v>
      </c>
      <c r="BU150" s="33">
        <v>259</v>
      </c>
      <c r="BV150" s="33">
        <v>3</v>
      </c>
      <c r="BW150" s="33">
        <v>0</v>
      </c>
      <c r="BX150" s="33">
        <v>386</v>
      </c>
      <c r="BY150" s="33">
        <v>8</v>
      </c>
      <c r="BZ150" s="33">
        <v>607</v>
      </c>
      <c r="CA150" s="33">
        <v>0</v>
      </c>
      <c r="CB150" s="33">
        <v>0</v>
      </c>
      <c r="CC150" s="33">
        <v>0</v>
      </c>
      <c r="CD150" s="33">
        <v>0</v>
      </c>
      <c r="CE150" s="33">
        <v>0</v>
      </c>
      <c r="CF150" s="33">
        <v>76</v>
      </c>
      <c r="CG150" s="33">
        <v>0</v>
      </c>
      <c r="CH150" s="33"/>
      <c r="CI150" s="33"/>
      <c r="CJ150" s="33"/>
      <c r="CK150" s="33"/>
      <c r="CL150" s="33"/>
      <c r="CM150" s="33"/>
      <c r="CN150" s="15"/>
      <c r="CO150" s="2"/>
      <c r="CP150" s="2"/>
      <c r="CQ150" s="2"/>
    </row>
    <row r="151" spans="1:95" x14ac:dyDescent="0.2">
      <c r="A151" s="52" t="s">
        <v>226</v>
      </c>
      <c r="B151" s="52"/>
      <c r="C151" s="52"/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/>
      <c r="CI151" s="33"/>
      <c r="CJ151" s="33"/>
      <c r="CK151" s="33"/>
      <c r="CL151" s="33"/>
      <c r="CM151" s="33"/>
      <c r="CN151" s="15"/>
      <c r="CO151" s="2"/>
      <c r="CP151" s="2"/>
      <c r="CQ151" s="2"/>
    </row>
    <row r="152" spans="1:95" x14ac:dyDescent="0.2">
      <c r="A152" s="43" t="s">
        <v>222</v>
      </c>
      <c r="B152" s="43"/>
      <c r="D152" s="33">
        <v>3000</v>
      </c>
      <c r="E152" s="33">
        <v>182142</v>
      </c>
      <c r="F152" s="33">
        <v>84379</v>
      </c>
      <c r="G152" s="33">
        <v>25000</v>
      </c>
      <c r="H152" s="33">
        <v>92317</v>
      </c>
      <c r="I152" s="33">
        <v>170100</v>
      </c>
      <c r="J152" s="33">
        <v>25000</v>
      </c>
      <c r="K152" s="33">
        <v>133480</v>
      </c>
      <c r="L152" s="33">
        <v>27698</v>
      </c>
      <c r="M152" s="33">
        <v>20078</v>
      </c>
      <c r="N152" s="33">
        <v>2428</v>
      </c>
      <c r="O152" s="33">
        <v>94769</v>
      </c>
      <c r="P152" s="33">
        <v>0</v>
      </c>
      <c r="Q152" s="33">
        <v>4000</v>
      </c>
      <c r="R152" s="33">
        <v>0</v>
      </c>
      <c r="S152" s="33">
        <v>21873</v>
      </c>
      <c r="T152" s="33">
        <v>215718</v>
      </c>
      <c r="U152" s="33">
        <v>6700</v>
      </c>
      <c r="V152" s="33">
        <v>710000</v>
      </c>
      <c r="W152" s="33">
        <v>32042</v>
      </c>
      <c r="X152" s="33">
        <v>7138</v>
      </c>
      <c r="Y152" s="33">
        <v>72505</v>
      </c>
      <c r="Z152" s="33">
        <v>43541</v>
      </c>
      <c r="AA152" s="33">
        <v>8315</v>
      </c>
      <c r="AB152" s="33">
        <v>1600</v>
      </c>
      <c r="AC152" s="33">
        <v>16789</v>
      </c>
      <c r="AD152" s="33">
        <v>109529</v>
      </c>
      <c r="AE152" s="33">
        <v>21500</v>
      </c>
      <c r="AF152" s="33">
        <v>132915</v>
      </c>
      <c r="AG152" s="33">
        <v>45212</v>
      </c>
      <c r="AH152" s="33">
        <v>55289</v>
      </c>
      <c r="AI152" s="33">
        <v>5635</v>
      </c>
      <c r="AJ152" s="33">
        <v>571552</v>
      </c>
      <c r="AK152" s="33">
        <v>2600</v>
      </c>
      <c r="AL152" s="33">
        <v>10500</v>
      </c>
      <c r="AM152" s="33">
        <v>487230</v>
      </c>
      <c r="AN152" s="33">
        <v>2891523</v>
      </c>
      <c r="AO152" s="33">
        <v>808335</v>
      </c>
      <c r="AP152" s="33">
        <v>31175</v>
      </c>
      <c r="AQ152" s="33">
        <v>12000</v>
      </c>
      <c r="AR152" s="33">
        <v>58000</v>
      </c>
      <c r="AS152" s="33">
        <v>240055</v>
      </c>
      <c r="AT152" s="33">
        <v>22000</v>
      </c>
      <c r="AU152" s="33">
        <v>22322</v>
      </c>
      <c r="AV152" s="33">
        <v>355000</v>
      </c>
      <c r="AW152" s="33">
        <v>6763</v>
      </c>
      <c r="AX152" s="33">
        <v>16000</v>
      </c>
      <c r="AY152" s="33">
        <v>71700</v>
      </c>
      <c r="AZ152" s="33">
        <v>0</v>
      </c>
      <c r="BA152" s="33">
        <v>89266</v>
      </c>
      <c r="BB152" s="33">
        <v>132395</v>
      </c>
      <c r="BC152" s="33">
        <v>14800</v>
      </c>
      <c r="BD152" s="33">
        <v>31500</v>
      </c>
      <c r="BE152" s="33">
        <v>55000</v>
      </c>
      <c r="BF152" s="33">
        <v>14000</v>
      </c>
      <c r="BG152" s="33">
        <v>173600</v>
      </c>
      <c r="BH152" s="33">
        <v>27300</v>
      </c>
      <c r="BI152" s="33">
        <v>31000</v>
      </c>
      <c r="BJ152" s="33">
        <v>150000</v>
      </c>
      <c r="BK152" s="33">
        <v>20200</v>
      </c>
      <c r="BL152" s="33">
        <v>77948</v>
      </c>
      <c r="BM152" s="33">
        <v>19170</v>
      </c>
      <c r="BN152" s="33">
        <v>80253</v>
      </c>
      <c r="BO152" s="33">
        <v>18003</v>
      </c>
      <c r="BP152" s="33">
        <v>805479</v>
      </c>
      <c r="BQ152" s="33">
        <v>7846</v>
      </c>
      <c r="BR152" s="33">
        <v>9900</v>
      </c>
      <c r="BS152" s="33">
        <v>5336</v>
      </c>
      <c r="BT152" s="33">
        <v>36000</v>
      </c>
      <c r="BU152" s="33">
        <v>110046</v>
      </c>
      <c r="BV152" s="33">
        <v>15140</v>
      </c>
      <c r="BW152" s="33">
        <v>2503281</v>
      </c>
      <c r="BX152" s="33">
        <v>304909</v>
      </c>
      <c r="BY152" s="33">
        <v>17000</v>
      </c>
      <c r="BZ152" s="33">
        <v>146610</v>
      </c>
      <c r="CA152" s="33">
        <v>50331</v>
      </c>
      <c r="CB152" s="33">
        <v>7200</v>
      </c>
      <c r="CC152" s="33">
        <v>7411</v>
      </c>
      <c r="CD152" s="33">
        <v>3900</v>
      </c>
      <c r="CE152" s="33">
        <v>40000</v>
      </c>
      <c r="CF152" s="33">
        <v>111184</v>
      </c>
      <c r="CG152" s="33">
        <v>3500</v>
      </c>
      <c r="CH152" s="33"/>
      <c r="CI152" s="33"/>
      <c r="CJ152" s="33"/>
      <c r="CK152" s="33"/>
      <c r="CL152" s="33"/>
      <c r="CM152" s="33"/>
      <c r="CN152" s="15"/>
      <c r="CO152" s="2"/>
      <c r="CP152" s="2"/>
      <c r="CQ152" s="2"/>
    </row>
    <row r="153" spans="1:95" x14ac:dyDescent="0.2">
      <c r="A153" s="43" t="s">
        <v>223</v>
      </c>
      <c r="B153" s="43"/>
      <c r="D153" s="33">
        <v>3000</v>
      </c>
      <c r="E153" s="33">
        <v>197980</v>
      </c>
      <c r="F153" s="33">
        <v>86689</v>
      </c>
      <c r="G153" s="33">
        <v>30000</v>
      </c>
      <c r="H153" s="33">
        <v>92317</v>
      </c>
      <c r="I153" s="33">
        <v>170100</v>
      </c>
      <c r="J153" s="33">
        <v>25000</v>
      </c>
      <c r="K153" s="33">
        <v>133480</v>
      </c>
      <c r="L153" s="33">
        <v>27698</v>
      </c>
      <c r="M153" s="33">
        <v>27290</v>
      </c>
      <c r="N153" s="33">
        <v>2428</v>
      </c>
      <c r="O153" s="33">
        <v>107615</v>
      </c>
      <c r="P153" s="33">
        <v>0</v>
      </c>
      <c r="Q153" s="33">
        <v>12500</v>
      </c>
      <c r="R153" s="33">
        <v>0</v>
      </c>
      <c r="S153" s="33">
        <v>74185</v>
      </c>
      <c r="T153" s="33">
        <v>216473</v>
      </c>
      <c r="U153" s="33">
        <v>5000</v>
      </c>
      <c r="V153" s="33">
        <v>710000</v>
      </c>
      <c r="W153" s="33">
        <v>35246</v>
      </c>
      <c r="X153" s="33">
        <v>8700</v>
      </c>
      <c r="Y153" s="33">
        <v>103579</v>
      </c>
      <c r="Z153" s="33">
        <v>43541</v>
      </c>
      <c r="AA153" s="33">
        <v>8315</v>
      </c>
      <c r="AB153" s="33">
        <v>2529</v>
      </c>
      <c r="AC153" s="33">
        <v>10552</v>
      </c>
      <c r="AD153" s="33">
        <v>170219</v>
      </c>
      <c r="AE153" s="33">
        <v>21500</v>
      </c>
      <c r="AF153" s="33">
        <v>132915</v>
      </c>
      <c r="AG153" s="33">
        <v>45212</v>
      </c>
      <c r="AH153" s="33">
        <v>55289</v>
      </c>
      <c r="AI153" s="33">
        <v>5635</v>
      </c>
      <c r="AJ153" s="33">
        <v>636548</v>
      </c>
      <c r="AK153" s="33">
        <v>9500</v>
      </c>
      <c r="AL153" s="33">
        <v>10500</v>
      </c>
      <c r="AM153" s="33">
        <v>487230</v>
      </c>
      <c r="AN153" s="33">
        <v>2891523</v>
      </c>
      <c r="AO153" s="33">
        <v>898150</v>
      </c>
      <c r="AP153" s="33">
        <v>31175</v>
      </c>
      <c r="AQ153" s="33">
        <v>16500</v>
      </c>
      <c r="AR153" s="33">
        <v>119000</v>
      </c>
      <c r="AS153" s="33">
        <v>240055</v>
      </c>
      <c r="AT153" s="33">
        <v>22000</v>
      </c>
      <c r="AU153" s="33">
        <v>36166</v>
      </c>
      <c r="AV153" s="33">
        <v>355000</v>
      </c>
      <c r="AW153" s="33">
        <v>18231</v>
      </c>
      <c r="AX153" s="33">
        <v>17000</v>
      </c>
      <c r="AY153" s="33">
        <v>71700</v>
      </c>
      <c r="AZ153" s="33">
        <v>0</v>
      </c>
      <c r="BA153" s="33">
        <v>135027</v>
      </c>
      <c r="BB153" s="33">
        <v>133228</v>
      </c>
      <c r="BC153" s="33">
        <v>14800</v>
      </c>
      <c r="BD153" s="33">
        <v>63000</v>
      </c>
      <c r="BE153" s="33">
        <v>55000</v>
      </c>
      <c r="BF153" s="33">
        <v>18777</v>
      </c>
      <c r="BG153" s="33">
        <v>173600</v>
      </c>
      <c r="BH153" s="33">
        <v>27300</v>
      </c>
      <c r="BI153" s="33">
        <v>31000</v>
      </c>
      <c r="BJ153" s="33">
        <v>150000</v>
      </c>
      <c r="BK153" s="33">
        <v>20200</v>
      </c>
      <c r="BL153" s="33">
        <v>74948</v>
      </c>
      <c r="BM153" s="33">
        <v>6500</v>
      </c>
      <c r="BN153" s="33">
        <v>80253</v>
      </c>
      <c r="BO153" s="33">
        <v>18003</v>
      </c>
      <c r="BP153" s="33">
        <v>805479</v>
      </c>
      <c r="BQ153" s="33">
        <v>7846</v>
      </c>
      <c r="BR153" s="33">
        <v>16700</v>
      </c>
      <c r="BS153" s="33">
        <v>5336</v>
      </c>
      <c r="BT153" s="33">
        <v>36000</v>
      </c>
      <c r="BU153" s="33">
        <v>109141</v>
      </c>
      <c r="BV153" s="33">
        <v>15000</v>
      </c>
      <c r="BW153" s="33">
        <v>2503281</v>
      </c>
      <c r="BX153" s="33">
        <v>407990</v>
      </c>
      <c r="BY153" s="33">
        <v>17000</v>
      </c>
      <c r="BZ153" s="33">
        <v>146610</v>
      </c>
      <c r="CA153" s="33">
        <v>50331</v>
      </c>
      <c r="CB153" s="33">
        <v>11500</v>
      </c>
      <c r="CC153" s="33">
        <v>7411</v>
      </c>
      <c r="CD153" s="33">
        <v>9000</v>
      </c>
      <c r="CE153" s="33">
        <v>78420</v>
      </c>
      <c r="CF153" s="33">
        <v>111184</v>
      </c>
      <c r="CG153" s="33">
        <v>36000</v>
      </c>
      <c r="CH153" s="33"/>
      <c r="CI153" s="33"/>
      <c r="CJ153" s="33"/>
      <c r="CK153" s="33"/>
      <c r="CL153" s="33"/>
      <c r="CM153" s="33"/>
      <c r="CN153" s="15"/>
      <c r="CO153" s="2"/>
      <c r="CP153" s="2"/>
      <c r="CQ153" s="2"/>
    </row>
    <row r="154" spans="1:95" x14ac:dyDescent="0.2">
      <c r="A154" s="43" t="s">
        <v>224</v>
      </c>
      <c r="B154" s="43"/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3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200</v>
      </c>
      <c r="V154" s="33">
        <v>0</v>
      </c>
      <c r="W154" s="33">
        <v>235</v>
      </c>
      <c r="X154" s="33">
        <v>65</v>
      </c>
      <c r="Y154" s="33">
        <v>0</v>
      </c>
      <c r="Z154" s="33">
        <v>0</v>
      </c>
      <c r="AA154" s="33">
        <v>0</v>
      </c>
      <c r="AB154" s="33">
        <v>0</v>
      </c>
      <c r="AC154" s="33">
        <v>3688</v>
      </c>
      <c r="AD154" s="33">
        <v>142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155898</v>
      </c>
      <c r="AO154" s="33">
        <v>0</v>
      </c>
      <c r="AP154" s="33">
        <v>677</v>
      </c>
      <c r="AQ154" s="33">
        <v>0</v>
      </c>
      <c r="AR154" s="33">
        <v>0</v>
      </c>
      <c r="AS154" s="33">
        <v>0</v>
      </c>
      <c r="AT154" s="33">
        <v>0</v>
      </c>
      <c r="AU154" s="33">
        <v>147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525</v>
      </c>
      <c r="BB154" s="33">
        <v>0</v>
      </c>
      <c r="BC154" s="33">
        <v>250</v>
      </c>
      <c r="BD154" s="33">
        <v>200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100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108</v>
      </c>
      <c r="BT154" s="33">
        <v>0</v>
      </c>
      <c r="BU154" s="33">
        <v>0</v>
      </c>
      <c r="BV154" s="33">
        <v>0</v>
      </c>
      <c r="BW154" s="33">
        <v>0</v>
      </c>
      <c r="BX154" s="33">
        <v>1603</v>
      </c>
      <c r="BY154" s="33">
        <v>1200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  <c r="CG154" s="33">
        <v>0</v>
      </c>
      <c r="CH154" s="33"/>
      <c r="CI154" s="33"/>
      <c r="CJ154" s="33"/>
      <c r="CK154" s="33"/>
      <c r="CL154" s="33"/>
      <c r="CM154" s="33"/>
      <c r="CN154" s="15"/>
      <c r="CO154" s="2"/>
      <c r="CP154" s="2"/>
      <c r="CQ154" s="2"/>
    </row>
    <row r="155" spans="1:95" x14ac:dyDescent="0.2">
      <c r="A155" s="52" t="s">
        <v>227</v>
      </c>
      <c r="B155" s="52"/>
      <c r="C155" s="52"/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v>0</v>
      </c>
      <c r="BG155" s="33">
        <v>0</v>
      </c>
      <c r="BH155" s="33">
        <v>0</v>
      </c>
      <c r="BI155" s="33">
        <v>0</v>
      </c>
      <c r="BJ155" s="33">
        <v>0</v>
      </c>
      <c r="BK155" s="33">
        <v>0</v>
      </c>
      <c r="BL155" s="33">
        <v>0</v>
      </c>
      <c r="BM155" s="33">
        <v>0</v>
      </c>
      <c r="BN155" s="33">
        <v>0</v>
      </c>
      <c r="BO155" s="33">
        <v>0</v>
      </c>
      <c r="BP155" s="33">
        <v>0</v>
      </c>
      <c r="BQ155" s="33">
        <v>0</v>
      </c>
      <c r="BR155" s="33">
        <v>0</v>
      </c>
      <c r="BS155" s="33">
        <v>0</v>
      </c>
      <c r="BT155" s="33">
        <v>0</v>
      </c>
      <c r="BU155" s="33">
        <v>0</v>
      </c>
      <c r="BV155" s="33">
        <v>0</v>
      </c>
      <c r="BW155" s="33">
        <v>0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0</v>
      </c>
      <c r="CD155" s="33">
        <v>0</v>
      </c>
      <c r="CE155" s="33">
        <v>0</v>
      </c>
      <c r="CF155" s="33">
        <v>0</v>
      </c>
      <c r="CG155" s="33">
        <v>0</v>
      </c>
      <c r="CH155" s="33"/>
      <c r="CI155" s="33"/>
      <c r="CJ155" s="33"/>
      <c r="CK155" s="33"/>
      <c r="CL155" s="33"/>
      <c r="CM155" s="33"/>
      <c r="CN155" s="15"/>
      <c r="CO155" s="2"/>
      <c r="CP155" s="2"/>
      <c r="CQ155" s="2"/>
    </row>
    <row r="156" spans="1:95" x14ac:dyDescent="0.2">
      <c r="A156" s="43" t="s">
        <v>84</v>
      </c>
      <c r="B156" s="43"/>
      <c r="D156" s="33">
        <v>4948</v>
      </c>
      <c r="E156" s="33">
        <v>319735</v>
      </c>
      <c r="F156" s="33">
        <v>162830</v>
      </c>
      <c r="G156" s="33">
        <v>44355</v>
      </c>
      <c r="H156" s="33">
        <v>157904</v>
      </c>
      <c r="I156" s="33">
        <v>269003</v>
      </c>
      <c r="J156" s="33">
        <v>57168</v>
      </c>
      <c r="K156" s="33">
        <v>244764</v>
      </c>
      <c r="L156" s="33">
        <v>48155</v>
      </c>
      <c r="M156" s="33">
        <v>27584</v>
      </c>
      <c r="N156" s="33">
        <v>6703</v>
      </c>
      <c r="O156" s="33">
        <v>128591</v>
      </c>
      <c r="P156" s="33">
        <v>0</v>
      </c>
      <c r="Q156" s="33">
        <v>6974</v>
      </c>
      <c r="R156" s="33">
        <v>0</v>
      </c>
      <c r="S156" s="33">
        <v>44280</v>
      </c>
      <c r="T156" s="33">
        <v>419000</v>
      </c>
      <c r="U156" s="33">
        <v>12953</v>
      </c>
      <c r="V156" s="33">
        <v>1196300</v>
      </c>
      <c r="W156" s="33">
        <v>77244</v>
      </c>
      <c r="X156" s="33">
        <v>14006</v>
      </c>
      <c r="Y156" s="33">
        <v>89667</v>
      </c>
      <c r="Z156" s="33">
        <v>97999</v>
      </c>
      <c r="AA156" s="33">
        <v>18421</v>
      </c>
      <c r="AB156" s="33">
        <v>2125</v>
      </c>
      <c r="AC156" s="33">
        <v>39583</v>
      </c>
      <c r="AD156" s="33">
        <v>189105</v>
      </c>
      <c r="AE156" s="33">
        <v>32246</v>
      </c>
      <c r="AF156" s="33">
        <v>248660</v>
      </c>
      <c r="AG156" s="33">
        <v>77749</v>
      </c>
      <c r="AH156" s="33">
        <v>83557</v>
      </c>
      <c r="AI156" s="33">
        <v>17862</v>
      </c>
      <c r="AJ156" s="33">
        <v>927256</v>
      </c>
      <c r="AK156" s="33">
        <v>6156</v>
      </c>
      <c r="AL156" s="33">
        <v>35335</v>
      </c>
      <c r="AM156" s="33">
        <v>597</v>
      </c>
      <c r="AN156" s="33">
        <v>3867055</v>
      </c>
      <c r="AO156" s="33">
        <v>1267613</v>
      </c>
      <c r="AP156" s="33">
        <v>49100</v>
      </c>
      <c r="AQ156" s="33">
        <v>22435</v>
      </c>
      <c r="AR156" s="33">
        <v>126174</v>
      </c>
      <c r="AS156" s="33">
        <v>312977</v>
      </c>
      <c r="AT156" s="33">
        <v>46944</v>
      </c>
      <c r="AU156" s="33">
        <v>49384</v>
      </c>
      <c r="AV156" s="33">
        <v>536384</v>
      </c>
      <c r="AW156" s="33">
        <v>31936</v>
      </c>
      <c r="AX156" s="33">
        <v>36876</v>
      </c>
      <c r="AY156" s="33">
        <v>110590</v>
      </c>
      <c r="AZ156" s="33">
        <v>0</v>
      </c>
      <c r="BA156" s="33">
        <v>124190</v>
      </c>
      <c r="BB156" s="33">
        <v>194310</v>
      </c>
      <c r="BC156" s="33">
        <v>29013</v>
      </c>
      <c r="BD156" s="33">
        <v>67627</v>
      </c>
      <c r="BE156" s="33">
        <v>108731</v>
      </c>
      <c r="BF156" s="33">
        <v>24006</v>
      </c>
      <c r="BG156" s="33">
        <v>347832</v>
      </c>
      <c r="BH156" s="33">
        <v>41257</v>
      </c>
      <c r="BI156" s="33">
        <v>55775</v>
      </c>
      <c r="BJ156" s="33">
        <v>208345</v>
      </c>
      <c r="BK156" s="33">
        <v>37482</v>
      </c>
      <c r="BL156" s="33">
        <v>139124</v>
      </c>
      <c r="BM156" s="33">
        <v>18670</v>
      </c>
      <c r="BN156" s="33">
        <v>148395</v>
      </c>
      <c r="BO156" s="33">
        <v>34923</v>
      </c>
      <c r="BP156" s="33">
        <v>1084085</v>
      </c>
      <c r="BQ156" s="33">
        <v>19183</v>
      </c>
      <c r="BR156" s="33">
        <v>39622</v>
      </c>
      <c r="BS156" s="33">
        <v>18091</v>
      </c>
      <c r="BT156" s="33">
        <v>58384</v>
      </c>
      <c r="BU156" s="33">
        <v>186530</v>
      </c>
      <c r="BV156" s="33">
        <v>36361</v>
      </c>
      <c r="BW156" s="33">
        <v>4095298</v>
      </c>
      <c r="BX156" s="33">
        <v>435452</v>
      </c>
      <c r="BY156" s="33">
        <v>25438</v>
      </c>
      <c r="BZ156" s="33">
        <v>229318</v>
      </c>
      <c r="CA156" s="33">
        <v>80092</v>
      </c>
      <c r="CB156" s="33">
        <v>16519</v>
      </c>
      <c r="CC156" s="33">
        <v>26000</v>
      </c>
      <c r="CD156" s="33">
        <v>10428</v>
      </c>
      <c r="CE156" s="33">
        <v>84988</v>
      </c>
      <c r="CF156" s="33">
        <v>151856</v>
      </c>
      <c r="CG156" s="33">
        <v>65208</v>
      </c>
      <c r="CH156" s="33"/>
      <c r="CI156" s="33"/>
      <c r="CJ156" s="33"/>
      <c r="CK156" s="33"/>
      <c r="CL156" s="33"/>
      <c r="CM156" s="33"/>
      <c r="CN156" s="15"/>
      <c r="CO156" s="2"/>
      <c r="CP156" s="2"/>
      <c r="CQ156" s="2"/>
    </row>
    <row r="157" spans="1:95" x14ac:dyDescent="0.2">
      <c r="A157" s="43" t="s">
        <v>85</v>
      </c>
      <c r="B157" s="43"/>
      <c r="D157" s="33">
        <v>4092</v>
      </c>
      <c r="E157" s="33">
        <v>318595</v>
      </c>
      <c r="F157" s="33">
        <v>191640</v>
      </c>
      <c r="G157" s="33">
        <v>46817</v>
      </c>
      <c r="H157" s="33">
        <v>182439</v>
      </c>
      <c r="I157" s="33">
        <v>346409</v>
      </c>
      <c r="J157" s="33">
        <v>48384</v>
      </c>
      <c r="K157" s="33">
        <v>291292</v>
      </c>
      <c r="L157" s="33">
        <v>56171</v>
      </c>
      <c r="M157" s="33">
        <v>26681</v>
      </c>
      <c r="N157" s="33">
        <v>5618</v>
      </c>
      <c r="O157" s="33">
        <v>165946</v>
      </c>
      <c r="P157" s="33">
        <v>0</v>
      </c>
      <c r="Q157" s="33">
        <v>5793</v>
      </c>
      <c r="R157" s="33">
        <v>0</v>
      </c>
      <c r="S157" s="33">
        <v>58453</v>
      </c>
      <c r="T157" s="33">
        <v>532600</v>
      </c>
      <c r="U157" s="33">
        <v>10571</v>
      </c>
      <c r="V157" s="33">
        <v>1507900</v>
      </c>
      <c r="W157" s="33">
        <v>69007</v>
      </c>
      <c r="X157" s="33">
        <v>9562</v>
      </c>
      <c r="Y157" s="33">
        <v>137328</v>
      </c>
      <c r="Z157" s="33">
        <v>105205</v>
      </c>
      <c r="AA157" s="33">
        <v>12843</v>
      </c>
      <c r="AB157" s="33">
        <v>1300</v>
      </c>
      <c r="AC157" s="33">
        <v>24929</v>
      </c>
      <c r="AD157" s="33">
        <v>148081</v>
      </c>
      <c r="AE157" s="33">
        <v>39817</v>
      </c>
      <c r="AF157" s="33">
        <v>273898</v>
      </c>
      <c r="AG157" s="33">
        <v>88198</v>
      </c>
      <c r="AH157" s="33">
        <v>99539</v>
      </c>
      <c r="AI157" s="33">
        <v>14301</v>
      </c>
      <c r="AJ157" s="33">
        <v>1112056</v>
      </c>
      <c r="AK157" s="33">
        <v>4283</v>
      </c>
      <c r="AL157" s="33">
        <v>31074</v>
      </c>
      <c r="AM157" s="33">
        <v>729</v>
      </c>
      <c r="AN157" s="33">
        <v>3077912</v>
      </c>
      <c r="AO157" s="33">
        <v>1355421</v>
      </c>
      <c r="AP157" s="33">
        <v>41063</v>
      </c>
      <c r="AQ157" s="33">
        <v>20081</v>
      </c>
      <c r="AR157" s="33">
        <v>110106</v>
      </c>
      <c r="AS157" s="33">
        <v>350930</v>
      </c>
      <c r="AT157" s="33">
        <v>45235</v>
      </c>
      <c r="AU157" s="33">
        <v>34161</v>
      </c>
      <c r="AV157" s="33">
        <v>659564</v>
      </c>
      <c r="AW157" s="33">
        <v>36871</v>
      </c>
      <c r="AX157" s="33">
        <v>38488</v>
      </c>
      <c r="AY157" s="33">
        <v>125846</v>
      </c>
      <c r="AZ157" s="33">
        <v>0</v>
      </c>
      <c r="BA157" s="33">
        <v>141148</v>
      </c>
      <c r="BB157" s="33">
        <v>249175</v>
      </c>
      <c r="BC157" s="33">
        <v>40775</v>
      </c>
      <c r="BD157" s="33">
        <v>75381</v>
      </c>
      <c r="BE157" s="33">
        <v>81287</v>
      </c>
      <c r="BF157" s="33">
        <v>19447</v>
      </c>
      <c r="BG157" s="33">
        <v>346908</v>
      </c>
      <c r="BH157" s="33">
        <v>42789</v>
      </c>
      <c r="BI157" s="33">
        <v>50520</v>
      </c>
      <c r="BJ157" s="33">
        <v>192721</v>
      </c>
      <c r="BK157" s="33">
        <v>29118</v>
      </c>
      <c r="BL157" s="33">
        <v>92154</v>
      </c>
      <c r="BM157" s="33">
        <v>11820</v>
      </c>
      <c r="BN157" s="33">
        <v>142964</v>
      </c>
      <c r="BO157" s="33">
        <v>40485</v>
      </c>
      <c r="BP157" s="33">
        <v>1443918</v>
      </c>
      <c r="BQ157" s="33">
        <v>17745</v>
      </c>
      <c r="BR157" s="33">
        <v>21598</v>
      </c>
      <c r="BS157" s="33">
        <v>11853</v>
      </c>
      <c r="BT157" s="33">
        <v>67027</v>
      </c>
      <c r="BU157" s="33">
        <v>161660</v>
      </c>
      <c r="BV157" s="33">
        <v>41632</v>
      </c>
      <c r="BW157" s="33">
        <v>4564349</v>
      </c>
      <c r="BX157" s="33">
        <v>444396</v>
      </c>
      <c r="BY157" s="33">
        <v>24236</v>
      </c>
      <c r="BZ157" s="33">
        <v>255540</v>
      </c>
      <c r="CA157" s="33">
        <v>94801</v>
      </c>
      <c r="CB157" s="33">
        <v>15025</v>
      </c>
      <c r="CC157" s="33">
        <v>26000</v>
      </c>
      <c r="CD157" s="33">
        <v>10924</v>
      </c>
      <c r="CE157" s="33">
        <v>65309</v>
      </c>
      <c r="CF157" s="33">
        <v>167732</v>
      </c>
      <c r="CG157" s="33">
        <v>74117</v>
      </c>
      <c r="CH157" s="33"/>
      <c r="CI157" s="33"/>
      <c r="CJ157" s="33"/>
      <c r="CK157" s="33"/>
      <c r="CL157" s="33"/>
      <c r="CM157" s="33"/>
      <c r="CN157" s="15"/>
      <c r="CO157" s="2"/>
      <c r="CP157" s="2"/>
      <c r="CQ157" s="2"/>
    </row>
    <row r="158" spans="1:95" x14ac:dyDescent="0.2">
      <c r="A158" s="43" t="s">
        <v>86</v>
      </c>
      <c r="B158" s="43"/>
      <c r="D158" s="33">
        <v>4139</v>
      </c>
      <c r="E158" s="33">
        <v>277972</v>
      </c>
      <c r="F158" s="33">
        <v>128115</v>
      </c>
      <c r="G158" s="33">
        <v>42630</v>
      </c>
      <c r="H158" s="33">
        <v>156316</v>
      </c>
      <c r="I158" s="33">
        <v>276451</v>
      </c>
      <c r="J158" s="33">
        <v>49474</v>
      </c>
      <c r="K158" s="33">
        <v>246659</v>
      </c>
      <c r="L158" s="33">
        <v>47039</v>
      </c>
      <c r="M158" s="33">
        <v>25348</v>
      </c>
      <c r="N158" s="33">
        <v>4629</v>
      </c>
      <c r="O158" s="33">
        <v>133477</v>
      </c>
      <c r="P158" s="33">
        <v>0</v>
      </c>
      <c r="Q158" s="33">
        <v>5627</v>
      </c>
      <c r="R158" s="33">
        <v>0</v>
      </c>
      <c r="S158" s="33">
        <v>44779</v>
      </c>
      <c r="T158" s="33">
        <v>430375</v>
      </c>
      <c r="U158" s="33">
        <v>11355</v>
      </c>
      <c r="V158" s="33">
        <v>1238858</v>
      </c>
      <c r="W158" s="33">
        <v>65935</v>
      </c>
      <c r="X158" s="33">
        <v>10468</v>
      </c>
      <c r="Y158" s="33">
        <v>96325</v>
      </c>
      <c r="Z158" s="33">
        <v>94572</v>
      </c>
      <c r="AA158" s="33">
        <v>14135</v>
      </c>
      <c r="AB158" s="33">
        <v>1564</v>
      </c>
      <c r="AC158" s="33">
        <v>29762</v>
      </c>
      <c r="AD158" s="33">
        <v>189105</v>
      </c>
      <c r="AE158" s="33">
        <v>31336</v>
      </c>
      <c r="AF158" s="33">
        <v>243931</v>
      </c>
      <c r="AG158" s="33">
        <v>74016</v>
      </c>
      <c r="AH158" s="33">
        <v>82095</v>
      </c>
      <c r="AI158" s="33">
        <v>14719</v>
      </c>
      <c r="AJ158" s="33">
        <v>916790</v>
      </c>
      <c r="AK158" s="33">
        <v>4332</v>
      </c>
      <c r="AL158" s="33">
        <v>30858</v>
      </c>
      <c r="AM158" s="33">
        <v>611</v>
      </c>
      <c r="AN158" s="33">
        <v>3113787</v>
      </c>
      <c r="AO158" s="33">
        <v>1169649</v>
      </c>
      <c r="AP158" s="33">
        <v>41276</v>
      </c>
      <c r="AQ158" s="33">
        <v>18274</v>
      </c>
      <c r="AR158" s="33">
        <v>110027</v>
      </c>
      <c r="AS158" s="33">
        <v>304510</v>
      </c>
      <c r="AT158" s="33">
        <v>42577</v>
      </c>
      <c r="AU158" s="33">
        <v>36543</v>
      </c>
      <c r="AV158" s="33">
        <v>541266</v>
      </c>
      <c r="AW158" s="33">
        <v>31895</v>
      </c>
      <c r="AX158" s="33">
        <v>35244</v>
      </c>
      <c r="AY158" s="33">
        <v>108981</v>
      </c>
      <c r="AZ158" s="33">
        <v>0</v>
      </c>
      <c r="BA158" s="33">
        <v>122276</v>
      </c>
      <c r="BB158" s="33">
        <v>198648</v>
      </c>
      <c r="BC158" s="33">
        <v>30128</v>
      </c>
      <c r="BD158" s="33">
        <v>65146</v>
      </c>
      <c r="BE158" s="33">
        <v>89804</v>
      </c>
      <c r="BF158" s="33">
        <v>20248</v>
      </c>
      <c r="BG158" s="33">
        <v>276001</v>
      </c>
      <c r="BH158" s="33">
        <v>39097</v>
      </c>
      <c r="BI158" s="33">
        <v>49220</v>
      </c>
      <c r="BJ158" s="33">
        <v>184389</v>
      </c>
      <c r="BK158" s="33">
        <v>28131</v>
      </c>
      <c r="BL158" s="33">
        <v>109253</v>
      </c>
      <c r="BM158" s="33">
        <v>13970</v>
      </c>
      <c r="BN158" s="33">
        <v>132690</v>
      </c>
      <c r="BO158" s="33">
        <v>34804</v>
      </c>
      <c r="BP158" s="33">
        <v>1141832</v>
      </c>
      <c r="BQ158" s="33">
        <v>16731</v>
      </c>
      <c r="BR158" s="33">
        <v>21600</v>
      </c>
      <c r="BS158" s="33">
        <v>13292</v>
      </c>
      <c r="BT158" s="33">
        <v>56122</v>
      </c>
      <c r="BU158" s="33">
        <v>158988</v>
      </c>
      <c r="BV158" s="33">
        <v>35707</v>
      </c>
      <c r="BW158" s="33">
        <v>3962494</v>
      </c>
      <c r="BX158" s="33">
        <v>405306</v>
      </c>
      <c r="BY158" s="33">
        <v>20650</v>
      </c>
      <c r="BZ158" s="33">
        <v>223576</v>
      </c>
      <c r="CA158" s="33">
        <v>79945</v>
      </c>
      <c r="CB158" s="33">
        <v>15119</v>
      </c>
      <c r="CC158" s="33">
        <v>24000</v>
      </c>
      <c r="CD158" s="33">
        <v>9664</v>
      </c>
      <c r="CE158" s="33">
        <v>72343</v>
      </c>
      <c r="CF158" s="33">
        <v>144472</v>
      </c>
      <c r="CG158" s="33">
        <v>64012</v>
      </c>
      <c r="CH158" s="33"/>
      <c r="CI158" s="33"/>
      <c r="CJ158" s="33"/>
      <c r="CK158" s="33"/>
      <c r="CL158" s="33"/>
      <c r="CM158" s="33"/>
      <c r="CN158" s="15"/>
      <c r="CO158" s="2"/>
      <c r="CP158" s="2"/>
      <c r="CQ158" s="2"/>
    </row>
    <row r="159" spans="1:95" x14ac:dyDescent="0.2">
      <c r="A159" s="52" t="s">
        <v>228</v>
      </c>
      <c r="B159" s="52"/>
      <c r="C159" s="52"/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33">
        <v>0</v>
      </c>
      <c r="BR159" s="33">
        <v>0</v>
      </c>
      <c r="BS159" s="33">
        <v>0</v>
      </c>
      <c r="BT159" s="33">
        <v>0</v>
      </c>
      <c r="BU159" s="33">
        <v>0</v>
      </c>
      <c r="BV159" s="33">
        <v>0</v>
      </c>
      <c r="BW159" s="33">
        <v>0</v>
      </c>
      <c r="BX159" s="33">
        <v>0</v>
      </c>
      <c r="BY159" s="33">
        <v>0</v>
      </c>
      <c r="BZ159" s="33">
        <v>0</v>
      </c>
      <c r="CA159" s="33">
        <v>0</v>
      </c>
      <c r="CB159" s="33">
        <v>0</v>
      </c>
      <c r="CC159" s="33">
        <v>0</v>
      </c>
      <c r="CD159" s="33">
        <v>0</v>
      </c>
      <c r="CE159" s="33">
        <v>0</v>
      </c>
      <c r="CF159" s="33">
        <v>0</v>
      </c>
      <c r="CG159" s="33">
        <v>0</v>
      </c>
      <c r="CH159" s="33"/>
      <c r="CI159" s="33"/>
      <c r="CJ159" s="33"/>
      <c r="CK159" s="33"/>
      <c r="CL159" s="33"/>
      <c r="CM159" s="33"/>
      <c r="CN159" s="15"/>
      <c r="CO159" s="2"/>
      <c r="CP159" s="2"/>
      <c r="CQ159" s="2"/>
    </row>
    <row r="160" spans="1:95" x14ac:dyDescent="0.2">
      <c r="A160" s="43" t="s">
        <v>180</v>
      </c>
      <c r="B160" s="43"/>
      <c r="D160" s="33">
        <v>92</v>
      </c>
      <c r="E160" s="33">
        <v>1482</v>
      </c>
      <c r="F160" s="33">
        <v>747</v>
      </c>
      <c r="G160" s="33">
        <v>320</v>
      </c>
      <c r="H160" s="33">
        <v>486</v>
      </c>
      <c r="I160" s="33">
        <v>1643</v>
      </c>
      <c r="J160" s="33">
        <v>327</v>
      </c>
      <c r="K160" s="33">
        <v>1112</v>
      </c>
      <c r="L160" s="33">
        <v>524</v>
      </c>
      <c r="M160" s="33">
        <v>146</v>
      </c>
      <c r="N160" s="33">
        <v>27</v>
      </c>
      <c r="O160" s="33">
        <v>795</v>
      </c>
      <c r="P160" s="33">
        <v>0</v>
      </c>
      <c r="Q160" s="33">
        <v>27</v>
      </c>
      <c r="R160" s="33">
        <v>0</v>
      </c>
      <c r="S160" s="33">
        <v>147</v>
      </c>
      <c r="T160" s="33">
        <v>1133</v>
      </c>
      <c r="U160" s="33">
        <v>177</v>
      </c>
      <c r="V160" s="33">
        <v>5246</v>
      </c>
      <c r="W160" s="33">
        <v>265</v>
      </c>
      <c r="X160" s="33">
        <v>137</v>
      </c>
      <c r="Y160" s="33">
        <v>467</v>
      </c>
      <c r="Z160" s="33">
        <v>274</v>
      </c>
      <c r="AA160" s="33">
        <v>84</v>
      </c>
      <c r="AB160" s="33">
        <v>9</v>
      </c>
      <c r="AC160" s="33">
        <v>1845</v>
      </c>
      <c r="AD160" s="33">
        <v>871</v>
      </c>
      <c r="AE160" s="33">
        <v>238</v>
      </c>
      <c r="AF160" s="33">
        <v>1049</v>
      </c>
      <c r="AG160" s="33">
        <v>1716</v>
      </c>
      <c r="AH160" s="33">
        <v>1363</v>
      </c>
      <c r="AI160" s="33">
        <v>68</v>
      </c>
      <c r="AJ160" s="33">
        <v>3294</v>
      </c>
      <c r="AK160" s="33">
        <v>21</v>
      </c>
      <c r="AL160" s="33">
        <v>65</v>
      </c>
      <c r="AM160" s="33">
        <v>2744</v>
      </c>
      <c r="AN160" s="33">
        <v>120516</v>
      </c>
      <c r="AO160" s="33">
        <v>5353</v>
      </c>
      <c r="AP160" s="33">
        <v>647</v>
      </c>
      <c r="AQ160" s="33">
        <v>98</v>
      </c>
      <c r="AR160" s="33">
        <v>386</v>
      </c>
      <c r="AS160" s="33">
        <v>1872</v>
      </c>
      <c r="AT160" s="33">
        <v>114</v>
      </c>
      <c r="AU160" s="33">
        <v>355</v>
      </c>
      <c r="AV160" s="33">
        <v>2781</v>
      </c>
      <c r="AW160" s="33">
        <v>106</v>
      </c>
      <c r="AX160" s="33">
        <v>115</v>
      </c>
      <c r="AY160" s="33">
        <v>866</v>
      </c>
      <c r="AZ160" s="33">
        <v>0</v>
      </c>
      <c r="BA160" s="33">
        <v>1050</v>
      </c>
      <c r="BB160" s="33">
        <v>1820</v>
      </c>
      <c r="BC160" s="33">
        <v>337</v>
      </c>
      <c r="BD160" s="33">
        <v>691</v>
      </c>
      <c r="BE160" s="33">
        <v>612</v>
      </c>
      <c r="BF160" s="33">
        <v>370</v>
      </c>
      <c r="BG160" s="33">
        <v>1414</v>
      </c>
      <c r="BH160" s="33">
        <v>161</v>
      </c>
      <c r="BI160" s="33">
        <v>304</v>
      </c>
      <c r="BJ160" s="33">
        <v>948</v>
      </c>
      <c r="BK160" s="33">
        <v>146</v>
      </c>
      <c r="BL160" s="33">
        <v>728</v>
      </c>
      <c r="BM160" s="33">
        <v>128</v>
      </c>
      <c r="BN160" s="33">
        <v>550</v>
      </c>
      <c r="BO160" s="33">
        <v>311</v>
      </c>
      <c r="BP160" s="33">
        <v>6109</v>
      </c>
      <c r="BQ160" s="33">
        <v>55</v>
      </c>
      <c r="BR160" s="33">
        <v>88</v>
      </c>
      <c r="BS160" s="33">
        <v>211</v>
      </c>
      <c r="BT160" s="33">
        <v>244</v>
      </c>
      <c r="BU160" s="33">
        <v>1172</v>
      </c>
      <c r="BV160" s="33">
        <v>156</v>
      </c>
      <c r="BW160" s="33">
        <v>9816</v>
      </c>
      <c r="BX160" s="33">
        <v>2135</v>
      </c>
      <c r="BY160" s="33">
        <v>232</v>
      </c>
      <c r="BZ160" s="33">
        <v>1542</v>
      </c>
      <c r="CA160" s="33">
        <v>443</v>
      </c>
      <c r="CB160" s="33">
        <v>75</v>
      </c>
      <c r="CC160" s="33">
        <v>65</v>
      </c>
      <c r="CD160" s="33">
        <v>36</v>
      </c>
      <c r="CE160" s="33">
        <v>440</v>
      </c>
      <c r="CF160" s="33">
        <v>1030</v>
      </c>
      <c r="CG160" s="33">
        <v>246</v>
      </c>
      <c r="CH160" s="33"/>
      <c r="CI160" s="33"/>
      <c r="CJ160" s="33"/>
      <c r="CK160" s="33"/>
      <c r="CL160" s="33"/>
      <c r="CM160" s="33"/>
      <c r="CN160" s="15"/>
      <c r="CO160" s="2"/>
      <c r="CP160" s="2"/>
      <c r="CQ160" s="2"/>
    </row>
    <row r="161" spans="1:109" x14ac:dyDescent="0.2">
      <c r="A161" s="43" t="s">
        <v>181</v>
      </c>
      <c r="B161" s="43"/>
      <c r="D161" s="33">
        <v>92</v>
      </c>
      <c r="E161" s="33">
        <v>667</v>
      </c>
      <c r="F161" s="33">
        <v>574</v>
      </c>
      <c r="G161" s="33">
        <v>282</v>
      </c>
      <c r="H161" s="33">
        <v>265</v>
      </c>
      <c r="I161" s="33">
        <v>1002</v>
      </c>
      <c r="J161" s="33">
        <v>214</v>
      </c>
      <c r="K161" s="33">
        <v>730</v>
      </c>
      <c r="L161" s="33">
        <v>482</v>
      </c>
      <c r="M161" s="33">
        <v>77</v>
      </c>
      <c r="N161" s="33">
        <v>26</v>
      </c>
      <c r="O161" s="33">
        <v>569</v>
      </c>
      <c r="P161" s="33">
        <v>0</v>
      </c>
      <c r="Q161" s="33">
        <v>15</v>
      </c>
      <c r="R161" s="33">
        <v>0</v>
      </c>
      <c r="S161" s="33">
        <v>89</v>
      </c>
      <c r="T161" s="33">
        <v>723</v>
      </c>
      <c r="U161" s="33">
        <v>168</v>
      </c>
      <c r="V161" s="33">
        <v>1816</v>
      </c>
      <c r="W161" s="33">
        <v>210</v>
      </c>
      <c r="X161" s="33">
        <v>126</v>
      </c>
      <c r="Y161" s="33">
        <v>227</v>
      </c>
      <c r="Z161" s="33">
        <v>184</v>
      </c>
      <c r="AA161" s="33">
        <v>76</v>
      </c>
      <c r="AB161" s="33">
        <v>8</v>
      </c>
      <c r="AC161" s="33">
        <v>1841</v>
      </c>
      <c r="AD161" s="33">
        <v>696</v>
      </c>
      <c r="AE161" s="33">
        <v>178</v>
      </c>
      <c r="AF161" s="33">
        <v>429</v>
      </c>
      <c r="AG161" s="33">
        <v>1633</v>
      </c>
      <c r="AH161" s="33">
        <v>882</v>
      </c>
      <c r="AI161" s="33">
        <v>57</v>
      </c>
      <c r="AJ161" s="33">
        <v>1519</v>
      </c>
      <c r="AK161" s="33">
        <v>18</v>
      </c>
      <c r="AL161" s="33">
        <v>56</v>
      </c>
      <c r="AM161" s="33">
        <v>806</v>
      </c>
      <c r="AN161" s="33">
        <v>116265</v>
      </c>
      <c r="AO161" s="33">
        <v>2730</v>
      </c>
      <c r="AP161" s="33">
        <v>525</v>
      </c>
      <c r="AQ161" s="33">
        <v>88</v>
      </c>
      <c r="AR161" s="33">
        <v>252</v>
      </c>
      <c r="AS161" s="33">
        <v>1044</v>
      </c>
      <c r="AT161" s="33">
        <v>95</v>
      </c>
      <c r="AU161" s="33">
        <v>284</v>
      </c>
      <c r="AV161" s="33">
        <v>1369</v>
      </c>
      <c r="AW161" s="33">
        <v>81</v>
      </c>
      <c r="AX161" s="33">
        <v>79</v>
      </c>
      <c r="AY161" s="33">
        <v>546</v>
      </c>
      <c r="AZ161" s="33">
        <v>0</v>
      </c>
      <c r="BA161" s="33">
        <v>583</v>
      </c>
      <c r="BB161" s="33">
        <v>1387</v>
      </c>
      <c r="BC161" s="33">
        <v>247</v>
      </c>
      <c r="BD161" s="33">
        <v>607</v>
      </c>
      <c r="BE161" s="33">
        <v>516</v>
      </c>
      <c r="BF161" s="33">
        <v>365</v>
      </c>
      <c r="BG161" s="33">
        <v>547</v>
      </c>
      <c r="BH161" s="33">
        <v>95</v>
      </c>
      <c r="BI161" s="33">
        <v>245</v>
      </c>
      <c r="BJ161" s="33">
        <v>510</v>
      </c>
      <c r="BK161" s="33">
        <v>127</v>
      </c>
      <c r="BL161" s="33">
        <v>612</v>
      </c>
      <c r="BM161" s="33">
        <v>117</v>
      </c>
      <c r="BN161" s="33">
        <v>384</v>
      </c>
      <c r="BO161" s="33">
        <v>296</v>
      </c>
      <c r="BP161" s="33">
        <v>1925</v>
      </c>
      <c r="BQ161" s="33">
        <v>53</v>
      </c>
      <c r="BR161" s="33">
        <v>79</v>
      </c>
      <c r="BS161" s="33">
        <v>205</v>
      </c>
      <c r="BT161" s="33">
        <v>158</v>
      </c>
      <c r="BU161" s="33">
        <v>940</v>
      </c>
      <c r="BV161" s="33">
        <v>102</v>
      </c>
      <c r="BW161" s="33">
        <v>4218</v>
      </c>
      <c r="BX161" s="33">
        <v>1386</v>
      </c>
      <c r="BY161" s="33">
        <v>125</v>
      </c>
      <c r="BZ161" s="33">
        <v>1059</v>
      </c>
      <c r="CA161" s="33">
        <v>330</v>
      </c>
      <c r="CB161" s="33">
        <v>66</v>
      </c>
      <c r="CC161" s="33">
        <v>52</v>
      </c>
      <c r="CD161" s="33">
        <v>25</v>
      </c>
      <c r="CE161" s="33">
        <v>309</v>
      </c>
      <c r="CF161" s="33">
        <v>495</v>
      </c>
      <c r="CG161" s="33">
        <v>156</v>
      </c>
      <c r="CH161" s="33"/>
      <c r="CI161" s="33"/>
      <c r="CJ161" s="33"/>
      <c r="CK161" s="33"/>
      <c r="CL161" s="33"/>
      <c r="CM161" s="33"/>
      <c r="CN161" s="15"/>
      <c r="CO161" s="2"/>
      <c r="CP161" s="2"/>
      <c r="CQ161" s="2"/>
    </row>
    <row r="162" spans="1:109" x14ac:dyDescent="0.2">
      <c r="A162" s="43" t="s">
        <v>182</v>
      </c>
      <c r="B162" s="43"/>
      <c r="D162" s="33">
        <v>0</v>
      </c>
      <c r="E162" s="33">
        <v>815</v>
      </c>
      <c r="F162" s="33">
        <v>173</v>
      </c>
      <c r="G162" s="33">
        <v>38</v>
      </c>
      <c r="H162" s="33">
        <v>221</v>
      </c>
      <c r="I162" s="33">
        <v>641</v>
      </c>
      <c r="J162" s="33">
        <v>113</v>
      </c>
      <c r="K162" s="33">
        <v>382</v>
      </c>
      <c r="L162" s="33">
        <v>42</v>
      </c>
      <c r="M162" s="33">
        <v>69</v>
      </c>
      <c r="N162" s="33">
        <v>1</v>
      </c>
      <c r="O162" s="33">
        <v>226</v>
      </c>
      <c r="P162" s="33">
        <v>0</v>
      </c>
      <c r="Q162" s="33">
        <v>12</v>
      </c>
      <c r="R162" s="33">
        <v>0</v>
      </c>
      <c r="S162" s="33">
        <v>58</v>
      </c>
      <c r="T162" s="33">
        <v>410</v>
      </c>
      <c r="U162" s="33">
        <v>9</v>
      </c>
      <c r="V162" s="33">
        <v>3430</v>
      </c>
      <c r="W162" s="33">
        <v>55</v>
      </c>
      <c r="X162" s="33">
        <v>11</v>
      </c>
      <c r="Y162" s="33">
        <v>240</v>
      </c>
      <c r="Z162" s="33">
        <v>90</v>
      </c>
      <c r="AA162" s="33">
        <v>8</v>
      </c>
      <c r="AB162" s="33">
        <v>1</v>
      </c>
      <c r="AC162" s="33">
        <v>4</v>
      </c>
      <c r="AD162" s="33">
        <v>175</v>
      </c>
      <c r="AE162" s="33">
        <v>60</v>
      </c>
      <c r="AF162" s="33">
        <v>620</v>
      </c>
      <c r="AG162" s="33">
        <v>83</v>
      </c>
      <c r="AH162" s="33">
        <v>481</v>
      </c>
      <c r="AI162" s="33">
        <v>11</v>
      </c>
      <c r="AJ162" s="33">
        <v>1775</v>
      </c>
      <c r="AK162" s="33">
        <v>3</v>
      </c>
      <c r="AL162" s="33">
        <v>9</v>
      </c>
      <c r="AM162" s="33">
        <v>1938</v>
      </c>
      <c r="AN162" s="33">
        <v>4251</v>
      </c>
      <c r="AO162" s="33">
        <v>2623</v>
      </c>
      <c r="AP162" s="33">
        <v>122</v>
      </c>
      <c r="AQ162" s="33">
        <v>10</v>
      </c>
      <c r="AR162" s="33">
        <v>134</v>
      </c>
      <c r="AS162" s="33">
        <v>828</v>
      </c>
      <c r="AT162" s="33">
        <v>19</v>
      </c>
      <c r="AU162" s="33">
        <v>71</v>
      </c>
      <c r="AV162" s="33">
        <v>1412</v>
      </c>
      <c r="AW162" s="33">
        <v>25</v>
      </c>
      <c r="AX162" s="33">
        <v>36</v>
      </c>
      <c r="AY162" s="33">
        <v>320</v>
      </c>
      <c r="AZ162" s="33">
        <v>0</v>
      </c>
      <c r="BA162" s="33">
        <v>467</v>
      </c>
      <c r="BB162" s="33">
        <v>433</v>
      </c>
      <c r="BC162" s="33">
        <v>90</v>
      </c>
      <c r="BD162" s="33">
        <v>84</v>
      </c>
      <c r="BE162" s="33">
        <v>96</v>
      </c>
      <c r="BF162" s="33">
        <v>5</v>
      </c>
      <c r="BG162" s="33">
        <v>867</v>
      </c>
      <c r="BH162" s="33">
        <v>66</v>
      </c>
      <c r="BI162" s="33">
        <v>59</v>
      </c>
      <c r="BJ162" s="33">
        <v>438</v>
      </c>
      <c r="BK162" s="33">
        <v>19</v>
      </c>
      <c r="BL162" s="33">
        <v>116</v>
      </c>
      <c r="BM162" s="33">
        <v>11</v>
      </c>
      <c r="BN162" s="33">
        <v>166</v>
      </c>
      <c r="BO162" s="33">
        <v>15</v>
      </c>
      <c r="BP162" s="33">
        <v>4184</v>
      </c>
      <c r="BQ162" s="33">
        <v>2</v>
      </c>
      <c r="BR162" s="33">
        <v>9</v>
      </c>
      <c r="BS162" s="33">
        <v>6</v>
      </c>
      <c r="BT162" s="33">
        <v>86</v>
      </c>
      <c r="BU162" s="33">
        <v>232</v>
      </c>
      <c r="BV162" s="33">
        <v>54</v>
      </c>
      <c r="BW162" s="33">
        <v>5598</v>
      </c>
      <c r="BX162" s="33">
        <v>749</v>
      </c>
      <c r="BY162" s="33">
        <v>107</v>
      </c>
      <c r="BZ162" s="33">
        <v>483</v>
      </c>
      <c r="CA162" s="33">
        <v>113</v>
      </c>
      <c r="CB162" s="33">
        <v>9</v>
      </c>
      <c r="CC162" s="33">
        <v>13</v>
      </c>
      <c r="CD162" s="33">
        <v>11</v>
      </c>
      <c r="CE162" s="33">
        <v>131</v>
      </c>
      <c r="CF162" s="33">
        <v>535</v>
      </c>
      <c r="CG162" s="33">
        <v>90</v>
      </c>
      <c r="CH162" s="33"/>
      <c r="CI162" s="33"/>
      <c r="CJ162" s="33"/>
      <c r="CK162" s="33"/>
      <c r="CL162" s="33"/>
      <c r="CM162" s="33"/>
      <c r="CN162" s="15"/>
      <c r="CO162" s="2"/>
      <c r="CP162" s="2"/>
      <c r="CQ162" s="2"/>
    </row>
    <row r="163" spans="1:109" x14ac:dyDescent="0.2">
      <c r="A163" s="52" t="s">
        <v>230</v>
      </c>
      <c r="B163" s="52"/>
      <c r="C163" s="52"/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3">
        <v>0</v>
      </c>
      <c r="BS163" s="33">
        <v>0</v>
      </c>
      <c r="BT163" s="33">
        <v>0</v>
      </c>
      <c r="BU163" s="33">
        <v>0</v>
      </c>
      <c r="BV163" s="33">
        <v>0</v>
      </c>
      <c r="BW163" s="33">
        <v>0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0</v>
      </c>
      <c r="CG163" s="33">
        <v>0</v>
      </c>
      <c r="CH163" s="33"/>
      <c r="CI163" s="33"/>
      <c r="CJ163" s="33"/>
      <c r="CK163" s="33"/>
      <c r="CL163" s="33"/>
      <c r="CM163" s="33"/>
      <c r="CN163" s="15"/>
      <c r="CO163" s="2"/>
      <c r="CP163" s="2"/>
      <c r="CQ163" s="2"/>
    </row>
    <row r="164" spans="1:109" x14ac:dyDescent="0.2">
      <c r="A164" s="43" t="s">
        <v>183</v>
      </c>
      <c r="B164" s="43"/>
      <c r="D164" s="33">
        <v>47</v>
      </c>
      <c r="E164" s="33">
        <v>707</v>
      </c>
      <c r="F164" s="33">
        <v>419</v>
      </c>
      <c r="G164" s="33">
        <v>162</v>
      </c>
      <c r="H164" s="33">
        <v>228</v>
      </c>
      <c r="I164" s="33">
        <v>816</v>
      </c>
      <c r="J164" s="33">
        <v>172</v>
      </c>
      <c r="K164" s="33">
        <v>472</v>
      </c>
      <c r="L164" s="33">
        <v>316</v>
      </c>
      <c r="M164" s="33">
        <v>69</v>
      </c>
      <c r="N164" s="33">
        <v>16</v>
      </c>
      <c r="O164" s="33">
        <v>505</v>
      </c>
      <c r="P164" s="33">
        <v>0</v>
      </c>
      <c r="Q164" s="33">
        <v>12</v>
      </c>
      <c r="R164" s="33">
        <v>0</v>
      </c>
      <c r="S164" s="33">
        <v>72</v>
      </c>
      <c r="T164" s="33">
        <v>612</v>
      </c>
      <c r="U164" s="33">
        <v>106</v>
      </c>
      <c r="V164" s="33">
        <v>3168</v>
      </c>
      <c r="W164" s="33">
        <v>143</v>
      </c>
      <c r="X164" s="33">
        <v>31</v>
      </c>
      <c r="Y164" s="33">
        <v>167</v>
      </c>
      <c r="Z164" s="33">
        <v>146</v>
      </c>
      <c r="AA164" s="33">
        <v>48</v>
      </c>
      <c r="AB164" s="33">
        <v>4</v>
      </c>
      <c r="AC164" s="33">
        <v>442</v>
      </c>
      <c r="AD164" s="33">
        <v>501</v>
      </c>
      <c r="AE164" s="33">
        <v>105</v>
      </c>
      <c r="AF164" s="33">
        <v>473</v>
      </c>
      <c r="AG164" s="33">
        <v>612</v>
      </c>
      <c r="AH164" s="33">
        <v>408</v>
      </c>
      <c r="AI164" s="33">
        <v>27</v>
      </c>
      <c r="AJ164" s="33">
        <v>1722</v>
      </c>
      <c r="AK164" s="33">
        <v>10</v>
      </c>
      <c r="AL164" s="33">
        <v>42</v>
      </c>
      <c r="AM164" s="33">
        <v>1166</v>
      </c>
      <c r="AN164" s="33">
        <v>45471</v>
      </c>
      <c r="AO164" s="33">
        <v>2969</v>
      </c>
      <c r="AP164" s="33">
        <v>365</v>
      </c>
      <c r="AQ164" s="33">
        <v>61</v>
      </c>
      <c r="AR164" s="33">
        <v>288</v>
      </c>
      <c r="AS164" s="33">
        <v>800</v>
      </c>
      <c r="AT164" s="33">
        <v>76</v>
      </c>
      <c r="AU164" s="33">
        <v>163</v>
      </c>
      <c r="AV164" s="33">
        <v>1323</v>
      </c>
      <c r="AW164" s="33">
        <v>61</v>
      </c>
      <c r="AX164" s="33">
        <v>79</v>
      </c>
      <c r="AY164" s="33">
        <v>429</v>
      </c>
      <c r="AZ164" s="33">
        <v>0</v>
      </c>
      <c r="BA164" s="33">
        <v>324</v>
      </c>
      <c r="BB164" s="33">
        <v>799</v>
      </c>
      <c r="BC164" s="33">
        <v>178</v>
      </c>
      <c r="BD164" s="33">
        <v>332</v>
      </c>
      <c r="BE164" s="33">
        <v>366</v>
      </c>
      <c r="BF164" s="33">
        <v>200</v>
      </c>
      <c r="BG164" s="33">
        <v>731</v>
      </c>
      <c r="BH164" s="33">
        <v>91</v>
      </c>
      <c r="BI164" s="33">
        <v>222</v>
      </c>
      <c r="BJ164" s="33">
        <v>353</v>
      </c>
      <c r="BK164" s="33">
        <v>94</v>
      </c>
      <c r="BL164" s="33">
        <v>455</v>
      </c>
      <c r="BM164" s="33">
        <v>84</v>
      </c>
      <c r="BN164" s="33">
        <v>349</v>
      </c>
      <c r="BO164" s="33">
        <v>175</v>
      </c>
      <c r="BP164" s="33">
        <v>2815</v>
      </c>
      <c r="BQ164" s="33">
        <v>34</v>
      </c>
      <c r="BR164" s="33">
        <v>44</v>
      </c>
      <c r="BS164" s="33">
        <v>72</v>
      </c>
      <c r="BT164" s="33">
        <v>143</v>
      </c>
      <c r="BU164" s="33">
        <v>639</v>
      </c>
      <c r="BV164" s="33">
        <v>72</v>
      </c>
      <c r="BW164" s="33">
        <v>6004</v>
      </c>
      <c r="BX164" s="33">
        <v>1076</v>
      </c>
      <c r="BY164" s="33">
        <v>96</v>
      </c>
      <c r="BZ164" s="33">
        <v>702</v>
      </c>
      <c r="CA164" s="33">
        <v>285</v>
      </c>
      <c r="CB164" s="33">
        <v>47</v>
      </c>
      <c r="CC164" s="33">
        <v>44</v>
      </c>
      <c r="CD164" s="33">
        <v>18</v>
      </c>
      <c r="CE164" s="33">
        <v>249</v>
      </c>
      <c r="CF164" s="33">
        <v>466</v>
      </c>
      <c r="CG164" s="33">
        <v>162</v>
      </c>
      <c r="CH164" s="33"/>
      <c r="CI164" s="33"/>
      <c r="CJ164" s="33"/>
      <c r="CK164" s="33"/>
      <c r="CL164" s="33"/>
      <c r="CM164" s="33"/>
      <c r="CN164" s="15"/>
      <c r="CO164" s="2"/>
      <c r="CP164" s="2"/>
      <c r="CQ164" s="2"/>
    </row>
    <row r="165" spans="1:109" x14ac:dyDescent="0.2">
      <c r="A165" s="43" t="s">
        <v>184</v>
      </c>
      <c r="B165" s="43"/>
      <c r="D165" s="33">
        <v>0</v>
      </c>
      <c r="E165" s="33">
        <v>0</v>
      </c>
      <c r="F165" s="33">
        <v>5</v>
      </c>
      <c r="G165" s="33">
        <v>10</v>
      </c>
      <c r="H165" s="33">
        <v>0</v>
      </c>
      <c r="I165" s="33">
        <v>0</v>
      </c>
      <c r="J165" s="33">
        <v>8</v>
      </c>
      <c r="K165" s="33">
        <v>2</v>
      </c>
      <c r="L165" s="33">
        <v>88</v>
      </c>
      <c r="M165" s="33">
        <v>0</v>
      </c>
      <c r="N165" s="33">
        <v>2</v>
      </c>
      <c r="O165" s="33">
        <v>2</v>
      </c>
      <c r="P165" s="33">
        <v>0</v>
      </c>
      <c r="Q165" s="33">
        <v>1</v>
      </c>
      <c r="R165" s="33">
        <v>0</v>
      </c>
      <c r="S165" s="33">
        <v>2</v>
      </c>
      <c r="T165" s="33">
        <v>24</v>
      </c>
      <c r="U165" s="33">
        <v>9</v>
      </c>
      <c r="V165" s="33">
        <v>101</v>
      </c>
      <c r="W165" s="33">
        <v>2</v>
      </c>
      <c r="X165" s="33">
        <v>1</v>
      </c>
      <c r="Y165" s="33">
        <v>0</v>
      </c>
      <c r="Z165" s="33">
        <v>5</v>
      </c>
      <c r="AA165" s="33">
        <v>8</v>
      </c>
      <c r="AB165" s="33">
        <v>0</v>
      </c>
      <c r="AC165" s="33">
        <v>38</v>
      </c>
      <c r="AD165" s="33">
        <v>0</v>
      </c>
      <c r="AE165" s="33">
        <v>0</v>
      </c>
      <c r="AF165" s="33">
        <v>0</v>
      </c>
      <c r="AG165" s="33">
        <v>59</v>
      </c>
      <c r="AH165" s="33">
        <v>0</v>
      </c>
      <c r="AI165" s="33">
        <v>0</v>
      </c>
      <c r="AJ165" s="33">
        <v>21</v>
      </c>
      <c r="AK165" s="33">
        <v>2</v>
      </c>
      <c r="AL165" s="33">
        <v>0</v>
      </c>
      <c r="AM165" s="33">
        <v>21</v>
      </c>
      <c r="AN165" s="33">
        <v>3603</v>
      </c>
      <c r="AO165" s="33">
        <v>165</v>
      </c>
      <c r="AP165" s="33">
        <v>16</v>
      </c>
      <c r="AQ165" s="33">
        <v>0</v>
      </c>
      <c r="AR165" s="33">
        <v>3</v>
      </c>
      <c r="AS165" s="33">
        <v>0</v>
      </c>
      <c r="AT165" s="33">
        <v>0</v>
      </c>
      <c r="AU165" s="33">
        <v>6</v>
      </c>
      <c r="AV165" s="33">
        <v>0</v>
      </c>
      <c r="AW165" s="33">
        <v>1</v>
      </c>
      <c r="AX165" s="33">
        <v>0</v>
      </c>
      <c r="AY165" s="33">
        <v>25</v>
      </c>
      <c r="AZ165" s="33">
        <v>0</v>
      </c>
      <c r="BA165" s="33">
        <v>7</v>
      </c>
      <c r="BB165" s="33">
        <v>3</v>
      </c>
      <c r="BC165" s="33">
        <v>1</v>
      </c>
      <c r="BD165" s="33">
        <v>0</v>
      </c>
      <c r="BE165" s="33">
        <v>0</v>
      </c>
      <c r="BF165" s="33">
        <v>0</v>
      </c>
      <c r="BG165" s="33">
        <v>0</v>
      </c>
      <c r="BH165" s="33">
        <v>0</v>
      </c>
      <c r="BI165" s="33">
        <v>6</v>
      </c>
      <c r="BJ165" s="33">
        <v>0</v>
      </c>
      <c r="BK165" s="33">
        <v>1</v>
      </c>
      <c r="BL165" s="33">
        <v>10</v>
      </c>
      <c r="BM165" s="33">
        <v>0</v>
      </c>
      <c r="BN165" s="33">
        <v>8</v>
      </c>
      <c r="BO165" s="33">
        <v>0</v>
      </c>
      <c r="BP165" s="33">
        <v>91</v>
      </c>
      <c r="BQ165" s="33">
        <v>1</v>
      </c>
      <c r="BR165" s="33">
        <v>0</v>
      </c>
      <c r="BS165" s="33">
        <v>0</v>
      </c>
      <c r="BT165" s="33">
        <v>13</v>
      </c>
      <c r="BU165" s="33">
        <v>0</v>
      </c>
      <c r="BV165" s="33">
        <v>0</v>
      </c>
      <c r="BW165" s="33">
        <v>62</v>
      </c>
      <c r="BX165" s="33">
        <v>22</v>
      </c>
      <c r="BY165" s="33">
        <v>9</v>
      </c>
      <c r="BZ165" s="33">
        <v>7</v>
      </c>
      <c r="CA165" s="33">
        <v>1</v>
      </c>
      <c r="CB165" s="33">
        <v>0</v>
      </c>
      <c r="CC165" s="33">
        <v>0</v>
      </c>
      <c r="CD165" s="33">
        <v>0</v>
      </c>
      <c r="CE165" s="33">
        <v>4</v>
      </c>
      <c r="CF165" s="33">
        <v>11</v>
      </c>
      <c r="CG165" s="33">
        <v>3</v>
      </c>
      <c r="CH165" s="33"/>
      <c r="CI165" s="33"/>
      <c r="CJ165" s="33"/>
      <c r="CK165" s="33"/>
      <c r="CL165" s="33"/>
      <c r="CM165" s="33"/>
      <c r="CN165" s="15"/>
      <c r="CO165" s="2"/>
      <c r="CP165" s="2"/>
      <c r="CQ165" s="2"/>
    </row>
    <row r="166" spans="1:109" x14ac:dyDescent="0.2">
      <c r="A166" s="43" t="s">
        <v>185</v>
      </c>
      <c r="B166" s="43"/>
      <c r="D166" s="33">
        <v>45</v>
      </c>
      <c r="E166" s="33">
        <v>775</v>
      </c>
      <c r="F166" s="33">
        <v>323</v>
      </c>
      <c r="G166" s="33">
        <v>148</v>
      </c>
      <c r="H166" s="33">
        <v>258</v>
      </c>
      <c r="I166" s="33">
        <v>827</v>
      </c>
      <c r="J166" s="33">
        <v>147</v>
      </c>
      <c r="K166" s="33">
        <v>638</v>
      </c>
      <c r="L166" s="33">
        <v>120</v>
      </c>
      <c r="M166" s="33">
        <v>77</v>
      </c>
      <c r="N166" s="33">
        <v>9</v>
      </c>
      <c r="O166" s="33">
        <v>288</v>
      </c>
      <c r="P166" s="33">
        <v>0</v>
      </c>
      <c r="Q166" s="33">
        <v>14</v>
      </c>
      <c r="R166" s="33">
        <v>0</v>
      </c>
      <c r="S166" s="33">
        <v>73</v>
      </c>
      <c r="T166" s="33">
        <v>497</v>
      </c>
      <c r="U166" s="33">
        <v>62</v>
      </c>
      <c r="V166" s="33">
        <v>1977</v>
      </c>
      <c r="W166" s="33">
        <v>120</v>
      </c>
      <c r="X166" s="33">
        <v>105</v>
      </c>
      <c r="Y166" s="33">
        <v>300</v>
      </c>
      <c r="Z166" s="33">
        <v>123</v>
      </c>
      <c r="AA166" s="33">
        <v>28</v>
      </c>
      <c r="AB166" s="33">
        <v>5</v>
      </c>
      <c r="AC166" s="33">
        <v>1365</v>
      </c>
      <c r="AD166" s="33">
        <v>370</v>
      </c>
      <c r="AE166" s="33">
        <v>133</v>
      </c>
      <c r="AF166" s="33">
        <v>576</v>
      </c>
      <c r="AG166" s="33">
        <v>1045</v>
      </c>
      <c r="AH166" s="33">
        <v>955</v>
      </c>
      <c r="AI166" s="33">
        <v>41</v>
      </c>
      <c r="AJ166" s="33">
        <v>1551</v>
      </c>
      <c r="AK166" s="33">
        <v>9</v>
      </c>
      <c r="AL166" s="33">
        <v>23</v>
      </c>
      <c r="AM166" s="33">
        <v>1557</v>
      </c>
      <c r="AN166" s="33">
        <v>71442</v>
      </c>
      <c r="AO166" s="33">
        <v>2219</v>
      </c>
      <c r="AP166" s="33">
        <v>266</v>
      </c>
      <c r="AQ166" s="33">
        <v>37</v>
      </c>
      <c r="AR166" s="33">
        <v>95</v>
      </c>
      <c r="AS166" s="33">
        <v>1072</v>
      </c>
      <c r="AT166" s="33">
        <v>38</v>
      </c>
      <c r="AU166" s="33">
        <v>186</v>
      </c>
      <c r="AV166" s="33">
        <v>1458</v>
      </c>
      <c r="AW166" s="33">
        <v>44</v>
      </c>
      <c r="AX166" s="33">
        <v>36</v>
      </c>
      <c r="AY166" s="33">
        <v>412</v>
      </c>
      <c r="AZ166" s="33">
        <v>0</v>
      </c>
      <c r="BA166" s="33">
        <v>719</v>
      </c>
      <c r="BB166" s="33">
        <v>1018</v>
      </c>
      <c r="BC166" s="33">
        <v>158</v>
      </c>
      <c r="BD166" s="33">
        <v>359</v>
      </c>
      <c r="BE166" s="33">
        <v>246</v>
      </c>
      <c r="BF166" s="33">
        <v>170</v>
      </c>
      <c r="BG166" s="33">
        <v>683</v>
      </c>
      <c r="BH166" s="33">
        <v>70</v>
      </c>
      <c r="BI166" s="33">
        <v>76</v>
      </c>
      <c r="BJ166" s="33">
        <v>595</v>
      </c>
      <c r="BK166" s="33">
        <v>51</v>
      </c>
      <c r="BL166" s="33">
        <v>263</v>
      </c>
      <c r="BM166" s="33">
        <v>44</v>
      </c>
      <c r="BN166" s="33">
        <v>193</v>
      </c>
      <c r="BO166" s="33">
        <v>136</v>
      </c>
      <c r="BP166" s="33">
        <v>3203</v>
      </c>
      <c r="BQ166" s="33">
        <v>20</v>
      </c>
      <c r="BR166" s="33">
        <v>44</v>
      </c>
      <c r="BS166" s="33">
        <v>139</v>
      </c>
      <c r="BT166" s="33">
        <v>88</v>
      </c>
      <c r="BU166" s="33">
        <v>533</v>
      </c>
      <c r="BV166" s="33">
        <v>84</v>
      </c>
      <c r="BW166" s="33">
        <v>3750</v>
      </c>
      <c r="BX166" s="33">
        <v>1037</v>
      </c>
      <c r="BY166" s="33">
        <v>127</v>
      </c>
      <c r="BZ166" s="33">
        <v>833</v>
      </c>
      <c r="CA166" s="33">
        <v>157</v>
      </c>
      <c r="CB166" s="33">
        <v>28</v>
      </c>
      <c r="CC166" s="33">
        <v>21</v>
      </c>
      <c r="CD166" s="33">
        <v>18</v>
      </c>
      <c r="CE166" s="33">
        <v>187</v>
      </c>
      <c r="CF166" s="33">
        <v>553</v>
      </c>
      <c r="CG166" s="33">
        <v>81</v>
      </c>
      <c r="CH166" s="33"/>
      <c r="CI166" s="33"/>
      <c r="CJ166" s="33"/>
      <c r="CK166" s="33"/>
      <c r="CL166" s="33"/>
      <c r="CM166" s="33"/>
      <c r="CN166" s="15"/>
      <c r="CO166" s="2"/>
      <c r="CP166" s="2"/>
      <c r="CQ166" s="2"/>
    </row>
    <row r="167" spans="1:109" x14ac:dyDescent="0.2">
      <c r="A167" s="52" t="s">
        <v>229</v>
      </c>
      <c r="B167" s="52"/>
      <c r="C167" s="52"/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0</v>
      </c>
      <c r="AC167" s="33">
        <v>0</v>
      </c>
      <c r="AD167" s="33">
        <v>0</v>
      </c>
      <c r="AE167" s="33">
        <v>0</v>
      </c>
      <c r="AF167" s="33">
        <v>0</v>
      </c>
      <c r="AG167" s="33">
        <v>0</v>
      </c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33">
        <v>0</v>
      </c>
      <c r="AN167" s="33">
        <v>0</v>
      </c>
      <c r="AO167" s="33">
        <v>0</v>
      </c>
      <c r="AP167" s="33">
        <v>0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v>0</v>
      </c>
      <c r="BF167" s="33">
        <v>0</v>
      </c>
      <c r="BG167" s="33">
        <v>0</v>
      </c>
      <c r="BH167" s="33">
        <v>0</v>
      </c>
      <c r="BI167" s="33">
        <v>0</v>
      </c>
      <c r="BJ167" s="33">
        <v>0</v>
      </c>
      <c r="BK167" s="33">
        <v>0</v>
      </c>
      <c r="BL167" s="33">
        <v>0</v>
      </c>
      <c r="BM167" s="33">
        <v>0</v>
      </c>
      <c r="BN167" s="33">
        <v>0</v>
      </c>
      <c r="BO167" s="33">
        <v>0</v>
      </c>
      <c r="BP167" s="33">
        <v>0</v>
      </c>
      <c r="BQ167" s="33">
        <v>0</v>
      </c>
      <c r="BR167" s="33">
        <v>0</v>
      </c>
      <c r="BS167" s="33">
        <v>0</v>
      </c>
      <c r="BT167" s="33">
        <v>0</v>
      </c>
      <c r="BU167" s="33">
        <v>0</v>
      </c>
      <c r="BV167" s="33">
        <v>0</v>
      </c>
      <c r="BW167" s="33">
        <v>0</v>
      </c>
      <c r="BX167" s="33">
        <v>0</v>
      </c>
      <c r="BY167" s="33">
        <v>0</v>
      </c>
      <c r="BZ167" s="33">
        <v>0</v>
      </c>
      <c r="CA167" s="33">
        <v>0</v>
      </c>
      <c r="CB167" s="33">
        <v>0</v>
      </c>
      <c r="CC167" s="33">
        <v>0</v>
      </c>
      <c r="CD167" s="33">
        <v>0</v>
      </c>
      <c r="CE167" s="33">
        <v>0</v>
      </c>
      <c r="CF167" s="33">
        <v>0</v>
      </c>
      <c r="CG167" s="33">
        <v>0</v>
      </c>
      <c r="CH167" s="33"/>
      <c r="CI167" s="33"/>
      <c r="CJ167" s="33"/>
      <c r="CK167" s="33"/>
      <c r="CL167" s="33"/>
      <c r="CM167" s="33"/>
      <c r="CN167" s="15"/>
      <c r="CO167" s="2"/>
      <c r="CP167" s="2"/>
      <c r="CQ167" s="2"/>
    </row>
    <row r="168" spans="1:109" x14ac:dyDescent="0.2">
      <c r="A168" s="43" t="s">
        <v>186</v>
      </c>
      <c r="B168" s="43"/>
      <c r="D168" s="33">
        <v>0</v>
      </c>
      <c r="E168" s="33">
        <v>0</v>
      </c>
      <c r="F168" s="33">
        <v>0</v>
      </c>
      <c r="G168" s="33">
        <v>0</v>
      </c>
      <c r="H168" s="33">
        <v>1</v>
      </c>
      <c r="I168" s="33">
        <v>0</v>
      </c>
      <c r="J168" s="33">
        <v>0</v>
      </c>
      <c r="K168" s="33">
        <v>2</v>
      </c>
      <c r="L168" s="33">
        <v>2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10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  <c r="AC168" s="33">
        <v>0</v>
      </c>
      <c r="AD168" s="33">
        <v>0</v>
      </c>
      <c r="AE168" s="33">
        <v>0</v>
      </c>
      <c r="AF168" s="33">
        <v>0</v>
      </c>
      <c r="AG168" s="33">
        <v>0</v>
      </c>
      <c r="AH168" s="33">
        <v>0</v>
      </c>
      <c r="AI168" s="33">
        <v>0</v>
      </c>
      <c r="AJ168" s="33">
        <v>0</v>
      </c>
      <c r="AK168" s="33">
        <v>0</v>
      </c>
      <c r="AL168" s="33">
        <v>1</v>
      </c>
      <c r="AM168" s="33">
        <v>2</v>
      </c>
      <c r="AN168" s="33">
        <v>244</v>
      </c>
      <c r="AO168" s="33">
        <v>21</v>
      </c>
      <c r="AP168" s="33">
        <v>0</v>
      </c>
      <c r="AQ168" s="33">
        <v>3</v>
      </c>
      <c r="AR168" s="33">
        <v>0</v>
      </c>
      <c r="AS168" s="33">
        <v>16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14</v>
      </c>
      <c r="BC168" s="33">
        <v>3</v>
      </c>
      <c r="BD168" s="33">
        <v>1</v>
      </c>
      <c r="BE168" s="33">
        <v>0</v>
      </c>
      <c r="BF168" s="33">
        <v>0</v>
      </c>
      <c r="BG168" s="33">
        <v>0</v>
      </c>
      <c r="BH168" s="33">
        <v>0</v>
      </c>
      <c r="BI168" s="33">
        <v>0</v>
      </c>
      <c r="BJ168" s="33">
        <v>0</v>
      </c>
      <c r="BK168" s="33">
        <v>0</v>
      </c>
      <c r="BL168" s="33">
        <v>8</v>
      </c>
      <c r="BM168" s="33">
        <v>0</v>
      </c>
      <c r="BN168" s="33">
        <v>0</v>
      </c>
      <c r="BO168" s="33">
        <v>0</v>
      </c>
      <c r="BP168" s="33">
        <v>10</v>
      </c>
      <c r="BQ168" s="33">
        <v>0</v>
      </c>
      <c r="BR168" s="33">
        <v>0</v>
      </c>
      <c r="BS168" s="33">
        <v>0</v>
      </c>
      <c r="BT168" s="33">
        <v>0</v>
      </c>
      <c r="BU168" s="33">
        <v>0</v>
      </c>
      <c r="BV168" s="33">
        <v>0</v>
      </c>
      <c r="BW168" s="33">
        <v>0</v>
      </c>
      <c r="BX168" s="33">
        <v>0</v>
      </c>
      <c r="BY168" s="33">
        <v>0</v>
      </c>
      <c r="BZ168" s="33">
        <v>8</v>
      </c>
      <c r="CA168" s="33">
        <v>0</v>
      </c>
      <c r="CB168" s="33">
        <v>0</v>
      </c>
      <c r="CC168" s="33">
        <v>0</v>
      </c>
      <c r="CD168" s="33">
        <v>0</v>
      </c>
      <c r="CE168" s="33">
        <v>0</v>
      </c>
      <c r="CF168" s="33">
        <v>0</v>
      </c>
      <c r="CG168" s="33">
        <v>0</v>
      </c>
      <c r="CH168" s="33"/>
      <c r="CI168" s="33"/>
      <c r="CJ168" s="33"/>
      <c r="CK168" s="33"/>
      <c r="CL168" s="33"/>
      <c r="CM168" s="33"/>
      <c r="CN168" s="15"/>
      <c r="CO168" s="2"/>
      <c r="CP168" s="2"/>
      <c r="CQ168" s="2"/>
    </row>
    <row r="169" spans="1:109" x14ac:dyDescent="0.2">
      <c r="A169" s="43" t="s">
        <v>187</v>
      </c>
      <c r="B169" s="43"/>
      <c r="D169" s="33">
        <v>4</v>
      </c>
      <c r="E169" s="33">
        <v>40</v>
      </c>
      <c r="F169" s="33">
        <v>20</v>
      </c>
      <c r="G169" s="33">
        <v>2</v>
      </c>
      <c r="H169" s="33">
        <v>0</v>
      </c>
      <c r="I169" s="33">
        <v>44</v>
      </c>
      <c r="J169" s="33">
        <v>12</v>
      </c>
      <c r="K169" s="33">
        <v>3</v>
      </c>
      <c r="L169" s="33">
        <v>8</v>
      </c>
      <c r="M169" s="33">
        <v>6</v>
      </c>
      <c r="N169" s="33">
        <v>0</v>
      </c>
      <c r="O169" s="33">
        <v>0</v>
      </c>
      <c r="P169" s="33">
        <v>0</v>
      </c>
      <c r="Q169" s="33">
        <v>1</v>
      </c>
      <c r="R169" s="33">
        <v>0</v>
      </c>
      <c r="S169" s="33">
        <v>0</v>
      </c>
      <c r="T169" s="33">
        <v>15</v>
      </c>
      <c r="U169" s="33">
        <v>9</v>
      </c>
      <c r="V169" s="33">
        <v>123</v>
      </c>
      <c r="W169" s="33">
        <v>10</v>
      </c>
      <c r="X169" s="33">
        <v>0</v>
      </c>
      <c r="Y169" s="33">
        <v>5</v>
      </c>
      <c r="Z169" s="33">
        <v>6</v>
      </c>
      <c r="AA169" s="33">
        <v>0</v>
      </c>
      <c r="AB169" s="33">
        <v>0</v>
      </c>
      <c r="AC169" s="33">
        <v>30</v>
      </c>
      <c r="AD169" s="33">
        <v>34</v>
      </c>
      <c r="AE169" s="33">
        <v>0</v>
      </c>
      <c r="AF169" s="33">
        <v>1</v>
      </c>
      <c r="AG169" s="33">
        <v>8</v>
      </c>
      <c r="AH169" s="33">
        <v>63</v>
      </c>
      <c r="AI169" s="33">
        <v>0</v>
      </c>
      <c r="AJ169" s="33">
        <v>71</v>
      </c>
      <c r="AK169" s="33">
        <v>0</v>
      </c>
      <c r="AL169" s="33">
        <v>3</v>
      </c>
      <c r="AM169" s="33">
        <v>18</v>
      </c>
      <c r="AN169" s="33">
        <v>1460</v>
      </c>
      <c r="AO169" s="33">
        <v>141</v>
      </c>
      <c r="AP169" s="33">
        <v>16</v>
      </c>
      <c r="AQ169" s="33">
        <v>0</v>
      </c>
      <c r="AR169" s="33">
        <v>34</v>
      </c>
      <c r="AS169" s="33">
        <v>7</v>
      </c>
      <c r="AT169" s="33">
        <v>8</v>
      </c>
      <c r="AU169" s="33">
        <v>7</v>
      </c>
      <c r="AV169" s="33">
        <v>49</v>
      </c>
      <c r="AW169" s="33">
        <v>0</v>
      </c>
      <c r="AX169" s="33">
        <v>6</v>
      </c>
      <c r="AY169" s="33">
        <v>0</v>
      </c>
      <c r="AZ169" s="33">
        <v>0</v>
      </c>
      <c r="BA169" s="33">
        <v>16</v>
      </c>
      <c r="BB169" s="33">
        <v>0</v>
      </c>
      <c r="BC169" s="33">
        <v>32</v>
      </c>
      <c r="BD169" s="33">
        <v>12</v>
      </c>
      <c r="BE169" s="33">
        <v>21</v>
      </c>
      <c r="BF169" s="33">
        <v>0</v>
      </c>
      <c r="BG169" s="33">
        <v>38</v>
      </c>
      <c r="BH169" s="33">
        <v>0</v>
      </c>
      <c r="BI169" s="33">
        <v>0</v>
      </c>
      <c r="BJ169" s="33">
        <v>16</v>
      </c>
      <c r="BK169" s="33">
        <v>14</v>
      </c>
      <c r="BL169" s="33">
        <v>33</v>
      </c>
      <c r="BM169" s="33">
        <v>5</v>
      </c>
      <c r="BN169" s="33">
        <v>37</v>
      </c>
      <c r="BO169" s="33">
        <v>8</v>
      </c>
      <c r="BP169" s="33">
        <v>15</v>
      </c>
      <c r="BQ169" s="33">
        <v>5</v>
      </c>
      <c r="BR169" s="33">
        <v>9</v>
      </c>
      <c r="BS169" s="33">
        <v>0</v>
      </c>
      <c r="BT169" s="33">
        <v>0</v>
      </c>
      <c r="BU169" s="33">
        <v>36</v>
      </c>
      <c r="BV169" s="33">
        <v>3</v>
      </c>
      <c r="BW169" s="33">
        <v>0</v>
      </c>
      <c r="BX169" s="33">
        <v>66</v>
      </c>
      <c r="BY169" s="33">
        <v>4</v>
      </c>
      <c r="BZ169" s="33">
        <v>27</v>
      </c>
      <c r="CA169" s="33">
        <v>524</v>
      </c>
      <c r="CB169" s="33">
        <v>6</v>
      </c>
      <c r="CC169" s="33">
        <v>4</v>
      </c>
      <c r="CD169" s="33">
        <v>1</v>
      </c>
      <c r="CE169" s="33">
        <v>27</v>
      </c>
      <c r="CF169" s="33">
        <v>22</v>
      </c>
      <c r="CG169" s="33">
        <v>0</v>
      </c>
      <c r="CH169" s="33"/>
      <c r="CI169" s="33"/>
      <c r="CJ169" s="33"/>
      <c r="CK169" s="33"/>
      <c r="CL169" s="33"/>
      <c r="CM169" s="33"/>
      <c r="CN169" s="15"/>
      <c r="CO169" s="2"/>
      <c r="CP169" s="2"/>
      <c r="CQ169" s="2"/>
    </row>
    <row r="170" spans="1:109" x14ac:dyDescent="0.2">
      <c r="A170" s="43" t="s">
        <v>188</v>
      </c>
      <c r="B170" s="43"/>
      <c r="D170" s="33">
        <v>324</v>
      </c>
      <c r="E170" s="33">
        <v>9059</v>
      </c>
      <c r="F170" s="33">
        <v>5241</v>
      </c>
      <c r="G170" s="33">
        <v>3041</v>
      </c>
      <c r="H170" s="33">
        <v>3514</v>
      </c>
      <c r="I170" s="33">
        <v>9009</v>
      </c>
      <c r="J170" s="33">
        <v>2088</v>
      </c>
      <c r="K170" s="33">
        <v>6952</v>
      </c>
      <c r="L170" s="33">
        <v>2338</v>
      </c>
      <c r="M170" s="33">
        <v>836</v>
      </c>
      <c r="N170" s="33">
        <v>1</v>
      </c>
      <c r="O170" s="33">
        <v>3470</v>
      </c>
      <c r="P170" s="33">
        <v>0</v>
      </c>
      <c r="Q170" s="33">
        <v>288</v>
      </c>
      <c r="R170" s="33">
        <v>0</v>
      </c>
      <c r="S170" s="33">
        <v>1539</v>
      </c>
      <c r="T170" s="33">
        <v>8278</v>
      </c>
      <c r="U170" s="33">
        <v>785</v>
      </c>
      <c r="V170" s="33">
        <v>25426</v>
      </c>
      <c r="W170" s="33">
        <v>1563</v>
      </c>
      <c r="X170" s="33">
        <v>727</v>
      </c>
      <c r="Y170" s="33">
        <v>3064</v>
      </c>
      <c r="Z170" s="33">
        <v>2418</v>
      </c>
      <c r="AA170" s="33">
        <v>792</v>
      </c>
      <c r="AB170" s="33">
        <v>75</v>
      </c>
      <c r="AC170" s="33">
        <v>4728</v>
      </c>
      <c r="AD170" s="33">
        <v>5496</v>
      </c>
      <c r="AE170" s="33">
        <v>1464</v>
      </c>
      <c r="AF170" s="33">
        <v>5759</v>
      </c>
      <c r="AG170" s="33">
        <v>7238</v>
      </c>
      <c r="AH170" s="33">
        <v>3676</v>
      </c>
      <c r="AI170" s="33">
        <v>60</v>
      </c>
      <c r="AJ170" s="33">
        <v>25248</v>
      </c>
      <c r="AK170" s="33">
        <v>180</v>
      </c>
      <c r="AL170" s="33">
        <v>741</v>
      </c>
      <c r="AM170" s="33">
        <v>15125</v>
      </c>
      <c r="AN170" s="33">
        <v>542376</v>
      </c>
      <c r="AO170" s="33">
        <v>39934</v>
      </c>
      <c r="AP170" s="33">
        <v>3193</v>
      </c>
      <c r="AQ170" s="33">
        <v>688</v>
      </c>
      <c r="AR170" s="33">
        <v>2004</v>
      </c>
      <c r="AS170" s="33">
        <v>10148</v>
      </c>
      <c r="AT170" s="33">
        <v>980</v>
      </c>
      <c r="AU170" s="33">
        <v>1965</v>
      </c>
      <c r="AV170" s="33">
        <v>15077</v>
      </c>
      <c r="AW170" s="33">
        <v>1162</v>
      </c>
      <c r="AX170" s="33">
        <v>1235</v>
      </c>
      <c r="AY170" s="33">
        <v>4708</v>
      </c>
      <c r="AZ170" s="33">
        <v>0</v>
      </c>
      <c r="BA170" s="33">
        <v>4009</v>
      </c>
      <c r="BB170" s="33">
        <v>9108</v>
      </c>
      <c r="BC170" s="33">
        <v>1745</v>
      </c>
      <c r="BD170" s="33">
        <v>4445</v>
      </c>
      <c r="BE170" s="33">
        <v>3961</v>
      </c>
      <c r="BF170" s="33">
        <v>0</v>
      </c>
      <c r="BG170" s="33">
        <v>8217</v>
      </c>
      <c r="BH170" s="33">
        <v>1293</v>
      </c>
      <c r="BI170" s="33">
        <v>1758</v>
      </c>
      <c r="BJ170" s="33">
        <v>6387</v>
      </c>
      <c r="BK170" s="33">
        <v>1592</v>
      </c>
      <c r="BL170" s="33">
        <v>5998</v>
      </c>
      <c r="BM170" s="33">
        <v>687</v>
      </c>
      <c r="BN170" s="33">
        <v>3752</v>
      </c>
      <c r="BO170" s="33">
        <v>2047</v>
      </c>
      <c r="BP170" s="33">
        <v>34300</v>
      </c>
      <c r="BQ170" s="33">
        <v>645</v>
      </c>
      <c r="BR170" s="33">
        <v>970</v>
      </c>
      <c r="BS170" s="33">
        <v>831</v>
      </c>
      <c r="BT170" s="33">
        <v>1377</v>
      </c>
      <c r="BU170" s="33">
        <v>7003</v>
      </c>
      <c r="BV170" s="33">
        <v>850</v>
      </c>
      <c r="BW170" s="33">
        <v>60871</v>
      </c>
      <c r="BX170" s="33">
        <v>16107</v>
      </c>
      <c r="BY170" s="33">
        <v>1446</v>
      </c>
      <c r="BZ170" s="33">
        <v>7508</v>
      </c>
      <c r="CA170" s="33">
        <v>1961</v>
      </c>
      <c r="CB170" s="33">
        <v>676</v>
      </c>
      <c r="CC170" s="33">
        <v>433</v>
      </c>
      <c r="CD170" s="33">
        <v>240</v>
      </c>
      <c r="CE170" s="33">
        <v>2839</v>
      </c>
      <c r="CF170" s="33">
        <v>5234</v>
      </c>
      <c r="CG170" s="33">
        <v>1608</v>
      </c>
      <c r="CH170" s="33"/>
      <c r="CI170" s="33"/>
      <c r="CJ170" s="33"/>
      <c r="CK170" s="33"/>
      <c r="CL170" s="33"/>
      <c r="CM170" s="33"/>
      <c r="CN170" s="15"/>
      <c r="CO170" s="2"/>
      <c r="CP170" s="2"/>
      <c r="CQ170" s="2"/>
    </row>
    <row r="171" spans="1:109" x14ac:dyDescent="0.2">
      <c r="A171" s="48" t="s">
        <v>88</v>
      </c>
      <c r="B171" s="48"/>
      <c r="C171" s="48"/>
      <c r="D171" s="33">
        <v>74</v>
      </c>
      <c r="E171" s="33">
        <v>67</v>
      </c>
      <c r="F171" s="33">
        <v>88</v>
      </c>
      <c r="G171" s="33">
        <v>65</v>
      </c>
      <c r="H171" s="33">
        <v>74</v>
      </c>
      <c r="I171" s="33">
        <v>71</v>
      </c>
      <c r="J171" s="33">
        <v>77</v>
      </c>
      <c r="K171" s="33">
        <v>72</v>
      </c>
      <c r="L171" s="33">
        <v>73</v>
      </c>
      <c r="M171" s="33">
        <v>71</v>
      </c>
      <c r="N171" s="33">
        <v>76</v>
      </c>
      <c r="O171" s="33">
        <v>73</v>
      </c>
      <c r="P171" s="33">
        <v>0</v>
      </c>
      <c r="Q171" s="33">
        <v>66</v>
      </c>
      <c r="R171" s="33">
        <v>0</v>
      </c>
      <c r="S171" s="33">
        <v>0</v>
      </c>
      <c r="T171" s="33">
        <v>59</v>
      </c>
      <c r="U171" s="33">
        <v>68</v>
      </c>
      <c r="V171" s="33">
        <v>74</v>
      </c>
      <c r="W171" s="33">
        <v>71</v>
      </c>
      <c r="X171" s="33">
        <v>73</v>
      </c>
      <c r="Y171" s="33">
        <v>75</v>
      </c>
      <c r="Z171" s="33">
        <v>89</v>
      </c>
      <c r="AA171" s="33">
        <v>71</v>
      </c>
      <c r="AB171" s="33">
        <v>66</v>
      </c>
      <c r="AC171" s="33">
        <v>76</v>
      </c>
      <c r="AD171" s="33">
        <v>76</v>
      </c>
      <c r="AE171" s="33">
        <v>75</v>
      </c>
      <c r="AF171" s="33">
        <v>74</v>
      </c>
      <c r="AG171" s="33">
        <v>57</v>
      </c>
      <c r="AH171" s="33">
        <v>83</v>
      </c>
      <c r="AI171" s="33">
        <v>65</v>
      </c>
      <c r="AJ171" s="33">
        <v>76</v>
      </c>
      <c r="AK171" s="33">
        <v>70</v>
      </c>
      <c r="AL171" s="33">
        <v>71</v>
      </c>
      <c r="AM171" s="33">
        <v>73</v>
      </c>
      <c r="AN171" s="33">
        <v>81</v>
      </c>
      <c r="AO171" s="33">
        <v>77</v>
      </c>
      <c r="AP171" s="33">
        <v>57</v>
      </c>
      <c r="AQ171" s="33">
        <v>68</v>
      </c>
      <c r="AR171" s="33">
        <v>87</v>
      </c>
      <c r="AS171" s="33">
        <v>72</v>
      </c>
      <c r="AT171" s="33">
        <v>75</v>
      </c>
      <c r="AU171" s="33">
        <v>71</v>
      </c>
      <c r="AV171" s="33">
        <v>72</v>
      </c>
      <c r="AW171" s="33">
        <v>72</v>
      </c>
      <c r="AX171" s="33">
        <v>72</v>
      </c>
      <c r="AY171" s="33">
        <v>73</v>
      </c>
      <c r="AZ171" s="33">
        <v>0</v>
      </c>
      <c r="BA171" s="33">
        <v>70</v>
      </c>
      <c r="BB171" s="33">
        <v>0</v>
      </c>
      <c r="BC171" s="33">
        <v>71</v>
      </c>
      <c r="BD171" s="33">
        <v>71</v>
      </c>
      <c r="BE171" s="33">
        <v>75</v>
      </c>
      <c r="BF171" s="33">
        <v>72</v>
      </c>
      <c r="BG171" s="33">
        <v>69</v>
      </c>
      <c r="BH171" s="33">
        <v>73</v>
      </c>
      <c r="BI171" s="33">
        <v>77</v>
      </c>
      <c r="BJ171" s="33">
        <v>64</v>
      </c>
      <c r="BK171" s="33">
        <v>79</v>
      </c>
      <c r="BL171" s="33">
        <v>75</v>
      </c>
      <c r="BM171" s="33">
        <v>69978</v>
      </c>
      <c r="BN171" s="33">
        <v>73</v>
      </c>
      <c r="BO171" s="33">
        <v>67</v>
      </c>
      <c r="BP171" s="33">
        <v>70</v>
      </c>
      <c r="BQ171" s="33">
        <v>72</v>
      </c>
      <c r="BR171" s="33">
        <v>0</v>
      </c>
      <c r="BS171" s="33">
        <v>8</v>
      </c>
      <c r="BT171" s="33">
        <v>60</v>
      </c>
      <c r="BU171" s="33">
        <v>76</v>
      </c>
      <c r="BV171" s="33">
        <v>63</v>
      </c>
      <c r="BW171" s="33">
        <v>76</v>
      </c>
      <c r="BX171" s="33">
        <v>74</v>
      </c>
      <c r="BY171" s="33">
        <v>0</v>
      </c>
      <c r="BZ171" s="33">
        <v>72</v>
      </c>
      <c r="CA171" s="33">
        <v>699000</v>
      </c>
      <c r="CB171" s="33">
        <v>87</v>
      </c>
      <c r="CC171" s="33">
        <v>75</v>
      </c>
      <c r="CD171" s="33">
        <v>69</v>
      </c>
      <c r="CE171" s="33">
        <v>70</v>
      </c>
      <c r="CF171" s="33">
        <v>71</v>
      </c>
      <c r="CG171" s="33">
        <v>73</v>
      </c>
      <c r="CH171" s="33"/>
      <c r="CI171" s="33"/>
      <c r="CJ171" s="33"/>
      <c r="CK171" s="33"/>
      <c r="CL171" s="33"/>
      <c r="CM171" s="33"/>
      <c r="CN171" s="15"/>
      <c r="CO171" s="2"/>
      <c r="CP171" s="2"/>
      <c r="CQ171" s="2"/>
    </row>
    <row r="172" spans="1:109" x14ac:dyDescent="0.2">
      <c r="A172" s="48"/>
      <c r="B172" s="48"/>
      <c r="C172" s="48"/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15"/>
      <c r="CI172" s="15"/>
      <c r="CJ172" s="15"/>
      <c r="CK172" s="15"/>
      <c r="CL172" s="15"/>
      <c r="CM172" s="15"/>
      <c r="CN172" s="15"/>
      <c r="CO172" s="2"/>
      <c r="CP172" s="2"/>
      <c r="CQ172" s="2"/>
    </row>
    <row r="173" spans="1:109" s="5" customFormat="1" ht="12.75" customHeight="1" x14ac:dyDescent="0.2">
      <c r="A173" s="61"/>
      <c r="B173" s="61"/>
      <c r="C173" s="252"/>
      <c r="D173" s="169">
        <v>0</v>
      </c>
      <c r="E173" s="169">
        <v>0</v>
      </c>
      <c r="F173" s="169">
        <v>0</v>
      </c>
      <c r="G173" s="169">
        <v>0</v>
      </c>
      <c r="H173" s="169">
        <v>0</v>
      </c>
      <c r="I173" s="169">
        <v>0</v>
      </c>
      <c r="J173" s="169">
        <v>0</v>
      </c>
      <c r="K173" s="169">
        <v>0</v>
      </c>
      <c r="L173" s="169">
        <v>0</v>
      </c>
      <c r="M173" s="169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169">
        <v>0</v>
      </c>
      <c r="V173" s="169">
        <v>0</v>
      </c>
      <c r="W173" s="169">
        <v>0</v>
      </c>
      <c r="X173" s="169">
        <v>0</v>
      </c>
      <c r="Y173" s="169">
        <v>0</v>
      </c>
      <c r="Z173" s="169">
        <v>0</v>
      </c>
      <c r="AA173" s="169">
        <v>0</v>
      </c>
      <c r="AB173" s="169">
        <v>0</v>
      </c>
      <c r="AC173" s="169">
        <v>0</v>
      </c>
      <c r="AD173" s="169">
        <v>0</v>
      </c>
      <c r="AE173" s="169">
        <v>0</v>
      </c>
      <c r="AF173" s="169">
        <v>0</v>
      </c>
      <c r="AG173" s="169">
        <v>0</v>
      </c>
      <c r="AH173" s="169">
        <v>0</v>
      </c>
      <c r="AI173" s="169">
        <v>0</v>
      </c>
      <c r="AJ173" s="169">
        <v>0</v>
      </c>
      <c r="AK173" s="169">
        <v>0</v>
      </c>
      <c r="AL173" s="169">
        <v>0</v>
      </c>
      <c r="AM173" s="169">
        <v>0</v>
      </c>
      <c r="AN173" s="169">
        <v>0</v>
      </c>
      <c r="AO173" s="169">
        <v>0</v>
      </c>
      <c r="AP173" s="169">
        <v>0</v>
      </c>
      <c r="AQ173" s="169">
        <v>0</v>
      </c>
      <c r="AR173" s="169">
        <v>0</v>
      </c>
      <c r="AS173" s="169">
        <v>0</v>
      </c>
      <c r="AT173" s="169">
        <v>0</v>
      </c>
      <c r="AU173" s="169">
        <v>0</v>
      </c>
      <c r="AV173" s="169">
        <v>0</v>
      </c>
      <c r="AW173" s="169">
        <v>0</v>
      </c>
      <c r="AX173" s="169">
        <v>0</v>
      </c>
      <c r="AY173" s="169">
        <v>0</v>
      </c>
      <c r="AZ173" s="169">
        <v>0</v>
      </c>
      <c r="BA173" s="169">
        <v>0</v>
      </c>
      <c r="BB173" s="169">
        <v>0</v>
      </c>
      <c r="BC173" s="169">
        <v>0</v>
      </c>
      <c r="BD173" s="169">
        <v>0</v>
      </c>
      <c r="BE173" s="169">
        <v>0</v>
      </c>
      <c r="BF173" s="169">
        <v>0</v>
      </c>
      <c r="BG173" s="169">
        <v>0</v>
      </c>
      <c r="BH173" s="169">
        <v>0</v>
      </c>
      <c r="BI173" s="169">
        <v>0</v>
      </c>
      <c r="BJ173" s="169">
        <v>0</v>
      </c>
      <c r="BK173" s="169">
        <v>0</v>
      </c>
      <c r="BL173" s="169">
        <v>0</v>
      </c>
      <c r="BM173" s="169">
        <v>0</v>
      </c>
      <c r="BN173" s="169">
        <v>0</v>
      </c>
      <c r="BO173" s="169">
        <v>0</v>
      </c>
      <c r="BP173" s="169">
        <v>0</v>
      </c>
      <c r="BQ173" s="169">
        <v>0</v>
      </c>
      <c r="BR173" s="169">
        <v>0</v>
      </c>
      <c r="BS173" s="169">
        <v>0</v>
      </c>
      <c r="BT173" s="169">
        <v>0</v>
      </c>
      <c r="BU173" s="169">
        <v>0</v>
      </c>
      <c r="BV173" s="169">
        <v>0</v>
      </c>
      <c r="BW173" s="169">
        <v>0</v>
      </c>
      <c r="BX173" s="169">
        <v>0</v>
      </c>
      <c r="BY173" s="169">
        <v>0</v>
      </c>
      <c r="BZ173" s="169">
        <v>0</v>
      </c>
      <c r="CA173" s="169">
        <v>0</v>
      </c>
      <c r="CB173" s="169">
        <v>0</v>
      </c>
      <c r="CC173" s="169">
        <v>0</v>
      </c>
      <c r="CD173" s="169">
        <v>0</v>
      </c>
      <c r="CE173" s="169">
        <v>0</v>
      </c>
      <c r="CF173" s="169">
        <v>0</v>
      </c>
      <c r="CG173" s="169">
        <v>0</v>
      </c>
      <c r="CH173" s="12"/>
      <c r="CI173" s="12"/>
      <c r="CJ173" s="12"/>
      <c r="CK173" s="12"/>
      <c r="CL173" s="12"/>
      <c r="CM173" s="12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</row>
    <row r="174" spans="1:109" x14ac:dyDescent="0.2">
      <c r="A174" s="62" t="s">
        <v>11</v>
      </c>
      <c r="B174" s="62"/>
      <c r="C174" s="253"/>
      <c r="D174" s="168">
        <v>335031.3</v>
      </c>
      <c r="E174" s="168">
        <v>15218526</v>
      </c>
      <c r="F174" s="168">
        <v>4973246</v>
      </c>
      <c r="G174" s="168">
        <v>1351300</v>
      </c>
      <c r="H174" s="168">
        <v>5934691</v>
      </c>
      <c r="I174" s="168">
        <v>11059871.91</v>
      </c>
      <c r="J174" s="168">
        <v>2704891.27</v>
      </c>
      <c r="K174" s="168">
        <v>8395572.6099999994</v>
      </c>
      <c r="L174" s="168">
        <v>5019497.78</v>
      </c>
      <c r="M174" s="168">
        <v>387900.58</v>
      </c>
      <c r="N174" s="168">
        <v>42373.74</v>
      </c>
      <c r="O174" s="168">
        <v>5347119</v>
      </c>
      <c r="P174" s="168">
        <v>0</v>
      </c>
      <c r="Q174" s="168">
        <v>128978.46</v>
      </c>
      <c r="R174" s="168">
        <v>0</v>
      </c>
      <c r="S174" s="168">
        <v>1199448.0900000001</v>
      </c>
      <c r="T174" s="168">
        <v>10038321</v>
      </c>
      <c r="U174" s="168">
        <v>1097304.8600000001</v>
      </c>
      <c r="V174" s="168">
        <v>49396513</v>
      </c>
      <c r="W174" s="168">
        <v>2165216.08</v>
      </c>
      <c r="X174" s="168">
        <v>232702.58</v>
      </c>
      <c r="Y174" s="168">
        <v>6069658</v>
      </c>
      <c r="Z174" s="168">
        <v>5469756.9800000004</v>
      </c>
      <c r="AA174" s="168">
        <v>160373</v>
      </c>
      <c r="AB174" s="168">
        <v>76189</v>
      </c>
      <c r="AC174" s="168">
        <v>11609629</v>
      </c>
      <c r="AD174" s="168">
        <v>8094590</v>
      </c>
      <c r="AE174" s="168">
        <v>959420.49</v>
      </c>
      <c r="AF174" s="168">
        <v>13599866.039999999</v>
      </c>
      <c r="AG174" s="168">
        <v>4937016</v>
      </c>
      <c r="AH174" s="168">
        <v>3306411</v>
      </c>
      <c r="AI174" s="168">
        <v>114484.46</v>
      </c>
      <c r="AJ174" s="168">
        <v>41743793</v>
      </c>
      <c r="AK174" s="168">
        <v>199904</v>
      </c>
      <c r="AL174" s="168">
        <v>172758.14</v>
      </c>
      <c r="AM174" s="168">
        <v>25551586</v>
      </c>
      <c r="AN174" s="168">
        <v>541500000</v>
      </c>
      <c r="AO174" s="168">
        <v>68160413</v>
      </c>
      <c r="AP174" s="168">
        <v>2398380.2000000002</v>
      </c>
      <c r="AQ174" s="168">
        <v>649292.38</v>
      </c>
      <c r="AR174" s="168">
        <v>3757161</v>
      </c>
      <c r="AS174" s="168">
        <v>17929962.140000001</v>
      </c>
      <c r="AT174" s="168">
        <v>1469906.81</v>
      </c>
      <c r="AU174" s="168">
        <v>1478461.32</v>
      </c>
      <c r="AV174" s="168">
        <v>28239054</v>
      </c>
      <c r="AW174" s="168">
        <v>1116382</v>
      </c>
      <c r="AX174" s="168">
        <v>2008954.33</v>
      </c>
      <c r="AY174" s="168">
        <v>6513565.8499999996</v>
      </c>
      <c r="AZ174" s="168">
        <v>0</v>
      </c>
      <c r="BA174" s="168">
        <v>7050993.4299999997</v>
      </c>
      <c r="BB174" s="168">
        <v>15400649.359999999</v>
      </c>
      <c r="BC174" s="168">
        <v>1681902.6</v>
      </c>
      <c r="BD174" s="168">
        <v>4276639</v>
      </c>
      <c r="BE174" s="168">
        <v>5078898.0599999996</v>
      </c>
      <c r="BF174" s="168">
        <v>591028</v>
      </c>
      <c r="BG174" s="168">
        <v>19368314</v>
      </c>
      <c r="BH174" s="168">
        <v>1492908.2</v>
      </c>
      <c r="BI174" s="168">
        <v>2251561</v>
      </c>
      <c r="BJ174" s="168">
        <v>9942000</v>
      </c>
      <c r="BK174" s="168">
        <v>804554.98</v>
      </c>
      <c r="BL174" s="168">
        <v>4939789</v>
      </c>
      <c r="BM174" s="168">
        <v>667281.55000000005</v>
      </c>
      <c r="BN174" s="168">
        <v>4409757</v>
      </c>
      <c r="BO174" s="168">
        <v>1803889.06</v>
      </c>
      <c r="BP174" s="168">
        <v>74602622.980000004</v>
      </c>
      <c r="BQ174" s="168">
        <v>368204</v>
      </c>
      <c r="BR174" s="168">
        <v>576549.17000000004</v>
      </c>
      <c r="BS174" s="168">
        <v>440124.3</v>
      </c>
      <c r="BT174" s="168">
        <v>2558791.52</v>
      </c>
      <c r="BU174" s="168">
        <v>7822358</v>
      </c>
      <c r="BV174" s="168">
        <v>917687</v>
      </c>
      <c r="BW174" s="168">
        <v>227916609</v>
      </c>
      <c r="BX174" s="168">
        <v>17111921</v>
      </c>
      <c r="BY174" s="168">
        <v>1968842.49</v>
      </c>
      <c r="BZ174" s="168">
        <v>14448141</v>
      </c>
      <c r="CA174" s="168">
        <v>2254765</v>
      </c>
      <c r="CB174" s="168">
        <v>1401159</v>
      </c>
      <c r="CC174" s="168">
        <v>348736</v>
      </c>
      <c r="CD174" s="168">
        <v>180411</v>
      </c>
      <c r="CE174" s="168">
        <v>6674936</v>
      </c>
      <c r="CF174" s="168">
        <v>7504184</v>
      </c>
      <c r="CG174" s="168">
        <v>3900263.58</v>
      </c>
      <c r="CH174" s="66"/>
      <c r="CI174" s="66"/>
      <c r="CJ174" s="66"/>
      <c r="CK174" s="66"/>
      <c r="CL174" s="66"/>
      <c r="CM174" s="66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</row>
    <row r="175" spans="1:109" x14ac:dyDescent="0.2">
      <c r="A175" s="48"/>
      <c r="B175" s="48"/>
      <c r="C175" s="48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15"/>
      <c r="CI175" s="15"/>
      <c r="CJ175" s="15"/>
      <c r="CK175" s="15"/>
      <c r="CL175" s="15"/>
      <c r="CM175" s="15"/>
      <c r="CN175" s="15"/>
      <c r="CO175" s="2"/>
      <c r="CP175" s="2"/>
      <c r="CQ175" s="2"/>
    </row>
    <row r="176" spans="1:109" ht="25.5" x14ac:dyDescent="0.2">
      <c r="A176" s="6" t="s">
        <v>208</v>
      </c>
      <c r="B176" s="6"/>
      <c r="C176" s="52"/>
      <c r="D176" s="33" t="s">
        <v>246</v>
      </c>
      <c r="E176" s="33" t="s">
        <v>247</v>
      </c>
      <c r="F176" s="33" t="s">
        <v>285</v>
      </c>
      <c r="G176" s="33" t="s">
        <v>248</v>
      </c>
      <c r="H176" s="33" t="s">
        <v>249</v>
      </c>
      <c r="I176" s="33" t="s">
        <v>250</v>
      </c>
      <c r="J176" s="33" t="s">
        <v>286</v>
      </c>
      <c r="K176" s="33" t="s">
        <v>251</v>
      </c>
      <c r="L176" s="169" t="s">
        <v>156</v>
      </c>
      <c r="M176" s="33" t="s">
        <v>252</v>
      </c>
      <c r="N176" s="33" t="s">
        <v>289</v>
      </c>
      <c r="O176" s="33" t="s">
        <v>290</v>
      </c>
      <c r="P176" s="33" t="s">
        <v>253</v>
      </c>
      <c r="Q176" s="33" t="s">
        <v>154</v>
      </c>
      <c r="R176" s="33"/>
      <c r="S176" s="33" t="s">
        <v>262</v>
      </c>
      <c r="T176" s="33" t="s">
        <v>6</v>
      </c>
      <c r="U176" s="169" t="s">
        <v>155</v>
      </c>
      <c r="V176" s="33" t="s">
        <v>291</v>
      </c>
      <c r="W176" s="33" t="s">
        <v>292</v>
      </c>
      <c r="X176" s="33" t="s">
        <v>255</v>
      </c>
      <c r="Y176" s="33" t="s">
        <v>256</v>
      </c>
      <c r="Z176" s="33" t="s">
        <v>277</v>
      </c>
      <c r="AA176" s="33" t="s">
        <v>278</v>
      </c>
      <c r="AB176" s="33" t="s">
        <v>279</v>
      </c>
      <c r="AC176" s="33" t="s">
        <v>263</v>
      </c>
      <c r="AD176" s="33" t="s">
        <v>12</v>
      </c>
      <c r="AE176" s="33" t="s">
        <v>13</v>
      </c>
      <c r="AF176" s="33" t="s">
        <v>264</v>
      </c>
      <c r="AG176" s="33" t="s">
        <v>14</v>
      </c>
      <c r="AH176" s="33" t="s">
        <v>15</v>
      </c>
      <c r="AI176" s="33" t="s">
        <v>17</v>
      </c>
      <c r="AJ176" s="33" t="s">
        <v>258</v>
      </c>
      <c r="AK176" s="33" t="s">
        <v>18</v>
      </c>
      <c r="AL176" s="33" t="s">
        <v>19</v>
      </c>
      <c r="AM176" s="33" t="s">
        <v>20</v>
      </c>
      <c r="AN176" s="33" t="s">
        <v>21</v>
      </c>
      <c r="AO176" s="33" t="s">
        <v>22</v>
      </c>
      <c r="AP176" s="33" t="s">
        <v>23</v>
      </c>
      <c r="AQ176" s="33" t="s">
        <v>265</v>
      </c>
      <c r="AR176" s="33" t="s">
        <v>205</v>
      </c>
      <c r="AS176" s="33" t="s">
        <v>24</v>
      </c>
      <c r="AT176" s="33" t="s">
        <v>26</v>
      </c>
      <c r="AU176" s="33" t="s">
        <v>266</v>
      </c>
      <c r="AV176" s="33" t="s">
        <v>27</v>
      </c>
      <c r="AW176" s="33" t="s">
        <v>28</v>
      </c>
      <c r="AX176" s="33" t="s">
        <v>29</v>
      </c>
      <c r="AY176" s="33" t="s">
        <v>30</v>
      </c>
      <c r="AZ176" s="33"/>
      <c r="BA176" s="33" t="s">
        <v>7</v>
      </c>
      <c r="BB176" s="33" t="s">
        <v>206</v>
      </c>
      <c r="BC176" s="33" t="s">
        <v>32</v>
      </c>
      <c r="BD176" s="33" t="s">
        <v>33</v>
      </c>
      <c r="BE176" s="33" t="s">
        <v>268</v>
      </c>
      <c r="BF176" s="33" t="s">
        <v>269</v>
      </c>
      <c r="BG176" s="33" t="s">
        <v>270</v>
      </c>
      <c r="BH176" s="33" t="s">
        <v>34</v>
      </c>
      <c r="BI176" s="33" t="s">
        <v>35</v>
      </c>
      <c r="BJ176" s="33" t="s">
        <v>36</v>
      </c>
      <c r="BK176" s="33" t="s">
        <v>37</v>
      </c>
      <c r="BL176" s="33" t="s">
        <v>40</v>
      </c>
      <c r="BM176" s="33" t="s">
        <v>38</v>
      </c>
      <c r="BN176" s="33" t="s">
        <v>62</v>
      </c>
      <c r="BO176" s="169" t="s">
        <v>204</v>
      </c>
      <c r="BP176" s="33"/>
      <c r="BQ176" s="33" t="s">
        <v>41</v>
      </c>
      <c r="BR176" s="33" t="s">
        <v>42</v>
      </c>
      <c r="BS176" s="33" t="s">
        <v>44</v>
      </c>
      <c r="BT176" s="33" t="s">
        <v>217</v>
      </c>
      <c r="BU176" s="33" t="s">
        <v>45</v>
      </c>
      <c r="BV176" s="33"/>
      <c r="BW176" s="33" t="s">
        <v>47</v>
      </c>
      <c r="BX176" s="33" t="s">
        <v>271</v>
      </c>
      <c r="BY176" s="33" t="s">
        <v>48</v>
      </c>
      <c r="BZ176" s="33" t="s">
        <v>49</v>
      </c>
      <c r="CA176" s="33" t="s">
        <v>50</v>
      </c>
      <c r="CB176" s="33" t="s">
        <v>52</v>
      </c>
      <c r="CC176" s="33" t="s">
        <v>272</v>
      </c>
      <c r="CD176" s="33" t="s">
        <v>54</v>
      </c>
      <c r="CE176" s="33" t="s">
        <v>55</v>
      </c>
      <c r="CF176" s="33" t="s">
        <v>56</v>
      </c>
      <c r="CG176" s="33" t="s">
        <v>57</v>
      </c>
      <c r="CR176" s="14"/>
    </row>
    <row r="177" spans="1:96" x14ac:dyDescent="0.2">
      <c r="A177" s="2" t="s">
        <v>106</v>
      </c>
      <c r="D177" s="33">
        <v>0</v>
      </c>
      <c r="E177" s="33">
        <v>100</v>
      </c>
      <c r="F177" s="33">
        <v>100</v>
      </c>
      <c r="G177" s="33">
        <v>100</v>
      </c>
      <c r="H177" s="33">
        <v>99.7</v>
      </c>
      <c r="I177" s="33">
        <v>97.2</v>
      </c>
      <c r="J177" s="33">
        <v>100</v>
      </c>
      <c r="K177" s="33">
        <v>95.5</v>
      </c>
      <c r="L177" s="33">
        <v>100</v>
      </c>
      <c r="M177" s="33">
        <v>100</v>
      </c>
      <c r="N177" s="33">
        <v>100</v>
      </c>
      <c r="O177" s="33">
        <v>97</v>
      </c>
      <c r="P177" s="33">
        <v>100</v>
      </c>
      <c r="Q177" s="33">
        <v>100</v>
      </c>
      <c r="R177" s="33"/>
      <c r="S177" s="33">
        <v>93.6</v>
      </c>
      <c r="T177" s="33">
        <v>99.6</v>
      </c>
      <c r="U177" s="33">
        <v>100</v>
      </c>
      <c r="V177" s="33">
        <v>98.7</v>
      </c>
      <c r="W177" s="33">
        <v>97.5</v>
      </c>
      <c r="X177" s="33">
        <v>100</v>
      </c>
      <c r="Y177" s="33">
        <v>98.1</v>
      </c>
      <c r="Z177" s="33">
        <v>98</v>
      </c>
      <c r="AA177" s="33">
        <v>100</v>
      </c>
      <c r="AB177" s="33">
        <v>100</v>
      </c>
      <c r="AC177" s="33">
        <v>100</v>
      </c>
      <c r="AD177" s="33">
        <v>100</v>
      </c>
      <c r="AE177" s="33">
        <v>100</v>
      </c>
      <c r="AF177" s="33">
        <v>100</v>
      </c>
      <c r="AG177" s="33">
        <v>95.7</v>
      </c>
      <c r="AH177" s="33">
        <v>100</v>
      </c>
      <c r="AI177" s="33">
        <v>100</v>
      </c>
      <c r="AJ177" s="33">
        <v>99.6</v>
      </c>
      <c r="AK177" s="33">
        <v>100</v>
      </c>
      <c r="AL177" s="33">
        <v>100</v>
      </c>
      <c r="AM177" s="33">
        <v>100</v>
      </c>
      <c r="AN177" s="33">
        <v>94.1</v>
      </c>
      <c r="AO177" s="33">
        <v>97.8</v>
      </c>
      <c r="AP177" s="33">
        <v>94.7</v>
      </c>
      <c r="AQ177" s="33">
        <v>100</v>
      </c>
      <c r="AR177" s="33">
        <v>100</v>
      </c>
      <c r="AS177" s="33">
        <v>90</v>
      </c>
      <c r="AT177" s="33">
        <v>100</v>
      </c>
      <c r="AU177" s="33">
        <v>100</v>
      </c>
      <c r="AV177" s="33">
        <v>100</v>
      </c>
      <c r="AW177" s="33">
        <v>100</v>
      </c>
      <c r="AX177" s="33">
        <v>100</v>
      </c>
      <c r="AY177" s="33">
        <v>99.6</v>
      </c>
      <c r="AZ177" s="33"/>
      <c r="BA177" s="33">
        <v>97.6</v>
      </c>
      <c r="BB177" s="33">
        <v>89.4</v>
      </c>
      <c r="BC177" s="33">
        <v>100</v>
      </c>
      <c r="BD177" s="33">
        <v>100</v>
      </c>
      <c r="BE177" s="33">
        <v>100</v>
      </c>
      <c r="BF177" s="33">
        <v>100</v>
      </c>
      <c r="BG177" s="33">
        <v>96.6</v>
      </c>
      <c r="BH177" s="33">
        <v>100</v>
      </c>
      <c r="BI177" s="33">
        <v>100</v>
      </c>
      <c r="BJ177" s="33">
        <v>100</v>
      </c>
      <c r="BK177" s="33">
        <v>100</v>
      </c>
      <c r="BL177" s="33">
        <v>88.7</v>
      </c>
      <c r="BM177" s="33">
        <v>100</v>
      </c>
      <c r="BN177" s="33">
        <v>100</v>
      </c>
      <c r="BO177" s="33">
        <v>100</v>
      </c>
      <c r="BP177" s="33"/>
      <c r="BQ177" s="33">
        <v>100</v>
      </c>
      <c r="BR177" s="33">
        <v>100</v>
      </c>
      <c r="BS177" s="33">
        <v>100</v>
      </c>
      <c r="BT177" s="33">
        <v>100</v>
      </c>
      <c r="BU177" s="33">
        <v>92</v>
      </c>
      <c r="BV177" s="33"/>
      <c r="BW177" s="33">
        <v>96.5</v>
      </c>
      <c r="BX177" s="33">
        <v>99.4</v>
      </c>
      <c r="BY177" s="33">
        <v>100</v>
      </c>
      <c r="BZ177" s="33">
        <v>100</v>
      </c>
      <c r="CA177" s="33">
        <v>97.5</v>
      </c>
      <c r="CB177" s="33">
        <v>100</v>
      </c>
      <c r="CC177" s="33">
        <v>100</v>
      </c>
      <c r="CD177" s="33">
        <v>100</v>
      </c>
      <c r="CE177" s="33">
        <v>94.4</v>
      </c>
      <c r="CF177" s="33">
        <v>100</v>
      </c>
      <c r="CG177" s="33">
        <v>99.6</v>
      </c>
      <c r="CR177" s="14"/>
    </row>
    <row r="178" spans="1:96" x14ac:dyDescent="0.2">
      <c r="A178" s="2" t="s">
        <v>107</v>
      </c>
      <c r="D178" s="33">
        <v>0</v>
      </c>
      <c r="E178" s="33">
        <v>100</v>
      </c>
      <c r="F178" s="33">
        <v>100</v>
      </c>
      <c r="G178" s="33">
        <v>0</v>
      </c>
      <c r="H178" s="33">
        <v>100</v>
      </c>
      <c r="I178" s="33">
        <v>0</v>
      </c>
      <c r="J178" s="33">
        <v>100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/>
      <c r="S178" s="33">
        <v>0</v>
      </c>
      <c r="T178" s="33">
        <v>100</v>
      </c>
      <c r="U178" s="33">
        <v>0</v>
      </c>
      <c r="V178" s="33">
        <v>100</v>
      </c>
      <c r="W178" s="33">
        <v>100</v>
      </c>
      <c r="X178" s="33">
        <v>0</v>
      </c>
      <c r="Y178" s="33">
        <v>0</v>
      </c>
      <c r="Z178" s="33">
        <v>0</v>
      </c>
      <c r="AA178" s="33">
        <v>100</v>
      </c>
      <c r="AB178" s="33">
        <v>0</v>
      </c>
      <c r="AC178" s="33">
        <v>0</v>
      </c>
      <c r="AD178" s="33">
        <v>0</v>
      </c>
      <c r="AE178" s="33">
        <v>0</v>
      </c>
      <c r="AF178" s="33">
        <v>100</v>
      </c>
      <c r="AG178" s="33">
        <v>0</v>
      </c>
      <c r="AH178" s="33">
        <v>100</v>
      </c>
      <c r="AI178" s="33">
        <v>0</v>
      </c>
      <c r="AJ178" s="33">
        <v>0</v>
      </c>
      <c r="AK178" s="33">
        <v>0</v>
      </c>
      <c r="AL178" s="33">
        <v>100</v>
      </c>
      <c r="AM178" s="33">
        <v>100</v>
      </c>
      <c r="AN178" s="33">
        <v>0</v>
      </c>
      <c r="AO178" s="33">
        <v>100</v>
      </c>
      <c r="AP178" s="33">
        <v>0</v>
      </c>
      <c r="AQ178" s="33">
        <v>0</v>
      </c>
      <c r="AR178" s="33">
        <v>0</v>
      </c>
      <c r="AS178" s="33">
        <v>100</v>
      </c>
      <c r="AT178" s="33">
        <v>100</v>
      </c>
      <c r="AU178" s="33">
        <v>0</v>
      </c>
      <c r="AV178" s="33">
        <v>0</v>
      </c>
      <c r="AW178" s="33">
        <v>0</v>
      </c>
      <c r="AX178" s="33">
        <v>100</v>
      </c>
      <c r="AY178" s="33">
        <v>0</v>
      </c>
      <c r="AZ178" s="33"/>
      <c r="BA178" s="33">
        <v>100</v>
      </c>
      <c r="BB178" s="33">
        <v>100</v>
      </c>
      <c r="BC178" s="33">
        <v>100</v>
      </c>
      <c r="BD178" s="33">
        <v>0</v>
      </c>
      <c r="BE178" s="33">
        <v>100</v>
      </c>
      <c r="BF178" s="33">
        <v>100</v>
      </c>
      <c r="BG178" s="33">
        <v>0</v>
      </c>
      <c r="BH178" s="33">
        <v>100</v>
      </c>
      <c r="BI178" s="33">
        <v>0</v>
      </c>
      <c r="BJ178" s="33">
        <v>100</v>
      </c>
      <c r="BK178" s="33">
        <v>0</v>
      </c>
      <c r="BL178" s="33">
        <v>100</v>
      </c>
      <c r="BM178" s="33">
        <v>0</v>
      </c>
      <c r="BN178" s="33">
        <v>100</v>
      </c>
      <c r="BO178" s="33">
        <v>0</v>
      </c>
      <c r="BP178" s="33"/>
      <c r="BQ178" s="33">
        <v>100</v>
      </c>
      <c r="BR178" s="33">
        <v>100</v>
      </c>
      <c r="BS178" s="33">
        <v>0</v>
      </c>
      <c r="BT178" s="33">
        <v>0</v>
      </c>
      <c r="BU178" s="33">
        <v>100</v>
      </c>
      <c r="BV178" s="33"/>
      <c r="BW178" s="33">
        <v>97.3</v>
      </c>
      <c r="BX178" s="33">
        <v>97.1</v>
      </c>
      <c r="BY178" s="33">
        <v>0</v>
      </c>
      <c r="BZ178" s="33">
        <v>100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100</v>
      </c>
      <c r="CG178" s="33">
        <v>0</v>
      </c>
      <c r="CR178" s="14"/>
    </row>
    <row r="179" spans="1:96" x14ac:dyDescent="0.2">
      <c r="A179" s="2" t="s">
        <v>108</v>
      </c>
      <c r="D179" s="33">
        <v>100</v>
      </c>
      <c r="E179" s="33">
        <v>99.9</v>
      </c>
      <c r="F179" s="33">
        <v>99.7</v>
      </c>
      <c r="G179" s="33">
        <v>96.8</v>
      </c>
      <c r="H179" s="33">
        <v>99.9</v>
      </c>
      <c r="I179" s="33">
        <v>99</v>
      </c>
      <c r="J179" s="33">
        <v>100</v>
      </c>
      <c r="K179" s="33">
        <v>100</v>
      </c>
      <c r="L179" s="33">
        <v>99.5</v>
      </c>
      <c r="M179" s="33">
        <v>98.6</v>
      </c>
      <c r="N179" s="33">
        <v>100</v>
      </c>
      <c r="O179" s="33">
        <v>90.4</v>
      </c>
      <c r="P179" s="33">
        <v>97.9</v>
      </c>
      <c r="Q179" s="33">
        <v>100</v>
      </c>
      <c r="R179" s="33"/>
      <c r="S179" s="33">
        <v>95</v>
      </c>
      <c r="T179" s="33">
        <v>99.5</v>
      </c>
      <c r="U179" s="33">
        <v>96.2</v>
      </c>
      <c r="V179" s="33">
        <v>99.9</v>
      </c>
      <c r="W179" s="33">
        <v>91.3</v>
      </c>
      <c r="X179" s="33">
        <v>92</v>
      </c>
      <c r="Y179" s="33">
        <v>99.7</v>
      </c>
      <c r="Z179" s="33">
        <v>99.5</v>
      </c>
      <c r="AA179" s="33">
        <v>100</v>
      </c>
      <c r="AB179" s="33">
        <v>100</v>
      </c>
      <c r="AC179" s="33">
        <v>78.8</v>
      </c>
      <c r="AD179" s="33">
        <v>100</v>
      </c>
      <c r="AE179" s="33">
        <v>98.5</v>
      </c>
      <c r="AF179" s="33">
        <v>99.1</v>
      </c>
      <c r="AG179" s="33">
        <v>98</v>
      </c>
      <c r="AH179" s="33">
        <v>99.7</v>
      </c>
      <c r="AI179" s="33">
        <v>100</v>
      </c>
      <c r="AJ179" s="33">
        <v>99.8</v>
      </c>
      <c r="AK179" s="33">
        <v>100</v>
      </c>
      <c r="AL179" s="33">
        <v>100</v>
      </c>
      <c r="AM179" s="33">
        <v>98.4</v>
      </c>
      <c r="AN179" s="33">
        <v>91.4</v>
      </c>
      <c r="AO179" s="33">
        <v>98.4</v>
      </c>
      <c r="AP179" s="33">
        <v>87</v>
      </c>
      <c r="AQ179" s="33">
        <v>100</v>
      </c>
      <c r="AR179" s="33">
        <v>52</v>
      </c>
      <c r="AS179" s="33">
        <v>100</v>
      </c>
      <c r="AT179" s="33">
        <v>100</v>
      </c>
      <c r="AU179" s="33">
        <v>99.9</v>
      </c>
      <c r="AV179" s="33">
        <v>94.2</v>
      </c>
      <c r="AW179" s="33">
        <v>99.4</v>
      </c>
      <c r="AX179" s="33">
        <v>95.4</v>
      </c>
      <c r="AY179" s="33">
        <v>99.8</v>
      </c>
      <c r="AZ179" s="33"/>
      <c r="BA179" s="33">
        <v>93.8</v>
      </c>
      <c r="BB179" s="33">
        <v>98.7</v>
      </c>
      <c r="BC179" s="33">
        <v>100</v>
      </c>
      <c r="BD179" s="33">
        <v>100</v>
      </c>
      <c r="BE179" s="33">
        <v>92.2</v>
      </c>
      <c r="BF179" s="33">
        <v>100</v>
      </c>
      <c r="BG179" s="33">
        <v>93.5</v>
      </c>
      <c r="BH179" s="33">
        <v>100</v>
      </c>
      <c r="BI179" s="33">
        <v>100</v>
      </c>
      <c r="BJ179" s="33">
        <v>100</v>
      </c>
      <c r="BK179" s="33">
        <v>100</v>
      </c>
      <c r="BL179" s="33">
        <v>98.6</v>
      </c>
      <c r="BM179" s="33">
        <v>100</v>
      </c>
      <c r="BN179" s="33">
        <v>97.7</v>
      </c>
      <c r="BO179" s="33">
        <v>100</v>
      </c>
      <c r="BP179" s="33"/>
      <c r="BQ179" s="33">
        <v>100</v>
      </c>
      <c r="BR179" s="33">
        <v>100</v>
      </c>
      <c r="BS179" s="33">
        <v>100</v>
      </c>
      <c r="BT179" s="33">
        <v>88.8</v>
      </c>
      <c r="BU179" s="33">
        <v>92.2</v>
      </c>
      <c r="BV179" s="33"/>
      <c r="BW179" s="33">
        <v>93.3</v>
      </c>
      <c r="BX179" s="33">
        <v>99.9</v>
      </c>
      <c r="BY179" s="33">
        <v>100</v>
      </c>
      <c r="BZ179" s="33">
        <v>99.6</v>
      </c>
      <c r="CA179" s="33">
        <v>99.6</v>
      </c>
      <c r="CB179" s="33">
        <v>99</v>
      </c>
      <c r="CC179" s="33">
        <v>100</v>
      </c>
      <c r="CD179" s="33">
        <v>100</v>
      </c>
      <c r="CE179" s="33">
        <v>91.2</v>
      </c>
      <c r="CF179" s="33">
        <v>94</v>
      </c>
      <c r="CG179" s="33">
        <v>100</v>
      </c>
      <c r="CR179" s="14"/>
    </row>
    <row r="180" spans="1:96" x14ac:dyDescent="0.2">
      <c r="A180" s="2" t="s">
        <v>109</v>
      </c>
      <c r="D180" s="33">
        <v>100</v>
      </c>
      <c r="E180" s="33">
        <v>73.400000000000006</v>
      </c>
      <c r="F180" s="33">
        <v>74.5</v>
      </c>
      <c r="G180" s="33">
        <v>89.7</v>
      </c>
      <c r="H180" s="33">
        <v>79.8</v>
      </c>
      <c r="I180" s="33">
        <v>73.400000000000006</v>
      </c>
      <c r="J180" s="33">
        <v>97.5</v>
      </c>
      <c r="K180" s="33">
        <v>84.9</v>
      </c>
      <c r="L180" s="33">
        <v>88.1</v>
      </c>
      <c r="M180" s="33">
        <v>100</v>
      </c>
      <c r="N180" s="33">
        <v>100</v>
      </c>
      <c r="O180" s="33">
        <v>78.599999999999994</v>
      </c>
      <c r="P180" s="33">
        <v>86.3</v>
      </c>
      <c r="Q180" s="33">
        <v>92.6</v>
      </c>
      <c r="R180" s="33"/>
      <c r="S180" s="33">
        <v>96</v>
      </c>
      <c r="T180" s="33">
        <v>77.2</v>
      </c>
      <c r="U180" s="33">
        <v>88.7</v>
      </c>
      <c r="V180" s="33">
        <v>86.5</v>
      </c>
      <c r="W180" s="33">
        <v>97.1</v>
      </c>
      <c r="X180" s="33">
        <v>73.3</v>
      </c>
      <c r="Y180" s="33">
        <v>79.599999999999994</v>
      </c>
      <c r="Z180" s="33">
        <v>98.3</v>
      </c>
      <c r="AA180" s="33">
        <v>100</v>
      </c>
      <c r="AB180" s="33">
        <v>100</v>
      </c>
      <c r="AC180" s="33">
        <v>78.099999999999994</v>
      </c>
      <c r="AD180" s="33">
        <v>88</v>
      </c>
      <c r="AE180" s="33">
        <v>80.900000000000006</v>
      </c>
      <c r="AF180" s="33">
        <v>81.599999999999994</v>
      </c>
      <c r="AG180" s="33">
        <v>88.6</v>
      </c>
      <c r="AH180" s="33">
        <v>87.7</v>
      </c>
      <c r="AI180" s="33">
        <v>94</v>
      </c>
      <c r="AJ180" s="33">
        <v>80.900000000000006</v>
      </c>
      <c r="AK180" s="33">
        <v>99.6</v>
      </c>
      <c r="AL180" s="33">
        <v>99.9</v>
      </c>
      <c r="AM180" s="33">
        <v>81.8</v>
      </c>
      <c r="AN180" s="33">
        <v>82</v>
      </c>
      <c r="AO180" s="33">
        <v>72.900000000000006</v>
      </c>
      <c r="AP180" s="33">
        <v>100</v>
      </c>
      <c r="AQ180" s="33">
        <v>88.3</v>
      </c>
      <c r="AR180" s="33">
        <v>67.3</v>
      </c>
      <c r="AS180" s="33">
        <v>85.2</v>
      </c>
      <c r="AT180" s="33">
        <v>100</v>
      </c>
      <c r="AU180" s="33">
        <v>99.2</v>
      </c>
      <c r="AV180" s="33">
        <v>76</v>
      </c>
      <c r="AW180" s="33">
        <v>0</v>
      </c>
      <c r="AX180" s="33">
        <v>99.9</v>
      </c>
      <c r="AY180" s="33">
        <v>78.900000000000006</v>
      </c>
      <c r="AZ180" s="33"/>
      <c r="BA180" s="33">
        <v>88.3</v>
      </c>
      <c r="BB180" s="33">
        <v>99.1</v>
      </c>
      <c r="BC180" s="33">
        <v>0</v>
      </c>
      <c r="BD180" s="33">
        <v>92.2</v>
      </c>
      <c r="BE180" s="33">
        <v>94.3</v>
      </c>
      <c r="BF180" s="33">
        <v>100</v>
      </c>
      <c r="BG180" s="33">
        <v>81.400000000000006</v>
      </c>
      <c r="BH180" s="33">
        <v>100</v>
      </c>
      <c r="BI180" s="33">
        <v>98.5</v>
      </c>
      <c r="BJ180" s="33">
        <v>80.599999999999994</v>
      </c>
      <c r="BK180" s="33">
        <v>99.7</v>
      </c>
      <c r="BL180" s="33">
        <v>79.400000000000006</v>
      </c>
      <c r="BM180" s="33">
        <v>100</v>
      </c>
      <c r="BN180" s="33">
        <v>75.3</v>
      </c>
      <c r="BO180" s="33">
        <v>88.9</v>
      </c>
      <c r="BP180" s="33"/>
      <c r="BQ180" s="33">
        <v>95.5</v>
      </c>
      <c r="BR180" s="33">
        <v>98.4</v>
      </c>
      <c r="BS180" s="33">
        <v>100</v>
      </c>
      <c r="BT180" s="33">
        <v>77.900000000000006</v>
      </c>
      <c r="BU180" s="33">
        <v>97.2</v>
      </c>
      <c r="BV180" s="33"/>
      <c r="BW180" s="33">
        <v>87.1</v>
      </c>
      <c r="BX180" s="33">
        <v>83.1</v>
      </c>
      <c r="BY180" s="33">
        <v>100</v>
      </c>
      <c r="BZ180" s="33">
        <v>88.6</v>
      </c>
      <c r="CA180" s="33">
        <v>99.9</v>
      </c>
      <c r="CB180" s="33">
        <v>100</v>
      </c>
      <c r="CC180" s="33">
        <v>100</v>
      </c>
      <c r="CD180" s="33">
        <v>98.9</v>
      </c>
      <c r="CE180" s="33">
        <v>91.2</v>
      </c>
      <c r="CF180" s="33">
        <v>90.6</v>
      </c>
      <c r="CG180" s="33">
        <v>99.9</v>
      </c>
      <c r="CR180" s="14"/>
    </row>
    <row r="181" spans="1:96" x14ac:dyDescent="0.2">
      <c r="A181" s="2" t="s">
        <v>110</v>
      </c>
      <c r="D181" s="33">
        <v>100</v>
      </c>
      <c r="E181" s="33">
        <v>100</v>
      </c>
      <c r="F181" s="33">
        <v>100</v>
      </c>
      <c r="G181" s="33">
        <v>99.9</v>
      </c>
      <c r="H181" s="33">
        <v>100</v>
      </c>
      <c r="I181" s="33">
        <v>99.8</v>
      </c>
      <c r="J181" s="33">
        <v>97.1</v>
      </c>
      <c r="K181" s="33">
        <v>100</v>
      </c>
      <c r="L181" s="33">
        <v>100</v>
      </c>
      <c r="M181" s="33">
        <v>100</v>
      </c>
      <c r="N181" s="33">
        <v>100</v>
      </c>
      <c r="O181" s="33">
        <v>99.6</v>
      </c>
      <c r="P181" s="33">
        <v>100</v>
      </c>
      <c r="Q181" s="33">
        <v>100</v>
      </c>
      <c r="R181" s="33"/>
      <c r="S181" s="33">
        <v>91.2</v>
      </c>
      <c r="T181" s="33">
        <v>98.1</v>
      </c>
      <c r="U181" s="33">
        <v>100</v>
      </c>
      <c r="V181" s="33">
        <v>98.3</v>
      </c>
      <c r="W181" s="33">
        <v>100</v>
      </c>
      <c r="X181" s="33">
        <v>100</v>
      </c>
      <c r="Y181" s="33">
        <v>99.8</v>
      </c>
      <c r="Z181" s="33">
        <v>99.5</v>
      </c>
      <c r="AA181" s="33">
        <v>100</v>
      </c>
      <c r="AB181" s="33">
        <v>100</v>
      </c>
      <c r="AC181" s="33">
        <v>100</v>
      </c>
      <c r="AD181" s="33">
        <v>100</v>
      </c>
      <c r="AE181" s="33">
        <v>100</v>
      </c>
      <c r="AF181" s="33">
        <v>100</v>
      </c>
      <c r="AG181" s="33">
        <v>99.2</v>
      </c>
      <c r="AH181" s="33">
        <v>100</v>
      </c>
      <c r="AI181" s="33">
        <v>100</v>
      </c>
      <c r="AJ181" s="33">
        <v>97</v>
      </c>
      <c r="AK181" s="33">
        <v>100</v>
      </c>
      <c r="AL181" s="33">
        <v>100</v>
      </c>
      <c r="AM181" s="33">
        <v>99.9</v>
      </c>
      <c r="AN181" s="33">
        <v>94.9</v>
      </c>
      <c r="AO181" s="33">
        <v>99.9</v>
      </c>
      <c r="AP181" s="33">
        <v>100</v>
      </c>
      <c r="AQ181" s="33">
        <v>100</v>
      </c>
      <c r="AR181" s="33">
        <v>99</v>
      </c>
      <c r="AS181" s="33">
        <v>93.1</v>
      </c>
      <c r="AT181" s="33">
        <v>100</v>
      </c>
      <c r="AU181" s="33">
        <v>98.4</v>
      </c>
      <c r="AV181" s="33">
        <v>100</v>
      </c>
      <c r="AW181" s="33">
        <v>98.8</v>
      </c>
      <c r="AX181" s="33">
        <v>96</v>
      </c>
      <c r="AY181" s="33">
        <v>100</v>
      </c>
      <c r="AZ181" s="33"/>
      <c r="BA181" s="33">
        <v>99.3</v>
      </c>
      <c r="BB181" s="33">
        <v>100</v>
      </c>
      <c r="BC181" s="33">
        <v>100</v>
      </c>
      <c r="BD181" s="33">
        <v>0</v>
      </c>
      <c r="BE181" s="33">
        <v>100</v>
      </c>
      <c r="BF181" s="33">
        <v>100</v>
      </c>
      <c r="BG181" s="33">
        <v>100</v>
      </c>
      <c r="BH181" s="33">
        <v>100</v>
      </c>
      <c r="BI181" s="33">
        <v>100</v>
      </c>
      <c r="BJ181" s="33">
        <v>100</v>
      </c>
      <c r="BK181" s="33">
        <v>100</v>
      </c>
      <c r="BL181" s="33">
        <v>99.9</v>
      </c>
      <c r="BM181" s="33">
        <v>100</v>
      </c>
      <c r="BN181" s="33">
        <v>99.3</v>
      </c>
      <c r="BO181" s="33">
        <v>0</v>
      </c>
      <c r="BP181" s="33"/>
      <c r="BQ181" s="33">
        <v>100</v>
      </c>
      <c r="BR181" s="33">
        <v>97.6</v>
      </c>
      <c r="BS181" s="33">
        <v>100</v>
      </c>
      <c r="BT181" s="33">
        <v>100</v>
      </c>
      <c r="BU181" s="33">
        <v>100</v>
      </c>
      <c r="BV181" s="33"/>
      <c r="BW181" s="33">
        <v>99</v>
      </c>
      <c r="BX181" s="33">
        <v>99.9</v>
      </c>
      <c r="BY181" s="33">
        <v>100</v>
      </c>
      <c r="BZ181" s="33">
        <v>99.9</v>
      </c>
      <c r="CA181" s="33">
        <v>99.8</v>
      </c>
      <c r="CB181" s="33">
        <v>100</v>
      </c>
      <c r="CC181" s="33">
        <v>100</v>
      </c>
      <c r="CD181" s="33">
        <v>0</v>
      </c>
      <c r="CE181" s="33">
        <v>94</v>
      </c>
      <c r="CF181" s="33">
        <v>100</v>
      </c>
      <c r="CG181" s="33">
        <v>100</v>
      </c>
      <c r="CR181" s="14"/>
    </row>
    <row r="182" spans="1:96" x14ac:dyDescent="0.2">
      <c r="A182" s="2" t="s">
        <v>111</v>
      </c>
      <c r="D182" s="33">
        <v>100</v>
      </c>
      <c r="E182" s="33">
        <v>100</v>
      </c>
      <c r="F182" s="33">
        <v>100</v>
      </c>
      <c r="G182" s="33">
        <v>100</v>
      </c>
      <c r="H182" s="33">
        <v>98</v>
      </c>
      <c r="I182" s="33">
        <v>100</v>
      </c>
      <c r="J182" s="33">
        <v>100</v>
      </c>
      <c r="K182" s="33">
        <v>100</v>
      </c>
      <c r="L182" s="33">
        <v>100</v>
      </c>
      <c r="M182" s="33">
        <v>100</v>
      </c>
      <c r="N182" s="33">
        <v>100</v>
      </c>
      <c r="O182" s="33">
        <v>100</v>
      </c>
      <c r="P182" s="33">
        <v>0</v>
      </c>
      <c r="Q182" s="33">
        <v>100</v>
      </c>
      <c r="R182" s="33"/>
      <c r="S182" s="33">
        <v>80.7</v>
      </c>
      <c r="T182" s="33">
        <v>100</v>
      </c>
      <c r="U182" s="33">
        <v>100</v>
      </c>
      <c r="V182" s="33">
        <v>99.5</v>
      </c>
      <c r="W182" s="33">
        <v>100</v>
      </c>
      <c r="X182" s="33">
        <v>95.3</v>
      </c>
      <c r="Y182" s="33">
        <v>93.4</v>
      </c>
      <c r="Z182" s="33">
        <v>100</v>
      </c>
      <c r="AA182" s="33">
        <v>100</v>
      </c>
      <c r="AB182" s="33">
        <v>0</v>
      </c>
      <c r="AC182" s="33">
        <v>100</v>
      </c>
      <c r="AD182" s="33">
        <v>100</v>
      </c>
      <c r="AE182" s="33">
        <v>100</v>
      </c>
      <c r="AF182" s="33">
        <v>100</v>
      </c>
      <c r="AG182" s="33">
        <v>97.7</v>
      </c>
      <c r="AH182" s="33">
        <v>99.3</v>
      </c>
      <c r="AI182" s="33">
        <v>100</v>
      </c>
      <c r="AJ182" s="33">
        <v>97.6</v>
      </c>
      <c r="AK182" s="33">
        <v>100</v>
      </c>
      <c r="AL182" s="33">
        <v>100</v>
      </c>
      <c r="AM182" s="33">
        <v>100</v>
      </c>
      <c r="AN182" s="33">
        <v>99.9</v>
      </c>
      <c r="AO182" s="33">
        <v>99.6</v>
      </c>
      <c r="AP182" s="33">
        <v>100</v>
      </c>
      <c r="AQ182" s="33">
        <v>100</v>
      </c>
      <c r="AR182" s="33">
        <v>100</v>
      </c>
      <c r="AS182" s="33">
        <v>98.3</v>
      </c>
      <c r="AT182" s="33">
        <v>100</v>
      </c>
      <c r="AU182" s="33">
        <v>98.9</v>
      </c>
      <c r="AV182" s="33">
        <v>100</v>
      </c>
      <c r="AW182" s="33">
        <v>100</v>
      </c>
      <c r="AX182" s="33">
        <v>94.3</v>
      </c>
      <c r="AY182" s="33">
        <v>100</v>
      </c>
      <c r="AZ182" s="33"/>
      <c r="BA182" s="33">
        <v>100</v>
      </c>
      <c r="BB182" s="33">
        <v>100</v>
      </c>
      <c r="BC182" s="33">
        <v>100</v>
      </c>
      <c r="BD182" s="33">
        <v>74.7</v>
      </c>
      <c r="BE182" s="33">
        <v>100</v>
      </c>
      <c r="BF182" s="33">
        <v>100</v>
      </c>
      <c r="BG182" s="33">
        <v>100</v>
      </c>
      <c r="BH182" s="33">
        <v>100</v>
      </c>
      <c r="BI182" s="33">
        <v>100</v>
      </c>
      <c r="BJ182" s="33">
        <v>100</v>
      </c>
      <c r="BK182" s="33">
        <v>100</v>
      </c>
      <c r="BL182" s="33">
        <v>100</v>
      </c>
      <c r="BM182" s="33">
        <v>100</v>
      </c>
      <c r="BN182" s="33">
        <v>98.4</v>
      </c>
      <c r="BO182" s="33">
        <v>100</v>
      </c>
      <c r="BP182" s="33"/>
      <c r="BQ182" s="33">
        <v>0</v>
      </c>
      <c r="BR182" s="33">
        <v>100</v>
      </c>
      <c r="BS182" s="33">
        <v>100</v>
      </c>
      <c r="BT182" s="33">
        <v>100</v>
      </c>
      <c r="BU182" s="33">
        <v>100</v>
      </c>
      <c r="BV182" s="33"/>
      <c r="BW182" s="33">
        <v>98</v>
      </c>
      <c r="BX182" s="33">
        <v>100</v>
      </c>
      <c r="BY182" s="33">
        <v>100</v>
      </c>
      <c r="BZ182" s="33">
        <v>100</v>
      </c>
      <c r="CA182" s="33">
        <v>100</v>
      </c>
      <c r="CB182" s="33">
        <v>100</v>
      </c>
      <c r="CC182" s="33">
        <v>99.6</v>
      </c>
      <c r="CD182" s="33">
        <v>97.6</v>
      </c>
      <c r="CE182" s="33">
        <v>95.9</v>
      </c>
      <c r="CF182" s="33">
        <v>100</v>
      </c>
      <c r="CG182" s="33">
        <v>100</v>
      </c>
      <c r="CR182" s="14"/>
    </row>
    <row r="183" spans="1:96" x14ac:dyDescent="0.2">
      <c r="A183" s="2" t="s">
        <v>112</v>
      </c>
      <c r="D183" s="33">
        <v>100</v>
      </c>
      <c r="E183" s="33">
        <v>86.6</v>
      </c>
      <c r="F183" s="33">
        <v>100</v>
      </c>
      <c r="G183" s="33">
        <v>100</v>
      </c>
      <c r="H183" s="33">
        <v>100</v>
      </c>
      <c r="I183" s="33">
        <v>89.8</v>
      </c>
      <c r="J183" s="33">
        <v>100</v>
      </c>
      <c r="K183" s="33">
        <v>97.1</v>
      </c>
      <c r="L183" s="33">
        <v>100</v>
      </c>
      <c r="M183" s="33">
        <v>98.4</v>
      </c>
      <c r="N183" s="33">
        <v>0</v>
      </c>
      <c r="O183" s="33">
        <v>92.5</v>
      </c>
      <c r="P183" s="33">
        <v>0</v>
      </c>
      <c r="Q183" s="33">
        <v>100</v>
      </c>
      <c r="R183" s="33"/>
      <c r="S183" s="33">
        <v>88.1</v>
      </c>
      <c r="T183" s="33">
        <v>98.5</v>
      </c>
      <c r="U183" s="33">
        <v>100</v>
      </c>
      <c r="V183" s="33">
        <v>97.1</v>
      </c>
      <c r="W183" s="33">
        <v>60</v>
      </c>
      <c r="X183" s="33">
        <v>100</v>
      </c>
      <c r="Y183" s="33">
        <v>100</v>
      </c>
      <c r="Z183" s="33">
        <v>100</v>
      </c>
      <c r="AA183" s="33">
        <v>100</v>
      </c>
      <c r="AB183" s="33">
        <v>0</v>
      </c>
      <c r="AC183" s="33">
        <v>100</v>
      </c>
      <c r="AD183" s="33">
        <v>92.5</v>
      </c>
      <c r="AE183" s="33">
        <v>100</v>
      </c>
      <c r="AF183" s="33">
        <v>93.9</v>
      </c>
      <c r="AG183" s="33">
        <v>93.1</v>
      </c>
      <c r="AH183" s="33">
        <v>100</v>
      </c>
      <c r="AI183" s="33">
        <v>100</v>
      </c>
      <c r="AJ183" s="33">
        <v>96.4</v>
      </c>
      <c r="AK183" s="33">
        <v>0</v>
      </c>
      <c r="AL183" s="33">
        <v>100</v>
      </c>
      <c r="AM183" s="33">
        <v>99.2</v>
      </c>
      <c r="AN183" s="33">
        <v>0</v>
      </c>
      <c r="AO183" s="33">
        <v>94.4</v>
      </c>
      <c r="AP183" s="33">
        <v>0</v>
      </c>
      <c r="AQ183" s="33">
        <v>100</v>
      </c>
      <c r="AR183" s="33">
        <v>98</v>
      </c>
      <c r="AS183" s="33">
        <v>98.2</v>
      </c>
      <c r="AT183" s="33">
        <v>99.2</v>
      </c>
      <c r="AU183" s="33">
        <v>100</v>
      </c>
      <c r="AV183" s="33">
        <v>98.2</v>
      </c>
      <c r="AW183" s="33">
        <v>93.8</v>
      </c>
      <c r="AX183" s="33">
        <v>100</v>
      </c>
      <c r="AY183" s="33">
        <v>100</v>
      </c>
      <c r="AZ183" s="33"/>
      <c r="BA183" s="33">
        <v>100</v>
      </c>
      <c r="BB183" s="33">
        <v>87</v>
      </c>
      <c r="BC183" s="33">
        <v>100</v>
      </c>
      <c r="BD183" s="33">
        <v>100</v>
      </c>
      <c r="BE183" s="33">
        <v>100</v>
      </c>
      <c r="BF183" s="33">
        <v>97.2</v>
      </c>
      <c r="BG183" s="33">
        <v>0</v>
      </c>
      <c r="BH183" s="33">
        <v>100</v>
      </c>
      <c r="BI183" s="33">
        <v>100</v>
      </c>
      <c r="BJ183" s="33">
        <v>100</v>
      </c>
      <c r="BK183" s="33">
        <v>100</v>
      </c>
      <c r="BL183" s="33">
        <v>78</v>
      </c>
      <c r="BM183" s="33">
        <v>100</v>
      </c>
      <c r="BN183" s="33">
        <v>91.7</v>
      </c>
      <c r="BO183" s="33">
        <v>100</v>
      </c>
      <c r="BP183" s="33"/>
      <c r="BQ183" s="33">
        <v>100</v>
      </c>
      <c r="BR183" s="33">
        <v>100</v>
      </c>
      <c r="BS183" s="33">
        <v>97.1</v>
      </c>
      <c r="BT183" s="33">
        <v>100</v>
      </c>
      <c r="BU183" s="33">
        <v>97</v>
      </c>
      <c r="BV183" s="33"/>
      <c r="BW183" s="33">
        <v>86.2</v>
      </c>
      <c r="BX183" s="33">
        <v>100</v>
      </c>
      <c r="BY183" s="33">
        <v>93.2</v>
      </c>
      <c r="BZ183" s="33">
        <v>87.4</v>
      </c>
      <c r="CA183" s="33">
        <v>95.2</v>
      </c>
      <c r="CB183" s="33">
        <v>100</v>
      </c>
      <c r="CC183" s="33">
        <v>100</v>
      </c>
      <c r="CD183" s="33">
        <v>100</v>
      </c>
      <c r="CE183" s="33">
        <v>87.9</v>
      </c>
      <c r="CF183" s="33">
        <v>100</v>
      </c>
      <c r="CG183" s="33">
        <v>100</v>
      </c>
      <c r="CR183" s="14"/>
    </row>
    <row r="184" spans="1:96" x14ac:dyDescent="0.2">
      <c r="A184" s="2" t="s">
        <v>113</v>
      </c>
      <c r="D184" s="33">
        <v>0</v>
      </c>
      <c r="E184" s="33">
        <v>0</v>
      </c>
      <c r="F184" s="33">
        <v>100</v>
      </c>
      <c r="G184" s="33">
        <v>100</v>
      </c>
      <c r="H184" s="33">
        <v>0</v>
      </c>
      <c r="I184" s="33">
        <v>0</v>
      </c>
      <c r="J184" s="33">
        <v>0</v>
      </c>
      <c r="K184" s="33">
        <v>94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/>
      <c r="S184" s="33">
        <v>0</v>
      </c>
      <c r="T184" s="33">
        <v>0</v>
      </c>
      <c r="U184" s="33">
        <v>100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100</v>
      </c>
      <c r="AD184" s="33">
        <v>0</v>
      </c>
      <c r="AE184" s="33">
        <v>100</v>
      </c>
      <c r="AF184" s="33">
        <v>0</v>
      </c>
      <c r="AG184" s="33">
        <v>100</v>
      </c>
      <c r="AH184" s="33">
        <v>100</v>
      </c>
      <c r="AI184" s="33">
        <v>0</v>
      </c>
      <c r="AJ184" s="33">
        <v>0</v>
      </c>
      <c r="AK184" s="33">
        <v>100</v>
      </c>
      <c r="AL184" s="33">
        <v>0</v>
      </c>
      <c r="AM184" s="33">
        <v>0</v>
      </c>
      <c r="AN184" s="33">
        <v>64.8</v>
      </c>
      <c r="AO184" s="33">
        <v>0</v>
      </c>
      <c r="AP184" s="33">
        <v>100</v>
      </c>
      <c r="AQ184" s="33">
        <v>0</v>
      </c>
      <c r="AR184" s="33">
        <v>0</v>
      </c>
      <c r="AS184" s="33">
        <v>100</v>
      </c>
      <c r="AT184" s="33">
        <v>100</v>
      </c>
      <c r="AU184" s="33">
        <v>100</v>
      </c>
      <c r="AV184" s="33">
        <v>0</v>
      </c>
      <c r="AW184" s="33">
        <v>0</v>
      </c>
      <c r="AX184" s="33">
        <v>0</v>
      </c>
      <c r="AY184" s="33">
        <v>95.7</v>
      </c>
      <c r="AZ184" s="33"/>
      <c r="BA184" s="33">
        <v>0</v>
      </c>
      <c r="BB184" s="33">
        <v>0</v>
      </c>
      <c r="BC184" s="33">
        <v>100</v>
      </c>
      <c r="BD184" s="33">
        <v>100</v>
      </c>
      <c r="BE184" s="33">
        <v>100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100</v>
      </c>
      <c r="BN184" s="33">
        <v>0</v>
      </c>
      <c r="BO184" s="33">
        <v>0</v>
      </c>
      <c r="BP184" s="33"/>
      <c r="BQ184" s="33">
        <v>0</v>
      </c>
      <c r="BR184" s="33">
        <v>0</v>
      </c>
      <c r="BS184" s="33">
        <v>100</v>
      </c>
      <c r="BT184" s="33">
        <v>0</v>
      </c>
      <c r="BU184" s="33">
        <v>93.3</v>
      </c>
      <c r="BV184" s="33"/>
      <c r="BW184" s="33">
        <v>0</v>
      </c>
      <c r="BX184" s="33">
        <v>100</v>
      </c>
      <c r="BY184" s="33">
        <v>100</v>
      </c>
      <c r="BZ184" s="33">
        <v>96.7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100</v>
      </c>
      <c r="CG184" s="33">
        <v>0</v>
      </c>
      <c r="CR184" s="14"/>
    </row>
    <row r="185" spans="1:96" x14ac:dyDescent="0.2">
      <c r="A185" s="2" t="s">
        <v>115</v>
      </c>
      <c r="D185" s="33">
        <v>0</v>
      </c>
      <c r="E185" s="33">
        <v>0.166266998099137</v>
      </c>
      <c r="F185" s="33">
        <v>0.136726768377254</v>
      </c>
      <c r="G185" s="33">
        <v>0.36690878017517597</v>
      </c>
      <c r="H185" s="33">
        <v>7.5833333333333299E-3</v>
      </c>
      <c r="I185" s="33">
        <v>7.5371515524330607E-2</v>
      </c>
      <c r="J185" s="33">
        <v>0.12465697036223901</v>
      </c>
      <c r="K185" s="33">
        <v>2.7508321931096501E-2</v>
      </c>
      <c r="L185" s="33">
        <v>1.4777205408885998</v>
      </c>
      <c r="M185" s="33">
        <v>7.3334398466208706E-2</v>
      </c>
      <c r="N185" s="33">
        <v>1.8045112781954899E-2</v>
      </c>
      <c r="O185" s="33">
        <v>0.42496105795212502</v>
      </c>
      <c r="P185" s="33">
        <v>8.4643288996372398E-3</v>
      </c>
      <c r="Q185" s="33">
        <v>0</v>
      </c>
      <c r="R185" s="33"/>
      <c r="S185" s="33">
        <v>1.96349356410443E-3</v>
      </c>
      <c r="T185" s="33">
        <v>0.18972469008861201</v>
      </c>
      <c r="U185" s="33">
        <v>0.46237156345459601</v>
      </c>
      <c r="V185" s="33">
        <v>2.02861692126271E-2</v>
      </c>
      <c r="W185" s="33">
        <v>0.47734457323498403</v>
      </c>
      <c r="X185" s="33">
        <v>2.98596595998806E-2</v>
      </c>
      <c r="Y185" s="33">
        <v>0.23963725945231901</v>
      </c>
      <c r="Z185" s="33">
        <v>0.32397787770713798</v>
      </c>
      <c r="AA185" s="33">
        <v>0.13076923076923103</v>
      </c>
      <c r="AB185" s="33">
        <v>1.47492625368732E-3</v>
      </c>
      <c r="AC185" s="33">
        <v>0.37903434030467303</v>
      </c>
      <c r="AD185" s="33">
        <v>9.0585665244980795E-2</v>
      </c>
      <c r="AE185" s="33">
        <v>0.67511966595376305</v>
      </c>
      <c r="AF185" s="33">
        <v>2.3239644347056599E-2</v>
      </c>
      <c r="AG185" s="33">
        <v>0.64848162989426894</v>
      </c>
      <c r="AH185" s="33">
        <v>3.8694074969770303E-3</v>
      </c>
      <c r="AI185" s="33">
        <v>0</v>
      </c>
      <c r="AJ185" s="33">
        <v>9.4059851978976705E-2</v>
      </c>
      <c r="AK185" s="33">
        <v>0</v>
      </c>
      <c r="AL185" s="33">
        <v>5.2258305337812604E-3</v>
      </c>
      <c r="AM185" s="33">
        <v>0.201481786375798</v>
      </c>
      <c r="AN185" s="33">
        <v>4.2067722606716496</v>
      </c>
      <c r="AO185" s="33">
        <v>3.24002721428472E-2</v>
      </c>
      <c r="AP185" s="33">
        <v>4.3515117264764105E-2</v>
      </c>
      <c r="AQ185" s="33">
        <v>1.40170333569908E-2</v>
      </c>
      <c r="AR185" s="33">
        <v>6.7035762382163702E-2</v>
      </c>
      <c r="AS185" s="33">
        <v>4.1039588999697799E-2</v>
      </c>
      <c r="AT185" s="33">
        <v>0.14111740198696701</v>
      </c>
      <c r="AU185" s="33">
        <v>42.908832220641393</v>
      </c>
      <c r="AV185" s="33">
        <v>0.44428102965391997</v>
      </c>
      <c r="AW185" s="33">
        <v>3.0628793774319099</v>
      </c>
      <c r="AX185" s="33">
        <v>0.12054102259215201</v>
      </c>
      <c r="AY185" s="33">
        <v>4.1479478344310199E-2</v>
      </c>
      <c r="AZ185" s="33"/>
      <c r="BA185" s="33">
        <v>0.11521134860538701</v>
      </c>
      <c r="BB185" s="33">
        <v>0.31567414020493101</v>
      </c>
      <c r="BC185" s="33">
        <v>0.39454126089184999</v>
      </c>
      <c r="BD185" s="33">
        <v>0.27804851925239604</v>
      </c>
      <c r="BE185" s="33">
        <v>0.57674095844558704</v>
      </c>
      <c r="BF185" s="33">
        <v>4.9148099606815209E-4</v>
      </c>
      <c r="BG185" s="33">
        <v>0.14170834233306201</v>
      </c>
      <c r="BH185" s="33">
        <v>3.8987890125036902E-2</v>
      </c>
      <c r="BI185" s="33">
        <v>0.18211920529801301</v>
      </c>
      <c r="BJ185" s="33">
        <v>2.1256382852392803E-2</v>
      </c>
      <c r="BK185" s="33">
        <v>3.2720623616591302E-3</v>
      </c>
      <c r="BL185" s="33">
        <v>0.85038186669938409</v>
      </c>
      <c r="BM185" s="33">
        <v>1.0717475439118799E-2</v>
      </c>
      <c r="BN185" s="33">
        <v>0.12842615861141998</v>
      </c>
      <c r="BO185" s="33">
        <v>5.4153979991300602E-2</v>
      </c>
      <c r="BP185" s="33"/>
      <c r="BQ185" s="33">
        <v>0.198024691358025</v>
      </c>
      <c r="BR185" s="33">
        <v>0.40854495538778302</v>
      </c>
      <c r="BS185" s="33">
        <v>3.6376864314296102E-4</v>
      </c>
      <c r="BT185" s="33">
        <v>2.8063787041687601E-2</v>
      </c>
      <c r="BU185" s="33">
        <v>2.5081722426248003E-2</v>
      </c>
      <c r="BV185" s="33"/>
      <c r="BW185" s="33">
        <v>6.0495975220359106E-2</v>
      </c>
      <c r="BX185" s="33">
        <v>0.28451350906396905</v>
      </c>
      <c r="BY185" s="33">
        <v>0.26747989039158498</v>
      </c>
      <c r="BZ185" s="33">
        <v>4.0853719923487401E-2</v>
      </c>
      <c r="CA185" s="33">
        <v>0.410107971513898</v>
      </c>
      <c r="CB185" s="33">
        <v>3.2035876993166297</v>
      </c>
      <c r="CC185" s="33">
        <v>1.50025866528712E-2</v>
      </c>
      <c r="CD185" s="33">
        <v>0</v>
      </c>
      <c r="CE185" s="33">
        <v>5.9811559555618095</v>
      </c>
      <c r="CF185" s="33">
        <v>5.2472779745506997E-4</v>
      </c>
      <c r="CG185" s="33">
        <v>7.1438422286581205E-2</v>
      </c>
      <c r="CR185" s="14"/>
    </row>
    <row r="186" spans="1:96" x14ac:dyDescent="0.2">
      <c r="A186" s="2" t="s">
        <v>116</v>
      </c>
      <c r="D186" s="33">
        <v>1.06132075471698E-2</v>
      </c>
      <c r="E186" s="33">
        <v>0.103793436011339</v>
      </c>
      <c r="F186" s="33">
        <v>6.4105409153952811E-2</v>
      </c>
      <c r="G186" s="33">
        <v>3.8567785805354901E-2</v>
      </c>
      <c r="H186" s="33">
        <v>9.1666666666666702E-2</v>
      </c>
      <c r="I186" s="33">
        <v>3.1655188023409997E-2</v>
      </c>
      <c r="J186" s="33">
        <v>1.7563117453348001E-2</v>
      </c>
      <c r="K186" s="33">
        <v>1.7967984318850001E-2</v>
      </c>
      <c r="L186" s="33">
        <v>9.3102560802985498E-2</v>
      </c>
      <c r="M186" s="33">
        <v>0</v>
      </c>
      <c r="N186" s="33">
        <v>0</v>
      </c>
      <c r="O186" s="33">
        <v>0.15236672282798702</v>
      </c>
      <c r="P186" s="33">
        <v>0</v>
      </c>
      <c r="Q186" s="33">
        <v>0</v>
      </c>
      <c r="R186" s="33"/>
      <c r="S186" s="33">
        <v>0.22669476131657298</v>
      </c>
      <c r="T186" s="33">
        <v>1.63591621705928E-2</v>
      </c>
      <c r="U186" s="33">
        <v>2.0277777777777801E-2</v>
      </c>
      <c r="V186" s="33">
        <v>2.7739770654156899E-2</v>
      </c>
      <c r="W186" s="33">
        <v>0.96094957156904104</v>
      </c>
      <c r="X186" s="33">
        <v>2.9859659599880601E-3</v>
      </c>
      <c r="Y186" s="33">
        <v>7.1102553130794499E-2</v>
      </c>
      <c r="Z186" s="33">
        <v>1.4463557001911302E-3</v>
      </c>
      <c r="AA186" s="33">
        <v>0</v>
      </c>
      <c r="AB186" s="33">
        <v>0</v>
      </c>
      <c r="AC186" s="33">
        <v>0.25616992002751698</v>
      </c>
      <c r="AD186" s="33">
        <v>1.7684385727660498E-2</v>
      </c>
      <c r="AE186" s="33">
        <v>1.0185373803218601E-3</v>
      </c>
      <c r="AF186" s="33">
        <v>1.4027339642481601E-2</v>
      </c>
      <c r="AG186" s="33">
        <v>5.55180071449261E-2</v>
      </c>
      <c r="AH186" s="33">
        <v>2.9020556227327696E-4</v>
      </c>
      <c r="AI186" s="33">
        <v>0</v>
      </c>
      <c r="AJ186" s="33">
        <v>6.3714953772229008E-2</v>
      </c>
      <c r="AK186" s="33">
        <v>2.5000000000000001E-2</v>
      </c>
      <c r="AL186" s="33">
        <v>0</v>
      </c>
      <c r="AM186" s="33">
        <v>2.64309883817231E-2</v>
      </c>
      <c r="AN186" s="33">
        <v>0.43620700130628903</v>
      </c>
      <c r="AO186" s="33">
        <v>6.2082647154878302E-2</v>
      </c>
      <c r="AP186" s="33">
        <v>3.3867212305087103E-3</v>
      </c>
      <c r="AQ186" s="33">
        <v>1.0653409090909101E-2</v>
      </c>
      <c r="AR186" s="33">
        <v>1.3386531434111401E-2</v>
      </c>
      <c r="AS186" s="33">
        <v>2.14704675468874E-2</v>
      </c>
      <c r="AT186" s="33">
        <v>4.7003525264394802E-3</v>
      </c>
      <c r="AU186" s="33">
        <v>0.46571897211590996</v>
      </c>
      <c r="AV186" s="33">
        <v>4.8562340787862604E-2</v>
      </c>
      <c r="AW186" s="33">
        <v>0.36311284046692599</v>
      </c>
      <c r="AX186" s="33">
        <v>0</v>
      </c>
      <c r="AY186" s="33">
        <v>0.13941053729786101</v>
      </c>
      <c r="AZ186" s="33"/>
      <c r="BA186" s="33">
        <v>4.3857129177439398E-2</v>
      </c>
      <c r="BB186" s="33">
        <v>0.25212384177125396</v>
      </c>
      <c r="BC186" s="33">
        <v>1.41224804211067E-3</v>
      </c>
      <c r="BD186" s="33">
        <v>0.31473250147271503</v>
      </c>
      <c r="BE186" s="33">
        <v>4.1636051922605902E-2</v>
      </c>
      <c r="BF186" s="33">
        <v>0.14859108781127101</v>
      </c>
      <c r="BG186" s="33">
        <v>4.5125006221278406E-3</v>
      </c>
      <c r="BH186" s="33">
        <v>0.40393700787401599</v>
      </c>
      <c r="BI186" s="33">
        <v>1.0230581569213801E-3</v>
      </c>
      <c r="BJ186" s="33">
        <v>9.3219332620828894E-3</v>
      </c>
      <c r="BK186" s="33">
        <v>2.7812530074102601E-2</v>
      </c>
      <c r="BL186" s="33">
        <v>9.6534805274455709E-2</v>
      </c>
      <c r="BM186" s="33">
        <v>1.6076213158678201E-2</v>
      </c>
      <c r="BN186" s="33">
        <v>5.1049032785927199E-2</v>
      </c>
      <c r="BO186" s="33">
        <v>4.6769632368936297E-2</v>
      </c>
      <c r="BP186" s="33"/>
      <c r="BQ186" s="33">
        <v>0</v>
      </c>
      <c r="BR186" s="33">
        <v>0</v>
      </c>
      <c r="BS186" s="33">
        <v>0</v>
      </c>
      <c r="BT186" s="33">
        <v>1.2422360248447201E-2</v>
      </c>
      <c r="BU186" s="33">
        <v>3.1383622428398504E-2</v>
      </c>
      <c r="BV186" s="33"/>
      <c r="BW186" s="33">
        <v>6.2768524815548704E-2</v>
      </c>
      <c r="BX186" s="33">
        <v>0.10986049316169801</v>
      </c>
      <c r="BY186" s="33">
        <v>8.8160098739310604E-4</v>
      </c>
      <c r="BZ186" s="33">
        <v>6.8044598293350508E-2</v>
      </c>
      <c r="CA186" s="33">
        <v>2.90780467637466E-2</v>
      </c>
      <c r="CB186" s="33">
        <v>4.83641536273115E-3</v>
      </c>
      <c r="CC186" s="33">
        <v>7.7519379844961196E-4</v>
      </c>
      <c r="CD186" s="33">
        <v>0</v>
      </c>
      <c r="CE186" s="33">
        <v>0.40410189174002603</v>
      </c>
      <c r="CF186" s="33">
        <v>1.27885950889698E-2</v>
      </c>
      <c r="CG186" s="33">
        <v>0.29365571399049401</v>
      </c>
      <c r="CR186" s="14"/>
    </row>
    <row r="187" spans="1:96" x14ac:dyDescent="0.2">
      <c r="A187" s="2" t="s">
        <v>117</v>
      </c>
      <c r="D187" s="33">
        <v>1.59198113207547E-2</v>
      </c>
      <c r="E187" s="33">
        <v>2.3181897708053904E-3</v>
      </c>
      <c r="F187" s="33">
        <v>0.189680998613037</v>
      </c>
      <c r="G187" s="33">
        <v>8.7326943556975505E-3</v>
      </c>
      <c r="H187" s="33">
        <v>1.36944444444444E-2</v>
      </c>
      <c r="I187" s="33">
        <v>2.7720822099162101E-2</v>
      </c>
      <c r="J187" s="33">
        <v>3.1558726673984604E-3</v>
      </c>
      <c r="K187" s="33">
        <v>5.2234237910630497E-2</v>
      </c>
      <c r="L187" s="33">
        <v>9.3295586153648205E-2</v>
      </c>
      <c r="M187" s="33">
        <v>3.1887755102040804E-3</v>
      </c>
      <c r="N187" s="33">
        <v>0</v>
      </c>
      <c r="O187" s="33">
        <v>5.6616969196045398E-2</v>
      </c>
      <c r="P187" s="33">
        <v>0</v>
      </c>
      <c r="Q187" s="33">
        <v>1.23902942694889</v>
      </c>
      <c r="R187" s="33"/>
      <c r="S187" s="33">
        <v>2.9435278726651599E-2</v>
      </c>
      <c r="T187" s="33">
        <v>3.7270238108991799E-2</v>
      </c>
      <c r="U187" s="33">
        <v>9.4523213789268895E-3</v>
      </c>
      <c r="V187" s="33">
        <v>3.0988147440628704E-3</v>
      </c>
      <c r="W187" s="33">
        <v>1.5127413127413099</v>
      </c>
      <c r="X187" s="33">
        <v>1.67214093759331E-2</v>
      </c>
      <c r="Y187" s="33">
        <v>4.4605291307138299E-2</v>
      </c>
      <c r="Z187" s="33">
        <v>0.14113881575551102</v>
      </c>
      <c r="AA187" s="33">
        <v>0</v>
      </c>
      <c r="AB187" s="33">
        <v>4.4378698224852098E-3</v>
      </c>
      <c r="AC187" s="33">
        <v>0.119700748129676</v>
      </c>
      <c r="AD187" s="33">
        <v>1.26703422448767E-2</v>
      </c>
      <c r="AE187" s="33">
        <v>1.2222448563862301E-3</v>
      </c>
      <c r="AF187" s="33">
        <v>2.75221647968402E-2</v>
      </c>
      <c r="AG187" s="33">
        <v>0.13821059743267999</v>
      </c>
      <c r="AH187" s="33">
        <v>3.3857315598549004E-4</v>
      </c>
      <c r="AI187" s="33">
        <v>0.29101491451436901</v>
      </c>
      <c r="AJ187" s="33">
        <v>3.32740099062976E-2</v>
      </c>
      <c r="AK187" s="33">
        <v>0</v>
      </c>
      <c r="AL187" s="33">
        <v>3.7306472673008803E-3</v>
      </c>
      <c r="AM187" s="33">
        <v>4.4174558726363201E-2</v>
      </c>
      <c r="AN187" s="33">
        <v>0.30369135299569805</v>
      </c>
      <c r="AO187" s="33">
        <v>1.30110878908013E-2</v>
      </c>
      <c r="AP187" s="33">
        <v>7.7492074674181109E-4</v>
      </c>
      <c r="AQ187" s="33">
        <v>0.127175843694494</v>
      </c>
      <c r="AR187" s="33">
        <v>7.4281448301605102E-2</v>
      </c>
      <c r="AS187" s="33">
        <v>0.12754751545683501</v>
      </c>
      <c r="AT187" s="33">
        <v>6.7300502083110806E-3</v>
      </c>
      <c r="AU187" s="33">
        <v>8.7508203894115098E-4</v>
      </c>
      <c r="AV187" s="33">
        <v>6.0215613696817903E-2</v>
      </c>
      <c r="AW187" s="33">
        <v>0.137898832684825</v>
      </c>
      <c r="AX187" s="33">
        <v>0</v>
      </c>
      <c r="AY187" s="33">
        <v>0.116581433648262</v>
      </c>
      <c r="AZ187" s="33"/>
      <c r="BA187" s="33">
        <v>9.5739588319770203E-4</v>
      </c>
      <c r="BB187" s="33">
        <v>0.224325200616033</v>
      </c>
      <c r="BC187" s="33">
        <v>1.2820512820512802E-4</v>
      </c>
      <c r="BD187" s="33">
        <v>3.3631446473517901E-2</v>
      </c>
      <c r="BE187" s="33">
        <v>5.7147522246714004E-3</v>
      </c>
      <c r="BF187" s="33">
        <v>0</v>
      </c>
      <c r="BG187" s="33">
        <v>1.0293215759725501E-2</v>
      </c>
      <c r="BH187" s="33">
        <v>1.4757969303423801E-3</v>
      </c>
      <c r="BI187" s="33">
        <v>0.26718577945571798</v>
      </c>
      <c r="BJ187" s="33">
        <v>0.11552468036258601</v>
      </c>
      <c r="BK187" s="33">
        <v>4.5231450293523198E-2</v>
      </c>
      <c r="BL187" s="33">
        <v>0.19486534568431399</v>
      </c>
      <c r="BM187" s="33">
        <v>3.6022625781482596E-2</v>
      </c>
      <c r="BN187" s="33">
        <v>8.3571971246566498E-3</v>
      </c>
      <c r="BO187" s="33">
        <v>3.65734189615761E-2</v>
      </c>
      <c r="BP187" s="33"/>
      <c r="BQ187" s="33">
        <v>0</v>
      </c>
      <c r="BR187" s="33">
        <v>6.0065213660545702E-3</v>
      </c>
      <c r="BS187" s="33">
        <v>2.1905805038335197E-3</v>
      </c>
      <c r="BT187" s="33">
        <v>5.5802871653395205E-3</v>
      </c>
      <c r="BU187" s="33">
        <v>2.6312078170645702E-2</v>
      </c>
      <c r="BV187" s="33"/>
      <c r="BW187" s="33">
        <v>6.5711984956649205E-2</v>
      </c>
      <c r="BX187" s="33">
        <v>5.0281114234602603E-2</v>
      </c>
      <c r="BY187" s="33">
        <v>6.5060664673817506E-2</v>
      </c>
      <c r="BZ187" s="33">
        <v>1.7032315148102703E-2</v>
      </c>
      <c r="CA187" s="33">
        <v>1.9832889541823502E-2</v>
      </c>
      <c r="CB187" s="33">
        <v>4.5325779036827201E-3</v>
      </c>
      <c r="CC187" s="33">
        <v>7.7559462254394999E-4</v>
      </c>
      <c r="CD187" s="33">
        <v>0</v>
      </c>
      <c r="CE187" s="33">
        <v>1.12333255324128E-2</v>
      </c>
      <c r="CF187" s="33">
        <v>9.68383584589615E-3</v>
      </c>
      <c r="CG187" s="33">
        <v>2.5548957326336098E-3</v>
      </c>
      <c r="CR187" s="14"/>
    </row>
    <row r="188" spans="1:96" x14ac:dyDescent="0.2">
      <c r="A188" s="2" t="s">
        <v>118</v>
      </c>
      <c r="D188" s="33">
        <v>3.5377358490566004E-3</v>
      </c>
      <c r="E188" s="33">
        <v>4.0158065880225705E-2</v>
      </c>
      <c r="F188" s="33">
        <v>7.0069348127600614E-2</v>
      </c>
      <c r="G188" s="33">
        <v>0.37281595026262199</v>
      </c>
      <c r="H188" s="33">
        <v>0.172222222222222</v>
      </c>
      <c r="I188" s="33">
        <v>1.8772982388233002E-2</v>
      </c>
      <c r="J188" s="33">
        <v>9.8950457213047596</v>
      </c>
      <c r="K188" s="33">
        <v>1.8112838085913598E-2</v>
      </c>
      <c r="L188" s="33">
        <v>0.100372942386831</v>
      </c>
      <c r="M188" s="33">
        <v>4.30416068866571E-3</v>
      </c>
      <c r="N188" s="33">
        <v>0</v>
      </c>
      <c r="O188" s="33">
        <v>4.2597831961089704E-2</v>
      </c>
      <c r="P188" s="33">
        <v>3.8066465256797605E-2</v>
      </c>
      <c r="Q188" s="33">
        <v>0</v>
      </c>
      <c r="R188" s="33"/>
      <c r="S188" s="33">
        <v>7.2537356738720403E-4</v>
      </c>
      <c r="T188" s="33">
        <v>1.7052347008329798E-2</v>
      </c>
      <c r="U188" s="33">
        <v>8.33564879133093E-4</v>
      </c>
      <c r="V188" s="33">
        <v>9.5502606831359901E-3</v>
      </c>
      <c r="W188" s="33">
        <v>0.94107330761136399</v>
      </c>
      <c r="X188" s="33">
        <v>2.4186324275903302E-2</v>
      </c>
      <c r="Y188" s="33">
        <v>6.3442278219339203E-3</v>
      </c>
      <c r="Z188" s="33">
        <v>4.6287218122710201E-2</v>
      </c>
      <c r="AA188" s="33">
        <v>1.1025641025640999E-2</v>
      </c>
      <c r="AB188" s="33">
        <v>0.58997050147492602</v>
      </c>
      <c r="AC188" s="33">
        <v>0.61148852007911303</v>
      </c>
      <c r="AD188" s="33">
        <v>6.5099344637470108E-2</v>
      </c>
      <c r="AE188" s="33">
        <v>4.5736355320662699E-3</v>
      </c>
      <c r="AF188" s="33">
        <v>1.19832109129066E-2</v>
      </c>
      <c r="AG188" s="33">
        <v>0.157661134697028</v>
      </c>
      <c r="AH188" s="33">
        <v>0.367738814993954</v>
      </c>
      <c r="AI188" s="33">
        <v>0</v>
      </c>
      <c r="AJ188" s="33">
        <v>5.8689331629458698E-2</v>
      </c>
      <c r="AK188" s="33">
        <v>0</v>
      </c>
      <c r="AL188" s="33">
        <v>0.81538748137108807</v>
      </c>
      <c r="AM188" s="33">
        <v>0.10586822776068799</v>
      </c>
      <c r="AN188" s="33">
        <v>0.82563681515711995</v>
      </c>
      <c r="AO188" s="33">
        <v>1.9945577759675499E-2</v>
      </c>
      <c r="AP188" s="33">
        <v>0.34967987054105398</v>
      </c>
      <c r="AQ188" s="33">
        <v>1.7746228926353102E-4</v>
      </c>
      <c r="AR188" s="33">
        <v>5.3180278509597299E-2</v>
      </c>
      <c r="AS188" s="33">
        <v>5.5621728929796097E-2</v>
      </c>
      <c r="AT188" s="33">
        <v>2.8202115158636899E-2</v>
      </c>
      <c r="AU188" s="33">
        <v>1.2016604762945201E-3</v>
      </c>
      <c r="AV188" s="33">
        <v>4.3741995411875602E-2</v>
      </c>
      <c r="AW188" s="33">
        <v>1.26070038910506E-2</v>
      </c>
      <c r="AX188" s="33">
        <v>2.65382335506817</v>
      </c>
      <c r="AY188" s="33">
        <v>5.1641381674809299E-2</v>
      </c>
      <c r="AZ188" s="33"/>
      <c r="BA188" s="33">
        <v>2.1892925430210299E-2</v>
      </c>
      <c r="BB188" s="33">
        <v>4.7362559481624003E-2</v>
      </c>
      <c r="BC188" s="33">
        <v>4.2167135190391003E-3</v>
      </c>
      <c r="BD188" s="33">
        <v>8.6916938895731807E-2</v>
      </c>
      <c r="BE188" s="33">
        <v>5.02366960496246E-2</v>
      </c>
      <c r="BF188" s="33">
        <v>1.9156290956749698</v>
      </c>
      <c r="BG188" s="33">
        <v>0.10233410971802399</v>
      </c>
      <c r="BH188" s="33">
        <v>3.9358457148479801E-4</v>
      </c>
      <c r="BI188" s="33">
        <v>2.2820270695624801E-2</v>
      </c>
      <c r="BJ188" s="33">
        <v>2.1078256739104601E-2</v>
      </c>
      <c r="BK188" s="33">
        <v>0.304975459532288</v>
      </c>
      <c r="BL188" s="33">
        <v>4.4050430994815801E-2</v>
      </c>
      <c r="BM188" s="33">
        <v>3.5724918130395898E-3</v>
      </c>
      <c r="BN188" s="33">
        <v>0.50943837297644801</v>
      </c>
      <c r="BO188" s="33">
        <v>6.3764961915125096E-2</v>
      </c>
      <c r="BP188" s="33"/>
      <c r="BQ188" s="33">
        <v>0</v>
      </c>
      <c r="BR188" s="33">
        <v>1.7161489617298801E-4</v>
      </c>
      <c r="BS188" s="33">
        <v>7.2992700729927003E-4</v>
      </c>
      <c r="BT188" s="33">
        <v>5.6059563285991404E-2</v>
      </c>
      <c r="BU188" s="33">
        <v>4.2993014398892096E-2</v>
      </c>
      <c r="BV188" s="33"/>
      <c r="BW188" s="33">
        <v>8.9083038589452601E-2</v>
      </c>
      <c r="BX188" s="33">
        <v>0.16338695711616499</v>
      </c>
      <c r="BY188" s="33">
        <v>2.7183444405471802</v>
      </c>
      <c r="BZ188" s="33">
        <v>0.161071399887559</v>
      </c>
      <c r="CA188" s="33">
        <v>9.4170609582433697E-3</v>
      </c>
      <c r="CB188" s="33">
        <v>2.3492782337956403E-2</v>
      </c>
      <c r="CC188" s="33">
        <v>0</v>
      </c>
      <c r="CD188" s="33">
        <v>0</v>
      </c>
      <c r="CE188" s="33">
        <v>0.26894098928354199</v>
      </c>
      <c r="CF188" s="33">
        <v>2.6106934001670798E-5</v>
      </c>
      <c r="CG188" s="33">
        <v>2.6903973509933804E-3</v>
      </c>
      <c r="CR188" s="14"/>
    </row>
    <row r="189" spans="1:96" x14ac:dyDescent="0.2">
      <c r="A189" s="2" t="s">
        <v>119</v>
      </c>
      <c r="D189" s="33">
        <v>0.61792452830188693</v>
      </c>
      <c r="E189" s="33">
        <v>4.5995749759832304E-2</v>
      </c>
      <c r="F189" s="33">
        <v>0.18133148404993102</v>
      </c>
      <c r="G189" s="33">
        <v>0.12036642522369</v>
      </c>
      <c r="H189" s="33">
        <v>4.8888888888888905E-3</v>
      </c>
      <c r="I189" s="33">
        <v>6.0904143993302601E-2</v>
      </c>
      <c r="J189" s="33">
        <v>8.3048996860925303E-2</v>
      </c>
      <c r="K189" s="33">
        <v>5.6433684811649801E-2</v>
      </c>
      <c r="L189" s="33">
        <v>0.11037541784520401</v>
      </c>
      <c r="M189" s="33">
        <v>1.59261028826246E-4</v>
      </c>
      <c r="N189" s="33">
        <v>7.5187969924812002E-4</v>
      </c>
      <c r="O189" s="33">
        <v>0.189687509934196</v>
      </c>
      <c r="P189" s="33">
        <v>0.10755287009063401</v>
      </c>
      <c r="Q189" s="33">
        <v>0</v>
      </c>
      <c r="R189" s="33"/>
      <c r="S189" s="33">
        <v>8.4464117262898195E-2</v>
      </c>
      <c r="T189" s="33">
        <v>0.24775581408782699</v>
      </c>
      <c r="U189" s="33">
        <v>1.75194660734149E-2</v>
      </c>
      <c r="V189" s="33">
        <v>4.2627808005171602E-2</v>
      </c>
      <c r="W189" s="33">
        <v>1.15667718191377E-2</v>
      </c>
      <c r="X189" s="33">
        <v>0</v>
      </c>
      <c r="Y189" s="33">
        <v>5.1939724270599501E-2</v>
      </c>
      <c r="Z189" s="33">
        <v>3.0587507092381502E-2</v>
      </c>
      <c r="AA189" s="33">
        <v>0</v>
      </c>
      <c r="AB189" s="33">
        <v>0</v>
      </c>
      <c r="AC189" s="33">
        <v>0.53682670796764798</v>
      </c>
      <c r="AD189" s="33">
        <v>6.1874544887131996E-2</v>
      </c>
      <c r="AE189" s="33">
        <v>5.1787164906580002E-3</v>
      </c>
      <c r="AF189" s="33">
        <v>5.9936313738634901E-2</v>
      </c>
      <c r="AG189" s="33">
        <v>2.1708717256018098E-2</v>
      </c>
      <c r="AH189" s="33">
        <v>4.2079806529625105E-3</v>
      </c>
      <c r="AI189" s="33">
        <v>0</v>
      </c>
      <c r="AJ189" s="33">
        <v>5.2018780148661903E-2</v>
      </c>
      <c r="AK189" s="33">
        <v>0</v>
      </c>
      <c r="AL189" s="33">
        <v>1.66046165301564</v>
      </c>
      <c r="AM189" s="33">
        <v>2.2621069686983901E-2</v>
      </c>
      <c r="AN189" s="33">
        <v>0.48985045705379299</v>
      </c>
      <c r="AO189" s="33">
        <v>2.9948786847326603E-2</v>
      </c>
      <c r="AP189" s="33">
        <v>3.8582953349701899E-3</v>
      </c>
      <c r="AQ189" s="33">
        <v>9.6710293597453099</v>
      </c>
      <c r="AR189" s="33">
        <v>4.3747171519082799E-2</v>
      </c>
      <c r="AS189" s="33">
        <v>5.3975156771821901E-2</v>
      </c>
      <c r="AT189" s="33">
        <v>4.1662215575259103E-3</v>
      </c>
      <c r="AU189" s="33">
        <v>8.0187650010909897E-2</v>
      </c>
      <c r="AV189" s="33">
        <v>0.12886859105174997</v>
      </c>
      <c r="AW189" s="33">
        <v>6.8482490272373502E-3</v>
      </c>
      <c r="AX189" s="33">
        <v>1.4812620352540402E-4</v>
      </c>
      <c r="AY189" s="33">
        <v>0.28670735842658501</v>
      </c>
      <c r="AZ189" s="33"/>
      <c r="BA189" s="33">
        <v>7.2059197154471497E-2</v>
      </c>
      <c r="BB189" s="33">
        <v>0.21267682593649401</v>
      </c>
      <c r="BC189" s="33">
        <v>1.1136712749616001E-2</v>
      </c>
      <c r="BD189" s="33">
        <v>7.3582177475499402E-2</v>
      </c>
      <c r="BE189" s="33">
        <v>0.62377571008814903</v>
      </c>
      <c r="BF189" s="33">
        <v>8.0275229357798204E-3</v>
      </c>
      <c r="BG189" s="33">
        <v>5.5875224638517504E-2</v>
      </c>
      <c r="BH189" s="33">
        <v>2.9492725127801804E-4</v>
      </c>
      <c r="BI189" s="33">
        <v>3.02911093627065E-2</v>
      </c>
      <c r="BJ189" s="33">
        <v>0.28771325654118701</v>
      </c>
      <c r="BK189" s="33">
        <v>0.15263208545856999</v>
      </c>
      <c r="BL189" s="33">
        <v>7.0068381834350393E-2</v>
      </c>
      <c r="BM189" s="33">
        <v>1.3763024709734999</v>
      </c>
      <c r="BN189" s="33">
        <v>1.4405937700894201E-2</v>
      </c>
      <c r="BO189" s="33">
        <v>1.44722524483134E-2</v>
      </c>
      <c r="BP189" s="33"/>
      <c r="BQ189" s="33">
        <v>1</v>
      </c>
      <c r="BR189" s="33">
        <v>1.0295126973232701E-3</v>
      </c>
      <c r="BS189" s="33">
        <v>6.8397951719092895E-2</v>
      </c>
      <c r="BT189" s="33">
        <v>2.1365652527019399E-2</v>
      </c>
      <c r="BU189" s="33">
        <v>3.7208923628073598E-2</v>
      </c>
      <c r="BV189" s="33"/>
      <c r="BW189" s="33">
        <v>0.11072231685542801</v>
      </c>
      <c r="BX189" s="33">
        <v>6.88113899736916E-2</v>
      </c>
      <c r="BY189" s="33">
        <v>8.3078268473983415E-3</v>
      </c>
      <c r="BZ189" s="33">
        <v>5.0956947397985805E-3</v>
      </c>
      <c r="CA189" s="33">
        <v>7.2160213127555009E-2</v>
      </c>
      <c r="CB189" s="33">
        <v>1.3089522733690999</v>
      </c>
      <c r="CC189" s="33">
        <v>2.5839793281653804E-3</v>
      </c>
      <c r="CD189" s="33">
        <v>26.948944526264096</v>
      </c>
      <c r="CE189" s="33">
        <v>4.8834160501919702E-2</v>
      </c>
      <c r="CF189" s="33">
        <v>2.6027432914291698E-5</v>
      </c>
      <c r="CG189" s="33">
        <v>3.2598208132322504E-2</v>
      </c>
      <c r="CR189" s="14"/>
    </row>
    <row r="190" spans="1:96" x14ac:dyDescent="0.2">
      <c r="A190" s="2" t="s">
        <v>120</v>
      </c>
      <c r="D190" s="33">
        <v>4.0094339622641501E-2</v>
      </c>
      <c r="E190" s="33">
        <v>0.382584024443474</v>
      </c>
      <c r="F190" s="33">
        <v>0.95758668515950107</v>
      </c>
      <c r="G190" s="33">
        <v>0.28469333333333302</v>
      </c>
      <c r="H190" s="33">
        <v>3.0277777777777799E-2</v>
      </c>
      <c r="I190" s="33">
        <v>0.112484111277373</v>
      </c>
      <c r="J190" s="33">
        <v>0.43790091442609502</v>
      </c>
      <c r="K190" s="33">
        <v>7.2153808514108603E-2</v>
      </c>
      <c r="L190" s="33">
        <v>0.29980086079527202</v>
      </c>
      <c r="M190" s="33">
        <v>6.3524916414583701E-2</v>
      </c>
      <c r="N190" s="33">
        <v>0.302255639097744</v>
      </c>
      <c r="O190" s="33">
        <v>0.238166385860063</v>
      </c>
      <c r="P190" s="33">
        <v>0.32024169184290002</v>
      </c>
      <c r="Q190" s="33">
        <v>7.7439339184305594E-2</v>
      </c>
      <c r="R190" s="33"/>
      <c r="S190" s="33">
        <v>8.8498147206277702E-2</v>
      </c>
      <c r="T190" s="33">
        <v>0.13696177085619901</v>
      </c>
      <c r="U190" s="33">
        <v>4.8665183537263602E-2</v>
      </c>
      <c r="V190" s="33">
        <v>2.9404317445951098E-2</v>
      </c>
      <c r="W190" s="33">
        <v>0.79607705779334503</v>
      </c>
      <c r="X190" s="33">
        <v>1.01522842639594E-2</v>
      </c>
      <c r="Y190" s="33">
        <v>0.98031397956640898</v>
      </c>
      <c r="Z190" s="33">
        <v>0.30278966637446503</v>
      </c>
      <c r="AA190" s="33">
        <v>2.7628205128205101</v>
      </c>
      <c r="AB190" s="33">
        <v>0</v>
      </c>
      <c r="AC190" s="33">
        <v>1.66271375784137</v>
      </c>
      <c r="AD190" s="33">
        <v>0.22529907417039402</v>
      </c>
      <c r="AE190" s="33">
        <v>0.16597384163033602</v>
      </c>
      <c r="AF190" s="33">
        <v>2.1165791730282602E-2</v>
      </c>
      <c r="AG190" s="33">
        <v>1.0905583952165099</v>
      </c>
      <c r="AH190" s="33">
        <v>0.28962515114872994</v>
      </c>
      <c r="AI190" s="33">
        <v>2.9101491451436899E-3</v>
      </c>
      <c r="AJ190" s="33">
        <v>0.30105842360980001</v>
      </c>
      <c r="AK190" s="33">
        <v>0</v>
      </c>
      <c r="AL190" s="33">
        <v>5.9512739445787598E-3</v>
      </c>
      <c r="AM190" s="33">
        <v>8.8345600300032801E-2</v>
      </c>
      <c r="AN190" s="33">
        <v>1.5171543597469499</v>
      </c>
      <c r="AO190" s="33">
        <v>0.27235436330747403</v>
      </c>
      <c r="AP190" s="33">
        <v>3.0742477256822998</v>
      </c>
      <c r="AQ190" s="33">
        <v>3.5797386790764299E-3</v>
      </c>
      <c r="AR190" s="33">
        <v>2.3581707225193999E-2</v>
      </c>
      <c r="AS190" s="33">
        <v>7.5312803656473803E-2</v>
      </c>
      <c r="AT190" s="33">
        <v>6.82619378271552E-2</v>
      </c>
      <c r="AU190" s="33">
        <v>5.8589170933652897</v>
      </c>
      <c r="AV190" s="33">
        <v>0.24681575725162899</v>
      </c>
      <c r="AW190" s="33">
        <v>1.8261478599221799</v>
      </c>
      <c r="AX190" s="33">
        <v>0</v>
      </c>
      <c r="AY190" s="33">
        <v>1.66736489317134E-2</v>
      </c>
      <c r="AZ190" s="33"/>
      <c r="BA190" s="33">
        <v>0.26500253742704899</v>
      </c>
      <c r="BB190" s="33">
        <v>4.7826086956521699E-2</v>
      </c>
      <c r="BC190" s="33">
        <v>2.2850580579303297</v>
      </c>
      <c r="BD190" s="33">
        <v>8.0490547849836697E-2</v>
      </c>
      <c r="BE190" s="33">
        <v>3.5218739797584102E-2</v>
      </c>
      <c r="BF190" s="33">
        <v>0.20249017038007899</v>
      </c>
      <c r="BG190" s="33">
        <v>0.197162700371943</v>
      </c>
      <c r="BH190" s="33">
        <v>7.8570025535258301E-4</v>
      </c>
      <c r="BI190" s="33">
        <v>6.4541519086973601E-2</v>
      </c>
      <c r="BJ190" s="33">
        <v>0.31344258401614999</v>
      </c>
      <c r="BK190" s="33">
        <v>7.0349340775671301E-2</v>
      </c>
      <c r="BL190" s="33">
        <v>0.15029734534976399</v>
      </c>
      <c r="BM190" s="33">
        <v>0.94819886871092596</v>
      </c>
      <c r="BN190" s="33">
        <v>0.84460288703173403</v>
      </c>
      <c r="BO190" s="33">
        <v>0.31552605810031598</v>
      </c>
      <c r="BP190" s="33"/>
      <c r="BQ190" s="33">
        <v>0.13283950617283999</v>
      </c>
      <c r="BR190" s="33">
        <v>1.9049253475201599E-2</v>
      </c>
      <c r="BS190" s="33">
        <v>7.4464220849981791E-2</v>
      </c>
      <c r="BT190" s="33">
        <v>0.253024822252713</v>
      </c>
      <c r="BU190" s="33">
        <v>0.30494924632315501</v>
      </c>
      <c r="BV190" s="33"/>
      <c r="BW190" s="33">
        <v>0.28253019020230302</v>
      </c>
      <c r="BX190" s="33">
        <v>0.45109372302043904</v>
      </c>
      <c r="BY190" s="33">
        <v>1.0379415612734401E-2</v>
      </c>
      <c r="BZ190" s="33">
        <v>5.18606095825902E-2</v>
      </c>
      <c r="CA190" s="33">
        <v>2.7699940282052499E-2</v>
      </c>
      <c r="CB190" s="33">
        <v>0.178591549295775</v>
      </c>
      <c r="CC190" s="33">
        <v>1.8073844564936701E-3</v>
      </c>
      <c r="CD190" s="33">
        <v>0.31958762886597902</v>
      </c>
      <c r="CE190" s="33">
        <v>1.2527037106097298</v>
      </c>
      <c r="CF190" s="33">
        <v>0.101320097708019</v>
      </c>
      <c r="CG190" s="33">
        <v>2.4029193059763199E-2</v>
      </c>
      <c r="CR190" s="14"/>
    </row>
    <row r="191" spans="1:96" x14ac:dyDescent="0.2">
      <c r="A191" s="2" t="s">
        <v>121</v>
      </c>
      <c r="D191" s="33">
        <v>1.7688679245283001E-2</v>
      </c>
      <c r="E191" s="33">
        <v>0.21937189506405999</v>
      </c>
      <c r="F191" s="33">
        <v>0.19619972260749</v>
      </c>
      <c r="G191" s="33">
        <v>0.20690757914934402</v>
      </c>
      <c r="H191" s="33">
        <v>0.149861111111111</v>
      </c>
      <c r="I191" s="33">
        <v>0.24979906767400703</v>
      </c>
      <c r="J191" s="33">
        <v>0.14046050397337501</v>
      </c>
      <c r="K191" s="33">
        <v>0.10495424809961501</v>
      </c>
      <c r="L191" s="33">
        <v>0.14218800128328501</v>
      </c>
      <c r="M191" s="33">
        <v>0</v>
      </c>
      <c r="N191" s="33">
        <v>7.5187969924812002E-4</v>
      </c>
      <c r="O191" s="33">
        <v>0.17865657882188402</v>
      </c>
      <c r="P191" s="33">
        <v>0.57306763285024209</v>
      </c>
      <c r="Q191" s="33">
        <v>2.9096541042849799</v>
      </c>
      <c r="R191" s="33"/>
      <c r="S191" s="33">
        <v>5.8810700785112004E-2</v>
      </c>
      <c r="T191" s="33">
        <v>5.8839839643240903E-2</v>
      </c>
      <c r="U191" s="33">
        <v>1.7222222222222201E-2</v>
      </c>
      <c r="V191" s="33">
        <v>2.90138207181607E-2</v>
      </c>
      <c r="W191" s="33">
        <v>3.27685198151519E-2</v>
      </c>
      <c r="X191" s="33">
        <v>0.57838160644968706</v>
      </c>
      <c r="Y191" s="33">
        <v>1.42542300582966E-2</v>
      </c>
      <c r="Z191" s="33">
        <v>4.2104720676149197E-2</v>
      </c>
      <c r="AA191" s="33">
        <v>1.9230769230769201E-2</v>
      </c>
      <c r="AB191" s="33">
        <v>0</v>
      </c>
      <c r="AC191" s="33">
        <v>1.2366929945054899</v>
      </c>
      <c r="AD191" s="33">
        <v>3.03755331322168E-2</v>
      </c>
      <c r="AE191" s="33">
        <v>2.3009324954388801</v>
      </c>
      <c r="AF191" s="33">
        <v>0.18264191911810798</v>
      </c>
      <c r="AG191" s="33">
        <v>0.80072254335260096</v>
      </c>
      <c r="AH191" s="33">
        <v>0.16348246674727901</v>
      </c>
      <c r="AI191" s="33">
        <v>0</v>
      </c>
      <c r="AJ191" s="33">
        <v>0.503272546234104</v>
      </c>
      <c r="AK191" s="33">
        <v>0</v>
      </c>
      <c r="AL191" s="33">
        <v>0.45261984392419202</v>
      </c>
      <c r="AM191" s="33">
        <v>4.7538081161816702E-2</v>
      </c>
      <c r="AN191" s="33">
        <v>0.846930195563523</v>
      </c>
      <c r="AO191" s="33">
        <v>0.145488067616838</v>
      </c>
      <c r="AP191" s="33">
        <v>1.62351294611617E-2</v>
      </c>
      <c r="AQ191" s="33">
        <v>3.7587256130302503E-3</v>
      </c>
      <c r="AR191" s="33">
        <v>4.0739627179795505E-2</v>
      </c>
      <c r="AS191" s="33">
        <v>0.31050545450190997</v>
      </c>
      <c r="AT191" s="33">
        <v>1.37805789979703E-2</v>
      </c>
      <c r="AU191" s="33">
        <v>2.5841025084156795</v>
      </c>
      <c r="AV191" s="33">
        <v>0.104084275118573</v>
      </c>
      <c r="AW191" s="33">
        <v>0.23968871595330699</v>
      </c>
      <c r="AX191" s="33">
        <v>2.9616466755516102E-4</v>
      </c>
      <c r="AY191" s="33">
        <v>5.2503001946089201E-2</v>
      </c>
      <c r="AZ191" s="33"/>
      <c r="BA191" s="33">
        <v>4.5923208299070206E-2</v>
      </c>
      <c r="BB191" s="33">
        <v>0.12626558616090403</v>
      </c>
      <c r="BC191" s="33">
        <v>0.99579081632653099</v>
      </c>
      <c r="BD191" s="33">
        <v>0.21501633374390799</v>
      </c>
      <c r="BE191" s="33">
        <v>0.48649845064187702</v>
      </c>
      <c r="BF191" s="33">
        <v>0.10583224115334201</v>
      </c>
      <c r="BG191" s="33">
        <v>0.26585889721434303</v>
      </c>
      <c r="BH191" s="33">
        <v>6.8701540877416807E-4</v>
      </c>
      <c r="BI191" s="33">
        <v>0.40119384228714999</v>
      </c>
      <c r="BJ191" s="33">
        <v>0.35559909749435903</v>
      </c>
      <c r="BK191" s="33">
        <v>0.45356558560292604</v>
      </c>
      <c r="BL191" s="33">
        <v>0.211144144420265</v>
      </c>
      <c r="BM191" s="33">
        <v>12.3373027686812</v>
      </c>
      <c r="BN191" s="33">
        <v>0.16880953772427101</v>
      </c>
      <c r="BO191" s="33">
        <v>1.28386465020128E-2</v>
      </c>
      <c r="BP191" s="33"/>
      <c r="BQ191" s="33">
        <v>1.1111111111111101E-2</v>
      </c>
      <c r="BR191" s="33">
        <v>2.28169497340882E-2</v>
      </c>
      <c r="BS191" s="33">
        <v>0.13168424881775201</v>
      </c>
      <c r="BT191" s="33">
        <v>4.6029274369355305E-2</v>
      </c>
      <c r="BU191" s="33">
        <v>0.19449869791666699</v>
      </c>
      <c r="BV191" s="33"/>
      <c r="BW191" s="33">
        <v>0.145160747201071</v>
      </c>
      <c r="BX191" s="33">
        <v>0.28429049914222698</v>
      </c>
      <c r="BY191" s="33">
        <v>2.5150065245759001</v>
      </c>
      <c r="BZ191" s="33">
        <v>0.158411878889756</v>
      </c>
      <c r="CA191" s="33">
        <v>0.15199816260909499</v>
      </c>
      <c r="CB191" s="33">
        <v>0</v>
      </c>
      <c r="CC191" s="33">
        <v>0</v>
      </c>
      <c r="CD191" s="33">
        <v>0.60481099656357407</v>
      </c>
      <c r="CE191" s="33">
        <v>0.16718669957621199</v>
      </c>
      <c r="CF191" s="33">
        <v>4.9318977818134602E-2</v>
      </c>
      <c r="CG191" s="33">
        <v>8.9420828174439405E-4</v>
      </c>
      <c r="CR191" s="14"/>
    </row>
    <row r="192" spans="1:96" x14ac:dyDescent="0.2">
      <c r="A192" s="2" t="s">
        <v>122</v>
      </c>
      <c r="D192" s="33">
        <v>0</v>
      </c>
      <c r="E192" s="33">
        <v>5.5173716560833502E-2</v>
      </c>
      <c r="F192" s="33">
        <v>0.26244105409153901</v>
      </c>
      <c r="G192" s="33">
        <v>9.6542866317028811E-2</v>
      </c>
      <c r="H192" s="33">
        <v>8.7666666666666712E-2</v>
      </c>
      <c r="I192" s="33">
        <v>0.34766898456695899</v>
      </c>
      <c r="J192" s="33">
        <v>0.107111322420702</v>
      </c>
      <c r="K192" s="33">
        <v>5.0484051768062803E-2</v>
      </c>
      <c r="L192" s="33">
        <v>0.157513617430311</v>
      </c>
      <c r="M192" s="33">
        <v>0</v>
      </c>
      <c r="N192" s="33">
        <v>0.62255639097744397</v>
      </c>
      <c r="O192" s="33">
        <v>2.34923864322726E-2</v>
      </c>
      <c r="P192" s="33">
        <v>1.2084592145015101E-3</v>
      </c>
      <c r="Q192" s="33">
        <v>0</v>
      </c>
      <c r="R192" s="33"/>
      <c r="S192" s="33">
        <v>9.466938537722111E-3</v>
      </c>
      <c r="T192" s="33">
        <v>0.120868329540072</v>
      </c>
      <c r="U192" s="33">
        <v>5.0639955481357801E-2</v>
      </c>
      <c r="V192" s="33">
        <v>5.0299613783309799E-2</v>
      </c>
      <c r="W192" s="33">
        <v>6.9988801791713286E-5</v>
      </c>
      <c r="X192" s="33">
        <v>3.7025977903851898E-2</v>
      </c>
      <c r="Y192" s="33">
        <v>0.72315561396654005</v>
      </c>
      <c r="Z192" s="33">
        <v>2.76075199587947E-2</v>
      </c>
      <c r="AA192" s="33">
        <v>1.3333333333333301E-2</v>
      </c>
      <c r="AB192" s="33">
        <v>0</v>
      </c>
      <c r="AC192" s="33">
        <v>0.60854642182941499</v>
      </c>
      <c r="AD192" s="33">
        <v>0.111765317798814</v>
      </c>
      <c r="AE192" s="33">
        <v>0.20480340494527799</v>
      </c>
      <c r="AF192" s="33">
        <v>4.4581075448103399E-2</v>
      </c>
      <c r="AG192" s="33">
        <v>0.41157494342529699</v>
      </c>
      <c r="AH192" s="33">
        <v>0.150906892382104</v>
      </c>
      <c r="AI192" s="33">
        <v>0</v>
      </c>
      <c r="AJ192" s="33">
        <v>0.155527152164496</v>
      </c>
      <c r="AK192" s="33">
        <v>0</v>
      </c>
      <c r="AL192" s="33">
        <v>0</v>
      </c>
      <c r="AM192" s="33">
        <v>0.123824500217973</v>
      </c>
      <c r="AN192" s="33">
        <v>0.70356196545080996</v>
      </c>
      <c r="AO192" s="33">
        <v>6.53103041467024E-2</v>
      </c>
      <c r="AP192" s="33">
        <v>0.79230230930720802</v>
      </c>
      <c r="AQ192" s="33">
        <v>5.8085335245607703E-2</v>
      </c>
      <c r="AR192" s="33">
        <v>2.7381845461365299E-3</v>
      </c>
      <c r="AS192" s="33">
        <v>6.4859435349827202E-2</v>
      </c>
      <c r="AT192" s="33">
        <v>6.0890930456147805E-3</v>
      </c>
      <c r="AU192" s="33">
        <v>1.1273712737127401E-2</v>
      </c>
      <c r="AV192" s="33">
        <v>0.11155756970148999</v>
      </c>
      <c r="AW192" s="33">
        <v>0.10443579766537001</v>
      </c>
      <c r="AX192" s="33">
        <v>3.4710170079833402E-4</v>
      </c>
      <c r="AY192" s="33">
        <v>1.5987242916138501E-2</v>
      </c>
      <c r="AZ192" s="33"/>
      <c r="BA192" s="33">
        <v>7.8841969157021706E-4</v>
      </c>
      <c r="BB192" s="33">
        <v>6.0692941366499803E-2</v>
      </c>
      <c r="BC192" s="33">
        <v>0.146534148827727</v>
      </c>
      <c r="BD192" s="33">
        <v>7.240400578375189E-2</v>
      </c>
      <c r="BE192" s="33">
        <v>0.45792587226850201</v>
      </c>
      <c r="BF192" s="33">
        <v>0.46477719528178202</v>
      </c>
      <c r="BG192" s="33">
        <v>0.35198966323743497</v>
      </c>
      <c r="BH192" s="33">
        <v>3.4624816086316797E-2</v>
      </c>
      <c r="BI192" s="33">
        <v>7.4439742986992597E-3</v>
      </c>
      <c r="BJ192" s="33">
        <v>0.130229980604045</v>
      </c>
      <c r="BK192" s="33">
        <v>6.6596092772591695E-2</v>
      </c>
      <c r="BL192" s="33">
        <v>0.12220452178175399</v>
      </c>
      <c r="BM192" s="33">
        <v>0.33968442988984798</v>
      </c>
      <c r="BN192" s="33">
        <v>0.75314125416398803</v>
      </c>
      <c r="BO192" s="33">
        <v>0.15819823740615799</v>
      </c>
      <c r="BP192" s="33"/>
      <c r="BQ192" s="33">
        <v>1.1111111111111101E-2</v>
      </c>
      <c r="BR192" s="33">
        <v>0.130748112560055</v>
      </c>
      <c r="BS192" s="33">
        <v>2.72133526850508E-2</v>
      </c>
      <c r="BT192" s="33">
        <v>2.92415852672183E-2</v>
      </c>
      <c r="BU192" s="33">
        <v>0.237780579050098</v>
      </c>
      <c r="BV192" s="33"/>
      <c r="BW192" s="33">
        <v>0.116867963751885</v>
      </c>
      <c r="BX192" s="33">
        <v>9.4033058001106201E-2</v>
      </c>
      <c r="BY192" s="33">
        <v>3.7306958181502702E-3</v>
      </c>
      <c r="BZ192" s="33">
        <v>8.0762703404212807E-2</v>
      </c>
      <c r="CA192" s="33">
        <v>0.43304555473916201</v>
      </c>
      <c r="CB192" s="33">
        <v>0</v>
      </c>
      <c r="CC192" s="33">
        <v>1.8489984591679498E-2</v>
      </c>
      <c r="CD192" s="33">
        <v>3.7309769268532196E-2</v>
      </c>
      <c r="CE192" s="33">
        <v>0.86013011152416408</v>
      </c>
      <c r="CF192" s="33">
        <v>3.1542389135111301E-2</v>
      </c>
      <c r="CG192" s="33">
        <v>0.45815008246289202</v>
      </c>
      <c r="CR192" s="14"/>
    </row>
    <row r="193" spans="1:97" x14ac:dyDescent="0.2">
      <c r="A193" s="2" t="s">
        <v>123</v>
      </c>
      <c r="D193" s="33">
        <v>2.3584905660377401E-3</v>
      </c>
      <c r="E193" s="33">
        <v>0.27366481970351897</v>
      </c>
      <c r="F193" s="33">
        <v>7.661581137309291E-2</v>
      </c>
      <c r="G193" s="33">
        <v>0.11419389394750901</v>
      </c>
      <c r="H193" s="33">
        <v>5.6083333333333298E-2</v>
      </c>
      <c r="I193" s="33">
        <v>4.0254679005019799E-2</v>
      </c>
      <c r="J193" s="33">
        <v>12.2293010935271</v>
      </c>
      <c r="K193" s="33">
        <v>4.1363719679843598E-2</v>
      </c>
      <c r="L193" s="33">
        <v>0.50493147175611608</v>
      </c>
      <c r="M193" s="33">
        <v>3.9206349206349196E-2</v>
      </c>
      <c r="N193" s="33">
        <v>6.7669172932330801E-3</v>
      </c>
      <c r="O193" s="33">
        <v>1.1158088819658601E-2</v>
      </c>
      <c r="P193" s="33">
        <v>0</v>
      </c>
      <c r="Q193" s="33">
        <v>0</v>
      </c>
      <c r="R193" s="33"/>
      <c r="S193" s="33">
        <v>9.75254730713246E-2</v>
      </c>
      <c r="T193" s="33">
        <v>4.1937682683087396E-2</v>
      </c>
      <c r="U193" s="33">
        <v>0.14142538975501098</v>
      </c>
      <c r="V193" s="33">
        <v>3.4649792477581098E-2</v>
      </c>
      <c r="W193" s="33">
        <v>0.58018471872376209</v>
      </c>
      <c r="X193" s="33">
        <v>4.47894893998208E-3</v>
      </c>
      <c r="Y193" s="33">
        <v>0.44654333700244997</v>
      </c>
      <c r="Z193" s="33">
        <v>4.9418305363945196E-2</v>
      </c>
      <c r="AA193" s="33">
        <v>7.1794871794871803E-3</v>
      </c>
      <c r="AB193" s="33">
        <v>0</v>
      </c>
      <c r="AC193" s="33">
        <v>0.51944706791448392</v>
      </c>
      <c r="AD193" s="33">
        <v>0.20882138770415101</v>
      </c>
      <c r="AE193" s="33">
        <v>1.7213446739570701E-3</v>
      </c>
      <c r="AF193" s="33">
        <v>4.2276388917799404E-2</v>
      </c>
      <c r="AG193" s="33">
        <v>1.1543272237456099</v>
      </c>
      <c r="AH193" s="33">
        <v>2.8198307134220099E-2</v>
      </c>
      <c r="AI193" s="33">
        <v>0</v>
      </c>
      <c r="AJ193" s="33">
        <v>6.0018150995736201E-2</v>
      </c>
      <c r="AK193" s="33">
        <v>0.24935952177626</v>
      </c>
      <c r="AL193" s="33">
        <v>1.29918337045286E-3</v>
      </c>
      <c r="AM193" s="33">
        <v>4.1507292346922901E-2</v>
      </c>
      <c r="AN193" s="33">
        <v>0.78223697977727502</v>
      </c>
      <c r="AO193" s="33">
        <v>8.289923223575571E-2</v>
      </c>
      <c r="AP193" s="33">
        <v>5.8651026392961903E-3</v>
      </c>
      <c r="AQ193" s="33">
        <v>2.0627802690583001E-2</v>
      </c>
      <c r="AR193" s="33">
        <v>7.9172424095305706E-3</v>
      </c>
      <c r="AS193" s="33">
        <v>6.9617307669359613E-2</v>
      </c>
      <c r="AT193" s="33">
        <v>0.11729516077342199</v>
      </c>
      <c r="AU193" s="33">
        <v>5.0362044742245801E-2</v>
      </c>
      <c r="AV193" s="33">
        <v>0.101290585900666</v>
      </c>
      <c r="AW193" s="33">
        <v>0.27968871595330702</v>
      </c>
      <c r="AX193" s="33">
        <v>0</v>
      </c>
      <c r="AY193" s="33">
        <v>3.2461240310077501E-2</v>
      </c>
      <c r="AZ193" s="33"/>
      <c r="BA193" s="33">
        <v>0.113948362720403</v>
      </c>
      <c r="BB193" s="33">
        <v>7.5369686699348404E-2</v>
      </c>
      <c r="BC193" s="33">
        <v>0.13251313597334402</v>
      </c>
      <c r="BD193" s="33">
        <v>0.420875060247416</v>
      </c>
      <c r="BE193" s="33">
        <v>4.8170952553422706E-2</v>
      </c>
      <c r="BF193" s="33">
        <v>0.68119266055045902</v>
      </c>
      <c r="BG193" s="33">
        <v>0.16383065502895799</v>
      </c>
      <c r="BH193" s="33">
        <v>2.1579205492888698E-3</v>
      </c>
      <c r="BI193" s="33">
        <v>0.27535663897162599</v>
      </c>
      <c r="BJ193" s="33">
        <v>0.12100700629378901</v>
      </c>
      <c r="BK193" s="33">
        <v>0.36137041670676501</v>
      </c>
      <c r="BL193" s="33">
        <v>1.1468591351153001E-2</v>
      </c>
      <c r="BM193" s="33">
        <v>0</v>
      </c>
      <c r="BN193" s="33">
        <v>0.14791654491262901</v>
      </c>
      <c r="BO193" s="33">
        <v>0.28795298726738505</v>
      </c>
      <c r="BP193" s="33"/>
      <c r="BQ193" s="33">
        <v>1.2311111111111099</v>
      </c>
      <c r="BR193" s="33">
        <v>3.4328870580157899E-4</v>
      </c>
      <c r="BS193" s="33">
        <v>3.9272727272727306E-2</v>
      </c>
      <c r="BT193" s="33">
        <v>4.9701789264413503E-4</v>
      </c>
      <c r="BU193" s="33">
        <v>0.46137434980494102</v>
      </c>
      <c r="BV193" s="33"/>
      <c r="BW193" s="33">
        <v>8.4883613732511298E-2</v>
      </c>
      <c r="BX193" s="33">
        <v>0.17097822054525602</v>
      </c>
      <c r="BY193" s="33">
        <v>0.26116303219106995</v>
      </c>
      <c r="BZ193" s="33">
        <v>3.3032196442074301E-2</v>
      </c>
      <c r="CA193" s="33">
        <v>2.7961129446277998E-2</v>
      </c>
      <c r="CB193" s="33">
        <v>1.40488901376791E-2</v>
      </c>
      <c r="CC193" s="33">
        <v>2.8263103802672099E-3</v>
      </c>
      <c r="CD193" s="33">
        <v>0</v>
      </c>
      <c r="CE193" s="33">
        <v>0.141238740830161</v>
      </c>
      <c r="CF193" s="33">
        <v>6.3068651778329203E-3</v>
      </c>
      <c r="CG193" s="33">
        <v>0.181518604970479</v>
      </c>
      <c r="CR193" s="14"/>
    </row>
    <row r="194" spans="1:97" x14ac:dyDescent="0.2">
      <c r="A194" s="2" t="s">
        <v>124</v>
      </c>
      <c r="D194" s="33">
        <v>0.40212264150943405</v>
      </c>
      <c r="E194" s="33">
        <v>0.139129679744143</v>
      </c>
      <c r="F194" s="33">
        <v>4.3051317614424399E-2</v>
      </c>
      <c r="G194" s="33">
        <v>3.6953485873885507E-2</v>
      </c>
      <c r="H194" s="33">
        <v>1.62222222222222E-2</v>
      </c>
      <c r="I194" s="33">
        <v>0.11027681273114401</v>
      </c>
      <c r="J194" s="33">
        <v>0.100812680502384</v>
      </c>
      <c r="K194" s="33">
        <v>2.1119302676062102E-2</v>
      </c>
      <c r="L194" s="33">
        <v>5.7912587188839799E-2</v>
      </c>
      <c r="M194" s="33">
        <v>0.42112765283497</v>
      </c>
      <c r="N194" s="33">
        <v>2.6240601503759402</v>
      </c>
      <c r="O194" s="33">
        <v>2.5336173188797401E-2</v>
      </c>
      <c r="P194" s="33">
        <v>0</v>
      </c>
      <c r="Q194" s="33">
        <v>2.9096541042849799</v>
      </c>
      <c r="R194" s="33"/>
      <c r="S194" s="33">
        <v>0.77842438350185506</v>
      </c>
      <c r="T194" s="33">
        <v>8.73528426354888E-2</v>
      </c>
      <c r="U194" s="33">
        <v>2.8125870231133401E-2</v>
      </c>
      <c r="V194" s="33">
        <v>2.3412089268654002E-2</v>
      </c>
      <c r="W194" s="33">
        <v>0.54273324940551104</v>
      </c>
      <c r="X194" s="33">
        <v>5.5538966855777798E-2</v>
      </c>
      <c r="Y194" s="33">
        <v>2.6903283052351401E-2</v>
      </c>
      <c r="Z194" s="33">
        <v>7.7572016460905391E-2</v>
      </c>
      <c r="AA194" s="33">
        <v>0.69358974358974401</v>
      </c>
      <c r="AB194" s="33">
        <v>8.957415565345081E-2</v>
      </c>
      <c r="AC194" s="33">
        <v>1.2550766858024198</v>
      </c>
      <c r="AD194" s="33">
        <v>0.39947987100800997</v>
      </c>
      <c r="AE194" s="33">
        <v>2.0240866309078002E-4</v>
      </c>
      <c r="AF194" s="33">
        <v>6.2888376249558398E-2</v>
      </c>
      <c r="AG194" s="33">
        <v>1.1400952243543498</v>
      </c>
      <c r="AH194" s="33">
        <v>1.22853688029021E-2</v>
      </c>
      <c r="AI194" s="33">
        <v>0.69116042197162597</v>
      </c>
      <c r="AJ194" s="33">
        <v>7.843606861659129E-3</v>
      </c>
      <c r="AK194" s="33">
        <v>0</v>
      </c>
      <c r="AL194" s="33">
        <v>0</v>
      </c>
      <c r="AM194" s="33">
        <v>3.3751968412315494E-2</v>
      </c>
      <c r="AN194" s="33">
        <v>0.8947956381788511</v>
      </c>
      <c r="AO194" s="33">
        <v>0.13329827383530299</v>
      </c>
      <c r="AP194" s="33">
        <v>6.0690229845149601E-2</v>
      </c>
      <c r="AQ194" s="33">
        <v>5.3705692803437206E-4</v>
      </c>
      <c r="AR194" s="33">
        <v>3.0218451118306001E-2</v>
      </c>
      <c r="AS194" s="33">
        <v>1.1728843428870801E-2</v>
      </c>
      <c r="AT194" s="33">
        <v>6.0890930456147805E-3</v>
      </c>
      <c r="AU194" s="33">
        <v>0.19139529868449401</v>
      </c>
      <c r="AV194" s="33">
        <v>0.76013679929066991</v>
      </c>
      <c r="AW194" s="33">
        <v>1.7898832684824902E-2</v>
      </c>
      <c r="AX194" s="33">
        <v>0</v>
      </c>
      <c r="AY194" s="33">
        <v>7.1775671154305803E-2</v>
      </c>
      <c r="AZ194" s="33"/>
      <c r="BA194" s="33">
        <v>4.17438247387088E-3</v>
      </c>
      <c r="BB194" s="33">
        <v>4.2005119625904495E-2</v>
      </c>
      <c r="BC194" s="33">
        <v>3.6491677336747803E-2</v>
      </c>
      <c r="BD194" s="33">
        <v>7.3367964440636202E-2</v>
      </c>
      <c r="BE194" s="33">
        <v>0.21141337696870502</v>
      </c>
      <c r="BF194" s="33">
        <v>9.9934469200524206E-2</v>
      </c>
      <c r="BG194" s="33">
        <v>6.3980543169841905E-2</v>
      </c>
      <c r="BH194" s="33">
        <v>4.8981191222570507E-4</v>
      </c>
      <c r="BI194" s="33">
        <v>4.8501916607994995E-3</v>
      </c>
      <c r="BJ194" s="33">
        <v>0.166072912955706</v>
      </c>
      <c r="BK194" s="33">
        <v>4.0063516504667493</v>
      </c>
      <c r="BL194" s="33">
        <v>0.188800929180548</v>
      </c>
      <c r="BM194" s="33">
        <v>1.4289967252158401E-2</v>
      </c>
      <c r="BN194" s="33">
        <v>0.16804979253112001</v>
      </c>
      <c r="BO194" s="33">
        <v>2.0890001088020898E-2</v>
      </c>
      <c r="BP194" s="33"/>
      <c r="BQ194" s="33">
        <v>6.9135802469135798E-3</v>
      </c>
      <c r="BR194" s="33">
        <v>1.2045649562381999</v>
      </c>
      <c r="BS194" s="33">
        <v>7.2023163228375001E-2</v>
      </c>
      <c r="BT194" s="33">
        <v>5.2167432617066202E-3</v>
      </c>
      <c r="BU194" s="33">
        <v>0.14403751674854801</v>
      </c>
      <c r="BV194" s="33"/>
      <c r="BW194" s="33">
        <v>4.5887843362008997E-2</v>
      </c>
      <c r="BX194" s="33">
        <v>4.5738102126428502E-2</v>
      </c>
      <c r="BY194" s="33">
        <v>4.70354707862259E-2</v>
      </c>
      <c r="BZ194" s="33">
        <v>3.6778000755031896E-2</v>
      </c>
      <c r="CA194" s="33">
        <v>4.6655656482246101E-2</v>
      </c>
      <c r="CB194" s="33">
        <v>4.29292929292929E-2</v>
      </c>
      <c r="CC194" s="33">
        <v>3.0840400925212E-3</v>
      </c>
      <c r="CD194" s="33">
        <v>0</v>
      </c>
      <c r="CE194" s="33">
        <v>0.249385350466206</v>
      </c>
      <c r="CF194" s="33">
        <v>1.6227494011282E-3</v>
      </c>
      <c r="CG194" s="33">
        <v>8.9242809089036903E-4</v>
      </c>
      <c r="CR194" s="14"/>
    </row>
    <row r="195" spans="1:97" x14ac:dyDescent="0.2">
      <c r="A195" s="2" t="s">
        <v>125</v>
      </c>
      <c r="D195" s="33">
        <v>0</v>
      </c>
      <c r="E195" s="33">
        <v>0.82521552035349699</v>
      </c>
      <c r="F195" s="33">
        <v>9.2066574202496504E-2</v>
      </c>
      <c r="G195" s="33">
        <v>5.8949624866023601E-3</v>
      </c>
      <c r="H195" s="33">
        <v>7.2666666666666713E-2</v>
      </c>
      <c r="I195" s="33">
        <v>6.3906893578977608E-2</v>
      </c>
      <c r="J195" s="33">
        <v>0.35462421922224502</v>
      </c>
      <c r="K195" s="33">
        <v>0.10490889864974801</v>
      </c>
      <c r="L195" s="33">
        <v>2.1807252030440601E-2</v>
      </c>
      <c r="M195" s="33">
        <v>0</v>
      </c>
      <c r="N195" s="33">
        <v>0</v>
      </c>
      <c r="O195" s="33">
        <v>8.846997488635279E-2</v>
      </c>
      <c r="P195" s="33">
        <v>3.3796016898008402E-2</v>
      </c>
      <c r="Q195" s="33">
        <v>0</v>
      </c>
      <c r="R195" s="33"/>
      <c r="S195" s="33">
        <v>5.3615418055354301E-3</v>
      </c>
      <c r="T195" s="33">
        <v>0.17697008907425199</v>
      </c>
      <c r="U195" s="33">
        <v>1.58774373259053E-2</v>
      </c>
      <c r="V195" s="33">
        <v>1.7166162882929201E-2</v>
      </c>
      <c r="W195" s="33">
        <v>4.1523942677385503E-2</v>
      </c>
      <c r="X195" s="33">
        <v>0</v>
      </c>
      <c r="Y195" s="33">
        <v>0.148944474010999</v>
      </c>
      <c r="Z195" s="33">
        <v>4.9090161406394599E-2</v>
      </c>
      <c r="AA195" s="33">
        <v>0.115384615384615</v>
      </c>
      <c r="AB195" s="33">
        <v>0</v>
      </c>
      <c r="AC195" s="33">
        <v>0.287497862151531</v>
      </c>
      <c r="AD195" s="33">
        <v>7.8393841672734804E-2</v>
      </c>
      <c r="AE195" s="33">
        <v>9.10102133683891E-3</v>
      </c>
      <c r="AF195" s="33">
        <v>7.533792188407E-2</v>
      </c>
      <c r="AG195" s="33">
        <v>0.21700288184437999</v>
      </c>
      <c r="AH195" s="33">
        <v>6.77146311970979E-4</v>
      </c>
      <c r="AI195" s="33">
        <v>0</v>
      </c>
      <c r="AJ195" s="33">
        <v>4.8580816345714303E-2</v>
      </c>
      <c r="AK195" s="33">
        <v>0</v>
      </c>
      <c r="AL195" s="33">
        <v>1.29725722757598E-3</v>
      </c>
      <c r="AM195" s="33">
        <v>1.5665978137257203E-2</v>
      </c>
      <c r="AN195" s="33">
        <v>2.58449471949905</v>
      </c>
      <c r="AO195" s="33">
        <v>1.8900957062627899E-2</v>
      </c>
      <c r="AP195" s="33">
        <v>0.90202188062595201</v>
      </c>
      <c r="AQ195" s="33">
        <v>5.3753807561368909E-4</v>
      </c>
      <c r="AR195" s="33">
        <v>9.3791821561338293E-2</v>
      </c>
      <c r="AS195" s="33">
        <v>3.6326894502228799E-2</v>
      </c>
      <c r="AT195" s="33">
        <v>0.30456147847452197</v>
      </c>
      <c r="AU195" s="33">
        <v>37.058050619278404</v>
      </c>
      <c r="AV195" s="33">
        <v>7.0405190491604902E-2</v>
      </c>
      <c r="AW195" s="33">
        <v>0.15642023346303499</v>
      </c>
      <c r="AX195" s="33">
        <v>1.7696504940274301E-3</v>
      </c>
      <c r="AY195" s="33">
        <v>9.4059992886218989E-3</v>
      </c>
      <c r="AZ195" s="33"/>
      <c r="BA195" s="33">
        <v>8.8732923925303908E-2</v>
      </c>
      <c r="BB195" s="33">
        <v>7.5321642136629896E-2</v>
      </c>
      <c r="BC195" s="33">
        <v>0</v>
      </c>
      <c r="BD195" s="33">
        <v>0.20232421142826501</v>
      </c>
      <c r="BE195" s="33">
        <v>0.13675598281857199</v>
      </c>
      <c r="BF195" s="33">
        <v>1.0484927916120599E-2</v>
      </c>
      <c r="BG195" s="33">
        <v>2.4026110419931801E-2</v>
      </c>
      <c r="BH195" s="33">
        <v>0.57095645412130602</v>
      </c>
      <c r="BI195" s="33">
        <v>1.6729205753595999E-2</v>
      </c>
      <c r="BJ195" s="33">
        <v>0.11734552507619801</v>
      </c>
      <c r="BK195" s="33">
        <v>0.45462419401405096</v>
      </c>
      <c r="BL195" s="33">
        <v>2.9533029960602301E-2</v>
      </c>
      <c r="BM195" s="33">
        <v>2.6793688597796998E-3</v>
      </c>
      <c r="BN195" s="33">
        <v>5.5286073286190202E-2</v>
      </c>
      <c r="BO195" s="33">
        <v>1.73051806704397E-2</v>
      </c>
      <c r="BP195" s="33"/>
      <c r="BQ195" s="33">
        <v>8.3950617283950601E-3</v>
      </c>
      <c r="BR195" s="33">
        <v>1.14846562660723</v>
      </c>
      <c r="BS195" s="33">
        <v>4.3509789702683103E-3</v>
      </c>
      <c r="BT195" s="33">
        <v>0.31068081673183101</v>
      </c>
      <c r="BU195" s="33">
        <v>8.553005109903479E-2</v>
      </c>
      <c r="BV195" s="33"/>
      <c r="BW195" s="33">
        <v>5.9455784302257599E-2</v>
      </c>
      <c r="BX195" s="33">
        <v>0.20924899330070998</v>
      </c>
      <c r="BY195" s="33">
        <v>0.42988723422570402</v>
      </c>
      <c r="BZ195" s="33">
        <v>2.70865579235623E-2</v>
      </c>
      <c r="CA195" s="33">
        <v>1.6260534994503497E-2</v>
      </c>
      <c r="CB195" s="33">
        <v>3.6506599269867999E-3</v>
      </c>
      <c r="CC195" s="33">
        <v>0</v>
      </c>
      <c r="CD195" s="33">
        <v>7.8546882670593992E-3</v>
      </c>
      <c r="CE195" s="33">
        <v>21.1851748899699</v>
      </c>
      <c r="CF195" s="33">
        <v>4.1145913696445999E-4</v>
      </c>
      <c r="CG195" s="33">
        <v>0.14676071770990301</v>
      </c>
      <c r="CR195" s="14"/>
    </row>
    <row r="196" spans="1:97" x14ac:dyDescent="0.2">
      <c r="A196" s="2" t="s">
        <v>126</v>
      </c>
      <c r="D196" s="33">
        <v>1.7688679245283002E-3</v>
      </c>
      <c r="E196" s="33">
        <v>0.55097742191444909</v>
      </c>
      <c r="F196" s="33">
        <v>0.104937586685159</v>
      </c>
      <c r="G196" s="33">
        <v>0.15313672922252</v>
      </c>
      <c r="H196" s="33">
        <v>0.16025</v>
      </c>
      <c r="I196" s="33">
        <v>0.21521125862645998</v>
      </c>
      <c r="J196" s="33">
        <v>4.5941970582309093</v>
      </c>
      <c r="K196" s="33">
        <v>0.13710577020586101</v>
      </c>
      <c r="L196" s="33">
        <v>0.32772733086072398</v>
      </c>
      <c r="M196" s="33">
        <v>4.4261776794182698E-3</v>
      </c>
      <c r="N196" s="33">
        <v>0.31954887218045097</v>
      </c>
      <c r="O196" s="33">
        <v>0.17045490669803198</v>
      </c>
      <c r="P196" s="33">
        <v>0.12070006035002999</v>
      </c>
      <c r="Q196" s="33">
        <v>0</v>
      </c>
      <c r="R196" s="33"/>
      <c r="S196" s="33">
        <v>0.76218752290887803</v>
      </c>
      <c r="T196" s="33">
        <v>0.21065887218826901</v>
      </c>
      <c r="U196" s="33">
        <v>3.6500417943716904E-2</v>
      </c>
      <c r="V196" s="33">
        <v>3.8153319424383506E-2</v>
      </c>
      <c r="W196" s="33">
        <v>0.19322152341020302</v>
      </c>
      <c r="X196" s="33">
        <v>4.7178262167811298E-2</v>
      </c>
      <c r="Y196" s="33">
        <v>0.78562814783287205</v>
      </c>
      <c r="Z196" s="33">
        <v>0.59695895618225703</v>
      </c>
      <c r="AA196" s="33">
        <v>1.17948717948718E-2</v>
      </c>
      <c r="AB196" s="33">
        <v>0</v>
      </c>
      <c r="AC196" s="33">
        <v>7.1171941830624502E-2</v>
      </c>
      <c r="AD196" s="33">
        <v>0.10718818266930201</v>
      </c>
      <c r="AE196" s="33">
        <v>1.74009253671293E-2</v>
      </c>
      <c r="AF196" s="33">
        <v>7.1963273915381107E-3</v>
      </c>
      <c r="AG196" s="33">
        <v>1.2600028819827997</v>
      </c>
      <c r="AH196" s="33">
        <v>0.42224909310761799</v>
      </c>
      <c r="AI196" s="33">
        <v>0</v>
      </c>
      <c r="AJ196" s="33">
        <v>0.116432389963962</v>
      </c>
      <c r="AK196" s="33">
        <v>0.13778529163144501</v>
      </c>
      <c r="AL196" s="33">
        <v>0</v>
      </c>
      <c r="AM196" s="33">
        <v>2.5674882629108001E-2</v>
      </c>
      <c r="AN196" s="33">
        <v>7.9815123572121598</v>
      </c>
      <c r="AO196" s="33">
        <v>0.10658725341946701</v>
      </c>
      <c r="AP196" s="33">
        <v>0.55058123443122098</v>
      </c>
      <c r="AQ196" s="33">
        <v>7.8810675264194899E-3</v>
      </c>
      <c r="AR196" s="33">
        <v>0.22649493337292601</v>
      </c>
      <c r="AS196" s="33">
        <v>0.24152180108292998</v>
      </c>
      <c r="AT196" s="33">
        <v>1.07296229035359</v>
      </c>
      <c r="AU196" s="33">
        <v>9.7174801118039102</v>
      </c>
      <c r="AV196" s="33">
        <v>0.17293428848887499</v>
      </c>
      <c r="AW196" s="33">
        <v>1.4552529182879399</v>
      </c>
      <c r="AX196" s="33">
        <v>1.1785503830288702E-2</v>
      </c>
      <c r="AY196" s="33">
        <v>0.173904492172134</v>
      </c>
      <c r="AZ196" s="33"/>
      <c r="BA196" s="33">
        <v>0.56533299965589501</v>
      </c>
      <c r="BB196" s="33">
        <v>0.120032995996218</v>
      </c>
      <c r="BC196" s="33">
        <v>5.84390618992695E-2</v>
      </c>
      <c r="BD196" s="33">
        <v>0.683500240989664</v>
      </c>
      <c r="BE196" s="33">
        <v>4.6430762937206001E-2</v>
      </c>
      <c r="BF196" s="33">
        <v>8.1913499344692005E-3</v>
      </c>
      <c r="BG196" s="33">
        <v>0.156539683051476</v>
      </c>
      <c r="BH196" s="33">
        <v>0.456532297231666</v>
      </c>
      <c r="BI196" s="33">
        <v>0.41264143581740204</v>
      </c>
      <c r="BJ196" s="33">
        <v>6.6817084273443406E-2</v>
      </c>
      <c r="BK196" s="33">
        <v>0.61611009527475702</v>
      </c>
      <c r="BL196" s="33">
        <v>0.25821911535761205</v>
      </c>
      <c r="BM196" s="33">
        <v>1.3891038999702299</v>
      </c>
      <c r="BN196" s="33">
        <v>6.22698848693823E-2</v>
      </c>
      <c r="BO196" s="33">
        <v>0.764961915125136</v>
      </c>
      <c r="BP196" s="33"/>
      <c r="BQ196" s="33">
        <v>0.10518518518518501</v>
      </c>
      <c r="BR196" s="33">
        <v>0</v>
      </c>
      <c r="BS196" s="33">
        <v>0</v>
      </c>
      <c r="BT196" s="33">
        <v>3.32444334180984E-2</v>
      </c>
      <c r="BU196" s="33">
        <v>5.2085654666639704E-2</v>
      </c>
      <c r="BV196" s="33"/>
      <c r="BW196" s="33">
        <v>0.11846607393679101</v>
      </c>
      <c r="BX196" s="33">
        <v>0.43061242897086699</v>
      </c>
      <c r="BY196" s="33">
        <v>2.7704988409032398</v>
      </c>
      <c r="BZ196" s="33">
        <v>0.32915726556624303</v>
      </c>
      <c r="CA196" s="33">
        <v>0.168146046852123</v>
      </c>
      <c r="CB196" s="33">
        <v>1.4883459702330799E-2</v>
      </c>
      <c r="CC196" s="33">
        <v>15.003601749421099</v>
      </c>
      <c r="CD196" s="33">
        <v>0.19391261659302902</v>
      </c>
      <c r="CE196" s="33">
        <v>9.5258161611484091</v>
      </c>
      <c r="CF196" s="33">
        <v>2.8660787530762899E-2</v>
      </c>
      <c r="CG196" s="33">
        <v>4.1439104314582198E-2</v>
      </c>
      <c r="CR196" s="14"/>
    </row>
    <row r="197" spans="1:97" x14ac:dyDescent="0.2">
      <c r="A197" s="2" t="s">
        <v>127</v>
      </c>
      <c r="D197" s="33">
        <v>1.1100000000000001</v>
      </c>
      <c r="E197" s="33">
        <v>2.81</v>
      </c>
      <c r="F197" s="33">
        <v>2.37</v>
      </c>
      <c r="G197" s="33">
        <v>1.81</v>
      </c>
      <c r="H197" s="33">
        <v>0.86</v>
      </c>
      <c r="I197" s="33">
        <v>1.36</v>
      </c>
      <c r="J197" s="33">
        <v>28.12</v>
      </c>
      <c r="K197" s="33">
        <v>0.7</v>
      </c>
      <c r="L197" s="33">
        <v>3.38</v>
      </c>
      <c r="M197" s="33">
        <v>0.61</v>
      </c>
      <c r="N197" s="33">
        <v>3.89</v>
      </c>
      <c r="O197" s="33">
        <v>1.6</v>
      </c>
      <c r="P197" s="33">
        <v>1.2</v>
      </c>
      <c r="Q197" s="33">
        <v>7.14</v>
      </c>
      <c r="R197" s="33"/>
      <c r="S197" s="33">
        <v>2.14</v>
      </c>
      <c r="T197" s="33">
        <v>1.34</v>
      </c>
      <c r="U197" s="33">
        <v>0.85</v>
      </c>
      <c r="V197" s="33">
        <v>0.33</v>
      </c>
      <c r="W197" s="33">
        <v>6.08</v>
      </c>
      <c r="X197" s="33">
        <v>0.81</v>
      </c>
      <c r="Y197" s="33">
        <v>3.54</v>
      </c>
      <c r="Z197" s="33">
        <v>1.69</v>
      </c>
      <c r="AA197" s="33">
        <v>3.77</v>
      </c>
      <c r="AB197" s="33">
        <v>0.69</v>
      </c>
      <c r="AC197" s="33">
        <v>7.54</v>
      </c>
      <c r="AD197" s="33">
        <v>1.41</v>
      </c>
      <c r="AE197" s="33">
        <v>3.39</v>
      </c>
      <c r="AF197" s="33">
        <v>0.56999999999999995</v>
      </c>
      <c r="AG197" s="33">
        <v>7.1</v>
      </c>
      <c r="AH197" s="33">
        <v>1.44</v>
      </c>
      <c r="AI197" s="33">
        <v>0.99</v>
      </c>
      <c r="AJ197" s="33">
        <v>1.49</v>
      </c>
      <c r="AK197" s="33">
        <v>0.41</v>
      </c>
      <c r="AL197" s="33">
        <v>2.94</v>
      </c>
      <c r="AM197" s="33">
        <v>0.77</v>
      </c>
      <c r="AN197" s="33">
        <v>21.6</v>
      </c>
      <c r="AO197" s="33">
        <v>0.98</v>
      </c>
      <c r="AP197" s="33">
        <v>5.82</v>
      </c>
      <c r="AQ197" s="33">
        <v>10</v>
      </c>
      <c r="AR197" s="33">
        <v>0.68</v>
      </c>
      <c r="AS197" s="33">
        <v>1.1100000000000001</v>
      </c>
      <c r="AT197" s="33">
        <v>1.77</v>
      </c>
      <c r="AU197" s="33">
        <v>99.01</v>
      </c>
      <c r="AV197" s="33">
        <v>2.29</v>
      </c>
      <c r="AW197" s="33">
        <v>7.66</v>
      </c>
      <c r="AX197" s="33">
        <v>2.84</v>
      </c>
      <c r="AY197" s="33">
        <v>1</v>
      </c>
      <c r="AZ197" s="33"/>
      <c r="BA197" s="33">
        <v>1.34</v>
      </c>
      <c r="BB197" s="33">
        <v>1.6</v>
      </c>
      <c r="BC197" s="33">
        <v>4.08</v>
      </c>
      <c r="BD197" s="33">
        <v>2.5299999999999998</v>
      </c>
      <c r="BE197" s="33">
        <v>2.73</v>
      </c>
      <c r="BF197" s="33">
        <v>3.65</v>
      </c>
      <c r="BG197" s="33">
        <v>1.54</v>
      </c>
      <c r="BH197" s="33">
        <v>1.52</v>
      </c>
      <c r="BI197" s="33">
        <v>1.69</v>
      </c>
      <c r="BJ197" s="33">
        <v>1.73</v>
      </c>
      <c r="BK197" s="33">
        <v>6.56</v>
      </c>
      <c r="BL197" s="33">
        <v>2.23</v>
      </c>
      <c r="BM197" s="33">
        <v>16.47</v>
      </c>
      <c r="BN197" s="33">
        <v>2.91</v>
      </c>
      <c r="BO197" s="33">
        <v>1.79</v>
      </c>
      <c r="BP197" s="33"/>
      <c r="BQ197" s="33">
        <v>2.7</v>
      </c>
      <c r="BR197" s="33">
        <v>2.94</v>
      </c>
      <c r="BS197" s="33">
        <v>0.42</v>
      </c>
      <c r="BT197" s="33">
        <v>0.8</v>
      </c>
      <c r="BU197" s="33">
        <v>1.64</v>
      </c>
      <c r="BV197" s="33"/>
      <c r="BW197" s="33">
        <v>1.24</v>
      </c>
      <c r="BX197" s="33">
        <v>2.36</v>
      </c>
      <c r="BY197" s="33">
        <v>9.1300000000000008</v>
      </c>
      <c r="BZ197" s="33">
        <v>1.01</v>
      </c>
      <c r="CA197" s="33">
        <v>1.41</v>
      </c>
      <c r="CB197" s="33">
        <v>4.7699999999999996</v>
      </c>
      <c r="CC197" s="33">
        <v>15.08</v>
      </c>
      <c r="CD197" s="33">
        <v>28.11</v>
      </c>
      <c r="CE197" s="33">
        <v>40.25</v>
      </c>
      <c r="CF197" s="33">
        <v>0.24</v>
      </c>
      <c r="CG197" s="33">
        <v>1.26</v>
      </c>
      <c r="CR197" s="14"/>
    </row>
    <row r="198" spans="1:97" x14ac:dyDescent="0.2">
      <c r="A198" s="2" t="s">
        <v>128</v>
      </c>
      <c r="D198" s="33">
        <v>0</v>
      </c>
      <c r="E198" s="33">
        <v>0.31402251791197505</v>
      </c>
      <c r="F198" s="33">
        <v>0.13459084604715699</v>
      </c>
      <c r="G198" s="33">
        <v>0.15231788079470202</v>
      </c>
      <c r="H198" s="33">
        <v>9.9166666666666708E-3</v>
      </c>
      <c r="I198" s="33">
        <v>8.1895295755495798E-2</v>
      </c>
      <c r="J198" s="33">
        <v>0.56641053787047202</v>
      </c>
      <c r="K198" s="33">
        <v>6.4410725590703904E-2</v>
      </c>
      <c r="L198" s="33">
        <v>0.89909851899549309</v>
      </c>
      <c r="M198" s="33">
        <v>5.4960856366831796E-2</v>
      </c>
      <c r="N198" s="33">
        <v>4.5112781954887203E-3</v>
      </c>
      <c r="O198" s="33">
        <v>0.26750802683027602</v>
      </c>
      <c r="P198" s="33">
        <v>7.2551390568319201E-3</v>
      </c>
      <c r="Q198" s="33">
        <v>0</v>
      </c>
      <c r="R198" s="33"/>
      <c r="S198" s="33">
        <v>7.9994182241291498E-4</v>
      </c>
      <c r="T198" s="33">
        <v>0.212438046605127</v>
      </c>
      <c r="U198" s="33">
        <v>0.36323243543460199</v>
      </c>
      <c r="V198" s="33">
        <v>2.3633686018139602E-2</v>
      </c>
      <c r="W198" s="33">
        <v>0.184053389532842</v>
      </c>
      <c r="X198" s="33">
        <v>3.5831591519856704E-3</v>
      </c>
      <c r="Y198" s="33">
        <v>0.186547181263165</v>
      </c>
      <c r="Z198" s="33">
        <v>0.19584431694836399</v>
      </c>
      <c r="AA198" s="33">
        <v>0.25794871794871804</v>
      </c>
      <c r="AB198" s="33">
        <v>1.47492625368732E-3</v>
      </c>
      <c r="AC198" s="33">
        <v>0.104570100697134</v>
      </c>
      <c r="AD198" s="33">
        <v>2.99802350983044E-2</v>
      </c>
      <c r="AE198" s="33">
        <v>0.273754964864039</v>
      </c>
      <c r="AF198" s="33">
        <v>8.4362226623404007E-2</v>
      </c>
      <c r="AG198" s="33">
        <v>9.0957369767778698E-2</v>
      </c>
      <c r="AH198" s="33">
        <v>1.59613059250302E-3</v>
      </c>
      <c r="AI198" s="33">
        <v>0</v>
      </c>
      <c r="AJ198" s="33">
        <v>0.106575136758554</v>
      </c>
      <c r="AK198" s="33">
        <v>0</v>
      </c>
      <c r="AL198" s="33">
        <v>6.1590145576707707E-3</v>
      </c>
      <c r="AM198" s="33">
        <v>0.10891763104152501</v>
      </c>
      <c r="AN198" s="33">
        <v>0.60503591350356201</v>
      </c>
      <c r="AO198" s="33">
        <v>3.1737271073714601E-2</v>
      </c>
      <c r="AP198" s="33">
        <v>2.4583215597626402E-2</v>
      </c>
      <c r="AQ198" s="33">
        <v>1.4371894960965199E-2</v>
      </c>
      <c r="AR198" s="33">
        <v>9.4231632500374099E-2</v>
      </c>
      <c r="AS198" s="33">
        <v>6.0404956180114801E-2</v>
      </c>
      <c r="AT198" s="33">
        <v>9.1763700459352601E-2</v>
      </c>
      <c r="AU198" s="33">
        <v>5.0267046076392692</v>
      </c>
      <c r="AV198" s="33">
        <v>0.27779263366782497</v>
      </c>
      <c r="AW198" s="33">
        <v>2.4594552529182896</v>
      </c>
      <c r="AX198" s="33">
        <v>6.9411414982164105E-2</v>
      </c>
      <c r="AY198" s="33">
        <v>2.9702970297029702E-2</v>
      </c>
      <c r="AZ198" s="33"/>
      <c r="BA198" s="33">
        <v>6.8053292437458099E-2</v>
      </c>
      <c r="BB198" s="33">
        <v>0.107395759358831</v>
      </c>
      <c r="BC198" s="33">
        <v>0.26960533059969205</v>
      </c>
      <c r="BD198" s="33">
        <v>0.119798639747229</v>
      </c>
      <c r="BE198" s="33">
        <v>0.271940566576863</v>
      </c>
      <c r="BF198" s="33">
        <v>3.2765399737876802E-4</v>
      </c>
      <c r="BG198" s="33">
        <v>0.13705617492149499</v>
      </c>
      <c r="BH198" s="33">
        <v>3.8987890125036902E-2</v>
      </c>
      <c r="BI198" s="33">
        <v>0.248029012929675</v>
      </c>
      <c r="BJ198" s="33">
        <v>0.12799350829275999</v>
      </c>
      <c r="BK198" s="33">
        <v>3.0795881050909401E-3</v>
      </c>
      <c r="BL198" s="33">
        <v>0.271631444959053</v>
      </c>
      <c r="BM198" s="33">
        <v>4.7633224173861304E-3</v>
      </c>
      <c r="BN198" s="33">
        <v>0.19282917421541698</v>
      </c>
      <c r="BO198" s="33">
        <v>2.16398434101783E-2</v>
      </c>
      <c r="BP198" s="33"/>
      <c r="BQ198" s="33">
        <v>0.198024691358025</v>
      </c>
      <c r="BR198" s="33">
        <v>0.21654083733699403</v>
      </c>
      <c r="BS198" s="33">
        <v>3.6376864314296102E-4</v>
      </c>
      <c r="BT198" s="33">
        <v>3.4216474133601196E-2</v>
      </c>
      <c r="BU198" s="33">
        <v>0.14296379999192901</v>
      </c>
      <c r="BV198" s="33"/>
      <c r="BW198" s="33">
        <v>0.12611760622314899</v>
      </c>
      <c r="BX198" s="33">
        <v>0.35946732032121803</v>
      </c>
      <c r="BY198" s="33">
        <v>0.14638027048528202</v>
      </c>
      <c r="BZ198" s="33">
        <v>4.3249773482331597E-2</v>
      </c>
      <c r="CA198" s="33">
        <v>0.49405008040431903</v>
      </c>
      <c r="CB198" s="33">
        <v>1.4251138952163998</v>
      </c>
      <c r="CC198" s="33">
        <v>7.24262803931712E-3</v>
      </c>
      <c r="CD198" s="33">
        <v>0</v>
      </c>
      <c r="CE198" s="33">
        <v>0.33089579524680102</v>
      </c>
      <c r="CF198" s="33">
        <v>6.0343696707333108E-4</v>
      </c>
      <c r="CG198" s="33">
        <v>5.7026617018342302E-2</v>
      </c>
      <c r="CR198" s="14"/>
      <c r="CS198" s="14"/>
    </row>
    <row r="199" spans="1:97" x14ac:dyDescent="0.2">
      <c r="A199" s="2" t="s">
        <v>129</v>
      </c>
      <c r="D199" s="33">
        <v>1.88679245283019E-2</v>
      </c>
      <c r="E199" s="33">
        <v>0.25919864394891395</v>
      </c>
      <c r="F199" s="33">
        <v>9.1234396671289894E-2</v>
      </c>
      <c r="G199" s="33">
        <v>1.9762005949851301E-2</v>
      </c>
      <c r="H199" s="33">
        <v>8.8944444444444506E-2</v>
      </c>
      <c r="I199" s="33">
        <v>0.105231674588547</v>
      </c>
      <c r="J199" s="33">
        <v>1.1800219538968201E-2</v>
      </c>
      <c r="K199" s="33">
        <v>1.19650441032342E-2</v>
      </c>
      <c r="L199" s="33">
        <v>0.22526058422339501</v>
      </c>
      <c r="M199" s="33">
        <v>0</v>
      </c>
      <c r="N199" s="33">
        <v>0</v>
      </c>
      <c r="O199" s="33">
        <v>0.123883396382363</v>
      </c>
      <c r="P199" s="33">
        <v>6.0459492140266008E-4</v>
      </c>
      <c r="Q199" s="33">
        <v>0</v>
      </c>
      <c r="R199" s="33"/>
      <c r="S199" s="33">
        <v>0.112911429194216</v>
      </c>
      <c r="T199" s="33">
        <v>2.1708238501796501E-2</v>
      </c>
      <c r="U199" s="33">
        <v>2.0555555555555598E-2</v>
      </c>
      <c r="V199" s="33">
        <v>7.3934714620797495E-2</v>
      </c>
      <c r="W199" s="33">
        <v>0.44261834527321298</v>
      </c>
      <c r="X199" s="33">
        <v>8.9578978799641706E-4</v>
      </c>
      <c r="Y199" s="33">
        <v>0.35269576379974305</v>
      </c>
      <c r="Z199" s="33">
        <v>1.4980112609122402E-3</v>
      </c>
      <c r="AA199" s="33">
        <v>0</v>
      </c>
      <c r="AB199" s="33">
        <v>0</v>
      </c>
      <c r="AC199" s="33">
        <v>0.172069825436409</v>
      </c>
      <c r="AD199" s="33">
        <v>1.80172682825341E-2</v>
      </c>
      <c r="AE199" s="33">
        <v>9.1668364228967203E-4</v>
      </c>
      <c r="AF199" s="33">
        <v>4.0168243953732901E-3</v>
      </c>
      <c r="AG199" s="33">
        <v>1.8489910205658003E-2</v>
      </c>
      <c r="AH199" s="33">
        <v>2.9020556227327696E-4</v>
      </c>
      <c r="AI199" s="33">
        <v>0</v>
      </c>
      <c r="AJ199" s="33">
        <v>5.68204732179248E-2</v>
      </c>
      <c r="AK199" s="33">
        <v>1.02241379310345</v>
      </c>
      <c r="AL199" s="33">
        <v>0</v>
      </c>
      <c r="AM199" s="33">
        <v>6.3999116600806094E-2</v>
      </c>
      <c r="AN199" s="33">
        <v>0.19847413918226997</v>
      </c>
      <c r="AO199" s="33">
        <v>6.4049113005774302E-2</v>
      </c>
      <c r="AP199" s="33">
        <v>1.48169053834756E-3</v>
      </c>
      <c r="AQ199" s="33">
        <v>1.10085227272727E-2</v>
      </c>
      <c r="AR199" s="33">
        <v>3.0129017823849701E-2</v>
      </c>
      <c r="AS199" s="33">
        <v>2.9629003837891299E-2</v>
      </c>
      <c r="AT199" s="33">
        <v>3.0979596196987502E-3</v>
      </c>
      <c r="AU199" s="33">
        <v>0.35604155276107197</v>
      </c>
      <c r="AV199" s="33">
        <v>0.11960789832941601</v>
      </c>
      <c r="AW199" s="33">
        <v>0.68015564202334611</v>
      </c>
      <c r="AX199" s="33">
        <v>0</v>
      </c>
      <c r="AY199" s="33">
        <v>9.0419057555207807E-2</v>
      </c>
      <c r="AZ199" s="33"/>
      <c r="BA199" s="33">
        <v>2.85996999585049E-2</v>
      </c>
      <c r="BB199" s="33">
        <v>0.118063299608686</v>
      </c>
      <c r="BC199" s="33">
        <v>8.9870329952497095E-4</v>
      </c>
      <c r="BD199" s="33">
        <v>7.0047662400257102E-2</v>
      </c>
      <c r="BE199" s="33">
        <v>1.3878683974202001E-2</v>
      </c>
      <c r="BF199" s="33">
        <v>0.10042595019659201</v>
      </c>
      <c r="BG199" s="33">
        <v>4.3631899397780201E-3</v>
      </c>
      <c r="BH199" s="33">
        <v>0.42667322834645705</v>
      </c>
      <c r="BI199" s="33">
        <v>8.6566459431809196E-4</v>
      </c>
      <c r="BJ199" s="33">
        <v>2.3611605905870199E-2</v>
      </c>
      <c r="BK199" s="33">
        <v>8.4688672890000996E-3</v>
      </c>
      <c r="BL199" s="33">
        <v>0.11971787795154901</v>
      </c>
      <c r="BM199" s="33">
        <v>5.9541530217326602E-3</v>
      </c>
      <c r="BN199" s="33">
        <v>1.05487697972065E-2</v>
      </c>
      <c r="BO199" s="33">
        <v>2.5777681096367199E-2</v>
      </c>
      <c r="BP199" s="33"/>
      <c r="BQ199" s="33">
        <v>0</v>
      </c>
      <c r="BR199" s="33">
        <v>0</v>
      </c>
      <c r="BS199" s="33">
        <v>0</v>
      </c>
      <c r="BT199" s="33">
        <v>2.8860028860028903E-3</v>
      </c>
      <c r="BU199" s="33">
        <v>0.15629286002420301</v>
      </c>
      <c r="BV199" s="33"/>
      <c r="BW199" s="33">
        <v>8.84954972290075E-2</v>
      </c>
      <c r="BX199" s="33">
        <v>0.182126314443115</v>
      </c>
      <c r="BY199" s="33">
        <v>1.8513620735255202E-3</v>
      </c>
      <c r="BZ199" s="33">
        <v>1.80123973595234E-2</v>
      </c>
      <c r="CA199" s="33">
        <v>1.6491340897606701E-2</v>
      </c>
      <c r="CB199" s="33">
        <v>3.9829302987197703E-3</v>
      </c>
      <c r="CC199" s="33">
        <v>1.03359173126615E-3</v>
      </c>
      <c r="CD199" s="33">
        <v>0</v>
      </c>
      <c r="CE199" s="33">
        <v>0.12572579134669401</v>
      </c>
      <c r="CF199" s="33">
        <v>1.4701643124819801E-2</v>
      </c>
      <c r="CG199" s="33">
        <v>0.41537507749535002</v>
      </c>
      <c r="CR199" s="14"/>
      <c r="CS199" s="14"/>
    </row>
    <row r="200" spans="1:97" x14ac:dyDescent="0.2">
      <c r="A200" s="2" t="s">
        <v>130</v>
      </c>
      <c r="D200" s="33">
        <v>1.06132075471698E-2</v>
      </c>
      <c r="E200" s="33">
        <v>5.0052487315565407E-2</v>
      </c>
      <c r="F200" s="33">
        <v>8.8904299583911203E-2</v>
      </c>
      <c r="G200" s="33">
        <v>2.9818956336528204E-3</v>
      </c>
      <c r="H200" s="33">
        <v>2.0277777777777798E-3</v>
      </c>
      <c r="I200" s="33">
        <v>2.2667463149227501E-2</v>
      </c>
      <c r="J200" s="33">
        <v>8.50713501646542E-3</v>
      </c>
      <c r="K200" s="33">
        <v>0.14827586206896601</v>
      </c>
      <c r="L200" s="33">
        <v>0.16426457341397499</v>
      </c>
      <c r="M200" s="33">
        <v>4.3048469387755098E-3</v>
      </c>
      <c r="N200" s="33">
        <v>0</v>
      </c>
      <c r="O200" s="33">
        <v>0.10356995263375401</v>
      </c>
      <c r="P200" s="33">
        <v>0</v>
      </c>
      <c r="Q200" s="33">
        <v>0.20650490449148198</v>
      </c>
      <c r="R200" s="33"/>
      <c r="S200" s="33">
        <v>1.1119994185624E-2</v>
      </c>
      <c r="T200" s="33">
        <v>1.83347389581432E-2</v>
      </c>
      <c r="U200" s="33">
        <v>6.39421740339172E-3</v>
      </c>
      <c r="V200" s="33">
        <v>2.64294707593453E-3</v>
      </c>
      <c r="W200" s="33">
        <v>0.114426114426114</v>
      </c>
      <c r="X200" s="33">
        <v>8.3607046879665605E-3</v>
      </c>
      <c r="Y200" s="33">
        <v>1.4226627683092101E-2</v>
      </c>
      <c r="Z200" s="33">
        <v>0.27825099375354906</v>
      </c>
      <c r="AA200" s="33">
        <v>0</v>
      </c>
      <c r="AB200" s="33">
        <v>2.9585798816568003E-3</v>
      </c>
      <c r="AC200" s="33">
        <v>4.3683893713990903E-2</v>
      </c>
      <c r="AD200" s="33">
        <v>1.9598460418183701E-2</v>
      </c>
      <c r="AE200" s="33">
        <v>7.1297616622530006E-4</v>
      </c>
      <c r="AF200" s="33">
        <v>4.1829488633976203E-2</v>
      </c>
      <c r="AG200" s="33">
        <v>6.8960525045845003E-2</v>
      </c>
      <c r="AH200" s="33">
        <v>5.3204353083434106E-4</v>
      </c>
      <c r="AI200" s="33">
        <v>3.6376864314296105E-2</v>
      </c>
      <c r="AJ200" s="33">
        <v>3.41402748890366E-2</v>
      </c>
      <c r="AK200" s="33">
        <v>0</v>
      </c>
      <c r="AL200" s="33">
        <v>3.17105017720575E-3</v>
      </c>
      <c r="AM200" s="33">
        <v>5.0184060661359803E-2</v>
      </c>
      <c r="AN200" s="33">
        <v>0.15453687515655098</v>
      </c>
      <c r="AO200" s="33">
        <v>1.5267546569835699E-2</v>
      </c>
      <c r="AP200" s="33">
        <v>4.2268404367735101E-4</v>
      </c>
      <c r="AQ200" s="33">
        <v>4.4937833037300201E-2</v>
      </c>
      <c r="AR200" s="33">
        <v>6.3531168346397909E-2</v>
      </c>
      <c r="AS200" s="33">
        <v>0.12670386752316998</v>
      </c>
      <c r="AT200" s="33">
        <v>3.5252643948296102E-3</v>
      </c>
      <c r="AU200" s="33">
        <v>1.0391599212426201E-2</v>
      </c>
      <c r="AV200" s="33">
        <v>9.1375452127285303E-2</v>
      </c>
      <c r="AW200" s="33">
        <v>2.2256809338521401E-2</v>
      </c>
      <c r="AX200" s="33">
        <v>0</v>
      </c>
      <c r="AY200" s="33">
        <v>0.112724278408598</v>
      </c>
      <c r="AZ200" s="33"/>
      <c r="BA200" s="33">
        <v>5.1061113770544102E-4</v>
      </c>
      <c r="BB200" s="33">
        <v>0.14353165275188501</v>
      </c>
      <c r="BC200" s="33">
        <v>2.5641025641025603E-4</v>
      </c>
      <c r="BD200" s="33">
        <v>2.41525196808226E-2</v>
      </c>
      <c r="BE200" s="33">
        <v>3.1104579965711501E-2</v>
      </c>
      <c r="BF200" s="33">
        <v>0</v>
      </c>
      <c r="BG200" s="33">
        <v>1.6906731199549201E-2</v>
      </c>
      <c r="BH200" s="33">
        <v>1.0822510822510801E-3</v>
      </c>
      <c r="BI200" s="33">
        <v>9.73729746735882E-2</v>
      </c>
      <c r="BJ200" s="33">
        <v>0.100918339072953</v>
      </c>
      <c r="BK200" s="33">
        <v>4.1766913675295905E-2</v>
      </c>
      <c r="BL200" s="33">
        <v>0.31310962517636998</v>
      </c>
      <c r="BM200" s="33">
        <v>2.1434950878237602E-2</v>
      </c>
      <c r="BN200" s="33">
        <v>5.1721115072175796E-3</v>
      </c>
      <c r="BO200" s="33">
        <v>0.16784586916294802</v>
      </c>
      <c r="BP200" s="33"/>
      <c r="BQ200" s="33">
        <v>0</v>
      </c>
      <c r="BR200" s="33">
        <v>3.7755277158057301E-3</v>
      </c>
      <c r="BS200" s="33">
        <v>2.5556772544724302E-3</v>
      </c>
      <c r="BT200" s="33">
        <v>3.5738917800489105E-3</v>
      </c>
      <c r="BU200" s="33">
        <v>0.11794096907424199</v>
      </c>
      <c r="BV200" s="33"/>
      <c r="BW200" s="33">
        <v>8.5648531821175405E-2</v>
      </c>
      <c r="BX200" s="33">
        <v>0.11495564236428001</v>
      </c>
      <c r="BY200" s="33">
        <v>0.119483031475295</v>
      </c>
      <c r="BZ200" s="33">
        <v>1.8520380462104601E-2</v>
      </c>
      <c r="CA200" s="33">
        <v>8.3096134422918008E-3</v>
      </c>
      <c r="CB200" s="33">
        <v>9.9150141643059506E-3</v>
      </c>
      <c r="CC200" s="33">
        <v>5.1706308169596705E-4</v>
      </c>
      <c r="CD200" s="33">
        <v>4.9091801669121299E-4</v>
      </c>
      <c r="CE200" s="33">
        <v>4.2593025977065305E-3</v>
      </c>
      <c r="CF200" s="33">
        <v>2.7481155778894498E-2</v>
      </c>
      <c r="CG200" s="33">
        <v>1.1048197762740001E-3</v>
      </c>
      <c r="CR200" s="14"/>
      <c r="CS200" s="14"/>
    </row>
    <row r="201" spans="1:97" x14ac:dyDescent="0.2">
      <c r="A201" s="2" t="s">
        <v>131</v>
      </c>
      <c r="D201" s="33">
        <v>2.3584905660377401E-3</v>
      </c>
      <c r="E201" s="33">
        <v>5.12547572872162E-2</v>
      </c>
      <c r="F201" s="33">
        <v>0.15983356449375902</v>
      </c>
      <c r="G201" s="33">
        <v>0.36188230249758802</v>
      </c>
      <c r="H201" s="33">
        <v>0.46819444444444397</v>
      </c>
      <c r="I201" s="33">
        <v>1.45635765434488E-2</v>
      </c>
      <c r="J201" s="33">
        <v>4.0946499249351698</v>
      </c>
      <c r="K201" s="33">
        <v>1.1952841349488002E-2</v>
      </c>
      <c r="L201" s="33">
        <v>0.20003858024691398</v>
      </c>
      <c r="M201" s="33">
        <v>2.8694404591104701E-3</v>
      </c>
      <c r="N201" s="33">
        <v>0</v>
      </c>
      <c r="O201" s="33">
        <v>8.3955876275550803E-2</v>
      </c>
      <c r="P201" s="33">
        <v>7.8549848942598213E-3</v>
      </c>
      <c r="Q201" s="33">
        <v>0</v>
      </c>
      <c r="R201" s="33"/>
      <c r="S201" s="33">
        <v>5.0776149717104307E-4</v>
      </c>
      <c r="T201" s="33">
        <v>4.3878600228751001E-2</v>
      </c>
      <c r="U201" s="33">
        <v>8.33564879133093E-4</v>
      </c>
      <c r="V201" s="33">
        <v>2.49692756636186E-2</v>
      </c>
      <c r="W201" s="33">
        <v>0.34226587162399202</v>
      </c>
      <c r="X201" s="33">
        <v>2.4186324275903302E-2</v>
      </c>
      <c r="Y201" s="33">
        <v>4.3126492497416007E-3</v>
      </c>
      <c r="Z201" s="33">
        <v>3.4779916404355203E-2</v>
      </c>
      <c r="AA201" s="33">
        <v>8.4615384615384596E-3</v>
      </c>
      <c r="AB201" s="33">
        <v>0.29498525073746301</v>
      </c>
      <c r="AC201" s="33">
        <v>0.15925702983919499</v>
      </c>
      <c r="AD201" s="33">
        <v>5.3635701654010201E-2</v>
      </c>
      <c r="AE201" s="33">
        <v>5.0818172578514101E-3</v>
      </c>
      <c r="AF201" s="33">
        <v>3.1269674711437603E-3</v>
      </c>
      <c r="AG201" s="33">
        <v>0.12832883056734901</v>
      </c>
      <c r="AH201" s="33">
        <v>0.26186215235791999</v>
      </c>
      <c r="AI201" s="33">
        <v>0</v>
      </c>
      <c r="AJ201" s="33">
        <v>0.135878281602443</v>
      </c>
      <c r="AK201" s="33">
        <v>0</v>
      </c>
      <c r="AL201" s="33">
        <v>0.36289120715350204</v>
      </c>
      <c r="AM201" s="33">
        <v>0.13115230083495499</v>
      </c>
      <c r="AN201" s="33">
        <v>0.34555852090628497</v>
      </c>
      <c r="AO201" s="33">
        <v>2.5720574726588903E-2</v>
      </c>
      <c r="AP201" s="33">
        <v>0.33764863153451102</v>
      </c>
      <c r="AQ201" s="33">
        <v>1.7746228926353102E-4</v>
      </c>
      <c r="AR201" s="33">
        <v>5.2389913436206199E-2</v>
      </c>
      <c r="AS201" s="33">
        <v>6.1457017385550101E-2</v>
      </c>
      <c r="AT201" s="33">
        <v>5.4481358829184898E-3</v>
      </c>
      <c r="AU201" s="33">
        <v>1.3982958269608901E-2</v>
      </c>
      <c r="AV201" s="33">
        <v>5.9476728639184802E-2</v>
      </c>
      <c r="AW201" s="33">
        <v>0.134785992217899</v>
      </c>
      <c r="AX201" s="33">
        <v>0.89730290456431505</v>
      </c>
      <c r="AY201" s="33">
        <v>8.2197651495671598E-2</v>
      </c>
      <c r="AZ201" s="33"/>
      <c r="BA201" s="33">
        <v>1.38942001274697E-2</v>
      </c>
      <c r="BB201" s="33">
        <v>7.1398197833350205E-2</v>
      </c>
      <c r="BC201" s="33">
        <v>4.2167135190391003E-3</v>
      </c>
      <c r="BD201" s="33">
        <v>2.6990842392759604E-2</v>
      </c>
      <c r="BE201" s="33">
        <v>0.21004733920992499</v>
      </c>
      <c r="BF201" s="33">
        <v>0.36844692005242502</v>
      </c>
      <c r="BG201" s="33">
        <v>0.11160116953268201</v>
      </c>
      <c r="BH201" s="33">
        <v>3.9358457148479801E-4</v>
      </c>
      <c r="BI201" s="33">
        <v>1.62102612527542E-2</v>
      </c>
      <c r="BJ201" s="33">
        <v>4.5006531290820606E-2</v>
      </c>
      <c r="BK201" s="33">
        <v>9.64296025406602E-2</v>
      </c>
      <c r="BL201" s="33">
        <v>5.9572379520844203E-2</v>
      </c>
      <c r="BM201" s="33">
        <v>1.4885382554331601E-3</v>
      </c>
      <c r="BN201" s="33">
        <v>0.22541055461399101</v>
      </c>
      <c r="BO201" s="33">
        <v>3.5146898803046799E-2</v>
      </c>
      <c r="BP201" s="33"/>
      <c r="BQ201" s="33">
        <v>0</v>
      </c>
      <c r="BR201" s="33">
        <v>1.7161489617298801E-4</v>
      </c>
      <c r="BS201" s="33">
        <v>1.09489051094891E-3</v>
      </c>
      <c r="BT201" s="33">
        <v>0.62866795970718903</v>
      </c>
      <c r="BU201" s="33">
        <v>0.13083236593959402</v>
      </c>
      <c r="BV201" s="33"/>
      <c r="BW201" s="33">
        <v>0.12971370251104203</v>
      </c>
      <c r="BX201" s="33">
        <v>0.18425010253839499</v>
      </c>
      <c r="BY201" s="33">
        <v>3.1177656962469298</v>
      </c>
      <c r="BZ201" s="33">
        <v>0.11109549433780401</v>
      </c>
      <c r="CA201" s="33">
        <v>2.4438421608709598E-2</v>
      </c>
      <c r="CB201" s="33">
        <v>1.21709595244834E-2</v>
      </c>
      <c r="CC201" s="33">
        <v>0</v>
      </c>
      <c r="CD201" s="33">
        <v>0</v>
      </c>
      <c r="CE201" s="33">
        <v>7.0616313351116108E-2</v>
      </c>
      <c r="CF201" s="33">
        <v>2.6106934001670798E-5</v>
      </c>
      <c r="CG201" s="33">
        <v>3.5182119205297998E-3</v>
      </c>
      <c r="CR201" s="14"/>
      <c r="CS201" s="14"/>
    </row>
    <row r="202" spans="1:97" x14ac:dyDescent="0.2">
      <c r="A202" s="2" t="s">
        <v>132</v>
      </c>
      <c r="D202" s="33">
        <v>1.4044811320754698</v>
      </c>
      <c r="E202" s="33">
        <v>4.6214084015021396E-2</v>
      </c>
      <c r="F202" s="33">
        <v>0.22438280166435498</v>
      </c>
      <c r="G202" s="33">
        <v>0.118129527055816</v>
      </c>
      <c r="H202" s="33">
        <v>4.0555555555555605E-3</v>
      </c>
      <c r="I202" s="33">
        <v>5.0809801333032804E-2</v>
      </c>
      <c r="J202" s="33">
        <v>1.4947454619898999</v>
      </c>
      <c r="K202" s="33">
        <v>9.2186575839774798E-2</v>
      </c>
      <c r="L202" s="33">
        <v>0.19471586526099299</v>
      </c>
      <c r="M202" s="33">
        <v>1.59261028826246E-4</v>
      </c>
      <c r="N202" s="33">
        <v>1.50375939849624E-3</v>
      </c>
      <c r="O202" s="33">
        <v>6.8379057125599996E-2</v>
      </c>
      <c r="P202" s="33">
        <v>1.9939577039274899E-2</v>
      </c>
      <c r="Q202" s="33">
        <v>0</v>
      </c>
      <c r="R202" s="33"/>
      <c r="S202" s="33">
        <v>1.4948116972643501E-2</v>
      </c>
      <c r="T202" s="33">
        <v>0.32748362350820803</v>
      </c>
      <c r="U202" s="33">
        <v>5.8398220244716406E-3</v>
      </c>
      <c r="V202" s="33">
        <v>0.204535904756774</v>
      </c>
      <c r="W202" s="33">
        <v>3.7854889589905402E-3</v>
      </c>
      <c r="X202" s="33">
        <v>0</v>
      </c>
      <c r="Y202" s="33">
        <v>1.6066403049410403E-2</v>
      </c>
      <c r="Z202" s="33">
        <v>3.7138288543869601E-2</v>
      </c>
      <c r="AA202" s="33">
        <v>0</v>
      </c>
      <c r="AB202" s="33">
        <v>0</v>
      </c>
      <c r="AC202" s="33">
        <v>0.12226811220099799</v>
      </c>
      <c r="AD202" s="33">
        <v>6.3955060855092102E-2</v>
      </c>
      <c r="AE202" s="33">
        <v>4.4679122664500401E-3</v>
      </c>
      <c r="AF202" s="33">
        <v>0.21609335065152702</v>
      </c>
      <c r="AG202" s="33">
        <v>7.38096386704617E-3</v>
      </c>
      <c r="AH202" s="33">
        <v>1.2575574365175301E-3</v>
      </c>
      <c r="AI202" s="33">
        <v>0</v>
      </c>
      <c r="AJ202" s="33">
        <v>5.8906837416098701E-2</v>
      </c>
      <c r="AK202" s="33">
        <v>0</v>
      </c>
      <c r="AL202" s="33">
        <v>0.819620253164557</v>
      </c>
      <c r="AM202" s="33">
        <v>7.8837167435052508E-2</v>
      </c>
      <c r="AN202" s="33">
        <v>0.32124773579342003</v>
      </c>
      <c r="AO202" s="33">
        <v>2.2916067910233304E-2</v>
      </c>
      <c r="AP202" s="33">
        <v>1.6134689582602601E-3</v>
      </c>
      <c r="AQ202" s="33">
        <v>3.0051291121329999</v>
      </c>
      <c r="AR202" s="33">
        <v>8.8474883089455406E-2</v>
      </c>
      <c r="AS202" s="33">
        <v>4.93380745296845E-2</v>
      </c>
      <c r="AT202" s="33">
        <v>5.4481358829184898E-3</v>
      </c>
      <c r="AU202" s="33">
        <v>6.0222561640846599E-2</v>
      </c>
      <c r="AV202" s="33">
        <v>9.9038745725022206E-2</v>
      </c>
      <c r="AW202" s="33">
        <v>9.789883268482491E-2</v>
      </c>
      <c r="AX202" s="33">
        <v>1.4812620352540402E-4</v>
      </c>
      <c r="AY202" s="33">
        <v>0.16878602916242802</v>
      </c>
      <c r="AZ202" s="33"/>
      <c r="BA202" s="33">
        <v>2.1150914634146301E-2</v>
      </c>
      <c r="BB202" s="33">
        <v>9.8374921579341509E-2</v>
      </c>
      <c r="BC202" s="33">
        <v>3.07219662058372E-3</v>
      </c>
      <c r="BD202" s="33">
        <v>8.2472018422320992E-2</v>
      </c>
      <c r="BE202" s="33">
        <v>0.70502775057133504</v>
      </c>
      <c r="BF202" s="33">
        <v>4.5871559633027499E-3</v>
      </c>
      <c r="BG202" s="33">
        <v>1.6487230639869403E-2</v>
      </c>
      <c r="BH202" s="33">
        <v>1.9661816751867899E-4</v>
      </c>
      <c r="BI202" s="33">
        <v>5.6648308418568098E-2</v>
      </c>
      <c r="BJ202" s="33">
        <v>0.26422040137750902</v>
      </c>
      <c r="BK202" s="33">
        <v>0.20238668078144501</v>
      </c>
      <c r="BL202" s="33">
        <v>8.8467081659562699E-2</v>
      </c>
      <c r="BM202" s="33">
        <v>0.17862459065198</v>
      </c>
      <c r="BN202" s="33">
        <v>6.2532873590088207E-3</v>
      </c>
      <c r="BO202" s="33">
        <v>1.07725788900979E-2</v>
      </c>
      <c r="BP202" s="33"/>
      <c r="BQ202" s="33">
        <v>1</v>
      </c>
      <c r="BR202" s="33">
        <v>8.5792724776938907E-4</v>
      </c>
      <c r="BS202" s="33">
        <v>4.4623262618873401E-2</v>
      </c>
      <c r="BT202" s="33">
        <v>1.4181295683138601E-2</v>
      </c>
      <c r="BU202" s="33">
        <v>0.10515388373229101</v>
      </c>
      <c r="BV202" s="33"/>
      <c r="BW202" s="33">
        <v>0.14735709490065499</v>
      </c>
      <c r="BX202" s="33">
        <v>5.0896213962549307E-2</v>
      </c>
      <c r="BY202" s="33">
        <v>7.25841714035855E-3</v>
      </c>
      <c r="BZ202" s="33">
        <v>3.3703807727801599E-2</v>
      </c>
      <c r="CA202" s="33">
        <v>0.20012861145560601</v>
      </c>
      <c r="CB202" s="33">
        <v>0.58683987574131602</v>
      </c>
      <c r="CC202" s="33">
        <v>3.3591731266149902E-3</v>
      </c>
      <c r="CD202" s="33">
        <v>2.0270004909180197</v>
      </c>
      <c r="CE202" s="33">
        <v>3.7269407247869701E-2</v>
      </c>
      <c r="CF202" s="33">
        <v>2.6027432914291698E-5</v>
      </c>
      <c r="CG202" s="33">
        <v>3.5010337698139202E-2</v>
      </c>
      <c r="CR202" s="14"/>
      <c r="CS202" s="14"/>
    </row>
    <row r="203" spans="1:97" x14ac:dyDescent="0.2">
      <c r="A203" s="2" t="s">
        <v>133</v>
      </c>
      <c r="D203" s="33">
        <v>1.06132075471698E-2</v>
      </c>
      <c r="E203" s="33">
        <v>0.3414811581551</v>
      </c>
      <c r="F203" s="33">
        <v>0.63872399445214989</v>
      </c>
      <c r="G203" s="33">
        <v>7.8613333333333299E-2</v>
      </c>
      <c r="H203" s="33">
        <v>0.16230555555555598</v>
      </c>
      <c r="I203" s="33">
        <v>0.108365110778588</v>
      </c>
      <c r="J203" s="33">
        <v>1.26682134570766</v>
      </c>
      <c r="K203" s="33">
        <v>0.12424563692709199</v>
      </c>
      <c r="L203" s="33">
        <v>0.28926575448063196</v>
      </c>
      <c r="M203" s="33">
        <v>8.3107785384492899E-2</v>
      </c>
      <c r="N203" s="33">
        <v>5.0375939849624102E-2</v>
      </c>
      <c r="O203" s="33">
        <v>0.25266236449756801</v>
      </c>
      <c r="P203" s="33">
        <v>0.42719033232628401</v>
      </c>
      <c r="Q203" s="33">
        <v>1.54878678368611E-2</v>
      </c>
      <c r="R203" s="33"/>
      <c r="S203" s="33">
        <v>3.6619922981907999E-2</v>
      </c>
      <c r="T203" s="33">
        <v>0.47790473329713401</v>
      </c>
      <c r="U203" s="33">
        <v>2.33592880978865E-2</v>
      </c>
      <c r="V203" s="33">
        <v>4.6229103701668502E-2</v>
      </c>
      <c r="W203" s="33">
        <v>6.7180385288966693E-2</v>
      </c>
      <c r="X203" s="33">
        <v>6.2705285159749208E-3</v>
      </c>
      <c r="Y203" s="33">
        <v>1.08511622939732</v>
      </c>
      <c r="Z203" s="33">
        <v>0.24513999896870001</v>
      </c>
      <c r="AA203" s="33">
        <v>0.97871794871794904</v>
      </c>
      <c r="AB203" s="33">
        <v>0</v>
      </c>
      <c r="AC203" s="33">
        <v>0.58391337973704593</v>
      </c>
      <c r="AD203" s="33">
        <v>0.27477374388848397</v>
      </c>
      <c r="AE203" s="33">
        <v>0.33336712967656901</v>
      </c>
      <c r="AF203" s="33">
        <v>0.18099680003346402</v>
      </c>
      <c r="AG203" s="33">
        <v>0.45206866621660702</v>
      </c>
      <c r="AH203" s="33">
        <v>0.183022974607013</v>
      </c>
      <c r="AI203" s="33">
        <v>2.54638050200073E-3</v>
      </c>
      <c r="AJ203" s="33">
        <v>0.38898999090081898</v>
      </c>
      <c r="AK203" s="33">
        <v>0</v>
      </c>
      <c r="AL203" s="33">
        <v>5.7652966338106798E-3</v>
      </c>
      <c r="AM203" s="33">
        <v>0.159212726391949</v>
      </c>
      <c r="AN203" s="33">
        <v>0.56600202896499197</v>
      </c>
      <c r="AO203" s="33">
        <v>0.19390095010151201</v>
      </c>
      <c r="AP203" s="33">
        <v>1.8501049685094499</v>
      </c>
      <c r="AQ203" s="33">
        <v>6.0855557544299303E-3</v>
      </c>
      <c r="AR203" s="33">
        <v>5.9255631733594501E-2</v>
      </c>
      <c r="AS203" s="33">
        <v>0.107186986408186</v>
      </c>
      <c r="AT203" s="33">
        <v>8.0974254887298397E-2</v>
      </c>
      <c r="AU203" s="33">
        <v>1.77535679267894</v>
      </c>
      <c r="AV203" s="33">
        <v>0.19140641492969998</v>
      </c>
      <c r="AW203" s="33">
        <v>1.4012451361867699</v>
      </c>
      <c r="AX203" s="33">
        <v>0</v>
      </c>
      <c r="AY203" s="33">
        <v>8.1692501047339813E-3</v>
      </c>
      <c r="AZ203" s="33"/>
      <c r="BA203" s="33">
        <v>4.1994417660492306E-2</v>
      </c>
      <c r="BB203" s="33">
        <v>7.8341759352881707E-2</v>
      </c>
      <c r="BC203" s="33">
        <v>1.3622559652928401</v>
      </c>
      <c r="BD203" s="33">
        <v>0.13741766186472398</v>
      </c>
      <c r="BE203" s="33">
        <v>0.26134508651648702</v>
      </c>
      <c r="BF203" s="33">
        <v>0.105504587155963</v>
      </c>
      <c r="BG203" s="33">
        <v>0.28991804088081397</v>
      </c>
      <c r="BH203" s="33">
        <v>5.8927519151443701E-4</v>
      </c>
      <c r="BI203" s="33">
        <v>2.97520661157025E-2</v>
      </c>
      <c r="BJ203" s="33">
        <v>0.19554288880972201</v>
      </c>
      <c r="BK203" s="33">
        <v>0.30102973727263999</v>
      </c>
      <c r="BL203" s="33">
        <v>0.20075409233032901</v>
      </c>
      <c r="BM203" s="33">
        <v>6.4007144983626099E-2</v>
      </c>
      <c r="BN203" s="33">
        <v>0.59634153468529005</v>
      </c>
      <c r="BO203" s="33">
        <v>0.180502665651181</v>
      </c>
      <c r="BP203" s="33"/>
      <c r="BQ203" s="33">
        <v>0.20098765432098803</v>
      </c>
      <c r="BR203" s="33">
        <v>1.0125278874206301E-2</v>
      </c>
      <c r="BS203" s="33">
        <v>4.8674173628768601E-2</v>
      </c>
      <c r="BT203" s="33">
        <v>0.25296245478358498</v>
      </c>
      <c r="BU203" s="33">
        <v>0.75729774812343609</v>
      </c>
      <c r="BV203" s="33"/>
      <c r="BW203" s="33">
        <v>0.29353534850400503</v>
      </c>
      <c r="BX203" s="33">
        <v>0.54733407853721905</v>
      </c>
      <c r="BY203" s="33">
        <v>8.547754034016572E-3</v>
      </c>
      <c r="BZ203" s="33">
        <v>5.1720337454662001E-2</v>
      </c>
      <c r="CA203" s="33">
        <v>0.21842987734852301</v>
      </c>
      <c r="CB203" s="33">
        <v>0.71464788732394402</v>
      </c>
      <c r="CC203" s="33">
        <v>1.8073844564936701E-3</v>
      </c>
      <c r="CD203" s="33">
        <v>0.296514482081492</v>
      </c>
      <c r="CE203" s="33">
        <v>2.6774659705388797</v>
      </c>
      <c r="CF203" s="33">
        <v>0.112390208409126</v>
      </c>
      <c r="CG203" s="33">
        <v>1.7763701459652999E-2</v>
      </c>
      <c r="CR203" s="14"/>
      <c r="CS203" s="14"/>
    </row>
    <row r="204" spans="1:97" x14ac:dyDescent="0.2">
      <c r="A204" s="2" t="s">
        <v>134</v>
      </c>
      <c r="D204" s="33">
        <v>5.89622641509434E-3</v>
      </c>
      <c r="E204" s="33">
        <v>0.19874495220940699</v>
      </c>
      <c r="F204" s="33">
        <v>0.27667128987517303</v>
      </c>
      <c r="G204" s="33">
        <v>0.16490779234623199</v>
      </c>
      <c r="H204" s="33">
        <v>0.20905555555555599</v>
      </c>
      <c r="I204" s="33">
        <v>0.42366179070888899</v>
      </c>
      <c r="J204" s="33">
        <v>0.99667187393873502</v>
      </c>
      <c r="K204" s="33">
        <v>0.16158878314210601</v>
      </c>
      <c r="L204" s="33">
        <v>0.203849855630414</v>
      </c>
      <c r="M204" s="33">
        <v>0</v>
      </c>
      <c r="N204" s="33">
        <v>7.5187969924812002E-4</v>
      </c>
      <c r="O204" s="33">
        <v>0.14788441364402199</v>
      </c>
      <c r="P204" s="33">
        <v>0.38224637681159401</v>
      </c>
      <c r="Q204" s="33">
        <v>0.97005678884873503</v>
      </c>
      <c r="R204" s="33"/>
      <c r="S204" s="33">
        <v>4.1872637394591503E-2</v>
      </c>
      <c r="T204" s="33">
        <v>0.28452926972977299</v>
      </c>
      <c r="U204" s="33">
        <v>1.38888888888889E-2</v>
      </c>
      <c r="V204" s="33">
        <v>3.7361146990441699E-2</v>
      </c>
      <c r="W204" s="33">
        <v>1.2603276851981499E-2</v>
      </c>
      <c r="X204" s="33">
        <v>0.76978202448492106</v>
      </c>
      <c r="Y204" s="33">
        <v>7.3901606711218495E-2</v>
      </c>
      <c r="Z204" s="33">
        <v>1.9377447948876501E-2</v>
      </c>
      <c r="AA204" s="33">
        <v>2.3076923076923101E-3</v>
      </c>
      <c r="AB204" s="33">
        <v>0</v>
      </c>
      <c r="AC204" s="33">
        <v>0.46016483516483503</v>
      </c>
      <c r="AD204" s="33">
        <v>3.2851347134089298E-2</v>
      </c>
      <c r="AE204" s="33">
        <v>0.67889722278532294</v>
      </c>
      <c r="AF204" s="33">
        <v>0.35762156293713598</v>
      </c>
      <c r="AG204" s="33">
        <v>0.27254335260115603</v>
      </c>
      <c r="AH204" s="33">
        <v>0.19946795646916601</v>
      </c>
      <c r="AI204" s="33">
        <v>0</v>
      </c>
      <c r="AJ204" s="33">
        <v>0.46319941287301702</v>
      </c>
      <c r="AK204" s="33">
        <v>0</v>
      </c>
      <c r="AL204" s="33">
        <v>0.36361947231512398</v>
      </c>
      <c r="AM204" s="33">
        <v>0.122444681896532</v>
      </c>
      <c r="AN204" s="33">
        <v>0.38793793477849198</v>
      </c>
      <c r="AO204" s="33">
        <v>0.116050712628439</v>
      </c>
      <c r="AP204" s="33">
        <v>6.7879636109167306E-3</v>
      </c>
      <c r="AQ204" s="33">
        <v>2.8637909432611399E-3</v>
      </c>
      <c r="AR204" s="33">
        <v>3.0479555021046302E-2</v>
      </c>
      <c r="AS204" s="33">
        <v>0.28241267408303306</v>
      </c>
      <c r="AT204" s="33">
        <v>1.0896271765836999E-2</v>
      </c>
      <c r="AU204" s="33">
        <v>1.9918557932457399</v>
      </c>
      <c r="AV204" s="33">
        <v>0.28907998254823902</v>
      </c>
      <c r="AW204" s="33">
        <v>0.22630350194552501</v>
      </c>
      <c r="AX204" s="33">
        <v>1.4808233377757999E-4</v>
      </c>
      <c r="AY204" s="33">
        <v>2.93155562916649E-2</v>
      </c>
      <c r="AZ204" s="33"/>
      <c r="BA204" s="33">
        <v>3.0931747738629899E-2</v>
      </c>
      <c r="BB204" s="33">
        <v>0.14629266616817899</v>
      </c>
      <c r="BC204" s="33">
        <v>0.78584183673469399</v>
      </c>
      <c r="BD204" s="33">
        <v>0.212927756653992</v>
      </c>
      <c r="BE204" s="33">
        <v>0.22689041812547803</v>
      </c>
      <c r="BF204" s="33">
        <v>3.1782437745740501E-2</v>
      </c>
      <c r="BG204" s="33">
        <v>0.28718991326589199</v>
      </c>
      <c r="BH204" s="33">
        <v>4.9072529198154898E-4</v>
      </c>
      <c r="BI204" s="33">
        <v>0.31896010053408702</v>
      </c>
      <c r="BJ204" s="33">
        <v>0.32884059692039697</v>
      </c>
      <c r="BK204" s="33">
        <v>1.2534885959002999</v>
      </c>
      <c r="BL204" s="33">
        <v>0.15999019217212701</v>
      </c>
      <c r="BM204" s="33">
        <v>0.40190532896695402</v>
      </c>
      <c r="BN204" s="33">
        <v>0.17479983636257401</v>
      </c>
      <c r="BO204" s="33">
        <v>6.9633336960069608E-3</v>
      </c>
      <c r="BP204" s="33"/>
      <c r="BQ204" s="33">
        <v>3.5061728395061699E-2</v>
      </c>
      <c r="BR204" s="33">
        <v>2.0415165551552601E-2</v>
      </c>
      <c r="BS204" s="33">
        <v>6.8024736267733699E-2</v>
      </c>
      <c r="BT204" s="33">
        <v>2.1177203363438202E-2</v>
      </c>
      <c r="BU204" s="33">
        <v>0.52237955729166707</v>
      </c>
      <c r="BV204" s="33"/>
      <c r="BW204" s="33">
        <v>0.24638046115172299</v>
      </c>
      <c r="BX204" s="33">
        <v>0.17916110702647703</v>
      </c>
      <c r="BY204" s="33">
        <v>1.07568508046977</v>
      </c>
      <c r="BZ204" s="33">
        <v>0.26099137499749903</v>
      </c>
      <c r="CA204" s="33">
        <v>0.28580615525953096</v>
      </c>
      <c r="CB204" s="33">
        <v>0</v>
      </c>
      <c r="CC204" s="33">
        <v>0</v>
      </c>
      <c r="CD204" s="33">
        <v>2.0147275405007399</v>
      </c>
      <c r="CE204" s="33">
        <v>6.1053415917664E-2</v>
      </c>
      <c r="CF204" s="33">
        <v>0.104708781943183</v>
      </c>
      <c r="CG204" s="33">
        <v>7.5663777686064103E-4</v>
      </c>
      <c r="CR204" s="14"/>
      <c r="CS204" s="14"/>
    </row>
    <row r="205" spans="1:97" x14ac:dyDescent="0.2">
      <c r="A205" s="2" t="s">
        <v>135</v>
      </c>
      <c r="D205" s="33">
        <v>0</v>
      </c>
      <c r="E205" s="33">
        <v>0.10107673752888</v>
      </c>
      <c r="F205" s="33">
        <v>0.25492371705963901</v>
      </c>
      <c r="G205" s="33">
        <v>0.150594027614257</v>
      </c>
      <c r="H205" s="33">
        <v>0.229833333333333</v>
      </c>
      <c r="I205" s="33">
        <v>0.44044388058263301</v>
      </c>
      <c r="J205" s="33">
        <v>0.71894315017319799</v>
      </c>
      <c r="K205" s="33">
        <v>0.10011209619891999</v>
      </c>
      <c r="L205" s="33">
        <v>0.17039410445370098</v>
      </c>
      <c r="M205" s="33">
        <v>1.58780565258812E-4</v>
      </c>
      <c r="N205" s="33">
        <v>0.26315789473684198</v>
      </c>
      <c r="O205" s="33">
        <v>5.03862415360651E-2</v>
      </c>
      <c r="P205" s="33">
        <v>6.0422960725075507E-4</v>
      </c>
      <c r="Q205" s="33">
        <v>0</v>
      </c>
      <c r="R205" s="33"/>
      <c r="S205" s="33">
        <v>3.3498397902709002E-3</v>
      </c>
      <c r="T205" s="33">
        <v>0.18227295308293998</v>
      </c>
      <c r="U205" s="33">
        <v>2.4763494713411199E-2</v>
      </c>
      <c r="V205" s="33">
        <v>0.107172441986811</v>
      </c>
      <c r="W205" s="33">
        <v>1.39977603583427E-4</v>
      </c>
      <c r="X205" s="33">
        <v>1.1346670647954599E-2</v>
      </c>
      <c r="Y205" s="33">
        <v>0.32387312186978301</v>
      </c>
      <c r="Z205" s="33">
        <v>9.0497038372392508E-2</v>
      </c>
      <c r="AA205" s="33">
        <v>1.3589743589743599E-2</v>
      </c>
      <c r="AB205" s="33">
        <v>1.47058823529412E-3</v>
      </c>
      <c r="AC205" s="33">
        <v>0.31825982495280603</v>
      </c>
      <c r="AD205" s="33">
        <v>0.107604285862894</v>
      </c>
      <c r="AE205" s="33">
        <v>6.8402918524523695E-2</v>
      </c>
      <c r="AF205" s="33">
        <v>3.7724051688203405E-2</v>
      </c>
      <c r="AG205" s="33">
        <v>0.171601906687852</v>
      </c>
      <c r="AH205" s="33">
        <v>0.15192261185006001</v>
      </c>
      <c r="AI205" s="33">
        <v>0</v>
      </c>
      <c r="AJ205" s="33">
        <v>0.17608482129453701</v>
      </c>
      <c r="AK205" s="33">
        <v>0</v>
      </c>
      <c r="AL205" s="33">
        <v>1.85770016719301E-4</v>
      </c>
      <c r="AM205" s="33">
        <v>0.208032322351622</v>
      </c>
      <c r="AN205" s="33">
        <v>0.35214172853583497</v>
      </c>
      <c r="AO205" s="33">
        <v>0.17307765278913301</v>
      </c>
      <c r="AP205" s="33">
        <v>0.68369489153254004</v>
      </c>
      <c r="AQ205" s="33">
        <v>3.4600215130871297E-2</v>
      </c>
      <c r="AR205" s="33">
        <v>2.81320330082521E-3</v>
      </c>
      <c r="AS205" s="33">
        <v>9.7695720281727197E-2</v>
      </c>
      <c r="AT205" s="33">
        <v>5.8754406580493503E-3</v>
      </c>
      <c r="AU205" s="33">
        <v>3.46883468834688E-2</v>
      </c>
      <c r="AV205" s="33">
        <v>0.16465173884283599</v>
      </c>
      <c r="AW205" s="33">
        <v>0.22941634241245099</v>
      </c>
      <c r="AX205" s="33">
        <v>1.7355085039916701E-4</v>
      </c>
      <c r="AY205" s="33">
        <v>1.10806722001881E-2</v>
      </c>
      <c r="AZ205" s="33"/>
      <c r="BA205" s="33">
        <v>2.0814279857453702E-3</v>
      </c>
      <c r="BB205" s="33">
        <v>3.1517525440155097E-2</v>
      </c>
      <c r="BC205" s="33">
        <v>0.146534148827727</v>
      </c>
      <c r="BD205" s="33">
        <v>9.88057623306378E-2</v>
      </c>
      <c r="BE205" s="33">
        <v>0.320898225280695</v>
      </c>
      <c r="BF205" s="33">
        <v>8.8302752293577993E-2</v>
      </c>
      <c r="BG205" s="33">
        <v>0.331675962120345</v>
      </c>
      <c r="BH205" s="33">
        <v>2.3737126042177502E-2</v>
      </c>
      <c r="BI205" s="33">
        <v>6.2686099357467506E-3</v>
      </c>
      <c r="BJ205" s="33">
        <v>0.209971103986067</v>
      </c>
      <c r="BK205" s="33">
        <v>4.76373785006255E-2</v>
      </c>
      <c r="BL205" s="33">
        <v>9.1783591691685595E-2</v>
      </c>
      <c r="BM205" s="33">
        <v>1.9809467103304599</v>
      </c>
      <c r="BN205" s="33">
        <v>0.67447840570393303</v>
      </c>
      <c r="BO205" s="33">
        <v>0.38113371776738103</v>
      </c>
      <c r="BP205" s="33"/>
      <c r="BQ205" s="33">
        <v>2.12345679012346E-2</v>
      </c>
      <c r="BR205" s="33">
        <v>3.8091969800960898E-2</v>
      </c>
      <c r="BS205" s="33">
        <v>2.6124818577648801E-2</v>
      </c>
      <c r="BT205" s="33">
        <v>1.6238412244136101E-2</v>
      </c>
      <c r="BU205" s="33">
        <v>0.28651594014313603</v>
      </c>
      <c r="BV205" s="33"/>
      <c r="BW205" s="33">
        <v>0.15013102610274201</v>
      </c>
      <c r="BX205" s="33">
        <v>0.10947402779918601</v>
      </c>
      <c r="BY205" s="33">
        <v>2.6028110359187901E-3</v>
      </c>
      <c r="BZ205" s="33">
        <v>2.7912548667265599E-2</v>
      </c>
      <c r="CA205" s="33">
        <v>0.21780859662013199</v>
      </c>
      <c r="CB205" s="33">
        <v>0</v>
      </c>
      <c r="CC205" s="33">
        <v>4.1088854648176701E-3</v>
      </c>
      <c r="CD205" s="33">
        <v>1.3254786450662701E-2</v>
      </c>
      <c r="CE205" s="33">
        <v>0.18675650557620799</v>
      </c>
      <c r="CF205" s="33">
        <v>8.8329056838504005E-2</v>
      </c>
      <c r="CG205" s="33">
        <v>0.55140186915887801</v>
      </c>
      <c r="CR205" s="14"/>
      <c r="CS205" s="14"/>
    </row>
    <row r="206" spans="1:97" x14ac:dyDescent="0.2">
      <c r="A206" s="2" t="s">
        <v>136</v>
      </c>
      <c r="D206" s="33">
        <v>5.8962264150943405E-4</v>
      </c>
      <c r="E206" s="33">
        <v>0.43507586086855604</v>
      </c>
      <c r="F206" s="33">
        <v>3.9361997226074898E-2</v>
      </c>
      <c r="G206" s="33">
        <v>0.12865559721478301</v>
      </c>
      <c r="H206" s="33">
        <v>7.6249999999999998E-2</v>
      </c>
      <c r="I206" s="33">
        <v>3.2428271294083703E-2</v>
      </c>
      <c r="J206" s="33">
        <v>2.4506554370712497</v>
      </c>
      <c r="K206" s="33">
        <v>6.8389645832060503E-2</v>
      </c>
      <c r="L206" s="33">
        <v>0.43313692839759205</v>
      </c>
      <c r="M206" s="33">
        <v>4.9206349206349198E-2</v>
      </c>
      <c r="N206" s="33">
        <v>4.5112781954887203E-3</v>
      </c>
      <c r="O206" s="33">
        <v>0.13198970022570503</v>
      </c>
      <c r="P206" s="33">
        <v>0</v>
      </c>
      <c r="Q206" s="33">
        <v>0</v>
      </c>
      <c r="R206" s="33"/>
      <c r="S206" s="33">
        <v>7.3289665211062602E-2</v>
      </c>
      <c r="T206" s="33">
        <v>8.5527455896114699E-2</v>
      </c>
      <c r="U206" s="33">
        <v>4.23162583518931E-2</v>
      </c>
      <c r="V206" s="33">
        <v>4.3945291499107496E-2</v>
      </c>
      <c r="W206" s="33">
        <v>8.2143856703050702E-2</v>
      </c>
      <c r="X206" s="33">
        <v>3.2845625559868603E-3</v>
      </c>
      <c r="Y206" s="33">
        <v>0.75094982778823294</v>
      </c>
      <c r="Z206" s="33">
        <v>4.4270565221867599E-2</v>
      </c>
      <c r="AA206" s="33">
        <v>3.5897435897435902E-3</v>
      </c>
      <c r="AB206" s="33">
        <v>0</v>
      </c>
      <c r="AC206" s="33">
        <v>0.14604619215248599</v>
      </c>
      <c r="AD206" s="33">
        <v>8.9836679496515109E-2</v>
      </c>
      <c r="AE206" s="33">
        <v>1.2150668286755799E-3</v>
      </c>
      <c r="AF206" s="33">
        <v>0.326054828167607</v>
      </c>
      <c r="AG206" s="33">
        <v>0.35926300091403301</v>
      </c>
      <c r="AH206" s="33">
        <v>2.8923821039903298E-2</v>
      </c>
      <c r="AI206" s="33">
        <v>0</v>
      </c>
      <c r="AJ206" s="33">
        <v>0.10186390177914</v>
      </c>
      <c r="AK206" s="33">
        <v>3.84286934244236E-2</v>
      </c>
      <c r="AL206" s="33">
        <v>1.4847809948032701E-3</v>
      </c>
      <c r="AM206" s="33">
        <v>7.3218894797400291E-2</v>
      </c>
      <c r="AN206" s="33">
        <v>0.28210377519436503</v>
      </c>
      <c r="AO206" s="33">
        <v>0.13799071236248703</v>
      </c>
      <c r="AP206" s="33">
        <v>1.9550342130987301E-3</v>
      </c>
      <c r="AQ206" s="33">
        <v>1.6502242152466401E-2</v>
      </c>
      <c r="AR206" s="33">
        <v>2.9876386451058701E-3</v>
      </c>
      <c r="AS206" s="33">
        <v>0.11640672545673701</v>
      </c>
      <c r="AT206" s="33">
        <v>1.9442367268454198E-2</v>
      </c>
      <c r="AU206" s="33">
        <v>0.124824381281746</v>
      </c>
      <c r="AV206" s="33">
        <v>0.121887886507255</v>
      </c>
      <c r="AW206" s="33">
        <v>0.101634241245136</v>
      </c>
      <c r="AX206" s="33">
        <v>0</v>
      </c>
      <c r="AY206" s="33">
        <v>3.0765503875969002E-2</v>
      </c>
      <c r="AZ206" s="33"/>
      <c r="BA206" s="33">
        <v>5.7651133501259402E-2</v>
      </c>
      <c r="BB206" s="33">
        <v>7.5268817204301106E-2</v>
      </c>
      <c r="BC206" s="33">
        <v>0.111623734461105</v>
      </c>
      <c r="BD206" s="33">
        <v>0.156429068708831</v>
      </c>
      <c r="BE206" s="33">
        <v>0.17207935933035498</v>
      </c>
      <c r="BF206" s="33">
        <v>0.45494757536041902</v>
      </c>
      <c r="BG206" s="33">
        <v>0.23184599070070999</v>
      </c>
      <c r="BH206" s="33">
        <v>4.2177538008827909E-3</v>
      </c>
      <c r="BI206" s="33">
        <v>0.32763756074619799</v>
      </c>
      <c r="BJ206" s="33">
        <v>8.332343743815071E-2</v>
      </c>
      <c r="BK206" s="33">
        <v>0.72100856510441702</v>
      </c>
      <c r="BL206" s="33">
        <v>1.90225701877791E-2</v>
      </c>
      <c r="BM206" s="33">
        <v>0</v>
      </c>
      <c r="BN206" s="33">
        <v>7.6091403190929802E-2</v>
      </c>
      <c r="BO206" s="33">
        <v>0.53259331809772603</v>
      </c>
      <c r="BP206" s="33"/>
      <c r="BQ206" s="33">
        <v>1.04740740740741</v>
      </c>
      <c r="BR206" s="33">
        <v>1.7164435290079001E-4</v>
      </c>
      <c r="BS206" s="33">
        <v>2.7636363636363601E-2</v>
      </c>
      <c r="BT206" s="33">
        <v>3.1063618290258504E-4</v>
      </c>
      <c r="BU206" s="33">
        <v>0.36941238621586497</v>
      </c>
      <c r="BV206" s="33"/>
      <c r="BW206" s="33">
        <v>0.13315461147751401</v>
      </c>
      <c r="BX206" s="33">
        <v>0.19604223784576102</v>
      </c>
      <c r="BY206" s="33">
        <v>1.0699203876773999</v>
      </c>
      <c r="BZ206" s="33">
        <v>5.5398575237792E-2</v>
      </c>
      <c r="CA206" s="33">
        <v>1.2101210121012099E-2</v>
      </c>
      <c r="CB206" s="33">
        <v>1.2082045518404E-2</v>
      </c>
      <c r="CC206" s="33">
        <v>2.5693730729702E-3</v>
      </c>
      <c r="CD206" s="33">
        <v>0</v>
      </c>
      <c r="CE206" s="33">
        <v>3.1757823381929597E-2</v>
      </c>
      <c r="CF206" s="33">
        <v>5.1979942100909803E-2</v>
      </c>
      <c r="CG206" s="33">
        <v>0.14266099134971902</v>
      </c>
      <c r="CR206" s="14"/>
      <c r="CS206" s="14"/>
    </row>
    <row r="207" spans="1:97" x14ac:dyDescent="0.2">
      <c r="A207" s="2" t="s">
        <v>137</v>
      </c>
      <c r="D207" s="33">
        <v>1.9457547169811299E-2</v>
      </c>
      <c r="E207" s="33">
        <v>0.30710119969320304</v>
      </c>
      <c r="F207" s="33">
        <v>0.21270457697642201</v>
      </c>
      <c r="G207" s="33">
        <v>2.0840047266086601E-2</v>
      </c>
      <c r="H207" s="33">
        <v>7.0833333333333304E-3</v>
      </c>
      <c r="I207" s="33">
        <v>0.10247994748723201</v>
      </c>
      <c r="J207" s="33">
        <v>0.10094700785815</v>
      </c>
      <c r="K207" s="33">
        <v>2.4072339212251999E-2</v>
      </c>
      <c r="L207" s="33">
        <v>5.6056824726435001E-2</v>
      </c>
      <c r="M207" s="33">
        <v>0.42587899904973103</v>
      </c>
      <c r="N207" s="33">
        <v>0.49248120300751902</v>
      </c>
      <c r="O207" s="33">
        <v>0.10287058524334801</v>
      </c>
      <c r="P207" s="33">
        <v>6.0350030175015099E-4</v>
      </c>
      <c r="Q207" s="33">
        <v>0.98089829633453807</v>
      </c>
      <c r="R207" s="33"/>
      <c r="S207" s="33">
        <v>0.11282461627991601</v>
      </c>
      <c r="T207" s="33">
        <v>0.13480134477858499</v>
      </c>
      <c r="U207" s="33">
        <v>2.3948760790866098E-2</v>
      </c>
      <c r="V207" s="33">
        <v>0.109691166525328</v>
      </c>
      <c r="W207" s="33">
        <v>0.16198069660092301</v>
      </c>
      <c r="X207" s="33">
        <v>6.6288444311734807E-2</v>
      </c>
      <c r="Y207" s="33">
        <v>5.5723158828748899E-3</v>
      </c>
      <c r="Z207" s="33">
        <v>0.139763374485597</v>
      </c>
      <c r="AA207" s="33">
        <v>0.289487179487179</v>
      </c>
      <c r="AB207" s="33">
        <v>0.113069016152717</v>
      </c>
      <c r="AC207" s="33">
        <v>0.21831891011909901</v>
      </c>
      <c r="AD207" s="33">
        <v>0.237282846145844</v>
      </c>
      <c r="AE207" s="33">
        <v>1.0120433154539001E-4</v>
      </c>
      <c r="AF207" s="33">
        <v>0.106885300413575</v>
      </c>
      <c r="AG207" s="33">
        <v>0.48675034867503503</v>
      </c>
      <c r="AH207" s="33">
        <v>5.8041112454655401E-3</v>
      </c>
      <c r="AI207" s="33">
        <v>0.218261185885777</v>
      </c>
      <c r="AJ207" s="33">
        <v>9.4260139166285305E-3</v>
      </c>
      <c r="AK207" s="33">
        <v>0</v>
      </c>
      <c r="AL207" s="33">
        <v>0</v>
      </c>
      <c r="AM207" s="33">
        <v>2.9888838035543902E-2</v>
      </c>
      <c r="AN207" s="33">
        <v>0.29055492281602802</v>
      </c>
      <c r="AO207" s="33">
        <v>9.96617789601765E-2</v>
      </c>
      <c r="AP207" s="33">
        <v>4.43719186167627E-2</v>
      </c>
      <c r="AQ207" s="33">
        <v>3.5803795202291402E-4</v>
      </c>
      <c r="AR207" s="33">
        <v>1.96866510364333E-2</v>
      </c>
      <c r="AS207" s="33">
        <v>1.45151879591812E-2</v>
      </c>
      <c r="AT207" s="33">
        <v>6.4095716269629305E-3</v>
      </c>
      <c r="AU207" s="33">
        <v>0.54507224498598195</v>
      </c>
      <c r="AV207" s="33">
        <v>0.53313019858415511</v>
      </c>
      <c r="AW207" s="33">
        <v>0.12575875486381299</v>
      </c>
      <c r="AX207" s="33">
        <v>0</v>
      </c>
      <c r="AY207" s="33">
        <v>0.13709870150561598</v>
      </c>
      <c r="AZ207" s="33"/>
      <c r="BA207" s="33">
        <v>8.3801512821317595E-3</v>
      </c>
      <c r="BB207" s="33">
        <v>1.5399189728498601E-2</v>
      </c>
      <c r="BC207" s="33">
        <v>2.3559539052496803E-2</v>
      </c>
      <c r="BD207" s="33">
        <v>3.3256573662507401E-2</v>
      </c>
      <c r="BE207" s="33">
        <v>0.21264062180405</v>
      </c>
      <c r="BF207" s="33">
        <v>4.2595019659239799E-2</v>
      </c>
      <c r="BG207" s="33">
        <v>8.7328739359546007E-2</v>
      </c>
      <c r="BH207" s="33">
        <v>4.8981191222570507E-4</v>
      </c>
      <c r="BI207" s="33">
        <v>4.8501916607994995E-3</v>
      </c>
      <c r="BJ207" s="33">
        <v>0.20250959901832702</v>
      </c>
      <c r="BK207" s="33">
        <v>1.5623135405639499</v>
      </c>
      <c r="BL207" s="33">
        <v>0.170461839410704</v>
      </c>
      <c r="BM207" s="33">
        <v>4.7633224173861304E-3</v>
      </c>
      <c r="BN207" s="33">
        <v>9.5494126585237607E-2</v>
      </c>
      <c r="BO207" s="33">
        <v>2.8941355674028901E-2</v>
      </c>
      <c r="BP207" s="33"/>
      <c r="BQ207" s="33">
        <v>9.8765432098765413E-3</v>
      </c>
      <c r="BR207" s="33">
        <v>0.60339797494422509</v>
      </c>
      <c r="BS207" s="33">
        <v>3.3659066232356101E-2</v>
      </c>
      <c r="BT207" s="33">
        <v>5.0304310023599605E-3</v>
      </c>
      <c r="BU207" s="33">
        <v>0.34365991311056099</v>
      </c>
      <c r="BV207" s="33"/>
      <c r="BW207" s="33">
        <v>0.13452451269935001</v>
      </c>
      <c r="BX207" s="33">
        <v>0.123571531896427</v>
      </c>
      <c r="BY207" s="33">
        <v>4.4964183999309598E-2</v>
      </c>
      <c r="BZ207" s="33">
        <v>0.16741838701345099</v>
      </c>
      <c r="CA207" s="33">
        <v>2.30296357463988E-2</v>
      </c>
      <c r="CB207" s="33">
        <v>1.2065095398428701E-2</v>
      </c>
      <c r="CC207" s="33">
        <v>1.5420200462606E-3</v>
      </c>
      <c r="CD207" s="33">
        <v>0</v>
      </c>
      <c r="CE207" s="33">
        <v>0.16222108827758999</v>
      </c>
      <c r="CF207" s="33">
        <v>1.3007753136027601E-2</v>
      </c>
      <c r="CG207" s="33">
        <v>4.11889888103247E-4</v>
      </c>
      <c r="CR207" s="14"/>
      <c r="CS207" s="14"/>
    </row>
    <row r="208" spans="1:97" x14ac:dyDescent="0.2">
      <c r="A208" s="2" t="s">
        <v>138</v>
      </c>
      <c r="D208" s="33">
        <v>0</v>
      </c>
      <c r="E208" s="33">
        <v>0.465177398160315</v>
      </c>
      <c r="F208" s="33">
        <v>0.10488210818307901</v>
      </c>
      <c r="G208" s="33">
        <v>4.1800643086816703E-3</v>
      </c>
      <c r="H208" s="33">
        <v>9.0583333333333307E-2</v>
      </c>
      <c r="I208" s="33">
        <v>0.10171142118203</v>
      </c>
      <c r="J208" s="33">
        <v>0.73584525488615804</v>
      </c>
      <c r="K208" s="33">
        <v>0.109768993004718</v>
      </c>
      <c r="L208" s="33">
        <v>2.3981582144912698E-2</v>
      </c>
      <c r="M208" s="33">
        <v>0</v>
      </c>
      <c r="N208" s="33">
        <v>1.50375939849624E-3</v>
      </c>
      <c r="O208" s="33">
        <v>6.3992116222144499E-2</v>
      </c>
      <c r="P208" s="33">
        <v>1.8105009052504502E-3</v>
      </c>
      <c r="Q208" s="33">
        <v>0</v>
      </c>
      <c r="R208" s="33"/>
      <c r="S208" s="33">
        <v>4.2022895232575004E-3</v>
      </c>
      <c r="T208" s="33">
        <v>0.26866689002622601</v>
      </c>
      <c r="U208" s="33">
        <v>6.6852367688022309E-3</v>
      </c>
      <c r="V208" s="33">
        <v>1.5418998006302701E-2</v>
      </c>
      <c r="W208" s="33">
        <v>0.10010485844110499</v>
      </c>
      <c r="X208" s="33">
        <v>0</v>
      </c>
      <c r="Y208" s="33">
        <v>4.6336703920525101E-2</v>
      </c>
      <c r="Z208" s="33">
        <v>0.13390562352215502</v>
      </c>
      <c r="AA208" s="33">
        <v>0.15384615384615402</v>
      </c>
      <c r="AB208" s="33">
        <v>0</v>
      </c>
      <c r="AC208" s="33">
        <v>6.3194800752522692E-2</v>
      </c>
      <c r="AD208" s="33">
        <v>8.4552168937896605E-2</v>
      </c>
      <c r="AE208" s="33">
        <v>0.30336737789462997</v>
      </c>
      <c r="AF208" s="33">
        <v>4.9610249606103302E-2</v>
      </c>
      <c r="AG208" s="33">
        <v>7.7953890489913497E-2</v>
      </c>
      <c r="AH208" s="33">
        <v>7.7388149939540505E-4</v>
      </c>
      <c r="AI208" s="33">
        <v>0</v>
      </c>
      <c r="AJ208" s="33">
        <v>9.9823536700520812E-2</v>
      </c>
      <c r="AK208" s="33">
        <v>0</v>
      </c>
      <c r="AL208" s="33">
        <v>3.1504818383988101E-3</v>
      </c>
      <c r="AM208" s="33">
        <v>1.54338895722608E-2</v>
      </c>
      <c r="AN208" s="33">
        <v>0.46161098438057802</v>
      </c>
      <c r="AO208" s="33">
        <v>5.9878204512062799E-2</v>
      </c>
      <c r="AP208" s="33">
        <v>1.29968148455893</v>
      </c>
      <c r="AQ208" s="33">
        <v>5.3753807561368909E-4</v>
      </c>
      <c r="AR208" s="33">
        <v>8.4981412639405202E-2</v>
      </c>
      <c r="AS208" s="33">
        <v>1.2338781575037101E-2</v>
      </c>
      <c r="AT208" s="33">
        <v>3.0552291421856601E-2</v>
      </c>
      <c r="AU208" s="33">
        <v>5.9437802907915991</v>
      </c>
      <c r="AV208" s="33">
        <v>0.25097462457602099</v>
      </c>
      <c r="AW208" s="33">
        <v>4.9961089494163398E-2</v>
      </c>
      <c r="AX208" s="33">
        <v>4.4241262350685703E-4</v>
      </c>
      <c r="AY208" s="33">
        <v>3.7544955143658902E-3</v>
      </c>
      <c r="AZ208" s="33"/>
      <c r="BA208" s="33">
        <v>2.3123198395788903E-2</v>
      </c>
      <c r="BB208" s="33">
        <v>5.4905671774014904E-2</v>
      </c>
      <c r="BC208" s="33">
        <v>0</v>
      </c>
      <c r="BD208" s="33">
        <v>4.9965190381834702E-2</v>
      </c>
      <c r="BE208" s="33">
        <v>0.115442830844754</v>
      </c>
      <c r="BF208" s="33">
        <v>1.4580602883355201E-2</v>
      </c>
      <c r="BG208" s="33">
        <v>1.8904202549643701E-2</v>
      </c>
      <c r="BH208" s="33">
        <v>0.285769828926905</v>
      </c>
      <c r="BI208" s="33">
        <v>0.18644465290806803</v>
      </c>
      <c r="BJ208" s="33">
        <v>0.19118869492934298</v>
      </c>
      <c r="BK208" s="33">
        <v>1.0786257338081</v>
      </c>
      <c r="BL208" s="33">
        <v>3.7840149039489401E-2</v>
      </c>
      <c r="BM208" s="33">
        <v>1.7862459065198001E-3</v>
      </c>
      <c r="BN208" s="33">
        <v>1.79708959149085E-2</v>
      </c>
      <c r="BO208" s="33">
        <v>7.8363082281236417E-3</v>
      </c>
      <c r="BP208" s="33"/>
      <c r="BQ208" s="33">
        <v>8.8888888888888889E-3</v>
      </c>
      <c r="BR208" s="33">
        <v>0.312703583061889</v>
      </c>
      <c r="BS208" s="33">
        <v>6.8890500362581595E-3</v>
      </c>
      <c r="BT208" s="33">
        <v>1.01024017873767</v>
      </c>
      <c r="BU208" s="33">
        <v>0.12638900154108201</v>
      </c>
      <c r="BV208" s="33"/>
      <c r="BW208" s="33">
        <v>8.0295941045736299E-2</v>
      </c>
      <c r="BX208" s="33">
        <v>0.14859423247079198</v>
      </c>
      <c r="BY208" s="33">
        <v>0.114659550658518</v>
      </c>
      <c r="BZ208" s="33">
        <v>2.3713140453228601E-2</v>
      </c>
      <c r="CA208" s="33">
        <v>7.7867350677904004E-3</v>
      </c>
      <c r="CB208" s="33">
        <v>4.4931199101376001E-3</v>
      </c>
      <c r="CC208" s="33">
        <v>0</v>
      </c>
      <c r="CD208" s="33">
        <v>5.4000981836033407E-3</v>
      </c>
      <c r="CE208" s="33">
        <v>4.4254806578642594</v>
      </c>
      <c r="CF208" s="33">
        <v>2.5716196060278801E-4</v>
      </c>
      <c r="CG208" s="33">
        <v>0.124777427749623</v>
      </c>
      <c r="CR208" s="14"/>
      <c r="CS208" s="14"/>
    </row>
    <row r="209" spans="1:98" x14ac:dyDescent="0.2">
      <c r="A209" s="2" t="s">
        <v>139</v>
      </c>
      <c r="D209" s="33">
        <v>1.7688679245283002E-3</v>
      </c>
      <c r="E209" s="33">
        <v>0.77335353098174997</v>
      </c>
      <c r="F209" s="33">
        <v>9.4341192787794709E-2</v>
      </c>
      <c r="G209" s="33">
        <v>0.13973190348525499</v>
      </c>
      <c r="H209" s="33">
        <v>0.36427777777777798</v>
      </c>
      <c r="I209" s="33">
        <v>0.20891573561990998</v>
      </c>
      <c r="J209" s="33">
        <v>13.2489085902344</v>
      </c>
      <c r="K209" s="33">
        <v>0.16489199878308503</v>
      </c>
      <c r="L209" s="33">
        <v>0.32254764036321804</v>
      </c>
      <c r="M209" s="33">
        <v>5.3746443250079004E-3</v>
      </c>
      <c r="N209" s="33">
        <v>0.233082706766917</v>
      </c>
      <c r="O209" s="33">
        <v>8.6244715007788408E-2</v>
      </c>
      <c r="P209" s="33">
        <v>1.0368135184067599</v>
      </c>
      <c r="Q209" s="33">
        <v>0</v>
      </c>
      <c r="R209" s="33"/>
      <c r="S209" s="33">
        <v>0.28311707352833404</v>
      </c>
      <c r="T209" s="33">
        <v>0.68944163961320304</v>
      </c>
      <c r="U209" s="33">
        <v>1.6717748676511601E-2</v>
      </c>
      <c r="V209" s="33">
        <v>3.98277430054031E-2</v>
      </c>
      <c r="W209" s="33">
        <v>0.121034241788959</v>
      </c>
      <c r="X209" s="33">
        <v>8.3607046879665605E-3</v>
      </c>
      <c r="Y209" s="33">
        <v>0.559055118110236</v>
      </c>
      <c r="Z209" s="33">
        <v>0.59814044280063694</v>
      </c>
      <c r="AA209" s="33">
        <v>5.9487179487179499E-2</v>
      </c>
      <c r="AB209" s="33">
        <v>0</v>
      </c>
      <c r="AC209" s="33">
        <v>5.4747647562018803E-2</v>
      </c>
      <c r="AD209" s="33">
        <v>7.9995838968064101E-2</v>
      </c>
      <c r="AE209" s="33">
        <v>1.5691007845503899E-2</v>
      </c>
      <c r="AF209" s="33">
        <v>7.1963273915381107E-3</v>
      </c>
      <c r="AG209" s="33">
        <v>0.49152216725106901</v>
      </c>
      <c r="AH209" s="33">
        <v>0.20106408706166901</v>
      </c>
      <c r="AI209" s="33">
        <v>0</v>
      </c>
      <c r="AJ209" s="33">
        <v>0.172701497890656</v>
      </c>
      <c r="AK209" s="33">
        <v>0.13524936601859702</v>
      </c>
      <c r="AL209" s="33">
        <v>0</v>
      </c>
      <c r="AM209" s="33">
        <v>8.3495490486780302E-2</v>
      </c>
      <c r="AN209" s="33">
        <v>0.82052424942650304</v>
      </c>
      <c r="AO209" s="33">
        <v>7.7359338085784102E-2</v>
      </c>
      <c r="AP209" s="33">
        <v>0.18232770550788802</v>
      </c>
      <c r="AQ209" s="33">
        <v>4.6569944474296994E-3</v>
      </c>
      <c r="AR209" s="33">
        <v>0.20919787684198801</v>
      </c>
      <c r="AS209" s="33">
        <v>0.27924622399543997</v>
      </c>
      <c r="AT209" s="33">
        <v>0.53562653562653606</v>
      </c>
      <c r="AU209" s="33">
        <v>6.9155020425714904</v>
      </c>
      <c r="AV209" s="33">
        <v>0.19054086386218699</v>
      </c>
      <c r="AW209" s="33">
        <v>0.84420233463034999</v>
      </c>
      <c r="AX209" s="33">
        <v>5.8927519151443708E-3</v>
      </c>
      <c r="AY209" s="33">
        <v>5.6919203839194403E-2</v>
      </c>
      <c r="AZ209" s="33"/>
      <c r="BA209" s="33">
        <v>0.20808959239215399</v>
      </c>
      <c r="BB209" s="33">
        <v>5.1344989236062198E-2</v>
      </c>
      <c r="BC209" s="33">
        <v>2.7297193387158799E-2</v>
      </c>
      <c r="BD209" s="33">
        <v>0.395437262357414</v>
      </c>
      <c r="BE209" s="33">
        <v>0.15684188995704601</v>
      </c>
      <c r="BF209" s="33">
        <v>1.9659239842726101E-3</v>
      </c>
      <c r="BG209" s="33">
        <v>6.9580357574682797E-2</v>
      </c>
      <c r="BH209" s="33">
        <v>0.30636231180184603</v>
      </c>
      <c r="BI209" s="33">
        <v>0.97206398751463108</v>
      </c>
      <c r="BJ209" s="33">
        <v>2.9351225111823601E-2</v>
      </c>
      <c r="BK209" s="33">
        <v>0.455682802425176</v>
      </c>
      <c r="BL209" s="33">
        <v>0.18184315760554401</v>
      </c>
      <c r="BM209" s="33">
        <v>8.5983923786841299</v>
      </c>
      <c r="BN209" s="33">
        <v>7.3110864356262101E-2</v>
      </c>
      <c r="BO209" s="33">
        <v>0.21969532100108799</v>
      </c>
      <c r="BP209" s="33"/>
      <c r="BQ209" s="33">
        <v>8.6419753086419707E-2</v>
      </c>
      <c r="BR209" s="33">
        <v>0</v>
      </c>
      <c r="BS209" s="33">
        <v>3.6563071297989001E-4</v>
      </c>
      <c r="BT209" s="33">
        <v>2.11499100663648E-2</v>
      </c>
      <c r="BU209" s="33">
        <v>3.8593221369097097E-2</v>
      </c>
      <c r="BV209" s="33"/>
      <c r="BW209" s="33">
        <v>0.14730501813121999</v>
      </c>
      <c r="BX209" s="33">
        <v>0.21474700099215299</v>
      </c>
      <c r="BY209" s="33">
        <v>0.598866660942732</v>
      </c>
      <c r="BZ209" s="33">
        <v>0.28244864030400202</v>
      </c>
      <c r="CA209" s="33">
        <v>0.214586383601757</v>
      </c>
      <c r="CB209" s="33">
        <v>1.6006739679865201E-2</v>
      </c>
      <c r="CC209" s="33">
        <v>1.0061744275791098</v>
      </c>
      <c r="CD209" s="33">
        <v>1</v>
      </c>
      <c r="CE209" s="33">
        <v>4.6868719611021099</v>
      </c>
      <c r="CF209" s="33">
        <v>1.4356029532403601E-2</v>
      </c>
      <c r="CG209" s="33">
        <v>2.2870016384489399E-2</v>
      </c>
      <c r="CR209" s="14"/>
      <c r="CS209" s="14"/>
    </row>
    <row r="210" spans="1:98" x14ac:dyDescent="0.2">
      <c r="A210" s="2" t="s">
        <v>140</v>
      </c>
      <c r="D210" s="33">
        <v>1.47</v>
      </c>
      <c r="E210" s="33">
        <v>3.35</v>
      </c>
      <c r="F210" s="33">
        <v>2.3199999999999998</v>
      </c>
      <c r="G210" s="33">
        <v>1.34</v>
      </c>
      <c r="H210" s="33">
        <v>1.71</v>
      </c>
      <c r="I210" s="33">
        <v>1.7</v>
      </c>
      <c r="J210" s="33">
        <v>25.84</v>
      </c>
      <c r="K210" s="33">
        <v>1.08</v>
      </c>
      <c r="L210" s="33">
        <v>3.18</v>
      </c>
      <c r="M210" s="33">
        <v>0.63</v>
      </c>
      <c r="N210" s="33">
        <v>1.05</v>
      </c>
      <c r="O210" s="33">
        <v>1.48</v>
      </c>
      <c r="P210" s="33">
        <v>1.88</v>
      </c>
      <c r="Q210" s="33">
        <v>2.17</v>
      </c>
      <c r="R210" s="33"/>
      <c r="S210" s="33">
        <v>0.69</v>
      </c>
      <c r="T210" s="33">
        <v>2.75</v>
      </c>
      <c r="U210" s="33">
        <v>0.55000000000000004</v>
      </c>
      <c r="V210" s="33">
        <v>0.73</v>
      </c>
      <c r="W210" s="33">
        <v>1.63</v>
      </c>
      <c r="X210" s="33">
        <v>0.9</v>
      </c>
      <c r="Y210" s="33">
        <v>3.42</v>
      </c>
      <c r="Z210" s="33">
        <v>1.82</v>
      </c>
      <c r="AA210" s="33">
        <v>1.77</v>
      </c>
      <c r="AB210" s="33">
        <v>0.41</v>
      </c>
      <c r="AC210" s="33">
        <v>2.4500000000000002</v>
      </c>
      <c r="AD210" s="33">
        <v>1.0900000000000001</v>
      </c>
      <c r="AE210" s="33">
        <v>1.69</v>
      </c>
      <c r="AF210" s="33">
        <v>1.42</v>
      </c>
      <c r="AG210" s="33">
        <v>2.63</v>
      </c>
      <c r="AH210" s="33">
        <v>1.04</v>
      </c>
      <c r="AI210" s="33">
        <v>0.26</v>
      </c>
      <c r="AJ210" s="33">
        <v>1.8</v>
      </c>
      <c r="AK210" s="33">
        <v>1.19</v>
      </c>
      <c r="AL210" s="33">
        <v>1.57</v>
      </c>
      <c r="AM210" s="33">
        <v>1.1200000000000001</v>
      </c>
      <c r="AN210" s="33">
        <v>4.79</v>
      </c>
      <c r="AO210" s="33">
        <v>1.02</v>
      </c>
      <c r="AP210" s="33">
        <v>4.45</v>
      </c>
      <c r="AQ210" s="33">
        <v>3.17</v>
      </c>
      <c r="AR210" s="33">
        <v>0.74</v>
      </c>
      <c r="AS210" s="33">
        <v>1.24</v>
      </c>
      <c r="AT210" s="33">
        <v>0.8</v>
      </c>
      <c r="AU210" s="33">
        <v>22.88</v>
      </c>
      <c r="AV210" s="33">
        <v>2.39</v>
      </c>
      <c r="AW210" s="33">
        <v>6.37</v>
      </c>
      <c r="AX210" s="33">
        <v>0.99</v>
      </c>
      <c r="AY210" s="33">
        <v>0.75</v>
      </c>
      <c r="AZ210" s="33"/>
      <c r="BA210" s="33">
        <v>0.51</v>
      </c>
      <c r="BB210" s="33">
        <v>0.99</v>
      </c>
      <c r="BC210" s="33">
        <v>2.74</v>
      </c>
      <c r="BD210" s="33">
        <v>1.41</v>
      </c>
      <c r="BE210" s="33">
        <v>2.7</v>
      </c>
      <c r="BF210" s="33">
        <v>1.21</v>
      </c>
      <c r="BG210" s="33">
        <v>1.6</v>
      </c>
      <c r="BH210" s="33">
        <v>1.0900000000000001</v>
      </c>
      <c r="BI210" s="33">
        <v>2.27</v>
      </c>
      <c r="BJ210" s="33">
        <v>1.8</v>
      </c>
      <c r="BK210" s="33">
        <v>5.77</v>
      </c>
      <c r="BL210" s="33">
        <v>1.71</v>
      </c>
      <c r="BM210" s="33">
        <v>11.26</v>
      </c>
      <c r="BN210" s="33">
        <v>2.15</v>
      </c>
      <c r="BO210" s="33">
        <v>1.62</v>
      </c>
      <c r="BP210" s="33"/>
      <c r="BQ210" s="33">
        <v>2.61</v>
      </c>
      <c r="BR210" s="33">
        <v>1.21</v>
      </c>
      <c r="BS210" s="33">
        <v>0.26</v>
      </c>
      <c r="BT210" s="33">
        <v>2.0099999999999998</v>
      </c>
      <c r="BU210" s="33">
        <v>3.09</v>
      </c>
      <c r="BV210" s="33"/>
      <c r="BW210" s="33">
        <v>1.76</v>
      </c>
      <c r="BX210" s="33">
        <v>2.41</v>
      </c>
      <c r="BY210" s="33">
        <v>6.3</v>
      </c>
      <c r="BZ210" s="33">
        <v>1.1000000000000001</v>
      </c>
      <c r="CA210" s="33">
        <v>1.72</v>
      </c>
      <c r="CB210" s="33">
        <v>2.79</v>
      </c>
      <c r="CC210" s="33">
        <v>1.03</v>
      </c>
      <c r="CD210" s="33">
        <v>5.36</v>
      </c>
      <c r="CE210" s="33">
        <v>12.85</v>
      </c>
      <c r="CF210" s="33">
        <v>0.43</v>
      </c>
      <c r="CG210" s="33">
        <v>1.37</v>
      </c>
      <c r="CR210" s="14"/>
      <c r="CS210" s="14"/>
    </row>
    <row r="211" spans="1:98" x14ac:dyDescent="0.2">
      <c r="A211" s="2" t="s">
        <v>141</v>
      </c>
      <c r="D211" s="33">
        <v>0</v>
      </c>
      <c r="E211" s="33">
        <v>0.52947476252560999</v>
      </c>
      <c r="F211" s="33">
        <v>1.01586974443528</v>
      </c>
      <c r="G211" s="33">
        <v>2.4088359046283299</v>
      </c>
      <c r="H211" s="33">
        <v>0.76470588235294101</v>
      </c>
      <c r="I211" s="33">
        <v>0.92033998813994911</v>
      </c>
      <c r="J211" s="33">
        <v>0.220082364341085</v>
      </c>
      <c r="K211" s="33">
        <v>0.42707672796448998</v>
      </c>
      <c r="L211" s="33">
        <v>1.6435579746472799</v>
      </c>
      <c r="M211" s="33">
        <v>1.3343023255813999</v>
      </c>
      <c r="N211" s="33">
        <v>4</v>
      </c>
      <c r="O211" s="33">
        <v>1.5885918003565098</v>
      </c>
      <c r="P211" s="33">
        <v>1.1666666666666701</v>
      </c>
      <c r="Q211" s="33">
        <v>0</v>
      </c>
      <c r="R211" s="33"/>
      <c r="S211" s="33">
        <v>2.4545454545454501</v>
      </c>
      <c r="T211" s="33">
        <v>0.89308244507287304</v>
      </c>
      <c r="U211" s="33">
        <v>1.27293577981651</v>
      </c>
      <c r="V211" s="33">
        <v>0.85835824327431609</v>
      </c>
      <c r="W211" s="33">
        <v>2.5935114503816799</v>
      </c>
      <c r="X211" s="33">
        <v>8.3333333333333304</v>
      </c>
      <c r="Y211" s="33">
        <v>1.2845933014354098</v>
      </c>
      <c r="Z211" s="33">
        <v>1.6542623383478499</v>
      </c>
      <c r="AA211" s="33">
        <v>0.50695825049701804</v>
      </c>
      <c r="AB211" s="33">
        <v>1</v>
      </c>
      <c r="AC211" s="33">
        <v>3.6246913580246898</v>
      </c>
      <c r="AD211" s="33">
        <v>3.0215128383067298</v>
      </c>
      <c r="AE211" s="33">
        <v>2.4661458333333299</v>
      </c>
      <c r="AF211" s="33">
        <v>0.275474525474526</v>
      </c>
      <c r="AG211" s="33">
        <v>7.1295116772823803</v>
      </c>
      <c r="AH211" s="33">
        <v>2.4242424242424199</v>
      </c>
      <c r="AI211" s="33">
        <v>0</v>
      </c>
      <c r="AJ211" s="33">
        <v>0.88256843800322105</v>
      </c>
      <c r="AK211" s="33">
        <v>0</v>
      </c>
      <c r="AL211" s="33">
        <v>0.84848484848484806</v>
      </c>
      <c r="AM211" s="33">
        <v>1.8498546511627898</v>
      </c>
      <c r="AN211" s="33">
        <v>6.9529298456212789</v>
      </c>
      <c r="AO211" s="33">
        <v>1.0208902985890798</v>
      </c>
      <c r="AP211" s="33">
        <v>1.7701149425287399</v>
      </c>
      <c r="AQ211" s="33">
        <v>0.97530864197530909</v>
      </c>
      <c r="AR211" s="33">
        <v>0.71139341008336598</v>
      </c>
      <c r="AS211" s="33">
        <v>0.67940764458675196</v>
      </c>
      <c r="AT211" s="33">
        <v>1.53783469150175</v>
      </c>
      <c r="AU211" s="33">
        <v>8.5361754011626605</v>
      </c>
      <c r="AV211" s="33">
        <v>1.59932617286453</v>
      </c>
      <c r="AW211" s="33">
        <v>1.2453486900392399</v>
      </c>
      <c r="AX211" s="33">
        <v>1.73661670235546</v>
      </c>
      <c r="AY211" s="33">
        <v>1.3964757709251099</v>
      </c>
      <c r="AZ211" s="33"/>
      <c r="BA211" s="33">
        <v>1.6929577464788699</v>
      </c>
      <c r="BB211" s="33">
        <v>2.9393538635934298</v>
      </c>
      <c r="BC211" s="33">
        <v>1.4634030418251001</v>
      </c>
      <c r="BD211" s="33">
        <v>2.3209655789003096</v>
      </c>
      <c r="BE211" s="33">
        <v>2.12083458420895</v>
      </c>
      <c r="BF211" s="33">
        <v>1.5</v>
      </c>
      <c r="BG211" s="33">
        <v>1.03394350830404</v>
      </c>
      <c r="BH211" s="33">
        <v>1</v>
      </c>
      <c r="BI211" s="33">
        <v>0.73426573426573505</v>
      </c>
      <c r="BJ211" s="33">
        <v>0.166073913715788</v>
      </c>
      <c r="BK211" s="33">
        <v>1.0625</v>
      </c>
      <c r="BL211" s="33">
        <v>3.13064588979223</v>
      </c>
      <c r="BM211" s="33">
        <v>2.25</v>
      </c>
      <c r="BN211" s="33">
        <v>0.66601000151538103</v>
      </c>
      <c r="BO211" s="33">
        <v>2.5025125628140699</v>
      </c>
      <c r="BP211" s="33"/>
      <c r="BQ211" s="33">
        <v>1</v>
      </c>
      <c r="BR211" s="33">
        <v>1.8866877971473901</v>
      </c>
      <c r="BS211" s="33">
        <v>1</v>
      </c>
      <c r="BT211" s="33">
        <v>0.82018348623853199</v>
      </c>
      <c r="BU211" s="33">
        <v>0.17544107268877901</v>
      </c>
      <c r="BV211" s="33"/>
      <c r="BW211" s="33">
        <v>0.479679063312692</v>
      </c>
      <c r="BX211" s="33">
        <v>0.79148643834919297</v>
      </c>
      <c r="BY211" s="33">
        <v>1.8272946859903401</v>
      </c>
      <c r="BZ211" s="33">
        <v>0.94459962756052196</v>
      </c>
      <c r="CA211" s="33">
        <v>0.83009392727610909</v>
      </c>
      <c r="CB211" s="33">
        <v>2.2479520479520496</v>
      </c>
      <c r="CC211" s="33">
        <v>2.0714285714285698</v>
      </c>
      <c r="CD211" s="33">
        <v>0</v>
      </c>
      <c r="CE211" s="33">
        <v>18.075648108797296</v>
      </c>
      <c r="CF211" s="33">
        <v>0.86956521739130399</v>
      </c>
      <c r="CG211" s="33">
        <v>1.2527206771463097</v>
      </c>
      <c r="CR211" s="14"/>
      <c r="CS211" s="14"/>
    </row>
    <row r="212" spans="1:98" x14ac:dyDescent="0.2">
      <c r="A212" s="2" t="s">
        <v>142</v>
      </c>
      <c r="D212" s="33">
        <v>0.5625</v>
      </c>
      <c r="E212" s="33">
        <v>0.40043973390461202</v>
      </c>
      <c r="F212" s="33">
        <v>0.70264518090604999</v>
      </c>
      <c r="G212" s="33">
        <v>1.9516129032258098</v>
      </c>
      <c r="H212" s="33">
        <v>1.03060587133042</v>
      </c>
      <c r="I212" s="33">
        <v>0.30081425718236299</v>
      </c>
      <c r="J212" s="33">
        <v>1.48837209302326</v>
      </c>
      <c r="K212" s="33">
        <v>1.5017064846416399</v>
      </c>
      <c r="L212" s="33">
        <v>0.41331048271922305</v>
      </c>
      <c r="M212" s="33">
        <v>0</v>
      </c>
      <c r="N212" s="33">
        <v>0</v>
      </c>
      <c r="O212" s="33">
        <v>1.22992045162946</v>
      </c>
      <c r="P212" s="33">
        <v>0</v>
      </c>
      <c r="Q212" s="33">
        <v>0</v>
      </c>
      <c r="R212" s="33"/>
      <c r="S212" s="33">
        <v>2.0077220077220099</v>
      </c>
      <c r="T212" s="33">
        <v>0.75359233634912204</v>
      </c>
      <c r="U212" s="33">
        <v>0.98648648648648607</v>
      </c>
      <c r="V212" s="33">
        <v>0.37519277373870902</v>
      </c>
      <c r="W212" s="33">
        <v>2.1710568073627403</v>
      </c>
      <c r="X212" s="33">
        <v>3.3333333333333295</v>
      </c>
      <c r="Y212" s="33">
        <v>0.201597411788495</v>
      </c>
      <c r="Z212" s="33">
        <v>0.96551724137930994</v>
      </c>
      <c r="AA212" s="33">
        <v>0</v>
      </c>
      <c r="AB212" s="33">
        <v>0</v>
      </c>
      <c r="AC212" s="33">
        <v>1.4887556221889098</v>
      </c>
      <c r="AD212" s="33">
        <v>0.98152424942263305</v>
      </c>
      <c r="AE212" s="33">
        <v>1.1111111111111101</v>
      </c>
      <c r="AF212" s="33">
        <v>3.4921465968586398</v>
      </c>
      <c r="AG212" s="33">
        <v>3.0026109660574396</v>
      </c>
      <c r="AH212" s="33">
        <v>1</v>
      </c>
      <c r="AI212" s="33">
        <v>0</v>
      </c>
      <c r="AJ212" s="33">
        <v>1.12133796436122</v>
      </c>
      <c r="AK212" s="33">
        <v>2.4451939291736901E-2</v>
      </c>
      <c r="AL212" s="33">
        <v>0</v>
      </c>
      <c r="AM212" s="33">
        <v>0.41298989401035202</v>
      </c>
      <c r="AN212" s="33">
        <v>2.19780271174622</v>
      </c>
      <c r="AO212" s="33">
        <v>0.96929753186872802</v>
      </c>
      <c r="AP212" s="33">
        <v>2.28571428571429</v>
      </c>
      <c r="AQ212" s="33">
        <v>0.967741935483871</v>
      </c>
      <c r="AR212" s="33">
        <v>0.44430693069306898</v>
      </c>
      <c r="AS212" s="33">
        <v>0.72464358452138511</v>
      </c>
      <c r="AT212" s="33">
        <v>1.5172413793103399</v>
      </c>
      <c r="AU212" s="33">
        <v>1.3080466830466801</v>
      </c>
      <c r="AV212" s="33">
        <v>0.40601282579278697</v>
      </c>
      <c r="AW212" s="33">
        <v>0.53386727688787206</v>
      </c>
      <c r="AX212" s="33">
        <v>0</v>
      </c>
      <c r="AY212" s="33">
        <v>1.5418269230769199</v>
      </c>
      <c r="AZ212" s="33"/>
      <c r="BA212" s="33">
        <v>1.5334821428571399</v>
      </c>
      <c r="BB212" s="33">
        <v>2.1354971664090701</v>
      </c>
      <c r="BC212" s="33">
        <v>1.5714285714285698</v>
      </c>
      <c r="BD212" s="33">
        <v>4.4931192660550403</v>
      </c>
      <c r="BE212" s="33">
        <v>3</v>
      </c>
      <c r="BF212" s="33">
        <v>1.47960848287113</v>
      </c>
      <c r="BG212" s="33">
        <v>1.0342205323193898</v>
      </c>
      <c r="BH212" s="33">
        <v>0.94671280276816605</v>
      </c>
      <c r="BI212" s="33">
        <v>1.1818181818181801</v>
      </c>
      <c r="BJ212" s="33">
        <v>0.39480301760268199</v>
      </c>
      <c r="BK212" s="33">
        <v>3.2840909090909101</v>
      </c>
      <c r="BL212" s="33">
        <v>0.80635245901639296</v>
      </c>
      <c r="BM212" s="33">
        <v>2.7</v>
      </c>
      <c r="BN212" s="33">
        <v>4.8393351800554001</v>
      </c>
      <c r="BO212" s="33">
        <v>1.8143459915611799</v>
      </c>
      <c r="BP212" s="33"/>
      <c r="BQ212" s="33">
        <v>0</v>
      </c>
      <c r="BR212" s="33">
        <v>0</v>
      </c>
      <c r="BS212" s="33">
        <v>0</v>
      </c>
      <c r="BT212" s="33">
        <v>4.3043478260869596</v>
      </c>
      <c r="BU212" s="33">
        <v>0.200800103239128</v>
      </c>
      <c r="BV212" s="33"/>
      <c r="BW212" s="33">
        <v>0.70928495551719606</v>
      </c>
      <c r="BX212" s="33">
        <v>0.60321043391020801</v>
      </c>
      <c r="BY212" s="33">
        <v>0.47619047619047605</v>
      </c>
      <c r="BZ212" s="33">
        <v>3.7776536312849198</v>
      </c>
      <c r="CA212" s="33">
        <v>1.76323119777159</v>
      </c>
      <c r="CB212" s="33">
        <v>1.2142857142857097</v>
      </c>
      <c r="CC212" s="33">
        <v>0.75</v>
      </c>
      <c r="CD212" s="33">
        <v>0</v>
      </c>
      <c r="CE212" s="33">
        <v>3.21415270018622</v>
      </c>
      <c r="CF212" s="33">
        <v>0.86987522281639906</v>
      </c>
      <c r="CG212" s="33">
        <v>0.706965174129353</v>
      </c>
      <c r="CR212" s="14"/>
      <c r="CS212" s="14"/>
    </row>
    <row r="213" spans="1:98" x14ac:dyDescent="0.2">
      <c r="A213" s="2" t="s">
        <v>143</v>
      </c>
      <c r="D213" s="33">
        <v>1.5</v>
      </c>
      <c r="E213" s="33">
        <v>4.6315176230702006E-2</v>
      </c>
      <c r="F213" s="33">
        <v>2.1335413416536695</v>
      </c>
      <c r="G213" s="33">
        <v>2.9285714285714297</v>
      </c>
      <c r="H213" s="33">
        <v>6.75342465753425</v>
      </c>
      <c r="I213" s="33">
        <v>1.22293447293447</v>
      </c>
      <c r="J213" s="33">
        <v>0.37096774193548399</v>
      </c>
      <c r="K213" s="33">
        <v>0.35227741846704202</v>
      </c>
      <c r="L213" s="33">
        <v>0.567959263611437</v>
      </c>
      <c r="M213" s="33">
        <v>0.74074074074074103</v>
      </c>
      <c r="N213" s="33">
        <v>0</v>
      </c>
      <c r="O213" s="33">
        <v>0.54665438919582598</v>
      </c>
      <c r="P213" s="33">
        <v>0</v>
      </c>
      <c r="Q213" s="33">
        <v>6</v>
      </c>
      <c r="R213" s="33"/>
      <c r="S213" s="33">
        <v>2.6470588235294099</v>
      </c>
      <c r="T213" s="33">
        <v>2.03276622558286</v>
      </c>
      <c r="U213" s="33">
        <v>1.47826086956522</v>
      </c>
      <c r="V213" s="33">
        <v>1.1724845995893198</v>
      </c>
      <c r="W213" s="33">
        <v>13.220245398773001</v>
      </c>
      <c r="X213" s="33">
        <v>2</v>
      </c>
      <c r="Y213" s="33">
        <v>3.13533834586466</v>
      </c>
      <c r="Z213" s="33">
        <v>0.50723562152133594</v>
      </c>
      <c r="AA213" s="33">
        <v>0</v>
      </c>
      <c r="AB213" s="33">
        <v>1.5</v>
      </c>
      <c r="AC213" s="33">
        <v>2.7401574803149598</v>
      </c>
      <c r="AD213" s="33">
        <v>0.64649681528662406</v>
      </c>
      <c r="AE213" s="33">
        <v>1.7142857142857097</v>
      </c>
      <c r="AF213" s="33">
        <v>0.65796082370667996</v>
      </c>
      <c r="AG213" s="33">
        <v>2.0041987403778898</v>
      </c>
      <c r="AH213" s="33">
        <v>0.63636363636363591</v>
      </c>
      <c r="AI213" s="33">
        <v>8</v>
      </c>
      <c r="AJ213" s="33">
        <v>0.97462630322823807</v>
      </c>
      <c r="AK213" s="33">
        <v>0</v>
      </c>
      <c r="AL213" s="33">
        <v>1.1764705882352899</v>
      </c>
      <c r="AM213" s="33">
        <v>0.88025078369905996</v>
      </c>
      <c r="AN213" s="33">
        <v>1.9651707897422499</v>
      </c>
      <c r="AO213" s="33">
        <v>0.85220554797635306</v>
      </c>
      <c r="AP213" s="33">
        <v>1.8333333333333299</v>
      </c>
      <c r="AQ213" s="33">
        <v>2.8300395256916997</v>
      </c>
      <c r="AR213" s="33">
        <v>1.1692126909518199</v>
      </c>
      <c r="AS213" s="33">
        <v>1.00665842290498</v>
      </c>
      <c r="AT213" s="33">
        <v>1.9090909090909101</v>
      </c>
      <c r="AU213" s="33">
        <v>8.42105263157895E-2</v>
      </c>
      <c r="AV213" s="33">
        <v>0.65899114362726208</v>
      </c>
      <c r="AW213" s="33">
        <v>6.1958041958041896</v>
      </c>
      <c r="AX213" s="33">
        <v>0</v>
      </c>
      <c r="AY213" s="33">
        <v>1.03421760861207</v>
      </c>
      <c r="AZ213" s="33"/>
      <c r="BA213" s="33">
        <v>1.875</v>
      </c>
      <c r="BB213" s="33">
        <v>1.5628970775095299</v>
      </c>
      <c r="BC213" s="33">
        <v>0.5</v>
      </c>
      <c r="BD213" s="33">
        <v>1.39246119733925</v>
      </c>
      <c r="BE213" s="33">
        <v>0.18372703412073502</v>
      </c>
      <c r="BF213" s="33">
        <v>0</v>
      </c>
      <c r="BG213" s="33">
        <v>0.6088235294117651</v>
      </c>
      <c r="BH213" s="33">
        <v>1.3636363636363598</v>
      </c>
      <c r="BI213" s="33">
        <v>2.74394184168013</v>
      </c>
      <c r="BJ213" s="33">
        <v>1.1447342616199299</v>
      </c>
      <c r="BK213" s="33">
        <v>1.08294930875576</v>
      </c>
      <c r="BL213" s="33">
        <v>0.62235501567398099</v>
      </c>
      <c r="BM213" s="33">
        <v>1.68055555555556</v>
      </c>
      <c r="BN213" s="33">
        <v>1.6158192090395498</v>
      </c>
      <c r="BO213" s="33">
        <v>0.21789883268482502</v>
      </c>
      <c r="BP213" s="33"/>
      <c r="BQ213" s="33">
        <v>0</v>
      </c>
      <c r="BR213" s="33">
        <v>1.5909090909090899</v>
      </c>
      <c r="BS213" s="33">
        <v>0.85714285714285698</v>
      </c>
      <c r="BT213" s="33">
        <v>1.5614035087719298</v>
      </c>
      <c r="BU213" s="33">
        <v>0.22309531943969899</v>
      </c>
      <c r="BV213" s="33"/>
      <c r="BW213" s="33">
        <v>0.76722838745033606</v>
      </c>
      <c r="BX213" s="33">
        <v>0.43739579198094503</v>
      </c>
      <c r="BY213" s="33">
        <v>0.54451802796173709</v>
      </c>
      <c r="BZ213" s="33">
        <v>0.91965255157437598</v>
      </c>
      <c r="CA213" s="33">
        <v>2.3867403314917102</v>
      </c>
      <c r="CB213" s="33">
        <v>0.45714285714285696</v>
      </c>
      <c r="CC213" s="33">
        <v>1.5</v>
      </c>
      <c r="CD213" s="33">
        <v>0</v>
      </c>
      <c r="CE213" s="33">
        <v>2.63736263736264</v>
      </c>
      <c r="CF213" s="33">
        <v>0.35238095238095202</v>
      </c>
      <c r="CG213" s="33">
        <v>2.3125</v>
      </c>
      <c r="CR213" s="14"/>
      <c r="CS213" s="14"/>
      <c r="CT213" s="14"/>
    </row>
    <row r="214" spans="1:98" x14ac:dyDescent="0.2">
      <c r="A214" s="2" t="s">
        <v>144</v>
      </c>
      <c r="D214" s="33">
        <v>1.5</v>
      </c>
      <c r="E214" s="33">
        <v>0.78349928876244701</v>
      </c>
      <c r="F214" s="33">
        <v>0.438389448108296</v>
      </c>
      <c r="G214" s="33">
        <v>1.03021327014218</v>
      </c>
      <c r="H214" s="33">
        <v>0.36784336991990502</v>
      </c>
      <c r="I214" s="33">
        <v>1.2890365448504999</v>
      </c>
      <c r="J214" s="33">
        <v>2.4165791710414499</v>
      </c>
      <c r="K214" s="33">
        <v>1.5153583617747399</v>
      </c>
      <c r="L214" s="33">
        <v>0.50176792028286699</v>
      </c>
      <c r="M214" s="33">
        <v>1.5</v>
      </c>
      <c r="N214" s="33">
        <v>0</v>
      </c>
      <c r="O214" s="33">
        <v>0.50738356683074592</v>
      </c>
      <c r="P214" s="33">
        <v>4.8461538461538503</v>
      </c>
      <c r="Q214" s="33">
        <v>0</v>
      </c>
      <c r="R214" s="33"/>
      <c r="S214" s="33">
        <v>1.4285714285714299</v>
      </c>
      <c r="T214" s="33">
        <v>0.38862559241706202</v>
      </c>
      <c r="U214" s="33">
        <v>1</v>
      </c>
      <c r="V214" s="33">
        <v>0.38248048568950599</v>
      </c>
      <c r="W214" s="33">
        <v>2.7495388399262097</v>
      </c>
      <c r="X214" s="33">
        <v>1</v>
      </c>
      <c r="Y214" s="33">
        <v>1.4710743801652899</v>
      </c>
      <c r="Z214" s="33">
        <v>1.33086053412463</v>
      </c>
      <c r="AA214" s="33">
        <v>1.3030303030302999</v>
      </c>
      <c r="AB214" s="33">
        <v>2</v>
      </c>
      <c r="AC214" s="33">
        <v>3.8396328293736501</v>
      </c>
      <c r="AD214" s="33">
        <v>1.2137315748642399</v>
      </c>
      <c r="AE214" s="33">
        <v>0.9</v>
      </c>
      <c r="AF214" s="33">
        <v>3.8322147651006699</v>
      </c>
      <c r="AG214" s="33">
        <v>1.2285714285714298</v>
      </c>
      <c r="AH214" s="33">
        <v>1.4043221278167699</v>
      </c>
      <c r="AI214" s="33">
        <v>0</v>
      </c>
      <c r="AJ214" s="33">
        <v>0.43192577163416002</v>
      </c>
      <c r="AK214" s="33">
        <v>0</v>
      </c>
      <c r="AL214" s="33">
        <v>2.2469199178644801</v>
      </c>
      <c r="AM214" s="33">
        <v>0.80721593968766803</v>
      </c>
      <c r="AN214" s="33">
        <v>2.3892821771309496</v>
      </c>
      <c r="AO214" s="33">
        <v>0.77547169811320804</v>
      </c>
      <c r="AP214" s="33">
        <v>1.0356324234215499</v>
      </c>
      <c r="AQ214" s="33">
        <v>1</v>
      </c>
      <c r="AR214" s="33">
        <v>1.0150862068965498</v>
      </c>
      <c r="AS214" s="33">
        <v>0.90505090054815995</v>
      </c>
      <c r="AT214" s="33">
        <v>5.1764705882352899</v>
      </c>
      <c r="AU214" s="33">
        <v>8.59375E-2</v>
      </c>
      <c r="AV214" s="33">
        <v>0.73544723142451496</v>
      </c>
      <c r="AW214" s="33">
        <v>9.3533487297921505E-2</v>
      </c>
      <c r="AX214" s="33">
        <v>2.9575557390586296</v>
      </c>
      <c r="AY214" s="33">
        <v>0.62825860271115697</v>
      </c>
      <c r="AZ214" s="33"/>
      <c r="BA214" s="33">
        <v>1.5756880733945</v>
      </c>
      <c r="BB214" s="33">
        <v>0.66335791264889399</v>
      </c>
      <c r="BC214" s="33">
        <v>1</v>
      </c>
      <c r="BD214" s="33">
        <v>3.2202380952380998</v>
      </c>
      <c r="BE214" s="33">
        <v>0.23916844763940201</v>
      </c>
      <c r="BF214" s="33">
        <v>5.1991996442863497</v>
      </c>
      <c r="BG214" s="33">
        <v>0.91696269982237999</v>
      </c>
      <c r="BH214" s="33">
        <v>1</v>
      </c>
      <c r="BI214" s="33">
        <v>1.40776699029126</v>
      </c>
      <c r="BJ214" s="33">
        <v>0.46833773087071201</v>
      </c>
      <c r="BK214" s="33">
        <v>3.1626746506985999</v>
      </c>
      <c r="BL214" s="33">
        <v>0.73944387229660202</v>
      </c>
      <c r="BM214" s="33">
        <v>2.4</v>
      </c>
      <c r="BN214" s="33">
        <v>2.2600466683951299</v>
      </c>
      <c r="BO214" s="33">
        <v>1.81424148606811</v>
      </c>
      <c r="BP214" s="33"/>
      <c r="BQ214" s="33">
        <v>0</v>
      </c>
      <c r="BR214" s="33">
        <v>1</v>
      </c>
      <c r="BS214" s="33">
        <v>0.66666666666666696</v>
      </c>
      <c r="BT214" s="33">
        <v>8.9171974522293002E-2</v>
      </c>
      <c r="BU214" s="33">
        <v>0.32861145703611505</v>
      </c>
      <c r="BV214" s="33"/>
      <c r="BW214" s="33">
        <v>0.68676660109882703</v>
      </c>
      <c r="BX214" s="33">
        <v>0.88676725204056406</v>
      </c>
      <c r="BY214" s="33">
        <v>0.87188862325973804</v>
      </c>
      <c r="BZ214" s="33">
        <v>1.4498463762877301</v>
      </c>
      <c r="CA214" s="33">
        <v>0.38533834586466198</v>
      </c>
      <c r="CB214" s="33">
        <v>1.9302325581395399</v>
      </c>
      <c r="CC214" s="33">
        <v>0</v>
      </c>
      <c r="CD214" s="33">
        <v>0</v>
      </c>
      <c r="CE214" s="33">
        <v>3.8084824387011298</v>
      </c>
      <c r="CF214" s="33">
        <v>1</v>
      </c>
      <c r="CG214" s="33">
        <v>0.76470588235294101</v>
      </c>
      <c r="CR214" s="14"/>
      <c r="CS214" s="14"/>
      <c r="CT214" s="14"/>
    </row>
    <row r="215" spans="1:98" x14ac:dyDescent="0.2">
      <c r="A215" s="2" t="s">
        <v>145</v>
      </c>
      <c r="D215" s="33">
        <v>0.43996641477749804</v>
      </c>
      <c r="E215" s="33">
        <v>0.99527559055118098</v>
      </c>
      <c r="F215" s="33">
        <v>0.80813450364692796</v>
      </c>
      <c r="G215" s="33">
        <v>1.0189359783588798</v>
      </c>
      <c r="H215" s="33">
        <v>1.20547945205479</v>
      </c>
      <c r="I215" s="33">
        <v>1.1986692015209099</v>
      </c>
      <c r="J215" s="33">
        <v>5.5560628195763295E-2</v>
      </c>
      <c r="K215" s="33">
        <v>0.61216814159291999</v>
      </c>
      <c r="L215" s="33">
        <v>0.56685374711125802</v>
      </c>
      <c r="M215" s="33">
        <v>1</v>
      </c>
      <c r="N215" s="33">
        <v>0.5</v>
      </c>
      <c r="O215" s="33">
        <v>2.7740585774058597</v>
      </c>
      <c r="P215" s="33">
        <v>5.39393939393939</v>
      </c>
      <c r="Q215" s="33">
        <v>0</v>
      </c>
      <c r="R215" s="33"/>
      <c r="S215" s="33">
        <v>5.6504854368931996</v>
      </c>
      <c r="T215" s="33">
        <v>0.75654413321103597</v>
      </c>
      <c r="U215" s="33">
        <v>3</v>
      </c>
      <c r="V215" s="33">
        <v>0.208412347239781</v>
      </c>
      <c r="W215" s="33">
        <v>3.0555555555555598</v>
      </c>
      <c r="X215" s="33">
        <v>0</v>
      </c>
      <c r="Y215" s="33">
        <v>3.2328159645232799</v>
      </c>
      <c r="Z215" s="33">
        <v>0.82361111111111096</v>
      </c>
      <c r="AA215" s="33">
        <v>0</v>
      </c>
      <c r="AB215" s="33">
        <v>0</v>
      </c>
      <c r="AC215" s="33">
        <v>4.3905700211118894</v>
      </c>
      <c r="AD215" s="33">
        <v>0.96746909564085903</v>
      </c>
      <c r="AE215" s="33">
        <v>1.1590909090909101</v>
      </c>
      <c r="AF215" s="33">
        <v>0.27736306349975798</v>
      </c>
      <c r="AG215" s="33">
        <v>2.9411764705882399</v>
      </c>
      <c r="AH215" s="33">
        <v>3.3461538461538498</v>
      </c>
      <c r="AI215" s="33">
        <v>0</v>
      </c>
      <c r="AJ215" s="33">
        <v>0.883068628879499</v>
      </c>
      <c r="AK215" s="33">
        <v>0</v>
      </c>
      <c r="AL215" s="33">
        <v>2.0258914376561403</v>
      </c>
      <c r="AM215" s="33">
        <v>0.28693407466243098</v>
      </c>
      <c r="AN215" s="33">
        <v>1.5248370726845999</v>
      </c>
      <c r="AO215" s="33">
        <v>1.3068902991840399</v>
      </c>
      <c r="AP215" s="33">
        <v>2.39130434782609</v>
      </c>
      <c r="AQ215" s="33">
        <v>3.21817432758519</v>
      </c>
      <c r="AR215" s="33">
        <v>0.494458653026428</v>
      </c>
      <c r="AS215" s="33">
        <v>1.0939858777696601</v>
      </c>
      <c r="AT215" s="33">
        <v>0.76470588235294101</v>
      </c>
      <c r="AU215" s="33">
        <v>1.3315217391304299</v>
      </c>
      <c r="AV215" s="33">
        <v>1.3011936904931101</v>
      </c>
      <c r="AW215" s="33">
        <v>6.9952305246422888E-2</v>
      </c>
      <c r="AX215" s="33">
        <v>1</v>
      </c>
      <c r="AY215" s="33">
        <v>1.69864389753893</v>
      </c>
      <c r="AZ215" s="33"/>
      <c r="BA215" s="33">
        <v>3.4069069069069098</v>
      </c>
      <c r="BB215" s="33">
        <v>2.1619008434478495</v>
      </c>
      <c r="BC215" s="33">
        <v>3.625</v>
      </c>
      <c r="BD215" s="33">
        <v>0.89220779220779201</v>
      </c>
      <c r="BE215" s="33">
        <v>0.88475341514239403</v>
      </c>
      <c r="BF215" s="33">
        <v>1.75</v>
      </c>
      <c r="BG215" s="33">
        <v>3.3890000000000002</v>
      </c>
      <c r="BH215" s="33">
        <v>1.5</v>
      </c>
      <c r="BI215" s="33">
        <v>0.53472222222222199</v>
      </c>
      <c r="BJ215" s="33">
        <v>1.0889138576779001</v>
      </c>
      <c r="BK215" s="33">
        <v>0.75416072277698498</v>
      </c>
      <c r="BL215" s="33">
        <v>0.79202772963604895</v>
      </c>
      <c r="BM215" s="33">
        <v>7.7050000000000001</v>
      </c>
      <c r="BN215" s="33">
        <v>2.3037383177570101</v>
      </c>
      <c r="BO215" s="33">
        <v>1.3434343434343401</v>
      </c>
      <c r="BP215" s="33"/>
      <c r="BQ215" s="33">
        <v>1</v>
      </c>
      <c r="BR215" s="33">
        <v>1.2</v>
      </c>
      <c r="BS215" s="33">
        <v>1.5327868852458999</v>
      </c>
      <c r="BT215" s="33">
        <v>1.50660792951542</v>
      </c>
      <c r="BU215" s="33">
        <v>0.35385210994967098</v>
      </c>
      <c r="BV215" s="33"/>
      <c r="BW215" s="33">
        <v>0.75138775591412799</v>
      </c>
      <c r="BX215" s="33">
        <v>1.3519942765158299</v>
      </c>
      <c r="BY215" s="33">
        <v>1.1445783132530098</v>
      </c>
      <c r="BZ215" s="33">
        <v>0.15119047619047599</v>
      </c>
      <c r="CA215" s="33">
        <v>0.36056919899013096</v>
      </c>
      <c r="CB215" s="33">
        <v>2.2305101058710299</v>
      </c>
      <c r="CC215" s="33">
        <v>0.76923076923076905</v>
      </c>
      <c r="CD215" s="33">
        <v>13.294986679583399</v>
      </c>
      <c r="CE215" s="33">
        <v>1.31030150753769</v>
      </c>
      <c r="CF215" s="33">
        <v>1</v>
      </c>
      <c r="CG215" s="33">
        <v>0.93110236220472398</v>
      </c>
      <c r="CR215" s="14"/>
      <c r="CS215" s="14"/>
      <c r="CT215" s="14"/>
    </row>
    <row r="216" spans="1:98" x14ac:dyDescent="0.2">
      <c r="A216" s="2" t="s">
        <v>146</v>
      </c>
      <c r="D216" s="33">
        <v>3.7777777777777799</v>
      </c>
      <c r="E216" s="33">
        <v>1.12036642522369</v>
      </c>
      <c r="F216" s="33">
        <v>1.4992182749934899</v>
      </c>
      <c r="G216" s="33">
        <v>3.6214382632293098</v>
      </c>
      <c r="H216" s="33">
        <v>0.186548006161219</v>
      </c>
      <c r="I216" s="33">
        <v>1.0380103934669598</v>
      </c>
      <c r="J216" s="33">
        <v>0.34566903684550698</v>
      </c>
      <c r="K216" s="33">
        <v>0.58073514932720705</v>
      </c>
      <c r="L216" s="33">
        <v>1.0364201643348898</v>
      </c>
      <c r="M216" s="33">
        <v>0.76436781609195403</v>
      </c>
      <c r="N216" s="33">
        <v>6</v>
      </c>
      <c r="O216" s="33">
        <v>0.94262707599396101</v>
      </c>
      <c r="P216" s="33">
        <v>0.74964639321074988</v>
      </c>
      <c r="Q216" s="33">
        <v>5</v>
      </c>
      <c r="R216" s="33"/>
      <c r="S216" s="33">
        <v>2.4166666666666696</v>
      </c>
      <c r="T216" s="33">
        <v>0.286588019146159</v>
      </c>
      <c r="U216" s="33">
        <v>2.0833333333333299</v>
      </c>
      <c r="V216" s="33">
        <v>0.63605640368255401</v>
      </c>
      <c r="W216" s="33">
        <v>11.8498435870699</v>
      </c>
      <c r="X216" s="33">
        <v>1.61904761904762</v>
      </c>
      <c r="Y216" s="33">
        <v>0.90341841086542896</v>
      </c>
      <c r="Z216" s="33">
        <v>1.2351703828355098</v>
      </c>
      <c r="AA216" s="33">
        <v>2.8228975635315696</v>
      </c>
      <c r="AB216" s="33">
        <v>0</v>
      </c>
      <c r="AC216" s="33">
        <v>2.8475349521707098</v>
      </c>
      <c r="AD216" s="33">
        <v>0.81994396910729206</v>
      </c>
      <c r="AE216" s="33">
        <v>0.49787104622870998</v>
      </c>
      <c r="AF216" s="33">
        <v>0.116940143286342</v>
      </c>
      <c r="AG216" s="33">
        <v>2.4123733333333299</v>
      </c>
      <c r="AH216" s="33">
        <v>1.58245243128964</v>
      </c>
      <c r="AI216" s="33">
        <v>1.1428571428571399</v>
      </c>
      <c r="AJ216" s="33">
        <v>0.773949023502152</v>
      </c>
      <c r="AK216" s="33">
        <v>0</v>
      </c>
      <c r="AL216" s="33">
        <v>1.0322580645161299</v>
      </c>
      <c r="AM216" s="33">
        <v>0.55489031751484497</v>
      </c>
      <c r="AN216" s="33">
        <v>2.6804751257186599</v>
      </c>
      <c r="AO216" s="33">
        <v>1.4046056152117299</v>
      </c>
      <c r="AP216" s="33">
        <v>1.6616612451773998</v>
      </c>
      <c r="AQ216" s="33">
        <v>0.58823529411764697</v>
      </c>
      <c r="AR216" s="33">
        <v>0.39796567069294397</v>
      </c>
      <c r="AS216" s="33">
        <v>0.70263010632344702</v>
      </c>
      <c r="AT216" s="33">
        <v>0.84300791556728194</v>
      </c>
      <c r="AU216" s="33">
        <v>3.3001350024545899</v>
      </c>
      <c r="AV216" s="33">
        <v>1.28948529411765</v>
      </c>
      <c r="AW216" s="33">
        <v>1.3032322559147</v>
      </c>
      <c r="AX216" s="33">
        <v>0</v>
      </c>
      <c r="AY216" s="33">
        <v>2.04102564102564</v>
      </c>
      <c r="AZ216" s="33"/>
      <c r="BA216" s="33">
        <v>6.3104229607250799</v>
      </c>
      <c r="BB216" s="33">
        <v>0.61048012390294293</v>
      </c>
      <c r="BC216" s="33">
        <v>1.6774072686399399</v>
      </c>
      <c r="BD216" s="33">
        <v>0.58573655494933807</v>
      </c>
      <c r="BE216" s="33">
        <v>0.13475952529669</v>
      </c>
      <c r="BF216" s="33">
        <v>1.91925465838509</v>
      </c>
      <c r="BG216" s="33">
        <v>0.68006357856494104</v>
      </c>
      <c r="BH216" s="33">
        <v>1.3333333333333299</v>
      </c>
      <c r="BI216" s="33">
        <v>2.1693121693121697</v>
      </c>
      <c r="BJ216" s="33">
        <v>1.6029352226720599</v>
      </c>
      <c r="BK216" s="33">
        <v>0.233695652173913</v>
      </c>
      <c r="BL216" s="33">
        <v>0.74866391815544298</v>
      </c>
      <c r="BM216" s="33">
        <v>14.8139534883721</v>
      </c>
      <c r="BN216" s="33">
        <v>1.41630733045864</v>
      </c>
      <c r="BO216" s="33">
        <v>1.7480409885473198</v>
      </c>
      <c r="BP216" s="33"/>
      <c r="BQ216" s="33">
        <v>0.66093366093366102</v>
      </c>
      <c r="BR216" s="33">
        <v>1.8813559322033899</v>
      </c>
      <c r="BS216" s="33">
        <v>1.5298507462686599</v>
      </c>
      <c r="BT216" s="33">
        <v>1.0002465483234699</v>
      </c>
      <c r="BU216" s="33">
        <v>0.40268077790910101</v>
      </c>
      <c r="BV216" s="33"/>
      <c r="BW216" s="33">
        <v>0.962508235012278</v>
      </c>
      <c r="BX216" s="33">
        <v>0.82416524150298098</v>
      </c>
      <c r="BY216" s="33">
        <v>1.2142857142857097</v>
      </c>
      <c r="BZ216" s="33">
        <v>1.0027121270825301</v>
      </c>
      <c r="CA216" s="33">
        <v>0.126813880126183</v>
      </c>
      <c r="CB216" s="33">
        <v>0.249901458415451</v>
      </c>
      <c r="CC216" s="33">
        <v>1</v>
      </c>
      <c r="CD216" s="33">
        <v>1.0778145695364201</v>
      </c>
      <c r="CE216" s="33">
        <v>0.46786914358340403</v>
      </c>
      <c r="CF216" s="33">
        <v>0.9015028901734099</v>
      </c>
      <c r="CG216" s="33">
        <v>1.3527131782945698</v>
      </c>
      <c r="CR216" s="14"/>
      <c r="CS216" s="14"/>
      <c r="CT216" s="14"/>
    </row>
    <row r="217" spans="1:98" x14ac:dyDescent="0.2">
      <c r="A217" s="2" t="s">
        <v>147</v>
      </c>
      <c r="D217" s="33">
        <v>3</v>
      </c>
      <c r="E217" s="33">
        <v>1.1037859961993901</v>
      </c>
      <c r="F217" s="33">
        <v>0.70914377381191107</v>
      </c>
      <c r="G217" s="33">
        <v>1.2546864899806101</v>
      </c>
      <c r="H217" s="33">
        <v>0.71684825936752594</v>
      </c>
      <c r="I217" s="33">
        <v>0.58961906207315196</v>
      </c>
      <c r="J217" s="33">
        <v>0.140929535232384</v>
      </c>
      <c r="K217" s="33">
        <v>0.64951444066086506</v>
      </c>
      <c r="L217" s="33">
        <v>0.69751337740006303</v>
      </c>
      <c r="M217" s="33">
        <v>0</v>
      </c>
      <c r="N217" s="33">
        <v>1</v>
      </c>
      <c r="O217" s="33">
        <v>1.20808254514187</v>
      </c>
      <c r="P217" s="33">
        <v>1.4992101105845199</v>
      </c>
      <c r="Q217" s="33">
        <v>2.9994678020223495</v>
      </c>
      <c r="R217" s="33"/>
      <c r="S217" s="33">
        <v>1.4045138888888899</v>
      </c>
      <c r="T217" s="33">
        <v>0.20679714146499903</v>
      </c>
      <c r="U217" s="33">
        <v>1.24</v>
      </c>
      <c r="V217" s="33">
        <v>0.77657735522904103</v>
      </c>
      <c r="W217" s="33">
        <v>2.6</v>
      </c>
      <c r="X217" s="33">
        <v>0.75135764158262208</v>
      </c>
      <c r="Y217" s="33">
        <v>0.19288119288119301</v>
      </c>
      <c r="Z217" s="33">
        <v>2.1728723404255299</v>
      </c>
      <c r="AA217" s="33">
        <v>8.3333333333333304</v>
      </c>
      <c r="AB217" s="33">
        <v>0</v>
      </c>
      <c r="AC217" s="33">
        <v>2.6875</v>
      </c>
      <c r="AD217" s="33">
        <v>0.92463584547181799</v>
      </c>
      <c r="AE217" s="33">
        <v>3.3892206628844397</v>
      </c>
      <c r="AF217" s="33">
        <v>0.51071282620117897</v>
      </c>
      <c r="AG217" s="33">
        <v>2.9379639448568398</v>
      </c>
      <c r="AH217" s="33">
        <v>0.81959262851600401</v>
      </c>
      <c r="AI217" s="33">
        <v>0</v>
      </c>
      <c r="AJ217" s="33">
        <v>1.0865137827194797</v>
      </c>
      <c r="AK217" s="33">
        <v>0</v>
      </c>
      <c r="AL217" s="33">
        <v>1.24476239141543</v>
      </c>
      <c r="AM217" s="33">
        <v>0.38824128925409301</v>
      </c>
      <c r="AN217" s="33">
        <v>2.1831590046668397</v>
      </c>
      <c r="AO217" s="33">
        <v>1.2536594073545198</v>
      </c>
      <c r="AP217" s="33">
        <v>2.3917525773195898</v>
      </c>
      <c r="AQ217" s="33">
        <v>1.3125</v>
      </c>
      <c r="AR217" s="33">
        <v>1.3366214549938298</v>
      </c>
      <c r="AS217" s="33">
        <v>1.0994742198100398</v>
      </c>
      <c r="AT217" s="33">
        <v>1.26470588235294</v>
      </c>
      <c r="AU217" s="33">
        <v>1.29733413291174</v>
      </c>
      <c r="AV217" s="33">
        <v>0.36005355404089601</v>
      </c>
      <c r="AW217" s="33">
        <v>1.05914718019257</v>
      </c>
      <c r="AX217" s="33">
        <v>2</v>
      </c>
      <c r="AY217" s="33">
        <v>1.7909604519773998</v>
      </c>
      <c r="AZ217" s="33"/>
      <c r="BA217" s="33">
        <v>1.48466257668712</v>
      </c>
      <c r="BB217" s="33">
        <v>0.86310263848597901</v>
      </c>
      <c r="BC217" s="33">
        <v>1.26716442136017</v>
      </c>
      <c r="BD217" s="33">
        <v>1.0098088531187099</v>
      </c>
      <c r="BE217" s="33">
        <v>2.1442000709471403</v>
      </c>
      <c r="BF217" s="33">
        <v>3.3298969072164897</v>
      </c>
      <c r="BG217" s="33">
        <v>0.925725051381594</v>
      </c>
      <c r="BH217" s="33">
        <v>1.4</v>
      </c>
      <c r="BI217" s="33">
        <v>1.2578182713617299</v>
      </c>
      <c r="BJ217" s="33">
        <v>1.08137225398736</v>
      </c>
      <c r="BK217" s="33">
        <v>0.36184261036468301</v>
      </c>
      <c r="BL217" s="33">
        <v>1.3197318007662799</v>
      </c>
      <c r="BM217" s="33">
        <v>30.697037037037003</v>
      </c>
      <c r="BN217" s="33">
        <v>0.965730524908058</v>
      </c>
      <c r="BO217" s="33">
        <v>1.84375</v>
      </c>
      <c r="BP217" s="33"/>
      <c r="BQ217" s="33">
        <v>0.31690140845070403</v>
      </c>
      <c r="BR217" s="33">
        <v>1.1176470588235301</v>
      </c>
      <c r="BS217" s="33">
        <v>1.9358288770053498</v>
      </c>
      <c r="BT217" s="33">
        <v>2.1735294117647097</v>
      </c>
      <c r="BU217" s="33">
        <v>0.37233213896245498</v>
      </c>
      <c r="BV217" s="33"/>
      <c r="BW217" s="33">
        <v>0.58917312891820395</v>
      </c>
      <c r="BX217" s="33">
        <v>1.5867869085013699</v>
      </c>
      <c r="BY217" s="33">
        <v>2.3380509502628399</v>
      </c>
      <c r="BZ217" s="33">
        <v>0.60696212237386804</v>
      </c>
      <c r="CA217" s="33">
        <v>0.53182256509160997</v>
      </c>
      <c r="CB217" s="33">
        <v>0</v>
      </c>
      <c r="CC217" s="33">
        <v>0</v>
      </c>
      <c r="CD217" s="33">
        <v>0.30019493177387901</v>
      </c>
      <c r="CE217" s="33">
        <v>2.7383676582761298</v>
      </c>
      <c r="CF217" s="33">
        <v>0.471010901883053</v>
      </c>
      <c r="CG217" s="33">
        <v>1.1818181818181801</v>
      </c>
      <c r="CR217" s="14"/>
      <c r="CS217" s="14"/>
      <c r="CT217" s="14"/>
    </row>
    <row r="218" spans="1:98" x14ac:dyDescent="0.2">
      <c r="A218" s="2" t="s">
        <v>148</v>
      </c>
      <c r="D218" s="33">
        <v>0</v>
      </c>
      <c r="E218" s="33">
        <v>0.54585968947671093</v>
      </c>
      <c r="F218" s="33">
        <v>1.0294885745375399</v>
      </c>
      <c r="G218" s="33">
        <v>0.64108031272210397</v>
      </c>
      <c r="H218" s="33">
        <v>0.38143582306018897</v>
      </c>
      <c r="I218" s="33">
        <v>0.78936046087653999</v>
      </c>
      <c r="J218" s="33">
        <v>0.14898441190363701</v>
      </c>
      <c r="K218" s="33">
        <v>0.50427524429967396</v>
      </c>
      <c r="L218" s="33">
        <v>0.92440767205716401</v>
      </c>
      <c r="M218" s="33">
        <v>0</v>
      </c>
      <c r="N218" s="33">
        <v>2.3657142857142901</v>
      </c>
      <c r="O218" s="33">
        <v>0.46624605678233405</v>
      </c>
      <c r="P218" s="33">
        <v>2</v>
      </c>
      <c r="Q218" s="33">
        <v>0</v>
      </c>
      <c r="R218" s="33"/>
      <c r="S218" s="33">
        <v>2.8260869565217397</v>
      </c>
      <c r="T218" s="33">
        <v>0.66311719591810703</v>
      </c>
      <c r="U218" s="33">
        <v>2.0449438202247201</v>
      </c>
      <c r="V218" s="33">
        <v>0.46933346717526603</v>
      </c>
      <c r="W218" s="33">
        <v>0.5</v>
      </c>
      <c r="X218" s="33">
        <v>3.2631578947368398</v>
      </c>
      <c r="Y218" s="33">
        <v>2.23283614827813</v>
      </c>
      <c r="Z218" s="33">
        <v>0.30506545247581102</v>
      </c>
      <c r="AA218" s="33">
        <v>0.98113207547169801</v>
      </c>
      <c r="AB218" s="33">
        <v>0</v>
      </c>
      <c r="AC218" s="33">
        <v>1.9121056888649199</v>
      </c>
      <c r="AD218" s="33">
        <v>1.0386697602474899</v>
      </c>
      <c r="AE218" s="33">
        <v>2.9940740740740699</v>
      </c>
      <c r="AF218" s="33">
        <v>1.1817679558011001</v>
      </c>
      <c r="AG218" s="33">
        <v>2.3984287317620701</v>
      </c>
      <c r="AH218" s="33">
        <v>0.99331423113658113</v>
      </c>
      <c r="AI218" s="33">
        <v>0</v>
      </c>
      <c r="AJ218" s="33">
        <v>0.88325132751985203</v>
      </c>
      <c r="AK218" s="33">
        <v>0</v>
      </c>
      <c r="AL218" s="33">
        <v>0</v>
      </c>
      <c r="AM218" s="33">
        <v>0.595217602814055</v>
      </c>
      <c r="AN218" s="33">
        <v>1.9979511328468298</v>
      </c>
      <c r="AO218" s="33">
        <v>0.37734683302108701</v>
      </c>
      <c r="AP218" s="33">
        <v>1.15885363357216</v>
      </c>
      <c r="AQ218" s="33">
        <v>1.67875647668394</v>
      </c>
      <c r="AR218" s="33">
        <v>0.97333333333333305</v>
      </c>
      <c r="AS218" s="33">
        <v>0.66389228886168905</v>
      </c>
      <c r="AT218" s="33">
        <v>1.0363636363636399</v>
      </c>
      <c r="AU218" s="33">
        <v>0.32500000000000001</v>
      </c>
      <c r="AV218" s="33">
        <v>0.67753654158475096</v>
      </c>
      <c r="AW218" s="33">
        <v>0.45522388059701502</v>
      </c>
      <c r="AX218" s="33">
        <v>2</v>
      </c>
      <c r="AY218" s="33">
        <v>1.44280442804428</v>
      </c>
      <c r="AZ218" s="33"/>
      <c r="BA218" s="33">
        <v>0.37878787878787901</v>
      </c>
      <c r="BB218" s="33">
        <v>1.9256886611146697</v>
      </c>
      <c r="BC218" s="33">
        <v>1</v>
      </c>
      <c r="BD218" s="33">
        <v>0.73279132791327906</v>
      </c>
      <c r="BE218" s="33">
        <v>1.4270127915726099</v>
      </c>
      <c r="BF218" s="33">
        <v>5.2634508348794098</v>
      </c>
      <c r="BG218" s="33">
        <v>1.06124562355146</v>
      </c>
      <c r="BH218" s="33">
        <v>1.45867768595041</v>
      </c>
      <c r="BI218" s="33">
        <v>1.1875</v>
      </c>
      <c r="BJ218" s="33">
        <v>0.62022810821000995</v>
      </c>
      <c r="BK218" s="33">
        <v>1.3979797979797999</v>
      </c>
      <c r="BL218" s="33">
        <v>1.33144192256342</v>
      </c>
      <c r="BM218" s="33">
        <v>0.171475804027653</v>
      </c>
      <c r="BN218" s="33">
        <v>1.1166276752447801</v>
      </c>
      <c r="BO218" s="33">
        <v>0.41507279474735903</v>
      </c>
      <c r="BP218" s="33"/>
      <c r="BQ218" s="33">
        <v>0.52325581395348797</v>
      </c>
      <c r="BR218" s="33">
        <v>3.4324324324324298</v>
      </c>
      <c r="BS218" s="33">
        <v>1.0416666666666701</v>
      </c>
      <c r="BT218" s="33">
        <v>1.8007662835248999</v>
      </c>
      <c r="BU218" s="33">
        <v>0.82990349134260599</v>
      </c>
      <c r="BV218" s="33"/>
      <c r="BW218" s="33">
        <v>0.77843978547050208</v>
      </c>
      <c r="BX218" s="33">
        <v>0.858953122411794</v>
      </c>
      <c r="BY218" s="33">
        <v>1.43333333333333</v>
      </c>
      <c r="BZ218" s="33">
        <v>2.8934191702431997</v>
      </c>
      <c r="CA218" s="33">
        <v>1.9881931267130499</v>
      </c>
      <c r="CB218" s="33">
        <v>0</v>
      </c>
      <c r="CC218" s="33">
        <v>4.5</v>
      </c>
      <c r="CD218" s="33">
        <v>2.8148148148148096</v>
      </c>
      <c r="CE218" s="33">
        <v>4.6056232893754698</v>
      </c>
      <c r="CF218" s="33">
        <v>0.35710093896713596</v>
      </c>
      <c r="CG218" s="33">
        <v>0.83088235294117696</v>
      </c>
      <c r="CR218" s="14"/>
      <c r="CS218" s="14"/>
      <c r="CT218" s="14"/>
    </row>
    <row r="219" spans="1:98" x14ac:dyDescent="0.2">
      <c r="A219" s="2" t="s">
        <v>149</v>
      </c>
      <c r="D219" s="33">
        <v>4</v>
      </c>
      <c r="E219" s="33">
        <v>0.62900483413902297</v>
      </c>
      <c r="F219" s="33">
        <v>1.9464411557434798</v>
      </c>
      <c r="G219" s="33">
        <v>0.88759367194005001</v>
      </c>
      <c r="H219" s="33">
        <v>0.73551912568305988</v>
      </c>
      <c r="I219" s="33">
        <v>1.24134520276954</v>
      </c>
      <c r="J219" s="33">
        <v>4.9902164574152605</v>
      </c>
      <c r="K219" s="33">
        <v>0.60482430017867794</v>
      </c>
      <c r="L219" s="33">
        <v>1.16575484252551</v>
      </c>
      <c r="M219" s="33">
        <v>0.79677419354838708</v>
      </c>
      <c r="N219" s="33">
        <v>1.5</v>
      </c>
      <c r="O219" s="33">
        <v>8.4537572254335308E-2</v>
      </c>
      <c r="P219" s="33">
        <v>0</v>
      </c>
      <c r="Q219" s="33">
        <v>0</v>
      </c>
      <c r="R219" s="33"/>
      <c r="S219" s="33">
        <v>1.3306852035749799</v>
      </c>
      <c r="T219" s="33">
        <v>0.49034175334323904</v>
      </c>
      <c r="U219" s="33">
        <v>3.3421052631578996</v>
      </c>
      <c r="V219" s="33">
        <v>0.78847565451431401</v>
      </c>
      <c r="W219" s="33">
        <v>7.06303236797274</v>
      </c>
      <c r="X219" s="33">
        <v>1.3636363636363598</v>
      </c>
      <c r="Y219" s="33">
        <v>0.59463804435197898</v>
      </c>
      <c r="Z219" s="33">
        <v>1.1162790697674401</v>
      </c>
      <c r="AA219" s="33">
        <v>2</v>
      </c>
      <c r="AB219" s="33">
        <v>0</v>
      </c>
      <c r="AC219" s="33">
        <v>3.5567313345091098</v>
      </c>
      <c r="AD219" s="33">
        <v>2.3244557665585899</v>
      </c>
      <c r="AE219" s="33">
        <v>1.4166666666666701</v>
      </c>
      <c r="AF219" s="33">
        <v>0.12966036772216499</v>
      </c>
      <c r="AG219" s="33">
        <v>3.2130423138725197</v>
      </c>
      <c r="AH219" s="33">
        <v>0.97491638795986602</v>
      </c>
      <c r="AI219" s="33">
        <v>0</v>
      </c>
      <c r="AJ219" s="33">
        <v>0.58919941164110101</v>
      </c>
      <c r="AK219" s="33">
        <v>6.4888888888888889</v>
      </c>
      <c r="AL219" s="33">
        <v>0.875</v>
      </c>
      <c r="AM219" s="33">
        <v>0.56689318326608595</v>
      </c>
      <c r="AN219" s="33">
        <v>2.7728695911223702</v>
      </c>
      <c r="AO219" s="33">
        <v>0.60075950632089103</v>
      </c>
      <c r="AP219" s="33">
        <v>3</v>
      </c>
      <c r="AQ219" s="33">
        <v>1.25</v>
      </c>
      <c r="AR219" s="33">
        <v>2.65</v>
      </c>
      <c r="AS219" s="33">
        <v>0.59805228088159901</v>
      </c>
      <c r="AT219" s="33">
        <v>6.0329670329670293</v>
      </c>
      <c r="AU219" s="33">
        <v>0.40346320346320302</v>
      </c>
      <c r="AV219" s="33">
        <v>0.83101437561341696</v>
      </c>
      <c r="AW219" s="33">
        <v>2.7519142419601796</v>
      </c>
      <c r="AX219" s="33">
        <v>0</v>
      </c>
      <c r="AY219" s="33">
        <v>1.0551181102362199</v>
      </c>
      <c r="AZ219" s="33"/>
      <c r="BA219" s="33">
        <v>1.9765155652648798</v>
      </c>
      <c r="BB219" s="33">
        <v>1.0013401232913399</v>
      </c>
      <c r="BC219" s="33">
        <v>1.18714121699196</v>
      </c>
      <c r="BD219" s="33">
        <v>2.6905169462512797</v>
      </c>
      <c r="BE219" s="33">
        <v>0.27993451824134702</v>
      </c>
      <c r="BF219" s="33">
        <v>1.49729924378826</v>
      </c>
      <c r="BG219" s="33">
        <v>0.70663570473576798</v>
      </c>
      <c r="BH219" s="33">
        <v>0.51162790697674398</v>
      </c>
      <c r="BI219" s="33">
        <v>0.84043062200956897</v>
      </c>
      <c r="BJ219" s="33">
        <v>1.45225653206651</v>
      </c>
      <c r="BK219" s="33">
        <v>0.50120128136679098</v>
      </c>
      <c r="BL219" s="33">
        <v>0.60289389067524102</v>
      </c>
      <c r="BM219" s="33">
        <v>0</v>
      </c>
      <c r="BN219" s="33">
        <v>1.9439324116743499</v>
      </c>
      <c r="BO219" s="33">
        <v>0.54066203514507605</v>
      </c>
      <c r="BP219" s="33"/>
      <c r="BQ219" s="33">
        <v>1.1753889674681799</v>
      </c>
      <c r="BR219" s="33">
        <v>2</v>
      </c>
      <c r="BS219" s="33">
        <v>1.42105263157895</v>
      </c>
      <c r="BT219" s="33">
        <v>1.6</v>
      </c>
      <c r="BU219" s="33">
        <v>1.2489412023540998</v>
      </c>
      <c r="BV219" s="33"/>
      <c r="BW219" s="33">
        <v>0.63748159219289202</v>
      </c>
      <c r="BX219" s="33">
        <v>0.87214991230499495</v>
      </c>
      <c r="BY219" s="33">
        <v>0.244095761889356</v>
      </c>
      <c r="BZ219" s="33">
        <v>0.59626436781609204</v>
      </c>
      <c r="CA219" s="33">
        <v>2.3106060606060601</v>
      </c>
      <c r="CB219" s="33">
        <v>1.16279069767442</v>
      </c>
      <c r="CC219" s="33">
        <v>1.1000000000000001</v>
      </c>
      <c r="CD219" s="33">
        <v>0</v>
      </c>
      <c r="CE219" s="33">
        <v>4.4473684210526301</v>
      </c>
      <c r="CF219" s="33">
        <v>0.12133267031327701</v>
      </c>
      <c r="CG219" s="33">
        <v>1.2723772858517799</v>
      </c>
      <c r="CR219" s="14"/>
      <c r="CS219" s="14"/>
      <c r="CT219" s="14"/>
    </row>
    <row r="220" spans="1:98" x14ac:dyDescent="0.2">
      <c r="A220" s="2" t="s">
        <v>150</v>
      </c>
      <c r="D220" s="33">
        <v>20.6666666666667</v>
      </c>
      <c r="E220" s="33">
        <v>0.45304179821874602</v>
      </c>
      <c r="F220" s="33">
        <v>0.202399582681273</v>
      </c>
      <c r="G220" s="33">
        <v>1.7731958762886599</v>
      </c>
      <c r="H220" s="33">
        <v>2.2901960784313697</v>
      </c>
      <c r="I220" s="33">
        <v>1.0760818622090298</v>
      </c>
      <c r="J220" s="33">
        <v>0.99866932801064601</v>
      </c>
      <c r="K220" s="33">
        <v>0.87732656514382401</v>
      </c>
      <c r="L220" s="33">
        <v>1.0331050228310499</v>
      </c>
      <c r="M220" s="33">
        <v>0.98884343622164395</v>
      </c>
      <c r="N220" s="33">
        <v>5.3282442748091601</v>
      </c>
      <c r="O220" s="33">
        <v>0.24629171817058099</v>
      </c>
      <c r="P220" s="33">
        <v>0</v>
      </c>
      <c r="Q220" s="33">
        <v>2.96631578947368</v>
      </c>
      <c r="R220" s="33"/>
      <c r="S220" s="33">
        <v>6.8994197292069597</v>
      </c>
      <c r="T220" s="33">
        <v>0.64801165581076503</v>
      </c>
      <c r="U220" s="33">
        <v>1.17441860465116</v>
      </c>
      <c r="V220" s="33">
        <v>0.21343641434652799</v>
      </c>
      <c r="W220" s="33">
        <v>3.3506044905008596</v>
      </c>
      <c r="X220" s="33">
        <v>0.83783783783783805</v>
      </c>
      <c r="Y220" s="33">
        <v>4.8280254777070093</v>
      </c>
      <c r="Z220" s="33">
        <v>0.55502392344497598</v>
      </c>
      <c r="AA220" s="33">
        <v>2.39592559787422</v>
      </c>
      <c r="AB220" s="33">
        <v>0.79220779220779192</v>
      </c>
      <c r="AC220" s="33">
        <v>5.7488226059654597</v>
      </c>
      <c r="AD220" s="33">
        <v>1.68355984217448</v>
      </c>
      <c r="AE220" s="33">
        <v>2</v>
      </c>
      <c r="AF220" s="33">
        <v>0.58837254520707805</v>
      </c>
      <c r="AG220" s="33">
        <v>2.3422586700918897</v>
      </c>
      <c r="AH220" s="33">
        <v>2.1166666666666698</v>
      </c>
      <c r="AI220" s="33">
        <v>3.1666666666666696</v>
      </c>
      <c r="AJ220" s="33">
        <v>0.83212341197822104</v>
      </c>
      <c r="AK220" s="33">
        <v>0</v>
      </c>
      <c r="AL220" s="33">
        <v>0</v>
      </c>
      <c r="AM220" s="33">
        <v>1.1292499351154899</v>
      </c>
      <c r="AN220" s="33">
        <v>3.0796092852483201</v>
      </c>
      <c r="AO220" s="33">
        <v>1.3375064666321799</v>
      </c>
      <c r="AP220" s="33">
        <v>1.3677621283255099</v>
      </c>
      <c r="AQ220" s="33">
        <v>1.5</v>
      </c>
      <c r="AR220" s="33">
        <v>1.5349716446124799</v>
      </c>
      <c r="AS220" s="33">
        <v>0.80803937653814906</v>
      </c>
      <c r="AT220" s="33">
        <v>0.95</v>
      </c>
      <c r="AU220" s="33">
        <v>0.351137487636004</v>
      </c>
      <c r="AV220" s="33">
        <v>1.42579955386017</v>
      </c>
      <c r="AW220" s="33">
        <v>0.14232673267326701</v>
      </c>
      <c r="AX220" s="33">
        <v>0</v>
      </c>
      <c r="AY220" s="33">
        <v>0.52353282975014503</v>
      </c>
      <c r="AZ220" s="33"/>
      <c r="BA220" s="33">
        <v>0.49812734082396998</v>
      </c>
      <c r="BB220" s="33">
        <v>2.7277486910994799</v>
      </c>
      <c r="BC220" s="33">
        <v>1.5489130434782601</v>
      </c>
      <c r="BD220" s="33">
        <v>2.2061191626408996</v>
      </c>
      <c r="BE220" s="33">
        <v>0.99422854944209305</v>
      </c>
      <c r="BF220" s="33">
        <v>2.3461538461538498</v>
      </c>
      <c r="BG220" s="33">
        <v>0.73264017823988103</v>
      </c>
      <c r="BH220" s="33">
        <v>1</v>
      </c>
      <c r="BI220" s="33">
        <v>1</v>
      </c>
      <c r="BJ220" s="33">
        <v>0.82007427677873401</v>
      </c>
      <c r="BK220" s="33">
        <v>2.5643710730565501</v>
      </c>
      <c r="BL220" s="33">
        <v>1.1075847229693399</v>
      </c>
      <c r="BM220" s="33">
        <v>3</v>
      </c>
      <c r="BN220" s="33">
        <v>1.7597919216646298</v>
      </c>
      <c r="BO220" s="33">
        <v>0.721804511278195</v>
      </c>
      <c r="BP220" s="33"/>
      <c r="BQ220" s="33">
        <v>0.7</v>
      </c>
      <c r="BR220" s="33">
        <v>1.9963026166097797</v>
      </c>
      <c r="BS220" s="33">
        <v>2.1397849462365599</v>
      </c>
      <c r="BT220" s="33">
        <v>1.0370370370370401</v>
      </c>
      <c r="BU220" s="33">
        <v>0.41912807183364803</v>
      </c>
      <c r="BV220" s="33"/>
      <c r="BW220" s="33">
        <v>0.34111138885567999</v>
      </c>
      <c r="BX220" s="33">
        <v>0.37013462101258404</v>
      </c>
      <c r="BY220" s="33">
        <v>1.04606525911708</v>
      </c>
      <c r="BZ220" s="33">
        <v>0.21967718965107999</v>
      </c>
      <c r="CA220" s="33">
        <v>2.0258964143426299</v>
      </c>
      <c r="CB220" s="33">
        <v>3.5581395348837299</v>
      </c>
      <c r="CC220" s="33">
        <v>2</v>
      </c>
      <c r="CD220" s="33">
        <v>0</v>
      </c>
      <c r="CE220" s="33">
        <v>1.5373177008864698</v>
      </c>
      <c r="CF220" s="33">
        <v>0.124752475247525</v>
      </c>
      <c r="CG220" s="33">
        <v>2.1666666666666696</v>
      </c>
      <c r="CR220" s="14"/>
      <c r="CS220" s="14"/>
      <c r="CT220" s="14"/>
    </row>
    <row r="221" spans="1:98" x14ac:dyDescent="0.2">
      <c r="A221" s="2" t="s">
        <v>151</v>
      </c>
      <c r="D221" s="33">
        <v>0</v>
      </c>
      <c r="E221" s="33">
        <v>1.7739802570310998</v>
      </c>
      <c r="F221" s="33">
        <v>0.877810103147316</v>
      </c>
      <c r="G221" s="33">
        <v>1.4102564102564099</v>
      </c>
      <c r="H221" s="33">
        <v>0.802207911683533</v>
      </c>
      <c r="I221" s="33">
        <v>0.62831580599591896</v>
      </c>
      <c r="J221" s="33">
        <v>0.48192771084337399</v>
      </c>
      <c r="K221" s="33">
        <v>0.95572434234901804</v>
      </c>
      <c r="L221" s="33">
        <v>0.9093333333333331</v>
      </c>
      <c r="M221" s="33">
        <v>0</v>
      </c>
      <c r="N221" s="33">
        <v>0</v>
      </c>
      <c r="O221" s="33">
        <v>1.38251366120219</v>
      </c>
      <c r="P221" s="33">
        <v>18.6666666666667</v>
      </c>
      <c r="Q221" s="33">
        <v>0</v>
      </c>
      <c r="R221" s="33"/>
      <c r="S221" s="33">
        <v>1.27586206896552</v>
      </c>
      <c r="T221" s="33">
        <v>0.65869705439690296</v>
      </c>
      <c r="U221" s="33">
        <v>2.375</v>
      </c>
      <c r="V221" s="33">
        <v>1.1133124782759798</v>
      </c>
      <c r="W221" s="33">
        <v>0.41480446927374298</v>
      </c>
      <c r="X221" s="33">
        <v>0</v>
      </c>
      <c r="Y221" s="33">
        <v>3.2143950995405794</v>
      </c>
      <c r="Z221" s="33">
        <v>0.36660268714011501</v>
      </c>
      <c r="AA221" s="33">
        <v>0.75</v>
      </c>
      <c r="AB221" s="33">
        <v>0</v>
      </c>
      <c r="AC221" s="33">
        <v>4.5493910690121799</v>
      </c>
      <c r="AD221" s="33">
        <v>0.92716535433070901</v>
      </c>
      <c r="AE221" s="33">
        <v>0.03</v>
      </c>
      <c r="AF221" s="33">
        <v>1.5185959047221098</v>
      </c>
      <c r="AG221" s="33">
        <v>2.7837338262476896</v>
      </c>
      <c r="AH221" s="33">
        <v>0.875</v>
      </c>
      <c r="AI221" s="33">
        <v>0</v>
      </c>
      <c r="AJ221" s="33">
        <v>0.48666695201814797</v>
      </c>
      <c r="AK221" s="33">
        <v>0</v>
      </c>
      <c r="AL221" s="33">
        <v>0.41176470588235298</v>
      </c>
      <c r="AM221" s="33">
        <v>1.0150375939849601</v>
      </c>
      <c r="AN221" s="33">
        <v>5.5988587944177901</v>
      </c>
      <c r="AO221" s="33">
        <v>0.315656710428252</v>
      </c>
      <c r="AP221" s="33">
        <v>0.6940330314331381</v>
      </c>
      <c r="AQ221" s="33">
        <v>1</v>
      </c>
      <c r="AR221" s="33">
        <v>1.10367454068241</v>
      </c>
      <c r="AS221" s="33">
        <v>2.9441233140655196</v>
      </c>
      <c r="AT221" s="33">
        <v>9.9685314685314683</v>
      </c>
      <c r="AU221" s="33">
        <v>6.23476117996666</v>
      </c>
      <c r="AV221" s="33">
        <v>0.280527127435861</v>
      </c>
      <c r="AW221" s="33">
        <v>3.1308411214953296</v>
      </c>
      <c r="AX221" s="33">
        <v>4</v>
      </c>
      <c r="AY221" s="33">
        <v>2.5052631578947397</v>
      </c>
      <c r="AZ221" s="33"/>
      <c r="BA221" s="33">
        <v>3.8373983739837398</v>
      </c>
      <c r="BB221" s="33">
        <v>1.37183718371837</v>
      </c>
      <c r="BC221" s="33">
        <v>0</v>
      </c>
      <c r="BD221" s="33">
        <v>4.04930332261522</v>
      </c>
      <c r="BE221" s="33">
        <v>1.18462083628632</v>
      </c>
      <c r="BF221" s="33">
        <v>0.71910112359550604</v>
      </c>
      <c r="BG221" s="33">
        <v>1.27094017094017</v>
      </c>
      <c r="BH221" s="33">
        <v>1.9979591836734698</v>
      </c>
      <c r="BI221" s="33">
        <v>8.9727463312368999E-2</v>
      </c>
      <c r="BJ221" s="33">
        <v>0.61376811594202896</v>
      </c>
      <c r="BK221" s="33">
        <v>0.42148465381870104</v>
      </c>
      <c r="BL221" s="33">
        <v>0.78046811945116989</v>
      </c>
      <c r="BM221" s="33">
        <v>1.5</v>
      </c>
      <c r="BN221" s="33">
        <v>3.0764227642276398</v>
      </c>
      <c r="BO221" s="33">
        <v>2.2083333333333299</v>
      </c>
      <c r="BP221" s="33"/>
      <c r="BQ221" s="33">
        <v>0.94444444444444409</v>
      </c>
      <c r="BR221" s="33">
        <v>3.67269736842105</v>
      </c>
      <c r="BS221" s="33">
        <v>0.63157894736842102</v>
      </c>
      <c r="BT221" s="33">
        <v>0.30753163779334097</v>
      </c>
      <c r="BU221" s="33">
        <v>0.67672068025028098</v>
      </c>
      <c r="BV221" s="33"/>
      <c r="BW221" s="33">
        <v>0.74045815427197903</v>
      </c>
      <c r="BX221" s="33">
        <v>1.4081905456312998</v>
      </c>
      <c r="BY221" s="33">
        <v>3.74924924924925</v>
      </c>
      <c r="BZ221" s="33">
        <v>1.1422594142259399</v>
      </c>
      <c r="CA221" s="33">
        <v>2.0882352941176499</v>
      </c>
      <c r="CB221" s="33">
        <v>0.8125</v>
      </c>
      <c r="CC221" s="33">
        <v>0</v>
      </c>
      <c r="CD221" s="33">
        <v>1.4545454545454499</v>
      </c>
      <c r="CE221" s="33">
        <v>4.7870901553536305</v>
      </c>
      <c r="CF221" s="33">
        <v>1.6</v>
      </c>
      <c r="CG221" s="33">
        <v>1.1761800219539</v>
      </c>
      <c r="CR221" s="14"/>
      <c r="CS221" s="14"/>
    </row>
    <row r="222" spans="1:98" x14ac:dyDescent="0.2">
      <c r="A222" s="2" t="s">
        <v>152</v>
      </c>
      <c r="D222" s="33">
        <v>1</v>
      </c>
      <c r="E222" s="33">
        <v>0.71245219662344905</v>
      </c>
      <c r="F222" s="33">
        <v>1.1123199059100302</v>
      </c>
      <c r="G222" s="33">
        <v>1.09593246354566</v>
      </c>
      <c r="H222" s="33">
        <v>0.439911544913833</v>
      </c>
      <c r="I222" s="33">
        <v>1.0301342691486099</v>
      </c>
      <c r="J222" s="33">
        <v>0.34676041629702503</v>
      </c>
      <c r="K222" s="33">
        <v>0.831488314883149</v>
      </c>
      <c r="L222" s="33">
        <v>1.0160586835844598</v>
      </c>
      <c r="M222" s="33">
        <v>0.82352941176470607</v>
      </c>
      <c r="N222" s="33">
        <v>1.37096774193548</v>
      </c>
      <c r="O222" s="33">
        <v>1.9764098783634398</v>
      </c>
      <c r="P222" s="33">
        <v>0.116414435389988</v>
      </c>
      <c r="Q222" s="33">
        <v>0</v>
      </c>
      <c r="R222" s="33"/>
      <c r="S222" s="33">
        <v>2.6921284308648397</v>
      </c>
      <c r="T222" s="33">
        <v>0.30554996983711996</v>
      </c>
      <c r="U222" s="33">
        <v>2.1833333333333296</v>
      </c>
      <c r="V222" s="33">
        <v>0.95795836131631995</v>
      </c>
      <c r="W222" s="33">
        <v>1.59642032332564</v>
      </c>
      <c r="X222" s="33">
        <v>5.6428571428571397</v>
      </c>
      <c r="Y222" s="33">
        <v>1.4052785179545699</v>
      </c>
      <c r="Z222" s="33">
        <v>0.99802473376846501</v>
      </c>
      <c r="AA222" s="33">
        <v>0.198275862068966</v>
      </c>
      <c r="AB222" s="33">
        <v>0</v>
      </c>
      <c r="AC222" s="33">
        <v>1.3</v>
      </c>
      <c r="AD222" s="33">
        <v>1.33992197659298</v>
      </c>
      <c r="AE222" s="33">
        <v>1.1089743589743599</v>
      </c>
      <c r="AF222" s="33">
        <v>1</v>
      </c>
      <c r="AG222" s="33">
        <v>2.5634711228378699</v>
      </c>
      <c r="AH222" s="33">
        <v>2.1000721674284297</v>
      </c>
      <c r="AI222" s="33">
        <v>0</v>
      </c>
      <c r="AJ222" s="33">
        <v>0.67418286109874903</v>
      </c>
      <c r="AK222" s="33">
        <v>1.01875</v>
      </c>
      <c r="AL222" s="33">
        <v>0</v>
      </c>
      <c r="AM222" s="33">
        <v>0.30750023120318098</v>
      </c>
      <c r="AN222" s="33">
        <v>9.7273326934466091</v>
      </c>
      <c r="AO222" s="33">
        <v>1.3778201320863401</v>
      </c>
      <c r="AP222" s="33">
        <v>3.0197343453510399</v>
      </c>
      <c r="AQ222" s="33">
        <v>1.6923076923076901</v>
      </c>
      <c r="AR222" s="33">
        <v>1.0826827537260499</v>
      </c>
      <c r="AS222" s="33">
        <v>0.86490623804056699</v>
      </c>
      <c r="AT222" s="33">
        <v>2.0031910650179499</v>
      </c>
      <c r="AU222" s="33">
        <v>1.4051734858848399</v>
      </c>
      <c r="AV222" s="33">
        <v>0.90759685341802998</v>
      </c>
      <c r="AW222" s="33">
        <v>1.7238200589970498</v>
      </c>
      <c r="AX222" s="33">
        <v>2</v>
      </c>
      <c r="AY222" s="33">
        <v>3.0552868002764297</v>
      </c>
      <c r="AZ222" s="33"/>
      <c r="BA222" s="33">
        <v>2.7167769092002398</v>
      </c>
      <c r="BB222" s="33">
        <v>2.33777429467085</v>
      </c>
      <c r="BC222" s="33">
        <v>2.1408450704225399</v>
      </c>
      <c r="BD222" s="33">
        <v>1.7284669555796299</v>
      </c>
      <c r="BE222" s="33">
        <v>0.29603547209180997</v>
      </c>
      <c r="BF222" s="33">
        <v>4.1666666666666705</v>
      </c>
      <c r="BG222" s="33">
        <v>2.2497683039851699</v>
      </c>
      <c r="BH222" s="33">
        <v>1.4901712111604299</v>
      </c>
      <c r="BI222" s="33">
        <v>0.42450028096652503</v>
      </c>
      <c r="BJ222" s="33">
        <v>2.2764666217127401</v>
      </c>
      <c r="BK222" s="33">
        <v>1.3520591341077099</v>
      </c>
      <c r="BL222" s="33">
        <v>1.4200100721839899</v>
      </c>
      <c r="BM222" s="33">
        <v>0.16155390900907099</v>
      </c>
      <c r="BN222" s="33">
        <v>0.85171862509992002</v>
      </c>
      <c r="BO222" s="33">
        <v>3.4819217434373497</v>
      </c>
      <c r="BP222" s="33"/>
      <c r="BQ222" s="33">
        <v>1.21714285714286</v>
      </c>
      <c r="BR222" s="33">
        <v>0</v>
      </c>
      <c r="BS222" s="33">
        <v>0</v>
      </c>
      <c r="BT222" s="33">
        <v>1.57184750733138</v>
      </c>
      <c r="BU222" s="33">
        <v>1.3496062992125999</v>
      </c>
      <c r="BV222" s="33"/>
      <c r="BW222" s="33">
        <v>0.80422293442346404</v>
      </c>
      <c r="BX222" s="33">
        <v>2.0052081145785201</v>
      </c>
      <c r="BY222" s="33">
        <v>4.6262365591397794</v>
      </c>
      <c r="BZ222" s="33">
        <v>1.1653703314413799</v>
      </c>
      <c r="CA222" s="33">
        <v>0.78358208955223907</v>
      </c>
      <c r="CB222" s="33">
        <v>0.929824561403509</v>
      </c>
      <c r="CC222" s="33">
        <v>14.9115315776016</v>
      </c>
      <c r="CD222" s="33">
        <v>0.19391261659302902</v>
      </c>
      <c r="CE222" s="33">
        <v>2.0324464248663698</v>
      </c>
      <c r="CF222" s="33">
        <v>1.9964285714285699</v>
      </c>
      <c r="CG222" s="33">
        <v>1.81194029850746</v>
      </c>
      <c r="CR222" s="14"/>
      <c r="CS222" s="14"/>
    </row>
    <row r="223" spans="1:98" x14ac:dyDescent="0.2">
      <c r="A223" s="2" t="s">
        <v>153</v>
      </c>
      <c r="D223" s="33">
        <v>0.75</v>
      </c>
      <c r="E223" s="33">
        <v>0.84</v>
      </c>
      <c r="F223" s="33">
        <v>1.02</v>
      </c>
      <c r="G223" s="33">
        <v>1.35</v>
      </c>
      <c r="H223" s="33">
        <v>0.5</v>
      </c>
      <c r="I223" s="33">
        <v>0.8</v>
      </c>
      <c r="J223" s="33">
        <v>1.0900000000000001</v>
      </c>
      <c r="K223" s="33">
        <v>0.65</v>
      </c>
      <c r="L223" s="33">
        <v>1.06</v>
      </c>
      <c r="M223" s="33">
        <v>0.97</v>
      </c>
      <c r="N223" s="33">
        <v>3.71</v>
      </c>
      <c r="O223" s="33">
        <v>1.08</v>
      </c>
      <c r="P223" s="33">
        <v>0.64</v>
      </c>
      <c r="Q223" s="33">
        <v>3.28</v>
      </c>
      <c r="R223" s="33"/>
      <c r="S223" s="33">
        <v>3.08</v>
      </c>
      <c r="T223" s="33">
        <v>0.49</v>
      </c>
      <c r="U223" s="33">
        <v>1.55</v>
      </c>
      <c r="V223" s="33">
        <v>0.45</v>
      </c>
      <c r="W223" s="33">
        <v>3.73</v>
      </c>
      <c r="X223" s="33">
        <v>0.89</v>
      </c>
      <c r="Y223" s="33">
        <v>1.04</v>
      </c>
      <c r="Z223" s="33">
        <v>0.93</v>
      </c>
      <c r="AA223" s="33">
        <v>2.13</v>
      </c>
      <c r="AB223" s="33">
        <v>1.66</v>
      </c>
      <c r="AC223" s="33">
        <v>3.08</v>
      </c>
      <c r="AD223" s="33">
        <v>1.29</v>
      </c>
      <c r="AE223" s="33">
        <v>2.0099999999999998</v>
      </c>
      <c r="AF223" s="33">
        <v>0.4</v>
      </c>
      <c r="AG223" s="33">
        <v>2.7</v>
      </c>
      <c r="AH223" s="33">
        <v>1.39</v>
      </c>
      <c r="AI223" s="33">
        <v>3.83</v>
      </c>
      <c r="AJ223" s="33">
        <v>0.83</v>
      </c>
      <c r="AK223" s="33">
        <v>0.35</v>
      </c>
      <c r="AL223" s="33">
        <v>1.88</v>
      </c>
      <c r="AM223" s="33">
        <v>0.69</v>
      </c>
      <c r="AN223" s="33">
        <v>4.51</v>
      </c>
      <c r="AO223" s="33">
        <v>0.97</v>
      </c>
      <c r="AP223" s="33">
        <v>1.31</v>
      </c>
      <c r="AQ223" s="33">
        <v>3.16</v>
      </c>
      <c r="AR223" s="33">
        <v>0.92</v>
      </c>
      <c r="AS223" s="33">
        <v>0.9</v>
      </c>
      <c r="AT223" s="33">
        <v>2.2200000000000002</v>
      </c>
      <c r="AU223" s="33">
        <v>4.33</v>
      </c>
      <c r="AV223" s="33">
        <v>0.96</v>
      </c>
      <c r="AW223" s="33">
        <v>1.2</v>
      </c>
      <c r="AX223" s="33">
        <v>2.86</v>
      </c>
      <c r="AY223" s="33">
        <v>1.33</v>
      </c>
      <c r="AZ223" s="33"/>
      <c r="BA223" s="33">
        <v>2.65</v>
      </c>
      <c r="BB223" s="33">
        <v>1.61</v>
      </c>
      <c r="BC223" s="33">
        <v>1.49</v>
      </c>
      <c r="BD223" s="33">
        <v>1.8</v>
      </c>
      <c r="BE223" s="33">
        <v>1.01</v>
      </c>
      <c r="BF223" s="33">
        <v>3</v>
      </c>
      <c r="BG223" s="33">
        <v>0.96</v>
      </c>
      <c r="BH223" s="33">
        <v>1.39</v>
      </c>
      <c r="BI223" s="33">
        <v>0.74</v>
      </c>
      <c r="BJ223" s="33">
        <v>0.96</v>
      </c>
      <c r="BK223" s="33">
        <v>1.1399999999999999</v>
      </c>
      <c r="BL223" s="33">
        <v>1.3</v>
      </c>
      <c r="BM223" s="33">
        <v>1.46</v>
      </c>
      <c r="BN223" s="33">
        <v>1.36</v>
      </c>
      <c r="BO223" s="33">
        <v>1.1100000000000001</v>
      </c>
      <c r="BP223" s="33"/>
      <c r="BQ223" s="33">
        <v>1.04</v>
      </c>
      <c r="BR223" s="33">
        <v>2.44</v>
      </c>
      <c r="BS223" s="33">
        <v>1.62</v>
      </c>
      <c r="BT223" s="33">
        <v>0.4</v>
      </c>
      <c r="BU223" s="33">
        <v>0.53</v>
      </c>
      <c r="BV223" s="33"/>
      <c r="BW223" s="33">
        <v>0.7</v>
      </c>
      <c r="BX223" s="33">
        <v>0.98</v>
      </c>
      <c r="BY223" s="33">
        <v>1.45</v>
      </c>
      <c r="BZ223" s="33">
        <v>0.92</v>
      </c>
      <c r="CA223" s="33">
        <v>0.82</v>
      </c>
      <c r="CB223" s="33">
        <v>1.71</v>
      </c>
      <c r="CC223" s="33">
        <v>14.63</v>
      </c>
      <c r="CD223" s="33">
        <v>5.25</v>
      </c>
      <c r="CE223" s="33">
        <v>3.13</v>
      </c>
      <c r="CF223" s="33">
        <v>0.56999999999999995</v>
      </c>
      <c r="CG223" s="33">
        <v>0.92</v>
      </c>
      <c r="CR223" s="14"/>
      <c r="CS223" s="14"/>
    </row>
    <row r="224" spans="1:98" x14ac:dyDescent="0.2">
      <c r="CQ224" s="2"/>
    </row>
    <row r="225" spans="95:95" x14ac:dyDescent="0.2">
      <c r="CQ225" s="2"/>
    </row>
    <row r="226" spans="95:95" x14ac:dyDescent="0.2">
      <c r="CQ226" s="2"/>
    </row>
    <row r="227" spans="95:95" x14ac:dyDescent="0.2">
      <c r="CQ227" s="2"/>
    </row>
    <row r="228" spans="95:95" x14ac:dyDescent="0.2">
      <c r="CQ228" s="2"/>
    </row>
    <row r="229" spans="95:95" x14ac:dyDescent="0.2">
      <c r="CQ229" s="2"/>
    </row>
    <row r="230" spans="95:95" x14ac:dyDescent="0.2">
      <c r="CQ230" s="2"/>
    </row>
    <row r="231" spans="95:95" x14ac:dyDescent="0.2">
      <c r="CQ231" s="2"/>
    </row>
    <row r="232" spans="95:95" x14ac:dyDescent="0.2">
      <c r="CQ232" s="2"/>
    </row>
    <row r="233" spans="95:95" x14ac:dyDescent="0.2">
      <c r="CQ233" s="2"/>
    </row>
    <row r="234" spans="95:95" x14ac:dyDescent="0.2">
      <c r="CQ234" s="2"/>
    </row>
    <row r="235" spans="95:95" x14ac:dyDescent="0.2">
      <c r="CQ235" s="2"/>
    </row>
    <row r="236" spans="95:95" x14ac:dyDescent="0.2">
      <c r="CQ236" s="2"/>
    </row>
    <row r="237" spans="95:95" x14ac:dyDescent="0.2">
      <c r="CQ237" s="2"/>
    </row>
    <row r="238" spans="95:95" x14ac:dyDescent="0.2">
      <c r="CQ238" s="2"/>
    </row>
    <row r="239" spans="95:95" x14ac:dyDescent="0.2">
      <c r="CQ239" s="2"/>
    </row>
    <row r="240" spans="95:95" x14ac:dyDescent="0.2">
      <c r="CQ240" s="2"/>
    </row>
    <row r="241" spans="95:95" x14ac:dyDescent="0.2">
      <c r="CQ241" s="2"/>
    </row>
    <row r="242" spans="95:95" x14ac:dyDescent="0.2">
      <c r="CQ242" s="2"/>
    </row>
    <row r="243" spans="95:95" x14ac:dyDescent="0.2">
      <c r="CQ243" s="2"/>
    </row>
    <row r="244" spans="95:95" x14ac:dyDescent="0.2">
      <c r="CQ244" s="2"/>
    </row>
    <row r="245" spans="95:95" x14ac:dyDescent="0.2">
      <c r="CQ245" s="2"/>
    </row>
    <row r="246" spans="95:95" x14ac:dyDescent="0.2">
      <c r="CQ246" s="2"/>
    </row>
    <row r="247" spans="95:95" x14ac:dyDescent="0.2">
      <c r="CQ247" s="2"/>
    </row>
    <row r="248" spans="95:95" x14ac:dyDescent="0.2">
      <c r="CQ248" s="2"/>
    </row>
    <row r="249" spans="95:95" x14ac:dyDescent="0.2">
      <c r="CQ249" s="2"/>
    </row>
    <row r="250" spans="95:95" x14ac:dyDescent="0.2">
      <c r="CQ250" s="2"/>
    </row>
    <row r="251" spans="95:95" x14ac:dyDescent="0.2">
      <c r="CQ251" s="2"/>
    </row>
    <row r="252" spans="95:95" x14ac:dyDescent="0.2">
      <c r="CQ252" s="2"/>
    </row>
    <row r="253" spans="95:95" x14ac:dyDescent="0.2">
      <c r="CQ253" s="2"/>
    </row>
    <row r="254" spans="95:95" x14ac:dyDescent="0.2">
      <c r="CQ254" s="2"/>
    </row>
    <row r="255" spans="95:95" x14ac:dyDescent="0.2">
      <c r="CQ255" s="2"/>
    </row>
    <row r="256" spans="95:95" x14ac:dyDescent="0.2">
      <c r="CQ256" s="2"/>
    </row>
    <row r="257" spans="95:95" x14ac:dyDescent="0.2">
      <c r="CQ257" s="2"/>
    </row>
    <row r="258" spans="95:95" x14ac:dyDescent="0.2">
      <c r="CQ258" s="2"/>
    </row>
    <row r="259" spans="95:95" x14ac:dyDescent="0.2">
      <c r="CQ259" s="2"/>
    </row>
    <row r="260" spans="95:95" x14ac:dyDescent="0.2">
      <c r="CQ260" s="2"/>
    </row>
    <row r="261" spans="95:95" x14ac:dyDescent="0.2">
      <c r="CQ261" s="2"/>
    </row>
    <row r="262" spans="95:95" x14ac:dyDescent="0.2">
      <c r="CQ262" s="2"/>
    </row>
    <row r="263" spans="95:95" x14ac:dyDescent="0.2">
      <c r="CQ263" s="2"/>
    </row>
    <row r="264" spans="95:95" x14ac:dyDescent="0.2">
      <c r="CQ264" s="2"/>
    </row>
    <row r="265" spans="95:95" x14ac:dyDescent="0.2">
      <c r="CQ265" s="2"/>
    </row>
    <row r="266" spans="95:95" x14ac:dyDescent="0.2">
      <c r="CQ266" s="2"/>
    </row>
    <row r="267" spans="95:95" x14ac:dyDescent="0.2">
      <c r="CQ267" s="2"/>
    </row>
    <row r="268" spans="95:95" x14ac:dyDescent="0.2">
      <c r="CQ268" s="2"/>
    </row>
    <row r="269" spans="95:95" x14ac:dyDescent="0.2">
      <c r="CQ269" s="2"/>
    </row>
    <row r="270" spans="95:95" x14ac:dyDescent="0.2">
      <c r="CQ270" s="2"/>
    </row>
    <row r="271" spans="95:95" x14ac:dyDescent="0.2">
      <c r="CQ271" s="2"/>
    </row>
    <row r="272" spans="95:95" x14ac:dyDescent="0.2">
      <c r="CQ272" s="2"/>
    </row>
    <row r="273" spans="95:95" x14ac:dyDescent="0.2">
      <c r="CQ273" s="2"/>
    </row>
    <row r="274" spans="95:95" x14ac:dyDescent="0.2">
      <c r="CQ274" s="2"/>
    </row>
    <row r="275" spans="95:95" x14ac:dyDescent="0.2">
      <c r="CQ275" s="2"/>
    </row>
    <row r="276" spans="95:95" x14ac:dyDescent="0.2">
      <c r="CQ276" s="2"/>
    </row>
    <row r="277" spans="95:95" x14ac:dyDescent="0.2">
      <c r="CQ277" s="2"/>
    </row>
    <row r="278" spans="95:95" x14ac:dyDescent="0.2">
      <c r="CQ278" s="2"/>
    </row>
    <row r="279" spans="95:95" x14ac:dyDescent="0.2">
      <c r="CQ279" s="2"/>
    </row>
    <row r="280" spans="95:95" x14ac:dyDescent="0.2">
      <c r="CQ280" s="2"/>
    </row>
    <row r="281" spans="95:95" x14ac:dyDescent="0.2">
      <c r="CQ281" s="2"/>
    </row>
    <row r="282" spans="95:95" x14ac:dyDescent="0.2">
      <c r="CQ282" s="2"/>
    </row>
    <row r="283" spans="95:95" x14ac:dyDescent="0.2">
      <c r="CQ283" s="2"/>
    </row>
    <row r="284" spans="95:95" x14ac:dyDescent="0.2">
      <c r="CQ284" s="2"/>
    </row>
    <row r="285" spans="95:95" x14ac:dyDescent="0.2">
      <c r="CQ285" s="2"/>
    </row>
    <row r="286" spans="95:95" x14ac:dyDescent="0.2">
      <c r="CQ286" s="2"/>
    </row>
    <row r="287" spans="95:95" x14ac:dyDescent="0.2">
      <c r="CQ287" s="2"/>
    </row>
    <row r="288" spans="95:95" x14ac:dyDescent="0.2">
      <c r="CQ288" s="2"/>
    </row>
    <row r="289" spans="95:95" x14ac:dyDescent="0.2">
      <c r="CQ289" s="2"/>
    </row>
    <row r="290" spans="95:95" x14ac:dyDescent="0.2">
      <c r="CQ290" s="2"/>
    </row>
    <row r="291" spans="95:95" x14ac:dyDescent="0.2">
      <c r="CQ291" s="2"/>
    </row>
    <row r="292" spans="95:95" x14ac:dyDescent="0.2">
      <c r="CQ292" s="2"/>
    </row>
    <row r="293" spans="95:95" x14ac:dyDescent="0.2">
      <c r="CQ293" s="2"/>
    </row>
    <row r="294" spans="95:95" x14ac:dyDescent="0.2">
      <c r="CQ294" s="2"/>
    </row>
    <row r="295" spans="95:95" x14ac:dyDescent="0.2">
      <c r="CQ295" s="2"/>
    </row>
    <row r="296" spans="95:95" x14ac:dyDescent="0.2">
      <c r="CQ296" s="2"/>
    </row>
    <row r="297" spans="95:95" x14ac:dyDescent="0.2">
      <c r="CQ297" s="2"/>
    </row>
    <row r="298" spans="95:95" x14ac:dyDescent="0.2">
      <c r="CQ298" s="2"/>
    </row>
    <row r="299" spans="95:95" x14ac:dyDescent="0.2">
      <c r="CQ299" s="2"/>
    </row>
    <row r="300" spans="95:95" x14ac:dyDescent="0.2">
      <c r="CQ300" s="2"/>
    </row>
    <row r="301" spans="95:95" x14ac:dyDescent="0.2">
      <c r="CQ301" s="2"/>
    </row>
    <row r="302" spans="95:95" x14ac:dyDescent="0.2">
      <c r="CQ302" s="2"/>
    </row>
    <row r="303" spans="95:95" x14ac:dyDescent="0.2">
      <c r="CQ303" s="2"/>
    </row>
    <row r="304" spans="95:95" x14ac:dyDescent="0.2">
      <c r="CQ304" s="2"/>
    </row>
    <row r="305" spans="95:95" x14ac:dyDescent="0.2">
      <c r="CQ305" s="2"/>
    </row>
    <row r="306" spans="95:95" x14ac:dyDescent="0.2">
      <c r="CQ306" s="2"/>
    </row>
    <row r="307" spans="95:95" x14ac:dyDescent="0.2">
      <c r="CQ307" s="2"/>
    </row>
    <row r="308" spans="95:95" x14ac:dyDescent="0.2">
      <c r="CQ308" s="2"/>
    </row>
    <row r="309" spans="95:95" x14ac:dyDescent="0.2">
      <c r="CQ309" s="2"/>
    </row>
    <row r="310" spans="95:95" x14ac:dyDescent="0.2">
      <c r="CQ310" s="2"/>
    </row>
    <row r="311" spans="95:95" x14ac:dyDescent="0.2">
      <c r="CQ311" s="2"/>
    </row>
    <row r="312" spans="95:95" x14ac:dyDescent="0.2">
      <c r="CQ312" s="2"/>
    </row>
    <row r="313" spans="95:95" x14ac:dyDescent="0.2">
      <c r="CQ313" s="2"/>
    </row>
    <row r="314" spans="95:95" x14ac:dyDescent="0.2">
      <c r="CQ314" s="2"/>
    </row>
    <row r="315" spans="95:95" x14ac:dyDescent="0.2">
      <c r="CQ315" s="2"/>
    </row>
    <row r="316" spans="95:95" x14ac:dyDescent="0.2">
      <c r="CQ316" s="2"/>
    </row>
    <row r="317" spans="95:95" x14ac:dyDescent="0.2">
      <c r="CQ317" s="2"/>
    </row>
    <row r="318" spans="95:95" x14ac:dyDescent="0.2">
      <c r="CQ318" s="2"/>
    </row>
    <row r="319" spans="95:95" x14ac:dyDescent="0.2">
      <c r="CQ319" s="2"/>
    </row>
    <row r="320" spans="95:95" x14ac:dyDescent="0.2">
      <c r="CQ320" s="2"/>
    </row>
    <row r="321" spans="95:95" x14ac:dyDescent="0.2">
      <c r="CQ321" s="2"/>
    </row>
  </sheetData>
  <phoneticPr fontId="8" type="noConversion"/>
  <printOptions headings="1" gridLines="1"/>
  <pageMargins left="0.74803149606299213" right="0.74803149606299213" top="0.98425196850393704" bottom="0.98425196850393704" header="0.51181102362204722" footer="0.51181102362204722"/>
  <pageSetup scale="1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S664"/>
  <sheetViews>
    <sheetView topLeftCell="A7" zoomScale="85" workbookViewId="0">
      <pane ySplit="5355" topLeftCell="A123"/>
      <selection activeCell="D16" sqref="D16"/>
      <selection pane="bottomLeft" activeCell="E139" sqref="E139"/>
    </sheetView>
  </sheetViews>
  <sheetFormatPr defaultColWidth="25.7109375" defaultRowHeight="12.75" x14ac:dyDescent="0.2"/>
  <cols>
    <col min="1" max="1" width="81.85546875" style="2" bestFit="1" customWidth="1"/>
    <col min="2" max="95" width="25.7109375" style="14" customWidth="1"/>
    <col min="96" max="16384" width="25.7109375" style="2"/>
  </cols>
  <sheetData>
    <row r="1" spans="1:94" s="5" customFormat="1" ht="48" customHeight="1" x14ac:dyDescent="0.2">
      <c r="A1" s="40" t="s">
        <v>329</v>
      </c>
      <c r="B1" s="40"/>
      <c r="C1" s="40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286</v>
      </c>
      <c r="K1" s="12" t="s">
        <v>251</v>
      </c>
      <c r="L1" s="12" t="s">
        <v>156</v>
      </c>
      <c r="M1" s="12" t="s">
        <v>252</v>
      </c>
      <c r="N1" s="12" t="s">
        <v>289</v>
      </c>
      <c r="O1" s="12" t="s">
        <v>290</v>
      </c>
      <c r="P1" s="12" t="s">
        <v>253</v>
      </c>
      <c r="Q1" s="12" t="s">
        <v>154</v>
      </c>
      <c r="R1" s="12" t="s">
        <v>254</v>
      </c>
      <c r="S1" s="12" t="s">
        <v>262</v>
      </c>
      <c r="T1" s="68" t="s">
        <v>6</v>
      </c>
      <c r="U1" s="12" t="s">
        <v>155</v>
      </c>
      <c r="V1" s="12" t="s">
        <v>291</v>
      </c>
      <c r="W1" s="12" t="s">
        <v>292</v>
      </c>
      <c r="X1" s="12" t="s">
        <v>255</v>
      </c>
      <c r="Y1" s="12" t="s">
        <v>256</v>
      </c>
      <c r="Z1" s="12" t="s">
        <v>277</v>
      </c>
      <c r="AA1" s="12" t="s">
        <v>278</v>
      </c>
      <c r="AB1" s="12" t="s">
        <v>279</v>
      </c>
      <c r="AC1" s="73" t="s">
        <v>317</v>
      </c>
      <c r="AD1" s="12" t="s">
        <v>12</v>
      </c>
      <c r="AE1" s="12" t="s">
        <v>201</v>
      </c>
      <c r="AF1" s="12" t="s">
        <v>53</v>
      </c>
      <c r="AG1" s="12" t="s">
        <v>13</v>
      </c>
      <c r="AH1" s="12" t="s">
        <v>264</v>
      </c>
      <c r="AI1" s="12" t="s">
        <v>14</v>
      </c>
      <c r="AJ1" s="12" t="s">
        <v>15</v>
      </c>
      <c r="AK1" s="12" t="s">
        <v>17</v>
      </c>
      <c r="AL1" s="12" t="s">
        <v>258</v>
      </c>
      <c r="AM1" s="12" t="s">
        <v>18</v>
      </c>
      <c r="AN1" s="12" t="s">
        <v>19</v>
      </c>
      <c r="AO1" s="12" t="s">
        <v>20</v>
      </c>
      <c r="AP1" s="12" t="s">
        <v>21</v>
      </c>
      <c r="AQ1" s="12" t="s">
        <v>22</v>
      </c>
      <c r="AR1" s="12" t="s">
        <v>23</v>
      </c>
      <c r="AS1" s="12" t="s">
        <v>265</v>
      </c>
      <c r="AT1" s="67" t="s">
        <v>205</v>
      </c>
      <c r="AU1" s="12" t="s">
        <v>24</v>
      </c>
      <c r="AV1" s="12" t="s">
        <v>26</v>
      </c>
      <c r="AW1" s="12" t="s">
        <v>266</v>
      </c>
      <c r="AX1" s="12" t="s">
        <v>27</v>
      </c>
      <c r="AY1" s="12" t="s">
        <v>28</v>
      </c>
      <c r="AZ1" s="12" t="s">
        <v>29</v>
      </c>
      <c r="BA1" s="12" t="s">
        <v>30</v>
      </c>
      <c r="BB1" s="12" t="s">
        <v>282</v>
      </c>
      <c r="BC1" s="15" t="s">
        <v>7</v>
      </c>
      <c r="BD1" s="15" t="s">
        <v>206</v>
      </c>
      <c r="BE1" s="12" t="s">
        <v>31</v>
      </c>
      <c r="BF1" s="12" t="s">
        <v>39</v>
      </c>
      <c r="BG1" s="12" t="s">
        <v>32</v>
      </c>
      <c r="BH1" s="12" t="s">
        <v>33</v>
      </c>
      <c r="BI1" s="12" t="s">
        <v>268</v>
      </c>
      <c r="BJ1" s="12" t="s">
        <v>269</v>
      </c>
      <c r="BK1" s="12" t="s">
        <v>270</v>
      </c>
      <c r="BL1" s="12" t="s">
        <v>34</v>
      </c>
      <c r="BM1" s="12" t="s">
        <v>35</v>
      </c>
      <c r="BN1" s="12" t="s">
        <v>36</v>
      </c>
      <c r="BO1" s="12" t="s">
        <v>37</v>
      </c>
      <c r="BP1" s="12" t="s">
        <v>40</v>
      </c>
      <c r="BQ1" s="12" t="s">
        <v>38</v>
      </c>
      <c r="BR1" s="12" t="s">
        <v>62</v>
      </c>
      <c r="BS1" s="12" t="s">
        <v>204</v>
      </c>
      <c r="BT1" s="12" t="s">
        <v>3</v>
      </c>
      <c r="BU1" s="12" t="s">
        <v>41</v>
      </c>
      <c r="BV1" s="12" t="s">
        <v>42</v>
      </c>
      <c r="BW1" s="12" t="s">
        <v>44</v>
      </c>
      <c r="BX1" s="12" t="s">
        <v>217</v>
      </c>
      <c r="BY1" s="12" t="s">
        <v>45</v>
      </c>
      <c r="BZ1" s="12" t="s">
        <v>46</v>
      </c>
      <c r="CA1" s="12" t="s">
        <v>47</v>
      </c>
      <c r="CB1" s="12" t="s">
        <v>271</v>
      </c>
      <c r="CC1" s="12" t="s">
        <v>48</v>
      </c>
      <c r="CD1" s="12" t="s">
        <v>49</v>
      </c>
      <c r="CE1" s="12" t="s">
        <v>50</v>
      </c>
      <c r="CF1" s="12" t="s">
        <v>52</v>
      </c>
      <c r="CG1" s="12" t="s">
        <v>272</v>
      </c>
      <c r="CH1" s="12" t="s">
        <v>54</v>
      </c>
      <c r="CI1" s="12" t="s">
        <v>55</v>
      </c>
      <c r="CJ1" s="12" t="s">
        <v>56</v>
      </c>
      <c r="CK1" s="12" t="s">
        <v>57</v>
      </c>
      <c r="CL1" s="12"/>
      <c r="CM1" s="12"/>
      <c r="CN1" s="12"/>
      <c r="CO1" s="12"/>
      <c r="CP1" s="12"/>
    </row>
    <row r="2" spans="1:94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3"/>
      <c r="BZ2" s="132"/>
      <c r="CA2" s="132"/>
      <c r="CB2" s="132"/>
      <c r="CC2" s="132"/>
    </row>
    <row r="3" spans="1:94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7"/>
      <c r="BZ3" s="126"/>
      <c r="CA3" s="126"/>
      <c r="CB3" s="126"/>
      <c r="CC3" s="126"/>
    </row>
    <row r="4" spans="1:94" s="125" customFormat="1" x14ac:dyDescent="0.2">
      <c r="A4" s="125" t="s">
        <v>348</v>
      </c>
      <c r="B4" s="125" t="s">
        <v>356</v>
      </c>
      <c r="C4" s="125">
        <v>2007</v>
      </c>
      <c r="D4" s="128">
        <f>D64+D65+D66+D67+D68+D69+D70+D71+D72+D74</f>
        <v>4536859.87</v>
      </c>
      <c r="E4" s="128">
        <f t="shared" ref="E4:BP4" si="0">E64+E65+E66+E67+E68+E69+E70+E71+E72+E74</f>
        <v>246193253</v>
      </c>
      <c r="F4" s="128">
        <f t="shared" si="0"/>
        <v>89527556.329999998</v>
      </c>
      <c r="G4" s="128">
        <f t="shared" si="0"/>
        <v>23136173.091999996</v>
      </c>
      <c r="H4" s="128">
        <f t="shared" si="0"/>
        <v>75143731.829999998</v>
      </c>
      <c r="I4" s="128">
        <f t="shared" si="0"/>
        <v>193224612.53999999</v>
      </c>
      <c r="J4" s="128">
        <f t="shared" si="0"/>
        <v>27737882.210000005</v>
      </c>
      <c r="K4" s="128">
        <f t="shared" si="0"/>
        <v>164901672</v>
      </c>
      <c r="L4" s="128">
        <f t="shared" si="0"/>
        <v>62070564.509999998</v>
      </c>
      <c r="M4" s="128">
        <f t="shared" si="0"/>
        <v>15539287.620000003</v>
      </c>
      <c r="N4" s="128">
        <f t="shared" si="0"/>
        <v>2175938.71</v>
      </c>
      <c r="O4" s="128">
        <f t="shared" si="0"/>
        <v>69948923.420000002</v>
      </c>
      <c r="P4" s="128">
        <f t="shared" si="0"/>
        <v>1392858.2100000002</v>
      </c>
      <c r="Q4" s="128">
        <f t="shared" si="0"/>
        <v>2906233.01</v>
      </c>
      <c r="R4" s="128">
        <f t="shared" si="0"/>
        <v>0</v>
      </c>
      <c r="S4" s="128">
        <f t="shared" si="0"/>
        <v>23984858.490000002</v>
      </c>
      <c r="T4" s="128">
        <f t="shared" si="0"/>
        <v>265717865</v>
      </c>
      <c r="U4" s="128">
        <f t="shared" si="0"/>
        <v>11558960.77</v>
      </c>
      <c r="V4" s="128">
        <f t="shared" si="0"/>
        <v>820627085</v>
      </c>
      <c r="W4" s="128">
        <f t="shared" si="0"/>
        <v>23202708.040000003</v>
      </c>
      <c r="X4" s="128">
        <f t="shared" si="0"/>
        <v>6083745.3700000001</v>
      </c>
      <c r="Y4" s="128">
        <f t="shared" si="0"/>
        <v>43993857.68</v>
      </c>
      <c r="Z4" s="128">
        <f t="shared" si="0"/>
        <v>68364809.980000004</v>
      </c>
      <c r="AA4" s="128">
        <f t="shared" si="0"/>
        <v>9645590.6600000001</v>
      </c>
      <c r="AB4" s="128">
        <f t="shared" si="0"/>
        <v>1092128.8899999999</v>
      </c>
      <c r="AC4" s="128">
        <f t="shared" si="0"/>
        <v>102152541.88</v>
      </c>
      <c r="AD4" s="128">
        <f t="shared" si="0"/>
        <v>159436582.37</v>
      </c>
      <c r="AE4" s="128">
        <f t="shared" si="0"/>
        <v>153634079.25</v>
      </c>
      <c r="AF4" s="128">
        <f t="shared" si="0"/>
        <v>5802503.120000001</v>
      </c>
      <c r="AG4" s="128">
        <f t="shared" si="0"/>
        <v>25675972.949999999</v>
      </c>
      <c r="AH4" s="128">
        <f t="shared" si="0"/>
        <v>144777882.61999997</v>
      </c>
      <c r="AI4" s="128">
        <f t="shared" si="0"/>
        <v>48162825.380000003</v>
      </c>
      <c r="AJ4" s="128">
        <f t="shared" si="0"/>
        <v>45996022</v>
      </c>
      <c r="AK4" s="128">
        <f t="shared" si="0"/>
        <v>3889797.56</v>
      </c>
      <c r="AL4" s="128">
        <f t="shared" si="0"/>
        <v>564562298.14999998</v>
      </c>
      <c r="AM4" s="128">
        <f t="shared" si="0"/>
        <v>755625.96999999986</v>
      </c>
      <c r="AN4" s="128">
        <f t="shared" si="0"/>
        <v>3086612.2399999998</v>
      </c>
      <c r="AO4" s="128">
        <f t="shared" si="0"/>
        <v>504004423.91999996</v>
      </c>
      <c r="AP4" s="128">
        <f t="shared" si="0"/>
        <v>6013977300</v>
      </c>
      <c r="AQ4" s="128">
        <f t="shared" si="0"/>
        <v>1023549173.6999999</v>
      </c>
      <c r="AR4" s="128">
        <f t="shared" si="0"/>
        <v>44723915.039999992</v>
      </c>
      <c r="AS4" s="128">
        <f t="shared" si="0"/>
        <v>11451235.609999998</v>
      </c>
      <c r="AT4" s="128">
        <f t="shared" si="0"/>
        <v>36184209</v>
      </c>
      <c r="AU4" s="128">
        <f t="shared" si="0"/>
        <v>286429341.63999999</v>
      </c>
      <c r="AV4" s="128">
        <f t="shared" si="0"/>
        <v>20422202.300000004</v>
      </c>
      <c r="AW4" s="128">
        <f t="shared" si="0"/>
        <v>22065310.760000002</v>
      </c>
      <c r="AX4" s="128">
        <f t="shared" si="0"/>
        <v>340215362.60000002</v>
      </c>
      <c r="AY4" s="128">
        <f t="shared" si="0"/>
        <v>16542039.799999999</v>
      </c>
      <c r="AZ4" s="128">
        <f t="shared" si="0"/>
        <v>16516568.35</v>
      </c>
      <c r="BA4" s="128">
        <f t="shared" si="0"/>
        <v>99467169.62000002</v>
      </c>
      <c r="BB4" s="128">
        <f t="shared" si="0"/>
        <v>278424</v>
      </c>
      <c r="BC4" s="128">
        <f t="shared" si="0"/>
        <v>109379897.40999998</v>
      </c>
      <c r="BD4" s="128">
        <f t="shared" si="0"/>
        <v>173910640.90000001</v>
      </c>
      <c r="BE4" s="128">
        <f t="shared" si="0"/>
        <v>120387803.65000001</v>
      </c>
      <c r="BF4" s="128">
        <f t="shared" si="0"/>
        <v>53522837.250000007</v>
      </c>
      <c r="BG4" s="128">
        <f t="shared" si="0"/>
        <v>40068981.320000008</v>
      </c>
      <c r="BH4" s="128">
        <f t="shared" si="0"/>
        <v>78976707.51000002</v>
      </c>
      <c r="BI4" s="128">
        <f t="shared" si="0"/>
        <v>74749728.650000006</v>
      </c>
      <c r="BJ4" s="128">
        <f t="shared" si="0"/>
        <v>6042907.7000000002</v>
      </c>
      <c r="BK4" s="128">
        <f t="shared" si="0"/>
        <v>172059955.85000002</v>
      </c>
      <c r="BL4" s="128">
        <f t="shared" si="0"/>
        <v>29747050.420000002</v>
      </c>
      <c r="BM4" s="128">
        <f t="shared" si="0"/>
        <v>37173548.579999991</v>
      </c>
      <c r="BN4" s="128">
        <f t="shared" si="0"/>
        <v>138636292.29000002</v>
      </c>
      <c r="BO4" s="128">
        <f t="shared" si="0"/>
        <v>23350633.75</v>
      </c>
      <c r="BP4" s="128">
        <f t="shared" si="0"/>
        <v>75999153.920000002</v>
      </c>
      <c r="BQ4" s="128">
        <f t="shared" ref="BQ4:CK4" si="1">BQ64+BQ65+BQ66+BQ67+BQ68+BQ69+BQ70+BQ71+BQ72+BQ74</f>
        <v>10666614.01</v>
      </c>
      <c r="BR4" s="128">
        <f t="shared" si="1"/>
        <v>64788299.890000008</v>
      </c>
      <c r="BS4" s="128">
        <f t="shared" si="1"/>
        <v>9695821.3999999985</v>
      </c>
      <c r="BT4" s="128">
        <f t="shared" si="1"/>
        <v>971952206.34000003</v>
      </c>
      <c r="BU4" s="128">
        <f t="shared" si="1"/>
        <v>11176445.510000002</v>
      </c>
      <c r="BV4" s="128">
        <f t="shared" si="1"/>
        <v>4898251.7299999995</v>
      </c>
      <c r="BW4" s="128">
        <f t="shared" si="1"/>
        <v>7071790.2999999998</v>
      </c>
      <c r="BX4" s="128">
        <f t="shared" si="1"/>
        <v>40931048.900000006</v>
      </c>
      <c r="BY4" s="128">
        <f t="shared" si="1"/>
        <v>140189571.24999997</v>
      </c>
      <c r="BZ4" s="128">
        <f t="shared" si="1"/>
        <v>14567655.58</v>
      </c>
      <c r="CA4" s="128">
        <f t="shared" si="1"/>
        <v>3722764130.6800003</v>
      </c>
      <c r="CB4" s="128">
        <f t="shared" si="1"/>
        <v>298835863</v>
      </c>
      <c r="CC4" s="128">
        <f t="shared" si="1"/>
        <v>19111422.73</v>
      </c>
      <c r="CD4" s="128">
        <f t="shared" si="1"/>
        <v>195878642.55999997</v>
      </c>
      <c r="CE4" s="128">
        <f t="shared" si="1"/>
        <v>43650263.360000007</v>
      </c>
      <c r="CF4" s="128">
        <f t="shared" si="1"/>
        <v>8598028.9399999995</v>
      </c>
      <c r="CG4" s="128">
        <f t="shared" si="1"/>
        <v>5348373</v>
      </c>
      <c r="CH4" s="128">
        <f t="shared" si="1"/>
        <v>4535696.9099999992</v>
      </c>
      <c r="CI4" s="128">
        <f t="shared" si="1"/>
        <v>39431903</v>
      </c>
      <c r="CJ4" s="128">
        <f t="shared" si="1"/>
        <v>131308756.62</v>
      </c>
      <c r="CK4" s="128">
        <f t="shared" si="1"/>
        <v>30946706.390000004</v>
      </c>
    </row>
    <row r="5" spans="1:94" s="125" customFormat="1" x14ac:dyDescent="0.2">
      <c r="A5" s="125" t="str">
        <f>A76</f>
        <v>Accumulated Amortization</v>
      </c>
      <c r="B5" s="192" t="s">
        <v>654</v>
      </c>
      <c r="C5" s="125">
        <v>2007</v>
      </c>
      <c r="D5" s="128">
        <f>D76</f>
        <v>-2584286.2000000002</v>
      </c>
      <c r="E5" s="128">
        <f t="shared" ref="E5:BP5" si="2">E76</f>
        <v>-97897299</v>
      </c>
      <c r="F5" s="128">
        <f t="shared" si="2"/>
        <v>-48844494.340000004</v>
      </c>
      <c r="G5" s="128">
        <f t="shared" si="2"/>
        <v>-6168549.5599999996</v>
      </c>
      <c r="H5" s="128">
        <f t="shared" si="2"/>
        <v>-16725547.539999999</v>
      </c>
      <c r="I5" s="128">
        <f t="shared" si="2"/>
        <v>-104290507.25</v>
      </c>
      <c r="J5" s="128">
        <f t="shared" si="2"/>
        <v>-11754666.18</v>
      </c>
      <c r="K5" s="128">
        <f t="shared" si="2"/>
        <v>-73820461</v>
      </c>
      <c r="L5" s="128">
        <f t="shared" si="2"/>
        <v>-24032611.98</v>
      </c>
      <c r="M5" s="128">
        <f t="shared" si="2"/>
        <v>-7619795.71</v>
      </c>
      <c r="N5" s="128">
        <f t="shared" si="2"/>
        <v>-1303139.21</v>
      </c>
      <c r="O5" s="128">
        <f t="shared" si="2"/>
        <v>-21462652.640000001</v>
      </c>
      <c r="P5" s="128">
        <f t="shared" si="2"/>
        <v>-345425.9</v>
      </c>
      <c r="Q5" s="128">
        <f t="shared" si="2"/>
        <v>-700670.81</v>
      </c>
      <c r="R5" s="128">
        <f t="shared" si="2"/>
        <v>0</v>
      </c>
      <c r="S5" s="128">
        <f t="shared" si="2"/>
        <v>-12238748.220000001</v>
      </c>
      <c r="T5" s="128">
        <f t="shared" si="2"/>
        <v>-88326661</v>
      </c>
      <c r="U5" s="128">
        <f t="shared" si="2"/>
        <v>-3634643.24</v>
      </c>
      <c r="V5" s="128">
        <f t="shared" si="2"/>
        <v>-364037045</v>
      </c>
      <c r="W5" s="128">
        <f t="shared" si="2"/>
        <v>-4887735.13</v>
      </c>
      <c r="X5" s="128">
        <f t="shared" si="2"/>
        <v>-4037772.39</v>
      </c>
      <c r="Y5" s="128">
        <f t="shared" si="2"/>
        <v>-10078195.890000001</v>
      </c>
      <c r="Z5" s="128">
        <f t="shared" si="2"/>
        <v>-35520873.399999999</v>
      </c>
      <c r="AA5" s="128">
        <f t="shared" si="2"/>
        <v>-6479990.0300000003</v>
      </c>
      <c r="AB5" s="128">
        <f t="shared" si="2"/>
        <v>-779762.5</v>
      </c>
      <c r="AC5" s="128">
        <f t="shared" si="2"/>
        <v>-45480756.719999999</v>
      </c>
      <c r="AD5" s="128">
        <f t="shared" si="2"/>
        <v>-90643190.089999989</v>
      </c>
      <c r="AE5" s="128">
        <f t="shared" si="2"/>
        <v>-86459259.349999994</v>
      </c>
      <c r="AF5" s="128">
        <f t="shared" si="2"/>
        <v>-4183930.74</v>
      </c>
      <c r="AG5" s="128">
        <f t="shared" si="2"/>
        <v>-10951970.23</v>
      </c>
      <c r="AH5" s="128">
        <f t="shared" si="2"/>
        <v>-37420370.259999998</v>
      </c>
      <c r="AI5" s="128">
        <f t="shared" si="2"/>
        <v>-15628649.360000001</v>
      </c>
      <c r="AJ5" s="128">
        <f t="shared" si="2"/>
        <v>-12886963</v>
      </c>
      <c r="AK5" s="128">
        <f t="shared" si="2"/>
        <v>-2933718.96</v>
      </c>
      <c r="AL5" s="128">
        <f t="shared" si="2"/>
        <v>-277963182.35000002</v>
      </c>
      <c r="AM5" s="128">
        <f t="shared" si="2"/>
        <v>-275164.90999999997</v>
      </c>
      <c r="AN5" s="128">
        <f t="shared" si="2"/>
        <v>-1173117.54</v>
      </c>
      <c r="AO5" s="128">
        <f t="shared" si="2"/>
        <v>-199060181.41</v>
      </c>
      <c r="AP5" s="128">
        <f t="shared" si="2"/>
        <v>-2305174300</v>
      </c>
      <c r="AQ5" s="128">
        <f t="shared" si="2"/>
        <v>-455406770.13</v>
      </c>
      <c r="AR5" s="128">
        <f t="shared" si="2"/>
        <v>-23392528.620000001</v>
      </c>
      <c r="AS5" s="128">
        <f t="shared" si="2"/>
        <v>-5699741.0899999999</v>
      </c>
      <c r="AT5" s="128">
        <f t="shared" si="2"/>
        <v>-11849144</v>
      </c>
      <c r="AU5" s="128">
        <f t="shared" si="2"/>
        <v>-122918702.28</v>
      </c>
      <c r="AV5" s="128">
        <f t="shared" si="2"/>
        <v>-9438134</v>
      </c>
      <c r="AW5" s="128">
        <f t="shared" si="2"/>
        <v>-6452405.75</v>
      </c>
      <c r="AX5" s="128">
        <f t="shared" si="2"/>
        <v>-152174477.94</v>
      </c>
      <c r="AY5" s="128">
        <f t="shared" si="2"/>
        <v>-8383709.0199999996</v>
      </c>
      <c r="AZ5" s="128">
        <f t="shared" si="2"/>
        <v>-9364816.4199999999</v>
      </c>
      <c r="BA5" s="128">
        <f t="shared" si="2"/>
        <v>-38390841.259999998</v>
      </c>
      <c r="BB5" s="128">
        <f t="shared" si="2"/>
        <v>-142487</v>
      </c>
      <c r="BC5" s="128">
        <f t="shared" si="2"/>
        <v>-48219038.920000002</v>
      </c>
      <c r="BD5" s="128">
        <f t="shared" si="2"/>
        <v>-83369385.170000002</v>
      </c>
      <c r="BE5" s="128">
        <f t="shared" si="2"/>
        <v>-58081913.200000003</v>
      </c>
      <c r="BF5" s="128">
        <f t="shared" si="2"/>
        <v>-25287471.969999999</v>
      </c>
      <c r="BG5" s="128">
        <f t="shared" si="2"/>
        <v>-16014700.93</v>
      </c>
      <c r="BH5" s="128">
        <f t="shared" si="2"/>
        <v>-30882579.210000001</v>
      </c>
      <c r="BI5" s="128">
        <f t="shared" si="2"/>
        <v>-41790297.619999997</v>
      </c>
      <c r="BJ5" s="128">
        <f t="shared" si="2"/>
        <v>-2568411.2599999998</v>
      </c>
      <c r="BK5" s="128">
        <f t="shared" si="2"/>
        <v>-59959914.490000002</v>
      </c>
      <c r="BL5" s="128">
        <f t="shared" si="2"/>
        <v>-13990622.52</v>
      </c>
      <c r="BM5" s="128">
        <f t="shared" si="2"/>
        <v>-21764120.030000001</v>
      </c>
      <c r="BN5" s="128">
        <f t="shared" si="2"/>
        <v>-70201259.230000004</v>
      </c>
      <c r="BO5" s="128">
        <f t="shared" si="2"/>
        <v>-14348515.98</v>
      </c>
      <c r="BP5" s="128">
        <f t="shared" si="2"/>
        <v>-42459337</v>
      </c>
      <c r="BQ5" s="128">
        <f t="shared" ref="BQ5:CK5" si="3">BQ76</f>
        <v>-6487599.9099999992</v>
      </c>
      <c r="BR5" s="128">
        <f t="shared" si="3"/>
        <v>-20852125.25</v>
      </c>
      <c r="BS5" s="128">
        <f t="shared" si="3"/>
        <v>-953822.41</v>
      </c>
      <c r="BT5" s="128">
        <f t="shared" si="3"/>
        <v>-426390843.14999998</v>
      </c>
      <c r="BU5" s="128">
        <f t="shared" si="3"/>
        <v>-7026240.6299999999</v>
      </c>
      <c r="BV5" s="128">
        <f t="shared" si="3"/>
        <v>-1138605.24</v>
      </c>
      <c r="BW5" s="128">
        <f t="shared" si="3"/>
        <v>-1964631.31</v>
      </c>
      <c r="BX5" s="128">
        <f t="shared" si="3"/>
        <v>-16679885.199999999</v>
      </c>
      <c r="BY5" s="128">
        <f t="shared" si="3"/>
        <v>-73220225.260000005</v>
      </c>
      <c r="BZ5" s="128">
        <f t="shared" si="3"/>
        <v>-7124293.8899999997</v>
      </c>
      <c r="CA5" s="128">
        <f t="shared" si="3"/>
        <v>-1870993473.1299999</v>
      </c>
      <c r="CB5" s="128">
        <f t="shared" si="3"/>
        <v>-147272539</v>
      </c>
      <c r="CC5" s="128">
        <f t="shared" si="3"/>
        <v>-9340895.5</v>
      </c>
      <c r="CD5" s="128">
        <f t="shared" si="3"/>
        <v>-83930905.709999993</v>
      </c>
      <c r="CE5" s="128">
        <f t="shared" si="3"/>
        <v>-22195329.530000001</v>
      </c>
      <c r="CF5" s="128">
        <f t="shared" si="3"/>
        <v>-4834173.1100000003</v>
      </c>
      <c r="CG5" s="128">
        <f t="shared" si="3"/>
        <v>-1576584</v>
      </c>
      <c r="CH5" s="128">
        <f t="shared" si="3"/>
        <v>-2629006.36</v>
      </c>
      <c r="CI5" s="128">
        <f t="shared" si="3"/>
        <v>-8811337</v>
      </c>
      <c r="CJ5" s="128">
        <f t="shared" si="3"/>
        <v>-55189437.859999999</v>
      </c>
      <c r="CK5" s="128">
        <f t="shared" si="3"/>
        <v>-11574147.109999999</v>
      </c>
    </row>
    <row r="6" spans="1:94" s="125" customFormat="1" x14ac:dyDescent="0.2">
      <c r="A6" s="197" t="s">
        <v>241</v>
      </c>
      <c r="B6" s="192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</row>
    <row r="7" spans="1:94" s="125" customFormat="1" x14ac:dyDescent="0.2">
      <c r="A7" s="125" t="s">
        <v>349</v>
      </c>
      <c r="B7" s="125" t="s">
        <v>357</v>
      </c>
      <c r="C7" s="125">
        <v>2007</v>
      </c>
      <c r="D7" s="129">
        <f>D174</f>
        <v>145894</v>
      </c>
      <c r="E7" s="129">
        <f t="shared" ref="E7:BP7" si="4">E174</f>
        <v>18475847</v>
      </c>
      <c r="F7" s="129">
        <f t="shared" si="4"/>
        <v>4858829</v>
      </c>
      <c r="G7" s="129">
        <f t="shared" si="4"/>
        <v>1357802</v>
      </c>
      <c r="H7" s="129">
        <f t="shared" si="4"/>
        <v>6684595</v>
      </c>
      <c r="I7" s="129">
        <f t="shared" si="4"/>
        <v>10241921.640000001</v>
      </c>
      <c r="J7" s="129">
        <f t="shared" si="4"/>
        <v>2266008.46</v>
      </c>
      <c r="K7" s="129">
        <f t="shared" si="4"/>
        <v>10013176</v>
      </c>
      <c r="L7" s="129">
        <f t="shared" si="4"/>
        <v>4403920.82</v>
      </c>
      <c r="M7" s="129">
        <f t="shared" si="4"/>
        <v>510940.98</v>
      </c>
      <c r="N7" s="129" t="str">
        <f t="shared" si="4"/>
        <v>NULL</v>
      </c>
      <c r="O7" s="129">
        <f t="shared" si="4"/>
        <v>6382676</v>
      </c>
      <c r="P7" s="129">
        <f t="shared" si="4"/>
        <v>74469.919999999998</v>
      </c>
      <c r="Q7" s="129">
        <f t="shared" si="4"/>
        <v>74996</v>
      </c>
      <c r="R7" s="129">
        <f t="shared" si="4"/>
        <v>0</v>
      </c>
      <c r="S7" s="129">
        <f t="shared" si="4"/>
        <v>1599540.41</v>
      </c>
      <c r="T7" s="129">
        <f t="shared" si="4"/>
        <v>10310307</v>
      </c>
      <c r="U7" s="129">
        <f t="shared" si="4"/>
        <v>1195735.1100000001</v>
      </c>
      <c r="V7" s="129">
        <f t="shared" si="4"/>
        <v>46620200</v>
      </c>
      <c r="W7" s="129">
        <f t="shared" si="4"/>
        <v>2099801.9</v>
      </c>
      <c r="X7" s="129">
        <f t="shared" si="4"/>
        <v>186279.98</v>
      </c>
      <c r="Y7" s="129">
        <f t="shared" si="4"/>
        <v>3713144</v>
      </c>
      <c r="Z7" s="129">
        <f t="shared" si="4"/>
        <v>3577541.39</v>
      </c>
      <c r="AA7" s="129">
        <f t="shared" si="4"/>
        <v>146935.22</v>
      </c>
      <c r="AB7" s="129">
        <f t="shared" si="4"/>
        <v>8003.85</v>
      </c>
      <c r="AC7" s="129">
        <f t="shared" si="4"/>
        <v>8616845</v>
      </c>
      <c r="AD7" s="129">
        <f t="shared" si="4"/>
        <v>6582362.9900000002</v>
      </c>
      <c r="AE7" s="129">
        <f t="shared" si="4"/>
        <v>6395614.9900000002</v>
      </c>
      <c r="AF7" s="129">
        <f t="shared" si="4"/>
        <v>186748</v>
      </c>
      <c r="AG7" s="129">
        <f t="shared" si="4"/>
        <v>2024352.24</v>
      </c>
      <c r="AH7" s="129">
        <f t="shared" si="4"/>
        <v>11331791</v>
      </c>
      <c r="AI7" s="129">
        <f t="shared" si="4"/>
        <v>3309123.26</v>
      </c>
      <c r="AJ7" s="129">
        <f t="shared" si="4"/>
        <v>3974253</v>
      </c>
      <c r="AK7" s="129">
        <f t="shared" si="4"/>
        <v>51780.19</v>
      </c>
      <c r="AL7" s="129">
        <f t="shared" si="4"/>
        <v>38502612</v>
      </c>
      <c r="AM7" s="129">
        <f t="shared" si="4"/>
        <v>90093</v>
      </c>
      <c r="AN7" s="129">
        <f t="shared" si="4"/>
        <v>67499</v>
      </c>
      <c r="AO7" s="129">
        <f t="shared" si="4"/>
        <v>30881875</v>
      </c>
      <c r="AP7" s="129">
        <f t="shared" si="4"/>
        <v>476000000</v>
      </c>
      <c r="AQ7" s="129">
        <f t="shared" si="4"/>
        <v>68695675</v>
      </c>
      <c r="AR7" s="129">
        <f t="shared" si="4"/>
        <v>2127841.9500000002</v>
      </c>
      <c r="AS7" s="129">
        <f t="shared" si="4"/>
        <v>1154772.77</v>
      </c>
      <c r="AT7" s="129">
        <f t="shared" si="4"/>
        <v>3083142</v>
      </c>
      <c r="AU7" s="129">
        <f t="shared" si="4"/>
        <v>16669946.310000001</v>
      </c>
      <c r="AV7" s="129">
        <f t="shared" si="4"/>
        <v>1144906</v>
      </c>
      <c r="AW7" s="129">
        <f t="shared" si="4"/>
        <v>1618531.06</v>
      </c>
      <c r="AX7" s="129">
        <f t="shared" si="4"/>
        <v>25018568</v>
      </c>
      <c r="AY7" s="129">
        <f t="shared" si="4"/>
        <v>1206434</v>
      </c>
      <c r="AZ7" s="129">
        <f t="shared" si="4"/>
        <v>1418741</v>
      </c>
      <c r="BA7" s="129">
        <f t="shared" si="4"/>
        <v>5089157.9000000004</v>
      </c>
      <c r="BB7" s="129">
        <f t="shared" si="4"/>
        <v>0</v>
      </c>
      <c r="BC7" s="129">
        <f t="shared" si="4"/>
        <v>6579556.9100000001</v>
      </c>
      <c r="BD7" s="129">
        <f t="shared" si="4"/>
        <v>17264150.18</v>
      </c>
      <c r="BE7" s="129">
        <f t="shared" si="4"/>
        <v>6400097</v>
      </c>
      <c r="BF7" s="129">
        <f t="shared" si="4"/>
        <v>10864053.18</v>
      </c>
      <c r="BG7" s="129">
        <f t="shared" si="4"/>
        <v>1537606.63</v>
      </c>
      <c r="BH7" s="129">
        <f t="shared" si="4"/>
        <v>6458620</v>
      </c>
      <c r="BI7" s="129">
        <f t="shared" si="4"/>
        <v>2482228</v>
      </c>
      <c r="BJ7" s="129">
        <f t="shared" si="4"/>
        <v>404175</v>
      </c>
      <c r="BK7" s="129">
        <f t="shared" si="4"/>
        <v>16575734</v>
      </c>
      <c r="BL7" s="129">
        <f t="shared" si="4"/>
        <v>1584588.35</v>
      </c>
      <c r="BM7" s="129">
        <f t="shared" si="4"/>
        <v>1165487</v>
      </c>
      <c r="BN7" s="129">
        <f t="shared" si="4"/>
        <v>8721855</v>
      </c>
      <c r="BO7" s="129">
        <f t="shared" si="4"/>
        <v>834648.54</v>
      </c>
      <c r="BP7" s="129">
        <f t="shared" si="4"/>
        <v>4062771</v>
      </c>
      <c r="BQ7" s="129">
        <f t="shared" ref="BQ7:CK7" si="5">BQ174</f>
        <v>183262.13</v>
      </c>
      <c r="BR7" s="129">
        <f t="shared" si="5"/>
        <v>5388661</v>
      </c>
      <c r="BS7" s="129">
        <f t="shared" si="5"/>
        <v>1249156.43</v>
      </c>
      <c r="BT7" s="129">
        <f t="shared" si="5"/>
        <v>62680364.490000002</v>
      </c>
      <c r="BU7" s="129">
        <f t="shared" si="5"/>
        <v>508785</v>
      </c>
      <c r="BV7" s="129">
        <f t="shared" si="5"/>
        <v>226508</v>
      </c>
      <c r="BW7" s="129">
        <f t="shared" si="5"/>
        <v>264762.34000000003</v>
      </c>
      <c r="BX7" s="129">
        <f t="shared" si="5"/>
        <v>2687173.31</v>
      </c>
      <c r="BY7" s="129">
        <f t="shared" si="5"/>
        <v>6018518</v>
      </c>
      <c r="BZ7" s="129">
        <f t="shared" si="5"/>
        <v>941518</v>
      </c>
      <c r="CA7" s="129">
        <f t="shared" si="5"/>
        <v>303620704</v>
      </c>
      <c r="CB7" s="129">
        <f t="shared" si="5"/>
        <v>21166855</v>
      </c>
      <c r="CC7" s="129">
        <f t="shared" si="5"/>
        <v>829493</v>
      </c>
      <c r="CD7" s="129">
        <f t="shared" si="5"/>
        <v>11786246</v>
      </c>
      <c r="CE7" s="129">
        <f t="shared" si="5"/>
        <v>3066554</v>
      </c>
      <c r="CF7" s="129">
        <f t="shared" si="5"/>
        <v>451825.98</v>
      </c>
      <c r="CG7" s="129">
        <f t="shared" si="5"/>
        <v>326034.11</v>
      </c>
      <c r="CH7" s="129">
        <f t="shared" si="5"/>
        <v>118996</v>
      </c>
      <c r="CI7" s="129">
        <f t="shared" si="5"/>
        <v>4870486</v>
      </c>
      <c r="CJ7" s="129">
        <f t="shared" si="5"/>
        <v>6800505</v>
      </c>
      <c r="CK7" s="129">
        <f t="shared" si="5"/>
        <v>2744960.73</v>
      </c>
    </row>
    <row r="8" spans="1:94" s="125" customFormat="1" x14ac:dyDescent="0.2">
      <c r="A8" s="125" t="s">
        <v>350</v>
      </c>
      <c r="B8" s="125" t="s">
        <v>358</v>
      </c>
      <c r="C8" s="125">
        <v>2007</v>
      </c>
      <c r="D8" s="128">
        <f>D90+D91+D92+D93+D95+D96+D98</f>
        <v>758525.87999999989</v>
      </c>
      <c r="E8" s="128">
        <f t="shared" ref="E8:BP8" si="6">E90+E91+E92+E93+E95+E96+E98</f>
        <v>7855243</v>
      </c>
      <c r="F8" s="128">
        <f t="shared" si="6"/>
        <v>8824223.7599999998</v>
      </c>
      <c r="G8" s="128">
        <f t="shared" si="6"/>
        <v>1466877.4800000002</v>
      </c>
      <c r="H8" s="128">
        <f t="shared" si="6"/>
        <v>7436384.8600000003</v>
      </c>
      <c r="I8" s="128">
        <f t="shared" si="6"/>
        <v>12009955.51</v>
      </c>
      <c r="J8" s="128">
        <f t="shared" si="6"/>
        <v>3153880.7930000001</v>
      </c>
      <c r="K8" s="128">
        <f t="shared" si="6"/>
        <v>8167899</v>
      </c>
      <c r="L8" s="128">
        <f t="shared" si="6"/>
        <v>4821740.74</v>
      </c>
      <c r="M8" s="128">
        <f t="shared" si="6"/>
        <v>1469359.52</v>
      </c>
      <c r="N8" s="128">
        <f t="shared" si="6"/>
        <v>627183.65999999992</v>
      </c>
      <c r="O8" s="128">
        <f t="shared" si="6"/>
        <v>5091690.13</v>
      </c>
      <c r="P8" s="128">
        <f t="shared" si="6"/>
        <v>545155.30000000005</v>
      </c>
      <c r="Q8" s="128">
        <f t="shared" si="6"/>
        <v>394002.13999999996</v>
      </c>
      <c r="R8" s="128">
        <f t="shared" si="6"/>
        <v>0</v>
      </c>
      <c r="S8" s="128">
        <f t="shared" si="6"/>
        <v>1912976.7900000003</v>
      </c>
      <c r="T8" s="128">
        <f t="shared" si="6"/>
        <v>28474497</v>
      </c>
      <c r="U8" s="128">
        <f t="shared" si="6"/>
        <v>1270598.68</v>
      </c>
      <c r="V8" s="128">
        <f t="shared" si="6"/>
        <v>42974849</v>
      </c>
      <c r="W8" s="128">
        <f t="shared" si="6"/>
        <v>4707641.2599999988</v>
      </c>
      <c r="X8" s="128">
        <f t="shared" si="6"/>
        <v>957558.65</v>
      </c>
      <c r="Y8" s="128">
        <f t="shared" si="6"/>
        <v>5519710.8100000005</v>
      </c>
      <c r="Z8" s="128">
        <f t="shared" si="6"/>
        <v>3278321.61</v>
      </c>
      <c r="AA8" s="128">
        <f t="shared" si="6"/>
        <v>1125424.8</v>
      </c>
      <c r="AB8" s="128">
        <f t="shared" si="6"/>
        <v>212540.66</v>
      </c>
      <c r="AC8" s="128">
        <f t="shared" si="6"/>
        <v>7994872.9500000002</v>
      </c>
      <c r="AD8" s="128">
        <f t="shared" si="6"/>
        <v>15822779.51</v>
      </c>
      <c r="AE8" s="128">
        <f t="shared" si="6"/>
        <v>15317942.770000001</v>
      </c>
      <c r="AF8" s="128">
        <f t="shared" si="6"/>
        <v>504836.74</v>
      </c>
      <c r="AG8" s="128">
        <f t="shared" si="6"/>
        <v>1617824.35</v>
      </c>
      <c r="AH8" s="128">
        <f t="shared" si="6"/>
        <v>10097067.300000001</v>
      </c>
      <c r="AI8" s="128">
        <f t="shared" si="6"/>
        <v>6960055.1199999992</v>
      </c>
      <c r="AJ8" s="128">
        <f t="shared" si="6"/>
        <v>4201279</v>
      </c>
      <c r="AK8" s="128">
        <f t="shared" si="6"/>
        <v>660439.75</v>
      </c>
      <c r="AL8" s="128">
        <f t="shared" si="6"/>
        <v>35588531.25</v>
      </c>
      <c r="AM8" s="128">
        <f t="shared" si="6"/>
        <v>222850.82</v>
      </c>
      <c r="AN8" s="128">
        <f t="shared" si="6"/>
        <v>747047.32000000007</v>
      </c>
      <c r="AO8" s="128">
        <f t="shared" si="6"/>
        <v>15244706.430000002</v>
      </c>
      <c r="AP8" s="128">
        <f t="shared" si="6"/>
        <v>455698300</v>
      </c>
      <c r="AQ8" s="128">
        <f t="shared" si="6"/>
        <v>39946348.140000008</v>
      </c>
      <c r="AR8" s="128">
        <f t="shared" si="6"/>
        <v>3073406.952</v>
      </c>
      <c r="AS8" s="128">
        <f t="shared" si="6"/>
        <v>1382162.2099999997</v>
      </c>
      <c r="AT8" s="128">
        <f t="shared" si="6"/>
        <v>4432648.1900000004</v>
      </c>
      <c r="AU8" s="128">
        <f t="shared" si="6"/>
        <v>11598176.51</v>
      </c>
      <c r="AV8" s="128">
        <f t="shared" si="6"/>
        <v>1857935.4500000002</v>
      </c>
      <c r="AW8" s="128">
        <f t="shared" si="6"/>
        <v>2040534.45</v>
      </c>
      <c r="AX8" s="128">
        <f t="shared" si="6"/>
        <v>24376047.779999997</v>
      </c>
      <c r="AY8" s="128">
        <f t="shared" si="6"/>
        <v>1409066.71</v>
      </c>
      <c r="AZ8" s="128">
        <f t="shared" si="6"/>
        <v>1605920.5</v>
      </c>
      <c r="BA8" s="128">
        <f t="shared" si="6"/>
        <v>4428987.2300000004</v>
      </c>
      <c r="BB8" s="128">
        <f t="shared" si="6"/>
        <v>59531</v>
      </c>
      <c r="BC8" s="128">
        <f t="shared" si="6"/>
        <v>5481285.5899999999</v>
      </c>
      <c r="BD8" s="128">
        <f t="shared" si="6"/>
        <v>12991115.960000001</v>
      </c>
      <c r="BE8" s="128">
        <f t="shared" si="6"/>
        <v>8480424.8200000003</v>
      </c>
      <c r="BF8" s="128">
        <f t="shared" si="6"/>
        <v>4510691.1399999997</v>
      </c>
      <c r="BG8" s="128">
        <f t="shared" si="6"/>
        <v>1710368.4999999998</v>
      </c>
      <c r="BH8" s="128">
        <f t="shared" si="6"/>
        <v>4519969.2799999993</v>
      </c>
      <c r="BI8" s="128">
        <f t="shared" si="6"/>
        <v>4889380.55</v>
      </c>
      <c r="BJ8" s="128">
        <f t="shared" si="6"/>
        <v>1819344.75</v>
      </c>
      <c r="BK8" s="128">
        <f t="shared" si="6"/>
        <v>10538759.42</v>
      </c>
      <c r="BL8" s="128">
        <f t="shared" si="6"/>
        <v>1910331.4500000002</v>
      </c>
      <c r="BM8" s="128">
        <f t="shared" si="6"/>
        <v>3413830.9900000007</v>
      </c>
      <c r="BN8" s="128">
        <f t="shared" si="6"/>
        <v>8193467.25</v>
      </c>
      <c r="BO8" s="128">
        <f t="shared" si="6"/>
        <v>2250222.09</v>
      </c>
      <c r="BP8" s="128">
        <f t="shared" si="6"/>
        <v>7320286.0099999998</v>
      </c>
      <c r="BQ8" s="128">
        <f t="shared" ref="BQ8:CK8" si="7">BQ90+BQ91+BQ92+BQ93+BQ95+BQ96+BQ98</f>
        <v>1033627.8699999999</v>
      </c>
      <c r="BR8" s="128">
        <f t="shared" si="7"/>
        <v>6295015.8799999999</v>
      </c>
      <c r="BS8" s="128">
        <f t="shared" si="7"/>
        <v>4336856.83</v>
      </c>
      <c r="BT8" s="128">
        <f t="shared" si="7"/>
        <v>38729427.93</v>
      </c>
      <c r="BU8" s="128">
        <f t="shared" si="7"/>
        <v>940510.67999999993</v>
      </c>
      <c r="BV8" s="128">
        <f t="shared" si="7"/>
        <v>1357185.7499999998</v>
      </c>
      <c r="BW8" s="128">
        <f t="shared" si="7"/>
        <v>1025147.62</v>
      </c>
      <c r="BX8" s="128">
        <f t="shared" si="7"/>
        <v>3226973.5</v>
      </c>
      <c r="BY8" s="128">
        <f t="shared" si="7"/>
        <v>11589643.970000003</v>
      </c>
      <c r="BZ8" s="128">
        <f t="shared" si="7"/>
        <v>1596156</v>
      </c>
      <c r="CA8" s="128">
        <f t="shared" si="7"/>
        <v>150929700.86000001</v>
      </c>
      <c r="CB8" s="128">
        <f t="shared" si="7"/>
        <v>16767239</v>
      </c>
      <c r="CC8" s="128">
        <f t="shared" si="7"/>
        <v>1775073.9400000002</v>
      </c>
      <c r="CD8" s="128">
        <f t="shared" si="7"/>
        <v>8388352.7199999997</v>
      </c>
      <c r="CE8" s="128">
        <f t="shared" si="7"/>
        <v>4362293.74</v>
      </c>
      <c r="CF8" s="128">
        <f t="shared" si="7"/>
        <v>992732.02</v>
      </c>
      <c r="CG8" s="128">
        <f t="shared" si="7"/>
        <v>1180606</v>
      </c>
      <c r="CH8" s="128">
        <f t="shared" si="7"/>
        <v>509011.22</v>
      </c>
      <c r="CI8" s="128">
        <f t="shared" si="7"/>
        <v>3898263</v>
      </c>
      <c r="CJ8" s="128">
        <f t="shared" si="7"/>
        <v>8066342.1200000001</v>
      </c>
      <c r="CK8" s="128">
        <f t="shared" si="7"/>
        <v>3162828.45</v>
      </c>
    </row>
    <row r="9" spans="1:94" s="125" customFormat="1" x14ac:dyDescent="0.2">
      <c r="A9" s="125" t="s">
        <v>351</v>
      </c>
      <c r="B9" s="125" t="s">
        <v>359</v>
      </c>
      <c r="C9" s="125">
        <v>2007</v>
      </c>
      <c r="D9" s="128">
        <f>D104</f>
        <v>2349</v>
      </c>
      <c r="E9" s="128">
        <f t="shared" ref="E9:BP9" si="8">E104</f>
        <v>5450000</v>
      </c>
      <c r="F9" s="128">
        <f t="shared" si="8"/>
        <v>1309920.05</v>
      </c>
      <c r="G9" s="128">
        <f t="shared" si="8"/>
        <v>730869</v>
      </c>
      <c r="H9" s="128">
        <f t="shared" si="8"/>
        <v>975353</v>
      </c>
      <c r="I9" s="128">
        <f t="shared" si="8"/>
        <v>2913085.11</v>
      </c>
      <c r="J9" s="128">
        <f t="shared" si="8"/>
        <v>260037</v>
      </c>
      <c r="K9" s="128">
        <f t="shared" si="8"/>
        <v>2816523</v>
      </c>
      <c r="L9" s="128">
        <f t="shared" si="8"/>
        <v>220432.34</v>
      </c>
      <c r="M9" s="128">
        <f t="shared" si="8"/>
        <v>451826.38</v>
      </c>
      <c r="N9" s="128">
        <f t="shared" si="8"/>
        <v>0</v>
      </c>
      <c r="O9" s="128">
        <f t="shared" si="8"/>
        <v>1572951</v>
      </c>
      <c r="P9" s="128">
        <f t="shared" si="8"/>
        <v>579.79999999999995</v>
      </c>
      <c r="Q9" s="128">
        <f t="shared" si="8"/>
        <v>39414</v>
      </c>
      <c r="R9" s="128">
        <f t="shared" si="8"/>
        <v>0</v>
      </c>
      <c r="S9" s="128">
        <f t="shared" si="8"/>
        <v>594125</v>
      </c>
      <c r="T9" s="128">
        <f t="shared" si="8"/>
        <v>-4650300</v>
      </c>
      <c r="U9" s="128">
        <f t="shared" si="8"/>
        <v>7181.47</v>
      </c>
      <c r="V9" s="128">
        <f t="shared" si="8"/>
        <v>10580312</v>
      </c>
      <c r="W9" s="128">
        <f t="shared" si="8"/>
        <v>355558</v>
      </c>
      <c r="X9" s="128">
        <f t="shared" si="8"/>
        <v>0</v>
      </c>
      <c r="Y9" s="128">
        <f t="shared" si="8"/>
        <v>906154</v>
      </c>
      <c r="Z9" s="128">
        <f t="shared" si="8"/>
        <v>1358000</v>
      </c>
      <c r="AA9" s="128">
        <f t="shared" si="8"/>
        <v>-12447</v>
      </c>
      <c r="AB9" s="128">
        <f t="shared" si="8"/>
        <v>0</v>
      </c>
      <c r="AC9" s="128">
        <f t="shared" si="8"/>
        <v>96587.26</v>
      </c>
      <c r="AD9" s="128">
        <f t="shared" si="8"/>
        <v>353965</v>
      </c>
      <c r="AE9" s="128">
        <f t="shared" si="8"/>
        <v>342712</v>
      </c>
      <c r="AF9" s="128">
        <f t="shared" si="8"/>
        <v>11253</v>
      </c>
      <c r="AG9" s="128">
        <f t="shared" si="8"/>
        <v>242851.58</v>
      </c>
      <c r="AH9" s="128">
        <f t="shared" si="8"/>
        <v>4270764</v>
      </c>
      <c r="AI9" s="128">
        <f t="shared" si="8"/>
        <v>873340</v>
      </c>
      <c r="AJ9" s="128">
        <f t="shared" si="8"/>
        <v>553487</v>
      </c>
      <c r="AK9" s="128">
        <f t="shared" si="8"/>
        <v>-29259</v>
      </c>
      <c r="AL9" s="128">
        <f t="shared" si="8"/>
        <v>7878577.8100000005</v>
      </c>
      <c r="AM9" s="128">
        <f t="shared" si="8"/>
        <v>-10211</v>
      </c>
      <c r="AN9" s="128">
        <f t="shared" si="8"/>
        <v>94371</v>
      </c>
      <c r="AO9" s="128">
        <f t="shared" si="8"/>
        <v>11800090</v>
      </c>
      <c r="AP9" s="128">
        <f t="shared" si="8"/>
        <v>77393200</v>
      </c>
      <c r="AQ9" s="128">
        <f t="shared" si="8"/>
        <v>13966599</v>
      </c>
      <c r="AR9" s="128">
        <f t="shared" si="8"/>
        <v>348401.89</v>
      </c>
      <c r="AS9" s="128">
        <f t="shared" si="8"/>
        <v>4653</v>
      </c>
      <c r="AT9" s="128">
        <f t="shared" si="8"/>
        <v>1585378</v>
      </c>
      <c r="AU9" s="128">
        <f t="shared" si="8"/>
        <v>3334422</v>
      </c>
      <c r="AV9" s="128">
        <f t="shared" si="8"/>
        <v>288407</v>
      </c>
      <c r="AW9" s="128">
        <f t="shared" si="8"/>
        <v>493269</v>
      </c>
      <c r="AX9" s="128">
        <f t="shared" si="8"/>
        <v>5334000</v>
      </c>
      <c r="AY9" s="128">
        <f t="shared" si="8"/>
        <v>487037</v>
      </c>
      <c r="AZ9" s="128">
        <f t="shared" si="8"/>
        <v>587000</v>
      </c>
      <c r="BA9" s="128">
        <f t="shared" si="8"/>
        <v>1214189.6000000001</v>
      </c>
      <c r="BB9" s="128">
        <f t="shared" si="8"/>
        <v>0</v>
      </c>
      <c r="BC9" s="128">
        <f t="shared" si="8"/>
        <v>2189397.1</v>
      </c>
      <c r="BD9" s="128">
        <f t="shared" si="8"/>
        <v>4189894.34</v>
      </c>
      <c r="BE9" s="128">
        <f t="shared" si="8"/>
        <v>1884978</v>
      </c>
      <c r="BF9" s="128">
        <f t="shared" si="8"/>
        <v>2304916.34</v>
      </c>
      <c r="BG9" s="128">
        <f t="shared" si="8"/>
        <v>211742</v>
      </c>
      <c r="BH9" s="128">
        <f t="shared" si="8"/>
        <v>357823</v>
      </c>
      <c r="BI9" s="128">
        <f t="shared" si="8"/>
        <v>1210746.44</v>
      </c>
      <c r="BJ9" s="128">
        <f t="shared" si="8"/>
        <v>40972</v>
      </c>
      <c r="BK9" s="128">
        <f t="shared" si="8"/>
        <v>5789968.2800000003</v>
      </c>
      <c r="BL9" s="128">
        <f t="shared" si="8"/>
        <v>513187</v>
      </c>
      <c r="BM9" s="128">
        <f t="shared" si="8"/>
        <v>477000</v>
      </c>
      <c r="BN9" s="128">
        <f t="shared" si="8"/>
        <v>2281864.2599999998</v>
      </c>
      <c r="BO9" s="128">
        <f t="shared" si="8"/>
        <v>75370</v>
      </c>
      <c r="BP9" s="128">
        <f t="shared" si="8"/>
        <v>391000</v>
      </c>
      <c r="BQ9" s="128">
        <f t="shared" ref="BQ9:CK9" si="9">BQ104</f>
        <v>138155.16</v>
      </c>
      <c r="BR9" s="128">
        <f t="shared" si="9"/>
        <v>1382741.7</v>
      </c>
      <c r="BS9" s="128">
        <f t="shared" si="9"/>
        <v>-82789.41</v>
      </c>
      <c r="BT9" s="128">
        <f t="shared" si="9"/>
        <v>14099762.34</v>
      </c>
      <c r="BU9" s="128">
        <f t="shared" si="9"/>
        <v>48358</v>
      </c>
      <c r="BV9" s="128">
        <f t="shared" si="9"/>
        <v>39826</v>
      </c>
      <c r="BW9" s="128">
        <f t="shared" si="9"/>
        <v>28541</v>
      </c>
      <c r="BX9" s="128">
        <f t="shared" si="9"/>
        <v>636248</v>
      </c>
      <c r="BY9" s="128">
        <f t="shared" si="9"/>
        <v>610000</v>
      </c>
      <c r="BZ9" s="128">
        <f t="shared" si="9"/>
        <v>187056</v>
      </c>
      <c r="CA9" s="128">
        <f t="shared" si="9"/>
        <v>42395274</v>
      </c>
      <c r="CB9" s="128">
        <f t="shared" si="9"/>
        <v>5399644</v>
      </c>
      <c r="CC9" s="128">
        <f t="shared" si="9"/>
        <v>393483.97</v>
      </c>
      <c r="CD9" s="128">
        <f t="shared" si="9"/>
        <v>2992778.36</v>
      </c>
      <c r="CE9" s="128">
        <f t="shared" si="9"/>
        <v>683071.4</v>
      </c>
      <c r="CF9" s="128">
        <f t="shared" si="9"/>
        <v>-8073</v>
      </c>
      <c r="CG9" s="128">
        <f t="shared" si="9"/>
        <v>31050</v>
      </c>
      <c r="CH9" s="128">
        <f t="shared" si="9"/>
        <v>0</v>
      </c>
      <c r="CI9" s="128">
        <f t="shared" si="9"/>
        <v>541000</v>
      </c>
      <c r="CJ9" s="128">
        <f t="shared" si="9"/>
        <v>3268636</v>
      </c>
      <c r="CK9" s="128">
        <f t="shared" si="9"/>
        <v>572462.56000000006</v>
      </c>
    </row>
    <row r="10" spans="1:94" s="125" customFormat="1" x14ac:dyDescent="0.2">
      <c r="A10" s="125" t="s">
        <v>87</v>
      </c>
      <c r="B10" s="125" t="s">
        <v>360</v>
      </c>
      <c r="C10" s="125">
        <v>2007</v>
      </c>
      <c r="D10" s="142">
        <f>D116</f>
        <v>1711</v>
      </c>
      <c r="E10" s="142">
        <f t="shared" ref="E10:BP10" si="10">E116</f>
        <v>68535</v>
      </c>
      <c r="F10" s="142">
        <f t="shared" si="10"/>
        <v>35906</v>
      </c>
      <c r="G10" s="142">
        <f t="shared" si="10"/>
        <v>9339</v>
      </c>
      <c r="H10" s="142">
        <f t="shared" si="10"/>
        <v>37108</v>
      </c>
      <c r="I10" s="142">
        <f t="shared" si="10"/>
        <v>61776</v>
      </c>
      <c r="J10" s="142">
        <f t="shared" si="10"/>
        <v>14325</v>
      </c>
      <c r="K10" s="142">
        <f t="shared" si="10"/>
        <v>48944</v>
      </c>
      <c r="L10" s="142">
        <f t="shared" si="10"/>
        <v>15494</v>
      </c>
      <c r="M10" s="142">
        <f t="shared" si="10"/>
        <v>6239</v>
      </c>
      <c r="N10" s="142">
        <f t="shared" si="10"/>
        <v>1338</v>
      </c>
      <c r="O10" s="142">
        <f t="shared" si="10"/>
        <v>32007</v>
      </c>
      <c r="P10" s="142">
        <f t="shared" si="10"/>
        <v>1639</v>
      </c>
      <c r="Q10" s="142">
        <f t="shared" si="10"/>
        <v>1882</v>
      </c>
      <c r="R10" s="142">
        <f t="shared" si="10"/>
        <v>0</v>
      </c>
      <c r="S10" s="142">
        <f t="shared" si="10"/>
        <v>10719</v>
      </c>
      <c r="T10" s="142">
        <f t="shared" si="10"/>
        <v>84757</v>
      </c>
      <c r="U10" s="142">
        <f t="shared" si="10"/>
        <v>3552</v>
      </c>
      <c r="V10" s="142">
        <f t="shared" si="10"/>
        <v>183715</v>
      </c>
      <c r="W10" s="142">
        <f t="shared" si="10"/>
        <v>14181</v>
      </c>
      <c r="X10" s="142">
        <f t="shared" si="10"/>
        <v>3316</v>
      </c>
      <c r="Y10" s="142">
        <f t="shared" si="10"/>
        <v>27789</v>
      </c>
      <c r="Z10" s="142">
        <f t="shared" si="10"/>
        <v>19262</v>
      </c>
      <c r="AA10" s="142">
        <f t="shared" si="10"/>
        <v>3864</v>
      </c>
      <c r="AB10" s="142">
        <f t="shared" si="10"/>
        <v>677</v>
      </c>
      <c r="AC10" s="142">
        <f t="shared" si="10"/>
        <v>11522</v>
      </c>
      <c r="AD10" s="142">
        <f t="shared" si="10"/>
        <v>46451</v>
      </c>
      <c r="AE10" s="142">
        <f t="shared" si="10"/>
        <v>43167</v>
      </c>
      <c r="AF10" s="142">
        <f t="shared" si="10"/>
        <v>3284</v>
      </c>
      <c r="AG10" s="142">
        <f t="shared" si="10"/>
        <v>9792</v>
      </c>
      <c r="AH10" s="142">
        <f t="shared" si="10"/>
        <v>47720</v>
      </c>
      <c r="AI10" s="142">
        <f t="shared" si="10"/>
        <v>20698</v>
      </c>
      <c r="AJ10" s="142">
        <f t="shared" si="10"/>
        <v>20078</v>
      </c>
      <c r="AK10" s="142">
        <f t="shared" si="10"/>
        <v>2772</v>
      </c>
      <c r="AL10" s="142">
        <f t="shared" si="10"/>
        <v>232493</v>
      </c>
      <c r="AM10" s="142">
        <f t="shared" si="10"/>
        <v>1159</v>
      </c>
      <c r="AN10" s="142">
        <f t="shared" si="10"/>
        <v>5428</v>
      </c>
      <c r="AO10" s="142">
        <f t="shared" si="10"/>
        <v>126026</v>
      </c>
      <c r="AP10" s="142">
        <f t="shared" si="10"/>
        <v>1173360</v>
      </c>
      <c r="AQ10" s="142">
        <f t="shared" si="10"/>
        <v>287006</v>
      </c>
      <c r="AR10" s="142">
        <f t="shared" si="10"/>
        <v>14120</v>
      </c>
      <c r="AS10" s="142">
        <f t="shared" si="10"/>
        <v>5642</v>
      </c>
      <c r="AT10" s="142">
        <f t="shared" si="10"/>
        <v>26632</v>
      </c>
      <c r="AU10" s="142">
        <f t="shared" si="10"/>
        <v>82599</v>
      </c>
      <c r="AV10" s="142">
        <f t="shared" si="10"/>
        <v>9057</v>
      </c>
      <c r="AW10" s="142">
        <f t="shared" si="10"/>
        <v>9135</v>
      </c>
      <c r="AX10" s="142">
        <f t="shared" si="10"/>
        <v>142105</v>
      </c>
      <c r="AY10" s="142">
        <f t="shared" si="10"/>
        <v>6957</v>
      </c>
      <c r="AZ10" s="142">
        <f t="shared" si="10"/>
        <v>6709</v>
      </c>
      <c r="BA10" s="142">
        <f t="shared" si="10"/>
        <v>22811</v>
      </c>
      <c r="BB10" s="142">
        <f t="shared" si="10"/>
        <v>199</v>
      </c>
      <c r="BC10" s="142">
        <f t="shared" si="10"/>
        <v>31193</v>
      </c>
      <c r="BD10" s="142">
        <f t="shared" si="10"/>
        <v>50195</v>
      </c>
      <c r="BE10" s="142">
        <f t="shared" si="10"/>
        <v>34704</v>
      </c>
      <c r="BF10" s="142">
        <f t="shared" si="10"/>
        <v>15491</v>
      </c>
      <c r="BG10" s="142">
        <f t="shared" si="10"/>
        <v>7778</v>
      </c>
      <c r="BH10" s="142">
        <f t="shared" si="10"/>
        <v>18641</v>
      </c>
      <c r="BI10" s="142">
        <f t="shared" si="10"/>
        <v>23642</v>
      </c>
      <c r="BJ10" s="142">
        <f t="shared" si="10"/>
        <v>6112</v>
      </c>
      <c r="BK10" s="142">
        <f t="shared" si="10"/>
        <v>59883</v>
      </c>
      <c r="BL10" s="142">
        <f t="shared" si="10"/>
        <v>10134</v>
      </c>
      <c r="BM10" s="142">
        <f t="shared" si="10"/>
        <v>12648</v>
      </c>
      <c r="BN10" s="142">
        <f t="shared" si="10"/>
        <v>50980</v>
      </c>
      <c r="BO10" s="142">
        <f t="shared" si="10"/>
        <v>10230</v>
      </c>
      <c r="BP10" s="142">
        <f t="shared" si="10"/>
        <v>32512</v>
      </c>
      <c r="BQ10" s="142">
        <f t="shared" ref="BQ10:CK10" si="11">BQ116</f>
        <v>3365</v>
      </c>
      <c r="BR10" s="142">
        <f t="shared" si="11"/>
        <v>34161</v>
      </c>
      <c r="BS10" s="142">
        <f t="shared" si="11"/>
        <v>9159</v>
      </c>
      <c r="BT10" s="142">
        <f t="shared" si="11"/>
        <v>236220</v>
      </c>
      <c r="BU10" s="142">
        <f t="shared" si="11"/>
        <v>4149</v>
      </c>
      <c r="BV10" s="142">
        <f t="shared" si="11"/>
        <v>5864</v>
      </c>
      <c r="BW10" s="142">
        <f t="shared" si="11"/>
        <v>2754</v>
      </c>
      <c r="BX10" s="142">
        <f t="shared" si="11"/>
        <v>15919</v>
      </c>
      <c r="BY10" s="142">
        <f t="shared" si="11"/>
        <v>49421</v>
      </c>
      <c r="BZ10" s="142">
        <f t="shared" si="11"/>
        <v>6571</v>
      </c>
      <c r="CA10" s="142">
        <f t="shared" si="11"/>
        <v>679913</v>
      </c>
      <c r="CB10" s="142">
        <f t="shared" si="11"/>
        <v>109225</v>
      </c>
      <c r="CC10" s="142">
        <f t="shared" si="11"/>
        <v>11311</v>
      </c>
      <c r="CD10" s="142">
        <f t="shared" si="11"/>
        <v>49558</v>
      </c>
      <c r="CE10" s="142">
        <f t="shared" si="11"/>
        <v>21389</v>
      </c>
      <c r="CF10" s="142">
        <f t="shared" si="11"/>
        <v>3486</v>
      </c>
      <c r="CG10" s="142">
        <f t="shared" si="11"/>
        <v>3853</v>
      </c>
      <c r="CH10" s="142">
        <f t="shared" si="11"/>
        <v>2034</v>
      </c>
      <c r="CI10" s="142">
        <f t="shared" si="11"/>
        <v>21297</v>
      </c>
      <c r="CJ10" s="142">
        <f t="shared" si="11"/>
        <v>38278</v>
      </c>
      <c r="CK10" s="142">
        <f t="shared" si="11"/>
        <v>14441</v>
      </c>
    </row>
    <row r="11" spans="1:94" s="125" customFormat="1" x14ac:dyDescent="0.2">
      <c r="A11" s="125" t="s">
        <v>352</v>
      </c>
      <c r="B11" s="125" t="s">
        <v>361</v>
      </c>
      <c r="C11" s="125">
        <v>2007</v>
      </c>
      <c r="D11" s="145">
        <f>D117</f>
        <v>1450</v>
      </c>
      <c r="E11" s="145">
        <f t="shared" ref="E11:BP11" si="12">E117</f>
        <v>61561</v>
      </c>
      <c r="F11" s="145">
        <f t="shared" si="12"/>
        <v>31389</v>
      </c>
      <c r="G11" s="145">
        <f t="shared" si="12"/>
        <v>7933</v>
      </c>
      <c r="H11" s="145">
        <f t="shared" si="12"/>
        <v>33526</v>
      </c>
      <c r="I11" s="145">
        <f t="shared" si="12"/>
        <v>55919</v>
      </c>
      <c r="J11" s="145">
        <f t="shared" si="12"/>
        <v>12535</v>
      </c>
      <c r="K11" s="145">
        <f t="shared" si="12"/>
        <v>43623</v>
      </c>
      <c r="L11" s="145">
        <f t="shared" si="12"/>
        <v>14073</v>
      </c>
      <c r="M11" s="145">
        <f t="shared" si="12"/>
        <v>5510</v>
      </c>
      <c r="N11" s="145">
        <f t="shared" si="12"/>
        <v>1159</v>
      </c>
      <c r="O11" s="145">
        <f t="shared" si="12"/>
        <v>28391</v>
      </c>
      <c r="P11" s="145">
        <f t="shared" si="12"/>
        <v>1393</v>
      </c>
      <c r="Q11" s="145">
        <f t="shared" si="12"/>
        <v>1689</v>
      </c>
      <c r="R11" s="145">
        <f t="shared" si="12"/>
        <v>0</v>
      </c>
      <c r="S11" s="145">
        <f t="shared" si="12"/>
        <v>9539</v>
      </c>
      <c r="T11" s="145">
        <f t="shared" si="12"/>
        <v>76496</v>
      </c>
      <c r="U11" s="145">
        <f t="shared" si="12"/>
        <v>3100</v>
      </c>
      <c r="V11" s="145">
        <f t="shared" si="12"/>
        <v>162775</v>
      </c>
      <c r="W11" s="145">
        <f t="shared" si="12"/>
        <v>12534</v>
      </c>
      <c r="X11" s="145">
        <f t="shared" si="12"/>
        <v>2831</v>
      </c>
      <c r="Y11" s="145">
        <f t="shared" si="12"/>
        <v>25579</v>
      </c>
      <c r="Z11" s="145">
        <f t="shared" si="12"/>
        <v>17060</v>
      </c>
      <c r="AA11" s="145">
        <f t="shared" si="12"/>
        <v>3380</v>
      </c>
      <c r="AB11" s="145">
        <f t="shared" si="12"/>
        <v>592</v>
      </c>
      <c r="AC11" s="145">
        <f t="shared" si="12"/>
        <v>10539</v>
      </c>
      <c r="AD11" s="145">
        <f t="shared" si="12"/>
        <v>41775</v>
      </c>
      <c r="AE11" s="145">
        <f t="shared" si="12"/>
        <v>38853</v>
      </c>
      <c r="AF11" s="145">
        <f t="shared" si="12"/>
        <v>2922</v>
      </c>
      <c r="AG11" s="145">
        <f t="shared" si="12"/>
        <v>8946</v>
      </c>
      <c r="AH11" s="145">
        <f t="shared" si="12"/>
        <v>43369</v>
      </c>
      <c r="AI11" s="145">
        <f t="shared" si="12"/>
        <v>18139</v>
      </c>
      <c r="AJ11" s="145">
        <f t="shared" si="12"/>
        <v>18337</v>
      </c>
      <c r="AK11" s="145">
        <f t="shared" si="12"/>
        <v>2330</v>
      </c>
      <c r="AL11" s="145">
        <f t="shared" si="12"/>
        <v>210358</v>
      </c>
      <c r="AM11" s="145">
        <f t="shared" si="12"/>
        <v>1001</v>
      </c>
      <c r="AN11" s="145">
        <f t="shared" si="12"/>
        <v>4775</v>
      </c>
      <c r="AO11" s="145">
        <f t="shared" si="12"/>
        <v>117024</v>
      </c>
      <c r="AP11" s="145">
        <f t="shared" si="12"/>
        <v>1064172</v>
      </c>
      <c r="AQ11" s="145">
        <f t="shared" si="12"/>
        <v>260359</v>
      </c>
      <c r="AR11" s="145">
        <f t="shared" si="12"/>
        <v>13132</v>
      </c>
      <c r="AS11" s="145">
        <f t="shared" si="12"/>
        <v>4840</v>
      </c>
      <c r="AT11" s="145">
        <f t="shared" si="12"/>
        <v>22839</v>
      </c>
      <c r="AU11" s="145">
        <f t="shared" si="12"/>
        <v>74392</v>
      </c>
      <c r="AV11" s="145">
        <f t="shared" si="12"/>
        <v>7878</v>
      </c>
      <c r="AW11" s="145">
        <f t="shared" si="12"/>
        <v>7457</v>
      </c>
      <c r="AX11" s="145">
        <f t="shared" si="12"/>
        <v>128587</v>
      </c>
      <c r="AY11" s="145">
        <f t="shared" si="12"/>
        <v>6176</v>
      </c>
      <c r="AZ11" s="145">
        <f t="shared" si="12"/>
        <v>5865</v>
      </c>
      <c r="BA11" s="145">
        <f t="shared" si="12"/>
        <v>20305</v>
      </c>
      <c r="BB11" s="145">
        <f t="shared" si="12"/>
        <v>166</v>
      </c>
      <c r="BC11" s="145">
        <f t="shared" si="12"/>
        <v>27862</v>
      </c>
      <c r="BD11" s="145">
        <f t="shared" si="12"/>
        <v>44325</v>
      </c>
      <c r="BE11" s="145">
        <f t="shared" si="12"/>
        <v>30622</v>
      </c>
      <c r="BF11" s="145">
        <f t="shared" si="12"/>
        <v>13703</v>
      </c>
      <c r="BG11" s="145">
        <f t="shared" si="12"/>
        <v>6424</v>
      </c>
      <c r="BH11" s="145">
        <f t="shared" si="12"/>
        <v>16378</v>
      </c>
      <c r="BI11" s="145">
        <f t="shared" si="12"/>
        <v>20726</v>
      </c>
      <c r="BJ11" s="145">
        <f t="shared" si="12"/>
        <v>5249</v>
      </c>
      <c r="BK11" s="145">
        <f t="shared" si="12"/>
        <v>53646</v>
      </c>
      <c r="BL11" s="145">
        <f t="shared" si="12"/>
        <v>8995</v>
      </c>
      <c r="BM11" s="145">
        <f t="shared" si="12"/>
        <v>11102</v>
      </c>
      <c r="BN11" s="145">
        <f t="shared" si="12"/>
        <v>46679</v>
      </c>
      <c r="BO11" s="145">
        <f t="shared" si="12"/>
        <v>8625</v>
      </c>
      <c r="BP11" s="145">
        <f t="shared" si="12"/>
        <v>28723</v>
      </c>
      <c r="BQ11" s="145">
        <f t="shared" ref="BQ11:CK11" si="13">BQ117</f>
        <v>2696</v>
      </c>
      <c r="BR11" s="145">
        <f t="shared" si="13"/>
        <v>30138</v>
      </c>
      <c r="BS11" s="145">
        <f t="shared" si="13"/>
        <v>8131</v>
      </c>
      <c r="BT11" s="145">
        <f t="shared" si="13"/>
        <v>207783</v>
      </c>
      <c r="BU11" s="145">
        <f t="shared" si="13"/>
        <v>3559</v>
      </c>
      <c r="BV11" s="145">
        <f t="shared" si="13"/>
        <v>4967</v>
      </c>
      <c r="BW11" s="145">
        <f t="shared" si="13"/>
        <v>2310</v>
      </c>
      <c r="BX11" s="145">
        <f t="shared" si="13"/>
        <v>14064</v>
      </c>
      <c r="BY11" s="145">
        <f t="shared" si="13"/>
        <v>44460</v>
      </c>
      <c r="BZ11" s="145">
        <f t="shared" si="13"/>
        <v>5844</v>
      </c>
      <c r="CA11" s="145">
        <f t="shared" si="13"/>
        <v>601515</v>
      </c>
      <c r="CB11" s="145">
        <f t="shared" si="13"/>
        <v>98952</v>
      </c>
      <c r="CC11" s="145">
        <f t="shared" si="13"/>
        <v>10481</v>
      </c>
      <c r="CD11" s="145">
        <f t="shared" si="13"/>
        <v>43750</v>
      </c>
      <c r="CE11" s="145">
        <f t="shared" si="13"/>
        <v>19512</v>
      </c>
      <c r="CF11" s="145">
        <f t="shared" si="13"/>
        <v>2978</v>
      </c>
      <c r="CG11" s="145">
        <f t="shared" si="13"/>
        <v>3290</v>
      </c>
      <c r="CH11" s="145">
        <f t="shared" si="13"/>
        <v>1762</v>
      </c>
      <c r="CI11" s="145">
        <f t="shared" si="13"/>
        <v>18603</v>
      </c>
      <c r="CJ11" s="145">
        <f t="shared" si="13"/>
        <v>35594</v>
      </c>
      <c r="CK11" s="145">
        <f t="shared" si="13"/>
        <v>13036</v>
      </c>
    </row>
    <row r="12" spans="1:94" s="125" customFormat="1" x14ac:dyDescent="0.2">
      <c r="A12" s="191" t="s">
        <v>655</v>
      </c>
      <c r="C12" s="125">
        <f>C11</f>
        <v>2007</v>
      </c>
      <c r="D12" s="198">
        <f>D118+D119</f>
        <v>261</v>
      </c>
      <c r="E12" s="198">
        <f t="shared" ref="E12:BP12" si="14">E118+E119</f>
        <v>6974</v>
      </c>
      <c r="F12" s="198">
        <f t="shared" si="14"/>
        <v>4512</v>
      </c>
      <c r="G12" s="198">
        <f t="shared" si="14"/>
        <v>1406</v>
      </c>
      <c r="H12" s="198">
        <f t="shared" si="14"/>
        <v>3582</v>
      </c>
      <c r="I12" s="198">
        <f t="shared" si="14"/>
        <v>5857</v>
      </c>
      <c r="J12" s="198">
        <f t="shared" si="14"/>
        <v>1788</v>
      </c>
      <c r="K12" s="198">
        <f t="shared" si="14"/>
        <v>5318</v>
      </c>
      <c r="L12" s="198">
        <f t="shared" si="14"/>
        <v>1421</v>
      </c>
      <c r="M12" s="198">
        <f t="shared" si="14"/>
        <v>729</v>
      </c>
      <c r="N12" s="198">
        <f t="shared" si="14"/>
        <v>179</v>
      </c>
      <c r="O12" s="198">
        <f t="shared" si="14"/>
        <v>3614</v>
      </c>
      <c r="P12" s="198">
        <f t="shared" si="14"/>
        <v>246</v>
      </c>
      <c r="Q12" s="198">
        <f t="shared" si="14"/>
        <v>193</v>
      </c>
      <c r="R12" s="198">
        <f t="shared" si="14"/>
        <v>0</v>
      </c>
      <c r="S12" s="198">
        <f t="shared" si="14"/>
        <v>1180</v>
      </c>
      <c r="T12" s="198">
        <f t="shared" si="14"/>
        <v>8251</v>
      </c>
      <c r="U12" s="198">
        <f t="shared" si="14"/>
        <v>452</v>
      </c>
      <c r="V12" s="198">
        <f t="shared" si="14"/>
        <v>20931</v>
      </c>
      <c r="W12" s="198">
        <f t="shared" si="14"/>
        <v>1646</v>
      </c>
      <c r="X12" s="198">
        <f t="shared" si="14"/>
        <v>485</v>
      </c>
      <c r="Y12" s="198">
        <f t="shared" si="14"/>
        <v>2210</v>
      </c>
      <c r="Z12" s="198">
        <f t="shared" si="14"/>
        <v>2200</v>
      </c>
      <c r="AA12" s="198">
        <f t="shared" si="14"/>
        <v>484</v>
      </c>
      <c r="AB12" s="198">
        <f t="shared" si="14"/>
        <v>85</v>
      </c>
      <c r="AC12" s="198">
        <f t="shared" si="14"/>
        <v>982</v>
      </c>
      <c r="AD12" s="198">
        <f t="shared" si="14"/>
        <v>4676</v>
      </c>
      <c r="AE12" s="198">
        <f t="shared" si="14"/>
        <v>4314</v>
      </c>
      <c r="AF12" s="198">
        <f t="shared" si="14"/>
        <v>362</v>
      </c>
      <c r="AG12" s="198">
        <f t="shared" si="14"/>
        <v>846</v>
      </c>
      <c r="AH12" s="198">
        <f t="shared" si="14"/>
        <v>4347</v>
      </c>
      <c r="AI12" s="198">
        <f t="shared" si="14"/>
        <v>2559</v>
      </c>
      <c r="AJ12" s="198">
        <f t="shared" si="14"/>
        <v>1741</v>
      </c>
      <c r="AK12" s="198">
        <f t="shared" si="14"/>
        <v>442</v>
      </c>
      <c r="AL12" s="198">
        <f t="shared" si="14"/>
        <v>22123</v>
      </c>
      <c r="AM12" s="198">
        <f t="shared" si="14"/>
        <v>158</v>
      </c>
      <c r="AN12" s="198">
        <f t="shared" si="14"/>
        <v>652</v>
      </c>
      <c r="AO12" s="198">
        <f t="shared" si="14"/>
        <v>8996</v>
      </c>
      <c r="AP12" s="198">
        <f t="shared" si="14"/>
        <v>109157</v>
      </c>
      <c r="AQ12" s="198">
        <f t="shared" si="14"/>
        <v>26636</v>
      </c>
      <c r="AR12" s="198">
        <f t="shared" si="14"/>
        <v>988</v>
      </c>
      <c r="AS12" s="198">
        <f t="shared" si="14"/>
        <v>802</v>
      </c>
      <c r="AT12" s="198">
        <f t="shared" si="14"/>
        <v>3790</v>
      </c>
      <c r="AU12" s="198">
        <f t="shared" si="14"/>
        <v>8203</v>
      </c>
      <c r="AV12" s="198">
        <f t="shared" si="14"/>
        <v>1179</v>
      </c>
      <c r="AW12" s="198">
        <f t="shared" si="14"/>
        <v>1678</v>
      </c>
      <c r="AX12" s="198">
        <f t="shared" si="14"/>
        <v>13515</v>
      </c>
      <c r="AY12" s="198">
        <f t="shared" si="14"/>
        <v>780</v>
      </c>
      <c r="AZ12" s="198">
        <f t="shared" si="14"/>
        <v>844</v>
      </c>
      <c r="BA12" s="198">
        <f t="shared" si="14"/>
        <v>2504</v>
      </c>
      <c r="BB12" s="198">
        <f t="shared" si="14"/>
        <v>33</v>
      </c>
      <c r="BC12" s="198">
        <f t="shared" si="14"/>
        <v>3331</v>
      </c>
      <c r="BD12" s="198">
        <f t="shared" si="14"/>
        <v>5870</v>
      </c>
      <c r="BE12" s="198">
        <f t="shared" si="14"/>
        <v>4082</v>
      </c>
      <c r="BF12" s="198">
        <f t="shared" si="14"/>
        <v>1788</v>
      </c>
      <c r="BG12" s="198">
        <f t="shared" si="14"/>
        <v>1354</v>
      </c>
      <c r="BH12" s="198">
        <f t="shared" si="14"/>
        <v>2263</v>
      </c>
      <c r="BI12" s="198">
        <f t="shared" si="14"/>
        <v>2916</v>
      </c>
      <c r="BJ12" s="198">
        <f t="shared" si="14"/>
        <v>863</v>
      </c>
      <c r="BK12" s="198">
        <f t="shared" si="14"/>
        <v>6236</v>
      </c>
      <c r="BL12" s="198">
        <f t="shared" si="14"/>
        <v>1139</v>
      </c>
      <c r="BM12" s="198">
        <f t="shared" si="14"/>
        <v>1546</v>
      </c>
      <c r="BN12" s="198">
        <f t="shared" si="14"/>
        <v>4299</v>
      </c>
      <c r="BO12" s="198">
        <f t="shared" si="14"/>
        <v>1605</v>
      </c>
      <c r="BP12" s="198">
        <f t="shared" si="14"/>
        <v>3789</v>
      </c>
      <c r="BQ12" s="198">
        <f t="shared" ref="BQ12:CK12" si="15">BQ118+BQ119</f>
        <v>669</v>
      </c>
      <c r="BR12" s="198">
        <f t="shared" si="15"/>
        <v>4021</v>
      </c>
      <c r="BS12" s="198">
        <f t="shared" si="15"/>
        <v>1028</v>
      </c>
      <c r="BT12" s="198">
        <f t="shared" si="15"/>
        <v>28436</v>
      </c>
      <c r="BU12" s="198">
        <f t="shared" si="15"/>
        <v>590</v>
      </c>
      <c r="BV12" s="198">
        <f t="shared" si="15"/>
        <v>897</v>
      </c>
      <c r="BW12" s="198">
        <f t="shared" si="15"/>
        <v>444</v>
      </c>
      <c r="BX12" s="198">
        <f t="shared" si="15"/>
        <v>1854</v>
      </c>
      <c r="BY12" s="198">
        <f t="shared" si="15"/>
        <v>4961</v>
      </c>
      <c r="BZ12" s="198">
        <f t="shared" si="15"/>
        <v>726</v>
      </c>
      <c r="CA12" s="198">
        <f t="shared" si="15"/>
        <v>78349</v>
      </c>
      <c r="CB12" s="198">
        <f t="shared" si="15"/>
        <v>10268</v>
      </c>
      <c r="CC12" s="198">
        <f t="shared" si="15"/>
        <v>830</v>
      </c>
      <c r="CD12" s="198">
        <f t="shared" si="15"/>
        <v>5806</v>
      </c>
      <c r="CE12" s="198">
        <f t="shared" si="15"/>
        <v>1875</v>
      </c>
      <c r="CF12" s="198">
        <f t="shared" si="15"/>
        <v>508</v>
      </c>
      <c r="CG12" s="198">
        <f t="shared" si="15"/>
        <v>562</v>
      </c>
      <c r="CH12" s="198">
        <f t="shared" si="15"/>
        <v>272</v>
      </c>
      <c r="CI12" s="198">
        <f t="shared" si="15"/>
        <v>2694</v>
      </c>
      <c r="CJ12" s="198">
        <f t="shared" si="15"/>
        <v>2684</v>
      </c>
      <c r="CK12" s="198">
        <f t="shared" si="15"/>
        <v>1404</v>
      </c>
    </row>
    <row r="13" spans="1:94" s="125" customFormat="1" x14ac:dyDescent="0.2">
      <c r="A13" s="191" t="s">
        <v>678</v>
      </c>
      <c r="C13" s="125">
        <f>C12</f>
        <v>2007</v>
      </c>
      <c r="D13" s="198">
        <f>D120</f>
        <v>0</v>
      </c>
      <c r="E13" s="198">
        <f t="shared" ref="E13:BP13" si="16">E120</f>
        <v>0</v>
      </c>
      <c r="F13" s="198">
        <f t="shared" si="16"/>
        <v>5</v>
      </c>
      <c r="G13" s="198">
        <f t="shared" si="16"/>
        <v>0</v>
      </c>
      <c r="H13" s="198">
        <f t="shared" si="16"/>
        <v>0</v>
      </c>
      <c r="I13" s="198">
        <f t="shared" si="16"/>
        <v>0</v>
      </c>
      <c r="J13" s="198">
        <f t="shared" si="16"/>
        <v>2</v>
      </c>
      <c r="K13" s="198">
        <f t="shared" si="16"/>
        <v>3</v>
      </c>
      <c r="L13" s="198">
        <f t="shared" si="16"/>
        <v>0</v>
      </c>
      <c r="M13" s="198">
        <f t="shared" si="16"/>
        <v>0</v>
      </c>
      <c r="N13" s="198">
        <f t="shared" si="16"/>
        <v>0</v>
      </c>
      <c r="O13" s="198">
        <f t="shared" si="16"/>
        <v>2</v>
      </c>
      <c r="P13" s="198">
        <f t="shared" si="16"/>
        <v>0</v>
      </c>
      <c r="Q13" s="198">
        <f t="shared" si="16"/>
        <v>0</v>
      </c>
      <c r="R13" s="198">
        <f t="shared" si="16"/>
        <v>0</v>
      </c>
      <c r="S13" s="198">
        <f t="shared" si="16"/>
        <v>0</v>
      </c>
      <c r="T13" s="198">
        <f t="shared" si="16"/>
        <v>10</v>
      </c>
      <c r="U13" s="198">
        <f t="shared" si="16"/>
        <v>0</v>
      </c>
      <c r="V13" s="198">
        <f t="shared" si="16"/>
        <v>9</v>
      </c>
      <c r="W13" s="198">
        <f t="shared" si="16"/>
        <v>1</v>
      </c>
      <c r="X13" s="198">
        <f t="shared" si="16"/>
        <v>0</v>
      </c>
      <c r="Y13" s="198">
        <f t="shared" si="16"/>
        <v>0</v>
      </c>
      <c r="Z13" s="198">
        <f t="shared" si="16"/>
        <v>2</v>
      </c>
      <c r="AA13" s="198">
        <f t="shared" si="16"/>
        <v>0</v>
      </c>
      <c r="AB13" s="198">
        <f t="shared" si="16"/>
        <v>0</v>
      </c>
      <c r="AC13" s="198">
        <f t="shared" si="16"/>
        <v>1</v>
      </c>
      <c r="AD13" s="198">
        <f t="shared" si="16"/>
        <v>0</v>
      </c>
      <c r="AE13" s="198">
        <f t="shared" si="16"/>
        <v>0</v>
      </c>
      <c r="AF13" s="198">
        <f t="shared" si="16"/>
        <v>0</v>
      </c>
      <c r="AG13" s="198">
        <f t="shared" si="16"/>
        <v>0</v>
      </c>
      <c r="AH13" s="198">
        <f t="shared" si="16"/>
        <v>4</v>
      </c>
      <c r="AI13" s="198">
        <f t="shared" si="16"/>
        <v>0</v>
      </c>
      <c r="AJ13" s="198">
        <f t="shared" si="16"/>
        <v>0</v>
      </c>
      <c r="AK13" s="198">
        <f t="shared" si="16"/>
        <v>0</v>
      </c>
      <c r="AL13" s="198">
        <f t="shared" si="16"/>
        <v>12</v>
      </c>
      <c r="AM13" s="198">
        <f t="shared" si="16"/>
        <v>0</v>
      </c>
      <c r="AN13" s="198">
        <f t="shared" si="16"/>
        <v>1</v>
      </c>
      <c r="AO13" s="198">
        <f t="shared" si="16"/>
        <v>6</v>
      </c>
      <c r="AP13" s="198">
        <f t="shared" si="16"/>
        <v>31</v>
      </c>
      <c r="AQ13" s="198">
        <f t="shared" si="16"/>
        <v>11</v>
      </c>
      <c r="AR13" s="198">
        <f t="shared" si="16"/>
        <v>0</v>
      </c>
      <c r="AS13" s="198">
        <f t="shared" si="16"/>
        <v>0</v>
      </c>
      <c r="AT13" s="198">
        <f t="shared" si="16"/>
        <v>3</v>
      </c>
      <c r="AU13" s="198">
        <f t="shared" si="16"/>
        <v>4</v>
      </c>
      <c r="AV13" s="198">
        <f t="shared" si="16"/>
        <v>0</v>
      </c>
      <c r="AW13" s="198">
        <f t="shared" si="16"/>
        <v>0</v>
      </c>
      <c r="AX13" s="198">
        <f t="shared" si="16"/>
        <v>3</v>
      </c>
      <c r="AY13" s="198">
        <f t="shared" si="16"/>
        <v>1</v>
      </c>
      <c r="AZ13" s="198">
        <f t="shared" si="16"/>
        <v>0</v>
      </c>
      <c r="BA13" s="198">
        <f t="shared" si="16"/>
        <v>2</v>
      </c>
      <c r="BB13" s="198">
        <f t="shared" si="16"/>
        <v>0</v>
      </c>
      <c r="BC13" s="198">
        <f t="shared" si="16"/>
        <v>0</v>
      </c>
      <c r="BD13" s="198">
        <f t="shared" si="16"/>
        <v>0</v>
      </c>
      <c r="BE13" s="198">
        <f t="shared" si="16"/>
        <v>0</v>
      </c>
      <c r="BF13" s="198">
        <f t="shared" si="16"/>
        <v>0</v>
      </c>
      <c r="BG13" s="198">
        <f t="shared" si="16"/>
        <v>0</v>
      </c>
      <c r="BH13" s="198">
        <f t="shared" si="16"/>
        <v>0</v>
      </c>
      <c r="BI13" s="198">
        <f t="shared" si="16"/>
        <v>0</v>
      </c>
      <c r="BJ13" s="198">
        <f t="shared" si="16"/>
        <v>0</v>
      </c>
      <c r="BK13" s="198">
        <f t="shared" si="16"/>
        <v>1</v>
      </c>
      <c r="BL13" s="198">
        <f t="shared" si="16"/>
        <v>0</v>
      </c>
      <c r="BM13" s="198">
        <f t="shared" si="16"/>
        <v>0</v>
      </c>
      <c r="BN13" s="198">
        <f t="shared" si="16"/>
        <v>2</v>
      </c>
      <c r="BO13" s="198">
        <f t="shared" si="16"/>
        <v>0</v>
      </c>
      <c r="BP13" s="198">
        <f t="shared" si="16"/>
        <v>0</v>
      </c>
      <c r="BQ13" s="198">
        <f t="shared" ref="BQ13:CK13" si="17">BQ120</f>
        <v>0</v>
      </c>
      <c r="BR13" s="198">
        <f t="shared" si="17"/>
        <v>2</v>
      </c>
      <c r="BS13" s="198">
        <f t="shared" si="17"/>
        <v>0</v>
      </c>
      <c r="BT13" s="198">
        <f t="shared" si="17"/>
        <v>1</v>
      </c>
      <c r="BU13" s="198">
        <f t="shared" si="17"/>
        <v>0</v>
      </c>
      <c r="BV13" s="198">
        <f t="shared" si="17"/>
        <v>0</v>
      </c>
      <c r="BW13" s="198">
        <f t="shared" si="17"/>
        <v>0</v>
      </c>
      <c r="BX13" s="198">
        <f t="shared" si="17"/>
        <v>1</v>
      </c>
      <c r="BY13" s="198">
        <f t="shared" si="17"/>
        <v>0</v>
      </c>
      <c r="BZ13" s="198">
        <f t="shared" si="17"/>
        <v>1</v>
      </c>
      <c r="CA13" s="198">
        <f t="shared" si="17"/>
        <v>49</v>
      </c>
      <c r="CB13" s="198">
        <f t="shared" si="17"/>
        <v>5</v>
      </c>
      <c r="CC13" s="198">
        <f t="shared" si="17"/>
        <v>0</v>
      </c>
      <c r="CD13" s="198">
        <f t="shared" si="17"/>
        <v>2</v>
      </c>
      <c r="CE13" s="198">
        <f t="shared" si="17"/>
        <v>2</v>
      </c>
      <c r="CF13" s="198">
        <f t="shared" si="17"/>
        <v>0</v>
      </c>
      <c r="CG13" s="198">
        <f t="shared" si="17"/>
        <v>1</v>
      </c>
      <c r="CH13" s="198">
        <f t="shared" si="17"/>
        <v>0</v>
      </c>
      <c r="CI13" s="198">
        <f t="shared" si="17"/>
        <v>0</v>
      </c>
      <c r="CJ13" s="198">
        <f t="shared" si="17"/>
        <v>0</v>
      </c>
      <c r="CK13" s="198">
        <f t="shared" si="17"/>
        <v>1</v>
      </c>
    </row>
    <row r="14" spans="1:94" s="125" customFormat="1" x14ac:dyDescent="0.2">
      <c r="A14" s="246" t="s">
        <v>680</v>
      </c>
      <c r="B14" s="246" t="s">
        <v>669</v>
      </c>
      <c r="C14" s="125">
        <f t="shared" ref="C14:C33" si="18">C13</f>
        <v>2007</v>
      </c>
      <c r="D14" s="198">
        <f>D121</f>
        <v>621</v>
      </c>
      <c r="E14" s="198">
        <f t="shared" ref="E14:BP14" si="19">E121</f>
        <v>14681</v>
      </c>
      <c r="F14" s="198">
        <f t="shared" si="19"/>
        <v>9589</v>
      </c>
      <c r="G14" s="198">
        <f t="shared" si="19"/>
        <v>2640</v>
      </c>
      <c r="H14" s="198">
        <f t="shared" si="19"/>
        <v>9732</v>
      </c>
      <c r="I14" s="198">
        <f t="shared" si="19"/>
        <v>14209</v>
      </c>
      <c r="J14" s="198">
        <f t="shared" si="19"/>
        <v>2930</v>
      </c>
      <c r="K14" s="198">
        <f t="shared" si="19"/>
        <v>12367</v>
      </c>
      <c r="L14" s="198">
        <f t="shared" si="19"/>
        <v>3065</v>
      </c>
      <c r="M14" s="198">
        <f t="shared" si="19"/>
        <v>2</v>
      </c>
      <c r="N14" s="198">
        <f t="shared" si="19"/>
        <v>341</v>
      </c>
      <c r="O14" s="198">
        <f t="shared" si="19"/>
        <v>10510</v>
      </c>
      <c r="P14" s="198">
        <f t="shared" si="19"/>
        <v>715</v>
      </c>
      <c r="Q14" s="198">
        <f t="shared" si="19"/>
        <v>407</v>
      </c>
      <c r="R14" s="198">
        <f t="shared" si="19"/>
        <v>0</v>
      </c>
      <c r="S14" s="198">
        <f t="shared" si="19"/>
        <v>6</v>
      </c>
      <c r="T14" s="198">
        <f t="shared" si="19"/>
        <v>23354</v>
      </c>
      <c r="U14" s="198">
        <f t="shared" si="19"/>
        <v>589</v>
      </c>
      <c r="V14" s="198">
        <f t="shared" si="19"/>
        <v>48362</v>
      </c>
      <c r="W14" s="198">
        <f t="shared" si="19"/>
        <v>2870</v>
      </c>
      <c r="X14" s="198">
        <f t="shared" si="19"/>
        <v>1037</v>
      </c>
      <c r="Y14" s="198">
        <f t="shared" si="19"/>
        <v>7464</v>
      </c>
      <c r="Z14" s="198">
        <f t="shared" si="19"/>
        <v>5792</v>
      </c>
      <c r="AA14" s="198">
        <f t="shared" si="19"/>
        <v>1006</v>
      </c>
      <c r="AB14" s="198">
        <f t="shared" si="19"/>
        <v>152</v>
      </c>
      <c r="AC14" s="198">
        <f t="shared" si="19"/>
        <v>105</v>
      </c>
      <c r="AD14" s="198">
        <f t="shared" si="19"/>
        <v>8667</v>
      </c>
      <c r="AE14" s="198">
        <f t="shared" si="19"/>
        <v>8666</v>
      </c>
      <c r="AF14" s="198">
        <f t="shared" si="19"/>
        <v>1</v>
      </c>
      <c r="AG14" s="198">
        <f t="shared" si="19"/>
        <v>2532</v>
      </c>
      <c r="AH14" s="198">
        <f t="shared" si="19"/>
        <v>13222</v>
      </c>
      <c r="AI14" s="198">
        <f t="shared" si="19"/>
        <v>2794</v>
      </c>
      <c r="AJ14" s="198">
        <f t="shared" si="19"/>
        <v>4444</v>
      </c>
      <c r="AK14" s="198">
        <f t="shared" si="19"/>
        <v>914</v>
      </c>
      <c r="AL14" s="198">
        <f t="shared" si="19"/>
        <v>52377</v>
      </c>
      <c r="AM14" s="198">
        <f t="shared" si="19"/>
        <v>368</v>
      </c>
      <c r="AN14" s="198">
        <f t="shared" si="19"/>
        <v>1</v>
      </c>
      <c r="AO14" s="198">
        <f t="shared" si="19"/>
        <v>2</v>
      </c>
      <c r="AP14" s="198">
        <f t="shared" si="19"/>
        <v>133000</v>
      </c>
      <c r="AQ14" s="198">
        <f t="shared" si="19"/>
        <v>49722</v>
      </c>
      <c r="AR14" s="198">
        <f t="shared" si="19"/>
        <v>2588</v>
      </c>
      <c r="AS14" s="198">
        <f t="shared" si="19"/>
        <v>550</v>
      </c>
      <c r="AT14" s="198">
        <f t="shared" si="19"/>
        <v>5082</v>
      </c>
      <c r="AU14" s="198">
        <f t="shared" si="19"/>
        <v>22599</v>
      </c>
      <c r="AV14" s="198">
        <f t="shared" si="19"/>
        <v>2</v>
      </c>
      <c r="AW14" s="198">
        <f t="shared" si="19"/>
        <v>7</v>
      </c>
      <c r="AX14" s="198">
        <f t="shared" si="19"/>
        <v>32971</v>
      </c>
      <c r="AY14" s="198">
        <f t="shared" si="19"/>
        <v>1958</v>
      </c>
      <c r="AZ14" s="198">
        <f t="shared" si="19"/>
        <v>1525</v>
      </c>
      <c r="BA14" s="198">
        <f t="shared" si="19"/>
        <v>6226</v>
      </c>
      <c r="BB14" s="198">
        <f t="shared" si="19"/>
        <v>80</v>
      </c>
      <c r="BC14" s="198">
        <f t="shared" si="19"/>
        <v>7743</v>
      </c>
      <c r="BD14" s="198">
        <f t="shared" si="19"/>
        <v>11933</v>
      </c>
      <c r="BE14" s="198">
        <f t="shared" si="19"/>
        <v>9431</v>
      </c>
      <c r="BF14" s="198">
        <f t="shared" si="19"/>
        <v>2502</v>
      </c>
      <c r="BG14" s="198">
        <f t="shared" si="19"/>
        <v>1796</v>
      </c>
      <c r="BH14" s="198">
        <f t="shared" si="19"/>
        <v>3847</v>
      </c>
      <c r="BI14" s="198">
        <f t="shared" si="19"/>
        <v>5534</v>
      </c>
      <c r="BJ14" s="198">
        <f t="shared" si="19"/>
        <v>3</v>
      </c>
      <c r="BK14" s="198">
        <f t="shared" si="19"/>
        <v>15994</v>
      </c>
      <c r="BL14" s="198">
        <f t="shared" si="19"/>
        <v>2528</v>
      </c>
      <c r="BM14" s="198">
        <f t="shared" si="19"/>
        <v>3516</v>
      </c>
      <c r="BN14" s="198">
        <f t="shared" si="19"/>
        <v>11820</v>
      </c>
      <c r="BO14" s="198">
        <f t="shared" si="19"/>
        <v>2648</v>
      </c>
      <c r="BP14" s="198">
        <f t="shared" si="19"/>
        <v>8717</v>
      </c>
      <c r="BQ14" s="198">
        <f t="shared" ref="BQ14:CK14" si="20">BQ121</f>
        <v>1004</v>
      </c>
      <c r="BR14" s="198">
        <f t="shared" si="20"/>
        <v>8324</v>
      </c>
      <c r="BS14" s="198">
        <f t="shared" si="20"/>
        <v>1997</v>
      </c>
      <c r="BT14" s="198">
        <f t="shared" si="20"/>
        <v>13</v>
      </c>
      <c r="BU14" s="198">
        <f t="shared" si="20"/>
        <v>1151</v>
      </c>
      <c r="BV14" s="198">
        <f t="shared" si="20"/>
        <v>1644</v>
      </c>
      <c r="BW14" s="198">
        <f t="shared" si="20"/>
        <v>533</v>
      </c>
      <c r="BX14" s="198">
        <f t="shared" si="20"/>
        <v>4674</v>
      </c>
      <c r="BY14" s="198">
        <f t="shared" si="20"/>
        <v>13170</v>
      </c>
      <c r="BZ14" s="198">
        <f t="shared" si="20"/>
        <v>2551</v>
      </c>
      <c r="CA14" s="198">
        <f t="shared" si="20"/>
        <v>181844</v>
      </c>
      <c r="CB14" s="198">
        <f t="shared" si="20"/>
        <v>26870</v>
      </c>
      <c r="CC14" s="198">
        <f t="shared" si="20"/>
        <v>2390</v>
      </c>
      <c r="CD14" s="198">
        <f t="shared" si="20"/>
        <v>12740</v>
      </c>
      <c r="CE14" s="198">
        <f t="shared" si="20"/>
        <v>6642</v>
      </c>
      <c r="CF14" s="198">
        <f t="shared" si="20"/>
        <v>953</v>
      </c>
      <c r="CG14" s="198">
        <f t="shared" si="20"/>
        <v>1333</v>
      </c>
      <c r="CH14" s="198">
        <f t="shared" si="20"/>
        <v>6</v>
      </c>
      <c r="CI14" s="198">
        <f t="shared" si="20"/>
        <v>6041</v>
      </c>
      <c r="CJ14" s="198">
        <f t="shared" si="20"/>
        <v>11060</v>
      </c>
      <c r="CK14" s="198">
        <f t="shared" si="20"/>
        <v>4000</v>
      </c>
    </row>
    <row r="15" spans="1:94" s="125" customFormat="1" x14ac:dyDescent="0.2">
      <c r="A15" s="246" t="s">
        <v>681</v>
      </c>
      <c r="B15" s="246" t="s">
        <v>668</v>
      </c>
      <c r="C15" s="125">
        <f t="shared" si="18"/>
        <v>2007</v>
      </c>
      <c r="D15" s="198">
        <f>D122</f>
        <v>1</v>
      </c>
      <c r="E15" s="198">
        <f t="shared" ref="E15:BP15" si="21">E122</f>
        <v>0</v>
      </c>
      <c r="F15" s="198">
        <f t="shared" si="21"/>
        <v>526</v>
      </c>
      <c r="G15" s="198">
        <f t="shared" si="21"/>
        <v>234</v>
      </c>
      <c r="H15" s="198">
        <f t="shared" si="21"/>
        <v>783</v>
      </c>
      <c r="I15" s="198">
        <f t="shared" si="21"/>
        <v>0</v>
      </c>
      <c r="J15" s="198">
        <f t="shared" si="21"/>
        <v>0</v>
      </c>
      <c r="K15" s="198">
        <f t="shared" si="21"/>
        <v>0</v>
      </c>
      <c r="L15" s="198">
        <f t="shared" si="21"/>
        <v>961</v>
      </c>
      <c r="M15" s="198">
        <f t="shared" si="21"/>
        <v>12</v>
      </c>
      <c r="N15" s="198">
        <f t="shared" si="21"/>
        <v>26</v>
      </c>
      <c r="O15" s="198">
        <f t="shared" si="21"/>
        <v>347</v>
      </c>
      <c r="P15" s="198">
        <f t="shared" si="21"/>
        <v>23</v>
      </c>
      <c r="Q15" s="198">
        <f t="shared" si="21"/>
        <v>0</v>
      </c>
      <c r="R15" s="198">
        <f t="shared" si="21"/>
        <v>0</v>
      </c>
      <c r="S15" s="198">
        <f t="shared" si="21"/>
        <v>0</v>
      </c>
      <c r="T15" s="198">
        <f t="shared" si="21"/>
        <v>799</v>
      </c>
      <c r="U15" s="198">
        <f t="shared" si="21"/>
        <v>86</v>
      </c>
      <c r="V15" s="198">
        <f t="shared" si="21"/>
        <v>0</v>
      </c>
      <c r="W15" s="198">
        <f t="shared" si="21"/>
        <v>247</v>
      </c>
      <c r="X15" s="198">
        <f t="shared" si="21"/>
        <v>27</v>
      </c>
      <c r="Y15" s="198">
        <f t="shared" si="21"/>
        <v>327</v>
      </c>
      <c r="Z15" s="198">
        <f t="shared" si="21"/>
        <v>64</v>
      </c>
      <c r="AA15" s="198">
        <f t="shared" si="21"/>
        <v>0</v>
      </c>
      <c r="AB15" s="198">
        <f t="shared" si="21"/>
        <v>0</v>
      </c>
      <c r="AC15" s="198">
        <f t="shared" si="21"/>
        <v>0</v>
      </c>
      <c r="AD15" s="198">
        <f t="shared" si="21"/>
        <v>450</v>
      </c>
      <c r="AE15" s="198">
        <f t="shared" si="21"/>
        <v>428</v>
      </c>
      <c r="AF15" s="198">
        <f t="shared" si="21"/>
        <v>22</v>
      </c>
      <c r="AG15" s="198">
        <f t="shared" si="21"/>
        <v>0</v>
      </c>
      <c r="AH15" s="198">
        <f t="shared" si="21"/>
        <v>28</v>
      </c>
      <c r="AI15" s="198">
        <f t="shared" si="21"/>
        <v>665</v>
      </c>
      <c r="AJ15" s="198">
        <f t="shared" si="21"/>
        <v>179</v>
      </c>
      <c r="AK15" s="198">
        <f t="shared" si="21"/>
        <v>17</v>
      </c>
      <c r="AL15" s="198">
        <f t="shared" si="21"/>
        <v>479</v>
      </c>
      <c r="AM15" s="198">
        <f t="shared" si="21"/>
        <v>0</v>
      </c>
      <c r="AN15" s="198">
        <f t="shared" si="21"/>
        <v>21</v>
      </c>
      <c r="AO15" s="198">
        <f t="shared" si="21"/>
        <v>0</v>
      </c>
      <c r="AP15" s="198">
        <f t="shared" si="21"/>
        <v>25000</v>
      </c>
      <c r="AQ15" s="198">
        <f t="shared" si="21"/>
        <v>88</v>
      </c>
      <c r="AR15" s="198">
        <f t="shared" si="21"/>
        <v>188</v>
      </c>
      <c r="AS15" s="198">
        <f t="shared" si="21"/>
        <v>0</v>
      </c>
      <c r="AT15" s="198">
        <f t="shared" si="21"/>
        <v>0</v>
      </c>
      <c r="AU15" s="198">
        <f t="shared" si="21"/>
        <v>0</v>
      </c>
      <c r="AV15" s="198">
        <f t="shared" si="21"/>
        <v>51</v>
      </c>
      <c r="AW15" s="198">
        <f t="shared" si="21"/>
        <v>44</v>
      </c>
      <c r="AX15" s="198">
        <f t="shared" si="21"/>
        <v>759</v>
      </c>
      <c r="AY15" s="198">
        <f t="shared" si="21"/>
        <v>47</v>
      </c>
      <c r="AZ15" s="198">
        <f t="shared" si="21"/>
        <v>22</v>
      </c>
      <c r="BA15" s="198">
        <f t="shared" si="21"/>
        <v>390</v>
      </c>
      <c r="BB15" s="198">
        <f t="shared" si="21"/>
        <v>0</v>
      </c>
      <c r="BC15" s="198">
        <f t="shared" si="21"/>
        <v>426</v>
      </c>
      <c r="BD15" s="198">
        <f t="shared" si="21"/>
        <v>569</v>
      </c>
      <c r="BE15" s="198">
        <f t="shared" si="21"/>
        <v>34</v>
      </c>
      <c r="BF15" s="198">
        <f t="shared" si="21"/>
        <v>535</v>
      </c>
      <c r="BG15" s="198">
        <f t="shared" si="21"/>
        <v>76</v>
      </c>
      <c r="BH15" s="198">
        <f t="shared" si="21"/>
        <v>390</v>
      </c>
      <c r="BI15" s="198">
        <f t="shared" si="21"/>
        <v>266</v>
      </c>
      <c r="BJ15" s="198">
        <f t="shared" si="21"/>
        <v>1</v>
      </c>
      <c r="BK15" s="198">
        <f t="shared" si="21"/>
        <v>203</v>
      </c>
      <c r="BL15" s="198">
        <f t="shared" si="21"/>
        <v>181</v>
      </c>
      <c r="BM15" s="198">
        <f t="shared" si="21"/>
        <v>210</v>
      </c>
      <c r="BN15" s="198">
        <f t="shared" si="21"/>
        <v>303</v>
      </c>
      <c r="BO15" s="198">
        <f t="shared" si="21"/>
        <v>225</v>
      </c>
      <c r="BP15" s="198">
        <f t="shared" si="21"/>
        <v>438</v>
      </c>
      <c r="BQ15" s="198">
        <f t="shared" ref="BQ15:CK15" si="22">BQ122</f>
        <v>16</v>
      </c>
      <c r="BR15" s="198">
        <f t="shared" si="22"/>
        <v>464</v>
      </c>
      <c r="BS15" s="198">
        <f t="shared" si="22"/>
        <v>40</v>
      </c>
      <c r="BT15" s="198">
        <f t="shared" si="22"/>
        <v>144</v>
      </c>
      <c r="BU15" s="198">
        <f t="shared" si="22"/>
        <v>0</v>
      </c>
      <c r="BV15" s="198">
        <f t="shared" si="22"/>
        <v>67</v>
      </c>
      <c r="BW15" s="198">
        <f t="shared" si="22"/>
        <v>0</v>
      </c>
      <c r="BX15" s="198">
        <f t="shared" si="22"/>
        <v>34</v>
      </c>
      <c r="BY15" s="198">
        <f t="shared" si="22"/>
        <v>153</v>
      </c>
      <c r="BZ15" s="198">
        <f t="shared" si="22"/>
        <v>69</v>
      </c>
      <c r="CA15" s="198">
        <f t="shared" si="22"/>
        <v>0</v>
      </c>
      <c r="CB15" s="198">
        <f t="shared" si="22"/>
        <v>783</v>
      </c>
      <c r="CC15" s="198">
        <f t="shared" si="22"/>
        <v>0</v>
      </c>
      <c r="CD15" s="198">
        <f t="shared" si="22"/>
        <v>0</v>
      </c>
      <c r="CE15" s="198">
        <f t="shared" si="22"/>
        <v>707</v>
      </c>
      <c r="CF15" s="198">
        <f t="shared" si="22"/>
        <v>39</v>
      </c>
      <c r="CG15" s="198">
        <f t="shared" si="22"/>
        <v>13</v>
      </c>
      <c r="CH15" s="198">
        <f t="shared" si="22"/>
        <v>7</v>
      </c>
      <c r="CI15" s="198">
        <f t="shared" si="22"/>
        <v>9</v>
      </c>
      <c r="CJ15" s="198">
        <f t="shared" si="22"/>
        <v>50</v>
      </c>
      <c r="CK15" s="198">
        <f t="shared" si="22"/>
        <v>0</v>
      </c>
    </row>
    <row r="16" spans="1:94" s="125" customFormat="1" x14ac:dyDescent="0.2">
      <c r="A16" s="125" t="s">
        <v>345</v>
      </c>
      <c r="B16" s="125" t="s">
        <v>363</v>
      </c>
      <c r="C16" s="125">
        <f t="shared" si="18"/>
        <v>2007</v>
      </c>
      <c r="D16" s="145">
        <f>D124</f>
        <v>43492799</v>
      </c>
      <c r="E16" s="145">
        <f t="shared" ref="E16:BP16" si="23">E124</f>
        <v>1499547730</v>
      </c>
      <c r="F16" s="145">
        <f t="shared" si="23"/>
        <v>1129981468</v>
      </c>
      <c r="G16" s="145">
        <f t="shared" si="23"/>
        <v>290630141</v>
      </c>
      <c r="H16" s="145">
        <f t="shared" si="23"/>
        <v>1048068374</v>
      </c>
      <c r="I16" s="145">
        <f t="shared" si="23"/>
        <v>1776325233</v>
      </c>
      <c r="J16" s="145">
        <f t="shared" si="23"/>
        <v>303322628</v>
      </c>
      <c r="K16" s="145">
        <f t="shared" si="23"/>
        <v>1569666081</v>
      </c>
      <c r="L16" s="145">
        <f t="shared" si="23"/>
        <v>297196133</v>
      </c>
      <c r="M16" s="145">
        <f t="shared" si="23"/>
        <v>159753692</v>
      </c>
      <c r="N16" s="145">
        <f t="shared" si="23"/>
        <v>28525074</v>
      </c>
      <c r="O16" s="145">
        <f t="shared" si="23"/>
        <v>844556148</v>
      </c>
      <c r="P16" s="145">
        <f t="shared" si="23"/>
        <v>30952474</v>
      </c>
      <c r="Q16" s="145">
        <f t="shared" si="23"/>
        <v>29064175</v>
      </c>
      <c r="R16" s="145">
        <f t="shared" si="23"/>
        <v>0</v>
      </c>
      <c r="S16" s="145">
        <f t="shared" si="23"/>
        <v>257449809</v>
      </c>
      <c r="T16" s="145">
        <f t="shared" si="23"/>
        <v>2586778728</v>
      </c>
      <c r="U16" s="145">
        <f t="shared" si="23"/>
        <v>66086052</v>
      </c>
      <c r="V16" s="145">
        <f t="shared" si="23"/>
        <v>8278380806</v>
      </c>
      <c r="W16" s="145">
        <f t="shared" si="23"/>
        <v>411340495</v>
      </c>
      <c r="X16" s="145">
        <f t="shared" si="23"/>
        <v>63704669</v>
      </c>
      <c r="Y16" s="145">
        <f t="shared" si="23"/>
        <v>566514632</v>
      </c>
      <c r="Z16" s="145">
        <f t="shared" si="23"/>
        <v>615535178</v>
      </c>
      <c r="AA16" s="145">
        <f t="shared" si="23"/>
        <v>83900561</v>
      </c>
      <c r="AB16" s="145">
        <f t="shared" si="23"/>
        <v>9456588</v>
      </c>
      <c r="AC16" s="145">
        <f t="shared" si="23"/>
        <v>203057354.90000004</v>
      </c>
      <c r="AD16" s="145">
        <f t="shared" si="23"/>
        <v>958691850.28999996</v>
      </c>
      <c r="AE16" s="145">
        <f t="shared" si="23"/>
        <v>900265885</v>
      </c>
      <c r="AF16" s="145">
        <f t="shared" si="23"/>
        <v>58425965.290000007</v>
      </c>
      <c r="AG16" s="145">
        <f t="shared" si="23"/>
        <v>176884016</v>
      </c>
      <c r="AH16" s="145">
        <f t="shared" si="23"/>
        <v>1637140161.6499999</v>
      </c>
      <c r="AI16" s="145">
        <f t="shared" si="23"/>
        <v>360337098</v>
      </c>
      <c r="AJ16" s="145">
        <f t="shared" si="23"/>
        <v>523095983.71999997</v>
      </c>
      <c r="AK16" s="145">
        <f t="shared" si="23"/>
        <v>111646717</v>
      </c>
      <c r="AL16" s="145">
        <f t="shared" si="23"/>
        <v>6282229664.5300007</v>
      </c>
      <c r="AM16" s="145">
        <f t="shared" si="23"/>
        <v>25247492</v>
      </c>
      <c r="AN16" s="145">
        <f t="shared" si="23"/>
        <v>202779963</v>
      </c>
      <c r="AO16" s="145">
        <f t="shared" si="23"/>
        <v>3967000000</v>
      </c>
      <c r="AP16" s="145">
        <f t="shared" si="23"/>
        <v>23063283000</v>
      </c>
      <c r="AQ16" s="145">
        <f t="shared" si="23"/>
        <v>7529898388</v>
      </c>
      <c r="AR16" s="145">
        <f t="shared" si="23"/>
        <v>230401436</v>
      </c>
      <c r="AS16" s="145">
        <f t="shared" si="23"/>
        <v>111276421</v>
      </c>
      <c r="AT16" s="145">
        <f t="shared" si="23"/>
        <v>723094046</v>
      </c>
      <c r="AU16" s="145">
        <f t="shared" si="23"/>
        <v>1988501760</v>
      </c>
      <c r="AV16" s="145">
        <f t="shared" si="23"/>
        <v>292657767</v>
      </c>
      <c r="AW16" s="145">
        <f t="shared" si="23"/>
        <v>215649405.04000002</v>
      </c>
      <c r="AX16" s="145">
        <f t="shared" si="23"/>
        <v>3387777809</v>
      </c>
      <c r="AY16" s="145">
        <f t="shared" si="23"/>
        <v>198623692.04999998</v>
      </c>
      <c r="AZ16" s="145">
        <f t="shared" si="23"/>
        <v>224566925</v>
      </c>
      <c r="BA16" s="145">
        <f t="shared" si="23"/>
        <v>694256898</v>
      </c>
      <c r="BB16" s="145">
        <f t="shared" si="23"/>
        <v>1080416</v>
      </c>
      <c r="BC16" s="145">
        <f t="shared" si="23"/>
        <v>367784844</v>
      </c>
      <c r="BD16" s="145">
        <f t="shared" si="23"/>
        <v>1285146851</v>
      </c>
      <c r="BE16" s="145">
        <f t="shared" si="23"/>
        <v>935188461</v>
      </c>
      <c r="BF16" s="145">
        <f t="shared" si="23"/>
        <v>349958390</v>
      </c>
      <c r="BG16" s="145">
        <f t="shared" si="23"/>
        <v>179610430</v>
      </c>
      <c r="BH16" s="145">
        <f t="shared" si="23"/>
        <v>382902025</v>
      </c>
      <c r="BI16" s="145">
        <f t="shared" si="23"/>
        <v>570440204</v>
      </c>
      <c r="BJ16" s="145">
        <f t="shared" si="23"/>
        <v>132769913</v>
      </c>
      <c r="BK16" s="145">
        <f t="shared" si="23"/>
        <v>1619548481</v>
      </c>
      <c r="BL16" s="145">
        <f t="shared" si="23"/>
        <v>247266985</v>
      </c>
      <c r="BM16" s="145">
        <f t="shared" si="23"/>
        <v>321106485</v>
      </c>
      <c r="BN16" s="145">
        <f t="shared" si="23"/>
        <v>1191135111</v>
      </c>
      <c r="BO16" s="145">
        <f t="shared" si="23"/>
        <v>163417590</v>
      </c>
      <c r="BP16" s="145">
        <f t="shared" si="23"/>
        <v>701800772</v>
      </c>
      <c r="BQ16" s="145">
        <f t="shared" ref="BQ16:CK16" si="24">BQ124</f>
        <v>89725494.760000005</v>
      </c>
      <c r="BR16" s="145">
        <f t="shared" si="24"/>
        <v>820201487</v>
      </c>
      <c r="BS16" s="145">
        <f t="shared" si="24"/>
        <v>192719074</v>
      </c>
      <c r="BT16" s="145">
        <f t="shared" si="24"/>
        <v>6832453515</v>
      </c>
      <c r="BU16" s="145">
        <f t="shared" si="24"/>
        <v>99235605</v>
      </c>
      <c r="BV16" s="145">
        <f t="shared" si="24"/>
        <v>113998664</v>
      </c>
      <c r="BW16" s="145">
        <f t="shared" si="24"/>
        <v>90679122</v>
      </c>
      <c r="BX16" s="145">
        <f t="shared" si="24"/>
        <v>366885092</v>
      </c>
      <c r="BY16" s="145">
        <f t="shared" si="24"/>
        <v>1024516481</v>
      </c>
      <c r="BZ16" s="145">
        <f t="shared" si="24"/>
        <v>238023374.63999999</v>
      </c>
      <c r="CA16" s="145">
        <f t="shared" si="24"/>
        <v>25759823917</v>
      </c>
      <c r="CB16" s="145">
        <f t="shared" si="24"/>
        <v>2547644309</v>
      </c>
      <c r="CC16" s="145">
        <f t="shared" si="24"/>
        <v>115252110</v>
      </c>
      <c r="CD16" s="145">
        <f t="shared" si="24"/>
        <v>1367149467</v>
      </c>
      <c r="CE16" s="145">
        <f t="shared" si="24"/>
        <v>469099636</v>
      </c>
      <c r="CF16" s="145">
        <f t="shared" si="24"/>
        <v>95199648.200000003</v>
      </c>
      <c r="CG16" s="145">
        <f t="shared" si="24"/>
        <v>145743157.84</v>
      </c>
      <c r="CH16" s="145">
        <f t="shared" si="24"/>
        <v>61945677</v>
      </c>
      <c r="CI16" s="145">
        <f t="shared" si="24"/>
        <v>464427615.86000001</v>
      </c>
      <c r="CJ16" s="145">
        <f t="shared" si="24"/>
        <v>868602748</v>
      </c>
      <c r="CK16" s="145">
        <f t="shared" si="24"/>
        <v>394794950</v>
      </c>
    </row>
    <row r="17" spans="1:89" s="125" customFormat="1" x14ac:dyDescent="0.2">
      <c r="A17" s="125" t="s">
        <v>353</v>
      </c>
      <c r="B17" s="125" t="s">
        <v>364</v>
      </c>
      <c r="C17" s="125">
        <f t="shared" si="18"/>
        <v>2007</v>
      </c>
      <c r="D17" s="145">
        <f>D125</f>
        <v>11858778</v>
      </c>
      <c r="E17" s="145">
        <f t="shared" ref="E17:BP17" si="25">E125</f>
        <v>548016272</v>
      </c>
      <c r="F17" s="145">
        <f t="shared" si="25"/>
        <v>264836003</v>
      </c>
      <c r="G17" s="145">
        <f t="shared" si="25"/>
        <v>81004255</v>
      </c>
      <c r="H17" s="145">
        <f t="shared" si="25"/>
        <v>298531289</v>
      </c>
      <c r="I17" s="145">
        <f t="shared" si="25"/>
        <v>567063035</v>
      </c>
      <c r="J17" s="145">
        <f t="shared" si="25"/>
        <v>113589579</v>
      </c>
      <c r="K17" s="145">
        <f t="shared" si="25"/>
        <v>395062443</v>
      </c>
      <c r="L17" s="145">
        <f t="shared" si="25"/>
        <v>114221401</v>
      </c>
      <c r="M17" s="145">
        <f t="shared" si="25"/>
        <v>46699194</v>
      </c>
      <c r="N17" s="145">
        <f t="shared" si="25"/>
        <v>15018918</v>
      </c>
      <c r="O17" s="145">
        <f t="shared" si="25"/>
        <v>236072777</v>
      </c>
      <c r="P17" s="145">
        <f t="shared" si="25"/>
        <v>12522951</v>
      </c>
      <c r="Q17" s="145">
        <f t="shared" si="25"/>
        <v>19386628</v>
      </c>
      <c r="R17" s="145">
        <f t="shared" si="25"/>
        <v>0</v>
      </c>
      <c r="S17" s="145">
        <f t="shared" si="25"/>
        <v>94171770</v>
      </c>
      <c r="T17" s="145">
        <f t="shared" si="25"/>
        <v>664998752</v>
      </c>
      <c r="U17" s="145">
        <f t="shared" si="25"/>
        <v>29640947</v>
      </c>
      <c r="V17" s="145">
        <f t="shared" si="25"/>
        <v>1632816129</v>
      </c>
      <c r="W17" s="145">
        <f t="shared" si="25"/>
        <v>116256740</v>
      </c>
      <c r="X17" s="145">
        <f t="shared" si="25"/>
        <v>32040530</v>
      </c>
      <c r="Y17" s="145">
        <f t="shared" si="25"/>
        <v>280966066</v>
      </c>
      <c r="Z17" s="145">
        <f t="shared" si="25"/>
        <v>143658315</v>
      </c>
      <c r="AA17" s="145">
        <f t="shared" si="25"/>
        <v>39011690</v>
      </c>
      <c r="AB17" s="145">
        <f t="shared" si="25"/>
        <v>5786652</v>
      </c>
      <c r="AC17" s="145">
        <f t="shared" si="25"/>
        <v>92360867.400000006</v>
      </c>
      <c r="AD17" s="145">
        <f t="shared" si="25"/>
        <v>405736204.25999999</v>
      </c>
      <c r="AE17" s="145">
        <f t="shared" si="25"/>
        <v>376970987</v>
      </c>
      <c r="AF17" s="145">
        <f t="shared" si="25"/>
        <v>28765217.260000002</v>
      </c>
      <c r="AG17" s="145">
        <f t="shared" si="25"/>
        <v>86770666</v>
      </c>
      <c r="AH17" s="145">
        <f t="shared" si="25"/>
        <v>358331164.06</v>
      </c>
      <c r="AI17" s="145">
        <f t="shared" si="25"/>
        <v>173795327</v>
      </c>
      <c r="AJ17" s="145">
        <f t="shared" si="25"/>
        <v>208287499</v>
      </c>
      <c r="AK17" s="145">
        <f t="shared" si="25"/>
        <v>28317089</v>
      </c>
      <c r="AL17" s="145">
        <f t="shared" si="25"/>
        <v>1666789557.1199999</v>
      </c>
      <c r="AM17" s="145">
        <f t="shared" si="25"/>
        <v>15036848</v>
      </c>
      <c r="AN17" s="145">
        <f t="shared" si="25"/>
        <v>56403314</v>
      </c>
      <c r="AO17" s="145">
        <f t="shared" si="25"/>
        <v>1141600000</v>
      </c>
      <c r="AP17" s="145">
        <f t="shared" si="25"/>
        <v>12620681000</v>
      </c>
      <c r="AQ17" s="145">
        <f t="shared" si="25"/>
        <v>2234039085</v>
      </c>
      <c r="AR17" s="145">
        <f t="shared" si="25"/>
        <v>156705342</v>
      </c>
      <c r="AS17" s="145">
        <f t="shared" si="25"/>
        <v>39142088</v>
      </c>
      <c r="AT17" s="145">
        <f t="shared" si="25"/>
        <v>221960966</v>
      </c>
      <c r="AU17" s="145">
        <f t="shared" si="25"/>
        <v>660550766</v>
      </c>
      <c r="AV17" s="145">
        <f t="shared" si="25"/>
        <v>74685958</v>
      </c>
      <c r="AW17" s="145">
        <f t="shared" si="25"/>
        <v>78209625.069999993</v>
      </c>
      <c r="AX17" s="145">
        <f t="shared" si="25"/>
        <v>1117283048</v>
      </c>
      <c r="AY17" s="145">
        <f t="shared" si="25"/>
        <v>57541659</v>
      </c>
      <c r="AZ17" s="145">
        <f t="shared" si="25"/>
        <v>47886438</v>
      </c>
      <c r="BA17" s="145">
        <f t="shared" si="25"/>
        <v>218633202</v>
      </c>
      <c r="BB17" s="145">
        <f t="shared" si="25"/>
        <v>463355</v>
      </c>
      <c r="BC17" s="145">
        <f t="shared" si="25"/>
        <v>270904453</v>
      </c>
      <c r="BD17" s="145">
        <f t="shared" si="25"/>
        <v>423910347</v>
      </c>
      <c r="BE17" s="145">
        <f t="shared" si="25"/>
        <v>272359244</v>
      </c>
      <c r="BF17" s="145">
        <f t="shared" si="25"/>
        <v>151551103</v>
      </c>
      <c r="BG17" s="145">
        <f t="shared" si="25"/>
        <v>65561722</v>
      </c>
      <c r="BH17" s="145">
        <f t="shared" si="25"/>
        <v>142543771</v>
      </c>
      <c r="BI17" s="145">
        <f t="shared" si="25"/>
        <v>213131701</v>
      </c>
      <c r="BJ17" s="145">
        <f t="shared" si="25"/>
        <v>43226412</v>
      </c>
      <c r="BK17" s="145">
        <f t="shared" si="25"/>
        <v>592214968</v>
      </c>
      <c r="BL17" s="145">
        <f t="shared" si="25"/>
        <v>80135717</v>
      </c>
      <c r="BM17" s="145">
        <f t="shared" si="25"/>
        <v>109590116</v>
      </c>
      <c r="BN17" s="145">
        <f t="shared" si="25"/>
        <v>495109283</v>
      </c>
      <c r="BO17" s="145">
        <f t="shared" si="25"/>
        <v>75938194</v>
      </c>
      <c r="BP17" s="145">
        <f t="shared" si="25"/>
        <v>338874337</v>
      </c>
      <c r="BQ17" s="145">
        <f t="shared" ref="BQ17:CK17" si="26">BQ125</f>
        <v>34279946.969999999</v>
      </c>
      <c r="BR17" s="145">
        <f t="shared" si="26"/>
        <v>286683602</v>
      </c>
      <c r="BS17" s="145">
        <f t="shared" si="26"/>
        <v>65276304</v>
      </c>
      <c r="BT17" s="145">
        <f t="shared" si="26"/>
        <v>2039498572</v>
      </c>
      <c r="BU17" s="145">
        <f t="shared" si="26"/>
        <v>31007901</v>
      </c>
      <c r="BV17" s="145">
        <f t="shared" si="26"/>
        <v>45086486</v>
      </c>
      <c r="BW17" s="145">
        <f t="shared" si="26"/>
        <v>32814076</v>
      </c>
      <c r="BX17" s="145">
        <f t="shared" si="26"/>
        <v>119400889</v>
      </c>
      <c r="BY17" s="145">
        <f t="shared" si="26"/>
        <v>344508404</v>
      </c>
      <c r="BZ17" s="145">
        <f t="shared" si="26"/>
        <v>52893412</v>
      </c>
      <c r="CA17" s="145">
        <f t="shared" si="26"/>
        <v>5332356184</v>
      </c>
      <c r="CB17" s="145">
        <f t="shared" si="26"/>
        <v>960984164</v>
      </c>
      <c r="CC17" s="145">
        <f t="shared" si="26"/>
        <v>78007343</v>
      </c>
      <c r="CD17" s="145">
        <f t="shared" si="26"/>
        <v>405071611</v>
      </c>
      <c r="CE17" s="145">
        <f t="shared" si="26"/>
        <v>162857785</v>
      </c>
      <c r="CF17" s="145">
        <f t="shared" si="26"/>
        <v>25027983</v>
      </c>
      <c r="CG17" s="145">
        <f t="shared" si="26"/>
        <v>26672783</v>
      </c>
      <c r="CH17" s="145">
        <f t="shared" si="26"/>
        <v>15466784</v>
      </c>
      <c r="CI17" s="145">
        <f t="shared" si="26"/>
        <v>213039032.09</v>
      </c>
      <c r="CJ17" s="145">
        <f t="shared" si="26"/>
        <v>347926496</v>
      </c>
      <c r="CK17" s="145">
        <f t="shared" si="26"/>
        <v>104412330</v>
      </c>
    </row>
    <row r="18" spans="1:89" s="125" customFormat="1" x14ac:dyDescent="0.2">
      <c r="A18" s="125" t="s">
        <v>656</v>
      </c>
      <c r="C18" s="125">
        <f t="shared" si="18"/>
        <v>2007</v>
      </c>
      <c r="D18" s="198">
        <f>D126+D127</f>
        <v>31082191</v>
      </c>
      <c r="E18" s="198">
        <f t="shared" ref="E18:BP18" si="27">E126+E127</f>
        <v>940740837</v>
      </c>
      <c r="F18" s="198">
        <f t="shared" si="27"/>
        <v>507677032</v>
      </c>
      <c r="G18" s="198">
        <f t="shared" si="27"/>
        <v>207717221</v>
      </c>
      <c r="H18" s="198">
        <f t="shared" si="27"/>
        <v>741598484</v>
      </c>
      <c r="I18" s="198">
        <f t="shared" si="27"/>
        <v>1199736238</v>
      </c>
      <c r="J18" s="198">
        <f t="shared" si="27"/>
        <v>152753693</v>
      </c>
      <c r="K18" s="198">
        <f t="shared" si="27"/>
        <v>913012965</v>
      </c>
      <c r="L18" s="198">
        <f t="shared" si="27"/>
        <v>179987946</v>
      </c>
      <c r="M18" s="198">
        <f t="shared" si="27"/>
        <v>111831932</v>
      </c>
      <c r="N18" s="198">
        <f t="shared" si="27"/>
        <v>13186691</v>
      </c>
      <c r="O18" s="198">
        <f t="shared" si="27"/>
        <v>551202123</v>
      </c>
      <c r="P18" s="198">
        <f t="shared" si="27"/>
        <v>18085796</v>
      </c>
      <c r="Q18" s="198">
        <f t="shared" si="27"/>
        <v>9298043</v>
      </c>
      <c r="R18" s="198">
        <f t="shared" si="27"/>
        <v>0</v>
      </c>
      <c r="S18" s="198">
        <f t="shared" si="27"/>
        <v>160761797</v>
      </c>
      <c r="T18" s="198">
        <f t="shared" si="27"/>
        <v>1352123968</v>
      </c>
      <c r="U18" s="198">
        <f t="shared" si="27"/>
        <v>35822575</v>
      </c>
      <c r="V18" s="198">
        <f t="shared" si="27"/>
        <v>5573668548</v>
      </c>
      <c r="W18" s="198">
        <f t="shared" si="27"/>
        <v>208470315</v>
      </c>
      <c r="X18" s="198">
        <f t="shared" si="27"/>
        <v>31021479</v>
      </c>
      <c r="Y18" s="198">
        <f t="shared" si="27"/>
        <v>279180331</v>
      </c>
      <c r="Z18" s="198">
        <f t="shared" si="27"/>
        <v>398528272</v>
      </c>
      <c r="AA18" s="198">
        <f t="shared" si="27"/>
        <v>43615480</v>
      </c>
      <c r="AB18" s="198">
        <f t="shared" si="27"/>
        <v>3568735</v>
      </c>
      <c r="AC18" s="198">
        <f t="shared" si="27"/>
        <v>82121061.299999997</v>
      </c>
      <c r="AD18" s="198">
        <f t="shared" si="27"/>
        <v>543747565.00999999</v>
      </c>
      <c r="AE18" s="198">
        <f t="shared" si="27"/>
        <v>514942826</v>
      </c>
      <c r="AF18" s="198">
        <f t="shared" si="27"/>
        <v>28804739.010000002</v>
      </c>
      <c r="AG18" s="198">
        <f t="shared" si="27"/>
        <v>88449813</v>
      </c>
      <c r="AH18" s="198">
        <f t="shared" si="27"/>
        <v>1009739119.71</v>
      </c>
      <c r="AI18" s="198">
        <f t="shared" si="27"/>
        <v>183754191</v>
      </c>
      <c r="AJ18" s="198">
        <f t="shared" si="27"/>
        <v>311739724.80000001</v>
      </c>
      <c r="AK18" s="198">
        <f t="shared" si="27"/>
        <v>82118980</v>
      </c>
      <c r="AL18" s="198">
        <f t="shared" si="27"/>
        <v>2631061609.5700002</v>
      </c>
      <c r="AM18" s="198">
        <f t="shared" si="27"/>
        <v>9877930</v>
      </c>
      <c r="AN18" s="198">
        <f t="shared" si="27"/>
        <v>113441711</v>
      </c>
      <c r="AO18" s="198">
        <f t="shared" si="27"/>
        <v>2438800000</v>
      </c>
      <c r="AP18" s="198">
        <f t="shared" si="27"/>
        <v>8505587000</v>
      </c>
      <c r="AQ18" s="198">
        <f t="shared" si="27"/>
        <v>4589107054</v>
      </c>
      <c r="AR18" s="198">
        <f t="shared" si="27"/>
        <v>71986330</v>
      </c>
      <c r="AS18" s="198">
        <f t="shared" si="27"/>
        <v>70186402</v>
      </c>
      <c r="AT18" s="198">
        <f t="shared" si="27"/>
        <v>380816114</v>
      </c>
      <c r="AU18" s="198">
        <f t="shared" si="27"/>
        <v>1129232228</v>
      </c>
      <c r="AV18" s="198">
        <f t="shared" si="27"/>
        <v>215906659</v>
      </c>
      <c r="AW18" s="198">
        <f t="shared" si="27"/>
        <v>135514734.80000001</v>
      </c>
      <c r="AX18" s="198">
        <f t="shared" si="27"/>
        <v>2041403895</v>
      </c>
      <c r="AY18" s="198">
        <f t="shared" si="27"/>
        <v>112576334.22</v>
      </c>
      <c r="AZ18" s="198">
        <f t="shared" si="27"/>
        <v>175517601</v>
      </c>
      <c r="BA18" s="198">
        <f t="shared" si="27"/>
        <v>377590234</v>
      </c>
      <c r="BB18" s="198">
        <f t="shared" si="27"/>
        <v>606285</v>
      </c>
      <c r="BC18" s="198">
        <f t="shared" si="27"/>
        <v>96866788</v>
      </c>
      <c r="BD18" s="198">
        <f t="shared" si="27"/>
        <v>853493894</v>
      </c>
      <c r="BE18" s="198">
        <f t="shared" si="27"/>
        <v>657080920</v>
      </c>
      <c r="BF18" s="198">
        <f t="shared" si="27"/>
        <v>196412974</v>
      </c>
      <c r="BG18" s="198">
        <f t="shared" si="27"/>
        <v>112958244</v>
      </c>
      <c r="BH18" s="198">
        <f t="shared" si="27"/>
        <v>236960151</v>
      </c>
      <c r="BI18" s="198">
        <f t="shared" si="27"/>
        <v>353433822</v>
      </c>
      <c r="BJ18" s="198">
        <f t="shared" si="27"/>
        <v>87800701</v>
      </c>
      <c r="BK18" s="198">
        <f t="shared" si="27"/>
        <v>1015760198</v>
      </c>
      <c r="BL18" s="198">
        <f t="shared" si="27"/>
        <v>165400748</v>
      </c>
      <c r="BM18" s="198">
        <f t="shared" si="27"/>
        <v>208616563</v>
      </c>
      <c r="BN18" s="198">
        <f t="shared" si="27"/>
        <v>623104547</v>
      </c>
      <c r="BO18" s="198">
        <f t="shared" si="27"/>
        <v>84784890</v>
      </c>
      <c r="BP18" s="198">
        <f t="shared" si="27"/>
        <v>355019853</v>
      </c>
      <c r="BQ18" s="198">
        <f t="shared" ref="BQ18:CK18" si="28">BQ126+BQ127</f>
        <v>54561642.280000001</v>
      </c>
      <c r="BR18" s="198">
        <f t="shared" si="28"/>
        <v>462399524</v>
      </c>
      <c r="BS18" s="198">
        <f t="shared" si="28"/>
        <v>125625452</v>
      </c>
      <c r="BT18" s="198">
        <f t="shared" si="28"/>
        <v>4708854957</v>
      </c>
      <c r="BU18" s="198">
        <f t="shared" si="28"/>
        <v>67121871</v>
      </c>
      <c r="BV18" s="198">
        <f t="shared" si="28"/>
        <v>67416920</v>
      </c>
      <c r="BW18" s="198">
        <f t="shared" si="28"/>
        <v>57375461</v>
      </c>
      <c r="BX18" s="198">
        <f t="shared" si="28"/>
        <v>211141713</v>
      </c>
      <c r="BY18" s="198">
        <f t="shared" si="28"/>
        <v>669420045</v>
      </c>
      <c r="BZ18" s="198">
        <f t="shared" si="28"/>
        <v>148324638</v>
      </c>
      <c r="CA18" s="198">
        <f t="shared" si="28"/>
        <v>17726178599</v>
      </c>
      <c r="CB18" s="198">
        <f t="shared" si="28"/>
        <v>1345483629</v>
      </c>
      <c r="CC18" s="198">
        <f t="shared" si="28"/>
        <v>35464935</v>
      </c>
      <c r="CD18" s="198">
        <f t="shared" si="28"/>
        <v>954721742</v>
      </c>
      <c r="CE18" s="198">
        <f t="shared" si="28"/>
        <v>216531612</v>
      </c>
      <c r="CF18" s="198">
        <f t="shared" si="28"/>
        <v>69405347.200000003</v>
      </c>
      <c r="CG18" s="198">
        <f t="shared" si="28"/>
        <v>55960423</v>
      </c>
      <c r="CH18" s="198">
        <f t="shared" si="28"/>
        <v>46047710</v>
      </c>
      <c r="CI18" s="198">
        <f t="shared" si="28"/>
        <v>246987034.34000003</v>
      </c>
      <c r="CJ18" s="198">
        <f t="shared" si="28"/>
        <v>511966838</v>
      </c>
      <c r="CK18" s="198">
        <f t="shared" si="28"/>
        <v>264711632</v>
      </c>
    </row>
    <row r="19" spans="1:89" s="125" customFormat="1" x14ac:dyDescent="0.2">
      <c r="A19" s="125" t="s">
        <v>679</v>
      </c>
      <c r="C19" s="125">
        <f t="shared" si="18"/>
        <v>2007</v>
      </c>
      <c r="D19" s="198">
        <f>D128</f>
        <v>0</v>
      </c>
      <c r="E19" s="198">
        <f t="shared" ref="E19:BP19" si="29">E128</f>
        <v>0</v>
      </c>
      <c r="F19" s="198">
        <f t="shared" si="29"/>
        <v>348245112</v>
      </c>
      <c r="G19" s="198">
        <f t="shared" si="29"/>
        <v>0</v>
      </c>
      <c r="H19" s="198">
        <f t="shared" si="29"/>
        <v>0</v>
      </c>
      <c r="I19" s="198">
        <f t="shared" si="29"/>
        <v>0</v>
      </c>
      <c r="J19" s="198">
        <f t="shared" si="29"/>
        <v>34974004</v>
      </c>
      <c r="K19" s="198">
        <f t="shared" si="29"/>
        <v>252092348</v>
      </c>
      <c r="L19" s="198">
        <f t="shared" si="29"/>
        <v>0</v>
      </c>
      <c r="M19" s="198">
        <f t="shared" si="29"/>
        <v>0</v>
      </c>
      <c r="N19" s="198">
        <f t="shared" si="29"/>
        <v>0</v>
      </c>
      <c r="O19" s="198">
        <f t="shared" si="29"/>
        <v>50214733</v>
      </c>
      <c r="P19" s="198">
        <f t="shared" si="29"/>
        <v>0</v>
      </c>
      <c r="Q19" s="198">
        <f t="shared" si="29"/>
        <v>0</v>
      </c>
      <c r="R19" s="198">
        <f t="shared" si="29"/>
        <v>0</v>
      </c>
      <c r="S19" s="198">
        <f t="shared" si="29"/>
        <v>0</v>
      </c>
      <c r="T19" s="198">
        <f t="shared" si="29"/>
        <v>551760830</v>
      </c>
      <c r="U19" s="198">
        <f t="shared" si="29"/>
        <v>0</v>
      </c>
      <c r="V19" s="198">
        <f t="shared" si="29"/>
        <v>1031619677</v>
      </c>
      <c r="W19" s="198">
        <f t="shared" si="29"/>
        <v>83382173</v>
      </c>
      <c r="X19" s="198">
        <f t="shared" si="29"/>
        <v>0</v>
      </c>
      <c r="Y19" s="198">
        <f t="shared" si="29"/>
        <v>0</v>
      </c>
      <c r="Z19" s="198">
        <f t="shared" si="29"/>
        <v>69600305</v>
      </c>
      <c r="AA19" s="198">
        <f t="shared" si="29"/>
        <v>0</v>
      </c>
      <c r="AB19" s="198">
        <f t="shared" si="29"/>
        <v>0</v>
      </c>
      <c r="AC19" s="198">
        <f t="shared" si="29"/>
        <v>27733936.300000001</v>
      </c>
      <c r="AD19" s="198">
        <f t="shared" si="29"/>
        <v>0</v>
      </c>
      <c r="AE19" s="198">
        <f t="shared" si="29"/>
        <v>0</v>
      </c>
      <c r="AF19" s="198">
        <f t="shared" si="29"/>
        <v>0</v>
      </c>
      <c r="AG19" s="198">
        <f t="shared" si="29"/>
        <v>0</v>
      </c>
      <c r="AH19" s="198">
        <f t="shared" si="29"/>
        <v>259578449.84</v>
      </c>
      <c r="AI19" s="198">
        <f t="shared" si="29"/>
        <v>0</v>
      </c>
      <c r="AJ19" s="198">
        <f t="shared" si="29"/>
        <v>0</v>
      </c>
      <c r="AK19" s="198">
        <f t="shared" si="29"/>
        <v>0</v>
      </c>
      <c r="AL19" s="198">
        <f t="shared" si="29"/>
        <v>1944394063</v>
      </c>
      <c r="AM19" s="198">
        <f t="shared" si="29"/>
        <v>0</v>
      </c>
      <c r="AN19" s="198">
        <f t="shared" si="29"/>
        <v>31785172</v>
      </c>
      <c r="AO19" s="198">
        <f t="shared" si="29"/>
        <v>359900000</v>
      </c>
      <c r="AP19" s="198">
        <f t="shared" si="29"/>
        <v>1793212000</v>
      </c>
      <c r="AQ19" s="198">
        <f t="shared" si="29"/>
        <v>666074028</v>
      </c>
      <c r="AR19" s="198">
        <f t="shared" si="29"/>
        <v>0</v>
      </c>
      <c r="AS19" s="198">
        <f t="shared" si="29"/>
        <v>0</v>
      </c>
      <c r="AT19" s="198">
        <f t="shared" si="29"/>
        <v>116195929</v>
      </c>
      <c r="AU19" s="198">
        <f t="shared" si="29"/>
        <v>182940270</v>
      </c>
      <c r="AV19" s="198">
        <f t="shared" si="29"/>
        <v>0</v>
      </c>
      <c r="AW19" s="198">
        <f t="shared" si="29"/>
        <v>0</v>
      </c>
      <c r="AX19" s="198">
        <f t="shared" si="29"/>
        <v>205146878</v>
      </c>
      <c r="AY19" s="198">
        <f t="shared" si="29"/>
        <v>27015842.100000001</v>
      </c>
      <c r="AZ19" s="198">
        <f t="shared" si="29"/>
        <v>0</v>
      </c>
      <c r="BA19" s="198">
        <f t="shared" si="29"/>
        <v>93122492</v>
      </c>
      <c r="BB19" s="198">
        <f t="shared" si="29"/>
        <v>0</v>
      </c>
      <c r="BC19" s="198">
        <f t="shared" si="29"/>
        <v>0</v>
      </c>
      <c r="BD19" s="198">
        <f t="shared" si="29"/>
        <v>0</v>
      </c>
      <c r="BE19" s="198">
        <f t="shared" si="29"/>
        <v>0</v>
      </c>
      <c r="BF19" s="198">
        <f t="shared" si="29"/>
        <v>0</v>
      </c>
      <c r="BG19" s="198">
        <f t="shared" si="29"/>
        <v>0</v>
      </c>
      <c r="BH19" s="198">
        <f t="shared" si="29"/>
        <v>0</v>
      </c>
      <c r="BI19" s="198">
        <f t="shared" si="29"/>
        <v>0</v>
      </c>
      <c r="BJ19" s="198">
        <f t="shared" si="29"/>
        <v>0</v>
      </c>
      <c r="BK19" s="198">
        <f t="shared" si="29"/>
        <v>1</v>
      </c>
      <c r="BL19" s="198">
        <f t="shared" si="29"/>
        <v>0</v>
      </c>
      <c r="BM19" s="198">
        <f t="shared" si="29"/>
        <v>0</v>
      </c>
      <c r="BN19" s="198">
        <f t="shared" si="29"/>
        <v>62714298</v>
      </c>
      <c r="BO19" s="198">
        <f t="shared" si="29"/>
        <v>0</v>
      </c>
      <c r="BP19" s="198">
        <f t="shared" si="29"/>
        <v>0</v>
      </c>
      <c r="BQ19" s="198">
        <f t="shared" ref="BQ19:CK19" si="30">BQ128</f>
        <v>0</v>
      </c>
      <c r="BR19" s="198">
        <f t="shared" si="30"/>
        <v>63221100</v>
      </c>
      <c r="BS19" s="198">
        <f t="shared" si="30"/>
        <v>0</v>
      </c>
      <c r="BT19" s="198">
        <f t="shared" si="30"/>
        <v>41045125</v>
      </c>
      <c r="BU19" s="198">
        <f t="shared" si="30"/>
        <v>0</v>
      </c>
      <c r="BV19" s="198">
        <f t="shared" si="30"/>
        <v>0</v>
      </c>
      <c r="BW19" s="198">
        <f t="shared" si="30"/>
        <v>0</v>
      </c>
      <c r="BX19" s="198">
        <f t="shared" si="30"/>
        <v>33251155</v>
      </c>
      <c r="BY19" s="198">
        <f t="shared" si="30"/>
        <v>0</v>
      </c>
      <c r="BZ19" s="198">
        <f t="shared" si="30"/>
        <v>35246343</v>
      </c>
      <c r="CA19" s="198">
        <f t="shared" si="30"/>
        <v>2590588073</v>
      </c>
      <c r="CB19" s="198">
        <f t="shared" si="30"/>
        <v>221250854</v>
      </c>
      <c r="CC19" s="198">
        <f t="shared" si="30"/>
        <v>0</v>
      </c>
      <c r="CD19" s="198">
        <f t="shared" si="30"/>
        <v>1</v>
      </c>
      <c r="CE19" s="198">
        <f t="shared" si="30"/>
        <v>84038365</v>
      </c>
      <c r="CF19" s="198">
        <f t="shared" si="30"/>
        <v>0</v>
      </c>
      <c r="CG19" s="198">
        <f t="shared" si="30"/>
        <v>62029064</v>
      </c>
      <c r="CH19" s="198">
        <f t="shared" si="30"/>
        <v>0</v>
      </c>
      <c r="CI19" s="198">
        <f t="shared" si="30"/>
        <v>0</v>
      </c>
      <c r="CJ19" s="198">
        <f t="shared" si="30"/>
        <v>0</v>
      </c>
      <c r="CK19" s="198">
        <f t="shared" si="30"/>
        <v>23262645</v>
      </c>
    </row>
    <row r="20" spans="1:89" s="125" customFormat="1" x14ac:dyDescent="0.2">
      <c r="A20" s="246" t="s">
        <v>682</v>
      </c>
      <c r="B20" s="246" t="s">
        <v>670</v>
      </c>
      <c r="C20" s="125">
        <f t="shared" si="18"/>
        <v>2007</v>
      </c>
      <c r="D20" s="198">
        <f>D129</f>
        <v>549680</v>
      </c>
      <c r="E20" s="198">
        <f t="shared" ref="E20:BP20" si="31">E129</f>
        <v>10790621</v>
      </c>
      <c r="F20" s="198">
        <f t="shared" si="31"/>
        <v>8537392</v>
      </c>
      <c r="G20" s="198">
        <f t="shared" si="31"/>
        <v>1712245</v>
      </c>
      <c r="H20" s="198">
        <f t="shared" si="31"/>
        <v>7364256</v>
      </c>
      <c r="I20" s="198">
        <f t="shared" si="31"/>
        <v>9525960</v>
      </c>
      <c r="J20" s="198">
        <f t="shared" si="31"/>
        <v>2005352</v>
      </c>
      <c r="K20" s="198">
        <f t="shared" si="31"/>
        <v>9498325</v>
      </c>
      <c r="L20" s="198">
        <f t="shared" si="31"/>
        <v>2189412</v>
      </c>
      <c r="M20" s="198">
        <f t="shared" si="31"/>
        <v>1174839</v>
      </c>
      <c r="N20" s="198">
        <f t="shared" si="31"/>
        <v>294664</v>
      </c>
      <c r="O20" s="198">
        <f t="shared" si="31"/>
        <v>6663852</v>
      </c>
      <c r="P20" s="198">
        <f t="shared" si="31"/>
        <v>309013</v>
      </c>
      <c r="Q20" s="198">
        <f t="shared" si="31"/>
        <v>379504</v>
      </c>
      <c r="R20" s="198">
        <f t="shared" si="31"/>
        <v>0</v>
      </c>
      <c r="S20" s="198">
        <f t="shared" si="31"/>
        <v>2333912</v>
      </c>
      <c r="T20" s="198">
        <f t="shared" si="31"/>
        <v>16887317</v>
      </c>
      <c r="U20" s="198">
        <f t="shared" si="31"/>
        <v>546343</v>
      </c>
      <c r="V20" s="198">
        <f t="shared" si="31"/>
        <v>40276452</v>
      </c>
      <c r="W20" s="198">
        <f t="shared" si="31"/>
        <v>3088357</v>
      </c>
      <c r="X20" s="198">
        <f t="shared" si="31"/>
        <v>614516</v>
      </c>
      <c r="Y20" s="198">
        <f t="shared" si="31"/>
        <v>5956928</v>
      </c>
      <c r="Z20" s="198">
        <f t="shared" si="31"/>
        <v>3522815</v>
      </c>
      <c r="AA20" s="198">
        <f t="shared" si="31"/>
        <v>1273391</v>
      </c>
      <c r="AB20" s="198">
        <f t="shared" si="31"/>
        <v>101201</v>
      </c>
      <c r="AC20" s="198">
        <f t="shared" si="31"/>
        <v>841489.9</v>
      </c>
      <c r="AD20" s="198">
        <f t="shared" si="31"/>
        <v>8625226.5700000003</v>
      </c>
      <c r="AE20" s="198">
        <f t="shared" si="31"/>
        <v>7804406</v>
      </c>
      <c r="AF20" s="198">
        <f t="shared" si="31"/>
        <v>820820.57</v>
      </c>
      <c r="AG20" s="198">
        <f t="shared" si="31"/>
        <v>1663537</v>
      </c>
      <c r="AH20" s="198">
        <f t="shared" si="31"/>
        <v>9367620.9399999995</v>
      </c>
      <c r="AI20" s="198">
        <f t="shared" si="31"/>
        <v>2297657</v>
      </c>
      <c r="AJ20" s="198">
        <f t="shared" si="31"/>
        <v>2739653.15</v>
      </c>
      <c r="AK20" s="198">
        <f t="shared" si="31"/>
        <v>1153270</v>
      </c>
      <c r="AL20" s="198">
        <f t="shared" si="31"/>
        <v>39405462.270000003</v>
      </c>
      <c r="AM20" s="198">
        <f t="shared" si="31"/>
        <v>332714</v>
      </c>
      <c r="AN20" s="198">
        <f t="shared" si="31"/>
        <v>1034164</v>
      </c>
      <c r="AO20" s="198">
        <f t="shared" si="31"/>
        <v>26700000</v>
      </c>
      <c r="AP20" s="198">
        <f t="shared" si="31"/>
        <v>121922000</v>
      </c>
      <c r="AQ20" s="198">
        <f t="shared" si="31"/>
        <v>40590919</v>
      </c>
      <c r="AR20" s="198">
        <f t="shared" si="31"/>
        <v>1576579</v>
      </c>
      <c r="AS20" s="198">
        <f t="shared" si="31"/>
        <v>1947931</v>
      </c>
      <c r="AT20" s="198">
        <f t="shared" si="31"/>
        <v>4121037</v>
      </c>
      <c r="AU20" s="198">
        <f t="shared" si="31"/>
        <v>15778496</v>
      </c>
      <c r="AV20" s="198">
        <f t="shared" si="31"/>
        <v>2016028</v>
      </c>
      <c r="AW20" s="198">
        <f t="shared" si="31"/>
        <v>1884913.81</v>
      </c>
      <c r="AX20" s="198">
        <f t="shared" si="31"/>
        <v>23071309</v>
      </c>
      <c r="AY20" s="198">
        <f t="shared" si="31"/>
        <v>1448032</v>
      </c>
      <c r="AZ20" s="198">
        <f t="shared" si="31"/>
        <v>1146938</v>
      </c>
      <c r="BA20" s="198">
        <f t="shared" si="31"/>
        <v>4726394</v>
      </c>
      <c r="BB20" s="198">
        <f t="shared" si="31"/>
        <v>10776</v>
      </c>
      <c r="BC20" s="198">
        <f t="shared" si="31"/>
        <v>12603</v>
      </c>
      <c r="BD20" s="198">
        <f t="shared" si="31"/>
        <v>7434431</v>
      </c>
      <c r="BE20" s="198">
        <f t="shared" si="31"/>
        <v>5705362</v>
      </c>
      <c r="BF20" s="198">
        <f t="shared" si="31"/>
        <v>1729069</v>
      </c>
      <c r="BG20" s="198">
        <f t="shared" si="31"/>
        <v>996251</v>
      </c>
      <c r="BH20" s="198">
        <f t="shared" si="31"/>
        <v>3060933</v>
      </c>
      <c r="BI20" s="198">
        <f t="shared" si="31"/>
        <v>3306186</v>
      </c>
      <c r="BJ20" s="198">
        <f t="shared" si="31"/>
        <v>1742799</v>
      </c>
      <c r="BK20" s="198">
        <f t="shared" si="31"/>
        <v>11417414</v>
      </c>
      <c r="BL20" s="198">
        <f t="shared" si="31"/>
        <v>1597044</v>
      </c>
      <c r="BM20" s="198">
        <f t="shared" si="31"/>
        <v>2535348</v>
      </c>
      <c r="BN20" s="198">
        <f t="shared" si="31"/>
        <v>10156755</v>
      </c>
      <c r="BO20" s="198">
        <f t="shared" si="31"/>
        <v>2427707</v>
      </c>
      <c r="BP20" s="198">
        <f t="shared" si="31"/>
        <v>7637528</v>
      </c>
      <c r="BQ20" s="198">
        <f t="shared" ref="BQ20:CK20" si="32">BQ129</f>
        <v>867845.87</v>
      </c>
      <c r="BR20" s="198">
        <f t="shared" si="32"/>
        <v>6588942</v>
      </c>
      <c r="BS20" s="198">
        <f t="shared" si="32"/>
        <v>1803389</v>
      </c>
      <c r="BT20" s="198">
        <f t="shared" si="32"/>
        <v>42585750</v>
      </c>
      <c r="BU20" s="198">
        <f t="shared" si="32"/>
        <v>1105833</v>
      </c>
      <c r="BV20" s="198">
        <f t="shared" si="32"/>
        <v>1392325</v>
      </c>
      <c r="BW20" s="198">
        <f t="shared" si="32"/>
        <v>489585</v>
      </c>
      <c r="BX20" s="198">
        <f t="shared" si="32"/>
        <v>2977270</v>
      </c>
      <c r="BY20" s="198">
        <f t="shared" si="32"/>
        <v>10523382</v>
      </c>
      <c r="BZ20" s="198">
        <f t="shared" si="32"/>
        <v>1423698</v>
      </c>
      <c r="CA20" s="198">
        <f t="shared" si="32"/>
        <v>110701061</v>
      </c>
      <c r="CB20" s="198">
        <f t="shared" si="32"/>
        <v>18950687</v>
      </c>
      <c r="CC20" s="198">
        <f t="shared" si="32"/>
        <v>1779832</v>
      </c>
      <c r="CD20" s="198">
        <f t="shared" si="32"/>
        <v>7356113</v>
      </c>
      <c r="CE20" s="198">
        <f t="shared" si="32"/>
        <v>4691239</v>
      </c>
      <c r="CF20" s="198">
        <f t="shared" si="32"/>
        <v>728561</v>
      </c>
      <c r="CG20" s="198">
        <f t="shared" si="32"/>
        <v>1057612.6000000001</v>
      </c>
      <c r="CH20" s="198">
        <f t="shared" si="32"/>
        <v>415708</v>
      </c>
      <c r="CI20" s="198">
        <f t="shared" si="32"/>
        <v>4383854.67</v>
      </c>
      <c r="CJ20" s="198">
        <f t="shared" si="32"/>
        <v>8653489</v>
      </c>
      <c r="CK20" s="198">
        <f t="shared" si="32"/>
        <v>2408343</v>
      </c>
    </row>
    <row r="21" spans="1:89" s="125" customFormat="1" x14ac:dyDescent="0.2">
      <c r="A21" s="246" t="s">
        <v>683</v>
      </c>
      <c r="B21" s="246" t="s">
        <v>671</v>
      </c>
      <c r="C21" s="125">
        <f t="shared" si="18"/>
        <v>2007</v>
      </c>
      <c r="D21" s="198">
        <f>D130</f>
        <v>2150</v>
      </c>
      <c r="E21" s="198">
        <f t="shared" ref="E21:BP21" si="33">E130</f>
        <v>0</v>
      </c>
      <c r="F21" s="198">
        <f t="shared" si="33"/>
        <v>685929</v>
      </c>
      <c r="G21" s="198">
        <f t="shared" si="33"/>
        <v>196420</v>
      </c>
      <c r="H21" s="198">
        <f t="shared" si="33"/>
        <v>574345</v>
      </c>
      <c r="I21" s="198">
        <f t="shared" si="33"/>
        <v>0</v>
      </c>
      <c r="J21" s="198">
        <f t="shared" si="33"/>
        <v>0</v>
      </c>
      <c r="K21" s="198">
        <f t="shared" si="33"/>
        <v>0</v>
      </c>
      <c r="L21" s="198">
        <f t="shared" si="33"/>
        <v>797374</v>
      </c>
      <c r="M21" s="198">
        <f t="shared" si="33"/>
        <v>47727</v>
      </c>
      <c r="N21" s="198">
        <f t="shared" si="33"/>
        <v>24801</v>
      </c>
      <c r="O21" s="198">
        <f t="shared" si="33"/>
        <v>402663</v>
      </c>
      <c r="P21" s="198">
        <f t="shared" si="33"/>
        <v>34714</v>
      </c>
      <c r="Q21" s="198">
        <f t="shared" si="33"/>
        <v>0</v>
      </c>
      <c r="R21" s="198">
        <f t="shared" si="33"/>
        <v>0</v>
      </c>
      <c r="S21" s="198">
        <f t="shared" si="33"/>
        <v>182330</v>
      </c>
      <c r="T21" s="198">
        <f t="shared" si="33"/>
        <v>1007861</v>
      </c>
      <c r="U21" s="198">
        <f t="shared" si="33"/>
        <v>76187</v>
      </c>
      <c r="V21" s="198">
        <f t="shared" si="33"/>
        <v>0</v>
      </c>
      <c r="W21" s="198">
        <f t="shared" si="33"/>
        <v>142910</v>
      </c>
      <c r="X21" s="198">
        <f t="shared" si="33"/>
        <v>28144</v>
      </c>
      <c r="Y21" s="198">
        <f t="shared" si="33"/>
        <v>411307</v>
      </c>
      <c r="Z21" s="198">
        <f t="shared" si="33"/>
        <v>225471</v>
      </c>
      <c r="AA21" s="198">
        <f t="shared" si="33"/>
        <v>0</v>
      </c>
      <c r="AB21" s="198">
        <f t="shared" si="33"/>
        <v>0</v>
      </c>
      <c r="AC21" s="198">
        <f t="shared" si="33"/>
        <v>0</v>
      </c>
      <c r="AD21" s="198">
        <f t="shared" si="33"/>
        <v>582854.44999999995</v>
      </c>
      <c r="AE21" s="198">
        <f t="shared" si="33"/>
        <v>547666</v>
      </c>
      <c r="AF21" s="198">
        <f t="shared" si="33"/>
        <v>35188.449999999997</v>
      </c>
      <c r="AG21" s="198">
        <f t="shared" si="33"/>
        <v>0</v>
      </c>
      <c r="AH21" s="198">
        <f t="shared" si="33"/>
        <v>123807.1</v>
      </c>
      <c r="AI21" s="198">
        <f t="shared" si="33"/>
        <v>489923</v>
      </c>
      <c r="AJ21" s="198">
        <f t="shared" si="33"/>
        <v>329106.77</v>
      </c>
      <c r="AK21" s="198">
        <f t="shared" si="33"/>
        <v>57378</v>
      </c>
      <c r="AL21" s="198">
        <f t="shared" si="33"/>
        <v>578972.56999999995</v>
      </c>
      <c r="AM21" s="198">
        <f t="shared" si="33"/>
        <v>0</v>
      </c>
      <c r="AN21" s="198">
        <f t="shared" si="33"/>
        <v>115602</v>
      </c>
      <c r="AO21" s="198">
        <f t="shared" si="33"/>
        <v>0</v>
      </c>
      <c r="AP21" s="198">
        <f t="shared" si="33"/>
        <v>21881000</v>
      </c>
      <c r="AQ21" s="198">
        <f t="shared" si="33"/>
        <v>87302</v>
      </c>
      <c r="AR21" s="198">
        <f t="shared" si="33"/>
        <v>133185</v>
      </c>
      <c r="AS21" s="198">
        <f t="shared" si="33"/>
        <v>0</v>
      </c>
      <c r="AT21" s="198">
        <f t="shared" si="33"/>
        <v>0</v>
      </c>
      <c r="AU21" s="198">
        <f t="shared" si="33"/>
        <v>0</v>
      </c>
      <c r="AV21" s="198">
        <f t="shared" si="33"/>
        <v>49122</v>
      </c>
      <c r="AW21" s="198">
        <f t="shared" si="33"/>
        <v>40131.360000000001</v>
      </c>
      <c r="AX21" s="198">
        <f t="shared" si="33"/>
        <v>872679</v>
      </c>
      <c r="AY21" s="198">
        <f t="shared" si="33"/>
        <v>41824.730000000003</v>
      </c>
      <c r="AZ21" s="198">
        <f t="shared" si="33"/>
        <v>15948</v>
      </c>
      <c r="BA21" s="198">
        <f t="shared" si="33"/>
        <v>184576</v>
      </c>
      <c r="BB21" s="198">
        <f t="shared" si="33"/>
        <v>0</v>
      </c>
      <c r="BC21" s="198">
        <f t="shared" si="33"/>
        <v>1000</v>
      </c>
      <c r="BD21" s="198">
        <f t="shared" si="33"/>
        <v>308179</v>
      </c>
      <c r="BE21" s="198">
        <f t="shared" si="33"/>
        <v>42935</v>
      </c>
      <c r="BF21" s="198">
        <f t="shared" si="33"/>
        <v>265244</v>
      </c>
      <c r="BG21" s="198">
        <f t="shared" si="33"/>
        <v>94213</v>
      </c>
      <c r="BH21" s="198">
        <f t="shared" si="33"/>
        <v>337170</v>
      </c>
      <c r="BI21" s="198">
        <f t="shared" si="33"/>
        <v>568495</v>
      </c>
      <c r="BJ21" s="198">
        <f t="shared" si="33"/>
        <v>1</v>
      </c>
      <c r="BK21" s="198">
        <f t="shared" si="33"/>
        <v>155900</v>
      </c>
      <c r="BL21" s="198">
        <f t="shared" si="33"/>
        <v>133476</v>
      </c>
      <c r="BM21" s="198">
        <f t="shared" si="33"/>
        <v>364458</v>
      </c>
      <c r="BN21" s="198">
        <f t="shared" si="33"/>
        <v>50228</v>
      </c>
      <c r="BO21" s="198">
        <f t="shared" si="33"/>
        <v>266799</v>
      </c>
      <c r="BP21" s="198">
        <f t="shared" si="33"/>
        <v>269054</v>
      </c>
      <c r="BQ21" s="198">
        <f t="shared" ref="BQ21:CK21" si="34">BQ130</f>
        <v>16059.64</v>
      </c>
      <c r="BR21" s="198">
        <f t="shared" si="34"/>
        <v>1308319</v>
      </c>
      <c r="BS21" s="198">
        <f t="shared" si="34"/>
        <v>13929</v>
      </c>
      <c r="BT21" s="198">
        <f t="shared" si="34"/>
        <v>469111</v>
      </c>
      <c r="BU21" s="198">
        <f t="shared" si="34"/>
        <v>0</v>
      </c>
      <c r="BV21" s="198">
        <f t="shared" si="34"/>
        <v>102933</v>
      </c>
      <c r="BW21" s="198">
        <f t="shared" si="34"/>
        <v>0</v>
      </c>
      <c r="BX21" s="198">
        <f t="shared" si="34"/>
        <v>114065</v>
      </c>
      <c r="BY21" s="198">
        <f t="shared" si="34"/>
        <v>64650</v>
      </c>
      <c r="BZ21" s="198">
        <f t="shared" si="34"/>
        <v>135283.64000000001</v>
      </c>
      <c r="CA21" s="198">
        <f t="shared" si="34"/>
        <v>0</v>
      </c>
      <c r="CB21" s="198">
        <f t="shared" si="34"/>
        <v>974975</v>
      </c>
      <c r="CC21" s="198">
        <f t="shared" si="34"/>
        <v>0</v>
      </c>
      <c r="CD21" s="198">
        <f t="shared" si="34"/>
        <v>0</v>
      </c>
      <c r="CE21" s="198">
        <f t="shared" si="34"/>
        <v>980635</v>
      </c>
      <c r="CF21" s="198">
        <f t="shared" si="34"/>
        <v>37757</v>
      </c>
      <c r="CG21" s="198">
        <f t="shared" si="34"/>
        <v>23275.24</v>
      </c>
      <c r="CH21" s="198">
        <f t="shared" si="34"/>
        <v>15475</v>
      </c>
      <c r="CI21" s="198">
        <f t="shared" si="34"/>
        <v>17694.759999999998</v>
      </c>
      <c r="CJ21" s="198">
        <f t="shared" si="34"/>
        <v>55925</v>
      </c>
      <c r="CK21" s="198">
        <f t="shared" si="34"/>
        <v>0</v>
      </c>
    </row>
    <row r="22" spans="1:89" s="125" customFormat="1" x14ac:dyDescent="0.2">
      <c r="A22" s="125" t="s">
        <v>346</v>
      </c>
      <c r="B22" s="125" t="s">
        <v>366</v>
      </c>
      <c r="C22" s="125">
        <f t="shared" si="18"/>
        <v>2007</v>
      </c>
      <c r="D22" s="142">
        <f>D132</f>
        <v>51570</v>
      </c>
      <c r="E22" s="142">
        <f t="shared" ref="E22:BP22" si="35">E132</f>
        <v>1977209</v>
      </c>
      <c r="F22" s="142">
        <f t="shared" si="35"/>
        <v>1540495</v>
      </c>
      <c r="G22" s="142">
        <f t="shared" si="35"/>
        <v>317500</v>
      </c>
      <c r="H22" s="142">
        <f t="shared" si="35"/>
        <v>1540864</v>
      </c>
      <c r="I22" s="142">
        <f t="shared" si="35"/>
        <v>2545503</v>
      </c>
      <c r="J22" s="142">
        <f t="shared" si="35"/>
        <v>347053</v>
      </c>
      <c r="K22" s="142">
        <f t="shared" si="35"/>
        <v>2664667</v>
      </c>
      <c r="L22" s="142">
        <f t="shared" si="35"/>
        <v>340633</v>
      </c>
      <c r="M22" s="142">
        <f t="shared" si="35"/>
        <v>227350</v>
      </c>
      <c r="N22" s="142">
        <f t="shared" si="35"/>
        <v>2608</v>
      </c>
      <c r="O22" s="142">
        <f t="shared" si="35"/>
        <v>1311681</v>
      </c>
      <c r="P22" s="142">
        <f t="shared" si="35"/>
        <v>43444</v>
      </c>
      <c r="Q22" s="142">
        <f t="shared" si="35"/>
        <v>14672</v>
      </c>
      <c r="R22" s="142">
        <f t="shared" si="35"/>
        <v>0</v>
      </c>
      <c r="S22" s="142">
        <f t="shared" si="35"/>
        <v>224498</v>
      </c>
      <c r="T22" s="142">
        <f t="shared" si="35"/>
        <v>3943379</v>
      </c>
      <c r="U22" s="142">
        <f t="shared" si="35"/>
        <v>67780</v>
      </c>
      <c r="V22" s="142">
        <f t="shared" si="35"/>
        <v>13744944</v>
      </c>
      <c r="W22" s="142">
        <f t="shared" si="35"/>
        <v>648306</v>
      </c>
      <c r="X22" s="142">
        <f t="shared" si="35"/>
        <v>39258</v>
      </c>
      <c r="Y22" s="142">
        <f t="shared" si="35"/>
        <v>534496</v>
      </c>
      <c r="Z22" s="142">
        <f t="shared" si="35"/>
        <v>1009610</v>
      </c>
      <c r="AA22" s="142">
        <f t="shared" si="35"/>
        <v>67212</v>
      </c>
      <c r="AB22" s="142">
        <f t="shared" si="35"/>
        <v>6658</v>
      </c>
      <c r="AC22" s="142">
        <f t="shared" si="35"/>
        <v>193720</v>
      </c>
      <c r="AD22" s="142">
        <f t="shared" si="35"/>
        <v>988960</v>
      </c>
      <c r="AE22" s="142">
        <f t="shared" si="35"/>
        <v>943451</v>
      </c>
      <c r="AF22" s="142">
        <f t="shared" si="35"/>
        <v>45509</v>
      </c>
      <c r="AG22" s="142">
        <f t="shared" si="35"/>
        <v>170508</v>
      </c>
      <c r="AH22" s="142">
        <f t="shared" si="35"/>
        <v>2529146</v>
      </c>
      <c r="AI22" s="142">
        <f t="shared" si="35"/>
        <v>352531</v>
      </c>
      <c r="AJ22" s="142">
        <f t="shared" si="35"/>
        <v>451700</v>
      </c>
      <c r="AK22" s="142">
        <f t="shared" si="35"/>
        <v>172144</v>
      </c>
      <c r="AL22" s="142">
        <f t="shared" si="35"/>
        <v>9340574</v>
      </c>
      <c r="AM22" s="142">
        <f t="shared" si="35"/>
        <v>13509</v>
      </c>
      <c r="AN22" s="142">
        <f t="shared" si="35"/>
        <v>293464</v>
      </c>
      <c r="AO22" s="142">
        <f t="shared" si="35"/>
        <v>5862900</v>
      </c>
      <c r="AP22" s="142">
        <f t="shared" si="35"/>
        <v>27927037</v>
      </c>
      <c r="AQ22" s="142">
        <f t="shared" si="35"/>
        <v>10298333</v>
      </c>
      <c r="AR22" s="142">
        <f t="shared" si="35"/>
        <v>128007</v>
      </c>
      <c r="AS22" s="142">
        <f t="shared" si="35"/>
        <v>152822</v>
      </c>
      <c r="AT22" s="142">
        <f t="shared" si="35"/>
        <v>1039292</v>
      </c>
      <c r="AU22" s="142">
        <f t="shared" si="35"/>
        <v>2660528</v>
      </c>
      <c r="AV22" s="142">
        <f t="shared" si="35"/>
        <v>394181</v>
      </c>
      <c r="AW22" s="142">
        <f t="shared" si="35"/>
        <v>239453</v>
      </c>
      <c r="AX22" s="142">
        <f t="shared" si="35"/>
        <v>4691176</v>
      </c>
      <c r="AY22" s="142">
        <f t="shared" si="35"/>
        <v>310736</v>
      </c>
      <c r="AZ22" s="142">
        <f t="shared" si="35"/>
        <v>358138</v>
      </c>
      <c r="BA22" s="142">
        <f t="shared" si="35"/>
        <v>918398</v>
      </c>
      <c r="BB22" s="142">
        <f t="shared" si="35"/>
        <v>606061</v>
      </c>
      <c r="BC22" s="142">
        <f t="shared" si="35"/>
        <v>888889</v>
      </c>
      <c r="BD22" s="142">
        <f t="shared" si="35"/>
        <v>1905472</v>
      </c>
      <c r="BE22" s="142">
        <f t="shared" si="35"/>
        <v>1441079</v>
      </c>
      <c r="BF22" s="142">
        <f t="shared" si="35"/>
        <v>464393</v>
      </c>
      <c r="BG22" s="142">
        <f t="shared" si="35"/>
        <v>208442</v>
      </c>
      <c r="BH22" s="142">
        <f t="shared" si="35"/>
        <v>376524</v>
      </c>
      <c r="BI22" s="142">
        <f t="shared" si="35"/>
        <v>711142</v>
      </c>
      <c r="BJ22" s="142">
        <f t="shared" si="35"/>
        <v>170050</v>
      </c>
      <c r="BK22" s="142">
        <f t="shared" si="35"/>
        <v>2172613</v>
      </c>
      <c r="BL22" s="142">
        <f t="shared" si="35"/>
        <v>312133</v>
      </c>
      <c r="BM22" s="142">
        <f t="shared" si="35"/>
        <v>417528</v>
      </c>
      <c r="BN22" s="142">
        <f t="shared" si="35"/>
        <v>1275852</v>
      </c>
      <c r="BO22" s="142">
        <f t="shared" si="35"/>
        <v>220582</v>
      </c>
      <c r="BP22" s="142">
        <f t="shared" si="35"/>
        <v>679337</v>
      </c>
      <c r="BQ22" s="142">
        <f t="shared" ref="BQ22:CK22" si="36">BQ132</f>
        <v>92912</v>
      </c>
      <c r="BR22" s="142">
        <f t="shared" si="36"/>
        <v>978599</v>
      </c>
      <c r="BS22" s="142">
        <f t="shared" si="36"/>
        <v>284461</v>
      </c>
      <c r="BT22" s="142">
        <f t="shared" si="36"/>
        <v>10411416</v>
      </c>
      <c r="BU22" s="142">
        <f t="shared" si="36"/>
        <v>149616</v>
      </c>
      <c r="BV22" s="142">
        <f t="shared" si="36"/>
        <v>122413</v>
      </c>
      <c r="BW22" s="142">
        <f t="shared" si="36"/>
        <v>107407</v>
      </c>
      <c r="BX22" s="142">
        <f t="shared" si="36"/>
        <v>485637</v>
      </c>
      <c r="BY22" s="142">
        <f t="shared" si="36"/>
        <v>1472236</v>
      </c>
      <c r="BZ22" s="142">
        <f t="shared" si="36"/>
        <v>369492</v>
      </c>
      <c r="CA22" s="142">
        <f t="shared" si="36"/>
        <v>43916014</v>
      </c>
      <c r="CB22" s="142">
        <f t="shared" si="36"/>
        <v>2957199</v>
      </c>
      <c r="CC22" s="142">
        <f t="shared" si="36"/>
        <v>27828</v>
      </c>
      <c r="CD22" s="142">
        <f t="shared" si="36"/>
        <v>1844092</v>
      </c>
      <c r="CE22" s="142">
        <f t="shared" si="36"/>
        <v>710596</v>
      </c>
      <c r="CF22" s="142">
        <f t="shared" si="36"/>
        <v>154745</v>
      </c>
      <c r="CG22" s="142">
        <f t="shared" si="36"/>
        <v>254058</v>
      </c>
      <c r="CH22" s="142">
        <f t="shared" si="36"/>
        <v>101198</v>
      </c>
      <c r="CI22" s="142">
        <f t="shared" si="36"/>
        <v>292116</v>
      </c>
      <c r="CJ22" s="142">
        <f t="shared" si="36"/>
        <v>1029856</v>
      </c>
      <c r="CK22" s="142">
        <f t="shared" si="36"/>
        <v>618033</v>
      </c>
    </row>
    <row r="23" spans="1:89" s="125" customFormat="1" x14ac:dyDescent="0.2">
      <c r="A23" s="125" t="s">
        <v>354</v>
      </c>
      <c r="B23" s="125" t="s">
        <v>367</v>
      </c>
      <c r="C23" s="125">
        <f t="shared" si="18"/>
        <v>2007</v>
      </c>
      <c r="D23" s="142">
        <f>D133</f>
        <v>0</v>
      </c>
      <c r="E23" s="142">
        <f t="shared" ref="E23:BP23" si="37">E133</f>
        <v>0</v>
      </c>
      <c r="F23" s="142">
        <f t="shared" si="37"/>
        <v>0</v>
      </c>
      <c r="G23" s="142">
        <f t="shared" si="37"/>
        <v>0</v>
      </c>
      <c r="H23" s="142">
        <f t="shared" si="37"/>
        <v>0</v>
      </c>
      <c r="I23" s="142">
        <f t="shared" si="37"/>
        <v>0</v>
      </c>
      <c r="J23" s="142">
        <f t="shared" si="37"/>
        <v>0</v>
      </c>
      <c r="K23" s="142">
        <f t="shared" si="37"/>
        <v>0</v>
      </c>
      <c r="L23" s="142">
        <f t="shared" si="37"/>
        <v>0</v>
      </c>
      <c r="M23" s="142">
        <f t="shared" si="37"/>
        <v>0</v>
      </c>
      <c r="N23" s="142">
        <f t="shared" si="37"/>
        <v>0</v>
      </c>
      <c r="O23" s="142">
        <f t="shared" si="37"/>
        <v>0</v>
      </c>
      <c r="P23" s="142">
        <f t="shared" si="37"/>
        <v>0</v>
      </c>
      <c r="Q23" s="142">
        <f t="shared" si="37"/>
        <v>0</v>
      </c>
      <c r="R23" s="142">
        <f t="shared" si="37"/>
        <v>0</v>
      </c>
      <c r="S23" s="142">
        <f t="shared" si="37"/>
        <v>0</v>
      </c>
      <c r="T23" s="142">
        <f t="shared" si="37"/>
        <v>0</v>
      </c>
      <c r="U23" s="142">
        <f t="shared" si="37"/>
        <v>0</v>
      </c>
      <c r="V23" s="142">
        <f t="shared" si="37"/>
        <v>0</v>
      </c>
      <c r="W23" s="142">
        <f t="shared" si="37"/>
        <v>0</v>
      </c>
      <c r="X23" s="142">
        <f t="shared" si="37"/>
        <v>0</v>
      </c>
      <c r="Y23" s="142">
        <f t="shared" si="37"/>
        <v>0</v>
      </c>
      <c r="Z23" s="142">
        <f t="shared" si="37"/>
        <v>0</v>
      </c>
      <c r="AA23" s="142">
        <f t="shared" si="37"/>
        <v>0</v>
      </c>
      <c r="AB23" s="142">
        <f t="shared" si="37"/>
        <v>0</v>
      </c>
      <c r="AC23" s="142">
        <f t="shared" si="37"/>
        <v>0</v>
      </c>
      <c r="AD23" s="142">
        <f t="shared" si="37"/>
        <v>0</v>
      </c>
      <c r="AE23" s="142">
        <f t="shared" si="37"/>
        <v>0</v>
      </c>
      <c r="AF23" s="142">
        <f t="shared" si="37"/>
        <v>0</v>
      </c>
      <c r="AG23" s="142">
        <f t="shared" si="37"/>
        <v>0</v>
      </c>
      <c r="AH23" s="142">
        <f t="shared" si="37"/>
        <v>0</v>
      </c>
      <c r="AI23" s="142">
        <f t="shared" si="37"/>
        <v>0</v>
      </c>
      <c r="AJ23" s="142">
        <f t="shared" si="37"/>
        <v>0</v>
      </c>
      <c r="AK23" s="142">
        <f t="shared" si="37"/>
        <v>0</v>
      </c>
      <c r="AL23" s="142">
        <f t="shared" si="37"/>
        <v>0</v>
      </c>
      <c r="AM23" s="142">
        <f t="shared" si="37"/>
        <v>0</v>
      </c>
      <c r="AN23" s="142">
        <f t="shared" si="37"/>
        <v>0</v>
      </c>
      <c r="AO23" s="142">
        <f t="shared" si="37"/>
        <v>0</v>
      </c>
      <c r="AP23" s="142">
        <f t="shared" si="37"/>
        <v>0</v>
      </c>
      <c r="AQ23" s="142">
        <f t="shared" si="37"/>
        <v>0</v>
      </c>
      <c r="AR23" s="142">
        <f t="shared" si="37"/>
        <v>0</v>
      </c>
      <c r="AS23" s="142">
        <f t="shared" si="37"/>
        <v>0</v>
      </c>
      <c r="AT23" s="142">
        <f t="shared" si="37"/>
        <v>0</v>
      </c>
      <c r="AU23" s="142">
        <f t="shared" si="37"/>
        <v>0</v>
      </c>
      <c r="AV23" s="142">
        <f t="shared" si="37"/>
        <v>0</v>
      </c>
      <c r="AW23" s="142">
        <f t="shared" si="37"/>
        <v>0</v>
      </c>
      <c r="AX23" s="142">
        <f t="shared" si="37"/>
        <v>0</v>
      </c>
      <c r="AY23" s="142">
        <f t="shared" si="37"/>
        <v>0</v>
      </c>
      <c r="AZ23" s="142">
        <f t="shared" si="37"/>
        <v>0</v>
      </c>
      <c r="BA23" s="142">
        <f t="shared" si="37"/>
        <v>0</v>
      </c>
      <c r="BB23" s="142">
        <f t="shared" si="37"/>
        <v>0</v>
      </c>
      <c r="BC23" s="142">
        <f t="shared" si="37"/>
        <v>0</v>
      </c>
      <c r="BD23" s="142">
        <f t="shared" si="37"/>
        <v>0</v>
      </c>
      <c r="BE23" s="142">
        <f t="shared" si="37"/>
        <v>0</v>
      </c>
      <c r="BF23" s="142">
        <f t="shared" si="37"/>
        <v>0</v>
      </c>
      <c r="BG23" s="142">
        <f t="shared" si="37"/>
        <v>0</v>
      </c>
      <c r="BH23" s="142">
        <f t="shared" si="37"/>
        <v>0</v>
      </c>
      <c r="BI23" s="142">
        <f t="shared" si="37"/>
        <v>0</v>
      </c>
      <c r="BJ23" s="142">
        <f t="shared" si="37"/>
        <v>0</v>
      </c>
      <c r="BK23" s="142">
        <f t="shared" si="37"/>
        <v>0</v>
      </c>
      <c r="BL23" s="142">
        <f t="shared" si="37"/>
        <v>0</v>
      </c>
      <c r="BM23" s="142">
        <f t="shared" si="37"/>
        <v>0</v>
      </c>
      <c r="BN23" s="142">
        <f t="shared" si="37"/>
        <v>0</v>
      </c>
      <c r="BO23" s="142">
        <f t="shared" si="37"/>
        <v>0</v>
      </c>
      <c r="BP23" s="142">
        <f t="shared" si="37"/>
        <v>0</v>
      </c>
      <c r="BQ23" s="142">
        <f t="shared" ref="BQ23:CK23" si="38">BQ133</f>
        <v>0</v>
      </c>
      <c r="BR23" s="142">
        <f t="shared" si="38"/>
        <v>0</v>
      </c>
      <c r="BS23" s="142">
        <f t="shared" si="38"/>
        <v>0</v>
      </c>
      <c r="BT23" s="142">
        <f t="shared" si="38"/>
        <v>0</v>
      </c>
      <c r="BU23" s="142">
        <f t="shared" si="38"/>
        <v>0</v>
      </c>
      <c r="BV23" s="142">
        <f t="shared" si="38"/>
        <v>0</v>
      </c>
      <c r="BW23" s="142">
        <f t="shared" si="38"/>
        <v>0</v>
      </c>
      <c r="BX23" s="142">
        <f t="shared" si="38"/>
        <v>0</v>
      </c>
      <c r="BY23" s="142">
        <f t="shared" si="38"/>
        <v>0</v>
      </c>
      <c r="BZ23" s="142">
        <f t="shared" si="38"/>
        <v>0</v>
      </c>
      <c r="CA23" s="142">
        <f t="shared" si="38"/>
        <v>0</v>
      </c>
      <c r="CB23" s="142">
        <f t="shared" si="38"/>
        <v>0</v>
      </c>
      <c r="CC23" s="142">
        <f t="shared" si="38"/>
        <v>0</v>
      </c>
      <c r="CD23" s="142">
        <f t="shared" si="38"/>
        <v>0</v>
      </c>
      <c r="CE23" s="142">
        <f t="shared" si="38"/>
        <v>0</v>
      </c>
      <c r="CF23" s="142">
        <f t="shared" si="38"/>
        <v>0</v>
      </c>
      <c r="CG23" s="142">
        <f t="shared" si="38"/>
        <v>0</v>
      </c>
      <c r="CH23" s="142">
        <f t="shared" si="38"/>
        <v>0</v>
      </c>
      <c r="CI23" s="142">
        <f t="shared" si="38"/>
        <v>0</v>
      </c>
      <c r="CJ23" s="142">
        <f t="shared" si="38"/>
        <v>0</v>
      </c>
      <c r="CK23" s="142">
        <f t="shared" si="38"/>
        <v>0</v>
      </c>
    </row>
    <row r="24" spans="1:89" s="125" customFormat="1" x14ac:dyDescent="0.2">
      <c r="A24" s="125" t="s">
        <v>684</v>
      </c>
      <c r="C24" s="125">
        <f t="shared" si="18"/>
        <v>2007</v>
      </c>
      <c r="D24" s="142">
        <f>D134+D135</f>
        <v>50111</v>
      </c>
      <c r="E24" s="142">
        <f t="shared" ref="E24:BP24" si="39">E134+E135</f>
        <v>1945250</v>
      </c>
      <c r="F24" s="142">
        <f t="shared" si="39"/>
        <v>968429</v>
      </c>
      <c r="G24" s="142">
        <f t="shared" si="39"/>
        <v>312690</v>
      </c>
      <c r="H24" s="142">
        <f t="shared" si="39"/>
        <v>1517192</v>
      </c>
      <c r="I24" s="142">
        <f t="shared" si="39"/>
        <v>2520029</v>
      </c>
      <c r="J24" s="142">
        <f t="shared" si="39"/>
        <v>265517</v>
      </c>
      <c r="K24" s="142">
        <f t="shared" si="39"/>
        <v>2117907</v>
      </c>
      <c r="L24" s="142">
        <f t="shared" si="39"/>
        <v>331557</v>
      </c>
      <c r="M24" s="142">
        <f t="shared" si="39"/>
        <v>224127</v>
      </c>
      <c r="N24" s="142">
        <f t="shared" si="39"/>
        <v>1761</v>
      </c>
      <c r="O24" s="142">
        <f t="shared" si="39"/>
        <v>1166268</v>
      </c>
      <c r="P24" s="142">
        <f t="shared" si="39"/>
        <v>42236</v>
      </c>
      <c r="Q24" s="142">
        <f t="shared" si="39"/>
        <v>13628</v>
      </c>
      <c r="R24" s="142">
        <f t="shared" si="39"/>
        <v>0</v>
      </c>
      <c r="S24" s="142">
        <f t="shared" si="39"/>
        <v>224498</v>
      </c>
      <c r="T24" s="142">
        <f t="shared" si="39"/>
        <v>2856529</v>
      </c>
      <c r="U24" s="142">
        <f t="shared" si="39"/>
        <v>65917</v>
      </c>
      <c r="V24" s="142">
        <f t="shared" si="39"/>
        <v>11888216</v>
      </c>
      <c r="W24" s="142">
        <f t="shared" si="39"/>
        <v>475587</v>
      </c>
      <c r="X24" s="142">
        <f t="shared" si="39"/>
        <v>37494</v>
      </c>
      <c r="Y24" s="142">
        <f t="shared" si="39"/>
        <v>516188</v>
      </c>
      <c r="Z24" s="142">
        <f t="shared" si="39"/>
        <v>857138</v>
      </c>
      <c r="AA24" s="142">
        <f t="shared" si="39"/>
        <v>63900</v>
      </c>
      <c r="AB24" s="142">
        <f t="shared" si="39"/>
        <v>6372</v>
      </c>
      <c r="AC24" s="142">
        <f t="shared" si="39"/>
        <v>133252</v>
      </c>
      <c r="AD24" s="142">
        <f t="shared" si="39"/>
        <v>963853</v>
      </c>
      <c r="AE24" s="142">
        <f t="shared" si="39"/>
        <v>920414</v>
      </c>
      <c r="AF24" s="142">
        <f t="shared" si="39"/>
        <v>43439</v>
      </c>
      <c r="AG24" s="142">
        <f t="shared" si="39"/>
        <v>166130</v>
      </c>
      <c r="AH24" s="142">
        <f t="shared" si="39"/>
        <v>2033655</v>
      </c>
      <c r="AI24" s="142">
        <f t="shared" si="39"/>
        <v>344767</v>
      </c>
      <c r="AJ24" s="142">
        <f t="shared" si="39"/>
        <v>443567</v>
      </c>
      <c r="AK24" s="142">
        <f t="shared" si="39"/>
        <v>168936</v>
      </c>
      <c r="AL24" s="142">
        <f t="shared" si="39"/>
        <v>5694010</v>
      </c>
      <c r="AM24" s="142">
        <f t="shared" si="39"/>
        <v>12582</v>
      </c>
      <c r="AN24" s="142">
        <f t="shared" si="39"/>
        <v>214682</v>
      </c>
      <c r="AO24" s="142">
        <f t="shared" si="39"/>
        <v>5146600</v>
      </c>
      <c r="AP24" s="142">
        <f t="shared" si="39"/>
        <v>19949505</v>
      </c>
      <c r="AQ24" s="142">
        <f t="shared" si="39"/>
        <v>8985399</v>
      </c>
      <c r="AR24" s="142">
        <f t="shared" si="39"/>
        <v>123260</v>
      </c>
      <c r="AS24" s="142">
        <f t="shared" si="39"/>
        <v>147530</v>
      </c>
      <c r="AT24" s="142">
        <f t="shared" si="39"/>
        <v>720647</v>
      </c>
      <c r="AU24" s="142">
        <f t="shared" si="39"/>
        <v>2286676</v>
      </c>
      <c r="AV24" s="142">
        <f t="shared" si="39"/>
        <v>388955</v>
      </c>
      <c r="AW24" s="142">
        <f t="shared" si="39"/>
        <v>234301</v>
      </c>
      <c r="AX24" s="142">
        <f t="shared" si="39"/>
        <v>4197224</v>
      </c>
      <c r="AY24" s="142">
        <f t="shared" si="39"/>
        <v>248441</v>
      </c>
      <c r="AZ24" s="142">
        <f t="shared" si="39"/>
        <v>354679</v>
      </c>
      <c r="BA24" s="142">
        <f t="shared" si="39"/>
        <v>717501</v>
      </c>
      <c r="BB24" s="142">
        <f t="shared" si="39"/>
        <v>595285</v>
      </c>
      <c r="BC24" s="142">
        <f t="shared" si="39"/>
        <v>875286</v>
      </c>
      <c r="BD24" s="142">
        <f t="shared" si="39"/>
        <v>1884459</v>
      </c>
      <c r="BE24" s="142">
        <f t="shared" si="39"/>
        <v>1425593</v>
      </c>
      <c r="BF24" s="142">
        <f t="shared" si="39"/>
        <v>458866</v>
      </c>
      <c r="BG24" s="142">
        <f t="shared" si="39"/>
        <v>205292</v>
      </c>
      <c r="BH24" s="142">
        <f t="shared" si="39"/>
        <v>366845</v>
      </c>
      <c r="BI24" s="142">
        <f t="shared" si="39"/>
        <v>700360</v>
      </c>
      <c r="BJ24" s="142">
        <f t="shared" si="39"/>
        <v>165035</v>
      </c>
      <c r="BK24" s="142">
        <f t="shared" si="39"/>
        <v>2024981</v>
      </c>
      <c r="BL24" s="142">
        <f t="shared" si="39"/>
        <v>307315</v>
      </c>
      <c r="BM24" s="142">
        <f t="shared" si="39"/>
        <v>409437</v>
      </c>
      <c r="BN24" s="142">
        <f t="shared" si="39"/>
        <v>1114160</v>
      </c>
      <c r="BO24" s="142">
        <f t="shared" si="39"/>
        <v>213039</v>
      </c>
      <c r="BP24" s="142">
        <f t="shared" si="39"/>
        <v>657184</v>
      </c>
      <c r="BQ24" s="142">
        <f t="shared" ref="BQ24:CK24" si="40">BQ134+BQ135</f>
        <v>90488</v>
      </c>
      <c r="BR24" s="142">
        <f t="shared" si="40"/>
        <v>830730</v>
      </c>
      <c r="BS24" s="142">
        <f t="shared" si="40"/>
        <v>278953</v>
      </c>
      <c r="BT24" s="142">
        <f t="shared" si="40"/>
        <v>10181508</v>
      </c>
      <c r="BU24" s="142">
        <f t="shared" si="40"/>
        <v>146521</v>
      </c>
      <c r="BV24" s="142">
        <f t="shared" si="40"/>
        <v>118636</v>
      </c>
      <c r="BW24" s="142">
        <f t="shared" si="40"/>
        <v>105960</v>
      </c>
      <c r="BX24" s="142">
        <f t="shared" si="40"/>
        <v>410845</v>
      </c>
      <c r="BY24" s="142">
        <f t="shared" si="40"/>
        <v>1441285</v>
      </c>
      <c r="BZ24" s="142">
        <f t="shared" si="40"/>
        <v>286437</v>
      </c>
      <c r="CA24" s="142">
        <f t="shared" si="40"/>
        <v>38206697</v>
      </c>
      <c r="CB24" s="142">
        <f t="shared" si="40"/>
        <v>2510156</v>
      </c>
      <c r="CC24" s="142">
        <f t="shared" si="40"/>
        <v>18650</v>
      </c>
      <c r="CD24" s="142">
        <f t="shared" si="40"/>
        <v>1823403</v>
      </c>
      <c r="CE24" s="142">
        <f t="shared" si="40"/>
        <v>442726</v>
      </c>
      <c r="CF24" s="142">
        <f t="shared" si="40"/>
        <v>152631</v>
      </c>
      <c r="CG24" s="142">
        <f t="shared" si="40"/>
        <v>113355</v>
      </c>
      <c r="CH24" s="142">
        <f t="shared" si="40"/>
        <v>100002</v>
      </c>
      <c r="CI24" s="142">
        <f t="shared" si="40"/>
        <v>280950</v>
      </c>
      <c r="CJ24" s="142">
        <f t="shared" si="40"/>
        <v>1006404</v>
      </c>
      <c r="CK24" s="142">
        <f t="shared" si="40"/>
        <v>551939</v>
      </c>
    </row>
    <row r="25" spans="1:89" s="125" customFormat="1" x14ac:dyDescent="0.2">
      <c r="A25" s="125" t="s">
        <v>685</v>
      </c>
      <c r="C25" s="125">
        <f t="shared" si="18"/>
        <v>2007</v>
      </c>
      <c r="D25" s="142">
        <f>D136</f>
        <v>0</v>
      </c>
      <c r="E25" s="142">
        <f t="shared" ref="E25:BP25" si="41">E136</f>
        <v>0</v>
      </c>
      <c r="F25" s="142">
        <f t="shared" si="41"/>
        <v>546679</v>
      </c>
      <c r="G25" s="142">
        <f t="shared" si="41"/>
        <v>0</v>
      </c>
      <c r="H25" s="142">
        <f t="shared" si="41"/>
        <v>0</v>
      </c>
      <c r="I25" s="142">
        <f t="shared" si="41"/>
        <v>0</v>
      </c>
      <c r="J25" s="142">
        <f t="shared" si="41"/>
        <v>75942</v>
      </c>
      <c r="K25" s="142">
        <f t="shared" si="41"/>
        <v>520386</v>
      </c>
      <c r="L25" s="142">
        <f t="shared" si="41"/>
        <v>0</v>
      </c>
      <c r="M25" s="142">
        <f t="shared" si="41"/>
        <v>0</v>
      </c>
      <c r="N25" s="142">
        <f t="shared" si="41"/>
        <v>0</v>
      </c>
      <c r="O25" s="142">
        <f t="shared" si="41"/>
        <v>117142</v>
      </c>
      <c r="P25" s="142">
        <f t="shared" si="41"/>
        <v>0</v>
      </c>
      <c r="Q25" s="142">
        <f t="shared" si="41"/>
        <v>0</v>
      </c>
      <c r="R25" s="142">
        <f t="shared" si="41"/>
        <v>0</v>
      </c>
      <c r="S25" s="142">
        <f t="shared" si="41"/>
        <v>0</v>
      </c>
      <c r="T25" s="142">
        <f t="shared" si="41"/>
        <v>1038296</v>
      </c>
      <c r="U25" s="142">
        <f t="shared" si="41"/>
        <v>0</v>
      </c>
      <c r="V25" s="142">
        <f t="shared" si="41"/>
        <v>1747676</v>
      </c>
      <c r="W25" s="142">
        <f t="shared" si="41"/>
        <v>163632</v>
      </c>
      <c r="X25" s="142">
        <f t="shared" si="41"/>
        <v>0</v>
      </c>
      <c r="Y25" s="142">
        <f t="shared" si="41"/>
        <v>0</v>
      </c>
      <c r="Z25" s="142">
        <f t="shared" si="41"/>
        <v>141192</v>
      </c>
      <c r="AA25" s="142">
        <f t="shared" si="41"/>
        <v>0</v>
      </c>
      <c r="AB25" s="142">
        <f t="shared" si="41"/>
        <v>0</v>
      </c>
      <c r="AC25" s="142">
        <f t="shared" si="41"/>
        <v>60468</v>
      </c>
      <c r="AD25" s="142">
        <f t="shared" si="41"/>
        <v>0</v>
      </c>
      <c r="AE25" s="142">
        <f t="shared" si="41"/>
        <v>0</v>
      </c>
      <c r="AF25" s="142">
        <f t="shared" si="41"/>
        <v>0</v>
      </c>
      <c r="AG25" s="142">
        <f t="shared" si="41"/>
        <v>0</v>
      </c>
      <c r="AH25" s="142">
        <f t="shared" si="41"/>
        <v>469789</v>
      </c>
      <c r="AI25" s="142">
        <f t="shared" si="41"/>
        <v>0</v>
      </c>
      <c r="AJ25" s="142">
        <f t="shared" si="41"/>
        <v>0</v>
      </c>
      <c r="AK25" s="142">
        <f t="shared" si="41"/>
        <v>0</v>
      </c>
      <c r="AL25" s="142">
        <f t="shared" si="41"/>
        <v>3534857</v>
      </c>
      <c r="AM25" s="142">
        <f t="shared" si="41"/>
        <v>0</v>
      </c>
      <c r="AN25" s="142">
        <f t="shared" si="41"/>
        <v>75608</v>
      </c>
      <c r="AO25" s="142">
        <f t="shared" si="41"/>
        <v>639900</v>
      </c>
      <c r="AP25" s="142">
        <f t="shared" si="41"/>
        <v>7977532</v>
      </c>
      <c r="AQ25" s="142">
        <f t="shared" si="41"/>
        <v>1202670</v>
      </c>
      <c r="AR25" s="142">
        <f t="shared" si="41"/>
        <v>0</v>
      </c>
      <c r="AS25" s="142">
        <f t="shared" si="41"/>
        <v>0</v>
      </c>
      <c r="AT25" s="142">
        <f t="shared" si="41"/>
        <v>307497</v>
      </c>
      <c r="AU25" s="142">
        <f t="shared" si="41"/>
        <v>330481</v>
      </c>
      <c r="AV25" s="142">
        <f t="shared" si="41"/>
        <v>0</v>
      </c>
      <c r="AW25" s="142">
        <f t="shared" si="41"/>
        <v>0</v>
      </c>
      <c r="AX25" s="142">
        <f t="shared" si="41"/>
        <v>421485</v>
      </c>
      <c r="AY25" s="142">
        <f t="shared" si="41"/>
        <v>57864</v>
      </c>
      <c r="AZ25" s="142">
        <f t="shared" si="41"/>
        <v>0</v>
      </c>
      <c r="BA25" s="142">
        <f t="shared" si="41"/>
        <v>187646</v>
      </c>
      <c r="BB25" s="142">
        <f t="shared" si="41"/>
        <v>0</v>
      </c>
      <c r="BC25" s="142">
        <f t="shared" si="41"/>
        <v>0</v>
      </c>
      <c r="BD25" s="142">
        <f t="shared" si="41"/>
        <v>0</v>
      </c>
      <c r="BE25" s="142">
        <f t="shared" si="41"/>
        <v>0</v>
      </c>
      <c r="BF25" s="142">
        <f t="shared" si="41"/>
        <v>0</v>
      </c>
      <c r="BG25" s="142">
        <f t="shared" si="41"/>
        <v>0</v>
      </c>
      <c r="BH25" s="142">
        <f t="shared" si="41"/>
        <v>0</v>
      </c>
      <c r="BI25" s="142">
        <f t="shared" si="41"/>
        <v>0</v>
      </c>
      <c r="BJ25" s="142">
        <f t="shared" si="41"/>
        <v>0</v>
      </c>
      <c r="BK25" s="142">
        <f t="shared" si="41"/>
        <v>117336</v>
      </c>
      <c r="BL25" s="142">
        <f t="shared" si="41"/>
        <v>0</v>
      </c>
      <c r="BM25" s="142">
        <f t="shared" si="41"/>
        <v>0</v>
      </c>
      <c r="BN25" s="142">
        <f t="shared" si="41"/>
        <v>135954</v>
      </c>
      <c r="BO25" s="142">
        <f t="shared" si="41"/>
        <v>0</v>
      </c>
      <c r="BP25" s="142">
        <f t="shared" si="41"/>
        <v>0</v>
      </c>
      <c r="BQ25" s="142">
        <f t="shared" ref="BQ25:CK25" si="42">BQ136</f>
        <v>0</v>
      </c>
      <c r="BR25" s="142">
        <f t="shared" si="42"/>
        <v>128682</v>
      </c>
      <c r="BS25" s="142">
        <f t="shared" si="42"/>
        <v>0</v>
      </c>
      <c r="BT25" s="142">
        <f t="shared" si="42"/>
        <v>110828</v>
      </c>
      <c r="BU25" s="142">
        <f t="shared" si="42"/>
        <v>0</v>
      </c>
      <c r="BV25" s="142">
        <f t="shared" si="42"/>
        <v>0</v>
      </c>
      <c r="BW25" s="142">
        <f t="shared" si="42"/>
        <v>0</v>
      </c>
      <c r="BX25" s="142">
        <f t="shared" si="42"/>
        <v>66206</v>
      </c>
      <c r="BY25" s="142">
        <f t="shared" si="42"/>
        <v>0</v>
      </c>
      <c r="BZ25" s="142">
        <f t="shared" si="42"/>
        <v>80207</v>
      </c>
      <c r="CA25" s="142">
        <f t="shared" si="42"/>
        <v>5389121</v>
      </c>
      <c r="CB25" s="142">
        <f t="shared" si="42"/>
        <v>391392</v>
      </c>
      <c r="CC25" s="142">
        <f t="shared" si="42"/>
        <v>0</v>
      </c>
      <c r="CD25" s="142">
        <f t="shared" si="42"/>
        <v>1</v>
      </c>
      <c r="CE25" s="142">
        <f t="shared" si="42"/>
        <v>251975</v>
      </c>
      <c r="CF25" s="142">
        <f t="shared" si="42"/>
        <v>0</v>
      </c>
      <c r="CG25" s="142">
        <f t="shared" si="42"/>
        <v>137861</v>
      </c>
      <c r="CH25" s="142">
        <f t="shared" si="42"/>
        <v>0</v>
      </c>
      <c r="CI25" s="142">
        <f t="shared" si="42"/>
        <v>0</v>
      </c>
      <c r="CJ25" s="142">
        <f t="shared" si="42"/>
        <v>0</v>
      </c>
      <c r="CK25" s="142">
        <f t="shared" si="42"/>
        <v>59170</v>
      </c>
    </row>
    <row r="26" spans="1:89" s="125" customFormat="1" x14ac:dyDescent="0.2">
      <c r="A26" s="125" t="s">
        <v>686</v>
      </c>
      <c r="C26" s="125">
        <f t="shared" si="18"/>
        <v>2007</v>
      </c>
      <c r="D26" s="142">
        <f>D137</f>
        <v>1453</v>
      </c>
      <c r="E26" s="142">
        <f t="shared" ref="E26:BP26" si="43">E137</f>
        <v>31959</v>
      </c>
      <c r="F26" s="142">
        <f t="shared" si="43"/>
        <v>23751</v>
      </c>
      <c r="G26" s="142">
        <f t="shared" si="43"/>
        <v>4810</v>
      </c>
      <c r="H26" s="142">
        <f t="shared" si="43"/>
        <v>21758</v>
      </c>
      <c r="I26" s="142">
        <f t="shared" si="43"/>
        <v>25474</v>
      </c>
      <c r="J26" s="142">
        <f t="shared" si="43"/>
        <v>5594</v>
      </c>
      <c r="K26" s="142">
        <f t="shared" si="43"/>
        <v>26374</v>
      </c>
      <c r="L26" s="142">
        <f t="shared" si="43"/>
        <v>6653</v>
      </c>
      <c r="M26" s="142">
        <f t="shared" si="43"/>
        <v>3091</v>
      </c>
      <c r="N26" s="142">
        <f t="shared" si="43"/>
        <v>780</v>
      </c>
      <c r="O26" s="142">
        <f t="shared" si="43"/>
        <v>27153</v>
      </c>
      <c r="P26" s="142">
        <f t="shared" si="43"/>
        <v>1086</v>
      </c>
      <c r="Q26" s="142">
        <f t="shared" si="43"/>
        <v>1044</v>
      </c>
      <c r="R26" s="142">
        <f t="shared" si="43"/>
        <v>0</v>
      </c>
      <c r="S26" s="142">
        <f t="shared" si="43"/>
        <v>0</v>
      </c>
      <c r="T26" s="142">
        <f t="shared" si="43"/>
        <v>48554</v>
      </c>
      <c r="U26" s="142">
        <f t="shared" si="43"/>
        <v>1635</v>
      </c>
      <c r="V26" s="142">
        <f t="shared" si="43"/>
        <v>109052</v>
      </c>
      <c r="W26" s="142">
        <f t="shared" si="43"/>
        <v>8476</v>
      </c>
      <c r="X26" s="142">
        <f t="shared" si="43"/>
        <v>1721</v>
      </c>
      <c r="Y26" s="142">
        <f t="shared" si="43"/>
        <v>17230</v>
      </c>
      <c r="Z26" s="142">
        <f t="shared" si="43"/>
        <v>10654</v>
      </c>
      <c r="AA26" s="142">
        <f t="shared" si="43"/>
        <v>3312</v>
      </c>
      <c r="AB26" s="142">
        <f t="shared" si="43"/>
        <v>286</v>
      </c>
      <c r="AC26" s="142">
        <f t="shared" si="43"/>
        <v>0</v>
      </c>
      <c r="AD26" s="142">
        <f t="shared" si="43"/>
        <v>3298</v>
      </c>
      <c r="AE26" s="142">
        <f t="shared" si="43"/>
        <v>1228</v>
      </c>
      <c r="AF26" s="142">
        <f t="shared" si="43"/>
        <v>2070</v>
      </c>
      <c r="AG26" s="142">
        <f t="shared" si="43"/>
        <v>4378</v>
      </c>
      <c r="AH26" s="142">
        <f t="shared" si="43"/>
        <v>25377</v>
      </c>
      <c r="AI26" s="142">
        <f t="shared" si="43"/>
        <v>6403</v>
      </c>
      <c r="AJ26" s="142">
        <f t="shared" si="43"/>
        <v>7476</v>
      </c>
      <c r="AK26" s="142">
        <f t="shared" si="43"/>
        <v>3054</v>
      </c>
      <c r="AL26" s="142">
        <f t="shared" si="43"/>
        <v>109964</v>
      </c>
      <c r="AM26" s="142">
        <f t="shared" si="43"/>
        <v>927</v>
      </c>
      <c r="AN26" s="142">
        <f t="shared" si="43"/>
        <v>2874</v>
      </c>
      <c r="AO26" s="142">
        <f t="shared" si="43"/>
        <v>76400</v>
      </c>
      <c r="AP26" s="142">
        <f t="shared" si="43"/>
        <v>0</v>
      </c>
      <c r="AQ26" s="142">
        <f t="shared" si="43"/>
        <v>110021</v>
      </c>
      <c r="AR26" s="142">
        <f t="shared" si="43"/>
        <v>4377</v>
      </c>
      <c r="AS26" s="142">
        <f t="shared" si="43"/>
        <v>5292</v>
      </c>
      <c r="AT26" s="142">
        <f t="shared" si="43"/>
        <v>11148</v>
      </c>
      <c r="AU26" s="142">
        <f t="shared" si="43"/>
        <v>43371</v>
      </c>
      <c r="AV26" s="142">
        <f t="shared" si="43"/>
        <v>5226</v>
      </c>
      <c r="AW26" s="142">
        <f t="shared" si="43"/>
        <v>5152</v>
      </c>
      <c r="AX26" s="142">
        <f t="shared" si="43"/>
        <v>70098</v>
      </c>
      <c r="AY26" s="142">
        <f t="shared" si="43"/>
        <v>4315</v>
      </c>
      <c r="AZ26" s="142">
        <f t="shared" si="43"/>
        <v>3449</v>
      </c>
      <c r="BA26" s="142">
        <f t="shared" si="43"/>
        <v>12738</v>
      </c>
      <c r="BB26" s="142">
        <f t="shared" si="43"/>
        <v>10776</v>
      </c>
      <c r="BC26" s="142">
        <f t="shared" si="43"/>
        <v>12603</v>
      </c>
      <c r="BD26" s="142">
        <f t="shared" si="43"/>
        <v>20219</v>
      </c>
      <c r="BE26" s="142">
        <f t="shared" si="43"/>
        <v>15440</v>
      </c>
      <c r="BF26" s="142">
        <f t="shared" si="43"/>
        <v>4779</v>
      </c>
      <c r="BG26" s="142">
        <f t="shared" si="43"/>
        <v>2890</v>
      </c>
      <c r="BH26" s="142">
        <f t="shared" si="43"/>
        <v>9342</v>
      </c>
      <c r="BI26" s="142">
        <f t="shared" si="43"/>
        <v>9239</v>
      </c>
      <c r="BJ26" s="142">
        <f t="shared" si="43"/>
        <v>5014</v>
      </c>
      <c r="BK26" s="142">
        <f t="shared" si="43"/>
        <v>30296</v>
      </c>
      <c r="BL26" s="142">
        <f t="shared" si="43"/>
        <v>4445</v>
      </c>
      <c r="BM26" s="142">
        <f t="shared" si="43"/>
        <v>7079</v>
      </c>
      <c r="BN26" s="142">
        <f t="shared" si="43"/>
        <v>25454</v>
      </c>
      <c r="BO26" s="142">
        <f t="shared" si="43"/>
        <v>6777</v>
      </c>
      <c r="BP26" s="142">
        <f t="shared" si="43"/>
        <v>21406</v>
      </c>
      <c r="BQ26" s="142">
        <f t="shared" ref="BQ26:CK26" si="44">BQ137</f>
        <v>2424</v>
      </c>
      <c r="BR26" s="142">
        <f t="shared" si="44"/>
        <v>16613</v>
      </c>
      <c r="BS26" s="142">
        <f t="shared" si="44"/>
        <v>5466</v>
      </c>
      <c r="BT26" s="142">
        <f t="shared" si="44"/>
        <v>117755</v>
      </c>
      <c r="BU26" s="142">
        <f t="shared" si="44"/>
        <v>3095</v>
      </c>
      <c r="BV26" s="142">
        <f t="shared" si="44"/>
        <v>3777</v>
      </c>
      <c r="BW26" s="142">
        <f t="shared" si="44"/>
        <v>1447</v>
      </c>
      <c r="BX26" s="142">
        <f t="shared" si="44"/>
        <v>8284</v>
      </c>
      <c r="BY26" s="142">
        <f t="shared" si="44"/>
        <v>30951</v>
      </c>
      <c r="BZ26" s="142">
        <f t="shared" si="44"/>
        <v>2524</v>
      </c>
      <c r="CA26" s="142">
        <f t="shared" si="44"/>
        <v>320196</v>
      </c>
      <c r="CB26" s="142">
        <f t="shared" si="44"/>
        <v>52999</v>
      </c>
      <c r="CC26" s="142">
        <f t="shared" si="44"/>
        <v>9178</v>
      </c>
      <c r="CD26" s="142">
        <f t="shared" si="44"/>
        <v>20688</v>
      </c>
      <c r="CE26" s="142">
        <f t="shared" si="44"/>
        <v>13091</v>
      </c>
      <c r="CF26" s="142">
        <f t="shared" si="44"/>
        <v>2009</v>
      </c>
      <c r="CG26" s="142">
        <f t="shared" si="44"/>
        <v>2842</v>
      </c>
      <c r="CH26" s="142">
        <f t="shared" si="44"/>
        <v>1196</v>
      </c>
      <c r="CI26" s="142">
        <f t="shared" si="44"/>
        <v>11166</v>
      </c>
      <c r="CJ26" s="142">
        <f t="shared" si="44"/>
        <v>23374</v>
      </c>
      <c r="CK26" s="142">
        <f t="shared" si="44"/>
        <v>6924</v>
      </c>
    </row>
    <row r="27" spans="1:89" s="125" customFormat="1" x14ac:dyDescent="0.2">
      <c r="A27" s="125" t="s">
        <v>687</v>
      </c>
      <c r="C27" s="125">
        <f t="shared" si="18"/>
        <v>2007</v>
      </c>
      <c r="D27" s="142">
        <f>D138</f>
        <v>6</v>
      </c>
      <c r="E27" s="142">
        <f t="shared" ref="E27:BP27" si="45">E138</f>
        <v>0</v>
      </c>
      <c r="F27" s="142">
        <f t="shared" si="45"/>
        <v>1636</v>
      </c>
      <c r="G27" s="142">
        <f t="shared" si="45"/>
        <v>0</v>
      </c>
      <c r="H27" s="142">
        <f t="shared" si="45"/>
        <v>1914</v>
      </c>
      <c r="I27" s="142">
        <f t="shared" si="45"/>
        <v>0</v>
      </c>
      <c r="J27" s="142">
        <f t="shared" si="45"/>
        <v>0</v>
      </c>
      <c r="K27" s="142">
        <f t="shared" si="45"/>
        <v>0</v>
      </c>
      <c r="L27" s="142">
        <f t="shared" si="45"/>
        <v>2423</v>
      </c>
      <c r="M27" s="142">
        <f t="shared" si="45"/>
        <v>132</v>
      </c>
      <c r="N27" s="142">
        <f t="shared" si="45"/>
        <v>67</v>
      </c>
      <c r="O27" s="142">
        <f t="shared" si="45"/>
        <v>1118</v>
      </c>
      <c r="P27" s="142">
        <f t="shared" si="45"/>
        <v>122</v>
      </c>
      <c r="Q27" s="142">
        <f t="shared" si="45"/>
        <v>0</v>
      </c>
      <c r="R27" s="142">
        <f t="shared" si="45"/>
        <v>0</v>
      </c>
      <c r="S27" s="142">
        <f t="shared" si="45"/>
        <v>0</v>
      </c>
      <c r="T27" s="142">
        <f t="shared" si="45"/>
        <v>0</v>
      </c>
      <c r="U27" s="142">
        <f t="shared" si="45"/>
        <v>228</v>
      </c>
      <c r="V27" s="142">
        <f t="shared" si="45"/>
        <v>0</v>
      </c>
      <c r="W27" s="142">
        <f t="shared" si="45"/>
        <v>611</v>
      </c>
      <c r="X27" s="142">
        <f t="shared" si="45"/>
        <v>43</v>
      </c>
      <c r="Y27" s="142">
        <f t="shared" si="45"/>
        <v>1078</v>
      </c>
      <c r="Z27" s="142">
        <f t="shared" si="45"/>
        <v>626</v>
      </c>
      <c r="AA27" s="142">
        <f t="shared" si="45"/>
        <v>0</v>
      </c>
      <c r="AB27" s="142">
        <f t="shared" si="45"/>
        <v>0</v>
      </c>
      <c r="AC27" s="142">
        <f t="shared" si="45"/>
        <v>0</v>
      </c>
      <c r="AD27" s="142">
        <f t="shared" si="45"/>
        <v>21809</v>
      </c>
      <c r="AE27" s="142">
        <f t="shared" si="45"/>
        <v>21809</v>
      </c>
      <c r="AF27" s="142">
        <f t="shared" si="45"/>
        <v>0</v>
      </c>
      <c r="AG27" s="142">
        <f t="shared" si="45"/>
        <v>0</v>
      </c>
      <c r="AH27" s="142">
        <f t="shared" si="45"/>
        <v>325</v>
      </c>
      <c r="AI27" s="142">
        <f t="shared" si="45"/>
        <v>1361</v>
      </c>
      <c r="AJ27" s="142">
        <f t="shared" si="45"/>
        <v>657</v>
      </c>
      <c r="AK27" s="142">
        <f t="shared" si="45"/>
        <v>154</v>
      </c>
      <c r="AL27" s="142">
        <f t="shared" si="45"/>
        <v>1743</v>
      </c>
      <c r="AM27" s="142">
        <f t="shared" si="45"/>
        <v>0</v>
      </c>
      <c r="AN27" s="142">
        <f t="shared" si="45"/>
        <v>300</v>
      </c>
      <c r="AO27" s="142">
        <f t="shared" si="45"/>
        <v>0</v>
      </c>
      <c r="AP27" s="142">
        <f t="shared" si="45"/>
        <v>0</v>
      </c>
      <c r="AQ27" s="142">
        <f t="shared" si="45"/>
        <v>243</v>
      </c>
      <c r="AR27" s="142">
        <f t="shared" si="45"/>
        <v>370</v>
      </c>
      <c r="AS27" s="142">
        <f t="shared" si="45"/>
        <v>0</v>
      </c>
      <c r="AT27" s="142">
        <f t="shared" si="45"/>
        <v>0</v>
      </c>
      <c r="AU27" s="142">
        <f t="shared" si="45"/>
        <v>0</v>
      </c>
      <c r="AV27" s="142">
        <f t="shared" si="45"/>
        <v>0</v>
      </c>
      <c r="AW27" s="142">
        <f t="shared" si="45"/>
        <v>0</v>
      </c>
      <c r="AX27" s="142">
        <f t="shared" si="45"/>
        <v>2369</v>
      </c>
      <c r="AY27" s="142">
        <f t="shared" si="45"/>
        <v>116</v>
      </c>
      <c r="AZ27" s="142">
        <f t="shared" si="45"/>
        <v>10</v>
      </c>
      <c r="BA27" s="142">
        <f t="shared" si="45"/>
        <v>513</v>
      </c>
      <c r="BB27" s="142">
        <f t="shared" si="45"/>
        <v>0</v>
      </c>
      <c r="BC27" s="142">
        <f t="shared" si="45"/>
        <v>1000</v>
      </c>
      <c r="BD27" s="142">
        <f t="shared" si="45"/>
        <v>794</v>
      </c>
      <c r="BE27" s="142">
        <f t="shared" si="45"/>
        <v>46</v>
      </c>
      <c r="BF27" s="142">
        <f t="shared" si="45"/>
        <v>748</v>
      </c>
      <c r="BG27" s="142">
        <f t="shared" si="45"/>
        <v>260</v>
      </c>
      <c r="BH27" s="142">
        <f t="shared" si="45"/>
        <v>337</v>
      </c>
      <c r="BI27" s="142">
        <f t="shared" si="45"/>
        <v>1543</v>
      </c>
      <c r="BJ27" s="142">
        <f t="shared" si="45"/>
        <v>1</v>
      </c>
      <c r="BK27" s="142">
        <f t="shared" si="45"/>
        <v>0</v>
      </c>
      <c r="BL27" s="142">
        <f t="shared" si="45"/>
        <v>373</v>
      </c>
      <c r="BM27" s="142">
        <f t="shared" si="45"/>
        <v>1012</v>
      </c>
      <c r="BN27" s="142">
        <f t="shared" si="45"/>
        <v>284</v>
      </c>
      <c r="BO27" s="142">
        <f t="shared" si="45"/>
        <v>766</v>
      </c>
      <c r="BP27" s="142">
        <f t="shared" si="45"/>
        <v>747</v>
      </c>
      <c r="BQ27" s="142">
        <f t="shared" ref="BQ27:CK27" si="46">BQ138</f>
        <v>0</v>
      </c>
      <c r="BR27" s="142">
        <f t="shared" si="46"/>
        <v>2574</v>
      </c>
      <c r="BS27" s="142">
        <f t="shared" si="46"/>
        <v>42</v>
      </c>
      <c r="BT27" s="142">
        <f t="shared" si="46"/>
        <v>1325</v>
      </c>
      <c r="BU27" s="142">
        <f t="shared" si="46"/>
        <v>0</v>
      </c>
      <c r="BV27" s="142">
        <f t="shared" si="46"/>
        <v>0</v>
      </c>
      <c r="BW27" s="142">
        <f t="shared" si="46"/>
        <v>0</v>
      </c>
      <c r="BX27" s="142">
        <f t="shared" si="46"/>
        <v>302</v>
      </c>
      <c r="BY27" s="142">
        <f t="shared" si="46"/>
        <v>0</v>
      </c>
      <c r="BZ27" s="142">
        <f t="shared" si="46"/>
        <v>324</v>
      </c>
      <c r="CA27" s="142">
        <f t="shared" si="46"/>
        <v>0</v>
      </c>
      <c r="CB27" s="142">
        <f t="shared" si="46"/>
        <v>2652</v>
      </c>
      <c r="CC27" s="142">
        <f t="shared" si="46"/>
        <v>0</v>
      </c>
      <c r="CD27" s="142">
        <f t="shared" si="46"/>
        <v>0</v>
      </c>
      <c r="CE27" s="142">
        <f t="shared" si="46"/>
        <v>2804</v>
      </c>
      <c r="CF27" s="142">
        <f t="shared" si="46"/>
        <v>105</v>
      </c>
      <c r="CG27" s="142">
        <f t="shared" si="46"/>
        <v>0</v>
      </c>
      <c r="CH27" s="142">
        <f t="shared" si="46"/>
        <v>0</v>
      </c>
      <c r="CI27" s="142">
        <f t="shared" si="46"/>
        <v>0</v>
      </c>
      <c r="CJ27" s="142">
        <f t="shared" si="46"/>
        <v>78</v>
      </c>
      <c r="CK27" s="142">
        <f t="shared" si="46"/>
        <v>0</v>
      </c>
    </row>
    <row r="28" spans="1:89" s="125" customFormat="1" x14ac:dyDescent="0.2">
      <c r="A28" s="245" t="s">
        <v>176</v>
      </c>
      <c r="B28" s="245" t="s">
        <v>675</v>
      </c>
      <c r="C28" s="125">
        <f t="shared" si="18"/>
        <v>2007</v>
      </c>
      <c r="D28" s="142">
        <f>D140</f>
        <v>864203.4</v>
      </c>
      <c r="E28" s="142">
        <f t="shared" ref="E28:BP28" si="47">E140</f>
        <v>27617627</v>
      </c>
      <c r="F28" s="142">
        <f t="shared" si="47"/>
        <v>15451219</v>
      </c>
      <c r="G28" s="142">
        <f t="shared" si="47"/>
        <v>5812219</v>
      </c>
      <c r="H28" s="142">
        <f t="shared" si="47"/>
        <v>15414338</v>
      </c>
      <c r="I28" s="142">
        <f t="shared" si="47"/>
        <v>27179791.77</v>
      </c>
      <c r="J28" s="142">
        <f t="shared" si="47"/>
        <v>4626290</v>
      </c>
      <c r="K28" s="142">
        <f t="shared" si="47"/>
        <v>20952248</v>
      </c>
      <c r="L28" s="142">
        <f t="shared" si="47"/>
        <v>8034341.96</v>
      </c>
      <c r="M28" s="142">
        <f t="shared" si="47"/>
        <v>2430484.7000000002</v>
      </c>
      <c r="N28" s="142">
        <f t="shared" si="47"/>
        <v>574670.55000000005</v>
      </c>
      <c r="O28" s="142">
        <f t="shared" si="47"/>
        <v>13968090</v>
      </c>
      <c r="P28" s="142">
        <f t="shared" si="47"/>
        <v>615625.82999999996</v>
      </c>
      <c r="Q28" s="142">
        <f t="shared" si="47"/>
        <v>591572.07999999996</v>
      </c>
      <c r="R28" s="142">
        <f t="shared" si="47"/>
        <v>0</v>
      </c>
      <c r="S28" s="142">
        <f t="shared" si="47"/>
        <v>1596763.64</v>
      </c>
      <c r="T28" s="142">
        <f t="shared" si="47"/>
        <v>43320411</v>
      </c>
      <c r="U28" s="142">
        <f t="shared" si="47"/>
        <v>1791527.36</v>
      </c>
      <c r="V28" s="142">
        <f t="shared" si="47"/>
        <v>114202809</v>
      </c>
      <c r="W28" s="142">
        <f t="shared" si="47"/>
        <v>6612498.1799999988</v>
      </c>
      <c r="X28" s="142">
        <f t="shared" si="47"/>
        <v>1212313.54</v>
      </c>
      <c r="Y28" s="142">
        <f t="shared" si="47"/>
        <v>9654568.0799999982</v>
      </c>
      <c r="Z28" s="142">
        <f t="shared" si="47"/>
        <v>9085608.8300000019</v>
      </c>
      <c r="AA28" s="142">
        <f t="shared" si="47"/>
        <v>6246950.4900000002</v>
      </c>
      <c r="AB28" s="142">
        <f t="shared" si="47"/>
        <v>224440.31</v>
      </c>
      <c r="AC28" s="142">
        <f t="shared" si="47"/>
        <v>9217309.709999999</v>
      </c>
      <c r="AD28" s="142">
        <f t="shared" si="47"/>
        <v>21493855.009999998</v>
      </c>
      <c r="AE28" s="142">
        <f t="shared" si="47"/>
        <v>20667045.009999998</v>
      </c>
      <c r="AF28" s="142">
        <f t="shared" si="47"/>
        <v>826810</v>
      </c>
      <c r="AG28" s="142">
        <f t="shared" si="47"/>
        <v>3279662.77</v>
      </c>
      <c r="AH28" s="142">
        <f t="shared" si="47"/>
        <v>23281784.669999998</v>
      </c>
      <c r="AI28" s="142">
        <f t="shared" si="47"/>
        <v>11708821.820000002</v>
      </c>
      <c r="AJ28" s="142">
        <f t="shared" si="47"/>
        <v>8317075</v>
      </c>
      <c r="AK28" s="142">
        <f t="shared" si="47"/>
        <v>683601.96</v>
      </c>
      <c r="AL28" s="142">
        <f t="shared" si="47"/>
        <v>84796818.030000001</v>
      </c>
      <c r="AM28" s="142">
        <f t="shared" si="47"/>
        <v>240007.18</v>
      </c>
      <c r="AN28" s="142">
        <f t="shared" si="47"/>
        <v>721335</v>
      </c>
      <c r="AO28" s="142">
        <f t="shared" si="47"/>
        <v>66308300</v>
      </c>
      <c r="AP28" s="142">
        <f t="shared" si="47"/>
        <v>843522000</v>
      </c>
      <c r="AQ28" s="142">
        <f t="shared" si="47"/>
        <v>131145092.33999999</v>
      </c>
      <c r="AR28" s="142">
        <f t="shared" si="47"/>
        <v>6489034.0600000005</v>
      </c>
      <c r="AS28" s="142">
        <f t="shared" si="47"/>
        <v>1946146.14</v>
      </c>
      <c r="AT28" s="142">
        <f t="shared" si="47"/>
        <v>10066544.299999999</v>
      </c>
      <c r="AU28" s="142">
        <f t="shared" si="47"/>
        <v>32768636.399999999</v>
      </c>
      <c r="AV28" s="142">
        <f t="shared" si="47"/>
        <v>3096873</v>
      </c>
      <c r="AW28" s="142">
        <f t="shared" si="47"/>
        <v>4600385.22</v>
      </c>
      <c r="AX28" s="142">
        <f t="shared" si="47"/>
        <v>51656613</v>
      </c>
      <c r="AY28" s="142">
        <f t="shared" si="47"/>
        <v>3050380.72</v>
      </c>
      <c r="AZ28" s="142">
        <f t="shared" si="47"/>
        <v>2808256.39</v>
      </c>
      <c r="BA28" s="142">
        <f t="shared" si="47"/>
        <v>10253944.120000001</v>
      </c>
      <c r="BB28" s="142">
        <f t="shared" si="47"/>
        <v>386561</v>
      </c>
      <c r="BC28" s="142">
        <f t="shared" si="47"/>
        <v>14783943.890000001</v>
      </c>
      <c r="BD28" s="142">
        <f t="shared" si="47"/>
        <v>60429046.600000001</v>
      </c>
      <c r="BE28" s="142">
        <f t="shared" si="47"/>
        <v>52359124</v>
      </c>
      <c r="BF28" s="142">
        <f t="shared" si="47"/>
        <v>8069922.5999999996</v>
      </c>
      <c r="BG28" s="142">
        <f t="shared" si="47"/>
        <v>4601795.12</v>
      </c>
      <c r="BH28" s="142">
        <f t="shared" si="47"/>
        <v>9826277</v>
      </c>
      <c r="BI28" s="142">
        <f t="shared" si="47"/>
        <v>8734127</v>
      </c>
      <c r="BJ28" s="142">
        <f t="shared" si="47"/>
        <v>2246860</v>
      </c>
      <c r="BK28" s="142">
        <f t="shared" si="47"/>
        <v>29111558</v>
      </c>
      <c r="BL28" s="142">
        <f t="shared" si="47"/>
        <v>4096711.29</v>
      </c>
      <c r="BM28" s="142">
        <f t="shared" si="47"/>
        <v>6200807</v>
      </c>
      <c r="BN28" s="142">
        <f t="shared" si="47"/>
        <v>17166980</v>
      </c>
      <c r="BO28" s="142">
        <f t="shared" si="47"/>
        <v>3460208.82</v>
      </c>
      <c r="BP28" s="142">
        <f t="shared" si="47"/>
        <v>11785501</v>
      </c>
      <c r="BQ28" s="142">
        <f t="shared" ref="BQ28:CK28" si="48">BQ140</f>
        <v>1785959.97</v>
      </c>
      <c r="BR28" s="142">
        <f t="shared" si="48"/>
        <v>12274743.679999998</v>
      </c>
      <c r="BS28" s="142">
        <f t="shared" si="48"/>
        <v>4609704.3099999996</v>
      </c>
      <c r="BT28" s="142">
        <f t="shared" si="48"/>
        <v>109973336</v>
      </c>
      <c r="BU28" s="142">
        <f t="shared" si="48"/>
        <v>1487615</v>
      </c>
      <c r="BV28" s="142">
        <f t="shared" si="48"/>
        <v>1520021.49</v>
      </c>
      <c r="BW28" s="142">
        <f t="shared" si="48"/>
        <v>1440779.39</v>
      </c>
      <c r="BX28" s="142">
        <f t="shared" si="48"/>
        <v>6047480.1100000003</v>
      </c>
      <c r="BY28" s="142">
        <f t="shared" si="48"/>
        <v>0</v>
      </c>
      <c r="BZ28" s="142">
        <f t="shared" si="48"/>
        <v>4469160</v>
      </c>
      <c r="CA28" s="142">
        <f t="shared" si="48"/>
        <v>442493619</v>
      </c>
      <c r="CB28" s="142">
        <f t="shared" si="48"/>
        <v>42404645</v>
      </c>
      <c r="CC28" s="142">
        <f t="shared" si="48"/>
        <v>3264689.98</v>
      </c>
      <c r="CD28" s="142">
        <f t="shared" si="48"/>
        <v>24679626</v>
      </c>
      <c r="CE28" s="142">
        <f t="shared" si="48"/>
        <v>6856128.9899999993</v>
      </c>
      <c r="CF28" s="142">
        <f t="shared" si="48"/>
        <v>1214544.8400000001</v>
      </c>
      <c r="CG28" s="142">
        <f t="shared" si="48"/>
        <v>1743107.26</v>
      </c>
      <c r="CH28" s="142">
        <f t="shared" si="48"/>
        <v>847100</v>
      </c>
      <c r="CI28" s="142">
        <f t="shared" si="48"/>
        <v>7759125.8099999996</v>
      </c>
      <c r="CJ28" s="142">
        <f t="shared" si="48"/>
        <v>17794459</v>
      </c>
      <c r="CK28" s="142">
        <f t="shared" si="48"/>
        <v>6409964.1699999999</v>
      </c>
    </row>
    <row r="29" spans="1:89" s="125" customFormat="1" x14ac:dyDescent="0.2">
      <c r="A29" s="245" t="s">
        <v>93</v>
      </c>
      <c r="B29" s="245" t="s">
        <v>672</v>
      </c>
      <c r="C29" s="125">
        <f t="shared" si="18"/>
        <v>2007</v>
      </c>
      <c r="D29" s="142">
        <f>D141</f>
        <v>588860.21</v>
      </c>
      <c r="E29" s="142">
        <f t="shared" ref="E29:BP29" si="49">E141</f>
        <v>17567935</v>
      </c>
      <c r="F29" s="142">
        <f t="shared" si="49"/>
        <v>8147503</v>
      </c>
      <c r="G29" s="142">
        <f t="shared" si="49"/>
        <v>2869873</v>
      </c>
      <c r="H29" s="142">
        <f t="shared" si="49"/>
        <v>8609774</v>
      </c>
      <c r="I29" s="142">
        <f t="shared" si="49"/>
        <v>16571242.470000001</v>
      </c>
      <c r="J29" s="142">
        <f t="shared" si="49"/>
        <v>3187790</v>
      </c>
      <c r="K29" s="142">
        <f t="shared" si="49"/>
        <v>10123678</v>
      </c>
      <c r="L29" s="142">
        <f t="shared" si="49"/>
        <v>4111901.08</v>
      </c>
      <c r="M29" s="142">
        <f t="shared" si="49"/>
        <v>1489356.45</v>
      </c>
      <c r="N29" s="142">
        <f t="shared" si="49"/>
        <v>417483.52000000002</v>
      </c>
      <c r="O29" s="142">
        <f t="shared" si="49"/>
        <v>8066636</v>
      </c>
      <c r="P29" s="142">
        <f t="shared" si="49"/>
        <v>313941.67</v>
      </c>
      <c r="Q29" s="142">
        <f t="shared" si="49"/>
        <v>416466.55</v>
      </c>
      <c r="R29" s="142">
        <f t="shared" si="49"/>
        <v>0</v>
      </c>
      <c r="S29" s="142">
        <f t="shared" si="49"/>
        <v>891586.36</v>
      </c>
      <c r="T29" s="142">
        <f t="shared" si="49"/>
        <v>20643264</v>
      </c>
      <c r="U29" s="142">
        <f t="shared" si="49"/>
        <v>790578.12</v>
      </c>
      <c r="V29" s="142">
        <f t="shared" si="49"/>
        <v>43668341</v>
      </c>
      <c r="W29" s="142">
        <f t="shared" si="49"/>
        <v>3305948.24</v>
      </c>
      <c r="X29" s="142">
        <f t="shared" si="49"/>
        <v>714515.87</v>
      </c>
      <c r="Y29" s="142">
        <f t="shared" si="49"/>
        <v>6812627.0199999996</v>
      </c>
      <c r="Z29" s="142">
        <f t="shared" si="49"/>
        <v>5112770.46</v>
      </c>
      <c r="AA29" s="142">
        <f t="shared" si="49"/>
        <v>3074838.22</v>
      </c>
      <c r="AB29" s="142">
        <f t="shared" si="49"/>
        <v>155733.19</v>
      </c>
      <c r="AC29" s="142">
        <f t="shared" si="49"/>
        <v>6848693.1799999997</v>
      </c>
      <c r="AD29" s="142">
        <f t="shared" si="49"/>
        <v>12187814.779999999</v>
      </c>
      <c r="AE29" s="142">
        <f t="shared" si="49"/>
        <v>11551594.1</v>
      </c>
      <c r="AF29" s="142">
        <f t="shared" si="49"/>
        <v>636220.68000000005</v>
      </c>
      <c r="AG29" s="142">
        <f t="shared" si="49"/>
        <v>2364468.25</v>
      </c>
      <c r="AH29" s="142">
        <f t="shared" si="49"/>
        <v>13363823.1</v>
      </c>
      <c r="AI29" s="142">
        <f t="shared" si="49"/>
        <v>7822874.0499999998</v>
      </c>
      <c r="AJ29" s="142">
        <f t="shared" si="49"/>
        <v>4788491</v>
      </c>
      <c r="AK29" s="142">
        <f t="shared" si="49"/>
        <v>264094.25</v>
      </c>
      <c r="AL29" s="142">
        <f t="shared" si="49"/>
        <v>60585357.640000001</v>
      </c>
      <c r="AM29" s="142">
        <f t="shared" si="49"/>
        <v>168316.02</v>
      </c>
      <c r="AN29" s="142">
        <f t="shared" si="49"/>
        <v>447537</v>
      </c>
      <c r="AO29" s="142">
        <f t="shared" si="49"/>
        <v>35313500</v>
      </c>
      <c r="AP29" s="142">
        <f t="shared" si="49"/>
        <v>575965000</v>
      </c>
      <c r="AQ29" s="142">
        <f t="shared" si="49"/>
        <v>70800351.510000005</v>
      </c>
      <c r="AR29" s="142">
        <f t="shared" si="49"/>
        <v>5133681.07</v>
      </c>
      <c r="AS29" s="142">
        <f t="shared" si="49"/>
        <v>1164235.1599999999</v>
      </c>
      <c r="AT29" s="142">
        <f t="shared" si="49"/>
        <v>5303431.53</v>
      </c>
      <c r="AU29" s="142">
        <f t="shared" si="49"/>
        <v>16566324.390000001</v>
      </c>
      <c r="AV29" s="142">
        <f t="shared" si="49"/>
        <v>1524347</v>
      </c>
      <c r="AW29" s="142">
        <f t="shared" si="49"/>
        <v>2400179.58</v>
      </c>
      <c r="AX29" s="142">
        <f t="shared" si="49"/>
        <v>32524237</v>
      </c>
      <c r="AY29" s="142">
        <f t="shared" si="49"/>
        <v>2195362.96</v>
      </c>
      <c r="AZ29" s="142">
        <f t="shared" si="49"/>
        <v>1729346.22</v>
      </c>
      <c r="BA29" s="142">
        <f t="shared" si="49"/>
        <v>6054708.25</v>
      </c>
      <c r="BB29" s="142">
        <f t="shared" si="49"/>
        <v>185812</v>
      </c>
      <c r="BC29" s="142">
        <f t="shared" si="49"/>
        <v>8085537.8200000003</v>
      </c>
      <c r="BD29" s="142">
        <f t="shared" si="49"/>
        <v>19435271.91</v>
      </c>
      <c r="BE29" s="142">
        <f t="shared" si="49"/>
        <v>15256878</v>
      </c>
      <c r="BF29" s="142">
        <f t="shared" si="49"/>
        <v>4178393.91</v>
      </c>
      <c r="BG29" s="142">
        <f t="shared" si="49"/>
        <v>2165327.46</v>
      </c>
      <c r="BH29" s="142">
        <f t="shared" si="49"/>
        <v>6459105</v>
      </c>
      <c r="BI29" s="142">
        <f t="shared" si="49"/>
        <v>4844727</v>
      </c>
      <c r="BJ29" s="142">
        <f t="shared" si="49"/>
        <v>1402866</v>
      </c>
      <c r="BK29" s="142">
        <f t="shared" si="49"/>
        <v>17299707</v>
      </c>
      <c r="BL29" s="142">
        <f t="shared" si="49"/>
        <v>2762644.64</v>
      </c>
      <c r="BM29" s="142">
        <f t="shared" si="49"/>
        <v>3117158</v>
      </c>
      <c r="BN29" s="142">
        <f t="shared" si="49"/>
        <v>8815853</v>
      </c>
      <c r="BO29" s="142">
        <f t="shared" si="49"/>
        <v>1950099.88</v>
      </c>
      <c r="BP29" s="142">
        <f t="shared" si="49"/>
        <v>6215178</v>
      </c>
      <c r="BQ29" s="142">
        <f t="shared" ref="BQ29:CK29" si="50">BQ141</f>
        <v>977162.59</v>
      </c>
      <c r="BR29" s="142">
        <f t="shared" si="50"/>
        <v>7493047.4500000002</v>
      </c>
      <c r="BS29" s="142">
        <f t="shared" si="50"/>
        <v>2501362.38</v>
      </c>
      <c r="BT29" s="142">
        <f t="shared" si="50"/>
        <v>54987411</v>
      </c>
      <c r="BU29" s="142">
        <f t="shared" si="50"/>
        <v>868920</v>
      </c>
      <c r="BV29" s="142">
        <f t="shared" si="50"/>
        <v>934540.47</v>
      </c>
      <c r="BW29" s="142">
        <f t="shared" si="50"/>
        <v>835049.66</v>
      </c>
      <c r="BX29" s="142">
        <f t="shared" si="50"/>
        <v>3799758.91</v>
      </c>
      <c r="BY29" s="142">
        <f t="shared" si="50"/>
        <v>0</v>
      </c>
      <c r="BZ29" s="142">
        <f t="shared" si="50"/>
        <v>1672200</v>
      </c>
      <c r="CA29" s="142">
        <f t="shared" si="50"/>
        <v>180070458</v>
      </c>
      <c r="CB29" s="142">
        <f t="shared" si="50"/>
        <v>26543555</v>
      </c>
      <c r="CC29" s="142">
        <f t="shared" si="50"/>
        <v>2556898.39</v>
      </c>
      <c r="CD29" s="142">
        <f t="shared" si="50"/>
        <v>13271369</v>
      </c>
      <c r="CE29" s="142">
        <f t="shared" si="50"/>
        <v>4890882.3</v>
      </c>
      <c r="CF29" s="142">
        <f t="shared" si="50"/>
        <v>630260.71</v>
      </c>
      <c r="CG29" s="142">
        <f t="shared" si="50"/>
        <v>765738.04</v>
      </c>
      <c r="CH29" s="142">
        <f t="shared" si="50"/>
        <v>429535</v>
      </c>
      <c r="CI29" s="142">
        <f t="shared" si="50"/>
        <v>4862334.3</v>
      </c>
      <c r="CJ29" s="142">
        <f t="shared" si="50"/>
        <v>11867621</v>
      </c>
      <c r="CK29" s="142">
        <f t="shared" si="50"/>
        <v>3731808.84</v>
      </c>
    </row>
    <row r="30" spans="1:89" s="125" customFormat="1" x14ac:dyDescent="0.2">
      <c r="A30" s="245" t="s">
        <v>99</v>
      </c>
      <c r="B30" s="245" t="s">
        <v>673</v>
      </c>
      <c r="C30" s="125">
        <f t="shared" si="18"/>
        <v>2007</v>
      </c>
      <c r="D30" s="142">
        <f>D142+D143</f>
        <v>255253.14</v>
      </c>
      <c r="E30" s="142">
        <f t="shared" ref="E30:BP30" si="51">E142+E143</f>
        <v>9958303</v>
      </c>
      <c r="F30" s="142">
        <f t="shared" si="51"/>
        <v>5674042</v>
      </c>
      <c r="G30" s="142">
        <f t="shared" si="51"/>
        <v>2878826</v>
      </c>
      <c r="H30" s="142">
        <f t="shared" si="51"/>
        <v>6733652</v>
      </c>
      <c r="I30" s="142">
        <f t="shared" si="51"/>
        <v>10569258.559999999</v>
      </c>
      <c r="J30" s="142">
        <f t="shared" si="51"/>
        <v>1082100</v>
      </c>
      <c r="K30" s="142">
        <f t="shared" si="51"/>
        <v>9969983</v>
      </c>
      <c r="L30" s="142">
        <f t="shared" si="51"/>
        <v>3832097.3899999997</v>
      </c>
      <c r="M30" s="142">
        <f t="shared" si="51"/>
        <v>930276.81</v>
      </c>
      <c r="N30" s="142">
        <f t="shared" si="51"/>
        <v>150112.74</v>
      </c>
      <c r="O30" s="142">
        <f t="shared" si="51"/>
        <v>5140891</v>
      </c>
      <c r="P30" s="142">
        <f t="shared" si="51"/>
        <v>297244.90000000002</v>
      </c>
      <c r="Q30" s="142">
        <f t="shared" si="51"/>
        <v>167643.66</v>
      </c>
      <c r="R30" s="142">
        <f t="shared" si="51"/>
        <v>0</v>
      </c>
      <c r="S30" s="142">
        <f t="shared" si="51"/>
        <v>701665.53</v>
      </c>
      <c r="T30" s="142">
        <f t="shared" si="51"/>
        <v>17594675</v>
      </c>
      <c r="U30" s="142">
        <f t="shared" si="51"/>
        <v>986084</v>
      </c>
      <c r="V30" s="142">
        <f t="shared" si="51"/>
        <v>64600470</v>
      </c>
      <c r="W30" s="142">
        <f t="shared" si="51"/>
        <v>3013170.76</v>
      </c>
      <c r="X30" s="142">
        <f t="shared" si="51"/>
        <v>487740.8</v>
      </c>
      <c r="Y30" s="142">
        <f t="shared" si="51"/>
        <v>2730684.83</v>
      </c>
      <c r="Z30" s="142">
        <f t="shared" si="51"/>
        <v>3597824.93</v>
      </c>
      <c r="AA30" s="142">
        <f t="shared" si="51"/>
        <v>3068803.5599999996</v>
      </c>
      <c r="AB30" s="142">
        <f t="shared" si="51"/>
        <v>66028.75</v>
      </c>
      <c r="AC30" s="142">
        <f t="shared" si="51"/>
        <v>1832452.13</v>
      </c>
      <c r="AD30" s="142">
        <f t="shared" si="51"/>
        <v>9240183.7300000004</v>
      </c>
      <c r="AE30" s="142">
        <f t="shared" si="51"/>
        <v>9066175.4199999999</v>
      </c>
      <c r="AF30" s="142">
        <f t="shared" si="51"/>
        <v>174008.31</v>
      </c>
      <c r="AG30" s="142">
        <f t="shared" si="51"/>
        <v>881229.04</v>
      </c>
      <c r="AH30" s="142">
        <f t="shared" si="51"/>
        <v>9242604.25</v>
      </c>
      <c r="AI30" s="142">
        <f t="shared" si="51"/>
        <v>3779673.65</v>
      </c>
      <c r="AJ30" s="142">
        <f t="shared" si="51"/>
        <v>3471554</v>
      </c>
      <c r="AK30" s="142">
        <f t="shared" si="51"/>
        <v>402665.80000000005</v>
      </c>
      <c r="AL30" s="142">
        <f t="shared" si="51"/>
        <v>22085769.130000003</v>
      </c>
      <c r="AM30" s="142">
        <f t="shared" si="51"/>
        <v>66108.430000000008</v>
      </c>
      <c r="AN30" s="142">
        <f t="shared" si="51"/>
        <v>158996</v>
      </c>
      <c r="AO30" s="142">
        <f t="shared" si="51"/>
        <v>28363000</v>
      </c>
      <c r="AP30" s="142">
        <f t="shared" si="51"/>
        <v>252607000</v>
      </c>
      <c r="AQ30" s="142">
        <f t="shared" si="51"/>
        <v>56620910.689999998</v>
      </c>
      <c r="AR30" s="142">
        <f t="shared" si="51"/>
        <v>1310937.67</v>
      </c>
      <c r="AS30" s="142">
        <f t="shared" si="51"/>
        <v>743929.37</v>
      </c>
      <c r="AT30" s="142">
        <f t="shared" si="51"/>
        <v>4283955.2300000004</v>
      </c>
      <c r="AU30" s="142">
        <f t="shared" si="51"/>
        <v>14865964.98</v>
      </c>
      <c r="AV30" s="142">
        <f t="shared" si="51"/>
        <v>1562523</v>
      </c>
      <c r="AW30" s="142">
        <f t="shared" si="51"/>
        <v>2153756.16</v>
      </c>
      <c r="AX30" s="142">
        <f t="shared" si="51"/>
        <v>18083718</v>
      </c>
      <c r="AY30" s="142">
        <f t="shared" si="51"/>
        <v>828437.77</v>
      </c>
      <c r="AZ30" s="142">
        <f t="shared" si="51"/>
        <v>1054113.8</v>
      </c>
      <c r="BA30" s="142">
        <f t="shared" si="51"/>
        <v>3718709.4000000004</v>
      </c>
      <c r="BB30" s="142">
        <f t="shared" si="51"/>
        <v>195443</v>
      </c>
      <c r="BC30" s="142">
        <f t="shared" si="51"/>
        <v>6632745.5299999993</v>
      </c>
      <c r="BD30" s="142">
        <f t="shared" si="51"/>
        <v>40634405.789999999</v>
      </c>
      <c r="BE30" s="142">
        <f t="shared" si="51"/>
        <v>36769914</v>
      </c>
      <c r="BF30" s="142">
        <f t="shared" si="51"/>
        <v>3864491.79</v>
      </c>
      <c r="BG30" s="142">
        <f t="shared" si="51"/>
        <v>2389941.31</v>
      </c>
      <c r="BH30" s="142">
        <f t="shared" si="51"/>
        <v>3301616</v>
      </c>
      <c r="BI30" s="142">
        <f t="shared" si="51"/>
        <v>3813808</v>
      </c>
      <c r="BJ30" s="142">
        <f t="shared" si="51"/>
        <v>808150</v>
      </c>
      <c r="BK30" s="142">
        <f t="shared" si="51"/>
        <v>10918693</v>
      </c>
      <c r="BL30" s="142">
        <f t="shared" si="51"/>
        <v>1330077.6100000001</v>
      </c>
      <c r="BM30" s="142">
        <f t="shared" si="51"/>
        <v>2990963</v>
      </c>
      <c r="BN30" s="142">
        <f t="shared" si="51"/>
        <v>7410429</v>
      </c>
      <c r="BO30" s="142">
        <f t="shared" si="51"/>
        <v>1459960.38</v>
      </c>
      <c r="BP30" s="142">
        <f t="shared" si="51"/>
        <v>5443680</v>
      </c>
      <c r="BQ30" s="142">
        <f t="shared" ref="BQ30:CK30" si="52">BQ142+BQ143</f>
        <v>793806.78</v>
      </c>
      <c r="BR30" s="142">
        <f t="shared" si="52"/>
        <v>4567003.59</v>
      </c>
      <c r="BS30" s="142">
        <f t="shared" si="52"/>
        <v>2040546.7000000002</v>
      </c>
      <c r="BT30" s="142">
        <f t="shared" si="52"/>
        <v>53955895</v>
      </c>
      <c r="BU30" s="142">
        <f t="shared" si="52"/>
        <v>599719</v>
      </c>
      <c r="BV30" s="142">
        <f t="shared" si="52"/>
        <v>539345.25</v>
      </c>
      <c r="BW30" s="142">
        <f t="shared" si="52"/>
        <v>596870.60000000009</v>
      </c>
      <c r="BX30" s="142">
        <f t="shared" si="52"/>
        <v>2198913.46</v>
      </c>
      <c r="BY30" s="142">
        <f t="shared" si="52"/>
        <v>0</v>
      </c>
      <c r="BZ30" s="142">
        <f t="shared" si="52"/>
        <v>2681758</v>
      </c>
      <c r="CA30" s="142">
        <f t="shared" si="52"/>
        <v>242792605</v>
      </c>
      <c r="CB30" s="142">
        <f t="shared" si="52"/>
        <v>14750451</v>
      </c>
      <c r="CC30" s="142">
        <f t="shared" si="52"/>
        <v>697921.53</v>
      </c>
      <c r="CD30" s="142">
        <f t="shared" si="52"/>
        <v>11214239</v>
      </c>
      <c r="CE30" s="142">
        <f t="shared" si="52"/>
        <v>1481235.8199999998</v>
      </c>
      <c r="CF30" s="142">
        <f t="shared" si="52"/>
        <v>577558.36</v>
      </c>
      <c r="CG30" s="142">
        <f t="shared" si="52"/>
        <v>743941.23</v>
      </c>
      <c r="CH30" s="142">
        <f t="shared" si="52"/>
        <v>413434</v>
      </c>
      <c r="CI30" s="142">
        <f t="shared" si="52"/>
        <v>2704239.58</v>
      </c>
      <c r="CJ30" s="142">
        <f t="shared" si="52"/>
        <v>5689577</v>
      </c>
      <c r="CK30" s="142">
        <f t="shared" si="52"/>
        <v>2337694.87</v>
      </c>
    </row>
    <row r="31" spans="1:89" s="125" customFormat="1" x14ac:dyDescent="0.2">
      <c r="A31" s="245" t="s">
        <v>688</v>
      </c>
      <c r="B31" s="245" t="s">
        <v>674</v>
      </c>
      <c r="C31" s="125">
        <f t="shared" si="18"/>
        <v>2007</v>
      </c>
      <c r="D31" s="142">
        <f>D144</f>
        <v>0</v>
      </c>
      <c r="E31" s="142">
        <f t="shared" ref="E31:BP31" si="53">E144</f>
        <v>0</v>
      </c>
      <c r="F31" s="142">
        <f t="shared" si="53"/>
        <v>1364075</v>
      </c>
      <c r="G31" s="142">
        <f t="shared" si="53"/>
        <v>0</v>
      </c>
      <c r="H31" s="142">
        <f t="shared" si="53"/>
        <v>0</v>
      </c>
      <c r="I31" s="142">
        <f t="shared" si="53"/>
        <v>0</v>
      </c>
      <c r="J31" s="142">
        <f t="shared" si="53"/>
        <v>324000</v>
      </c>
      <c r="K31" s="142">
        <f t="shared" si="53"/>
        <v>774807</v>
      </c>
      <c r="L31" s="142">
        <f t="shared" si="53"/>
        <v>0</v>
      </c>
      <c r="M31" s="142">
        <f t="shared" si="53"/>
        <v>0</v>
      </c>
      <c r="N31" s="142">
        <f t="shared" si="53"/>
        <v>0</v>
      </c>
      <c r="O31" s="142">
        <f t="shared" si="53"/>
        <v>562748</v>
      </c>
      <c r="P31" s="142">
        <f t="shared" si="53"/>
        <v>0</v>
      </c>
      <c r="Q31" s="142">
        <f t="shared" si="53"/>
        <v>0</v>
      </c>
      <c r="R31" s="142">
        <f t="shared" si="53"/>
        <v>0</v>
      </c>
      <c r="S31" s="142">
        <f t="shared" si="53"/>
        <v>0</v>
      </c>
      <c r="T31" s="142">
        <f t="shared" si="53"/>
        <v>4515546</v>
      </c>
      <c r="U31" s="142">
        <f t="shared" si="53"/>
        <v>0</v>
      </c>
      <c r="V31" s="142">
        <f t="shared" si="53"/>
        <v>5411021</v>
      </c>
      <c r="W31" s="142">
        <f t="shared" si="53"/>
        <v>243667.56</v>
      </c>
      <c r="X31" s="142">
        <f t="shared" si="53"/>
        <v>0</v>
      </c>
      <c r="Y31" s="142">
        <f t="shared" si="53"/>
        <v>0</v>
      </c>
      <c r="Z31" s="142">
        <f t="shared" si="53"/>
        <v>305506.56</v>
      </c>
      <c r="AA31" s="142">
        <f t="shared" si="53"/>
        <v>0</v>
      </c>
      <c r="AB31" s="142">
        <f t="shared" si="53"/>
        <v>0</v>
      </c>
      <c r="AC31" s="142">
        <f t="shared" si="53"/>
        <v>517569.31</v>
      </c>
      <c r="AD31" s="142">
        <f t="shared" si="53"/>
        <v>0</v>
      </c>
      <c r="AE31" s="142">
        <f t="shared" si="53"/>
        <v>0</v>
      </c>
      <c r="AF31" s="142">
        <f t="shared" si="53"/>
        <v>0</v>
      </c>
      <c r="AG31" s="142">
        <f t="shared" si="53"/>
        <v>0</v>
      </c>
      <c r="AH31" s="142">
        <f t="shared" si="53"/>
        <v>626392.63</v>
      </c>
      <c r="AI31" s="142">
        <f t="shared" si="53"/>
        <v>0</v>
      </c>
      <c r="AJ31" s="142">
        <f t="shared" si="53"/>
        <v>0</v>
      </c>
      <c r="AK31" s="142">
        <f t="shared" si="53"/>
        <v>0</v>
      </c>
      <c r="AL31" s="142">
        <f t="shared" si="53"/>
        <v>1763269.61</v>
      </c>
      <c r="AM31" s="142">
        <f t="shared" si="53"/>
        <v>0</v>
      </c>
      <c r="AN31" s="142">
        <f t="shared" si="53"/>
        <v>104395</v>
      </c>
      <c r="AO31" s="142">
        <f t="shared" si="53"/>
        <v>2433800</v>
      </c>
      <c r="AP31" s="142">
        <f t="shared" si="53"/>
        <v>9025000</v>
      </c>
      <c r="AQ31" s="142">
        <f t="shared" si="53"/>
        <v>3320357.91</v>
      </c>
      <c r="AR31" s="142">
        <f t="shared" si="53"/>
        <v>0</v>
      </c>
      <c r="AS31" s="142">
        <f t="shared" si="53"/>
        <v>0</v>
      </c>
      <c r="AT31" s="142">
        <f t="shared" si="53"/>
        <v>386420</v>
      </c>
      <c r="AU31" s="142">
        <f t="shared" si="53"/>
        <v>933317.22</v>
      </c>
      <c r="AV31" s="142">
        <f t="shared" si="53"/>
        <v>0</v>
      </c>
      <c r="AW31" s="142">
        <f t="shared" si="53"/>
        <v>0</v>
      </c>
      <c r="AX31" s="142">
        <f t="shared" si="53"/>
        <v>838964</v>
      </c>
      <c r="AY31" s="142">
        <f t="shared" si="53"/>
        <v>13384.35</v>
      </c>
      <c r="AZ31" s="142">
        <f t="shared" si="53"/>
        <v>0</v>
      </c>
      <c r="BA31" s="142">
        <f t="shared" si="53"/>
        <v>456235.46</v>
      </c>
      <c r="BB31" s="142">
        <f t="shared" si="53"/>
        <v>0</v>
      </c>
      <c r="BC31" s="142">
        <f t="shared" si="53"/>
        <v>0</v>
      </c>
      <c r="BD31" s="142">
        <f t="shared" si="53"/>
        <v>0</v>
      </c>
      <c r="BE31" s="142">
        <f t="shared" si="53"/>
        <v>0</v>
      </c>
      <c r="BF31" s="142">
        <f t="shared" si="53"/>
        <v>0</v>
      </c>
      <c r="BG31" s="142">
        <f t="shared" si="53"/>
        <v>0</v>
      </c>
      <c r="BH31" s="142">
        <f t="shared" si="53"/>
        <v>0</v>
      </c>
      <c r="BI31" s="142">
        <f t="shared" si="53"/>
        <v>0</v>
      </c>
      <c r="BJ31" s="142">
        <f t="shared" si="53"/>
        <v>0</v>
      </c>
      <c r="BK31" s="142">
        <f t="shared" si="53"/>
        <v>733236</v>
      </c>
      <c r="BL31" s="142">
        <f t="shared" si="53"/>
        <v>0</v>
      </c>
      <c r="BM31" s="142">
        <f t="shared" si="53"/>
        <v>0</v>
      </c>
      <c r="BN31" s="142">
        <f t="shared" si="53"/>
        <v>646310</v>
      </c>
      <c r="BO31" s="142">
        <f t="shared" si="53"/>
        <v>0</v>
      </c>
      <c r="BP31" s="142">
        <f t="shared" si="53"/>
        <v>0</v>
      </c>
      <c r="BQ31" s="142">
        <f t="shared" ref="BQ31:CK31" si="54">BQ144</f>
        <v>0</v>
      </c>
      <c r="BR31" s="142">
        <f t="shared" si="54"/>
        <v>98177.04</v>
      </c>
      <c r="BS31" s="142">
        <f t="shared" si="54"/>
        <v>0</v>
      </c>
      <c r="BT31" s="142">
        <f t="shared" si="54"/>
        <v>183755</v>
      </c>
      <c r="BU31" s="142">
        <f t="shared" si="54"/>
        <v>0</v>
      </c>
      <c r="BV31" s="142">
        <f t="shared" si="54"/>
        <v>0</v>
      </c>
      <c r="BW31" s="142">
        <f t="shared" si="54"/>
        <v>0</v>
      </c>
      <c r="BX31" s="142">
        <f t="shared" si="54"/>
        <v>32836.660000000003</v>
      </c>
      <c r="BY31" s="142">
        <f t="shared" si="54"/>
        <v>0</v>
      </c>
      <c r="BZ31" s="142">
        <f t="shared" si="54"/>
        <v>64397</v>
      </c>
      <c r="CA31" s="142">
        <f t="shared" si="54"/>
        <v>17945532</v>
      </c>
      <c r="CB31" s="142">
        <f t="shared" si="54"/>
        <v>746680</v>
      </c>
      <c r="CC31" s="142">
        <f t="shared" si="54"/>
        <v>0</v>
      </c>
      <c r="CD31" s="142">
        <f t="shared" si="54"/>
        <v>1</v>
      </c>
      <c r="CE31" s="142">
        <f t="shared" si="54"/>
        <v>456174.08000000002</v>
      </c>
      <c r="CF31" s="142">
        <f t="shared" si="54"/>
        <v>0</v>
      </c>
      <c r="CG31" s="142">
        <f t="shared" si="54"/>
        <v>209117</v>
      </c>
      <c r="CH31" s="142">
        <f t="shared" si="54"/>
        <v>0</v>
      </c>
      <c r="CI31" s="142">
        <f t="shared" si="54"/>
        <v>0</v>
      </c>
      <c r="CJ31" s="142">
        <f t="shared" si="54"/>
        <v>0</v>
      </c>
      <c r="CK31" s="142">
        <f t="shared" si="54"/>
        <v>274148.58</v>
      </c>
    </row>
    <row r="32" spans="1:89" s="125" customFormat="1" x14ac:dyDescent="0.2">
      <c r="A32" s="245" t="s">
        <v>97</v>
      </c>
      <c r="B32" s="245" t="s">
        <v>676</v>
      </c>
      <c r="C32" s="125">
        <f t="shared" si="18"/>
        <v>2007</v>
      </c>
      <c r="D32" s="142">
        <f>D145</f>
        <v>328.99</v>
      </c>
      <c r="E32" s="142">
        <f t="shared" ref="E32:BP32" si="55">E145</f>
        <v>0</v>
      </c>
      <c r="F32" s="142">
        <f t="shared" si="55"/>
        <v>19476</v>
      </c>
      <c r="G32" s="142">
        <f t="shared" si="55"/>
        <v>12213</v>
      </c>
      <c r="H32" s="142">
        <f t="shared" si="55"/>
        <v>4658</v>
      </c>
      <c r="I32" s="142">
        <f t="shared" si="55"/>
        <v>0</v>
      </c>
      <c r="J32" s="142">
        <f t="shared" si="55"/>
        <v>0</v>
      </c>
      <c r="K32" s="142">
        <f t="shared" si="55"/>
        <v>0</v>
      </c>
      <c r="L32" s="142">
        <f t="shared" si="55"/>
        <v>25627.919999999998</v>
      </c>
      <c r="M32" s="142">
        <f t="shared" si="55"/>
        <v>459.88</v>
      </c>
      <c r="N32" s="142">
        <f t="shared" si="55"/>
        <v>851.96</v>
      </c>
      <c r="O32" s="142">
        <f t="shared" si="55"/>
        <v>178857</v>
      </c>
      <c r="P32" s="142">
        <f t="shared" si="55"/>
        <v>328.65</v>
      </c>
      <c r="Q32" s="142">
        <f t="shared" si="55"/>
        <v>0</v>
      </c>
      <c r="R32" s="142">
        <f t="shared" si="55"/>
        <v>0</v>
      </c>
      <c r="S32" s="142">
        <f t="shared" si="55"/>
        <v>0</v>
      </c>
      <c r="T32" s="142">
        <f t="shared" si="55"/>
        <v>21318</v>
      </c>
      <c r="U32" s="142">
        <f t="shared" si="55"/>
        <v>-967.17</v>
      </c>
      <c r="V32" s="142">
        <f t="shared" si="55"/>
        <v>0</v>
      </c>
      <c r="W32" s="142">
        <f t="shared" si="55"/>
        <v>9370.85</v>
      </c>
      <c r="X32" s="142">
        <f t="shared" si="55"/>
        <v>1212.97</v>
      </c>
      <c r="Y32" s="142">
        <f t="shared" si="55"/>
        <v>7121.37</v>
      </c>
      <c r="Z32" s="142">
        <f t="shared" si="55"/>
        <v>3359.16</v>
      </c>
      <c r="AA32" s="142">
        <f t="shared" si="55"/>
        <v>0</v>
      </c>
      <c r="AB32" s="142">
        <f t="shared" si="55"/>
        <v>0</v>
      </c>
      <c r="AC32" s="142">
        <f t="shared" si="55"/>
        <v>0</v>
      </c>
      <c r="AD32" s="142">
        <f t="shared" si="55"/>
        <v>7563.21</v>
      </c>
      <c r="AE32" s="142">
        <f t="shared" si="55"/>
        <v>6691.93</v>
      </c>
      <c r="AF32" s="142">
        <f t="shared" si="55"/>
        <v>871.28</v>
      </c>
      <c r="AG32" s="142">
        <f t="shared" si="55"/>
        <v>0</v>
      </c>
      <c r="AH32" s="142">
        <f t="shared" si="55"/>
        <v>4349.91</v>
      </c>
      <c r="AI32" s="142">
        <f t="shared" si="55"/>
        <v>22077.88</v>
      </c>
      <c r="AJ32" s="142">
        <f t="shared" si="55"/>
        <v>7020</v>
      </c>
      <c r="AK32" s="142">
        <f t="shared" si="55"/>
        <v>2533.09</v>
      </c>
      <c r="AL32" s="142">
        <f t="shared" si="55"/>
        <v>21903.89</v>
      </c>
      <c r="AM32" s="142">
        <f t="shared" si="55"/>
        <v>0</v>
      </c>
      <c r="AN32" s="142">
        <f t="shared" si="55"/>
        <v>1422</v>
      </c>
      <c r="AO32" s="142">
        <f t="shared" si="55"/>
        <v>0</v>
      </c>
      <c r="AP32" s="142">
        <f t="shared" si="55"/>
        <v>993000</v>
      </c>
      <c r="AQ32" s="142">
        <f t="shared" si="55"/>
        <v>0</v>
      </c>
      <c r="AR32" s="142">
        <f t="shared" si="55"/>
        <v>4995.8999999999996</v>
      </c>
      <c r="AS32" s="142">
        <f t="shared" si="55"/>
        <v>0</v>
      </c>
      <c r="AT32" s="142">
        <f t="shared" si="55"/>
        <v>0</v>
      </c>
      <c r="AU32" s="142">
        <f t="shared" si="55"/>
        <v>0</v>
      </c>
      <c r="AV32" s="142">
        <f t="shared" si="55"/>
        <v>1546</v>
      </c>
      <c r="AW32" s="142">
        <f t="shared" si="55"/>
        <v>1367.14</v>
      </c>
      <c r="AX32" s="142">
        <f t="shared" si="55"/>
        <v>8189</v>
      </c>
      <c r="AY32" s="142">
        <f t="shared" si="55"/>
        <v>313.24</v>
      </c>
      <c r="AZ32" s="142">
        <f t="shared" si="55"/>
        <v>412.62</v>
      </c>
      <c r="BA32" s="142">
        <f t="shared" si="55"/>
        <v>3885.1</v>
      </c>
      <c r="BB32" s="142">
        <f t="shared" si="55"/>
        <v>0</v>
      </c>
      <c r="BC32" s="142">
        <f t="shared" si="55"/>
        <v>11397.19</v>
      </c>
      <c r="BD32" s="142">
        <f t="shared" si="55"/>
        <v>7684</v>
      </c>
      <c r="BE32" s="142">
        <f t="shared" si="55"/>
        <v>2579</v>
      </c>
      <c r="BF32" s="142">
        <f t="shared" si="55"/>
        <v>5105</v>
      </c>
      <c r="BG32" s="142">
        <f t="shared" si="55"/>
        <v>4513.07</v>
      </c>
      <c r="BH32" s="142">
        <f t="shared" si="55"/>
        <v>10731</v>
      </c>
      <c r="BI32" s="142">
        <f t="shared" si="55"/>
        <v>17347</v>
      </c>
      <c r="BJ32" s="142">
        <f t="shared" si="55"/>
        <v>290</v>
      </c>
      <c r="BK32" s="142">
        <f t="shared" si="55"/>
        <v>11775</v>
      </c>
      <c r="BL32" s="142">
        <f t="shared" si="55"/>
        <v>1526.11</v>
      </c>
      <c r="BM32" s="142">
        <f t="shared" si="55"/>
        <v>16737</v>
      </c>
      <c r="BN32" s="142">
        <f t="shared" si="55"/>
        <v>1418</v>
      </c>
      <c r="BO32" s="142">
        <f t="shared" si="55"/>
        <v>6865.47</v>
      </c>
      <c r="BP32" s="142">
        <f t="shared" si="55"/>
        <v>14337</v>
      </c>
      <c r="BQ32" s="142">
        <f t="shared" ref="BQ32:CK32" si="56">BQ145</f>
        <v>470.55</v>
      </c>
      <c r="BR32" s="142">
        <f t="shared" si="56"/>
        <v>15287.43</v>
      </c>
      <c r="BS32" s="142">
        <f t="shared" si="56"/>
        <v>950.24</v>
      </c>
      <c r="BT32" s="142">
        <f t="shared" si="56"/>
        <v>6465</v>
      </c>
      <c r="BU32" s="142">
        <f t="shared" si="56"/>
        <v>0</v>
      </c>
      <c r="BV32" s="142">
        <f t="shared" si="56"/>
        <v>1943.14</v>
      </c>
      <c r="BW32" s="142">
        <f t="shared" si="56"/>
        <v>0</v>
      </c>
      <c r="BX32" s="142">
        <f t="shared" si="56"/>
        <v>7498.43</v>
      </c>
      <c r="BY32" s="142">
        <f t="shared" si="56"/>
        <v>0</v>
      </c>
      <c r="BZ32" s="142">
        <f t="shared" si="56"/>
        <v>18448</v>
      </c>
      <c r="CA32" s="142">
        <f t="shared" si="56"/>
        <v>0</v>
      </c>
      <c r="CB32" s="142">
        <f t="shared" si="56"/>
        <v>7677</v>
      </c>
      <c r="CC32" s="142">
        <f t="shared" si="56"/>
        <v>0</v>
      </c>
      <c r="CD32" s="142">
        <f t="shared" si="56"/>
        <v>0</v>
      </c>
      <c r="CE32" s="142">
        <f t="shared" si="56"/>
        <v>4899.33</v>
      </c>
      <c r="CF32" s="142">
        <f t="shared" si="56"/>
        <v>542.25</v>
      </c>
      <c r="CG32" s="142">
        <f t="shared" si="56"/>
        <v>1190.32</v>
      </c>
      <c r="CH32" s="142">
        <f t="shared" si="56"/>
        <v>85</v>
      </c>
      <c r="CI32" s="142">
        <f t="shared" si="56"/>
        <v>364.03</v>
      </c>
      <c r="CJ32" s="142">
        <f t="shared" si="56"/>
        <v>1369</v>
      </c>
      <c r="CK32" s="142">
        <f t="shared" si="56"/>
        <v>0</v>
      </c>
    </row>
    <row r="33" spans="1:89" s="125" customFormat="1" x14ac:dyDescent="0.2">
      <c r="A33" s="245" t="s">
        <v>98</v>
      </c>
      <c r="B33" s="245" t="s">
        <v>677</v>
      </c>
      <c r="C33" s="125">
        <f t="shared" si="18"/>
        <v>2007</v>
      </c>
      <c r="D33" s="142">
        <f>D146</f>
        <v>19761.060000000001</v>
      </c>
      <c r="E33" s="142">
        <f t="shared" ref="E33:BP33" si="57">E146</f>
        <v>91389</v>
      </c>
      <c r="F33" s="142">
        <f t="shared" si="57"/>
        <v>246123</v>
      </c>
      <c r="G33" s="142">
        <f t="shared" si="57"/>
        <v>51307</v>
      </c>
      <c r="H33" s="142">
        <f t="shared" si="57"/>
        <v>66254</v>
      </c>
      <c r="I33" s="142">
        <f t="shared" si="57"/>
        <v>39290.74</v>
      </c>
      <c r="J33" s="142">
        <f t="shared" si="57"/>
        <v>32400</v>
      </c>
      <c r="K33" s="142">
        <f t="shared" si="57"/>
        <v>83780</v>
      </c>
      <c r="L33" s="142">
        <f t="shared" si="57"/>
        <v>64715.57</v>
      </c>
      <c r="M33" s="142">
        <f t="shared" si="57"/>
        <v>10391.56</v>
      </c>
      <c r="N33" s="142">
        <f t="shared" si="57"/>
        <v>6222.33</v>
      </c>
      <c r="O33" s="142">
        <f t="shared" si="57"/>
        <v>18958</v>
      </c>
      <c r="P33" s="142">
        <f t="shared" si="57"/>
        <v>4110.6099999999997</v>
      </c>
      <c r="Q33" s="142">
        <f t="shared" si="57"/>
        <v>7461.87</v>
      </c>
      <c r="R33" s="142">
        <f t="shared" si="57"/>
        <v>0</v>
      </c>
      <c r="S33" s="142">
        <f t="shared" si="57"/>
        <v>3511.75</v>
      </c>
      <c r="T33" s="142">
        <f t="shared" si="57"/>
        <v>545608</v>
      </c>
      <c r="U33" s="142">
        <f t="shared" si="57"/>
        <v>15832.41</v>
      </c>
      <c r="V33" s="142">
        <f t="shared" si="57"/>
        <v>522977</v>
      </c>
      <c r="W33" s="142">
        <f t="shared" si="57"/>
        <v>40340.769999999997</v>
      </c>
      <c r="X33" s="142">
        <f t="shared" si="57"/>
        <v>8843.9</v>
      </c>
      <c r="Y33" s="142">
        <f t="shared" si="57"/>
        <v>104134.86</v>
      </c>
      <c r="Z33" s="142">
        <f t="shared" si="57"/>
        <v>66147.72</v>
      </c>
      <c r="AA33" s="142">
        <f t="shared" si="57"/>
        <v>103308.71</v>
      </c>
      <c r="AB33" s="142">
        <f t="shared" si="57"/>
        <v>2678.37</v>
      </c>
      <c r="AC33" s="142">
        <f t="shared" si="57"/>
        <v>18595.09</v>
      </c>
      <c r="AD33" s="142">
        <f t="shared" si="57"/>
        <v>58293.29</v>
      </c>
      <c r="AE33" s="142">
        <f t="shared" si="57"/>
        <v>42583.56</v>
      </c>
      <c r="AF33" s="142">
        <f t="shared" si="57"/>
        <v>15709.73</v>
      </c>
      <c r="AG33" s="142">
        <f t="shared" si="57"/>
        <v>33965.480000000003</v>
      </c>
      <c r="AH33" s="142">
        <f t="shared" si="57"/>
        <v>44614.78</v>
      </c>
      <c r="AI33" s="142">
        <f t="shared" si="57"/>
        <v>84196.24</v>
      </c>
      <c r="AJ33" s="142">
        <f t="shared" si="57"/>
        <v>50010</v>
      </c>
      <c r="AK33" s="142">
        <f t="shared" si="57"/>
        <v>14308.82</v>
      </c>
      <c r="AL33" s="142">
        <f t="shared" si="57"/>
        <v>340517.76</v>
      </c>
      <c r="AM33" s="142">
        <f t="shared" si="57"/>
        <v>5582.73</v>
      </c>
      <c r="AN33" s="142">
        <f t="shared" si="57"/>
        <v>8985</v>
      </c>
      <c r="AO33" s="142">
        <f t="shared" si="57"/>
        <v>198000</v>
      </c>
      <c r="AP33" s="142">
        <f t="shared" si="57"/>
        <v>4932000</v>
      </c>
      <c r="AQ33" s="142">
        <f t="shared" si="57"/>
        <v>403472.23</v>
      </c>
      <c r="AR33" s="142">
        <f t="shared" si="57"/>
        <v>39419.42</v>
      </c>
      <c r="AS33" s="142">
        <f t="shared" si="57"/>
        <v>37981.61</v>
      </c>
      <c r="AT33" s="142">
        <f t="shared" si="57"/>
        <v>92737.54</v>
      </c>
      <c r="AU33" s="142">
        <f t="shared" si="57"/>
        <v>403029.81</v>
      </c>
      <c r="AV33" s="142">
        <f t="shared" si="57"/>
        <v>8457</v>
      </c>
      <c r="AW33" s="142">
        <f t="shared" si="57"/>
        <v>45082.34</v>
      </c>
      <c r="AX33" s="142">
        <f t="shared" si="57"/>
        <v>201505</v>
      </c>
      <c r="AY33" s="142">
        <f t="shared" si="57"/>
        <v>12882.4</v>
      </c>
      <c r="AZ33" s="142">
        <f t="shared" si="57"/>
        <v>24383.75</v>
      </c>
      <c r="BA33" s="142">
        <f t="shared" si="57"/>
        <v>20405.91</v>
      </c>
      <c r="BB33" s="142">
        <f t="shared" si="57"/>
        <v>5306</v>
      </c>
      <c r="BC33" s="142">
        <f t="shared" si="57"/>
        <v>54263.35</v>
      </c>
      <c r="BD33" s="142">
        <f t="shared" si="57"/>
        <v>351684.9</v>
      </c>
      <c r="BE33" s="142">
        <f t="shared" si="57"/>
        <v>329753</v>
      </c>
      <c r="BF33" s="142">
        <f t="shared" si="57"/>
        <v>21931.9</v>
      </c>
      <c r="BG33" s="142">
        <f t="shared" si="57"/>
        <v>42013.279999999999</v>
      </c>
      <c r="BH33" s="142">
        <f t="shared" si="57"/>
        <v>54825</v>
      </c>
      <c r="BI33" s="142">
        <f t="shared" si="57"/>
        <v>58245</v>
      </c>
      <c r="BJ33" s="142">
        <f t="shared" si="57"/>
        <v>35554</v>
      </c>
      <c r="BK33" s="142">
        <f t="shared" si="57"/>
        <v>148147</v>
      </c>
      <c r="BL33" s="142">
        <f t="shared" si="57"/>
        <v>2462.9299999999998</v>
      </c>
      <c r="BM33" s="142">
        <f t="shared" si="57"/>
        <v>75949</v>
      </c>
      <c r="BN33" s="142">
        <f t="shared" si="57"/>
        <v>292970</v>
      </c>
      <c r="BO33" s="142">
        <f t="shared" si="57"/>
        <v>43283.09</v>
      </c>
      <c r="BP33" s="142">
        <f t="shared" si="57"/>
        <v>112306</v>
      </c>
      <c r="BQ33" s="142">
        <f t="shared" ref="BQ33:CK33" si="58">BQ146</f>
        <v>14520.05</v>
      </c>
      <c r="BR33" s="142">
        <f t="shared" si="58"/>
        <v>101228.17</v>
      </c>
      <c r="BS33" s="142">
        <f t="shared" si="58"/>
        <v>66844.990000000005</v>
      </c>
      <c r="BT33" s="142">
        <f t="shared" si="58"/>
        <v>839810</v>
      </c>
      <c r="BU33" s="142">
        <f t="shared" si="58"/>
        <v>18976</v>
      </c>
      <c r="BV33" s="142">
        <f t="shared" si="58"/>
        <v>44192.63</v>
      </c>
      <c r="BW33" s="142">
        <f t="shared" si="58"/>
        <v>8859.1299999999992</v>
      </c>
      <c r="BX33" s="142">
        <f t="shared" si="58"/>
        <v>8472.65</v>
      </c>
      <c r="BY33" s="142">
        <f t="shared" si="58"/>
        <v>0</v>
      </c>
      <c r="BZ33" s="142">
        <f t="shared" si="58"/>
        <v>32357</v>
      </c>
      <c r="CA33" s="142">
        <f t="shared" si="58"/>
        <v>1685024</v>
      </c>
      <c r="CB33" s="142">
        <f t="shared" si="58"/>
        <v>356282</v>
      </c>
      <c r="CC33" s="142">
        <f t="shared" si="58"/>
        <v>9870.06</v>
      </c>
      <c r="CD33" s="142">
        <f t="shared" si="58"/>
        <v>194017</v>
      </c>
      <c r="CE33" s="142">
        <f t="shared" si="58"/>
        <v>22937.46</v>
      </c>
      <c r="CF33" s="142">
        <f t="shared" si="58"/>
        <v>6183.52</v>
      </c>
      <c r="CG33" s="142">
        <f t="shared" si="58"/>
        <v>23120.67</v>
      </c>
      <c r="CH33" s="142">
        <f t="shared" si="58"/>
        <v>4046</v>
      </c>
      <c r="CI33" s="142">
        <f t="shared" si="58"/>
        <v>192187.9</v>
      </c>
      <c r="CJ33" s="142">
        <f t="shared" si="58"/>
        <v>235892</v>
      </c>
      <c r="CK33" s="142">
        <f t="shared" si="58"/>
        <v>66311.88</v>
      </c>
    </row>
    <row r="34" spans="1:89" s="125" customFormat="1" x14ac:dyDescent="0.2">
      <c r="A34" s="137" t="s">
        <v>63</v>
      </c>
      <c r="B34" s="125" t="s">
        <v>388</v>
      </c>
      <c r="C34" s="125">
        <v>2007</v>
      </c>
      <c r="D34" s="142">
        <f>D148</f>
        <v>380</v>
      </c>
      <c r="E34" s="142">
        <f t="shared" ref="E34:BP35" si="59">E148</f>
        <v>374</v>
      </c>
      <c r="F34" s="142">
        <f t="shared" si="59"/>
        <v>201</v>
      </c>
      <c r="G34" s="142">
        <f t="shared" si="59"/>
        <v>257</v>
      </c>
      <c r="H34" s="142">
        <f t="shared" si="59"/>
        <v>74</v>
      </c>
      <c r="I34" s="142">
        <f t="shared" si="59"/>
        <v>188</v>
      </c>
      <c r="J34" s="142">
        <f t="shared" si="59"/>
        <v>57</v>
      </c>
      <c r="K34" s="142">
        <f t="shared" si="59"/>
        <v>303</v>
      </c>
      <c r="L34" s="142">
        <f t="shared" si="59"/>
        <v>168</v>
      </c>
      <c r="M34" s="142">
        <f t="shared" si="59"/>
        <v>10</v>
      </c>
      <c r="N34" s="142">
        <f t="shared" si="59"/>
        <v>2</v>
      </c>
      <c r="O34" s="142">
        <f t="shared" si="59"/>
        <v>70</v>
      </c>
      <c r="P34" s="142">
        <f t="shared" si="59"/>
        <v>4</v>
      </c>
      <c r="Q34" s="142">
        <f t="shared" si="59"/>
        <v>5</v>
      </c>
      <c r="R34" s="142">
        <f t="shared" si="59"/>
        <v>0</v>
      </c>
      <c r="S34" s="142">
        <f t="shared" si="59"/>
        <v>22</v>
      </c>
      <c r="T34" s="142">
        <f t="shared" si="59"/>
        <v>120</v>
      </c>
      <c r="U34" s="142">
        <f t="shared" si="59"/>
        <v>66</v>
      </c>
      <c r="V34" s="142">
        <f t="shared" si="59"/>
        <v>287</v>
      </c>
      <c r="W34" s="142">
        <f t="shared" si="59"/>
        <v>1877</v>
      </c>
      <c r="X34" s="142">
        <f t="shared" si="59"/>
        <v>99</v>
      </c>
      <c r="Y34" s="142">
        <f t="shared" si="59"/>
        <v>104</v>
      </c>
      <c r="Z34" s="142">
        <f t="shared" si="59"/>
        <v>44</v>
      </c>
      <c r="AA34" s="142">
        <f t="shared" si="59"/>
        <v>26</v>
      </c>
      <c r="AB34" s="142">
        <f t="shared" si="59"/>
        <v>1</v>
      </c>
      <c r="AC34" s="142">
        <f t="shared" si="59"/>
        <v>14200</v>
      </c>
      <c r="AD34" s="142">
        <f t="shared" si="59"/>
        <v>9</v>
      </c>
      <c r="AE34" s="142">
        <f t="shared" si="59"/>
        <v>0</v>
      </c>
      <c r="AF34" s="142">
        <f t="shared" si="59"/>
        <v>9</v>
      </c>
      <c r="AG34" s="142">
        <f t="shared" si="59"/>
        <v>67</v>
      </c>
      <c r="AH34" s="142">
        <f t="shared" si="59"/>
        <v>93</v>
      </c>
      <c r="AI34" s="142">
        <f t="shared" si="59"/>
        <v>1252</v>
      </c>
      <c r="AJ34" s="142">
        <f t="shared" si="59"/>
        <v>280</v>
      </c>
      <c r="AK34" s="142">
        <f t="shared" si="59"/>
        <v>93</v>
      </c>
      <c r="AL34" s="142">
        <f t="shared" si="59"/>
        <v>426</v>
      </c>
      <c r="AM34" s="142">
        <f t="shared" si="59"/>
        <v>9</v>
      </c>
      <c r="AN34" s="142">
        <f t="shared" si="59"/>
        <v>8</v>
      </c>
      <c r="AO34" s="142">
        <f t="shared" si="59"/>
        <v>269</v>
      </c>
      <c r="AP34" s="142">
        <f t="shared" si="59"/>
        <v>650000</v>
      </c>
      <c r="AQ34" s="142">
        <f t="shared" si="59"/>
        <v>1104</v>
      </c>
      <c r="AR34" s="142">
        <f t="shared" si="59"/>
        <v>292</v>
      </c>
      <c r="AS34" s="142">
        <f t="shared" si="59"/>
        <v>24</v>
      </c>
      <c r="AT34" s="142">
        <f t="shared" si="59"/>
        <v>32</v>
      </c>
      <c r="AU34" s="142">
        <f t="shared" si="59"/>
        <v>404</v>
      </c>
      <c r="AV34" s="142">
        <f t="shared" si="59"/>
        <v>27</v>
      </c>
      <c r="AW34" s="142">
        <f t="shared" si="59"/>
        <v>144</v>
      </c>
      <c r="AX34" s="142">
        <f t="shared" si="59"/>
        <v>421</v>
      </c>
      <c r="AY34" s="142">
        <f t="shared" si="59"/>
        <v>21</v>
      </c>
      <c r="AZ34" s="142">
        <f t="shared" si="59"/>
        <v>20</v>
      </c>
      <c r="BA34" s="142">
        <f t="shared" si="59"/>
        <v>370</v>
      </c>
      <c r="BB34" s="142">
        <f t="shared" si="59"/>
        <v>4</v>
      </c>
      <c r="BC34" s="142">
        <f t="shared" si="59"/>
        <v>74</v>
      </c>
      <c r="BD34" s="142">
        <f t="shared" si="59"/>
        <v>826</v>
      </c>
      <c r="BE34" s="142">
        <f t="shared" si="59"/>
        <v>227</v>
      </c>
      <c r="BF34" s="142">
        <f t="shared" si="59"/>
        <v>599</v>
      </c>
      <c r="BG34" s="142">
        <f t="shared" si="59"/>
        <v>133</v>
      </c>
      <c r="BH34" s="142">
        <f t="shared" si="59"/>
        <v>693</v>
      </c>
      <c r="BI34" s="142">
        <f t="shared" si="59"/>
        <v>330</v>
      </c>
      <c r="BJ34" s="142">
        <f t="shared" si="59"/>
        <v>28</v>
      </c>
      <c r="BK34" s="142">
        <f t="shared" si="59"/>
        <v>143</v>
      </c>
      <c r="BL34" s="142">
        <f t="shared" si="59"/>
        <v>16</v>
      </c>
      <c r="BM34" s="142">
        <f t="shared" si="59"/>
        <v>27</v>
      </c>
      <c r="BN34" s="142">
        <f t="shared" si="59"/>
        <v>149</v>
      </c>
      <c r="BO34" s="142">
        <f t="shared" si="59"/>
        <v>35</v>
      </c>
      <c r="BP34" s="142">
        <f t="shared" si="59"/>
        <v>342</v>
      </c>
      <c r="BQ34" s="142">
        <f t="shared" ref="BQ34:CK36" si="60">BQ148</f>
        <v>15</v>
      </c>
      <c r="BR34" s="142">
        <f t="shared" si="60"/>
        <v>64</v>
      </c>
      <c r="BS34" s="142">
        <f t="shared" si="60"/>
        <v>122</v>
      </c>
      <c r="BT34" s="142">
        <f t="shared" si="60"/>
        <v>640</v>
      </c>
      <c r="BU34" s="142">
        <f t="shared" si="60"/>
        <v>13</v>
      </c>
      <c r="BV34" s="142">
        <f t="shared" si="60"/>
        <v>18</v>
      </c>
      <c r="BW34" s="142">
        <f t="shared" si="60"/>
        <v>536</v>
      </c>
      <c r="BX34" s="142">
        <f t="shared" si="60"/>
        <v>33</v>
      </c>
      <c r="BY34" s="142">
        <f t="shared" si="60"/>
        <v>381</v>
      </c>
      <c r="BZ34" s="142">
        <f t="shared" si="60"/>
        <v>24</v>
      </c>
      <c r="CA34" s="142">
        <f t="shared" si="60"/>
        <v>630</v>
      </c>
      <c r="CB34" s="142">
        <f t="shared" si="60"/>
        <v>639</v>
      </c>
      <c r="CC34" s="142">
        <f t="shared" si="60"/>
        <v>61</v>
      </c>
      <c r="CD34" s="142">
        <f t="shared" si="60"/>
        <v>672</v>
      </c>
      <c r="CE34" s="142">
        <f t="shared" si="60"/>
        <v>86</v>
      </c>
      <c r="CF34" s="142">
        <f t="shared" si="60"/>
        <v>14</v>
      </c>
      <c r="CG34" s="142">
        <f t="shared" si="60"/>
        <v>8</v>
      </c>
      <c r="CH34" s="142">
        <f t="shared" si="60"/>
        <v>6</v>
      </c>
      <c r="CI34" s="142">
        <f t="shared" si="60"/>
        <v>49</v>
      </c>
      <c r="CJ34" s="142">
        <f t="shared" si="60"/>
        <v>147</v>
      </c>
      <c r="CK34" s="142">
        <f t="shared" si="60"/>
        <v>31</v>
      </c>
    </row>
    <row r="35" spans="1:89" s="125" customFormat="1" x14ac:dyDescent="0.2">
      <c r="A35" s="137" t="s">
        <v>64</v>
      </c>
      <c r="B35" s="125" t="s">
        <v>386</v>
      </c>
      <c r="C35" s="125">
        <v>2007</v>
      </c>
      <c r="D35" s="142">
        <f t="shared" ref="D35:S36" si="61">D149</f>
        <v>380</v>
      </c>
      <c r="E35" s="142">
        <f t="shared" si="61"/>
        <v>363</v>
      </c>
      <c r="F35" s="142">
        <f t="shared" si="61"/>
        <v>54</v>
      </c>
      <c r="G35" s="142">
        <f t="shared" si="61"/>
        <v>17</v>
      </c>
      <c r="H35" s="142">
        <f t="shared" si="61"/>
        <v>74</v>
      </c>
      <c r="I35" s="142">
        <f t="shared" si="61"/>
        <v>98</v>
      </c>
      <c r="J35" s="142">
        <f t="shared" si="61"/>
        <v>57</v>
      </c>
      <c r="K35" s="142">
        <f t="shared" si="61"/>
        <v>90</v>
      </c>
      <c r="L35" s="142">
        <f t="shared" si="61"/>
        <v>35</v>
      </c>
      <c r="M35" s="142">
        <f t="shared" si="61"/>
        <v>10</v>
      </c>
      <c r="N35" s="142">
        <f t="shared" si="61"/>
        <v>2</v>
      </c>
      <c r="O35" s="142">
        <f t="shared" si="61"/>
        <v>70</v>
      </c>
      <c r="P35" s="142">
        <f t="shared" si="61"/>
        <v>4</v>
      </c>
      <c r="Q35" s="142">
        <f t="shared" si="61"/>
        <v>5</v>
      </c>
      <c r="R35" s="142">
        <f t="shared" si="61"/>
        <v>0</v>
      </c>
      <c r="S35" s="142">
        <f t="shared" si="61"/>
        <v>22</v>
      </c>
      <c r="T35" s="142">
        <f t="shared" si="59"/>
        <v>120</v>
      </c>
      <c r="U35" s="142">
        <f t="shared" si="59"/>
        <v>18</v>
      </c>
      <c r="V35" s="142">
        <f t="shared" si="59"/>
        <v>287</v>
      </c>
      <c r="W35" s="142">
        <f t="shared" si="59"/>
        <v>47</v>
      </c>
      <c r="X35" s="142">
        <f t="shared" si="59"/>
        <v>26</v>
      </c>
      <c r="Y35" s="142">
        <f t="shared" si="59"/>
        <v>66</v>
      </c>
      <c r="Z35" s="142">
        <f t="shared" si="59"/>
        <v>44</v>
      </c>
      <c r="AA35" s="142">
        <f t="shared" si="59"/>
        <v>26</v>
      </c>
      <c r="AB35" s="142">
        <f t="shared" si="59"/>
        <v>1</v>
      </c>
      <c r="AC35" s="142">
        <f t="shared" si="59"/>
        <v>3</v>
      </c>
      <c r="AD35" s="142">
        <f t="shared" si="59"/>
        <v>9</v>
      </c>
      <c r="AE35" s="142">
        <f t="shared" si="59"/>
        <v>0</v>
      </c>
      <c r="AF35" s="142">
        <f t="shared" si="59"/>
        <v>9</v>
      </c>
      <c r="AG35" s="142">
        <f t="shared" si="59"/>
        <v>22</v>
      </c>
      <c r="AH35" s="142">
        <f t="shared" si="59"/>
        <v>93</v>
      </c>
      <c r="AI35" s="142">
        <f t="shared" si="59"/>
        <v>36</v>
      </c>
      <c r="AJ35" s="142">
        <f t="shared" si="59"/>
        <v>25</v>
      </c>
      <c r="AK35" s="142">
        <f t="shared" si="59"/>
        <v>93</v>
      </c>
      <c r="AL35" s="142">
        <f t="shared" si="59"/>
        <v>338</v>
      </c>
      <c r="AM35" s="142">
        <f t="shared" si="59"/>
        <v>9</v>
      </c>
      <c r="AN35" s="142">
        <f t="shared" si="59"/>
        <v>8</v>
      </c>
      <c r="AO35" s="142">
        <f t="shared" si="59"/>
        <v>269</v>
      </c>
      <c r="AP35" s="142">
        <f t="shared" si="59"/>
        <v>0</v>
      </c>
      <c r="AQ35" s="142">
        <f t="shared" si="59"/>
        <v>454</v>
      </c>
      <c r="AR35" s="142">
        <f t="shared" si="59"/>
        <v>62</v>
      </c>
      <c r="AS35" s="142">
        <f t="shared" si="59"/>
        <v>24</v>
      </c>
      <c r="AT35" s="142">
        <f t="shared" si="59"/>
        <v>32</v>
      </c>
      <c r="AU35" s="142">
        <f t="shared" si="59"/>
        <v>124</v>
      </c>
      <c r="AV35" s="142">
        <f t="shared" si="59"/>
        <v>27</v>
      </c>
      <c r="AW35" s="142">
        <f t="shared" si="59"/>
        <v>16</v>
      </c>
      <c r="AX35" s="142">
        <f t="shared" si="59"/>
        <v>163</v>
      </c>
      <c r="AY35" s="142">
        <f t="shared" si="59"/>
        <v>5</v>
      </c>
      <c r="AZ35" s="142">
        <f t="shared" si="59"/>
        <v>20</v>
      </c>
      <c r="BA35" s="142">
        <f t="shared" si="59"/>
        <v>57</v>
      </c>
      <c r="BB35" s="142">
        <f t="shared" si="59"/>
        <v>0</v>
      </c>
      <c r="BC35" s="142">
        <f t="shared" si="59"/>
        <v>71</v>
      </c>
      <c r="BD35" s="142">
        <f t="shared" si="59"/>
        <v>67</v>
      </c>
      <c r="BE35" s="142">
        <f t="shared" si="59"/>
        <v>52</v>
      </c>
      <c r="BF35" s="142">
        <f t="shared" si="59"/>
        <v>15</v>
      </c>
      <c r="BG35" s="142">
        <f t="shared" si="59"/>
        <v>14</v>
      </c>
      <c r="BH35" s="142">
        <f t="shared" si="59"/>
        <v>144</v>
      </c>
      <c r="BI35" s="142">
        <f t="shared" si="59"/>
        <v>51</v>
      </c>
      <c r="BJ35" s="142">
        <f t="shared" si="59"/>
        <v>28</v>
      </c>
      <c r="BK35" s="142">
        <f t="shared" si="59"/>
        <v>102</v>
      </c>
      <c r="BL35" s="142">
        <f t="shared" si="59"/>
        <v>16</v>
      </c>
      <c r="BM35" s="142">
        <f t="shared" si="59"/>
        <v>27</v>
      </c>
      <c r="BN35" s="142">
        <f t="shared" si="59"/>
        <v>71</v>
      </c>
      <c r="BO35" s="142">
        <f t="shared" si="59"/>
        <v>35</v>
      </c>
      <c r="BP35" s="142">
        <f t="shared" si="59"/>
        <v>58</v>
      </c>
      <c r="BQ35" s="142">
        <f t="shared" si="60"/>
        <v>15</v>
      </c>
      <c r="BR35" s="142">
        <f t="shared" si="60"/>
        <v>64</v>
      </c>
      <c r="BS35" s="142">
        <f t="shared" si="60"/>
        <v>20</v>
      </c>
      <c r="BT35" s="142">
        <f t="shared" si="60"/>
        <v>456</v>
      </c>
      <c r="BU35" s="142">
        <f t="shared" si="60"/>
        <v>13</v>
      </c>
      <c r="BV35" s="142">
        <f t="shared" si="60"/>
        <v>11</v>
      </c>
      <c r="BW35" s="142">
        <f t="shared" si="60"/>
        <v>6</v>
      </c>
      <c r="BX35" s="142">
        <f t="shared" si="60"/>
        <v>33</v>
      </c>
      <c r="BY35" s="142">
        <f t="shared" si="60"/>
        <v>122</v>
      </c>
      <c r="BZ35" s="142">
        <f t="shared" si="60"/>
        <v>21</v>
      </c>
      <c r="CA35" s="142">
        <f t="shared" si="60"/>
        <v>630</v>
      </c>
      <c r="CB35" s="142">
        <f t="shared" si="60"/>
        <v>253</v>
      </c>
      <c r="CC35" s="142">
        <f t="shared" si="60"/>
        <v>53</v>
      </c>
      <c r="CD35" s="142">
        <f t="shared" si="60"/>
        <v>65</v>
      </c>
      <c r="CE35" s="142">
        <f t="shared" si="60"/>
        <v>86</v>
      </c>
      <c r="CF35" s="142">
        <f t="shared" si="60"/>
        <v>14</v>
      </c>
      <c r="CG35" s="142">
        <f t="shared" si="60"/>
        <v>8</v>
      </c>
      <c r="CH35" s="142">
        <f t="shared" si="60"/>
        <v>6</v>
      </c>
      <c r="CI35" s="142">
        <f t="shared" si="60"/>
        <v>49</v>
      </c>
      <c r="CJ35" s="142">
        <f t="shared" si="60"/>
        <v>71</v>
      </c>
      <c r="CK35" s="142">
        <f t="shared" si="60"/>
        <v>31</v>
      </c>
    </row>
    <row r="36" spans="1:89" s="125" customFormat="1" x14ac:dyDescent="0.2">
      <c r="A36" s="137" t="s">
        <v>65</v>
      </c>
      <c r="B36" s="125" t="s">
        <v>387</v>
      </c>
      <c r="C36" s="125">
        <v>2007</v>
      </c>
      <c r="D36" s="142">
        <f t="shared" si="61"/>
        <v>0</v>
      </c>
      <c r="E36" s="142">
        <f t="shared" ref="E36:BP36" si="62">E150</f>
        <v>11</v>
      </c>
      <c r="F36" s="142">
        <f t="shared" si="62"/>
        <v>147</v>
      </c>
      <c r="G36" s="142">
        <f t="shared" si="62"/>
        <v>240</v>
      </c>
      <c r="H36" s="142">
        <f t="shared" si="62"/>
        <v>0</v>
      </c>
      <c r="I36" s="142">
        <f t="shared" si="62"/>
        <v>90</v>
      </c>
      <c r="J36" s="142">
        <f t="shared" si="62"/>
        <v>0</v>
      </c>
      <c r="K36" s="142">
        <f t="shared" si="62"/>
        <v>213</v>
      </c>
      <c r="L36" s="142">
        <f t="shared" si="62"/>
        <v>133</v>
      </c>
      <c r="M36" s="142">
        <f t="shared" si="62"/>
        <v>0</v>
      </c>
      <c r="N36" s="142">
        <f t="shared" si="62"/>
        <v>0</v>
      </c>
      <c r="O36" s="142">
        <f t="shared" si="62"/>
        <v>0</v>
      </c>
      <c r="P36" s="142">
        <f t="shared" si="62"/>
        <v>0</v>
      </c>
      <c r="Q36" s="142">
        <f t="shared" si="62"/>
        <v>0</v>
      </c>
      <c r="R36" s="142">
        <f t="shared" si="62"/>
        <v>0</v>
      </c>
      <c r="S36" s="142">
        <f t="shared" si="62"/>
        <v>0</v>
      </c>
      <c r="T36" s="142">
        <f t="shared" si="62"/>
        <v>0</v>
      </c>
      <c r="U36" s="142">
        <f t="shared" si="62"/>
        <v>48</v>
      </c>
      <c r="V36" s="142">
        <f t="shared" si="62"/>
        <v>0</v>
      </c>
      <c r="W36" s="142">
        <f t="shared" si="62"/>
        <v>1830</v>
      </c>
      <c r="X36" s="142">
        <f t="shared" si="62"/>
        <v>73</v>
      </c>
      <c r="Y36" s="142">
        <f t="shared" si="62"/>
        <v>38</v>
      </c>
      <c r="Z36" s="142">
        <f t="shared" si="62"/>
        <v>0</v>
      </c>
      <c r="AA36" s="142">
        <f t="shared" si="62"/>
        <v>0</v>
      </c>
      <c r="AB36" s="142">
        <f t="shared" si="62"/>
        <v>0</v>
      </c>
      <c r="AC36" s="142">
        <f t="shared" si="62"/>
        <v>14197</v>
      </c>
      <c r="AD36" s="142">
        <f t="shared" si="62"/>
        <v>0</v>
      </c>
      <c r="AE36" s="142">
        <f t="shared" si="62"/>
        <v>0</v>
      </c>
      <c r="AF36" s="142">
        <f t="shared" si="62"/>
        <v>0</v>
      </c>
      <c r="AG36" s="142">
        <f t="shared" si="62"/>
        <v>45</v>
      </c>
      <c r="AH36" s="142">
        <f t="shared" si="62"/>
        <v>0</v>
      </c>
      <c r="AI36" s="142">
        <f t="shared" si="62"/>
        <v>1216</v>
      </c>
      <c r="AJ36" s="142">
        <f t="shared" si="62"/>
        <v>255</v>
      </c>
      <c r="AK36" s="142">
        <f t="shared" si="62"/>
        <v>0</v>
      </c>
      <c r="AL36" s="142">
        <f t="shared" si="62"/>
        <v>88</v>
      </c>
      <c r="AM36" s="142">
        <f t="shared" si="62"/>
        <v>0</v>
      </c>
      <c r="AN36" s="142">
        <f t="shared" si="62"/>
        <v>0</v>
      </c>
      <c r="AO36" s="142">
        <f t="shared" si="62"/>
        <v>0</v>
      </c>
      <c r="AP36" s="142">
        <f t="shared" si="62"/>
        <v>650000</v>
      </c>
      <c r="AQ36" s="142">
        <f t="shared" si="62"/>
        <v>650</v>
      </c>
      <c r="AR36" s="142">
        <f t="shared" si="62"/>
        <v>230</v>
      </c>
      <c r="AS36" s="142">
        <f t="shared" si="62"/>
        <v>0</v>
      </c>
      <c r="AT36" s="142">
        <f t="shared" si="62"/>
        <v>0</v>
      </c>
      <c r="AU36" s="142">
        <f t="shared" si="62"/>
        <v>280</v>
      </c>
      <c r="AV36" s="142">
        <f t="shared" si="62"/>
        <v>0</v>
      </c>
      <c r="AW36" s="142">
        <f t="shared" si="62"/>
        <v>128</v>
      </c>
      <c r="AX36" s="142">
        <f t="shared" si="62"/>
        <v>258</v>
      </c>
      <c r="AY36" s="142">
        <f t="shared" si="62"/>
        <v>16</v>
      </c>
      <c r="AZ36" s="142">
        <f t="shared" si="62"/>
        <v>0</v>
      </c>
      <c r="BA36" s="142">
        <f t="shared" si="62"/>
        <v>313</v>
      </c>
      <c r="BB36" s="142">
        <f t="shared" si="62"/>
        <v>4</v>
      </c>
      <c r="BC36" s="142">
        <f t="shared" si="62"/>
        <v>3</v>
      </c>
      <c r="BD36" s="142">
        <f t="shared" si="62"/>
        <v>759</v>
      </c>
      <c r="BE36" s="142">
        <f t="shared" si="62"/>
        <v>175</v>
      </c>
      <c r="BF36" s="142">
        <f t="shared" si="62"/>
        <v>584</v>
      </c>
      <c r="BG36" s="142">
        <f t="shared" si="62"/>
        <v>119</v>
      </c>
      <c r="BH36" s="142">
        <f t="shared" si="62"/>
        <v>549</v>
      </c>
      <c r="BI36" s="142">
        <f t="shared" si="62"/>
        <v>279</v>
      </c>
      <c r="BJ36" s="142">
        <f t="shared" si="62"/>
        <v>0</v>
      </c>
      <c r="BK36" s="142">
        <f t="shared" si="62"/>
        <v>41</v>
      </c>
      <c r="BL36" s="142">
        <f t="shared" si="62"/>
        <v>0</v>
      </c>
      <c r="BM36" s="142">
        <f t="shared" si="62"/>
        <v>0</v>
      </c>
      <c r="BN36" s="142">
        <f t="shared" si="62"/>
        <v>78</v>
      </c>
      <c r="BO36" s="142">
        <f t="shared" si="62"/>
        <v>0</v>
      </c>
      <c r="BP36" s="142">
        <f t="shared" si="62"/>
        <v>284</v>
      </c>
      <c r="BQ36" s="142">
        <f t="shared" si="60"/>
        <v>0</v>
      </c>
      <c r="BR36" s="142">
        <f t="shared" si="60"/>
        <v>0</v>
      </c>
      <c r="BS36" s="142">
        <f t="shared" si="60"/>
        <v>102</v>
      </c>
      <c r="BT36" s="142">
        <f t="shared" si="60"/>
        <v>184</v>
      </c>
      <c r="BU36" s="142">
        <f t="shared" si="60"/>
        <v>0</v>
      </c>
      <c r="BV36" s="142">
        <f t="shared" si="60"/>
        <v>7</v>
      </c>
      <c r="BW36" s="142">
        <f t="shared" si="60"/>
        <v>530</v>
      </c>
      <c r="BX36" s="142">
        <f t="shared" si="60"/>
        <v>0</v>
      </c>
      <c r="BY36" s="142">
        <f t="shared" si="60"/>
        <v>259</v>
      </c>
      <c r="BZ36" s="142">
        <f t="shared" si="60"/>
        <v>3</v>
      </c>
      <c r="CA36" s="142">
        <f t="shared" si="60"/>
        <v>0</v>
      </c>
      <c r="CB36" s="142">
        <f t="shared" si="60"/>
        <v>386</v>
      </c>
      <c r="CC36" s="142">
        <f t="shared" si="60"/>
        <v>8</v>
      </c>
      <c r="CD36" s="142">
        <f t="shared" si="60"/>
        <v>607</v>
      </c>
      <c r="CE36" s="142">
        <f t="shared" si="60"/>
        <v>0</v>
      </c>
      <c r="CF36" s="142">
        <f t="shared" si="60"/>
        <v>0</v>
      </c>
      <c r="CG36" s="142">
        <f t="shared" si="60"/>
        <v>0</v>
      </c>
      <c r="CH36" s="142">
        <f t="shared" si="60"/>
        <v>0</v>
      </c>
      <c r="CI36" s="142">
        <f t="shared" si="60"/>
        <v>0</v>
      </c>
      <c r="CJ36" s="142">
        <f t="shared" si="60"/>
        <v>76</v>
      </c>
      <c r="CK36" s="142">
        <f t="shared" si="60"/>
        <v>0</v>
      </c>
    </row>
    <row r="37" spans="1:89" s="125" customFormat="1" x14ac:dyDescent="0.2">
      <c r="A37" s="137" t="s">
        <v>66</v>
      </c>
      <c r="B37" s="125" t="s">
        <v>384</v>
      </c>
      <c r="C37" s="125">
        <v>2007</v>
      </c>
      <c r="D37" s="142">
        <f>D152</f>
        <v>3000</v>
      </c>
      <c r="E37" s="142">
        <f t="shared" ref="E37:BP38" si="63">E152</f>
        <v>181930</v>
      </c>
      <c r="F37" s="142">
        <f t="shared" si="63"/>
        <v>84379</v>
      </c>
      <c r="G37" s="142">
        <f t="shared" si="63"/>
        <v>25000</v>
      </c>
      <c r="H37" s="142">
        <f t="shared" si="63"/>
        <v>91487</v>
      </c>
      <c r="I37" s="142">
        <f t="shared" si="63"/>
        <v>170100</v>
      </c>
      <c r="J37" s="142">
        <f t="shared" si="63"/>
        <v>23600</v>
      </c>
      <c r="K37" s="142">
        <f t="shared" si="63"/>
        <v>133480</v>
      </c>
      <c r="L37" s="142">
        <f t="shared" si="63"/>
        <v>29925</v>
      </c>
      <c r="M37" s="142">
        <f t="shared" si="63"/>
        <v>18156</v>
      </c>
      <c r="N37" s="142">
        <f t="shared" si="63"/>
        <v>2428</v>
      </c>
      <c r="O37" s="142">
        <f t="shared" si="63"/>
        <v>94769</v>
      </c>
      <c r="P37" s="142">
        <f t="shared" si="63"/>
        <v>3100</v>
      </c>
      <c r="Q37" s="142">
        <f t="shared" si="63"/>
        <v>4000</v>
      </c>
      <c r="R37" s="142">
        <f t="shared" si="63"/>
        <v>0</v>
      </c>
      <c r="S37" s="142">
        <f t="shared" si="63"/>
        <v>21873</v>
      </c>
      <c r="T37" s="142">
        <f t="shared" si="63"/>
        <v>215718</v>
      </c>
      <c r="U37" s="142">
        <f t="shared" si="63"/>
        <v>6700</v>
      </c>
      <c r="V37" s="142">
        <f t="shared" si="63"/>
        <v>704000</v>
      </c>
      <c r="W37" s="142">
        <f t="shared" si="63"/>
        <v>32042</v>
      </c>
      <c r="X37" s="142">
        <f t="shared" si="63"/>
        <v>7138</v>
      </c>
      <c r="Y37" s="142">
        <f t="shared" si="63"/>
        <v>69300</v>
      </c>
      <c r="Z37" s="142">
        <f t="shared" si="63"/>
        <v>44072</v>
      </c>
      <c r="AA37" s="142">
        <f t="shared" si="63"/>
        <v>8315</v>
      </c>
      <c r="AB37" s="142">
        <f t="shared" si="63"/>
        <v>1600</v>
      </c>
      <c r="AC37" s="142">
        <f t="shared" si="63"/>
        <v>17195</v>
      </c>
      <c r="AD37" s="142">
        <f t="shared" si="63"/>
        <v>109529</v>
      </c>
      <c r="AE37" s="142">
        <f t="shared" si="63"/>
        <v>102811</v>
      </c>
      <c r="AF37" s="142">
        <f t="shared" si="63"/>
        <v>6718</v>
      </c>
      <c r="AG37" s="142">
        <f t="shared" si="63"/>
        <v>21500</v>
      </c>
      <c r="AH37" s="142">
        <f t="shared" si="63"/>
        <v>130309</v>
      </c>
      <c r="AI37" s="142">
        <f t="shared" si="63"/>
        <v>45212</v>
      </c>
      <c r="AJ37" s="142">
        <f t="shared" si="63"/>
        <v>55289</v>
      </c>
      <c r="AK37" s="142">
        <f t="shared" si="63"/>
        <v>5635</v>
      </c>
      <c r="AL37" s="142">
        <f t="shared" si="63"/>
        <v>560668</v>
      </c>
      <c r="AM37" s="142">
        <f t="shared" si="63"/>
        <v>2520</v>
      </c>
      <c r="AN37" s="142">
        <f t="shared" si="63"/>
        <v>10500</v>
      </c>
      <c r="AO37" s="142">
        <f t="shared" si="63"/>
        <v>444158</v>
      </c>
      <c r="AP37" s="142">
        <f t="shared" si="63"/>
        <v>2892713</v>
      </c>
      <c r="AQ37" s="142">
        <f t="shared" si="63"/>
        <v>799993</v>
      </c>
      <c r="AR37" s="142">
        <f t="shared" si="63"/>
        <v>32007</v>
      </c>
      <c r="AS37" s="142">
        <f t="shared" si="63"/>
        <v>12000</v>
      </c>
      <c r="AT37" s="142">
        <f t="shared" si="63"/>
        <v>57800</v>
      </c>
      <c r="AU37" s="142">
        <f t="shared" si="63"/>
        <v>236883</v>
      </c>
      <c r="AV37" s="142">
        <f t="shared" si="63"/>
        <v>22000</v>
      </c>
      <c r="AW37" s="142">
        <f t="shared" si="63"/>
        <v>21007</v>
      </c>
      <c r="AX37" s="142">
        <f t="shared" si="63"/>
        <v>355000</v>
      </c>
      <c r="AY37" s="142">
        <f t="shared" si="63"/>
        <v>6763</v>
      </c>
      <c r="AZ37" s="142">
        <f t="shared" si="63"/>
        <v>16000</v>
      </c>
      <c r="BA37" s="142">
        <f t="shared" si="63"/>
        <v>65000</v>
      </c>
      <c r="BB37" s="142">
        <f t="shared" si="63"/>
        <v>0</v>
      </c>
      <c r="BC37" s="142">
        <f t="shared" si="63"/>
        <v>89161</v>
      </c>
      <c r="BD37" s="142">
        <f t="shared" si="63"/>
        <v>132361</v>
      </c>
      <c r="BE37" s="142">
        <f t="shared" si="63"/>
        <v>82200</v>
      </c>
      <c r="BF37" s="142">
        <f t="shared" si="63"/>
        <v>50161</v>
      </c>
      <c r="BG37" s="142">
        <f t="shared" si="63"/>
        <v>14800</v>
      </c>
      <c r="BH37" s="142">
        <f t="shared" si="63"/>
        <v>31500</v>
      </c>
      <c r="BI37" s="142">
        <f t="shared" si="63"/>
        <v>55000</v>
      </c>
      <c r="BJ37" s="142">
        <f t="shared" si="63"/>
        <v>14000</v>
      </c>
      <c r="BK37" s="142">
        <f t="shared" si="63"/>
        <v>169800</v>
      </c>
      <c r="BL37" s="142">
        <f t="shared" si="63"/>
        <v>28178</v>
      </c>
      <c r="BM37" s="142">
        <f t="shared" si="63"/>
        <v>30300</v>
      </c>
      <c r="BN37" s="142">
        <f t="shared" si="63"/>
        <v>155000</v>
      </c>
      <c r="BO37" s="142">
        <f t="shared" si="63"/>
        <v>20200</v>
      </c>
      <c r="BP37" s="142">
        <f t="shared" si="63"/>
        <v>77948</v>
      </c>
      <c r="BQ37" s="142">
        <f t="shared" ref="BQ37:CK39" si="64">BQ152</f>
        <v>6500</v>
      </c>
      <c r="BR37" s="142">
        <f t="shared" si="64"/>
        <v>79496</v>
      </c>
      <c r="BS37" s="142">
        <f t="shared" si="64"/>
        <v>18599</v>
      </c>
      <c r="BT37" s="142">
        <f t="shared" si="64"/>
        <v>706000</v>
      </c>
      <c r="BU37" s="142">
        <f t="shared" si="64"/>
        <v>7800</v>
      </c>
      <c r="BV37" s="142">
        <f t="shared" si="64"/>
        <v>9900</v>
      </c>
      <c r="BW37" s="142">
        <f t="shared" si="64"/>
        <v>5336</v>
      </c>
      <c r="BX37" s="142">
        <f t="shared" si="64"/>
        <v>36000</v>
      </c>
      <c r="BY37" s="142">
        <f t="shared" si="64"/>
        <v>109973</v>
      </c>
      <c r="BZ37" s="142">
        <f t="shared" si="64"/>
        <v>15140</v>
      </c>
      <c r="CA37" s="142">
        <f t="shared" si="64"/>
        <v>2503281</v>
      </c>
      <c r="CB37" s="142">
        <f t="shared" si="64"/>
        <v>326064</v>
      </c>
      <c r="CC37" s="142">
        <f t="shared" si="64"/>
        <v>17000</v>
      </c>
      <c r="CD37" s="142">
        <f t="shared" si="64"/>
        <v>147360</v>
      </c>
      <c r="CE37" s="142">
        <f t="shared" si="64"/>
        <v>50331</v>
      </c>
      <c r="CF37" s="142">
        <f t="shared" si="64"/>
        <v>6989</v>
      </c>
      <c r="CG37" s="142">
        <f t="shared" si="64"/>
        <v>7411</v>
      </c>
      <c r="CH37" s="142">
        <f t="shared" si="64"/>
        <v>3900</v>
      </c>
      <c r="CI37" s="142">
        <f t="shared" si="64"/>
        <v>40000</v>
      </c>
      <c r="CJ37" s="142">
        <f t="shared" si="64"/>
        <v>110000</v>
      </c>
      <c r="CK37" s="142">
        <f t="shared" si="64"/>
        <v>35000</v>
      </c>
    </row>
    <row r="38" spans="1:89" s="125" customFormat="1" x14ac:dyDescent="0.2">
      <c r="A38" s="137" t="s">
        <v>67</v>
      </c>
      <c r="B38" s="125" t="s">
        <v>385</v>
      </c>
      <c r="C38" s="125">
        <v>2007</v>
      </c>
      <c r="D38" s="142">
        <f t="shared" ref="D38:S39" si="65">D153</f>
        <v>3000</v>
      </c>
      <c r="E38" s="142">
        <f t="shared" si="65"/>
        <v>197750</v>
      </c>
      <c r="F38" s="142">
        <f t="shared" si="65"/>
        <v>86689</v>
      </c>
      <c r="G38" s="142">
        <f t="shared" si="65"/>
        <v>30000</v>
      </c>
      <c r="H38" s="142">
        <f t="shared" si="65"/>
        <v>91487</v>
      </c>
      <c r="I38" s="142">
        <f t="shared" si="65"/>
        <v>170100</v>
      </c>
      <c r="J38" s="142">
        <f t="shared" si="65"/>
        <v>23600</v>
      </c>
      <c r="K38" s="142">
        <f t="shared" si="65"/>
        <v>133480</v>
      </c>
      <c r="L38" s="142">
        <f t="shared" si="65"/>
        <v>29925</v>
      </c>
      <c r="M38" s="142">
        <f t="shared" si="65"/>
        <v>26520</v>
      </c>
      <c r="N38" s="142">
        <f t="shared" si="65"/>
        <v>2428</v>
      </c>
      <c r="O38" s="142">
        <f t="shared" si="65"/>
        <v>107341</v>
      </c>
      <c r="P38" s="142">
        <f t="shared" si="65"/>
        <v>3100</v>
      </c>
      <c r="Q38" s="142">
        <f t="shared" si="65"/>
        <v>12500</v>
      </c>
      <c r="R38" s="142">
        <f t="shared" si="65"/>
        <v>0</v>
      </c>
      <c r="S38" s="142">
        <f t="shared" si="65"/>
        <v>74185</v>
      </c>
      <c r="T38" s="142">
        <f t="shared" si="63"/>
        <v>216473</v>
      </c>
      <c r="U38" s="142">
        <f t="shared" si="63"/>
        <v>5000</v>
      </c>
      <c r="V38" s="142">
        <f t="shared" si="63"/>
        <v>704000</v>
      </c>
      <c r="W38" s="142">
        <f t="shared" si="63"/>
        <v>35246</v>
      </c>
      <c r="X38" s="142">
        <f t="shared" si="63"/>
        <v>8700</v>
      </c>
      <c r="Y38" s="142">
        <f t="shared" si="63"/>
        <v>102075</v>
      </c>
      <c r="Z38" s="142">
        <f t="shared" si="63"/>
        <v>44072</v>
      </c>
      <c r="AA38" s="142">
        <f t="shared" si="63"/>
        <v>8315</v>
      </c>
      <c r="AB38" s="142">
        <f t="shared" si="63"/>
        <v>2529</v>
      </c>
      <c r="AC38" s="142">
        <f t="shared" si="63"/>
        <v>10104</v>
      </c>
      <c r="AD38" s="142">
        <f t="shared" si="63"/>
        <v>170219</v>
      </c>
      <c r="AE38" s="142">
        <f t="shared" si="63"/>
        <v>155219</v>
      </c>
      <c r="AF38" s="142">
        <f t="shared" si="63"/>
        <v>15000</v>
      </c>
      <c r="AG38" s="142">
        <f t="shared" si="63"/>
        <v>21500</v>
      </c>
      <c r="AH38" s="142">
        <f t="shared" si="63"/>
        <v>130309</v>
      </c>
      <c r="AI38" s="142">
        <f t="shared" si="63"/>
        <v>45212</v>
      </c>
      <c r="AJ38" s="142">
        <f t="shared" si="63"/>
        <v>55289</v>
      </c>
      <c r="AK38" s="142">
        <f t="shared" si="63"/>
        <v>5635</v>
      </c>
      <c r="AL38" s="142">
        <f t="shared" si="63"/>
        <v>636548</v>
      </c>
      <c r="AM38" s="142">
        <f t="shared" si="63"/>
        <v>9400</v>
      </c>
      <c r="AN38" s="142">
        <f t="shared" si="63"/>
        <v>10500</v>
      </c>
      <c r="AO38" s="142">
        <f t="shared" si="63"/>
        <v>444158</v>
      </c>
      <c r="AP38" s="142">
        <f t="shared" si="63"/>
        <v>2892713</v>
      </c>
      <c r="AQ38" s="142">
        <f t="shared" si="63"/>
        <v>888882</v>
      </c>
      <c r="AR38" s="142">
        <f t="shared" si="63"/>
        <v>32007</v>
      </c>
      <c r="AS38" s="142">
        <f t="shared" si="63"/>
        <v>16500</v>
      </c>
      <c r="AT38" s="142">
        <f t="shared" si="63"/>
        <v>119000</v>
      </c>
      <c r="AU38" s="142">
        <f t="shared" si="63"/>
        <v>236883</v>
      </c>
      <c r="AV38" s="142">
        <f t="shared" si="63"/>
        <v>22000</v>
      </c>
      <c r="AW38" s="142">
        <f t="shared" si="63"/>
        <v>34035</v>
      </c>
      <c r="AX38" s="142">
        <f t="shared" si="63"/>
        <v>355000</v>
      </c>
      <c r="AY38" s="142">
        <f t="shared" si="63"/>
        <v>18231</v>
      </c>
      <c r="AZ38" s="142">
        <f t="shared" si="63"/>
        <v>17000</v>
      </c>
      <c r="BA38" s="142">
        <f t="shared" si="63"/>
        <v>65000</v>
      </c>
      <c r="BB38" s="142">
        <f t="shared" si="63"/>
        <v>439</v>
      </c>
      <c r="BC38" s="142">
        <f t="shared" si="63"/>
        <v>113155</v>
      </c>
      <c r="BD38" s="142">
        <f t="shared" si="63"/>
        <v>133244</v>
      </c>
      <c r="BE38" s="142">
        <f t="shared" si="63"/>
        <v>82200</v>
      </c>
      <c r="BF38" s="142">
        <f t="shared" si="63"/>
        <v>51044</v>
      </c>
      <c r="BG38" s="142">
        <f t="shared" si="63"/>
        <v>14800</v>
      </c>
      <c r="BH38" s="142">
        <f t="shared" si="63"/>
        <v>62000</v>
      </c>
      <c r="BI38" s="142">
        <f t="shared" si="63"/>
        <v>55000</v>
      </c>
      <c r="BJ38" s="142">
        <f t="shared" si="63"/>
        <v>18777</v>
      </c>
      <c r="BK38" s="142">
        <f t="shared" si="63"/>
        <v>169800</v>
      </c>
      <c r="BL38" s="142">
        <f t="shared" si="63"/>
        <v>28178</v>
      </c>
      <c r="BM38" s="142">
        <f t="shared" si="63"/>
        <v>30300</v>
      </c>
      <c r="BN38" s="142">
        <f t="shared" si="63"/>
        <v>155000</v>
      </c>
      <c r="BO38" s="142">
        <f t="shared" si="63"/>
        <v>20200</v>
      </c>
      <c r="BP38" s="142">
        <f t="shared" si="63"/>
        <v>74948</v>
      </c>
      <c r="BQ38" s="142">
        <f t="shared" si="64"/>
        <v>6500</v>
      </c>
      <c r="BR38" s="142">
        <f t="shared" si="64"/>
        <v>79496</v>
      </c>
      <c r="BS38" s="142">
        <f t="shared" si="64"/>
        <v>18599</v>
      </c>
      <c r="BT38" s="142">
        <f t="shared" si="64"/>
        <v>706000</v>
      </c>
      <c r="BU38" s="142">
        <f t="shared" si="64"/>
        <v>7800</v>
      </c>
      <c r="BV38" s="142">
        <f t="shared" si="64"/>
        <v>16700</v>
      </c>
      <c r="BW38" s="142">
        <f t="shared" si="64"/>
        <v>5336</v>
      </c>
      <c r="BX38" s="142">
        <f t="shared" si="64"/>
        <v>36000</v>
      </c>
      <c r="BY38" s="142">
        <f t="shared" si="64"/>
        <v>109141</v>
      </c>
      <c r="BZ38" s="142">
        <f t="shared" si="64"/>
        <v>15000</v>
      </c>
      <c r="CA38" s="142">
        <f t="shared" si="64"/>
        <v>2503281</v>
      </c>
      <c r="CB38" s="142">
        <f t="shared" si="64"/>
        <v>396107</v>
      </c>
      <c r="CC38" s="142">
        <f t="shared" si="64"/>
        <v>17000</v>
      </c>
      <c r="CD38" s="142">
        <f t="shared" si="64"/>
        <v>147360</v>
      </c>
      <c r="CE38" s="142">
        <f t="shared" si="64"/>
        <v>50331</v>
      </c>
      <c r="CF38" s="142">
        <f t="shared" si="64"/>
        <v>11500</v>
      </c>
      <c r="CG38" s="142">
        <f t="shared" si="64"/>
        <v>7411</v>
      </c>
      <c r="CH38" s="142">
        <f t="shared" si="64"/>
        <v>9000</v>
      </c>
      <c r="CI38" s="142">
        <f t="shared" si="64"/>
        <v>78420</v>
      </c>
      <c r="CJ38" s="142">
        <f t="shared" si="64"/>
        <v>110000</v>
      </c>
      <c r="CK38" s="142">
        <f t="shared" si="64"/>
        <v>36000</v>
      </c>
    </row>
    <row r="39" spans="1:89" s="125" customFormat="1" x14ac:dyDescent="0.2">
      <c r="A39" s="137" t="s">
        <v>68</v>
      </c>
      <c r="B39" s="125" t="s">
        <v>383</v>
      </c>
      <c r="C39" s="125">
        <v>2007</v>
      </c>
      <c r="D39" s="142">
        <f t="shared" si="65"/>
        <v>0</v>
      </c>
      <c r="E39" s="142">
        <f t="shared" ref="E39:BP39" si="66">E154</f>
        <v>0</v>
      </c>
      <c r="F39" s="142">
        <f t="shared" si="66"/>
        <v>0</v>
      </c>
      <c r="G39" s="142">
        <f t="shared" si="66"/>
        <v>0</v>
      </c>
      <c r="H39" s="142">
        <f t="shared" si="66"/>
        <v>0</v>
      </c>
      <c r="I39" s="142">
        <f t="shared" si="66"/>
        <v>0</v>
      </c>
      <c r="J39" s="142">
        <f t="shared" si="66"/>
        <v>0</v>
      </c>
      <c r="K39" s="142">
        <f t="shared" si="66"/>
        <v>0</v>
      </c>
      <c r="L39" s="142">
        <f t="shared" si="66"/>
        <v>0</v>
      </c>
      <c r="M39" s="142">
        <f t="shared" si="66"/>
        <v>0</v>
      </c>
      <c r="N39" s="142">
        <f t="shared" si="66"/>
        <v>3</v>
      </c>
      <c r="O39" s="142">
        <f t="shared" si="66"/>
        <v>0</v>
      </c>
      <c r="P39" s="142">
        <f t="shared" si="66"/>
        <v>0</v>
      </c>
      <c r="Q39" s="142">
        <f t="shared" si="66"/>
        <v>0</v>
      </c>
      <c r="R39" s="142">
        <f t="shared" si="66"/>
        <v>0</v>
      </c>
      <c r="S39" s="142">
        <f t="shared" si="66"/>
        <v>0</v>
      </c>
      <c r="T39" s="142">
        <f t="shared" si="66"/>
        <v>0</v>
      </c>
      <c r="U39" s="142">
        <f t="shared" si="66"/>
        <v>200</v>
      </c>
      <c r="V39" s="142">
        <f t="shared" si="66"/>
        <v>0</v>
      </c>
      <c r="W39" s="142">
        <f t="shared" si="66"/>
        <v>235</v>
      </c>
      <c r="X39" s="142">
        <f t="shared" si="66"/>
        <v>65</v>
      </c>
      <c r="Y39" s="142">
        <f t="shared" si="66"/>
        <v>0</v>
      </c>
      <c r="Z39" s="142">
        <f t="shared" si="66"/>
        <v>0</v>
      </c>
      <c r="AA39" s="142">
        <f t="shared" si="66"/>
        <v>0</v>
      </c>
      <c r="AB39" s="142">
        <f t="shared" si="66"/>
        <v>0</v>
      </c>
      <c r="AC39" s="142">
        <f t="shared" si="66"/>
        <v>3707</v>
      </c>
      <c r="AD39" s="142">
        <f t="shared" si="66"/>
        <v>148</v>
      </c>
      <c r="AE39" s="142">
        <f t="shared" si="66"/>
        <v>142</v>
      </c>
      <c r="AF39" s="142">
        <f t="shared" si="66"/>
        <v>6</v>
      </c>
      <c r="AG39" s="142">
        <f t="shared" si="66"/>
        <v>0</v>
      </c>
      <c r="AH39" s="142">
        <f t="shared" si="66"/>
        <v>0</v>
      </c>
      <c r="AI39" s="142">
        <f t="shared" si="66"/>
        <v>0</v>
      </c>
      <c r="AJ39" s="142">
        <f t="shared" si="66"/>
        <v>0</v>
      </c>
      <c r="AK39" s="142">
        <f t="shared" si="66"/>
        <v>0</v>
      </c>
      <c r="AL39" s="142">
        <f t="shared" si="66"/>
        <v>0</v>
      </c>
      <c r="AM39" s="142">
        <f t="shared" si="66"/>
        <v>0</v>
      </c>
      <c r="AN39" s="142">
        <f t="shared" si="66"/>
        <v>0</v>
      </c>
      <c r="AO39" s="142">
        <f t="shared" si="66"/>
        <v>0</v>
      </c>
      <c r="AP39" s="142">
        <f t="shared" si="66"/>
        <v>154779</v>
      </c>
      <c r="AQ39" s="142">
        <f t="shared" si="66"/>
        <v>0</v>
      </c>
      <c r="AR39" s="142">
        <f t="shared" si="66"/>
        <v>753</v>
      </c>
      <c r="AS39" s="142">
        <f t="shared" si="66"/>
        <v>0</v>
      </c>
      <c r="AT39" s="142">
        <f t="shared" si="66"/>
        <v>0</v>
      </c>
      <c r="AU39" s="142">
        <f t="shared" si="66"/>
        <v>0</v>
      </c>
      <c r="AV39" s="142">
        <f t="shared" si="66"/>
        <v>0</v>
      </c>
      <c r="AW39" s="142">
        <f t="shared" si="66"/>
        <v>150</v>
      </c>
      <c r="AX39" s="142">
        <f t="shared" si="66"/>
        <v>0</v>
      </c>
      <c r="AY39" s="142">
        <f t="shared" si="66"/>
        <v>0</v>
      </c>
      <c r="AZ39" s="142">
        <f t="shared" si="66"/>
        <v>0</v>
      </c>
      <c r="BA39" s="142">
        <f t="shared" si="66"/>
        <v>0</v>
      </c>
      <c r="BB39" s="142">
        <f t="shared" si="66"/>
        <v>0</v>
      </c>
      <c r="BC39" s="142">
        <f t="shared" si="66"/>
        <v>525</v>
      </c>
      <c r="BD39" s="142">
        <f t="shared" si="66"/>
        <v>0</v>
      </c>
      <c r="BE39" s="142">
        <f t="shared" si="66"/>
        <v>0</v>
      </c>
      <c r="BF39" s="142">
        <f t="shared" si="66"/>
        <v>0</v>
      </c>
      <c r="BG39" s="142">
        <f t="shared" si="66"/>
        <v>250</v>
      </c>
      <c r="BH39" s="142">
        <f t="shared" si="66"/>
        <v>200</v>
      </c>
      <c r="BI39" s="142">
        <f t="shared" si="66"/>
        <v>0</v>
      </c>
      <c r="BJ39" s="142">
        <f t="shared" si="66"/>
        <v>0</v>
      </c>
      <c r="BK39" s="142">
        <f t="shared" si="66"/>
        <v>0</v>
      </c>
      <c r="BL39" s="142">
        <f t="shared" si="66"/>
        <v>0</v>
      </c>
      <c r="BM39" s="142">
        <f t="shared" si="66"/>
        <v>0</v>
      </c>
      <c r="BN39" s="142">
        <f t="shared" si="66"/>
        <v>0</v>
      </c>
      <c r="BO39" s="142">
        <f t="shared" si="66"/>
        <v>0</v>
      </c>
      <c r="BP39" s="142">
        <f t="shared" si="66"/>
        <v>100</v>
      </c>
      <c r="BQ39" s="142">
        <f t="shared" si="64"/>
        <v>0</v>
      </c>
      <c r="BR39" s="142">
        <f t="shared" si="64"/>
        <v>0</v>
      </c>
      <c r="BS39" s="142">
        <f t="shared" si="64"/>
        <v>0</v>
      </c>
      <c r="BT39" s="142">
        <f t="shared" si="64"/>
        <v>0</v>
      </c>
      <c r="BU39" s="142">
        <f t="shared" si="64"/>
        <v>0</v>
      </c>
      <c r="BV39" s="142">
        <f t="shared" si="64"/>
        <v>0</v>
      </c>
      <c r="BW39" s="142">
        <f t="shared" si="64"/>
        <v>108</v>
      </c>
      <c r="BX39" s="142">
        <f t="shared" si="64"/>
        <v>0</v>
      </c>
      <c r="BY39" s="142">
        <f t="shared" si="64"/>
        <v>0</v>
      </c>
      <c r="BZ39" s="142">
        <f t="shared" si="64"/>
        <v>0</v>
      </c>
      <c r="CA39" s="142">
        <f t="shared" si="64"/>
        <v>0</v>
      </c>
      <c r="CB39" s="142">
        <f t="shared" si="64"/>
        <v>1594</v>
      </c>
      <c r="CC39" s="142">
        <f t="shared" si="64"/>
        <v>1200</v>
      </c>
      <c r="CD39" s="142">
        <f t="shared" si="64"/>
        <v>0</v>
      </c>
      <c r="CE39" s="142">
        <f t="shared" si="64"/>
        <v>0</v>
      </c>
      <c r="CF39" s="142">
        <f t="shared" si="64"/>
        <v>0</v>
      </c>
      <c r="CG39" s="142">
        <f t="shared" si="64"/>
        <v>0</v>
      </c>
      <c r="CH39" s="142">
        <f t="shared" si="64"/>
        <v>0</v>
      </c>
      <c r="CI39" s="142">
        <f t="shared" si="64"/>
        <v>0</v>
      </c>
      <c r="CJ39" s="142">
        <f t="shared" si="64"/>
        <v>0</v>
      </c>
      <c r="CK39" s="142">
        <f t="shared" si="64"/>
        <v>0</v>
      </c>
    </row>
    <row r="40" spans="1:89" s="125" customFormat="1" x14ac:dyDescent="0.2">
      <c r="A40" s="137" t="s">
        <v>69</v>
      </c>
      <c r="B40" s="125" t="s">
        <v>382</v>
      </c>
      <c r="C40" s="125">
        <v>2007</v>
      </c>
      <c r="D40" s="142">
        <f>D156</f>
        <v>7722</v>
      </c>
      <c r="E40" s="142">
        <f t="shared" ref="E40:BP41" si="67">E156</f>
        <v>262451</v>
      </c>
      <c r="F40" s="142">
        <f t="shared" si="67"/>
        <v>174463</v>
      </c>
      <c r="G40" s="142">
        <f t="shared" si="67"/>
        <v>44355</v>
      </c>
      <c r="H40" s="142">
        <f t="shared" si="67"/>
        <v>162924</v>
      </c>
      <c r="I40" s="142">
        <f t="shared" si="67"/>
        <v>280394</v>
      </c>
      <c r="J40" s="142">
        <f t="shared" si="67"/>
        <v>62291</v>
      </c>
      <c r="K40" s="142">
        <f t="shared" si="67"/>
        <v>254098</v>
      </c>
      <c r="L40" s="142">
        <f t="shared" si="67"/>
        <v>50700</v>
      </c>
      <c r="M40" s="142">
        <f t="shared" si="67"/>
        <v>26792</v>
      </c>
      <c r="N40" s="142">
        <f t="shared" si="67"/>
        <v>7058</v>
      </c>
      <c r="O40" s="142">
        <f t="shared" si="67"/>
        <v>132956</v>
      </c>
      <c r="P40" s="142">
        <f t="shared" si="67"/>
        <v>5844</v>
      </c>
      <c r="Q40" s="142">
        <f t="shared" si="67"/>
        <v>7084</v>
      </c>
      <c r="R40" s="142">
        <f t="shared" si="67"/>
        <v>0</v>
      </c>
      <c r="S40" s="142">
        <f t="shared" si="67"/>
        <v>49746</v>
      </c>
      <c r="T40" s="142">
        <f t="shared" si="67"/>
        <v>458800</v>
      </c>
      <c r="U40" s="142">
        <f t="shared" si="67"/>
        <v>13937</v>
      </c>
      <c r="V40" s="142">
        <f t="shared" si="67"/>
        <v>1234600</v>
      </c>
      <c r="W40" s="142">
        <f t="shared" si="67"/>
        <v>77850</v>
      </c>
      <c r="X40" s="142">
        <f t="shared" si="67"/>
        <v>13650</v>
      </c>
      <c r="Y40" s="142">
        <f t="shared" si="67"/>
        <v>113400</v>
      </c>
      <c r="Z40" s="142">
        <f t="shared" si="67"/>
        <v>100885</v>
      </c>
      <c r="AA40" s="142">
        <f t="shared" si="67"/>
        <v>18097</v>
      </c>
      <c r="AB40" s="142">
        <f t="shared" si="67"/>
        <v>2183</v>
      </c>
      <c r="AC40" s="142">
        <f t="shared" si="67"/>
        <v>41804</v>
      </c>
      <c r="AD40" s="142">
        <f t="shared" si="67"/>
        <v>195452</v>
      </c>
      <c r="AE40" s="142">
        <f t="shared" si="67"/>
        <v>182354</v>
      </c>
      <c r="AF40" s="142">
        <f t="shared" si="67"/>
        <v>13098</v>
      </c>
      <c r="AG40" s="142">
        <f t="shared" si="67"/>
        <v>35770</v>
      </c>
      <c r="AH40" s="142">
        <f t="shared" si="67"/>
        <v>255488</v>
      </c>
      <c r="AI40" s="142">
        <f t="shared" si="67"/>
        <v>81117</v>
      </c>
      <c r="AJ40" s="142">
        <f t="shared" si="67"/>
        <v>118782</v>
      </c>
      <c r="AK40" s="142">
        <f t="shared" si="67"/>
        <v>21901</v>
      </c>
      <c r="AL40" s="142">
        <f t="shared" si="67"/>
        <v>958009</v>
      </c>
      <c r="AM40" s="142">
        <f t="shared" si="67"/>
        <v>6571</v>
      </c>
      <c r="AN40" s="142">
        <f t="shared" si="67"/>
        <v>37110</v>
      </c>
      <c r="AO40" s="142">
        <f t="shared" si="67"/>
        <v>618000</v>
      </c>
      <c r="AP40" s="142">
        <f t="shared" si="67"/>
        <v>4146927</v>
      </c>
      <c r="AQ40" s="142">
        <f t="shared" si="67"/>
        <v>1323948</v>
      </c>
      <c r="AR40" s="142">
        <f t="shared" si="67"/>
        <v>48562</v>
      </c>
      <c r="AS40" s="142">
        <f t="shared" si="67"/>
        <v>20993</v>
      </c>
      <c r="AT40" s="142">
        <f t="shared" si="67"/>
        <v>132343</v>
      </c>
      <c r="AU40" s="142">
        <f t="shared" si="67"/>
        <v>312517</v>
      </c>
      <c r="AV40" s="142">
        <f t="shared" si="67"/>
        <v>49230</v>
      </c>
      <c r="AW40" s="142">
        <f t="shared" si="67"/>
        <v>42285</v>
      </c>
      <c r="AX40" s="142">
        <f t="shared" si="67"/>
        <v>566710</v>
      </c>
      <c r="AY40" s="142">
        <f t="shared" si="67"/>
        <v>32173</v>
      </c>
      <c r="AZ40" s="142">
        <f t="shared" si="67"/>
        <v>38557</v>
      </c>
      <c r="BA40" s="142">
        <f t="shared" si="67"/>
        <v>111168</v>
      </c>
      <c r="BB40" s="142">
        <f t="shared" si="67"/>
        <v>0</v>
      </c>
      <c r="BC40" s="142">
        <f t="shared" si="67"/>
        <v>125023</v>
      </c>
      <c r="BD40" s="142">
        <f t="shared" si="67"/>
        <v>197500</v>
      </c>
      <c r="BE40" s="142">
        <f t="shared" si="67"/>
        <v>137845</v>
      </c>
      <c r="BF40" s="142">
        <f t="shared" si="67"/>
        <v>59655</v>
      </c>
      <c r="BG40" s="142">
        <f t="shared" si="67"/>
        <v>29786</v>
      </c>
      <c r="BH40" s="142">
        <f t="shared" si="67"/>
        <v>71056</v>
      </c>
      <c r="BI40" s="142">
        <f t="shared" si="67"/>
        <v>113519</v>
      </c>
      <c r="BJ40" s="142">
        <f t="shared" si="67"/>
        <v>25689</v>
      </c>
      <c r="BK40" s="142">
        <f t="shared" si="67"/>
        <v>268651</v>
      </c>
      <c r="BL40" s="142">
        <f t="shared" si="67"/>
        <v>42618</v>
      </c>
      <c r="BM40" s="142">
        <f t="shared" si="67"/>
        <v>57057</v>
      </c>
      <c r="BN40" s="142">
        <f t="shared" si="67"/>
        <v>212930</v>
      </c>
      <c r="BO40" s="142">
        <f t="shared" si="67"/>
        <v>38695</v>
      </c>
      <c r="BP40" s="142">
        <f t="shared" si="67"/>
        <v>139708</v>
      </c>
      <c r="BQ40" s="142">
        <f t="shared" ref="BQ40:CK40" si="68">BQ156</f>
        <v>19170</v>
      </c>
      <c r="BR40" s="142">
        <f t="shared" si="68"/>
        <v>148761</v>
      </c>
      <c r="BS40" s="142">
        <f t="shared" si="68"/>
        <v>38400</v>
      </c>
      <c r="BT40" s="142">
        <f t="shared" si="68"/>
        <v>1096729</v>
      </c>
      <c r="BU40" s="142">
        <f t="shared" si="68"/>
        <v>19154</v>
      </c>
      <c r="BV40" s="142">
        <f t="shared" si="68"/>
        <v>32731</v>
      </c>
      <c r="BW40" s="142">
        <f t="shared" si="68"/>
        <v>22552</v>
      </c>
      <c r="BX40" s="142">
        <f t="shared" si="68"/>
        <v>60692</v>
      </c>
      <c r="BY40" s="142">
        <f t="shared" si="68"/>
        <v>190600</v>
      </c>
      <c r="BZ40" s="142">
        <f t="shared" si="68"/>
        <v>41226</v>
      </c>
      <c r="CA40" s="142">
        <f t="shared" si="68"/>
        <v>4111669</v>
      </c>
      <c r="CB40" s="142">
        <f t="shared" si="68"/>
        <v>444200</v>
      </c>
      <c r="CC40" s="142">
        <f t="shared" si="68"/>
        <v>24081</v>
      </c>
      <c r="CD40" s="142">
        <f t="shared" si="68"/>
        <v>234655</v>
      </c>
      <c r="CE40" s="142">
        <f t="shared" si="68"/>
        <v>83837</v>
      </c>
      <c r="CF40" s="142">
        <f t="shared" si="68"/>
        <v>16478</v>
      </c>
      <c r="CG40" s="142">
        <f t="shared" si="68"/>
        <v>26000</v>
      </c>
      <c r="CH40" s="142">
        <f t="shared" si="68"/>
        <v>10524</v>
      </c>
      <c r="CI40" s="142">
        <f t="shared" si="68"/>
        <v>90205</v>
      </c>
      <c r="CJ40" s="142">
        <f t="shared" si="68"/>
        <v>152456</v>
      </c>
      <c r="CK40" s="142">
        <f t="shared" si="68"/>
        <v>67025</v>
      </c>
    </row>
    <row r="41" spans="1:89" s="125" customFormat="1" x14ac:dyDescent="0.2">
      <c r="A41" s="137" t="s">
        <v>70</v>
      </c>
      <c r="B41" s="125" t="s">
        <v>381</v>
      </c>
      <c r="C41" s="125">
        <v>2007</v>
      </c>
      <c r="D41" s="142">
        <f>D157</f>
        <v>7100</v>
      </c>
      <c r="E41" s="142">
        <f t="shared" ref="E41:S41" si="69">E157</f>
        <v>309144</v>
      </c>
      <c r="F41" s="142">
        <f t="shared" si="69"/>
        <v>208366</v>
      </c>
      <c r="G41" s="142">
        <f t="shared" si="69"/>
        <v>46817</v>
      </c>
      <c r="H41" s="142">
        <f t="shared" si="69"/>
        <v>191679</v>
      </c>
      <c r="I41" s="142">
        <f t="shared" si="69"/>
        <v>367280</v>
      </c>
      <c r="J41" s="142">
        <f t="shared" si="69"/>
        <v>50409</v>
      </c>
      <c r="K41" s="142">
        <f t="shared" si="69"/>
        <v>308393</v>
      </c>
      <c r="L41" s="142">
        <f t="shared" si="69"/>
        <v>56500</v>
      </c>
      <c r="M41" s="142">
        <f t="shared" si="69"/>
        <v>27573</v>
      </c>
      <c r="N41" s="142">
        <f t="shared" si="69"/>
        <v>6873</v>
      </c>
      <c r="O41" s="142">
        <f t="shared" si="69"/>
        <v>171620</v>
      </c>
      <c r="P41" s="142">
        <f t="shared" si="69"/>
        <v>5739</v>
      </c>
      <c r="Q41" s="142">
        <f t="shared" si="69"/>
        <v>5833</v>
      </c>
      <c r="R41" s="142">
        <f t="shared" si="69"/>
        <v>0</v>
      </c>
      <c r="S41" s="142">
        <f t="shared" si="69"/>
        <v>61745</v>
      </c>
      <c r="T41" s="142">
        <f t="shared" si="67"/>
        <v>577900</v>
      </c>
      <c r="U41" s="142">
        <f t="shared" si="67"/>
        <v>12096</v>
      </c>
      <c r="V41" s="142">
        <f t="shared" si="67"/>
        <v>1556900</v>
      </c>
      <c r="W41" s="142">
        <f t="shared" si="67"/>
        <v>73806</v>
      </c>
      <c r="X41" s="142">
        <f t="shared" si="67"/>
        <v>9516</v>
      </c>
      <c r="Y41" s="142">
        <f t="shared" si="67"/>
        <v>142300</v>
      </c>
      <c r="Z41" s="142">
        <f t="shared" si="67"/>
        <v>107690</v>
      </c>
      <c r="AA41" s="142">
        <f t="shared" si="67"/>
        <v>14414</v>
      </c>
      <c r="AB41" s="142">
        <f t="shared" si="67"/>
        <v>1636</v>
      </c>
      <c r="AC41" s="142">
        <f t="shared" si="67"/>
        <v>26592</v>
      </c>
      <c r="AD41" s="142">
        <f t="shared" si="67"/>
        <v>182990</v>
      </c>
      <c r="AE41" s="142">
        <f t="shared" si="67"/>
        <v>173560</v>
      </c>
      <c r="AF41" s="142">
        <f t="shared" si="67"/>
        <v>9430</v>
      </c>
      <c r="AG41" s="142">
        <f t="shared" si="67"/>
        <v>42790</v>
      </c>
      <c r="AH41" s="142">
        <f t="shared" si="67"/>
        <v>281377</v>
      </c>
      <c r="AI41" s="142">
        <f t="shared" si="67"/>
        <v>87934</v>
      </c>
      <c r="AJ41" s="142">
        <f t="shared" si="67"/>
        <v>122494</v>
      </c>
      <c r="AK41" s="142">
        <f t="shared" si="67"/>
        <v>19067</v>
      </c>
      <c r="AL41" s="142">
        <f t="shared" si="67"/>
        <v>1161891</v>
      </c>
      <c r="AM41" s="142">
        <f t="shared" si="67"/>
        <v>4253</v>
      </c>
      <c r="AN41" s="142">
        <f t="shared" si="67"/>
        <v>33120</v>
      </c>
      <c r="AO41" s="142">
        <f t="shared" si="67"/>
        <v>772100</v>
      </c>
      <c r="AP41" s="142">
        <f t="shared" si="67"/>
        <v>3365195</v>
      </c>
      <c r="AQ41" s="142">
        <f t="shared" si="67"/>
        <v>1425095</v>
      </c>
      <c r="AR41" s="142">
        <f t="shared" si="67"/>
        <v>43491</v>
      </c>
      <c r="AS41" s="142">
        <f t="shared" si="67"/>
        <v>20499</v>
      </c>
      <c r="AT41" s="142">
        <f t="shared" si="67"/>
        <v>110399</v>
      </c>
      <c r="AU41" s="142">
        <f t="shared" si="67"/>
        <v>370934</v>
      </c>
      <c r="AV41" s="142">
        <f t="shared" si="67"/>
        <v>46392</v>
      </c>
      <c r="AW41" s="142">
        <f t="shared" si="67"/>
        <v>34402</v>
      </c>
      <c r="AX41" s="142">
        <f t="shared" si="67"/>
        <v>681825</v>
      </c>
      <c r="AY41" s="142">
        <f t="shared" si="67"/>
        <v>40485</v>
      </c>
      <c r="AZ41" s="142">
        <f t="shared" si="67"/>
        <v>40128</v>
      </c>
      <c r="BA41" s="142">
        <f t="shared" si="67"/>
        <v>130375</v>
      </c>
      <c r="BB41" s="142">
        <f t="shared" si="67"/>
        <v>0</v>
      </c>
      <c r="BC41" s="142">
        <f t="shared" si="67"/>
        <v>155199</v>
      </c>
      <c r="BD41" s="142">
        <f t="shared" si="67"/>
        <v>254457</v>
      </c>
      <c r="BE41" s="142">
        <f t="shared" si="67"/>
        <v>184119</v>
      </c>
      <c r="BF41" s="142">
        <f t="shared" si="67"/>
        <v>70338</v>
      </c>
      <c r="BG41" s="142">
        <f t="shared" si="67"/>
        <v>41136</v>
      </c>
      <c r="BH41" s="142">
        <f t="shared" si="67"/>
        <v>77718</v>
      </c>
      <c r="BI41" s="142">
        <f t="shared" si="67"/>
        <v>88833</v>
      </c>
      <c r="BJ41" s="142">
        <f t="shared" si="67"/>
        <v>24540</v>
      </c>
      <c r="BK41" s="142">
        <f t="shared" si="67"/>
        <v>351188</v>
      </c>
      <c r="BL41" s="142">
        <f t="shared" si="67"/>
        <v>46056</v>
      </c>
      <c r="BM41" s="142">
        <f t="shared" si="67"/>
        <v>55709</v>
      </c>
      <c r="BN41" s="142">
        <f t="shared" si="67"/>
        <v>221904</v>
      </c>
      <c r="BO41" s="142">
        <f t="shared" si="67"/>
        <v>32198</v>
      </c>
      <c r="BP41" s="142">
        <f t="shared" si="67"/>
        <v>101464</v>
      </c>
      <c r="BQ41" s="142">
        <f t="shared" ref="BQ41:CK41" si="70">BQ157</f>
        <v>12650</v>
      </c>
      <c r="BR41" s="142">
        <f t="shared" si="70"/>
        <v>152219</v>
      </c>
      <c r="BS41" s="142">
        <f t="shared" si="70"/>
        <v>41000</v>
      </c>
      <c r="BT41" s="142">
        <f t="shared" si="70"/>
        <v>1518593</v>
      </c>
      <c r="BU41" s="142">
        <f t="shared" si="70"/>
        <v>19086</v>
      </c>
      <c r="BV41" s="142">
        <f t="shared" si="70"/>
        <v>31422</v>
      </c>
      <c r="BW41" s="142">
        <f t="shared" si="70"/>
        <v>14949</v>
      </c>
      <c r="BX41" s="142">
        <f t="shared" si="70"/>
        <v>73561</v>
      </c>
      <c r="BY41" s="142">
        <f t="shared" si="70"/>
        <v>177000</v>
      </c>
      <c r="BZ41" s="142">
        <f t="shared" si="70"/>
        <v>48436</v>
      </c>
      <c r="CA41" s="142">
        <f t="shared" si="70"/>
        <v>4788341</v>
      </c>
      <c r="CB41" s="142">
        <f t="shared" si="70"/>
        <v>480200</v>
      </c>
      <c r="CC41" s="142">
        <f t="shared" si="70"/>
        <v>26430</v>
      </c>
      <c r="CD41" s="142">
        <f t="shared" si="70"/>
        <v>264915</v>
      </c>
      <c r="CE41" s="142">
        <f t="shared" si="70"/>
        <v>104372</v>
      </c>
      <c r="CF41" s="142">
        <f t="shared" si="70"/>
        <v>15711</v>
      </c>
      <c r="CG41" s="142">
        <f t="shared" si="70"/>
        <v>26000</v>
      </c>
      <c r="CH41" s="142">
        <f t="shared" si="70"/>
        <v>11279</v>
      </c>
      <c r="CI41" s="142">
        <f t="shared" si="70"/>
        <v>73472</v>
      </c>
      <c r="CJ41" s="142">
        <f t="shared" si="70"/>
        <v>185761</v>
      </c>
      <c r="CK41" s="142">
        <f t="shared" si="70"/>
        <v>74897</v>
      </c>
    </row>
    <row r="42" spans="1:89" s="125" customFormat="1" x14ac:dyDescent="0.2">
      <c r="A42" s="200" t="s">
        <v>657</v>
      </c>
      <c r="C42" s="125">
        <f>C41</f>
        <v>2007</v>
      </c>
      <c r="D42" s="143">
        <f>MAX(D40:D41)</f>
        <v>7722</v>
      </c>
      <c r="E42" s="143">
        <f t="shared" ref="E42:BP42" si="71">MAX(E40:E41)</f>
        <v>309144</v>
      </c>
      <c r="F42" s="143">
        <f t="shared" si="71"/>
        <v>208366</v>
      </c>
      <c r="G42" s="143">
        <f t="shared" si="71"/>
        <v>46817</v>
      </c>
      <c r="H42" s="143">
        <f t="shared" si="71"/>
        <v>191679</v>
      </c>
      <c r="I42" s="143">
        <f t="shared" si="71"/>
        <v>367280</v>
      </c>
      <c r="J42" s="143">
        <f t="shared" si="71"/>
        <v>62291</v>
      </c>
      <c r="K42" s="143">
        <f t="shared" si="71"/>
        <v>308393</v>
      </c>
      <c r="L42" s="143">
        <f t="shared" si="71"/>
        <v>56500</v>
      </c>
      <c r="M42" s="143">
        <f t="shared" si="71"/>
        <v>27573</v>
      </c>
      <c r="N42" s="143">
        <f t="shared" si="71"/>
        <v>7058</v>
      </c>
      <c r="O42" s="143">
        <f t="shared" si="71"/>
        <v>171620</v>
      </c>
      <c r="P42" s="143">
        <f t="shared" si="71"/>
        <v>5844</v>
      </c>
      <c r="Q42" s="143">
        <f t="shared" si="71"/>
        <v>7084</v>
      </c>
      <c r="R42" s="143">
        <f t="shared" si="71"/>
        <v>0</v>
      </c>
      <c r="S42" s="143">
        <f t="shared" si="71"/>
        <v>61745</v>
      </c>
      <c r="T42" s="143">
        <f t="shared" si="71"/>
        <v>577900</v>
      </c>
      <c r="U42" s="143">
        <f t="shared" si="71"/>
        <v>13937</v>
      </c>
      <c r="V42" s="143">
        <f t="shared" si="71"/>
        <v>1556900</v>
      </c>
      <c r="W42" s="143">
        <f t="shared" si="71"/>
        <v>77850</v>
      </c>
      <c r="X42" s="143">
        <f t="shared" si="71"/>
        <v>13650</v>
      </c>
      <c r="Y42" s="143">
        <f t="shared" si="71"/>
        <v>142300</v>
      </c>
      <c r="Z42" s="143">
        <f t="shared" si="71"/>
        <v>107690</v>
      </c>
      <c r="AA42" s="143">
        <f t="shared" si="71"/>
        <v>18097</v>
      </c>
      <c r="AB42" s="143">
        <f t="shared" si="71"/>
        <v>2183</v>
      </c>
      <c r="AC42" s="143">
        <f t="shared" si="71"/>
        <v>41804</v>
      </c>
      <c r="AD42" s="143">
        <f t="shared" si="71"/>
        <v>195452</v>
      </c>
      <c r="AE42" s="143">
        <f t="shared" si="71"/>
        <v>182354</v>
      </c>
      <c r="AF42" s="143">
        <f t="shared" si="71"/>
        <v>13098</v>
      </c>
      <c r="AG42" s="143">
        <f t="shared" si="71"/>
        <v>42790</v>
      </c>
      <c r="AH42" s="143">
        <f t="shared" si="71"/>
        <v>281377</v>
      </c>
      <c r="AI42" s="143">
        <f t="shared" si="71"/>
        <v>87934</v>
      </c>
      <c r="AJ42" s="143">
        <f t="shared" si="71"/>
        <v>122494</v>
      </c>
      <c r="AK42" s="143">
        <f t="shared" si="71"/>
        <v>21901</v>
      </c>
      <c r="AL42" s="143">
        <f t="shared" si="71"/>
        <v>1161891</v>
      </c>
      <c r="AM42" s="143">
        <f t="shared" si="71"/>
        <v>6571</v>
      </c>
      <c r="AN42" s="143">
        <f t="shared" si="71"/>
        <v>37110</v>
      </c>
      <c r="AO42" s="143">
        <f t="shared" si="71"/>
        <v>772100</v>
      </c>
      <c r="AP42" s="143">
        <f t="shared" si="71"/>
        <v>4146927</v>
      </c>
      <c r="AQ42" s="143">
        <f t="shared" si="71"/>
        <v>1425095</v>
      </c>
      <c r="AR42" s="143">
        <f t="shared" si="71"/>
        <v>48562</v>
      </c>
      <c r="AS42" s="143">
        <f t="shared" si="71"/>
        <v>20993</v>
      </c>
      <c r="AT42" s="143">
        <f t="shared" si="71"/>
        <v>132343</v>
      </c>
      <c r="AU42" s="143">
        <f t="shared" si="71"/>
        <v>370934</v>
      </c>
      <c r="AV42" s="143">
        <f t="shared" si="71"/>
        <v>49230</v>
      </c>
      <c r="AW42" s="143">
        <f t="shared" si="71"/>
        <v>42285</v>
      </c>
      <c r="AX42" s="143">
        <f t="shared" si="71"/>
        <v>681825</v>
      </c>
      <c r="AY42" s="143">
        <f t="shared" si="71"/>
        <v>40485</v>
      </c>
      <c r="AZ42" s="143">
        <f t="shared" si="71"/>
        <v>40128</v>
      </c>
      <c r="BA42" s="143">
        <f t="shared" si="71"/>
        <v>130375</v>
      </c>
      <c r="BB42" s="143">
        <f t="shared" si="71"/>
        <v>0</v>
      </c>
      <c r="BC42" s="143">
        <f t="shared" si="71"/>
        <v>155199</v>
      </c>
      <c r="BD42" s="143">
        <f t="shared" si="71"/>
        <v>254457</v>
      </c>
      <c r="BE42" s="143">
        <f t="shared" si="71"/>
        <v>184119</v>
      </c>
      <c r="BF42" s="143">
        <f t="shared" si="71"/>
        <v>70338</v>
      </c>
      <c r="BG42" s="143">
        <f t="shared" si="71"/>
        <v>41136</v>
      </c>
      <c r="BH42" s="143">
        <f t="shared" si="71"/>
        <v>77718</v>
      </c>
      <c r="BI42" s="143">
        <f t="shared" si="71"/>
        <v>113519</v>
      </c>
      <c r="BJ42" s="143">
        <f t="shared" si="71"/>
        <v>25689</v>
      </c>
      <c r="BK42" s="143">
        <f t="shared" si="71"/>
        <v>351188</v>
      </c>
      <c r="BL42" s="143">
        <f t="shared" si="71"/>
        <v>46056</v>
      </c>
      <c r="BM42" s="143">
        <f t="shared" si="71"/>
        <v>57057</v>
      </c>
      <c r="BN42" s="143">
        <f t="shared" si="71"/>
        <v>221904</v>
      </c>
      <c r="BO42" s="143">
        <f t="shared" si="71"/>
        <v>38695</v>
      </c>
      <c r="BP42" s="143">
        <f t="shared" si="71"/>
        <v>139708</v>
      </c>
      <c r="BQ42" s="143">
        <f t="shared" ref="BQ42:CC42" si="72">MAX(BQ40:BQ41)</f>
        <v>19170</v>
      </c>
      <c r="BR42" s="143">
        <f t="shared" si="72"/>
        <v>152219</v>
      </c>
      <c r="BS42" s="143">
        <f t="shared" si="72"/>
        <v>41000</v>
      </c>
      <c r="BT42" s="143">
        <f t="shared" si="72"/>
        <v>1518593</v>
      </c>
      <c r="BU42" s="143">
        <f t="shared" si="72"/>
        <v>19154</v>
      </c>
      <c r="BV42" s="143">
        <f t="shared" si="72"/>
        <v>32731</v>
      </c>
      <c r="BW42" s="143">
        <f t="shared" si="72"/>
        <v>22552</v>
      </c>
      <c r="BX42" s="143">
        <f t="shared" si="72"/>
        <v>73561</v>
      </c>
      <c r="BY42" s="143">
        <f t="shared" si="72"/>
        <v>190600</v>
      </c>
      <c r="BZ42" s="143">
        <f t="shared" si="72"/>
        <v>48436</v>
      </c>
      <c r="CA42" s="143">
        <f t="shared" si="72"/>
        <v>4788341</v>
      </c>
      <c r="CB42" s="143">
        <f t="shared" si="72"/>
        <v>480200</v>
      </c>
      <c r="CC42" s="143">
        <f t="shared" si="72"/>
        <v>26430</v>
      </c>
    </row>
    <row r="43" spans="1:89" s="125" customFormat="1" x14ac:dyDescent="0.2">
      <c r="A43" s="137" t="s">
        <v>71</v>
      </c>
      <c r="B43" s="125" t="s">
        <v>380</v>
      </c>
      <c r="C43" s="125">
        <v>2007</v>
      </c>
      <c r="D43" s="142">
        <f>D158</f>
        <v>6355</v>
      </c>
      <c r="E43" s="142">
        <f t="shared" ref="E43:BP43" si="73">E158</f>
        <v>264432</v>
      </c>
      <c r="F43" s="142">
        <f t="shared" si="73"/>
        <v>133838</v>
      </c>
      <c r="G43" s="142">
        <f t="shared" si="73"/>
        <v>42630</v>
      </c>
      <c r="H43" s="142">
        <f t="shared" si="73"/>
        <v>164692</v>
      </c>
      <c r="I43" s="142">
        <f t="shared" si="73"/>
        <v>294586</v>
      </c>
      <c r="J43" s="142">
        <f t="shared" si="73"/>
        <v>53215</v>
      </c>
      <c r="K43" s="142">
        <f t="shared" si="73"/>
        <v>262358</v>
      </c>
      <c r="L43" s="142">
        <f t="shared" si="73"/>
        <v>49100</v>
      </c>
      <c r="M43" s="142">
        <f t="shared" si="73"/>
        <v>25702</v>
      </c>
      <c r="N43" s="142">
        <f t="shared" si="73"/>
        <v>4761</v>
      </c>
      <c r="O43" s="142">
        <f t="shared" si="73"/>
        <v>141969</v>
      </c>
      <c r="P43" s="142">
        <f t="shared" si="73"/>
        <v>5279</v>
      </c>
      <c r="Q43" s="142">
        <f t="shared" si="73"/>
        <v>5675</v>
      </c>
      <c r="R43" s="142">
        <f t="shared" si="73"/>
        <v>0</v>
      </c>
      <c r="S43" s="142">
        <f t="shared" si="73"/>
        <v>50685</v>
      </c>
      <c r="T43" s="142">
        <f t="shared" si="73"/>
        <v>482475</v>
      </c>
      <c r="U43" s="142">
        <f t="shared" si="73"/>
        <v>11851</v>
      </c>
      <c r="V43" s="142">
        <f t="shared" si="73"/>
        <v>1285767</v>
      </c>
      <c r="W43" s="142">
        <f t="shared" si="73"/>
        <v>68192</v>
      </c>
      <c r="X43" s="142">
        <f t="shared" si="73"/>
        <v>10809</v>
      </c>
      <c r="Y43" s="142">
        <f t="shared" si="73"/>
        <v>107800</v>
      </c>
      <c r="Z43" s="142">
        <f t="shared" si="73"/>
        <v>99374</v>
      </c>
      <c r="AA43" s="142">
        <f t="shared" si="73"/>
        <v>14323</v>
      </c>
      <c r="AB43" s="142">
        <f t="shared" si="73"/>
        <v>1924</v>
      </c>
      <c r="AC43" s="142">
        <f t="shared" si="73"/>
        <v>31327</v>
      </c>
      <c r="AD43" s="142">
        <f t="shared" si="73"/>
        <v>167454</v>
      </c>
      <c r="AE43" s="142">
        <f t="shared" si="73"/>
        <v>157232</v>
      </c>
      <c r="AF43" s="142">
        <f t="shared" si="73"/>
        <v>10222</v>
      </c>
      <c r="AG43" s="142">
        <f t="shared" si="73"/>
        <v>33692</v>
      </c>
      <c r="AH43" s="142">
        <f t="shared" si="73"/>
        <v>252612</v>
      </c>
      <c r="AI43" s="142">
        <f t="shared" si="73"/>
        <v>77787</v>
      </c>
      <c r="AJ43" s="142">
        <f t="shared" si="73"/>
        <v>101227</v>
      </c>
      <c r="AK43" s="142">
        <f t="shared" si="73"/>
        <v>18375</v>
      </c>
      <c r="AL43" s="142">
        <f t="shared" si="73"/>
        <v>975908</v>
      </c>
      <c r="AM43" s="142">
        <f t="shared" si="73"/>
        <v>4498</v>
      </c>
      <c r="AN43" s="142">
        <f t="shared" si="73"/>
        <v>32628</v>
      </c>
      <c r="AO43" s="142">
        <f t="shared" si="73"/>
        <v>637700</v>
      </c>
      <c r="AP43" s="142">
        <f t="shared" si="73"/>
        <v>3399384</v>
      </c>
      <c r="AQ43" s="142">
        <f t="shared" si="73"/>
        <v>1239616</v>
      </c>
      <c r="AR43" s="142">
        <f t="shared" si="73"/>
        <v>41342</v>
      </c>
      <c r="AS43" s="142">
        <f t="shared" si="73"/>
        <v>18475</v>
      </c>
      <c r="AT43" s="142">
        <f t="shared" si="73"/>
        <v>111275</v>
      </c>
      <c r="AU43" s="142">
        <f t="shared" si="73"/>
        <v>320111</v>
      </c>
      <c r="AV43" s="142">
        <f t="shared" si="73"/>
        <v>45049</v>
      </c>
      <c r="AW43" s="142">
        <f t="shared" si="73"/>
        <v>35515</v>
      </c>
      <c r="AX43" s="142">
        <f t="shared" si="73"/>
        <v>576717</v>
      </c>
      <c r="AY43" s="142">
        <f t="shared" si="73"/>
        <v>33778</v>
      </c>
      <c r="AZ43" s="142">
        <f t="shared" si="73"/>
        <v>36784</v>
      </c>
      <c r="BA43" s="142">
        <f t="shared" si="73"/>
        <v>111065</v>
      </c>
      <c r="BB43" s="142">
        <f t="shared" si="73"/>
        <v>0</v>
      </c>
      <c r="BC43" s="142">
        <f t="shared" si="73"/>
        <v>129498</v>
      </c>
      <c r="BD43" s="142">
        <f t="shared" si="73"/>
        <v>212508</v>
      </c>
      <c r="BE43" s="142">
        <f t="shared" si="73"/>
        <v>152115</v>
      </c>
      <c r="BF43" s="142">
        <f t="shared" si="73"/>
        <v>60393</v>
      </c>
      <c r="BG43" s="142">
        <f t="shared" si="73"/>
        <v>32243</v>
      </c>
      <c r="BH43" s="142">
        <f t="shared" si="73"/>
        <v>68783</v>
      </c>
      <c r="BI43" s="142">
        <f t="shared" si="73"/>
        <v>92806</v>
      </c>
      <c r="BJ43" s="142">
        <f t="shared" si="73"/>
        <v>21945</v>
      </c>
      <c r="BK43" s="142">
        <f t="shared" si="73"/>
        <v>286846</v>
      </c>
      <c r="BL43" s="142">
        <f t="shared" si="73"/>
        <v>41714</v>
      </c>
      <c r="BM43" s="142">
        <f t="shared" si="73"/>
        <v>52880</v>
      </c>
      <c r="BN43" s="142">
        <f t="shared" si="73"/>
        <v>198924</v>
      </c>
      <c r="BO43" s="142">
        <f t="shared" si="73"/>
        <v>31160</v>
      </c>
      <c r="BP43" s="142">
        <f t="shared" si="73"/>
        <v>115546</v>
      </c>
      <c r="BQ43" s="142">
        <f t="shared" ref="BQ43:CK43" si="74">BQ158</f>
        <v>14410</v>
      </c>
      <c r="BR43" s="142">
        <f t="shared" si="74"/>
        <v>139052</v>
      </c>
      <c r="BS43" s="142">
        <f t="shared" si="74"/>
        <v>34800</v>
      </c>
      <c r="BT43" s="142">
        <f t="shared" si="74"/>
        <v>1211502</v>
      </c>
      <c r="BU43" s="142">
        <f t="shared" si="74"/>
        <v>17421</v>
      </c>
      <c r="BV43" s="142">
        <f t="shared" si="74"/>
        <v>23280</v>
      </c>
      <c r="BW43" s="142">
        <f t="shared" si="74"/>
        <v>15505</v>
      </c>
      <c r="BX43" s="142">
        <f t="shared" si="74"/>
        <v>61686</v>
      </c>
      <c r="BY43" s="142">
        <f t="shared" si="74"/>
        <v>167300</v>
      </c>
      <c r="BZ43" s="142">
        <f t="shared" si="74"/>
        <v>39554</v>
      </c>
      <c r="CA43" s="142">
        <f t="shared" si="74"/>
        <v>4170644</v>
      </c>
      <c r="CB43" s="142">
        <f t="shared" si="74"/>
        <v>423075</v>
      </c>
      <c r="CC43" s="142">
        <f t="shared" si="74"/>
        <v>20908</v>
      </c>
      <c r="CD43" s="142">
        <f t="shared" si="74"/>
        <v>231959</v>
      </c>
      <c r="CE43" s="142">
        <f t="shared" si="74"/>
        <v>84473</v>
      </c>
      <c r="CF43" s="142">
        <f t="shared" si="74"/>
        <v>15251</v>
      </c>
      <c r="CG43" s="142">
        <f t="shared" si="74"/>
        <v>24000</v>
      </c>
      <c r="CH43" s="142">
        <f t="shared" si="74"/>
        <v>10450</v>
      </c>
      <c r="CI43" s="142">
        <f t="shared" si="74"/>
        <v>73257</v>
      </c>
      <c r="CJ43" s="142">
        <f t="shared" si="74"/>
        <v>153126</v>
      </c>
      <c r="CK43" s="142">
        <f t="shared" si="74"/>
        <v>66316</v>
      </c>
    </row>
    <row r="44" spans="1:89" s="125" customFormat="1" x14ac:dyDescent="0.2">
      <c r="A44" s="137" t="s">
        <v>72</v>
      </c>
      <c r="B44" s="125" t="s">
        <v>379</v>
      </c>
      <c r="C44" s="125">
        <v>2007</v>
      </c>
      <c r="D44" s="142">
        <f>D160</f>
        <v>92</v>
      </c>
      <c r="E44" s="142">
        <f t="shared" ref="E44:BP45" si="75">E160</f>
        <v>1445</v>
      </c>
      <c r="F44" s="142">
        <f t="shared" si="75"/>
        <v>746</v>
      </c>
      <c r="G44" s="142">
        <f t="shared" si="75"/>
        <v>290</v>
      </c>
      <c r="H44" s="142">
        <f t="shared" si="75"/>
        <v>490</v>
      </c>
      <c r="I44" s="142">
        <f t="shared" si="75"/>
        <v>1548</v>
      </c>
      <c r="J44" s="142">
        <f t="shared" si="75"/>
        <v>322</v>
      </c>
      <c r="K44" s="142">
        <f t="shared" si="75"/>
        <v>1101</v>
      </c>
      <c r="L44" s="142">
        <f t="shared" si="75"/>
        <v>525</v>
      </c>
      <c r="M44" s="142">
        <f t="shared" si="75"/>
        <v>146</v>
      </c>
      <c r="N44" s="142">
        <f t="shared" si="75"/>
        <v>27</v>
      </c>
      <c r="O44" s="142">
        <f t="shared" si="75"/>
        <v>782</v>
      </c>
      <c r="P44" s="142">
        <f t="shared" si="75"/>
        <v>21</v>
      </c>
      <c r="Q44" s="142">
        <f t="shared" si="75"/>
        <v>27</v>
      </c>
      <c r="R44" s="142">
        <f t="shared" si="75"/>
        <v>0</v>
      </c>
      <c r="S44" s="142">
        <f t="shared" si="75"/>
        <v>146</v>
      </c>
      <c r="T44" s="142">
        <f t="shared" si="75"/>
        <v>1133</v>
      </c>
      <c r="U44" s="142">
        <f t="shared" si="75"/>
        <v>196</v>
      </c>
      <c r="V44" s="142">
        <f t="shared" si="75"/>
        <v>5180</v>
      </c>
      <c r="W44" s="142">
        <f t="shared" si="75"/>
        <v>251</v>
      </c>
      <c r="X44" s="142">
        <f t="shared" si="75"/>
        <v>137</v>
      </c>
      <c r="Y44" s="142">
        <f t="shared" si="75"/>
        <v>469</v>
      </c>
      <c r="Z44" s="142">
        <f t="shared" si="75"/>
        <v>274</v>
      </c>
      <c r="AA44" s="142">
        <f t="shared" si="75"/>
        <v>84</v>
      </c>
      <c r="AB44" s="142">
        <f t="shared" si="75"/>
        <v>9</v>
      </c>
      <c r="AC44" s="142">
        <f t="shared" si="75"/>
        <v>1823</v>
      </c>
      <c r="AD44" s="142">
        <f t="shared" si="75"/>
        <v>871</v>
      </c>
      <c r="AE44" s="142">
        <f t="shared" si="75"/>
        <v>833</v>
      </c>
      <c r="AF44" s="142">
        <f t="shared" si="75"/>
        <v>38</v>
      </c>
      <c r="AG44" s="142">
        <f t="shared" si="75"/>
        <v>235</v>
      </c>
      <c r="AH44" s="142">
        <f t="shared" si="75"/>
        <v>1030</v>
      </c>
      <c r="AI44" s="142">
        <f t="shared" si="75"/>
        <v>1706</v>
      </c>
      <c r="AJ44" s="142">
        <f t="shared" si="75"/>
        <v>1344</v>
      </c>
      <c r="AK44" s="142">
        <f t="shared" si="75"/>
        <v>68</v>
      </c>
      <c r="AL44" s="142">
        <f t="shared" si="75"/>
        <v>3343</v>
      </c>
      <c r="AM44" s="142">
        <f t="shared" si="75"/>
        <v>21</v>
      </c>
      <c r="AN44" s="142">
        <f t="shared" si="75"/>
        <v>65</v>
      </c>
      <c r="AO44" s="142">
        <f t="shared" si="75"/>
        <v>2702</v>
      </c>
      <c r="AP44" s="142">
        <f t="shared" si="75"/>
        <v>120231</v>
      </c>
      <c r="AQ44" s="142">
        <f t="shared" si="75"/>
        <v>5739</v>
      </c>
      <c r="AR44" s="142">
        <f t="shared" si="75"/>
        <v>637</v>
      </c>
      <c r="AS44" s="142">
        <f t="shared" si="75"/>
        <v>98</v>
      </c>
      <c r="AT44" s="142">
        <f t="shared" si="75"/>
        <v>348</v>
      </c>
      <c r="AU44" s="142">
        <f t="shared" si="75"/>
        <v>1840</v>
      </c>
      <c r="AV44" s="142">
        <f t="shared" si="75"/>
        <v>114</v>
      </c>
      <c r="AW44" s="142">
        <f t="shared" si="75"/>
        <v>355</v>
      </c>
      <c r="AX44" s="142">
        <f t="shared" si="75"/>
        <v>2609</v>
      </c>
      <c r="AY44" s="142">
        <f t="shared" si="75"/>
        <v>106</v>
      </c>
      <c r="AZ44" s="142">
        <f t="shared" si="75"/>
        <v>115</v>
      </c>
      <c r="BA44" s="142">
        <f t="shared" si="75"/>
        <v>833</v>
      </c>
      <c r="BB44" s="142">
        <f t="shared" si="75"/>
        <v>4</v>
      </c>
      <c r="BC44" s="142">
        <f t="shared" si="75"/>
        <v>1034</v>
      </c>
      <c r="BD44" s="142">
        <f t="shared" si="75"/>
        <v>2773</v>
      </c>
      <c r="BE44" s="142">
        <f t="shared" si="75"/>
        <v>1658</v>
      </c>
      <c r="BF44" s="142">
        <f t="shared" si="75"/>
        <v>1115</v>
      </c>
      <c r="BG44" s="142">
        <f t="shared" si="75"/>
        <v>337</v>
      </c>
      <c r="BH44" s="142">
        <f t="shared" si="75"/>
        <v>655</v>
      </c>
      <c r="BI44" s="142">
        <f t="shared" si="75"/>
        <v>608</v>
      </c>
      <c r="BJ44" s="142">
        <f t="shared" si="75"/>
        <v>370</v>
      </c>
      <c r="BK44" s="142">
        <f t="shared" si="75"/>
        <v>1397</v>
      </c>
      <c r="BL44" s="142">
        <f t="shared" si="75"/>
        <v>159</v>
      </c>
      <c r="BM44" s="142">
        <f t="shared" si="75"/>
        <v>302</v>
      </c>
      <c r="BN44" s="142">
        <f t="shared" si="75"/>
        <v>953</v>
      </c>
      <c r="BO44" s="142">
        <f t="shared" si="75"/>
        <v>146</v>
      </c>
      <c r="BP44" s="142">
        <f t="shared" si="75"/>
        <v>725</v>
      </c>
      <c r="BQ44" s="142">
        <f t="shared" ref="BQ44:CK46" si="76">BQ160</f>
        <v>128</v>
      </c>
      <c r="BR44" s="142">
        <f t="shared" si="76"/>
        <v>545</v>
      </c>
      <c r="BS44" s="142">
        <f t="shared" si="76"/>
        <v>310</v>
      </c>
      <c r="BT44" s="142">
        <f t="shared" si="76"/>
        <v>6200</v>
      </c>
      <c r="BU44" s="142">
        <f t="shared" si="76"/>
        <v>55</v>
      </c>
      <c r="BV44" s="142">
        <f t="shared" si="76"/>
        <v>87</v>
      </c>
      <c r="BW44" s="142">
        <f t="shared" si="76"/>
        <v>211</v>
      </c>
      <c r="BX44" s="142">
        <f t="shared" si="76"/>
        <v>240</v>
      </c>
      <c r="BY44" s="142">
        <f t="shared" si="76"/>
        <v>1160</v>
      </c>
      <c r="BZ44" s="142">
        <f t="shared" si="76"/>
        <v>153</v>
      </c>
      <c r="CA44" s="142">
        <f t="shared" si="76"/>
        <v>16700</v>
      </c>
      <c r="CB44" s="142">
        <f t="shared" si="76"/>
        <v>2066</v>
      </c>
      <c r="CC44" s="142">
        <f t="shared" si="76"/>
        <v>229</v>
      </c>
      <c r="CD44" s="142">
        <f t="shared" si="76"/>
        <v>1522.5</v>
      </c>
      <c r="CE44" s="142">
        <f t="shared" si="76"/>
        <v>438</v>
      </c>
      <c r="CF44" s="142">
        <f t="shared" si="76"/>
        <v>73</v>
      </c>
      <c r="CG44" s="142">
        <f t="shared" si="76"/>
        <v>65</v>
      </c>
      <c r="CH44" s="142">
        <f t="shared" si="76"/>
        <v>36</v>
      </c>
      <c r="CI44" s="142">
        <f t="shared" si="76"/>
        <v>435</v>
      </c>
      <c r="CJ44" s="142">
        <f t="shared" si="76"/>
        <v>1021</v>
      </c>
      <c r="CK44" s="142">
        <f t="shared" si="76"/>
        <v>268</v>
      </c>
    </row>
    <row r="45" spans="1:89" s="125" customFormat="1" x14ac:dyDescent="0.2">
      <c r="A45" s="137" t="s">
        <v>73</v>
      </c>
      <c r="B45" s="125" t="s">
        <v>378</v>
      </c>
      <c r="C45" s="125">
        <v>2007</v>
      </c>
      <c r="D45" s="142">
        <f t="shared" ref="D45:S46" si="77">D161</f>
        <v>92</v>
      </c>
      <c r="E45" s="142">
        <f t="shared" si="77"/>
        <v>652</v>
      </c>
      <c r="F45" s="142">
        <f t="shared" si="77"/>
        <v>577</v>
      </c>
      <c r="G45" s="142">
        <f t="shared" si="77"/>
        <v>252</v>
      </c>
      <c r="H45" s="142">
        <f t="shared" si="77"/>
        <v>273</v>
      </c>
      <c r="I45" s="142">
        <f t="shared" si="77"/>
        <v>925</v>
      </c>
      <c r="J45" s="142">
        <f t="shared" si="77"/>
        <v>213</v>
      </c>
      <c r="K45" s="142">
        <f t="shared" si="77"/>
        <v>728</v>
      </c>
      <c r="L45" s="142">
        <f t="shared" si="77"/>
        <v>481</v>
      </c>
      <c r="M45" s="142">
        <f t="shared" si="77"/>
        <v>77</v>
      </c>
      <c r="N45" s="142">
        <f t="shared" si="77"/>
        <v>26</v>
      </c>
      <c r="O45" s="142">
        <f t="shared" si="77"/>
        <v>568</v>
      </c>
      <c r="P45" s="142">
        <f t="shared" si="77"/>
        <v>17</v>
      </c>
      <c r="Q45" s="142">
        <f t="shared" si="77"/>
        <v>15</v>
      </c>
      <c r="R45" s="142">
        <f t="shared" si="77"/>
        <v>0</v>
      </c>
      <c r="S45" s="142">
        <f t="shared" si="77"/>
        <v>90</v>
      </c>
      <c r="T45" s="142">
        <f t="shared" si="75"/>
        <v>723</v>
      </c>
      <c r="U45" s="142">
        <f t="shared" si="75"/>
        <v>174</v>
      </c>
      <c r="V45" s="142">
        <f t="shared" si="75"/>
        <v>1799</v>
      </c>
      <c r="W45" s="142">
        <f t="shared" si="75"/>
        <v>203</v>
      </c>
      <c r="X45" s="142">
        <f t="shared" si="75"/>
        <v>126</v>
      </c>
      <c r="Y45" s="142">
        <f t="shared" si="75"/>
        <v>233</v>
      </c>
      <c r="Z45" s="142">
        <f t="shared" si="75"/>
        <v>184</v>
      </c>
      <c r="AA45" s="142">
        <f t="shared" si="75"/>
        <v>76</v>
      </c>
      <c r="AB45" s="142">
        <f t="shared" si="75"/>
        <v>8</v>
      </c>
      <c r="AC45" s="142">
        <f t="shared" si="75"/>
        <v>1822</v>
      </c>
      <c r="AD45" s="142">
        <f t="shared" si="75"/>
        <v>696</v>
      </c>
      <c r="AE45" s="142">
        <f t="shared" si="75"/>
        <v>660</v>
      </c>
      <c r="AF45" s="142">
        <f t="shared" si="75"/>
        <v>36</v>
      </c>
      <c r="AG45" s="142">
        <f t="shared" si="75"/>
        <v>178</v>
      </c>
      <c r="AH45" s="142">
        <f t="shared" si="75"/>
        <v>426</v>
      </c>
      <c r="AI45" s="142">
        <f t="shared" si="75"/>
        <v>1625</v>
      </c>
      <c r="AJ45" s="142">
        <f t="shared" si="75"/>
        <v>881</v>
      </c>
      <c r="AK45" s="142">
        <f t="shared" si="75"/>
        <v>57</v>
      </c>
      <c r="AL45" s="142">
        <f t="shared" si="75"/>
        <v>1504</v>
      </c>
      <c r="AM45" s="142">
        <f t="shared" si="75"/>
        <v>18</v>
      </c>
      <c r="AN45" s="142">
        <f t="shared" si="75"/>
        <v>56</v>
      </c>
      <c r="AO45" s="142">
        <f t="shared" si="75"/>
        <v>800</v>
      </c>
      <c r="AP45" s="142">
        <f t="shared" si="75"/>
        <v>115990</v>
      </c>
      <c r="AQ45" s="142">
        <f t="shared" si="75"/>
        <v>2898</v>
      </c>
      <c r="AR45" s="142">
        <f t="shared" si="75"/>
        <v>521</v>
      </c>
      <c r="AS45" s="142">
        <f t="shared" si="75"/>
        <v>88</v>
      </c>
      <c r="AT45" s="142">
        <f t="shared" si="75"/>
        <v>242</v>
      </c>
      <c r="AU45" s="142">
        <f t="shared" si="75"/>
        <v>1043</v>
      </c>
      <c r="AV45" s="142">
        <f t="shared" si="75"/>
        <v>95</v>
      </c>
      <c r="AW45" s="142">
        <f t="shared" si="75"/>
        <v>285</v>
      </c>
      <c r="AX45" s="142">
        <f t="shared" si="75"/>
        <v>1274</v>
      </c>
      <c r="AY45" s="142">
        <f t="shared" si="75"/>
        <v>81</v>
      </c>
      <c r="AZ45" s="142">
        <f t="shared" si="75"/>
        <v>79</v>
      </c>
      <c r="BA45" s="142">
        <f t="shared" si="75"/>
        <v>540</v>
      </c>
      <c r="BB45" s="142">
        <f t="shared" si="75"/>
        <v>3</v>
      </c>
      <c r="BC45" s="142">
        <f t="shared" si="75"/>
        <v>580</v>
      </c>
      <c r="BD45" s="142">
        <f t="shared" si="75"/>
        <v>2016</v>
      </c>
      <c r="BE45" s="142">
        <f t="shared" si="75"/>
        <v>989</v>
      </c>
      <c r="BF45" s="142">
        <f t="shared" si="75"/>
        <v>1027</v>
      </c>
      <c r="BG45" s="142">
        <f t="shared" si="75"/>
        <v>247</v>
      </c>
      <c r="BH45" s="142">
        <f t="shared" si="75"/>
        <v>573</v>
      </c>
      <c r="BI45" s="142">
        <f t="shared" si="75"/>
        <v>513</v>
      </c>
      <c r="BJ45" s="142">
        <f t="shared" si="75"/>
        <v>365</v>
      </c>
      <c r="BK45" s="142">
        <f t="shared" si="75"/>
        <v>545</v>
      </c>
      <c r="BL45" s="142">
        <f t="shared" si="75"/>
        <v>93</v>
      </c>
      <c r="BM45" s="142">
        <f t="shared" si="75"/>
        <v>245</v>
      </c>
      <c r="BN45" s="142">
        <f t="shared" si="75"/>
        <v>513</v>
      </c>
      <c r="BO45" s="142">
        <f t="shared" si="75"/>
        <v>127</v>
      </c>
      <c r="BP45" s="142">
        <f t="shared" si="75"/>
        <v>611</v>
      </c>
      <c r="BQ45" s="142">
        <f t="shared" si="76"/>
        <v>117</v>
      </c>
      <c r="BR45" s="142">
        <f t="shared" si="76"/>
        <v>384</v>
      </c>
      <c r="BS45" s="142">
        <f t="shared" si="76"/>
        <v>296</v>
      </c>
      <c r="BT45" s="142">
        <f t="shared" si="76"/>
        <v>1906</v>
      </c>
      <c r="BU45" s="142">
        <f t="shared" si="76"/>
        <v>53</v>
      </c>
      <c r="BV45" s="142">
        <f t="shared" si="76"/>
        <v>78</v>
      </c>
      <c r="BW45" s="142">
        <f t="shared" si="76"/>
        <v>205</v>
      </c>
      <c r="BX45" s="142">
        <f t="shared" si="76"/>
        <v>160</v>
      </c>
      <c r="BY45" s="142">
        <f t="shared" si="76"/>
        <v>929</v>
      </c>
      <c r="BZ45" s="142">
        <f t="shared" si="76"/>
        <v>102</v>
      </c>
      <c r="CA45" s="142">
        <f t="shared" si="76"/>
        <v>9100</v>
      </c>
      <c r="CB45" s="142">
        <f t="shared" si="76"/>
        <v>1386</v>
      </c>
      <c r="CC45" s="142">
        <f t="shared" si="76"/>
        <v>125</v>
      </c>
      <c r="CD45" s="142">
        <f t="shared" si="76"/>
        <v>1042.5</v>
      </c>
      <c r="CE45" s="142">
        <f t="shared" si="76"/>
        <v>329</v>
      </c>
      <c r="CF45" s="142">
        <f t="shared" si="76"/>
        <v>64</v>
      </c>
      <c r="CG45" s="142">
        <f t="shared" si="76"/>
        <v>52</v>
      </c>
      <c r="CH45" s="142">
        <f t="shared" si="76"/>
        <v>25</v>
      </c>
      <c r="CI45" s="142">
        <f t="shared" si="76"/>
        <v>309</v>
      </c>
      <c r="CJ45" s="142">
        <f t="shared" si="76"/>
        <v>491</v>
      </c>
      <c r="CK45" s="142">
        <f t="shared" si="76"/>
        <v>152</v>
      </c>
    </row>
    <row r="46" spans="1:89" s="125" customFormat="1" x14ac:dyDescent="0.2">
      <c r="A46" s="137" t="s">
        <v>74</v>
      </c>
      <c r="B46" s="125" t="s">
        <v>377</v>
      </c>
      <c r="C46" s="125">
        <v>2007</v>
      </c>
      <c r="D46" s="142">
        <f t="shared" si="77"/>
        <v>0</v>
      </c>
      <c r="E46" s="142">
        <f t="shared" ref="E46:BP46" si="78">E162</f>
        <v>793</v>
      </c>
      <c r="F46" s="142">
        <f t="shared" si="78"/>
        <v>169</v>
      </c>
      <c r="G46" s="142">
        <f t="shared" si="78"/>
        <v>38</v>
      </c>
      <c r="H46" s="142">
        <f t="shared" si="78"/>
        <v>217</v>
      </c>
      <c r="I46" s="142">
        <f t="shared" si="78"/>
        <v>623</v>
      </c>
      <c r="J46" s="142">
        <f t="shared" si="78"/>
        <v>109</v>
      </c>
      <c r="K46" s="142">
        <f t="shared" si="78"/>
        <v>373</v>
      </c>
      <c r="L46" s="142">
        <f t="shared" si="78"/>
        <v>44</v>
      </c>
      <c r="M46" s="142">
        <f t="shared" si="78"/>
        <v>69</v>
      </c>
      <c r="N46" s="142">
        <f t="shared" si="78"/>
        <v>1</v>
      </c>
      <c r="O46" s="142">
        <f t="shared" si="78"/>
        <v>214</v>
      </c>
      <c r="P46" s="142">
        <f t="shared" si="78"/>
        <v>4</v>
      </c>
      <c r="Q46" s="142">
        <f t="shared" si="78"/>
        <v>12</v>
      </c>
      <c r="R46" s="142">
        <f t="shared" si="78"/>
        <v>0</v>
      </c>
      <c r="S46" s="142">
        <f t="shared" si="78"/>
        <v>56</v>
      </c>
      <c r="T46" s="142">
        <f t="shared" si="78"/>
        <v>410</v>
      </c>
      <c r="U46" s="142">
        <f t="shared" si="78"/>
        <v>22</v>
      </c>
      <c r="V46" s="142">
        <f t="shared" si="78"/>
        <v>3381</v>
      </c>
      <c r="W46" s="142">
        <f t="shared" si="78"/>
        <v>48</v>
      </c>
      <c r="X46" s="142">
        <f t="shared" si="78"/>
        <v>11</v>
      </c>
      <c r="Y46" s="142">
        <f t="shared" si="78"/>
        <v>236</v>
      </c>
      <c r="Z46" s="142">
        <f t="shared" si="78"/>
        <v>90</v>
      </c>
      <c r="AA46" s="142">
        <f t="shared" si="78"/>
        <v>8</v>
      </c>
      <c r="AB46" s="142">
        <f t="shared" si="78"/>
        <v>1</v>
      </c>
      <c r="AC46" s="142">
        <f t="shared" si="78"/>
        <v>1</v>
      </c>
      <c r="AD46" s="142">
        <f t="shared" si="78"/>
        <v>175</v>
      </c>
      <c r="AE46" s="142">
        <f t="shared" si="78"/>
        <v>173</v>
      </c>
      <c r="AF46" s="142">
        <f t="shared" si="78"/>
        <v>2</v>
      </c>
      <c r="AG46" s="142">
        <f t="shared" si="78"/>
        <v>57</v>
      </c>
      <c r="AH46" s="142">
        <f t="shared" si="78"/>
        <v>604</v>
      </c>
      <c r="AI46" s="142">
        <f t="shared" si="78"/>
        <v>81</v>
      </c>
      <c r="AJ46" s="142">
        <f t="shared" si="78"/>
        <v>463</v>
      </c>
      <c r="AK46" s="142">
        <f t="shared" si="78"/>
        <v>11</v>
      </c>
      <c r="AL46" s="142">
        <f t="shared" si="78"/>
        <v>1839</v>
      </c>
      <c r="AM46" s="142">
        <f t="shared" si="78"/>
        <v>3</v>
      </c>
      <c r="AN46" s="142">
        <f t="shared" si="78"/>
        <v>9</v>
      </c>
      <c r="AO46" s="142">
        <f t="shared" si="78"/>
        <v>1902</v>
      </c>
      <c r="AP46" s="142">
        <f t="shared" si="78"/>
        <v>4241</v>
      </c>
      <c r="AQ46" s="142">
        <f t="shared" si="78"/>
        <v>2841</v>
      </c>
      <c r="AR46" s="142">
        <f t="shared" si="78"/>
        <v>116</v>
      </c>
      <c r="AS46" s="142">
        <f t="shared" si="78"/>
        <v>10</v>
      </c>
      <c r="AT46" s="142">
        <f t="shared" si="78"/>
        <v>106</v>
      </c>
      <c r="AU46" s="142">
        <f t="shared" si="78"/>
        <v>797</v>
      </c>
      <c r="AV46" s="142">
        <f t="shared" si="78"/>
        <v>19</v>
      </c>
      <c r="AW46" s="142">
        <f t="shared" si="78"/>
        <v>70</v>
      </c>
      <c r="AX46" s="142">
        <f t="shared" si="78"/>
        <v>1335</v>
      </c>
      <c r="AY46" s="142">
        <f t="shared" si="78"/>
        <v>25</v>
      </c>
      <c r="AZ46" s="142">
        <f t="shared" si="78"/>
        <v>36</v>
      </c>
      <c r="BA46" s="142">
        <f t="shared" si="78"/>
        <v>293</v>
      </c>
      <c r="BB46" s="142">
        <f t="shared" si="78"/>
        <v>1</v>
      </c>
      <c r="BC46" s="142">
        <f t="shared" si="78"/>
        <v>454</v>
      </c>
      <c r="BD46" s="142">
        <f t="shared" si="78"/>
        <v>757</v>
      </c>
      <c r="BE46" s="142">
        <f t="shared" si="78"/>
        <v>669</v>
      </c>
      <c r="BF46" s="142">
        <f t="shared" si="78"/>
        <v>88</v>
      </c>
      <c r="BG46" s="142">
        <f t="shared" si="78"/>
        <v>90</v>
      </c>
      <c r="BH46" s="142">
        <f t="shared" si="78"/>
        <v>82</v>
      </c>
      <c r="BI46" s="142">
        <f t="shared" si="78"/>
        <v>95</v>
      </c>
      <c r="BJ46" s="142">
        <f t="shared" si="78"/>
        <v>5</v>
      </c>
      <c r="BK46" s="142">
        <f t="shared" si="78"/>
        <v>852</v>
      </c>
      <c r="BL46" s="142">
        <f t="shared" si="78"/>
        <v>66</v>
      </c>
      <c r="BM46" s="142">
        <f t="shared" si="78"/>
        <v>57</v>
      </c>
      <c r="BN46" s="142">
        <f t="shared" si="78"/>
        <v>440</v>
      </c>
      <c r="BO46" s="142">
        <f t="shared" si="78"/>
        <v>19</v>
      </c>
      <c r="BP46" s="142">
        <f t="shared" si="78"/>
        <v>114</v>
      </c>
      <c r="BQ46" s="142">
        <f t="shared" si="76"/>
        <v>11</v>
      </c>
      <c r="BR46" s="142">
        <f t="shared" si="76"/>
        <v>161</v>
      </c>
      <c r="BS46" s="142">
        <f t="shared" si="76"/>
        <v>14</v>
      </c>
      <c r="BT46" s="142">
        <f t="shared" si="76"/>
        <v>4294</v>
      </c>
      <c r="BU46" s="142">
        <f t="shared" si="76"/>
        <v>2</v>
      </c>
      <c r="BV46" s="142">
        <f t="shared" si="76"/>
        <v>9</v>
      </c>
      <c r="BW46" s="142">
        <f t="shared" si="76"/>
        <v>6</v>
      </c>
      <c r="BX46" s="142">
        <f t="shared" si="76"/>
        <v>80</v>
      </c>
      <c r="BY46" s="142">
        <f t="shared" si="76"/>
        <v>231</v>
      </c>
      <c r="BZ46" s="142">
        <f t="shared" si="76"/>
        <v>51</v>
      </c>
      <c r="CA46" s="142">
        <f t="shared" si="76"/>
        <v>7600</v>
      </c>
      <c r="CB46" s="142">
        <f t="shared" si="76"/>
        <v>680</v>
      </c>
      <c r="CC46" s="142">
        <f t="shared" si="76"/>
        <v>104</v>
      </c>
      <c r="CD46" s="142">
        <f t="shared" si="76"/>
        <v>480</v>
      </c>
      <c r="CE46" s="142">
        <f t="shared" si="76"/>
        <v>109</v>
      </c>
      <c r="CF46" s="142">
        <f t="shared" si="76"/>
        <v>9</v>
      </c>
      <c r="CG46" s="142">
        <f t="shared" si="76"/>
        <v>13</v>
      </c>
      <c r="CH46" s="142">
        <f t="shared" si="76"/>
        <v>11</v>
      </c>
      <c r="CI46" s="142">
        <f t="shared" si="76"/>
        <v>126</v>
      </c>
      <c r="CJ46" s="142">
        <f t="shared" si="76"/>
        <v>530</v>
      </c>
      <c r="CK46" s="142">
        <f t="shared" si="76"/>
        <v>116</v>
      </c>
    </row>
    <row r="47" spans="1:89" s="125" customFormat="1" x14ac:dyDescent="0.2">
      <c r="A47" s="137" t="s">
        <v>75</v>
      </c>
      <c r="B47" s="125" t="s">
        <v>376</v>
      </c>
      <c r="C47" s="125">
        <v>2007</v>
      </c>
      <c r="D47" s="142">
        <f>D164</f>
        <v>47</v>
      </c>
      <c r="E47" s="142">
        <f t="shared" ref="E47:BP48" si="79">E164</f>
        <v>683</v>
      </c>
      <c r="F47" s="142">
        <f t="shared" si="79"/>
        <v>421</v>
      </c>
      <c r="G47" s="142">
        <f t="shared" si="79"/>
        <v>132</v>
      </c>
      <c r="H47" s="142">
        <f t="shared" si="79"/>
        <v>236</v>
      </c>
      <c r="I47" s="142">
        <f t="shared" si="79"/>
        <v>783</v>
      </c>
      <c r="J47" s="142">
        <f t="shared" si="79"/>
        <v>169</v>
      </c>
      <c r="K47" s="142">
        <f t="shared" si="79"/>
        <v>467</v>
      </c>
      <c r="L47" s="142">
        <f t="shared" si="79"/>
        <v>318</v>
      </c>
      <c r="M47" s="142">
        <f t="shared" si="79"/>
        <v>69</v>
      </c>
      <c r="N47" s="142">
        <f t="shared" si="79"/>
        <v>16</v>
      </c>
      <c r="O47" s="142">
        <f t="shared" si="79"/>
        <v>504</v>
      </c>
      <c r="P47" s="142">
        <f t="shared" si="79"/>
        <v>10</v>
      </c>
      <c r="Q47" s="142">
        <f t="shared" si="79"/>
        <v>12</v>
      </c>
      <c r="R47" s="142">
        <f t="shared" si="79"/>
        <v>0</v>
      </c>
      <c r="S47" s="142">
        <f t="shared" si="79"/>
        <v>72</v>
      </c>
      <c r="T47" s="142">
        <f t="shared" si="79"/>
        <v>612</v>
      </c>
      <c r="U47" s="142">
        <f t="shared" si="79"/>
        <v>109</v>
      </c>
      <c r="V47" s="142">
        <f t="shared" si="79"/>
        <v>3139</v>
      </c>
      <c r="W47" s="142">
        <f t="shared" si="79"/>
        <v>142</v>
      </c>
      <c r="X47" s="142">
        <f t="shared" si="79"/>
        <v>31</v>
      </c>
      <c r="Y47" s="142">
        <f t="shared" si="79"/>
        <v>166</v>
      </c>
      <c r="Z47" s="142">
        <f t="shared" si="79"/>
        <v>146</v>
      </c>
      <c r="AA47" s="142">
        <f t="shared" si="79"/>
        <v>48</v>
      </c>
      <c r="AB47" s="142">
        <f t="shared" si="79"/>
        <v>4</v>
      </c>
      <c r="AC47" s="142">
        <f t="shared" si="79"/>
        <v>441</v>
      </c>
      <c r="AD47" s="142">
        <f t="shared" si="79"/>
        <v>501</v>
      </c>
      <c r="AE47" s="142">
        <f t="shared" si="79"/>
        <v>481</v>
      </c>
      <c r="AF47" s="142">
        <f t="shared" si="79"/>
        <v>20</v>
      </c>
      <c r="AG47" s="142">
        <f t="shared" si="79"/>
        <v>127</v>
      </c>
      <c r="AH47" s="142">
        <f t="shared" si="79"/>
        <v>462</v>
      </c>
      <c r="AI47" s="142">
        <f t="shared" si="79"/>
        <v>611</v>
      </c>
      <c r="AJ47" s="142">
        <f t="shared" si="79"/>
        <v>401</v>
      </c>
      <c r="AK47" s="142">
        <f t="shared" si="79"/>
        <v>27</v>
      </c>
      <c r="AL47" s="142">
        <f t="shared" si="79"/>
        <v>1764</v>
      </c>
      <c r="AM47" s="142">
        <f t="shared" si="79"/>
        <v>10</v>
      </c>
      <c r="AN47" s="142">
        <f t="shared" si="79"/>
        <v>42</v>
      </c>
      <c r="AO47" s="142">
        <f t="shared" si="79"/>
        <v>1150</v>
      </c>
      <c r="AP47" s="142">
        <f t="shared" si="79"/>
        <v>45363</v>
      </c>
      <c r="AQ47" s="142">
        <f t="shared" si="79"/>
        <v>3259</v>
      </c>
      <c r="AR47" s="142">
        <f t="shared" si="79"/>
        <v>365</v>
      </c>
      <c r="AS47" s="142">
        <f t="shared" si="79"/>
        <v>61</v>
      </c>
      <c r="AT47" s="142">
        <f t="shared" si="79"/>
        <v>251</v>
      </c>
      <c r="AU47" s="142">
        <f t="shared" si="79"/>
        <v>778</v>
      </c>
      <c r="AV47" s="142">
        <f t="shared" si="79"/>
        <v>72</v>
      </c>
      <c r="AW47" s="142">
        <f t="shared" si="79"/>
        <v>162</v>
      </c>
      <c r="AX47" s="142">
        <f t="shared" si="79"/>
        <v>1190</v>
      </c>
      <c r="AY47" s="142">
        <f t="shared" si="79"/>
        <v>61</v>
      </c>
      <c r="AZ47" s="142">
        <f t="shared" si="79"/>
        <v>79</v>
      </c>
      <c r="BA47" s="142">
        <f t="shared" si="79"/>
        <v>419</v>
      </c>
      <c r="BB47" s="142">
        <f t="shared" si="79"/>
        <v>3</v>
      </c>
      <c r="BC47" s="142">
        <f t="shared" si="79"/>
        <v>320</v>
      </c>
      <c r="BD47" s="142">
        <f t="shared" si="79"/>
        <v>1691</v>
      </c>
      <c r="BE47" s="142">
        <f t="shared" si="79"/>
        <v>1256</v>
      </c>
      <c r="BF47" s="142">
        <f t="shared" si="79"/>
        <v>435</v>
      </c>
      <c r="BG47" s="142">
        <f t="shared" si="79"/>
        <v>178</v>
      </c>
      <c r="BH47" s="142">
        <f t="shared" si="79"/>
        <v>310</v>
      </c>
      <c r="BI47" s="142">
        <f t="shared" si="79"/>
        <v>362</v>
      </c>
      <c r="BJ47" s="142">
        <f t="shared" si="79"/>
        <v>200</v>
      </c>
      <c r="BK47" s="142">
        <f t="shared" si="79"/>
        <v>722</v>
      </c>
      <c r="BL47" s="142">
        <f t="shared" si="79"/>
        <v>89</v>
      </c>
      <c r="BM47" s="142">
        <f t="shared" si="79"/>
        <v>221</v>
      </c>
      <c r="BN47" s="142">
        <f t="shared" si="79"/>
        <v>358</v>
      </c>
      <c r="BO47" s="142">
        <f t="shared" si="79"/>
        <v>94</v>
      </c>
      <c r="BP47" s="142">
        <f t="shared" si="79"/>
        <v>455</v>
      </c>
      <c r="BQ47" s="142">
        <f t="shared" ref="BQ47:CK49" si="80">BQ164</f>
        <v>84</v>
      </c>
      <c r="BR47" s="142">
        <f t="shared" si="80"/>
        <v>349</v>
      </c>
      <c r="BS47" s="142">
        <f t="shared" si="80"/>
        <v>175</v>
      </c>
      <c r="BT47" s="142">
        <f t="shared" si="80"/>
        <v>2789</v>
      </c>
      <c r="BU47" s="142">
        <f t="shared" si="80"/>
        <v>34</v>
      </c>
      <c r="BV47" s="142">
        <f t="shared" si="80"/>
        <v>43</v>
      </c>
      <c r="BW47" s="142">
        <f t="shared" si="80"/>
        <v>72</v>
      </c>
      <c r="BX47" s="142">
        <f t="shared" si="80"/>
        <v>144</v>
      </c>
      <c r="BY47" s="142">
        <f t="shared" si="80"/>
        <v>642</v>
      </c>
      <c r="BZ47" s="142">
        <f t="shared" si="80"/>
        <v>89</v>
      </c>
      <c r="CA47" s="142">
        <f t="shared" si="80"/>
        <v>0</v>
      </c>
      <c r="CB47" s="142">
        <f t="shared" si="80"/>
        <v>1076</v>
      </c>
      <c r="CC47" s="142">
        <f t="shared" si="80"/>
        <v>96</v>
      </c>
      <c r="CD47" s="142">
        <f t="shared" si="80"/>
        <v>695</v>
      </c>
      <c r="CE47" s="142">
        <f t="shared" si="80"/>
        <v>281</v>
      </c>
      <c r="CF47" s="142">
        <f t="shared" si="80"/>
        <v>45</v>
      </c>
      <c r="CG47" s="142">
        <f t="shared" si="80"/>
        <v>44</v>
      </c>
      <c r="CH47" s="142">
        <f t="shared" si="80"/>
        <v>18</v>
      </c>
      <c r="CI47" s="142">
        <f t="shared" si="80"/>
        <v>244</v>
      </c>
      <c r="CJ47" s="142">
        <f t="shared" si="80"/>
        <v>460</v>
      </c>
      <c r="CK47" s="142">
        <f t="shared" si="80"/>
        <v>144</v>
      </c>
    </row>
    <row r="48" spans="1:89" s="125" customFormat="1" x14ac:dyDescent="0.2">
      <c r="A48" s="137" t="s">
        <v>76</v>
      </c>
      <c r="B48" s="125" t="s">
        <v>375</v>
      </c>
      <c r="C48" s="125">
        <v>2007</v>
      </c>
      <c r="D48" s="142">
        <f t="shared" ref="D48:S49" si="81">D165</f>
        <v>0</v>
      </c>
      <c r="E48" s="142">
        <f t="shared" si="81"/>
        <v>0</v>
      </c>
      <c r="F48" s="142">
        <f t="shared" si="81"/>
        <v>5</v>
      </c>
      <c r="G48" s="142">
        <f t="shared" si="81"/>
        <v>10</v>
      </c>
      <c r="H48" s="142">
        <f t="shared" si="81"/>
        <v>0</v>
      </c>
      <c r="I48" s="142">
        <f t="shared" si="81"/>
        <v>0</v>
      </c>
      <c r="J48" s="142">
        <f t="shared" si="81"/>
        <v>8</v>
      </c>
      <c r="K48" s="142">
        <f t="shared" si="81"/>
        <v>2</v>
      </c>
      <c r="L48" s="142">
        <f t="shared" si="81"/>
        <v>96</v>
      </c>
      <c r="M48" s="142">
        <f t="shared" si="81"/>
        <v>0</v>
      </c>
      <c r="N48" s="142">
        <f t="shared" si="81"/>
        <v>2</v>
      </c>
      <c r="O48" s="142">
        <f t="shared" si="81"/>
        <v>2</v>
      </c>
      <c r="P48" s="142">
        <f t="shared" si="81"/>
        <v>1</v>
      </c>
      <c r="Q48" s="142">
        <f t="shared" si="81"/>
        <v>1</v>
      </c>
      <c r="R48" s="142">
        <f t="shared" si="81"/>
        <v>0</v>
      </c>
      <c r="S48" s="142">
        <f t="shared" si="81"/>
        <v>2</v>
      </c>
      <c r="T48" s="142">
        <f t="shared" si="79"/>
        <v>24</v>
      </c>
      <c r="U48" s="142">
        <f t="shared" si="79"/>
        <v>9</v>
      </c>
      <c r="V48" s="142">
        <f t="shared" si="79"/>
        <v>104</v>
      </c>
      <c r="W48" s="142">
        <f t="shared" si="79"/>
        <v>105</v>
      </c>
      <c r="X48" s="142">
        <f t="shared" si="79"/>
        <v>1</v>
      </c>
      <c r="Y48" s="142">
        <f t="shared" si="79"/>
        <v>0</v>
      </c>
      <c r="Z48" s="142">
        <f t="shared" si="79"/>
        <v>5</v>
      </c>
      <c r="AA48" s="142">
        <f t="shared" si="79"/>
        <v>8</v>
      </c>
      <c r="AB48" s="142">
        <f t="shared" si="79"/>
        <v>0</v>
      </c>
      <c r="AC48" s="142">
        <f t="shared" si="79"/>
        <v>37</v>
      </c>
      <c r="AD48" s="142">
        <f t="shared" si="79"/>
        <v>0</v>
      </c>
      <c r="AE48" s="142">
        <f t="shared" si="79"/>
        <v>0</v>
      </c>
      <c r="AF48" s="142">
        <f t="shared" si="79"/>
        <v>0</v>
      </c>
      <c r="AG48" s="142">
        <f t="shared" si="79"/>
        <v>0</v>
      </c>
      <c r="AH48" s="142">
        <f t="shared" si="79"/>
        <v>0</v>
      </c>
      <c r="AI48" s="142">
        <f t="shared" si="79"/>
        <v>59</v>
      </c>
      <c r="AJ48" s="142">
        <f t="shared" si="79"/>
        <v>0</v>
      </c>
      <c r="AK48" s="142">
        <f t="shared" si="79"/>
        <v>0</v>
      </c>
      <c r="AL48" s="142">
        <f t="shared" si="79"/>
        <v>22</v>
      </c>
      <c r="AM48" s="142">
        <f t="shared" si="79"/>
        <v>2</v>
      </c>
      <c r="AN48" s="142">
        <f t="shared" si="79"/>
        <v>0</v>
      </c>
      <c r="AO48" s="142">
        <f t="shared" si="79"/>
        <v>22</v>
      </c>
      <c r="AP48" s="142">
        <f t="shared" si="79"/>
        <v>3595</v>
      </c>
      <c r="AQ48" s="142">
        <f t="shared" si="79"/>
        <v>164</v>
      </c>
      <c r="AR48" s="142">
        <f t="shared" si="79"/>
        <v>16</v>
      </c>
      <c r="AS48" s="142">
        <f t="shared" si="79"/>
        <v>0</v>
      </c>
      <c r="AT48" s="142">
        <f t="shared" si="79"/>
        <v>0</v>
      </c>
      <c r="AU48" s="142">
        <f t="shared" si="79"/>
        <v>0</v>
      </c>
      <c r="AV48" s="142">
        <f t="shared" si="79"/>
        <v>0</v>
      </c>
      <c r="AW48" s="142">
        <f t="shared" si="79"/>
        <v>5</v>
      </c>
      <c r="AX48" s="142">
        <f t="shared" si="79"/>
        <v>0</v>
      </c>
      <c r="AY48" s="142">
        <f t="shared" si="79"/>
        <v>1</v>
      </c>
      <c r="AZ48" s="142">
        <f t="shared" si="79"/>
        <v>0</v>
      </c>
      <c r="BA48" s="142">
        <f t="shared" si="79"/>
        <v>26</v>
      </c>
      <c r="BB48" s="142">
        <f t="shared" si="79"/>
        <v>0</v>
      </c>
      <c r="BC48" s="142">
        <f t="shared" si="79"/>
        <v>7</v>
      </c>
      <c r="BD48" s="142">
        <f t="shared" si="79"/>
        <v>0</v>
      </c>
      <c r="BE48" s="142">
        <f t="shared" si="79"/>
        <v>3</v>
      </c>
      <c r="BF48" s="142">
        <f t="shared" si="79"/>
        <v>12</v>
      </c>
      <c r="BG48" s="142">
        <f t="shared" si="79"/>
        <v>1</v>
      </c>
      <c r="BH48" s="142">
        <f t="shared" si="79"/>
        <v>2</v>
      </c>
      <c r="BI48" s="142">
        <f t="shared" si="79"/>
        <v>0</v>
      </c>
      <c r="BJ48" s="142">
        <f t="shared" si="79"/>
        <v>0</v>
      </c>
      <c r="BK48" s="142">
        <f t="shared" si="79"/>
        <v>0</v>
      </c>
      <c r="BL48" s="142">
        <f t="shared" si="79"/>
        <v>0</v>
      </c>
      <c r="BM48" s="142">
        <f t="shared" si="79"/>
        <v>6</v>
      </c>
      <c r="BN48" s="142">
        <f t="shared" si="79"/>
        <v>0</v>
      </c>
      <c r="BO48" s="142">
        <f t="shared" si="79"/>
        <v>1</v>
      </c>
      <c r="BP48" s="142">
        <f t="shared" si="79"/>
        <v>10</v>
      </c>
      <c r="BQ48" s="142">
        <f t="shared" si="80"/>
        <v>0</v>
      </c>
      <c r="BR48" s="142">
        <f t="shared" si="80"/>
        <v>8</v>
      </c>
      <c r="BS48" s="142">
        <f t="shared" si="80"/>
        <v>0</v>
      </c>
      <c r="BT48" s="142">
        <f t="shared" si="80"/>
        <v>90</v>
      </c>
      <c r="BU48" s="142">
        <f t="shared" si="80"/>
        <v>1</v>
      </c>
      <c r="BV48" s="142">
        <f t="shared" si="80"/>
        <v>0</v>
      </c>
      <c r="BW48" s="142">
        <f t="shared" si="80"/>
        <v>0</v>
      </c>
      <c r="BX48" s="142">
        <f t="shared" si="80"/>
        <v>13</v>
      </c>
      <c r="BY48" s="142">
        <f t="shared" si="80"/>
        <v>0</v>
      </c>
      <c r="BZ48" s="142">
        <f t="shared" si="80"/>
        <v>0</v>
      </c>
      <c r="CA48" s="142">
        <f t="shared" si="80"/>
        <v>0</v>
      </c>
      <c r="CB48" s="142">
        <f t="shared" si="80"/>
        <v>22</v>
      </c>
      <c r="CC48" s="142">
        <f t="shared" si="80"/>
        <v>8</v>
      </c>
      <c r="CD48" s="142">
        <f t="shared" si="80"/>
        <v>7.5</v>
      </c>
      <c r="CE48" s="142">
        <f t="shared" si="80"/>
        <v>1</v>
      </c>
      <c r="CF48" s="142">
        <f t="shared" si="80"/>
        <v>0</v>
      </c>
      <c r="CG48" s="142">
        <f t="shared" si="80"/>
        <v>0</v>
      </c>
      <c r="CH48" s="142">
        <f t="shared" si="80"/>
        <v>0</v>
      </c>
      <c r="CI48" s="142">
        <f t="shared" si="80"/>
        <v>4</v>
      </c>
      <c r="CJ48" s="142">
        <f t="shared" si="80"/>
        <v>10</v>
      </c>
      <c r="CK48" s="142">
        <f t="shared" si="80"/>
        <v>0</v>
      </c>
    </row>
    <row r="49" spans="1:96" s="125" customFormat="1" x14ac:dyDescent="0.2">
      <c r="A49" s="137" t="s">
        <v>77</v>
      </c>
      <c r="B49" s="125" t="s">
        <v>374</v>
      </c>
      <c r="C49" s="125">
        <v>2007</v>
      </c>
      <c r="D49" s="142">
        <f t="shared" si="81"/>
        <v>45</v>
      </c>
      <c r="E49" s="142">
        <f t="shared" ref="E49:BP49" si="82">E166</f>
        <v>762</v>
      </c>
      <c r="F49" s="142">
        <f t="shared" si="82"/>
        <v>320</v>
      </c>
      <c r="G49" s="142">
        <f t="shared" si="82"/>
        <v>148</v>
      </c>
      <c r="H49" s="142">
        <f t="shared" si="82"/>
        <v>254</v>
      </c>
      <c r="I49" s="142">
        <f t="shared" si="82"/>
        <v>765</v>
      </c>
      <c r="J49" s="142">
        <f t="shared" si="82"/>
        <v>145</v>
      </c>
      <c r="K49" s="142">
        <f t="shared" si="82"/>
        <v>632</v>
      </c>
      <c r="L49" s="142">
        <f t="shared" si="82"/>
        <v>111</v>
      </c>
      <c r="M49" s="142">
        <f t="shared" si="82"/>
        <v>77</v>
      </c>
      <c r="N49" s="142">
        <f t="shared" si="82"/>
        <v>9</v>
      </c>
      <c r="O49" s="142">
        <f t="shared" si="82"/>
        <v>276</v>
      </c>
      <c r="P49" s="142">
        <f t="shared" si="82"/>
        <v>10</v>
      </c>
      <c r="Q49" s="142">
        <f t="shared" si="82"/>
        <v>14</v>
      </c>
      <c r="R49" s="142">
        <f t="shared" si="82"/>
        <v>0</v>
      </c>
      <c r="S49" s="142">
        <f t="shared" si="82"/>
        <v>72</v>
      </c>
      <c r="T49" s="142">
        <f t="shared" si="82"/>
        <v>497</v>
      </c>
      <c r="U49" s="142">
        <f t="shared" si="82"/>
        <v>78</v>
      </c>
      <c r="V49" s="142">
        <f t="shared" si="82"/>
        <v>1937</v>
      </c>
      <c r="W49" s="142">
        <f t="shared" si="82"/>
        <v>4</v>
      </c>
      <c r="X49" s="142">
        <f t="shared" si="82"/>
        <v>105</v>
      </c>
      <c r="Y49" s="142">
        <f t="shared" si="82"/>
        <v>303</v>
      </c>
      <c r="Z49" s="142">
        <f t="shared" si="82"/>
        <v>123</v>
      </c>
      <c r="AA49" s="142">
        <f t="shared" si="82"/>
        <v>28</v>
      </c>
      <c r="AB49" s="142">
        <f t="shared" si="82"/>
        <v>5</v>
      </c>
      <c r="AC49" s="142">
        <f t="shared" si="82"/>
        <v>1345</v>
      </c>
      <c r="AD49" s="142">
        <f t="shared" si="82"/>
        <v>370</v>
      </c>
      <c r="AE49" s="142">
        <f t="shared" si="82"/>
        <v>352</v>
      </c>
      <c r="AF49" s="142">
        <f t="shared" si="82"/>
        <v>18</v>
      </c>
      <c r="AG49" s="142">
        <f t="shared" si="82"/>
        <v>108</v>
      </c>
      <c r="AH49" s="142">
        <f t="shared" si="82"/>
        <v>568</v>
      </c>
      <c r="AI49" s="142">
        <f t="shared" si="82"/>
        <v>1036</v>
      </c>
      <c r="AJ49" s="142">
        <f t="shared" si="82"/>
        <v>943</v>
      </c>
      <c r="AK49" s="142">
        <f t="shared" si="82"/>
        <v>41</v>
      </c>
      <c r="AL49" s="142">
        <f t="shared" si="82"/>
        <v>1557</v>
      </c>
      <c r="AM49" s="142">
        <f t="shared" si="82"/>
        <v>9</v>
      </c>
      <c r="AN49" s="142">
        <f t="shared" si="82"/>
        <v>23</v>
      </c>
      <c r="AO49" s="142">
        <f t="shared" si="82"/>
        <v>1530</v>
      </c>
      <c r="AP49" s="142">
        <f t="shared" si="82"/>
        <v>71273</v>
      </c>
      <c r="AQ49" s="142">
        <f t="shared" si="82"/>
        <v>2316</v>
      </c>
      <c r="AR49" s="142">
        <f t="shared" si="82"/>
        <v>256</v>
      </c>
      <c r="AS49" s="142">
        <f t="shared" si="82"/>
        <v>37</v>
      </c>
      <c r="AT49" s="142">
        <f t="shared" si="82"/>
        <v>97</v>
      </c>
      <c r="AU49" s="142">
        <f t="shared" si="82"/>
        <v>1062</v>
      </c>
      <c r="AV49" s="142">
        <f t="shared" si="82"/>
        <v>42</v>
      </c>
      <c r="AW49" s="142">
        <f t="shared" si="82"/>
        <v>188</v>
      </c>
      <c r="AX49" s="142">
        <f t="shared" si="82"/>
        <v>1409</v>
      </c>
      <c r="AY49" s="142">
        <f t="shared" si="82"/>
        <v>44</v>
      </c>
      <c r="AZ49" s="142">
        <f t="shared" si="82"/>
        <v>36</v>
      </c>
      <c r="BA49" s="142">
        <f t="shared" si="82"/>
        <v>388</v>
      </c>
      <c r="BB49" s="142">
        <f t="shared" si="82"/>
        <v>1</v>
      </c>
      <c r="BC49" s="142">
        <f t="shared" si="82"/>
        <v>707</v>
      </c>
      <c r="BD49" s="142">
        <f t="shared" si="82"/>
        <v>1067</v>
      </c>
      <c r="BE49" s="142">
        <f t="shared" si="82"/>
        <v>399</v>
      </c>
      <c r="BF49" s="142">
        <f t="shared" si="82"/>
        <v>668</v>
      </c>
      <c r="BG49" s="142">
        <f t="shared" si="82"/>
        <v>158</v>
      </c>
      <c r="BH49" s="142">
        <f t="shared" si="82"/>
        <v>343</v>
      </c>
      <c r="BI49" s="142">
        <f t="shared" si="82"/>
        <v>246</v>
      </c>
      <c r="BJ49" s="142">
        <f t="shared" si="82"/>
        <v>170</v>
      </c>
      <c r="BK49" s="142">
        <f t="shared" si="82"/>
        <v>675</v>
      </c>
      <c r="BL49" s="142">
        <f t="shared" si="82"/>
        <v>70</v>
      </c>
      <c r="BM49" s="142">
        <f t="shared" si="82"/>
        <v>75</v>
      </c>
      <c r="BN49" s="142">
        <f t="shared" si="82"/>
        <v>595</v>
      </c>
      <c r="BO49" s="142">
        <f t="shared" si="82"/>
        <v>51</v>
      </c>
      <c r="BP49" s="142">
        <f t="shared" si="82"/>
        <v>260</v>
      </c>
      <c r="BQ49" s="142">
        <f t="shared" si="80"/>
        <v>44</v>
      </c>
      <c r="BR49" s="142">
        <f t="shared" si="80"/>
        <v>188</v>
      </c>
      <c r="BS49" s="142">
        <f t="shared" si="80"/>
        <v>134</v>
      </c>
      <c r="BT49" s="142">
        <f t="shared" si="80"/>
        <v>3321</v>
      </c>
      <c r="BU49" s="142">
        <f t="shared" si="80"/>
        <v>20</v>
      </c>
      <c r="BV49" s="142">
        <f t="shared" si="80"/>
        <v>44</v>
      </c>
      <c r="BW49" s="142">
        <f t="shared" si="80"/>
        <v>139</v>
      </c>
      <c r="BX49" s="142">
        <f t="shared" si="80"/>
        <v>83</v>
      </c>
      <c r="BY49" s="142">
        <f t="shared" si="80"/>
        <v>518</v>
      </c>
      <c r="BZ49" s="142">
        <f t="shared" si="80"/>
        <v>64</v>
      </c>
      <c r="CA49" s="142">
        <f t="shared" si="80"/>
        <v>0</v>
      </c>
      <c r="CB49" s="142">
        <f t="shared" si="80"/>
        <v>968</v>
      </c>
      <c r="CC49" s="142">
        <f t="shared" si="80"/>
        <v>125</v>
      </c>
      <c r="CD49" s="142">
        <f t="shared" si="80"/>
        <v>820</v>
      </c>
      <c r="CE49" s="142">
        <f t="shared" si="80"/>
        <v>156</v>
      </c>
      <c r="CF49" s="142">
        <f t="shared" si="80"/>
        <v>28</v>
      </c>
      <c r="CG49" s="142">
        <f t="shared" si="80"/>
        <v>21</v>
      </c>
      <c r="CH49" s="142">
        <f t="shared" si="80"/>
        <v>18</v>
      </c>
      <c r="CI49" s="142">
        <f t="shared" si="80"/>
        <v>187</v>
      </c>
      <c r="CJ49" s="142">
        <f t="shared" si="80"/>
        <v>551</v>
      </c>
      <c r="CK49" s="142">
        <f t="shared" si="80"/>
        <v>124</v>
      </c>
    </row>
    <row r="50" spans="1:96" s="125" customFormat="1" x14ac:dyDescent="0.2">
      <c r="A50" s="137" t="s">
        <v>78</v>
      </c>
      <c r="B50" s="125" t="s">
        <v>373</v>
      </c>
      <c r="C50" s="125">
        <v>2007</v>
      </c>
      <c r="D50" s="142">
        <f>D168</f>
        <v>0</v>
      </c>
      <c r="E50" s="142">
        <f t="shared" ref="E50:BP51" si="83">E168</f>
        <v>0</v>
      </c>
      <c r="F50" s="142">
        <f t="shared" si="83"/>
        <v>0</v>
      </c>
      <c r="G50" s="142">
        <f t="shared" si="83"/>
        <v>0</v>
      </c>
      <c r="H50" s="142">
        <f t="shared" si="83"/>
        <v>1</v>
      </c>
      <c r="I50" s="142">
        <f t="shared" si="83"/>
        <v>0</v>
      </c>
      <c r="J50" s="142">
        <f t="shared" si="83"/>
        <v>0</v>
      </c>
      <c r="K50" s="142">
        <f t="shared" si="83"/>
        <v>2</v>
      </c>
      <c r="L50" s="142">
        <f t="shared" si="83"/>
        <v>2</v>
      </c>
      <c r="M50" s="142">
        <f t="shared" si="83"/>
        <v>0</v>
      </c>
      <c r="N50" s="142">
        <f t="shared" si="83"/>
        <v>0</v>
      </c>
      <c r="O50" s="142">
        <f t="shared" si="83"/>
        <v>0</v>
      </c>
      <c r="P50" s="142">
        <f t="shared" si="83"/>
        <v>0</v>
      </c>
      <c r="Q50" s="142">
        <f t="shared" si="83"/>
        <v>0</v>
      </c>
      <c r="R50" s="142">
        <f t="shared" si="83"/>
        <v>0</v>
      </c>
      <c r="S50" s="142">
        <f t="shared" si="83"/>
        <v>0</v>
      </c>
      <c r="T50" s="142">
        <f t="shared" si="83"/>
        <v>10</v>
      </c>
      <c r="U50" s="142">
        <f t="shared" si="83"/>
        <v>0</v>
      </c>
      <c r="V50" s="142">
        <f t="shared" si="83"/>
        <v>0</v>
      </c>
      <c r="W50" s="142">
        <f t="shared" si="83"/>
        <v>0</v>
      </c>
      <c r="X50" s="142">
        <f t="shared" si="83"/>
        <v>0</v>
      </c>
      <c r="Y50" s="142">
        <f t="shared" si="83"/>
        <v>0</v>
      </c>
      <c r="Z50" s="142">
        <f t="shared" si="83"/>
        <v>0</v>
      </c>
      <c r="AA50" s="142">
        <f t="shared" si="83"/>
        <v>0</v>
      </c>
      <c r="AB50" s="142">
        <f t="shared" si="83"/>
        <v>0</v>
      </c>
      <c r="AC50" s="142">
        <f t="shared" si="83"/>
        <v>22</v>
      </c>
      <c r="AD50" s="142">
        <f t="shared" si="83"/>
        <v>0</v>
      </c>
      <c r="AE50" s="142">
        <f t="shared" si="83"/>
        <v>0</v>
      </c>
      <c r="AF50" s="142">
        <f t="shared" si="83"/>
        <v>0</v>
      </c>
      <c r="AG50" s="142">
        <f t="shared" si="83"/>
        <v>0</v>
      </c>
      <c r="AH50" s="142">
        <f t="shared" si="83"/>
        <v>0</v>
      </c>
      <c r="AI50" s="142">
        <f t="shared" si="83"/>
        <v>0</v>
      </c>
      <c r="AJ50" s="142">
        <f t="shared" si="83"/>
        <v>0</v>
      </c>
      <c r="AK50" s="142">
        <f t="shared" si="83"/>
        <v>0</v>
      </c>
      <c r="AL50" s="142">
        <f t="shared" si="83"/>
        <v>0</v>
      </c>
      <c r="AM50" s="142">
        <f t="shared" si="83"/>
        <v>0</v>
      </c>
      <c r="AN50" s="142">
        <f t="shared" si="83"/>
        <v>1</v>
      </c>
      <c r="AO50" s="142">
        <f t="shared" si="83"/>
        <v>2</v>
      </c>
      <c r="AP50" s="142">
        <f t="shared" si="83"/>
        <v>249</v>
      </c>
      <c r="AQ50" s="142">
        <f t="shared" si="83"/>
        <v>22</v>
      </c>
      <c r="AR50" s="142">
        <f t="shared" si="83"/>
        <v>0</v>
      </c>
      <c r="AS50" s="142">
        <f t="shared" si="83"/>
        <v>3</v>
      </c>
      <c r="AT50" s="142">
        <f t="shared" si="83"/>
        <v>0</v>
      </c>
      <c r="AU50" s="142">
        <f t="shared" si="83"/>
        <v>16</v>
      </c>
      <c r="AV50" s="142">
        <f t="shared" si="83"/>
        <v>0</v>
      </c>
      <c r="AW50" s="142">
        <f t="shared" si="83"/>
        <v>0</v>
      </c>
      <c r="AX50" s="142">
        <f t="shared" si="83"/>
        <v>0</v>
      </c>
      <c r="AY50" s="142">
        <f t="shared" si="83"/>
        <v>0</v>
      </c>
      <c r="AZ50" s="142">
        <f t="shared" si="83"/>
        <v>0</v>
      </c>
      <c r="BA50" s="142">
        <f t="shared" si="83"/>
        <v>0</v>
      </c>
      <c r="BB50" s="142">
        <f t="shared" si="83"/>
        <v>0</v>
      </c>
      <c r="BC50" s="142">
        <f t="shared" si="83"/>
        <v>0</v>
      </c>
      <c r="BD50" s="142">
        <f t="shared" si="83"/>
        <v>0</v>
      </c>
      <c r="BE50" s="142">
        <f t="shared" si="83"/>
        <v>6</v>
      </c>
      <c r="BF50" s="142">
        <f t="shared" si="83"/>
        <v>6</v>
      </c>
      <c r="BG50" s="142">
        <f t="shared" si="83"/>
        <v>3</v>
      </c>
      <c r="BH50" s="142">
        <f t="shared" si="83"/>
        <v>1</v>
      </c>
      <c r="BI50" s="142">
        <f t="shared" si="83"/>
        <v>0</v>
      </c>
      <c r="BJ50" s="142">
        <f t="shared" si="83"/>
        <v>0</v>
      </c>
      <c r="BK50" s="142">
        <f t="shared" si="83"/>
        <v>0</v>
      </c>
      <c r="BL50" s="142">
        <f t="shared" si="83"/>
        <v>0</v>
      </c>
      <c r="BM50" s="142">
        <f t="shared" si="83"/>
        <v>0</v>
      </c>
      <c r="BN50" s="142">
        <f t="shared" si="83"/>
        <v>0</v>
      </c>
      <c r="BO50" s="142">
        <f t="shared" si="83"/>
        <v>0</v>
      </c>
      <c r="BP50" s="142">
        <f t="shared" si="83"/>
        <v>8</v>
      </c>
      <c r="BQ50" s="142">
        <f t="shared" ref="BQ50:CK52" si="84">BQ168</f>
        <v>0</v>
      </c>
      <c r="BR50" s="142">
        <f t="shared" si="84"/>
        <v>0</v>
      </c>
      <c r="BS50" s="142">
        <f t="shared" si="84"/>
        <v>0</v>
      </c>
      <c r="BT50" s="142">
        <f t="shared" si="84"/>
        <v>10</v>
      </c>
      <c r="BU50" s="142">
        <f t="shared" si="84"/>
        <v>0</v>
      </c>
      <c r="BV50" s="142">
        <f t="shared" si="84"/>
        <v>0</v>
      </c>
      <c r="BW50" s="142">
        <f t="shared" si="84"/>
        <v>0</v>
      </c>
      <c r="BX50" s="142">
        <f t="shared" si="84"/>
        <v>0</v>
      </c>
      <c r="BY50" s="142">
        <f t="shared" si="84"/>
        <v>0</v>
      </c>
      <c r="BZ50" s="142">
        <f t="shared" si="84"/>
        <v>0</v>
      </c>
      <c r="CA50" s="142">
        <f t="shared" si="84"/>
        <v>0</v>
      </c>
      <c r="CB50" s="142">
        <f t="shared" si="84"/>
        <v>0</v>
      </c>
      <c r="CC50" s="142">
        <f t="shared" si="84"/>
        <v>0</v>
      </c>
      <c r="CD50" s="142">
        <f t="shared" si="84"/>
        <v>8</v>
      </c>
      <c r="CE50" s="142">
        <f t="shared" si="84"/>
        <v>0</v>
      </c>
      <c r="CF50" s="142">
        <f t="shared" si="84"/>
        <v>0</v>
      </c>
      <c r="CG50" s="142">
        <f t="shared" si="84"/>
        <v>0</v>
      </c>
      <c r="CH50" s="142">
        <f t="shared" si="84"/>
        <v>0</v>
      </c>
      <c r="CI50" s="142">
        <f t="shared" si="84"/>
        <v>0</v>
      </c>
      <c r="CJ50" s="142">
        <f t="shared" si="84"/>
        <v>0</v>
      </c>
      <c r="CK50" s="142">
        <f t="shared" si="84"/>
        <v>0</v>
      </c>
    </row>
    <row r="51" spans="1:96" s="125" customFormat="1" x14ac:dyDescent="0.2">
      <c r="A51" s="137" t="s">
        <v>79</v>
      </c>
      <c r="B51" s="125" t="s">
        <v>372</v>
      </c>
      <c r="C51" s="125">
        <v>2007</v>
      </c>
      <c r="D51" s="142">
        <f t="shared" ref="D51:S52" si="85">D169</f>
        <v>4</v>
      </c>
      <c r="E51" s="142">
        <f t="shared" si="85"/>
        <v>40</v>
      </c>
      <c r="F51" s="142">
        <f t="shared" si="85"/>
        <v>23</v>
      </c>
      <c r="G51" s="142">
        <f t="shared" si="85"/>
        <v>2</v>
      </c>
      <c r="H51" s="142">
        <f t="shared" si="85"/>
        <v>4</v>
      </c>
      <c r="I51" s="142">
        <f t="shared" si="85"/>
        <v>44</v>
      </c>
      <c r="J51" s="142">
        <f t="shared" si="85"/>
        <v>12</v>
      </c>
      <c r="K51" s="142">
        <f t="shared" si="85"/>
        <v>5</v>
      </c>
      <c r="L51" s="142">
        <f t="shared" si="85"/>
        <v>8</v>
      </c>
      <c r="M51" s="142">
        <f t="shared" si="85"/>
        <v>6</v>
      </c>
      <c r="N51" s="142">
        <f t="shared" si="85"/>
        <v>0</v>
      </c>
      <c r="O51" s="142">
        <f t="shared" si="85"/>
        <v>0</v>
      </c>
      <c r="P51" s="142">
        <f t="shared" si="85"/>
        <v>4</v>
      </c>
      <c r="Q51" s="142">
        <f t="shared" si="85"/>
        <v>1</v>
      </c>
      <c r="R51" s="142">
        <f t="shared" si="85"/>
        <v>0</v>
      </c>
      <c r="S51" s="142">
        <f t="shared" si="85"/>
        <v>0</v>
      </c>
      <c r="T51" s="142">
        <f t="shared" si="83"/>
        <v>19</v>
      </c>
      <c r="U51" s="142">
        <f t="shared" si="83"/>
        <v>8</v>
      </c>
      <c r="V51" s="142">
        <f t="shared" si="83"/>
        <v>106</v>
      </c>
      <c r="W51" s="142">
        <f t="shared" si="83"/>
        <v>10</v>
      </c>
      <c r="X51" s="142">
        <f t="shared" si="83"/>
        <v>0</v>
      </c>
      <c r="Y51" s="142">
        <f t="shared" si="83"/>
        <v>6</v>
      </c>
      <c r="Z51" s="142">
        <f t="shared" si="83"/>
        <v>8</v>
      </c>
      <c r="AA51" s="142">
        <f t="shared" si="83"/>
        <v>0</v>
      </c>
      <c r="AB51" s="142">
        <f t="shared" si="83"/>
        <v>0</v>
      </c>
      <c r="AC51" s="142">
        <f t="shared" si="83"/>
        <v>21</v>
      </c>
      <c r="AD51" s="142">
        <f t="shared" si="83"/>
        <v>34</v>
      </c>
      <c r="AE51" s="142">
        <f t="shared" si="83"/>
        <v>27</v>
      </c>
      <c r="AF51" s="142">
        <f t="shared" si="83"/>
        <v>7</v>
      </c>
      <c r="AG51" s="142">
        <f t="shared" si="83"/>
        <v>0</v>
      </c>
      <c r="AH51" s="142">
        <f t="shared" si="83"/>
        <v>0</v>
      </c>
      <c r="AI51" s="142">
        <f t="shared" si="83"/>
        <v>13</v>
      </c>
      <c r="AJ51" s="142">
        <f t="shared" si="83"/>
        <v>63</v>
      </c>
      <c r="AK51" s="142">
        <f t="shared" si="83"/>
        <v>0</v>
      </c>
      <c r="AL51" s="142">
        <f t="shared" si="83"/>
        <v>70</v>
      </c>
      <c r="AM51" s="142">
        <f t="shared" si="83"/>
        <v>0</v>
      </c>
      <c r="AN51" s="142">
        <f t="shared" si="83"/>
        <v>3</v>
      </c>
      <c r="AO51" s="142">
        <f t="shared" si="83"/>
        <v>24</v>
      </c>
      <c r="AP51" s="142">
        <f t="shared" si="83"/>
        <v>1462</v>
      </c>
      <c r="AQ51" s="142">
        <f t="shared" si="83"/>
        <v>154</v>
      </c>
      <c r="AR51" s="142">
        <f t="shared" si="83"/>
        <v>16</v>
      </c>
      <c r="AS51" s="142">
        <f t="shared" si="83"/>
        <v>0</v>
      </c>
      <c r="AT51" s="142">
        <f t="shared" si="83"/>
        <v>34</v>
      </c>
      <c r="AU51" s="142">
        <f t="shared" si="83"/>
        <v>7</v>
      </c>
      <c r="AV51" s="142">
        <f t="shared" si="83"/>
        <v>0</v>
      </c>
      <c r="AW51" s="142">
        <f t="shared" si="83"/>
        <v>7</v>
      </c>
      <c r="AX51" s="142">
        <f t="shared" si="83"/>
        <v>49</v>
      </c>
      <c r="AY51" s="142">
        <f t="shared" si="83"/>
        <v>0</v>
      </c>
      <c r="AZ51" s="142">
        <f t="shared" si="83"/>
        <v>6</v>
      </c>
      <c r="BA51" s="142">
        <f t="shared" si="83"/>
        <v>0</v>
      </c>
      <c r="BB51" s="142">
        <f t="shared" si="83"/>
        <v>0</v>
      </c>
      <c r="BC51" s="142">
        <f t="shared" si="83"/>
        <v>16</v>
      </c>
      <c r="BD51" s="142">
        <f t="shared" si="83"/>
        <v>0</v>
      </c>
      <c r="BE51" s="142">
        <f t="shared" si="83"/>
        <v>0</v>
      </c>
      <c r="BF51" s="142">
        <f t="shared" si="83"/>
        <v>0</v>
      </c>
      <c r="BG51" s="142">
        <f t="shared" si="83"/>
        <v>32</v>
      </c>
      <c r="BH51" s="142">
        <f t="shared" si="83"/>
        <v>11</v>
      </c>
      <c r="BI51" s="142">
        <f t="shared" si="83"/>
        <v>21</v>
      </c>
      <c r="BJ51" s="142">
        <f t="shared" si="83"/>
        <v>0</v>
      </c>
      <c r="BK51" s="142">
        <f t="shared" si="83"/>
        <v>38</v>
      </c>
      <c r="BL51" s="142">
        <f t="shared" si="83"/>
        <v>0</v>
      </c>
      <c r="BM51" s="142">
        <f t="shared" si="83"/>
        <v>0</v>
      </c>
      <c r="BN51" s="142">
        <f t="shared" si="83"/>
        <v>16</v>
      </c>
      <c r="BO51" s="142">
        <f t="shared" si="83"/>
        <v>11</v>
      </c>
      <c r="BP51" s="142">
        <f t="shared" si="83"/>
        <v>33</v>
      </c>
      <c r="BQ51" s="142">
        <f t="shared" si="84"/>
        <v>5</v>
      </c>
      <c r="BR51" s="142">
        <f t="shared" si="84"/>
        <v>39</v>
      </c>
      <c r="BS51" s="142">
        <f t="shared" si="84"/>
        <v>7</v>
      </c>
      <c r="BT51" s="142">
        <f t="shared" si="84"/>
        <v>17</v>
      </c>
      <c r="BU51" s="142">
        <f t="shared" si="84"/>
        <v>5</v>
      </c>
      <c r="BV51" s="142">
        <f t="shared" si="84"/>
        <v>9</v>
      </c>
      <c r="BW51" s="142">
        <f t="shared" si="84"/>
        <v>0</v>
      </c>
      <c r="BX51" s="142">
        <f t="shared" si="84"/>
        <v>0</v>
      </c>
      <c r="BY51" s="142">
        <f t="shared" si="84"/>
        <v>36</v>
      </c>
      <c r="BZ51" s="142">
        <f t="shared" si="84"/>
        <v>3</v>
      </c>
      <c r="CA51" s="142">
        <f t="shared" si="84"/>
        <v>0</v>
      </c>
      <c r="CB51" s="142">
        <f t="shared" si="84"/>
        <v>66</v>
      </c>
      <c r="CC51" s="142">
        <f t="shared" si="84"/>
        <v>3</v>
      </c>
      <c r="CD51" s="142">
        <f t="shared" si="84"/>
        <v>28</v>
      </c>
      <c r="CE51" s="142">
        <f t="shared" si="84"/>
        <v>542</v>
      </c>
      <c r="CF51" s="142">
        <f t="shared" si="84"/>
        <v>6</v>
      </c>
      <c r="CG51" s="142">
        <f t="shared" si="84"/>
        <v>4</v>
      </c>
      <c r="CH51" s="142">
        <f t="shared" si="84"/>
        <v>1</v>
      </c>
      <c r="CI51" s="142">
        <f t="shared" si="84"/>
        <v>27</v>
      </c>
      <c r="CJ51" s="142">
        <f t="shared" si="84"/>
        <v>21</v>
      </c>
      <c r="CK51" s="142">
        <f t="shared" si="84"/>
        <v>0</v>
      </c>
    </row>
    <row r="52" spans="1:96" s="125" customFormat="1" x14ac:dyDescent="0.2">
      <c r="A52" s="137" t="s">
        <v>80</v>
      </c>
      <c r="B52" s="125" t="s">
        <v>371</v>
      </c>
      <c r="C52" s="125">
        <v>2007</v>
      </c>
      <c r="D52" s="142">
        <f t="shared" si="85"/>
        <v>324</v>
      </c>
      <c r="E52" s="142">
        <f t="shared" ref="E52:BP52" si="86">E170</f>
        <v>8938</v>
      </c>
      <c r="F52" s="142">
        <f t="shared" si="86"/>
        <v>5178</v>
      </c>
      <c r="G52" s="142">
        <f t="shared" si="86"/>
        <v>3041</v>
      </c>
      <c r="H52" s="142">
        <f t="shared" si="86"/>
        <v>3436</v>
      </c>
      <c r="I52" s="142">
        <f t="shared" si="86"/>
        <v>8950</v>
      </c>
      <c r="J52" s="142">
        <f t="shared" si="86"/>
        <v>2051</v>
      </c>
      <c r="K52" s="142">
        <f t="shared" si="86"/>
        <v>6853</v>
      </c>
      <c r="L52" s="142">
        <f t="shared" si="86"/>
        <v>2384</v>
      </c>
      <c r="M52" s="142">
        <f t="shared" si="86"/>
        <v>836</v>
      </c>
      <c r="N52" s="142">
        <f t="shared" si="86"/>
        <v>1</v>
      </c>
      <c r="O52" s="142">
        <f t="shared" si="86"/>
        <v>3600</v>
      </c>
      <c r="P52" s="142">
        <f t="shared" si="86"/>
        <v>239</v>
      </c>
      <c r="Q52" s="142">
        <f t="shared" si="86"/>
        <v>288</v>
      </c>
      <c r="R52" s="142">
        <f t="shared" si="86"/>
        <v>0</v>
      </c>
      <c r="S52" s="142">
        <f t="shared" si="86"/>
        <v>1538</v>
      </c>
      <c r="T52" s="142">
        <f t="shared" si="86"/>
        <v>8034</v>
      </c>
      <c r="U52" s="142">
        <f t="shared" si="86"/>
        <v>742</v>
      </c>
      <c r="V52" s="142">
        <f t="shared" si="86"/>
        <v>25493</v>
      </c>
      <c r="W52" s="142">
        <f t="shared" si="86"/>
        <v>1563</v>
      </c>
      <c r="X52" s="142">
        <f t="shared" si="86"/>
        <v>729</v>
      </c>
      <c r="Y52" s="142">
        <f t="shared" si="86"/>
        <v>3047</v>
      </c>
      <c r="Z52" s="142">
        <f t="shared" si="86"/>
        <v>2418</v>
      </c>
      <c r="AA52" s="142">
        <f t="shared" si="86"/>
        <v>792</v>
      </c>
      <c r="AB52" s="142">
        <f t="shared" si="86"/>
        <v>75</v>
      </c>
      <c r="AC52" s="142">
        <f t="shared" si="86"/>
        <v>6000</v>
      </c>
      <c r="AD52" s="142">
        <f t="shared" si="86"/>
        <v>5496</v>
      </c>
      <c r="AE52" s="142">
        <f t="shared" si="86"/>
        <v>5066</v>
      </c>
      <c r="AF52" s="142">
        <f t="shared" si="86"/>
        <v>430</v>
      </c>
      <c r="AG52" s="142">
        <f t="shared" si="86"/>
        <v>1450</v>
      </c>
      <c r="AH52" s="142">
        <f t="shared" si="86"/>
        <v>5734</v>
      </c>
      <c r="AI52" s="142">
        <f t="shared" si="86"/>
        <v>7114</v>
      </c>
      <c r="AJ52" s="142">
        <f t="shared" si="86"/>
        <v>3580</v>
      </c>
      <c r="AK52" s="142">
        <f t="shared" si="86"/>
        <v>59</v>
      </c>
      <c r="AL52" s="142">
        <f t="shared" si="86"/>
        <v>23801</v>
      </c>
      <c r="AM52" s="142">
        <f t="shared" si="86"/>
        <v>180</v>
      </c>
      <c r="AN52" s="142">
        <f t="shared" si="86"/>
        <v>738</v>
      </c>
      <c r="AO52" s="142">
        <f t="shared" si="86"/>
        <v>15028</v>
      </c>
      <c r="AP52" s="142">
        <f t="shared" si="86"/>
        <v>540842</v>
      </c>
      <c r="AQ52" s="142">
        <f t="shared" si="86"/>
        <v>39938</v>
      </c>
      <c r="AR52" s="142">
        <f t="shared" si="86"/>
        <v>3079</v>
      </c>
      <c r="AS52" s="142">
        <f t="shared" si="86"/>
        <v>688</v>
      </c>
      <c r="AT52" s="142">
        <f t="shared" si="86"/>
        <v>2200</v>
      </c>
      <c r="AU52" s="142">
        <f t="shared" si="86"/>
        <v>10048</v>
      </c>
      <c r="AV52" s="142">
        <f t="shared" si="86"/>
        <v>975</v>
      </c>
      <c r="AW52" s="142">
        <f t="shared" si="86"/>
        <v>1938</v>
      </c>
      <c r="AX52" s="142">
        <f t="shared" si="86"/>
        <v>14929</v>
      </c>
      <c r="AY52" s="142">
        <f t="shared" si="86"/>
        <v>1162</v>
      </c>
      <c r="AZ52" s="142">
        <f t="shared" si="86"/>
        <v>1235</v>
      </c>
      <c r="BA52" s="142">
        <f t="shared" si="86"/>
        <v>4559</v>
      </c>
      <c r="BB52" s="142">
        <f t="shared" si="86"/>
        <v>15</v>
      </c>
      <c r="BC52" s="142">
        <f t="shared" si="86"/>
        <v>3960</v>
      </c>
      <c r="BD52" s="142">
        <f t="shared" si="86"/>
        <v>9345</v>
      </c>
      <c r="BE52" s="142">
        <f t="shared" si="86"/>
        <v>4151</v>
      </c>
      <c r="BF52" s="142">
        <f t="shared" si="86"/>
        <v>5194</v>
      </c>
      <c r="BG52" s="142">
        <f t="shared" si="86"/>
        <v>1704</v>
      </c>
      <c r="BH52" s="142">
        <f t="shared" si="86"/>
        <v>4504</v>
      </c>
      <c r="BI52" s="142">
        <f t="shared" si="86"/>
        <v>3927</v>
      </c>
      <c r="BJ52" s="142">
        <f t="shared" si="86"/>
        <v>0</v>
      </c>
      <c r="BK52" s="142">
        <f t="shared" si="86"/>
        <v>8189</v>
      </c>
      <c r="BL52" s="142">
        <f t="shared" si="86"/>
        <v>1257</v>
      </c>
      <c r="BM52" s="142">
        <f t="shared" si="86"/>
        <v>1744</v>
      </c>
      <c r="BN52" s="142">
        <f t="shared" si="86"/>
        <v>6471</v>
      </c>
      <c r="BO52" s="142">
        <f t="shared" si="86"/>
        <v>1592</v>
      </c>
      <c r="BP52" s="142">
        <f t="shared" si="86"/>
        <v>5953</v>
      </c>
      <c r="BQ52" s="142">
        <f t="shared" si="84"/>
        <v>687</v>
      </c>
      <c r="BR52" s="142">
        <f t="shared" si="84"/>
        <v>3777</v>
      </c>
      <c r="BS52" s="142">
        <f t="shared" si="84"/>
        <v>1792</v>
      </c>
      <c r="BT52" s="142">
        <f t="shared" si="84"/>
        <v>31487</v>
      </c>
      <c r="BU52" s="142">
        <f t="shared" si="84"/>
        <v>645</v>
      </c>
      <c r="BV52" s="142">
        <f t="shared" si="84"/>
        <v>965</v>
      </c>
      <c r="BW52" s="142">
        <f t="shared" si="84"/>
        <v>942</v>
      </c>
      <c r="BX52" s="142">
        <f t="shared" si="84"/>
        <v>1359</v>
      </c>
      <c r="BY52" s="142">
        <f t="shared" si="84"/>
        <v>6945</v>
      </c>
      <c r="BZ52" s="142">
        <f t="shared" si="84"/>
        <v>850</v>
      </c>
      <c r="CA52" s="142">
        <f t="shared" si="84"/>
        <v>68606</v>
      </c>
      <c r="CB52" s="142">
        <f t="shared" si="84"/>
        <v>16007</v>
      </c>
      <c r="CC52" s="142">
        <f t="shared" si="84"/>
        <v>1419</v>
      </c>
      <c r="CD52" s="142">
        <f t="shared" si="84"/>
        <v>7474</v>
      </c>
      <c r="CE52" s="142">
        <f t="shared" si="84"/>
        <v>2017</v>
      </c>
      <c r="CF52" s="142">
        <f t="shared" si="84"/>
        <v>676</v>
      </c>
      <c r="CG52" s="142">
        <f t="shared" si="84"/>
        <v>433</v>
      </c>
      <c r="CH52" s="142">
        <f t="shared" si="84"/>
        <v>240</v>
      </c>
      <c r="CI52" s="142">
        <f t="shared" si="84"/>
        <v>2813</v>
      </c>
      <c r="CJ52" s="142">
        <f t="shared" si="84"/>
        <v>5201</v>
      </c>
      <c r="CK52" s="142">
        <f t="shared" si="84"/>
        <v>1607</v>
      </c>
    </row>
    <row r="53" spans="1:96" s="125" customFormat="1" x14ac:dyDescent="0.2">
      <c r="A53" s="138" t="s">
        <v>81</v>
      </c>
      <c r="B53" s="125" t="s">
        <v>370</v>
      </c>
      <c r="C53" s="125">
        <v>2007</v>
      </c>
      <c r="D53" s="142">
        <f>D171</f>
        <v>73</v>
      </c>
      <c r="E53" s="142">
        <f t="shared" ref="E53:BP53" si="87">E171</f>
        <v>68</v>
      </c>
      <c r="F53" s="142">
        <f t="shared" si="87"/>
        <v>87</v>
      </c>
      <c r="G53" s="142">
        <f t="shared" si="87"/>
        <v>65</v>
      </c>
      <c r="H53" s="142">
        <f t="shared" si="87"/>
        <v>73</v>
      </c>
      <c r="I53" s="142">
        <f t="shared" si="87"/>
        <v>69</v>
      </c>
      <c r="J53" s="142">
        <f t="shared" si="87"/>
        <v>73</v>
      </c>
      <c r="K53" s="142">
        <f t="shared" si="87"/>
        <v>71</v>
      </c>
      <c r="L53" s="142">
        <f t="shared" si="87"/>
        <v>72</v>
      </c>
      <c r="M53" s="142">
        <f t="shared" si="87"/>
        <v>70</v>
      </c>
      <c r="N53" s="142">
        <f t="shared" si="87"/>
        <v>74</v>
      </c>
      <c r="O53" s="142">
        <f t="shared" si="87"/>
        <v>72</v>
      </c>
      <c r="P53" s="142">
        <f t="shared" si="87"/>
        <v>66</v>
      </c>
      <c r="Q53" s="142">
        <f t="shared" si="87"/>
        <v>62</v>
      </c>
      <c r="R53" s="142">
        <f t="shared" si="87"/>
        <v>0</v>
      </c>
      <c r="S53" s="142">
        <f t="shared" si="87"/>
        <v>0</v>
      </c>
      <c r="T53" s="142">
        <f t="shared" si="87"/>
        <v>59</v>
      </c>
      <c r="U53" s="142">
        <f t="shared" si="87"/>
        <v>69</v>
      </c>
      <c r="V53" s="142">
        <f t="shared" si="87"/>
        <v>74</v>
      </c>
      <c r="W53" s="142">
        <f t="shared" si="87"/>
        <v>72</v>
      </c>
      <c r="X53" s="142">
        <f t="shared" si="87"/>
        <v>71</v>
      </c>
      <c r="Y53" s="142">
        <f t="shared" si="87"/>
        <v>64</v>
      </c>
      <c r="Z53" s="142">
        <f t="shared" si="87"/>
        <v>92</v>
      </c>
      <c r="AA53" s="142">
        <f t="shared" si="87"/>
        <v>70</v>
      </c>
      <c r="AB53" s="142">
        <f t="shared" si="87"/>
        <v>66</v>
      </c>
      <c r="AC53" s="142">
        <f t="shared" si="87"/>
        <v>75</v>
      </c>
      <c r="AD53" s="142">
        <f t="shared" si="87"/>
        <v>0</v>
      </c>
      <c r="AE53" s="142">
        <f t="shared" si="87"/>
        <v>65</v>
      </c>
      <c r="AF53" s="142">
        <f t="shared" si="87"/>
        <v>71</v>
      </c>
      <c r="AG53" s="142">
        <f t="shared" si="87"/>
        <v>61</v>
      </c>
      <c r="AH53" s="142">
        <f t="shared" si="87"/>
        <v>74</v>
      </c>
      <c r="AI53" s="142">
        <f t="shared" si="87"/>
        <v>57</v>
      </c>
      <c r="AJ53" s="142">
        <f t="shared" si="87"/>
        <v>69</v>
      </c>
      <c r="AK53" s="142">
        <f t="shared" si="87"/>
        <v>71</v>
      </c>
      <c r="AL53" s="142">
        <f t="shared" si="87"/>
        <v>75</v>
      </c>
      <c r="AM53" s="142">
        <f t="shared" si="87"/>
        <v>68</v>
      </c>
      <c r="AN53" s="142">
        <f t="shared" si="87"/>
        <v>69</v>
      </c>
      <c r="AO53" s="142">
        <f t="shared" si="87"/>
        <v>71</v>
      </c>
      <c r="AP53" s="142">
        <f t="shared" si="87"/>
        <v>0</v>
      </c>
      <c r="AQ53" s="142">
        <f t="shared" si="87"/>
        <v>72</v>
      </c>
      <c r="AR53" s="142">
        <f t="shared" si="87"/>
        <v>55</v>
      </c>
      <c r="AS53" s="142">
        <f t="shared" si="87"/>
        <v>71</v>
      </c>
      <c r="AT53" s="142">
        <f t="shared" si="87"/>
        <v>75</v>
      </c>
      <c r="AU53" s="142">
        <f t="shared" si="87"/>
        <v>70</v>
      </c>
      <c r="AV53" s="142">
        <f t="shared" si="87"/>
        <v>74</v>
      </c>
      <c r="AW53" s="142">
        <f t="shared" si="87"/>
        <v>71</v>
      </c>
      <c r="AX53" s="142">
        <f t="shared" si="87"/>
        <v>58</v>
      </c>
      <c r="AY53" s="142">
        <f t="shared" si="87"/>
        <v>71</v>
      </c>
      <c r="AZ53" s="142">
        <f t="shared" si="87"/>
        <v>72</v>
      </c>
      <c r="BA53" s="142">
        <f t="shared" si="87"/>
        <v>71</v>
      </c>
      <c r="BB53" s="142">
        <f t="shared" si="87"/>
        <v>0</v>
      </c>
      <c r="BC53" s="142">
        <f t="shared" si="87"/>
        <v>68</v>
      </c>
      <c r="BD53" s="142">
        <f t="shared" si="87"/>
        <v>0</v>
      </c>
      <c r="BE53" s="142">
        <f t="shared" si="87"/>
        <v>0</v>
      </c>
      <c r="BF53" s="142">
        <f t="shared" si="87"/>
        <v>0</v>
      </c>
      <c r="BG53" s="142">
        <f t="shared" si="87"/>
        <v>68</v>
      </c>
      <c r="BH53" s="142">
        <f t="shared" si="87"/>
        <v>0</v>
      </c>
      <c r="BI53" s="142">
        <f t="shared" si="87"/>
        <v>74</v>
      </c>
      <c r="BJ53" s="142">
        <f t="shared" si="87"/>
        <v>71</v>
      </c>
      <c r="BK53" s="142">
        <f t="shared" si="87"/>
        <v>70</v>
      </c>
      <c r="BL53" s="142">
        <f t="shared" si="87"/>
        <v>70</v>
      </c>
      <c r="BM53" s="142">
        <f t="shared" si="87"/>
        <v>72</v>
      </c>
      <c r="BN53" s="142">
        <f t="shared" si="87"/>
        <v>61</v>
      </c>
      <c r="BO53" s="142">
        <f t="shared" si="87"/>
        <v>72</v>
      </c>
      <c r="BP53" s="142">
        <f t="shared" si="87"/>
        <v>75</v>
      </c>
      <c r="BQ53" s="142">
        <f t="shared" ref="BQ53:CK53" si="88">BQ171</f>
        <v>69928</v>
      </c>
      <c r="BR53" s="142">
        <f t="shared" si="88"/>
        <v>69</v>
      </c>
      <c r="BS53" s="142">
        <f t="shared" si="88"/>
        <v>65</v>
      </c>
      <c r="BT53" s="142">
        <f t="shared" si="88"/>
        <v>0</v>
      </c>
      <c r="BU53" s="142">
        <f t="shared" si="88"/>
        <v>68</v>
      </c>
      <c r="BV53" s="142">
        <f t="shared" si="88"/>
        <v>0</v>
      </c>
      <c r="BW53" s="142">
        <f t="shared" si="88"/>
        <v>8</v>
      </c>
      <c r="BX53" s="142">
        <f t="shared" si="88"/>
        <v>58</v>
      </c>
      <c r="BY53" s="142">
        <f t="shared" si="88"/>
        <v>74</v>
      </c>
      <c r="BZ53" s="142">
        <f t="shared" si="88"/>
        <v>63</v>
      </c>
      <c r="CA53" s="142">
        <f t="shared" si="88"/>
        <v>73</v>
      </c>
      <c r="CB53" s="142">
        <f t="shared" si="88"/>
        <v>72</v>
      </c>
      <c r="CC53" s="142">
        <f t="shared" si="88"/>
        <v>65</v>
      </c>
      <c r="CD53" s="142">
        <f t="shared" si="88"/>
        <v>70</v>
      </c>
      <c r="CE53" s="142">
        <f t="shared" si="88"/>
        <v>1013670</v>
      </c>
      <c r="CF53" s="142">
        <f t="shared" si="88"/>
        <v>88</v>
      </c>
      <c r="CG53" s="142">
        <f t="shared" si="88"/>
        <v>75</v>
      </c>
      <c r="CH53" s="142">
        <f t="shared" si="88"/>
        <v>68</v>
      </c>
      <c r="CI53" s="142">
        <f t="shared" si="88"/>
        <v>71</v>
      </c>
      <c r="CJ53" s="142">
        <f t="shared" si="88"/>
        <v>68</v>
      </c>
      <c r="CK53" s="142">
        <f t="shared" si="88"/>
        <v>70</v>
      </c>
    </row>
    <row r="54" spans="1:96" s="5" customFormat="1" ht="48" customHeight="1" x14ac:dyDescent="0.2">
      <c r="A54" s="40"/>
      <c r="B54" s="40"/>
      <c r="C54" s="40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68"/>
      <c r="U54" s="12"/>
      <c r="V54" s="12"/>
      <c r="W54" s="12"/>
      <c r="X54" s="12"/>
      <c r="Y54" s="12"/>
      <c r="Z54" s="12"/>
      <c r="AA54" s="12"/>
      <c r="AB54" s="12"/>
      <c r="AC54" s="73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67"/>
      <c r="AU54" s="12"/>
      <c r="AV54" s="12"/>
      <c r="AW54" s="12"/>
      <c r="AX54" s="12"/>
      <c r="AY54" s="12"/>
      <c r="AZ54" s="12"/>
      <c r="BA54" s="12"/>
      <c r="BB54" s="12"/>
      <c r="BC54" s="15"/>
      <c r="BD54" s="15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</row>
    <row r="55" spans="1:96" s="5" customFormat="1" ht="48" customHeight="1" x14ac:dyDescent="0.2">
      <c r="A55" s="40" t="s">
        <v>329</v>
      </c>
      <c r="B55" s="40"/>
      <c r="C55" s="40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286</v>
      </c>
      <c r="K55" s="12" t="s">
        <v>251</v>
      </c>
      <c r="L55" s="12" t="s">
        <v>156</v>
      </c>
      <c r="M55" s="12" t="s">
        <v>252</v>
      </c>
      <c r="N55" s="12" t="s">
        <v>289</v>
      </c>
      <c r="O55" s="12" t="s">
        <v>290</v>
      </c>
      <c r="P55" s="12" t="s">
        <v>253</v>
      </c>
      <c r="Q55" s="12" t="s">
        <v>154</v>
      </c>
      <c r="R55" s="12" t="s">
        <v>254</v>
      </c>
      <c r="S55" s="12" t="s">
        <v>262</v>
      </c>
      <c r="T55" s="68" t="s">
        <v>6</v>
      </c>
      <c r="U55" s="12" t="s">
        <v>155</v>
      </c>
      <c r="V55" s="12" t="s">
        <v>291</v>
      </c>
      <c r="W55" s="12" t="s">
        <v>292</v>
      </c>
      <c r="X55" s="12" t="s">
        <v>255</v>
      </c>
      <c r="Y55" s="12" t="s">
        <v>256</v>
      </c>
      <c r="Z55" s="12" t="s">
        <v>277</v>
      </c>
      <c r="AA55" s="12" t="s">
        <v>278</v>
      </c>
      <c r="AB55" s="12" t="s">
        <v>279</v>
      </c>
      <c r="AC55" s="73" t="s">
        <v>317</v>
      </c>
      <c r="AD55" s="12" t="s">
        <v>12</v>
      </c>
      <c r="AE55" s="12" t="s">
        <v>201</v>
      </c>
      <c r="AF55" s="12" t="s">
        <v>53</v>
      </c>
      <c r="AG55" s="12" t="s">
        <v>13</v>
      </c>
      <c r="AH55" s="12" t="s">
        <v>264</v>
      </c>
      <c r="AI55" s="12" t="s">
        <v>14</v>
      </c>
      <c r="AJ55" s="12" t="s">
        <v>15</v>
      </c>
      <c r="AK55" s="12" t="s">
        <v>17</v>
      </c>
      <c r="AL55" s="12" t="s">
        <v>258</v>
      </c>
      <c r="AM55" s="12" t="s">
        <v>18</v>
      </c>
      <c r="AN55" s="12" t="s">
        <v>19</v>
      </c>
      <c r="AO55" s="12" t="s">
        <v>20</v>
      </c>
      <c r="AP55" s="12" t="s">
        <v>21</v>
      </c>
      <c r="AQ55" s="12" t="s">
        <v>22</v>
      </c>
      <c r="AR55" s="12" t="s">
        <v>23</v>
      </c>
      <c r="AS55" s="12" t="s">
        <v>265</v>
      </c>
      <c r="AT55" s="67" t="s">
        <v>205</v>
      </c>
      <c r="AU55" s="12" t="s">
        <v>24</v>
      </c>
      <c r="AV55" s="12" t="s">
        <v>26</v>
      </c>
      <c r="AW55" s="12" t="s">
        <v>266</v>
      </c>
      <c r="AX55" s="12" t="s">
        <v>27</v>
      </c>
      <c r="AY55" s="12" t="s">
        <v>28</v>
      </c>
      <c r="AZ55" s="12" t="s">
        <v>29</v>
      </c>
      <c r="BA55" s="12" t="s">
        <v>30</v>
      </c>
      <c r="BB55" s="12" t="s">
        <v>282</v>
      </c>
      <c r="BC55" s="15" t="s">
        <v>7</v>
      </c>
      <c r="BD55" s="15" t="s">
        <v>206</v>
      </c>
      <c r="BE55" s="12" t="s">
        <v>31</v>
      </c>
      <c r="BF55" s="12" t="s">
        <v>39</v>
      </c>
      <c r="BG55" s="12" t="s">
        <v>32</v>
      </c>
      <c r="BH55" s="12" t="s">
        <v>33</v>
      </c>
      <c r="BI55" s="12" t="s">
        <v>268</v>
      </c>
      <c r="BJ55" s="12" t="s">
        <v>269</v>
      </c>
      <c r="BK55" s="12" t="s">
        <v>270</v>
      </c>
      <c r="BL55" s="12" t="s">
        <v>34</v>
      </c>
      <c r="BM55" s="12" t="s">
        <v>35</v>
      </c>
      <c r="BN55" s="12" t="s">
        <v>36</v>
      </c>
      <c r="BO55" s="12" t="s">
        <v>37</v>
      </c>
      <c r="BP55" s="12" t="s">
        <v>40</v>
      </c>
      <c r="BQ55" s="12" t="s">
        <v>38</v>
      </c>
      <c r="BR55" s="12" t="s">
        <v>62</v>
      </c>
      <c r="BS55" s="12" t="s">
        <v>204</v>
      </c>
      <c r="BT55" s="12" t="s">
        <v>3</v>
      </c>
      <c r="BU55" s="12" t="s">
        <v>41</v>
      </c>
      <c r="BV55" s="12" t="s">
        <v>42</v>
      </c>
      <c r="BW55" s="12" t="s">
        <v>44</v>
      </c>
      <c r="BX55" s="12" t="s">
        <v>217</v>
      </c>
      <c r="BY55" s="12" t="s">
        <v>45</v>
      </c>
      <c r="BZ55" s="12" t="s">
        <v>46</v>
      </c>
      <c r="CA55" s="12" t="s">
        <v>47</v>
      </c>
      <c r="CB55" s="12" t="s">
        <v>271</v>
      </c>
      <c r="CC55" s="12" t="s">
        <v>48</v>
      </c>
      <c r="CD55" s="12" t="s">
        <v>49</v>
      </c>
      <c r="CE55" s="12" t="s">
        <v>50</v>
      </c>
      <c r="CF55" s="12" t="s">
        <v>52</v>
      </c>
      <c r="CG55" s="12" t="s">
        <v>272</v>
      </c>
      <c r="CH55" s="12" t="s">
        <v>54</v>
      </c>
      <c r="CI55" s="12" t="s">
        <v>55</v>
      </c>
      <c r="CJ55" s="12" t="s">
        <v>56</v>
      </c>
      <c r="CK55" s="12" t="s">
        <v>57</v>
      </c>
      <c r="CL55" s="12"/>
      <c r="CM55" s="12"/>
      <c r="CN55" s="12"/>
      <c r="CO55" s="12"/>
      <c r="CP55" s="12"/>
    </row>
    <row r="56" spans="1:96" x14ac:dyDescent="0.2">
      <c r="A56" s="6" t="s">
        <v>214</v>
      </c>
      <c r="B56" s="6"/>
      <c r="C56" s="6"/>
      <c r="CR56" s="14"/>
    </row>
    <row r="57" spans="1:96" x14ac:dyDescent="0.2">
      <c r="A57" s="2" t="s">
        <v>283</v>
      </c>
      <c r="B57" s="2"/>
      <c r="C57" s="2"/>
      <c r="D57" s="15">
        <v>759155.08</v>
      </c>
      <c r="E57" s="15">
        <v>8482152</v>
      </c>
      <c r="F57" s="15">
        <v>9196144.8299999982</v>
      </c>
      <c r="G57" s="15">
        <v>1611591.36</v>
      </c>
      <c r="H57" s="15">
        <v>8051879.6799999997</v>
      </c>
      <c r="I57" s="15">
        <v>12728664.150000002</v>
      </c>
      <c r="J57" s="15">
        <v>3222773.1430000002</v>
      </c>
      <c r="K57" s="15">
        <v>8426112</v>
      </c>
      <c r="L57" s="15">
        <v>5003418.49</v>
      </c>
      <c r="M57" s="15">
        <v>1508910.7</v>
      </c>
      <c r="N57" s="15">
        <v>644343.99</v>
      </c>
      <c r="O57" s="15">
        <v>5233947.47</v>
      </c>
      <c r="P57" s="15">
        <v>545155.30000000005</v>
      </c>
      <c r="Q57" s="15">
        <v>395502.14</v>
      </c>
      <c r="R57" s="15">
        <v>0</v>
      </c>
      <c r="S57" s="15">
        <v>1954570.79</v>
      </c>
      <c r="T57" s="15">
        <v>30456985</v>
      </c>
      <c r="U57" s="15">
        <v>1318182.19</v>
      </c>
      <c r="V57" s="15">
        <v>45679647</v>
      </c>
      <c r="W57" s="15">
        <v>5045244.8600000003</v>
      </c>
      <c r="X57" s="15">
        <v>994872.97</v>
      </c>
      <c r="Y57" s="15">
        <v>5722846.5200000005</v>
      </c>
      <c r="Z57" s="15">
        <v>3565818.04</v>
      </c>
      <c r="AA57" s="15">
        <v>1143332.3500000001</v>
      </c>
      <c r="AB57" s="15">
        <v>218992.14</v>
      </c>
      <c r="AC57" s="15">
        <v>8229156.8100000005</v>
      </c>
      <c r="AD57" s="15">
        <v>16295901.379999999</v>
      </c>
      <c r="AE57" s="15">
        <v>15772039.77</v>
      </c>
      <c r="AF57" s="15">
        <v>523861.61</v>
      </c>
      <c r="AG57" s="15">
        <v>1650954.77</v>
      </c>
      <c r="AH57" s="15">
        <v>10172634.199999999</v>
      </c>
      <c r="AI57" s="15">
        <v>7153157.3899999987</v>
      </c>
      <c r="AJ57" s="15">
        <v>4408036</v>
      </c>
      <c r="AK57" s="15">
        <v>665439.75</v>
      </c>
      <c r="AL57" s="15">
        <v>38366138.289999999</v>
      </c>
      <c r="AM57" s="15">
        <v>232579.21</v>
      </c>
      <c r="AN57" s="15">
        <v>782291.62</v>
      </c>
      <c r="AO57" s="15">
        <v>16195828.73</v>
      </c>
      <c r="AP57" s="15">
        <v>484564400</v>
      </c>
      <c r="AQ57" s="15">
        <v>44512590.18</v>
      </c>
      <c r="AR57" s="15">
        <v>3182668.1619999995</v>
      </c>
      <c r="AS57" s="15">
        <v>1399088.11</v>
      </c>
      <c r="AT57" s="15">
        <v>4846569.29</v>
      </c>
      <c r="AU57" s="15">
        <v>12307206.83</v>
      </c>
      <c r="AV57" s="15">
        <v>1921651.93</v>
      </c>
      <c r="AW57" s="15">
        <v>2064322.54</v>
      </c>
      <c r="AX57" s="15">
        <v>24910887.75</v>
      </c>
      <c r="AY57" s="15">
        <v>1404551.12</v>
      </c>
      <c r="AZ57" s="15">
        <v>1767570.02</v>
      </c>
      <c r="BA57" s="15">
        <v>4519327.08</v>
      </c>
      <c r="BB57" s="15">
        <v>59531</v>
      </c>
      <c r="BC57" s="15">
        <v>5804941.9899999993</v>
      </c>
      <c r="BD57" s="15">
        <v>12015782.43</v>
      </c>
      <c r="BE57" s="15">
        <v>8863778.3299999982</v>
      </c>
      <c r="BF57" s="15">
        <v>3152004.1</v>
      </c>
      <c r="BG57" s="15">
        <v>1769211.61</v>
      </c>
      <c r="BH57" s="15">
        <v>4761012.29</v>
      </c>
      <c r="BI57" s="15">
        <v>5189376.54</v>
      </c>
      <c r="BJ57" s="15">
        <v>1847774.03</v>
      </c>
      <c r="BK57" s="15">
        <v>11288554.930000002</v>
      </c>
      <c r="BL57" s="15">
        <v>1948712.63</v>
      </c>
      <c r="BM57" s="15">
        <v>3551465.52</v>
      </c>
      <c r="BN57" s="15">
        <v>8783066.1999999993</v>
      </c>
      <c r="BO57" s="15">
        <v>2316592.9700000002</v>
      </c>
      <c r="BP57" s="15">
        <v>7770308.0099999998</v>
      </c>
      <c r="BQ57" s="15">
        <v>1029230.01</v>
      </c>
      <c r="BR57" s="15">
        <v>6575158.1799999997</v>
      </c>
      <c r="BS57" s="15">
        <v>4490063.45</v>
      </c>
      <c r="BT57" s="15">
        <v>42993552.649999999</v>
      </c>
      <c r="BU57" s="15">
        <v>957493.93</v>
      </c>
      <c r="BV57" s="15">
        <v>1398631.03</v>
      </c>
      <c r="BW57" s="15">
        <v>1139564.45</v>
      </c>
      <c r="BX57" s="15">
        <v>3409079.81</v>
      </c>
      <c r="BY57" s="15">
        <v>11888006.319999998</v>
      </c>
      <c r="BZ57" s="15">
        <v>1613812.4</v>
      </c>
      <c r="CA57" s="15">
        <v>167979422.20000005</v>
      </c>
      <c r="CB57" s="15">
        <v>17774751</v>
      </c>
      <c r="CC57" s="15">
        <v>1801718.38</v>
      </c>
      <c r="CD57" s="15">
        <v>8852794.2599999998</v>
      </c>
      <c r="CE57" s="15">
        <v>4470556.8499999996</v>
      </c>
      <c r="CF57" s="15">
        <v>1007413.76</v>
      </c>
      <c r="CG57" s="15">
        <v>1180606</v>
      </c>
      <c r="CH57" s="15">
        <v>532011.56999999995</v>
      </c>
      <c r="CI57" s="15">
        <v>4176648</v>
      </c>
      <c r="CJ57" s="15">
        <v>8179870.1899999995</v>
      </c>
      <c r="CK57" s="15">
        <v>3291327.16</v>
      </c>
      <c r="CL57" s="15"/>
      <c r="CM57" s="15"/>
      <c r="CN57" s="15"/>
      <c r="CO57" s="15"/>
      <c r="CP57" s="15"/>
      <c r="CQ57" s="15"/>
      <c r="CR57" s="15"/>
    </row>
    <row r="58" spans="1:96" x14ac:dyDescent="0.2">
      <c r="A58" s="2" t="s">
        <v>281</v>
      </c>
      <c r="B58" s="2"/>
      <c r="C58" s="2"/>
      <c r="D58" s="15">
        <v>360600.69</v>
      </c>
      <c r="E58" s="15">
        <v>4051526</v>
      </c>
      <c r="F58" s="15">
        <v>2255240.36</v>
      </c>
      <c r="G58" s="15">
        <v>1291510.8999999999</v>
      </c>
      <c r="H58" s="15">
        <v>2684449.48</v>
      </c>
      <c r="I58" s="15">
        <v>6272016.3600000013</v>
      </c>
      <c r="J58" s="15">
        <v>1537495.773</v>
      </c>
      <c r="K58" s="15">
        <v>3605586</v>
      </c>
      <c r="L58" s="15">
        <v>1935427.97</v>
      </c>
      <c r="M58" s="15">
        <v>509220.42</v>
      </c>
      <c r="N58" s="15">
        <v>254063.59</v>
      </c>
      <c r="O58" s="15">
        <v>1730504.78</v>
      </c>
      <c r="P58" s="15">
        <v>139408.88</v>
      </c>
      <c r="Q58" s="15">
        <v>51906.8</v>
      </c>
      <c r="R58" s="15">
        <v>0</v>
      </c>
      <c r="S58" s="15">
        <v>606356.16</v>
      </c>
      <c r="T58" s="15">
        <v>4476716</v>
      </c>
      <c r="U58" s="15">
        <v>404168.85</v>
      </c>
      <c r="V58" s="15">
        <v>18318817</v>
      </c>
      <c r="W58" s="15">
        <v>1505056.36</v>
      </c>
      <c r="X58" s="15">
        <v>405591.7</v>
      </c>
      <c r="Y58" s="15">
        <v>2759641.16</v>
      </c>
      <c r="Z58" s="15">
        <v>1357588.99</v>
      </c>
      <c r="AA58" s="15">
        <v>281418.2</v>
      </c>
      <c r="AB58" s="15">
        <v>34091.51</v>
      </c>
      <c r="AC58" s="15">
        <v>4857199.3499999996</v>
      </c>
      <c r="AD58" s="15">
        <v>4783079.5199999996</v>
      </c>
      <c r="AE58" s="15">
        <v>4590639.97</v>
      </c>
      <c r="AF58" s="15">
        <v>192439.55</v>
      </c>
      <c r="AG58" s="15">
        <v>458511.44</v>
      </c>
      <c r="AH58" s="15">
        <v>2590356.71</v>
      </c>
      <c r="AI58" s="15">
        <v>4047946.84</v>
      </c>
      <c r="AJ58" s="15">
        <v>1119447</v>
      </c>
      <c r="AK58" s="15">
        <v>285542.37</v>
      </c>
      <c r="AL58" s="15">
        <v>12578876.039999999</v>
      </c>
      <c r="AM58" s="15">
        <v>15268.47</v>
      </c>
      <c r="AN58" s="15">
        <v>229815.46</v>
      </c>
      <c r="AO58" s="15">
        <v>6235893.5</v>
      </c>
      <c r="AP58" s="15">
        <v>281875900</v>
      </c>
      <c r="AQ58" s="15">
        <v>19242042.580000002</v>
      </c>
      <c r="AR58" s="15">
        <v>1128854.32</v>
      </c>
      <c r="AS58" s="15">
        <v>377572.69</v>
      </c>
      <c r="AT58" s="15">
        <v>1961590.16</v>
      </c>
      <c r="AU58" s="15">
        <v>6338797.7200000007</v>
      </c>
      <c r="AV58" s="15">
        <v>632801.73</v>
      </c>
      <c r="AW58" s="15">
        <v>580504.74</v>
      </c>
      <c r="AX58" s="15">
        <v>12244217.27</v>
      </c>
      <c r="AY58" s="15">
        <v>372290.77</v>
      </c>
      <c r="AZ58" s="15">
        <v>636569.41</v>
      </c>
      <c r="BA58" s="15">
        <v>1436802.41</v>
      </c>
      <c r="BB58" s="15">
        <v>12504</v>
      </c>
      <c r="BC58" s="15">
        <v>1837041.92</v>
      </c>
      <c r="BD58" s="15">
        <v>5950108.6499999994</v>
      </c>
      <c r="BE58" s="15">
        <v>3952179.49</v>
      </c>
      <c r="BF58" s="15">
        <v>1997929.16</v>
      </c>
      <c r="BG58" s="15">
        <v>774159.46</v>
      </c>
      <c r="BH58" s="15">
        <v>2205507.84</v>
      </c>
      <c r="BI58" s="15">
        <v>1526698.41</v>
      </c>
      <c r="BJ58" s="15">
        <v>501211.98</v>
      </c>
      <c r="BK58" s="15">
        <v>5016741.79</v>
      </c>
      <c r="BL58" s="15">
        <v>678581.51</v>
      </c>
      <c r="BM58" s="15">
        <v>1387602.87</v>
      </c>
      <c r="BN58" s="15">
        <v>1176833.6399999999</v>
      </c>
      <c r="BO58" s="15">
        <v>815668.82</v>
      </c>
      <c r="BP58" s="15">
        <v>3657895</v>
      </c>
      <c r="BQ58" s="15">
        <v>324642.69</v>
      </c>
      <c r="BR58" s="15">
        <v>3159868.47</v>
      </c>
      <c r="BS58" s="15">
        <v>967697.79</v>
      </c>
      <c r="BT58" s="15">
        <v>15679732.649999999</v>
      </c>
      <c r="BU58" s="15">
        <v>340045</v>
      </c>
      <c r="BV58" s="15">
        <v>380308.56</v>
      </c>
      <c r="BW58" s="15">
        <v>426280.68</v>
      </c>
      <c r="BX58" s="15">
        <v>762467.62</v>
      </c>
      <c r="BY58" s="15">
        <v>6055943.9000000004</v>
      </c>
      <c r="BZ58" s="15">
        <v>796140</v>
      </c>
      <c r="CA58" s="15">
        <v>96900728.080000013</v>
      </c>
      <c r="CB58" s="15">
        <v>5209936</v>
      </c>
      <c r="CC58" s="15">
        <v>384410.57</v>
      </c>
      <c r="CD58" s="15">
        <v>4903561.71</v>
      </c>
      <c r="CE58" s="15">
        <v>2135788.19</v>
      </c>
      <c r="CF58" s="15">
        <v>385553.76</v>
      </c>
      <c r="CG58" s="15">
        <v>239163</v>
      </c>
      <c r="CH58" s="15">
        <v>351939.98</v>
      </c>
      <c r="CI58" s="15">
        <v>855273</v>
      </c>
      <c r="CJ58" s="15">
        <v>3769301.9</v>
      </c>
      <c r="CK58" s="15">
        <v>1157654.77</v>
      </c>
      <c r="CL58" s="15"/>
      <c r="CM58" s="15"/>
      <c r="CN58" s="15"/>
      <c r="CO58" s="15"/>
      <c r="CP58" s="15"/>
      <c r="CQ58" s="15"/>
      <c r="CR58" s="15"/>
    </row>
    <row r="59" spans="1:96" x14ac:dyDescent="0.2">
      <c r="A59" s="2" t="s">
        <v>61</v>
      </c>
      <c r="B59" s="2"/>
      <c r="C59" s="2"/>
      <c r="D59" s="15">
        <v>397925.19</v>
      </c>
      <c r="E59" s="15">
        <v>4165218</v>
      </c>
      <c r="F59" s="15">
        <v>6847893.9899999993</v>
      </c>
      <c r="G59" s="15">
        <v>271724.32</v>
      </c>
      <c r="H59" s="15">
        <v>4972261.1500000004</v>
      </c>
      <c r="I59" s="15">
        <v>6300268.0200000005</v>
      </c>
      <c r="J59" s="15">
        <v>1624641.02</v>
      </c>
      <c r="K59" s="15">
        <v>4562313</v>
      </c>
      <c r="L59" s="15">
        <v>3035088.83</v>
      </c>
      <c r="M59" s="15">
        <v>995144.56</v>
      </c>
      <c r="N59" s="15">
        <v>380698.53</v>
      </c>
      <c r="O59" s="15">
        <v>3361185.35</v>
      </c>
      <c r="P59" s="15">
        <v>405746.42</v>
      </c>
      <c r="Q59" s="15">
        <v>342095.34</v>
      </c>
      <c r="R59" s="15">
        <v>0</v>
      </c>
      <c r="S59" s="15">
        <v>1343732.53</v>
      </c>
      <c r="T59" s="15">
        <v>25249943</v>
      </c>
      <c r="U59" s="15">
        <v>887701.46</v>
      </c>
      <c r="V59" s="15">
        <v>26546740</v>
      </c>
      <c r="W59" s="15">
        <v>3240020.72</v>
      </c>
      <c r="X59" s="15">
        <v>568671.94999999995</v>
      </c>
      <c r="Y59" s="15">
        <v>2825127.65</v>
      </c>
      <c r="Z59" s="15">
        <v>2096273.07</v>
      </c>
      <c r="AA59" s="15">
        <v>858658.8</v>
      </c>
      <c r="AB59" s="15">
        <v>178449.15</v>
      </c>
      <c r="AC59" s="15">
        <v>3353122.73</v>
      </c>
      <c r="AD59" s="15">
        <v>11337339.99</v>
      </c>
      <c r="AE59" s="15">
        <v>11016399.800000001</v>
      </c>
      <c r="AF59" s="15">
        <v>320940.19</v>
      </c>
      <c r="AG59" s="15">
        <v>1191303.3700000001</v>
      </c>
      <c r="AH59" s="15">
        <v>7506885.9299999988</v>
      </c>
      <c r="AI59" s="15">
        <v>3048119.03</v>
      </c>
      <c r="AJ59" s="15">
        <v>3233148</v>
      </c>
      <c r="AK59" s="15">
        <v>374897.38</v>
      </c>
      <c r="AL59" s="15">
        <v>24424711.780000001</v>
      </c>
      <c r="AM59" s="15">
        <v>207582.35</v>
      </c>
      <c r="AN59" s="15">
        <v>542865.93999999994</v>
      </c>
      <c r="AO59" s="15">
        <v>9723894.9299999997</v>
      </c>
      <c r="AP59" s="15">
        <v>189380100</v>
      </c>
      <c r="AQ59" s="15">
        <v>23464385.34</v>
      </c>
      <c r="AR59" s="15">
        <v>1989085.1419999998</v>
      </c>
      <c r="AS59" s="15">
        <v>1016986.61</v>
      </c>
      <c r="AT59" s="15">
        <v>2634423.4500000002</v>
      </c>
      <c r="AU59" s="15">
        <v>5786386.5199999996</v>
      </c>
      <c r="AV59" s="15">
        <v>1255325.17</v>
      </c>
      <c r="AW59" s="15">
        <v>1469705.55</v>
      </c>
      <c r="AX59" s="15">
        <v>12131830.51</v>
      </c>
      <c r="AY59" s="15">
        <v>1036775.94</v>
      </c>
      <c r="AZ59" s="15">
        <v>1000656.7</v>
      </c>
      <c r="BA59" s="15">
        <v>3062185.32</v>
      </c>
      <c r="BB59" s="15">
        <v>47027</v>
      </c>
      <c r="BC59" s="15">
        <v>3916100.52</v>
      </c>
      <c r="BD59" s="15">
        <v>5870214.0700000003</v>
      </c>
      <c r="BE59" s="15">
        <v>4726598.84</v>
      </c>
      <c r="BF59" s="15">
        <v>1143615.23</v>
      </c>
      <c r="BG59" s="15">
        <v>995052.15</v>
      </c>
      <c r="BH59" s="15">
        <v>2470185.2000000002</v>
      </c>
      <c r="BI59" s="15">
        <v>3443073.04</v>
      </c>
      <c r="BJ59" s="15">
        <v>1320680.72</v>
      </c>
      <c r="BK59" s="15">
        <v>6135390.7200000007</v>
      </c>
      <c r="BL59" s="15">
        <v>1242992.94</v>
      </c>
      <c r="BM59" s="15">
        <v>2094324.34</v>
      </c>
      <c r="BN59" s="15">
        <v>7254813.5300000003</v>
      </c>
      <c r="BO59" s="15">
        <v>1457403.27</v>
      </c>
      <c r="BP59" s="15">
        <v>3812105.01</v>
      </c>
      <c r="BQ59" s="15">
        <v>708985.18</v>
      </c>
      <c r="BR59" s="15">
        <v>3242146.68</v>
      </c>
      <c r="BS59" s="15">
        <v>3455963.6</v>
      </c>
      <c r="BT59" s="15">
        <v>25274013.57</v>
      </c>
      <c r="BU59" s="15">
        <v>600465.68000000005</v>
      </c>
      <c r="BV59" s="15">
        <v>998527.99</v>
      </c>
      <c r="BW59" s="15">
        <v>598866.93999999994</v>
      </c>
      <c r="BX59" s="15">
        <v>2586956.2999999998</v>
      </c>
      <c r="BY59" s="15">
        <v>5751700.0699999994</v>
      </c>
      <c r="BZ59" s="15">
        <v>800016</v>
      </c>
      <c r="CA59" s="15">
        <v>64859639.940000013</v>
      </c>
      <c r="CB59" s="15">
        <v>11557510</v>
      </c>
      <c r="CC59" s="15">
        <v>1417307.81</v>
      </c>
      <c r="CD59" s="15">
        <v>3819911.78</v>
      </c>
      <c r="CE59" s="15">
        <v>2286505.5499999998</v>
      </c>
      <c r="CF59" s="15">
        <v>617682.42000000004</v>
      </c>
      <c r="CG59" s="15">
        <v>941443</v>
      </c>
      <c r="CH59" s="15">
        <v>159273.12</v>
      </c>
      <c r="CI59" s="15">
        <v>3161439</v>
      </c>
      <c r="CJ59" s="15">
        <v>4297040.22</v>
      </c>
      <c r="CK59" s="15">
        <v>2130011.98</v>
      </c>
      <c r="CL59" s="15"/>
      <c r="CM59" s="15"/>
      <c r="CN59" s="15"/>
      <c r="CO59" s="15"/>
      <c r="CP59" s="15"/>
      <c r="CQ59" s="15"/>
      <c r="CR59" s="15"/>
    </row>
    <row r="60" spans="1:96" x14ac:dyDescent="0.2">
      <c r="A60" s="2" t="s">
        <v>240</v>
      </c>
      <c r="B60" s="2"/>
      <c r="C60" s="2"/>
      <c r="D60" s="15">
        <v>629.20000000000005</v>
      </c>
      <c r="E60" s="15">
        <v>265408</v>
      </c>
      <c r="F60" s="15">
        <v>93010.48</v>
      </c>
      <c r="G60" s="15">
        <v>48356.14</v>
      </c>
      <c r="H60" s="15">
        <v>395169.05</v>
      </c>
      <c r="I60" s="15">
        <v>156379.76999999999</v>
      </c>
      <c r="J60" s="15">
        <v>60636.35</v>
      </c>
      <c r="K60" s="15">
        <v>258213</v>
      </c>
      <c r="L60" s="15">
        <v>32901.69</v>
      </c>
      <c r="M60" s="15">
        <v>4545.72</v>
      </c>
      <c r="N60" s="15">
        <v>9581.8700000000008</v>
      </c>
      <c r="O60" s="15">
        <v>142257.34</v>
      </c>
      <c r="P60" s="15">
        <v>0</v>
      </c>
      <c r="Q60" s="15">
        <v>1500</v>
      </c>
      <c r="R60" s="15">
        <v>0</v>
      </c>
      <c r="S60" s="15">
        <v>4482.1000000000004</v>
      </c>
      <c r="T60" s="15">
        <v>730326</v>
      </c>
      <c r="U60" s="15">
        <v>26311.88</v>
      </c>
      <c r="V60" s="15">
        <v>814090</v>
      </c>
      <c r="W60" s="15">
        <v>300167.78000000003</v>
      </c>
      <c r="X60" s="15">
        <v>20609.32</v>
      </c>
      <c r="Y60" s="15">
        <v>138077.71</v>
      </c>
      <c r="Z60" s="15">
        <v>111955.98</v>
      </c>
      <c r="AA60" s="15">
        <v>3255.35</v>
      </c>
      <c r="AB60" s="15">
        <v>6451.48</v>
      </c>
      <c r="AC60" s="15">
        <v>18834.73</v>
      </c>
      <c r="AD60" s="15">
        <v>175481.87</v>
      </c>
      <c r="AE60" s="15">
        <v>165000</v>
      </c>
      <c r="AF60" s="15">
        <v>10481.870000000001</v>
      </c>
      <c r="AG60" s="15">
        <v>1139.96</v>
      </c>
      <c r="AH60" s="15">
        <v>75391.56</v>
      </c>
      <c r="AI60" s="15">
        <v>57091.519999999997</v>
      </c>
      <c r="AJ60" s="15">
        <v>55441</v>
      </c>
      <c r="AK60" s="15">
        <v>5000</v>
      </c>
      <c r="AL60" s="15">
        <v>1362550.47</v>
      </c>
      <c r="AM60" s="15">
        <v>9728.39</v>
      </c>
      <c r="AN60" s="15">
        <v>9610.2199999999993</v>
      </c>
      <c r="AO60" s="15">
        <v>236040.3</v>
      </c>
      <c r="AP60" s="15">
        <v>13308400</v>
      </c>
      <c r="AQ60" s="15">
        <v>1806162.26</v>
      </c>
      <c r="AR60" s="15">
        <v>64728.7</v>
      </c>
      <c r="AS60" s="15">
        <v>4528.8100000000004</v>
      </c>
      <c r="AT60" s="15">
        <v>250555.68</v>
      </c>
      <c r="AU60" s="15">
        <v>182022.59</v>
      </c>
      <c r="AV60" s="15">
        <v>33525.03</v>
      </c>
      <c r="AW60" s="15">
        <v>14112.25</v>
      </c>
      <c r="AX60" s="15">
        <v>534839.97</v>
      </c>
      <c r="AY60" s="15">
        <v>-4515.59</v>
      </c>
      <c r="AZ60" s="15">
        <v>130343.91</v>
      </c>
      <c r="BA60" s="15">
        <v>20339.349999999999</v>
      </c>
      <c r="BB60" s="15">
        <v>0</v>
      </c>
      <c r="BC60" s="15">
        <v>51799.55</v>
      </c>
      <c r="BD60" s="15">
        <v>195459.71</v>
      </c>
      <c r="BE60" s="15">
        <v>185000</v>
      </c>
      <c r="BF60" s="15">
        <v>10459.709999999999</v>
      </c>
      <c r="BG60" s="15">
        <v>0</v>
      </c>
      <c r="BH60" s="15">
        <v>85319.25</v>
      </c>
      <c r="BI60" s="15">
        <v>219605.09</v>
      </c>
      <c r="BJ60" s="15">
        <v>25881.33</v>
      </c>
      <c r="BK60" s="15">
        <v>136422.42000000001</v>
      </c>
      <c r="BL60" s="15">
        <v>27138.18</v>
      </c>
      <c r="BM60" s="15">
        <v>69538.31</v>
      </c>
      <c r="BN60" s="15">
        <v>351419.03</v>
      </c>
      <c r="BO60" s="15">
        <v>43520.88</v>
      </c>
      <c r="BP60" s="15">
        <v>300308</v>
      </c>
      <c r="BQ60" s="15">
        <v>-4397.8599999999997</v>
      </c>
      <c r="BR60" s="15">
        <v>173143.03</v>
      </c>
      <c r="BS60" s="15">
        <v>66402.06</v>
      </c>
      <c r="BT60" s="15">
        <v>2039806.43</v>
      </c>
      <c r="BU60" s="15">
        <v>16983.25</v>
      </c>
      <c r="BV60" s="15">
        <v>19794.48</v>
      </c>
      <c r="BW60" s="15">
        <v>114416.83</v>
      </c>
      <c r="BX60" s="15">
        <v>59655.89</v>
      </c>
      <c r="BY60" s="15">
        <v>80362.350000000006</v>
      </c>
      <c r="BZ60" s="15">
        <v>17656.400000000001</v>
      </c>
      <c r="CA60" s="15">
        <v>6219054.1799999997</v>
      </c>
      <c r="CB60" s="15">
        <v>1007305</v>
      </c>
      <c r="CC60" s="15">
        <v>0</v>
      </c>
      <c r="CD60" s="15">
        <v>129320.77</v>
      </c>
      <c r="CE60" s="15">
        <v>48263.11</v>
      </c>
      <c r="CF60" s="15">
        <v>4177.58</v>
      </c>
      <c r="CG60" s="15">
        <v>0</v>
      </c>
      <c r="CH60" s="15">
        <v>20798.47</v>
      </c>
      <c r="CI60" s="15">
        <v>159936</v>
      </c>
      <c r="CJ60" s="15">
        <v>113528.07</v>
      </c>
      <c r="CK60" s="15">
        <v>3660.41</v>
      </c>
      <c r="CL60" s="15"/>
      <c r="CM60" s="15"/>
      <c r="CN60" s="15"/>
      <c r="CO60" s="15"/>
      <c r="CP60" s="15"/>
      <c r="CQ60" s="15"/>
      <c r="CR60" s="15"/>
    </row>
    <row r="61" spans="1:96" x14ac:dyDescent="0.2">
      <c r="A61" s="2" t="s">
        <v>241</v>
      </c>
      <c r="B61" s="2"/>
      <c r="C61" s="2"/>
      <c r="D61" s="15">
        <v>158597.76000000001</v>
      </c>
      <c r="E61" s="15">
        <v>9030960</v>
      </c>
      <c r="F61" s="15">
        <v>3847902.47</v>
      </c>
      <c r="G61" s="15">
        <v>1006227.7</v>
      </c>
      <c r="H61" s="15">
        <v>2775295.89</v>
      </c>
      <c r="I61" s="15">
        <v>6128219.5199999996</v>
      </c>
      <c r="J61" s="15">
        <v>782359.05</v>
      </c>
      <c r="K61" s="15">
        <v>5521640</v>
      </c>
      <c r="L61" s="15">
        <v>2472126.75</v>
      </c>
      <c r="M61" s="15">
        <v>511312.93</v>
      </c>
      <c r="N61" s="15">
        <v>36361</v>
      </c>
      <c r="O61" s="15">
        <v>3315639.3</v>
      </c>
      <c r="P61" s="15">
        <v>50711.78</v>
      </c>
      <c r="Q61" s="15">
        <v>115839.61</v>
      </c>
      <c r="R61" s="15">
        <v>0</v>
      </c>
      <c r="S61" s="15">
        <v>726585.66</v>
      </c>
      <c r="T61" s="15">
        <v>10984901</v>
      </c>
      <c r="U61" s="15">
        <v>306369.78000000003</v>
      </c>
      <c r="V61" s="15">
        <v>37745670</v>
      </c>
      <c r="W61" s="15">
        <v>884677.41</v>
      </c>
      <c r="X61" s="15">
        <v>187822.2</v>
      </c>
      <c r="Y61" s="15">
        <v>1660716.22</v>
      </c>
      <c r="Z61" s="15">
        <v>2244834.9700000002</v>
      </c>
      <c r="AA61" s="15">
        <v>391604.75</v>
      </c>
      <c r="AB61" s="15">
        <v>42797.8</v>
      </c>
      <c r="AC61" s="15">
        <v>3559152.01</v>
      </c>
      <c r="AD61" s="15">
        <v>4403280.28</v>
      </c>
      <c r="AE61" s="15">
        <v>4259868.51</v>
      </c>
      <c r="AF61" s="15">
        <v>143411.76999999999</v>
      </c>
      <c r="AG61" s="15">
        <v>807570.82</v>
      </c>
      <c r="AH61" s="15">
        <v>5693147.9699999997</v>
      </c>
      <c r="AI61" s="15">
        <v>2162367.2000000002</v>
      </c>
      <c r="AJ61" s="15">
        <v>2149955</v>
      </c>
      <c r="AK61" s="15">
        <v>98940.15</v>
      </c>
      <c r="AL61" s="15">
        <v>20949998.899999999</v>
      </c>
      <c r="AM61" s="15">
        <v>46040.6</v>
      </c>
      <c r="AN61" s="15">
        <v>164125.74</v>
      </c>
      <c r="AO61" s="15">
        <v>15598344.739999998</v>
      </c>
      <c r="AP61" s="15">
        <v>255151400</v>
      </c>
      <c r="AQ61" s="15">
        <v>37552040.25</v>
      </c>
      <c r="AR61" s="15">
        <v>1666909.55</v>
      </c>
      <c r="AS61" s="15">
        <v>394996.82</v>
      </c>
      <c r="AT61" s="15">
        <v>1794747.1</v>
      </c>
      <c r="AU61" s="15">
        <v>8901060.9100000001</v>
      </c>
      <c r="AV61" s="15">
        <v>828411.63</v>
      </c>
      <c r="AW61" s="15">
        <v>862749.14</v>
      </c>
      <c r="AX61" s="15">
        <v>14075541.17</v>
      </c>
      <c r="AY61" s="15">
        <v>544055.52</v>
      </c>
      <c r="AZ61" s="15">
        <v>523913.25</v>
      </c>
      <c r="BA61" s="15">
        <v>2714354.68</v>
      </c>
      <c r="BB61" s="15">
        <v>11440</v>
      </c>
      <c r="BC61" s="15">
        <v>3677282.87</v>
      </c>
      <c r="BD61" s="15">
        <v>6896734.3399999999</v>
      </c>
      <c r="BE61" s="15">
        <v>4254829.28</v>
      </c>
      <c r="BF61" s="15">
        <v>2641905.06</v>
      </c>
      <c r="BG61" s="15">
        <v>1241397.08</v>
      </c>
      <c r="BH61" s="15">
        <v>2257885.6800000002</v>
      </c>
      <c r="BI61" s="15">
        <v>2315185.88</v>
      </c>
      <c r="BJ61" s="15">
        <v>299135.03000000003</v>
      </c>
      <c r="BK61" s="15">
        <v>8402590.5800000001</v>
      </c>
      <c r="BL61" s="15">
        <v>929959.79</v>
      </c>
      <c r="BM61" s="15">
        <v>1320172.92</v>
      </c>
      <c r="BN61" s="15">
        <v>3907681.95</v>
      </c>
      <c r="BO61" s="15">
        <v>693825.1</v>
      </c>
      <c r="BP61" s="15">
        <v>2873964</v>
      </c>
      <c r="BQ61" s="15">
        <v>381232.74</v>
      </c>
      <c r="BR61" s="15">
        <v>3149121.26</v>
      </c>
      <c r="BS61" s="15">
        <v>296408.32000000001</v>
      </c>
      <c r="BT61" s="15">
        <v>29666149.620000001</v>
      </c>
      <c r="BU61" s="15">
        <v>0</v>
      </c>
      <c r="BV61" s="15">
        <v>200256.94</v>
      </c>
      <c r="BW61" s="15">
        <v>241208.85</v>
      </c>
      <c r="BX61" s="15">
        <v>1230004.44</v>
      </c>
      <c r="BY61" s="15">
        <v>4567108.25</v>
      </c>
      <c r="BZ61" s="15">
        <v>440419</v>
      </c>
      <c r="CA61" s="15">
        <v>137019980.88</v>
      </c>
      <c r="CB61" s="15">
        <v>10556897</v>
      </c>
      <c r="CC61" s="15">
        <v>644960.31999999995</v>
      </c>
      <c r="CD61" s="15">
        <v>5998960.8399999999</v>
      </c>
      <c r="CE61" s="15">
        <v>1634332</v>
      </c>
      <c r="CF61" s="15">
        <v>281388.69</v>
      </c>
      <c r="CG61" s="15">
        <v>215250</v>
      </c>
      <c r="CH61" s="15">
        <v>195751.17</v>
      </c>
      <c r="CI61" s="15">
        <v>1562492</v>
      </c>
      <c r="CJ61" s="15">
        <v>4128556.17</v>
      </c>
      <c r="CK61" s="15">
        <v>1673186.23</v>
      </c>
      <c r="CL61" s="15"/>
      <c r="CM61" s="15"/>
      <c r="CN61" s="15"/>
      <c r="CO61" s="15"/>
      <c r="CP61" s="15"/>
      <c r="CQ61" s="15"/>
      <c r="CR61" s="15"/>
    </row>
    <row r="62" spans="1:96" x14ac:dyDescent="0.2">
      <c r="B62" s="2"/>
      <c r="C62" s="2"/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/>
      <c r="CM62" s="15"/>
      <c r="CN62" s="15"/>
      <c r="CO62" s="15"/>
      <c r="CP62" s="15"/>
      <c r="CQ62" s="15"/>
      <c r="CR62" s="15"/>
    </row>
    <row r="63" spans="1:96" x14ac:dyDescent="0.2">
      <c r="A63" s="6" t="s">
        <v>105</v>
      </c>
      <c r="B63" s="6"/>
      <c r="C63" s="6"/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/>
      <c r="CM63" s="15"/>
      <c r="CN63" s="15"/>
      <c r="CO63" s="15"/>
      <c r="CP63" s="15"/>
      <c r="CQ63" s="15"/>
      <c r="CR63" s="15"/>
    </row>
    <row r="64" spans="1:96" x14ac:dyDescent="0.2">
      <c r="A64" s="1" t="s">
        <v>293</v>
      </c>
      <c r="B64" s="1"/>
      <c r="C64" s="1"/>
      <c r="D64" s="15">
        <v>15588.47</v>
      </c>
      <c r="E64" s="15">
        <v>19320751</v>
      </c>
      <c r="F64" s="15">
        <v>728977.27</v>
      </c>
      <c r="G64" s="15">
        <v>966663.48</v>
      </c>
      <c r="H64" s="15">
        <v>1400809.31</v>
      </c>
      <c r="I64" s="15">
        <v>2194313.5</v>
      </c>
      <c r="J64" s="15">
        <v>171107.32</v>
      </c>
      <c r="K64" s="15">
        <v>6181355</v>
      </c>
      <c r="L64" s="15">
        <v>2984512.98</v>
      </c>
      <c r="M64" s="15">
        <v>87702.57</v>
      </c>
      <c r="N64" s="15">
        <v>140.5</v>
      </c>
      <c r="O64" s="15">
        <v>3730547.27</v>
      </c>
      <c r="P64" s="15">
        <v>0</v>
      </c>
      <c r="Q64" s="15">
        <v>54320</v>
      </c>
      <c r="R64" s="15">
        <v>0</v>
      </c>
      <c r="S64" s="15">
        <v>176421.75</v>
      </c>
      <c r="T64" s="15">
        <v>31771394</v>
      </c>
      <c r="U64" s="15">
        <v>1077918.45</v>
      </c>
      <c r="V64" s="15">
        <v>19400234</v>
      </c>
      <c r="W64" s="15">
        <v>257977.88</v>
      </c>
      <c r="X64" s="15">
        <v>397118.03</v>
      </c>
      <c r="Y64" s="15">
        <v>87782.48</v>
      </c>
      <c r="Z64" s="15">
        <v>2045153.53</v>
      </c>
      <c r="AA64" s="15">
        <v>1185422.1200000001</v>
      </c>
      <c r="AB64" s="15">
        <v>0</v>
      </c>
      <c r="AC64" s="15">
        <v>16502648.68</v>
      </c>
      <c r="AD64" s="15">
        <v>10121364.040000001</v>
      </c>
      <c r="AE64" s="15">
        <v>9715162.540000001</v>
      </c>
      <c r="AF64" s="15">
        <v>406201.5</v>
      </c>
      <c r="AG64" s="15">
        <v>791114.31</v>
      </c>
      <c r="AH64" s="15">
        <v>19786977.530000001</v>
      </c>
      <c r="AI64" s="15">
        <v>856213.51</v>
      </c>
      <c r="AJ64" s="15">
        <v>3229483</v>
      </c>
      <c r="AK64" s="15">
        <v>11832</v>
      </c>
      <c r="AL64" s="15">
        <v>3785805.51</v>
      </c>
      <c r="AM64" s="15">
        <v>0</v>
      </c>
      <c r="AN64" s="15">
        <v>46887.7</v>
      </c>
      <c r="AO64" s="15">
        <v>34534645.25</v>
      </c>
      <c r="AP64" s="15">
        <v>298356600</v>
      </c>
      <c r="AQ64" s="15">
        <v>13098905.459999999</v>
      </c>
      <c r="AR64" s="15">
        <v>1526678.03</v>
      </c>
      <c r="AS64" s="15">
        <v>55993.78</v>
      </c>
      <c r="AT64" s="15">
        <v>1638472</v>
      </c>
      <c r="AU64" s="15">
        <v>10312547.74</v>
      </c>
      <c r="AV64" s="15">
        <v>995715.83</v>
      </c>
      <c r="AW64" s="15">
        <v>1345263.28</v>
      </c>
      <c r="AX64" s="15">
        <v>7664675.0099999998</v>
      </c>
      <c r="AY64" s="15">
        <v>11981.94</v>
      </c>
      <c r="AZ64" s="15">
        <v>1314352.6299999999</v>
      </c>
      <c r="BA64" s="15">
        <v>69883.360000000001</v>
      </c>
      <c r="BB64" s="15">
        <v>0</v>
      </c>
      <c r="BC64" s="15">
        <v>2812083.24</v>
      </c>
      <c r="BD64" s="15">
        <v>2364199.12</v>
      </c>
      <c r="BE64" s="15">
        <v>534379.4</v>
      </c>
      <c r="BF64" s="15">
        <v>1829819.72</v>
      </c>
      <c r="BG64" s="15">
        <v>310993.71000000002</v>
      </c>
      <c r="BH64" s="15">
        <v>2379069.5499999998</v>
      </c>
      <c r="BI64" s="15">
        <v>1165675.01</v>
      </c>
      <c r="BJ64" s="15">
        <v>119079.58</v>
      </c>
      <c r="BK64" s="15">
        <v>1781706.66</v>
      </c>
      <c r="BL64" s="15">
        <v>227577.3</v>
      </c>
      <c r="BM64" s="15">
        <v>237129.16</v>
      </c>
      <c r="BN64" s="15">
        <v>828695.77</v>
      </c>
      <c r="BO64" s="15">
        <v>562424.56000000006</v>
      </c>
      <c r="BP64" s="15">
        <v>1297192.45</v>
      </c>
      <c r="BQ64" s="15">
        <v>109352.52</v>
      </c>
      <c r="BR64" s="15">
        <v>431379.86</v>
      </c>
      <c r="BS64" s="15">
        <v>281551.94</v>
      </c>
      <c r="BT64" s="15">
        <v>11150951.92</v>
      </c>
      <c r="BU64" s="15">
        <v>194398.1</v>
      </c>
      <c r="BV64" s="15">
        <v>100805.33</v>
      </c>
      <c r="BW64" s="15">
        <v>91864.15</v>
      </c>
      <c r="BX64" s="15">
        <v>180921.32</v>
      </c>
      <c r="BY64" s="15">
        <v>4027392</v>
      </c>
      <c r="BZ64" s="15">
        <v>11520.38</v>
      </c>
      <c r="CA64" s="15">
        <v>56307743.049999997</v>
      </c>
      <c r="CB64" s="15">
        <v>3157300</v>
      </c>
      <c r="CC64" s="15">
        <v>508704.14</v>
      </c>
      <c r="CD64" s="15">
        <v>10328481.810000001</v>
      </c>
      <c r="CE64" s="15">
        <v>325549.90999999997</v>
      </c>
      <c r="CF64" s="15">
        <v>449214.51</v>
      </c>
      <c r="CG64" s="15">
        <v>92686</v>
      </c>
      <c r="CH64" s="15">
        <v>10784.71</v>
      </c>
      <c r="CI64" s="15">
        <v>2678073</v>
      </c>
      <c r="CJ64" s="15">
        <v>1556273.05</v>
      </c>
      <c r="CK64" s="15">
        <v>230139.07</v>
      </c>
      <c r="CL64" s="15"/>
      <c r="CM64" s="15"/>
      <c r="CN64" s="15"/>
      <c r="CO64" s="15"/>
      <c r="CP64" s="15"/>
      <c r="CQ64" s="15"/>
      <c r="CR64" s="15"/>
    </row>
    <row r="65" spans="1:96" x14ac:dyDescent="0.2">
      <c r="A65" s="1" t="s">
        <v>294</v>
      </c>
      <c r="B65" s="1"/>
      <c r="C65" s="1"/>
      <c r="D65" s="15">
        <v>0</v>
      </c>
      <c r="E65" s="15">
        <v>0</v>
      </c>
      <c r="F65" s="15">
        <v>0</v>
      </c>
      <c r="G65" s="15">
        <v>2507566.7400000002</v>
      </c>
      <c r="H65" s="15">
        <v>4469541.3</v>
      </c>
      <c r="I65" s="15">
        <v>0</v>
      </c>
      <c r="J65" s="15">
        <v>0</v>
      </c>
      <c r="K65" s="15">
        <v>9766115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281524.36</v>
      </c>
      <c r="AO65" s="15">
        <v>13590921.51</v>
      </c>
      <c r="AP65" s="15">
        <v>107665600</v>
      </c>
      <c r="AQ65" s="15">
        <v>33375857.149999999</v>
      </c>
      <c r="AR65" s="15">
        <v>0</v>
      </c>
      <c r="AS65" s="15">
        <v>1544361</v>
      </c>
      <c r="AT65" s="15">
        <v>0</v>
      </c>
      <c r="AU65" s="15">
        <v>37975643.240000002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10061.77</v>
      </c>
      <c r="BE65" s="15">
        <v>10061.77</v>
      </c>
      <c r="BF65" s="15">
        <v>0</v>
      </c>
      <c r="BG65" s="15">
        <v>5181653.9800000004</v>
      </c>
      <c r="BH65" s="15">
        <v>3083382.07</v>
      </c>
      <c r="BI65" s="15">
        <v>0</v>
      </c>
      <c r="BJ65" s="15">
        <v>3644.42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4871028.29</v>
      </c>
      <c r="BQ65" s="15">
        <v>0</v>
      </c>
      <c r="BR65" s="15">
        <v>0</v>
      </c>
      <c r="BS65" s="15">
        <v>0</v>
      </c>
      <c r="BT65" s="15">
        <v>88054588.989999995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176207</v>
      </c>
      <c r="CC65" s="15">
        <v>0</v>
      </c>
      <c r="CD65" s="15">
        <v>21208072.190000001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/>
      <c r="CM65" s="15"/>
      <c r="CN65" s="15"/>
      <c r="CO65" s="15"/>
      <c r="CP65" s="15"/>
      <c r="CQ65" s="15"/>
      <c r="CR65" s="15"/>
    </row>
    <row r="66" spans="1:96" ht="13.5" customHeight="1" x14ac:dyDescent="0.2">
      <c r="A66" s="1" t="s">
        <v>295</v>
      </c>
      <c r="B66" s="1"/>
      <c r="C66" s="1"/>
      <c r="D66" s="15">
        <v>477887.5</v>
      </c>
      <c r="E66" s="15">
        <v>23101322</v>
      </c>
      <c r="F66" s="15">
        <v>5404465.96</v>
      </c>
      <c r="G66" s="15">
        <v>116080.26</v>
      </c>
      <c r="H66" s="15">
        <v>140682.51</v>
      </c>
      <c r="I66" s="15">
        <v>12436755.32</v>
      </c>
      <c r="J66" s="15">
        <v>3126646.68</v>
      </c>
      <c r="K66" s="15">
        <v>450798</v>
      </c>
      <c r="L66" s="15">
        <v>2343714.36</v>
      </c>
      <c r="M66" s="15">
        <v>1270184.01</v>
      </c>
      <c r="N66" s="15">
        <v>457507.56</v>
      </c>
      <c r="O66" s="15">
        <v>199844.77</v>
      </c>
      <c r="P66" s="15">
        <v>197857.5</v>
      </c>
      <c r="Q66" s="15">
        <v>197521.5</v>
      </c>
      <c r="R66" s="15">
        <v>0</v>
      </c>
      <c r="S66" s="15">
        <v>142098.48000000001</v>
      </c>
      <c r="T66" s="15">
        <v>2334680</v>
      </c>
      <c r="U66" s="15">
        <v>2853558.67</v>
      </c>
      <c r="V66" s="15">
        <v>67914420</v>
      </c>
      <c r="W66" s="15">
        <v>185696.64000000001</v>
      </c>
      <c r="X66" s="15">
        <v>284254.34999999998</v>
      </c>
      <c r="Y66" s="15">
        <v>19295.740000000002</v>
      </c>
      <c r="Z66" s="15">
        <v>1745895.87</v>
      </c>
      <c r="AA66" s="15">
        <v>1061323.06</v>
      </c>
      <c r="AB66" s="15">
        <v>41899.599999999999</v>
      </c>
      <c r="AC66" s="15">
        <v>9123967.0899999999</v>
      </c>
      <c r="AD66" s="15">
        <v>15103412.800000001</v>
      </c>
      <c r="AE66" s="15">
        <v>13830907.43</v>
      </c>
      <c r="AF66" s="15">
        <v>1272505.3700000001</v>
      </c>
      <c r="AG66" s="15">
        <v>143555.23000000001</v>
      </c>
      <c r="AH66" s="15">
        <v>0</v>
      </c>
      <c r="AI66" s="15">
        <v>383067.32</v>
      </c>
      <c r="AJ66" s="15">
        <v>3385174</v>
      </c>
      <c r="AK66" s="15">
        <v>0</v>
      </c>
      <c r="AL66" s="15">
        <v>11450486.82</v>
      </c>
      <c r="AM66" s="15">
        <v>0</v>
      </c>
      <c r="AN66" s="15">
        <v>152376.45000000001</v>
      </c>
      <c r="AO66" s="15">
        <v>41022337.090000004</v>
      </c>
      <c r="AP66" s="15">
        <v>312146500</v>
      </c>
      <c r="AQ66" s="15">
        <v>44410236.560000002</v>
      </c>
      <c r="AR66" s="15">
        <v>4259233.93</v>
      </c>
      <c r="AS66" s="15">
        <v>0</v>
      </c>
      <c r="AT66" s="15">
        <v>2424875</v>
      </c>
      <c r="AU66" s="15">
        <v>2853104.53</v>
      </c>
      <c r="AV66" s="15">
        <v>2745440.14</v>
      </c>
      <c r="AW66" s="15">
        <v>1434422.56</v>
      </c>
      <c r="AX66" s="15">
        <v>10409703.689999999</v>
      </c>
      <c r="AY66" s="15">
        <v>575068.16000000003</v>
      </c>
      <c r="AZ66" s="15">
        <v>1851645.93</v>
      </c>
      <c r="BA66" s="15">
        <v>1516191.65</v>
      </c>
      <c r="BB66" s="15">
        <v>0</v>
      </c>
      <c r="BC66" s="15">
        <v>9386151.0199999996</v>
      </c>
      <c r="BD66" s="15">
        <v>4230983.7</v>
      </c>
      <c r="BE66" s="15">
        <v>3357095.68</v>
      </c>
      <c r="BF66" s="15">
        <v>873888.02</v>
      </c>
      <c r="BG66" s="15">
        <v>242131.84</v>
      </c>
      <c r="BH66" s="15">
        <v>3388836.35</v>
      </c>
      <c r="BI66" s="15">
        <v>7690408.7999999998</v>
      </c>
      <c r="BJ66" s="15">
        <v>461367.68</v>
      </c>
      <c r="BK66" s="15">
        <v>3384143.33</v>
      </c>
      <c r="BL66" s="15">
        <v>848022.07</v>
      </c>
      <c r="BM66" s="15">
        <v>3757514.67</v>
      </c>
      <c r="BN66" s="15">
        <v>10918650.67</v>
      </c>
      <c r="BO66" s="15">
        <v>2072168.43</v>
      </c>
      <c r="BP66" s="15">
        <v>7679987.8300000001</v>
      </c>
      <c r="BQ66" s="15">
        <v>1600519.5</v>
      </c>
      <c r="BR66" s="15">
        <v>1917053.65</v>
      </c>
      <c r="BS66" s="15">
        <v>2353872.9700000002</v>
      </c>
      <c r="BT66" s="15">
        <v>10089561.91</v>
      </c>
      <c r="BU66" s="15">
        <v>1061355.9099999999</v>
      </c>
      <c r="BV66" s="15">
        <v>546818.57999999996</v>
      </c>
      <c r="BW66" s="15">
        <v>0</v>
      </c>
      <c r="BX66" s="15">
        <v>850124.96</v>
      </c>
      <c r="BY66" s="15">
        <v>8099698.3499999996</v>
      </c>
      <c r="BZ66" s="15">
        <v>400152.28</v>
      </c>
      <c r="CA66" s="15">
        <v>155959544.12</v>
      </c>
      <c r="CB66" s="15">
        <v>25407479</v>
      </c>
      <c r="CC66" s="15">
        <v>1204755.42</v>
      </c>
      <c r="CD66" s="15">
        <v>3994419.11</v>
      </c>
      <c r="CE66" s="15">
        <v>3861639</v>
      </c>
      <c r="CF66" s="15">
        <v>843350.48</v>
      </c>
      <c r="CG66" s="15">
        <v>152252</v>
      </c>
      <c r="CH66" s="15">
        <v>73281.78</v>
      </c>
      <c r="CI66" s="15">
        <v>3157391</v>
      </c>
      <c r="CJ66" s="15">
        <v>12429262.67</v>
      </c>
      <c r="CK66" s="15">
        <v>566170.39</v>
      </c>
      <c r="CL66" s="15"/>
      <c r="CM66" s="15"/>
      <c r="CN66" s="15"/>
      <c r="CO66" s="15"/>
      <c r="CP66" s="15"/>
      <c r="CQ66" s="15"/>
      <c r="CR66" s="15"/>
    </row>
    <row r="67" spans="1:96" x14ac:dyDescent="0.2">
      <c r="A67" s="1" t="s">
        <v>296</v>
      </c>
      <c r="B67" s="1"/>
      <c r="C67" s="1"/>
      <c r="D67" s="15">
        <v>2052199.34</v>
      </c>
      <c r="E67" s="15">
        <v>142485232</v>
      </c>
      <c r="F67" s="15">
        <v>44196438.489999995</v>
      </c>
      <c r="G67" s="15">
        <v>9496361.9600000009</v>
      </c>
      <c r="H67" s="15">
        <v>44754529.549999997</v>
      </c>
      <c r="I67" s="15">
        <v>82180547.789999992</v>
      </c>
      <c r="J67" s="15">
        <v>15731392.390000001</v>
      </c>
      <c r="K67" s="15">
        <v>81370591</v>
      </c>
      <c r="L67" s="15">
        <v>29814187.560000002</v>
      </c>
      <c r="M67" s="15">
        <v>5149536.57</v>
      </c>
      <c r="N67" s="15">
        <v>1189498.94</v>
      </c>
      <c r="O67" s="15">
        <v>36832773.859999999</v>
      </c>
      <c r="P67" s="15">
        <v>882258.73</v>
      </c>
      <c r="Q67" s="15">
        <v>1820103.86</v>
      </c>
      <c r="R67" s="15">
        <v>0</v>
      </c>
      <c r="S67" s="15">
        <v>13478532.550000001</v>
      </c>
      <c r="T67" s="15">
        <v>132492727</v>
      </c>
      <c r="U67" s="15">
        <v>3838162.06</v>
      </c>
      <c r="V67" s="15">
        <v>586177806</v>
      </c>
      <c r="W67" s="15">
        <v>14473206.430000002</v>
      </c>
      <c r="X67" s="15">
        <v>3281676.51</v>
      </c>
      <c r="Y67" s="15">
        <v>25878300.759999998</v>
      </c>
      <c r="Z67" s="15">
        <v>38167536.700000003</v>
      </c>
      <c r="AA67" s="15">
        <v>4968018.5199999996</v>
      </c>
      <c r="AB67" s="15">
        <v>588814.06000000006</v>
      </c>
      <c r="AC67" s="15">
        <v>46584071.719999999</v>
      </c>
      <c r="AD67" s="15">
        <v>83114262.069999993</v>
      </c>
      <c r="AE67" s="15">
        <v>81384961.079999998</v>
      </c>
      <c r="AF67" s="15">
        <v>1729300.99</v>
      </c>
      <c r="AG67" s="15">
        <v>14026636.609999999</v>
      </c>
      <c r="AH67" s="15">
        <v>86921104.530000001</v>
      </c>
      <c r="AI67" s="15">
        <v>27788349.199999999</v>
      </c>
      <c r="AJ67" s="15">
        <v>22839613</v>
      </c>
      <c r="AK67" s="15">
        <v>2023105.17</v>
      </c>
      <c r="AL67" s="15">
        <v>338470613.40999997</v>
      </c>
      <c r="AM67" s="15">
        <v>522468.2</v>
      </c>
      <c r="AN67" s="15">
        <v>941532.5</v>
      </c>
      <c r="AO67" s="15">
        <v>266958021.57999998</v>
      </c>
      <c r="AP67" s="15">
        <v>3558599500</v>
      </c>
      <c r="AQ67" s="15">
        <v>478714993.84999996</v>
      </c>
      <c r="AR67" s="15">
        <v>22735156.770000003</v>
      </c>
      <c r="AS67" s="15">
        <v>6316310.8099999996</v>
      </c>
      <c r="AT67" s="15">
        <v>20723417</v>
      </c>
      <c r="AU67" s="15">
        <v>114261574.32999998</v>
      </c>
      <c r="AV67" s="15">
        <v>10407968.34</v>
      </c>
      <c r="AW67" s="15">
        <v>11685423.029999999</v>
      </c>
      <c r="AX67" s="15">
        <v>199532341.23000002</v>
      </c>
      <c r="AY67" s="15">
        <v>9299367.9900000002</v>
      </c>
      <c r="AZ67" s="15">
        <v>7354753.1499999994</v>
      </c>
      <c r="BA67" s="15">
        <v>56337270.410000004</v>
      </c>
      <c r="BB67" s="15">
        <v>193547</v>
      </c>
      <c r="BC67" s="15">
        <v>58127848.409999996</v>
      </c>
      <c r="BD67" s="15">
        <v>110979169.62</v>
      </c>
      <c r="BE67" s="15">
        <v>75471573.310000002</v>
      </c>
      <c r="BF67" s="15">
        <v>35507596.310000002</v>
      </c>
      <c r="BG67" s="15">
        <v>20768063.149999999</v>
      </c>
      <c r="BH67" s="15">
        <v>46406349.609999999</v>
      </c>
      <c r="BI67" s="15">
        <v>32782103.409999996</v>
      </c>
      <c r="BJ67" s="15">
        <v>3503791.54</v>
      </c>
      <c r="BK67" s="15">
        <v>96030007.5</v>
      </c>
      <c r="BL67" s="15">
        <v>13470473.779999999</v>
      </c>
      <c r="BM67" s="15">
        <v>17793506.079999998</v>
      </c>
      <c r="BN67" s="15">
        <v>93660204.230000004</v>
      </c>
      <c r="BO67" s="15">
        <v>13136931.59</v>
      </c>
      <c r="BP67" s="15">
        <v>37619743.57</v>
      </c>
      <c r="BQ67" s="15">
        <v>5062828.49</v>
      </c>
      <c r="BR67" s="15">
        <v>33350987.099999998</v>
      </c>
      <c r="BS67" s="15">
        <v>4305181.8099999996</v>
      </c>
      <c r="BT67" s="15">
        <v>523761994.21000004</v>
      </c>
      <c r="BU67" s="15">
        <v>5411557.0600000005</v>
      </c>
      <c r="BV67" s="15">
        <v>2710776.52</v>
      </c>
      <c r="BW67" s="15">
        <v>4730787.71</v>
      </c>
      <c r="BX67" s="15">
        <v>23352883.07</v>
      </c>
      <c r="BY67" s="15">
        <v>69611658.829999998</v>
      </c>
      <c r="BZ67" s="15">
        <v>9486005.6300000008</v>
      </c>
      <c r="CA67" s="15">
        <v>2209511416.5500002</v>
      </c>
      <c r="CB67" s="15">
        <v>140861123</v>
      </c>
      <c r="CC67" s="15">
        <v>12321439.26</v>
      </c>
      <c r="CD67" s="15">
        <v>85961858.989999995</v>
      </c>
      <c r="CE67" s="15">
        <v>25357348.600000001</v>
      </c>
      <c r="CF67" s="15">
        <v>4045347.51</v>
      </c>
      <c r="CG67" s="15">
        <v>3323951</v>
      </c>
      <c r="CH67" s="15">
        <v>2491801.27</v>
      </c>
      <c r="CI67" s="15">
        <v>20754922</v>
      </c>
      <c r="CJ67" s="15">
        <v>59431563.190000005</v>
      </c>
      <c r="CK67" s="15">
        <v>15884458.800000001</v>
      </c>
      <c r="CL67" s="15"/>
      <c r="CM67" s="15"/>
      <c r="CN67" s="15"/>
      <c r="CO67" s="15"/>
      <c r="CP67" s="15"/>
      <c r="CQ67" s="15"/>
      <c r="CR67" s="15"/>
    </row>
    <row r="68" spans="1:96" x14ac:dyDescent="0.2">
      <c r="A68" s="1" t="s">
        <v>242</v>
      </c>
      <c r="B68" s="1"/>
      <c r="C68" s="1"/>
      <c r="D68" s="15">
        <v>464835.8</v>
      </c>
      <c r="E68" s="15">
        <v>34574080</v>
      </c>
      <c r="F68" s="15">
        <v>12694642.060000001</v>
      </c>
      <c r="G68" s="15">
        <v>4036725.66</v>
      </c>
      <c r="H68" s="15">
        <v>13619320.890000001</v>
      </c>
      <c r="I68" s="15">
        <v>37693619.170000002</v>
      </c>
      <c r="J68" s="15">
        <v>4067170.32</v>
      </c>
      <c r="K68" s="15">
        <v>35177679</v>
      </c>
      <c r="L68" s="15">
        <v>7389559.75</v>
      </c>
      <c r="M68" s="15">
        <v>2527762.13</v>
      </c>
      <c r="N68" s="15">
        <v>360940.11</v>
      </c>
      <c r="O68" s="15">
        <v>13618479.74</v>
      </c>
      <c r="P68" s="15">
        <v>135748.31</v>
      </c>
      <c r="Q68" s="15">
        <v>560585.68999999994</v>
      </c>
      <c r="R68" s="15">
        <v>0</v>
      </c>
      <c r="S68" s="15">
        <v>4954989.26</v>
      </c>
      <c r="T68" s="15">
        <v>47975240</v>
      </c>
      <c r="U68" s="15">
        <v>1188139.0900000001</v>
      </c>
      <c r="V68" s="15">
        <v>68461664</v>
      </c>
      <c r="W68" s="15">
        <v>3836160.32</v>
      </c>
      <c r="X68" s="15">
        <v>795183.25</v>
      </c>
      <c r="Y68" s="15">
        <v>9870570.5500000007</v>
      </c>
      <c r="Z68" s="15">
        <v>13192805.550000001</v>
      </c>
      <c r="AA68" s="15">
        <v>1164999.8700000001</v>
      </c>
      <c r="AB68" s="15">
        <v>275391.57</v>
      </c>
      <c r="AC68" s="15">
        <v>8772415.9499999993</v>
      </c>
      <c r="AD68" s="15">
        <v>23228664.630000003</v>
      </c>
      <c r="AE68" s="15">
        <v>22257110.190000001</v>
      </c>
      <c r="AF68" s="15">
        <v>971554.44</v>
      </c>
      <c r="AG68" s="15">
        <v>6308128.0499999998</v>
      </c>
      <c r="AH68" s="15">
        <v>15432406.59</v>
      </c>
      <c r="AI68" s="15">
        <v>8932269.8200000003</v>
      </c>
      <c r="AJ68" s="15">
        <v>6798667</v>
      </c>
      <c r="AK68" s="15">
        <v>538186.01</v>
      </c>
      <c r="AL68" s="15">
        <v>85658925.189999998</v>
      </c>
      <c r="AM68" s="15">
        <v>76743</v>
      </c>
      <c r="AN68" s="15">
        <v>288119.37</v>
      </c>
      <c r="AO68" s="15">
        <v>77047361.349999994</v>
      </c>
      <c r="AP68" s="15">
        <v>1112630500</v>
      </c>
      <c r="AQ68" s="15">
        <v>143191024.40000001</v>
      </c>
      <c r="AR68" s="15">
        <v>7266523.6600000001</v>
      </c>
      <c r="AS68" s="15">
        <v>1562390.88</v>
      </c>
      <c r="AT68" s="15">
        <v>2769250</v>
      </c>
      <c r="AU68" s="15">
        <v>46357756.619999997</v>
      </c>
      <c r="AV68" s="15">
        <v>3817948.54</v>
      </c>
      <c r="AW68" s="15">
        <v>4131534.58</v>
      </c>
      <c r="AX68" s="15">
        <v>56453492.490000002</v>
      </c>
      <c r="AY68" s="15">
        <v>3068748.09</v>
      </c>
      <c r="AZ68" s="15">
        <v>2447822.58</v>
      </c>
      <c r="BA68" s="15">
        <v>25422889.039999999</v>
      </c>
      <c r="BB68" s="15">
        <v>58265</v>
      </c>
      <c r="BC68" s="15">
        <v>15839218.35</v>
      </c>
      <c r="BD68" s="15">
        <v>29246297.32</v>
      </c>
      <c r="BE68" s="15">
        <v>19971527.969999999</v>
      </c>
      <c r="BF68" s="15">
        <v>9274769.3499999996</v>
      </c>
      <c r="BG68" s="15">
        <v>6671557.1900000004</v>
      </c>
      <c r="BH68" s="15">
        <v>10075469.5</v>
      </c>
      <c r="BI68" s="15">
        <v>12750217.76</v>
      </c>
      <c r="BJ68" s="15">
        <v>500568.41</v>
      </c>
      <c r="BK68" s="15">
        <v>32809940.809999999</v>
      </c>
      <c r="BL68" s="15">
        <v>6849283.0499999998</v>
      </c>
      <c r="BM68" s="15">
        <v>4076992.79</v>
      </c>
      <c r="BN68" s="15">
        <v>15897304.66</v>
      </c>
      <c r="BO68" s="15">
        <v>3020927.91</v>
      </c>
      <c r="BP68" s="15">
        <v>14196879.08</v>
      </c>
      <c r="BQ68" s="15">
        <v>2136919.9300000002</v>
      </c>
      <c r="BR68" s="15">
        <v>10496426.6</v>
      </c>
      <c r="BS68" s="15">
        <v>1282758.29</v>
      </c>
      <c r="BT68" s="15">
        <v>199285370.40000001</v>
      </c>
      <c r="BU68" s="15">
        <v>1440480.09</v>
      </c>
      <c r="BV68" s="15">
        <v>797580.26</v>
      </c>
      <c r="BW68" s="15">
        <v>1336478.6399999999</v>
      </c>
      <c r="BX68" s="15">
        <v>7823809.4800000004</v>
      </c>
      <c r="BY68" s="15">
        <v>22913835.41</v>
      </c>
      <c r="BZ68" s="15">
        <v>3319193.69</v>
      </c>
      <c r="CA68" s="15">
        <v>572875932.03999996</v>
      </c>
      <c r="CB68" s="15">
        <v>59674126</v>
      </c>
      <c r="CC68" s="15">
        <v>3078161.02</v>
      </c>
      <c r="CD68" s="15">
        <v>31715036.010000002</v>
      </c>
      <c r="CE68" s="15">
        <v>5635590.5099999998</v>
      </c>
      <c r="CF68" s="15">
        <v>926474.92</v>
      </c>
      <c r="CG68" s="15">
        <v>773801</v>
      </c>
      <c r="CH68" s="15">
        <v>1203484.17</v>
      </c>
      <c r="CI68" s="15">
        <v>6872425</v>
      </c>
      <c r="CJ68" s="15">
        <v>25097680.190000001</v>
      </c>
      <c r="CK68" s="15">
        <v>4492755.17</v>
      </c>
      <c r="CL68" s="15"/>
      <c r="CM68" s="15"/>
      <c r="CN68" s="15"/>
      <c r="CO68" s="15"/>
      <c r="CP68" s="15"/>
      <c r="CQ68" s="15"/>
      <c r="CR68" s="15"/>
    </row>
    <row r="69" spans="1:96" x14ac:dyDescent="0.2">
      <c r="A69" s="1" t="s">
        <v>297</v>
      </c>
      <c r="B69" s="1"/>
      <c r="C69" s="1"/>
      <c r="D69" s="15">
        <v>398765.05</v>
      </c>
      <c r="E69" s="15">
        <v>7841344</v>
      </c>
      <c r="F69" s="15">
        <v>6891443.21</v>
      </c>
      <c r="G69" s="15">
        <v>3583208.88</v>
      </c>
      <c r="H69" s="15">
        <v>7597493.6000000006</v>
      </c>
      <c r="I69" s="15">
        <v>37077587.340000004</v>
      </c>
      <c r="J69" s="15">
        <v>1905988.8</v>
      </c>
      <c r="K69" s="15">
        <v>24054169</v>
      </c>
      <c r="L69" s="15">
        <v>6531427.6199999992</v>
      </c>
      <c r="M69" s="15">
        <v>3782958.07</v>
      </c>
      <c r="N69" s="15">
        <v>167851.6</v>
      </c>
      <c r="O69" s="15">
        <v>8768394.4699999988</v>
      </c>
      <c r="P69" s="15">
        <v>128932.55</v>
      </c>
      <c r="Q69" s="15">
        <v>210616.2</v>
      </c>
      <c r="R69" s="15">
        <v>0</v>
      </c>
      <c r="S69" s="15">
        <v>1620275.14</v>
      </c>
      <c r="T69" s="15">
        <v>7908635</v>
      </c>
      <c r="U69" s="15">
        <v>1178984.19</v>
      </c>
      <c r="V69" s="15">
        <v>33502587</v>
      </c>
      <c r="W69" s="15">
        <v>3989953.6</v>
      </c>
      <c r="X69" s="15">
        <v>472352.5</v>
      </c>
      <c r="Y69" s="15">
        <v>7694241.79</v>
      </c>
      <c r="Z69" s="15">
        <v>7719951.4900000002</v>
      </c>
      <c r="AA69" s="15">
        <v>396488.43</v>
      </c>
      <c r="AB69" s="15">
        <v>121877.22</v>
      </c>
      <c r="AC69" s="15">
        <v>5041192.74</v>
      </c>
      <c r="AD69" s="15">
        <v>17365910.470000003</v>
      </c>
      <c r="AE69" s="15">
        <v>16913395.870000001</v>
      </c>
      <c r="AF69" s="15">
        <v>452514.6</v>
      </c>
      <c r="AG69" s="15">
        <v>2665994.46</v>
      </c>
      <c r="AH69" s="15">
        <v>14228292.23</v>
      </c>
      <c r="AI69" s="15">
        <v>4675334.28</v>
      </c>
      <c r="AJ69" s="15">
        <v>4001898</v>
      </c>
      <c r="AK69" s="15">
        <v>367125.55</v>
      </c>
      <c r="AL69" s="15">
        <v>53206147.189999998</v>
      </c>
      <c r="AM69" s="15">
        <v>102940.33</v>
      </c>
      <c r="AN69" s="15">
        <v>242297.99</v>
      </c>
      <c r="AO69" s="15">
        <v>48521291.109999999</v>
      </c>
      <c r="AP69" s="15">
        <v>20811500</v>
      </c>
      <c r="AQ69" s="15">
        <v>133563449.67</v>
      </c>
      <c r="AR69" s="15">
        <v>4986342.5199999996</v>
      </c>
      <c r="AS69" s="15">
        <v>1100751.1000000001</v>
      </c>
      <c r="AT69" s="15">
        <v>5293264</v>
      </c>
      <c r="AU69" s="15">
        <v>49028451</v>
      </c>
      <c r="AV69" s="15">
        <v>1263413.6299999999</v>
      </c>
      <c r="AW69" s="15">
        <v>1422132.35</v>
      </c>
      <c r="AX69" s="15">
        <v>24705789.439999998</v>
      </c>
      <c r="AY69" s="15">
        <v>2122177.4</v>
      </c>
      <c r="AZ69" s="15">
        <v>1091077.94</v>
      </c>
      <c r="BA69" s="15">
        <v>11585091.899999999</v>
      </c>
      <c r="BB69" s="15">
        <v>19521</v>
      </c>
      <c r="BC69" s="15">
        <v>15325425.93</v>
      </c>
      <c r="BD69" s="15">
        <v>9617156.2400000002</v>
      </c>
      <c r="BE69" s="15">
        <v>6775995.04</v>
      </c>
      <c r="BF69" s="15">
        <v>2841161.2</v>
      </c>
      <c r="BG69" s="15">
        <v>2907301.27</v>
      </c>
      <c r="BH69" s="15">
        <v>5700702.0899999999</v>
      </c>
      <c r="BI69" s="15">
        <v>12423806.049999999</v>
      </c>
      <c r="BJ69" s="15">
        <v>704465.37</v>
      </c>
      <c r="BK69" s="15">
        <v>12562171.879999999</v>
      </c>
      <c r="BL69" s="15">
        <v>3845903.3</v>
      </c>
      <c r="BM69" s="15">
        <v>4214979.6500000004</v>
      </c>
      <c r="BN69" s="15">
        <v>8455226.9399999995</v>
      </c>
      <c r="BO69" s="15">
        <v>1490445.58</v>
      </c>
      <c r="BP69" s="15">
        <v>6376931.8600000003</v>
      </c>
      <c r="BQ69" s="15">
        <v>1756993.57</v>
      </c>
      <c r="BR69" s="15">
        <v>16819102.32</v>
      </c>
      <c r="BS69" s="15">
        <v>898871.58</v>
      </c>
      <c r="BT69" s="15">
        <v>85840392.060000002</v>
      </c>
      <c r="BU69" s="15">
        <v>2010334.76</v>
      </c>
      <c r="BV69" s="15">
        <v>513819.3</v>
      </c>
      <c r="BW69" s="15">
        <v>318716.34999999998</v>
      </c>
      <c r="BX69" s="15">
        <v>6294467.9299999997</v>
      </c>
      <c r="BY69" s="15">
        <v>23019272.43</v>
      </c>
      <c r="BZ69" s="15">
        <v>1350783.6</v>
      </c>
      <c r="CA69" s="15">
        <v>242067277.88</v>
      </c>
      <c r="CB69" s="15">
        <v>34445001</v>
      </c>
      <c r="CC69" s="15">
        <v>1015756.18</v>
      </c>
      <c r="CD69" s="15">
        <v>25739728.48</v>
      </c>
      <c r="CE69" s="15">
        <v>2495778.38</v>
      </c>
      <c r="CF69" s="15">
        <v>1055278.3</v>
      </c>
      <c r="CG69" s="15">
        <v>469062</v>
      </c>
      <c r="CH69" s="15">
        <v>512186.78</v>
      </c>
      <c r="CI69" s="15">
        <v>5442942</v>
      </c>
      <c r="CJ69" s="15">
        <v>22101247.880000003</v>
      </c>
      <c r="CK69" s="15">
        <v>5447621.4199999999</v>
      </c>
      <c r="CL69" s="15"/>
      <c r="CM69" s="15"/>
      <c r="CN69" s="15"/>
      <c r="CO69" s="15"/>
      <c r="CP69" s="15"/>
      <c r="CQ69" s="15"/>
      <c r="CR69" s="15"/>
    </row>
    <row r="70" spans="1:96" x14ac:dyDescent="0.2">
      <c r="A70" s="1" t="s">
        <v>298</v>
      </c>
      <c r="B70" s="1"/>
      <c r="C70" s="1"/>
      <c r="D70" s="15">
        <v>328271.08</v>
      </c>
      <c r="E70" s="15">
        <v>0</v>
      </c>
      <c r="F70" s="15">
        <v>4239675.91</v>
      </c>
      <c r="G70" s="15">
        <v>245004.72</v>
      </c>
      <c r="H70" s="15">
        <v>0</v>
      </c>
      <c r="I70" s="15">
        <v>7324800.8399999999</v>
      </c>
      <c r="J70" s="15">
        <v>0</v>
      </c>
      <c r="K70" s="15">
        <v>0</v>
      </c>
      <c r="L70" s="15">
        <v>329880.65000000002</v>
      </c>
      <c r="M70" s="15">
        <v>1020233.9</v>
      </c>
      <c r="N70" s="15">
        <v>0</v>
      </c>
      <c r="O70" s="15">
        <v>574900.03</v>
      </c>
      <c r="P70" s="15">
        <v>0</v>
      </c>
      <c r="Q70" s="15">
        <v>0</v>
      </c>
      <c r="R70" s="15">
        <v>0</v>
      </c>
      <c r="S70" s="15">
        <v>849028.11</v>
      </c>
      <c r="T70" s="15">
        <v>21292695</v>
      </c>
      <c r="U70" s="15">
        <v>453829.33</v>
      </c>
      <c r="V70" s="15">
        <v>0</v>
      </c>
      <c r="W70" s="15">
        <v>0</v>
      </c>
      <c r="X70" s="15">
        <v>0</v>
      </c>
      <c r="Y70" s="15">
        <v>0</v>
      </c>
      <c r="Z70" s="15">
        <v>359509.65</v>
      </c>
      <c r="AA70" s="15">
        <v>10506.83</v>
      </c>
      <c r="AB70" s="15">
        <v>0</v>
      </c>
      <c r="AC70" s="15">
        <v>668756.05000000005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1910130.89</v>
      </c>
      <c r="AJ70" s="15">
        <v>0</v>
      </c>
      <c r="AK70" s="15">
        <v>201569.97</v>
      </c>
      <c r="AL70" s="15">
        <v>25505907.899999999</v>
      </c>
      <c r="AM70" s="15">
        <v>0</v>
      </c>
      <c r="AN70" s="15">
        <v>824123.77</v>
      </c>
      <c r="AO70" s="15">
        <v>0</v>
      </c>
      <c r="AP70" s="15">
        <v>95492100</v>
      </c>
      <c r="AQ70" s="15">
        <v>48172874.75</v>
      </c>
      <c r="AR70" s="15">
        <v>607361.76</v>
      </c>
      <c r="AS70" s="15">
        <v>269984.68</v>
      </c>
      <c r="AT70" s="15">
        <v>266429</v>
      </c>
      <c r="AU70" s="15">
        <v>9369790.7799999993</v>
      </c>
      <c r="AV70" s="15">
        <v>428577.42</v>
      </c>
      <c r="AW70" s="15">
        <v>158565.37</v>
      </c>
      <c r="AX70" s="15">
        <v>12067970.73</v>
      </c>
      <c r="AY70" s="15">
        <v>91365.19</v>
      </c>
      <c r="AZ70" s="15">
        <v>0</v>
      </c>
      <c r="BA70" s="15">
        <v>0</v>
      </c>
      <c r="BB70" s="15">
        <v>0</v>
      </c>
      <c r="BC70" s="15">
        <v>698255.19</v>
      </c>
      <c r="BD70" s="15">
        <v>5979099.1400000006</v>
      </c>
      <c r="BE70" s="15">
        <v>5858846.8200000003</v>
      </c>
      <c r="BF70" s="15">
        <v>120252.32</v>
      </c>
      <c r="BG70" s="15">
        <v>909793.68</v>
      </c>
      <c r="BH70" s="15">
        <v>2126867.87</v>
      </c>
      <c r="BI70" s="15">
        <v>1578727.6</v>
      </c>
      <c r="BJ70" s="15">
        <v>0</v>
      </c>
      <c r="BK70" s="15">
        <v>0</v>
      </c>
      <c r="BL70" s="15">
        <v>2605221.2400000002</v>
      </c>
      <c r="BM70" s="15">
        <v>1232436.07</v>
      </c>
      <c r="BN70" s="15">
        <v>117387.88</v>
      </c>
      <c r="BO70" s="15">
        <v>0</v>
      </c>
      <c r="BP70" s="15">
        <v>0</v>
      </c>
      <c r="BQ70" s="15">
        <v>0</v>
      </c>
      <c r="BR70" s="15">
        <v>0</v>
      </c>
      <c r="BS70" s="15">
        <v>140138.60999999999</v>
      </c>
      <c r="BT70" s="15">
        <v>2837090.04</v>
      </c>
      <c r="BU70" s="15">
        <v>0</v>
      </c>
      <c r="BV70" s="15">
        <v>0</v>
      </c>
      <c r="BW70" s="15">
        <v>0</v>
      </c>
      <c r="BX70" s="15">
        <v>2385249.7799999998</v>
      </c>
      <c r="BY70" s="15">
        <v>0</v>
      </c>
      <c r="BZ70" s="15">
        <v>0</v>
      </c>
      <c r="CA70" s="15">
        <v>117576600.81</v>
      </c>
      <c r="CB70" s="15">
        <v>9945220</v>
      </c>
      <c r="CC70" s="15">
        <v>982606.71</v>
      </c>
      <c r="CD70" s="15">
        <v>0</v>
      </c>
      <c r="CE70" s="15">
        <v>1805751.9</v>
      </c>
      <c r="CF70" s="15">
        <v>0</v>
      </c>
      <c r="CG70" s="15">
        <v>0</v>
      </c>
      <c r="CH70" s="15">
        <v>0</v>
      </c>
      <c r="CI70" s="15">
        <v>0</v>
      </c>
      <c r="CJ70" s="15">
        <v>5468348.71</v>
      </c>
      <c r="CK70" s="15">
        <v>501573.28</v>
      </c>
      <c r="CL70" s="15"/>
      <c r="CM70" s="15"/>
      <c r="CN70" s="15"/>
      <c r="CO70" s="15"/>
      <c r="CP70" s="15"/>
      <c r="CQ70" s="15"/>
      <c r="CR70" s="15"/>
    </row>
    <row r="71" spans="1:96" x14ac:dyDescent="0.2">
      <c r="A71" s="1" t="s">
        <v>299</v>
      </c>
      <c r="B71" s="1"/>
      <c r="C71" s="1"/>
      <c r="D71" s="15">
        <v>573148.51</v>
      </c>
      <c r="E71" s="15">
        <v>7762790</v>
      </c>
      <c r="F71" s="15">
        <v>6052365.5600000005</v>
      </c>
      <c r="G71" s="15">
        <v>1339875.2619999999</v>
      </c>
      <c r="H71" s="15">
        <v>2464985.48</v>
      </c>
      <c r="I71" s="15">
        <v>6634035.8799999999</v>
      </c>
      <c r="J71" s="15">
        <v>1327584.8500000001</v>
      </c>
      <c r="K71" s="15">
        <v>5195900</v>
      </c>
      <c r="L71" s="15">
        <v>5118515.83</v>
      </c>
      <c r="M71" s="15">
        <v>1214219.42</v>
      </c>
      <c r="N71" s="15">
        <v>0</v>
      </c>
      <c r="O71" s="15">
        <v>3033378.26</v>
      </c>
      <c r="P71" s="15">
        <v>32866.370000000003</v>
      </c>
      <c r="Q71" s="15">
        <v>33244.57</v>
      </c>
      <c r="R71" s="15">
        <v>0</v>
      </c>
      <c r="S71" s="15">
        <v>2291523.7400000002</v>
      </c>
      <c r="T71" s="15">
        <v>6291370</v>
      </c>
      <c r="U71" s="15">
        <v>493447.45</v>
      </c>
      <c r="V71" s="15">
        <v>22638167</v>
      </c>
      <c r="W71" s="15">
        <v>105789.35</v>
      </c>
      <c r="X71" s="15">
        <v>682708.95</v>
      </c>
      <c r="Y71" s="15">
        <v>90927.45</v>
      </c>
      <c r="Z71" s="15">
        <v>3385285.62</v>
      </c>
      <c r="AA71" s="15">
        <v>813882.76</v>
      </c>
      <c r="AB71" s="15">
        <v>18169.419999999998</v>
      </c>
      <c r="AC71" s="15">
        <v>7531544.1200000001</v>
      </c>
      <c r="AD71" s="15">
        <v>7267746.5899999999</v>
      </c>
      <c r="AE71" s="15">
        <v>6786510.3099999996</v>
      </c>
      <c r="AF71" s="15">
        <v>481236.28</v>
      </c>
      <c r="AG71" s="15">
        <v>1086848.93</v>
      </c>
      <c r="AH71" s="15">
        <v>6743242.75</v>
      </c>
      <c r="AI71" s="15">
        <v>1970784.7</v>
      </c>
      <c r="AJ71" s="15">
        <v>2535179</v>
      </c>
      <c r="AK71" s="15">
        <v>613474.91</v>
      </c>
      <c r="AL71" s="15">
        <v>30596993.669999998</v>
      </c>
      <c r="AM71" s="15">
        <v>3537.19</v>
      </c>
      <c r="AN71" s="15">
        <v>219625.37</v>
      </c>
      <c r="AO71" s="15">
        <v>13364672.9</v>
      </c>
      <c r="AP71" s="15">
        <v>300277600</v>
      </c>
      <c r="AQ71" s="15">
        <v>40600402.939999998</v>
      </c>
      <c r="AR71" s="15">
        <v>769770.49</v>
      </c>
      <c r="AS71" s="15">
        <v>575748.36</v>
      </c>
      <c r="AT71" s="15">
        <v>716887</v>
      </c>
      <c r="AU71" s="15">
        <v>10362683.120000001</v>
      </c>
      <c r="AV71" s="15">
        <v>512050.66</v>
      </c>
      <c r="AW71" s="15">
        <v>1441029.14</v>
      </c>
      <c r="AX71" s="15">
        <v>10663421.509999998</v>
      </c>
      <c r="AY71" s="15">
        <v>1216046.69</v>
      </c>
      <c r="AZ71" s="15">
        <v>1451220.83</v>
      </c>
      <c r="BA71" s="15">
        <v>2800143.48</v>
      </c>
      <c r="BB71" s="15">
        <v>7091</v>
      </c>
      <c r="BC71" s="15">
        <v>4330208.41</v>
      </c>
      <c r="BD71" s="15">
        <v>7228831.0899999999</v>
      </c>
      <c r="BE71" s="15">
        <v>5378022.7699999996</v>
      </c>
      <c r="BF71" s="15">
        <v>1850808.3200000001</v>
      </c>
      <c r="BG71" s="15">
        <v>1577103.38</v>
      </c>
      <c r="BH71" s="15">
        <v>3784324.53</v>
      </c>
      <c r="BI71" s="15">
        <v>3221312.09</v>
      </c>
      <c r="BJ71" s="15">
        <v>582850.94999999995</v>
      </c>
      <c r="BK71" s="15">
        <v>3378176.63</v>
      </c>
      <c r="BL71" s="15">
        <v>1345812.78</v>
      </c>
      <c r="BM71" s="15">
        <v>2717904.01</v>
      </c>
      <c r="BN71" s="15">
        <v>5413463.9099999992</v>
      </c>
      <c r="BO71" s="15">
        <v>1974801</v>
      </c>
      <c r="BP71" s="15">
        <v>89980.87</v>
      </c>
      <c r="BQ71" s="15">
        <v>0</v>
      </c>
      <c r="BR71" s="15">
        <v>82385.13</v>
      </c>
      <c r="BS71" s="15">
        <v>134045.56</v>
      </c>
      <c r="BT71" s="15">
        <v>21255655.890000001</v>
      </c>
      <c r="BU71" s="15">
        <v>859589.13</v>
      </c>
      <c r="BV71" s="15">
        <v>111752.28</v>
      </c>
      <c r="BW71" s="15">
        <v>579856.11</v>
      </c>
      <c r="BX71" s="15">
        <v>0</v>
      </c>
      <c r="BY71" s="15">
        <v>8791891.1400000006</v>
      </c>
      <c r="BZ71" s="15">
        <v>0</v>
      </c>
      <c r="CA71" s="15">
        <v>142935248.16</v>
      </c>
      <c r="CB71" s="15">
        <v>9713636</v>
      </c>
      <c r="CC71" s="15">
        <v>0</v>
      </c>
      <c r="CD71" s="15">
        <v>9136070.5899999999</v>
      </c>
      <c r="CE71" s="15">
        <v>2264735.0099999998</v>
      </c>
      <c r="CF71" s="15">
        <v>695843.26</v>
      </c>
      <c r="CG71" s="15">
        <v>380773</v>
      </c>
      <c r="CH71" s="15">
        <v>106764.89</v>
      </c>
      <c r="CI71" s="15">
        <v>0</v>
      </c>
      <c r="CJ71" s="15">
        <v>1023245.27</v>
      </c>
      <c r="CK71" s="15">
        <v>1806027.69</v>
      </c>
      <c r="CL71" s="15"/>
      <c r="CM71" s="15"/>
      <c r="CN71" s="15"/>
      <c r="CO71" s="15"/>
      <c r="CP71" s="15"/>
      <c r="CQ71" s="15"/>
      <c r="CR71" s="15"/>
    </row>
    <row r="72" spans="1:96" x14ac:dyDescent="0.2">
      <c r="A72" s="1" t="s">
        <v>300</v>
      </c>
      <c r="B72" s="1"/>
      <c r="C72" s="1"/>
      <c r="D72" s="15">
        <v>226164.12</v>
      </c>
      <c r="E72" s="15">
        <v>7787832</v>
      </c>
      <c r="F72" s="15">
        <v>7653220.7000000002</v>
      </c>
      <c r="G72" s="15">
        <v>803686.13</v>
      </c>
      <c r="H72" s="15">
        <v>0</v>
      </c>
      <c r="I72" s="15">
        <v>5029424.74</v>
      </c>
      <c r="J72" s="15">
        <v>58853.120000000003</v>
      </c>
      <c r="K72" s="15">
        <v>1928978</v>
      </c>
      <c r="L72" s="15">
        <v>6846932.0299999993</v>
      </c>
      <c r="M72" s="15">
        <v>313666.21000000002</v>
      </c>
      <c r="N72" s="15">
        <v>0</v>
      </c>
      <c r="O72" s="15">
        <v>746731.19</v>
      </c>
      <c r="P72" s="15">
        <v>15194.75</v>
      </c>
      <c r="Q72" s="15">
        <v>29841.19</v>
      </c>
      <c r="R72" s="15">
        <v>0</v>
      </c>
      <c r="S72" s="15">
        <v>471989.46</v>
      </c>
      <c r="T72" s="15">
        <v>15492455</v>
      </c>
      <c r="U72" s="15">
        <v>316679.71000000002</v>
      </c>
      <c r="V72" s="15">
        <v>8648953</v>
      </c>
      <c r="W72" s="15">
        <v>353923.82</v>
      </c>
      <c r="X72" s="15">
        <v>170451.78</v>
      </c>
      <c r="Y72" s="15">
        <v>352738.91</v>
      </c>
      <c r="Z72" s="15">
        <v>1276669.78</v>
      </c>
      <c r="AA72" s="15">
        <v>36079.879999999997</v>
      </c>
      <c r="AB72" s="15">
        <v>45977.02</v>
      </c>
      <c r="AC72" s="15">
        <v>5776949.54</v>
      </c>
      <c r="AD72" s="15">
        <v>1989998.3</v>
      </c>
      <c r="AE72" s="15">
        <v>1500808.36</v>
      </c>
      <c r="AF72" s="15">
        <v>489189.94</v>
      </c>
      <c r="AG72" s="15">
        <v>653695.36</v>
      </c>
      <c r="AH72" s="15">
        <v>1350877.01</v>
      </c>
      <c r="AI72" s="15">
        <v>1646675.66</v>
      </c>
      <c r="AJ72" s="15">
        <v>1805853</v>
      </c>
      <c r="AK72" s="15">
        <v>134503.95000000001</v>
      </c>
      <c r="AL72" s="15">
        <v>12056149.77</v>
      </c>
      <c r="AM72" s="15">
        <v>49937.25</v>
      </c>
      <c r="AN72" s="15">
        <v>90124.73</v>
      </c>
      <c r="AO72" s="15">
        <v>4701895.8499999996</v>
      </c>
      <c r="AP72" s="15">
        <v>184555300</v>
      </c>
      <c r="AQ72" s="15">
        <v>74995417.379999995</v>
      </c>
      <c r="AR72" s="15">
        <v>1483232.47</v>
      </c>
      <c r="AS72" s="15">
        <v>25695</v>
      </c>
      <c r="AT72" s="15">
        <v>825426</v>
      </c>
      <c r="AU72" s="15">
        <v>4222295.0999999996</v>
      </c>
      <c r="AV72" s="15">
        <v>222468.69</v>
      </c>
      <c r="AW72" s="15">
        <v>446940.45</v>
      </c>
      <c r="AX72" s="15">
        <v>14495242.629999999</v>
      </c>
      <c r="AY72" s="15">
        <v>127978.44</v>
      </c>
      <c r="AZ72" s="15">
        <v>668532.22</v>
      </c>
      <c r="BA72" s="15">
        <v>1694154.78</v>
      </c>
      <c r="BB72" s="15">
        <v>0</v>
      </c>
      <c r="BC72" s="15">
        <v>2121671.7799999998</v>
      </c>
      <c r="BD72" s="15">
        <v>3982846.26</v>
      </c>
      <c r="BE72" s="15">
        <v>2901340.25</v>
      </c>
      <c r="BF72" s="15">
        <v>1081506.01</v>
      </c>
      <c r="BG72" s="15">
        <v>1184919.6299999999</v>
      </c>
      <c r="BH72" s="15">
        <v>1393021.79</v>
      </c>
      <c r="BI72" s="15">
        <v>1379230.42</v>
      </c>
      <c r="BJ72" s="15">
        <v>167139.75</v>
      </c>
      <c r="BK72" s="15">
        <v>5978656.9299999997</v>
      </c>
      <c r="BL72" s="15">
        <v>554756.9</v>
      </c>
      <c r="BM72" s="15">
        <v>1217902.43</v>
      </c>
      <c r="BN72" s="15">
        <v>2344003.87</v>
      </c>
      <c r="BO72" s="15">
        <v>274613.40000000002</v>
      </c>
      <c r="BP72" s="15">
        <v>41307.760000000002</v>
      </c>
      <c r="BQ72" s="15">
        <v>0</v>
      </c>
      <c r="BR72" s="15">
        <v>57746.6</v>
      </c>
      <c r="BS72" s="15">
        <v>267388.62</v>
      </c>
      <c r="BT72" s="15">
        <v>16273102.200000001</v>
      </c>
      <c r="BU72" s="15">
        <v>198730.46</v>
      </c>
      <c r="BV72" s="15">
        <v>116699.46</v>
      </c>
      <c r="BW72" s="15">
        <v>14087.34</v>
      </c>
      <c r="BX72" s="15">
        <v>0</v>
      </c>
      <c r="BY72" s="15">
        <v>3139827.33</v>
      </c>
      <c r="BZ72" s="15">
        <v>0</v>
      </c>
      <c r="CA72" s="15">
        <v>165048895.09</v>
      </c>
      <c r="CB72" s="15">
        <v>10858865</v>
      </c>
      <c r="CC72" s="15">
        <v>0</v>
      </c>
      <c r="CD72" s="15">
        <v>5590411.1300000008</v>
      </c>
      <c r="CE72" s="15">
        <v>890717.06</v>
      </c>
      <c r="CF72" s="15">
        <v>377685.22</v>
      </c>
      <c r="CG72" s="15">
        <v>155848</v>
      </c>
      <c r="CH72" s="15">
        <v>137393.31</v>
      </c>
      <c r="CI72" s="15">
        <v>267519</v>
      </c>
      <c r="CJ72" s="15">
        <v>2134360.41</v>
      </c>
      <c r="CK72" s="15">
        <v>1756725.2</v>
      </c>
      <c r="CL72" s="15"/>
      <c r="CM72" s="15"/>
      <c r="CN72" s="15"/>
      <c r="CO72" s="15"/>
      <c r="CP72" s="15"/>
      <c r="CQ72" s="15"/>
      <c r="CR72" s="15"/>
    </row>
    <row r="73" spans="1:96" x14ac:dyDescent="0.2">
      <c r="A73" s="1" t="s">
        <v>301</v>
      </c>
      <c r="B73" s="1"/>
      <c r="C73" s="1"/>
      <c r="D73" s="15">
        <v>0</v>
      </c>
      <c r="E73" s="15">
        <v>0</v>
      </c>
      <c r="F73" s="15">
        <v>254.87</v>
      </c>
      <c r="G73" s="15">
        <v>1.5400000000008731</v>
      </c>
      <c r="H73" s="15">
        <v>-90995.67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-26139.23</v>
      </c>
      <c r="O73" s="15">
        <v>0</v>
      </c>
      <c r="P73" s="15">
        <v>26339.38</v>
      </c>
      <c r="Q73" s="15">
        <v>0</v>
      </c>
      <c r="R73" s="15">
        <v>0</v>
      </c>
      <c r="S73" s="15">
        <v>0.51999999998952262</v>
      </c>
      <c r="T73" s="15">
        <v>0</v>
      </c>
      <c r="U73" s="15">
        <v>-17096.8</v>
      </c>
      <c r="V73" s="15">
        <v>0</v>
      </c>
      <c r="W73" s="15">
        <v>271230.89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-97300.06</v>
      </c>
      <c r="AE73" s="15">
        <v>-97300.06</v>
      </c>
      <c r="AF73" s="15">
        <v>0</v>
      </c>
      <c r="AG73" s="15">
        <v>0</v>
      </c>
      <c r="AH73" s="15">
        <v>0</v>
      </c>
      <c r="AI73" s="15">
        <v>-2.0000000000436557E-2</v>
      </c>
      <c r="AJ73" s="15">
        <v>0</v>
      </c>
      <c r="AK73" s="15">
        <v>-25959.64</v>
      </c>
      <c r="AL73" s="15">
        <v>0</v>
      </c>
      <c r="AM73" s="15">
        <v>-160.28</v>
      </c>
      <c r="AN73" s="15">
        <v>0</v>
      </c>
      <c r="AO73" s="15">
        <v>0</v>
      </c>
      <c r="AP73" s="15">
        <v>6400000</v>
      </c>
      <c r="AQ73" s="15">
        <v>-1281595.06</v>
      </c>
      <c r="AR73" s="15">
        <v>0</v>
      </c>
      <c r="AS73" s="15">
        <v>0</v>
      </c>
      <c r="AT73" s="15">
        <v>0</v>
      </c>
      <c r="AU73" s="15">
        <v>269.13</v>
      </c>
      <c r="AV73" s="15">
        <v>0</v>
      </c>
      <c r="AW73" s="15">
        <v>1.0000000000218279E-2</v>
      </c>
      <c r="AX73" s="15">
        <v>0</v>
      </c>
      <c r="AY73" s="15">
        <v>0</v>
      </c>
      <c r="AZ73" s="15">
        <v>92.45</v>
      </c>
      <c r="BA73" s="15">
        <v>0</v>
      </c>
      <c r="BB73" s="15">
        <v>0</v>
      </c>
      <c r="BC73" s="15">
        <v>0</v>
      </c>
      <c r="BD73" s="15">
        <v>-275275.44</v>
      </c>
      <c r="BE73" s="15">
        <v>-275275.44</v>
      </c>
      <c r="BF73" s="15">
        <v>0</v>
      </c>
      <c r="BG73" s="15">
        <v>0</v>
      </c>
      <c r="BH73" s="15">
        <v>7068</v>
      </c>
      <c r="BI73" s="15">
        <v>0</v>
      </c>
      <c r="BJ73" s="15">
        <v>0</v>
      </c>
      <c r="BK73" s="15">
        <v>0</v>
      </c>
      <c r="BL73" s="15">
        <v>0</v>
      </c>
      <c r="BM73" s="15">
        <v>50</v>
      </c>
      <c r="BN73" s="15">
        <v>243559.28</v>
      </c>
      <c r="BO73" s="15">
        <v>0</v>
      </c>
      <c r="BP73" s="15">
        <v>0</v>
      </c>
      <c r="BQ73" s="15">
        <v>0</v>
      </c>
      <c r="BR73" s="15">
        <v>0</v>
      </c>
      <c r="BS73" s="15">
        <v>-53848.23</v>
      </c>
      <c r="BT73" s="15">
        <v>51385.61</v>
      </c>
      <c r="BU73" s="15">
        <v>0</v>
      </c>
      <c r="BV73" s="15">
        <v>0</v>
      </c>
      <c r="BW73" s="15">
        <v>0</v>
      </c>
      <c r="BX73" s="15">
        <v>-50308.85</v>
      </c>
      <c r="BY73" s="15">
        <v>0</v>
      </c>
      <c r="BZ73" s="15">
        <v>0</v>
      </c>
      <c r="CA73" s="15">
        <v>0</v>
      </c>
      <c r="CB73" s="15">
        <v>-127392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/>
      <c r="CM73" s="15"/>
      <c r="CN73" s="15"/>
      <c r="CO73" s="15"/>
      <c r="CP73" s="15"/>
      <c r="CQ73" s="15"/>
      <c r="CR73" s="15"/>
    </row>
    <row r="74" spans="1:96" x14ac:dyDescent="0.2">
      <c r="A74" s="1" t="s">
        <v>302</v>
      </c>
      <c r="B74" s="1"/>
      <c r="C74" s="1"/>
      <c r="D74" s="15">
        <v>0</v>
      </c>
      <c r="E74" s="15">
        <v>3319902</v>
      </c>
      <c r="F74" s="15">
        <v>1666327.17</v>
      </c>
      <c r="G74" s="15">
        <v>41000</v>
      </c>
      <c r="H74" s="15">
        <v>696369.19</v>
      </c>
      <c r="I74" s="15">
        <v>2653527.96</v>
      </c>
      <c r="J74" s="15">
        <v>1349138.73</v>
      </c>
      <c r="K74" s="15">
        <v>776087</v>
      </c>
      <c r="L74" s="15">
        <v>711833.73</v>
      </c>
      <c r="M74" s="15">
        <v>173024.74</v>
      </c>
      <c r="N74" s="15">
        <v>0</v>
      </c>
      <c r="O74" s="15">
        <v>2443873.83</v>
      </c>
      <c r="P74" s="15">
        <v>0</v>
      </c>
      <c r="Q74" s="15">
        <v>0</v>
      </c>
      <c r="R74" s="15">
        <v>0</v>
      </c>
      <c r="S74" s="15">
        <v>0</v>
      </c>
      <c r="T74" s="15">
        <v>158669</v>
      </c>
      <c r="U74" s="15">
        <v>158241.82</v>
      </c>
      <c r="V74" s="15">
        <v>13883254</v>
      </c>
      <c r="W74" s="15">
        <v>0</v>
      </c>
      <c r="X74" s="15">
        <v>0</v>
      </c>
      <c r="Y74" s="15">
        <v>0</v>
      </c>
      <c r="Z74" s="15">
        <v>472001.79</v>
      </c>
      <c r="AA74" s="15">
        <v>8869.19</v>
      </c>
      <c r="AB74" s="15">
        <v>0</v>
      </c>
      <c r="AC74" s="15">
        <v>2150995.9900000002</v>
      </c>
      <c r="AD74" s="15">
        <v>1245223.47</v>
      </c>
      <c r="AE74" s="15">
        <v>1245223.47</v>
      </c>
      <c r="AF74" s="15">
        <v>0</v>
      </c>
      <c r="AG74" s="15">
        <v>0</v>
      </c>
      <c r="AH74" s="15">
        <v>314981.98</v>
      </c>
      <c r="AI74" s="15">
        <v>0</v>
      </c>
      <c r="AJ74" s="15">
        <v>1400155</v>
      </c>
      <c r="AK74" s="15">
        <v>0</v>
      </c>
      <c r="AL74" s="15">
        <v>3831268.69</v>
      </c>
      <c r="AM74" s="15">
        <v>0</v>
      </c>
      <c r="AN74" s="15">
        <v>0</v>
      </c>
      <c r="AO74" s="15">
        <v>4263277.28</v>
      </c>
      <c r="AP74" s="15">
        <v>23442100</v>
      </c>
      <c r="AQ74" s="15">
        <v>13426011.540000001</v>
      </c>
      <c r="AR74" s="15">
        <v>1089615.4099999999</v>
      </c>
      <c r="AS74" s="15">
        <v>0</v>
      </c>
      <c r="AT74" s="15">
        <v>1526189</v>
      </c>
      <c r="AU74" s="15">
        <v>1685495.18</v>
      </c>
      <c r="AV74" s="15">
        <v>28619.05</v>
      </c>
      <c r="AW74" s="15">
        <v>0</v>
      </c>
      <c r="AX74" s="15">
        <v>4222725.87</v>
      </c>
      <c r="AY74" s="15">
        <v>29305.9</v>
      </c>
      <c r="AZ74" s="15">
        <v>337163.07</v>
      </c>
      <c r="BA74" s="15">
        <v>41545</v>
      </c>
      <c r="BB74" s="15">
        <v>0</v>
      </c>
      <c r="BC74" s="15">
        <v>739035.08</v>
      </c>
      <c r="BD74" s="15">
        <v>271996.64</v>
      </c>
      <c r="BE74" s="15">
        <v>128960.64</v>
      </c>
      <c r="BF74" s="15">
        <v>143036</v>
      </c>
      <c r="BG74" s="15">
        <v>315463.49</v>
      </c>
      <c r="BH74" s="15">
        <v>638684.15</v>
      </c>
      <c r="BI74" s="15">
        <v>1758247.51</v>
      </c>
      <c r="BJ74" s="15">
        <v>0</v>
      </c>
      <c r="BK74" s="15">
        <v>16135152.109999999</v>
      </c>
      <c r="BL74" s="15">
        <v>0</v>
      </c>
      <c r="BM74" s="15">
        <v>1925183.72</v>
      </c>
      <c r="BN74" s="15">
        <v>1001354.36</v>
      </c>
      <c r="BO74" s="15">
        <v>818321.28</v>
      </c>
      <c r="BP74" s="15">
        <v>3826102.21</v>
      </c>
      <c r="BQ74" s="15">
        <v>0</v>
      </c>
      <c r="BR74" s="15">
        <v>1633218.63</v>
      </c>
      <c r="BS74" s="15">
        <v>32012.02</v>
      </c>
      <c r="BT74" s="15">
        <v>13403498.720000001</v>
      </c>
      <c r="BU74" s="15">
        <v>0</v>
      </c>
      <c r="BV74" s="15">
        <v>0</v>
      </c>
      <c r="BW74" s="15">
        <v>0</v>
      </c>
      <c r="BX74" s="15">
        <v>43592.36</v>
      </c>
      <c r="BY74" s="15">
        <v>585995.76</v>
      </c>
      <c r="BZ74" s="15">
        <v>0</v>
      </c>
      <c r="CA74" s="15">
        <v>60481472.980000004</v>
      </c>
      <c r="CB74" s="15">
        <v>4596906</v>
      </c>
      <c r="CC74" s="15">
        <v>0</v>
      </c>
      <c r="CD74" s="15">
        <v>2204564.25</v>
      </c>
      <c r="CE74" s="15">
        <v>1013152.99</v>
      </c>
      <c r="CF74" s="15">
        <v>204834.74</v>
      </c>
      <c r="CG74" s="15">
        <v>0</v>
      </c>
      <c r="CH74" s="15">
        <v>0</v>
      </c>
      <c r="CI74" s="15">
        <v>258631</v>
      </c>
      <c r="CJ74" s="15">
        <v>2066775.25</v>
      </c>
      <c r="CK74" s="15">
        <v>261235.37</v>
      </c>
      <c r="CL74" s="15"/>
      <c r="CM74" s="15"/>
      <c r="CN74" s="15"/>
      <c r="CO74" s="15"/>
      <c r="CP74" s="15"/>
      <c r="CQ74" s="15"/>
      <c r="CR74" s="15"/>
    </row>
    <row r="75" spans="1:96" x14ac:dyDescent="0.2">
      <c r="A75" s="1" t="s">
        <v>303</v>
      </c>
      <c r="B75" s="1"/>
      <c r="C75" s="1"/>
      <c r="D75" s="15">
        <v>0</v>
      </c>
      <c r="E75" s="15">
        <v>-21867467</v>
      </c>
      <c r="F75" s="15">
        <v>-3056087.74</v>
      </c>
      <c r="G75" s="15">
        <v>-1699498.7</v>
      </c>
      <c r="H75" s="15">
        <v>-2016598.24</v>
      </c>
      <c r="I75" s="15">
        <v>-11447083.16</v>
      </c>
      <c r="J75" s="15">
        <v>-6129229.5499999998</v>
      </c>
      <c r="K75" s="15">
        <v>-10760943</v>
      </c>
      <c r="L75" s="15">
        <v>-3480330.25</v>
      </c>
      <c r="M75" s="15">
        <v>-960490.51</v>
      </c>
      <c r="N75" s="15">
        <v>0</v>
      </c>
      <c r="O75" s="15">
        <v>-3551848.24</v>
      </c>
      <c r="P75" s="15">
        <v>-3074</v>
      </c>
      <c r="Q75" s="15">
        <v>-394639.72</v>
      </c>
      <c r="R75" s="15">
        <v>0</v>
      </c>
      <c r="S75" s="15">
        <v>-3319944.31</v>
      </c>
      <c r="T75" s="15">
        <v>-10046195</v>
      </c>
      <c r="U75" s="15">
        <v>-747312.02</v>
      </c>
      <c r="V75" s="15">
        <v>-59510187</v>
      </c>
      <c r="W75" s="15">
        <v>-1697324.95</v>
      </c>
      <c r="X75" s="15">
        <v>-162224.79999999999</v>
      </c>
      <c r="Y75" s="15">
        <v>-6928268.6200000001</v>
      </c>
      <c r="Z75" s="15">
        <v>-3166416.44</v>
      </c>
      <c r="AA75" s="15">
        <v>0</v>
      </c>
      <c r="AB75" s="15">
        <v>0</v>
      </c>
      <c r="AC75" s="15">
        <v>0</v>
      </c>
      <c r="AD75" s="15">
        <v>-8200455.2200000007</v>
      </c>
      <c r="AE75" s="15">
        <v>-8077146.6100000003</v>
      </c>
      <c r="AF75" s="15">
        <v>-123308.61</v>
      </c>
      <c r="AG75" s="15">
        <v>-3859432.59</v>
      </c>
      <c r="AH75" s="15">
        <v>-21926644.510000002</v>
      </c>
      <c r="AI75" s="15">
        <v>-2108117.66</v>
      </c>
      <c r="AJ75" s="15">
        <v>-4317869</v>
      </c>
      <c r="AK75" s="15">
        <v>0</v>
      </c>
      <c r="AL75" s="15">
        <v>-13929031.869999999</v>
      </c>
      <c r="AM75" s="15">
        <v>-106600.05</v>
      </c>
      <c r="AN75" s="15">
        <v>0</v>
      </c>
      <c r="AO75" s="15">
        <v>-71500019.659999996</v>
      </c>
      <c r="AP75" s="15">
        <v>0</v>
      </c>
      <c r="AQ75" s="15">
        <v>-115389771.29000001</v>
      </c>
      <c r="AR75" s="15">
        <v>-4314830.8</v>
      </c>
      <c r="AS75" s="15">
        <v>-376226.22</v>
      </c>
      <c r="AT75" s="15">
        <v>-203201</v>
      </c>
      <c r="AU75" s="15">
        <v>-30771381.859999999</v>
      </c>
      <c r="AV75" s="15">
        <v>-1229648.08</v>
      </c>
      <c r="AW75" s="15">
        <v>-3286585.38</v>
      </c>
      <c r="AX75" s="15">
        <v>-18974910.59</v>
      </c>
      <c r="AY75" s="15">
        <v>-756394.69</v>
      </c>
      <c r="AZ75" s="15">
        <v>-523609.52</v>
      </c>
      <c r="BA75" s="15">
        <v>-25969117.789999999</v>
      </c>
      <c r="BB75" s="15">
        <v>0</v>
      </c>
      <c r="BC75" s="15">
        <v>-14266967.380000001</v>
      </c>
      <c r="BD75" s="15">
        <v>-13409784.02</v>
      </c>
      <c r="BE75" s="15">
        <v>-6705964.04</v>
      </c>
      <c r="BF75" s="15">
        <v>-6703819.9800000004</v>
      </c>
      <c r="BG75" s="15">
        <v>-4827564.8499999996</v>
      </c>
      <c r="BH75" s="15">
        <v>-6791146</v>
      </c>
      <c r="BI75" s="15">
        <v>-3815934.68</v>
      </c>
      <c r="BJ75" s="15">
        <v>0</v>
      </c>
      <c r="BK75" s="15">
        <v>-22844590.870000001</v>
      </c>
      <c r="BL75" s="15">
        <v>-2832169.93</v>
      </c>
      <c r="BM75" s="15">
        <v>-371388</v>
      </c>
      <c r="BN75" s="15">
        <v>-21882907.25</v>
      </c>
      <c r="BO75" s="15">
        <v>-813515.73</v>
      </c>
      <c r="BP75" s="15">
        <v>-2805264</v>
      </c>
      <c r="BQ75" s="15">
        <v>-434181.11</v>
      </c>
      <c r="BR75" s="15">
        <v>0</v>
      </c>
      <c r="BS75" s="15">
        <v>-314763.02</v>
      </c>
      <c r="BT75" s="15">
        <v>-158559671.43000001</v>
      </c>
      <c r="BU75" s="15">
        <v>0</v>
      </c>
      <c r="BV75" s="15">
        <v>-258721.66</v>
      </c>
      <c r="BW75" s="15">
        <v>-524527.99</v>
      </c>
      <c r="BX75" s="15">
        <v>-5533757.3200000003</v>
      </c>
      <c r="BY75" s="15">
        <v>-6401324.46</v>
      </c>
      <c r="BZ75" s="15">
        <v>-1658899.84</v>
      </c>
      <c r="CA75" s="15">
        <v>-201176588.31</v>
      </c>
      <c r="CB75" s="15">
        <v>-35198211</v>
      </c>
      <c r="CC75" s="15">
        <v>-1435421.67</v>
      </c>
      <c r="CD75" s="15">
        <v>-18696777.579999998</v>
      </c>
      <c r="CE75" s="15">
        <v>-1405492.42</v>
      </c>
      <c r="CF75" s="15">
        <v>-206209.64</v>
      </c>
      <c r="CG75" s="15">
        <v>-273090</v>
      </c>
      <c r="CH75" s="15">
        <v>-232979.09</v>
      </c>
      <c r="CI75" s="15">
        <v>-5114728</v>
      </c>
      <c r="CJ75" s="15">
        <v>-17656005.879999999</v>
      </c>
      <c r="CK75" s="15">
        <v>-1457861.57</v>
      </c>
      <c r="CL75" s="15"/>
      <c r="CM75" s="15"/>
      <c r="CN75" s="15"/>
      <c r="CO75" s="15"/>
      <c r="CP75" s="15"/>
      <c r="CQ75" s="15"/>
      <c r="CR75" s="15"/>
    </row>
    <row r="76" spans="1:96" x14ac:dyDescent="0.2">
      <c r="A76" s="1" t="s">
        <v>304</v>
      </c>
      <c r="B76" s="1"/>
      <c r="C76" s="1"/>
      <c r="D76" s="15">
        <v>-2584286.2000000002</v>
      </c>
      <c r="E76" s="15">
        <v>-97897299</v>
      </c>
      <c r="F76" s="15">
        <v>-48844494.340000004</v>
      </c>
      <c r="G76" s="15">
        <v>-6168549.5599999996</v>
      </c>
      <c r="H76" s="15">
        <v>-16725547.539999999</v>
      </c>
      <c r="I76" s="15">
        <v>-104290507.25</v>
      </c>
      <c r="J76" s="15">
        <v>-11754666.18</v>
      </c>
      <c r="K76" s="15">
        <v>-73820461</v>
      </c>
      <c r="L76" s="15">
        <v>-24032611.98</v>
      </c>
      <c r="M76" s="15">
        <v>-7619795.71</v>
      </c>
      <c r="N76" s="15">
        <v>-1303139.21</v>
      </c>
      <c r="O76" s="15">
        <v>-21462652.640000001</v>
      </c>
      <c r="P76" s="15">
        <v>-345425.9</v>
      </c>
      <c r="Q76" s="15">
        <v>-700670.81</v>
      </c>
      <c r="R76" s="15">
        <v>0</v>
      </c>
      <c r="S76" s="15">
        <v>-12238748.220000001</v>
      </c>
      <c r="T76" s="15">
        <v>-88326661</v>
      </c>
      <c r="U76" s="15">
        <v>-3634643.24</v>
      </c>
      <c r="V76" s="15">
        <v>-364037045</v>
      </c>
      <c r="W76" s="15">
        <v>-4887735.13</v>
      </c>
      <c r="X76" s="15">
        <v>-4037772.39</v>
      </c>
      <c r="Y76" s="15">
        <v>-10078195.890000001</v>
      </c>
      <c r="Z76" s="15">
        <v>-35520873.399999999</v>
      </c>
      <c r="AA76" s="15">
        <v>-6479990.0300000003</v>
      </c>
      <c r="AB76" s="15">
        <v>-779762.5</v>
      </c>
      <c r="AC76" s="15">
        <v>-45480756.719999999</v>
      </c>
      <c r="AD76" s="15">
        <v>-90643190.089999989</v>
      </c>
      <c r="AE76" s="15">
        <v>-86459259.349999994</v>
      </c>
      <c r="AF76" s="15">
        <v>-4183930.74</v>
      </c>
      <c r="AG76" s="15">
        <v>-10951970.23</v>
      </c>
      <c r="AH76" s="15">
        <v>-37420370.259999998</v>
      </c>
      <c r="AI76" s="15">
        <v>-15628649.360000001</v>
      </c>
      <c r="AJ76" s="15">
        <v>-12886963</v>
      </c>
      <c r="AK76" s="15">
        <v>-2933718.96</v>
      </c>
      <c r="AL76" s="15">
        <v>-277963182.35000002</v>
      </c>
      <c r="AM76" s="15">
        <v>-275164.90999999997</v>
      </c>
      <c r="AN76" s="15">
        <v>-1173117.54</v>
      </c>
      <c r="AO76" s="15">
        <v>-199060181.41</v>
      </c>
      <c r="AP76" s="15">
        <v>-2305174300</v>
      </c>
      <c r="AQ76" s="15">
        <v>-455406770.13</v>
      </c>
      <c r="AR76" s="15">
        <v>-23392528.620000001</v>
      </c>
      <c r="AS76" s="15">
        <v>-5699741.0899999999</v>
      </c>
      <c r="AT76" s="15">
        <v>-11849144</v>
      </c>
      <c r="AU76" s="15">
        <v>-122918702.28</v>
      </c>
      <c r="AV76" s="15">
        <v>-9438134</v>
      </c>
      <c r="AW76" s="15">
        <v>-6452405.75</v>
      </c>
      <c r="AX76" s="15">
        <v>-152174477.94</v>
      </c>
      <c r="AY76" s="15">
        <v>-8383709.0199999996</v>
      </c>
      <c r="AZ76" s="15">
        <v>-9364816.4199999999</v>
      </c>
      <c r="BA76" s="15">
        <v>-38390841.259999998</v>
      </c>
      <c r="BB76" s="15">
        <v>-142487</v>
      </c>
      <c r="BC76" s="15">
        <v>-48219038.920000002</v>
      </c>
      <c r="BD76" s="15">
        <v>-83369385.170000002</v>
      </c>
      <c r="BE76" s="15">
        <v>-58081913.200000003</v>
      </c>
      <c r="BF76" s="15">
        <v>-25287471.969999999</v>
      </c>
      <c r="BG76" s="15">
        <v>-16014700.93</v>
      </c>
      <c r="BH76" s="15">
        <v>-30882579.210000001</v>
      </c>
      <c r="BI76" s="15">
        <v>-41790297.619999997</v>
      </c>
      <c r="BJ76" s="15">
        <v>-2568411.2599999998</v>
      </c>
      <c r="BK76" s="15">
        <v>-59959914.490000002</v>
      </c>
      <c r="BL76" s="15">
        <v>-13990622.52</v>
      </c>
      <c r="BM76" s="15">
        <v>-21764120.030000001</v>
      </c>
      <c r="BN76" s="15">
        <v>-70201259.230000004</v>
      </c>
      <c r="BO76" s="15">
        <v>-14348515.98</v>
      </c>
      <c r="BP76" s="15">
        <v>-42459337</v>
      </c>
      <c r="BQ76" s="15">
        <v>-6487599.9099999992</v>
      </c>
      <c r="BR76" s="15">
        <v>-20852125.25</v>
      </c>
      <c r="BS76" s="15">
        <v>-953822.41</v>
      </c>
      <c r="BT76" s="15">
        <v>-426390843.14999998</v>
      </c>
      <c r="BU76" s="15">
        <v>-7026240.6299999999</v>
      </c>
      <c r="BV76" s="15">
        <v>-1138605.24</v>
      </c>
      <c r="BW76" s="15">
        <v>-1964631.31</v>
      </c>
      <c r="BX76" s="15">
        <v>-16679885.199999999</v>
      </c>
      <c r="BY76" s="15">
        <v>-73220225.260000005</v>
      </c>
      <c r="BZ76" s="15">
        <v>-7124293.8899999997</v>
      </c>
      <c r="CA76" s="15">
        <v>-1870993473.1299999</v>
      </c>
      <c r="CB76" s="15">
        <v>-147272539</v>
      </c>
      <c r="CC76" s="15">
        <v>-9340895.5</v>
      </c>
      <c r="CD76" s="15">
        <v>-83930905.709999993</v>
      </c>
      <c r="CE76" s="15">
        <v>-22195329.530000001</v>
      </c>
      <c r="CF76" s="15">
        <v>-4834173.1100000003</v>
      </c>
      <c r="CG76" s="15">
        <v>-1576584</v>
      </c>
      <c r="CH76" s="15">
        <v>-2629006.36</v>
      </c>
      <c r="CI76" s="15">
        <v>-8811337</v>
      </c>
      <c r="CJ76" s="15">
        <v>-55189437.859999999</v>
      </c>
      <c r="CK76" s="15">
        <v>-11574147.109999999</v>
      </c>
      <c r="CL76" s="15"/>
      <c r="CM76" s="15"/>
      <c r="CN76" s="15"/>
      <c r="CO76" s="15"/>
      <c r="CP76" s="15"/>
      <c r="CQ76" s="15"/>
      <c r="CR76" s="15"/>
    </row>
    <row r="77" spans="1:96" x14ac:dyDescent="0.2">
      <c r="A77" s="1" t="s">
        <v>305</v>
      </c>
      <c r="B77" s="1"/>
      <c r="C77" s="1"/>
      <c r="D77" s="15">
        <v>13509</v>
      </c>
      <c r="E77" s="15">
        <v>13219659</v>
      </c>
      <c r="F77" s="15">
        <v>143036.44</v>
      </c>
      <c r="G77" s="15">
        <v>0</v>
      </c>
      <c r="H77" s="15">
        <v>3384.43</v>
      </c>
      <c r="I77" s="15">
        <v>1601559.31</v>
      </c>
      <c r="J77" s="15">
        <v>153112.32999999999</v>
      </c>
      <c r="K77" s="15">
        <v>171233</v>
      </c>
      <c r="L77" s="15">
        <v>442531.32</v>
      </c>
      <c r="M77" s="15">
        <v>2516.21</v>
      </c>
      <c r="N77" s="15">
        <v>0</v>
      </c>
      <c r="O77" s="15">
        <v>0</v>
      </c>
      <c r="P77" s="15">
        <v>4879.83</v>
      </c>
      <c r="Q77" s="15">
        <v>60702.63</v>
      </c>
      <c r="R77" s="15">
        <v>0</v>
      </c>
      <c r="S77" s="15">
        <v>0</v>
      </c>
      <c r="T77" s="15">
        <v>7855448</v>
      </c>
      <c r="U77" s="15">
        <v>73905.039999999994</v>
      </c>
      <c r="V77" s="15">
        <v>9183359</v>
      </c>
      <c r="W77" s="15">
        <v>76666.679999999993</v>
      </c>
      <c r="X77" s="15">
        <v>188681.97</v>
      </c>
      <c r="Y77" s="15">
        <v>113699.76</v>
      </c>
      <c r="Z77" s="15">
        <v>75779.83</v>
      </c>
      <c r="AA77" s="15">
        <v>0</v>
      </c>
      <c r="AB77" s="15">
        <v>0</v>
      </c>
      <c r="AC77" s="15">
        <v>830745.9</v>
      </c>
      <c r="AD77" s="15">
        <v>347935.86</v>
      </c>
      <c r="AE77" s="15">
        <v>249644.29</v>
      </c>
      <c r="AF77" s="15">
        <v>98291.57</v>
      </c>
      <c r="AG77" s="15">
        <v>66482.69</v>
      </c>
      <c r="AH77" s="15">
        <v>6658.06</v>
      </c>
      <c r="AI77" s="15">
        <v>0</v>
      </c>
      <c r="AJ77" s="15">
        <v>478427</v>
      </c>
      <c r="AK77" s="15">
        <v>25471.33</v>
      </c>
      <c r="AL77" s="15">
        <v>9946604.1399999987</v>
      </c>
      <c r="AM77" s="15">
        <v>1341</v>
      </c>
      <c r="AN77" s="15">
        <v>10000</v>
      </c>
      <c r="AO77" s="15">
        <v>2646633.2000000002</v>
      </c>
      <c r="AP77" s="15">
        <v>164987100</v>
      </c>
      <c r="AQ77" s="15">
        <v>24277845.780000001</v>
      </c>
      <c r="AR77" s="15">
        <v>52645.42</v>
      </c>
      <c r="AS77" s="15">
        <v>2250000</v>
      </c>
      <c r="AT77" s="15">
        <v>211507</v>
      </c>
      <c r="AU77" s="15">
        <v>1875892.3</v>
      </c>
      <c r="AV77" s="15">
        <v>582400</v>
      </c>
      <c r="AW77" s="15">
        <v>0</v>
      </c>
      <c r="AX77" s="15">
        <v>7179144.1399999997</v>
      </c>
      <c r="AY77" s="15">
        <v>0</v>
      </c>
      <c r="AZ77" s="15">
        <v>2407.3200000000002</v>
      </c>
      <c r="BA77" s="15">
        <v>0</v>
      </c>
      <c r="BB77" s="15">
        <v>2544</v>
      </c>
      <c r="BC77" s="15">
        <v>50662.720000000001</v>
      </c>
      <c r="BD77" s="15">
        <v>6652094.7000000002</v>
      </c>
      <c r="BE77" s="15">
        <v>6652094.7000000002</v>
      </c>
      <c r="BF77" s="15">
        <v>0</v>
      </c>
      <c r="BG77" s="15">
        <v>25037.68</v>
      </c>
      <c r="BH77" s="15">
        <v>0</v>
      </c>
      <c r="BI77" s="15">
        <v>120765.69</v>
      </c>
      <c r="BJ77" s="15">
        <v>39249.85</v>
      </c>
      <c r="BK77" s="15">
        <v>12716952.289999999</v>
      </c>
      <c r="BL77" s="15">
        <v>9803.68</v>
      </c>
      <c r="BM77" s="15">
        <v>6782.69</v>
      </c>
      <c r="BN77" s="15">
        <v>2204597.2000000002</v>
      </c>
      <c r="BO77" s="15">
        <v>0</v>
      </c>
      <c r="BP77" s="15">
        <v>5477602.0700000003</v>
      </c>
      <c r="BQ77" s="15">
        <v>408390.2</v>
      </c>
      <c r="BR77" s="15">
        <v>2098786.9</v>
      </c>
      <c r="BS77" s="15">
        <v>25128.33</v>
      </c>
      <c r="BT77" s="15">
        <v>42392090.890000001</v>
      </c>
      <c r="BU77" s="15">
        <v>0</v>
      </c>
      <c r="BV77" s="15">
        <v>51060.800000000003</v>
      </c>
      <c r="BW77" s="15">
        <v>69125.34</v>
      </c>
      <c r="BX77" s="15">
        <v>0</v>
      </c>
      <c r="BY77" s="15">
        <v>159622.64000000001</v>
      </c>
      <c r="BZ77" s="15">
        <v>133449.59</v>
      </c>
      <c r="CA77" s="15">
        <v>132137699.41</v>
      </c>
      <c r="CB77" s="15">
        <v>13271560</v>
      </c>
      <c r="CC77" s="15">
        <v>18702.189999999999</v>
      </c>
      <c r="CD77" s="15">
        <v>0</v>
      </c>
      <c r="CE77" s="15">
        <v>8009.6</v>
      </c>
      <c r="CF77" s="15">
        <v>3934.52</v>
      </c>
      <c r="CG77" s="15">
        <v>242777</v>
      </c>
      <c r="CH77" s="15">
        <v>3771.85</v>
      </c>
      <c r="CI77" s="15">
        <v>62814</v>
      </c>
      <c r="CJ77" s="15">
        <v>24494.66</v>
      </c>
      <c r="CK77" s="15">
        <v>16365.32</v>
      </c>
      <c r="CL77" s="15"/>
      <c r="CM77" s="15"/>
      <c r="CN77" s="15"/>
      <c r="CO77" s="15"/>
      <c r="CP77" s="15"/>
      <c r="CQ77" s="15"/>
      <c r="CR77" s="15"/>
    </row>
    <row r="78" spans="1:96" x14ac:dyDescent="0.2">
      <c r="A78" s="1" t="s">
        <v>83</v>
      </c>
      <c r="B78" s="1"/>
      <c r="C78" s="1"/>
      <c r="D78" s="15">
        <v>659850.18999999994</v>
      </c>
      <c r="E78" s="15">
        <v>43974996</v>
      </c>
      <c r="F78" s="15">
        <v>20509078.120000001</v>
      </c>
      <c r="G78" s="15">
        <v>9717312.0500000007</v>
      </c>
      <c r="H78" s="15">
        <v>23977036.609999999</v>
      </c>
      <c r="I78" s="15">
        <v>53730167.020000003</v>
      </c>
      <c r="J78" s="15">
        <v>10651407.73</v>
      </c>
      <c r="K78" s="15">
        <v>39214422</v>
      </c>
      <c r="L78" s="15">
        <v>16054937.390000001</v>
      </c>
      <c r="M78" s="15">
        <v>8847552.9900000021</v>
      </c>
      <c r="N78" s="15">
        <v>1094801.5</v>
      </c>
      <c r="O78" s="15">
        <v>19992610.240000002</v>
      </c>
      <c r="P78" s="15">
        <v>1687523.29</v>
      </c>
      <c r="Q78" s="15">
        <v>2242267.1800000002</v>
      </c>
      <c r="R78" s="15">
        <v>0</v>
      </c>
      <c r="S78" s="15">
        <v>13299722.310000002</v>
      </c>
      <c r="T78" s="15">
        <v>51708637</v>
      </c>
      <c r="U78" s="15">
        <v>4639733.67</v>
      </c>
      <c r="V78" s="15">
        <v>172311560</v>
      </c>
      <c r="W78" s="15">
        <v>9478189.5500000007</v>
      </c>
      <c r="X78" s="15">
        <v>3101547.83</v>
      </c>
      <c r="Y78" s="15">
        <v>11136140.499999998</v>
      </c>
      <c r="Z78" s="15">
        <v>12213818.960000001</v>
      </c>
      <c r="AA78" s="15">
        <v>3659256.25</v>
      </c>
      <c r="AB78" s="15">
        <v>383767.35</v>
      </c>
      <c r="AC78" s="15">
        <v>22983791.440000001</v>
      </c>
      <c r="AD78" s="15">
        <v>34681189.119999997</v>
      </c>
      <c r="AE78" s="15">
        <v>32594138.710000001</v>
      </c>
      <c r="AF78" s="15">
        <v>2087050.41</v>
      </c>
      <c r="AG78" s="15">
        <v>6212722.2300000004</v>
      </c>
      <c r="AH78" s="15">
        <v>17539673.809999995</v>
      </c>
      <c r="AI78" s="15">
        <v>12255116.34</v>
      </c>
      <c r="AJ78" s="15">
        <v>17853504</v>
      </c>
      <c r="AK78" s="15">
        <v>4892855.01</v>
      </c>
      <c r="AL78" s="15">
        <v>113636211.77000001</v>
      </c>
      <c r="AM78" s="15">
        <v>1361987.98</v>
      </c>
      <c r="AN78" s="15">
        <v>4947250.59</v>
      </c>
      <c r="AO78" s="15">
        <v>118117405.90000001</v>
      </c>
      <c r="AP78" s="15">
        <v>863179300</v>
      </c>
      <c r="AQ78" s="15">
        <v>161767514.54999995</v>
      </c>
      <c r="AR78" s="15">
        <v>8820494.0299999993</v>
      </c>
      <c r="AS78" s="15">
        <v>4118931.5</v>
      </c>
      <c r="AT78" s="15">
        <v>17242094</v>
      </c>
      <c r="AU78" s="15">
        <v>67399834.309999987</v>
      </c>
      <c r="AV78" s="15">
        <v>7083363.71</v>
      </c>
      <c r="AW78" s="15">
        <v>5849205.0600000015</v>
      </c>
      <c r="AX78" s="15">
        <v>75968141.49999997</v>
      </c>
      <c r="AY78" s="15">
        <v>4688666.29</v>
      </c>
      <c r="AZ78" s="15">
        <v>6763588.0799999991</v>
      </c>
      <c r="BA78" s="15">
        <v>18185201.289999999</v>
      </c>
      <c r="BB78" s="15">
        <v>130123</v>
      </c>
      <c r="BC78" s="15">
        <v>22226837.150000002</v>
      </c>
      <c r="BD78" s="15">
        <v>37239223.520000003</v>
      </c>
      <c r="BE78" s="15">
        <v>28490720.949999999</v>
      </c>
      <c r="BF78" s="15">
        <v>8748502.570000004</v>
      </c>
      <c r="BG78" s="15">
        <v>4655091.08</v>
      </c>
      <c r="BH78" s="15">
        <v>8939232.3399999961</v>
      </c>
      <c r="BI78" s="15">
        <v>30275578.849999998</v>
      </c>
      <c r="BJ78" s="15">
        <v>3865989.44</v>
      </c>
      <c r="BK78" s="15">
        <v>37477761.269999988</v>
      </c>
      <c r="BL78" s="15">
        <v>5149396.26</v>
      </c>
      <c r="BM78" s="15">
        <v>10506708.479999999</v>
      </c>
      <c r="BN78" s="15">
        <v>35774140.519999996</v>
      </c>
      <c r="BO78" s="15">
        <v>10443358.350000003</v>
      </c>
      <c r="BP78" s="15">
        <v>18037956.009999998</v>
      </c>
      <c r="BQ78" s="15">
        <v>4748809.9000000004</v>
      </c>
      <c r="BR78" s="15">
        <v>14515427.690000001</v>
      </c>
      <c r="BS78" s="15">
        <v>4215863.01</v>
      </c>
      <c r="BT78" s="15">
        <v>179538290.90999994</v>
      </c>
      <c r="BU78" s="15">
        <v>3737929.14</v>
      </c>
      <c r="BV78" s="15">
        <v>3888720.01</v>
      </c>
      <c r="BW78" s="15">
        <v>3814297.57</v>
      </c>
      <c r="BX78" s="15">
        <v>6842862.0300000021</v>
      </c>
      <c r="BY78" s="15">
        <v>26299446.390000001</v>
      </c>
      <c r="BZ78" s="15">
        <v>7140132.4199999999</v>
      </c>
      <c r="CA78" s="15">
        <v>560767170.25</v>
      </c>
      <c r="CB78" s="15">
        <v>67078192</v>
      </c>
      <c r="CC78" s="15">
        <v>759462.89</v>
      </c>
      <c r="CD78" s="15">
        <v>28467749.620000005</v>
      </c>
      <c r="CE78" s="15">
        <v>14177664.540000003</v>
      </c>
      <c r="CF78" s="15">
        <v>1521473.46</v>
      </c>
      <c r="CG78" s="15">
        <v>1745530</v>
      </c>
      <c r="CH78" s="15">
        <v>2278075.85</v>
      </c>
      <c r="CI78" s="15">
        <v>14011805</v>
      </c>
      <c r="CJ78" s="15">
        <v>20653331.640000004</v>
      </c>
      <c r="CK78" s="15">
        <v>11793650.770000001</v>
      </c>
      <c r="CL78" s="15"/>
      <c r="CM78" s="15"/>
      <c r="CN78" s="15"/>
      <c r="CO78" s="15"/>
      <c r="CP78" s="15"/>
      <c r="CQ78" s="15"/>
      <c r="CR78" s="15"/>
    </row>
    <row r="79" spans="1:96" x14ac:dyDescent="0.2">
      <c r="A79" s="1" t="s">
        <v>306</v>
      </c>
      <c r="B79" s="1"/>
      <c r="C79" s="1"/>
      <c r="D79" s="15">
        <v>-1722705.2</v>
      </c>
      <c r="E79" s="15">
        <v>-100367734</v>
      </c>
      <c r="F79" s="15">
        <v>-36286405.010000005</v>
      </c>
      <c r="G79" s="15">
        <v>-10173079.58</v>
      </c>
      <c r="H79" s="15">
        <v>-49834779.099999994</v>
      </c>
      <c r="I79" s="15">
        <v>-74280009.769999996</v>
      </c>
      <c r="J79" s="15">
        <v>-11003794.09</v>
      </c>
      <c r="K79" s="15">
        <v>-63031276</v>
      </c>
      <c r="L79" s="15">
        <v>-38372260.43</v>
      </c>
      <c r="M79" s="15">
        <v>-8219607.8499999996</v>
      </c>
      <c r="N79" s="15">
        <v>-1588582.6</v>
      </c>
      <c r="O79" s="15">
        <v>-39110489.810000002</v>
      </c>
      <c r="P79" s="15">
        <v>-1843871.77</v>
      </c>
      <c r="Q79" s="15">
        <v>-3645685.13</v>
      </c>
      <c r="R79" s="15">
        <v>0</v>
      </c>
      <c r="S79" s="15">
        <v>-8141255.3599999994</v>
      </c>
      <c r="T79" s="15">
        <v>-144954639</v>
      </c>
      <c r="U79" s="15">
        <v>-8490376.25</v>
      </c>
      <c r="V79" s="15">
        <v>-389973201</v>
      </c>
      <c r="W79" s="15">
        <v>-18381267.57</v>
      </c>
      <c r="X79" s="15">
        <v>-5712313.5700000003</v>
      </c>
      <c r="Y79" s="15">
        <v>-21124609.800000001</v>
      </c>
      <c r="Z79" s="15">
        <v>-22234817.500000004</v>
      </c>
      <c r="AA79" s="15">
        <v>-962032.17</v>
      </c>
      <c r="AB79" s="15">
        <v>-212675.53</v>
      </c>
      <c r="AC79" s="15">
        <v>-59053857.810000002</v>
      </c>
      <c r="AD79" s="15">
        <v>-75740983.890000001</v>
      </c>
      <c r="AE79" s="15">
        <v>-72437367.120000005</v>
      </c>
      <c r="AF79" s="15">
        <v>-3303616.77</v>
      </c>
      <c r="AG79" s="15">
        <v>-8548758.0599999987</v>
      </c>
      <c r="AH79" s="15">
        <v>-49642693.659999996</v>
      </c>
      <c r="AI79" s="15">
        <v>-17126511.330000002</v>
      </c>
      <c r="AJ79" s="15">
        <v>-25669829</v>
      </c>
      <c r="AK79" s="15">
        <v>-3119489.7</v>
      </c>
      <c r="AL79" s="15">
        <v>-226421113.17000002</v>
      </c>
      <c r="AM79" s="15">
        <v>-1017265.71</v>
      </c>
      <c r="AN79" s="15">
        <v>-4311181.9400000004</v>
      </c>
      <c r="AO79" s="15">
        <v>-209104966.84999999</v>
      </c>
      <c r="AP79" s="15">
        <v>-3219536200</v>
      </c>
      <c r="AQ79" s="15">
        <v>-421397147.86000001</v>
      </c>
      <c r="AR79" s="15">
        <v>-12482391.130000001</v>
      </c>
      <c r="AS79" s="15">
        <v>-4667369.76</v>
      </c>
      <c r="AT79" s="15">
        <v>-25017964</v>
      </c>
      <c r="AU79" s="15">
        <v>-109071621.22</v>
      </c>
      <c r="AV79" s="15">
        <v>-10732477.27</v>
      </c>
      <c r="AW79" s="15">
        <v>-7247255.0699999994</v>
      </c>
      <c r="AX79" s="15">
        <v>-120433730.95</v>
      </c>
      <c r="AY79" s="15">
        <v>-7980832.9399999995</v>
      </c>
      <c r="AZ79" s="15">
        <v>-5168958.16</v>
      </c>
      <c r="BA79" s="15">
        <v>-27362651.059999999</v>
      </c>
      <c r="BB79" s="15">
        <v>-126847</v>
      </c>
      <c r="BC79" s="15">
        <v>-38475650.82</v>
      </c>
      <c r="BD79" s="15">
        <v>-67985503.450000003</v>
      </c>
      <c r="BE79" s="15">
        <v>-51129987.219999999</v>
      </c>
      <c r="BF79" s="15">
        <v>-16855516.23</v>
      </c>
      <c r="BG79" s="15">
        <v>-14770971.699999999</v>
      </c>
      <c r="BH79" s="15">
        <v>-25577327.079999998</v>
      </c>
      <c r="BI79" s="15">
        <v>-32370545.310000002</v>
      </c>
      <c r="BJ79" s="15">
        <v>-4195548.93</v>
      </c>
      <c r="BK79" s="15">
        <v>-86653020.989999995</v>
      </c>
      <c r="BL79" s="15">
        <v>-10208203.050000001</v>
      </c>
      <c r="BM79" s="15">
        <v>-14720010.359999999</v>
      </c>
      <c r="BN79" s="15">
        <v>-56038609.709999993</v>
      </c>
      <c r="BO79" s="15">
        <v>-10747609.77</v>
      </c>
      <c r="BP79" s="15">
        <v>-51477348</v>
      </c>
      <c r="BQ79" s="15">
        <v>-4399580.97</v>
      </c>
      <c r="BR79" s="15">
        <v>-33983955.009999998</v>
      </c>
      <c r="BS79" s="15">
        <v>-13471770.07</v>
      </c>
      <c r="BT79" s="15">
        <v>-399831089.34000003</v>
      </c>
      <c r="BU79" s="15">
        <v>-4718386</v>
      </c>
      <c r="BV79" s="15">
        <v>-4186325.25</v>
      </c>
      <c r="BW79" s="15">
        <v>-5507317.9500000002</v>
      </c>
      <c r="BX79" s="15">
        <v>-14093492.41</v>
      </c>
      <c r="BY79" s="15">
        <v>-47589797.93</v>
      </c>
      <c r="BZ79" s="15">
        <v>-4979127.46</v>
      </c>
      <c r="CA79" s="15">
        <v>-1616991163.8500001</v>
      </c>
      <c r="CB79" s="15">
        <v>-124991452</v>
      </c>
      <c r="CC79" s="15">
        <v>-1644290.6</v>
      </c>
      <c r="CD79" s="15">
        <v>-69233180.890000001</v>
      </c>
      <c r="CE79" s="15">
        <v>-19939828.68</v>
      </c>
      <c r="CF79" s="15">
        <v>-3163647.04</v>
      </c>
      <c r="CG79" s="15">
        <v>-1692900</v>
      </c>
      <c r="CH79" s="15">
        <v>-2070795.77</v>
      </c>
      <c r="CI79" s="15">
        <v>-20701494</v>
      </c>
      <c r="CJ79" s="15">
        <v>-39908516.100000001</v>
      </c>
      <c r="CK79" s="15">
        <v>-15710991.389999999</v>
      </c>
      <c r="CL79" s="15"/>
      <c r="CM79" s="15"/>
      <c r="CN79" s="15"/>
      <c r="CO79" s="15"/>
      <c r="CP79" s="15"/>
      <c r="CQ79" s="15"/>
      <c r="CR79" s="15"/>
    </row>
    <row r="80" spans="1:96" x14ac:dyDescent="0.2">
      <c r="A80" s="1" t="s">
        <v>307</v>
      </c>
      <c r="B80" s="1"/>
      <c r="C80" s="1"/>
      <c r="D80" s="15">
        <v>-903227.66</v>
      </c>
      <c r="E80" s="15">
        <v>-83255408</v>
      </c>
      <c r="F80" s="15">
        <v>-21992938.669999998</v>
      </c>
      <c r="G80" s="15">
        <v>-14812358.84</v>
      </c>
      <c r="H80" s="15">
        <v>-30456232.320000004</v>
      </c>
      <c r="I80" s="15">
        <v>-58538738.689999998</v>
      </c>
      <c r="J80" s="15">
        <v>-9654712.4470000006</v>
      </c>
      <c r="K80" s="15">
        <v>-56674647</v>
      </c>
      <c r="L80" s="15">
        <v>-12682830.560000001</v>
      </c>
      <c r="M80" s="15">
        <v>-7589462.7500000009</v>
      </c>
      <c r="N80" s="15">
        <v>-352879.17</v>
      </c>
      <c r="O80" s="15">
        <v>-25816542.969999999</v>
      </c>
      <c r="P80" s="15">
        <v>-919229.04</v>
      </c>
      <c r="Q80" s="15">
        <v>-468207.16</v>
      </c>
      <c r="R80" s="15">
        <v>0</v>
      </c>
      <c r="S80" s="15">
        <v>-13584633.43</v>
      </c>
      <c r="T80" s="15">
        <v>-81954455</v>
      </c>
      <c r="U80" s="15">
        <v>-3383171.17</v>
      </c>
      <c r="V80" s="15">
        <v>-188601571</v>
      </c>
      <c r="W80" s="15">
        <v>-8062467.5099999998</v>
      </c>
      <c r="X80" s="15">
        <v>538335.59</v>
      </c>
      <c r="Y80" s="15">
        <v>-17112623.629999999</v>
      </c>
      <c r="Z80" s="15">
        <v>-19732301.43</v>
      </c>
      <c r="AA80" s="15">
        <v>-5862824.709999999</v>
      </c>
      <c r="AB80" s="15">
        <v>-483458.21</v>
      </c>
      <c r="AC80" s="15">
        <v>-21432464.690000001</v>
      </c>
      <c r="AD80" s="15">
        <v>-19783778.09</v>
      </c>
      <c r="AE80" s="15">
        <v>-19406789.109999999</v>
      </c>
      <c r="AF80" s="15">
        <v>-376988.98</v>
      </c>
      <c r="AG80" s="15">
        <v>-8595016.9900000002</v>
      </c>
      <c r="AH80" s="15">
        <v>-53334506.059999995</v>
      </c>
      <c r="AI80" s="15">
        <v>-25554663.349999998</v>
      </c>
      <c r="AJ80" s="15">
        <v>-21453292</v>
      </c>
      <c r="AK80" s="15">
        <v>-2728955.6</v>
      </c>
      <c r="AL80" s="15">
        <v>-169831786.67000005</v>
      </c>
      <c r="AM80" s="15">
        <v>-719764</v>
      </c>
      <c r="AN80" s="15">
        <v>-2559563.35</v>
      </c>
      <c r="AO80" s="15">
        <v>-145103295.09999999</v>
      </c>
      <c r="AP80" s="15">
        <v>-1523833200</v>
      </c>
      <c r="AQ80" s="15">
        <v>-216119249.68999997</v>
      </c>
      <c r="AR80" s="15">
        <v>-13407303.937999999</v>
      </c>
      <c r="AS80" s="15">
        <v>-7076830.04</v>
      </c>
      <c r="AT80" s="15">
        <v>-16567501</v>
      </c>
      <c r="AU80" s="15">
        <v>-92943632.019999996</v>
      </c>
      <c r="AV80" s="15">
        <v>-6687706.6600000001</v>
      </c>
      <c r="AW80" s="15">
        <v>-10928269.630000001</v>
      </c>
      <c r="AX80" s="15">
        <v>-131779528.75</v>
      </c>
      <c r="AY80" s="15">
        <v>-4109769.44</v>
      </c>
      <c r="AZ80" s="15">
        <v>-8225272.0999999996</v>
      </c>
      <c r="BA80" s="15">
        <v>-25929760.800000001</v>
      </c>
      <c r="BB80" s="15">
        <v>-141757</v>
      </c>
      <c r="BC80" s="15">
        <v>-30695740.159999996</v>
      </c>
      <c r="BD80" s="15">
        <v>-52762011.040000007</v>
      </c>
      <c r="BE80" s="15">
        <v>-39337479.400000006</v>
      </c>
      <c r="BF80" s="15">
        <v>-13424531.639999999</v>
      </c>
      <c r="BG80" s="15">
        <v>-9135872.5999999996</v>
      </c>
      <c r="BH80" s="15">
        <v>-24671955.560000002</v>
      </c>
      <c r="BI80" s="15">
        <v>-27169295.579999998</v>
      </c>
      <c r="BJ80" s="15">
        <v>-3184186.8</v>
      </c>
      <c r="BK80" s="15">
        <v>-52797143.059999995</v>
      </c>
      <c r="BL80" s="15">
        <v>-7875254.8599999994</v>
      </c>
      <c r="BM80" s="15">
        <v>-10831571.360000001</v>
      </c>
      <c r="BN80" s="15">
        <v>-28735813.100000001</v>
      </c>
      <c r="BO80" s="15">
        <v>-7884350.6200000001</v>
      </c>
      <c r="BP80" s="15">
        <v>-2772763</v>
      </c>
      <c r="BQ80" s="15">
        <v>-4502452.12</v>
      </c>
      <c r="BR80" s="15">
        <v>-26566434.219999999</v>
      </c>
      <c r="BS80" s="15">
        <v>857390.99</v>
      </c>
      <c r="BT80" s="15">
        <v>-209152369.83000001</v>
      </c>
      <c r="BU80" s="15">
        <v>-3169748.02</v>
      </c>
      <c r="BV80" s="15">
        <v>-3254380.39</v>
      </c>
      <c r="BW80" s="15">
        <v>-2958735.96</v>
      </c>
      <c r="BX80" s="15">
        <v>-11416467.15</v>
      </c>
      <c r="BY80" s="15">
        <v>-39437292.629999995</v>
      </c>
      <c r="BZ80" s="15">
        <v>-8078916.4000000004</v>
      </c>
      <c r="CA80" s="15">
        <v>-726507775.04999995</v>
      </c>
      <c r="CB80" s="15">
        <v>-71596021</v>
      </c>
      <c r="CC80" s="15">
        <v>-7468980.0499999998</v>
      </c>
      <c r="CD80" s="15">
        <v>-52485528</v>
      </c>
      <c r="CE80" s="15">
        <v>-14295286.869999999</v>
      </c>
      <c r="CF80" s="15">
        <v>-1919407.13</v>
      </c>
      <c r="CG80" s="15">
        <v>-3794106</v>
      </c>
      <c r="CH80" s="15">
        <v>-1884763.39</v>
      </c>
      <c r="CI80" s="15">
        <v>-18878963</v>
      </c>
      <c r="CJ80" s="15">
        <v>-39232623.080000006</v>
      </c>
      <c r="CK80" s="15">
        <v>-14013722.410000002</v>
      </c>
      <c r="CL80" s="15"/>
      <c r="CM80" s="15"/>
      <c r="CN80" s="15"/>
      <c r="CO80" s="15"/>
      <c r="CP80" s="15"/>
      <c r="CQ80" s="15"/>
      <c r="CR80" s="15"/>
    </row>
    <row r="81" spans="1:96" x14ac:dyDescent="0.2">
      <c r="A81" s="1" t="s">
        <v>308</v>
      </c>
      <c r="B81" s="1"/>
      <c r="C81" s="1"/>
      <c r="D81" s="15">
        <v>-2726677.88</v>
      </c>
      <c r="E81" s="15">
        <v>-112788538</v>
      </c>
      <c r="F81" s="15">
        <v>-71982990</v>
      </c>
      <c r="G81" s="15">
        <v>-19514507.379999999</v>
      </c>
      <c r="H81" s="15">
        <v>-75649111.49000001</v>
      </c>
      <c r="I81" s="15">
        <v>-125297114.92</v>
      </c>
      <c r="J81" s="15">
        <v>-23296262.559999999</v>
      </c>
      <c r="K81" s="15">
        <v>-114840037</v>
      </c>
      <c r="L81" s="15">
        <v>-22045950.509999998</v>
      </c>
      <c r="M81" s="15">
        <v>-10195838.389999999</v>
      </c>
      <c r="N81" s="15">
        <v>-2058195.04</v>
      </c>
      <c r="O81" s="15">
        <v>-63561380.310000002</v>
      </c>
      <c r="P81" s="15">
        <v>-2109117.12</v>
      </c>
      <c r="Q81" s="15">
        <v>-2096641.54</v>
      </c>
      <c r="R81" s="15">
        <v>0</v>
      </c>
      <c r="S81" s="15">
        <v>-18224883.440000001</v>
      </c>
      <c r="T81" s="15">
        <v>-184314828</v>
      </c>
      <c r="U81" s="15">
        <v>-5159572.3</v>
      </c>
      <c r="V81" s="15">
        <v>-569869303</v>
      </c>
      <c r="W81" s="15">
        <v>-28401803.520000003</v>
      </c>
      <c r="X81" s="15">
        <v>-4531737.09</v>
      </c>
      <c r="Y81" s="15">
        <v>-43708125.810000002</v>
      </c>
      <c r="Z81" s="15">
        <v>-44382787.980000004</v>
      </c>
      <c r="AA81" s="15">
        <v>-6131968.1399999997</v>
      </c>
      <c r="AB81" s="15">
        <v>-678771.99</v>
      </c>
      <c r="AC81" s="15">
        <v>-14537485.680000002</v>
      </c>
      <c r="AD81" s="15">
        <v>-71897324.700000003</v>
      </c>
      <c r="AE81" s="15">
        <v>-67338425.700000003</v>
      </c>
      <c r="AF81" s="15">
        <v>-4558899</v>
      </c>
      <c r="AG81" s="15">
        <v>-13374023.51</v>
      </c>
      <c r="AH81" s="15">
        <v>-109946817.69000001</v>
      </c>
      <c r="AI81" s="15">
        <v>-28197163.410000004</v>
      </c>
      <c r="AJ81" s="15">
        <v>-37029189</v>
      </c>
      <c r="AK81" s="15">
        <v>-7252696.4100000001</v>
      </c>
      <c r="AL81" s="15">
        <v>-394335690.91999996</v>
      </c>
      <c r="AM81" s="15">
        <v>-1970521.05</v>
      </c>
      <c r="AN81" s="15">
        <v>-14031999.300000001</v>
      </c>
      <c r="AO81" s="15">
        <v>-275808975.54000002</v>
      </c>
      <c r="AP81" s="15">
        <v>-1962805200</v>
      </c>
      <c r="AQ81" s="15">
        <v>-547470608.68000007</v>
      </c>
      <c r="AR81" s="15">
        <v>-16348587.540000001</v>
      </c>
      <c r="AS81" s="15">
        <v>-7815133.2700000005</v>
      </c>
      <c r="AT81" s="15">
        <v>-50401987.280000009</v>
      </c>
      <c r="AU81" s="15">
        <v>-142288135.22999999</v>
      </c>
      <c r="AV81" s="15">
        <v>-20149923.57</v>
      </c>
      <c r="AW81" s="15">
        <v>-15592954.42</v>
      </c>
      <c r="AX81" s="15">
        <v>-248813404.28</v>
      </c>
      <c r="AY81" s="15">
        <v>-15135423.57</v>
      </c>
      <c r="AZ81" s="15">
        <v>-16534911.689999999</v>
      </c>
      <c r="BA81" s="15">
        <v>-49122234.870000005</v>
      </c>
      <c r="BB81" s="15">
        <v>-386561</v>
      </c>
      <c r="BC81" s="15">
        <v>-54687793.840000004</v>
      </c>
      <c r="BD81" s="15">
        <v>-66584549.410000004</v>
      </c>
      <c r="BE81" s="15">
        <v>-66584549.410000004</v>
      </c>
      <c r="BF81" s="15">
        <v>0</v>
      </c>
      <c r="BG81" s="15">
        <v>-13081767.65</v>
      </c>
      <c r="BH81" s="15">
        <v>-27921880.139999997</v>
      </c>
      <c r="BI81" s="15">
        <v>-38464108.260000005</v>
      </c>
      <c r="BJ81" s="15">
        <v>-9765997.4600000009</v>
      </c>
      <c r="BK81" s="15">
        <v>-117336722.68999998</v>
      </c>
      <c r="BL81" s="15">
        <v>-17700681.490000002</v>
      </c>
      <c r="BM81" s="15">
        <v>-23170109.209999997</v>
      </c>
      <c r="BN81" s="15">
        <v>-79921485.100000009</v>
      </c>
      <c r="BO81" s="15">
        <v>-14954963.269999998</v>
      </c>
      <c r="BP81" s="15">
        <v>-45469701</v>
      </c>
      <c r="BQ81" s="15">
        <v>-6575769.8700000001</v>
      </c>
      <c r="BR81" s="15">
        <v>-62811646.499999993</v>
      </c>
      <c r="BS81" s="15">
        <v>-14598311.860000001</v>
      </c>
      <c r="BT81" s="15">
        <v>-488151201.99000001</v>
      </c>
      <c r="BU81" s="15">
        <v>-7357823.1600000001</v>
      </c>
      <c r="BV81" s="15">
        <v>-8961335.9700000007</v>
      </c>
      <c r="BW81" s="15">
        <v>-6425170.0900000008</v>
      </c>
      <c r="BX81" s="15">
        <v>-26399909.100000001</v>
      </c>
      <c r="BY81" s="15">
        <v>-71927437.289999992</v>
      </c>
      <c r="BZ81" s="15">
        <v>-16970094.580000002</v>
      </c>
      <c r="CA81" s="15">
        <v>-2283615936.1800003</v>
      </c>
      <c r="CB81" s="15">
        <v>-192837091</v>
      </c>
      <c r="CC81" s="15">
        <v>-8056837.8499999978</v>
      </c>
      <c r="CD81" s="15">
        <v>-93714316.660000011</v>
      </c>
      <c r="CE81" s="15">
        <v>-35156440.840000004</v>
      </c>
      <c r="CF81" s="15">
        <v>-5939245.2999999998</v>
      </c>
      <c r="CG81" s="15">
        <v>-6600965</v>
      </c>
      <c r="CH81" s="15">
        <v>-4897952.43</v>
      </c>
      <c r="CI81" s="15">
        <v>-31443304</v>
      </c>
      <c r="CJ81" s="15">
        <v>-67393950.590000004</v>
      </c>
      <c r="CK81" s="15">
        <v>-28017413.43</v>
      </c>
      <c r="CL81" s="15"/>
      <c r="CM81" s="15"/>
      <c r="CN81" s="15"/>
      <c r="CO81" s="15"/>
      <c r="CP81" s="15"/>
      <c r="CQ81" s="15"/>
      <c r="CR81" s="15"/>
    </row>
    <row r="82" spans="1:96" x14ac:dyDescent="0.2">
      <c r="A82" s="1" t="s">
        <v>243</v>
      </c>
      <c r="B82" s="1"/>
      <c r="C82" s="1"/>
      <c r="D82" s="15">
        <v>-864203.4</v>
      </c>
      <c r="E82" s="15">
        <v>-27650395</v>
      </c>
      <c r="F82" s="15">
        <v>-15552066</v>
      </c>
      <c r="G82" s="15">
        <v>-5811407.75</v>
      </c>
      <c r="H82" s="15">
        <v>-15029863.77</v>
      </c>
      <c r="I82" s="15">
        <v>-27179791.760000002</v>
      </c>
      <c r="J82" s="15">
        <v>-4626290.8</v>
      </c>
      <c r="K82" s="15">
        <v>-20952248</v>
      </c>
      <c r="L82" s="15">
        <v>-8034341.96</v>
      </c>
      <c r="M82" s="15">
        <v>-2430484.7000000002</v>
      </c>
      <c r="N82" s="15">
        <v>-566259.29</v>
      </c>
      <c r="O82" s="15">
        <v>-13505431.880000001</v>
      </c>
      <c r="P82" s="15">
        <v>-768103.76</v>
      </c>
      <c r="Q82" s="15">
        <v>-591572.07999999996</v>
      </c>
      <c r="R82" s="15">
        <v>0</v>
      </c>
      <c r="S82" s="15">
        <v>-3721389.27</v>
      </c>
      <c r="T82" s="15">
        <v>-43320410</v>
      </c>
      <c r="U82" s="15">
        <v>-1791527.35</v>
      </c>
      <c r="V82" s="15">
        <v>-114202810</v>
      </c>
      <c r="W82" s="15">
        <v>-7356277.6299999999</v>
      </c>
      <c r="X82" s="15">
        <v>-1212313.54</v>
      </c>
      <c r="Y82" s="15">
        <v>-9654568.0800000001</v>
      </c>
      <c r="Z82" s="15">
        <v>-9197757.4199999999</v>
      </c>
      <c r="AA82" s="15">
        <v>-1374379.19</v>
      </c>
      <c r="AB82" s="15">
        <v>-224440.31</v>
      </c>
      <c r="AC82" s="15">
        <v>-12796241.74</v>
      </c>
      <c r="AD82" s="15">
        <v>-21116294.16</v>
      </c>
      <c r="AE82" s="15">
        <v>-20289484.16</v>
      </c>
      <c r="AF82" s="15">
        <v>-826810</v>
      </c>
      <c r="AG82" s="15">
        <v>-3279662.77</v>
      </c>
      <c r="AH82" s="15">
        <v>-23260431.739999998</v>
      </c>
      <c r="AI82" s="15">
        <v>-11791098.33</v>
      </c>
      <c r="AJ82" s="15">
        <v>-8317075</v>
      </c>
      <c r="AK82" s="15">
        <v>-887575.51</v>
      </c>
      <c r="AL82" s="15">
        <v>-83962566.209999993</v>
      </c>
      <c r="AM82" s="15">
        <v>-240007.18</v>
      </c>
      <c r="AN82" s="15">
        <v>-1203943.68</v>
      </c>
      <c r="AO82" s="15">
        <v>-60663750.850000001</v>
      </c>
      <c r="AP82" s="15">
        <v>-871517400</v>
      </c>
      <c r="AQ82" s="15">
        <v>-122913696.31999999</v>
      </c>
      <c r="AR82" s="15">
        <v>-6495777.9400000004</v>
      </c>
      <c r="AS82" s="15">
        <v>-1946146.14</v>
      </c>
      <c r="AT82" s="15">
        <v>-10066544.300000001</v>
      </c>
      <c r="AU82" s="15">
        <v>-32830043.120000001</v>
      </c>
      <c r="AV82" s="15">
        <v>-3256387.47</v>
      </c>
      <c r="AW82" s="15">
        <v>-3868919.71</v>
      </c>
      <c r="AX82" s="15">
        <v>-51656612.649999999</v>
      </c>
      <c r="AY82" s="15">
        <v>-2815658.25</v>
      </c>
      <c r="AZ82" s="15">
        <v>-2808256.4</v>
      </c>
      <c r="BA82" s="15">
        <v>-10253944.130000001</v>
      </c>
      <c r="BB82" s="15">
        <v>0</v>
      </c>
      <c r="BC82" s="15">
        <v>-15238791.539999999</v>
      </c>
      <c r="BD82" s="15">
        <v>-52111618.540000007</v>
      </c>
      <c r="BE82" s="15">
        <v>-17600876.300000001</v>
      </c>
      <c r="BF82" s="15">
        <v>-34510742.240000002</v>
      </c>
      <c r="BG82" s="15">
        <v>-4601795.12</v>
      </c>
      <c r="BH82" s="15">
        <v>-8973980.3399999999</v>
      </c>
      <c r="BI82" s="15">
        <v>-9883309.3599999994</v>
      </c>
      <c r="BJ82" s="15">
        <v>-2190571.69</v>
      </c>
      <c r="BK82" s="15">
        <v>-28378322.170000002</v>
      </c>
      <c r="BL82" s="15">
        <v>-4096711.29</v>
      </c>
      <c r="BM82" s="15">
        <v>-6200807.0499999998</v>
      </c>
      <c r="BN82" s="15">
        <v>-17755698.550000001</v>
      </c>
      <c r="BO82" s="15">
        <v>-3460208.82</v>
      </c>
      <c r="BP82" s="15">
        <v>-11901194</v>
      </c>
      <c r="BQ82" s="15">
        <v>-1785959.98</v>
      </c>
      <c r="BR82" s="15">
        <v>-12227100.68</v>
      </c>
      <c r="BS82" s="15">
        <v>-4609704.3099999996</v>
      </c>
      <c r="BT82" s="15">
        <v>-114266862.59</v>
      </c>
      <c r="BU82" s="15">
        <v>-1561765.21</v>
      </c>
      <c r="BV82" s="15">
        <v>-1520021.49</v>
      </c>
      <c r="BW82" s="15">
        <v>-1440779.39</v>
      </c>
      <c r="BX82" s="15">
        <v>-6047480.1100000003</v>
      </c>
      <c r="BY82" s="15">
        <v>-16044192.77</v>
      </c>
      <c r="BZ82" s="15">
        <v>-2503742.7400000002</v>
      </c>
      <c r="CA82" s="15">
        <v>0</v>
      </c>
      <c r="CB82" s="15">
        <v>-42404645</v>
      </c>
      <c r="CC82" s="15">
        <v>-3249728.23</v>
      </c>
      <c r="CD82" s="15">
        <v>-24679625.550000001</v>
      </c>
      <c r="CE82" s="15">
        <v>-7255150.8300000001</v>
      </c>
      <c r="CF82" s="15">
        <v>-1200419.6399999999</v>
      </c>
      <c r="CG82" s="15">
        <v>-1569964</v>
      </c>
      <c r="CH82" s="15">
        <v>-734430.67</v>
      </c>
      <c r="CI82" s="15">
        <v>-7771563</v>
      </c>
      <c r="CJ82" s="15">
        <v>-18552287.260000002</v>
      </c>
      <c r="CK82" s="15">
        <v>-6446061.2599999998</v>
      </c>
      <c r="CL82" s="15"/>
      <c r="CM82" s="15"/>
      <c r="CN82" s="15"/>
      <c r="CO82" s="15"/>
      <c r="CP82" s="15"/>
      <c r="CQ82" s="15"/>
      <c r="CR82" s="15"/>
    </row>
    <row r="83" spans="1:96" x14ac:dyDescent="0.2">
      <c r="A83" s="1" t="s">
        <v>244</v>
      </c>
      <c r="B83" s="1"/>
      <c r="C83" s="1"/>
      <c r="D83" s="15">
        <v>-5777.26</v>
      </c>
      <c r="E83" s="15">
        <v>-579945</v>
      </c>
      <c r="F83" s="15">
        <v>-276666.17</v>
      </c>
      <c r="G83" s="15">
        <v>-78169.31</v>
      </c>
      <c r="H83" s="15">
        <v>-102398.9</v>
      </c>
      <c r="I83" s="15">
        <v>-233162.63</v>
      </c>
      <c r="J83" s="15">
        <v>-52179.31</v>
      </c>
      <c r="K83" s="15">
        <v>-358060</v>
      </c>
      <c r="L83" s="15">
        <v>-187841.46</v>
      </c>
      <c r="M83" s="15">
        <v>-10144.14</v>
      </c>
      <c r="N83" s="15">
        <v>-4460.92</v>
      </c>
      <c r="O83" s="15">
        <v>-250220.56</v>
      </c>
      <c r="P83" s="15">
        <v>-30017.8</v>
      </c>
      <c r="Q83" s="15">
        <v>-3552.86</v>
      </c>
      <c r="R83" s="15">
        <v>0</v>
      </c>
      <c r="S83" s="15">
        <v>-78293.240000000005</v>
      </c>
      <c r="T83" s="15">
        <v>-1031298</v>
      </c>
      <c r="U83" s="15">
        <v>-46092.57</v>
      </c>
      <c r="V83" s="15">
        <v>-347339</v>
      </c>
      <c r="W83" s="15">
        <v>-87046.96</v>
      </c>
      <c r="X83" s="15">
        <v>-16513.2</v>
      </c>
      <c r="Y83" s="15">
        <v>-146530.23999999999</v>
      </c>
      <c r="Z83" s="15">
        <v>-112816.6</v>
      </c>
      <c r="AA83" s="15">
        <v>-20067.080000000002</v>
      </c>
      <c r="AB83" s="15">
        <v>-4414.42</v>
      </c>
      <c r="AC83" s="15">
        <v>-12325.88</v>
      </c>
      <c r="AD83" s="15">
        <v>-111746.07</v>
      </c>
      <c r="AE83" s="15">
        <v>-105276.22</v>
      </c>
      <c r="AF83" s="15">
        <v>-6469.85</v>
      </c>
      <c r="AG83" s="15">
        <v>-16780.439999999999</v>
      </c>
      <c r="AH83" s="15">
        <v>-98880.78</v>
      </c>
      <c r="AI83" s="15">
        <v>-282191.28000000003</v>
      </c>
      <c r="AJ83" s="15">
        <v>-240091</v>
      </c>
      <c r="AK83" s="15">
        <v>-8614.99</v>
      </c>
      <c r="AL83" s="15">
        <v>-790906.87</v>
      </c>
      <c r="AM83" s="15">
        <v>-5566.51</v>
      </c>
      <c r="AN83" s="15">
        <v>-10521.22</v>
      </c>
      <c r="AO83" s="15">
        <v>-1220696.46</v>
      </c>
      <c r="AP83" s="15">
        <v>-14308000</v>
      </c>
      <c r="AQ83" s="15">
        <v>-1581482.31</v>
      </c>
      <c r="AR83" s="15">
        <v>-92217.95</v>
      </c>
      <c r="AS83" s="15">
        <v>-30609.45</v>
      </c>
      <c r="AT83" s="15">
        <v>-35244.29</v>
      </c>
      <c r="AU83" s="15">
        <v>-243732.64</v>
      </c>
      <c r="AV83" s="15">
        <v>-32965.360000000001</v>
      </c>
      <c r="AW83" s="15">
        <v>-118045.04</v>
      </c>
      <c r="AX83" s="15">
        <v>-1008327.42</v>
      </c>
      <c r="AY83" s="15">
        <v>-37873.71</v>
      </c>
      <c r="AZ83" s="15">
        <v>-8121.39</v>
      </c>
      <c r="BA83" s="15">
        <v>-102129.73</v>
      </c>
      <c r="BB83" s="15">
        <v>0</v>
      </c>
      <c r="BC83" s="15">
        <v>-190666.08</v>
      </c>
      <c r="BD83" s="15">
        <v>-552365.59</v>
      </c>
      <c r="BE83" s="15">
        <v>-496124.59</v>
      </c>
      <c r="BF83" s="15">
        <v>-56241</v>
      </c>
      <c r="BG83" s="15">
        <v>-50451.88</v>
      </c>
      <c r="BH83" s="15">
        <v>-130223.45</v>
      </c>
      <c r="BI83" s="15">
        <v>-117945.58</v>
      </c>
      <c r="BJ83" s="15">
        <v>-65985.75</v>
      </c>
      <c r="BK83" s="15">
        <v>-267719.73</v>
      </c>
      <c r="BL83" s="15">
        <v>-36423.85</v>
      </c>
      <c r="BM83" s="15">
        <v>-59237.599999999999</v>
      </c>
      <c r="BN83" s="15">
        <v>-257599.4</v>
      </c>
      <c r="BO83" s="15">
        <v>-30603.19</v>
      </c>
      <c r="BP83" s="15">
        <v>-228768</v>
      </c>
      <c r="BQ83" s="15">
        <v>-16905.580000000002</v>
      </c>
      <c r="BR83" s="15">
        <v>-194922</v>
      </c>
      <c r="BS83" s="15">
        <v>-94069.62</v>
      </c>
      <c r="BT83" s="15">
        <v>-1700462.83</v>
      </c>
      <c r="BU83" s="15">
        <v>-21327.24</v>
      </c>
      <c r="BV83" s="15">
        <v>-51612.03</v>
      </c>
      <c r="BW83" s="15">
        <v>-52228.38</v>
      </c>
      <c r="BX83" s="15">
        <v>-130393.19</v>
      </c>
      <c r="BY83" s="15">
        <v>-274295.7</v>
      </c>
      <c r="BZ83" s="15">
        <v>-11592.79</v>
      </c>
      <c r="CA83" s="15">
        <v>-5178476.2</v>
      </c>
      <c r="CB83" s="15">
        <v>-573032</v>
      </c>
      <c r="CC83" s="15">
        <v>-33839.4</v>
      </c>
      <c r="CD83" s="15">
        <v>-220612.79</v>
      </c>
      <c r="CE83" s="15">
        <v>-68983.820000000007</v>
      </c>
      <c r="CF83" s="15">
        <v>-18701.939999999999</v>
      </c>
      <c r="CG83" s="15">
        <v>-13221</v>
      </c>
      <c r="CH83" s="15">
        <v>-24466.61</v>
      </c>
      <c r="CI83" s="15">
        <v>-85043</v>
      </c>
      <c r="CJ83" s="15">
        <v>-343756.89</v>
      </c>
      <c r="CK83" s="15">
        <v>-58400.42</v>
      </c>
      <c r="CL83" s="15"/>
      <c r="CM83" s="15"/>
      <c r="CN83" s="15"/>
      <c r="CO83" s="15"/>
      <c r="CP83" s="15"/>
      <c r="CQ83" s="15"/>
      <c r="CR83" s="15"/>
    </row>
    <row r="84" spans="1:96" x14ac:dyDescent="0.2">
      <c r="A84" s="1" t="s">
        <v>309</v>
      </c>
      <c r="B84" s="1"/>
      <c r="C84" s="1"/>
      <c r="D84" s="15">
        <v>-7897</v>
      </c>
      <c r="E84" s="15">
        <v>33664</v>
      </c>
      <c r="F84" s="15">
        <v>-170650.2</v>
      </c>
      <c r="G84" s="15">
        <v>-129253.8</v>
      </c>
      <c r="H84" s="15">
        <v>-669503.30000000005</v>
      </c>
      <c r="I84" s="15">
        <v>-974770.01</v>
      </c>
      <c r="J84" s="15">
        <v>-148361.89000000001</v>
      </c>
      <c r="K84" s="15">
        <v>-581434</v>
      </c>
      <c r="L84" s="15">
        <v>-92484.83</v>
      </c>
      <c r="M84" s="15">
        <v>-77284</v>
      </c>
      <c r="N84" s="15">
        <v>-50043.5</v>
      </c>
      <c r="O84" s="15">
        <v>-398074.73</v>
      </c>
      <c r="P84" s="15">
        <v>-21997.06</v>
      </c>
      <c r="Q84" s="15">
        <v>-6815</v>
      </c>
      <c r="R84" s="15">
        <v>0</v>
      </c>
      <c r="S84" s="15">
        <v>-64738.85</v>
      </c>
      <c r="T84" s="15">
        <v>-757675</v>
      </c>
      <c r="U84" s="15">
        <v>-26619.69</v>
      </c>
      <c r="V84" s="15">
        <v>-1101339</v>
      </c>
      <c r="W84" s="15">
        <v>-98465</v>
      </c>
      <c r="X84" s="15">
        <v>-60698.57</v>
      </c>
      <c r="Y84" s="15">
        <v>-207253.57</v>
      </c>
      <c r="Z84" s="15">
        <v>-115361.12</v>
      </c>
      <c r="AA84" s="15">
        <v>-11341.55</v>
      </c>
      <c r="AB84" s="15">
        <v>-2010</v>
      </c>
      <c r="AC84" s="15">
        <v>0</v>
      </c>
      <c r="AD84" s="15">
        <v>-851072.28</v>
      </c>
      <c r="AE84" s="15">
        <v>-804545.88</v>
      </c>
      <c r="AF84" s="15">
        <v>-46526.400000000001</v>
      </c>
      <c r="AG84" s="15">
        <v>-77564.53</v>
      </c>
      <c r="AH84" s="15">
        <v>-1191719.3600000001</v>
      </c>
      <c r="AI84" s="15">
        <v>-145829.6</v>
      </c>
      <c r="AJ84" s="15">
        <v>-155561</v>
      </c>
      <c r="AK84" s="15">
        <v>-22710</v>
      </c>
      <c r="AL84" s="15">
        <v>-1773974.6</v>
      </c>
      <c r="AM84" s="15">
        <v>-6439.51</v>
      </c>
      <c r="AN84" s="15">
        <v>-79001.38</v>
      </c>
      <c r="AO84" s="15">
        <v>-1458176.71</v>
      </c>
      <c r="AP84" s="15">
        <v>-200200</v>
      </c>
      <c r="AQ84" s="15">
        <v>-3530027.41</v>
      </c>
      <c r="AR84" s="15">
        <v>-58898.42</v>
      </c>
      <c r="AS84" s="15">
        <v>-37392.639999999999</v>
      </c>
      <c r="AT84" s="15">
        <v>-246205.4</v>
      </c>
      <c r="AU84" s="15">
        <v>-243260.5</v>
      </c>
      <c r="AV84" s="15">
        <v>-137757.88</v>
      </c>
      <c r="AW84" s="15">
        <v>-51959.6</v>
      </c>
      <c r="AX84" s="15">
        <v>-1203717.23</v>
      </c>
      <c r="AY84" s="15">
        <v>-75575.679999999993</v>
      </c>
      <c r="AZ84" s="15">
        <v>-93477.19</v>
      </c>
      <c r="BA84" s="15">
        <v>-329003.3</v>
      </c>
      <c r="BB84" s="15">
        <v>0</v>
      </c>
      <c r="BC84" s="15">
        <v>-269266.78000000003</v>
      </c>
      <c r="BD84" s="15">
        <v>-907331.63</v>
      </c>
      <c r="BE84" s="15">
        <v>-724125.1</v>
      </c>
      <c r="BF84" s="15">
        <v>-183206.53</v>
      </c>
      <c r="BG84" s="15">
        <v>-48699.79</v>
      </c>
      <c r="BH84" s="15">
        <v>-97551.13</v>
      </c>
      <c r="BI84" s="15">
        <v>-8139.54</v>
      </c>
      <c r="BJ84" s="15">
        <v>-34190.5</v>
      </c>
      <c r="BK84" s="15">
        <v>-379463.27</v>
      </c>
      <c r="BL84" s="15">
        <v>-154206.99</v>
      </c>
      <c r="BM84" s="15">
        <v>-315300.34000000003</v>
      </c>
      <c r="BN84" s="15">
        <v>-868833.62</v>
      </c>
      <c r="BO84" s="15">
        <v>-49140</v>
      </c>
      <c r="BP84" s="15">
        <v>-261838</v>
      </c>
      <c r="BQ84" s="15">
        <v>-27504</v>
      </c>
      <c r="BR84" s="15">
        <v>-629280.38</v>
      </c>
      <c r="BS84" s="15">
        <v>-52455.45</v>
      </c>
      <c r="BT84" s="15">
        <v>-2527358.4900000002</v>
      </c>
      <c r="BU84" s="15">
        <v>-15540</v>
      </c>
      <c r="BV84" s="15">
        <v>-122414.27</v>
      </c>
      <c r="BW84" s="15">
        <v>-27145</v>
      </c>
      <c r="BX84" s="15">
        <v>-282691.67</v>
      </c>
      <c r="BY84" s="15">
        <v>-323491.53999999998</v>
      </c>
      <c r="BZ84" s="15">
        <v>-51431.7</v>
      </c>
      <c r="CA84" s="15">
        <v>-9450956.9600000009</v>
      </c>
      <c r="CB84" s="15">
        <v>-1619822</v>
      </c>
      <c r="CC84" s="15">
        <v>0</v>
      </c>
      <c r="CD84" s="15">
        <v>-386266.56</v>
      </c>
      <c r="CE84" s="15">
        <v>-160216.74</v>
      </c>
      <c r="CF84" s="15">
        <v>-62240</v>
      </c>
      <c r="CG84" s="15">
        <v>-23625</v>
      </c>
      <c r="CH84" s="15">
        <v>-35491.879999999997</v>
      </c>
      <c r="CI84" s="15">
        <v>-4057</v>
      </c>
      <c r="CJ84" s="15">
        <v>-154279.04999999999</v>
      </c>
      <c r="CK84" s="15">
        <v>-82393.55</v>
      </c>
      <c r="CL84" s="15"/>
      <c r="CM84" s="15"/>
      <c r="CN84" s="15"/>
      <c r="CO84" s="15"/>
      <c r="CP84" s="15"/>
      <c r="CQ84" s="15"/>
      <c r="CR84" s="15"/>
    </row>
    <row r="85" spans="1:96" x14ac:dyDescent="0.2">
      <c r="A85" s="1" t="s">
        <v>310</v>
      </c>
      <c r="B85" s="1"/>
      <c r="C85" s="1"/>
      <c r="D85" s="15">
        <v>-39374.769999999997</v>
      </c>
      <c r="E85" s="15">
        <v>-371588</v>
      </c>
      <c r="F85" s="15">
        <v>-296933.93</v>
      </c>
      <c r="G85" s="15">
        <v>-211740.93</v>
      </c>
      <c r="H85" s="15">
        <v>-221235.06</v>
      </c>
      <c r="I85" s="15">
        <v>-702975.89</v>
      </c>
      <c r="J85" s="15">
        <v>-494778.82</v>
      </c>
      <c r="K85" s="15">
        <v>-245249</v>
      </c>
      <c r="L85" s="15">
        <v>-1212078.42</v>
      </c>
      <c r="M85" s="15">
        <v>-165739.14000000001</v>
      </c>
      <c r="N85" s="15">
        <v>-7063.39</v>
      </c>
      <c r="O85" s="15">
        <v>-503625.75</v>
      </c>
      <c r="P85" s="15">
        <v>-26196.02</v>
      </c>
      <c r="Q85" s="15">
        <v>-46106.17</v>
      </c>
      <c r="R85" s="15">
        <v>0</v>
      </c>
      <c r="S85" s="15">
        <v>-53410.98</v>
      </c>
      <c r="T85" s="15">
        <v>-544642</v>
      </c>
      <c r="U85" s="15">
        <v>-52762.58</v>
      </c>
      <c r="V85" s="15">
        <v>-1510090</v>
      </c>
      <c r="W85" s="15">
        <v>-309480.88</v>
      </c>
      <c r="X85" s="15">
        <v>-180874.94</v>
      </c>
      <c r="Y85" s="15">
        <v>-979599.8</v>
      </c>
      <c r="Z85" s="15">
        <v>-388772.71</v>
      </c>
      <c r="AA85" s="15">
        <v>-55736.639999999999</v>
      </c>
      <c r="AB85" s="15">
        <v>-54251.92</v>
      </c>
      <c r="AC85" s="15">
        <v>-375805.29</v>
      </c>
      <c r="AD85" s="15">
        <v>-322185.36</v>
      </c>
      <c r="AE85" s="15">
        <v>-295650.64</v>
      </c>
      <c r="AF85" s="15">
        <v>-26534.720000000001</v>
      </c>
      <c r="AG85" s="15">
        <v>-209625.77</v>
      </c>
      <c r="AH85" s="15">
        <v>-158664.9</v>
      </c>
      <c r="AI85" s="15">
        <v>-426879.42</v>
      </c>
      <c r="AJ85" s="15">
        <v>-693267</v>
      </c>
      <c r="AK85" s="15">
        <v>-30663.87</v>
      </c>
      <c r="AL85" s="15">
        <v>-2023310.57</v>
      </c>
      <c r="AM85" s="15">
        <v>-105152.49</v>
      </c>
      <c r="AN85" s="15">
        <v>-132202.51999999999</v>
      </c>
      <c r="AO85" s="15">
        <v>-1131299.97</v>
      </c>
      <c r="AP85" s="15">
        <v>-137655600</v>
      </c>
      <c r="AQ85" s="15">
        <v>-965140.83</v>
      </c>
      <c r="AR85" s="15">
        <v>-499101.75</v>
      </c>
      <c r="AS85" s="15">
        <v>-110597.94</v>
      </c>
      <c r="AT85" s="15">
        <v>-333586.92</v>
      </c>
      <c r="AU85" s="15">
        <v>-809964.54</v>
      </c>
      <c r="AV85" s="15">
        <v>-328974.15000000002</v>
      </c>
      <c r="AW85" s="15">
        <v>-722337.62</v>
      </c>
      <c r="AX85" s="15">
        <v>-901823.12</v>
      </c>
      <c r="AY85" s="15">
        <v>-274461.37</v>
      </c>
      <c r="AZ85" s="15">
        <v>-371988.27</v>
      </c>
      <c r="BA85" s="15">
        <v>-339629.72</v>
      </c>
      <c r="BB85" s="15">
        <v>-17610</v>
      </c>
      <c r="BC85" s="15">
        <v>-164499.76</v>
      </c>
      <c r="BD85" s="15">
        <v>-540406.62</v>
      </c>
      <c r="BE85" s="15">
        <v>-419695.4</v>
      </c>
      <c r="BF85" s="15">
        <v>-120711.22</v>
      </c>
      <c r="BG85" s="15">
        <v>-78450.31</v>
      </c>
      <c r="BH85" s="15">
        <v>-464156.26</v>
      </c>
      <c r="BI85" s="15">
        <v>-545827.22</v>
      </c>
      <c r="BJ85" s="15">
        <v>-331598.45</v>
      </c>
      <c r="BK85" s="15">
        <v>-3154756.11</v>
      </c>
      <c r="BL85" s="15">
        <v>-375052.61</v>
      </c>
      <c r="BM85" s="15">
        <v>-369168.39</v>
      </c>
      <c r="BN85" s="15">
        <v>-185737.02</v>
      </c>
      <c r="BO85" s="15">
        <v>-51653.45</v>
      </c>
      <c r="BP85" s="15">
        <v>-372886</v>
      </c>
      <c r="BQ85" s="15">
        <v>-75636.86</v>
      </c>
      <c r="BR85" s="15">
        <v>-689605.92</v>
      </c>
      <c r="BS85" s="15">
        <v>-102922.35</v>
      </c>
      <c r="BT85" s="15">
        <v>-2210984.3199999998</v>
      </c>
      <c r="BU85" s="15">
        <v>-148913.71</v>
      </c>
      <c r="BV85" s="15">
        <v>-207531.79</v>
      </c>
      <c r="BW85" s="15">
        <v>-32574.16</v>
      </c>
      <c r="BX85" s="15">
        <v>-437072.66</v>
      </c>
      <c r="BY85" s="15">
        <v>-27162.44</v>
      </c>
      <c r="BZ85" s="15">
        <v>-46131.6</v>
      </c>
      <c r="CA85" s="15">
        <v>-8726032.4899999984</v>
      </c>
      <c r="CB85" s="15">
        <v>-669953</v>
      </c>
      <c r="CC85" s="15">
        <v>-352283.75</v>
      </c>
      <c r="CD85" s="15">
        <v>-393802.42</v>
      </c>
      <c r="CE85" s="15">
        <v>-180706.97</v>
      </c>
      <c r="CF85" s="15">
        <v>-186907.22</v>
      </c>
      <c r="CG85" s="15">
        <v>-20100</v>
      </c>
      <c r="CH85" s="15">
        <v>-80200.509999999995</v>
      </c>
      <c r="CI85" s="15">
        <v>-1033188</v>
      </c>
      <c r="CJ85" s="15">
        <v>-169638.63</v>
      </c>
      <c r="CK85" s="15">
        <v>-681670.64</v>
      </c>
      <c r="CL85" s="15"/>
      <c r="CM85" s="15"/>
      <c r="CN85" s="15"/>
      <c r="CO85" s="15"/>
      <c r="CP85" s="15"/>
      <c r="CQ85" s="15"/>
      <c r="CR85" s="15"/>
    </row>
    <row r="86" spans="1:96" x14ac:dyDescent="0.2">
      <c r="A86" s="1" t="s">
        <v>311</v>
      </c>
      <c r="B86" s="1"/>
      <c r="C86" s="1"/>
      <c r="D86" s="15">
        <v>0</v>
      </c>
      <c r="E86" s="15">
        <v>0</v>
      </c>
      <c r="F86" s="15">
        <v>-594576.15</v>
      </c>
      <c r="G86" s="15">
        <v>-19262.080000000002</v>
      </c>
      <c r="H86" s="15">
        <v>-28223.18</v>
      </c>
      <c r="I86" s="15">
        <v>-337732.97</v>
      </c>
      <c r="J86" s="15">
        <v>-18527.77</v>
      </c>
      <c r="K86" s="15">
        <v>0</v>
      </c>
      <c r="L86" s="15">
        <v>0</v>
      </c>
      <c r="M86" s="15">
        <v>-43780.26</v>
      </c>
      <c r="N86" s="15">
        <v>0</v>
      </c>
      <c r="O86" s="15">
        <v>20107.68</v>
      </c>
      <c r="P86" s="15">
        <v>0</v>
      </c>
      <c r="Q86" s="15">
        <v>-762.18</v>
      </c>
      <c r="R86" s="15">
        <v>0</v>
      </c>
      <c r="S86" s="15">
        <v>-276303.86</v>
      </c>
      <c r="T86" s="15">
        <v>-11357969</v>
      </c>
      <c r="U86" s="15">
        <v>0</v>
      </c>
      <c r="V86" s="15">
        <v>9998</v>
      </c>
      <c r="W86" s="15">
        <v>65090.21</v>
      </c>
      <c r="X86" s="15">
        <v>-2588.63</v>
      </c>
      <c r="Y86" s="15">
        <v>-60012.930000000051</v>
      </c>
      <c r="Z86" s="15">
        <v>-138807.73000000001</v>
      </c>
      <c r="AA86" s="15">
        <v>-499.41000000000349</v>
      </c>
      <c r="AB86" s="15">
        <v>-4479.7700000000004</v>
      </c>
      <c r="AC86" s="15">
        <v>0</v>
      </c>
      <c r="AD86" s="15">
        <v>-116112.61</v>
      </c>
      <c r="AE86" s="15">
        <v>-116112.61</v>
      </c>
      <c r="AF86" s="15">
        <v>0</v>
      </c>
      <c r="AG86" s="15">
        <v>0</v>
      </c>
      <c r="AH86" s="15">
        <v>-880308.99</v>
      </c>
      <c r="AI86" s="15">
        <v>-342267.4</v>
      </c>
      <c r="AJ86" s="15">
        <v>-531008</v>
      </c>
      <c r="AK86" s="15">
        <v>0</v>
      </c>
      <c r="AL86" s="15">
        <v>0</v>
      </c>
      <c r="AM86" s="15">
        <v>-1258.28</v>
      </c>
      <c r="AN86" s="15">
        <v>0</v>
      </c>
      <c r="AO86" s="15">
        <v>45056.13</v>
      </c>
      <c r="AP86" s="15">
        <v>-1071200</v>
      </c>
      <c r="AQ86" s="15">
        <v>-614282.76</v>
      </c>
      <c r="AR86" s="15">
        <v>-31806.95</v>
      </c>
      <c r="AS86" s="15">
        <v>-49150.41</v>
      </c>
      <c r="AT86" s="15">
        <v>0</v>
      </c>
      <c r="AU86" s="15">
        <v>-24012.5</v>
      </c>
      <c r="AV86" s="15">
        <v>-349907.09</v>
      </c>
      <c r="AW86" s="15">
        <v>-17412.400000000001</v>
      </c>
      <c r="AX86" s="15">
        <v>0</v>
      </c>
      <c r="AY86" s="15">
        <v>7193.28</v>
      </c>
      <c r="AZ86" s="15">
        <v>-27652.82</v>
      </c>
      <c r="BA86" s="15">
        <v>901.21999999997206</v>
      </c>
      <c r="BB86" s="15">
        <v>0</v>
      </c>
      <c r="BC86" s="15">
        <v>-16045.2</v>
      </c>
      <c r="BD86" s="15">
        <v>0</v>
      </c>
      <c r="BE86" s="15">
        <v>0</v>
      </c>
      <c r="BF86" s="15">
        <v>0</v>
      </c>
      <c r="BG86" s="15">
        <v>17560.400000000001</v>
      </c>
      <c r="BH86" s="15">
        <v>-2837.1100000000151</v>
      </c>
      <c r="BI86" s="15">
        <v>-56545.55</v>
      </c>
      <c r="BJ86" s="15">
        <v>0</v>
      </c>
      <c r="BK86" s="15">
        <v>-126543.93</v>
      </c>
      <c r="BL86" s="15">
        <v>-130551.51</v>
      </c>
      <c r="BM86" s="15">
        <v>-9190.86</v>
      </c>
      <c r="BN86" s="15">
        <v>0</v>
      </c>
      <c r="BO86" s="15">
        <v>0</v>
      </c>
      <c r="BP86" s="15">
        <v>17358</v>
      </c>
      <c r="BQ86" s="15">
        <v>162.46</v>
      </c>
      <c r="BR86" s="15">
        <v>0</v>
      </c>
      <c r="BS86" s="15">
        <v>0</v>
      </c>
      <c r="BT86" s="15">
        <v>-1119510.01</v>
      </c>
      <c r="BU86" s="15">
        <v>-9413.36</v>
      </c>
      <c r="BV86" s="15">
        <v>-37323.449999999997</v>
      </c>
      <c r="BW86" s="15">
        <v>630.82000000000005</v>
      </c>
      <c r="BX86" s="15">
        <v>-0.02</v>
      </c>
      <c r="BY86" s="15">
        <v>-28618.31</v>
      </c>
      <c r="BZ86" s="15">
        <v>-3</v>
      </c>
      <c r="CA86" s="15">
        <v>1775129.83</v>
      </c>
      <c r="CB86" s="15">
        <v>-293473</v>
      </c>
      <c r="CC86" s="15">
        <v>0</v>
      </c>
      <c r="CD86" s="15">
        <v>-121005.24</v>
      </c>
      <c r="CE86" s="15">
        <v>0</v>
      </c>
      <c r="CF86" s="15">
        <v>-27240.66</v>
      </c>
      <c r="CG86" s="15">
        <v>-36209</v>
      </c>
      <c r="CH86" s="15">
        <v>-7935</v>
      </c>
      <c r="CI86" s="15">
        <v>-19779</v>
      </c>
      <c r="CJ86" s="15">
        <v>0</v>
      </c>
      <c r="CK86" s="15">
        <v>1148.9899999999907</v>
      </c>
      <c r="CL86" s="15"/>
      <c r="CM86" s="15"/>
      <c r="CN86" s="15"/>
      <c r="CO86" s="15"/>
      <c r="CP86" s="15"/>
      <c r="CQ86" s="15"/>
      <c r="CR86" s="15"/>
    </row>
    <row r="87" spans="1:96" x14ac:dyDescent="0.2">
      <c r="A87" s="1" t="s">
        <v>312</v>
      </c>
      <c r="B87" s="1"/>
      <c r="C87" s="1"/>
      <c r="D87" s="15">
        <v>-59632.76</v>
      </c>
      <c r="E87" s="15">
        <v>-480708</v>
      </c>
      <c r="F87" s="15">
        <v>-781171.92</v>
      </c>
      <c r="G87" s="15">
        <v>-142355.66</v>
      </c>
      <c r="H87" s="15">
        <v>-731352.91</v>
      </c>
      <c r="I87" s="15">
        <v>-1157989.8999999999</v>
      </c>
      <c r="J87" s="15">
        <v>-271845.11</v>
      </c>
      <c r="K87" s="15">
        <v>-1172027</v>
      </c>
      <c r="L87" s="15">
        <v>-232931.83</v>
      </c>
      <c r="M87" s="15">
        <v>-316026.23</v>
      </c>
      <c r="N87" s="15">
        <v>-42509.33</v>
      </c>
      <c r="O87" s="15">
        <v>-427825.52</v>
      </c>
      <c r="P87" s="15">
        <v>-32021.59</v>
      </c>
      <c r="Q87" s="15">
        <v>-58231.46</v>
      </c>
      <c r="R87" s="15">
        <v>0</v>
      </c>
      <c r="S87" s="15">
        <v>-423339.56</v>
      </c>
      <c r="T87" s="15">
        <v>-788404</v>
      </c>
      <c r="U87" s="15">
        <v>-18487.34</v>
      </c>
      <c r="V87" s="15">
        <v>-12236743</v>
      </c>
      <c r="W87" s="15">
        <v>-520866.22</v>
      </c>
      <c r="X87" s="15">
        <v>-104745.36</v>
      </c>
      <c r="Y87" s="15">
        <v>-173009.95</v>
      </c>
      <c r="Z87" s="15">
        <v>-246117.86</v>
      </c>
      <c r="AA87" s="15">
        <v>-162786.32</v>
      </c>
      <c r="AB87" s="15">
        <v>-13547.03</v>
      </c>
      <c r="AC87" s="15">
        <v>29324.9</v>
      </c>
      <c r="AD87" s="15">
        <v>-1029066.34</v>
      </c>
      <c r="AE87" s="15">
        <v>-989407.7</v>
      </c>
      <c r="AF87" s="15">
        <v>-39658.639999999999</v>
      </c>
      <c r="AG87" s="15">
        <v>-194184.81</v>
      </c>
      <c r="AH87" s="15">
        <v>-471435.19</v>
      </c>
      <c r="AI87" s="15">
        <v>-220249.3</v>
      </c>
      <c r="AJ87" s="15">
        <v>-235896</v>
      </c>
      <c r="AK87" s="15">
        <v>-214311.84</v>
      </c>
      <c r="AL87" s="15">
        <v>-2134529.31</v>
      </c>
      <c r="AM87" s="15">
        <v>-25727.67</v>
      </c>
      <c r="AN87" s="15">
        <v>-173575.92</v>
      </c>
      <c r="AO87" s="15">
        <v>-655588.52</v>
      </c>
      <c r="AP87" s="15">
        <v>-14091200</v>
      </c>
      <c r="AQ87" s="15">
        <v>-2920758.43</v>
      </c>
      <c r="AR87" s="15">
        <v>-136967.60999999999</v>
      </c>
      <c r="AS87" s="15">
        <v>-120162.29</v>
      </c>
      <c r="AT87" s="15">
        <v>-268894.03999999998</v>
      </c>
      <c r="AU87" s="15">
        <v>-1713067.78</v>
      </c>
      <c r="AV87" s="15">
        <v>-102140.52</v>
      </c>
      <c r="AW87" s="15">
        <v>-137485.57999999999</v>
      </c>
      <c r="AX87" s="15">
        <v>-1354995.24</v>
      </c>
      <c r="AY87" s="15">
        <v>-63261.9</v>
      </c>
      <c r="AZ87" s="15">
        <v>-142331.32999999999</v>
      </c>
      <c r="BA87" s="15">
        <v>-691717.47</v>
      </c>
      <c r="BB87" s="15">
        <v>0</v>
      </c>
      <c r="BC87" s="15">
        <v>-803463.36</v>
      </c>
      <c r="BD87" s="15">
        <v>-569442.32999999996</v>
      </c>
      <c r="BE87" s="15">
        <v>-396952.94</v>
      </c>
      <c r="BF87" s="15">
        <v>-172489.39</v>
      </c>
      <c r="BG87" s="15">
        <v>-134035.38</v>
      </c>
      <c r="BH87" s="15">
        <v>-215336.71</v>
      </c>
      <c r="BI87" s="15">
        <v>-939407.09</v>
      </c>
      <c r="BJ87" s="15">
        <v>-89853.759999999995</v>
      </c>
      <c r="BK87" s="15">
        <v>-275083.3</v>
      </c>
      <c r="BL87" s="15">
        <v>-182223.54</v>
      </c>
      <c r="BM87" s="15">
        <v>-209320.01</v>
      </c>
      <c r="BN87" s="15">
        <v>-1257272.02</v>
      </c>
      <c r="BO87" s="15">
        <v>-227722.83</v>
      </c>
      <c r="BP87" s="15">
        <v>-567653</v>
      </c>
      <c r="BQ87" s="15">
        <v>-180920.55</v>
      </c>
      <c r="BR87" s="15">
        <v>-331897.52</v>
      </c>
      <c r="BS87" s="15">
        <v>-22736.26</v>
      </c>
      <c r="BT87" s="15">
        <v>-8926122.0300000012</v>
      </c>
      <c r="BU87" s="15">
        <v>-100558.49</v>
      </c>
      <c r="BV87" s="15">
        <v>-39282.79</v>
      </c>
      <c r="BW87" s="15">
        <v>-53863.72</v>
      </c>
      <c r="BX87" s="15">
        <v>3769.7600000000384</v>
      </c>
      <c r="BY87" s="15">
        <v>-761681.61</v>
      </c>
      <c r="BZ87" s="15">
        <v>-40999.99</v>
      </c>
      <c r="CA87" s="15">
        <v>-20717027.120000001</v>
      </c>
      <c r="CB87" s="15">
        <v>-1699493</v>
      </c>
      <c r="CC87" s="15">
        <v>-37738.800000000003</v>
      </c>
      <c r="CD87" s="15">
        <v>-791721.19</v>
      </c>
      <c r="CE87" s="15">
        <v>-495574.24</v>
      </c>
      <c r="CF87" s="15">
        <v>-6351.93</v>
      </c>
      <c r="CG87" s="15">
        <v>-68902</v>
      </c>
      <c r="CH87" s="15">
        <v>-54927.96</v>
      </c>
      <c r="CI87" s="15">
        <v>-285489</v>
      </c>
      <c r="CJ87" s="15">
        <v>-406130.92</v>
      </c>
      <c r="CK87" s="15">
        <v>-223790.71</v>
      </c>
      <c r="CL87" s="15"/>
      <c r="CM87" s="15"/>
      <c r="CN87" s="15"/>
      <c r="CO87" s="15"/>
      <c r="CP87" s="15"/>
      <c r="CQ87" s="15"/>
      <c r="CR87" s="15"/>
    </row>
    <row r="88" spans="1:96" x14ac:dyDescent="0.2">
      <c r="A88" s="1" t="s">
        <v>101</v>
      </c>
      <c r="B88" s="1"/>
      <c r="C88" s="1"/>
      <c r="D88" s="15">
        <v>2747427.97</v>
      </c>
      <c r="E88" s="15">
        <v>112788540</v>
      </c>
      <c r="F88" s="15">
        <v>72009497.659999996</v>
      </c>
      <c r="G88" s="15">
        <v>19514507.379999999</v>
      </c>
      <c r="H88" s="15">
        <v>75705578.909999996</v>
      </c>
      <c r="I88" s="15">
        <v>125297114.92</v>
      </c>
      <c r="J88" s="15">
        <v>23296262.560000002</v>
      </c>
      <c r="K88" s="15">
        <v>114840037</v>
      </c>
      <c r="L88" s="15">
        <v>22045950.41</v>
      </c>
      <c r="M88" s="15">
        <v>10195838.389999999</v>
      </c>
      <c r="N88" s="15">
        <v>2054167.59</v>
      </c>
      <c r="O88" s="15">
        <v>63655162.549999997</v>
      </c>
      <c r="P88" s="15">
        <v>2139586.73</v>
      </c>
      <c r="Q88" s="15">
        <v>2097441.54</v>
      </c>
      <c r="R88" s="15">
        <v>0</v>
      </c>
      <c r="S88" s="15">
        <v>18083508.630000003</v>
      </c>
      <c r="T88" s="15">
        <v>184314828</v>
      </c>
      <c r="U88" s="15">
        <v>5159572.3</v>
      </c>
      <c r="V88" s="15">
        <v>569869304</v>
      </c>
      <c r="W88" s="15">
        <v>28401803.630000003</v>
      </c>
      <c r="X88" s="15">
        <v>4531737.09</v>
      </c>
      <c r="Y88" s="15">
        <v>43584393.310000002</v>
      </c>
      <c r="Z88" s="15">
        <v>44382788.07</v>
      </c>
      <c r="AA88" s="15">
        <v>6132228.040000001</v>
      </c>
      <c r="AB88" s="15">
        <v>678771.99</v>
      </c>
      <c r="AC88" s="15">
        <v>14539988.839999998</v>
      </c>
      <c r="AD88" s="15">
        <v>71940720.309999987</v>
      </c>
      <c r="AE88" s="15">
        <v>67381821.309999987</v>
      </c>
      <c r="AF88" s="15">
        <v>4558899</v>
      </c>
      <c r="AG88" s="15">
        <v>13374023.51</v>
      </c>
      <c r="AH88" s="15">
        <v>109946594.27</v>
      </c>
      <c r="AI88" s="15">
        <v>28196883.970000003</v>
      </c>
      <c r="AJ88" s="15">
        <v>37012386</v>
      </c>
      <c r="AK88" s="15">
        <v>7716665.1500000004</v>
      </c>
      <c r="AL88" s="15">
        <v>394335690.91999996</v>
      </c>
      <c r="AM88" s="15">
        <v>1970521.05</v>
      </c>
      <c r="AN88" s="15">
        <v>14190154.08</v>
      </c>
      <c r="AO88" s="15">
        <v>275808975.54000002</v>
      </c>
      <c r="AP88" s="15">
        <v>1963951600</v>
      </c>
      <c r="AQ88" s="15">
        <v>547470607.74000001</v>
      </c>
      <c r="AR88" s="15">
        <v>16355133.260000002</v>
      </c>
      <c r="AS88" s="15">
        <v>7815133.2699999996</v>
      </c>
      <c r="AT88" s="15">
        <v>50401987.280000009</v>
      </c>
      <c r="AU88" s="15">
        <v>142288135.22999999</v>
      </c>
      <c r="AV88" s="15">
        <v>20149923.48</v>
      </c>
      <c r="AW88" s="15">
        <v>15592954.439999999</v>
      </c>
      <c r="AX88" s="15">
        <v>248813404.28000003</v>
      </c>
      <c r="AY88" s="15">
        <v>15142446.32</v>
      </c>
      <c r="AZ88" s="15">
        <v>16477421.489999998</v>
      </c>
      <c r="BA88" s="15">
        <v>49122234.870000005</v>
      </c>
      <c r="BB88" s="15">
        <v>317236</v>
      </c>
      <c r="BC88" s="15">
        <v>54691738.909999996</v>
      </c>
      <c r="BD88" s="15">
        <v>92986122.030000001</v>
      </c>
      <c r="BE88" s="15">
        <v>66584549.340000004</v>
      </c>
      <c r="BF88" s="15">
        <v>26401572.690000001</v>
      </c>
      <c r="BG88" s="15">
        <v>13081767.65</v>
      </c>
      <c r="BH88" s="15">
        <v>27553092.620000001</v>
      </c>
      <c r="BI88" s="15">
        <v>38464108.260000005</v>
      </c>
      <c r="BJ88" s="15">
        <v>9765997.1500000004</v>
      </c>
      <c r="BK88" s="15">
        <v>116964322.45999999</v>
      </c>
      <c r="BL88" s="15">
        <v>17700681.489999998</v>
      </c>
      <c r="BM88" s="15">
        <v>23170109.209999997</v>
      </c>
      <c r="BN88" s="15">
        <v>79191104.560000002</v>
      </c>
      <c r="BO88" s="15">
        <v>14954963.27</v>
      </c>
      <c r="BP88" s="15">
        <v>45469702</v>
      </c>
      <c r="BQ88" s="15">
        <v>6575769.8699999992</v>
      </c>
      <c r="BR88" s="15">
        <v>62687207.500000007</v>
      </c>
      <c r="BS88" s="15">
        <v>14598311.860000001</v>
      </c>
      <c r="BT88" s="15">
        <v>488440307.03000003</v>
      </c>
      <c r="BU88" s="15">
        <v>7354802.7000000002</v>
      </c>
      <c r="BV88" s="15">
        <v>8861583.7200000007</v>
      </c>
      <c r="BW88" s="15">
        <v>6425837.3100000005</v>
      </c>
      <c r="BX88" s="15">
        <v>26399909.100000001</v>
      </c>
      <c r="BY88" s="15">
        <v>71336950.200000003</v>
      </c>
      <c r="BZ88" s="15">
        <v>16970097.579999998</v>
      </c>
      <c r="CA88" s="15">
        <v>1841121199.4200001</v>
      </c>
      <c r="CB88" s="15">
        <v>189717369</v>
      </c>
      <c r="CC88" s="15">
        <v>8020166.5600000005</v>
      </c>
      <c r="CD88" s="15">
        <v>93714316.650000006</v>
      </c>
      <c r="CE88" s="15">
        <v>35167406.899999999</v>
      </c>
      <c r="CF88" s="15">
        <v>5939245.2999999989</v>
      </c>
      <c r="CG88" s="15">
        <v>6560539</v>
      </c>
      <c r="CH88" s="15">
        <v>4897982.7</v>
      </c>
      <c r="CI88" s="15">
        <v>31443305</v>
      </c>
      <c r="CJ88" s="15">
        <v>67379758.109999999</v>
      </c>
      <c r="CK88" s="15">
        <v>28017413.43</v>
      </c>
      <c r="CL88" s="15"/>
      <c r="CM88" s="15"/>
      <c r="CN88" s="15"/>
      <c r="CO88" s="15"/>
      <c r="CP88" s="15"/>
      <c r="CQ88" s="15"/>
      <c r="CR88" s="15"/>
    </row>
    <row r="89" spans="1:96" x14ac:dyDescent="0.2">
      <c r="A89" s="1" t="s">
        <v>313</v>
      </c>
      <c r="B89" s="1"/>
      <c r="C89" s="1"/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207997.26</v>
      </c>
      <c r="J89" s="15">
        <v>381769.79</v>
      </c>
      <c r="K89" s="15">
        <v>42862</v>
      </c>
      <c r="L89" s="15">
        <v>0</v>
      </c>
      <c r="M89" s="15">
        <v>87085.66</v>
      </c>
      <c r="N89" s="15">
        <v>4027.71</v>
      </c>
      <c r="O89" s="15">
        <v>562470.09</v>
      </c>
      <c r="P89" s="15">
        <v>111940.58</v>
      </c>
      <c r="Q89" s="15">
        <v>37456.559999999998</v>
      </c>
      <c r="R89" s="15">
        <v>0</v>
      </c>
      <c r="S89" s="15">
        <v>433250.88</v>
      </c>
      <c r="T89" s="15">
        <v>0</v>
      </c>
      <c r="U89" s="15">
        <v>0</v>
      </c>
      <c r="V89" s="15">
        <v>666166</v>
      </c>
      <c r="W89" s="15">
        <v>403099.11</v>
      </c>
      <c r="X89" s="15">
        <v>133538.39000000001</v>
      </c>
      <c r="Y89" s="15">
        <v>993348.24</v>
      </c>
      <c r="Z89" s="15">
        <v>166549.32</v>
      </c>
      <c r="AA89" s="15">
        <v>33787.69</v>
      </c>
      <c r="AB89" s="15">
        <v>47221.5</v>
      </c>
      <c r="AC89" s="15">
        <v>0</v>
      </c>
      <c r="AD89" s="15">
        <v>55348.86</v>
      </c>
      <c r="AE89" s="15">
        <v>55348.86</v>
      </c>
      <c r="AF89" s="15">
        <v>0</v>
      </c>
      <c r="AG89" s="15">
        <v>126357.9</v>
      </c>
      <c r="AH89" s="15">
        <v>76181.009999999995</v>
      </c>
      <c r="AI89" s="15">
        <v>319595.18</v>
      </c>
      <c r="AJ89" s="15">
        <v>558924</v>
      </c>
      <c r="AK89" s="15">
        <v>40457.81</v>
      </c>
      <c r="AL89" s="15">
        <v>0</v>
      </c>
      <c r="AM89" s="15">
        <v>98572.4</v>
      </c>
      <c r="AN89" s="15">
        <v>114308.04</v>
      </c>
      <c r="AO89" s="15">
        <v>153542.66</v>
      </c>
      <c r="AP89" s="15">
        <v>0</v>
      </c>
      <c r="AQ89" s="15">
        <v>610793.17000000004</v>
      </c>
      <c r="AR89" s="15">
        <v>331410.63</v>
      </c>
      <c r="AS89" s="15">
        <v>0</v>
      </c>
      <c r="AT89" s="15">
        <v>165644.04</v>
      </c>
      <c r="AU89" s="15">
        <v>0</v>
      </c>
      <c r="AV89" s="15">
        <v>195770.3</v>
      </c>
      <c r="AW89" s="15">
        <v>613232.80000000005</v>
      </c>
      <c r="AX89" s="15">
        <v>0</v>
      </c>
      <c r="AY89" s="15">
        <v>52180.54</v>
      </c>
      <c r="AZ89" s="15">
        <v>345706.84</v>
      </c>
      <c r="BA89" s="15">
        <v>179779.6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354381.88</v>
      </c>
      <c r="BI89" s="15">
        <v>0</v>
      </c>
      <c r="BJ89" s="15">
        <v>219054.56</v>
      </c>
      <c r="BK89" s="15">
        <v>372400.23</v>
      </c>
      <c r="BL89" s="15">
        <v>305649.21999999997</v>
      </c>
      <c r="BM89" s="15">
        <v>453827.32</v>
      </c>
      <c r="BN89" s="15">
        <v>0</v>
      </c>
      <c r="BO89" s="15">
        <v>0</v>
      </c>
      <c r="BP89" s="15">
        <v>0</v>
      </c>
      <c r="BQ89" s="15">
        <v>31006.36</v>
      </c>
      <c r="BR89" s="15">
        <v>425143.92</v>
      </c>
      <c r="BS89" s="15">
        <v>0</v>
      </c>
      <c r="BT89" s="15">
        <v>1336594.8500000001</v>
      </c>
      <c r="BU89" s="15">
        <v>113880.5</v>
      </c>
      <c r="BV89" s="15">
        <v>154209.91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2242841</v>
      </c>
      <c r="CC89" s="15">
        <v>172684.96</v>
      </c>
      <c r="CD89" s="15">
        <v>111720.8</v>
      </c>
      <c r="CE89" s="15">
        <v>-10965.18</v>
      </c>
      <c r="CF89" s="15">
        <v>94167.27</v>
      </c>
      <c r="CG89" s="15">
        <v>0</v>
      </c>
      <c r="CH89" s="15">
        <v>59850.93</v>
      </c>
      <c r="CI89" s="15">
        <v>250017</v>
      </c>
      <c r="CJ89" s="15">
        <v>486366</v>
      </c>
      <c r="CK89" s="15">
        <v>0</v>
      </c>
      <c r="CL89" s="15"/>
      <c r="CM89" s="15"/>
      <c r="CN89" s="15"/>
      <c r="CO89" s="15"/>
      <c r="CP89" s="15"/>
      <c r="CQ89" s="15"/>
      <c r="CR89" s="15"/>
    </row>
    <row r="90" spans="1:96" x14ac:dyDescent="0.2">
      <c r="A90" s="1" t="s">
        <v>102</v>
      </c>
      <c r="B90" s="1"/>
      <c r="C90" s="1"/>
      <c r="D90" s="15">
        <v>288170.90999999997</v>
      </c>
      <c r="E90" s="15">
        <v>2228002</v>
      </c>
      <c r="F90" s="15">
        <v>2132687.73</v>
      </c>
      <c r="G90" s="15">
        <v>636856.38</v>
      </c>
      <c r="H90" s="15">
        <v>943968.53</v>
      </c>
      <c r="I90" s="15">
        <v>3607257.98</v>
      </c>
      <c r="J90" s="15">
        <v>215330.78399999999</v>
      </c>
      <c r="K90" s="15">
        <v>2403209</v>
      </c>
      <c r="L90" s="15">
        <v>914403.07</v>
      </c>
      <c r="M90" s="15">
        <v>256507.01</v>
      </c>
      <c r="N90" s="15">
        <v>254063.59</v>
      </c>
      <c r="O90" s="15">
        <v>825806.36</v>
      </c>
      <c r="P90" s="15">
        <v>71579.600000000006</v>
      </c>
      <c r="Q90" s="15">
        <v>32740.43</v>
      </c>
      <c r="R90" s="15">
        <v>0</v>
      </c>
      <c r="S90" s="15">
        <v>215649.63</v>
      </c>
      <c r="T90" s="15">
        <v>2334643</v>
      </c>
      <c r="U90" s="15">
        <v>211361</v>
      </c>
      <c r="V90" s="15">
        <v>15239375</v>
      </c>
      <c r="W90" s="15">
        <v>39242.379999999997</v>
      </c>
      <c r="X90" s="15">
        <v>276583.90999999997</v>
      </c>
      <c r="Y90" s="15">
        <v>849689.51</v>
      </c>
      <c r="Z90" s="15">
        <v>399333.56</v>
      </c>
      <c r="AA90" s="15">
        <v>167585.54</v>
      </c>
      <c r="AB90" s="15">
        <v>19957.8</v>
      </c>
      <c r="AC90" s="15">
        <v>1488549.93</v>
      </c>
      <c r="AD90" s="15">
        <v>3056144.69</v>
      </c>
      <c r="AE90" s="15">
        <v>2928131.73</v>
      </c>
      <c r="AF90" s="15">
        <v>128012.96</v>
      </c>
      <c r="AG90" s="15">
        <v>187091.08</v>
      </c>
      <c r="AH90" s="15">
        <v>1148855.77</v>
      </c>
      <c r="AI90" s="15">
        <v>1193190.78</v>
      </c>
      <c r="AJ90" s="15">
        <v>497986</v>
      </c>
      <c r="AK90" s="15">
        <v>74685.33</v>
      </c>
      <c r="AL90" s="15">
        <v>7420404.2799999993</v>
      </c>
      <c r="AM90" s="15">
        <v>1903</v>
      </c>
      <c r="AN90" s="15">
        <v>54765.39</v>
      </c>
      <c r="AO90" s="15">
        <v>3144683.13</v>
      </c>
      <c r="AP90" s="15">
        <v>74019300</v>
      </c>
      <c r="AQ90" s="15">
        <v>14394895.390000001</v>
      </c>
      <c r="AR90" s="15">
        <v>639276.57999999996</v>
      </c>
      <c r="AS90" s="15">
        <v>132133.47</v>
      </c>
      <c r="AT90" s="15">
        <v>969974.98</v>
      </c>
      <c r="AU90" s="15">
        <v>2733252.11</v>
      </c>
      <c r="AV90" s="15">
        <v>521697.85</v>
      </c>
      <c r="AW90" s="15">
        <v>197461.1</v>
      </c>
      <c r="AX90" s="15">
        <v>6465055.1099999994</v>
      </c>
      <c r="AY90" s="15">
        <v>112143.31</v>
      </c>
      <c r="AZ90" s="15">
        <v>352987.41</v>
      </c>
      <c r="BA90" s="15">
        <v>527987.07999999996</v>
      </c>
      <c r="BB90" s="15">
        <v>0</v>
      </c>
      <c r="BC90" s="15">
        <v>798646.86</v>
      </c>
      <c r="BD90" s="15">
        <v>3718158.59</v>
      </c>
      <c r="BE90" s="15">
        <v>2199744.0099999998</v>
      </c>
      <c r="BF90" s="15">
        <v>1518414.58</v>
      </c>
      <c r="BG90" s="15">
        <v>342844.19</v>
      </c>
      <c r="BH90" s="15">
        <v>1262270.21</v>
      </c>
      <c r="BI90" s="15">
        <v>961268.5</v>
      </c>
      <c r="BJ90" s="15">
        <v>330293.03999999998</v>
      </c>
      <c r="BK90" s="15">
        <v>3496786.87</v>
      </c>
      <c r="BL90" s="15">
        <v>251187.31</v>
      </c>
      <c r="BM90" s="15">
        <v>669080.17000000004</v>
      </c>
      <c r="BN90" s="15">
        <v>108589.95</v>
      </c>
      <c r="BO90" s="15">
        <v>313818.28000000003</v>
      </c>
      <c r="BP90" s="15">
        <v>2191484</v>
      </c>
      <c r="BQ90" s="15">
        <v>63190.05</v>
      </c>
      <c r="BR90" s="15">
        <v>910111.22</v>
      </c>
      <c r="BS90" s="15">
        <v>514172.28</v>
      </c>
      <c r="BT90" s="15">
        <v>8860483.0399999991</v>
      </c>
      <c r="BU90" s="15">
        <v>228485.07</v>
      </c>
      <c r="BV90" s="15">
        <v>149076.22</v>
      </c>
      <c r="BW90" s="15">
        <v>363205.27</v>
      </c>
      <c r="BX90" s="15">
        <v>396963.42</v>
      </c>
      <c r="BY90" s="15">
        <v>3103692.81</v>
      </c>
      <c r="BZ90" s="15">
        <v>616632</v>
      </c>
      <c r="CA90" s="15">
        <v>54336171.510000005</v>
      </c>
      <c r="CB90" s="15">
        <v>3491598</v>
      </c>
      <c r="CC90" s="15">
        <v>0</v>
      </c>
      <c r="CD90" s="15">
        <v>3380262.35</v>
      </c>
      <c r="CE90" s="15">
        <v>1213580.83</v>
      </c>
      <c r="CF90" s="15">
        <v>239388.6</v>
      </c>
      <c r="CG90" s="15">
        <v>196400</v>
      </c>
      <c r="CH90" s="15">
        <v>153231.87</v>
      </c>
      <c r="CI90" s="15">
        <v>319525</v>
      </c>
      <c r="CJ90" s="15">
        <v>1911338.4</v>
      </c>
      <c r="CK90" s="15">
        <v>685178.25</v>
      </c>
      <c r="CL90" s="15"/>
      <c r="CM90" s="15"/>
      <c r="CN90" s="15"/>
      <c r="CO90" s="15"/>
      <c r="CP90" s="15"/>
      <c r="CQ90" s="15"/>
      <c r="CR90" s="15"/>
    </row>
    <row r="91" spans="1:96" x14ac:dyDescent="0.2">
      <c r="A91" s="1" t="s">
        <v>103</v>
      </c>
      <c r="B91" s="1"/>
      <c r="C91" s="1"/>
      <c r="D91" s="15">
        <v>72429.78</v>
      </c>
      <c r="E91" s="15">
        <v>1823524</v>
      </c>
      <c r="F91" s="15">
        <v>122552.63</v>
      </c>
      <c r="G91" s="15">
        <v>654654.52</v>
      </c>
      <c r="H91" s="15">
        <v>1740480.95</v>
      </c>
      <c r="I91" s="15">
        <v>2664758.38</v>
      </c>
      <c r="J91" s="15">
        <v>1322164.9890000001</v>
      </c>
      <c r="K91" s="15">
        <v>1202377</v>
      </c>
      <c r="L91" s="15">
        <v>1021024.9</v>
      </c>
      <c r="M91" s="15">
        <v>252713.41</v>
      </c>
      <c r="N91" s="15">
        <v>0</v>
      </c>
      <c r="O91" s="15">
        <v>904698.42</v>
      </c>
      <c r="P91" s="15">
        <v>67829.279999999999</v>
      </c>
      <c r="Q91" s="15">
        <v>19166.37</v>
      </c>
      <c r="R91" s="15">
        <v>0</v>
      </c>
      <c r="S91" s="15">
        <v>390706.53</v>
      </c>
      <c r="T91" s="15">
        <v>2142073</v>
      </c>
      <c r="U91" s="15">
        <v>192807.85</v>
      </c>
      <c r="V91" s="15">
        <v>3079442</v>
      </c>
      <c r="W91" s="15">
        <v>1465813.98</v>
      </c>
      <c r="X91" s="15">
        <v>129007.79</v>
      </c>
      <c r="Y91" s="15">
        <v>1909951.65</v>
      </c>
      <c r="Z91" s="15">
        <v>958255.43</v>
      </c>
      <c r="AA91" s="15">
        <v>113832.66</v>
      </c>
      <c r="AB91" s="15">
        <v>14133.71</v>
      </c>
      <c r="AC91" s="15">
        <v>3368649.42</v>
      </c>
      <c r="AD91" s="15">
        <v>1726934.83</v>
      </c>
      <c r="AE91" s="15">
        <v>1662508.24</v>
      </c>
      <c r="AF91" s="15">
        <v>64426.59</v>
      </c>
      <c r="AG91" s="15">
        <v>271420.36</v>
      </c>
      <c r="AH91" s="15">
        <v>1441500.94</v>
      </c>
      <c r="AI91" s="15">
        <v>2854756.06</v>
      </c>
      <c r="AJ91" s="15">
        <v>621461</v>
      </c>
      <c r="AK91" s="15">
        <v>210857.04</v>
      </c>
      <c r="AL91" s="15">
        <v>5158471.76</v>
      </c>
      <c r="AM91" s="15">
        <v>13365.47</v>
      </c>
      <c r="AN91" s="15">
        <v>175050.07</v>
      </c>
      <c r="AO91" s="15">
        <v>3091210.37</v>
      </c>
      <c r="AP91" s="15">
        <v>207856600</v>
      </c>
      <c r="AQ91" s="15">
        <v>4847147.1900000004</v>
      </c>
      <c r="AR91" s="15">
        <v>489577.74</v>
      </c>
      <c r="AS91" s="15">
        <v>245439.22</v>
      </c>
      <c r="AT91" s="15">
        <v>991615.18</v>
      </c>
      <c r="AU91" s="15">
        <v>3605545.61</v>
      </c>
      <c r="AV91" s="15">
        <v>111103.88</v>
      </c>
      <c r="AW91" s="15">
        <v>383043.64</v>
      </c>
      <c r="AX91" s="15">
        <v>5779162.1600000001</v>
      </c>
      <c r="AY91" s="15">
        <v>260147.46</v>
      </c>
      <c r="AZ91" s="15">
        <v>283582</v>
      </c>
      <c r="BA91" s="15">
        <v>908815.33</v>
      </c>
      <c r="BB91" s="15">
        <v>12504</v>
      </c>
      <c r="BC91" s="15">
        <v>1038395.06</v>
      </c>
      <c r="BD91" s="15">
        <v>2231950.06</v>
      </c>
      <c r="BE91" s="15">
        <v>1752435.48</v>
      </c>
      <c r="BF91" s="15">
        <v>479514.58</v>
      </c>
      <c r="BG91" s="15">
        <v>431315.27</v>
      </c>
      <c r="BH91" s="15">
        <v>943237.63</v>
      </c>
      <c r="BI91" s="15">
        <v>565429.91</v>
      </c>
      <c r="BJ91" s="15">
        <v>170918.94</v>
      </c>
      <c r="BK91" s="15">
        <v>1519954.92</v>
      </c>
      <c r="BL91" s="15">
        <v>427394.2</v>
      </c>
      <c r="BM91" s="15">
        <v>718522.7</v>
      </c>
      <c r="BN91" s="15">
        <v>1068243.69</v>
      </c>
      <c r="BO91" s="15">
        <v>501850.54</v>
      </c>
      <c r="BP91" s="15">
        <v>1466411</v>
      </c>
      <c r="BQ91" s="15">
        <v>261452.64</v>
      </c>
      <c r="BR91" s="15">
        <v>2249757.25</v>
      </c>
      <c r="BS91" s="15">
        <v>453525.51</v>
      </c>
      <c r="BT91" s="15">
        <v>6819249.6100000003</v>
      </c>
      <c r="BU91" s="15">
        <v>111559.93</v>
      </c>
      <c r="BV91" s="15">
        <v>231232.34</v>
      </c>
      <c r="BW91" s="15">
        <v>63075.41</v>
      </c>
      <c r="BX91" s="15">
        <v>365504.2</v>
      </c>
      <c r="BY91" s="15">
        <v>2952251.09</v>
      </c>
      <c r="BZ91" s="15">
        <v>179508</v>
      </c>
      <c r="CA91" s="15">
        <v>42564556.57</v>
      </c>
      <c r="CB91" s="15">
        <v>1718338</v>
      </c>
      <c r="CC91" s="15">
        <v>384410.57</v>
      </c>
      <c r="CD91" s="15">
        <v>1523299.36</v>
      </c>
      <c r="CE91" s="15">
        <v>922207.36</v>
      </c>
      <c r="CF91" s="15">
        <v>146165.16</v>
      </c>
      <c r="CG91" s="15">
        <v>42763</v>
      </c>
      <c r="CH91" s="15">
        <v>198708.11</v>
      </c>
      <c r="CI91" s="15">
        <v>535748</v>
      </c>
      <c r="CJ91" s="15">
        <v>1857963.5</v>
      </c>
      <c r="CK91" s="15">
        <v>472476.52</v>
      </c>
      <c r="CL91" s="15"/>
      <c r="CM91" s="15"/>
      <c r="CN91" s="15"/>
      <c r="CO91" s="15"/>
      <c r="CP91" s="15"/>
      <c r="CQ91" s="15"/>
      <c r="CR91" s="15"/>
    </row>
    <row r="92" spans="1:96" x14ac:dyDescent="0.2">
      <c r="A92" s="1" t="s">
        <v>209</v>
      </c>
      <c r="B92" s="1"/>
      <c r="C92" s="1"/>
      <c r="D92" s="15">
        <v>151552.79999999999</v>
      </c>
      <c r="E92" s="15">
        <v>628579</v>
      </c>
      <c r="F92" s="15">
        <v>1157923.42</v>
      </c>
      <c r="G92" s="15">
        <v>822543.35</v>
      </c>
      <c r="H92" s="15">
        <v>1864920.84</v>
      </c>
      <c r="I92" s="15">
        <v>1934777.31</v>
      </c>
      <c r="J92" s="15">
        <v>595008.81000000006</v>
      </c>
      <c r="K92" s="15">
        <v>743743</v>
      </c>
      <c r="L92" s="15">
        <v>986427.53</v>
      </c>
      <c r="M92" s="15">
        <v>309855.61</v>
      </c>
      <c r="N92" s="15">
        <v>60149.39</v>
      </c>
      <c r="O92" s="15">
        <v>1146076.47</v>
      </c>
      <c r="P92" s="15">
        <v>110809.1</v>
      </c>
      <c r="Q92" s="15">
        <v>134382.68</v>
      </c>
      <c r="R92" s="15">
        <v>0</v>
      </c>
      <c r="S92" s="15">
        <v>534051.88</v>
      </c>
      <c r="T92" s="15">
        <v>1289680</v>
      </c>
      <c r="U92" s="15">
        <v>241674.47</v>
      </c>
      <c r="V92" s="15">
        <v>4714283</v>
      </c>
      <c r="W92" s="15">
        <v>945201.09</v>
      </c>
      <c r="X92" s="15">
        <v>247343.74</v>
      </c>
      <c r="Y92" s="15">
        <v>1319929.17</v>
      </c>
      <c r="Z92" s="15">
        <v>709573.75</v>
      </c>
      <c r="AA92" s="15">
        <v>232614.43</v>
      </c>
      <c r="AB92" s="15">
        <v>58527.03</v>
      </c>
      <c r="AC92" s="15">
        <v>1038606.28</v>
      </c>
      <c r="AD92" s="15">
        <v>1768554.65</v>
      </c>
      <c r="AE92" s="15">
        <v>1560866.37</v>
      </c>
      <c r="AF92" s="15">
        <v>207688.28</v>
      </c>
      <c r="AG92" s="15">
        <v>482176.65</v>
      </c>
      <c r="AH92" s="15">
        <v>1733848.55</v>
      </c>
      <c r="AI92" s="15">
        <v>1221563.6200000001</v>
      </c>
      <c r="AJ92" s="15">
        <v>888751</v>
      </c>
      <c r="AK92" s="15">
        <v>144017.59</v>
      </c>
      <c r="AL92" s="15">
        <v>564703.86</v>
      </c>
      <c r="AM92" s="15">
        <v>77331.929999999993</v>
      </c>
      <c r="AN92" s="15">
        <v>226735.7</v>
      </c>
      <c r="AO92" s="15">
        <v>3584222.64</v>
      </c>
      <c r="AP92" s="15">
        <v>69524100</v>
      </c>
      <c r="AQ92" s="15">
        <v>8757837.9600000009</v>
      </c>
      <c r="AR92" s="15">
        <v>858446.39</v>
      </c>
      <c r="AS92" s="15">
        <v>383183.25</v>
      </c>
      <c r="AT92" s="15">
        <v>478663.35</v>
      </c>
      <c r="AU92" s="15">
        <v>2499431.67</v>
      </c>
      <c r="AV92" s="15">
        <v>397595.11</v>
      </c>
      <c r="AW92" s="15">
        <v>546286.31000000006</v>
      </c>
      <c r="AX92" s="15">
        <v>3815883.35</v>
      </c>
      <c r="AY92" s="15">
        <v>661261.19999999995</v>
      </c>
      <c r="AZ92" s="15">
        <v>321476.82</v>
      </c>
      <c r="BA92" s="15">
        <v>1200707.6399999999</v>
      </c>
      <c r="BB92" s="15">
        <v>12139</v>
      </c>
      <c r="BC92" s="15">
        <v>1456051.92</v>
      </c>
      <c r="BD92" s="15">
        <v>3150666.37</v>
      </c>
      <c r="BE92" s="15">
        <v>2298695.4500000002</v>
      </c>
      <c r="BF92" s="15">
        <v>851970.92</v>
      </c>
      <c r="BG92" s="15">
        <v>355606.45</v>
      </c>
      <c r="BH92" s="15">
        <v>932082.81</v>
      </c>
      <c r="BI92" s="15">
        <v>875262.72</v>
      </c>
      <c r="BJ92" s="15">
        <v>567131.39</v>
      </c>
      <c r="BK92" s="15">
        <v>1211439.02</v>
      </c>
      <c r="BL92" s="15">
        <v>391470.63</v>
      </c>
      <c r="BM92" s="15">
        <v>865287.78</v>
      </c>
      <c r="BN92" s="15">
        <v>1826826.28</v>
      </c>
      <c r="BO92" s="15">
        <v>470941.73</v>
      </c>
      <c r="BP92" s="15">
        <v>812152</v>
      </c>
      <c r="BQ92" s="15">
        <v>347089</v>
      </c>
      <c r="BR92" s="15">
        <v>1742125.29</v>
      </c>
      <c r="BS92" s="15">
        <v>591227.1</v>
      </c>
      <c r="BT92" s="15">
        <v>6008057.8099999996</v>
      </c>
      <c r="BU92" s="15">
        <v>276954.7</v>
      </c>
      <c r="BV92" s="15">
        <v>354642.85</v>
      </c>
      <c r="BW92" s="15">
        <v>319949.24</v>
      </c>
      <c r="BX92" s="15">
        <v>1067599.25</v>
      </c>
      <c r="BY92" s="15">
        <v>2205943.17</v>
      </c>
      <c r="BZ92" s="15">
        <v>377112</v>
      </c>
      <c r="CA92" s="15">
        <v>23065803.860000003</v>
      </c>
      <c r="CB92" s="15">
        <v>4049887</v>
      </c>
      <c r="CC92" s="15">
        <v>501163.99</v>
      </c>
      <c r="CD92" s="15">
        <v>1343346.21</v>
      </c>
      <c r="CE92" s="15">
        <v>889441.58</v>
      </c>
      <c r="CF92" s="15">
        <v>206851.89</v>
      </c>
      <c r="CG92" s="15">
        <v>334234</v>
      </c>
      <c r="CH92" s="15">
        <v>155744.21</v>
      </c>
      <c r="CI92" s="15">
        <v>1126394</v>
      </c>
      <c r="CJ92" s="15">
        <v>1683165.66</v>
      </c>
      <c r="CK92" s="15">
        <v>668804.86</v>
      </c>
      <c r="CL92" s="15"/>
      <c r="CM92" s="15"/>
      <c r="CN92" s="15"/>
      <c r="CO92" s="15"/>
      <c r="CP92" s="15"/>
      <c r="CQ92" s="15"/>
      <c r="CR92" s="15"/>
    </row>
    <row r="93" spans="1:96" x14ac:dyDescent="0.2">
      <c r="A93" s="1" t="s">
        <v>104</v>
      </c>
      <c r="B93" s="1"/>
      <c r="C93" s="1"/>
      <c r="D93" s="15">
        <v>0</v>
      </c>
      <c r="E93" s="15">
        <v>133134</v>
      </c>
      <c r="F93" s="15">
        <v>82611.789999999994</v>
      </c>
      <c r="G93" s="15">
        <v>18994.490000000002</v>
      </c>
      <c r="H93" s="15">
        <v>124825.96</v>
      </c>
      <c r="I93" s="15">
        <v>3474</v>
      </c>
      <c r="J93" s="15">
        <v>86644.18</v>
      </c>
      <c r="K93" s="15">
        <v>49622</v>
      </c>
      <c r="L93" s="15">
        <v>3280.6</v>
      </c>
      <c r="M93" s="15">
        <v>14132.76</v>
      </c>
      <c r="N93" s="15">
        <v>519.5</v>
      </c>
      <c r="O93" s="15">
        <v>47900.1</v>
      </c>
      <c r="P93" s="15">
        <v>1744.29</v>
      </c>
      <c r="Q93" s="15">
        <v>880</v>
      </c>
      <c r="R93" s="15">
        <v>0</v>
      </c>
      <c r="S93" s="15">
        <v>4020.31</v>
      </c>
      <c r="T93" s="15">
        <v>67819</v>
      </c>
      <c r="U93" s="15">
        <v>718.2</v>
      </c>
      <c r="V93" s="15">
        <v>0</v>
      </c>
      <c r="W93" s="15">
        <v>28564.55</v>
      </c>
      <c r="X93" s="15">
        <v>2330</v>
      </c>
      <c r="Y93" s="15">
        <v>0</v>
      </c>
      <c r="Z93" s="15">
        <v>11812.74</v>
      </c>
      <c r="AA93" s="15">
        <v>4771.78</v>
      </c>
      <c r="AB93" s="15">
        <v>1644.17</v>
      </c>
      <c r="AC93" s="15">
        <v>0</v>
      </c>
      <c r="AD93" s="15">
        <v>220326.19</v>
      </c>
      <c r="AE93" s="15">
        <v>220326.19</v>
      </c>
      <c r="AF93" s="15">
        <v>0</v>
      </c>
      <c r="AG93" s="15">
        <v>11669.92</v>
      </c>
      <c r="AH93" s="15">
        <v>3064.69</v>
      </c>
      <c r="AI93" s="15">
        <v>32833.96</v>
      </c>
      <c r="AJ93" s="15">
        <v>12</v>
      </c>
      <c r="AK93" s="15">
        <v>0</v>
      </c>
      <c r="AL93" s="15">
        <v>204216.94</v>
      </c>
      <c r="AM93" s="15">
        <v>0</v>
      </c>
      <c r="AN93" s="15">
        <v>327.74</v>
      </c>
      <c r="AO93" s="15">
        <v>299509.44</v>
      </c>
      <c r="AP93" s="15">
        <v>1044400</v>
      </c>
      <c r="AQ93" s="15">
        <v>4079328.41</v>
      </c>
      <c r="AR93" s="15">
        <v>14685.79</v>
      </c>
      <c r="AS93" s="15">
        <v>0</v>
      </c>
      <c r="AT93" s="15">
        <v>148542.35999999999</v>
      </c>
      <c r="AU93" s="15">
        <v>144800.43</v>
      </c>
      <c r="AV93" s="15">
        <v>15705.75</v>
      </c>
      <c r="AW93" s="15">
        <v>15719.97</v>
      </c>
      <c r="AX93" s="15">
        <v>126787.23</v>
      </c>
      <c r="AY93" s="15">
        <v>6344.79</v>
      </c>
      <c r="AZ93" s="15">
        <v>6675.18</v>
      </c>
      <c r="BA93" s="15">
        <v>21902.62</v>
      </c>
      <c r="BB93" s="15">
        <v>0</v>
      </c>
      <c r="BC93" s="15">
        <v>66646.210000000006</v>
      </c>
      <c r="BD93" s="15">
        <v>75162.820000000007</v>
      </c>
      <c r="BE93" s="15">
        <v>69222.33</v>
      </c>
      <c r="BF93" s="15">
        <v>5940.49</v>
      </c>
      <c r="BG93" s="15">
        <v>647.53</v>
      </c>
      <c r="BH93" s="15">
        <v>20844.09</v>
      </c>
      <c r="BI93" s="15">
        <v>17898.939999999999</v>
      </c>
      <c r="BJ93" s="15">
        <v>0</v>
      </c>
      <c r="BK93" s="15">
        <v>43050.26</v>
      </c>
      <c r="BL93" s="15">
        <v>21965.759999999998</v>
      </c>
      <c r="BM93" s="15">
        <v>9245.69</v>
      </c>
      <c r="BN93" s="15">
        <v>741776.76</v>
      </c>
      <c r="BO93" s="15">
        <v>30788.32</v>
      </c>
      <c r="BP93" s="15">
        <v>392253.01</v>
      </c>
      <c r="BQ93" s="15">
        <v>14315.73</v>
      </c>
      <c r="BR93" s="15">
        <v>0</v>
      </c>
      <c r="BS93" s="15">
        <v>1846.8</v>
      </c>
      <c r="BT93" s="15">
        <v>699469.1</v>
      </c>
      <c r="BU93" s="15">
        <v>40</v>
      </c>
      <c r="BV93" s="15">
        <v>0</v>
      </c>
      <c r="BW93" s="15">
        <v>0</v>
      </c>
      <c r="BX93" s="15">
        <v>5047.0600000000004</v>
      </c>
      <c r="BY93" s="15">
        <v>14646.48</v>
      </c>
      <c r="BZ93" s="15">
        <v>0</v>
      </c>
      <c r="CA93" s="15">
        <v>4312225.5</v>
      </c>
      <c r="CB93" s="15">
        <v>177201</v>
      </c>
      <c r="CC93" s="15">
        <v>0</v>
      </c>
      <c r="CD93" s="15">
        <v>134849.59</v>
      </c>
      <c r="CE93" s="15">
        <v>49458.65</v>
      </c>
      <c r="CF93" s="15">
        <v>2724.81</v>
      </c>
      <c r="CG93" s="15">
        <v>3365</v>
      </c>
      <c r="CH93" s="15">
        <v>0</v>
      </c>
      <c r="CI93" s="15">
        <v>8813</v>
      </c>
      <c r="CJ93" s="15">
        <v>3306</v>
      </c>
      <c r="CK93" s="15">
        <v>25766.1</v>
      </c>
      <c r="CL93" s="15"/>
      <c r="CM93" s="15"/>
      <c r="CN93" s="15"/>
      <c r="CO93" s="15"/>
      <c r="CP93" s="15"/>
      <c r="CQ93" s="15"/>
      <c r="CR93" s="15"/>
    </row>
    <row r="94" spans="1:96" x14ac:dyDescent="0.2">
      <c r="A94" s="1" t="s">
        <v>210</v>
      </c>
      <c r="B94" s="1"/>
      <c r="C94" s="1"/>
      <c r="D94" s="15">
        <v>0</v>
      </c>
      <c r="E94" s="15">
        <v>462286</v>
      </c>
      <c r="F94" s="15">
        <v>5543.42</v>
      </c>
      <c r="G94" s="15">
        <v>83754.820000000007</v>
      </c>
      <c r="H94" s="15">
        <v>67971.95</v>
      </c>
      <c r="I94" s="15">
        <v>526154.87</v>
      </c>
      <c r="J94" s="15">
        <v>71279.850000000006</v>
      </c>
      <c r="K94" s="15">
        <v>318291</v>
      </c>
      <c r="L94" s="15">
        <v>0</v>
      </c>
      <c r="M94" s="15">
        <v>28645.13</v>
      </c>
      <c r="N94" s="15">
        <v>0</v>
      </c>
      <c r="O94" s="15">
        <v>45227.03</v>
      </c>
      <c r="P94" s="15">
        <v>1918.08</v>
      </c>
      <c r="Q94" s="15">
        <v>0</v>
      </c>
      <c r="R94" s="15">
        <v>0</v>
      </c>
      <c r="S94" s="15">
        <v>10552.42</v>
      </c>
      <c r="T94" s="15">
        <v>0</v>
      </c>
      <c r="U94" s="15">
        <v>0</v>
      </c>
      <c r="V94" s="15">
        <v>2082472</v>
      </c>
      <c r="W94" s="15">
        <v>0</v>
      </c>
      <c r="X94" s="15">
        <v>0</v>
      </c>
      <c r="Y94" s="15">
        <v>100581.15</v>
      </c>
      <c r="Z94" s="15">
        <v>145488.73000000001</v>
      </c>
      <c r="AA94" s="15">
        <v>30685.55</v>
      </c>
      <c r="AB94" s="15">
        <v>13148.22</v>
      </c>
      <c r="AC94" s="15">
        <v>0</v>
      </c>
      <c r="AD94" s="15">
        <v>0</v>
      </c>
      <c r="AE94" s="15">
        <v>0</v>
      </c>
      <c r="AF94" s="15">
        <v>0</v>
      </c>
      <c r="AG94" s="15">
        <v>67080.13</v>
      </c>
      <c r="AH94" s="15">
        <v>551119.62</v>
      </c>
      <c r="AI94" s="15">
        <v>91012.33</v>
      </c>
      <c r="AJ94" s="15">
        <v>0</v>
      </c>
      <c r="AK94" s="15">
        <v>0</v>
      </c>
      <c r="AL94" s="15">
        <v>1008310.44</v>
      </c>
      <c r="AM94" s="15">
        <v>0</v>
      </c>
      <c r="AN94" s="15">
        <v>12340.4</v>
      </c>
      <c r="AO94" s="15">
        <v>498489.47</v>
      </c>
      <c r="AP94" s="15">
        <v>10997000</v>
      </c>
      <c r="AQ94" s="15">
        <v>1044269.38</v>
      </c>
      <c r="AR94" s="15">
        <v>35203.980000000003</v>
      </c>
      <c r="AS94" s="15">
        <v>500</v>
      </c>
      <c r="AT94" s="15">
        <v>112595.56</v>
      </c>
      <c r="AU94" s="15">
        <v>646502.97</v>
      </c>
      <c r="AV94" s="15">
        <v>21304.73</v>
      </c>
      <c r="AW94" s="15">
        <v>1889.8</v>
      </c>
      <c r="AX94" s="15">
        <v>425671.9</v>
      </c>
      <c r="AY94" s="15">
        <v>43280.36</v>
      </c>
      <c r="AZ94" s="15">
        <v>8397.6299999999992</v>
      </c>
      <c r="BA94" s="15">
        <v>127779.18</v>
      </c>
      <c r="BB94" s="15">
        <v>0</v>
      </c>
      <c r="BC94" s="15">
        <v>0</v>
      </c>
      <c r="BD94" s="15">
        <v>8131.43</v>
      </c>
      <c r="BE94" s="15">
        <v>0</v>
      </c>
      <c r="BF94" s="15">
        <v>8131.43</v>
      </c>
      <c r="BG94" s="15">
        <v>8135.78</v>
      </c>
      <c r="BH94" s="15">
        <v>93488.12</v>
      </c>
      <c r="BI94" s="15">
        <v>436999.66</v>
      </c>
      <c r="BJ94" s="15">
        <v>5760.87</v>
      </c>
      <c r="BK94" s="15">
        <v>26192.82</v>
      </c>
      <c r="BL94" s="15">
        <v>131572.68</v>
      </c>
      <c r="BM94" s="15">
        <v>28270.03</v>
      </c>
      <c r="BN94" s="15">
        <v>342761.89</v>
      </c>
      <c r="BO94" s="15">
        <v>20506.64</v>
      </c>
      <c r="BP94" s="15">
        <v>26653</v>
      </c>
      <c r="BQ94" s="15">
        <v>75485.17</v>
      </c>
      <c r="BR94" s="15">
        <v>85988.06</v>
      </c>
      <c r="BS94" s="15">
        <v>0</v>
      </c>
      <c r="BT94" s="15">
        <v>2102537.33</v>
      </c>
      <c r="BU94" s="15">
        <v>37517.410000000003</v>
      </c>
      <c r="BV94" s="15">
        <v>0</v>
      </c>
      <c r="BW94" s="15">
        <v>0</v>
      </c>
      <c r="BX94" s="15">
        <v>259370.76</v>
      </c>
      <c r="BY94" s="15">
        <v>381627.32</v>
      </c>
      <c r="BZ94" s="15">
        <v>6457.83</v>
      </c>
      <c r="CA94" s="15">
        <v>-352558.37</v>
      </c>
      <c r="CB94" s="15">
        <v>0</v>
      </c>
      <c r="CC94" s="15">
        <v>0</v>
      </c>
      <c r="CD94" s="15">
        <v>175934.86</v>
      </c>
      <c r="CE94" s="15">
        <v>95903.51</v>
      </c>
      <c r="CF94" s="15">
        <v>0</v>
      </c>
      <c r="CG94" s="15">
        <v>22557</v>
      </c>
      <c r="CH94" s="15">
        <v>0</v>
      </c>
      <c r="CI94" s="15">
        <v>476540</v>
      </c>
      <c r="CJ94" s="15">
        <v>547417.5</v>
      </c>
      <c r="CK94" s="15">
        <v>103183.98</v>
      </c>
      <c r="CL94" s="15"/>
      <c r="CM94" s="15"/>
      <c r="CN94" s="15"/>
      <c r="CO94" s="15"/>
      <c r="CP94" s="15"/>
      <c r="CQ94" s="15"/>
      <c r="CR94" s="15"/>
    </row>
    <row r="95" spans="1:96" x14ac:dyDescent="0.2">
      <c r="A95" s="1" t="s">
        <v>211</v>
      </c>
      <c r="B95" s="1"/>
      <c r="C95" s="1"/>
      <c r="D95" s="15">
        <v>238006.55</v>
      </c>
      <c r="E95" s="15">
        <v>2973387</v>
      </c>
      <c r="F95" s="15">
        <v>5169536.92</v>
      </c>
      <c r="G95" s="15">
        <v>-670256.35</v>
      </c>
      <c r="H95" s="15">
        <v>2648031.87</v>
      </c>
      <c r="I95" s="15">
        <v>3764781.73</v>
      </c>
      <c r="J95" s="15">
        <v>933241.73</v>
      </c>
      <c r="K95" s="15">
        <v>3730570</v>
      </c>
      <c r="L95" s="15">
        <v>1821973.17</v>
      </c>
      <c r="M95" s="15">
        <v>623899.01</v>
      </c>
      <c r="N95" s="15">
        <v>299956.34999999998</v>
      </c>
      <c r="O95" s="15">
        <v>2072456.78</v>
      </c>
      <c r="P95" s="15">
        <v>291575</v>
      </c>
      <c r="Q95" s="15">
        <v>201266.34</v>
      </c>
      <c r="R95" s="15">
        <v>0</v>
      </c>
      <c r="S95" s="15">
        <v>728489.48</v>
      </c>
      <c r="T95" s="15">
        <v>21876813</v>
      </c>
      <c r="U95" s="15">
        <v>604944.68000000005</v>
      </c>
      <c r="V95" s="15">
        <v>19941749</v>
      </c>
      <c r="W95" s="15">
        <v>2175741.21</v>
      </c>
      <c r="X95" s="15">
        <v>296546.51</v>
      </c>
      <c r="Y95" s="15">
        <v>1437676.24</v>
      </c>
      <c r="Z95" s="15">
        <v>1183148.46</v>
      </c>
      <c r="AA95" s="15">
        <v>586470.31999999995</v>
      </c>
      <c r="AB95" s="15">
        <v>118172.11</v>
      </c>
      <c r="AC95" s="15">
        <v>1988021.87</v>
      </c>
      <c r="AD95" s="15">
        <v>8992007.9100000001</v>
      </c>
      <c r="AE95" s="15">
        <v>8887572</v>
      </c>
      <c r="AF95" s="15">
        <v>104435.91</v>
      </c>
      <c r="AG95" s="15">
        <v>659139.25</v>
      </c>
      <c r="AH95" s="15">
        <v>5136565.1399999997</v>
      </c>
      <c r="AI95" s="15">
        <v>1642799.14</v>
      </c>
      <c r="AJ95" s="15">
        <v>2141525</v>
      </c>
      <c r="AK95" s="15">
        <v>226754.63</v>
      </c>
      <c r="AL95" s="15">
        <v>22099451.120000001</v>
      </c>
      <c r="AM95" s="15">
        <v>126348.38</v>
      </c>
      <c r="AN95" s="15">
        <v>285918.44</v>
      </c>
      <c r="AO95" s="15">
        <v>5356579.38</v>
      </c>
      <c r="AP95" s="15">
        <v>101132600</v>
      </c>
      <c r="AQ95" s="15">
        <v>7576791.7899999982</v>
      </c>
      <c r="AR95" s="15">
        <v>1030750.4519999999</v>
      </c>
      <c r="AS95" s="15">
        <v>595620.47</v>
      </c>
      <c r="AT95" s="15">
        <v>1637629.26</v>
      </c>
      <c r="AU95" s="15">
        <v>2535617.65</v>
      </c>
      <c r="AV95" s="15">
        <v>788518.51</v>
      </c>
      <c r="AW95" s="15">
        <v>870597.86</v>
      </c>
      <c r="AX95" s="15">
        <v>7396335.8399999999</v>
      </c>
      <c r="AY95" s="15">
        <v>369169.95</v>
      </c>
      <c r="AZ95" s="15">
        <v>621766.92000000004</v>
      </c>
      <c r="BA95" s="15">
        <v>1702122.15</v>
      </c>
      <c r="BB95" s="15">
        <v>34888</v>
      </c>
      <c r="BC95" s="15">
        <v>2022448.8</v>
      </c>
      <c r="BD95" s="15">
        <v>3693061.8</v>
      </c>
      <c r="BE95" s="15">
        <v>2100941.91</v>
      </c>
      <c r="BF95" s="15">
        <v>1592119.89</v>
      </c>
      <c r="BG95" s="15">
        <v>554472.99</v>
      </c>
      <c r="BH95" s="15">
        <v>1326228.68</v>
      </c>
      <c r="BI95" s="15">
        <v>2309295.4</v>
      </c>
      <c r="BJ95" s="15">
        <v>715159.13</v>
      </c>
      <c r="BK95" s="15">
        <v>4218085.95</v>
      </c>
      <c r="BL95" s="15">
        <v>807566.92</v>
      </c>
      <c r="BM95" s="15">
        <v>1103439.3400000001</v>
      </c>
      <c r="BN95" s="15">
        <v>4340556.2</v>
      </c>
      <c r="BO95" s="15">
        <v>925554.82</v>
      </c>
      <c r="BP95" s="15">
        <v>2393151</v>
      </c>
      <c r="BQ95" s="15">
        <v>347580.45</v>
      </c>
      <c r="BR95" s="15">
        <v>1227669.3</v>
      </c>
      <c r="BS95" s="15">
        <v>2732207.02</v>
      </c>
      <c r="BT95" s="15">
        <v>16327433.359999999</v>
      </c>
      <c r="BU95" s="15">
        <v>320436.73</v>
      </c>
      <c r="BV95" s="15">
        <v>591529.30000000005</v>
      </c>
      <c r="BW95" s="15">
        <v>251469.32</v>
      </c>
      <c r="BX95" s="15">
        <v>1375154.44</v>
      </c>
      <c r="BY95" s="15">
        <v>3175585.62</v>
      </c>
      <c r="BZ95" s="15">
        <v>422904</v>
      </c>
      <c r="CA95" s="15">
        <v>24314348.899999999</v>
      </c>
      <c r="CB95" s="15">
        <v>7066328</v>
      </c>
      <c r="CC95" s="15">
        <v>881968.54</v>
      </c>
      <c r="CD95" s="15">
        <v>2006595.21</v>
      </c>
      <c r="CE95" s="15">
        <v>1278057.07</v>
      </c>
      <c r="CF95" s="15">
        <v>371223.84</v>
      </c>
      <c r="CG95" s="15">
        <v>570196</v>
      </c>
      <c r="CH95" s="15">
        <v>1327.03</v>
      </c>
      <c r="CI95" s="15">
        <v>1800047</v>
      </c>
      <c r="CJ95" s="15">
        <v>2578496.6800000002</v>
      </c>
      <c r="CK95" s="15">
        <v>1274079.6100000001</v>
      </c>
      <c r="CL95" s="15"/>
      <c r="CM95" s="15"/>
      <c r="CN95" s="15"/>
      <c r="CO95" s="15"/>
      <c r="CP95" s="15"/>
      <c r="CQ95" s="15"/>
      <c r="CR95" s="15"/>
    </row>
    <row r="96" spans="1:96" x14ac:dyDescent="0.2">
      <c r="A96" s="1" t="s">
        <v>212</v>
      </c>
      <c r="B96" s="1"/>
      <c r="C96" s="1"/>
      <c r="D96" s="15">
        <v>8026.84</v>
      </c>
      <c r="E96" s="15">
        <v>68617</v>
      </c>
      <c r="F96" s="15">
        <v>146548.09</v>
      </c>
      <c r="G96" s="15">
        <v>0</v>
      </c>
      <c r="H96" s="15">
        <v>85190.95</v>
      </c>
      <c r="I96" s="15">
        <v>27071.11</v>
      </c>
      <c r="J96" s="15">
        <v>1490.3</v>
      </c>
      <c r="K96" s="15">
        <v>38378</v>
      </c>
      <c r="L96" s="15">
        <v>71123.740000000005</v>
      </c>
      <c r="M96" s="15">
        <v>11022.48</v>
      </c>
      <c r="N96" s="15">
        <v>12494.83</v>
      </c>
      <c r="O96" s="15">
        <v>94752</v>
      </c>
      <c r="P96" s="15">
        <v>1081</v>
      </c>
      <c r="Q96" s="15">
        <v>5566.32</v>
      </c>
      <c r="R96" s="15">
        <v>0</v>
      </c>
      <c r="S96" s="15">
        <v>29618.11</v>
      </c>
      <c r="T96" s="15">
        <v>638223</v>
      </c>
      <c r="U96" s="15">
        <v>18859.98</v>
      </c>
      <c r="V96" s="15">
        <v>0</v>
      </c>
      <c r="W96" s="15">
        <v>48268.959999999999</v>
      </c>
      <c r="X96" s="15">
        <v>5309.28</v>
      </c>
      <c r="Y96" s="15">
        <v>0</v>
      </c>
      <c r="Z96" s="15">
        <v>16197.67</v>
      </c>
      <c r="AA96" s="15">
        <v>15264.77</v>
      </c>
      <c r="AB96" s="15">
        <v>105.84</v>
      </c>
      <c r="AC96" s="15">
        <v>109143.2</v>
      </c>
      <c r="AD96" s="15">
        <v>0</v>
      </c>
      <c r="AE96" s="15">
        <v>0</v>
      </c>
      <c r="AF96" s="15">
        <v>0</v>
      </c>
      <c r="AG96" s="15">
        <v>4322.76</v>
      </c>
      <c r="AH96" s="15">
        <v>493799.9</v>
      </c>
      <c r="AI96" s="15">
        <v>14911.56</v>
      </c>
      <c r="AJ96" s="15">
        <v>44631</v>
      </c>
      <c r="AK96" s="15">
        <v>440.56</v>
      </c>
      <c r="AL96" s="15">
        <v>62755.56</v>
      </c>
      <c r="AM96" s="15">
        <v>3902.04</v>
      </c>
      <c r="AN96" s="15">
        <v>4249.9799999999996</v>
      </c>
      <c r="AO96" s="15">
        <v>-232326.04</v>
      </c>
      <c r="AP96" s="15">
        <v>2121300</v>
      </c>
      <c r="AQ96" s="15">
        <v>290412.2</v>
      </c>
      <c r="AR96" s="15">
        <v>40670</v>
      </c>
      <c r="AS96" s="15">
        <v>21853.4</v>
      </c>
      <c r="AT96" s="15">
        <v>203766.57</v>
      </c>
      <c r="AU96" s="15">
        <v>79529.039999999994</v>
      </c>
      <c r="AV96" s="15">
        <v>19335.240000000002</v>
      </c>
      <c r="AW96" s="15">
        <v>21150.31</v>
      </c>
      <c r="AX96" s="15">
        <v>415326.44</v>
      </c>
      <c r="AY96" s="15">
        <v>0</v>
      </c>
      <c r="AZ96" s="15">
        <v>19432.169999999998</v>
      </c>
      <c r="BA96" s="15">
        <v>59025.45</v>
      </c>
      <c r="BB96" s="15">
        <v>0</v>
      </c>
      <c r="BC96" s="15">
        <v>86267.38</v>
      </c>
      <c r="BD96" s="15">
        <v>114157.72</v>
      </c>
      <c r="BE96" s="15">
        <v>59385.64</v>
      </c>
      <c r="BF96" s="15">
        <v>54772.08</v>
      </c>
      <c r="BG96" s="15">
        <v>23981.67</v>
      </c>
      <c r="BH96" s="15">
        <v>31934.52</v>
      </c>
      <c r="BI96" s="15">
        <v>155327.04000000001</v>
      </c>
      <c r="BJ96" s="15">
        <v>32439.17</v>
      </c>
      <c r="BK96" s="15">
        <v>49442.400000000001</v>
      </c>
      <c r="BL96" s="15">
        <v>9656.41</v>
      </c>
      <c r="BM96" s="15">
        <v>20665.13</v>
      </c>
      <c r="BN96" s="15">
        <v>105154.93</v>
      </c>
      <c r="BO96" s="15">
        <v>7268.4</v>
      </c>
      <c r="BP96" s="15">
        <v>64835</v>
      </c>
      <c r="BQ96" s="15">
        <v>0</v>
      </c>
      <c r="BR96" s="15">
        <v>83328.36</v>
      </c>
      <c r="BS96" s="15">
        <v>43878.12</v>
      </c>
      <c r="BT96" s="15">
        <v>14735.01</v>
      </c>
      <c r="BU96" s="15">
        <v>1149.27</v>
      </c>
      <c r="BV96" s="15">
        <v>30512.639999999999</v>
      </c>
      <c r="BW96" s="15">
        <v>25778.3</v>
      </c>
      <c r="BX96" s="15">
        <v>14842.8</v>
      </c>
      <c r="BY96" s="15">
        <v>31254.83</v>
      </c>
      <c r="BZ96" s="15">
        <v>0</v>
      </c>
      <c r="CA96" s="15">
        <v>2336594.52</v>
      </c>
      <c r="CB96" s="15">
        <v>0</v>
      </c>
      <c r="CC96" s="15">
        <v>7530.84</v>
      </c>
      <c r="CD96" s="15">
        <v>0</v>
      </c>
      <c r="CE96" s="15">
        <v>0</v>
      </c>
      <c r="CF96" s="15">
        <v>24552.240000000002</v>
      </c>
      <c r="CG96" s="15">
        <v>28773</v>
      </c>
      <c r="CH96" s="15">
        <v>0</v>
      </c>
      <c r="CI96" s="15">
        <v>89910</v>
      </c>
      <c r="CJ96" s="15">
        <v>30359.88</v>
      </c>
      <c r="CK96" s="15">
        <v>32703.14</v>
      </c>
      <c r="CL96" s="15"/>
      <c r="CM96" s="15"/>
      <c r="CN96" s="15"/>
      <c r="CO96" s="15"/>
      <c r="CP96" s="15"/>
      <c r="CQ96" s="15"/>
      <c r="CR96" s="15"/>
    </row>
    <row r="97" spans="1:96" x14ac:dyDescent="0.2">
      <c r="A97" s="1" t="s">
        <v>240</v>
      </c>
      <c r="B97" s="1"/>
      <c r="C97" s="1"/>
      <c r="D97" s="15">
        <v>629.20000000000005</v>
      </c>
      <c r="E97" s="15">
        <v>265408</v>
      </c>
      <c r="F97" s="15">
        <v>93010.48</v>
      </c>
      <c r="G97" s="15">
        <v>48356.14</v>
      </c>
      <c r="H97" s="15">
        <v>395169.05</v>
      </c>
      <c r="I97" s="15">
        <v>156379.76999999999</v>
      </c>
      <c r="J97" s="15">
        <v>60636.35</v>
      </c>
      <c r="K97" s="15">
        <v>258213</v>
      </c>
      <c r="L97" s="15">
        <v>32901.69</v>
      </c>
      <c r="M97" s="15">
        <v>4545.72</v>
      </c>
      <c r="N97" s="15">
        <v>9581.8700000000008</v>
      </c>
      <c r="O97" s="15">
        <v>142257.34</v>
      </c>
      <c r="P97" s="15">
        <v>0</v>
      </c>
      <c r="Q97" s="15">
        <v>1500</v>
      </c>
      <c r="R97" s="15">
        <v>0</v>
      </c>
      <c r="S97" s="15">
        <v>4482.1000000000004</v>
      </c>
      <c r="T97" s="15">
        <v>730326</v>
      </c>
      <c r="U97" s="15">
        <v>26311.88</v>
      </c>
      <c r="V97" s="15">
        <v>814090</v>
      </c>
      <c r="W97" s="15">
        <v>300167.78000000003</v>
      </c>
      <c r="X97" s="15">
        <v>20609.32</v>
      </c>
      <c r="Y97" s="15">
        <v>138077.71</v>
      </c>
      <c r="Z97" s="15">
        <v>111955.98</v>
      </c>
      <c r="AA97" s="15">
        <v>3255.35</v>
      </c>
      <c r="AB97" s="15">
        <v>6451.48</v>
      </c>
      <c r="AC97" s="15">
        <v>18834.73</v>
      </c>
      <c r="AD97" s="15">
        <v>175481.87</v>
      </c>
      <c r="AE97" s="15">
        <v>165000</v>
      </c>
      <c r="AF97" s="15">
        <v>10481.870000000001</v>
      </c>
      <c r="AG97" s="15">
        <v>1139.96</v>
      </c>
      <c r="AH97" s="15">
        <v>75391.56</v>
      </c>
      <c r="AI97" s="15">
        <v>57091.519999999997</v>
      </c>
      <c r="AJ97" s="15">
        <v>55441</v>
      </c>
      <c r="AK97" s="15">
        <v>5000</v>
      </c>
      <c r="AL97" s="15">
        <v>1362550.47</v>
      </c>
      <c r="AM97" s="15">
        <v>9728.39</v>
      </c>
      <c r="AN97" s="15">
        <v>9610.2199999999993</v>
      </c>
      <c r="AO97" s="15">
        <v>236040.3</v>
      </c>
      <c r="AP97" s="15">
        <v>13308400</v>
      </c>
      <c r="AQ97" s="15">
        <v>1806162.26</v>
      </c>
      <c r="AR97" s="15">
        <v>64728.7</v>
      </c>
      <c r="AS97" s="15">
        <v>4528.8100000000004</v>
      </c>
      <c r="AT97" s="15">
        <v>250555.68</v>
      </c>
      <c r="AU97" s="15">
        <v>182022.59</v>
      </c>
      <c r="AV97" s="15">
        <v>33525.03</v>
      </c>
      <c r="AW97" s="15">
        <v>14112.25</v>
      </c>
      <c r="AX97" s="15">
        <v>534839.97</v>
      </c>
      <c r="AY97" s="15">
        <v>-4515.59</v>
      </c>
      <c r="AZ97" s="15">
        <v>130343.91</v>
      </c>
      <c r="BA97" s="15">
        <v>20339.349999999999</v>
      </c>
      <c r="BB97" s="15">
        <v>0</v>
      </c>
      <c r="BC97" s="15">
        <v>51799.55</v>
      </c>
      <c r="BD97" s="15">
        <v>195459.71</v>
      </c>
      <c r="BE97" s="15">
        <v>185000</v>
      </c>
      <c r="BF97" s="15">
        <v>10459.709999999999</v>
      </c>
      <c r="BG97" s="15">
        <v>0</v>
      </c>
      <c r="BH97" s="15">
        <v>85319.25</v>
      </c>
      <c r="BI97" s="15">
        <v>219605.09</v>
      </c>
      <c r="BJ97" s="15">
        <v>25881.33</v>
      </c>
      <c r="BK97" s="15">
        <v>136422.42000000001</v>
      </c>
      <c r="BL97" s="15">
        <v>27138.18</v>
      </c>
      <c r="BM97" s="15">
        <v>69538.31</v>
      </c>
      <c r="BN97" s="15">
        <v>351419.03</v>
      </c>
      <c r="BO97" s="15">
        <v>43520.88</v>
      </c>
      <c r="BP97" s="15">
        <v>300308</v>
      </c>
      <c r="BQ97" s="15">
        <v>-4397.8599999999997</v>
      </c>
      <c r="BR97" s="15">
        <v>173143.03</v>
      </c>
      <c r="BS97" s="15">
        <v>66402.06</v>
      </c>
      <c r="BT97" s="15">
        <v>2039806.43</v>
      </c>
      <c r="BU97" s="15">
        <v>16983.25</v>
      </c>
      <c r="BV97" s="15">
        <v>19794.48</v>
      </c>
      <c r="BW97" s="15">
        <v>114416.83</v>
      </c>
      <c r="BX97" s="15">
        <v>59655.89</v>
      </c>
      <c r="BY97" s="15">
        <v>80362.350000000006</v>
      </c>
      <c r="BZ97" s="15">
        <v>17656.400000000001</v>
      </c>
      <c r="CA97" s="15">
        <v>6219054.1799999997</v>
      </c>
      <c r="CB97" s="15">
        <v>1007305</v>
      </c>
      <c r="CC97" s="15">
        <v>0</v>
      </c>
      <c r="CD97" s="15">
        <v>129320.77</v>
      </c>
      <c r="CE97" s="15">
        <v>48263.11</v>
      </c>
      <c r="CF97" s="15">
        <v>4177.58</v>
      </c>
      <c r="CG97" s="15">
        <v>0</v>
      </c>
      <c r="CH97" s="15">
        <v>20798.47</v>
      </c>
      <c r="CI97" s="15">
        <v>159936</v>
      </c>
      <c r="CJ97" s="15">
        <v>113528.07</v>
      </c>
      <c r="CK97" s="15">
        <v>3660.41</v>
      </c>
      <c r="CL97" s="15"/>
      <c r="CM97" s="15"/>
      <c r="CN97" s="15"/>
      <c r="CO97" s="15"/>
      <c r="CP97" s="15"/>
      <c r="CQ97" s="15"/>
      <c r="CR97" s="15"/>
    </row>
    <row r="98" spans="1:96" x14ac:dyDescent="0.2">
      <c r="A98" s="1" t="s">
        <v>231</v>
      </c>
      <c r="B98" s="1"/>
      <c r="C98" s="1"/>
      <c r="D98" s="15">
        <v>339</v>
      </c>
      <c r="E98" s="15">
        <v>0</v>
      </c>
      <c r="F98" s="15">
        <v>12363.18</v>
      </c>
      <c r="G98" s="15">
        <v>4085.09</v>
      </c>
      <c r="H98" s="15">
        <v>28965.759999999998</v>
      </c>
      <c r="I98" s="15">
        <v>7835</v>
      </c>
      <c r="J98" s="15">
        <v>0</v>
      </c>
      <c r="K98" s="15">
        <v>0</v>
      </c>
      <c r="L98" s="15">
        <v>3507.73</v>
      </c>
      <c r="M98" s="15">
        <v>1229.24</v>
      </c>
      <c r="N98" s="15">
        <v>0</v>
      </c>
      <c r="O98" s="15">
        <v>0</v>
      </c>
      <c r="P98" s="15">
        <v>537.03</v>
      </c>
      <c r="Q98" s="15">
        <v>0</v>
      </c>
      <c r="R98" s="15">
        <v>0</v>
      </c>
      <c r="S98" s="15">
        <v>10440.85</v>
      </c>
      <c r="T98" s="15">
        <v>125246</v>
      </c>
      <c r="U98" s="15">
        <v>232.5</v>
      </c>
      <c r="V98" s="15">
        <v>0</v>
      </c>
      <c r="W98" s="15">
        <v>4809.09</v>
      </c>
      <c r="X98" s="15">
        <v>437.42</v>
      </c>
      <c r="Y98" s="15">
        <v>2464.2399999999998</v>
      </c>
      <c r="Z98" s="15">
        <v>0</v>
      </c>
      <c r="AA98" s="15">
        <v>4885.3</v>
      </c>
      <c r="AB98" s="15">
        <v>0</v>
      </c>
      <c r="AC98" s="15">
        <v>1902.25</v>
      </c>
      <c r="AD98" s="15">
        <v>58811.24</v>
      </c>
      <c r="AE98" s="15">
        <v>58538.239999999998</v>
      </c>
      <c r="AF98" s="15">
        <v>273</v>
      </c>
      <c r="AG98" s="15">
        <v>2004.33</v>
      </c>
      <c r="AH98" s="15">
        <v>139432.31</v>
      </c>
      <c r="AI98" s="15">
        <v>0</v>
      </c>
      <c r="AJ98" s="15">
        <v>6913</v>
      </c>
      <c r="AK98" s="15">
        <v>3684.6</v>
      </c>
      <c r="AL98" s="15">
        <v>78527.73</v>
      </c>
      <c r="AM98" s="15">
        <v>0</v>
      </c>
      <c r="AN98" s="15">
        <v>0</v>
      </c>
      <c r="AO98" s="15">
        <v>827.51</v>
      </c>
      <c r="AP98" s="15">
        <v>0</v>
      </c>
      <c r="AQ98" s="15">
        <v>-64.8</v>
      </c>
      <c r="AR98" s="15">
        <v>0</v>
      </c>
      <c r="AS98" s="15">
        <v>3932.4</v>
      </c>
      <c r="AT98" s="15">
        <v>2456.4899999999998</v>
      </c>
      <c r="AU98" s="15">
        <v>0</v>
      </c>
      <c r="AV98" s="15">
        <v>3979.11</v>
      </c>
      <c r="AW98" s="15">
        <v>6275.26</v>
      </c>
      <c r="AX98" s="15">
        <v>377497.65</v>
      </c>
      <c r="AY98" s="15">
        <v>0</v>
      </c>
      <c r="AZ98" s="15">
        <v>0</v>
      </c>
      <c r="BA98" s="15">
        <v>8426.9599999999991</v>
      </c>
      <c r="BB98" s="15">
        <v>0</v>
      </c>
      <c r="BC98" s="15">
        <v>12829.36</v>
      </c>
      <c r="BD98" s="15">
        <v>7958.6</v>
      </c>
      <c r="BE98" s="15">
        <v>0</v>
      </c>
      <c r="BF98" s="15">
        <v>7958.6</v>
      </c>
      <c r="BG98" s="15">
        <v>1500.4</v>
      </c>
      <c r="BH98" s="15">
        <v>3371.34</v>
      </c>
      <c r="BI98" s="15">
        <v>4898.04</v>
      </c>
      <c r="BJ98" s="15">
        <v>3403.08</v>
      </c>
      <c r="BK98" s="15">
        <v>0</v>
      </c>
      <c r="BL98" s="15">
        <v>1090.22</v>
      </c>
      <c r="BM98" s="15">
        <v>27590.18</v>
      </c>
      <c r="BN98" s="15">
        <v>2319.44</v>
      </c>
      <c r="BO98" s="15">
        <v>0</v>
      </c>
      <c r="BP98" s="15">
        <v>0</v>
      </c>
      <c r="BQ98" s="15">
        <v>0</v>
      </c>
      <c r="BR98" s="15">
        <v>82024.460000000006</v>
      </c>
      <c r="BS98" s="15">
        <v>0</v>
      </c>
      <c r="BT98" s="15">
        <v>0</v>
      </c>
      <c r="BU98" s="15">
        <v>1884.98</v>
      </c>
      <c r="BV98" s="15">
        <v>192.4</v>
      </c>
      <c r="BW98" s="15">
        <v>1670.08</v>
      </c>
      <c r="BX98" s="15">
        <v>1862.33</v>
      </c>
      <c r="BY98" s="15">
        <v>106269.97</v>
      </c>
      <c r="BZ98" s="15">
        <v>0</v>
      </c>
      <c r="CA98" s="15">
        <v>0</v>
      </c>
      <c r="CB98" s="15">
        <v>263887</v>
      </c>
      <c r="CC98" s="15">
        <v>0</v>
      </c>
      <c r="CD98" s="15">
        <v>0</v>
      </c>
      <c r="CE98" s="15">
        <v>9548.25</v>
      </c>
      <c r="CF98" s="15">
        <v>1825.48</v>
      </c>
      <c r="CG98" s="15">
        <v>4875</v>
      </c>
      <c r="CH98" s="15">
        <v>0</v>
      </c>
      <c r="CI98" s="15">
        <v>17826</v>
      </c>
      <c r="CJ98" s="15">
        <v>1712</v>
      </c>
      <c r="CK98" s="15">
        <v>3819.97</v>
      </c>
      <c r="CL98" s="15"/>
      <c r="CM98" s="15"/>
      <c r="CN98" s="15"/>
      <c r="CO98" s="15"/>
      <c r="CP98" s="15"/>
      <c r="CQ98" s="15"/>
      <c r="CR98" s="15"/>
    </row>
    <row r="99" spans="1:96" x14ac:dyDescent="0.2">
      <c r="A99" s="1" t="s">
        <v>232</v>
      </c>
      <c r="B99" s="1"/>
      <c r="C99" s="1"/>
      <c r="D99" s="15">
        <v>0</v>
      </c>
      <c r="E99" s="15">
        <v>31288</v>
      </c>
      <c r="F99" s="15">
        <v>29347.71</v>
      </c>
      <c r="G99" s="15">
        <v>0</v>
      </c>
      <c r="H99" s="15">
        <v>1200</v>
      </c>
      <c r="I99" s="15">
        <v>60334</v>
      </c>
      <c r="J99" s="15">
        <v>0</v>
      </c>
      <c r="K99" s="15">
        <v>12899</v>
      </c>
      <c r="L99" s="15">
        <v>0</v>
      </c>
      <c r="M99" s="15">
        <v>5220</v>
      </c>
      <c r="N99" s="15">
        <v>0</v>
      </c>
      <c r="O99" s="15">
        <v>200000</v>
      </c>
      <c r="P99" s="15">
        <v>0</v>
      </c>
      <c r="Q99" s="15">
        <v>1500</v>
      </c>
      <c r="R99" s="15">
        <v>0</v>
      </c>
      <c r="S99" s="15">
        <v>0</v>
      </c>
      <c r="T99" s="15">
        <v>18172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20499</v>
      </c>
      <c r="AD99" s="15">
        <v>0</v>
      </c>
      <c r="AE99" s="15">
        <v>0</v>
      </c>
      <c r="AF99" s="15">
        <v>0</v>
      </c>
      <c r="AG99" s="15">
        <v>0</v>
      </c>
      <c r="AH99" s="15">
        <v>39675.06</v>
      </c>
      <c r="AI99" s="15">
        <v>0</v>
      </c>
      <c r="AJ99" s="15">
        <v>6139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90803.23</v>
      </c>
      <c r="AR99" s="15">
        <v>1242.27</v>
      </c>
      <c r="AS99" s="15">
        <v>0</v>
      </c>
      <c r="AT99" s="15">
        <v>0</v>
      </c>
      <c r="AU99" s="15">
        <v>110760</v>
      </c>
      <c r="AV99" s="15">
        <v>0</v>
      </c>
      <c r="AW99" s="15">
        <v>0</v>
      </c>
      <c r="AX99" s="15">
        <v>50202.64</v>
      </c>
      <c r="AY99" s="15">
        <v>25000</v>
      </c>
      <c r="AZ99" s="15">
        <v>0</v>
      </c>
      <c r="BA99" s="15">
        <v>0</v>
      </c>
      <c r="BB99" s="15">
        <v>0</v>
      </c>
      <c r="BC99" s="15">
        <v>0</v>
      </c>
      <c r="BD99" s="15">
        <v>1720</v>
      </c>
      <c r="BE99" s="15">
        <v>0</v>
      </c>
      <c r="BF99" s="15">
        <v>1720</v>
      </c>
      <c r="BG99" s="15">
        <v>250</v>
      </c>
      <c r="BH99" s="15">
        <v>5542.41</v>
      </c>
      <c r="BI99" s="15">
        <v>6000</v>
      </c>
      <c r="BJ99" s="15">
        <v>1500</v>
      </c>
      <c r="BK99" s="15">
        <v>0</v>
      </c>
      <c r="BL99" s="15">
        <v>5488.04</v>
      </c>
      <c r="BM99" s="15">
        <v>25624</v>
      </c>
      <c r="BN99" s="15">
        <v>2049</v>
      </c>
      <c r="BO99" s="15">
        <v>0</v>
      </c>
      <c r="BP99" s="15">
        <v>0</v>
      </c>
      <c r="BQ99" s="15">
        <v>100</v>
      </c>
      <c r="BR99" s="15">
        <v>0</v>
      </c>
      <c r="BS99" s="15">
        <v>0</v>
      </c>
      <c r="BT99" s="15">
        <v>868028.85</v>
      </c>
      <c r="BU99" s="15">
        <v>0</v>
      </c>
      <c r="BV99" s="15">
        <v>417.18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185706</v>
      </c>
      <c r="CC99" s="15">
        <v>0</v>
      </c>
      <c r="CD99" s="15">
        <v>0</v>
      </c>
      <c r="CE99" s="15">
        <v>6436.99</v>
      </c>
      <c r="CF99" s="15">
        <v>0</v>
      </c>
      <c r="CG99" s="15">
        <v>0</v>
      </c>
      <c r="CH99" s="15">
        <v>0</v>
      </c>
      <c r="CI99" s="15">
        <v>11580</v>
      </c>
      <c r="CJ99" s="15">
        <v>0</v>
      </c>
      <c r="CK99" s="15">
        <v>500</v>
      </c>
      <c r="CL99" s="15"/>
      <c r="CM99" s="15"/>
      <c r="CN99" s="15"/>
      <c r="CO99" s="15"/>
      <c r="CP99" s="15"/>
      <c r="CQ99" s="15"/>
      <c r="CR99" s="15"/>
    </row>
    <row r="100" spans="1:96" x14ac:dyDescent="0.2">
      <c r="A100" s="1" t="s">
        <v>233</v>
      </c>
      <c r="B100" s="1"/>
      <c r="C100" s="1"/>
      <c r="D100" s="15">
        <v>158597.76000000001</v>
      </c>
      <c r="E100" s="15">
        <v>9030960</v>
      </c>
      <c r="F100" s="15">
        <v>3847902.47</v>
      </c>
      <c r="G100" s="15">
        <v>1006227.7</v>
      </c>
      <c r="H100" s="15">
        <v>2775295.89</v>
      </c>
      <c r="I100" s="15">
        <v>6128219.5199999996</v>
      </c>
      <c r="J100" s="15">
        <v>782359.05</v>
      </c>
      <c r="K100" s="15">
        <v>5521640</v>
      </c>
      <c r="L100" s="15">
        <v>2472126.75</v>
      </c>
      <c r="M100" s="15">
        <v>511312.93</v>
      </c>
      <c r="N100" s="15">
        <v>36361</v>
      </c>
      <c r="O100" s="15">
        <v>3315639.3</v>
      </c>
      <c r="P100" s="15">
        <v>50711.78</v>
      </c>
      <c r="Q100" s="15">
        <v>100004.61</v>
      </c>
      <c r="R100" s="15">
        <v>0</v>
      </c>
      <c r="S100" s="15">
        <v>726585.66</v>
      </c>
      <c r="T100" s="15">
        <v>10984901</v>
      </c>
      <c r="U100" s="15">
        <v>306369.78000000003</v>
      </c>
      <c r="V100" s="15">
        <v>37745670</v>
      </c>
      <c r="W100" s="15">
        <v>884677.41</v>
      </c>
      <c r="X100" s="15">
        <v>187822.2</v>
      </c>
      <c r="Y100" s="15">
        <v>1660716.22</v>
      </c>
      <c r="Z100" s="15">
        <v>2214774.25</v>
      </c>
      <c r="AA100" s="15">
        <v>391604.75</v>
      </c>
      <c r="AB100" s="15">
        <v>42797.8</v>
      </c>
      <c r="AC100" s="15">
        <v>3559152.01</v>
      </c>
      <c r="AD100" s="15">
        <v>4402659.5599999996</v>
      </c>
      <c r="AE100" s="15">
        <v>4259868.51</v>
      </c>
      <c r="AF100" s="15">
        <v>142791.04999999999</v>
      </c>
      <c r="AG100" s="15">
        <v>807570.82</v>
      </c>
      <c r="AH100" s="15">
        <v>5693147.9699999997</v>
      </c>
      <c r="AI100" s="15">
        <v>2162367.2000000002</v>
      </c>
      <c r="AJ100" s="15">
        <v>2149955</v>
      </c>
      <c r="AK100" s="15">
        <v>98940.15</v>
      </c>
      <c r="AL100" s="15">
        <v>20949998.899999999</v>
      </c>
      <c r="AM100" s="15">
        <v>46040.6</v>
      </c>
      <c r="AN100" s="15">
        <v>164125.74</v>
      </c>
      <c r="AO100" s="15">
        <v>15534484.289999999</v>
      </c>
      <c r="AP100" s="15">
        <v>255151400</v>
      </c>
      <c r="AQ100" s="15">
        <v>37549902.789999999</v>
      </c>
      <c r="AR100" s="15">
        <v>1666909.55</v>
      </c>
      <c r="AS100" s="15">
        <v>394996.82</v>
      </c>
      <c r="AT100" s="15">
        <v>1794747.1</v>
      </c>
      <c r="AU100" s="15">
        <v>8901060.9100000001</v>
      </c>
      <c r="AV100" s="15">
        <v>828411.63</v>
      </c>
      <c r="AW100" s="15">
        <v>862749.14</v>
      </c>
      <c r="AX100" s="15">
        <v>14075541.17</v>
      </c>
      <c r="AY100" s="15">
        <v>544055.52</v>
      </c>
      <c r="AZ100" s="15">
        <v>523913.25</v>
      </c>
      <c r="BA100" s="15">
        <v>2714354.68</v>
      </c>
      <c r="BB100" s="15">
        <v>11440</v>
      </c>
      <c r="BC100" s="15">
        <v>3677282.87</v>
      </c>
      <c r="BD100" s="15">
        <v>6896734.3399999999</v>
      </c>
      <c r="BE100" s="15">
        <v>4254829.28</v>
      </c>
      <c r="BF100" s="15">
        <v>2641905.06</v>
      </c>
      <c r="BG100" s="15">
        <v>1241397.08</v>
      </c>
      <c r="BH100" s="15">
        <v>2257885.6800000002</v>
      </c>
      <c r="BI100" s="15">
        <v>2315185.88</v>
      </c>
      <c r="BJ100" s="15">
        <v>299135.03000000003</v>
      </c>
      <c r="BK100" s="15">
        <v>8402590.5800000001</v>
      </c>
      <c r="BL100" s="15">
        <v>929959.79</v>
      </c>
      <c r="BM100" s="15">
        <v>1318091.23</v>
      </c>
      <c r="BN100" s="15">
        <v>3907681.95</v>
      </c>
      <c r="BO100" s="15">
        <v>693825.1</v>
      </c>
      <c r="BP100" s="15">
        <v>2986389</v>
      </c>
      <c r="BQ100" s="15">
        <v>381232.74</v>
      </c>
      <c r="BR100" s="15">
        <v>3149121.26</v>
      </c>
      <c r="BS100" s="15">
        <v>296408.32000000001</v>
      </c>
      <c r="BT100" s="15">
        <v>30866184</v>
      </c>
      <c r="BU100" s="15">
        <v>0</v>
      </c>
      <c r="BV100" s="15">
        <v>200256.94</v>
      </c>
      <c r="BW100" s="15">
        <v>241208.85</v>
      </c>
      <c r="BX100" s="15">
        <v>1230004.44</v>
      </c>
      <c r="BY100" s="15">
        <v>4567108.25</v>
      </c>
      <c r="BZ100" s="15">
        <v>440419</v>
      </c>
      <c r="CA100" s="15">
        <v>137019980.88</v>
      </c>
      <c r="CB100" s="15">
        <v>10556897</v>
      </c>
      <c r="CC100" s="15">
        <v>644960.31999999995</v>
      </c>
      <c r="CD100" s="15">
        <v>5998960.8399999999</v>
      </c>
      <c r="CE100" s="15">
        <v>1634332</v>
      </c>
      <c r="CF100" s="15">
        <v>292370.81</v>
      </c>
      <c r="CG100" s="15">
        <v>215250</v>
      </c>
      <c r="CH100" s="15">
        <v>195751.17</v>
      </c>
      <c r="CI100" s="15">
        <v>1562492</v>
      </c>
      <c r="CJ100" s="15">
        <v>4128556.17</v>
      </c>
      <c r="CK100" s="15">
        <v>1673186.23</v>
      </c>
      <c r="CL100" s="15"/>
      <c r="CM100" s="15"/>
      <c r="CN100" s="15"/>
      <c r="CO100" s="15"/>
      <c r="CP100" s="15"/>
      <c r="CQ100" s="15"/>
      <c r="CR100" s="15"/>
    </row>
    <row r="101" spans="1:96" x14ac:dyDescent="0.2">
      <c r="A101" s="1" t="s">
        <v>234</v>
      </c>
      <c r="B101" s="1"/>
      <c r="C101" s="1"/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15835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30060.720000000001</v>
      </c>
      <c r="AA101" s="15">
        <v>0</v>
      </c>
      <c r="AB101" s="15">
        <v>0</v>
      </c>
      <c r="AC101" s="15">
        <v>0</v>
      </c>
      <c r="AD101" s="15">
        <v>620.72</v>
      </c>
      <c r="AE101" s="15">
        <v>0</v>
      </c>
      <c r="AF101" s="15">
        <v>620.72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63860.45</v>
      </c>
      <c r="AP101" s="15">
        <v>0</v>
      </c>
      <c r="AQ101" s="15">
        <v>2137.46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2081.69</v>
      </c>
      <c r="BN101" s="15">
        <v>0</v>
      </c>
      <c r="BO101" s="15">
        <v>0</v>
      </c>
      <c r="BP101" s="15">
        <v>-112425</v>
      </c>
      <c r="BQ101" s="15">
        <v>0</v>
      </c>
      <c r="BR101" s="15">
        <v>0</v>
      </c>
      <c r="BS101" s="15">
        <v>0</v>
      </c>
      <c r="BT101" s="15">
        <v>-1200034.3799999999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-10982.12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/>
      <c r="CM101" s="15"/>
      <c r="CN101" s="15"/>
      <c r="CO101" s="15"/>
      <c r="CP101" s="15"/>
      <c r="CQ101" s="15"/>
      <c r="CR101" s="15"/>
    </row>
    <row r="102" spans="1:96" x14ac:dyDescent="0.2">
      <c r="A102" s="1" t="s">
        <v>273</v>
      </c>
      <c r="B102" s="1"/>
      <c r="C102" s="1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-8664.7800000000007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0.87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-1031280.43</v>
      </c>
      <c r="AM102" s="15">
        <v>0</v>
      </c>
      <c r="AN102" s="15">
        <v>0</v>
      </c>
      <c r="AO102" s="15">
        <v>12100.99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-94839.58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17036.14</v>
      </c>
      <c r="BJ102" s="15">
        <v>-15850.11</v>
      </c>
      <c r="BK102" s="15">
        <v>-240759.39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-23812.04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/>
      <c r="CM102" s="15"/>
      <c r="CN102" s="15"/>
      <c r="CO102" s="15"/>
      <c r="CP102" s="15"/>
      <c r="CQ102" s="15"/>
      <c r="CR102" s="15"/>
    </row>
    <row r="103" spans="1:96" x14ac:dyDescent="0.2">
      <c r="A103" s="1" t="s">
        <v>235</v>
      </c>
      <c r="B103" s="1"/>
      <c r="C103" s="1"/>
      <c r="D103" s="15">
        <v>17601.509999999998</v>
      </c>
      <c r="E103" s="15">
        <v>3266678</v>
      </c>
      <c r="F103" s="15">
        <v>1460009.99</v>
      </c>
      <c r="G103" s="15">
        <v>405418.32</v>
      </c>
      <c r="H103" s="15">
        <v>2149930.7400000002</v>
      </c>
      <c r="I103" s="15">
        <v>3569322.88</v>
      </c>
      <c r="J103" s="15">
        <v>337277.86</v>
      </c>
      <c r="K103" s="15">
        <v>2360042</v>
      </c>
      <c r="L103" s="15">
        <v>1573965.58</v>
      </c>
      <c r="M103" s="15">
        <v>389567.48</v>
      </c>
      <c r="N103" s="15">
        <v>14771</v>
      </c>
      <c r="O103" s="15">
        <v>2009246</v>
      </c>
      <c r="P103" s="15">
        <v>59034.69</v>
      </c>
      <c r="Q103" s="15">
        <v>881.67</v>
      </c>
      <c r="R103" s="15">
        <v>0</v>
      </c>
      <c r="S103" s="15">
        <v>302244.38</v>
      </c>
      <c r="T103" s="15">
        <v>5253926</v>
      </c>
      <c r="U103" s="15">
        <v>271701.77</v>
      </c>
      <c r="V103" s="15">
        <v>18813693</v>
      </c>
      <c r="W103" s="15">
        <v>602702.62</v>
      </c>
      <c r="X103" s="15">
        <v>229722.46</v>
      </c>
      <c r="Y103" s="15">
        <v>666961.46</v>
      </c>
      <c r="Z103" s="15">
        <v>1182785.3999999999</v>
      </c>
      <c r="AA103" s="15">
        <v>1199.9100000000001</v>
      </c>
      <c r="AB103" s="15">
        <v>1074.76</v>
      </c>
      <c r="AC103" s="15">
        <v>1256935.3999999999</v>
      </c>
      <c r="AD103" s="15">
        <v>4411936.1900000004</v>
      </c>
      <c r="AE103" s="15">
        <v>4397364.9400000004</v>
      </c>
      <c r="AF103" s="15">
        <v>14571.25</v>
      </c>
      <c r="AG103" s="15">
        <v>486595.54</v>
      </c>
      <c r="AH103" s="15">
        <v>2838169.84</v>
      </c>
      <c r="AI103" s="15">
        <v>878326.26</v>
      </c>
      <c r="AJ103" s="15">
        <v>1452646</v>
      </c>
      <c r="AK103" s="15">
        <v>70397.38</v>
      </c>
      <c r="AL103" s="15">
        <v>9371790.1199999992</v>
      </c>
      <c r="AM103" s="15">
        <v>19650.55</v>
      </c>
      <c r="AN103" s="15">
        <v>119754.54</v>
      </c>
      <c r="AO103" s="15">
        <v>10403991.640000002</v>
      </c>
      <c r="AP103" s="15">
        <v>120083200</v>
      </c>
      <c r="AQ103" s="15">
        <v>15430829.49</v>
      </c>
      <c r="AR103" s="15">
        <v>786849.48</v>
      </c>
      <c r="AS103" s="15">
        <v>219398.91</v>
      </c>
      <c r="AT103" s="15">
        <v>779812.96</v>
      </c>
      <c r="AU103" s="15">
        <v>4957610.2699999996</v>
      </c>
      <c r="AV103" s="15">
        <v>599524.34</v>
      </c>
      <c r="AW103" s="15">
        <v>183507.27</v>
      </c>
      <c r="AX103" s="15">
        <v>4497789.55</v>
      </c>
      <c r="AY103" s="15">
        <v>342416.08</v>
      </c>
      <c r="AZ103" s="15">
        <v>31762.06</v>
      </c>
      <c r="BA103" s="15">
        <v>1184751.69</v>
      </c>
      <c r="BB103" s="15">
        <v>5625</v>
      </c>
      <c r="BC103" s="15">
        <v>1634973.87</v>
      </c>
      <c r="BD103" s="15">
        <v>2821413.06</v>
      </c>
      <c r="BE103" s="15">
        <v>2299891.17</v>
      </c>
      <c r="BF103" s="15">
        <v>521521.89</v>
      </c>
      <c r="BG103" s="15">
        <v>759212.94</v>
      </c>
      <c r="BH103" s="15">
        <v>1220014.46</v>
      </c>
      <c r="BI103" s="15">
        <v>1019729.1</v>
      </c>
      <c r="BJ103" s="15">
        <v>138035.10999999999</v>
      </c>
      <c r="BK103" s="15">
        <v>5210561.1100000003</v>
      </c>
      <c r="BL103" s="15">
        <v>489482.53</v>
      </c>
      <c r="BM103" s="15">
        <v>654794.69999999995</v>
      </c>
      <c r="BN103" s="15">
        <v>1967072.77</v>
      </c>
      <c r="BO103" s="15">
        <v>404973.32</v>
      </c>
      <c r="BP103" s="15">
        <v>2954407</v>
      </c>
      <c r="BQ103" s="15">
        <v>190603.87</v>
      </c>
      <c r="BR103" s="15">
        <v>1514411.09</v>
      </c>
      <c r="BS103" s="15">
        <v>346501.51</v>
      </c>
      <c r="BT103" s="15">
        <v>18264524.350000001</v>
      </c>
      <c r="BU103" s="15">
        <v>577591.41</v>
      </c>
      <c r="BV103" s="15">
        <v>95335.4</v>
      </c>
      <c r="BW103" s="15">
        <v>142283.17000000001</v>
      </c>
      <c r="BX103" s="15">
        <v>650978.12</v>
      </c>
      <c r="BY103" s="15">
        <v>308338.01</v>
      </c>
      <c r="BZ103" s="15">
        <v>19023.439999999999</v>
      </c>
      <c r="CA103" s="15">
        <v>72128744.600000009</v>
      </c>
      <c r="CB103" s="15">
        <v>5224695</v>
      </c>
      <c r="CC103" s="15">
        <v>224580</v>
      </c>
      <c r="CD103" s="15">
        <v>3733097.27</v>
      </c>
      <c r="CE103" s="15">
        <v>897121.96</v>
      </c>
      <c r="CF103" s="15">
        <v>134651.67000000001</v>
      </c>
      <c r="CG103" s="15">
        <v>86543</v>
      </c>
      <c r="CH103" s="15">
        <v>90611.71</v>
      </c>
      <c r="CI103" s="15">
        <v>1225775</v>
      </c>
      <c r="CJ103" s="15">
        <v>2103609.5299999998</v>
      </c>
      <c r="CK103" s="15">
        <v>804987.44</v>
      </c>
      <c r="CL103" s="15"/>
      <c r="CM103" s="15"/>
      <c r="CN103" s="15"/>
      <c r="CO103" s="15"/>
      <c r="CP103" s="15"/>
      <c r="CQ103" s="15"/>
      <c r="CR103" s="15"/>
    </row>
    <row r="104" spans="1:96" x14ac:dyDescent="0.2">
      <c r="A104" s="1" t="s">
        <v>236</v>
      </c>
      <c r="B104" s="1"/>
      <c r="C104" s="1"/>
      <c r="D104" s="15">
        <v>2349</v>
      </c>
      <c r="E104" s="15">
        <v>5450000</v>
      </c>
      <c r="F104" s="15">
        <v>1309920.05</v>
      </c>
      <c r="G104" s="15">
        <v>730869</v>
      </c>
      <c r="H104" s="15">
        <v>975353</v>
      </c>
      <c r="I104" s="15">
        <v>2913085.11</v>
      </c>
      <c r="J104" s="15">
        <v>260037</v>
      </c>
      <c r="K104" s="15">
        <v>2816523</v>
      </c>
      <c r="L104" s="15">
        <v>220432.34</v>
      </c>
      <c r="M104" s="15">
        <v>451826.38</v>
      </c>
      <c r="N104" s="15">
        <v>0</v>
      </c>
      <c r="O104" s="15">
        <v>1572951</v>
      </c>
      <c r="P104" s="15">
        <v>579.79999999999995</v>
      </c>
      <c r="Q104" s="15">
        <v>39414</v>
      </c>
      <c r="R104" s="15">
        <v>0</v>
      </c>
      <c r="S104" s="15">
        <v>594125</v>
      </c>
      <c r="T104" s="15">
        <v>-4650300</v>
      </c>
      <c r="U104" s="15">
        <v>7181.47</v>
      </c>
      <c r="V104" s="15">
        <v>10580312</v>
      </c>
      <c r="W104" s="15">
        <v>355558</v>
      </c>
      <c r="X104" s="15">
        <v>0</v>
      </c>
      <c r="Y104" s="15">
        <v>906154</v>
      </c>
      <c r="Z104" s="15">
        <v>1358000</v>
      </c>
      <c r="AA104" s="15">
        <v>-12447</v>
      </c>
      <c r="AB104" s="15">
        <v>0</v>
      </c>
      <c r="AC104" s="15">
        <v>96587.26</v>
      </c>
      <c r="AD104" s="15">
        <v>353965</v>
      </c>
      <c r="AE104" s="15">
        <v>342712</v>
      </c>
      <c r="AF104" s="15">
        <v>11253</v>
      </c>
      <c r="AG104" s="15">
        <v>242851.58</v>
      </c>
      <c r="AH104" s="15">
        <v>4270764</v>
      </c>
      <c r="AI104" s="15">
        <v>873340</v>
      </c>
      <c r="AJ104" s="15">
        <v>553487</v>
      </c>
      <c r="AK104" s="15">
        <v>-29259</v>
      </c>
      <c r="AL104" s="15">
        <v>7878577.8100000005</v>
      </c>
      <c r="AM104" s="15">
        <v>-10211</v>
      </c>
      <c r="AN104" s="15">
        <v>94371</v>
      </c>
      <c r="AO104" s="15">
        <v>11800090</v>
      </c>
      <c r="AP104" s="15">
        <v>77393200</v>
      </c>
      <c r="AQ104" s="15">
        <v>13966599</v>
      </c>
      <c r="AR104" s="15">
        <v>348401.89</v>
      </c>
      <c r="AS104" s="15">
        <v>4653</v>
      </c>
      <c r="AT104" s="15">
        <v>1585378</v>
      </c>
      <c r="AU104" s="15">
        <v>3334422</v>
      </c>
      <c r="AV104" s="15">
        <v>288407</v>
      </c>
      <c r="AW104" s="15">
        <v>493269</v>
      </c>
      <c r="AX104" s="15">
        <v>5334000</v>
      </c>
      <c r="AY104" s="15">
        <v>487037</v>
      </c>
      <c r="AZ104" s="15">
        <v>587000</v>
      </c>
      <c r="BA104" s="15">
        <v>1214189.6000000001</v>
      </c>
      <c r="BB104" s="15">
        <v>0</v>
      </c>
      <c r="BC104" s="15">
        <v>2189397.1</v>
      </c>
      <c r="BD104" s="15">
        <v>4189894.34</v>
      </c>
      <c r="BE104" s="15">
        <v>1884978</v>
      </c>
      <c r="BF104" s="15">
        <v>2304916.34</v>
      </c>
      <c r="BG104" s="15">
        <v>211742</v>
      </c>
      <c r="BH104" s="15">
        <v>357823</v>
      </c>
      <c r="BI104" s="15">
        <v>1210746.44</v>
      </c>
      <c r="BJ104" s="15">
        <v>40972</v>
      </c>
      <c r="BK104" s="15">
        <v>5789968.2800000003</v>
      </c>
      <c r="BL104" s="15">
        <v>513187</v>
      </c>
      <c r="BM104" s="15">
        <v>477000</v>
      </c>
      <c r="BN104" s="15">
        <v>2281864.2599999998</v>
      </c>
      <c r="BO104" s="15">
        <v>75370</v>
      </c>
      <c r="BP104" s="15">
        <v>391000</v>
      </c>
      <c r="BQ104" s="15">
        <v>138155.16</v>
      </c>
      <c r="BR104" s="15">
        <v>1382741.7</v>
      </c>
      <c r="BS104" s="15">
        <v>-82789.41</v>
      </c>
      <c r="BT104" s="15">
        <v>14099762.34</v>
      </c>
      <c r="BU104" s="15">
        <v>48358</v>
      </c>
      <c r="BV104" s="15">
        <v>39826</v>
      </c>
      <c r="BW104" s="15">
        <v>28541</v>
      </c>
      <c r="BX104" s="15">
        <v>636248</v>
      </c>
      <c r="BY104" s="15">
        <v>610000</v>
      </c>
      <c r="BZ104" s="15">
        <v>187056</v>
      </c>
      <c r="CA104" s="15">
        <v>42395274</v>
      </c>
      <c r="CB104" s="15">
        <v>5399644</v>
      </c>
      <c r="CC104" s="15">
        <v>393483.97</v>
      </c>
      <c r="CD104" s="15">
        <v>2992778.36</v>
      </c>
      <c r="CE104" s="15">
        <v>683071.4</v>
      </c>
      <c r="CF104" s="15">
        <v>-8073</v>
      </c>
      <c r="CG104" s="15">
        <v>31050</v>
      </c>
      <c r="CH104" s="15">
        <v>0</v>
      </c>
      <c r="CI104" s="15">
        <v>541000</v>
      </c>
      <c r="CJ104" s="15">
        <v>3268636</v>
      </c>
      <c r="CK104" s="15">
        <v>572462.56000000006</v>
      </c>
      <c r="CL104" s="15"/>
      <c r="CM104" s="15"/>
      <c r="CN104" s="15"/>
      <c r="CO104" s="15"/>
      <c r="CP104" s="15"/>
      <c r="CQ104" s="15"/>
      <c r="CR104" s="15"/>
    </row>
    <row r="105" spans="1:96" x14ac:dyDescent="0.2">
      <c r="A105" s="1" t="s">
        <v>237</v>
      </c>
      <c r="B105" s="1"/>
      <c r="C105" s="1"/>
      <c r="D105" s="15">
        <v>0</v>
      </c>
      <c r="E105" s="15">
        <v>361501</v>
      </c>
      <c r="F105" s="15">
        <v>278910.59000000003</v>
      </c>
      <c r="G105" s="15">
        <v>96357.74</v>
      </c>
      <c r="H105" s="15">
        <v>220325.77</v>
      </c>
      <c r="I105" s="15">
        <v>562328.87</v>
      </c>
      <c r="J105" s="15">
        <v>8256</v>
      </c>
      <c r="K105" s="15">
        <v>0</v>
      </c>
      <c r="L105" s="15">
        <v>148776.06</v>
      </c>
      <c r="M105" s="15">
        <v>35005.46</v>
      </c>
      <c r="N105" s="15">
        <v>7578.46</v>
      </c>
      <c r="O105" s="15">
        <v>0</v>
      </c>
      <c r="P105" s="15">
        <v>0</v>
      </c>
      <c r="Q105" s="15">
        <v>0</v>
      </c>
      <c r="R105" s="15">
        <v>0</v>
      </c>
      <c r="S105" s="15">
        <v>37111.9</v>
      </c>
      <c r="T105" s="15">
        <v>1252162</v>
      </c>
      <c r="U105" s="15">
        <v>21271.63</v>
      </c>
      <c r="V105" s="15">
        <v>1890708</v>
      </c>
      <c r="W105" s="15">
        <v>37435.82</v>
      </c>
      <c r="X105" s="15">
        <v>16705</v>
      </c>
      <c r="Y105" s="15">
        <v>65058</v>
      </c>
      <c r="Z105" s="15">
        <v>175540.45</v>
      </c>
      <c r="AA105" s="15">
        <v>14652.2</v>
      </c>
      <c r="AB105" s="15">
        <v>0</v>
      </c>
      <c r="AC105" s="15">
        <v>215449.13</v>
      </c>
      <c r="AD105" s="15">
        <v>297640</v>
      </c>
      <c r="AE105" s="15">
        <v>289097</v>
      </c>
      <c r="AF105" s="15">
        <v>8543</v>
      </c>
      <c r="AG105" s="15">
        <v>31990.46</v>
      </c>
      <c r="AH105" s="15">
        <v>175.34</v>
      </c>
      <c r="AI105" s="15">
        <v>136010.75</v>
      </c>
      <c r="AJ105" s="15">
        <v>151316</v>
      </c>
      <c r="AK105" s="15">
        <v>0</v>
      </c>
      <c r="AL105" s="15">
        <v>1415056.57</v>
      </c>
      <c r="AM105" s="15">
        <v>0</v>
      </c>
      <c r="AN105" s="15">
        <v>25634.080000000002</v>
      </c>
      <c r="AO105" s="15">
        <v>715082</v>
      </c>
      <c r="AP105" s="15">
        <v>15557700</v>
      </c>
      <c r="AQ105" s="15">
        <v>2760079.78</v>
      </c>
      <c r="AR105" s="15">
        <v>44532.51</v>
      </c>
      <c r="AS105" s="15">
        <v>12397.09</v>
      </c>
      <c r="AT105" s="15">
        <v>163365.42000000001</v>
      </c>
      <c r="AU105" s="15">
        <v>527007.73</v>
      </c>
      <c r="AV105" s="15">
        <v>30191.45</v>
      </c>
      <c r="AW105" s="15">
        <v>9675.84</v>
      </c>
      <c r="AX105" s="15">
        <v>0</v>
      </c>
      <c r="AY105" s="15">
        <v>0</v>
      </c>
      <c r="AZ105" s="15">
        <v>31305.61</v>
      </c>
      <c r="BA105" s="15">
        <v>70000.5</v>
      </c>
      <c r="BB105" s="15">
        <v>0</v>
      </c>
      <c r="BC105" s="15">
        <v>271856.84999999998</v>
      </c>
      <c r="BD105" s="15">
        <v>-1170793.24</v>
      </c>
      <c r="BE105" s="15">
        <v>198353.51</v>
      </c>
      <c r="BF105" s="15">
        <v>-1369146.75</v>
      </c>
      <c r="BG105" s="15">
        <v>58843.11</v>
      </c>
      <c r="BH105" s="15">
        <v>155723.76</v>
      </c>
      <c r="BI105" s="15">
        <v>80390.899999999994</v>
      </c>
      <c r="BJ105" s="15">
        <v>2547.9499999999998</v>
      </c>
      <c r="BK105" s="15">
        <v>613373.09</v>
      </c>
      <c r="BL105" s="15">
        <v>11243</v>
      </c>
      <c r="BM105" s="15">
        <v>68096.22</v>
      </c>
      <c r="BN105" s="15">
        <v>238179.92</v>
      </c>
      <c r="BO105" s="15">
        <v>22850</v>
      </c>
      <c r="BP105" s="15">
        <v>149714</v>
      </c>
      <c r="BQ105" s="15">
        <v>0</v>
      </c>
      <c r="BR105" s="15">
        <v>106999.27</v>
      </c>
      <c r="BS105" s="15">
        <v>86804.56</v>
      </c>
      <c r="BT105" s="15">
        <v>2224318.29</v>
      </c>
      <c r="BU105" s="15">
        <v>0</v>
      </c>
      <c r="BV105" s="15">
        <v>21650.799999999999</v>
      </c>
      <c r="BW105" s="15">
        <v>0</v>
      </c>
      <c r="BX105" s="15">
        <v>122450.42</v>
      </c>
      <c r="BY105" s="15">
        <v>218000</v>
      </c>
      <c r="BZ105" s="15">
        <v>0</v>
      </c>
      <c r="CA105" s="15">
        <v>10830667.16</v>
      </c>
      <c r="CB105" s="15">
        <v>207</v>
      </c>
      <c r="CC105" s="15">
        <v>26644.44</v>
      </c>
      <c r="CD105" s="15">
        <v>335120.77</v>
      </c>
      <c r="CE105" s="15">
        <v>60000</v>
      </c>
      <c r="CF105" s="15">
        <v>10504.16</v>
      </c>
      <c r="CG105" s="15">
        <v>0</v>
      </c>
      <c r="CH105" s="15">
        <v>2201.88</v>
      </c>
      <c r="CI105" s="15">
        <v>118449</v>
      </c>
      <c r="CJ105" s="15">
        <v>0</v>
      </c>
      <c r="CK105" s="15">
        <v>124838.3</v>
      </c>
      <c r="CL105" s="15"/>
      <c r="CM105" s="15"/>
      <c r="CN105" s="15"/>
      <c r="CO105" s="15"/>
      <c r="CP105" s="15"/>
      <c r="CQ105" s="15"/>
      <c r="CR105" s="15"/>
    </row>
    <row r="106" spans="1:96" x14ac:dyDescent="0.2">
      <c r="A106" s="1" t="s">
        <v>238</v>
      </c>
      <c r="B106" s="1"/>
      <c r="C106" s="1"/>
      <c r="D106" s="15">
        <v>0</v>
      </c>
      <c r="E106" s="15">
        <v>0</v>
      </c>
      <c r="F106" s="15">
        <v>155017.44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120</v>
      </c>
      <c r="M106" s="15">
        <v>0</v>
      </c>
      <c r="N106" s="15">
        <v>0</v>
      </c>
      <c r="O106" s="15">
        <v>37.5</v>
      </c>
      <c r="P106" s="15">
        <v>-592.49</v>
      </c>
      <c r="Q106" s="15">
        <v>0</v>
      </c>
      <c r="R106" s="15">
        <v>0</v>
      </c>
      <c r="S106" s="15">
        <v>8.0299999999999994</v>
      </c>
      <c r="T106" s="15">
        <v>0</v>
      </c>
      <c r="U106" s="15">
        <v>3134.42</v>
      </c>
      <c r="V106" s="15">
        <v>2685</v>
      </c>
      <c r="W106" s="15">
        <v>0</v>
      </c>
      <c r="X106" s="15">
        <v>960.84</v>
      </c>
      <c r="Y106" s="15">
        <v>0</v>
      </c>
      <c r="Z106" s="15">
        <v>0</v>
      </c>
      <c r="AA106" s="15">
        <v>-19637.34</v>
      </c>
      <c r="AB106" s="15">
        <v>0</v>
      </c>
      <c r="AC106" s="15">
        <v>8610.77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1662.69</v>
      </c>
      <c r="AJ106" s="15">
        <v>0</v>
      </c>
      <c r="AK106" s="15">
        <v>43.18</v>
      </c>
      <c r="AL106" s="15">
        <v>0</v>
      </c>
      <c r="AM106" s="15">
        <v>0</v>
      </c>
      <c r="AN106" s="15">
        <v>0</v>
      </c>
      <c r="AO106" s="15">
        <v>0</v>
      </c>
      <c r="AP106" s="15">
        <v>1410300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200.78</v>
      </c>
      <c r="AZ106" s="15">
        <v>0</v>
      </c>
      <c r="BA106" s="15">
        <v>0</v>
      </c>
      <c r="BB106" s="15">
        <v>0</v>
      </c>
      <c r="BC106" s="15">
        <v>182.74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3952.21</v>
      </c>
      <c r="BM106" s="15">
        <v>9274.36</v>
      </c>
      <c r="BN106" s="15">
        <v>0</v>
      </c>
      <c r="BO106" s="15">
        <v>0</v>
      </c>
      <c r="BP106" s="15">
        <v>0</v>
      </c>
      <c r="BQ106" s="15">
        <v>4594.41</v>
      </c>
      <c r="BR106" s="15">
        <v>0</v>
      </c>
      <c r="BS106" s="15">
        <v>0</v>
      </c>
      <c r="BT106" s="15">
        <v>5809.92</v>
      </c>
      <c r="BU106" s="15">
        <v>0</v>
      </c>
      <c r="BV106" s="15">
        <v>0</v>
      </c>
      <c r="BW106" s="15">
        <v>2894.03</v>
      </c>
      <c r="BX106" s="15">
        <v>0</v>
      </c>
      <c r="BY106" s="15">
        <v>5855.7</v>
      </c>
      <c r="BZ106" s="15">
        <v>0</v>
      </c>
      <c r="CA106" s="15">
        <v>0</v>
      </c>
      <c r="CB106" s="15">
        <v>12271</v>
      </c>
      <c r="CC106" s="15">
        <v>0</v>
      </c>
      <c r="CD106" s="15">
        <v>0</v>
      </c>
      <c r="CE106" s="15">
        <v>3850.51</v>
      </c>
      <c r="CF106" s="15">
        <v>0</v>
      </c>
      <c r="CG106" s="15">
        <v>433</v>
      </c>
      <c r="CH106" s="15">
        <v>3226.31</v>
      </c>
      <c r="CI106" s="15">
        <v>0</v>
      </c>
      <c r="CJ106" s="15">
        <v>3080</v>
      </c>
      <c r="CK106" s="15">
        <v>0</v>
      </c>
      <c r="CL106" s="15"/>
      <c r="CM106" s="15"/>
      <c r="CN106" s="15"/>
      <c r="CO106" s="15"/>
      <c r="CP106" s="15"/>
      <c r="CQ106" s="15"/>
      <c r="CR106" s="15"/>
    </row>
    <row r="107" spans="1:96" x14ac:dyDescent="0.2">
      <c r="A107" s="1" t="s">
        <v>239</v>
      </c>
      <c r="B107" s="1"/>
      <c r="C107" s="1"/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413.33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255324.94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678692.29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-355154.84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271632.24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/>
      <c r="CM107" s="15"/>
      <c r="CN107" s="15"/>
      <c r="CO107" s="15"/>
      <c r="CP107" s="15"/>
      <c r="CQ107" s="15"/>
      <c r="CR107" s="15"/>
    </row>
    <row r="108" spans="1:96" x14ac:dyDescent="0.2">
      <c r="B108" s="2"/>
      <c r="C108" s="2"/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/>
      <c r="CM108" s="15"/>
      <c r="CN108" s="15"/>
      <c r="CR108" s="14"/>
    </row>
    <row r="109" spans="1:96" x14ac:dyDescent="0.2">
      <c r="A109" s="52" t="s">
        <v>213</v>
      </c>
      <c r="B109" s="52"/>
      <c r="C109" s="52"/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/>
      <c r="CM109" s="15"/>
      <c r="CN109" s="15"/>
      <c r="CO109" s="2"/>
      <c r="CP109" s="2"/>
      <c r="CQ109" s="2"/>
    </row>
    <row r="110" spans="1:96" x14ac:dyDescent="0.2">
      <c r="A110" s="52" t="s">
        <v>195</v>
      </c>
      <c r="B110" s="52"/>
      <c r="C110" s="52"/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/>
      <c r="CM110" s="15"/>
      <c r="CN110" s="15"/>
      <c r="CO110" s="2"/>
      <c r="CP110" s="2"/>
      <c r="CQ110" s="2"/>
    </row>
    <row r="111" spans="1:96" x14ac:dyDescent="0.2">
      <c r="A111" s="43" t="s">
        <v>157</v>
      </c>
      <c r="B111" s="43"/>
      <c r="C111" s="43"/>
      <c r="D111" s="170">
        <v>40703795</v>
      </c>
      <c r="E111" s="170">
        <v>1590855591</v>
      </c>
      <c r="F111" s="170">
        <v>1166067978.8623049</v>
      </c>
      <c r="G111" s="170">
        <v>306747610</v>
      </c>
      <c r="H111" s="170">
        <v>1117110536</v>
      </c>
      <c r="I111" s="170">
        <v>1766809418</v>
      </c>
      <c r="J111" s="170">
        <v>342066113</v>
      </c>
      <c r="K111" s="170">
        <v>1669143186</v>
      </c>
      <c r="L111" s="170">
        <v>310339698</v>
      </c>
      <c r="M111" s="170">
        <v>160408189.80000001</v>
      </c>
      <c r="N111" s="170">
        <v>29857234</v>
      </c>
      <c r="O111" s="170">
        <v>881810057</v>
      </c>
      <c r="P111" s="170">
        <v>32004862</v>
      </c>
      <c r="Q111" s="170">
        <v>30020517</v>
      </c>
      <c r="R111" s="170">
        <v>0</v>
      </c>
      <c r="S111" s="170">
        <v>271076220</v>
      </c>
      <c r="T111" s="170">
        <v>3070831735.3600001</v>
      </c>
      <c r="U111" s="170">
        <v>73844147</v>
      </c>
      <c r="V111" s="170">
        <v>8249691981</v>
      </c>
      <c r="W111" s="170">
        <v>425897944</v>
      </c>
      <c r="X111" s="170">
        <v>65723183</v>
      </c>
      <c r="Y111" s="170">
        <v>564150723</v>
      </c>
      <c r="Z111" s="170">
        <v>634322980</v>
      </c>
      <c r="AA111" s="170">
        <v>87693969</v>
      </c>
      <c r="AB111" s="170">
        <v>9633016.5</v>
      </c>
      <c r="AC111" s="170">
        <v>205899550</v>
      </c>
      <c r="AD111" s="170">
        <v>1011325178.83</v>
      </c>
      <c r="AE111" s="170">
        <v>947115992</v>
      </c>
      <c r="AF111" s="170">
        <v>64209186.829999998</v>
      </c>
      <c r="AG111" s="170">
        <v>182617482.66999999</v>
      </c>
      <c r="AH111" s="170">
        <v>1637139227.6300001</v>
      </c>
      <c r="AI111" s="170">
        <v>453553387</v>
      </c>
      <c r="AJ111" s="170">
        <v>512386670</v>
      </c>
      <c r="AK111" s="170">
        <v>111111959</v>
      </c>
      <c r="AL111" s="170">
        <v>6456516379</v>
      </c>
      <c r="AM111" s="170">
        <v>27134454</v>
      </c>
      <c r="AN111" s="170">
        <v>199784966</v>
      </c>
      <c r="AO111" s="170">
        <v>3962800000</v>
      </c>
      <c r="AP111" s="171">
        <v>41752660000</v>
      </c>
      <c r="AQ111" s="170">
        <v>7863460289</v>
      </c>
      <c r="AR111" s="170">
        <v>235121981</v>
      </c>
      <c r="AS111" s="170">
        <v>115350483</v>
      </c>
      <c r="AT111" s="170">
        <v>731792070</v>
      </c>
      <c r="AU111" s="170">
        <v>1978989948</v>
      </c>
      <c r="AV111" s="170">
        <v>297994787</v>
      </c>
      <c r="AW111" s="170">
        <v>223171783</v>
      </c>
      <c r="AX111" s="170">
        <v>3513738064</v>
      </c>
      <c r="AY111" s="170">
        <v>208461880</v>
      </c>
      <c r="AZ111" s="170">
        <v>232327528</v>
      </c>
      <c r="BA111" s="170">
        <v>699452635</v>
      </c>
      <c r="BB111" s="170">
        <v>0</v>
      </c>
      <c r="BC111" s="170">
        <v>763702912</v>
      </c>
      <c r="BD111" s="170">
        <v>1278872000.5</v>
      </c>
      <c r="BE111" s="170">
        <v>935188460</v>
      </c>
      <c r="BF111" s="170">
        <v>343683540.5</v>
      </c>
      <c r="BG111" s="170">
        <v>188506590</v>
      </c>
      <c r="BH111" s="170">
        <v>403228425</v>
      </c>
      <c r="BI111" s="170">
        <v>598640299</v>
      </c>
      <c r="BJ111" s="170">
        <v>140683891</v>
      </c>
      <c r="BK111" s="170">
        <v>1680733813</v>
      </c>
      <c r="BL111" s="170">
        <v>255426719.40000001</v>
      </c>
      <c r="BM111" s="170">
        <v>333545240</v>
      </c>
      <c r="BN111" s="170">
        <v>1191153590</v>
      </c>
      <c r="BO111" s="170">
        <v>203135132</v>
      </c>
      <c r="BP111" s="170">
        <v>738093576</v>
      </c>
      <c r="BQ111" s="170">
        <v>93340625.969999999</v>
      </c>
      <c r="BR111" s="170">
        <v>857670889</v>
      </c>
      <c r="BS111" s="170">
        <v>200323668</v>
      </c>
      <c r="BT111" s="170">
        <v>7124043575</v>
      </c>
      <c r="BU111" s="170">
        <v>104708586</v>
      </c>
      <c r="BV111" s="170">
        <v>125561560</v>
      </c>
      <c r="BW111" s="170">
        <v>93884880</v>
      </c>
      <c r="BX111" s="170">
        <v>376882469</v>
      </c>
      <c r="BY111" s="170">
        <v>1074640051</v>
      </c>
      <c r="BZ111" s="170">
        <v>238097131</v>
      </c>
      <c r="CA111" s="170">
        <v>26931337615.419514</v>
      </c>
      <c r="CB111" s="170">
        <v>2661665354</v>
      </c>
      <c r="CC111" s="170">
        <v>120031.573</v>
      </c>
      <c r="CD111" s="170">
        <v>1423830941</v>
      </c>
      <c r="CE111" s="170">
        <v>494229886</v>
      </c>
      <c r="CF111" s="170">
        <v>101905199.3</v>
      </c>
      <c r="CG111" s="170">
        <v>150209618.69999999</v>
      </c>
      <c r="CH111" s="170">
        <v>67183540</v>
      </c>
      <c r="CI111" s="170">
        <v>470506020</v>
      </c>
      <c r="CJ111" s="170">
        <v>911179239</v>
      </c>
      <c r="CK111" s="170">
        <v>410557201</v>
      </c>
      <c r="CL111" s="65"/>
      <c r="CM111" s="65"/>
      <c r="CN111" s="15"/>
      <c r="CO111" s="2"/>
      <c r="CP111" s="2"/>
      <c r="CQ111" s="2"/>
    </row>
    <row r="112" spans="1:96" x14ac:dyDescent="0.2">
      <c r="A112" s="43" t="s">
        <v>257</v>
      </c>
      <c r="B112" s="43"/>
      <c r="C112" s="43"/>
      <c r="D112" s="170">
        <v>40703.794999999998</v>
      </c>
      <c r="E112" s="170">
        <v>1590855.591</v>
      </c>
      <c r="F112" s="170">
        <v>1166067.9788623049</v>
      </c>
      <c r="G112" s="170">
        <v>306747.61</v>
      </c>
      <c r="H112" s="170">
        <v>1117110.5360000001</v>
      </c>
      <c r="I112" s="170">
        <v>1766809.4180000001</v>
      </c>
      <c r="J112" s="170">
        <v>342066.11300000001</v>
      </c>
      <c r="K112" s="170">
        <v>1669143.186</v>
      </c>
      <c r="L112" s="170">
        <v>310339.69799999997</v>
      </c>
      <c r="M112" s="170">
        <v>160408.18980000002</v>
      </c>
      <c r="N112" s="170">
        <v>29857.234</v>
      </c>
      <c r="O112" s="170">
        <v>881810.05700000003</v>
      </c>
      <c r="P112" s="170">
        <v>32004.862000000001</v>
      </c>
      <c r="Q112" s="170">
        <v>30020.517</v>
      </c>
      <c r="R112" s="170">
        <v>0</v>
      </c>
      <c r="S112" s="170">
        <v>271076.21999999997</v>
      </c>
      <c r="T112" s="170">
        <v>3070831.7353600003</v>
      </c>
      <c r="U112" s="170">
        <v>73844.146999999997</v>
      </c>
      <c r="V112" s="170">
        <v>8249691.9809999997</v>
      </c>
      <c r="W112" s="170">
        <v>425897.94400000002</v>
      </c>
      <c r="X112" s="170">
        <v>65723.183000000005</v>
      </c>
      <c r="Y112" s="170">
        <v>564150.723</v>
      </c>
      <c r="Z112" s="170">
        <v>634322.98</v>
      </c>
      <c r="AA112" s="170">
        <v>87693.968999999997</v>
      </c>
      <c r="AB112" s="170">
        <v>9633.0164999999997</v>
      </c>
      <c r="AC112" s="170">
        <v>205899.55</v>
      </c>
      <c r="AD112" s="170">
        <v>1011325.17883</v>
      </c>
      <c r="AE112" s="170">
        <v>947115.99199999997</v>
      </c>
      <c r="AF112" s="170">
        <v>64209.186829999999</v>
      </c>
      <c r="AG112" s="170">
        <v>182617.48267</v>
      </c>
      <c r="AH112" s="170">
        <v>1637139.2276300001</v>
      </c>
      <c r="AI112" s="170">
        <v>453553.38699999999</v>
      </c>
      <c r="AJ112" s="170">
        <v>512386.67</v>
      </c>
      <c r="AK112" s="170">
        <v>111111.959</v>
      </c>
      <c r="AL112" s="170">
        <v>6456516.3789999997</v>
      </c>
      <c r="AM112" s="170">
        <v>27134.454000000002</v>
      </c>
      <c r="AN112" s="170">
        <v>199784.96599999999</v>
      </c>
      <c r="AO112" s="170">
        <v>3962800</v>
      </c>
      <c r="AP112" s="170">
        <v>41752660</v>
      </c>
      <c r="AQ112" s="170">
        <v>7863460.2889999999</v>
      </c>
      <c r="AR112" s="170">
        <v>235121.981</v>
      </c>
      <c r="AS112" s="170">
        <v>115350.48299999999</v>
      </c>
      <c r="AT112" s="170">
        <v>731792.07</v>
      </c>
      <c r="AU112" s="170">
        <v>1978989.9480000001</v>
      </c>
      <c r="AV112" s="170">
        <v>297994.78700000001</v>
      </c>
      <c r="AW112" s="170">
        <v>223171.783</v>
      </c>
      <c r="AX112" s="170">
        <v>3513738.0639999998</v>
      </c>
      <c r="AY112" s="170">
        <v>208461.88</v>
      </c>
      <c r="AZ112" s="170">
        <v>232327.52799999999</v>
      </c>
      <c r="BA112" s="170">
        <v>699452.63500000001</v>
      </c>
      <c r="BB112" s="170">
        <v>0</v>
      </c>
      <c r="BC112" s="170">
        <v>763702.91200000001</v>
      </c>
      <c r="BD112" s="170">
        <v>1278872.0005000001</v>
      </c>
      <c r="BE112" s="170">
        <v>935188.46</v>
      </c>
      <c r="BF112" s="170">
        <v>343683.5405</v>
      </c>
      <c r="BG112" s="170">
        <v>188506.59</v>
      </c>
      <c r="BH112" s="170">
        <v>403228.42499999999</v>
      </c>
      <c r="BI112" s="170">
        <v>598640.299</v>
      </c>
      <c r="BJ112" s="170">
        <v>140683.891</v>
      </c>
      <c r="BK112" s="170">
        <v>1680733.8130000001</v>
      </c>
      <c r="BL112" s="170">
        <v>255426.7194</v>
      </c>
      <c r="BM112" s="170">
        <v>333545.24</v>
      </c>
      <c r="BN112" s="170">
        <v>1191153.5900000001</v>
      </c>
      <c r="BO112" s="170">
        <v>203135.13200000001</v>
      </c>
      <c r="BP112" s="170">
        <v>738093.576</v>
      </c>
      <c r="BQ112" s="170">
        <v>93340.625969999994</v>
      </c>
      <c r="BR112" s="170">
        <v>857670.88899999997</v>
      </c>
      <c r="BS112" s="170">
        <v>200323.66800000001</v>
      </c>
      <c r="BT112" s="170">
        <v>7124043.5750000002</v>
      </c>
      <c r="BU112" s="170">
        <v>104708.586</v>
      </c>
      <c r="BV112" s="170">
        <v>125561.56</v>
      </c>
      <c r="BW112" s="170">
        <v>93884.88</v>
      </c>
      <c r="BX112" s="170">
        <v>376882.46899999998</v>
      </c>
      <c r="BY112" s="170">
        <v>1074640.051</v>
      </c>
      <c r="BZ112" s="170">
        <v>238097.13099999999</v>
      </c>
      <c r="CA112" s="170">
        <v>26931337.615419514</v>
      </c>
      <c r="CB112" s="170">
        <v>2661665.3539999998</v>
      </c>
      <c r="CC112" s="170">
        <v>120.03157300000001</v>
      </c>
      <c r="CD112" s="170">
        <v>1423830.9410000001</v>
      </c>
      <c r="CE112" s="170">
        <v>494229.886</v>
      </c>
      <c r="CF112" s="170">
        <v>101905.19929999999</v>
      </c>
      <c r="CG112" s="170">
        <v>150209.61869999999</v>
      </c>
      <c r="CH112" s="170">
        <v>67183.539999999994</v>
      </c>
      <c r="CI112" s="170">
        <v>470506.02</v>
      </c>
      <c r="CJ112" s="170">
        <v>911179.23899999994</v>
      </c>
      <c r="CK112" s="170">
        <v>410557.201</v>
      </c>
      <c r="CL112" s="65"/>
      <c r="CM112" s="65"/>
      <c r="CN112" s="15"/>
      <c r="CO112" s="2"/>
      <c r="CP112" s="2"/>
      <c r="CQ112" s="2"/>
    </row>
    <row r="113" spans="1:123" x14ac:dyDescent="0.2">
      <c r="A113" s="43" t="s">
        <v>158</v>
      </c>
      <c r="B113" s="43"/>
      <c r="C113" s="43"/>
      <c r="D113" s="170">
        <v>37619459</v>
      </c>
      <c r="E113" s="170">
        <v>1508322713</v>
      </c>
      <c r="F113" s="170">
        <v>1138585342.3838081</v>
      </c>
      <c r="G113" s="170">
        <v>290630141</v>
      </c>
      <c r="H113" s="170">
        <v>1085269482</v>
      </c>
      <c r="I113" s="170">
        <v>1703255570</v>
      </c>
      <c r="J113" s="170">
        <v>331005902</v>
      </c>
      <c r="K113" s="170">
        <v>1629615836</v>
      </c>
      <c r="L113" s="170">
        <v>297196137</v>
      </c>
      <c r="M113" s="170">
        <v>152547748</v>
      </c>
      <c r="N113" s="170">
        <v>28525074</v>
      </c>
      <c r="O113" s="170">
        <v>844556150</v>
      </c>
      <c r="P113" s="170">
        <v>30952475</v>
      </c>
      <c r="Q113" s="170">
        <v>29064175</v>
      </c>
      <c r="R113" s="170">
        <v>0</v>
      </c>
      <c r="S113" s="170">
        <v>258921039</v>
      </c>
      <c r="T113" s="170">
        <v>2984344029.0633922</v>
      </c>
      <c r="U113" s="170">
        <v>66086052</v>
      </c>
      <c r="V113" s="170">
        <v>7935279547</v>
      </c>
      <c r="W113" s="170">
        <v>411340493</v>
      </c>
      <c r="X113" s="170">
        <v>63704669</v>
      </c>
      <c r="Y113" s="170">
        <v>536952443</v>
      </c>
      <c r="Z113" s="170">
        <v>615535179</v>
      </c>
      <c r="AA113" s="170">
        <v>83900561</v>
      </c>
      <c r="AB113" s="170">
        <v>9404606.1999999993</v>
      </c>
      <c r="AC113" s="170">
        <v>188441706</v>
      </c>
      <c r="AD113" s="170">
        <v>958691850.28999996</v>
      </c>
      <c r="AE113" s="170">
        <v>900265885</v>
      </c>
      <c r="AF113" s="170">
        <v>58425965.289999999</v>
      </c>
      <c r="AG113" s="170">
        <v>173870719.86000001</v>
      </c>
      <c r="AH113" s="170">
        <v>1611297693.4300001</v>
      </c>
      <c r="AI113" s="170">
        <v>427393605</v>
      </c>
      <c r="AJ113" s="170">
        <v>523095983.69999999</v>
      </c>
      <c r="AK113" s="170">
        <v>111646717</v>
      </c>
      <c r="AL113" s="170">
        <v>6282229664</v>
      </c>
      <c r="AM113" s="170">
        <v>25247492</v>
      </c>
      <c r="AN113" s="170">
        <v>192427726</v>
      </c>
      <c r="AO113" s="170">
        <v>3967000000</v>
      </c>
      <c r="AP113" s="170">
        <v>39968352000</v>
      </c>
      <c r="AQ113" s="170">
        <v>7547945426</v>
      </c>
      <c r="AR113" s="170">
        <v>224169495</v>
      </c>
      <c r="AS113" s="170">
        <v>111276421</v>
      </c>
      <c r="AT113" s="170">
        <v>723094046</v>
      </c>
      <c r="AU113" s="170">
        <v>1918248429</v>
      </c>
      <c r="AV113" s="170">
        <v>292657767</v>
      </c>
      <c r="AW113" s="170">
        <v>215293831</v>
      </c>
      <c r="AX113" s="170">
        <v>3387777810</v>
      </c>
      <c r="AY113" s="170">
        <v>198623692</v>
      </c>
      <c r="AZ113" s="170">
        <v>224566924</v>
      </c>
      <c r="BA113" s="170">
        <v>677339123</v>
      </c>
      <c r="BB113" s="170">
        <v>0</v>
      </c>
      <c r="BC113" s="170">
        <v>738804880</v>
      </c>
      <c r="BD113" s="170">
        <v>1248894469.9300001</v>
      </c>
      <c r="BE113" s="170">
        <v>884589917</v>
      </c>
      <c r="BF113" s="170">
        <v>364304552.93000001</v>
      </c>
      <c r="BG113" s="170">
        <v>179610430</v>
      </c>
      <c r="BH113" s="170">
        <v>382900881</v>
      </c>
      <c r="BI113" s="170">
        <v>570440204</v>
      </c>
      <c r="BJ113" s="170">
        <v>132769912</v>
      </c>
      <c r="BK113" s="170">
        <v>1615917148</v>
      </c>
      <c r="BL113" s="170">
        <v>247266984.5</v>
      </c>
      <c r="BM113" s="170">
        <v>321106485</v>
      </c>
      <c r="BN113" s="170">
        <v>1138519824</v>
      </c>
      <c r="BO113" s="170">
        <v>197591897</v>
      </c>
      <c r="BP113" s="170">
        <v>701800772</v>
      </c>
      <c r="BQ113" s="170">
        <v>89725494.769999996</v>
      </c>
      <c r="BR113" s="170">
        <v>820201487</v>
      </c>
      <c r="BS113" s="170">
        <v>192719076</v>
      </c>
      <c r="BT113" s="170">
        <v>6832453515</v>
      </c>
      <c r="BU113" s="170">
        <v>99235605</v>
      </c>
      <c r="BV113" s="170">
        <v>113998664</v>
      </c>
      <c r="BW113" s="170">
        <v>89846017</v>
      </c>
      <c r="BX113" s="170">
        <v>366885093</v>
      </c>
      <c r="BY113" s="170">
        <v>1027372194</v>
      </c>
      <c r="BZ113" s="170">
        <v>228404299</v>
      </c>
      <c r="CA113" s="170">
        <v>26009612936</v>
      </c>
      <c r="CB113" s="170">
        <v>2547644408</v>
      </c>
      <c r="CC113" s="170">
        <v>115252109</v>
      </c>
      <c r="CD113" s="170">
        <v>1367149466</v>
      </c>
      <c r="CE113" s="170">
        <v>471241265</v>
      </c>
      <c r="CF113" s="170">
        <v>95199648.280000001</v>
      </c>
      <c r="CG113" s="170">
        <v>145743157.84</v>
      </c>
      <c r="CH113" s="170">
        <v>61945677</v>
      </c>
      <c r="CI113" s="170">
        <v>464427615.86000001</v>
      </c>
      <c r="CJ113" s="170">
        <v>867531513</v>
      </c>
      <c r="CK113" s="170">
        <v>394794950</v>
      </c>
      <c r="CL113" s="65"/>
      <c r="CM113" s="65"/>
      <c r="CN113" s="15"/>
      <c r="CO113" s="2"/>
      <c r="CP113" s="2"/>
      <c r="CQ113" s="2"/>
    </row>
    <row r="114" spans="1:123" x14ac:dyDescent="0.2">
      <c r="A114" s="43" t="s">
        <v>159</v>
      </c>
      <c r="B114" s="43"/>
      <c r="C114" s="43"/>
      <c r="D114" s="170">
        <v>3084336</v>
      </c>
      <c r="E114" s="170">
        <v>82532878</v>
      </c>
      <c r="F114" s="170">
        <v>27482636.47849679</v>
      </c>
      <c r="G114" s="170">
        <v>16117469</v>
      </c>
      <c r="H114" s="170">
        <v>31841054</v>
      </c>
      <c r="I114" s="170">
        <v>63553848</v>
      </c>
      <c r="J114" s="170">
        <v>11060211</v>
      </c>
      <c r="K114" s="170">
        <v>39527350</v>
      </c>
      <c r="L114" s="170">
        <v>13143561</v>
      </c>
      <c r="M114" s="170">
        <v>7860441.8000000101</v>
      </c>
      <c r="N114" s="170">
        <v>1332160</v>
      </c>
      <c r="O114" s="170">
        <v>37253907</v>
      </c>
      <c r="P114" s="170">
        <v>1052387</v>
      </c>
      <c r="Q114" s="170">
        <v>956342</v>
      </c>
      <c r="R114" s="170">
        <v>0</v>
      </c>
      <c r="S114" s="170">
        <v>12155181</v>
      </c>
      <c r="T114" s="170">
        <v>86487706.296607971</v>
      </c>
      <c r="U114" s="170">
        <v>7758095</v>
      </c>
      <c r="V114" s="170">
        <v>314412434</v>
      </c>
      <c r="W114" s="170">
        <v>14557451</v>
      </c>
      <c r="X114" s="170">
        <v>2018514</v>
      </c>
      <c r="Y114" s="170">
        <v>27198280</v>
      </c>
      <c r="Z114" s="170">
        <v>18787801</v>
      </c>
      <c r="AA114" s="170">
        <v>3793408</v>
      </c>
      <c r="AB114" s="170">
        <v>228410.30000000101</v>
      </c>
      <c r="AC114" s="170">
        <v>17457844</v>
      </c>
      <c r="AD114" s="170">
        <v>52633328.539999999</v>
      </c>
      <c r="AE114" s="170">
        <v>46850107</v>
      </c>
      <c r="AF114" s="170">
        <v>5783221.54</v>
      </c>
      <c r="AG114" s="170">
        <v>8746762.8099999707</v>
      </c>
      <c r="AH114" s="170">
        <v>25841534.2000001</v>
      </c>
      <c r="AI114" s="170">
        <v>26159782</v>
      </c>
      <c r="AJ114" s="170">
        <v>-10709313.699999999</v>
      </c>
      <c r="AK114" s="170">
        <v>-534758</v>
      </c>
      <c r="AL114" s="170">
        <v>174286715</v>
      </c>
      <c r="AM114" s="170">
        <v>1886962</v>
      </c>
      <c r="AN114" s="170">
        <v>7357240</v>
      </c>
      <c r="AO114" s="170">
        <v>-4200000</v>
      </c>
      <c r="AP114" s="170">
        <v>1784308000</v>
      </c>
      <c r="AQ114" s="170">
        <v>315514863</v>
      </c>
      <c r="AR114" s="170">
        <v>10952486</v>
      </c>
      <c r="AS114" s="170">
        <v>4074062</v>
      </c>
      <c r="AT114" s="170">
        <v>8698024</v>
      </c>
      <c r="AU114" s="170">
        <v>60741519</v>
      </c>
      <c r="AV114" s="170">
        <v>5337020</v>
      </c>
      <c r="AW114" s="170">
        <v>7877952</v>
      </c>
      <c r="AX114" s="170">
        <v>125960254</v>
      </c>
      <c r="AY114" s="170">
        <v>9838188</v>
      </c>
      <c r="AZ114" s="170">
        <v>7760604</v>
      </c>
      <c r="BA114" s="170">
        <v>22113512</v>
      </c>
      <c r="BB114" s="170">
        <v>0</v>
      </c>
      <c r="BC114" s="170">
        <v>24898032</v>
      </c>
      <c r="BD114" s="170">
        <v>29977530.57</v>
      </c>
      <c r="BE114" s="170">
        <v>50598543</v>
      </c>
      <c r="BF114" s="170">
        <v>-20621012.43</v>
      </c>
      <c r="BG114" s="170">
        <v>8896160</v>
      </c>
      <c r="BH114" s="170">
        <v>20327544</v>
      </c>
      <c r="BI114" s="170">
        <v>28200095</v>
      </c>
      <c r="BJ114" s="170">
        <v>7913979</v>
      </c>
      <c r="BK114" s="170">
        <v>64816665</v>
      </c>
      <c r="BL114" s="170">
        <v>8159734.9000000097</v>
      </c>
      <c r="BM114" s="170">
        <v>12438755</v>
      </c>
      <c r="BN114" s="170">
        <v>52633766</v>
      </c>
      <c r="BO114" s="170">
        <v>5543235</v>
      </c>
      <c r="BP114" s="170">
        <v>36292804</v>
      </c>
      <c r="BQ114" s="170">
        <v>3615131.2</v>
      </c>
      <c r="BR114" s="170">
        <v>37469402</v>
      </c>
      <c r="BS114" s="170">
        <v>7604592</v>
      </c>
      <c r="BT114" s="170">
        <v>291590060</v>
      </c>
      <c r="BU114" s="170">
        <v>5472981</v>
      </c>
      <c r="BV114" s="170">
        <v>11562896</v>
      </c>
      <c r="BW114" s="170">
        <v>4038863</v>
      </c>
      <c r="BX114" s="170">
        <v>9997376</v>
      </c>
      <c r="BY114" s="170">
        <v>47267857</v>
      </c>
      <c r="BZ114" s="170">
        <v>9692832</v>
      </c>
      <c r="CA114" s="170">
        <v>921724679.4195137</v>
      </c>
      <c r="CB114" s="170">
        <v>114020946</v>
      </c>
      <c r="CC114" s="170">
        <v>-115132077.427</v>
      </c>
      <c r="CD114" s="170">
        <v>56681475</v>
      </c>
      <c r="CE114" s="170">
        <v>22988621</v>
      </c>
      <c r="CF114" s="170">
        <v>6705551.0199999996</v>
      </c>
      <c r="CG114" s="170">
        <v>4466460.8599999798</v>
      </c>
      <c r="CH114" s="170">
        <v>5237863</v>
      </c>
      <c r="CI114" s="170">
        <v>6078404.1399999904</v>
      </c>
      <c r="CJ114" s="170">
        <v>43647726</v>
      </c>
      <c r="CK114" s="170">
        <v>15762251</v>
      </c>
      <c r="CL114" s="65"/>
      <c r="CM114" s="65"/>
      <c r="CN114" s="15"/>
      <c r="CO114" s="2"/>
      <c r="CP114" s="2"/>
      <c r="CQ114" s="2"/>
    </row>
    <row r="115" spans="1:123" x14ac:dyDescent="0.2">
      <c r="A115" s="52" t="s">
        <v>225</v>
      </c>
      <c r="B115" s="52"/>
      <c r="C115" s="52"/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15"/>
      <c r="CM115" s="15"/>
      <c r="CN115" s="15"/>
      <c r="CO115" s="2"/>
      <c r="CP115" s="2"/>
      <c r="CQ115" s="2"/>
    </row>
    <row r="116" spans="1:123" s="28" customFormat="1" x14ac:dyDescent="0.2">
      <c r="A116" s="55" t="s">
        <v>87</v>
      </c>
      <c r="B116" s="55"/>
      <c r="C116" s="55"/>
      <c r="D116" s="32">
        <v>1711</v>
      </c>
      <c r="E116" s="32">
        <v>68535</v>
      </c>
      <c r="F116" s="32">
        <v>35906</v>
      </c>
      <c r="G116" s="32">
        <v>9339</v>
      </c>
      <c r="H116" s="32">
        <v>37108</v>
      </c>
      <c r="I116" s="32">
        <v>61776</v>
      </c>
      <c r="J116" s="32">
        <v>14325</v>
      </c>
      <c r="K116" s="32">
        <v>48944</v>
      </c>
      <c r="L116" s="32">
        <v>15494</v>
      </c>
      <c r="M116" s="32">
        <v>6239</v>
      </c>
      <c r="N116" s="32">
        <v>1338</v>
      </c>
      <c r="O116" s="32">
        <v>32007</v>
      </c>
      <c r="P116" s="32">
        <v>1639</v>
      </c>
      <c r="Q116" s="32">
        <v>1882</v>
      </c>
      <c r="R116" s="32">
        <v>0</v>
      </c>
      <c r="S116" s="32">
        <v>10719</v>
      </c>
      <c r="T116" s="32">
        <v>84757</v>
      </c>
      <c r="U116" s="32">
        <v>3552</v>
      </c>
      <c r="V116" s="32">
        <v>183715</v>
      </c>
      <c r="W116" s="32">
        <v>14181</v>
      </c>
      <c r="X116" s="32">
        <v>3316</v>
      </c>
      <c r="Y116" s="32">
        <v>27789</v>
      </c>
      <c r="Z116" s="32">
        <v>19262</v>
      </c>
      <c r="AA116" s="32">
        <v>3864</v>
      </c>
      <c r="AB116" s="32">
        <v>677</v>
      </c>
      <c r="AC116" s="32">
        <v>11522</v>
      </c>
      <c r="AD116" s="32">
        <v>46451</v>
      </c>
      <c r="AE116" s="32">
        <v>43167</v>
      </c>
      <c r="AF116" s="32">
        <v>3284</v>
      </c>
      <c r="AG116" s="32">
        <v>9792</v>
      </c>
      <c r="AH116" s="32">
        <v>47720</v>
      </c>
      <c r="AI116" s="32">
        <v>20698</v>
      </c>
      <c r="AJ116" s="32">
        <v>20078</v>
      </c>
      <c r="AK116" s="32">
        <v>2772</v>
      </c>
      <c r="AL116" s="32">
        <v>232493</v>
      </c>
      <c r="AM116" s="32">
        <v>1159</v>
      </c>
      <c r="AN116" s="32">
        <v>5428</v>
      </c>
      <c r="AO116" s="32">
        <v>126026</v>
      </c>
      <c r="AP116" s="32">
        <v>1173360</v>
      </c>
      <c r="AQ116" s="32">
        <v>287006</v>
      </c>
      <c r="AR116" s="32">
        <v>14120</v>
      </c>
      <c r="AS116" s="32">
        <v>5642</v>
      </c>
      <c r="AT116" s="32">
        <v>26632</v>
      </c>
      <c r="AU116" s="32">
        <v>82599</v>
      </c>
      <c r="AV116" s="32">
        <v>9057</v>
      </c>
      <c r="AW116" s="32">
        <v>9135</v>
      </c>
      <c r="AX116" s="32">
        <v>142105</v>
      </c>
      <c r="AY116" s="32">
        <v>6957</v>
      </c>
      <c r="AZ116" s="32">
        <v>6709</v>
      </c>
      <c r="BA116" s="32">
        <v>22811</v>
      </c>
      <c r="BB116" s="32">
        <v>199</v>
      </c>
      <c r="BC116" s="32">
        <v>31193</v>
      </c>
      <c r="BD116" s="32">
        <v>50195</v>
      </c>
      <c r="BE116" s="32">
        <v>34704</v>
      </c>
      <c r="BF116" s="32">
        <v>15491</v>
      </c>
      <c r="BG116" s="32">
        <v>7778</v>
      </c>
      <c r="BH116" s="32">
        <v>18641</v>
      </c>
      <c r="BI116" s="32">
        <v>23642</v>
      </c>
      <c r="BJ116" s="32">
        <v>6112</v>
      </c>
      <c r="BK116" s="32">
        <v>59883</v>
      </c>
      <c r="BL116" s="32">
        <v>10134</v>
      </c>
      <c r="BM116" s="32">
        <v>12648</v>
      </c>
      <c r="BN116" s="32">
        <v>50980</v>
      </c>
      <c r="BO116" s="32">
        <v>10230</v>
      </c>
      <c r="BP116" s="32">
        <v>32512</v>
      </c>
      <c r="BQ116" s="32">
        <v>3365</v>
      </c>
      <c r="BR116" s="32">
        <v>34161</v>
      </c>
      <c r="BS116" s="32">
        <v>9159</v>
      </c>
      <c r="BT116" s="32">
        <v>236220</v>
      </c>
      <c r="BU116" s="32">
        <v>4149</v>
      </c>
      <c r="BV116" s="32">
        <v>5864</v>
      </c>
      <c r="BW116" s="32">
        <v>2754</v>
      </c>
      <c r="BX116" s="32">
        <v>15919</v>
      </c>
      <c r="BY116" s="32">
        <v>49421</v>
      </c>
      <c r="BZ116" s="32">
        <v>6571</v>
      </c>
      <c r="CA116" s="32">
        <v>679913</v>
      </c>
      <c r="CB116" s="32">
        <v>109225</v>
      </c>
      <c r="CC116" s="32">
        <v>11311</v>
      </c>
      <c r="CD116" s="32">
        <v>49558</v>
      </c>
      <c r="CE116" s="32">
        <v>21389</v>
      </c>
      <c r="CF116" s="32">
        <v>3486</v>
      </c>
      <c r="CG116" s="32">
        <v>3853</v>
      </c>
      <c r="CH116" s="32">
        <v>2034</v>
      </c>
      <c r="CI116" s="32">
        <v>21297</v>
      </c>
      <c r="CJ116" s="32">
        <v>38278</v>
      </c>
      <c r="CK116" s="32">
        <v>14441</v>
      </c>
      <c r="CL116" s="33"/>
      <c r="CM116" s="33"/>
      <c r="CN116" s="33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</row>
    <row r="117" spans="1:123" s="56" customFormat="1" x14ac:dyDescent="0.2">
      <c r="A117" s="56" t="s">
        <v>160</v>
      </c>
      <c r="D117" s="32">
        <v>1450</v>
      </c>
      <c r="E117" s="32">
        <v>61561</v>
      </c>
      <c r="F117" s="32">
        <v>31389</v>
      </c>
      <c r="G117" s="32">
        <v>7933</v>
      </c>
      <c r="H117" s="32">
        <v>33526</v>
      </c>
      <c r="I117" s="32">
        <v>55919</v>
      </c>
      <c r="J117" s="32">
        <v>12535</v>
      </c>
      <c r="K117" s="32">
        <v>43623</v>
      </c>
      <c r="L117" s="32">
        <v>14073</v>
      </c>
      <c r="M117" s="32">
        <v>5510</v>
      </c>
      <c r="N117" s="32">
        <v>1159</v>
      </c>
      <c r="O117" s="32">
        <v>28391</v>
      </c>
      <c r="P117" s="32">
        <v>1393</v>
      </c>
      <c r="Q117" s="32">
        <v>1689</v>
      </c>
      <c r="R117" s="32">
        <v>0</v>
      </c>
      <c r="S117" s="32">
        <v>9539</v>
      </c>
      <c r="T117" s="32">
        <v>76496</v>
      </c>
      <c r="U117" s="32">
        <v>3100</v>
      </c>
      <c r="V117" s="32">
        <v>162775</v>
      </c>
      <c r="W117" s="32">
        <v>12534</v>
      </c>
      <c r="X117" s="32">
        <v>2831</v>
      </c>
      <c r="Y117" s="32">
        <v>25579</v>
      </c>
      <c r="Z117" s="32">
        <v>17060</v>
      </c>
      <c r="AA117" s="32">
        <v>3380</v>
      </c>
      <c r="AB117" s="32">
        <v>592</v>
      </c>
      <c r="AC117" s="32">
        <v>10539</v>
      </c>
      <c r="AD117" s="32">
        <v>41775</v>
      </c>
      <c r="AE117" s="32">
        <v>38853</v>
      </c>
      <c r="AF117" s="32">
        <v>2922</v>
      </c>
      <c r="AG117" s="32">
        <v>8946</v>
      </c>
      <c r="AH117" s="32">
        <v>43369</v>
      </c>
      <c r="AI117" s="32">
        <v>18139</v>
      </c>
      <c r="AJ117" s="32">
        <v>18337</v>
      </c>
      <c r="AK117" s="32">
        <v>2330</v>
      </c>
      <c r="AL117" s="32">
        <v>210358</v>
      </c>
      <c r="AM117" s="32">
        <v>1001</v>
      </c>
      <c r="AN117" s="32">
        <v>4775</v>
      </c>
      <c r="AO117" s="32">
        <v>117024</v>
      </c>
      <c r="AP117" s="32">
        <v>1064172</v>
      </c>
      <c r="AQ117" s="32">
        <v>260359</v>
      </c>
      <c r="AR117" s="32">
        <v>13132</v>
      </c>
      <c r="AS117" s="32">
        <v>4840</v>
      </c>
      <c r="AT117" s="32">
        <v>22839</v>
      </c>
      <c r="AU117" s="32">
        <v>74392</v>
      </c>
      <c r="AV117" s="32">
        <v>7878</v>
      </c>
      <c r="AW117" s="32">
        <v>7457</v>
      </c>
      <c r="AX117" s="32">
        <v>128587</v>
      </c>
      <c r="AY117" s="32">
        <v>6176</v>
      </c>
      <c r="AZ117" s="32">
        <v>5865</v>
      </c>
      <c r="BA117" s="32">
        <v>20305</v>
      </c>
      <c r="BB117" s="32">
        <v>166</v>
      </c>
      <c r="BC117" s="32">
        <v>27862</v>
      </c>
      <c r="BD117" s="32">
        <v>44325</v>
      </c>
      <c r="BE117" s="32">
        <v>30622</v>
      </c>
      <c r="BF117" s="32">
        <v>13703</v>
      </c>
      <c r="BG117" s="32">
        <v>6424</v>
      </c>
      <c r="BH117" s="32">
        <v>16378</v>
      </c>
      <c r="BI117" s="32">
        <v>20726</v>
      </c>
      <c r="BJ117" s="32">
        <v>5249</v>
      </c>
      <c r="BK117" s="32">
        <v>53646</v>
      </c>
      <c r="BL117" s="32">
        <v>8995</v>
      </c>
      <c r="BM117" s="32">
        <v>11102</v>
      </c>
      <c r="BN117" s="32">
        <v>46679</v>
      </c>
      <c r="BO117" s="32">
        <v>8625</v>
      </c>
      <c r="BP117" s="32">
        <v>28723</v>
      </c>
      <c r="BQ117" s="32">
        <v>2696</v>
      </c>
      <c r="BR117" s="32">
        <v>30138</v>
      </c>
      <c r="BS117" s="32">
        <v>8131</v>
      </c>
      <c r="BT117" s="32">
        <v>207783</v>
      </c>
      <c r="BU117" s="32">
        <v>3559</v>
      </c>
      <c r="BV117" s="32">
        <v>4967</v>
      </c>
      <c r="BW117" s="32">
        <v>2310</v>
      </c>
      <c r="BX117" s="32">
        <v>14064</v>
      </c>
      <c r="BY117" s="32">
        <v>44460</v>
      </c>
      <c r="BZ117" s="32">
        <v>5844</v>
      </c>
      <c r="CA117" s="32">
        <v>601515</v>
      </c>
      <c r="CB117" s="32">
        <v>98952</v>
      </c>
      <c r="CC117" s="32">
        <v>10481</v>
      </c>
      <c r="CD117" s="32">
        <v>43750</v>
      </c>
      <c r="CE117" s="32">
        <v>19512</v>
      </c>
      <c r="CF117" s="32">
        <v>2978</v>
      </c>
      <c r="CG117" s="32">
        <v>3290</v>
      </c>
      <c r="CH117" s="32">
        <v>1762</v>
      </c>
      <c r="CI117" s="32">
        <v>18603</v>
      </c>
      <c r="CJ117" s="32">
        <v>35594</v>
      </c>
      <c r="CK117" s="32">
        <v>13036</v>
      </c>
      <c r="CL117" s="33"/>
      <c r="CM117" s="33"/>
      <c r="CN117" s="33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</row>
    <row r="118" spans="1:123" s="28" customFormat="1" x14ac:dyDescent="0.2">
      <c r="A118" s="56" t="s">
        <v>274</v>
      </c>
      <c r="B118" s="56"/>
      <c r="C118" s="56"/>
      <c r="D118" s="32">
        <v>240</v>
      </c>
      <c r="E118" s="32">
        <v>6195</v>
      </c>
      <c r="F118" s="32">
        <v>4117</v>
      </c>
      <c r="G118" s="32">
        <v>1279</v>
      </c>
      <c r="H118" s="32">
        <v>3171</v>
      </c>
      <c r="I118" s="32">
        <v>4845</v>
      </c>
      <c r="J118" s="32">
        <v>1667</v>
      </c>
      <c r="K118" s="32">
        <v>4602</v>
      </c>
      <c r="L118" s="32">
        <v>1280</v>
      </c>
      <c r="M118" s="32">
        <v>673</v>
      </c>
      <c r="N118" s="32">
        <v>165</v>
      </c>
      <c r="O118" s="32">
        <v>3190</v>
      </c>
      <c r="P118" s="32">
        <v>229</v>
      </c>
      <c r="Q118" s="32">
        <v>181</v>
      </c>
      <c r="R118" s="32">
        <v>0</v>
      </c>
      <c r="S118" s="32">
        <v>1071</v>
      </c>
      <c r="T118" s="32">
        <v>7057</v>
      </c>
      <c r="U118" s="32">
        <v>417</v>
      </c>
      <c r="V118" s="32">
        <v>16430</v>
      </c>
      <c r="W118" s="32">
        <v>1492</v>
      </c>
      <c r="X118" s="32">
        <v>469</v>
      </c>
      <c r="Y118" s="32">
        <v>1996</v>
      </c>
      <c r="Z118" s="32">
        <v>1990</v>
      </c>
      <c r="AA118" s="32">
        <v>437</v>
      </c>
      <c r="AB118" s="32">
        <v>78</v>
      </c>
      <c r="AC118" s="32">
        <v>932</v>
      </c>
      <c r="AD118" s="32">
        <v>4178</v>
      </c>
      <c r="AE118" s="32">
        <v>3816</v>
      </c>
      <c r="AF118" s="32">
        <v>362</v>
      </c>
      <c r="AG118" s="32">
        <v>743</v>
      </c>
      <c r="AH118" s="32">
        <v>3612</v>
      </c>
      <c r="AI118" s="32">
        <v>2424</v>
      </c>
      <c r="AJ118" s="32">
        <v>1550</v>
      </c>
      <c r="AK118" s="32">
        <v>396</v>
      </c>
      <c r="AL118" s="32">
        <v>19969</v>
      </c>
      <c r="AM118" s="32">
        <v>146</v>
      </c>
      <c r="AN118" s="32">
        <v>573</v>
      </c>
      <c r="AO118" s="32">
        <v>7440</v>
      </c>
      <c r="AP118" s="32">
        <v>109157</v>
      </c>
      <c r="AQ118" s="32">
        <v>23292</v>
      </c>
      <c r="AR118" s="32">
        <v>916</v>
      </c>
      <c r="AS118" s="32">
        <v>736</v>
      </c>
      <c r="AT118" s="32">
        <v>3443</v>
      </c>
      <c r="AU118" s="32">
        <v>7198</v>
      </c>
      <c r="AV118" s="32">
        <v>1044</v>
      </c>
      <c r="AW118" s="32">
        <v>1580</v>
      </c>
      <c r="AX118" s="32">
        <v>11912</v>
      </c>
      <c r="AY118" s="32">
        <v>687</v>
      </c>
      <c r="AZ118" s="32">
        <v>736</v>
      </c>
      <c r="BA118" s="32">
        <v>2217</v>
      </c>
      <c r="BB118" s="32">
        <v>30</v>
      </c>
      <c r="BC118" s="32">
        <v>2940</v>
      </c>
      <c r="BD118" s="32">
        <v>4934</v>
      </c>
      <c r="BE118" s="32">
        <v>3260</v>
      </c>
      <c r="BF118" s="32">
        <v>1674</v>
      </c>
      <c r="BG118" s="32">
        <v>1239</v>
      </c>
      <c r="BH118" s="32">
        <v>2097</v>
      </c>
      <c r="BI118" s="32">
        <v>2647</v>
      </c>
      <c r="BJ118" s="32">
        <v>793</v>
      </c>
      <c r="BK118" s="32">
        <v>5430</v>
      </c>
      <c r="BL118" s="32">
        <v>1014</v>
      </c>
      <c r="BM118" s="32">
        <v>1384</v>
      </c>
      <c r="BN118" s="32">
        <v>3765</v>
      </c>
      <c r="BO118" s="32">
        <v>1469</v>
      </c>
      <c r="BP118" s="32">
        <v>3194</v>
      </c>
      <c r="BQ118" s="32">
        <v>604</v>
      </c>
      <c r="BR118" s="32">
        <v>3641</v>
      </c>
      <c r="BS118" s="32">
        <v>949</v>
      </c>
      <c r="BT118" s="32">
        <v>24726</v>
      </c>
      <c r="BU118" s="32">
        <v>524</v>
      </c>
      <c r="BV118" s="32">
        <v>832</v>
      </c>
      <c r="BW118" s="32">
        <v>403</v>
      </c>
      <c r="BX118" s="32">
        <v>1669</v>
      </c>
      <c r="BY118" s="32">
        <v>4436</v>
      </c>
      <c r="BZ118" s="32">
        <v>643</v>
      </c>
      <c r="CA118" s="32">
        <v>66245</v>
      </c>
      <c r="CB118" s="32">
        <v>9195</v>
      </c>
      <c r="CC118" s="32">
        <v>795</v>
      </c>
      <c r="CD118" s="32">
        <v>5176</v>
      </c>
      <c r="CE118" s="32">
        <v>1695</v>
      </c>
      <c r="CF118" s="32">
        <v>459</v>
      </c>
      <c r="CG118" s="32">
        <v>512</v>
      </c>
      <c r="CH118" s="32">
        <v>252</v>
      </c>
      <c r="CI118" s="32">
        <v>2443</v>
      </c>
      <c r="CJ118" s="32">
        <v>2268</v>
      </c>
      <c r="CK118" s="32">
        <v>1212</v>
      </c>
      <c r="CL118" s="33"/>
      <c r="CM118" s="33"/>
      <c r="CN118" s="33"/>
    </row>
    <row r="119" spans="1:123" s="28" customFormat="1" x14ac:dyDescent="0.2">
      <c r="A119" s="56" t="s">
        <v>275</v>
      </c>
      <c r="B119" s="56"/>
      <c r="C119" s="56"/>
      <c r="D119" s="32">
        <v>21</v>
      </c>
      <c r="E119" s="32">
        <v>779</v>
      </c>
      <c r="F119" s="32">
        <v>395</v>
      </c>
      <c r="G119" s="32">
        <v>127</v>
      </c>
      <c r="H119" s="32">
        <v>411</v>
      </c>
      <c r="I119" s="32">
        <v>1012</v>
      </c>
      <c r="J119" s="32">
        <v>121</v>
      </c>
      <c r="K119" s="32">
        <v>716</v>
      </c>
      <c r="L119" s="32">
        <v>141</v>
      </c>
      <c r="M119" s="32">
        <v>56</v>
      </c>
      <c r="N119" s="32">
        <v>14</v>
      </c>
      <c r="O119" s="32">
        <v>424</v>
      </c>
      <c r="P119" s="32">
        <v>17</v>
      </c>
      <c r="Q119" s="32">
        <v>12</v>
      </c>
      <c r="R119" s="32">
        <v>0</v>
      </c>
      <c r="S119" s="32">
        <v>109</v>
      </c>
      <c r="T119" s="32">
        <v>1194</v>
      </c>
      <c r="U119" s="32">
        <v>35</v>
      </c>
      <c r="V119" s="32">
        <v>4501</v>
      </c>
      <c r="W119" s="32">
        <v>154</v>
      </c>
      <c r="X119" s="32">
        <v>16</v>
      </c>
      <c r="Y119" s="32">
        <v>214</v>
      </c>
      <c r="Z119" s="32">
        <v>210</v>
      </c>
      <c r="AA119" s="32">
        <v>47</v>
      </c>
      <c r="AB119" s="32">
        <v>7</v>
      </c>
      <c r="AC119" s="32">
        <v>50</v>
      </c>
      <c r="AD119" s="32">
        <v>498</v>
      </c>
      <c r="AE119" s="32">
        <v>498</v>
      </c>
      <c r="AF119" s="32">
        <v>0</v>
      </c>
      <c r="AG119" s="32">
        <v>103</v>
      </c>
      <c r="AH119" s="32">
        <v>735</v>
      </c>
      <c r="AI119" s="32">
        <v>135</v>
      </c>
      <c r="AJ119" s="32">
        <v>191</v>
      </c>
      <c r="AK119" s="32">
        <v>46</v>
      </c>
      <c r="AL119" s="32">
        <v>2154</v>
      </c>
      <c r="AM119" s="32">
        <v>12</v>
      </c>
      <c r="AN119" s="32">
        <v>79</v>
      </c>
      <c r="AO119" s="32">
        <v>1556</v>
      </c>
      <c r="AP119" s="32">
        <v>0</v>
      </c>
      <c r="AQ119" s="32">
        <v>3344</v>
      </c>
      <c r="AR119" s="32">
        <v>72</v>
      </c>
      <c r="AS119" s="32">
        <v>66</v>
      </c>
      <c r="AT119" s="32">
        <v>347</v>
      </c>
      <c r="AU119" s="32">
        <v>1005</v>
      </c>
      <c r="AV119" s="32">
        <v>135</v>
      </c>
      <c r="AW119" s="32">
        <v>98</v>
      </c>
      <c r="AX119" s="32">
        <v>1603</v>
      </c>
      <c r="AY119" s="32">
        <v>93</v>
      </c>
      <c r="AZ119" s="32">
        <v>108</v>
      </c>
      <c r="BA119" s="32">
        <v>287</v>
      </c>
      <c r="BB119" s="32">
        <v>3</v>
      </c>
      <c r="BC119" s="32">
        <v>391</v>
      </c>
      <c r="BD119" s="32">
        <v>936</v>
      </c>
      <c r="BE119" s="32">
        <v>822</v>
      </c>
      <c r="BF119" s="32">
        <v>114</v>
      </c>
      <c r="BG119" s="32">
        <v>115</v>
      </c>
      <c r="BH119" s="32">
        <v>166</v>
      </c>
      <c r="BI119" s="32">
        <v>269</v>
      </c>
      <c r="BJ119" s="32">
        <v>70</v>
      </c>
      <c r="BK119" s="32">
        <v>806</v>
      </c>
      <c r="BL119" s="32">
        <v>125</v>
      </c>
      <c r="BM119" s="32">
        <v>162</v>
      </c>
      <c r="BN119" s="32">
        <v>534</v>
      </c>
      <c r="BO119" s="32">
        <v>136</v>
      </c>
      <c r="BP119" s="32">
        <v>595</v>
      </c>
      <c r="BQ119" s="32">
        <v>65</v>
      </c>
      <c r="BR119" s="32">
        <v>380</v>
      </c>
      <c r="BS119" s="32">
        <v>79</v>
      </c>
      <c r="BT119" s="32">
        <v>3710</v>
      </c>
      <c r="BU119" s="32">
        <v>66</v>
      </c>
      <c r="BV119" s="32">
        <v>65</v>
      </c>
      <c r="BW119" s="32">
        <v>41</v>
      </c>
      <c r="BX119" s="32">
        <v>185</v>
      </c>
      <c r="BY119" s="32">
        <v>525</v>
      </c>
      <c r="BZ119" s="32">
        <v>83</v>
      </c>
      <c r="CA119" s="32">
        <v>12104</v>
      </c>
      <c r="CB119" s="32">
        <v>1073</v>
      </c>
      <c r="CC119" s="32">
        <v>35</v>
      </c>
      <c r="CD119" s="32">
        <v>630</v>
      </c>
      <c r="CE119" s="32">
        <v>180</v>
      </c>
      <c r="CF119" s="32">
        <v>49</v>
      </c>
      <c r="CG119" s="32">
        <v>50</v>
      </c>
      <c r="CH119" s="32">
        <v>20</v>
      </c>
      <c r="CI119" s="32">
        <v>251</v>
      </c>
      <c r="CJ119" s="32">
        <v>416</v>
      </c>
      <c r="CK119" s="32">
        <v>192</v>
      </c>
      <c r="CL119" s="33"/>
      <c r="CM119" s="33"/>
      <c r="CN119" s="33"/>
    </row>
    <row r="120" spans="1:123" s="28" customFormat="1" x14ac:dyDescent="0.2">
      <c r="A120" s="56" t="s">
        <v>161</v>
      </c>
      <c r="B120" s="56"/>
      <c r="C120" s="56"/>
      <c r="D120" s="32">
        <v>0</v>
      </c>
      <c r="E120" s="32">
        <v>0</v>
      </c>
      <c r="F120" s="32">
        <v>5</v>
      </c>
      <c r="G120" s="32">
        <v>0</v>
      </c>
      <c r="H120" s="32">
        <v>0</v>
      </c>
      <c r="I120" s="32">
        <v>0</v>
      </c>
      <c r="J120" s="32">
        <v>2</v>
      </c>
      <c r="K120" s="32">
        <v>3</v>
      </c>
      <c r="L120" s="32">
        <v>0</v>
      </c>
      <c r="M120" s="32">
        <v>0</v>
      </c>
      <c r="N120" s="32">
        <v>0</v>
      </c>
      <c r="O120" s="32">
        <v>2</v>
      </c>
      <c r="P120" s="32">
        <v>0</v>
      </c>
      <c r="Q120" s="32">
        <v>0</v>
      </c>
      <c r="R120" s="32">
        <v>0</v>
      </c>
      <c r="S120" s="32">
        <v>0</v>
      </c>
      <c r="T120" s="32">
        <v>10</v>
      </c>
      <c r="U120" s="32">
        <v>0</v>
      </c>
      <c r="V120" s="32">
        <v>9</v>
      </c>
      <c r="W120" s="32">
        <v>1</v>
      </c>
      <c r="X120" s="32">
        <v>0</v>
      </c>
      <c r="Y120" s="32">
        <v>0</v>
      </c>
      <c r="Z120" s="32">
        <v>2</v>
      </c>
      <c r="AA120" s="32">
        <v>0</v>
      </c>
      <c r="AB120" s="32">
        <v>0</v>
      </c>
      <c r="AC120" s="32">
        <v>1</v>
      </c>
      <c r="AD120" s="32">
        <v>0</v>
      </c>
      <c r="AE120" s="32">
        <v>0</v>
      </c>
      <c r="AF120" s="32">
        <v>0</v>
      </c>
      <c r="AG120" s="32">
        <v>0</v>
      </c>
      <c r="AH120" s="32">
        <v>4</v>
      </c>
      <c r="AI120" s="32">
        <v>0</v>
      </c>
      <c r="AJ120" s="32">
        <v>0</v>
      </c>
      <c r="AK120" s="32">
        <v>0</v>
      </c>
      <c r="AL120" s="32">
        <v>12</v>
      </c>
      <c r="AM120" s="32">
        <v>0</v>
      </c>
      <c r="AN120" s="32">
        <v>1</v>
      </c>
      <c r="AO120" s="32">
        <v>6</v>
      </c>
      <c r="AP120" s="32">
        <v>31</v>
      </c>
      <c r="AQ120" s="32">
        <v>11</v>
      </c>
      <c r="AR120" s="32">
        <v>0</v>
      </c>
      <c r="AS120" s="32">
        <v>0</v>
      </c>
      <c r="AT120" s="32">
        <v>3</v>
      </c>
      <c r="AU120" s="32">
        <v>4</v>
      </c>
      <c r="AV120" s="32">
        <v>0</v>
      </c>
      <c r="AW120" s="32">
        <v>0</v>
      </c>
      <c r="AX120" s="32">
        <v>3</v>
      </c>
      <c r="AY120" s="32">
        <v>1</v>
      </c>
      <c r="AZ120" s="32">
        <v>0</v>
      </c>
      <c r="BA120" s="32">
        <v>2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1</v>
      </c>
      <c r="BL120" s="32">
        <v>0</v>
      </c>
      <c r="BM120" s="32">
        <v>0</v>
      </c>
      <c r="BN120" s="32">
        <v>2</v>
      </c>
      <c r="BO120" s="32">
        <v>0</v>
      </c>
      <c r="BP120" s="32">
        <v>0</v>
      </c>
      <c r="BQ120" s="32">
        <v>0</v>
      </c>
      <c r="BR120" s="32">
        <v>2</v>
      </c>
      <c r="BS120" s="32">
        <v>0</v>
      </c>
      <c r="BT120" s="32">
        <v>1</v>
      </c>
      <c r="BU120" s="32">
        <v>0</v>
      </c>
      <c r="BV120" s="32">
        <v>0</v>
      </c>
      <c r="BW120" s="32">
        <v>0</v>
      </c>
      <c r="BX120" s="32">
        <v>1</v>
      </c>
      <c r="BY120" s="32">
        <v>0</v>
      </c>
      <c r="BZ120" s="32">
        <v>1</v>
      </c>
      <c r="CA120" s="32">
        <v>49</v>
      </c>
      <c r="CB120" s="32">
        <v>5</v>
      </c>
      <c r="CC120" s="32">
        <v>0</v>
      </c>
      <c r="CD120" s="32">
        <v>2</v>
      </c>
      <c r="CE120" s="32">
        <v>2</v>
      </c>
      <c r="CF120" s="32">
        <v>0</v>
      </c>
      <c r="CG120" s="32">
        <v>1</v>
      </c>
      <c r="CH120" s="32">
        <v>0</v>
      </c>
      <c r="CI120" s="32">
        <v>0</v>
      </c>
      <c r="CJ120" s="32">
        <v>0</v>
      </c>
      <c r="CK120" s="32">
        <v>1</v>
      </c>
      <c r="CL120" s="33"/>
      <c r="CM120" s="33"/>
      <c r="CN120" s="33"/>
    </row>
    <row r="121" spans="1:123" s="28" customFormat="1" x14ac:dyDescent="0.2">
      <c r="A121" s="56" t="s">
        <v>220</v>
      </c>
      <c r="B121" s="56"/>
      <c r="C121" s="56"/>
      <c r="D121" s="32">
        <v>621</v>
      </c>
      <c r="E121" s="32">
        <v>14681</v>
      </c>
      <c r="F121" s="32">
        <v>9589</v>
      </c>
      <c r="G121" s="32">
        <v>2640</v>
      </c>
      <c r="H121" s="32">
        <v>9732</v>
      </c>
      <c r="I121" s="32">
        <v>14209</v>
      </c>
      <c r="J121" s="32">
        <v>2930</v>
      </c>
      <c r="K121" s="32">
        <v>12367</v>
      </c>
      <c r="L121" s="32">
        <v>3065</v>
      </c>
      <c r="M121" s="32">
        <v>2</v>
      </c>
      <c r="N121" s="32">
        <v>341</v>
      </c>
      <c r="O121" s="32">
        <v>10510</v>
      </c>
      <c r="P121" s="32">
        <v>715</v>
      </c>
      <c r="Q121" s="32">
        <v>407</v>
      </c>
      <c r="R121" s="32">
        <v>0</v>
      </c>
      <c r="S121" s="32">
        <v>6</v>
      </c>
      <c r="T121" s="32">
        <v>23354</v>
      </c>
      <c r="U121" s="32">
        <v>589</v>
      </c>
      <c r="V121" s="32">
        <v>48362</v>
      </c>
      <c r="W121" s="32">
        <v>2870</v>
      </c>
      <c r="X121" s="32">
        <v>1037</v>
      </c>
      <c r="Y121" s="32">
        <v>7464</v>
      </c>
      <c r="Z121" s="32">
        <v>5792</v>
      </c>
      <c r="AA121" s="32">
        <v>1006</v>
      </c>
      <c r="AB121" s="32">
        <v>152</v>
      </c>
      <c r="AC121" s="32">
        <v>105</v>
      </c>
      <c r="AD121" s="32">
        <v>8667</v>
      </c>
      <c r="AE121" s="32">
        <v>8666</v>
      </c>
      <c r="AF121" s="32">
        <v>1</v>
      </c>
      <c r="AG121" s="32">
        <v>2532</v>
      </c>
      <c r="AH121" s="32">
        <v>13222</v>
      </c>
      <c r="AI121" s="32">
        <v>2794</v>
      </c>
      <c r="AJ121" s="32">
        <v>4444</v>
      </c>
      <c r="AK121" s="32">
        <v>914</v>
      </c>
      <c r="AL121" s="32">
        <v>52377</v>
      </c>
      <c r="AM121" s="32">
        <v>368</v>
      </c>
      <c r="AN121" s="32">
        <v>1</v>
      </c>
      <c r="AO121" s="32">
        <v>2</v>
      </c>
      <c r="AP121" s="32">
        <v>133000</v>
      </c>
      <c r="AQ121" s="32">
        <v>49722</v>
      </c>
      <c r="AR121" s="32">
        <v>2588</v>
      </c>
      <c r="AS121" s="32">
        <v>550</v>
      </c>
      <c r="AT121" s="32">
        <v>5082</v>
      </c>
      <c r="AU121" s="32">
        <v>22599</v>
      </c>
      <c r="AV121" s="32">
        <v>2</v>
      </c>
      <c r="AW121" s="32">
        <v>7</v>
      </c>
      <c r="AX121" s="32">
        <v>32971</v>
      </c>
      <c r="AY121" s="32">
        <v>1958</v>
      </c>
      <c r="AZ121" s="32">
        <v>1525</v>
      </c>
      <c r="BA121" s="32">
        <v>6226</v>
      </c>
      <c r="BB121" s="32">
        <v>80</v>
      </c>
      <c r="BC121" s="32">
        <v>7743</v>
      </c>
      <c r="BD121" s="32">
        <v>11933</v>
      </c>
      <c r="BE121" s="32">
        <v>9431</v>
      </c>
      <c r="BF121" s="32">
        <v>2502</v>
      </c>
      <c r="BG121" s="32">
        <v>1796</v>
      </c>
      <c r="BH121" s="32">
        <v>3847</v>
      </c>
      <c r="BI121" s="32">
        <v>5534</v>
      </c>
      <c r="BJ121" s="32">
        <v>3</v>
      </c>
      <c r="BK121" s="32">
        <v>15994</v>
      </c>
      <c r="BL121" s="32">
        <v>2528</v>
      </c>
      <c r="BM121" s="32">
        <v>3516</v>
      </c>
      <c r="BN121" s="32">
        <v>11820</v>
      </c>
      <c r="BO121" s="32">
        <v>2648</v>
      </c>
      <c r="BP121" s="32">
        <v>8717</v>
      </c>
      <c r="BQ121" s="32">
        <v>1004</v>
      </c>
      <c r="BR121" s="32">
        <v>8324</v>
      </c>
      <c r="BS121" s="32">
        <v>1997</v>
      </c>
      <c r="BT121" s="32">
        <v>13</v>
      </c>
      <c r="BU121" s="32">
        <v>1151</v>
      </c>
      <c r="BV121" s="32">
        <v>1644</v>
      </c>
      <c r="BW121" s="32">
        <v>533</v>
      </c>
      <c r="BX121" s="32">
        <v>4674</v>
      </c>
      <c r="BY121" s="32">
        <v>13170</v>
      </c>
      <c r="BZ121" s="32">
        <v>2551</v>
      </c>
      <c r="CA121" s="32">
        <v>181844</v>
      </c>
      <c r="CB121" s="32">
        <v>26870</v>
      </c>
      <c r="CC121" s="32">
        <v>2390</v>
      </c>
      <c r="CD121" s="32">
        <v>12740</v>
      </c>
      <c r="CE121" s="32">
        <v>6642</v>
      </c>
      <c r="CF121" s="32">
        <v>953</v>
      </c>
      <c r="CG121" s="32">
        <v>1333</v>
      </c>
      <c r="CH121" s="32">
        <v>6</v>
      </c>
      <c r="CI121" s="32">
        <v>6041</v>
      </c>
      <c r="CJ121" s="32">
        <v>11060</v>
      </c>
      <c r="CK121" s="32">
        <v>4000</v>
      </c>
      <c r="CL121" s="33"/>
      <c r="CM121" s="33"/>
      <c r="CN121" s="33"/>
    </row>
    <row r="122" spans="1:123" s="28" customFormat="1" x14ac:dyDescent="0.2">
      <c r="A122" s="56" t="s">
        <v>221</v>
      </c>
      <c r="B122" s="56"/>
      <c r="C122" s="56"/>
      <c r="D122" s="32">
        <v>1</v>
      </c>
      <c r="E122" s="32">
        <v>0</v>
      </c>
      <c r="F122" s="32">
        <v>526</v>
      </c>
      <c r="G122" s="32">
        <v>234</v>
      </c>
      <c r="H122" s="32">
        <v>783</v>
      </c>
      <c r="I122" s="32">
        <v>0</v>
      </c>
      <c r="J122" s="32">
        <v>0</v>
      </c>
      <c r="K122" s="32">
        <v>0</v>
      </c>
      <c r="L122" s="32">
        <v>961</v>
      </c>
      <c r="M122" s="32">
        <v>12</v>
      </c>
      <c r="N122" s="32">
        <v>26</v>
      </c>
      <c r="O122" s="32">
        <v>347</v>
      </c>
      <c r="P122" s="32">
        <v>23</v>
      </c>
      <c r="Q122" s="32">
        <v>0</v>
      </c>
      <c r="R122" s="32">
        <v>0</v>
      </c>
      <c r="S122" s="32">
        <v>0</v>
      </c>
      <c r="T122" s="32">
        <v>799</v>
      </c>
      <c r="U122" s="32">
        <v>86</v>
      </c>
      <c r="V122" s="32">
        <v>0</v>
      </c>
      <c r="W122" s="32">
        <v>247</v>
      </c>
      <c r="X122" s="32">
        <v>27</v>
      </c>
      <c r="Y122" s="32">
        <v>327</v>
      </c>
      <c r="Z122" s="32">
        <v>64</v>
      </c>
      <c r="AA122" s="32">
        <v>0</v>
      </c>
      <c r="AB122" s="32">
        <v>0</v>
      </c>
      <c r="AC122" s="32">
        <v>0</v>
      </c>
      <c r="AD122" s="32">
        <v>450</v>
      </c>
      <c r="AE122" s="32">
        <v>428</v>
      </c>
      <c r="AF122" s="32">
        <v>22</v>
      </c>
      <c r="AG122" s="32">
        <v>0</v>
      </c>
      <c r="AH122" s="32">
        <v>28</v>
      </c>
      <c r="AI122" s="32">
        <v>665</v>
      </c>
      <c r="AJ122" s="32">
        <v>179</v>
      </c>
      <c r="AK122" s="32">
        <v>17</v>
      </c>
      <c r="AL122" s="32">
        <v>479</v>
      </c>
      <c r="AM122" s="32">
        <v>0</v>
      </c>
      <c r="AN122" s="32">
        <v>21</v>
      </c>
      <c r="AO122" s="32">
        <v>0</v>
      </c>
      <c r="AP122" s="32">
        <v>25000</v>
      </c>
      <c r="AQ122" s="32">
        <v>88</v>
      </c>
      <c r="AR122" s="32">
        <v>188</v>
      </c>
      <c r="AS122" s="32">
        <v>0</v>
      </c>
      <c r="AT122" s="32">
        <v>0</v>
      </c>
      <c r="AU122" s="32">
        <v>0</v>
      </c>
      <c r="AV122" s="32">
        <v>51</v>
      </c>
      <c r="AW122" s="32">
        <v>44</v>
      </c>
      <c r="AX122" s="32">
        <v>759</v>
      </c>
      <c r="AY122" s="32">
        <v>47</v>
      </c>
      <c r="AZ122" s="32">
        <v>22</v>
      </c>
      <c r="BA122" s="32">
        <v>390</v>
      </c>
      <c r="BB122" s="32">
        <v>0</v>
      </c>
      <c r="BC122" s="32">
        <v>426</v>
      </c>
      <c r="BD122" s="32">
        <v>569</v>
      </c>
      <c r="BE122" s="32">
        <v>34</v>
      </c>
      <c r="BF122" s="32">
        <v>535</v>
      </c>
      <c r="BG122" s="32">
        <v>76</v>
      </c>
      <c r="BH122" s="32">
        <v>390</v>
      </c>
      <c r="BI122" s="32">
        <v>266</v>
      </c>
      <c r="BJ122" s="32">
        <v>1</v>
      </c>
      <c r="BK122" s="32">
        <v>203</v>
      </c>
      <c r="BL122" s="32">
        <v>181</v>
      </c>
      <c r="BM122" s="32">
        <v>210</v>
      </c>
      <c r="BN122" s="32">
        <v>303</v>
      </c>
      <c r="BO122" s="32">
        <v>225</v>
      </c>
      <c r="BP122" s="32">
        <v>438</v>
      </c>
      <c r="BQ122" s="32">
        <v>16</v>
      </c>
      <c r="BR122" s="32">
        <v>464</v>
      </c>
      <c r="BS122" s="32">
        <v>40</v>
      </c>
      <c r="BT122" s="32">
        <v>144</v>
      </c>
      <c r="BU122" s="32">
        <v>0</v>
      </c>
      <c r="BV122" s="32">
        <v>67</v>
      </c>
      <c r="BW122" s="32">
        <v>0</v>
      </c>
      <c r="BX122" s="32">
        <v>34</v>
      </c>
      <c r="BY122" s="32">
        <v>153</v>
      </c>
      <c r="BZ122" s="32">
        <v>69</v>
      </c>
      <c r="CA122" s="32">
        <v>0</v>
      </c>
      <c r="CB122" s="32">
        <v>783</v>
      </c>
      <c r="CC122" s="32">
        <v>0</v>
      </c>
      <c r="CD122" s="32">
        <v>0</v>
      </c>
      <c r="CE122" s="32">
        <v>707</v>
      </c>
      <c r="CF122" s="32">
        <v>39</v>
      </c>
      <c r="CG122" s="32">
        <v>13</v>
      </c>
      <c r="CH122" s="32">
        <v>7</v>
      </c>
      <c r="CI122" s="32">
        <v>9</v>
      </c>
      <c r="CJ122" s="32">
        <v>50</v>
      </c>
      <c r="CK122" s="32">
        <v>0</v>
      </c>
      <c r="CL122" s="33"/>
      <c r="CM122" s="33"/>
      <c r="CN122" s="33"/>
    </row>
    <row r="123" spans="1:123" x14ac:dyDescent="0.2">
      <c r="A123" s="52" t="s">
        <v>194</v>
      </c>
      <c r="B123" s="52"/>
      <c r="C123" s="52"/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15"/>
      <c r="CM123" s="15"/>
      <c r="CN123" s="15"/>
      <c r="CO123" s="2"/>
      <c r="CP123" s="2"/>
      <c r="CQ123" s="2"/>
    </row>
    <row r="124" spans="1:123" x14ac:dyDescent="0.2">
      <c r="A124" s="53" t="s">
        <v>162</v>
      </c>
      <c r="B124" s="53"/>
      <c r="C124" s="53"/>
      <c r="D124" s="32">
        <v>43492799</v>
      </c>
      <c r="E124" s="32">
        <v>1499547730</v>
      </c>
      <c r="F124" s="32">
        <v>1129981468</v>
      </c>
      <c r="G124" s="32">
        <v>290630141</v>
      </c>
      <c r="H124" s="32">
        <v>1048068374</v>
      </c>
      <c r="I124" s="32">
        <v>1776325233</v>
      </c>
      <c r="J124" s="32">
        <v>303322628</v>
      </c>
      <c r="K124" s="32">
        <v>1569666081</v>
      </c>
      <c r="L124" s="32">
        <v>297196133</v>
      </c>
      <c r="M124" s="32">
        <v>159753692</v>
      </c>
      <c r="N124" s="32">
        <v>28525074</v>
      </c>
      <c r="O124" s="32">
        <v>844556148</v>
      </c>
      <c r="P124" s="32">
        <v>30952474</v>
      </c>
      <c r="Q124" s="32">
        <v>29064175</v>
      </c>
      <c r="R124" s="32">
        <v>0</v>
      </c>
      <c r="S124" s="32">
        <v>257449809</v>
      </c>
      <c r="T124" s="32">
        <v>2586778728</v>
      </c>
      <c r="U124" s="32">
        <v>66086052</v>
      </c>
      <c r="V124" s="32">
        <v>8278380806</v>
      </c>
      <c r="W124" s="32">
        <v>411340495</v>
      </c>
      <c r="X124" s="32">
        <v>63704669</v>
      </c>
      <c r="Y124" s="32">
        <v>566514632</v>
      </c>
      <c r="Z124" s="32">
        <v>615535178</v>
      </c>
      <c r="AA124" s="32">
        <v>83900561</v>
      </c>
      <c r="AB124" s="32">
        <v>9456588</v>
      </c>
      <c r="AC124" s="32">
        <v>203057354.90000004</v>
      </c>
      <c r="AD124" s="32">
        <v>958691850.28999996</v>
      </c>
      <c r="AE124" s="32">
        <v>900265885</v>
      </c>
      <c r="AF124" s="32">
        <v>58425965.290000007</v>
      </c>
      <c r="AG124" s="32">
        <v>176884016</v>
      </c>
      <c r="AH124" s="32">
        <v>1637140161.6499999</v>
      </c>
      <c r="AI124" s="32">
        <v>360337098</v>
      </c>
      <c r="AJ124" s="32">
        <v>523095983.71999997</v>
      </c>
      <c r="AK124" s="32">
        <v>111646717</v>
      </c>
      <c r="AL124" s="32">
        <v>6282229664.5300007</v>
      </c>
      <c r="AM124" s="32">
        <v>25247492</v>
      </c>
      <c r="AN124" s="32">
        <v>202779963</v>
      </c>
      <c r="AO124" s="32">
        <v>3967000000</v>
      </c>
      <c r="AP124" s="172">
        <v>23063283000</v>
      </c>
      <c r="AQ124" s="32">
        <v>7529898388</v>
      </c>
      <c r="AR124" s="32">
        <v>230401436</v>
      </c>
      <c r="AS124" s="32">
        <v>111276421</v>
      </c>
      <c r="AT124" s="32">
        <v>723094046</v>
      </c>
      <c r="AU124" s="32">
        <v>1988501760</v>
      </c>
      <c r="AV124" s="32">
        <v>292657767</v>
      </c>
      <c r="AW124" s="32">
        <v>215649405.04000002</v>
      </c>
      <c r="AX124" s="32">
        <v>3387777809</v>
      </c>
      <c r="AY124" s="32">
        <v>198623692.04999998</v>
      </c>
      <c r="AZ124" s="32">
        <v>224566925</v>
      </c>
      <c r="BA124" s="32">
        <v>694256898</v>
      </c>
      <c r="BB124" s="32">
        <v>1080416</v>
      </c>
      <c r="BC124" s="32">
        <v>367784844</v>
      </c>
      <c r="BD124" s="32">
        <v>1285146851</v>
      </c>
      <c r="BE124" s="32">
        <v>935188461</v>
      </c>
      <c r="BF124" s="32">
        <v>349958390</v>
      </c>
      <c r="BG124" s="32">
        <v>179610430</v>
      </c>
      <c r="BH124" s="32">
        <v>382902025</v>
      </c>
      <c r="BI124" s="32">
        <v>570440204</v>
      </c>
      <c r="BJ124" s="32">
        <v>132769913</v>
      </c>
      <c r="BK124" s="32">
        <v>1619548481</v>
      </c>
      <c r="BL124" s="32">
        <v>247266985</v>
      </c>
      <c r="BM124" s="32">
        <v>321106485</v>
      </c>
      <c r="BN124" s="32">
        <v>1191135111</v>
      </c>
      <c r="BO124" s="32">
        <v>163417590</v>
      </c>
      <c r="BP124" s="32">
        <v>701800772</v>
      </c>
      <c r="BQ124" s="32">
        <v>89725494.760000005</v>
      </c>
      <c r="BR124" s="32">
        <v>820201487</v>
      </c>
      <c r="BS124" s="32">
        <v>192719074</v>
      </c>
      <c r="BT124" s="32">
        <v>6832453515</v>
      </c>
      <c r="BU124" s="32">
        <v>99235605</v>
      </c>
      <c r="BV124" s="32">
        <v>113998664</v>
      </c>
      <c r="BW124" s="32">
        <v>90679122</v>
      </c>
      <c r="BX124" s="32">
        <v>366885092</v>
      </c>
      <c r="BY124" s="32">
        <v>1024516481</v>
      </c>
      <c r="BZ124" s="32">
        <v>238023374.63999999</v>
      </c>
      <c r="CA124" s="32">
        <v>25759823917</v>
      </c>
      <c r="CB124" s="32">
        <v>2547644309</v>
      </c>
      <c r="CC124" s="32">
        <v>115252110</v>
      </c>
      <c r="CD124" s="32">
        <v>1367149467</v>
      </c>
      <c r="CE124" s="32">
        <v>469099636</v>
      </c>
      <c r="CF124" s="32">
        <v>95199648.200000003</v>
      </c>
      <c r="CG124" s="32">
        <v>145743157.84</v>
      </c>
      <c r="CH124" s="32">
        <v>61945677</v>
      </c>
      <c r="CI124" s="32">
        <v>464427615.86000001</v>
      </c>
      <c r="CJ124" s="32">
        <v>868602748</v>
      </c>
      <c r="CK124" s="32">
        <v>394794950</v>
      </c>
      <c r="CL124" s="32"/>
      <c r="CM124" s="32"/>
      <c r="CN124" s="15"/>
      <c r="CO124" s="2"/>
      <c r="CP124" s="2"/>
      <c r="CQ124" s="2"/>
    </row>
    <row r="125" spans="1:123" x14ac:dyDescent="0.2">
      <c r="A125" s="53" t="s">
        <v>163</v>
      </c>
      <c r="B125" s="53"/>
      <c r="C125" s="53"/>
      <c r="D125" s="32">
        <v>11858778</v>
      </c>
      <c r="E125" s="32">
        <v>548016272</v>
      </c>
      <c r="F125" s="32">
        <v>264836003</v>
      </c>
      <c r="G125" s="32">
        <v>81004255</v>
      </c>
      <c r="H125" s="32">
        <v>298531289</v>
      </c>
      <c r="I125" s="32">
        <v>567063035</v>
      </c>
      <c r="J125" s="32">
        <v>113589579</v>
      </c>
      <c r="K125" s="32">
        <v>395062443</v>
      </c>
      <c r="L125" s="32">
        <v>114221401</v>
      </c>
      <c r="M125" s="32">
        <v>46699194</v>
      </c>
      <c r="N125" s="32">
        <v>15018918</v>
      </c>
      <c r="O125" s="32">
        <v>236072777</v>
      </c>
      <c r="P125" s="32">
        <v>12522951</v>
      </c>
      <c r="Q125" s="32">
        <v>19386628</v>
      </c>
      <c r="R125" s="32">
        <v>0</v>
      </c>
      <c r="S125" s="32">
        <v>94171770</v>
      </c>
      <c r="T125" s="32">
        <v>664998752</v>
      </c>
      <c r="U125" s="32">
        <v>29640947</v>
      </c>
      <c r="V125" s="32">
        <v>1632816129</v>
      </c>
      <c r="W125" s="32">
        <v>116256740</v>
      </c>
      <c r="X125" s="32">
        <v>32040530</v>
      </c>
      <c r="Y125" s="32">
        <v>280966066</v>
      </c>
      <c r="Z125" s="32">
        <v>143658315</v>
      </c>
      <c r="AA125" s="32">
        <v>39011690</v>
      </c>
      <c r="AB125" s="32">
        <v>5786652</v>
      </c>
      <c r="AC125" s="32">
        <v>92360867.400000006</v>
      </c>
      <c r="AD125" s="32">
        <v>405736204.25999999</v>
      </c>
      <c r="AE125" s="32">
        <v>376970987</v>
      </c>
      <c r="AF125" s="32">
        <v>28765217.260000002</v>
      </c>
      <c r="AG125" s="32">
        <v>86770666</v>
      </c>
      <c r="AH125" s="32">
        <v>358331164.06</v>
      </c>
      <c r="AI125" s="32">
        <v>173795327</v>
      </c>
      <c r="AJ125" s="32">
        <v>208287499</v>
      </c>
      <c r="AK125" s="32">
        <v>28317089</v>
      </c>
      <c r="AL125" s="32">
        <v>1666789557.1199999</v>
      </c>
      <c r="AM125" s="32">
        <v>15036848</v>
      </c>
      <c r="AN125" s="32">
        <v>56403314</v>
      </c>
      <c r="AO125" s="32">
        <v>1141600000</v>
      </c>
      <c r="AP125" s="32">
        <v>12620681000</v>
      </c>
      <c r="AQ125" s="32">
        <v>2234039085</v>
      </c>
      <c r="AR125" s="32">
        <v>156705342</v>
      </c>
      <c r="AS125" s="32">
        <v>39142088</v>
      </c>
      <c r="AT125" s="32">
        <v>221960966</v>
      </c>
      <c r="AU125" s="32">
        <v>660550766</v>
      </c>
      <c r="AV125" s="32">
        <v>74685958</v>
      </c>
      <c r="AW125" s="32">
        <v>78209625.069999993</v>
      </c>
      <c r="AX125" s="32">
        <v>1117283048</v>
      </c>
      <c r="AY125" s="32">
        <v>57541659</v>
      </c>
      <c r="AZ125" s="32">
        <v>47886438</v>
      </c>
      <c r="BA125" s="32">
        <v>218633202</v>
      </c>
      <c r="BB125" s="32">
        <v>463355</v>
      </c>
      <c r="BC125" s="32">
        <v>270904453</v>
      </c>
      <c r="BD125" s="32">
        <v>423910347</v>
      </c>
      <c r="BE125" s="32">
        <v>272359244</v>
      </c>
      <c r="BF125" s="32">
        <v>151551103</v>
      </c>
      <c r="BG125" s="32">
        <v>65561722</v>
      </c>
      <c r="BH125" s="32">
        <v>142543771</v>
      </c>
      <c r="BI125" s="32">
        <v>213131701</v>
      </c>
      <c r="BJ125" s="32">
        <v>43226412</v>
      </c>
      <c r="BK125" s="32">
        <v>592214968</v>
      </c>
      <c r="BL125" s="32">
        <v>80135717</v>
      </c>
      <c r="BM125" s="32">
        <v>109590116</v>
      </c>
      <c r="BN125" s="32">
        <v>495109283</v>
      </c>
      <c r="BO125" s="32">
        <v>75938194</v>
      </c>
      <c r="BP125" s="32">
        <v>338874337</v>
      </c>
      <c r="BQ125" s="32">
        <v>34279946.969999999</v>
      </c>
      <c r="BR125" s="32">
        <v>286683602</v>
      </c>
      <c r="BS125" s="32">
        <v>65276304</v>
      </c>
      <c r="BT125" s="32">
        <v>2039498572</v>
      </c>
      <c r="BU125" s="32">
        <v>31007901</v>
      </c>
      <c r="BV125" s="32">
        <v>45086486</v>
      </c>
      <c r="BW125" s="32">
        <v>32814076</v>
      </c>
      <c r="BX125" s="32">
        <v>119400889</v>
      </c>
      <c r="BY125" s="32">
        <v>344508404</v>
      </c>
      <c r="BZ125" s="32">
        <v>52893412</v>
      </c>
      <c r="CA125" s="32">
        <v>5332356184</v>
      </c>
      <c r="CB125" s="32">
        <v>960984164</v>
      </c>
      <c r="CC125" s="32">
        <v>78007343</v>
      </c>
      <c r="CD125" s="32">
        <v>405071611</v>
      </c>
      <c r="CE125" s="32">
        <v>162857785</v>
      </c>
      <c r="CF125" s="32">
        <v>25027983</v>
      </c>
      <c r="CG125" s="32">
        <v>26672783</v>
      </c>
      <c r="CH125" s="32">
        <v>15466784</v>
      </c>
      <c r="CI125" s="32">
        <v>213039032.09</v>
      </c>
      <c r="CJ125" s="32">
        <v>347926496</v>
      </c>
      <c r="CK125" s="32">
        <v>104412330</v>
      </c>
      <c r="CL125" s="32"/>
      <c r="CM125" s="32"/>
      <c r="CN125" s="15"/>
      <c r="CO125" s="2"/>
      <c r="CP125" s="2"/>
      <c r="CQ125" s="2"/>
    </row>
    <row r="126" spans="1:123" x14ac:dyDescent="0.2">
      <c r="A126" s="53" t="s">
        <v>164</v>
      </c>
      <c r="B126" s="53"/>
      <c r="C126" s="53"/>
      <c r="D126" s="32">
        <v>6123903</v>
      </c>
      <c r="E126" s="32">
        <v>203861889</v>
      </c>
      <c r="F126" s="32">
        <v>121176417</v>
      </c>
      <c r="G126" s="32">
        <v>34345190</v>
      </c>
      <c r="H126" s="32">
        <v>111544249</v>
      </c>
      <c r="I126" s="32">
        <v>188657874</v>
      </c>
      <c r="J126" s="32">
        <v>46098397</v>
      </c>
      <c r="K126" s="32">
        <v>172674757</v>
      </c>
      <c r="L126" s="32">
        <v>37915186</v>
      </c>
      <c r="M126" s="32">
        <v>23056640</v>
      </c>
      <c r="N126" s="32">
        <v>5446180</v>
      </c>
      <c r="O126" s="32">
        <v>101917289</v>
      </c>
      <c r="P126" s="32">
        <v>6067865</v>
      </c>
      <c r="Q126" s="32">
        <v>5139158</v>
      </c>
      <c r="R126" s="32">
        <v>0</v>
      </c>
      <c r="S126" s="32">
        <v>27843723</v>
      </c>
      <c r="T126" s="32">
        <v>241042363</v>
      </c>
      <c r="U126" s="32">
        <v>13983182</v>
      </c>
      <c r="V126" s="32">
        <v>702940000</v>
      </c>
      <c r="W126" s="32">
        <v>36865621</v>
      </c>
      <c r="X126" s="32">
        <v>14601478</v>
      </c>
      <c r="Y126" s="32">
        <v>75434849</v>
      </c>
      <c r="Z126" s="32">
        <v>70364809</v>
      </c>
      <c r="AA126" s="32">
        <v>16100811</v>
      </c>
      <c r="AB126" s="32">
        <v>1590371</v>
      </c>
      <c r="AC126" s="32">
        <v>29212744.399999999</v>
      </c>
      <c r="AD126" s="32">
        <v>167756247.00999999</v>
      </c>
      <c r="AE126" s="32">
        <v>138951508</v>
      </c>
      <c r="AF126" s="32">
        <v>28804739.010000002</v>
      </c>
      <c r="AG126" s="32">
        <v>18914613</v>
      </c>
      <c r="AH126" s="32">
        <v>149723636.80000001</v>
      </c>
      <c r="AI126" s="32">
        <v>59036936</v>
      </c>
      <c r="AJ126" s="32">
        <v>51348403</v>
      </c>
      <c r="AK126" s="32">
        <v>13362077</v>
      </c>
      <c r="AL126" s="32">
        <v>633786108.11000001</v>
      </c>
      <c r="AM126" s="32">
        <v>4950140</v>
      </c>
      <c r="AN126" s="32">
        <v>22296434</v>
      </c>
      <c r="AO126" s="32">
        <v>314700000</v>
      </c>
      <c r="AP126" s="32">
        <v>8505587000</v>
      </c>
      <c r="AQ126" s="32">
        <v>751685326</v>
      </c>
      <c r="AR126" s="32">
        <v>30546381</v>
      </c>
      <c r="AS126" s="32">
        <v>26718970</v>
      </c>
      <c r="AT126" s="32">
        <v>99060144</v>
      </c>
      <c r="AU126" s="32">
        <v>241373902</v>
      </c>
      <c r="AV126" s="32">
        <v>36027973</v>
      </c>
      <c r="AW126" s="32">
        <v>45790960.060000002</v>
      </c>
      <c r="AX126" s="32">
        <v>423241986</v>
      </c>
      <c r="AY126" s="32">
        <v>20879378.850000001</v>
      </c>
      <c r="AZ126" s="32">
        <v>27583998</v>
      </c>
      <c r="BA126" s="32">
        <v>72354607</v>
      </c>
      <c r="BB126" s="32">
        <v>106678</v>
      </c>
      <c r="BC126" s="32">
        <v>95991502</v>
      </c>
      <c r="BD126" s="32">
        <v>133720911</v>
      </c>
      <c r="BE126" s="32">
        <v>90194143</v>
      </c>
      <c r="BF126" s="32">
        <v>43526768</v>
      </c>
      <c r="BG126" s="32">
        <v>34044046</v>
      </c>
      <c r="BH126" s="32">
        <v>65086339</v>
      </c>
      <c r="BI126" s="32">
        <v>90050617</v>
      </c>
      <c r="BJ126" s="32">
        <v>21229101</v>
      </c>
      <c r="BK126" s="32">
        <v>185942438</v>
      </c>
      <c r="BL126" s="32">
        <v>35860541</v>
      </c>
      <c r="BM126" s="32">
        <v>50139910</v>
      </c>
      <c r="BN126" s="32">
        <v>138513337</v>
      </c>
      <c r="BO126" s="32">
        <v>37226751</v>
      </c>
      <c r="BP126" s="32">
        <v>95089450</v>
      </c>
      <c r="BQ126" s="32">
        <v>17128062.079999998</v>
      </c>
      <c r="BR126" s="32">
        <v>125865952</v>
      </c>
      <c r="BS126" s="32">
        <v>26498395</v>
      </c>
      <c r="BT126" s="32">
        <v>804568031</v>
      </c>
      <c r="BU126" s="32">
        <v>13918674</v>
      </c>
      <c r="BV126" s="32">
        <v>22682803</v>
      </c>
      <c r="BW126" s="32">
        <v>15350067</v>
      </c>
      <c r="BX126" s="32">
        <v>40397113</v>
      </c>
      <c r="BY126" s="32">
        <v>141535564</v>
      </c>
      <c r="BZ126" s="32">
        <v>26985819</v>
      </c>
      <c r="CA126" s="32">
        <v>2506447083</v>
      </c>
      <c r="CB126" s="32">
        <v>329595161</v>
      </c>
      <c r="CC126" s="32">
        <v>14642721</v>
      </c>
      <c r="CD126" s="32">
        <v>189839634</v>
      </c>
      <c r="CE126" s="32">
        <v>53381407</v>
      </c>
      <c r="CF126" s="32">
        <v>12037510</v>
      </c>
      <c r="CG126" s="32">
        <v>15487130</v>
      </c>
      <c r="CH126" s="32">
        <v>7537785</v>
      </c>
      <c r="CI126" s="32">
        <v>76833583.040000007</v>
      </c>
      <c r="CJ126" s="32">
        <v>75910703</v>
      </c>
      <c r="CK126" s="32">
        <v>46624706</v>
      </c>
      <c r="CL126" s="32"/>
      <c r="CM126" s="32"/>
      <c r="CN126" s="15"/>
      <c r="CO126" s="2"/>
      <c r="CP126" s="2"/>
      <c r="CQ126" s="2"/>
    </row>
    <row r="127" spans="1:123" x14ac:dyDescent="0.2">
      <c r="A127" s="53" t="s">
        <v>165</v>
      </c>
      <c r="B127" s="53"/>
      <c r="C127" s="53"/>
      <c r="D127" s="32">
        <v>24958288</v>
      </c>
      <c r="E127" s="32">
        <v>736878948</v>
      </c>
      <c r="F127" s="32">
        <v>386500615</v>
      </c>
      <c r="G127" s="32">
        <v>173372031</v>
      </c>
      <c r="H127" s="32">
        <v>630054235</v>
      </c>
      <c r="I127" s="32">
        <v>1011078364</v>
      </c>
      <c r="J127" s="32">
        <v>106655296</v>
      </c>
      <c r="K127" s="32">
        <v>740338208</v>
      </c>
      <c r="L127" s="32">
        <v>142072760</v>
      </c>
      <c r="M127" s="32">
        <v>88775292</v>
      </c>
      <c r="N127" s="32">
        <v>7740511</v>
      </c>
      <c r="O127" s="32">
        <v>449284834</v>
      </c>
      <c r="P127" s="32">
        <v>12017931</v>
      </c>
      <c r="Q127" s="32">
        <v>4158885</v>
      </c>
      <c r="R127" s="32">
        <v>0</v>
      </c>
      <c r="S127" s="32">
        <v>132918074</v>
      </c>
      <c r="T127" s="32">
        <v>1111081605</v>
      </c>
      <c r="U127" s="32">
        <v>21839393</v>
      </c>
      <c r="V127" s="32">
        <v>4870728548</v>
      </c>
      <c r="W127" s="32">
        <v>171604694</v>
      </c>
      <c r="X127" s="32">
        <v>16420001</v>
      </c>
      <c r="Y127" s="32">
        <v>203745482</v>
      </c>
      <c r="Z127" s="32">
        <v>328163463</v>
      </c>
      <c r="AA127" s="32">
        <v>27514669</v>
      </c>
      <c r="AB127" s="32">
        <v>1978364</v>
      </c>
      <c r="AC127" s="32">
        <v>52908316.899999999</v>
      </c>
      <c r="AD127" s="32">
        <v>375991318</v>
      </c>
      <c r="AE127" s="32">
        <v>375991318</v>
      </c>
      <c r="AF127" s="32">
        <v>0</v>
      </c>
      <c r="AG127" s="32">
        <v>69535200</v>
      </c>
      <c r="AH127" s="32">
        <v>860015482.90999997</v>
      </c>
      <c r="AI127" s="32">
        <v>124717255</v>
      </c>
      <c r="AJ127" s="32">
        <v>260391321.80000001</v>
      </c>
      <c r="AK127" s="32">
        <v>68756903</v>
      </c>
      <c r="AL127" s="32">
        <v>1997275501.46</v>
      </c>
      <c r="AM127" s="32">
        <v>4927790</v>
      </c>
      <c r="AN127" s="32">
        <v>91145277</v>
      </c>
      <c r="AO127" s="32">
        <v>2124100000</v>
      </c>
      <c r="AP127" s="32">
        <v>0</v>
      </c>
      <c r="AQ127" s="32">
        <v>3837421728</v>
      </c>
      <c r="AR127" s="32">
        <v>41439949</v>
      </c>
      <c r="AS127" s="32">
        <v>43467432</v>
      </c>
      <c r="AT127" s="32">
        <v>281755970</v>
      </c>
      <c r="AU127" s="32">
        <v>887858326</v>
      </c>
      <c r="AV127" s="32">
        <v>179878686</v>
      </c>
      <c r="AW127" s="32">
        <v>89723774.739999995</v>
      </c>
      <c r="AX127" s="32">
        <v>1618161909</v>
      </c>
      <c r="AY127" s="32">
        <v>91696955.370000005</v>
      </c>
      <c r="AZ127" s="32">
        <v>147933603</v>
      </c>
      <c r="BA127" s="32">
        <v>305235627</v>
      </c>
      <c r="BB127" s="32">
        <v>499607</v>
      </c>
      <c r="BC127" s="32">
        <v>875286</v>
      </c>
      <c r="BD127" s="32">
        <v>719772983</v>
      </c>
      <c r="BE127" s="32">
        <v>566886777</v>
      </c>
      <c r="BF127" s="32">
        <v>152886206</v>
      </c>
      <c r="BG127" s="32">
        <v>78914198</v>
      </c>
      <c r="BH127" s="32">
        <v>171873812</v>
      </c>
      <c r="BI127" s="32">
        <v>263383205</v>
      </c>
      <c r="BJ127" s="32">
        <v>66571600</v>
      </c>
      <c r="BK127" s="32">
        <v>829817760</v>
      </c>
      <c r="BL127" s="32">
        <v>129540207</v>
      </c>
      <c r="BM127" s="32">
        <v>158476653</v>
      </c>
      <c r="BN127" s="32">
        <v>484591210</v>
      </c>
      <c r="BO127" s="32">
        <v>47558139</v>
      </c>
      <c r="BP127" s="32">
        <v>259930403</v>
      </c>
      <c r="BQ127" s="32">
        <v>37433580.200000003</v>
      </c>
      <c r="BR127" s="32">
        <v>336533572</v>
      </c>
      <c r="BS127" s="32">
        <v>99127057</v>
      </c>
      <c r="BT127" s="32">
        <v>3904286926</v>
      </c>
      <c r="BU127" s="32">
        <v>53203197</v>
      </c>
      <c r="BV127" s="32">
        <v>44734117</v>
      </c>
      <c r="BW127" s="32">
        <v>42025394</v>
      </c>
      <c r="BX127" s="32">
        <v>170744600</v>
      </c>
      <c r="BY127" s="32">
        <v>527884481</v>
      </c>
      <c r="BZ127" s="32">
        <v>121338819</v>
      </c>
      <c r="CA127" s="32">
        <v>15219731516</v>
      </c>
      <c r="CB127" s="32">
        <v>1015888468</v>
      </c>
      <c r="CC127" s="32">
        <v>20822214</v>
      </c>
      <c r="CD127" s="32">
        <v>764882108</v>
      </c>
      <c r="CE127" s="32">
        <v>163150205</v>
      </c>
      <c r="CF127" s="32">
        <v>57367837.200000003</v>
      </c>
      <c r="CG127" s="32">
        <v>40473293</v>
      </c>
      <c r="CH127" s="32">
        <v>38509925</v>
      </c>
      <c r="CI127" s="32">
        <v>170153451.30000001</v>
      </c>
      <c r="CJ127" s="32">
        <v>436056135</v>
      </c>
      <c r="CK127" s="32">
        <v>218086926</v>
      </c>
      <c r="CL127" s="32"/>
      <c r="CM127" s="32"/>
      <c r="CN127" s="15"/>
      <c r="CO127" s="2"/>
      <c r="CP127" s="2"/>
      <c r="CQ127" s="2"/>
    </row>
    <row r="128" spans="1:123" x14ac:dyDescent="0.2">
      <c r="A128" s="53" t="s">
        <v>166</v>
      </c>
      <c r="B128" s="53"/>
      <c r="C128" s="53"/>
      <c r="D128" s="32">
        <v>0</v>
      </c>
      <c r="E128" s="32">
        <v>0</v>
      </c>
      <c r="F128" s="32">
        <v>348245112</v>
      </c>
      <c r="G128" s="32">
        <v>0</v>
      </c>
      <c r="H128" s="32">
        <v>0</v>
      </c>
      <c r="I128" s="32">
        <v>0</v>
      </c>
      <c r="J128" s="32">
        <v>34974004</v>
      </c>
      <c r="K128" s="32">
        <v>252092348</v>
      </c>
      <c r="L128" s="32">
        <v>0</v>
      </c>
      <c r="M128" s="32">
        <v>0</v>
      </c>
      <c r="N128" s="32">
        <v>0</v>
      </c>
      <c r="O128" s="32">
        <v>50214733</v>
      </c>
      <c r="P128" s="32">
        <v>0</v>
      </c>
      <c r="Q128" s="32">
        <v>0</v>
      </c>
      <c r="R128" s="32">
        <v>0</v>
      </c>
      <c r="S128" s="32">
        <v>0</v>
      </c>
      <c r="T128" s="32">
        <v>551760830</v>
      </c>
      <c r="U128" s="32">
        <v>0</v>
      </c>
      <c r="V128" s="32">
        <v>1031619677</v>
      </c>
      <c r="W128" s="32">
        <v>83382173</v>
      </c>
      <c r="X128" s="32">
        <v>0</v>
      </c>
      <c r="Y128" s="32">
        <v>0</v>
      </c>
      <c r="Z128" s="32">
        <v>69600305</v>
      </c>
      <c r="AA128" s="32">
        <v>0</v>
      </c>
      <c r="AB128" s="32">
        <v>0</v>
      </c>
      <c r="AC128" s="32">
        <v>27733936.300000001</v>
      </c>
      <c r="AD128" s="32">
        <v>0</v>
      </c>
      <c r="AE128" s="32">
        <v>0</v>
      </c>
      <c r="AF128" s="32">
        <v>0</v>
      </c>
      <c r="AG128" s="32">
        <v>0</v>
      </c>
      <c r="AH128" s="32">
        <v>259578449.84</v>
      </c>
      <c r="AI128" s="32">
        <v>0</v>
      </c>
      <c r="AJ128" s="32">
        <v>0</v>
      </c>
      <c r="AK128" s="32">
        <v>0</v>
      </c>
      <c r="AL128" s="32">
        <v>1944394063</v>
      </c>
      <c r="AM128" s="32">
        <v>0</v>
      </c>
      <c r="AN128" s="32">
        <v>31785172</v>
      </c>
      <c r="AO128" s="32">
        <v>359900000</v>
      </c>
      <c r="AP128" s="32">
        <v>1793212000</v>
      </c>
      <c r="AQ128" s="32">
        <v>666074028</v>
      </c>
      <c r="AR128" s="32">
        <v>0</v>
      </c>
      <c r="AS128" s="32">
        <v>0</v>
      </c>
      <c r="AT128" s="32">
        <v>116195929</v>
      </c>
      <c r="AU128" s="32">
        <v>182940270</v>
      </c>
      <c r="AV128" s="32">
        <v>0</v>
      </c>
      <c r="AW128" s="32">
        <v>0</v>
      </c>
      <c r="AX128" s="32">
        <v>205146878</v>
      </c>
      <c r="AY128" s="32">
        <v>27015842.100000001</v>
      </c>
      <c r="AZ128" s="32">
        <v>0</v>
      </c>
      <c r="BA128" s="32">
        <v>93122492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1</v>
      </c>
      <c r="BL128" s="32">
        <v>0</v>
      </c>
      <c r="BM128" s="32">
        <v>0</v>
      </c>
      <c r="BN128" s="32">
        <v>62714298</v>
      </c>
      <c r="BO128" s="32">
        <v>0</v>
      </c>
      <c r="BP128" s="32">
        <v>0</v>
      </c>
      <c r="BQ128" s="32">
        <v>0</v>
      </c>
      <c r="BR128" s="32">
        <v>63221100</v>
      </c>
      <c r="BS128" s="32">
        <v>0</v>
      </c>
      <c r="BT128" s="32">
        <v>41045125</v>
      </c>
      <c r="BU128" s="32">
        <v>0</v>
      </c>
      <c r="BV128" s="32">
        <v>0</v>
      </c>
      <c r="BW128" s="32">
        <v>0</v>
      </c>
      <c r="BX128" s="32">
        <v>33251155</v>
      </c>
      <c r="BY128" s="32">
        <v>0</v>
      </c>
      <c r="BZ128" s="32">
        <v>35246343</v>
      </c>
      <c r="CA128" s="32">
        <v>2590588073</v>
      </c>
      <c r="CB128" s="32">
        <v>221250854</v>
      </c>
      <c r="CC128" s="32">
        <v>0</v>
      </c>
      <c r="CD128" s="32">
        <v>1</v>
      </c>
      <c r="CE128" s="32">
        <v>84038365</v>
      </c>
      <c r="CF128" s="32">
        <v>0</v>
      </c>
      <c r="CG128" s="32">
        <v>62029064</v>
      </c>
      <c r="CH128" s="32">
        <v>0</v>
      </c>
      <c r="CI128" s="32">
        <v>0</v>
      </c>
      <c r="CJ128" s="32">
        <v>0</v>
      </c>
      <c r="CK128" s="32">
        <v>23262645</v>
      </c>
      <c r="CL128" s="32"/>
      <c r="CM128" s="32"/>
      <c r="CN128" s="15"/>
      <c r="CO128" s="2"/>
      <c r="CP128" s="2"/>
      <c r="CQ128" s="2"/>
    </row>
    <row r="129" spans="1:95" x14ac:dyDescent="0.2">
      <c r="A129" s="53" t="s">
        <v>167</v>
      </c>
      <c r="B129" s="53"/>
      <c r="C129" s="53"/>
      <c r="D129" s="32">
        <v>549680</v>
      </c>
      <c r="E129" s="32">
        <v>10790621</v>
      </c>
      <c r="F129" s="32">
        <v>8537392</v>
      </c>
      <c r="G129" s="32">
        <v>1712245</v>
      </c>
      <c r="H129" s="32">
        <v>7364256</v>
      </c>
      <c r="I129" s="32">
        <v>9525960</v>
      </c>
      <c r="J129" s="32">
        <v>2005352</v>
      </c>
      <c r="K129" s="32">
        <v>9498325</v>
      </c>
      <c r="L129" s="32">
        <v>2189412</v>
      </c>
      <c r="M129" s="32">
        <v>1174839</v>
      </c>
      <c r="N129" s="32">
        <v>294664</v>
      </c>
      <c r="O129" s="32">
        <v>6663852</v>
      </c>
      <c r="P129" s="32">
        <v>309013</v>
      </c>
      <c r="Q129" s="32">
        <v>379504</v>
      </c>
      <c r="R129" s="32">
        <v>0</v>
      </c>
      <c r="S129" s="32">
        <v>2333912</v>
      </c>
      <c r="T129" s="32">
        <v>16887317</v>
      </c>
      <c r="U129" s="32">
        <v>546343</v>
      </c>
      <c r="V129" s="32">
        <v>40276452</v>
      </c>
      <c r="W129" s="32">
        <v>3088357</v>
      </c>
      <c r="X129" s="32">
        <v>614516</v>
      </c>
      <c r="Y129" s="32">
        <v>5956928</v>
      </c>
      <c r="Z129" s="32">
        <v>3522815</v>
      </c>
      <c r="AA129" s="32">
        <v>1273391</v>
      </c>
      <c r="AB129" s="32">
        <v>101201</v>
      </c>
      <c r="AC129" s="32">
        <v>841489.9</v>
      </c>
      <c r="AD129" s="32">
        <v>8625226.5700000003</v>
      </c>
      <c r="AE129" s="32">
        <v>7804406</v>
      </c>
      <c r="AF129" s="32">
        <v>820820.57</v>
      </c>
      <c r="AG129" s="32">
        <v>1663537</v>
      </c>
      <c r="AH129" s="32">
        <v>9367620.9399999995</v>
      </c>
      <c r="AI129" s="32">
        <v>2297657</v>
      </c>
      <c r="AJ129" s="32">
        <v>2739653.15</v>
      </c>
      <c r="AK129" s="32">
        <v>1153270</v>
      </c>
      <c r="AL129" s="32">
        <v>39405462.270000003</v>
      </c>
      <c r="AM129" s="32">
        <v>332714</v>
      </c>
      <c r="AN129" s="32">
        <v>1034164</v>
      </c>
      <c r="AO129" s="32">
        <v>26700000</v>
      </c>
      <c r="AP129" s="32">
        <v>121922000</v>
      </c>
      <c r="AQ129" s="32">
        <v>40590919</v>
      </c>
      <c r="AR129" s="32">
        <v>1576579</v>
      </c>
      <c r="AS129" s="32">
        <v>1947931</v>
      </c>
      <c r="AT129" s="32">
        <v>4121037</v>
      </c>
      <c r="AU129" s="32">
        <v>15778496</v>
      </c>
      <c r="AV129" s="32">
        <v>2016028</v>
      </c>
      <c r="AW129" s="32">
        <v>1884913.81</v>
      </c>
      <c r="AX129" s="32">
        <v>23071309</v>
      </c>
      <c r="AY129" s="32">
        <v>1448032</v>
      </c>
      <c r="AZ129" s="32">
        <v>1146938</v>
      </c>
      <c r="BA129" s="32">
        <v>4726394</v>
      </c>
      <c r="BB129" s="32">
        <v>10776</v>
      </c>
      <c r="BC129" s="32">
        <v>12603</v>
      </c>
      <c r="BD129" s="32">
        <v>7434431</v>
      </c>
      <c r="BE129" s="32">
        <v>5705362</v>
      </c>
      <c r="BF129" s="32">
        <v>1729069</v>
      </c>
      <c r="BG129" s="32">
        <v>996251</v>
      </c>
      <c r="BH129" s="32">
        <v>3060933</v>
      </c>
      <c r="BI129" s="32">
        <v>3306186</v>
      </c>
      <c r="BJ129" s="32">
        <v>1742799</v>
      </c>
      <c r="BK129" s="32">
        <v>11417414</v>
      </c>
      <c r="BL129" s="32">
        <v>1597044</v>
      </c>
      <c r="BM129" s="32">
        <v>2535348</v>
      </c>
      <c r="BN129" s="32">
        <v>10156755</v>
      </c>
      <c r="BO129" s="32">
        <v>2427707</v>
      </c>
      <c r="BP129" s="32">
        <v>7637528</v>
      </c>
      <c r="BQ129" s="32">
        <v>867845.87</v>
      </c>
      <c r="BR129" s="32">
        <v>6588942</v>
      </c>
      <c r="BS129" s="32">
        <v>1803389</v>
      </c>
      <c r="BT129" s="32">
        <v>42585750</v>
      </c>
      <c r="BU129" s="32">
        <v>1105833</v>
      </c>
      <c r="BV129" s="32">
        <v>1392325</v>
      </c>
      <c r="BW129" s="32">
        <v>489585</v>
      </c>
      <c r="BX129" s="32">
        <v>2977270</v>
      </c>
      <c r="BY129" s="32">
        <v>10523382</v>
      </c>
      <c r="BZ129" s="32">
        <v>1423698</v>
      </c>
      <c r="CA129" s="32">
        <v>110701061</v>
      </c>
      <c r="CB129" s="32">
        <v>18950687</v>
      </c>
      <c r="CC129" s="32">
        <v>1779832</v>
      </c>
      <c r="CD129" s="32">
        <v>7356113</v>
      </c>
      <c r="CE129" s="32">
        <v>4691239</v>
      </c>
      <c r="CF129" s="32">
        <v>728561</v>
      </c>
      <c r="CG129" s="32">
        <v>1057612.6000000001</v>
      </c>
      <c r="CH129" s="32">
        <v>415708</v>
      </c>
      <c r="CI129" s="32">
        <v>4383854.67</v>
      </c>
      <c r="CJ129" s="32">
        <v>8653489</v>
      </c>
      <c r="CK129" s="32">
        <v>2408343</v>
      </c>
      <c r="CL129" s="32"/>
      <c r="CM129" s="32"/>
      <c r="CN129" s="15"/>
      <c r="CO129" s="2"/>
      <c r="CP129" s="2"/>
      <c r="CQ129" s="2"/>
    </row>
    <row r="130" spans="1:95" x14ac:dyDescent="0.2">
      <c r="A130" s="53" t="s">
        <v>168</v>
      </c>
      <c r="B130" s="53"/>
      <c r="C130" s="53"/>
      <c r="D130" s="32">
        <v>2150</v>
      </c>
      <c r="E130" s="32">
        <v>0</v>
      </c>
      <c r="F130" s="32">
        <v>685929</v>
      </c>
      <c r="G130" s="32">
        <v>196420</v>
      </c>
      <c r="H130" s="32">
        <v>574345</v>
      </c>
      <c r="I130" s="32">
        <v>0</v>
      </c>
      <c r="J130" s="32">
        <v>0</v>
      </c>
      <c r="K130" s="32">
        <v>0</v>
      </c>
      <c r="L130" s="32">
        <v>797374</v>
      </c>
      <c r="M130" s="32">
        <v>47727</v>
      </c>
      <c r="N130" s="32">
        <v>24801</v>
      </c>
      <c r="O130" s="32">
        <v>402663</v>
      </c>
      <c r="P130" s="32">
        <v>34714</v>
      </c>
      <c r="Q130" s="32">
        <v>0</v>
      </c>
      <c r="R130" s="32">
        <v>0</v>
      </c>
      <c r="S130" s="32">
        <v>182330</v>
      </c>
      <c r="T130" s="32">
        <v>1007861</v>
      </c>
      <c r="U130" s="32">
        <v>76187</v>
      </c>
      <c r="V130" s="32">
        <v>0</v>
      </c>
      <c r="W130" s="32">
        <v>142910</v>
      </c>
      <c r="X130" s="32">
        <v>28144</v>
      </c>
      <c r="Y130" s="32">
        <v>411307</v>
      </c>
      <c r="Z130" s="32">
        <v>225471</v>
      </c>
      <c r="AA130" s="32">
        <v>0</v>
      </c>
      <c r="AB130" s="32">
        <v>0</v>
      </c>
      <c r="AC130" s="32">
        <v>0</v>
      </c>
      <c r="AD130" s="32">
        <v>582854.44999999995</v>
      </c>
      <c r="AE130" s="32">
        <v>547666</v>
      </c>
      <c r="AF130" s="32">
        <v>35188.449999999997</v>
      </c>
      <c r="AG130" s="32">
        <v>0</v>
      </c>
      <c r="AH130" s="32">
        <v>123807.1</v>
      </c>
      <c r="AI130" s="32">
        <v>489923</v>
      </c>
      <c r="AJ130" s="32">
        <v>329106.77</v>
      </c>
      <c r="AK130" s="32">
        <v>57378</v>
      </c>
      <c r="AL130" s="32">
        <v>578972.56999999995</v>
      </c>
      <c r="AM130" s="32">
        <v>0</v>
      </c>
      <c r="AN130" s="32">
        <v>115602</v>
      </c>
      <c r="AO130" s="32">
        <v>0</v>
      </c>
      <c r="AP130" s="32">
        <v>21881000</v>
      </c>
      <c r="AQ130" s="32">
        <v>87302</v>
      </c>
      <c r="AR130" s="32">
        <v>133185</v>
      </c>
      <c r="AS130" s="32">
        <v>0</v>
      </c>
      <c r="AT130" s="32">
        <v>0</v>
      </c>
      <c r="AU130" s="32">
        <v>0</v>
      </c>
      <c r="AV130" s="32">
        <v>49122</v>
      </c>
      <c r="AW130" s="32">
        <v>40131.360000000001</v>
      </c>
      <c r="AX130" s="32">
        <v>872679</v>
      </c>
      <c r="AY130" s="32">
        <v>41824.730000000003</v>
      </c>
      <c r="AZ130" s="32">
        <v>15948</v>
      </c>
      <c r="BA130" s="32">
        <v>184576</v>
      </c>
      <c r="BB130" s="32">
        <v>0</v>
      </c>
      <c r="BC130" s="32">
        <v>1000</v>
      </c>
      <c r="BD130" s="32">
        <v>308179</v>
      </c>
      <c r="BE130" s="32">
        <v>42935</v>
      </c>
      <c r="BF130" s="32">
        <v>265244</v>
      </c>
      <c r="BG130" s="32">
        <v>94213</v>
      </c>
      <c r="BH130" s="32">
        <v>337170</v>
      </c>
      <c r="BI130" s="32">
        <v>568495</v>
      </c>
      <c r="BJ130" s="32">
        <v>1</v>
      </c>
      <c r="BK130" s="32">
        <v>155900</v>
      </c>
      <c r="BL130" s="32">
        <v>133476</v>
      </c>
      <c r="BM130" s="32">
        <v>364458</v>
      </c>
      <c r="BN130" s="32">
        <v>50228</v>
      </c>
      <c r="BO130" s="32">
        <v>266799</v>
      </c>
      <c r="BP130" s="32">
        <v>269054</v>
      </c>
      <c r="BQ130" s="32">
        <v>16059.64</v>
      </c>
      <c r="BR130" s="32">
        <v>1308319</v>
      </c>
      <c r="BS130" s="32">
        <v>13929</v>
      </c>
      <c r="BT130" s="32">
        <v>469111</v>
      </c>
      <c r="BU130" s="32">
        <v>0</v>
      </c>
      <c r="BV130" s="32">
        <v>102933</v>
      </c>
      <c r="BW130" s="32">
        <v>0</v>
      </c>
      <c r="BX130" s="32">
        <v>114065</v>
      </c>
      <c r="BY130" s="32">
        <v>64650</v>
      </c>
      <c r="BZ130" s="32">
        <v>135283.64000000001</v>
      </c>
      <c r="CA130" s="32">
        <v>0</v>
      </c>
      <c r="CB130" s="32">
        <v>974975</v>
      </c>
      <c r="CC130" s="32">
        <v>0</v>
      </c>
      <c r="CD130" s="32">
        <v>0</v>
      </c>
      <c r="CE130" s="32">
        <v>980635</v>
      </c>
      <c r="CF130" s="32">
        <v>37757</v>
      </c>
      <c r="CG130" s="32">
        <v>23275.24</v>
      </c>
      <c r="CH130" s="32">
        <v>15475</v>
      </c>
      <c r="CI130" s="32">
        <v>17694.759999999998</v>
      </c>
      <c r="CJ130" s="32">
        <v>55925</v>
      </c>
      <c r="CK130" s="32">
        <v>0</v>
      </c>
      <c r="CL130" s="32"/>
      <c r="CM130" s="32"/>
      <c r="CN130" s="15"/>
      <c r="CO130" s="2"/>
      <c r="CP130" s="2"/>
      <c r="CQ130" s="2"/>
    </row>
    <row r="131" spans="1:95" x14ac:dyDescent="0.2">
      <c r="A131" s="54" t="s">
        <v>196</v>
      </c>
      <c r="B131" s="54"/>
      <c r="C131" s="54"/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2">
        <v>0</v>
      </c>
      <c r="BV131" s="32">
        <v>0</v>
      </c>
      <c r="BW131" s="32">
        <v>0</v>
      </c>
      <c r="BX131" s="32">
        <v>0</v>
      </c>
      <c r="BY131" s="32">
        <v>0</v>
      </c>
      <c r="BZ131" s="32">
        <v>0</v>
      </c>
      <c r="CA131" s="32">
        <v>0</v>
      </c>
      <c r="CB131" s="32">
        <v>0</v>
      </c>
      <c r="CC131" s="32">
        <v>0</v>
      </c>
      <c r="CD131" s="32">
        <v>0</v>
      </c>
      <c r="CE131" s="32">
        <v>0</v>
      </c>
      <c r="CF131" s="32">
        <v>0</v>
      </c>
      <c r="CG131" s="32">
        <v>0</v>
      </c>
      <c r="CH131" s="32">
        <v>0</v>
      </c>
      <c r="CI131" s="32">
        <v>0</v>
      </c>
      <c r="CJ131" s="32">
        <v>0</v>
      </c>
      <c r="CK131" s="32">
        <v>0</v>
      </c>
      <c r="CL131" s="32"/>
      <c r="CM131" s="32"/>
      <c r="CN131" s="15"/>
      <c r="CO131" s="2"/>
      <c r="CP131" s="2"/>
      <c r="CQ131" s="2"/>
    </row>
    <row r="132" spans="1:95" x14ac:dyDescent="0.2">
      <c r="A132" s="53" t="s">
        <v>169</v>
      </c>
      <c r="B132" s="53"/>
      <c r="C132" s="53"/>
      <c r="D132" s="32">
        <v>51570</v>
      </c>
      <c r="E132" s="32">
        <v>1977209</v>
      </c>
      <c r="F132" s="32">
        <v>1540495</v>
      </c>
      <c r="G132" s="32">
        <v>317500</v>
      </c>
      <c r="H132" s="32">
        <v>1540864</v>
      </c>
      <c r="I132" s="32">
        <v>2545503</v>
      </c>
      <c r="J132" s="32">
        <v>347053</v>
      </c>
      <c r="K132" s="32">
        <v>2664667</v>
      </c>
      <c r="L132" s="32">
        <v>340633</v>
      </c>
      <c r="M132" s="32">
        <v>227350</v>
      </c>
      <c r="N132" s="32">
        <v>2608</v>
      </c>
      <c r="O132" s="32">
        <v>1311681</v>
      </c>
      <c r="P132" s="32">
        <v>43444</v>
      </c>
      <c r="Q132" s="32">
        <v>14672</v>
      </c>
      <c r="R132" s="32">
        <v>0</v>
      </c>
      <c r="S132" s="32">
        <v>224498</v>
      </c>
      <c r="T132" s="32">
        <v>3943379</v>
      </c>
      <c r="U132" s="32">
        <v>67780</v>
      </c>
      <c r="V132" s="32">
        <v>13744944</v>
      </c>
      <c r="W132" s="32">
        <v>648306</v>
      </c>
      <c r="X132" s="32">
        <v>39258</v>
      </c>
      <c r="Y132" s="32">
        <v>534496</v>
      </c>
      <c r="Z132" s="32">
        <v>1009610</v>
      </c>
      <c r="AA132" s="32">
        <v>67212</v>
      </c>
      <c r="AB132" s="32">
        <v>6658</v>
      </c>
      <c r="AC132" s="32">
        <v>193720</v>
      </c>
      <c r="AD132" s="32">
        <v>988960</v>
      </c>
      <c r="AE132" s="32">
        <v>943451</v>
      </c>
      <c r="AF132" s="32">
        <v>45509</v>
      </c>
      <c r="AG132" s="32">
        <v>170508</v>
      </c>
      <c r="AH132" s="32">
        <v>2529146</v>
      </c>
      <c r="AI132" s="32">
        <v>352531</v>
      </c>
      <c r="AJ132" s="32">
        <v>451700</v>
      </c>
      <c r="AK132" s="32">
        <v>172144</v>
      </c>
      <c r="AL132" s="32">
        <v>9340574</v>
      </c>
      <c r="AM132" s="32">
        <v>13509</v>
      </c>
      <c r="AN132" s="32">
        <v>293464</v>
      </c>
      <c r="AO132" s="32">
        <v>5862900</v>
      </c>
      <c r="AP132" s="32">
        <v>27927037</v>
      </c>
      <c r="AQ132" s="32">
        <v>10298333</v>
      </c>
      <c r="AR132" s="32">
        <v>128007</v>
      </c>
      <c r="AS132" s="32">
        <v>152822</v>
      </c>
      <c r="AT132" s="32">
        <v>1039292</v>
      </c>
      <c r="AU132" s="32">
        <v>2660528</v>
      </c>
      <c r="AV132" s="32">
        <v>394181</v>
      </c>
      <c r="AW132" s="32">
        <v>239453</v>
      </c>
      <c r="AX132" s="32">
        <v>4691176</v>
      </c>
      <c r="AY132" s="32">
        <v>310736</v>
      </c>
      <c r="AZ132" s="32">
        <v>358138</v>
      </c>
      <c r="BA132" s="32">
        <v>918398</v>
      </c>
      <c r="BB132" s="32">
        <v>606061</v>
      </c>
      <c r="BC132" s="32">
        <v>888889</v>
      </c>
      <c r="BD132" s="32">
        <v>1905472</v>
      </c>
      <c r="BE132" s="32">
        <v>1441079</v>
      </c>
      <c r="BF132" s="32">
        <v>464393</v>
      </c>
      <c r="BG132" s="32">
        <v>208442</v>
      </c>
      <c r="BH132" s="32">
        <v>376524</v>
      </c>
      <c r="BI132" s="32">
        <v>711142</v>
      </c>
      <c r="BJ132" s="32">
        <v>170050</v>
      </c>
      <c r="BK132" s="32">
        <v>2172613</v>
      </c>
      <c r="BL132" s="32">
        <v>312133</v>
      </c>
      <c r="BM132" s="32">
        <v>417528</v>
      </c>
      <c r="BN132" s="32">
        <v>1275852</v>
      </c>
      <c r="BO132" s="32">
        <v>220582</v>
      </c>
      <c r="BP132" s="32">
        <v>679337</v>
      </c>
      <c r="BQ132" s="32">
        <v>92912</v>
      </c>
      <c r="BR132" s="32">
        <v>978599</v>
      </c>
      <c r="BS132" s="32">
        <v>284461</v>
      </c>
      <c r="BT132" s="32">
        <v>10411416</v>
      </c>
      <c r="BU132" s="32">
        <v>149616</v>
      </c>
      <c r="BV132" s="32">
        <v>122413</v>
      </c>
      <c r="BW132" s="32">
        <v>107407</v>
      </c>
      <c r="BX132" s="32">
        <v>485637</v>
      </c>
      <c r="BY132" s="32">
        <v>1472236</v>
      </c>
      <c r="BZ132" s="32">
        <v>369492</v>
      </c>
      <c r="CA132" s="32">
        <v>43916014</v>
      </c>
      <c r="CB132" s="32">
        <v>2957199</v>
      </c>
      <c r="CC132" s="32">
        <v>27828</v>
      </c>
      <c r="CD132" s="32">
        <v>1844092</v>
      </c>
      <c r="CE132" s="32">
        <v>710596</v>
      </c>
      <c r="CF132" s="32">
        <v>154745</v>
      </c>
      <c r="CG132" s="32">
        <v>254058</v>
      </c>
      <c r="CH132" s="32">
        <v>101198</v>
      </c>
      <c r="CI132" s="32">
        <v>292116</v>
      </c>
      <c r="CJ132" s="32">
        <v>1029856</v>
      </c>
      <c r="CK132" s="32">
        <v>618033</v>
      </c>
      <c r="CL132" s="32"/>
      <c r="CM132" s="32"/>
      <c r="CN132" s="15"/>
      <c r="CO132" s="2"/>
      <c r="CP132" s="2"/>
      <c r="CQ132" s="2"/>
    </row>
    <row r="133" spans="1:95" x14ac:dyDescent="0.2">
      <c r="A133" s="53" t="s">
        <v>170</v>
      </c>
      <c r="B133" s="53"/>
      <c r="C133" s="53"/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v>0</v>
      </c>
      <c r="CB133" s="32">
        <v>0</v>
      </c>
      <c r="CC133" s="32">
        <v>0</v>
      </c>
      <c r="CD133" s="32">
        <v>0</v>
      </c>
      <c r="CE133" s="32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2">
        <v>0</v>
      </c>
      <c r="CL133" s="32"/>
      <c r="CM133" s="32"/>
      <c r="CN133" s="15"/>
      <c r="CO133" s="2"/>
      <c r="CP133" s="2"/>
      <c r="CQ133" s="2"/>
    </row>
    <row r="134" spans="1:95" x14ac:dyDescent="0.2">
      <c r="A134" s="53" t="s">
        <v>171</v>
      </c>
      <c r="B134" s="53"/>
      <c r="C134" s="53"/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43439</v>
      </c>
      <c r="AE134" s="32">
        <v>0</v>
      </c>
      <c r="AF134" s="32">
        <v>43439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19949505</v>
      </c>
      <c r="AQ134" s="32">
        <v>0</v>
      </c>
      <c r="AR134" s="32">
        <v>0</v>
      </c>
      <c r="AS134" s="32">
        <v>39561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106678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0</v>
      </c>
      <c r="BQ134" s="32">
        <v>0</v>
      </c>
      <c r="BR134" s="32">
        <v>0</v>
      </c>
      <c r="BS134" s="32">
        <v>0</v>
      </c>
      <c r="BT134" s="32">
        <v>0</v>
      </c>
      <c r="BU134" s="32">
        <v>0</v>
      </c>
      <c r="BV134" s="32">
        <v>0</v>
      </c>
      <c r="BW134" s="32">
        <v>0</v>
      </c>
      <c r="BX134" s="32">
        <v>0</v>
      </c>
      <c r="BY134" s="32">
        <v>0</v>
      </c>
      <c r="BZ134" s="32">
        <v>0</v>
      </c>
      <c r="CA134" s="32">
        <v>0</v>
      </c>
      <c r="CB134" s="32">
        <v>0</v>
      </c>
      <c r="CC134" s="32">
        <v>0</v>
      </c>
      <c r="CD134" s="32">
        <v>0</v>
      </c>
      <c r="CE134" s="32">
        <v>0</v>
      </c>
      <c r="CF134" s="32">
        <v>11556</v>
      </c>
      <c r="CG134" s="32">
        <v>0</v>
      </c>
      <c r="CH134" s="32">
        <v>0</v>
      </c>
      <c r="CI134" s="32">
        <v>0</v>
      </c>
      <c r="CJ134" s="32">
        <v>0</v>
      </c>
      <c r="CK134" s="32">
        <v>0</v>
      </c>
      <c r="CL134" s="32"/>
      <c r="CM134" s="32"/>
      <c r="CN134" s="15"/>
      <c r="CO134" s="2"/>
      <c r="CP134" s="2"/>
      <c r="CQ134" s="2"/>
    </row>
    <row r="135" spans="1:95" x14ac:dyDescent="0.2">
      <c r="A135" s="53" t="s">
        <v>172</v>
      </c>
      <c r="B135" s="53"/>
      <c r="C135" s="53"/>
      <c r="D135" s="32">
        <v>50111</v>
      </c>
      <c r="E135" s="32">
        <v>1945250</v>
      </c>
      <c r="F135" s="32">
        <v>968429</v>
      </c>
      <c r="G135" s="32">
        <v>312690</v>
      </c>
      <c r="H135" s="32">
        <v>1517192</v>
      </c>
      <c r="I135" s="32">
        <v>2520029</v>
      </c>
      <c r="J135" s="32">
        <v>265517</v>
      </c>
      <c r="K135" s="32">
        <v>2117907</v>
      </c>
      <c r="L135" s="32">
        <v>331557</v>
      </c>
      <c r="M135" s="32">
        <v>224127</v>
      </c>
      <c r="N135" s="32">
        <v>1761</v>
      </c>
      <c r="O135" s="32">
        <v>1166268</v>
      </c>
      <c r="P135" s="32">
        <v>42236</v>
      </c>
      <c r="Q135" s="32">
        <v>13628</v>
      </c>
      <c r="R135" s="32">
        <v>0</v>
      </c>
      <c r="S135" s="32">
        <v>224498</v>
      </c>
      <c r="T135" s="32">
        <v>2856529</v>
      </c>
      <c r="U135" s="32">
        <v>65917</v>
      </c>
      <c r="V135" s="32">
        <v>11888216</v>
      </c>
      <c r="W135" s="32">
        <v>475587</v>
      </c>
      <c r="X135" s="32">
        <v>37494</v>
      </c>
      <c r="Y135" s="32">
        <v>516188</v>
      </c>
      <c r="Z135" s="32">
        <v>857138</v>
      </c>
      <c r="AA135" s="32">
        <v>63900</v>
      </c>
      <c r="AB135" s="32">
        <v>6372</v>
      </c>
      <c r="AC135" s="32">
        <v>133252</v>
      </c>
      <c r="AD135" s="32">
        <v>920414</v>
      </c>
      <c r="AE135" s="32">
        <v>920414</v>
      </c>
      <c r="AF135" s="32">
        <v>0</v>
      </c>
      <c r="AG135" s="32">
        <v>166130</v>
      </c>
      <c r="AH135" s="32">
        <v>2033655</v>
      </c>
      <c r="AI135" s="32">
        <v>344767</v>
      </c>
      <c r="AJ135" s="32">
        <v>443567</v>
      </c>
      <c r="AK135" s="32">
        <v>168936</v>
      </c>
      <c r="AL135" s="32">
        <v>5694010</v>
      </c>
      <c r="AM135" s="32">
        <v>12582</v>
      </c>
      <c r="AN135" s="32">
        <v>214682</v>
      </c>
      <c r="AO135" s="32">
        <v>5146600</v>
      </c>
      <c r="AP135" s="32">
        <v>0</v>
      </c>
      <c r="AQ135" s="32">
        <v>8985399</v>
      </c>
      <c r="AR135" s="32">
        <v>123260</v>
      </c>
      <c r="AS135" s="32">
        <v>107969</v>
      </c>
      <c r="AT135" s="32">
        <v>720647</v>
      </c>
      <c r="AU135" s="32">
        <v>2286676</v>
      </c>
      <c r="AV135" s="32">
        <v>388955</v>
      </c>
      <c r="AW135" s="32">
        <v>234301</v>
      </c>
      <c r="AX135" s="32">
        <v>4197224</v>
      </c>
      <c r="AY135" s="32">
        <v>248441</v>
      </c>
      <c r="AZ135" s="32">
        <v>354679</v>
      </c>
      <c r="BA135" s="32">
        <v>717501</v>
      </c>
      <c r="BB135" s="32">
        <v>488607</v>
      </c>
      <c r="BC135" s="32">
        <v>875286</v>
      </c>
      <c r="BD135" s="32">
        <v>1884459</v>
      </c>
      <c r="BE135" s="32">
        <v>1425593</v>
      </c>
      <c r="BF135" s="32">
        <v>458866</v>
      </c>
      <c r="BG135" s="32">
        <v>205292</v>
      </c>
      <c r="BH135" s="32">
        <v>366845</v>
      </c>
      <c r="BI135" s="32">
        <v>700360</v>
      </c>
      <c r="BJ135" s="32">
        <v>165035</v>
      </c>
      <c r="BK135" s="32">
        <v>2024981</v>
      </c>
      <c r="BL135" s="32">
        <v>307315</v>
      </c>
      <c r="BM135" s="32">
        <v>409437</v>
      </c>
      <c r="BN135" s="32">
        <v>1114160</v>
      </c>
      <c r="BO135" s="32">
        <v>213039</v>
      </c>
      <c r="BP135" s="32">
        <v>657184</v>
      </c>
      <c r="BQ135" s="32">
        <v>90488</v>
      </c>
      <c r="BR135" s="32">
        <v>830730</v>
      </c>
      <c r="BS135" s="32">
        <v>278953</v>
      </c>
      <c r="BT135" s="32">
        <v>10181508</v>
      </c>
      <c r="BU135" s="32">
        <v>146521</v>
      </c>
      <c r="BV135" s="32">
        <v>118636</v>
      </c>
      <c r="BW135" s="32">
        <v>105960</v>
      </c>
      <c r="BX135" s="32">
        <v>410845</v>
      </c>
      <c r="BY135" s="32">
        <v>1441285</v>
      </c>
      <c r="BZ135" s="32">
        <v>286437</v>
      </c>
      <c r="CA135" s="32">
        <v>38206697</v>
      </c>
      <c r="CB135" s="32">
        <v>2510156</v>
      </c>
      <c r="CC135" s="32">
        <v>18650</v>
      </c>
      <c r="CD135" s="32">
        <v>1823403</v>
      </c>
      <c r="CE135" s="32">
        <v>442726</v>
      </c>
      <c r="CF135" s="32">
        <v>141075</v>
      </c>
      <c r="CG135" s="32">
        <v>113355</v>
      </c>
      <c r="CH135" s="32">
        <v>100002</v>
      </c>
      <c r="CI135" s="32">
        <v>280950</v>
      </c>
      <c r="CJ135" s="32">
        <v>1006404</v>
      </c>
      <c r="CK135" s="32">
        <v>551939</v>
      </c>
      <c r="CL135" s="32"/>
      <c r="CM135" s="32"/>
      <c r="CN135" s="15"/>
      <c r="CO135" s="2"/>
      <c r="CP135" s="2"/>
      <c r="CQ135" s="2"/>
    </row>
    <row r="136" spans="1:95" x14ac:dyDescent="0.2">
      <c r="A136" s="53" t="s">
        <v>173</v>
      </c>
      <c r="B136" s="53"/>
      <c r="C136" s="53"/>
      <c r="D136" s="32">
        <v>0</v>
      </c>
      <c r="E136" s="32">
        <v>0</v>
      </c>
      <c r="F136" s="32">
        <v>546679</v>
      </c>
      <c r="G136" s="32">
        <v>0</v>
      </c>
      <c r="H136" s="32">
        <v>0</v>
      </c>
      <c r="I136" s="32">
        <v>0</v>
      </c>
      <c r="J136" s="32">
        <v>75942</v>
      </c>
      <c r="K136" s="32">
        <v>520386</v>
      </c>
      <c r="L136" s="32">
        <v>0</v>
      </c>
      <c r="M136" s="32">
        <v>0</v>
      </c>
      <c r="N136" s="32">
        <v>0</v>
      </c>
      <c r="O136" s="32">
        <v>117142</v>
      </c>
      <c r="P136" s="32">
        <v>0</v>
      </c>
      <c r="Q136" s="32">
        <v>0</v>
      </c>
      <c r="R136" s="32">
        <v>0</v>
      </c>
      <c r="S136" s="32">
        <v>0</v>
      </c>
      <c r="T136" s="32">
        <v>1038296</v>
      </c>
      <c r="U136" s="32">
        <v>0</v>
      </c>
      <c r="V136" s="32">
        <v>1747676</v>
      </c>
      <c r="W136" s="32">
        <v>163632</v>
      </c>
      <c r="X136" s="32">
        <v>0</v>
      </c>
      <c r="Y136" s="32">
        <v>0</v>
      </c>
      <c r="Z136" s="32">
        <v>141192</v>
      </c>
      <c r="AA136" s="32">
        <v>0</v>
      </c>
      <c r="AB136" s="32">
        <v>0</v>
      </c>
      <c r="AC136" s="32">
        <v>60468</v>
      </c>
      <c r="AD136" s="32">
        <v>0</v>
      </c>
      <c r="AE136" s="32">
        <v>0</v>
      </c>
      <c r="AF136" s="32">
        <v>0</v>
      </c>
      <c r="AG136" s="32">
        <v>0</v>
      </c>
      <c r="AH136" s="32">
        <v>469789</v>
      </c>
      <c r="AI136" s="32">
        <v>0</v>
      </c>
      <c r="AJ136" s="32">
        <v>0</v>
      </c>
      <c r="AK136" s="32">
        <v>0</v>
      </c>
      <c r="AL136" s="32">
        <v>3534857</v>
      </c>
      <c r="AM136" s="32">
        <v>0</v>
      </c>
      <c r="AN136" s="32">
        <v>75608</v>
      </c>
      <c r="AO136" s="32">
        <v>639900</v>
      </c>
      <c r="AP136" s="32">
        <v>7977532</v>
      </c>
      <c r="AQ136" s="32">
        <v>1202670</v>
      </c>
      <c r="AR136" s="32">
        <v>0</v>
      </c>
      <c r="AS136" s="32">
        <v>0</v>
      </c>
      <c r="AT136" s="32">
        <v>307497</v>
      </c>
      <c r="AU136" s="32">
        <v>330481</v>
      </c>
      <c r="AV136" s="32">
        <v>0</v>
      </c>
      <c r="AW136" s="32">
        <v>0</v>
      </c>
      <c r="AX136" s="32">
        <v>421485</v>
      </c>
      <c r="AY136" s="32">
        <v>57864</v>
      </c>
      <c r="AZ136" s="32">
        <v>0</v>
      </c>
      <c r="BA136" s="32">
        <v>187646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117336</v>
      </c>
      <c r="BL136" s="32">
        <v>0</v>
      </c>
      <c r="BM136" s="32">
        <v>0</v>
      </c>
      <c r="BN136" s="32">
        <v>135954</v>
      </c>
      <c r="BO136" s="32">
        <v>0</v>
      </c>
      <c r="BP136" s="32">
        <v>0</v>
      </c>
      <c r="BQ136" s="32">
        <v>0</v>
      </c>
      <c r="BR136" s="32">
        <v>128682</v>
      </c>
      <c r="BS136" s="32">
        <v>0</v>
      </c>
      <c r="BT136" s="32">
        <v>110828</v>
      </c>
      <c r="BU136" s="32">
        <v>0</v>
      </c>
      <c r="BV136" s="32">
        <v>0</v>
      </c>
      <c r="BW136" s="32">
        <v>0</v>
      </c>
      <c r="BX136" s="32">
        <v>66206</v>
      </c>
      <c r="BY136" s="32">
        <v>0</v>
      </c>
      <c r="BZ136" s="32">
        <v>80207</v>
      </c>
      <c r="CA136" s="32">
        <v>5389121</v>
      </c>
      <c r="CB136" s="32">
        <v>391392</v>
      </c>
      <c r="CC136" s="32">
        <v>0</v>
      </c>
      <c r="CD136" s="32">
        <v>1</v>
      </c>
      <c r="CE136" s="32">
        <v>251975</v>
      </c>
      <c r="CF136" s="32">
        <v>0</v>
      </c>
      <c r="CG136" s="32">
        <v>137861</v>
      </c>
      <c r="CH136" s="32">
        <v>0</v>
      </c>
      <c r="CI136" s="32">
        <v>0</v>
      </c>
      <c r="CJ136" s="32">
        <v>0</v>
      </c>
      <c r="CK136" s="32">
        <v>59170</v>
      </c>
      <c r="CL136" s="32"/>
      <c r="CM136" s="32"/>
      <c r="CN136" s="15"/>
      <c r="CO136" s="2"/>
      <c r="CP136" s="2"/>
      <c r="CQ136" s="2"/>
    </row>
    <row r="137" spans="1:95" x14ac:dyDescent="0.2">
      <c r="A137" s="53" t="s">
        <v>174</v>
      </c>
      <c r="B137" s="53"/>
      <c r="C137" s="53"/>
      <c r="D137" s="32">
        <v>1453</v>
      </c>
      <c r="E137" s="32">
        <v>31959</v>
      </c>
      <c r="F137" s="32">
        <v>23751</v>
      </c>
      <c r="G137" s="32">
        <v>4810</v>
      </c>
      <c r="H137" s="32">
        <v>21758</v>
      </c>
      <c r="I137" s="32">
        <v>25474</v>
      </c>
      <c r="J137" s="32">
        <v>5594</v>
      </c>
      <c r="K137" s="32">
        <v>26374</v>
      </c>
      <c r="L137" s="32">
        <v>6653</v>
      </c>
      <c r="M137" s="32">
        <v>3091</v>
      </c>
      <c r="N137" s="32">
        <v>780</v>
      </c>
      <c r="O137" s="32">
        <v>27153</v>
      </c>
      <c r="P137" s="32">
        <v>1086</v>
      </c>
      <c r="Q137" s="32">
        <v>1044</v>
      </c>
      <c r="R137" s="32">
        <v>0</v>
      </c>
      <c r="S137" s="32">
        <v>0</v>
      </c>
      <c r="T137" s="32">
        <v>48554</v>
      </c>
      <c r="U137" s="32">
        <v>1635</v>
      </c>
      <c r="V137" s="32">
        <v>109052</v>
      </c>
      <c r="W137" s="32">
        <v>8476</v>
      </c>
      <c r="X137" s="32">
        <v>1721</v>
      </c>
      <c r="Y137" s="32">
        <v>17230</v>
      </c>
      <c r="Z137" s="32">
        <v>10654</v>
      </c>
      <c r="AA137" s="32">
        <v>3312</v>
      </c>
      <c r="AB137" s="32">
        <v>286</v>
      </c>
      <c r="AC137" s="32">
        <v>0</v>
      </c>
      <c r="AD137" s="32">
        <v>3298</v>
      </c>
      <c r="AE137" s="32">
        <v>1228</v>
      </c>
      <c r="AF137" s="32">
        <v>2070</v>
      </c>
      <c r="AG137" s="32">
        <v>4378</v>
      </c>
      <c r="AH137" s="32">
        <v>25377</v>
      </c>
      <c r="AI137" s="32">
        <v>6403</v>
      </c>
      <c r="AJ137" s="32">
        <v>7476</v>
      </c>
      <c r="AK137" s="32">
        <v>3054</v>
      </c>
      <c r="AL137" s="32">
        <v>109964</v>
      </c>
      <c r="AM137" s="32">
        <v>927</v>
      </c>
      <c r="AN137" s="32">
        <v>2874</v>
      </c>
      <c r="AO137" s="32">
        <v>76400</v>
      </c>
      <c r="AP137" s="32">
        <v>0</v>
      </c>
      <c r="AQ137" s="32">
        <v>110021</v>
      </c>
      <c r="AR137" s="32">
        <v>4377</v>
      </c>
      <c r="AS137" s="32">
        <v>5292</v>
      </c>
      <c r="AT137" s="32">
        <v>11148</v>
      </c>
      <c r="AU137" s="32">
        <v>43371</v>
      </c>
      <c r="AV137" s="32">
        <v>5226</v>
      </c>
      <c r="AW137" s="32">
        <v>5152</v>
      </c>
      <c r="AX137" s="32">
        <v>70098</v>
      </c>
      <c r="AY137" s="32">
        <v>4315</v>
      </c>
      <c r="AZ137" s="32">
        <v>3449</v>
      </c>
      <c r="BA137" s="32">
        <v>12738</v>
      </c>
      <c r="BB137" s="32">
        <v>10776</v>
      </c>
      <c r="BC137" s="32">
        <v>12603</v>
      </c>
      <c r="BD137" s="32">
        <v>20219</v>
      </c>
      <c r="BE137" s="32">
        <v>15440</v>
      </c>
      <c r="BF137" s="32">
        <v>4779</v>
      </c>
      <c r="BG137" s="32">
        <v>2890</v>
      </c>
      <c r="BH137" s="32">
        <v>9342</v>
      </c>
      <c r="BI137" s="32">
        <v>9239</v>
      </c>
      <c r="BJ137" s="32">
        <v>5014</v>
      </c>
      <c r="BK137" s="32">
        <v>30296</v>
      </c>
      <c r="BL137" s="32">
        <v>4445</v>
      </c>
      <c r="BM137" s="32">
        <v>7079</v>
      </c>
      <c r="BN137" s="32">
        <v>25454</v>
      </c>
      <c r="BO137" s="32">
        <v>6777</v>
      </c>
      <c r="BP137" s="32">
        <v>21406</v>
      </c>
      <c r="BQ137" s="32">
        <v>2424</v>
      </c>
      <c r="BR137" s="32">
        <v>16613</v>
      </c>
      <c r="BS137" s="32">
        <v>5466</v>
      </c>
      <c r="BT137" s="32">
        <v>117755</v>
      </c>
      <c r="BU137" s="32">
        <v>3095</v>
      </c>
      <c r="BV137" s="32">
        <v>3777</v>
      </c>
      <c r="BW137" s="32">
        <v>1447</v>
      </c>
      <c r="BX137" s="32">
        <v>8284</v>
      </c>
      <c r="BY137" s="32">
        <v>30951</v>
      </c>
      <c r="BZ137" s="32">
        <v>2524</v>
      </c>
      <c r="CA137" s="32">
        <v>320196</v>
      </c>
      <c r="CB137" s="32">
        <v>52999</v>
      </c>
      <c r="CC137" s="32">
        <v>9178</v>
      </c>
      <c r="CD137" s="32">
        <v>20688</v>
      </c>
      <c r="CE137" s="32">
        <v>13091</v>
      </c>
      <c r="CF137" s="32">
        <v>2009</v>
      </c>
      <c r="CG137" s="32">
        <v>2842</v>
      </c>
      <c r="CH137" s="32">
        <v>1196</v>
      </c>
      <c r="CI137" s="32">
        <v>11166</v>
      </c>
      <c r="CJ137" s="32">
        <v>23374</v>
      </c>
      <c r="CK137" s="32">
        <v>6924</v>
      </c>
      <c r="CL137" s="32"/>
      <c r="CM137" s="32"/>
      <c r="CN137" s="15"/>
      <c r="CO137" s="2"/>
      <c r="CP137" s="2"/>
      <c r="CQ137" s="2"/>
    </row>
    <row r="138" spans="1:95" x14ac:dyDescent="0.2">
      <c r="A138" s="53" t="s">
        <v>175</v>
      </c>
      <c r="B138" s="53"/>
      <c r="C138" s="53"/>
      <c r="D138" s="32">
        <v>6</v>
      </c>
      <c r="E138" s="32">
        <v>0</v>
      </c>
      <c r="F138" s="32">
        <v>1636</v>
      </c>
      <c r="G138" s="32">
        <v>0</v>
      </c>
      <c r="H138" s="32">
        <v>1914</v>
      </c>
      <c r="I138" s="32">
        <v>0</v>
      </c>
      <c r="J138" s="32">
        <v>0</v>
      </c>
      <c r="K138" s="32">
        <v>0</v>
      </c>
      <c r="L138" s="32">
        <v>2423</v>
      </c>
      <c r="M138" s="32">
        <v>132</v>
      </c>
      <c r="N138" s="32">
        <v>67</v>
      </c>
      <c r="O138" s="32">
        <v>1118</v>
      </c>
      <c r="P138" s="32">
        <v>122</v>
      </c>
      <c r="Q138" s="32">
        <v>0</v>
      </c>
      <c r="R138" s="32">
        <v>0</v>
      </c>
      <c r="S138" s="32">
        <v>0</v>
      </c>
      <c r="T138" s="32">
        <v>0</v>
      </c>
      <c r="U138" s="32">
        <v>228</v>
      </c>
      <c r="V138" s="32">
        <v>0</v>
      </c>
      <c r="W138" s="32">
        <v>611</v>
      </c>
      <c r="X138" s="32">
        <v>43</v>
      </c>
      <c r="Y138" s="32">
        <v>1078</v>
      </c>
      <c r="Z138" s="32">
        <v>626</v>
      </c>
      <c r="AA138" s="32">
        <v>0</v>
      </c>
      <c r="AB138" s="32">
        <v>0</v>
      </c>
      <c r="AC138" s="32">
        <v>0</v>
      </c>
      <c r="AD138" s="32">
        <v>21809</v>
      </c>
      <c r="AE138" s="32">
        <v>21809</v>
      </c>
      <c r="AF138" s="32">
        <v>0</v>
      </c>
      <c r="AG138" s="32">
        <v>0</v>
      </c>
      <c r="AH138" s="32">
        <v>325</v>
      </c>
      <c r="AI138" s="32">
        <v>1361</v>
      </c>
      <c r="AJ138" s="32">
        <v>657</v>
      </c>
      <c r="AK138" s="32">
        <v>154</v>
      </c>
      <c r="AL138" s="32">
        <v>1743</v>
      </c>
      <c r="AM138" s="32">
        <v>0</v>
      </c>
      <c r="AN138" s="32">
        <v>300</v>
      </c>
      <c r="AO138" s="32">
        <v>0</v>
      </c>
      <c r="AP138" s="32">
        <v>0</v>
      </c>
      <c r="AQ138" s="32">
        <v>243</v>
      </c>
      <c r="AR138" s="32">
        <v>370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2369</v>
      </c>
      <c r="AY138" s="32">
        <v>116</v>
      </c>
      <c r="AZ138" s="32">
        <v>10</v>
      </c>
      <c r="BA138" s="32">
        <v>513</v>
      </c>
      <c r="BB138" s="32">
        <v>0</v>
      </c>
      <c r="BC138" s="32">
        <v>1000</v>
      </c>
      <c r="BD138" s="32">
        <v>794</v>
      </c>
      <c r="BE138" s="32">
        <v>46</v>
      </c>
      <c r="BF138" s="32">
        <v>748</v>
      </c>
      <c r="BG138" s="32">
        <v>260</v>
      </c>
      <c r="BH138" s="32">
        <v>337</v>
      </c>
      <c r="BI138" s="32">
        <v>1543</v>
      </c>
      <c r="BJ138" s="32">
        <v>1</v>
      </c>
      <c r="BK138" s="32">
        <v>0</v>
      </c>
      <c r="BL138" s="32">
        <v>373</v>
      </c>
      <c r="BM138" s="32">
        <v>1012</v>
      </c>
      <c r="BN138" s="32">
        <v>284</v>
      </c>
      <c r="BO138" s="32">
        <v>766</v>
      </c>
      <c r="BP138" s="32">
        <v>747</v>
      </c>
      <c r="BQ138" s="32">
        <v>0</v>
      </c>
      <c r="BR138" s="32">
        <v>2574</v>
      </c>
      <c r="BS138" s="32">
        <v>42</v>
      </c>
      <c r="BT138" s="32">
        <v>1325</v>
      </c>
      <c r="BU138" s="32">
        <v>0</v>
      </c>
      <c r="BV138" s="32">
        <v>0</v>
      </c>
      <c r="BW138" s="32">
        <v>0</v>
      </c>
      <c r="BX138" s="32">
        <v>302</v>
      </c>
      <c r="BY138" s="32">
        <v>0</v>
      </c>
      <c r="BZ138" s="32">
        <v>324</v>
      </c>
      <c r="CA138" s="32">
        <v>0</v>
      </c>
      <c r="CB138" s="32">
        <v>2652</v>
      </c>
      <c r="CC138" s="32">
        <v>0</v>
      </c>
      <c r="CD138" s="32">
        <v>0</v>
      </c>
      <c r="CE138" s="32">
        <v>2804</v>
      </c>
      <c r="CF138" s="32">
        <v>105</v>
      </c>
      <c r="CG138" s="32">
        <v>0</v>
      </c>
      <c r="CH138" s="32">
        <v>0</v>
      </c>
      <c r="CI138" s="32">
        <v>0</v>
      </c>
      <c r="CJ138" s="32">
        <v>78</v>
      </c>
      <c r="CK138" s="32">
        <v>0</v>
      </c>
      <c r="CL138" s="32"/>
      <c r="CM138" s="32"/>
      <c r="CN138" s="15"/>
      <c r="CO138" s="2"/>
      <c r="CP138" s="2"/>
      <c r="CQ138" s="2"/>
    </row>
    <row r="139" spans="1:95" x14ac:dyDescent="0.2">
      <c r="A139" s="52" t="s">
        <v>193</v>
      </c>
      <c r="B139" s="52"/>
      <c r="C139" s="52"/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0</v>
      </c>
      <c r="BV139" s="32">
        <v>0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57"/>
      <c r="CM139" s="57"/>
      <c r="CN139" s="15"/>
      <c r="CO139" s="2"/>
      <c r="CP139" s="2"/>
      <c r="CQ139" s="2"/>
    </row>
    <row r="140" spans="1:95" x14ac:dyDescent="0.2">
      <c r="A140" s="43" t="s">
        <v>176</v>
      </c>
      <c r="B140" s="43"/>
      <c r="C140" s="43"/>
      <c r="D140" s="32">
        <v>864203.4</v>
      </c>
      <c r="E140" s="32">
        <v>27617627</v>
      </c>
      <c r="F140" s="32">
        <v>15451219</v>
      </c>
      <c r="G140" s="32">
        <v>5812219</v>
      </c>
      <c r="H140" s="32">
        <v>15414338</v>
      </c>
      <c r="I140" s="32">
        <v>27179791.77</v>
      </c>
      <c r="J140" s="32">
        <v>4626290</v>
      </c>
      <c r="K140" s="32">
        <v>20952248</v>
      </c>
      <c r="L140" s="32">
        <v>8034341.96</v>
      </c>
      <c r="M140" s="32">
        <v>2430484.7000000002</v>
      </c>
      <c r="N140" s="32">
        <v>574670.55000000005</v>
      </c>
      <c r="O140" s="32">
        <v>13968090</v>
      </c>
      <c r="P140" s="32">
        <v>615625.82999999996</v>
      </c>
      <c r="Q140" s="32">
        <v>591572.07999999996</v>
      </c>
      <c r="R140" s="32">
        <v>0</v>
      </c>
      <c r="S140" s="32">
        <v>1596763.64</v>
      </c>
      <c r="T140" s="32">
        <v>43320411</v>
      </c>
      <c r="U140" s="32">
        <v>1791527.36</v>
      </c>
      <c r="V140" s="32">
        <v>114202809</v>
      </c>
      <c r="W140" s="32">
        <v>6612498.1799999988</v>
      </c>
      <c r="X140" s="32">
        <v>1212313.54</v>
      </c>
      <c r="Y140" s="32">
        <v>9654568.0799999982</v>
      </c>
      <c r="Z140" s="32">
        <v>9085608.8300000019</v>
      </c>
      <c r="AA140" s="32">
        <v>6246950.4900000002</v>
      </c>
      <c r="AB140" s="32">
        <v>224440.31</v>
      </c>
      <c r="AC140" s="32">
        <v>9217309.709999999</v>
      </c>
      <c r="AD140" s="32">
        <v>21493855.009999998</v>
      </c>
      <c r="AE140" s="32">
        <v>20667045.009999998</v>
      </c>
      <c r="AF140" s="32">
        <v>826810</v>
      </c>
      <c r="AG140" s="32">
        <v>3279662.77</v>
      </c>
      <c r="AH140" s="32">
        <v>23281784.669999998</v>
      </c>
      <c r="AI140" s="32">
        <v>11708821.820000002</v>
      </c>
      <c r="AJ140" s="32">
        <v>8317075</v>
      </c>
      <c r="AK140" s="32">
        <v>683601.96</v>
      </c>
      <c r="AL140" s="32">
        <v>84796818.030000001</v>
      </c>
      <c r="AM140" s="32">
        <v>240007.18</v>
      </c>
      <c r="AN140" s="32">
        <v>721335</v>
      </c>
      <c r="AO140" s="32">
        <v>66308300</v>
      </c>
      <c r="AP140" s="32">
        <v>843522000</v>
      </c>
      <c r="AQ140" s="32">
        <v>131145092.33999999</v>
      </c>
      <c r="AR140" s="32">
        <v>6489034.0600000005</v>
      </c>
      <c r="AS140" s="32">
        <v>1946146.14</v>
      </c>
      <c r="AT140" s="32">
        <v>10066544.299999999</v>
      </c>
      <c r="AU140" s="32">
        <v>32768636.399999999</v>
      </c>
      <c r="AV140" s="32">
        <v>3096873</v>
      </c>
      <c r="AW140" s="32">
        <v>4600385.22</v>
      </c>
      <c r="AX140" s="32">
        <v>51656613</v>
      </c>
      <c r="AY140" s="32">
        <v>3050380.72</v>
      </c>
      <c r="AZ140" s="32">
        <v>2808256.39</v>
      </c>
      <c r="BA140" s="32">
        <v>10253944.120000001</v>
      </c>
      <c r="BB140" s="32">
        <v>386561</v>
      </c>
      <c r="BC140" s="32">
        <v>14783943.890000001</v>
      </c>
      <c r="BD140" s="32">
        <v>60429046.600000001</v>
      </c>
      <c r="BE140" s="32">
        <v>52359124</v>
      </c>
      <c r="BF140" s="32">
        <v>8069922.5999999996</v>
      </c>
      <c r="BG140" s="32">
        <v>4601795.12</v>
      </c>
      <c r="BH140" s="32">
        <v>9826277</v>
      </c>
      <c r="BI140" s="32">
        <v>8734127</v>
      </c>
      <c r="BJ140" s="32">
        <v>2246860</v>
      </c>
      <c r="BK140" s="32">
        <v>29111558</v>
      </c>
      <c r="BL140" s="32">
        <v>4096711.29</v>
      </c>
      <c r="BM140" s="32">
        <v>6200807</v>
      </c>
      <c r="BN140" s="32">
        <v>17166980</v>
      </c>
      <c r="BO140" s="32">
        <v>3460208.82</v>
      </c>
      <c r="BP140" s="32">
        <v>11785501</v>
      </c>
      <c r="BQ140" s="32">
        <v>1785959.97</v>
      </c>
      <c r="BR140" s="32">
        <v>12274743.679999998</v>
      </c>
      <c r="BS140" s="32">
        <v>4609704.3099999996</v>
      </c>
      <c r="BT140" s="32">
        <v>109973336</v>
      </c>
      <c r="BU140" s="32">
        <v>1487615</v>
      </c>
      <c r="BV140" s="32">
        <v>1520021.49</v>
      </c>
      <c r="BW140" s="32">
        <v>1440779.39</v>
      </c>
      <c r="BX140" s="32">
        <v>6047480.1100000003</v>
      </c>
      <c r="BY140" s="32">
        <v>0</v>
      </c>
      <c r="BZ140" s="32">
        <v>4469160</v>
      </c>
      <c r="CA140" s="32">
        <v>442493619</v>
      </c>
      <c r="CB140" s="32">
        <v>42404645</v>
      </c>
      <c r="CC140" s="32">
        <v>3264689.98</v>
      </c>
      <c r="CD140" s="32">
        <v>24679626</v>
      </c>
      <c r="CE140" s="32">
        <v>6856128.9899999993</v>
      </c>
      <c r="CF140" s="32">
        <v>1214544.8400000001</v>
      </c>
      <c r="CG140" s="32">
        <v>1743107.26</v>
      </c>
      <c r="CH140" s="32">
        <v>847100</v>
      </c>
      <c r="CI140" s="32">
        <v>7759125.8099999996</v>
      </c>
      <c r="CJ140" s="32">
        <v>17794459</v>
      </c>
      <c r="CK140" s="32">
        <v>6409964.1699999999</v>
      </c>
      <c r="CL140" s="57"/>
      <c r="CM140" s="57"/>
      <c r="CN140" s="15"/>
      <c r="CO140" s="2"/>
      <c r="CP140" s="2"/>
      <c r="CQ140" s="2"/>
    </row>
    <row r="141" spans="1:95" x14ac:dyDescent="0.2">
      <c r="A141" s="43" t="s">
        <v>93</v>
      </c>
      <c r="B141" s="43"/>
      <c r="C141" s="43"/>
      <c r="D141" s="32">
        <v>588860.21</v>
      </c>
      <c r="E141" s="32">
        <v>17567935</v>
      </c>
      <c r="F141" s="32">
        <v>8147503</v>
      </c>
      <c r="G141" s="32">
        <v>2869873</v>
      </c>
      <c r="H141" s="32">
        <v>8609774</v>
      </c>
      <c r="I141" s="32">
        <v>16571242.470000001</v>
      </c>
      <c r="J141" s="32">
        <v>3187790</v>
      </c>
      <c r="K141" s="32">
        <v>10123678</v>
      </c>
      <c r="L141" s="32">
        <v>4111901.08</v>
      </c>
      <c r="M141" s="32">
        <v>1489356.45</v>
      </c>
      <c r="N141" s="32">
        <v>417483.52000000002</v>
      </c>
      <c r="O141" s="32">
        <v>8066636</v>
      </c>
      <c r="P141" s="32">
        <v>313941.67</v>
      </c>
      <c r="Q141" s="32">
        <v>416466.55</v>
      </c>
      <c r="R141" s="32">
        <v>0</v>
      </c>
      <c r="S141" s="32">
        <v>891586.36</v>
      </c>
      <c r="T141" s="32">
        <v>20643264</v>
      </c>
      <c r="U141" s="32">
        <v>790578.12</v>
      </c>
      <c r="V141" s="32">
        <v>43668341</v>
      </c>
      <c r="W141" s="32">
        <v>3305948.24</v>
      </c>
      <c r="X141" s="32">
        <v>714515.87</v>
      </c>
      <c r="Y141" s="32">
        <v>6812627.0199999996</v>
      </c>
      <c r="Z141" s="32">
        <v>5112770.46</v>
      </c>
      <c r="AA141" s="32">
        <v>3074838.22</v>
      </c>
      <c r="AB141" s="32">
        <v>155733.19</v>
      </c>
      <c r="AC141" s="32">
        <v>6848693.1799999997</v>
      </c>
      <c r="AD141" s="32">
        <v>12187814.779999999</v>
      </c>
      <c r="AE141" s="32">
        <v>11551594.1</v>
      </c>
      <c r="AF141" s="32">
        <v>636220.68000000005</v>
      </c>
      <c r="AG141" s="32">
        <v>2364468.25</v>
      </c>
      <c r="AH141" s="32">
        <v>13363823.1</v>
      </c>
      <c r="AI141" s="32">
        <v>7822874.0499999998</v>
      </c>
      <c r="AJ141" s="32">
        <v>4788491</v>
      </c>
      <c r="AK141" s="32">
        <v>264094.25</v>
      </c>
      <c r="AL141" s="32">
        <v>60585357.640000001</v>
      </c>
      <c r="AM141" s="32">
        <v>168316.02</v>
      </c>
      <c r="AN141" s="32">
        <v>447537</v>
      </c>
      <c r="AO141" s="32">
        <v>35313500</v>
      </c>
      <c r="AP141" s="32">
        <v>575965000</v>
      </c>
      <c r="AQ141" s="32">
        <v>70800351.510000005</v>
      </c>
      <c r="AR141" s="32">
        <v>5133681.07</v>
      </c>
      <c r="AS141" s="32">
        <v>1164235.1599999999</v>
      </c>
      <c r="AT141" s="32">
        <v>5303431.53</v>
      </c>
      <c r="AU141" s="32">
        <v>16566324.390000001</v>
      </c>
      <c r="AV141" s="32">
        <v>1524347</v>
      </c>
      <c r="AW141" s="32">
        <v>2400179.58</v>
      </c>
      <c r="AX141" s="32">
        <v>32524237</v>
      </c>
      <c r="AY141" s="32">
        <v>2195362.96</v>
      </c>
      <c r="AZ141" s="32">
        <v>1729346.22</v>
      </c>
      <c r="BA141" s="32">
        <v>6054708.25</v>
      </c>
      <c r="BB141" s="32">
        <v>185812</v>
      </c>
      <c r="BC141" s="32">
        <v>8085537.8200000003</v>
      </c>
      <c r="BD141" s="32">
        <v>19435271.91</v>
      </c>
      <c r="BE141" s="32">
        <v>15256878</v>
      </c>
      <c r="BF141" s="32">
        <v>4178393.91</v>
      </c>
      <c r="BG141" s="32">
        <v>2165327.46</v>
      </c>
      <c r="BH141" s="32">
        <v>6459105</v>
      </c>
      <c r="BI141" s="32">
        <v>4844727</v>
      </c>
      <c r="BJ141" s="32">
        <v>1402866</v>
      </c>
      <c r="BK141" s="32">
        <v>17299707</v>
      </c>
      <c r="BL141" s="32">
        <v>2762644.64</v>
      </c>
      <c r="BM141" s="32">
        <v>3117158</v>
      </c>
      <c r="BN141" s="32">
        <v>8815853</v>
      </c>
      <c r="BO141" s="32">
        <v>1950099.88</v>
      </c>
      <c r="BP141" s="32">
        <v>6215178</v>
      </c>
      <c r="BQ141" s="32">
        <v>977162.59</v>
      </c>
      <c r="BR141" s="32">
        <v>7493047.4500000002</v>
      </c>
      <c r="BS141" s="32">
        <v>2501362.38</v>
      </c>
      <c r="BT141" s="32">
        <v>54987411</v>
      </c>
      <c r="BU141" s="32">
        <v>868920</v>
      </c>
      <c r="BV141" s="32">
        <v>934540.47</v>
      </c>
      <c r="BW141" s="32">
        <v>835049.66</v>
      </c>
      <c r="BX141" s="32">
        <v>3799758.91</v>
      </c>
      <c r="BY141" s="32">
        <v>0</v>
      </c>
      <c r="BZ141" s="32">
        <v>1672200</v>
      </c>
      <c r="CA141" s="32">
        <v>180070458</v>
      </c>
      <c r="CB141" s="32">
        <v>26543555</v>
      </c>
      <c r="CC141" s="32">
        <v>2556898.39</v>
      </c>
      <c r="CD141" s="32">
        <v>13271369</v>
      </c>
      <c r="CE141" s="32">
        <v>4890882.3</v>
      </c>
      <c r="CF141" s="32">
        <v>630260.71</v>
      </c>
      <c r="CG141" s="32">
        <v>765738.04</v>
      </c>
      <c r="CH141" s="32">
        <v>429535</v>
      </c>
      <c r="CI141" s="32">
        <v>4862334.3</v>
      </c>
      <c r="CJ141" s="32">
        <v>11867621</v>
      </c>
      <c r="CK141" s="32">
        <v>3731808.84</v>
      </c>
      <c r="CL141" s="57"/>
      <c r="CM141" s="57"/>
      <c r="CN141" s="15"/>
      <c r="CO141" s="2"/>
      <c r="CP141" s="2"/>
      <c r="CQ141" s="2"/>
    </row>
    <row r="142" spans="1:95" x14ac:dyDescent="0.2">
      <c r="A142" s="43" t="s">
        <v>94</v>
      </c>
      <c r="B142" s="43"/>
      <c r="C142" s="43"/>
      <c r="D142" s="32">
        <v>197723.85</v>
      </c>
      <c r="E142" s="32">
        <v>3939240</v>
      </c>
      <c r="F142" s="32">
        <v>2636981</v>
      </c>
      <c r="G142" s="32">
        <v>925897</v>
      </c>
      <c r="H142" s="32">
        <v>1543405</v>
      </c>
      <c r="I142" s="32">
        <v>3949227.01</v>
      </c>
      <c r="J142" s="32">
        <v>734350</v>
      </c>
      <c r="K142" s="32">
        <v>2917576</v>
      </c>
      <c r="L142" s="32">
        <v>1083312.22</v>
      </c>
      <c r="M142" s="32">
        <v>475109.7</v>
      </c>
      <c r="N142" s="32">
        <v>105249.33</v>
      </c>
      <c r="O142" s="32">
        <v>2189410</v>
      </c>
      <c r="P142" s="32">
        <v>122845.41</v>
      </c>
      <c r="Q142" s="32">
        <v>95375.72</v>
      </c>
      <c r="R142" s="32">
        <v>0</v>
      </c>
      <c r="S142" s="32">
        <v>86316.24</v>
      </c>
      <c r="T142" s="32">
        <v>5626924</v>
      </c>
      <c r="U142" s="32">
        <v>377329.83</v>
      </c>
      <c r="V142" s="32">
        <v>16853549</v>
      </c>
      <c r="W142" s="32">
        <v>1019060.01</v>
      </c>
      <c r="X142" s="32">
        <v>428455.82</v>
      </c>
      <c r="Y142" s="32">
        <v>557805.23</v>
      </c>
      <c r="Z142" s="32">
        <v>1687426.85</v>
      </c>
      <c r="AA142" s="32">
        <v>1201333.6399999999</v>
      </c>
      <c r="AB142" s="32">
        <v>35691.9</v>
      </c>
      <c r="AC142" s="32">
        <v>1279758.01</v>
      </c>
      <c r="AD142" s="32">
        <v>3787735.46</v>
      </c>
      <c r="AE142" s="32">
        <v>3613727.15</v>
      </c>
      <c r="AF142" s="32">
        <v>174008.31</v>
      </c>
      <c r="AG142" s="32">
        <v>408003.41</v>
      </c>
      <c r="AH142" s="32">
        <v>3643577.48</v>
      </c>
      <c r="AI142" s="32">
        <v>1830084.18</v>
      </c>
      <c r="AJ142" s="32">
        <v>970628</v>
      </c>
      <c r="AK142" s="32">
        <v>141673.38</v>
      </c>
      <c r="AL142" s="32">
        <v>9870638.9100000001</v>
      </c>
      <c r="AM142" s="32">
        <v>48046.37</v>
      </c>
      <c r="AN142" s="32">
        <v>94421</v>
      </c>
      <c r="AO142" s="32">
        <v>7846300</v>
      </c>
      <c r="AP142" s="32">
        <v>252607000</v>
      </c>
      <c r="AQ142" s="32">
        <v>17427075.210000001</v>
      </c>
      <c r="AR142" s="32">
        <v>678799.22</v>
      </c>
      <c r="AS142" s="32">
        <v>338015.19</v>
      </c>
      <c r="AT142" s="32">
        <v>1940422.88</v>
      </c>
      <c r="AU142" s="32">
        <v>4436240.78</v>
      </c>
      <c r="AV142" s="32">
        <v>577436</v>
      </c>
      <c r="AW142" s="32">
        <v>1014851.92</v>
      </c>
      <c r="AX142" s="32">
        <v>8714526</v>
      </c>
      <c r="AY142" s="32">
        <v>325466.27</v>
      </c>
      <c r="AZ142" s="32">
        <v>489239.82</v>
      </c>
      <c r="BA142" s="32">
        <v>1519123.07</v>
      </c>
      <c r="BB142" s="32">
        <v>38651</v>
      </c>
      <c r="BC142" s="32">
        <v>2336210.64</v>
      </c>
      <c r="BD142" s="32">
        <v>6371981.6899999995</v>
      </c>
      <c r="BE142" s="32">
        <v>5386242</v>
      </c>
      <c r="BF142" s="32">
        <v>985739.69</v>
      </c>
      <c r="BG142" s="32">
        <v>1048488.84</v>
      </c>
      <c r="BH142" s="32">
        <v>1875217</v>
      </c>
      <c r="BI142" s="32">
        <v>1692624</v>
      </c>
      <c r="BJ142" s="32">
        <v>384575</v>
      </c>
      <c r="BK142" s="32">
        <v>4151525</v>
      </c>
      <c r="BL142" s="32">
        <v>681564.05</v>
      </c>
      <c r="BM142" s="32">
        <v>1214194</v>
      </c>
      <c r="BN142" s="32">
        <v>2848433</v>
      </c>
      <c r="BO142" s="32">
        <v>669132.01</v>
      </c>
      <c r="BP142" s="32">
        <v>2187304</v>
      </c>
      <c r="BQ142" s="32">
        <v>339181.27</v>
      </c>
      <c r="BR142" s="32">
        <v>2042750.3</v>
      </c>
      <c r="BS142" s="32">
        <v>600022.64</v>
      </c>
      <c r="BT142" s="32">
        <v>18093527</v>
      </c>
      <c r="BU142" s="32">
        <v>256242</v>
      </c>
      <c r="BV142" s="32">
        <v>222433.12</v>
      </c>
      <c r="BW142" s="32">
        <v>277095.02</v>
      </c>
      <c r="BX142" s="32">
        <v>906390.42</v>
      </c>
      <c r="BY142" s="32">
        <v>0</v>
      </c>
      <c r="BZ142" s="32">
        <v>443946</v>
      </c>
      <c r="CA142" s="32">
        <v>59722526</v>
      </c>
      <c r="CB142" s="32">
        <v>6625522</v>
      </c>
      <c r="CC142" s="32">
        <v>406473.95</v>
      </c>
      <c r="CD142" s="32">
        <v>3903053</v>
      </c>
      <c r="CE142" s="32">
        <v>702200.97</v>
      </c>
      <c r="CF142" s="32">
        <v>176819.17</v>
      </c>
      <c r="CG142" s="32">
        <v>268268</v>
      </c>
      <c r="CH142" s="32">
        <v>144419</v>
      </c>
      <c r="CI142" s="32">
        <v>1141514.48</v>
      </c>
      <c r="CJ142" s="32">
        <v>1772534</v>
      </c>
      <c r="CK142" s="32">
        <v>875867.11</v>
      </c>
      <c r="CL142" s="57"/>
      <c r="CM142" s="57"/>
      <c r="CN142" s="15"/>
      <c r="CO142" s="2"/>
      <c r="CP142" s="2"/>
      <c r="CQ142" s="2"/>
    </row>
    <row r="143" spans="1:95" x14ac:dyDescent="0.2">
      <c r="A143" s="43" t="s">
        <v>95</v>
      </c>
      <c r="B143" s="43"/>
      <c r="C143" s="43"/>
      <c r="D143" s="32">
        <v>57529.29</v>
      </c>
      <c r="E143" s="32">
        <v>6019063</v>
      </c>
      <c r="F143" s="32">
        <v>3037061</v>
      </c>
      <c r="G143" s="32">
        <v>1952929</v>
      </c>
      <c r="H143" s="32">
        <v>5190247</v>
      </c>
      <c r="I143" s="32">
        <v>6620031.5499999998</v>
      </c>
      <c r="J143" s="32">
        <v>347750</v>
      </c>
      <c r="K143" s="32">
        <v>7052407</v>
      </c>
      <c r="L143" s="32">
        <v>2748785.17</v>
      </c>
      <c r="M143" s="32">
        <v>455167.11</v>
      </c>
      <c r="N143" s="32">
        <v>44863.41</v>
      </c>
      <c r="O143" s="32">
        <v>2951481</v>
      </c>
      <c r="P143" s="32">
        <v>174399.49</v>
      </c>
      <c r="Q143" s="32">
        <v>72267.94</v>
      </c>
      <c r="R143" s="32">
        <v>0</v>
      </c>
      <c r="S143" s="32">
        <v>615349.29</v>
      </c>
      <c r="T143" s="32">
        <v>11967751</v>
      </c>
      <c r="U143" s="32">
        <v>608754.17000000004</v>
      </c>
      <c r="V143" s="32">
        <v>47746921</v>
      </c>
      <c r="W143" s="32">
        <v>1994110.75</v>
      </c>
      <c r="X143" s="32">
        <v>59284.98</v>
      </c>
      <c r="Y143" s="32">
        <v>2172879.6</v>
      </c>
      <c r="Z143" s="32">
        <v>1910398.08</v>
      </c>
      <c r="AA143" s="32">
        <v>1867469.92</v>
      </c>
      <c r="AB143" s="32">
        <v>30336.85</v>
      </c>
      <c r="AC143" s="32">
        <v>552694.12</v>
      </c>
      <c r="AD143" s="32">
        <v>5452448.2699999996</v>
      </c>
      <c r="AE143" s="32">
        <v>5452448.2699999996</v>
      </c>
      <c r="AF143" s="32">
        <v>0</v>
      </c>
      <c r="AG143" s="32">
        <v>473225.63</v>
      </c>
      <c r="AH143" s="32">
        <v>5599026.7699999996</v>
      </c>
      <c r="AI143" s="32">
        <v>1949589.47</v>
      </c>
      <c r="AJ143" s="32">
        <v>2500926</v>
      </c>
      <c r="AK143" s="32">
        <v>260992.42</v>
      </c>
      <c r="AL143" s="32">
        <v>12215130.220000001</v>
      </c>
      <c r="AM143" s="32">
        <v>18062.060000000001</v>
      </c>
      <c r="AN143" s="32">
        <v>64575</v>
      </c>
      <c r="AO143" s="32">
        <v>20516700</v>
      </c>
      <c r="AP143" s="32">
        <v>0</v>
      </c>
      <c r="AQ143" s="32">
        <v>39193835.479999997</v>
      </c>
      <c r="AR143" s="32">
        <v>632138.44999999995</v>
      </c>
      <c r="AS143" s="32">
        <v>405914.18</v>
      </c>
      <c r="AT143" s="32">
        <v>2343532.35</v>
      </c>
      <c r="AU143" s="32">
        <v>10429724.199999999</v>
      </c>
      <c r="AV143" s="32">
        <v>985087</v>
      </c>
      <c r="AW143" s="32">
        <v>1138904.24</v>
      </c>
      <c r="AX143" s="32">
        <v>9369192</v>
      </c>
      <c r="AY143" s="32">
        <v>502971.5</v>
      </c>
      <c r="AZ143" s="32">
        <v>564873.98</v>
      </c>
      <c r="BA143" s="32">
        <v>2199586.33</v>
      </c>
      <c r="BB143" s="32">
        <v>156792</v>
      </c>
      <c r="BC143" s="32">
        <v>4296534.8899999997</v>
      </c>
      <c r="BD143" s="32">
        <v>34262424.100000001</v>
      </c>
      <c r="BE143" s="32">
        <v>31383672</v>
      </c>
      <c r="BF143" s="32">
        <v>2878752.1</v>
      </c>
      <c r="BG143" s="32">
        <v>1341452.47</v>
      </c>
      <c r="BH143" s="32">
        <v>1426399</v>
      </c>
      <c r="BI143" s="32">
        <v>2121184</v>
      </c>
      <c r="BJ143" s="32">
        <v>423575</v>
      </c>
      <c r="BK143" s="32">
        <v>6767168</v>
      </c>
      <c r="BL143" s="32">
        <v>648513.56000000006</v>
      </c>
      <c r="BM143" s="32">
        <v>1776769</v>
      </c>
      <c r="BN143" s="32">
        <v>4561996</v>
      </c>
      <c r="BO143" s="32">
        <v>790828.37</v>
      </c>
      <c r="BP143" s="32">
        <v>3256376</v>
      </c>
      <c r="BQ143" s="32">
        <v>454625.51</v>
      </c>
      <c r="BR143" s="32">
        <v>2524253.29</v>
      </c>
      <c r="BS143" s="32">
        <v>1440524.06</v>
      </c>
      <c r="BT143" s="32">
        <v>35862368</v>
      </c>
      <c r="BU143" s="32">
        <v>343477</v>
      </c>
      <c r="BV143" s="32">
        <v>316912.13</v>
      </c>
      <c r="BW143" s="32">
        <v>319775.58</v>
      </c>
      <c r="BX143" s="32">
        <v>1292523.04</v>
      </c>
      <c r="BY143" s="32">
        <v>0</v>
      </c>
      <c r="BZ143" s="32">
        <v>2237812</v>
      </c>
      <c r="CA143" s="32">
        <v>183070079</v>
      </c>
      <c r="CB143" s="32">
        <v>8124929</v>
      </c>
      <c r="CC143" s="32">
        <v>291447.58</v>
      </c>
      <c r="CD143" s="32">
        <v>7311186</v>
      </c>
      <c r="CE143" s="32">
        <v>779034.85</v>
      </c>
      <c r="CF143" s="32">
        <v>400739.19</v>
      </c>
      <c r="CG143" s="32">
        <v>475673.23</v>
      </c>
      <c r="CH143" s="32">
        <v>269015</v>
      </c>
      <c r="CI143" s="32">
        <v>1562725.1</v>
      </c>
      <c r="CJ143" s="32">
        <v>3917043</v>
      </c>
      <c r="CK143" s="32">
        <v>1461827.76</v>
      </c>
      <c r="CL143" s="57"/>
      <c r="CM143" s="57"/>
      <c r="CN143" s="15"/>
      <c r="CO143" s="2"/>
      <c r="CP143" s="2"/>
      <c r="CQ143" s="2"/>
    </row>
    <row r="144" spans="1:95" x14ac:dyDescent="0.2">
      <c r="A144" s="43" t="s">
        <v>96</v>
      </c>
      <c r="B144" s="43"/>
      <c r="C144" s="43"/>
      <c r="D144" s="32">
        <v>0</v>
      </c>
      <c r="E144" s="32">
        <v>0</v>
      </c>
      <c r="F144" s="32">
        <v>1364075</v>
      </c>
      <c r="G144" s="32">
        <v>0</v>
      </c>
      <c r="H144" s="32">
        <v>0</v>
      </c>
      <c r="I144" s="32">
        <v>0</v>
      </c>
      <c r="J144" s="32">
        <v>324000</v>
      </c>
      <c r="K144" s="32">
        <v>774807</v>
      </c>
      <c r="L144" s="32">
        <v>0</v>
      </c>
      <c r="M144" s="32">
        <v>0</v>
      </c>
      <c r="N144" s="32">
        <v>0</v>
      </c>
      <c r="O144" s="32">
        <v>562748</v>
      </c>
      <c r="P144" s="32">
        <v>0</v>
      </c>
      <c r="Q144" s="32">
        <v>0</v>
      </c>
      <c r="R144" s="32">
        <v>0</v>
      </c>
      <c r="S144" s="32">
        <v>0</v>
      </c>
      <c r="T144" s="32">
        <v>4515546</v>
      </c>
      <c r="U144" s="32">
        <v>0</v>
      </c>
      <c r="V144" s="32">
        <v>5411021</v>
      </c>
      <c r="W144" s="32">
        <v>243667.56</v>
      </c>
      <c r="X144" s="32">
        <v>0</v>
      </c>
      <c r="Y144" s="32">
        <v>0</v>
      </c>
      <c r="Z144" s="32">
        <v>305506.56</v>
      </c>
      <c r="AA144" s="32">
        <v>0</v>
      </c>
      <c r="AB144" s="32">
        <v>0</v>
      </c>
      <c r="AC144" s="32">
        <v>517569.31</v>
      </c>
      <c r="AD144" s="32">
        <v>0</v>
      </c>
      <c r="AE144" s="32">
        <v>0</v>
      </c>
      <c r="AF144" s="32">
        <v>0</v>
      </c>
      <c r="AG144" s="32">
        <v>0</v>
      </c>
      <c r="AH144" s="32">
        <v>626392.63</v>
      </c>
      <c r="AI144" s="32">
        <v>0</v>
      </c>
      <c r="AJ144" s="32">
        <v>0</v>
      </c>
      <c r="AK144" s="32">
        <v>0</v>
      </c>
      <c r="AL144" s="32">
        <v>1763269.61</v>
      </c>
      <c r="AM144" s="32">
        <v>0</v>
      </c>
      <c r="AN144" s="32">
        <v>104395</v>
      </c>
      <c r="AO144" s="32">
        <v>2433800</v>
      </c>
      <c r="AP144" s="32">
        <v>9025000</v>
      </c>
      <c r="AQ144" s="32">
        <v>3320357.91</v>
      </c>
      <c r="AR144" s="32">
        <v>0</v>
      </c>
      <c r="AS144" s="32">
        <v>0</v>
      </c>
      <c r="AT144" s="32">
        <v>386420</v>
      </c>
      <c r="AU144" s="32">
        <v>933317.22</v>
      </c>
      <c r="AV144" s="32">
        <v>0</v>
      </c>
      <c r="AW144" s="32">
        <v>0</v>
      </c>
      <c r="AX144" s="32">
        <v>838964</v>
      </c>
      <c r="AY144" s="32">
        <v>13384.35</v>
      </c>
      <c r="AZ144" s="32">
        <v>0</v>
      </c>
      <c r="BA144" s="32">
        <v>456235.46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733236</v>
      </c>
      <c r="BL144" s="32">
        <v>0</v>
      </c>
      <c r="BM144" s="32">
        <v>0</v>
      </c>
      <c r="BN144" s="32">
        <v>646310</v>
      </c>
      <c r="BO144" s="32">
        <v>0</v>
      </c>
      <c r="BP144" s="32">
        <v>0</v>
      </c>
      <c r="BQ144" s="32">
        <v>0</v>
      </c>
      <c r="BR144" s="32">
        <v>98177.04</v>
      </c>
      <c r="BS144" s="32">
        <v>0</v>
      </c>
      <c r="BT144" s="32">
        <v>183755</v>
      </c>
      <c r="BU144" s="32">
        <v>0</v>
      </c>
      <c r="BV144" s="32">
        <v>0</v>
      </c>
      <c r="BW144" s="32">
        <v>0</v>
      </c>
      <c r="BX144" s="32">
        <v>32836.660000000003</v>
      </c>
      <c r="BY144" s="32">
        <v>0</v>
      </c>
      <c r="BZ144" s="32">
        <v>64397</v>
      </c>
      <c r="CA144" s="32">
        <v>17945532</v>
      </c>
      <c r="CB144" s="32">
        <v>746680</v>
      </c>
      <c r="CC144" s="32">
        <v>0</v>
      </c>
      <c r="CD144" s="32">
        <v>1</v>
      </c>
      <c r="CE144" s="32">
        <v>456174.08000000002</v>
      </c>
      <c r="CF144" s="32">
        <v>0</v>
      </c>
      <c r="CG144" s="32">
        <v>209117</v>
      </c>
      <c r="CH144" s="32">
        <v>0</v>
      </c>
      <c r="CI144" s="32">
        <v>0</v>
      </c>
      <c r="CJ144" s="32">
        <v>0</v>
      </c>
      <c r="CK144" s="32">
        <v>274148.58</v>
      </c>
      <c r="CL144" s="57"/>
      <c r="CM144" s="57"/>
      <c r="CN144" s="15"/>
      <c r="CO144" s="2"/>
      <c r="CP144" s="2"/>
      <c r="CQ144" s="2"/>
    </row>
    <row r="145" spans="1:95" x14ac:dyDescent="0.2">
      <c r="A145" s="43" t="s">
        <v>97</v>
      </c>
      <c r="B145" s="43"/>
      <c r="C145" s="43"/>
      <c r="D145" s="32">
        <v>328.99</v>
      </c>
      <c r="E145" s="32">
        <v>0</v>
      </c>
      <c r="F145" s="32">
        <v>19476</v>
      </c>
      <c r="G145" s="32">
        <v>12213</v>
      </c>
      <c r="H145" s="32">
        <v>4658</v>
      </c>
      <c r="I145" s="32">
        <v>0</v>
      </c>
      <c r="J145" s="32">
        <v>0</v>
      </c>
      <c r="K145" s="32">
        <v>0</v>
      </c>
      <c r="L145" s="32">
        <v>25627.919999999998</v>
      </c>
      <c r="M145" s="32">
        <v>459.88</v>
      </c>
      <c r="N145" s="32">
        <v>851.96</v>
      </c>
      <c r="O145" s="32">
        <v>178857</v>
      </c>
      <c r="P145" s="32">
        <v>328.65</v>
      </c>
      <c r="Q145" s="32">
        <v>0</v>
      </c>
      <c r="R145" s="32">
        <v>0</v>
      </c>
      <c r="S145" s="32">
        <v>0</v>
      </c>
      <c r="T145" s="32">
        <v>21318</v>
      </c>
      <c r="U145" s="32">
        <v>-967.17</v>
      </c>
      <c r="V145" s="32">
        <v>0</v>
      </c>
      <c r="W145" s="32">
        <v>9370.85</v>
      </c>
      <c r="X145" s="32">
        <v>1212.97</v>
      </c>
      <c r="Y145" s="32">
        <v>7121.37</v>
      </c>
      <c r="Z145" s="32">
        <v>3359.16</v>
      </c>
      <c r="AA145" s="32">
        <v>0</v>
      </c>
      <c r="AB145" s="32">
        <v>0</v>
      </c>
      <c r="AC145" s="32">
        <v>0</v>
      </c>
      <c r="AD145" s="32">
        <v>7563.21</v>
      </c>
      <c r="AE145" s="32">
        <v>6691.93</v>
      </c>
      <c r="AF145" s="32">
        <v>871.28</v>
      </c>
      <c r="AG145" s="32">
        <v>0</v>
      </c>
      <c r="AH145" s="32">
        <v>4349.91</v>
      </c>
      <c r="AI145" s="32">
        <v>22077.88</v>
      </c>
      <c r="AJ145" s="32">
        <v>7020</v>
      </c>
      <c r="AK145" s="32">
        <v>2533.09</v>
      </c>
      <c r="AL145" s="32">
        <v>21903.89</v>
      </c>
      <c r="AM145" s="32">
        <v>0</v>
      </c>
      <c r="AN145" s="32">
        <v>1422</v>
      </c>
      <c r="AO145" s="32">
        <v>0</v>
      </c>
      <c r="AP145" s="32">
        <v>993000</v>
      </c>
      <c r="AQ145" s="32">
        <v>0</v>
      </c>
      <c r="AR145" s="32">
        <v>4995.8999999999996</v>
      </c>
      <c r="AS145" s="32">
        <v>0</v>
      </c>
      <c r="AT145" s="32">
        <v>0</v>
      </c>
      <c r="AU145" s="32">
        <v>0</v>
      </c>
      <c r="AV145" s="32">
        <v>1546</v>
      </c>
      <c r="AW145" s="32">
        <v>1367.14</v>
      </c>
      <c r="AX145" s="32">
        <v>8189</v>
      </c>
      <c r="AY145" s="32">
        <v>313.24</v>
      </c>
      <c r="AZ145" s="32">
        <v>412.62</v>
      </c>
      <c r="BA145" s="32">
        <v>3885.1</v>
      </c>
      <c r="BB145" s="32">
        <v>0</v>
      </c>
      <c r="BC145" s="32">
        <v>11397.19</v>
      </c>
      <c r="BD145" s="32">
        <v>7684</v>
      </c>
      <c r="BE145" s="32">
        <v>2579</v>
      </c>
      <c r="BF145" s="32">
        <v>5105</v>
      </c>
      <c r="BG145" s="32">
        <v>4513.07</v>
      </c>
      <c r="BH145" s="32">
        <v>10731</v>
      </c>
      <c r="BI145" s="32">
        <v>17347</v>
      </c>
      <c r="BJ145" s="32">
        <v>290</v>
      </c>
      <c r="BK145" s="32">
        <v>11775</v>
      </c>
      <c r="BL145" s="32">
        <v>1526.11</v>
      </c>
      <c r="BM145" s="32">
        <v>16737</v>
      </c>
      <c r="BN145" s="32">
        <v>1418</v>
      </c>
      <c r="BO145" s="32">
        <v>6865.47</v>
      </c>
      <c r="BP145" s="32">
        <v>14337</v>
      </c>
      <c r="BQ145" s="32">
        <v>470.55</v>
      </c>
      <c r="BR145" s="32">
        <v>15287.43</v>
      </c>
      <c r="BS145" s="32">
        <v>950.24</v>
      </c>
      <c r="BT145" s="32">
        <v>6465</v>
      </c>
      <c r="BU145" s="32">
        <v>0</v>
      </c>
      <c r="BV145" s="32">
        <v>1943.14</v>
      </c>
      <c r="BW145" s="32">
        <v>0</v>
      </c>
      <c r="BX145" s="32">
        <v>7498.43</v>
      </c>
      <c r="BY145" s="32">
        <v>0</v>
      </c>
      <c r="BZ145" s="32">
        <v>18448</v>
      </c>
      <c r="CA145" s="32">
        <v>0</v>
      </c>
      <c r="CB145" s="32">
        <v>7677</v>
      </c>
      <c r="CC145" s="32">
        <v>0</v>
      </c>
      <c r="CD145" s="32">
        <v>0</v>
      </c>
      <c r="CE145" s="32">
        <v>4899.33</v>
      </c>
      <c r="CF145" s="32">
        <v>542.25</v>
      </c>
      <c r="CG145" s="32">
        <v>1190.32</v>
      </c>
      <c r="CH145" s="32">
        <v>85</v>
      </c>
      <c r="CI145" s="32">
        <v>364.03</v>
      </c>
      <c r="CJ145" s="32">
        <v>1369</v>
      </c>
      <c r="CK145" s="32">
        <v>0</v>
      </c>
      <c r="CL145" s="57"/>
      <c r="CM145" s="57"/>
      <c r="CN145" s="15"/>
      <c r="CO145" s="2"/>
      <c r="CP145" s="2"/>
      <c r="CQ145" s="2"/>
    </row>
    <row r="146" spans="1:95" x14ac:dyDescent="0.2">
      <c r="A146" s="43" t="s">
        <v>98</v>
      </c>
      <c r="B146" s="43"/>
      <c r="C146" s="43"/>
      <c r="D146" s="32">
        <v>19761.060000000001</v>
      </c>
      <c r="E146" s="32">
        <v>91389</v>
      </c>
      <c r="F146" s="32">
        <v>246123</v>
      </c>
      <c r="G146" s="32">
        <v>51307</v>
      </c>
      <c r="H146" s="32">
        <v>66254</v>
      </c>
      <c r="I146" s="32">
        <v>39290.74</v>
      </c>
      <c r="J146" s="32">
        <v>32400</v>
      </c>
      <c r="K146" s="32">
        <v>83780</v>
      </c>
      <c r="L146" s="32">
        <v>64715.57</v>
      </c>
      <c r="M146" s="32">
        <v>10391.56</v>
      </c>
      <c r="N146" s="32">
        <v>6222.33</v>
      </c>
      <c r="O146" s="32">
        <v>18958</v>
      </c>
      <c r="P146" s="32">
        <v>4110.6099999999997</v>
      </c>
      <c r="Q146" s="32">
        <v>7461.87</v>
      </c>
      <c r="R146" s="32">
        <v>0</v>
      </c>
      <c r="S146" s="32">
        <v>3511.75</v>
      </c>
      <c r="T146" s="32">
        <v>545608</v>
      </c>
      <c r="U146" s="32">
        <v>15832.41</v>
      </c>
      <c r="V146" s="32">
        <v>522977</v>
      </c>
      <c r="W146" s="32">
        <v>40340.769999999997</v>
      </c>
      <c r="X146" s="32">
        <v>8843.9</v>
      </c>
      <c r="Y146" s="32">
        <v>104134.86</v>
      </c>
      <c r="Z146" s="32">
        <v>66147.72</v>
      </c>
      <c r="AA146" s="32">
        <v>103308.71</v>
      </c>
      <c r="AB146" s="32">
        <v>2678.37</v>
      </c>
      <c r="AC146" s="32">
        <v>18595.09</v>
      </c>
      <c r="AD146" s="32">
        <v>58293.29</v>
      </c>
      <c r="AE146" s="32">
        <v>42583.56</v>
      </c>
      <c r="AF146" s="32">
        <v>15709.73</v>
      </c>
      <c r="AG146" s="32">
        <v>33965.480000000003</v>
      </c>
      <c r="AH146" s="32">
        <v>44614.78</v>
      </c>
      <c r="AI146" s="32">
        <v>84196.24</v>
      </c>
      <c r="AJ146" s="32">
        <v>50010</v>
      </c>
      <c r="AK146" s="32">
        <v>14308.82</v>
      </c>
      <c r="AL146" s="32">
        <v>340517.76</v>
      </c>
      <c r="AM146" s="32">
        <v>5582.73</v>
      </c>
      <c r="AN146" s="32">
        <v>8985</v>
      </c>
      <c r="AO146" s="32">
        <v>198000</v>
      </c>
      <c r="AP146" s="32">
        <v>4932000</v>
      </c>
      <c r="AQ146" s="32">
        <v>403472.23</v>
      </c>
      <c r="AR146" s="32">
        <v>39419.42</v>
      </c>
      <c r="AS146" s="32">
        <v>37981.61</v>
      </c>
      <c r="AT146" s="32">
        <v>92737.54</v>
      </c>
      <c r="AU146" s="32">
        <v>403029.81</v>
      </c>
      <c r="AV146" s="32">
        <v>8457</v>
      </c>
      <c r="AW146" s="32">
        <v>45082.34</v>
      </c>
      <c r="AX146" s="32">
        <v>201505</v>
      </c>
      <c r="AY146" s="32">
        <v>12882.4</v>
      </c>
      <c r="AZ146" s="32">
        <v>24383.75</v>
      </c>
      <c r="BA146" s="32">
        <v>20405.91</v>
      </c>
      <c r="BB146" s="32">
        <v>5306</v>
      </c>
      <c r="BC146" s="32">
        <v>54263.35</v>
      </c>
      <c r="BD146" s="32">
        <v>351684.9</v>
      </c>
      <c r="BE146" s="32">
        <v>329753</v>
      </c>
      <c r="BF146" s="32">
        <v>21931.9</v>
      </c>
      <c r="BG146" s="32">
        <v>42013.279999999999</v>
      </c>
      <c r="BH146" s="32">
        <v>54825</v>
      </c>
      <c r="BI146" s="32">
        <v>58245</v>
      </c>
      <c r="BJ146" s="32">
        <v>35554</v>
      </c>
      <c r="BK146" s="32">
        <v>148147</v>
      </c>
      <c r="BL146" s="32">
        <v>2462.9299999999998</v>
      </c>
      <c r="BM146" s="32">
        <v>75949</v>
      </c>
      <c r="BN146" s="32">
        <v>292970</v>
      </c>
      <c r="BO146" s="32">
        <v>43283.09</v>
      </c>
      <c r="BP146" s="32">
        <v>112306</v>
      </c>
      <c r="BQ146" s="32">
        <v>14520.05</v>
      </c>
      <c r="BR146" s="32">
        <v>101228.17</v>
      </c>
      <c r="BS146" s="32">
        <v>66844.990000000005</v>
      </c>
      <c r="BT146" s="32">
        <v>839810</v>
      </c>
      <c r="BU146" s="32">
        <v>18976</v>
      </c>
      <c r="BV146" s="32">
        <v>44192.63</v>
      </c>
      <c r="BW146" s="32">
        <v>8859.1299999999992</v>
      </c>
      <c r="BX146" s="32">
        <v>8472.65</v>
      </c>
      <c r="BY146" s="32">
        <v>0</v>
      </c>
      <c r="BZ146" s="32">
        <v>32357</v>
      </c>
      <c r="CA146" s="32">
        <v>1685024</v>
      </c>
      <c r="CB146" s="32">
        <v>356282</v>
      </c>
      <c r="CC146" s="32">
        <v>9870.06</v>
      </c>
      <c r="CD146" s="32">
        <v>194017</v>
      </c>
      <c r="CE146" s="32">
        <v>22937.46</v>
      </c>
      <c r="CF146" s="32">
        <v>6183.52</v>
      </c>
      <c r="CG146" s="32">
        <v>23120.67</v>
      </c>
      <c r="CH146" s="32">
        <v>4046</v>
      </c>
      <c r="CI146" s="32">
        <v>192187.9</v>
      </c>
      <c r="CJ146" s="32">
        <v>235892</v>
      </c>
      <c r="CK146" s="32">
        <v>66311.88</v>
      </c>
      <c r="CL146" s="57"/>
      <c r="CM146" s="57"/>
      <c r="CN146" s="15"/>
      <c r="CO146" s="2"/>
      <c r="CP146" s="2"/>
      <c r="CQ146" s="2"/>
    </row>
    <row r="147" spans="1:95" x14ac:dyDescent="0.2">
      <c r="A147" s="52" t="s">
        <v>192</v>
      </c>
      <c r="B147" s="52"/>
      <c r="C147" s="52"/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2">
        <v>0</v>
      </c>
      <c r="BV147" s="32">
        <v>0</v>
      </c>
      <c r="BW147" s="32">
        <v>0</v>
      </c>
      <c r="BX147" s="32">
        <v>0</v>
      </c>
      <c r="BY147" s="32">
        <v>0</v>
      </c>
      <c r="BZ147" s="32">
        <v>0</v>
      </c>
      <c r="CA147" s="32">
        <v>0</v>
      </c>
      <c r="CB147" s="32">
        <v>0</v>
      </c>
      <c r="CC147" s="32">
        <v>0</v>
      </c>
      <c r="CD147" s="32">
        <v>0</v>
      </c>
      <c r="CE147" s="32">
        <v>0</v>
      </c>
      <c r="CF147" s="32">
        <v>0</v>
      </c>
      <c r="CG147" s="32">
        <v>0</v>
      </c>
      <c r="CH147" s="32">
        <v>0</v>
      </c>
      <c r="CI147" s="32">
        <v>0</v>
      </c>
      <c r="CJ147" s="32">
        <v>0</v>
      </c>
      <c r="CK147" s="32">
        <v>0</v>
      </c>
      <c r="CL147" s="15"/>
      <c r="CM147" s="15"/>
      <c r="CN147" s="15"/>
      <c r="CO147" s="2"/>
      <c r="CP147" s="2"/>
      <c r="CQ147" s="2"/>
    </row>
    <row r="148" spans="1:95" x14ac:dyDescent="0.2">
      <c r="A148" s="43" t="s">
        <v>177</v>
      </c>
      <c r="B148" s="43"/>
      <c r="C148" s="43"/>
      <c r="D148" s="32">
        <v>380</v>
      </c>
      <c r="E148" s="32">
        <v>374</v>
      </c>
      <c r="F148" s="32">
        <v>201</v>
      </c>
      <c r="G148" s="32">
        <v>257</v>
      </c>
      <c r="H148" s="32">
        <v>74</v>
      </c>
      <c r="I148" s="32">
        <v>188</v>
      </c>
      <c r="J148" s="32">
        <v>57</v>
      </c>
      <c r="K148" s="32">
        <v>303</v>
      </c>
      <c r="L148" s="32">
        <v>168</v>
      </c>
      <c r="M148" s="32">
        <v>10</v>
      </c>
      <c r="N148" s="32">
        <v>2</v>
      </c>
      <c r="O148" s="32">
        <v>70</v>
      </c>
      <c r="P148" s="32">
        <v>4</v>
      </c>
      <c r="Q148" s="32">
        <v>5</v>
      </c>
      <c r="R148" s="32">
        <v>0</v>
      </c>
      <c r="S148" s="32">
        <v>22</v>
      </c>
      <c r="T148" s="32">
        <v>120</v>
      </c>
      <c r="U148" s="32">
        <v>66</v>
      </c>
      <c r="V148" s="32">
        <v>287</v>
      </c>
      <c r="W148" s="32">
        <v>1877</v>
      </c>
      <c r="X148" s="32">
        <v>99</v>
      </c>
      <c r="Y148" s="32">
        <v>104</v>
      </c>
      <c r="Z148" s="32">
        <v>44</v>
      </c>
      <c r="AA148" s="32">
        <v>26</v>
      </c>
      <c r="AB148" s="32">
        <v>1</v>
      </c>
      <c r="AC148" s="32">
        <v>14200</v>
      </c>
      <c r="AD148" s="32">
        <v>9</v>
      </c>
      <c r="AE148" s="32">
        <v>0</v>
      </c>
      <c r="AF148" s="32">
        <v>9</v>
      </c>
      <c r="AG148" s="32">
        <v>67</v>
      </c>
      <c r="AH148" s="32">
        <v>93</v>
      </c>
      <c r="AI148" s="32">
        <v>1252</v>
      </c>
      <c r="AJ148" s="32">
        <v>280</v>
      </c>
      <c r="AK148" s="32">
        <v>93</v>
      </c>
      <c r="AL148" s="32">
        <v>426</v>
      </c>
      <c r="AM148" s="32">
        <v>9</v>
      </c>
      <c r="AN148" s="32">
        <v>8</v>
      </c>
      <c r="AO148" s="32">
        <v>269</v>
      </c>
      <c r="AP148" s="32">
        <v>650000</v>
      </c>
      <c r="AQ148" s="32">
        <v>1104</v>
      </c>
      <c r="AR148" s="32">
        <v>292</v>
      </c>
      <c r="AS148" s="32">
        <v>24</v>
      </c>
      <c r="AT148" s="32">
        <v>32</v>
      </c>
      <c r="AU148" s="32">
        <v>404</v>
      </c>
      <c r="AV148" s="32">
        <v>27</v>
      </c>
      <c r="AW148" s="32">
        <v>144</v>
      </c>
      <c r="AX148" s="32">
        <v>421</v>
      </c>
      <c r="AY148" s="32">
        <v>21</v>
      </c>
      <c r="AZ148" s="32">
        <v>20</v>
      </c>
      <c r="BA148" s="32">
        <v>370</v>
      </c>
      <c r="BB148" s="32">
        <v>4</v>
      </c>
      <c r="BC148" s="32">
        <v>74</v>
      </c>
      <c r="BD148" s="32">
        <v>826</v>
      </c>
      <c r="BE148" s="32">
        <v>227</v>
      </c>
      <c r="BF148" s="32">
        <v>599</v>
      </c>
      <c r="BG148" s="32">
        <v>133</v>
      </c>
      <c r="BH148" s="32">
        <v>693</v>
      </c>
      <c r="BI148" s="32">
        <v>330</v>
      </c>
      <c r="BJ148" s="32">
        <v>28</v>
      </c>
      <c r="BK148" s="32">
        <v>143</v>
      </c>
      <c r="BL148" s="32">
        <v>16</v>
      </c>
      <c r="BM148" s="32">
        <v>27</v>
      </c>
      <c r="BN148" s="32">
        <v>149</v>
      </c>
      <c r="BO148" s="32">
        <v>35</v>
      </c>
      <c r="BP148" s="32">
        <v>342</v>
      </c>
      <c r="BQ148" s="32">
        <v>15</v>
      </c>
      <c r="BR148" s="32">
        <v>64</v>
      </c>
      <c r="BS148" s="32">
        <v>122</v>
      </c>
      <c r="BT148" s="32">
        <v>640</v>
      </c>
      <c r="BU148" s="32">
        <v>13</v>
      </c>
      <c r="BV148" s="32">
        <v>18</v>
      </c>
      <c r="BW148" s="32">
        <v>536</v>
      </c>
      <c r="BX148" s="32">
        <v>33</v>
      </c>
      <c r="BY148" s="32">
        <v>381</v>
      </c>
      <c r="BZ148" s="32">
        <v>24</v>
      </c>
      <c r="CA148" s="32">
        <v>630</v>
      </c>
      <c r="CB148" s="32">
        <v>639</v>
      </c>
      <c r="CC148" s="32">
        <v>61</v>
      </c>
      <c r="CD148" s="32">
        <v>672</v>
      </c>
      <c r="CE148" s="32">
        <v>86</v>
      </c>
      <c r="CF148" s="32">
        <v>14</v>
      </c>
      <c r="CG148" s="32">
        <v>8</v>
      </c>
      <c r="CH148" s="32">
        <v>6</v>
      </c>
      <c r="CI148" s="32">
        <v>49</v>
      </c>
      <c r="CJ148" s="32">
        <v>147</v>
      </c>
      <c r="CK148" s="32">
        <v>31</v>
      </c>
      <c r="CL148" s="33"/>
      <c r="CM148" s="33"/>
      <c r="CN148" s="15"/>
      <c r="CO148" s="2"/>
      <c r="CP148" s="2"/>
      <c r="CQ148" s="2"/>
    </row>
    <row r="149" spans="1:95" x14ac:dyDescent="0.2">
      <c r="A149" s="43" t="s">
        <v>179</v>
      </c>
      <c r="B149" s="43"/>
      <c r="C149" s="43"/>
      <c r="D149" s="32">
        <v>380</v>
      </c>
      <c r="E149" s="32">
        <v>363</v>
      </c>
      <c r="F149" s="32">
        <v>54</v>
      </c>
      <c r="G149" s="32">
        <v>17</v>
      </c>
      <c r="H149" s="32">
        <v>74</v>
      </c>
      <c r="I149" s="32">
        <v>98</v>
      </c>
      <c r="J149" s="32">
        <v>57</v>
      </c>
      <c r="K149" s="32">
        <v>90</v>
      </c>
      <c r="L149" s="32">
        <v>35</v>
      </c>
      <c r="M149" s="32">
        <v>10</v>
      </c>
      <c r="N149" s="32">
        <v>2</v>
      </c>
      <c r="O149" s="32">
        <v>70</v>
      </c>
      <c r="P149" s="32">
        <v>4</v>
      </c>
      <c r="Q149" s="32">
        <v>5</v>
      </c>
      <c r="R149" s="32">
        <v>0</v>
      </c>
      <c r="S149" s="32">
        <v>22</v>
      </c>
      <c r="T149" s="32">
        <v>120</v>
      </c>
      <c r="U149" s="32">
        <v>18</v>
      </c>
      <c r="V149" s="32">
        <v>287</v>
      </c>
      <c r="W149" s="32">
        <v>47</v>
      </c>
      <c r="X149" s="32">
        <v>26</v>
      </c>
      <c r="Y149" s="32">
        <v>66</v>
      </c>
      <c r="Z149" s="32">
        <v>44</v>
      </c>
      <c r="AA149" s="32">
        <v>26</v>
      </c>
      <c r="AB149" s="32">
        <v>1</v>
      </c>
      <c r="AC149" s="32">
        <v>3</v>
      </c>
      <c r="AD149" s="32">
        <v>9</v>
      </c>
      <c r="AE149" s="32">
        <v>0</v>
      </c>
      <c r="AF149" s="32">
        <v>9</v>
      </c>
      <c r="AG149" s="32">
        <v>22</v>
      </c>
      <c r="AH149" s="32">
        <v>93</v>
      </c>
      <c r="AI149" s="32">
        <v>36</v>
      </c>
      <c r="AJ149" s="32">
        <v>25</v>
      </c>
      <c r="AK149" s="32">
        <v>93</v>
      </c>
      <c r="AL149" s="32">
        <v>338</v>
      </c>
      <c r="AM149" s="32">
        <v>9</v>
      </c>
      <c r="AN149" s="32">
        <v>8</v>
      </c>
      <c r="AO149" s="32">
        <v>269</v>
      </c>
      <c r="AP149" s="32">
        <v>0</v>
      </c>
      <c r="AQ149" s="32">
        <v>454</v>
      </c>
      <c r="AR149" s="32">
        <v>62</v>
      </c>
      <c r="AS149" s="32">
        <v>24</v>
      </c>
      <c r="AT149" s="32">
        <v>32</v>
      </c>
      <c r="AU149" s="32">
        <v>124</v>
      </c>
      <c r="AV149" s="32">
        <v>27</v>
      </c>
      <c r="AW149" s="32">
        <v>16</v>
      </c>
      <c r="AX149" s="32">
        <v>163</v>
      </c>
      <c r="AY149" s="32">
        <v>5</v>
      </c>
      <c r="AZ149" s="32">
        <v>20</v>
      </c>
      <c r="BA149" s="32">
        <v>57</v>
      </c>
      <c r="BB149" s="32">
        <v>0</v>
      </c>
      <c r="BC149" s="32">
        <v>71</v>
      </c>
      <c r="BD149" s="32">
        <v>67</v>
      </c>
      <c r="BE149" s="32">
        <v>52</v>
      </c>
      <c r="BF149" s="32">
        <v>15</v>
      </c>
      <c r="BG149" s="32">
        <v>14</v>
      </c>
      <c r="BH149" s="32">
        <v>144</v>
      </c>
      <c r="BI149" s="32">
        <v>51</v>
      </c>
      <c r="BJ149" s="32">
        <v>28</v>
      </c>
      <c r="BK149" s="32">
        <v>102</v>
      </c>
      <c r="BL149" s="32">
        <v>16</v>
      </c>
      <c r="BM149" s="32">
        <v>27</v>
      </c>
      <c r="BN149" s="32">
        <v>71</v>
      </c>
      <c r="BO149" s="32">
        <v>35</v>
      </c>
      <c r="BP149" s="32">
        <v>58</v>
      </c>
      <c r="BQ149" s="32">
        <v>15</v>
      </c>
      <c r="BR149" s="32">
        <v>64</v>
      </c>
      <c r="BS149" s="32">
        <v>20</v>
      </c>
      <c r="BT149" s="32">
        <v>456</v>
      </c>
      <c r="BU149" s="32">
        <v>13</v>
      </c>
      <c r="BV149" s="32">
        <v>11</v>
      </c>
      <c r="BW149" s="32">
        <v>6</v>
      </c>
      <c r="BX149" s="32">
        <v>33</v>
      </c>
      <c r="BY149" s="32">
        <v>122</v>
      </c>
      <c r="BZ149" s="32">
        <v>21</v>
      </c>
      <c r="CA149" s="32">
        <v>630</v>
      </c>
      <c r="CB149" s="32">
        <v>253</v>
      </c>
      <c r="CC149" s="32">
        <v>53</v>
      </c>
      <c r="CD149" s="32">
        <v>65</v>
      </c>
      <c r="CE149" s="32">
        <v>86</v>
      </c>
      <c r="CF149" s="32">
        <v>14</v>
      </c>
      <c r="CG149" s="32">
        <v>8</v>
      </c>
      <c r="CH149" s="32">
        <v>6</v>
      </c>
      <c r="CI149" s="32">
        <v>49</v>
      </c>
      <c r="CJ149" s="32">
        <v>71</v>
      </c>
      <c r="CK149" s="32">
        <v>31</v>
      </c>
      <c r="CL149" s="33"/>
      <c r="CM149" s="33"/>
      <c r="CN149" s="15"/>
      <c r="CO149" s="2"/>
      <c r="CP149" s="2"/>
      <c r="CQ149" s="2"/>
    </row>
    <row r="150" spans="1:95" x14ac:dyDescent="0.2">
      <c r="A150" s="43" t="s">
        <v>178</v>
      </c>
      <c r="B150" s="43"/>
      <c r="C150" s="43"/>
      <c r="D150" s="32">
        <v>0</v>
      </c>
      <c r="E150" s="32">
        <v>11</v>
      </c>
      <c r="F150" s="32">
        <v>147</v>
      </c>
      <c r="G150" s="32">
        <v>240</v>
      </c>
      <c r="H150" s="32">
        <v>0</v>
      </c>
      <c r="I150" s="32">
        <v>90</v>
      </c>
      <c r="J150" s="32">
        <v>0</v>
      </c>
      <c r="K150" s="32">
        <v>213</v>
      </c>
      <c r="L150" s="32">
        <v>133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48</v>
      </c>
      <c r="V150" s="32">
        <v>0</v>
      </c>
      <c r="W150" s="32">
        <v>1830</v>
      </c>
      <c r="X150" s="32">
        <v>73</v>
      </c>
      <c r="Y150" s="32">
        <v>38</v>
      </c>
      <c r="Z150" s="32">
        <v>0</v>
      </c>
      <c r="AA150" s="32">
        <v>0</v>
      </c>
      <c r="AB150" s="32">
        <v>0</v>
      </c>
      <c r="AC150" s="32">
        <v>14197</v>
      </c>
      <c r="AD150" s="32">
        <v>0</v>
      </c>
      <c r="AE150" s="32">
        <v>0</v>
      </c>
      <c r="AF150" s="32">
        <v>0</v>
      </c>
      <c r="AG150" s="32">
        <v>45</v>
      </c>
      <c r="AH150" s="32">
        <v>0</v>
      </c>
      <c r="AI150" s="32">
        <v>1216</v>
      </c>
      <c r="AJ150" s="32">
        <v>255</v>
      </c>
      <c r="AK150" s="32">
        <v>0</v>
      </c>
      <c r="AL150" s="32">
        <v>88</v>
      </c>
      <c r="AM150" s="32">
        <v>0</v>
      </c>
      <c r="AN150" s="32">
        <v>0</v>
      </c>
      <c r="AO150" s="32">
        <v>0</v>
      </c>
      <c r="AP150" s="32">
        <v>650000</v>
      </c>
      <c r="AQ150" s="32">
        <v>650</v>
      </c>
      <c r="AR150" s="32">
        <v>230</v>
      </c>
      <c r="AS150" s="32">
        <v>0</v>
      </c>
      <c r="AT150" s="32">
        <v>0</v>
      </c>
      <c r="AU150" s="32">
        <v>280</v>
      </c>
      <c r="AV150" s="32">
        <v>0</v>
      </c>
      <c r="AW150" s="32">
        <v>128</v>
      </c>
      <c r="AX150" s="32">
        <v>258</v>
      </c>
      <c r="AY150" s="32">
        <v>16</v>
      </c>
      <c r="AZ150" s="32">
        <v>0</v>
      </c>
      <c r="BA150" s="32">
        <v>313</v>
      </c>
      <c r="BB150" s="32">
        <v>4</v>
      </c>
      <c r="BC150" s="32">
        <v>3</v>
      </c>
      <c r="BD150" s="32">
        <v>759</v>
      </c>
      <c r="BE150" s="32">
        <v>175</v>
      </c>
      <c r="BF150" s="32">
        <v>584</v>
      </c>
      <c r="BG150" s="32">
        <v>119</v>
      </c>
      <c r="BH150" s="32">
        <v>549</v>
      </c>
      <c r="BI150" s="32">
        <v>279</v>
      </c>
      <c r="BJ150" s="32">
        <v>0</v>
      </c>
      <c r="BK150" s="32">
        <v>41</v>
      </c>
      <c r="BL150" s="32">
        <v>0</v>
      </c>
      <c r="BM150" s="32">
        <v>0</v>
      </c>
      <c r="BN150" s="32">
        <v>78</v>
      </c>
      <c r="BO150" s="32">
        <v>0</v>
      </c>
      <c r="BP150" s="32">
        <v>284</v>
      </c>
      <c r="BQ150" s="32">
        <v>0</v>
      </c>
      <c r="BR150" s="32">
        <v>0</v>
      </c>
      <c r="BS150" s="32">
        <v>102</v>
      </c>
      <c r="BT150" s="32">
        <v>184</v>
      </c>
      <c r="BU150" s="32">
        <v>0</v>
      </c>
      <c r="BV150" s="32">
        <v>7</v>
      </c>
      <c r="BW150" s="32">
        <v>530</v>
      </c>
      <c r="BX150" s="32">
        <v>0</v>
      </c>
      <c r="BY150" s="32">
        <v>259</v>
      </c>
      <c r="BZ150" s="32">
        <v>3</v>
      </c>
      <c r="CA150" s="32">
        <v>0</v>
      </c>
      <c r="CB150" s="32">
        <v>386</v>
      </c>
      <c r="CC150" s="32">
        <v>8</v>
      </c>
      <c r="CD150" s="32">
        <v>607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76</v>
      </c>
      <c r="CK150" s="32">
        <v>0</v>
      </c>
      <c r="CL150" s="33"/>
      <c r="CM150" s="33"/>
      <c r="CN150" s="15"/>
      <c r="CO150" s="2"/>
      <c r="CP150" s="2"/>
      <c r="CQ150" s="2"/>
    </row>
    <row r="151" spans="1:95" x14ac:dyDescent="0.2">
      <c r="A151" s="52" t="s">
        <v>226</v>
      </c>
      <c r="B151" s="52"/>
      <c r="C151" s="52"/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3"/>
      <c r="CM151" s="33"/>
      <c r="CN151" s="15"/>
      <c r="CO151" s="2"/>
      <c r="CP151" s="2"/>
      <c r="CQ151" s="2"/>
    </row>
    <row r="152" spans="1:95" x14ac:dyDescent="0.2">
      <c r="A152" s="43" t="s">
        <v>222</v>
      </c>
      <c r="B152" s="43"/>
      <c r="C152" s="43"/>
      <c r="D152" s="32">
        <v>3000</v>
      </c>
      <c r="E152" s="32">
        <v>181930</v>
      </c>
      <c r="F152" s="32">
        <v>84379</v>
      </c>
      <c r="G152" s="32">
        <v>25000</v>
      </c>
      <c r="H152" s="32">
        <v>91487</v>
      </c>
      <c r="I152" s="32">
        <v>170100</v>
      </c>
      <c r="J152" s="32">
        <v>23600</v>
      </c>
      <c r="K152" s="32">
        <v>133480</v>
      </c>
      <c r="L152" s="32">
        <v>29925</v>
      </c>
      <c r="M152" s="32">
        <v>18156</v>
      </c>
      <c r="N152" s="32">
        <v>2428</v>
      </c>
      <c r="O152" s="32">
        <v>94769</v>
      </c>
      <c r="P152" s="32">
        <v>3100</v>
      </c>
      <c r="Q152" s="32">
        <v>4000</v>
      </c>
      <c r="R152" s="32">
        <v>0</v>
      </c>
      <c r="S152" s="32">
        <v>21873</v>
      </c>
      <c r="T152" s="32">
        <v>215718</v>
      </c>
      <c r="U152" s="32">
        <v>6700</v>
      </c>
      <c r="V152" s="32">
        <v>704000</v>
      </c>
      <c r="W152" s="32">
        <v>32042</v>
      </c>
      <c r="X152" s="32">
        <v>7138</v>
      </c>
      <c r="Y152" s="32">
        <v>69300</v>
      </c>
      <c r="Z152" s="32">
        <v>44072</v>
      </c>
      <c r="AA152" s="32">
        <v>8315</v>
      </c>
      <c r="AB152" s="32">
        <v>1600</v>
      </c>
      <c r="AC152" s="32">
        <v>17195</v>
      </c>
      <c r="AD152" s="32">
        <v>109529</v>
      </c>
      <c r="AE152" s="32">
        <v>102811</v>
      </c>
      <c r="AF152" s="32">
        <v>6718</v>
      </c>
      <c r="AG152" s="32">
        <v>21500</v>
      </c>
      <c r="AH152" s="32">
        <v>130309</v>
      </c>
      <c r="AI152" s="32">
        <v>45212</v>
      </c>
      <c r="AJ152" s="32">
        <v>55289</v>
      </c>
      <c r="AK152" s="32">
        <v>5635</v>
      </c>
      <c r="AL152" s="32">
        <v>560668</v>
      </c>
      <c r="AM152" s="32">
        <v>2520</v>
      </c>
      <c r="AN152" s="32">
        <v>10500</v>
      </c>
      <c r="AO152" s="32">
        <v>444158</v>
      </c>
      <c r="AP152" s="32">
        <v>2892713</v>
      </c>
      <c r="AQ152" s="32">
        <v>799993</v>
      </c>
      <c r="AR152" s="32">
        <v>32007</v>
      </c>
      <c r="AS152" s="32">
        <v>12000</v>
      </c>
      <c r="AT152" s="32">
        <v>57800</v>
      </c>
      <c r="AU152" s="32">
        <v>236883</v>
      </c>
      <c r="AV152" s="32">
        <v>22000</v>
      </c>
      <c r="AW152" s="32">
        <v>21007</v>
      </c>
      <c r="AX152" s="32">
        <v>355000</v>
      </c>
      <c r="AY152" s="32">
        <v>6763</v>
      </c>
      <c r="AZ152" s="32">
        <v>16000</v>
      </c>
      <c r="BA152" s="32">
        <v>65000</v>
      </c>
      <c r="BB152" s="32">
        <v>0</v>
      </c>
      <c r="BC152" s="32">
        <v>89161</v>
      </c>
      <c r="BD152" s="32">
        <v>132361</v>
      </c>
      <c r="BE152" s="32">
        <v>82200</v>
      </c>
      <c r="BF152" s="32">
        <v>50161</v>
      </c>
      <c r="BG152" s="32">
        <v>14800</v>
      </c>
      <c r="BH152" s="32">
        <v>31500</v>
      </c>
      <c r="BI152" s="32">
        <v>55000</v>
      </c>
      <c r="BJ152" s="32">
        <v>14000</v>
      </c>
      <c r="BK152" s="32">
        <v>169800</v>
      </c>
      <c r="BL152" s="32">
        <v>28178</v>
      </c>
      <c r="BM152" s="32">
        <v>30300</v>
      </c>
      <c r="BN152" s="32">
        <v>155000</v>
      </c>
      <c r="BO152" s="32">
        <v>20200</v>
      </c>
      <c r="BP152" s="32">
        <v>77948</v>
      </c>
      <c r="BQ152" s="32">
        <v>6500</v>
      </c>
      <c r="BR152" s="32">
        <v>79496</v>
      </c>
      <c r="BS152" s="32">
        <v>18599</v>
      </c>
      <c r="BT152" s="32">
        <v>706000</v>
      </c>
      <c r="BU152" s="32">
        <v>7800</v>
      </c>
      <c r="BV152" s="32">
        <v>9900</v>
      </c>
      <c r="BW152" s="32">
        <v>5336</v>
      </c>
      <c r="BX152" s="32">
        <v>36000</v>
      </c>
      <c r="BY152" s="32">
        <v>109973</v>
      </c>
      <c r="BZ152" s="32">
        <v>15140</v>
      </c>
      <c r="CA152" s="32">
        <v>2503281</v>
      </c>
      <c r="CB152" s="32">
        <v>326064</v>
      </c>
      <c r="CC152" s="32">
        <v>17000</v>
      </c>
      <c r="CD152" s="32">
        <v>147360</v>
      </c>
      <c r="CE152" s="32">
        <v>50331</v>
      </c>
      <c r="CF152" s="32">
        <v>6989</v>
      </c>
      <c r="CG152" s="32">
        <v>7411</v>
      </c>
      <c r="CH152" s="32">
        <v>3900</v>
      </c>
      <c r="CI152" s="32">
        <v>40000</v>
      </c>
      <c r="CJ152" s="32">
        <v>110000</v>
      </c>
      <c r="CK152" s="32">
        <v>35000</v>
      </c>
      <c r="CL152" s="33"/>
      <c r="CM152" s="33"/>
      <c r="CN152" s="15"/>
      <c r="CO152" s="2"/>
      <c r="CP152" s="2"/>
      <c r="CQ152" s="2"/>
    </row>
    <row r="153" spans="1:95" x14ac:dyDescent="0.2">
      <c r="A153" s="43" t="s">
        <v>223</v>
      </c>
      <c r="B153" s="43"/>
      <c r="C153" s="43"/>
      <c r="D153" s="32">
        <v>3000</v>
      </c>
      <c r="E153" s="32">
        <v>197750</v>
      </c>
      <c r="F153" s="32">
        <v>86689</v>
      </c>
      <c r="G153" s="32">
        <v>30000</v>
      </c>
      <c r="H153" s="32">
        <v>91487</v>
      </c>
      <c r="I153" s="32">
        <v>170100</v>
      </c>
      <c r="J153" s="32">
        <v>23600</v>
      </c>
      <c r="K153" s="32">
        <v>133480</v>
      </c>
      <c r="L153" s="32">
        <v>29925</v>
      </c>
      <c r="M153" s="32">
        <v>26520</v>
      </c>
      <c r="N153" s="32">
        <v>2428</v>
      </c>
      <c r="O153" s="32">
        <v>107341</v>
      </c>
      <c r="P153" s="32">
        <v>3100</v>
      </c>
      <c r="Q153" s="32">
        <v>12500</v>
      </c>
      <c r="R153" s="32">
        <v>0</v>
      </c>
      <c r="S153" s="32">
        <v>74185</v>
      </c>
      <c r="T153" s="32">
        <v>216473</v>
      </c>
      <c r="U153" s="32">
        <v>5000</v>
      </c>
      <c r="V153" s="32">
        <v>704000</v>
      </c>
      <c r="W153" s="32">
        <v>35246</v>
      </c>
      <c r="X153" s="32">
        <v>8700</v>
      </c>
      <c r="Y153" s="32">
        <v>102075</v>
      </c>
      <c r="Z153" s="32">
        <v>44072</v>
      </c>
      <c r="AA153" s="32">
        <v>8315</v>
      </c>
      <c r="AB153" s="32">
        <v>2529</v>
      </c>
      <c r="AC153" s="32">
        <v>10104</v>
      </c>
      <c r="AD153" s="32">
        <v>170219</v>
      </c>
      <c r="AE153" s="32">
        <v>155219</v>
      </c>
      <c r="AF153" s="32">
        <v>15000</v>
      </c>
      <c r="AG153" s="32">
        <v>21500</v>
      </c>
      <c r="AH153" s="32">
        <v>130309</v>
      </c>
      <c r="AI153" s="32">
        <v>45212</v>
      </c>
      <c r="AJ153" s="32">
        <v>55289</v>
      </c>
      <c r="AK153" s="32">
        <v>5635</v>
      </c>
      <c r="AL153" s="32">
        <v>636548</v>
      </c>
      <c r="AM153" s="32">
        <v>9400</v>
      </c>
      <c r="AN153" s="32">
        <v>10500</v>
      </c>
      <c r="AO153" s="32">
        <v>444158</v>
      </c>
      <c r="AP153" s="32">
        <v>2892713</v>
      </c>
      <c r="AQ153" s="32">
        <v>888882</v>
      </c>
      <c r="AR153" s="32">
        <v>32007</v>
      </c>
      <c r="AS153" s="32">
        <v>16500</v>
      </c>
      <c r="AT153" s="32">
        <v>119000</v>
      </c>
      <c r="AU153" s="32">
        <v>236883</v>
      </c>
      <c r="AV153" s="32">
        <v>22000</v>
      </c>
      <c r="AW153" s="32">
        <v>34035</v>
      </c>
      <c r="AX153" s="32">
        <v>355000</v>
      </c>
      <c r="AY153" s="32">
        <v>18231</v>
      </c>
      <c r="AZ153" s="32">
        <v>17000</v>
      </c>
      <c r="BA153" s="32">
        <v>65000</v>
      </c>
      <c r="BB153" s="32">
        <v>439</v>
      </c>
      <c r="BC153" s="32">
        <v>113155</v>
      </c>
      <c r="BD153" s="32">
        <v>133244</v>
      </c>
      <c r="BE153" s="32">
        <v>82200</v>
      </c>
      <c r="BF153" s="32">
        <v>51044</v>
      </c>
      <c r="BG153" s="32">
        <v>14800</v>
      </c>
      <c r="BH153" s="32">
        <v>62000</v>
      </c>
      <c r="BI153" s="32">
        <v>55000</v>
      </c>
      <c r="BJ153" s="32">
        <v>18777</v>
      </c>
      <c r="BK153" s="32">
        <v>169800</v>
      </c>
      <c r="BL153" s="32">
        <v>28178</v>
      </c>
      <c r="BM153" s="32">
        <v>30300</v>
      </c>
      <c r="BN153" s="32">
        <v>155000</v>
      </c>
      <c r="BO153" s="32">
        <v>20200</v>
      </c>
      <c r="BP153" s="32">
        <v>74948</v>
      </c>
      <c r="BQ153" s="32">
        <v>6500</v>
      </c>
      <c r="BR153" s="32">
        <v>79496</v>
      </c>
      <c r="BS153" s="32">
        <v>18599</v>
      </c>
      <c r="BT153" s="32">
        <v>706000</v>
      </c>
      <c r="BU153" s="32">
        <v>7800</v>
      </c>
      <c r="BV153" s="32">
        <v>16700</v>
      </c>
      <c r="BW153" s="32">
        <v>5336</v>
      </c>
      <c r="BX153" s="32">
        <v>36000</v>
      </c>
      <c r="BY153" s="32">
        <v>109141</v>
      </c>
      <c r="BZ153" s="32">
        <v>15000</v>
      </c>
      <c r="CA153" s="32">
        <v>2503281</v>
      </c>
      <c r="CB153" s="32">
        <v>396107</v>
      </c>
      <c r="CC153" s="32">
        <v>17000</v>
      </c>
      <c r="CD153" s="32">
        <v>147360</v>
      </c>
      <c r="CE153" s="32">
        <v>50331</v>
      </c>
      <c r="CF153" s="32">
        <v>11500</v>
      </c>
      <c r="CG153" s="32">
        <v>7411</v>
      </c>
      <c r="CH153" s="32">
        <v>9000</v>
      </c>
      <c r="CI153" s="32">
        <v>78420</v>
      </c>
      <c r="CJ153" s="32">
        <v>110000</v>
      </c>
      <c r="CK153" s="32">
        <v>36000</v>
      </c>
      <c r="CL153" s="33"/>
      <c r="CM153" s="33"/>
      <c r="CN153" s="15"/>
      <c r="CO153" s="2"/>
      <c r="CP153" s="2"/>
      <c r="CQ153" s="2"/>
    </row>
    <row r="154" spans="1:95" x14ac:dyDescent="0.2">
      <c r="A154" s="43" t="s">
        <v>224</v>
      </c>
      <c r="B154" s="43"/>
      <c r="C154" s="43"/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3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200</v>
      </c>
      <c r="V154" s="32">
        <v>0</v>
      </c>
      <c r="W154" s="32">
        <v>235</v>
      </c>
      <c r="X154" s="32">
        <v>65</v>
      </c>
      <c r="Y154" s="32">
        <v>0</v>
      </c>
      <c r="Z154" s="32">
        <v>0</v>
      </c>
      <c r="AA154" s="32">
        <v>0</v>
      </c>
      <c r="AB154" s="32">
        <v>0</v>
      </c>
      <c r="AC154" s="32">
        <v>3707</v>
      </c>
      <c r="AD154" s="32">
        <v>148</v>
      </c>
      <c r="AE154" s="32">
        <v>142</v>
      </c>
      <c r="AF154" s="32">
        <v>6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154779</v>
      </c>
      <c r="AQ154" s="32">
        <v>0</v>
      </c>
      <c r="AR154" s="32">
        <v>753</v>
      </c>
      <c r="AS154" s="32">
        <v>0</v>
      </c>
      <c r="AT154" s="32">
        <v>0</v>
      </c>
      <c r="AU154" s="32">
        <v>0</v>
      </c>
      <c r="AV154" s="32">
        <v>0</v>
      </c>
      <c r="AW154" s="32">
        <v>150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525</v>
      </c>
      <c r="BD154" s="32">
        <v>0</v>
      </c>
      <c r="BE154" s="32">
        <v>0</v>
      </c>
      <c r="BF154" s="32">
        <v>0</v>
      </c>
      <c r="BG154" s="32">
        <v>250</v>
      </c>
      <c r="BH154" s="32">
        <v>200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100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108</v>
      </c>
      <c r="BX154" s="32">
        <v>0</v>
      </c>
      <c r="BY154" s="32">
        <v>0</v>
      </c>
      <c r="BZ154" s="32">
        <v>0</v>
      </c>
      <c r="CA154" s="32">
        <v>0</v>
      </c>
      <c r="CB154" s="32">
        <v>1594</v>
      </c>
      <c r="CC154" s="32">
        <v>1200</v>
      </c>
      <c r="CD154" s="32">
        <v>0</v>
      </c>
      <c r="CE154" s="32">
        <v>0</v>
      </c>
      <c r="CF154" s="32">
        <v>0</v>
      </c>
      <c r="CG154" s="32">
        <v>0</v>
      </c>
      <c r="CH154" s="32">
        <v>0</v>
      </c>
      <c r="CI154" s="32">
        <v>0</v>
      </c>
      <c r="CJ154" s="32">
        <v>0</v>
      </c>
      <c r="CK154" s="32">
        <v>0</v>
      </c>
      <c r="CL154" s="33"/>
      <c r="CM154" s="33"/>
      <c r="CN154" s="15"/>
      <c r="CO154" s="2"/>
      <c r="CP154" s="2"/>
      <c r="CQ154" s="2"/>
    </row>
    <row r="155" spans="1:95" x14ac:dyDescent="0.2">
      <c r="A155" s="52" t="s">
        <v>227</v>
      </c>
      <c r="B155" s="52"/>
      <c r="C155" s="52"/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3"/>
      <c r="CM155" s="33"/>
      <c r="CN155" s="15"/>
      <c r="CO155" s="2"/>
      <c r="CP155" s="2"/>
      <c r="CQ155" s="2"/>
    </row>
    <row r="156" spans="1:95" x14ac:dyDescent="0.2">
      <c r="A156" s="43" t="s">
        <v>84</v>
      </c>
      <c r="B156" s="43"/>
      <c r="C156" s="43"/>
      <c r="D156" s="32">
        <v>7722</v>
      </c>
      <c r="E156" s="32">
        <v>262451</v>
      </c>
      <c r="F156" s="32">
        <v>174463</v>
      </c>
      <c r="G156" s="32">
        <v>44355</v>
      </c>
      <c r="H156" s="32">
        <v>162924</v>
      </c>
      <c r="I156" s="32">
        <v>280394</v>
      </c>
      <c r="J156" s="32">
        <v>62291</v>
      </c>
      <c r="K156" s="32">
        <v>254098</v>
      </c>
      <c r="L156" s="32">
        <v>50700</v>
      </c>
      <c r="M156" s="32">
        <v>26792</v>
      </c>
      <c r="N156" s="32">
        <v>7058</v>
      </c>
      <c r="O156" s="32">
        <v>132956</v>
      </c>
      <c r="P156" s="32">
        <v>5844</v>
      </c>
      <c r="Q156" s="32">
        <v>7084</v>
      </c>
      <c r="R156" s="32">
        <v>0</v>
      </c>
      <c r="S156" s="32">
        <v>49746</v>
      </c>
      <c r="T156" s="32">
        <v>458800</v>
      </c>
      <c r="U156" s="32">
        <v>13937</v>
      </c>
      <c r="V156" s="32">
        <v>1234600</v>
      </c>
      <c r="W156" s="32">
        <v>77850</v>
      </c>
      <c r="X156" s="32">
        <v>13650</v>
      </c>
      <c r="Y156" s="32">
        <v>113400</v>
      </c>
      <c r="Z156" s="32">
        <v>100885</v>
      </c>
      <c r="AA156" s="32">
        <v>18097</v>
      </c>
      <c r="AB156" s="32">
        <v>2183</v>
      </c>
      <c r="AC156" s="32">
        <v>41804</v>
      </c>
      <c r="AD156" s="32">
        <v>195452</v>
      </c>
      <c r="AE156" s="32">
        <v>182354</v>
      </c>
      <c r="AF156" s="32">
        <v>13098</v>
      </c>
      <c r="AG156" s="32">
        <v>35770</v>
      </c>
      <c r="AH156" s="32">
        <v>255488</v>
      </c>
      <c r="AI156" s="32">
        <v>81117</v>
      </c>
      <c r="AJ156" s="32">
        <v>118782</v>
      </c>
      <c r="AK156" s="32">
        <v>21901</v>
      </c>
      <c r="AL156" s="32">
        <v>958009</v>
      </c>
      <c r="AM156" s="32">
        <v>6571</v>
      </c>
      <c r="AN156" s="32">
        <v>37110</v>
      </c>
      <c r="AO156" s="32">
        <v>618000</v>
      </c>
      <c r="AP156" s="32">
        <v>4146927</v>
      </c>
      <c r="AQ156" s="32">
        <v>1323948</v>
      </c>
      <c r="AR156" s="32">
        <v>48562</v>
      </c>
      <c r="AS156" s="32">
        <v>20993</v>
      </c>
      <c r="AT156" s="32">
        <v>132343</v>
      </c>
      <c r="AU156" s="32">
        <v>312517</v>
      </c>
      <c r="AV156" s="32">
        <v>49230</v>
      </c>
      <c r="AW156" s="32">
        <v>42285</v>
      </c>
      <c r="AX156" s="32">
        <v>566710</v>
      </c>
      <c r="AY156" s="32">
        <v>32173</v>
      </c>
      <c r="AZ156" s="32">
        <v>38557</v>
      </c>
      <c r="BA156" s="32">
        <v>111168</v>
      </c>
      <c r="BB156" s="32">
        <v>0</v>
      </c>
      <c r="BC156" s="32">
        <v>125023</v>
      </c>
      <c r="BD156" s="32">
        <v>197500</v>
      </c>
      <c r="BE156" s="32">
        <v>137845</v>
      </c>
      <c r="BF156" s="32">
        <v>59655</v>
      </c>
      <c r="BG156" s="32">
        <v>29786</v>
      </c>
      <c r="BH156" s="32">
        <v>71056</v>
      </c>
      <c r="BI156" s="32">
        <v>113519</v>
      </c>
      <c r="BJ156" s="32">
        <v>25689</v>
      </c>
      <c r="BK156" s="32">
        <v>268651</v>
      </c>
      <c r="BL156" s="32">
        <v>42618</v>
      </c>
      <c r="BM156" s="32">
        <v>57057</v>
      </c>
      <c r="BN156" s="32">
        <v>212930</v>
      </c>
      <c r="BO156" s="32">
        <v>38695</v>
      </c>
      <c r="BP156" s="32">
        <v>139708</v>
      </c>
      <c r="BQ156" s="32">
        <v>19170</v>
      </c>
      <c r="BR156" s="32">
        <v>148761</v>
      </c>
      <c r="BS156" s="32">
        <v>38400</v>
      </c>
      <c r="BT156" s="32">
        <v>1096729</v>
      </c>
      <c r="BU156" s="32">
        <v>19154</v>
      </c>
      <c r="BV156" s="32">
        <v>32731</v>
      </c>
      <c r="BW156" s="32">
        <v>22552</v>
      </c>
      <c r="BX156" s="32">
        <v>60692</v>
      </c>
      <c r="BY156" s="32">
        <v>190600</v>
      </c>
      <c r="BZ156" s="32">
        <v>41226</v>
      </c>
      <c r="CA156" s="32">
        <v>4111669</v>
      </c>
      <c r="CB156" s="32">
        <v>444200</v>
      </c>
      <c r="CC156" s="32">
        <v>24081</v>
      </c>
      <c r="CD156" s="32">
        <v>234655</v>
      </c>
      <c r="CE156" s="32">
        <v>83837</v>
      </c>
      <c r="CF156" s="32">
        <v>16478</v>
      </c>
      <c r="CG156" s="32">
        <v>26000</v>
      </c>
      <c r="CH156" s="32">
        <v>10524</v>
      </c>
      <c r="CI156" s="32">
        <v>90205</v>
      </c>
      <c r="CJ156" s="32">
        <v>152456</v>
      </c>
      <c r="CK156" s="32">
        <v>67025</v>
      </c>
      <c r="CL156" s="33"/>
      <c r="CM156" s="33"/>
      <c r="CN156" s="15"/>
      <c r="CO156" s="2"/>
      <c r="CP156" s="2"/>
      <c r="CQ156" s="2"/>
    </row>
    <row r="157" spans="1:95" x14ac:dyDescent="0.2">
      <c r="A157" s="43" t="s">
        <v>85</v>
      </c>
      <c r="B157" s="43"/>
      <c r="C157" s="43"/>
      <c r="D157" s="32">
        <v>7100</v>
      </c>
      <c r="E157" s="32">
        <v>309144</v>
      </c>
      <c r="F157" s="32">
        <v>208366</v>
      </c>
      <c r="G157" s="32">
        <v>46817</v>
      </c>
      <c r="H157" s="32">
        <v>191679</v>
      </c>
      <c r="I157" s="32">
        <v>367280</v>
      </c>
      <c r="J157" s="32">
        <v>50409</v>
      </c>
      <c r="K157" s="32">
        <v>308393</v>
      </c>
      <c r="L157" s="32">
        <v>56500</v>
      </c>
      <c r="M157" s="32">
        <v>27573</v>
      </c>
      <c r="N157" s="32">
        <v>6873</v>
      </c>
      <c r="O157" s="32">
        <v>171620</v>
      </c>
      <c r="P157" s="32">
        <v>5739</v>
      </c>
      <c r="Q157" s="32">
        <v>5833</v>
      </c>
      <c r="R157" s="32">
        <v>0</v>
      </c>
      <c r="S157" s="32">
        <v>61745</v>
      </c>
      <c r="T157" s="32">
        <v>577900</v>
      </c>
      <c r="U157" s="32">
        <v>12096</v>
      </c>
      <c r="V157" s="32">
        <v>1556900</v>
      </c>
      <c r="W157" s="32">
        <v>73806</v>
      </c>
      <c r="X157" s="32">
        <v>9516</v>
      </c>
      <c r="Y157" s="32">
        <v>142300</v>
      </c>
      <c r="Z157" s="32">
        <v>107690</v>
      </c>
      <c r="AA157" s="32">
        <v>14414</v>
      </c>
      <c r="AB157" s="32">
        <v>1636</v>
      </c>
      <c r="AC157" s="32">
        <v>26592</v>
      </c>
      <c r="AD157" s="32">
        <v>182990</v>
      </c>
      <c r="AE157" s="32">
        <v>173560</v>
      </c>
      <c r="AF157" s="32">
        <v>9430</v>
      </c>
      <c r="AG157" s="32">
        <v>42790</v>
      </c>
      <c r="AH157" s="32">
        <v>281377</v>
      </c>
      <c r="AI157" s="32">
        <v>87934</v>
      </c>
      <c r="AJ157" s="32">
        <v>122494</v>
      </c>
      <c r="AK157" s="32">
        <v>19067</v>
      </c>
      <c r="AL157" s="32">
        <v>1161891</v>
      </c>
      <c r="AM157" s="32">
        <v>4253</v>
      </c>
      <c r="AN157" s="32">
        <v>33120</v>
      </c>
      <c r="AO157" s="32">
        <v>772100</v>
      </c>
      <c r="AP157" s="32">
        <v>3365195</v>
      </c>
      <c r="AQ157" s="32">
        <v>1425095</v>
      </c>
      <c r="AR157" s="32">
        <v>43491</v>
      </c>
      <c r="AS157" s="32">
        <v>20499</v>
      </c>
      <c r="AT157" s="32">
        <v>110399</v>
      </c>
      <c r="AU157" s="32">
        <v>370934</v>
      </c>
      <c r="AV157" s="32">
        <v>46392</v>
      </c>
      <c r="AW157" s="32">
        <v>34402</v>
      </c>
      <c r="AX157" s="32">
        <v>681825</v>
      </c>
      <c r="AY157" s="32">
        <v>40485</v>
      </c>
      <c r="AZ157" s="32">
        <v>40128</v>
      </c>
      <c r="BA157" s="32">
        <v>130375</v>
      </c>
      <c r="BB157" s="32">
        <v>0</v>
      </c>
      <c r="BC157" s="32">
        <v>155199</v>
      </c>
      <c r="BD157" s="32">
        <v>254457</v>
      </c>
      <c r="BE157" s="32">
        <v>184119</v>
      </c>
      <c r="BF157" s="32">
        <v>70338</v>
      </c>
      <c r="BG157" s="32">
        <v>41136</v>
      </c>
      <c r="BH157" s="32">
        <v>77718</v>
      </c>
      <c r="BI157" s="32">
        <v>88833</v>
      </c>
      <c r="BJ157" s="32">
        <v>24540</v>
      </c>
      <c r="BK157" s="32">
        <v>351188</v>
      </c>
      <c r="BL157" s="32">
        <v>46056</v>
      </c>
      <c r="BM157" s="32">
        <v>55709</v>
      </c>
      <c r="BN157" s="32">
        <v>221904</v>
      </c>
      <c r="BO157" s="32">
        <v>32198</v>
      </c>
      <c r="BP157" s="32">
        <v>101464</v>
      </c>
      <c r="BQ157" s="32">
        <v>12650</v>
      </c>
      <c r="BR157" s="32">
        <v>152219</v>
      </c>
      <c r="BS157" s="32">
        <v>41000</v>
      </c>
      <c r="BT157" s="32">
        <v>1518593</v>
      </c>
      <c r="BU157" s="32">
        <v>19086</v>
      </c>
      <c r="BV157" s="32">
        <v>31422</v>
      </c>
      <c r="BW157" s="32">
        <v>14949</v>
      </c>
      <c r="BX157" s="32">
        <v>73561</v>
      </c>
      <c r="BY157" s="32">
        <v>177000</v>
      </c>
      <c r="BZ157" s="32">
        <v>48436</v>
      </c>
      <c r="CA157" s="32">
        <v>4788341</v>
      </c>
      <c r="CB157" s="32">
        <v>480200</v>
      </c>
      <c r="CC157" s="32">
        <v>26430</v>
      </c>
      <c r="CD157" s="32">
        <v>264915</v>
      </c>
      <c r="CE157" s="32">
        <v>104372</v>
      </c>
      <c r="CF157" s="32">
        <v>15711</v>
      </c>
      <c r="CG157" s="32">
        <v>26000</v>
      </c>
      <c r="CH157" s="32">
        <v>11279</v>
      </c>
      <c r="CI157" s="32">
        <v>73472</v>
      </c>
      <c r="CJ157" s="32">
        <v>185761</v>
      </c>
      <c r="CK157" s="32">
        <v>74897</v>
      </c>
      <c r="CL157" s="33"/>
      <c r="CM157" s="33"/>
      <c r="CN157" s="15"/>
      <c r="CO157" s="2"/>
      <c r="CP157" s="2"/>
      <c r="CQ157" s="2"/>
    </row>
    <row r="158" spans="1:95" x14ac:dyDescent="0.2">
      <c r="A158" s="43" t="s">
        <v>86</v>
      </c>
      <c r="B158" s="43"/>
      <c r="C158" s="43"/>
      <c r="D158" s="32">
        <v>6355</v>
      </c>
      <c r="E158" s="32">
        <v>264432</v>
      </c>
      <c r="F158" s="32">
        <v>133838</v>
      </c>
      <c r="G158" s="32">
        <v>42630</v>
      </c>
      <c r="H158" s="32">
        <v>164692</v>
      </c>
      <c r="I158" s="32">
        <v>294586</v>
      </c>
      <c r="J158" s="32">
        <v>53215</v>
      </c>
      <c r="K158" s="32">
        <v>262358</v>
      </c>
      <c r="L158" s="32">
        <v>49100</v>
      </c>
      <c r="M158" s="32">
        <v>25702</v>
      </c>
      <c r="N158" s="32">
        <v>4761</v>
      </c>
      <c r="O158" s="32">
        <v>141969</v>
      </c>
      <c r="P158" s="32">
        <v>5279</v>
      </c>
      <c r="Q158" s="32">
        <v>5675</v>
      </c>
      <c r="R158" s="32">
        <v>0</v>
      </c>
      <c r="S158" s="32">
        <v>50685</v>
      </c>
      <c r="T158" s="32">
        <v>482475</v>
      </c>
      <c r="U158" s="32">
        <v>11851</v>
      </c>
      <c r="V158" s="32">
        <v>1285767</v>
      </c>
      <c r="W158" s="32">
        <v>68192</v>
      </c>
      <c r="X158" s="32">
        <v>10809</v>
      </c>
      <c r="Y158" s="32">
        <v>107800</v>
      </c>
      <c r="Z158" s="32">
        <v>99374</v>
      </c>
      <c r="AA158" s="32">
        <v>14323</v>
      </c>
      <c r="AB158" s="32">
        <v>1924</v>
      </c>
      <c r="AC158" s="32">
        <v>31327</v>
      </c>
      <c r="AD158" s="32">
        <v>167454</v>
      </c>
      <c r="AE158" s="32">
        <v>157232</v>
      </c>
      <c r="AF158" s="32">
        <v>10222</v>
      </c>
      <c r="AG158" s="32">
        <v>33692</v>
      </c>
      <c r="AH158" s="32">
        <v>252612</v>
      </c>
      <c r="AI158" s="32">
        <v>77787</v>
      </c>
      <c r="AJ158" s="32">
        <v>101227</v>
      </c>
      <c r="AK158" s="32">
        <v>18375</v>
      </c>
      <c r="AL158" s="32">
        <v>975908</v>
      </c>
      <c r="AM158" s="32">
        <v>4498</v>
      </c>
      <c r="AN158" s="32">
        <v>32628</v>
      </c>
      <c r="AO158" s="32">
        <v>637700</v>
      </c>
      <c r="AP158" s="32">
        <v>3399384</v>
      </c>
      <c r="AQ158" s="32">
        <v>1239616</v>
      </c>
      <c r="AR158" s="32">
        <v>41342</v>
      </c>
      <c r="AS158" s="32">
        <v>18475</v>
      </c>
      <c r="AT158" s="32">
        <v>111275</v>
      </c>
      <c r="AU158" s="32">
        <v>320111</v>
      </c>
      <c r="AV158" s="32">
        <v>45049</v>
      </c>
      <c r="AW158" s="32">
        <v>35515</v>
      </c>
      <c r="AX158" s="32">
        <v>576717</v>
      </c>
      <c r="AY158" s="32">
        <v>33778</v>
      </c>
      <c r="AZ158" s="32">
        <v>36784</v>
      </c>
      <c r="BA158" s="32">
        <v>111065</v>
      </c>
      <c r="BB158" s="32">
        <v>0</v>
      </c>
      <c r="BC158" s="32">
        <v>129498</v>
      </c>
      <c r="BD158" s="32">
        <v>212508</v>
      </c>
      <c r="BE158" s="32">
        <v>152115</v>
      </c>
      <c r="BF158" s="32">
        <v>60393</v>
      </c>
      <c r="BG158" s="32">
        <v>32243</v>
      </c>
      <c r="BH158" s="32">
        <v>68783</v>
      </c>
      <c r="BI158" s="32">
        <v>92806</v>
      </c>
      <c r="BJ158" s="32">
        <v>21945</v>
      </c>
      <c r="BK158" s="32">
        <v>286846</v>
      </c>
      <c r="BL158" s="32">
        <v>41714</v>
      </c>
      <c r="BM158" s="32">
        <v>52880</v>
      </c>
      <c r="BN158" s="32">
        <v>198924</v>
      </c>
      <c r="BO158" s="32">
        <v>31160</v>
      </c>
      <c r="BP158" s="32">
        <v>115546</v>
      </c>
      <c r="BQ158" s="32">
        <v>14410</v>
      </c>
      <c r="BR158" s="32">
        <v>139052</v>
      </c>
      <c r="BS158" s="32">
        <v>34800</v>
      </c>
      <c r="BT158" s="32">
        <v>1211502</v>
      </c>
      <c r="BU158" s="32">
        <v>17421</v>
      </c>
      <c r="BV158" s="32">
        <v>23280</v>
      </c>
      <c r="BW158" s="32">
        <v>15505</v>
      </c>
      <c r="BX158" s="32">
        <v>61686</v>
      </c>
      <c r="BY158" s="32">
        <v>167300</v>
      </c>
      <c r="BZ158" s="32">
        <v>39554</v>
      </c>
      <c r="CA158" s="32">
        <v>4170644</v>
      </c>
      <c r="CB158" s="32">
        <v>423075</v>
      </c>
      <c r="CC158" s="32">
        <v>20908</v>
      </c>
      <c r="CD158" s="32">
        <v>231959</v>
      </c>
      <c r="CE158" s="32">
        <v>84473</v>
      </c>
      <c r="CF158" s="32">
        <v>15251</v>
      </c>
      <c r="CG158" s="32">
        <v>24000</v>
      </c>
      <c r="CH158" s="32">
        <v>10450</v>
      </c>
      <c r="CI158" s="32">
        <v>73257</v>
      </c>
      <c r="CJ158" s="32">
        <v>153126</v>
      </c>
      <c r="CK158" s="32">
        <v>66316</v>
      </c>
      <c r="CL158" s="33"/>
      <c r="CM158" s="33"/>
      <c r="CN158" s="15"/>
      <c r="CO158" s="2"/>
      <c r="CP158" s="2"/>
      <c r="CQ158" s="2"/>
    </row>
    <row r="159" spans="1:95" x14ac:dyDescent="0.2">
      <c r="A159" s="52" t="s">
        <v>228</v>
      </c>
      <c r="B159" s="52"/>
      <c r="C159" s="52"/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0</v>
      </c>
      <c r="BT159" s="32">
        <v>0</v>
      </c>
      <c r="BU159" s="32">
        <v>0</v>
      </c>
      <c r="BV159" s="32">
        <v>0</v>
      </c>
      <c r="BW159" s="32">
        <v>0</v>
      </c>
      <c r="BX159" s="32">
        <v>0</v>
      </c>
      <c r="BY159" s="32">
        <v>0</v>
      </c>
      <c r="BZ159" s="32">
        <v>0</v>
      </c>
      <c r="CA159" s="32">
        <v>0</v>
      </c>
      <c r="CB159" s="32">
        <v>0</v>
      </c>
      <c r="CC159" s="32">
        <v>0</v>
      </c>
      <c r="CD159" s="32">
        <v>0</v>
      </c>
      <c r="CE159" s="32">
        <v>0</v>
      </c>
      <c r="CF159" s="32">
        <v>0</v>
      </c>
      <c r="CG159" s="32">
        <v>0</v>
      </c>
      <c r="CH159" s="32">
        <v>0</v>
      </c>
      <c r="CI159" s="32">
        <v>0</v>
      </c>
      <c r="CJ159" s="32">
        <v>0</v>
      </c>
      <c r="CK159" s="32">
        <v>0</v>
      </c>
      <c r="CL159" s="33"/>
      <c r="CM159" s="33"/>
      <c r="CN159" s="15"/>
      <c r="CO159" s="2"/>
      <c r="CP159" s="2"/>
      <c r="CQ159" s="2"/>
    </row>
    <row r="160" spans="1:95" x14ac:dyDescent="0.2">
      <c r="A160" s="43" t="s">
        <v>180</v>
      </c>
      <c r="B160" s="43"/>
      <c r="C160" s="43"/>
      <c r="D160" s="32">
        <v>92</v>
      </c>
      <c r="E160" s="32">
        <v>1445</v>
      </c>
      <c r="F160" s="32">
        <v>746</v>
      </c>
      <c r="G160" s="32">
        <v>290</v>
      </c>
      <c r="H160" s="32">
        <v>490</v>
      </c>
      <c r="I160" s="32">
        <v>1548</v>
      </c>
      <c r="J160" s="32">
        <v>322</v>
      </c>
      <c r="K160" s="32">
        <v>1101</v>
      </c>
      <c r="L160" s="32">
        <v>525</v>
      </c>
      <c r="M160" s="32">
        <v>146</v>
      </c>
      <c r="N160" s="32">
        <v>27</v>
      </c>
      <c r="O160" s="32">
        <v>782</v>
      </c>
      <c r="P160" s="32">
        <v>21</v>
      </c>
      <c r="Q160" s="32">
        <v>27</v>
      </c>
      <c r="R160" s="32">
        <v>0</v>
      </c>
      <c r="S160" s="32">
        <v>146</v>
      </c>
      <c r="T160" s="32">
        <v>1133</v>
      </c>
      <c r="U160" s="32">
        <v>196</v>
      </c>
      <c r="V160" s="32">
        <v>5180</v>
      </c>
      <c r="W160" s="32">
        <v>251</v>
      </c>
      <c r="X160" s="32">
        <v>137</v>
      </c>
      <c r="Y160" s="32">
        <v>469</v>
      </c>
      <c r="Z160" s="32">
        <v>274</v>
      </c>
      <c r="AA160" s="32">
        <v>84</v>
      </c>
      <c r="AB160" s="32">
        <v>9</v>
      </c>
      <c r="AC160" s="32">
        <v>1823</v>
      </c>
      <c r="AD160" s="32">
        <v>871</v>
      </c>
      <c r="AE160" s="32">
        <v>833</v>
      </c>
      <c r="AF160" s="32">
        <v>38</v>
      </c>
      <c r="AG160" s="32">
        <v>235</v>
      </c>
      <c r="AH160" s="32">
        <v>1030</v>
      </c>
      <c r="AI160" s="32">
        <v>1706</v>
      </c>
      <c r="AJ160" s="32">
        <v>1344</v>
      </c>
      <c r="AK160" s="32">
        <v>68</v>
      </c>
      <c r="AL160" s="32">
        <v>3343</v>
      </c>
      <c r="AM160" s="32">
        <v>21</v>
      </c>
      <c r="AN160" s="32">
        <v>65</v>
      </c>
      <c r="AO160" s="32">
        <v>2702</v>
      </c>
      <c r="AP160" s="32">
        <v>120231</v>
      </c>
      <c r="AQ160" s="32">
        <v>5739</v>
      </c>
      <c r="AR160" s="32">
        <v>637</v>
      </c>
      <c r="AS160" s="32">
        <v>98</v>
      </c>
      <c r="AT160" s="32">
        <v>348</v>
      </c>
      <c r="AU160" s="32">
        <v>1840</v>
      </c>
      <c r="AV160" s="32">
        <v>114</v>
      </c>
      <c r="AW160" s="32">
        <v>355</v>
      </c>
      <c r="AX160" s="32">
        <v>2609</v>
      </c>
      <c r="AY160" s="32">
        <v>106</v>
      </c>
      <c r="AZ160" s="32">
        <v>115</v>
      </c>
      <c r="BA160" s="32">
        <v>833</v>
      </c>
      <c r="BB160" s="32">
        <v>4</v>
      </c>
      <c r="BC160" s="32">
        <v>1034</v>
      </c>
      <c r="BD160" s="32">
        <v>2773</v>
      </c>
      <c r="BE160" s="32">
        <v>1658</v>
      </c>
      <c r="BF160" s="32">
        <v>1115</v>
      </c>
      <c r="BG160" s="32">
        <v>337</v>
      </c>
      <c r="BH160" s="32">
        <v>655</v>
      </c>
      <c r="BI160" s="32">
        <v>608</v>
      </c>
      <c r="BJ160" s="32">
        <v>370</v>
      </c>
      <c r="BK160" s="32">
        <v>1397</v>
      </c>
      <c r="BL160" s="32">
        <v>159</v>
      </c>
      <c r="BM160" s="32">
        <v>302</v>
      </c>
      <c r="BN160" s="32">
        <v>953</v>
      </c>
      <c r="BO160" s="32">
        <v>146</v>
      </c>
      <c r="BP160" s="32">
        <v>725</v>
      </c>
      <c r="BQ160" s="32">
        <v>128</v>
      </c>
      <c r="BR160" s="32">
        <v>545</v>
      </c>
      <c r="BS160" s="32">
        <v>310</v>
      </c>
      <c r="BT160" s="32">
        <v>6200</v>
      </c>
      <c r="BU160" s="32">
        <v>55</v>
      </c>
      <c r="BV160" s="32">
        <v>87</v>
      </c>
      <c r="BW160" s="32">
        <v>211</v>
      </c>
      <c r="BX160" s="32">
        <v>240</v>
      </c>
      <c r="BY160" s="32">
        <v>1160</v>
      </c>
      <c r="BZ160" s="32">
        <v>153</v>
      </c>
      <c r="CA160" s="32">
        <v>16700</v>
      </c>
      <c r="CB160" s="32">
        <v>2066</v>
      </c>
      <c r="CC160" s="32">
        <v>229</v>
      </c>
      <c r="CD160" s="32">
        <v>1522.5</v>
      </c>
      <c r="CE160" s="32">
        <v>438</v>
      </c>
      <c r="CF160" s="32">
        <v>73</v>
      </c>
      <c r="CG160" s="32">
        <v>65</v>
      </c>
      <c r="CH160" s="32">
        <v>36</v>
      </c>
      <c r="CI160" s="32">
        <v>435</v>
      </c>
      <c r="CJ160" s="32">
        <v>1021</v>
      </c>
      <c r="CK160" s="32">
        <v>268</v>
      </c>
      <c r="CL160" s="33"/>
      <c r="CM160" s="33"/>
      <c r="CN160" s="15"/>
      <c r="CO160" s="2"/>
      <c r="CP160" s="2"/>
      <c r="CQ160" s="2"/>
    </row>
    <row r="161" spans="1:109" x14ac:dyDescent="0.2">
      <c r="A161" s="43" t="s">
        <v>181</v>
      </c>
      <c r="B161" s="43"/>
      <c r="C161" s="43"/>
      <c r="D161" s="32">
        <v>92</v>
      </c>
      <c r="E161" s="32">
        <v>652</v>
      </c>
      <c r="F161" s="32">
        <v>577</v>
      </c>
      <c r="G161" s="32">
        <v>252</v>
      </c>
      <c r="H161" s="32">
        <v>273</v>
      </c>
      <c r="I161" s="32">
        <v>925</v>
      </c>
      <c r="J161" s="32">
        <v>213</v>
      </c>
      <c r="K161" s="32">
        <v>728</v>
      </c>
      <c r="L161" s="32">
        <v>481</v>
      </c>
      <c r="M161" s="32">
        <v>77</v>
      </c>
      <c r="N161" s="32">
        <v>26</v>
      </c>
      <c r="O161" s="32">
        <v>568</v>
      </c>
      <c r="P161" s="32">
        <v>17</v>
      </c>
      <c r="Q161" s="32">
        <v>15</v>
      </c>
      <c r="R161" s="32">
        <v>0</v>
      </c>
      <c r="S161" s="32">
        <v>90</v>
      </c>
      <c r="T161" s="32">
        <v>723</v>
      </c>
      <c r="U161" s="32">
        <v>174</v>
      </c>
      <c r="V161" s="32">
        <v>1799</v>
      </c>
      <c r="W161" s="32">
        <v>203</v>
      </c>
      <c r="X161" s="32">
        <v>126</v>
      </c>
      <c r="Y161" s="32">
        <v>233</v>
      </c>
      <c r="Z161" s="32">
        <v>184</v>
      </c>
      <c r="AA161" s="32">
        <v>76</v>
      </c>
      <c r="AB161" s="32">
        <v>8</v>
      </c>
      <c r="AC161" s="32">
        <v>1822</v>
      </c>
      <c r="AD161" s="32">
        <v>696</v>
      </c>
      <c r="AE161" s="32">
        <v>660</v>
      </c>
      <c r="AF161" s="32">
        <v>36</v>
      </c>
      <c r="AG161" s="32">
        <v>178</v>
      </c>
      <c r="AH161" s="32">
        <v>426</v>
      </c>
      <c r="AI161" s="32">
        <v>1625</v>
      </c>
      <c r="AJ161" s="32">
        <v>881</v>
      </c>
      <c r="AK161" s="32">
        <v>57</v>
      </c>
      <c r="AL161" s="32">
        <v>1504</v>
      </c>
      <c r="AM161" s="32">
        <v>18</v>
      </c>
      <c r="AN161" s="32">
        <v>56</v>
      </c>
      <c r="AO161" s="32">
        <v>800</v>
      </c>
      <c r="AP161" s="32">
        <v>115990</v>
      </c>
      <c r="AQ161" s="32">
        <v>2898</v>
      </c>
      <c r="AR161" s="32">
        <v>521</v>
      </c>
      <c r="AS161" s="32">
        <v>88</v>
      </c>
      <c r="AT161" s="32">
        <v>242</v>
      </c>
      <c r="AU161" s="32">
        <v>1043</v>
      </c>
      <c r="AV161" s="32">
        <v>95</v>
      </c>
      <c r="AW161" s="32">
        <v>285</v>
      </c>
      <c r="AX161" s="32">
        <v>1274</v>
      </c>
      <c r="AY161" s="32">
        <v>81</v>
      </c>
      <c r="AZ161" s="32">
        <v>79</v>
      </c>
      <c r="BA161" s="32">
        <v>540</v>
      </c>
      <c r="BB161" s="32">
        <v>3</v>
      </c>
      <c r="BC161" s="32">
        <v>580</v>
      </c>
      <c r="BD161" s="32">
        <v>2016</v>
      </c>
      <c r="BE161" s="32">
        <v>989</v>
      </c>
      <c r="BF161" s="32">
        <v>1027</v>
      </c>
      <c r="BG161" s="32">
        <v>247</v>
      </c>
      <c r="BH161" s="32">
        <v>573</v>
      </c>
      <c r="BI161" s="32">
        <v>513</v>
      </c>
      <c r="BJ161" s="32">
        <v>365</v>
      </c>
      <c r="BK161" s="32">
        <v>545</v>
      </c>
      <c r="BL161" s="32">
        <v>93</v>
      </c>
      <c r="BM161" s="32">
        <v>245</v>
      </c>
      <c r="BN161" s="32">
        <v>513</v>
      </c>
      <c r="BO161" s="32">
        <v>127</v>
      </c>
      <c r="BP161" s="32">
        <v>611</v>
      </c>
      <c r="BQ161" s="32">
        <v>117</v>
      </c>
      <c r="BR161" s="32">
        <v>384</v>
      </c>
      <c r="BS161" s="32">
        <v>296</v>
      </c>
      <c r="BT161" s="32">
        <v>1906</v>
      </c>
      <c r="BU161" s="32">
        <v>53</v>
      </c>
      <c r="BV161" s="32">
        <v>78</v>
      </c>
      <c r="BW161" s="32">
        <v>205</v>
      </c>
      <c r="BX161" s="32">
        <v>160</v>
      </c>
      <c r="BY161" s="32">
        <v>929</v>
      </c>
      <c r="BZ161" s="32">
        <v>102</v>
      </c>
      <c r="CA161" s="32">
        <v>9100</v>
      </c>
      <c r="CB161" s="32">
        <v>1386</v>
      </c>
      <c r="CC161" s="32">
        <v>125</v>
      </c>
      <c r="CD161" s="32">
        <v>1042.5</v>
      </c>
      <c r="CE161" s="32">
        <v>329</v>
      </c>
      <c r="CF161" s="32">
        <v>64</v>
      </c>
      <c r="CG161" s="32">
        <v>52</v>
      </c>
      <c r="CH161" s="32">
        <v>25</v>
      </c>
      <c r="CI161" s="32">
        <v>309</v>
      </c>
      <c r="CJ161" s="32">
        <v>491</v>
      </c>
      <c r="CK161" s="32">
        <v>152</v>
      </c>
      <c r="CL161" s="33"/>
      <c r="CM161" s="33"/>
      <c r="CN161" s="15"/>
      <c r="CO161" s="2"/>
      <c r="CP161" s="2"/>
      <c r="CQ161" s="2"/>
    </row>
    <row r="162" spans="1:109" x14ac:dyDescent="0.2">
      <c r="A162" s="43" t="s">
        <v>182</v>
      </c>
      <c r="B162" s="43"/>
      <c r="C162" s="43"/>
      <c r="D162" s="32">
        <v>0</v>
      </c>
      <c r="E162" s="32">
        <v>793</v>
      </c>
      <c r="F162" s="32">
        <v>169</v>
      </c>
      <c r="G162" s="32">
        <v>38</v>
      </c>
      <c r="H162" s="32">
        <v>217</v>
      </c>
      <c r="I162" s="32">
        <v>623</v>
      </c>
      <c r="J162" s="32">
        <v>109</v>
      </c>
      <c r="K162" s="32">
        <v>373</v>
      </c>
      <c r="L162" s="32">
        <v>44</v>
      </c>
      <c r="M162" s="32">
        <v>69</v>
      </c>
      <c r="N162" s="32">
        <v>1</v>
      </c>
      <c r="O162" s="32">
        <v>214</v>
      </c>
      <c r="P162" s="32">
        <v>4</v>
      </c>
      <c r="Q162" s="32">
        <v>12</v>
      </c>
      <c r="R162" s="32">
        <v>0</v>
      </c>
      <c r="S162" s="32">
        <v>56</v>
      </c>
      <c r="T162" s="32">
        <v>410</v>
      </c>
      <c r="U162" s="32">
        <v>22</v>
      </c>
      <c r="V162" s="32">
        <v>3381</v>
      </c>
      <c r="W162" s="32">
        <v>48</v>
      </c>
      <c r="X162" s="32">
        <v>11</v>
      </c>
      <c r="Y162" s="32">
        <v>236</v>
      </c>
      <c r="Z162" s="32">
        <v>90</v>
      </c>
      <c r="AA162" s="32">
        <v>8</v>
      </c>
      <c r="AB162" s="32">
        <v>1</v>
      </c>
      <c r="AC162" s="32">
        <v>1</v>
      </c>
      <c r="AD162" s="32">
        <v>175</v>
      </c>
      <c r="AE162" s="32">
        <v>173</v>
      </c>
      <c r="AF162" s="32">
        <v>2</v>
      </c>
      <c r="AG162" s="32">
        <v>57</v>
      </c>
      <c r="AH162" s="32">
        <v>604</v>
      </c>
      <c r="AI162" s="32">
        <v>81</v>
      </c>
      <c r="AJ162" s="32">
        <v>463</v>
      </c>
      <c r="AK162" s="32">
        <v>11</v>
      </c>
      <c r="AL162" s="32">
        <v>1839</v>
      </c>
      <c r="AM162" s="32">
        <v>3</v>
      </c>
      <c r="AN162" s="32">
        <v>9</v>
      </c>
      <c r="AO162" s="32">
        <v>1902</v>
      </c>
      <c r="AP162" s="32">
        <v>4241</v>
      </c>
      <c r="AQ162" s="32">
        <v>2841</v>
      </c>
      <c r="AR162" s="32">
        <v>116</v>
      </c>
      <c r="AS162" s="32">
        <v>10</v>
      </c>
      <c r="AT162" s="32">
        <v>106</v>
      </c>
      <c r="AU162" s="32">
        <v>797</v>
      </c>
      <c r="AV162" s="32">
        <v>19</v>
      </c>
      <c r="AW162" s="32">
        <v>70</v>
      </c>
      <c r="AX162" s="32">
        <v>1335</v>
      </c>
      <c r="AY162" s="32">
        <v>25</v>
      </c>
      <c r="AZ162" s="32">
        <v>36</v>
      </c>
      <c r="BA162" s="32">
        <v>293</v>
      </c>
      <c r="BB162" s="32">
        <v>1</v>
      </c>
      <c r="BC162" s="32">
        <v>454</v>
      </c>
      <c r="BD162" s="32">
        <v>757</v>
      </c>
      <c r="BE162" s="32">
        <v>669</v>
      </c>
      <c r="BF162" s="32">
        <v>88</v>
      </c>
      <c r="BG162" s="32">
        <v>90</v>
      </c>
      <c r="BH162" s="32">
        <v>82</v>
      </c>
      <c r="BI162" s="32">
        <v>95</v>
      </c>
      <c r="BJ162" s="32">
        <v>5</v>
      </c>
      <c r="BK162" s="32">
        <v>852</v>
      </c>
      <c r="BL162" s="32">
        <v>66</v>
      </c>
      <c r="BM162" s="32">
        <v>57</v>
      </c>
      <c r="BN162" s="32">
        <v>440</v>
      </c>
      <c r="BO162" s="32">
        <v>19</v>
      </c>
      <c r="BP162" s="32">
        <v>114</v>
      </c>
      <c r="BQ162" s="32">
        <v>11</v>
      </c>
      <c r="BR162" s="32">
        <v>161</v>
      </c>
      <c r="BS162" s="32">
        <v>14</v>
      </c>
      <c r="BT162" s="32">
        <v>4294</v>
      </c>
      <c r="BU162" s="32">
        <v>2</v>
      </c>
      <c r="BV162" s="32">
        <v>9</v>
      </c>
      <c r="BW162" s="32">
        <v>6</v>
      </c>
      <c r="BX162" s="32">
        <v>80</v>
      </c>
      <c r="BY162" s="32">
        <v>231</v>
      </c>
      <c r="BZ162" s="32">
        <v>51</v>
      </c>
      <c r="CA162" s="32">
        <v>7600</v>
      </c>
      <c r="CB162" s="32">
        <v>680</v>
      </c>
      <c r="CC162" s="32">
        <v>104</v>
      </c>
      <c r="CD162" s="32">
        <v>480</v>
      </c>
      <c r="CE162" s="32">
        <v>109</v>
      </c>
      <c r="CF162" s="32">
        <v>9</v>
      </c>
      <c r="CG162" s="32">
        <v>13</v>
      </c>
      <c r="CH162" s="32">
        <v>11</v>
      </c>
      <c r="CI162" s="32">
        <v>126</v>
      </c>
      <c r="CJ162" s="32">
        <v>530</v>
      </c>
      <c r="CK162" s="32">
        <v>116</v>
      </c>
      <c r="CL162" s="33"/>
      <c r="CM162" s="33"/>
      <c r="CN162" s="15"/>
      <c r="CO162" s="2"/>
      <c r="CP162" s="2"/>
      <c r="CQ162" s="2"/>
    </row>
    <row r="163" spans="1:109" x14ac:dyDescent="0.2">
      <c r="A163" s="52" t="s">
        <v>230</v>
      </c>
      <c r="B163" s="52"/>
      <c r="C163" s="52"/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0</v>
      </c>
      <c r="CC163" s="32">
        <v>0</v>
      </c>
      <c r="CD163" s="32">
        <v>0</v>
      </c>
      <c r="CE163" s="32">
        <v>0</v>
      </c>
      <c r="CF163" s="32">
        <v>0</v>
      </c>
      <c r="CG163" s="32">
        <v>0</v>
      </c>
      <c r="CH163" s="32">
        <v>0</v>
      </c>
      <c r="CI163" s="32">
        <v>0</v>
      </c>
      <c r="CJ163" s="32">
        <v>0</v>
      </c>
      <c r="CK163" s="32">
        <v>0</v>
      </c>
      <c r="CL163" s="33"/>
      <c r="CM163" s="33"/>
      <c r="CN163" s="15"/>
      <c r="CO163" s="2"/>
      <c r="CP163" s="2"/>
      <c r="CQ163" s="2"/>
    </row>
    <row r="164" spans="1:109" x14ac:dyDescent="0.2">
      <c r="A164" s="43" t="s">
        <v>183</v>
      </c>
      <c r="B164" s="43"/>
      <c r="C164" s="43"/>
      <c r="D164" s="32">
        <v>47</v>
      </c>
      <c r="E164" s="32">
        <v>683</v>
      </c>
      <c r="F164" s="32">
        <v>421</v>
      </c>
      <c r="G164" s="32">
        <v>132</v>
      </c>
      <c r="H164" s="32">
        <v>236</v>
      </c>
      <c r="I164" s="32">
        <v>783</v>
      </c>
      <c r="J164" s="32">
        <v>169</v>
      </c>
      <c r="K164" s="32">
        <v>467</v>
      </c>
      <c r="L164" s="32">
        <v>318</v>
      </c>
      <c r="M164" s="32">
        <v>69</v>
      </c>
      <c r="N164" s="32">
        <v>16</v>
      </c>
      <c r="O164" s="32">
        <v>504</v>
      </c>
      <c r="P164" s="32">
        <v>10</v>
      </c>
      <c r="Q164" s="32">
        <v>12</v>
      </c>
      <c r="R164" s="32">
        <v>0</v>
      </c>
      <c r="S164" s="32">
        <v>72</v>
      </c>
      <c r="T164" s="32">
        <v>612</v>
      </c>
      <c r="U164" s="32">
        <v>109</v>
      </c>
      <c r="V164" s="32">
        <v>3139</v>
      </c>
      <c r="W164" s="32">
        <v>142</v>
      </c>
      <c r="X164" s="32">
        <v>31</v>
      </c>
      <c r="Y164" s="32">
        <v>166</v>
      </c>
      <c r="Z164" s="32">
        <v>146</v>
      </c>
      <c r="AA164" s="32">
        <v>48</v>
      </c>
      <c r="AB164" s="32">
        <v>4</v>
      </c>
      <c r="AC164" s="32">
        <v>441</v>
      </c>
      <c r="AD164" s="32">
        <v>501</v>
      </c>
      <c r="AE164" s="32">
        <v>481</v>
      </c>
      <c r="AF164" s="32">
        <v>20</v>
      </c>
      <c r="AG164" s="32">
        <v>127</v>
      </c>
      <c r="AH164" s="32">
        <v>462</v>
      </c>
      <c r="AI164" s="32">
        <v>611</v>
      </c>
      <c r="AJ164" s="32">
        <v>401</v>
      </c>
      <c r="AK164" s="32">
        <v>27</v>
      </c>
      <c r="AL164" s="32">
        <v>1764</v>
      </c>
      <c r="AM164" s="32">
        <v>10</v>
      </c>
      <c r="AN164" s="32">
        <v>42</v>
      </c>
      <c r="AO164" s="32">
        <v>1150</v>
      </c>
      <c r="AP164" s="32">
        <v>45363</v>
      </c>
      <c r="AQ164" s="32">
        <v>3259</v>
      </c>
      <c r="AR164" s="32">
        <v>365</v>
      </c>
      <c r="AS164" s="32">
        <v>61</v>
      </c>
      <c r="AT164" s="32">
        <v>251</v>
      </c>
      <c r="AU164" s="32">
        <v>778</v>
      </c>
      <c r="AV164" s="32">
        <v>72</v>
      </c>
      <c r="AW164" s="32">
        <v>162</v>
      </c>
      <c r="AX164" s="32">
        <v>1190</v>
      </c>
      <c r="AY164" s="32">
        <v>61</v>
      </c>
      <c r="AZ164" s="32">
        <v>79</v>
      </c>
      <c r="BA164" s="32">
        <v>419</v>
      </c>
      <c r="BB164" s="32">
        <v>3</v>
      </c>
      <c r="BC164" s="32">
        <v>320</v>
      </c>
      <c r="BD164" s="32">
        <v>1691</v>
      </c>
      <c r="BE164" s="32">
        <v>1256</v>
      </c>
      <c r="BF164" s="32">
        <v>435</v>
      </c>
      <c r="BG164" s="32">
        <v>178</v>
      </c>
      <c r="BH164" s="32">
        <v>310</v>
      </c>
      <c r="BI164" s="32">
        <v>362</v>
      </c>
      <c r="BJ164" s="32">
        <v>200</v>
      </c>
      <c r="BK164" s="32">
        <v>722</v>
      </c>
      <c r="BL164" s="32">
        <v>89</v>
      </c>
      <c r="BM164" s="32">
        <v>221</v>
      </c>
      <c r="BN164" s="32">
        <v>358</v>
      </c>
      <c r="BO164" s="32">
        <v>94</v>
      </c>
      <c r="BP164" s="32">
        <v>455</v>
      </c>
      <c r="BQ164" s="32">
        <v>84</v>
      </c>
      <c r="BR164" s="32">
        <v>349</v>
      </c>
      <c r="BS164" s="32">
        <v>175</v>
      </c>
      <c r="BT164" s="32">
        <v>2789</v>
      </c>
      <c r="BU164" s="32">
        <v>34</v>
      </c>
      <c r="BV164" s="32">
        <v>43</v>
      </c>
      <c r="BW164" s="32">
        <v>72</v>
      </c>
      <c r="BX164" s="32">
        <v>144</v>
      </c>
      <c r="BY164" s="32">
        <v>642</v>
      </c>
      <c r="BZ164" s="32">
        <v>89</v>
      </c>
      <c r="CA164" s="32">
        <v>0</v>
      </c>
      <c r="CB164" s="32">
        <v>1076</v>
      </c>
      <c r="CC164" s="32">
        <v>96</v>
      </c>
      <c r="CD164" s="32">
        <v>695</v>
      </c>
      <c r="CE164" s="32">
        <v>281</v>
      </c>
      <c r="CF164" s="32">
        <v>45</v>
      </c>
      <c r="CG164" s="32">
        <v>44</v>
      </c>
      <c r="CH164" s="32">
        <v>18</v>
      </c>
      <c r="CI164" s="32">
        <v>244</v>
      </c>
      <c r="CJ164" s="32">
        <v>460</v>
      </c>
      <c r="CK164" s="32">
        <v>144</v>
      </c>
      <c r="CL164" s="33"/>
      <c r="CM164" s="33"/>
      <c r="CN164" s="15"/>
      <c r="CO164" s="2"/>
      <c r="CP164" s="2"/>
      <c r="CQ164" s="2"/>
    </row>
    <row r="165" spans="1:109" x14ac:dyDescent="0.2">
      <c r="A165" s="43" t="s">
        <v>184</v>
      </c>
      <c r="B165" s="43"/>
      <c r="C165" s="43"/>
      <c r="D165" s="32">
        <v>0</v>
      </c>
      <c r="E165" s="32">
        <v>0</v>
      </c>
      <c r="F165" s="32">
        <v>5</v>
      </c>
      <c r="G165" s="32">
        <v>10</v>
      </c>
      <c r="H165" s="32">
        <v>0</v>
      </c>
      <c r="I165" s="32">
        <v>0</v>
      </c>
      <c r="J165" s="32">
        <v>8</v>
      </c>
      <c r="K165" s="32">
        <v>2</v>
      </c>
      <c r="L165" s="32">
        <v>96</v>
      </c>
      <c r="M165" s="32">
        <v>0</v>
      </c>
      <c r="N165" s="32">
        <v>2</v>
      </c>
      <c r="O165" s="32">
        <v>2</v>
      </c>
      <c r="P165" s="32">
        <v>1</v>
      </c>
      <c r="Q165" s="32">
        <v>1</v>
      </c>
      <c r="R165" s="32">
        <v>0</v>
      </c>
      <c r="S165" s="32">
        <v>2</v>
      </c>
      <c r="T165" s="32">
        <v>24</v>
      </c>
      <c r="U165" s="32">
        <v>9</v>
      </c>
      <c r="V165" s="32">
        <v>104</v>
      </c>
      <c r="W165" s="32">
        <v>105</v>
      </c>
      <c r="X165" s="32">
        <v>1</v>
      </c>
      <c r="Y165" s="32">
        <v>0</v>
      </c>
      <c r="Z165" s="32">
        <v>5</v>
      </c>
      <c r="AA165" s="32">
        <v>8</v>
      </c>
      <c r="AB165" s="32">
        <v>0</v>
      </c>
      <c r="AC165" s="32">
        <v>37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59</v>
      </c>
      <c r="AJ165" s="32">
        <v>0</v>
      </c>
      <c r="AK165" s="32">
        <v>0</v>
      </c>
      <c r="AL165" s="32">
        <v>22</v>
      </c>
      <c r="AM165" s="32">
        <v>2</v>
      </c>
      <c r="AN165" s="32">
        <v>0</v>
      </c>
      <c r="AO165" s="32">
        <v>22</v>
      </c>
      <c r="AP165" s="32">
        <v>3595</v>
      </c>
      <c r="AQ165" s="32">
        <v>164</v>
      </c>
      <c r="AR165" s="32">
        <v>16</v>
      </c>
      <c r="AS165" s="32">
        <v>0</v>
      </c>
      <c r="AT165" s="32">
        <v>0</v>
      </c>
      <c r="AU165" s="32">
        <v>0</v>
      </c>
      <c r="AV165" s="32">
        <v>0</v>
      </c>
      <c r="AW165" s="32">
        <v>5</v>
      </c>
      <c r="AX165" s="32">
        <v>0</v>
      </c>
      <c r="AY165" s="32">
        <v>1</v>
      </c>
      <c r="AZ165" s="32">
        <v>0</v>
      </c>
      <c r="BA165" s="32">
        <v>26</v>
      </c>
      <c r="BB165" s="32">
        <v>0</v>
      </c>
      <c r="BC165" s="32">
        <v>7</v>
      </c>
      <c r="BD165" s="32">
        <v>0</v>
      </c>
      <c r="BE165" s="32">
        <v>3</v>
      </c>
      <c r="BF165" s="32">
        <v>12</v>
      </c>
      <c r="BG165" s="32">
        <v>1</v>
      </c>
      <c r="BH165" s="32">
        <v>2</v>
      </c>
      <c r="BI165" s="32">
        <v>0</v>
      </c>
      <c r="BJ165" s="32">
        <v>0</v>
      </c>
      <c r="BK165" s="32">
        <v>0</v>
      </c>
      <c r="BL165" s="32">
        <v>0</v>
      </c>
      <c r="BM165" s="32">
        <v>6</v>
      </c>
      <c r="BN165" s="32">
        <v>0</v>
      </c>
      <c r="BO165" s="32">
        <v>1</v>
      </c>
      <c r="BP165" s="32">
        <v>10</v>
      </c>
      <c r="BQ165" s="32">
        <v>0</v>
      </c>
      <c r="BR165" s="32">
        <v>8</v>
      </c>
      <c r="BS165" s="32">
        <v>0</v>
      </c>
      <c r="BT165" s="32">
        <v>90</v>
      </c>
      <c r="BU165" s="32">
        <v>1</v>
      </c>
      <c r="BV165" s="32">
        <v>0</v>
      </c>
      <c r="BW165" s="32">
        <v>0</v>
      </c>
      <c r="BX165" s="32">
        <v>13</v>
      </c>
      <c r="BY165" s="32">
        <v>0</v>
      </c>
      <c r="BZ165" s="32">
        <v>0</v>
      </c>
      <c r="CA165" s="32">
        <v>0</v>
      </c>
      <c r="CB165" s="32">
        <v>22</v>
      </c>
      <c r="CC165" s="32">
        <v>8</v>
      </c>
      <c r="CD165" s="32">
        <v>7.5</v>
      </c>
      <c r="CE165" s="32">
        <v>1</v>
      </c>
      <c r="CF165" s="32">
        <v>0</v>
      </c>
      <c r="CG165" s="32">
        <v>0</v>
      </c>
      <c r="CH165" s="32">
        <v>0</v>
      </c>
      <c r="CI165" s="32">
        <v>4</v>
      </c>
      <c r="CJ165" s="32">
        <v>10</v>
      </c>
      <c r="CK165" s="32">
        <v>0</v>
      </c>
      <c r="CL165" s="33"/>
      <c r="CM165" s="33"/>
      <c r="CN165" s="15"/>
      <c r="CO165" s="2"/>
      <c r="CP165" s="2"/>
      <c r="CQ165" s="2"/>
    </row>
    <row r="166" spans="1:109" x14ac:dyDescent="0.2">
      <c r="A166" s="43" t="s">
        <v>185</v>
      </c>
      <c r="B166" s="43"/>
      <c r="C166" s="43"/>
      <c r="D166" s="32">
        <v>45</v>
      </c>
      <c r="E166" s="32">
        <v>762</v>
      </c>
      <c r="F166" s="32">
        <v>320</v>
      </c>
      <c r="G166" s="32">
        <v>148</v>
      </c>
      <c r="H166" s="32">
        <v>254</v>
      </c>
      <c r="I166" s="32">
        <v>765</v>
      </c>
      <c r="J166" s="32">
        <v>145</v>
      </c>
      <c r="K166" s="32">
        <v>632</v>
      </c>
      <c r="L166" s="32">
        <v>111</v>
      </c>
      <c r="M166" s="32">
        <v>77</v>
      </c>
      <c r="N166" s="32">
        <v>9</v>
      </c>
      <c r="O166" s="32">
        <v>276</v>
      </c>
      <c r="P166" s="32">
        <v>10</v>
      </c>
      <c r="Q166" s="32">
        <v>14</v>
      </c>
      <c r="R166" s="32">
        <v>0</v>
      </c>
      <c r="S166" s="32">
        <v>72</v>
      </c>
      <c r="T166" s="32">
        <v>497</v>
      </c>
      <c r="U166" s="32">
        <v>78</v>
      </c>
      <c r="V166" s="32">
        <v>1937</v>
      </c>
      <c r="W166" s="32">
        <v>4</v>
      </c>
      <c r="X166" s="32">
        <v>105</v>
      </c>
      <c r="Y166" s="32">
        <v>303</v>
      </c>
      <c r="Z166" s="32">
        <v>123</v>
      </c>
      <c r="AA166" s="32">
        <v>28</v>
      </c>
      <c r="AB166" s="32">
        <v>5</v>
      </c>
      <c r="AC166" s="32">
        <v>1345</v>
      </c>
      <c r="AD166" s="32">
        <v>370</v>
      </c>
      <c r="AE166" s="32">
        <v>352</v>
      </c>
      <c r="AF166" s="32">
        <v>18</v>
      </c>
      <c r="AG166" s="32">
        <v>108</v>
      </c>
      <c r="AH166" s="32">
        <v>568</v>
      </c>
      <c r="AI166" s="32">
        <v>1036</v>
      </c>
      <c r="AJ166" s="32">
        <v>943</v>
      </c>
      <c r="AK166" s="32">
        <v>41</v>
      </c>
      <c r="AL166" s="32">
        <v>1557</v>
      </c>
      <c r="AM166" s="32">
        <v>9</v>
      </c>
      <c r="AN166" s="32">
        <v>23</v>
      </c>
      <c r="AO166" s="32">
        <v>1530</v>
      </c>
      <c r="AP166" s="32">
        <v>71273</v>
      </c>
      <c r="AQ166" s="32">
        <v>2316</v>
      </c>
      <c r="AR166" s="32">
        <v>256</v>
      </c>
      <c r="AS166" s="32">
        <v>37</v>
      </c>
      <c r="AT166" s="32">
        <v>97</v>
      </c>
      <c r="AU166" s="32">
        <v>1062</v>
      </c>
      <c r="AV166" s="32">
        <v>42</v>
      </c>
      <c r="AW166" s="32">
        <v>188</v>
      </c>
      <c r="AX166" s="32">
        <v>1409</v>
      </c>
      <c r="AY166" s="32">
        <v>44</v>
      </c>
      <c r="AZ166" s="32">
        <v>36</v>
      </c>
      <c r="BA166" s="32">
        <v>388</v>
      </c>
      <c r="BB166" s="32">
        <v>1</v>
      </c>
      <c r="BC166" s="32">
        <v>707</v>
      </c>
      <c r="BD166" s="32">
        <v>1067</v>
      </c>
      <c r="BE166" s="32">
        <v>399</v>
      </c>
      <c r="BF166" s="32">
        <v>668</v>
      </c>
      <c r="BG166" s="32">
        <v>158</v>
      </c>
      <c r="BH166" s="32">
        <v>343</v>
      </c>
      <c r="BI166" s="32">
        <v>246</v>
      </c>
      <c r="BJ166" s="32">
        <v>170</v>
      </c>
      <c r="BK166" s="32">
        <v>675</v>
      </c>
      <c r="BL166" s="32">
        <v>70</v>
      </c>
      <c r="BM166" s="32">
        <v>75</v>
      </c>
      <c r="BN166" s="32">
        <v>595</v>
      </c>
      <c r="BO166" s="32">
        <v>51</v>
      </c>
      <c r="BP166" s="32">
        <v>260</v>
      </c>
      <c r="BQ166" s="32">
        <v>44</v>
      </c>
      <c r="BR166" s="32">
        <v>188</v>
      </c>
      <c r="BS166" s="32">
        <v>134</v>
      </c>
      <c r="BT166" s="32">
        <v>3321</v>
      </c>
      <c r="BU166" s="32">
        <v>20</v>
      </c>
      <c r="BV166" s="32">
        <v>44</v>
      </c>
      <c r="BW166" s="32">
        <v>139</v>
      </c>
      <c r="BX166" s="32">
        <v>83</v>
      </c>
      <c r="BY166" s="32">
        <v>518</v>
      </c>
      <c r="BZ166" s="32">
        <v>64</v>
      </c>
      <c r="CA166" s="32">
        <v>0</v>
      </c>
      <c r="CB166" s="32">
        <v>968</v>
      </c>
      <c r="CC166" s="32">
        <v>125</v>
      </c>
      <c r="CD166" s="32">
        <v>820</v>
      </c>
      <c r="CE166" s="32">
        <v>156</v>
      </c>
      <c r="CF166" s="32">
        <v>28</v>
      </c>
      <c r="CG166" s="32">
        <v>21</v>
      </c>
      <c r="CH166" s="32">
        <v>18</v>
      </c>
      <c r="CI166" s="32">
        <v>187</v>
      </c>
      <c r="CJ166" s="32">
        <v>551</v>
      </c>
      <c r="CK166" s="32">
        <v>124</v>
      </c>
      <c r="CL166" s="33"/>
      <c r="CM166" s="33"/>
      <c r="CN166" s="15"/>
      <c r="CO166" s="2"/>
      <c r="CP166" s="2"/>
      <c r="CQ166" s="2"/>
    </row>
    <row r="167" spans="1:109" x14ac:dyDescent="0.2">
      <c r="A167" s="52" t="s">
        <v>229</v>
      </c>
      <c r="B167" s="52"/>
      <c r="C167" s="52"/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2">
        <v>0</v>
      </c>
      <c r="BP167" s="32">
        <v>0</v>
      </c>
      <c r="BQ167" s="32">
        <v>0</v>
      </c>
      <c r="BR167" s="32">
        <v>0</v>
      </c>
      <c r="BS167" s="32">
        <v>0</v>
      </c>
      <c r="BT167" s="32">
        <v>0</v>
      </c>
      <c r="BU167" s="32">
        <v>0</v>
      </c>
      <c r="BV167" s="32">
        <v>0</v>
      </c>
      <c r="BW167" s="32">
        <v>0</v>
      </c>
      <c r="BX167" s="32">
        <v>0</v>
      </c>
      <c r="BY167" s="32">
        <v>0</v>
      </c>
      <c r="BZ167" s="32">
        <v>0</v>
      </c>
      <c r="CA167" s="32">
        <v>0</v>
      </c>
      <c r="CB167" s="32">
        <v>0</v>
      </c>
      <c r="CC167" s="32">
        <v>0</v>
      </c>
      <c r="CD167" s="32">
        <v>0</v>
      </c>
      <c r="CE167" s="32">
        <v>0</v>
      </c>
      <c r="CF167" s="32">
        <v>0</v>
      </c>
      <c r="CG167" s="32">
        <v>0</v>
      </c>
      <c r="CH167" s="32">
        <v>0</v>
      </c>
      <c r="CI167" s="32">
        <v>0</v>
      </c>
      <c r="CJ167" s="32">
        <v>0</v>
      </c>
      <c r="CK167" s="32">
        <v>0</v>
      </c>
      <c r="CL167" s="33"/>
      <c r="CM167" s="33"/>
      <c r="CN167" s="15"/>
      <c r="CO167" s="2"/>
      <c r="CP167" s="2"/>
      <c r="CQ167" s="2"/>
    </row>
    <row r="168" spans="1:109" x14ac:dyDescent="0.2">
      <c r="A168" s="43" t="s">
        <v>186</v>
      </c>
      <c r="B168" s="43"/>
      <c r="C168" s="43"/>
      <c r="D168" s="32">
        <v>0</v>
      </c>
      <c r="E168" s="32">
        <v>0</v>
      </c>
      <c r="F168" s="32">
        <v>0</v>
      </c>
      <c r="G168" s="32">
        <v>0</v>
      </c>
      <c r="H168" s="32">
        <v>1</v>
      </c>
      <c r="I168" s="32">
        <v>0</v>
      </c>
      <c r="J168" s="32">
        <v>0</v>
      </c>
      <c r="K168" s="32">
        <v>2</v>
      </c>
      <c r="L168" s="32">
        <v>2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10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22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1</v>
      </c>
      <c r="AO168" s="32">
        <v>2</v>
      </c>
      <c r="AP168" s="32">
        <v>249</v>
      </c>
      <c r="AQ168" s="32">
        <v>22</v>
      </c>
      <c r="AR168" s="32">
        <v>0</v>
      </c>
      <c r="AS168" s="32">
        <v>3</v>
      </c>
      <c r="AT168" s="32">
        <v>0</v>
      </c>
      <c r="AU168" s="32">
        <v>16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6</v>
      </c>
      <c r="BF168" s="32">
        <v>6</v>
      </c>
      <c r="BG168" s="32">
        <v>3</v>
      </c>
      <c r="BH168" s="32">
        <v>1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2">
        <v>0</v>
      </c>
      <c r="BP168" s="32">
        <v>8</v>
      </c>
      <c r="BQ168" s="32">
        <v>0</v>
      </c>
      <c r="BR168" s="32">
        <v>0</v>
      </c>
      <c r="BS168" s="32">
        <v>0</v>
      </c>
      <c r="BT168" s="32">
        <v>10</v>
      </c>
      <c r="BU168" s="32">
        <v>0</v>
      </c>
      <c r="BV168" s="32">
        <v>0</v>
      </c>
      <c r="BW168" s="32">
        <v>0</v>
      </c>
      <c r="BX168" s="32">
        <v>0</v>
      </c>
      <c r="BY168" s="32">
        <v>0</v>
      </c>
      <c r="BZ168" s="32">
        <v>0</v>
      </c>
      <c r="CA168" s="32">
        <v>0</v>
      </c>
      <c r="CB168" s="32">
        <v>0</v>
      </c>
      <c r="CC168" s="32">
        <v>0</v>
      </c>
      <c r="CD168" s="32">
        <v>8</v>
      </c>
      <c r="CE168" s="32">
        <v>0</v>
      </c>
      <c r="CF168" s="32">
        <v>0</v>
      </c>
      <c r="CG168" s="32">
        <v>0</v>
      </c>
      <c r="CH168" s="32">
        <v>0</v>
      </c>
      <c r="CI168" s="32">
        <v>0</v>
      </c>
      <c r="CJ168" s="32">
        <v>0</v>
      </c>
      <c r="CK168" s="32">
        <v>0</v>
      </c>
      <c r="CL168" s="33"/>
      <c r="CM168" s="33"/>
      <c r="CN168" s="15"/>
      <c r="CO168" s="2"/>
      <c r="CP168" s="2"/>
      <c r="CQ168" s="2"/>
    </row>
    <row r="169" spans="1:109" x14ac:dyDescent="0.2">
      <c r="A169" s="43" t="s">
        <v>187</v>
      </c>
      <c r="B169" s="43"/>
      <c r="C169" s="43"/>
      <c r="D169" s="32">
        <v>4</v>
      </c>
      <c r="E169" s="32">
        <v>40</v>
      </c>
      <c r="F169" s="32">
        <v>23</v>
      </c>
      <c r="G169" s="32">
        <v>2</v>
      </c>
      <c r="H169" s="32">
        <v>4</v>
      </c>
      <c r="I169" s="32">
        <v>44</v>
      </c>
      <c r="J169" s="32">
        <v>12</v>
      </c>
      <c r="K169" s="32">
        <v>5</v>
      </c>
      <c r="L169" s="32">
        <v>8</v>
      </c>
      <c r="M169" s="32">
        <v>6</v>
      </c>
      <c r="N169" s="32">
        <v>0</v>
      </c>
      <c r="O169" s="32">
        <v>0</v>
      </c>
      <c r="P169" s="32">
        <v>4</v>
      </c>
      <c r="Q169" s="32">
        <v>1</v>
      </c>
      <c r="R169" s="32">
        <v>0</v>
      </c>
      <c r="S169" s="32">
        <v>0</v>
      </c>
      <c r="T169" s="32">
        <v>19</v>
      </c>
      <c r="U169" s="32">
        <v>8</v>
      </c>
      <c r="V169" s="32">
        <v>106</v>
      </c>
      <c r="W169" s="32">
        <v>10</v>
      </c>
      <c r="X169" s="32">
        <v>0</v>
      </c>
      <c r="Y169" s="32">
        <v>6</v>
      </c>
      <c r="Z169" s="32">
        <v>8</v>
      </c>
      <c r="AA169" s="32">
        <v>0</v>
      </c>
      <c r="AB169" s="32">
        <v>0</v>
      </c>
      <c r="AC169" s="32">
        <v>21</v>
      </c>
      <c r="AD169" s="32">
        <v>34</v>
      </c>
      <c r="AE169" s="32">
        <v>27</v>
      </c>
      <c r="AF169" s="32">
        <v>7</v>
      </c>
      <c r="AG169" s="32">
        <v>0</v>
      </c>
      <c r="AH169" s="32">
        <v>0</v>
      </c>
      <c r="AI169" s="32">
        <v>13</v>
      </c>
      <c r="AJ169" s="32">
        <v>63</v>
      </c>
      <c r="AK169" s="32">
        <v>0</v>
      </c>
      <c r="AL169" s="32">
        <v>70</v>
      </c>
      <c r="AM169" s="32">
        <v>0</v>
      </c>
      <c r="AN169" s="32">
        <v>3</v>
      </c>
      <c r="AO169" s="32">
        <v>24</v>
      </c>
      <c r="AP169" s="32">
        <v>1462</v>
      </c>
      <c r="AQ169" s="32">
        <v>154</v>
      </c>
      <c r="AR169" s="32">
        <v>16</v>
      </c>
      <c r="AS169" s="32">
        <v>0</v>
      </c>
      <c r="AT169" s="32">
        <v>34</v>
      </c>
      <c r="AU169" s="32">
        <v>7</v>
      </c>
      <c r="AV169" s="32">
        <v>0</v>
      </c>
      <c r="AW169" s="32">
        <v>7</v>
      </c>
      <c r="AX169" s="32">
        <v>49</v>
      </c>
      <c r="AY169" s="32">
        <v>0</v>
      </c>
      <c r="AZ169" s="32">
        <v>6</v>
      </c>
      <c r="BA169" s="32">
        <v>0</v>
      </c>
      <c r="BB169" s="32">
        <v>0</v>
      </c>
      <c r="BC169" s="32">
        <v>16</v>
      </c>
      <c r="BD169" s="32">
        <v>0</v>
      </c>
      <c r="BE169" s="32">
        <v>0</v>
      </c>
      <c r="BF169" s="32">
        <v>0</v>
      </c>
      <c r="BG169" s="32">
        <v>32</v>
      </c>
      <c r="BH169" s="32">
        <v>11</v>
      </c>
      <c r="BI169" s="32">
        <v>21</v>
      </c>
      <c r="BJ169" s="32">
        <v>0</v>
      </c>
      <c r="BK169" s="32">
        <v>38</v>
      </c>
      <c r="BL169" s="32">
        <v>0</v>
      </c>
      <c r="BM169" s="32">
        <v>0</v>
      </c>
      <c r="BN169" s="32">
        <v>16</v>
      </c>
      <c r="BO169" s="32">
        <v>11</v>
      </c>
      <c r="BP169" s="32">
        <v>33</v>
      </c>
      <c r="BQ169" s="32">
        <v>5</v>
      </c>
      <c r="BR169" s="32">
        <v>39</v>
      </c>
      <c r="BS169" s="32">
        <v>7</v>
      </c>
      <c r="BT169" s="32">
        <v>17</v>
      </c>
      <c r="BU169" s="32">
        <v>5</v>
      </c>
      <c r="BV169" s="32">
        <v>9</v>
      </c>
      <c r="BW169" s="32">
        <v>0</v>
      </c>
      <c r="BX169" s="32">
        <v>0</v>
      </c>
      <c r="BY169" s="32">
        <v>36</v>
      </c>
      <c r="BZ169" s="32">
        <v>3</v>
      </c>
      <c r="CA169" s="32">
        <v>0</v>
      </c>
      <c r="CB169" s="32">
        <v>66</v>
      </c>
      <c r="CC169" s="32">
        <v>3</v>
      </c>
      <c r="CD169" s="32">
        <v>28</v>
      </c>
      <c r="CE169" s="32">
        <v>542</v>
      </c>
      <c r="CF169" s="32">
        <v>6</v>
      </c>
      <c r="CG169" s="32">
        <v>4</v>
      </c>
      <c r="CH169" s="32">
        <v>1</v>
      </c>
      <c r="CI169" s="32">
        <v>27</v>
      </c>
      <c r="CJ169" s="32">
        <v>21</v>
      </c>
      <c r="CK169" s="32">
        <v>0</v>
      </c>
      <c r="CL169" s="33"/>
      <c r="CM169" s="33"/>
      <c r="CN169" s="15"/>
      <c r="CO169" s="2"/>
      <c r="CP169" s="2"/>
      <c r="CQ169" s="2"/>
    </row>
    <row r="170" spans="1:109" x14ac:dyDescent="0.2">
      <c r="A170" s="43" t="s">
        <v>188</v>
      </c>
      <c r="B170" s="43"/>
      <c r="C170" s="43"/>
      <c r="D170" s="32">
        <v>324</v>
      </c>
      <c r="E170" s="32">
        <v>8938</v>
      </c>
      <c r="F170" s="32">
        <v>5178</v>
      </c>
      <c r="G170" s="32">
        <v>3041</v>
      </c>
      <c r="H170" s="32">
        <v>3436</v>
      </c>
      <c r="I170" s="32">
        <v>8950</v>
      </c>
      <c r="J170" s="32">
        <v>2051</v>
      </c>
      <c r="K170" s="32">
        <v>6853</v>
      </c>
      <c r="L170" s="32">
        <v>2384</v>
      </c>
      <c r="M170" s="32">
        <v>836</v>
      </c>
      <c r="N170" s="32">
        <v>1</v>
      </c>
      <c r="O170" s="32">
        <v>3600</v>
      </c>
      <c r="P170" s="32">
        <v>239</v>
      </c>
      <c r="Q170" s="32">
        <v>288</v>
      </c>
      <c r="R170" s="32">
        <v>0</v>
      </c>
      <c r="S170" s="32">
        <v>1538</v>
      </c>
      <c r="T170" s="32">
        <v>8034</v>
      </c>
      <c r="U170" s="32">
        <v>742</v>
      </c>
      <c r="V170" s="32">
        <v>25493</v>
      </c>
      <c r="W170" s="32">
        <v>1563</v>
      </c>
      <c r="X170" s="32">
        <v>729</v>
      </c>
      <c r="Y170" s="32">
        <v>3047</v>
      </c>
      <c r="Z170" s="32">
        <v>2418</v>
      </c>
      <c r="AA170" s="32">
        <v>792</v>
      </c>
      <c r="AB170" s="32">
        <v>75</v>
      </c>
      <c r="AC170" s="32">
        <v>6000</v>
      </c>
      <c r="AD170" s="32">
        <v>5496</v>
      </c>
      <c r="AE170" s="32">
        <v>5066</v>
      </c>
      <c r="AF170" s="32">
        <v>430</v>
      </c>
      <c r="AG170" s="32">
        <v>1450</v>
      </c>
      <c r="AH170" s="32">
        <v>5734</v>
      </c>
      <c r="AI170" s="32">
        <v>7114</v>
      </c>
      <c r="AJ170" s="32">
        <v>3580</v>
      </c>
      <c r="AK170" s="32">
        <v>59</v>
      </c>
      <c r="AL170" s="32">
        <v>23801</v>
      </c>
      <c r="AM170" s="32">
        <v>180</v>
      </c>
      <c r="AN170" s="32">
        <v>738</v>
      </c>
      <c r="AO170" s="32">
        <v>15028</v>
      </c>
      <c r="AP170" s="32">
        <v>540842</v>
      </c>
      <c r="AQ170" s="32">
        <v>39938</v>
      </c>
      <c r="AR170" s="32">
        <v>3079</v>
      </c>
      <c r="AS170" s="32">
        <v>688</v>
      </c>
      <c r="AT170" s="32">
        <v>2200</v>
      </c>
      <c r="AU170" s="32">
        <v>10048</v>
      </c>
      <c r="AV170" s="32">
        <v>975</v>
      </c>
      <c r="AW170" s="32">
        <v>1938</v>
      </c>
      <c r="AX170" s="32">
        <v>14929</v>
      </c>
      <c r="AY170" s="32">
        <v>1162</v>
      </c>
      <c r="AZ170" s="32">
        <v>1235</v>
      </c>
      <c r="BA170" s="32">
        <v>4559</v>
      </c>
      <c r="BB170" s="32">
        <v>15</v>
      </c>
      <c r="BC170" s="32">
        <v>3960</v>
      </c>
      <c r="BD170" s="32">
        <v>9345</v>
      </c>
      <c r="BE170" s="32">
        <v>4151</v>
      </c>
      <c r="BF170" s="32">
        <v>5194</v>
      </c>
      <c r="BG170" s="32">
        <v>1704</v>
      </c>
      <c r="BH170" s="32">
        <v>4504</v>
      </c>
      <c r="BI170" s="32">
        <v>3927</v>
      </c>
      <c r="BJ170" s="32">
        <v>0</v>
      </c>
      <c r="BK170" s="32">
        <v>8189</v>
      </c>
      <c r="BL170" s="32">
        <v>1257</v>
      </c>
      <c r="BM170" s="32">
        <v>1744</v>
      </c>
      <c r="BN170" s="32">
        <v>6471</v>
      </c>
      <c r="BO170" s="32">
        <v>1592</v>
      </c>
      <c r="BP170" s="32">
        <v>5953</v>
      </c>
      <c r="BQ170" s="32">
        <v>687</v>
      </c>
      <c r="BR170" s="32">
        <v>3777</v>
      </c>
      <c r="BS170" s="32">
        <v>1792</v>
      </c>
      <c r="BT170" s="32">
        <v>31487</v>
      </c>
      <c r="BU170" s="32">
        <v>645</v>
      </c>
      <c r="BV170" s="32">
        <v>965</v>
      </c>
      <c r="BW170" s="32">
        <v>942</v>
      </c>
      <c r="BX170" s="32">
        <v>1359</v>
      </c>
      <c r="BY170" s="32">
        <v>6945</v>
      </c>
      <c r="BZ170" s="32">
        <v>850</v>
      </c>
      <c r="CA170" s="32">
        <v>68606</v>
      </c>
      <c r="CB170" s="32">
        <v>16007</v>
      </c>
      <c r="CC170" s="32">
        <v>1419</v>
      </c>
      <c r="CD170" s="32">
        <v>7474</v>
      </c>
      <c r="CE170" s="32">
        <v>2017</v>
      </c>
      <c r="CF170" s="32">
        <v>676</v>
      </c>
      <c r="CG170" s="32">
        <v>433</v>
      </c>
      <c r="CH170" s="32">
        <v>240</v>
      </c>
      <c r="CI170" s="32">
        <v>2813</v>
      </c>
      <c r="CJ170" s="32">
        <v>5201</v>
      </c>
      <c r="CK170" s="32">
        <v>1607</v>
      </c>
      <c r="CL170" s="33"/>
      <c r="CM170" s="33"/>
      <c r="CN170" s="15"/>
      <c r="CO170" s="2"/>
      <c r="CP170" s="2"/>
      <c r="CQ170" s="2"/>
    </row>
    <row r="171" spans="1:109" x14ac:dyDescent="0.2">
      <c r="A171" s="48" t="s">
        <v>88</v>
      </c>
      <c r="B171" s="48"/>
      <c r="C171" s="48"/>
      <c r="D171" s="32">
        <v>73</v>
      </c>
      <c r="E171" s="32">
        <v>68</v>
      </c>
      <c r="F171" s="32">
        <v>87</v>
      </c>
      <c r="G171" s="32">
        <v>65</v>
      </c>
      <c r="H171" s="32">
        <v>73</v>
      </c>
      <c r="I171" s="32">
        <v>69</v>
      </c>
      <c r="J171" s="32">
        <v>73</v>
      </c>
      <c r="K171" s="32">
        <v>71</v>
      </c>
      <c r="L171" s="32">
        <v>72</v>
      </c>
      <c r="M171" s="32">
        <v>70</v>
      </c>
      <c r="N171" s="32">
        <v>74</v>
      </c>
      <c r="O171" s="32">
        <v>72</v>
      </c>
      <c r="P171" s="32">
        <v>66</v>
      </c>
      <c r="Q171" s="32">
        <v>62</v>
      </c>
      <c r="R171" s="32">
        <v>0</v>
      </c>
      <c r="S171" s="32">
        <v>0</v>
      </c>
      <c r="T171" s="32">
        <v>59</v>
      </c>
      <c r="U171" s="32">
        <v>69</v>
      </c>
      <c r="V171" s="32">
        <v>74</v>
      </c>
      <c r="W171" s="32">
        <v>72</v>
      </c>
      <c r="X171" s="32">
        <v>71</v>
      </c>
      <c r="Y171" s="32">
        <v>64</v>
      </c>
      <c r="Z171" s="32">
        <v>92</v>
      </c>
      <c r="AA171" s="32">
        <v>70</v>
      </c>
      <c r="AB171" s="32">
        <v>66</v>
      </c>
      <c r="AC171" s="32">
        <v>75</v>
      </c>
      <c r="AD171" s="32">
        <v>0</v>
      </c>
      <c r="AE171" s="32">
        <v>65</v>
      </c>
      <c r="AF171" s="32">
        <v>71</v>
      </c>
      <c r="AG171" s="32">
        <v>61</v>
      </c>
      <c r="AH171" s="32">
        <v>74</v>
      </c>
      <c r="AI171" s="32">
        <v>57</v>
      </c>
      <c r="AJ171" s="32">
        <v>69</v>
      </c>
      <c r="AK171" s="32">
        <v>71</v>
      </c>
      <c r="AL171" s="32">
        <v>75</v>
      </c>
      <c r="AM171" s="32">
        <v>68</v>
      </c>
      <c r="AN171" s="32">
        <v>69</v>
      </c>
      <c r="AO171" s="32">
        <v>71</v>
      </c>
      <c r="AP171" s="32">
        <v>0</v>
      </c>
      <c r="AQ171" s="32">
        <v>72</v>
      </c>
      <c r="AR171" s="32">
        <v>55</v>
      </c>
      <c r="AS171" s="32">
        <v>71</v>
      </c>
      <c r="AT171" s="32">
        <v>75</v>
      </c>
      <c r="AU171" s="32">
        <v>70</v>
      </c>
      <c r="AV171" s="32">
        <v>74</v>
      </c>
      <c r="AW171" s="32">
        <v>71</v>
      </c>
      <c r="AX171" s="32">
        <v>58</v>
      </c>
      <c r="AY171" s="32">
        <v>71</v>
      </c>
      <c r="AZ171" s="32">
        <v>72</v>
      </c>
      <c r="BA171" s="32">
        <v>71</v>
      </c>
      <c r="BB171" s="32">
        <v>0</v>
      </c>
      <c r="BC171" s="32">
        <v>68</v>
      </c>
      <c r="BD171" s="32">
        <v>0</v>
      </c>
      <c r="BE171" s="32">
        <v>0</v>
      </c>
      <c r="BF171" s="32">
        <v>0</v>
      </c>
      <c r="BG171" s="32">
        <v>68</v>
      </c>
      <c r="BH171" s="32">
        <v>0</v>
      </c>
      <c r="BI171" s="32">
        <v>74</v>
      </c>
      <c r="BJ171" s="32">
        <v>71</v>
      </c>
      <c r="BK171" s="32">
        <v>70</v>
      </c>
      <c r="BL171" s="32">
        <v>70</v>
      </c>
      <c r="BM171" s="32">
        <v>72</v>
      </c>
      <c r="BN171" s="32">
        <v>61</v>
      </c>
      <c r="BO171" s="32">
        <v>72</v>
      </c>
      <c r="BP171" s="32">
        <v>75</v>
      </c>
      <c r="BQ171" s="32">
        <v>69928</v>
      </c>
      <c r="BR171" s="32">
        <v>69</v>
      </c>
      <c r="BS171" s="32">
        <v>65</v>
      </c>
      <c r="BT171" s="32">
        <v>0</v>
      </c>
      <c r="BU171" s="32">
        <v>68</v>
      </c>
      <c r="BV171" s="32">
        <v>0</v>
      </c>
      <c r="BW171" s="32">
        <v>8</v>
      </c>
      <c r="BX171" s="32">
        <v>58</v>
      </c>
      <c r="BY171" s="32">
        <v>74</v>
      </c>
      <c r="BZ171" s="32">
        <v>63</v>
      </c>
      <c r="CA171" s="32">
        <v>73</v>
      </c>
      <c r="CB171" s="32">
        <v>72</v>
      </c>
      <c r="CC171" s="32">
        <v>65</v>
      </c>
      <c r="CD171" s="32">
        <v>70</v>
      </c>
      <c r="CE171" s="32">
        <v>1013670</v>
      </c>
      <c r="CF171" s="32">
        <v>88</v>
      </c>
      <c r="CG171" s="32">
        <v>75</v>
      </c>
      <c r="CH171" s="32">
        <v>68</v>
      </c>
      <c r="CI171" s="32">
        <v>71</v>
      </c>
      <c r="CJ171" s="32">
        <v>68</v>
      </c>
      <c r="CK171" s="32">
        <v>70</v>
      </c>
      <c r="CL171" s="33"/>
      <c r="CM171" s="33"/>
      <c r="CN171" s="15"/>
      <c r="CO171" s="2"/>
      <c r="CP171" s="2"/>
      <c r="CQ171" s="2"/>
    </row>
    <row r="172" spans="1:109" x14ac:dyDescent="0.2">
      <c r="A172" s="48"/>
      <c r="B172" s="48"/>
      <c r="C172" s="48"/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2">
        <v>0</v>
      </c>
      <c r="BV172" s="32">
        <v>0</v>
      </c>
      <c r="BW172" s="32">
        <v>0</v>
      </c>
      <c r="BX172" s="32">
        <v>0</v>
      </c>
      <c r="BY172" s="32">
        <v>0</v>
      </c>
      <c r="BZ172" s="32">
        <v>0</v>
      </c>
      <c r="CA172" s="32">
        <v>0</v>
      </c>
      <c r="CB172" s="32">
        <v>0</v>
      </c>
      <c r="CC172" s="32">
        <v>0</v>
      </c>
      <c r="CD172" s="32">
        <v>0</v>
      </c>
      <c r="CE172" s="32">
        <v>0</v>
      </c>
      <c r="CF172" s="32">
        <v>0</v>
      </c>
      <c r="CG172" s="32">
        <v>0</v>
      </c>
      <c r="CH172" s="32">
        <v>0</v>
      </c>
      <c r="CI172" s="32">
        <v>0</v>
      </c>
      <c r="CJ172" s="32">
        <v>0</v>
      </c>
      <c r="CK172" s="32">
        <v>0</v>
      </c>
      <c r="CL172" s="15"/>
      <c r="CM172" s="15"/>
      <c r="CN172" s="15"/>
      <c r="CO172" s="2"/>
      <c r="CP172" s="2"/>
      <c r="CQ172" s="2"/>
    </row>
    <row r="173" spans="1:109" s="5" customFormat="1" ht="12.75" customHeight="1" x14ac:dyDescent="0.2">
      <c r="A173" s="61"/>
      <c r="B173" s="61"/>
      <c r="C173" s="61"/>
      <c r="D173" s="173">
        <v>0</v>
      </c>
      <c r="E173" s="173">
        <v>0</v>
      </c>
      <c r="F173" s="173">
        <v>0</v>
      </c>
      <c r="G173" s="173">
        <v>0</v>
      </c>
      <c r="H173" s="173">
        <v>0</v>
      </c>
      <c r="I173" s="173">
        <v>0</v>
      </c>
      <c r="J173" s="173">
        <v>0</v>
      </c>
      <c r="K173" s="173">
        <v>0</v>
      </c>
      <c r="L173" s="173">
        <v>0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0</v>
      </c>
      <c r="S173" s="173">
        <v>0</v>
      </c>
      <c r="T173" s="173">
        <v>0</v>
      </c>
      <c r="U173" s="173">
        <v>0</v>
      </c>
      <c r="V173" s="173">
        <v>0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0</v>
      </c>
      <c r="AF173" s="173">
        <v>0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73">
        <v>0</v>
      </c>
      <c r="BP173" s="173">
        <v>0</v>
      </c>
      <c r="BQ173" s="173">
        <v>0</v>
      </c>
      <c r="BR173" s="173">
        <v>0</v>
      </c>
      <c r="BS173" s="173">
        <v>0</v>
      </c>
      <c r="BT173" s="173">
        <v>0</v>
      </c>
      <c r="BU173" s="173">
        <v>0</v>
      </c>
      <c r="BV173" s="173">
        <v>0</v>
      </c>
      <c r="BW173" s="173">
        <v>0</v>
      </c>
      <c r="BX173" s="173">
        <v>0</v>
      </c>
      <c r="BY173" s="173">
        <v>0</v>
      </c>
      <c r="BZ173" s="173">
        <v>0</v>
      </c>
      <c r="CA173" s="173">
        <v>0</v>
      </c>
      <c r="CB173" s="173">
        <v>0</v>
      </c>
      <c r="CC173" s="173">
        <v>0</v>
      </c>
      <c r="CD173" s="173">
        <v>0</v>
      </c>
      <c r="CE173" s="173">
        <v>0</v>
      </c>
      <c r="CF173" s="173">
        <v>0</v>
      </c>
      <c r="CG173" s="173">
        <v>0</v>
      </c>
      <c r="CH173" s="173">
        <v>0</v>
      </c>
      <c r="CI173" s="173">
        <v>0</v>
      </c>
      <c r="CJ173" s="173">
        <v>0</v>
      </c>
      <c r="CK173" s="173">
        <v>0</v>
      </c>
      <c r="CL173" s="12"/>
      <c r="CM173" s="12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</row>
    <row r="174" spans="1:109" x14ac:dyDescent="0.2">
      <c r="A174" s="62" t="s">
        <v>11</v>
      </c>
      <c r="B174" s="62"/>
      <c r="C174" s="62"/>
      <c r="D174" s="170">
        <v>145894</v>
      </c>
      <c r="E174" s="170">
        <v>18475847</v>
      </c>
      <c r="F174" s="170">
        <v>4858829</v>
      </c>
      <c r="G174" s="170">
        <v>1357802</v>
      </c>
      <c r="H174" s="170">
        <v>6684595</v>
      </c>
      <c r="I174" s="170">
        <v>10241921.640000001</v>
      </c>
      <c r="J174" s="170">
        <v>2266008.46</v>
      </c>
      <c r="K174" s="170">
        <v>10013176</v>
      </c>
      <c r="L174" s="170">
        <v>4403920.82</v>
      </c>
      <c r="M174" s="170">
        <v>510940.98</v>
      </c>
      <c r="N174" s="170" t="s">
        <v>9</v>
      </c>
      <c r="O174" s="170">
        <v>6382676</v>
      </c>
      <c r="P174" s="170">
        <v>74469.919999999998</v>
      </c>
      <c r="Q174" s="170">
        <v>74996</v>
      </c>
      <c r="R174" s="170">
        <v>0</v>
      </c>
      <c r="S174" s="170">
        <v>1599540.41</v>
      </c>
      <c r="T174" s="170">
        <v>10310307</v>
      </c>
      <c r="U174" s="170">
        <v>1195735.1100000001</v>
      </c>
      <c r="V174" s="170">
        <v>46620200</v>
      </c>
      <c r="W174" s="170">
        <v>2099801.9</v>
      </c>
      <c r="X174" s="170">
        <v>186279.98</v>
      </c>
      <c r="Y174" s="170">
        <v>3713144</v>
      </c>
      <c r="Z174" s="170">
        <v>3577541.39</v>
      </c>
      <c r="AA174" s="170">
        <v>146935.22</v>
      </c>
      <c r="AB174" s="170">
        <v>8003.85</v>
      </c>
      <c r="AC174" s="170">
        <v>8616845</v>
      </c>
      <c r="AD174" s="170">
        <v>6582362.9900000002</v>
      </c>
      <c r="AE174" s="170">
        <v>6395614.9900000002</v>
      </c>
      <c r="AF174" s="170">
        <v>186748</v>
      </c>
      <c r="AG174" s="170">
        <v>2024352.24</v>
      </c>
      <c r="AH174" s="170">
        <v>11331791</v>
      </c>
      <c r="AI174" s="170">
        <v>3309123.26</v>
      </c>
      <c r="AJ174" s="170">
        <v>3974253</v>
      </c>
      <c r="AK174" s="170">
        <v>51780.19</v>
      </c>
      <c r="AL174" s="170">
        <v>38502612</v>
      </c>
      <c r="AM174" s="170">
        <v>90093</v>
      </c>
      <c r="AN174" s="170">
        <v>67499</v>
      </c>
      <c r="AO174" s="170">
        <v>30881875</v>
      </c>
      <c r="AP174" s="170">
        <v>476000000</v>
      </c>
      <c r="AQ174" s="170">
        <v>68695675</v>
      </c>
      <c r="AR174" s="170">
        <v>2127841.9500000002</v>
      </c>
      <c r="AS174" s="170">
        <v>1154772.77</v>
      </c>
      <c r="AT174" s="170">
        <v>3083142</v>
      </c>
      <c r="AU174" s="170">
        <v>16669946.310000001</v>
      </c>
      <c r="AV174" s="170">
        <v>1144906</v>
      </c>
      <c r="AW174" s="170">
        <v>1618531.06</v>
      </c>
      <c r="AX174" s="170">
        <v>25018568</v>
      </c>
      <c r="AY174" s="170">
        <v>1206434</v>
      </c>
      <c r="AZ174" s="170">
        <v>1418741</v>
      </c>
      <c r="BA174" s="170">
        <v>5089157.9000000004</v>
      </c>
      <c r="BB174" s="170">
        <v>0</v>
      </c>
      <c r="BC174" s="170">
        <v>6579556.9100000001</v>
      </c>
      <c r="BD174" s="170">
        <v>17264150.18</v>
      </c>
      <c r="BE174" s="170">
        <v>6400097</v>
      </c>
      <c r="BF174" s="170">
        <v>10864053.18</v>
      </c>
      <c r="BG174" s="170">
        <v>1537606.63</v>
      </c>
      <c r="BH174" s="170">
        <v>6458620</v>
      </c>
      <c r="BI174" s="170">
        <v>2482228</v>
      </c>
      <c r="BJ174" s="170">
        <v>404175</v>
      </c>
      <c r="BK174" s="170">
        <v>16575734</v>
      </c>
      <c r="BL174" s="170">
        <v>1584588.35</v>
      </c>
      <c r="BM174" s="170">
        <v>1165487</v>
      </c>
      <c r="BN174" s="170">
        <v>8721855</v>
      </c>
      <c r="BO174" s="170">
        <v>834648.54</v>
      </c>
      <c r="BP174" s="170">
        <v>4062771</v>
      </c>
      <c r="BQ174" s="170">
        <v>183262.13</v>
      </c>
      <c r="BR174" s="170">
        <v>5388661</v>
      </c>
      <c r="BS174" s="170">
        <v>1249156.43</v>
      </c>
      <c r="BT174" s="170">
        <v>62680364.490000002</v>
      </c>
      <c r="BU174" s="170">
        <v>508785</v>
      </c>
      <c r="BV174" s="170">
        <v>226508</v>
      </c>
      <c r="BW174" s="170">
        <v>264762.34000000003</v>
      </c>
      <c r="BX174" s="170">
        <v>2687173.31</v>
      </c>
      <c r="BY174" s="170">
        <v>6018518</v>
      </c>
      <c r="BZ174" s="170">
        <v>941518</v>
      </c>
      <c r="CA174" s="170">
        <v>303620704</v>
      </c>
      <c r="CB174" s="170">
        <v>21166855</v>
      </c>
      <c r="CC174" s="170">
        <v>829493</v>
      </c>
      <c r="CD174" s="170">
        <v>11786246</v>
      </c>
      <c r="CE174" s="170">
        <v>3066554</v>
      </c>
      <c r="CF174" s="170">
        <v>451825.98</v>
      </c>
      <c r="CG174" s="170">
        <v>326034.11</v>
      </c>
      <c r="CH174" s="170">
        <v>118996</v>
      </c>
      <c r="CI174" s="170">
        <v>4870486</v>
      </c>
      <c r="CJ174" s="170">
        <v>6800505</v>
      </c>
      <c r="CK174" s="170">
        <v>2744960.73</v>
      </c>
      <c r="CL174" s="66"/>
      <c r="CM174" s="66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</row>
    <row r="175" spans="1:109" x14ac:dyDescent="0.2">
      <c r="B175" s="2"/>
      <c r="C175" s="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15"/>
      <c r="CM175" s="15"/>
      <c r="CQ175" s="2"/>
    </row>
    <row r="176" spans="1:109" x14ac:dyDescent="0.2">
      <c r="B176" s="2"/>
      <c r="C176" s="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</row>
    <row r="177" spans="1:89" x14ac:dyDescent="0.2">
      <c r="A177" s="6" t="s">
        <v>208</v>
      </c>
      <c r="B177" s="6"/>
      <c r="C177" s="6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</row>
    <row r="178" spans="1:89" x14ac:dyDescent="0.2">
      <c r="A178" s="2" t="s">
        <v>106</v>
      </c>
      <c r="B178" s="2"/>
      <c r="C178" s="2"/>
      <c r="D178" s="32">
        <v>100</v>
      </c>
      <c r="E178" s="32">
        <v>98.2</v>
      </c>
      <c r="F178" s="32">
        <v>100</v>
      </c>
      <c r="G178" s="32">
        <v>100</v>
      </c>
      <c r="H178" s="32">
        <v>100</v>
      </c>
      <c r="I178" s="32">
        <v>98.7</v>
      </c>
      <c r="J178" s="32">
        <v>100</v>
      </c>
      <c r="K178" s="32">
        <v>96.6</v>
      </c>
      <c r="L178" s="32">
        <v>99.3</v>
      </c>
      <c r="M178" s="32">
        <v>100</v>
      </c>
      <c r="N178" s="32">
        <v>100</v>
      </c>
      <c r="O178" s="32">
        <v>95.1</v>
      </c>
      <c r="P178" s="32">
        <v>100</v>
      </c>
      <c r="Q178" s="32">
        <v>100</v>
      </c>
      <c r="R178" s="32">
        <v>100</v>
      </c>
      <c r="S178" s="32">
        <v>96.1</v>
      </c>
      <c r="T178" s="32">
        <v>99.4</v>
      </c>
      <c r="U178" s="32">
        <v>100</v>
      </c>
      <c r="V178" s="32">
        <v>97.7</v>
      </c>
      <c r="W178" s="32">
        <v>100</v>
      </c>
      <c r="X178" s="32">
        <v>100</v>
      </c>
      <c r="Y178" s="32">
        <v>99.1</v>
      </c>
      <c r="Z178" s="32">
        <v>97.5</v>
      </c>
      <c r="AA178" s="32">
        <v>100</v>
      </c>
      <c r="AB178" s="32">
        <v>100</v>
      </c>
      <c r="AC178" s="32">
        <v>98.6</v>
      </c>
      <c r="AD178" s="32"/>
      <c r="AE178" s="32">
        <v>100</v>
      </c>
      <c r="AF178" s="32">
        <v>100</v>
      </c>
      <c r="AG178" s="32">
        <v>100</v>
      </c>
      <c r="AH178" s="32">
        <v>100</v>
      </c>
      <c r="AI178" s="32">
        <v>87.7</v>
      </c>
      <c r="AJ178" s="32">
        <v>100</v>
      </c>
      <c r="AK178" s="32">
        <v>100</v>
      </c>
      <c r="AL178" s="32">
        <v>99.7</v>
      </c>
      <c r="AM178" s="32">
        <v>100</v>
      </c>
      <c r="AN178" s="32">
        <v>100</v>
      </c>
      <c r="AO178" s="32">
        <v>100</v>
      </c>
      <c r="AP178" s="32">
        <v>93</v>
      </c>
      <c r="AQ178" s="32">
        <v>95.8</v>
      </c>
      <c r="AR178" s="32">
        <v>97.6</v>
      </c>
      <c r="AS178" s="32">
        <v>100</v>
      </c>
      <c r="AT178" s="32">
        <v>94.6</v>
      </c>
      <c r="AU178" s="32">
        <v>91</v>
      </c>
      <c r="AV178" s="32">
        <v>100</v>
      </c>
      <c r="AW178" s="32">
        <v>100</v>
      </c>
      <c r="AX178" s="32">
        <v>100</v>
      </c>
      <c r="AY178" s="32">
        <v>100</v>
      </c>
      <c r="AZ178" s="32">
        <v>95.5</v>
      </c>
      <c r="BA178" s="32">
        <v>99.9</v>
      </c>
      <c r="BB178" s="32">
        <v>100</v>
      </c>
      <c r="BC178" s="32">
        <v>98</v>
      </c>
      <c r="BD178" s="32"/>
      <c r="BE178" s="32">
        <v>82.4</v>
      </c>
      <c r="BF178" s="32">
        <v>98.8</v>
      </c>
      <c r="BG178" s="32">
        <v>100</v>
      </c>
      <c r="BH178" s="32">
        <v>0</v>
      </c>
      <c r="BI178" s="32">
        <v>100</v>
      </c>
      <c r="BJ178" s="32">
        <v>100</v>
      </c>
      <c r="BK178" s="32">
        <v>96.2</v>
      </c>
      <c r="BL178" s="32">
        <v>100</v>
      </c>
      <c r="BM178" s="32">
        <v>100</v>
      </c>
      <c r="BN178" s="32">
        <v>100</v>
      </c>
      <c r="BO178" s="32">
        <v>100</v>
      </c>
      <c r="BP178" s="32">
        <v>94</v>
      </c>
      <c r="BQ178" s="32">
        <v>100</v>
      </c>
      <c r="BR178" s="32">
        <v>99.8</v>
      </c>
      <c r="BS178" s="32">
        <v>100</v>
      </c>
      <c r="BT178" s="32">
        <v>97.7</v>
      </c>
      <c r="BU178" s="32">
        <v>100</v>
      </c>
      <c r="BV178" s="32">
        <v>100</v>
      </c>
      <c r="BW178" s="32">
        <v>100</v>
      </c>
      <c r="BX178" s="32">
        <v>100</v>
      </c>
      <c r="BY178" s="32">
        <v>95.2</v>
      </c>
      <c r="BZ178" s="32">
        <v>100</v>
      </c>
      <c r="CA178" s="32">
        <v>96.4</v>
      </c>
      <c r="CB178" s="32">
        <v>99.5</v>
      </c>
      <c r="CC178" s="32">
        <v>100</v>
      </c>
      <c r="CD178" s="32">
        <v>100</v>
      </c>
      <c r="CE178" s="32">
        <v>99.3</v>
      </c>
      <c r="CF178" s="32">
        <v>100</v>
      </c>
      <c r="CG178" s="32">
        <v>100</v>
      </c>
      <c r="CH178" s="32">
        <v>100</v>
      </c>
      <c r="CI178" s="32">
        <v>96.9</v>
      </c>
      <c r="CJ178" s="32">
        <v>100</v>
      </c>
      <c r="CK178" s="32">
        <v>99.5</v>
      </c>
    </row>
    <row r="179" spans="1:89" x14ac:dyDescent="0.2">
      <c r="A179" s="2" t="s">
        <v>107</v>
      </c>
      <c r="B179" s="2"/>
      <c r="C179" s="2"/>
      <c r="D179" s="32">
        <v>0</v>
      </c>
      <c r="E179" s="32">
        <v>100</v>
      </c>
      <c r="F179" s="32">
        <v>100</v>
      </c>
      <c r="G179" s="32">
        <v>0</v>
      </c>
      <c r="H179" s="32">
        <v>100</v>
      </c>
      <c r="I179" s="32">
        <v>0</v>
      </c>
      <c r="J179" s="32">
        <v>100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100</v>
      </c>
      <c r="Q179" s="32">
        <v>0</v>
      </c>
      <c r="R179" s="32">
        <v>0</v>
      </c>
      <c r="S179" s="32">
        <v>0</v>
      </c>
      <c r="T179" s="32">
        <v>100</v>
      </c>
      <c r="U179" s="32">
        <v>0</v>
      </c>
      <c r="V179" s="32">
        <v>100</v>
      </c>
      <c r="W179" s="32">
        <v>100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/>
      <c r="AE179" s="32">
        <v>0</v>
      </c>
      <c r="AF179" s="32">
        <v>0</v>
      </c>
      <c r="AG179" s="32">
        <v>0</v>
      </c>
      <c r="AH179" s="32">
        <v>100</v>
      </c>
      <c r="AI179" s="32">
        <v>0</v>
      </c>
      <c r="AJ179" s="32">
        <v>100</v>
      </c>
      <c r="AK179" s="32">
        <v>0</v>
      </c>
      <c r="AL179" s="32">
        <v>0</v>
      </c>
      <c r="AM179" s="32">
        <v>0</v>
      </c>
      <c r="AN179" s="32">
        <v>100</v>
      </c>
      <c r="AO179" s="32">
        <v>100</v>
      </c>
      <c r="AP179" s="32">
        <v>0</v>
      </c>
      <c r="AQ179" s="32">
        <v>100</v>
      </c>
      <c r="AR179" s="32">
        <v>100</v>
      </c>
      <c r="AS179" s="32">
        <v>0</v>
      </c>
      <c r="AT179" s="32">
        <v>100</v>
      </c>
      <c r="AU179" s="32">
        <v>100</v>
      </c>
      <c r="AV179" s="32">
        <v>100</v>
      </c>
      <c r="AW179" s="32">
        <v>100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100</v>
      </c>
      <c r="BD179" s="32"/>
      <c r="BE179" s="32">
        <v>100</v>
      </c>
      <c r="BF179" s="32">
        <v>100</v>
      </c>
      <c r="BG179" s="32">
        <v>100</v>
      </c>
      <c r="BH179" s="32">
        <v>0</v>
      </c>
      <c r="BI179" s="32">
        <v>100</v>
      </c>
      <c r="BJ179" s="32">
        <v>100</v>
      </c>
      <c r="BK179" s="32">
        <v>0</v>
      </c>
      <c r="BL179" s="32">
        <v>100</v>
      </c>
      <c r="BM179" s="32">
        <v>0</v>
      </c>
      <c r="BN179" s="32">
        <v>100</v>
      </c>
      <c r="BO179" s="32">
        <v>0</v>
      </c>
      <c r="BP179" s="32">
        <v>100</v>
      </c>
      <c r="BQ179" s="32">
        <v>0</v>
      </c>
      <c r="BR179" s="32">
        <v>100</v>
      </c>
      <c r="BS179" s="32">
        <v>0</v>
      </c>
      <c r="BT179" s="32">
        <v>0</v>
      </c>
      <c r="BU179" s="32">
        <v>0</v>
      </c>
      <c r="BV179" s="32">
        <v>0</v>
      </c>
      <c r="BW179" s="32">
        <v>0</v>
      </c>
      <c r="BX179" s="32">
        <v>0</v>
      </c>
      <c r="BY179" s="32">
        <v>100</v>
      </c>
      <c r="BZ179" s="32">
        <v>0</v>
      </c>
      <c r="CA179" s="32">
        <v>99</v>
      </c>
      <c r="CB179" s="32">
        <v>100</v>
      </c>
      <c r="CC179" s="32">
        <v>100</v>
      </c>
      <c r="CD179" s="32">
        <v>100</v>
      </c>
      <c r="CE179" s="32">
        <v>0</v>
      </c>
      <c r="CF179" s="32">
        <v>0</v>
      </c>
      <c r="CG179" s="32">
        <v>0</v>
      </c>
      <c r="CH179" s="32">
        <v>0</v>
      </c>
      <c r="CI179" s="32">
        <v>0</v>
      </c>
      <c r="CJ179" s="32">
        <v>100</v>
      </c>
      <c r="CK179" s="32">
        <v>0</v>
      </c>
    </row>
    <row r="180" spans="1:89" x14ac:dyDescent="0.2">
      <c r="A180" s="2" t="s">
        <v>108</v>
      </c>
      <c r="B180" s="2"/>
      <c r="C180" s="2"/>
      <c r="D180" s="32">
        <v>100</v>
      </c>
      <c r="E180" s="32">
        <v>99.8</v>
      </c>
      <c r="F180" s="32">
        <v>97.4</v>
      </c>
      <c r="G180" s="32">
        <v>98.7</v>
      </c>
      <c r="H180" s="32">
        <v>99.5</v>
      </c>
      <c r="I180" s="32">
        <v>99.4</v>
      </c>
      <c r="J180" s="32">
        <v>100</v>
      </c>
      <c r="K180" s="32">
        <v>99.8</v>
      </c>
      <c r="L180" s="32">
        <v>100</v>
      </c>
      <c r="M180" s="32">
        <v>99.8</v>
      </c>
      <c r="N180" s="32">
        <v>100</v>
      </c>
      <c r="O180" s="32">
        <v>98.8</v>
      </c>
      <c r="P180" s="32">
        <v>100</v>
      </c>
      <c r="Q180" s="32">
        <v>100</v>
      </c>
      <c r="R180" s="32">
        <v>100</v>
      </c>
      <c r="S180" s="32">
        <v>95.5</v>
      </c>
      <c r="T180" s="32">
        <v>99.7</v>
      </c>
      <c r="U180" s="32">
        <v>85.9</v>
      </c>
      <c r="V180" s="32">
        <v>99.9</v>
      </c>
      <c r="W180" s="32">
        <v>94.3</v>
      </c>
      <c r="X180" s="32">
        <v>92.9</v>
      </c>
      <c r="Y180" s="32">
        <v>99.7</v>
      </c>
      <c r="Z180" s="32">
        <v>99</v>
      </c>
      <c r="AA180" s="32">
        <v>100</v>
      </c>
      <c r="AB180" s="32">
        <v>100</v>
      </c>
      <c r="AC180" s="32">
        <v>88.2</v>
      </c>
      <c r="AD180" s="32"/>
      <c r="AE180" s="32">
        <v>100</v>
      </c>
      <c r="AF180" s="32">
        <v>100</v>
      </c>
      <c r="AG180" s="32">
        <v>98.9</v>
      </c>
      <c r="AH180" s="32">
        <v>100</v>
      </c>
      <c r="AI180" s="32">
        <v>97.8</v>
      </c>
      <c r="AJ180" s="32">
        <v>99.8</v>
      </c>
      <c r="AK180" s="32">
        <v>100</v>
      </c>
      <c r="AL180" s="32">
        <v>98.2</v>
      </c>
      <c r="AM180" s="32">
        <v>100</v>
      </c>
      <c r="AN180" s="32">
        <v>100</v>
      </c>
      <c r="AO180" s="32">
        <v>97.8</v>
      </c>
      <c r="AP180" s="32">
        <v>92.9</v>
      </c>
      <c r="AQ180" s="32">
        <v>97.5</v>
      </c>
      <c r="AR180" s="32">
        <v>92</v>
      </c>
      <c r="AS180" s="32">
        <v>100</v>
      </c>
      <c r="AT180" s="32">
        <v>100</v>
      </c>
      <c r="AU180" s="32">
        <v>100</v>
      </c>
      <c r="AV180" s="32">
        <v>100</v>
      </c>
      <c r="AW180" s="32">
        <v>95.8</v>
      </c>
      <c r="AX180" s="32">
        <v>94.1</v>
      </c>
      <c r="AY180" s="32">
        <v>100</v>
      </c>
      <c r="AZ180" s="32">
        <v>94</v>
      </c>
      <c r="BA180" s="32">
        <v>98.7</v>
      </c>
      <c r="BB180" s="32">
        <v>100</v>
      </c>
      <c r="BC180" s="32">
        <v>95.3</v>
      </c>
      <c r="BD180" s="32"/>
      <c r="BE180" s="32">
        <v>98.9</v>
      </c>
      <c r="BF180" s="32">
        <v>95.6</v>
      </c>
      <c r="BG180" s="32">
        <v>100</v>
      </c>
      <c r="BH180" s="32">
        <v>0</v>
      </c>
      <c r="BI180" s="32">
        <v>92.6</v>
      </c>
      <c r="BJ180" s="32">
        <v>100</v>
      </c>
      <c r="BK180" s="32">
        <v>70.099999999999994</v>
      </c>
      <c r="BL180" s="32">
        <v>100</v>
      </c>
      <c r="BM180" s="32">
        <v>100</v>
      </c>
      <c r="BN180" s="32">
        <v>100</v>
      </c>
      <c r="BO180" s="32">
        <v>100</v>
      </c>
      <c r="BP180" s="32">
        <v>96.3</v>
      </c>
      <c r="BQ180" s="32">
        <v>100</v>
      </c>
      <c r="BR180" s="32">
        <v>100</v>
      </c>
      <c r="BS180" s="32">
        <v>100</v>
      </c>
      <c r="BT180" s="32">
        <v>94.6</v>
      </c>
      <c r="BU180" s="32">
        <v>100</v>
      </c>
      <c r="BV180" s="32">
        <v>100</v>
      </c>
      <c r="BW180" s="32">
        <v>100</v>
      </c>
      <c r="BX180" s="32">
        <v>93.8</v>
      </c>
      <c r="BY180" s="32">
        <v>92.2</v>
      </c>
      <c r="BZ180" s="32">
        <v>100</v>
      </c>
      <c r="CA180" s="32">
        <v>97.3</v>
      </c>
      <c r="CB180" s="32">
        <v>99.3</v>
      </c>
      <c r="CC180" s="32">
        <v>100</v>
      </c>
      <c r="CD180" s="32">
        <v>99.1</v>
      </c>
      <c r="CE180" s="32">
        <v>99.8</v>
      </c>
      <c r="CF180" s="32">
        <v>99.2</v>
      </c>
      <c r="CG180" s="32">
        <v>100</v>
      </c>
      <c r="CH180" s="32">
        <v>100</v>
      </c>
      <c r="CI180" s="32">
        <v>97</v>
      </c>
      <c r="CJ180" s="32">
        <v>95</v>
      </c>
      <c r="CK180" s="32">
        <v>100</v>
      </c>
    </row>
    <row r="181" spans="1:89" x14ac:dyDescent="0.2">
      <c r="A181" s="2" t="s">
        <v>109</v>
      </c>
      <c r="B181" s="2"/>
      <c r="C181" s="2"/>
      <c r="D181" s="32">
        <v>100</v>
      </c>
      <c r="E181" s="32">
        <v>69.3</v>
      </c>
      <c r="F181" s="32">
        <v>76.3</v>
      </c>
      <c r="G181" s="32">
        <v>90.3</v>
      </c>
      <c r="H181" s="32">
        <v>80.7</v>
      </c>
      <c r="I181" s="32">
        <v>74.7</v>
      </c>
      <c r="J181" s="32">
        <v>90.2</v>
      </c>
      <c r="K181" s="32">
        <v>73.3</v>
      </c>
      <c r="L181" s="32">
        <v>83.8</v>
      </c>
      <c r="M181" s="32">
        <v>100</v>
      </c>
      <c r="N181" s="32">
        <v>100</v>
      </c>
      <c r="O181" s="32">
        <v>77.3</v>
      </c>
      <c r="P181" s="32">
        <v>100</v>
      </c>
      <c r="Q181" s="32">
        <v>96.8</v>
      </c>
      <c r="R181" s="32">
        <v>100</v>
      </c>
      <c r="S181" s="32">
        <v>96.3</v>
      </c>
      <c r="T181" s="32">
        <v>68.099999999999994</v>
      </c>
      <c r="U181" s="32">
        <v>87.8</v>
      </c>
      <c r="V181" s="32">
        <v>83.8</v>
      </c>
      <c r="W181" s="32">
        <v>96.3</v>
      </c>
      <c r="X181" s="32">
        <v>73.900000000000006</v>
      </c>
      <c r="Y181" s="32">
        <v>78.7</v>
      </c>
      <c r="Z181" s="32">
        <v>92.7</v>
      </c>
      <c r="AA181" s="32">
        <v>100</v>
      </c>
      <c r="AB181" s="32">
        <v>100</v>
      </c>
      <c r="AC181" s="32">
        <v>71.099999999999994</v>
      </c>
      <c r="AD181" s="32"/>
      <c r="AE181" s="32">
        <v>81.7</v>
      </c>
      <c r="AF181" s="32">
        <v>100</v>
      </c>
      <c r="AG181" s="32">
        <v>84.2</v>
      </c>
      <c r="AH181" s="32">
        <v>80.7</v>
      </c>
      <c r="AI181" s="32">
        <v>91.6</v>
      </c>
      <c r="AJ181" s="32">
        <v>87.1</v>
      </c>
      <c r="AK181" s="32">
        <v>92.3</v>
      </c>
      <c r="AL181" s="32">
        <v>82.4</v>
      </c>
      <c r="AM181" s="32">
        <v>98.6</v>
      </c>
      <c r="AN181" s="32">
        <v>100</v>
      </c>
      <c r="AO181" s="32">
        <v>83.8</v>
      </c>
      <c r="AP181" s="32">
        <v>78.3</v>
      </c>
      <c r="AQ181" s="32">
        <v>71.900000000000006</v>
      </c>
      <c r="AR181" s="32">
        <v>100</v>
      </c>
      <c r="AS181" s="32">
        <v>100</v>
      </c>
      <c r="AT181" s="32">
        <v>77</v>
      </c>
      <c r="AU181" s="32">
        <v>85.1</v>
      </c>
      <c r="AV181" s="32">
        <v>100</v>
      </c>
      <c r="AW181" s="32">
        <v>99.9</v>
      </c>
      <c r="AX181" s="32">
        <v>69.7</v>
      </c>
      <c r="AY181" s="32">
        <v>0</v>
      </c>
      <c r="AZ181" s="32">
        <v>99.9</v>
      </c>
      <c r="BA181" s="32">
        <v>80.099999999999994</v>
      </c>
      <c r="BB181" s="32">
        <v>100</v>
      </c>
      <c r="BC181" s="32">
        <v>90.8</v>
      </c>
      <c r="BD181" s="32"/>
      <c r="BE181" s="32">
        <v>99</v>
      </c>
      <c r="BF181" s="32">
        <v>0</v>
      </c>
      <c r="BG181" s="32">
        <v>0</v>
      </c>
      <c r="BH181" s="32">
        <v>82.9</v>
      </c>
      <c r="BI181" s="32">
        <v>97.9</v>
      </c>
      <c r="BJ181" s="32">
        <v>100</v>
      </c>
      <c r="BK181" s="32">
        <v>79.5</v>
      </c>
      <c r="BL181" s="32">
        <v>100</v>
      </c>
      <c r="BM181" s="32">
        <v>98.1</v>
      </c>
      <c r="BN181" s="32">
        <v>66.8</v>
      </c>
      <c r="BO181" s="32">
        <v>99.9</v>
      </c>
      <c r="BP181" s="32">
        <v>83</v>
      </c>
      <c r="BQ181" s="32">
        <v>100</v>
      </c>
      <c r="BR181" s="32">
        <v>70.5</v>
      </c>
      <c r="BS181" s="32">
        <v>85.7</v>
      </c>
      <c r="BT181" s="32">
        <v>81.7</v>
      </c>
      <c r="BU181" s="32">
        <v>87.5</v>
      </c>
      <c r="BV181" s="32">
        <v>99.2</v>
      </c>
      <c r="BW181" s="32">
        <v>100</v>
      </c>
      <c r="BX181" s="32">
        <v>79.400000000000006</v>
      </c>
      <c r="BY181" s="32">
        <v>94.6</v>
      </c>
      <c r="BZ181" s="32">
        <v>0</v>
      </c>
      <c r="CA181" s="32">
        <v>76.599999999999994</v>
      </c>
      <c r="CB181" s="32">
        <v>56.7</v>
      </c>
      <c r="CC181" s="32">
        <v>100</v>
      </c>
      <c r="CD181" s="32">
        <v>86.8</v>
      </c>
      <c r="CE181" s="32">
        <v>99.7</v>
      </c>
      <c r="CF181" s="32">
        <v>99.9</v>
      </c>
      <c r="CG181" s="32">
        <v>100</v>
      </c>
      <c r="CH181" s="32">
        <v>100</v>
      </c>
      <c r="CI181" s="32">
        <v>93.2</v>
      </c>
      <c r="CJ181" s="32">
        <v>94.9</v>
      </c>
      <c r="CK181" s="32">
        <v>98.9</v>
      </c>
    </row>
    <row r="182" spans="1:89" x14ac:dyDescent="0.2">
      <c r="A182" s="2" t="s">
        <v>110</v>
      </c>
      <c r="B182" s="2"/>
      <c r="C182" s="2"/>
      <c r="D182" s="32">
        <v>100</v>
      </c>
      <c r="E182" s="32">
        <v>100</v>
      </c>
      <c r="F182" s="32">
        <v>100</v>
      </c>
      <c r="G182" s="32">
        <v>100</v>
      </c>
      <c r="H182" s="32">
        <v>100</v>
      </c>
      <c r="I182" s="32">
        <v>100</v>
      </c>
      <c r="J182" s="32">
        <v>99.4</v>
      </c>
      <c r="K182" s="32">
        <v>100</v>
      </c>
      <c r="L182" s="32">
        <v>100</v>
      </c>
      <c r="M182" s="32">
        <v>100</v>
      </c>
      <c r="N182" s="32">
        <v>100</v>
      </c>
      <c r="O182" s="32">
        <v>100</v>
      </c>
      <c r="P182" s="32">
        <v>100</v>
      </c>
      <c r="Q182" s="32">
        <v>100</v>
      </c>
      <c r="R182" s="32">
        <v>100</v>
      </c>
      <c r="S182" s="32">
        <v>97.1</v>
      </c>
      <c r="T182" s="32">
        <v>98.8</v>
      </c>
      <c r="U182" s="32">
        <v>100</v>
      </c>
      <c r="V182" s="32">
        <v>100</v>
      </c>
      <c r="W182" s="32">
        <v>100</v>
      </c>
      <c r="X182" s="32">
        <v>100</v>
      </c>
      <c r="Y182" s="32">
        <v>99.4</v>
      </c>
      <c r="Z182" s="32">
        <v>97</v>
      </c>
      <c r="AA182" s="32">
        <v>100</v>
      </c>
      <c r="AB182" s="32">
        <v>100</v>
      </c>
      <c r="AC182" s="32">
        <v>100</v>
      </c>
      <c r="AD182" s="32"/>
      <c r="AE182" s="32">
        <v>100</v>
      </c>
      <c r="AF182" s="32">
        <v>100</v>
      </c>
      <c r="AG182" s="32">
        <v>100</v>
      </c>
      <c r="AH182" s="32">
        <v>100</v>
      </c>
      <c r="AI182" s="32">
        <v>95.9</v>
      </c>
      <c r="AJ182" s="32">
        <v>100</v>
      </c>
      <c r="AK182" s="32">
        <v>0</v>
      </c>
      <c r="AL182" s="32">
        <v>98.3</v>
      </c>
      <c r="AM182" s="32">
        <v>100</v>
      </c>
      <c r="AN182" s="32">
        <v>99</v>
      </c>
      <c r="AO182" s="32">
        <v>99.9</v>
      </c>
      <c r="AP182" s="32">
        <v>92.5</v>
      </c>
      <c r="AQ182" s="32">
        <v>98.8</v>
      </c>
      <c r="AR182" s="32">
        <v>100</v>
      </c>
      <c r="AS182" s="32">
        <v>100</v>
      </c>
      <c r="AT182" s="32">
        <v>95</v>
      </c>
      <c r="AU182" s="32">
        <v>92</v>
      </c>
      <c r="AV182" s="32">
        <v>100</v>
      </c>
      <c r="AW182" s="32">
        <v>98.9</v>
      </c>
      <c r="AX182" s="32">
        <v>0</v>
      </c>
      <c r="AY182" s="32">
        <v>100</v>
      </c>
      <c r="AZ182" s="32">
        <v>95.3</v>
      </c>
      <c r="BA182" s="32">
        <v>100</v>
      </c>
      <c r="BB182" s="32">
        <v>100</v>
      </c>
      <c r="BC182" s="32">
        <v>97.2</v>
      </c>
      <c r="BD182" s="32"/>
      <c r="BE182" s="32">
        <v>100</v>
      </c>
      <c r="BF182" s="32">
        <v>0</v>
      </c>
      <c r="BG182" s="32">
        <v>100</v>
      </c>
      <c r="BH182" s="32">
        <v>0</v>
      </c>
      <c r="BI182" s="32">
        <v>98.9</v>
      </c>
      <c r="BJ182" s="32">
        <v>100</v>
      </c>
      <c r="BK182" s="32">
        <v>99.8</v>
      </c>
      <c r="BL182" s="32">
        <v>100</v>
      </c>
      <c r="BM182" s="32">
        <v>100</v>
      </c>
      <c r="BN182" s="32">
        <v>100</v>
      </c>
      <c r="BO182" s="32">
        <v>100</v>
      </c>
      <c r="BP182" s="32">
        <v>100</v>
      </c>
      <c r="BQ182" s="32">
        <v>100</v>
      </c>
      <c r="BR182" s="32">
        <v>0</v>
      </c>
      <c r="BS182" s="32">
        <v>100</v>
      </c>
      <c r="BT182" s="32">
        <v>100</v>
      </c>
      <c r="BU182" s="32">
        <v>100</v>
      </c>
      <c r="BV182" s="32">
        <v>97.9</v>
      </c>
      <c r="BW182" s="32">
        <v>100</v>
      </c>
      <c r="BX182" s="32">
        <v>97.6</v>
      </c>
      <c r="BY182" s="32">
        <v>100</v>
      </c>
      <c r="BZ182" s="32">
        <v>0</v>
      </c>
      <c r="CA182" s="32">
        <v>99.2</v>
      </c>
      <c r="CB182" s="32">
        <v>100</v>
      </c>
      <c r="CC182" s="32">
        <v>100</v>
      </c>
      <c r="CD182" s="32">
        <v>99.8</v>
      </c>
      <c r="CE182" s="32">
        <v>100</v>
      </c>
      <c r="CF182" s="32">
        <v>100</v>
      </c>
      <c r="CG182" s="32">
        <v>100</v>
      </c>
      <c r="CH182" s="32">
        <v>0</v>
      </c>
      <c r="CI182" s="32">
        <v>100</v>
      </c>
      <c r="CJ182" s="32">
        <v>100</v>
      </c>
      <c r="CK182" s="32">
        <v>100</v>
      </c>
    </row>
    <row r="183" spans="1:89" x14ac:dyDescent="0.2">
      <c r="A183" s="2" t="s">
        <v>111</v>
      </c>
      <c r="B183" s="2"/>
      <c r="C183" s="2"/>
      <c r="D183" s="32">
        <v>100</v>
      </c>
      <c r="E183" s="32">
        <v>100</v>
      </c>
      <c r="F183" s="32">
        <v>100</v>
      </c>
      <c r="G183" s="32">
        <v>0</v>
      </c>
      <c r="H183" s="32">
        <v>98.8</v>
      </c>
      <c r="I183" s="32">
        <v>100</v>
      </c>
      <c r="J183" s="32">
        <v>100</v>
      </c>
      <c r="K183" s="32">
        <v>100</v>
      </c>
      <c r="L183" s="32">
        <v>100</v>
      </c>
      <c r="M183" s="32">
        <v>100</v>
      </c>
      <c r="N183" s="32">
        <v>100</v>
      </c>
      <c r="O183" s="32">
        <v>100</v>
      </c>
      <c r="P183" s="32">
        <v>100</v>
      </c>
      <c r="Q183" s="32">
        <v>100</v>
      </c>
      <c r="R183" s="32">
        <v>100</v>
      </c>
      <c r="S183" s="32">
        <v>92.1</v>
      </c>
      <c r="T183" s="32">
        <v>100</v>
      </c>
      <c r="U183" s="32">
        <v>100</v>
      </c>
      <c r="V183" s="32">
        <v>99.8</v>
      </c>
      <c r="W183" s="32">
        <v>100</v>
      </c>
      <c r="X183" s="32">
        <v>60</v>
      </c>
      <c r="Y183" s="32">
        <v>96.9</v>
      </c>
      <c r="Z183" s="32">
        <v>100</v>
      </c>
      <c r="AA183" s="32">
        <v>100</v>
      </c>
      <c r="AB183" s="32">
        <v>100</v>
      </c>
      <c r="AC183" s="32">
        <v>100</v>
      </c>
      <c r="AD183" s="32"/>
      <c r="AE183" s="32">
        <v>100</v>
      </c>
      <c r="AF183" s="32">
        <v>100</v>
      </c>
      <c r="AG183" s="32">
        <v>100</v>
      </c>
      <c r="AH183" s="32">
        <v>100</v>
      </c>
      <c r="AI183" s="32">
        <v>98.3</v>
      </c>
      <c r="AJ183" s="32">
        <v>99.6</v>
      </c>
      <c r="AK183" s="32">
        <v>100</v>
      </c>
      <c r="AL183" s="32">
        <v>99.6</v>
      </c>
      <c r="AM183" s="32">
        <v>100</v>
      </c>
      <c r="AN183" s="32">
        <v>100</v>
      </c>
      <c r="AO183" s="32">
        <v>99.9</v>
      </c>
      <c r="AP183" s="32">
        <v>99.9</v>
      </c>
      <c r="AQ183" s="32">
        <v>99.2</v>
      </c>
      <c r="AR183" s="32">
        <v>100</v>
      </c>
      <c r="AS183" s="32">
        <v>100</v>
      </c>
      <c r="AT183" s="32">
        <v>100</v>
      </c>
      <c r="AU183" s="32">
        <v>98</v>
      </c>
      <c r="AV183" s="32">
        <v>100</v>
      </c>
      <c r="AW183" s="32">
        <v>99.4</v>
      </c>
      <c r="AX183" s="32">
        <v>99.8</v>
      </c>
      <c r="AY183" s="32">
        <v>100</v>
      </c>
      <c r="AZ183" s="32">
        <v>100</v>
      </c>
      <c r="BA183" s="32">
        <v>100</v>
      </c>
      <c r="BB183" s="32">
        <v>100</v>
      </c>
      <c r="BC183" s="32">
        <v>99.5</v>
      </c>
      <c r="BD183" s="32"/>
      <c r="BE183" s="32">
        <v>100</v>
      </c>
      <c r="BF183" s="32">
        <v>0</v>
      </c>
      <c r="BG183" s="32">
        <v>100</v>
      </c>
      <c r="BH183" s="32">
        <v>80</v>
      </c>
      <c r="BI183" s="32">
        <v>100</v>
      </c>
      <c r="BJ183" s="32">
        <v>100</v>
      </c>
      <c r="BK183" s="32">
        <v>99.5</v>
      </c>
      <c r="BL183" s="32">
        <v>100</v>
      </c>
      <c r="BM183" s="32">
        <v>100</v>
      </c>
      <c r="BN183" s="32">
        <v>100</v>
      </c>
      <c r="BO183" s="32">
        <v>100</v>
      </c>
      <c r="BP183" s="32">
        <v>99.3</v>
      </c>
      <c r="BQ183" s="32">
        <v>100</v>
      </c>
      <c r="BR183" s="32">
        <v>100</v>
      </c>
      <c r="BS183" s="32">
        <v>88.9</v>
      </c>
      <c r="BT183" s="32">
        <v>98.3</v>
      </c>
      <c r="BU183" s="32">
        <v>100</v>
      </c>
      <c r="BV183" s="32">
        <v>100</v>
      </c>
      <c r="BW183" s="32">
        <v>100</v>
      </c>
      <c r="BX183" s="32">
        <v>95.2</v>
      </c>
      <c r="BY183" s="32">
        <v>100</v>
      </c>
      <c r="BZ183" s="32">
        <v>0</v>
      </c>
      <c r="CA183" s="32">
        <v>88.2</v>
      </c>
      <c r="CB183" s="32">
        <v>100</v>
      </c>
      <c r="CC183" s="32">
        <v>100</v>
      </c>
      <c r="CD183" s="32">
        <v>99.4</v>
      </c>
      <c r="CE183" s="32">
        <v>100</v>
      </c>
      <c r="CF183" s="32">
        <v>100</v>
      </c>
      <c r="CG183" s="32">
        <v>99.6</v>
      </c>
      <c r="CH183" s="32">
        <v>0</v>
      </c>
      <c r="CI183" s="32">
        <v>100</v>
      </c>
      <c r="CJ183" s="32">
        <v>100</v>
      </c>
      <c r="CK183" s="32">
        <v>100</v>
      </c>
    </row>
    <row r="184" spans="1:89" x14ac:dyDescent="0.2">
      <c r="A184" s="2" t="s">
        <v>112</v>
      </c>
      <c r="B184" s="2"/>
      <c r="C184" s="2"/>
      <c r="D184" s="32">
        <v>100</v>
      </c>
      <c r="E184" s="32">
        <v>93.3</v>
      </c>
      <c r="F184" s="32">
        <v>100</v>
      </c>
      <c r="G184" s="32">
        <v>0</v>
      </c>
      <c r="H184" s="32">
        <v>100</v>
      </c>
      <c r="I184" s="32">
        <v>89.6</v>
      </c>
      <c r="J184" s="32">
        <v>100</v>
      </c>
      <c r="K184" s="32">
        <v>97.8</v>
      </c>
      <c r="L184" s="32">
        <v>100</v>
      </c>
      <c r="M184" s="32">
        <v>96.2</v>
      </c>
      <c r="N184" s="32">
        <v>0</v>
      </c>
      <c r="O184" s="32">
        <v>92.4</v>
      </c>
      <c r="P184" s="32">
        <v>100</v>
      </c>
      <c r="Q184" s="32">
        <v>100</v>
      </c>
      <c r="R184" s="32">
        <v>100</v>
      </c>
      <c r="S184" s="32">
        <v>88.3</v>
      </c>
      <c r="T184" s="32">
        <v>93.5</v>
      </c>
      <c r="U184" s="32">
        <v>100</v>
      </c>
      <c r="V184" s="32">
        <v>99.1</v>
      </c>
      <c r="W184" s="32">
        <v>100</v>
      </c>
      <c r="X184" s="32">
        <v>100</v>
      </c>
      <c r="Y184" s="32">
        <v>100</v>
      </c>
      <c r="Z184" s="32">
        <v>0</v>
      </c>
      <c r="AA184" s="32">
        <v>100</v>
      </c>
      <c r="AB184" s="32">
        <v>0</v>
      </c>
      <c r="AC184" s="32">
        <v>100</v>
      </c>
      <c r="AD184" s="32"/>
      <c r="AE184" s="32">
        <v>86.4</v>
      </c>
      <c r="AF184" s="32">
        <v>100</v>
      </c>
      <c r="AG184" s="32">
        <v>100</v>
      </c>
      <c r="AH184" s="32">
        <v>86.4</v>
      </c>
      <c r="AI184" s="32">
        <v>80</v>
      </c>
      <c r="AJ184" s="32">
        <v>100</v>
      </c>
      <c r="AK184" s="32">
        <v>100</v>
      </c>
      <c r="AL184" s="32">
        <v>97</v>
      </c>
      <c r="AM184" s="32">
        <v>100</v>
      </c>
      <c r="AN184" s="32">
        <v>100</v>
      </c>
      <c r="AO184" s="32">
        <v>98.1</v>
      </c>
      <c r="AP184" s="32">
        <v>0</v>
      </c>
      <c r="AQ184" s="32">
        <v>98.1</v>
      </c>
      <c r="AR184" s="32">
        <v>0</v>
      </c>
      <c r="AS184" s="32">
        <v>100</v>
      </c>
      <c r="AT184" s="32">
        <v>97</v>
      </c>
      <c r="AU184" s="32">
        <v>100</v>
      </c>
      <c r="AV184" s="32">
        <v>100</v>
      </c>
      <c r="AW184" s="32">
        <v>100</v>
      </c>
      <c r="AX184" s="32">
        <v>98.9</v>
      </c>
      <c r="AY184" s="32">
        <v>100</v>
      </c>
      <c r="AZ184" s="32">
        <v>100</v>
      </c>
      <c r="BA184" s="32">
        <v>100</v>
      </c>
      <c r="BB184" s="32">
        <v>0</v>
      </c>
      <c r="BC184" s="32">
        <v>100</v>
      </c>
      <c r="BD184" s="32"/>
      <c r="BE184" s="32">
        <v>0</v>
      </c>
      <c r="BF184" s="32">
        <v>100</v>
      </c>
      <c r="BG184" s="32">
        <v>100</v>
      </c>
      <c r="BH184" s="32">
        <v>100</v>
      </c>
      <c r="BI184" s="32">
        <v>100</v>
      </c>
      <c r="BJ184" s="32">
        <v>100</v>
      </c>
      <c r="BK184" s="32">
        <v>0</v>
      </c>
      <c r="BL184" s="32">
        <v>100</v>
      </c>
      <c r="BM184" s="32">
        <v>100</v>
      </c>
      <c r="BN184" s="32">
        <v>100</v>
      </c>
      <c r="BO184" s="32">
        <v>100</v>
      </c>
      <c r="BP184" s="32">
        <v>96.4</v>
      </c>
      <c r="BQ184" s="32">
        <v>100</v>
      </c>
      <c r="BR184" s="32">
        <v>97.5</v>
      </c>
      <c r="BS184" s="32">
        <v>100</v>
      </c>
      <c r="BT184" s="32">
        <v>94.8</v>
      </c>
      <c r="BU184" s="32">
        <v>100</v>
      </c>
      <c r="BV184" s="32">
        <v>0</v>
      </c>
      <c r="BW184" s="32">
        <v>100</v>
      </c>
      <c r="BX184" s="32">
        <v>100</v>
      </c>
      <c r="BY184" s="32">
        <v>98.8</v>
      </c>
      <c r="BZ184" s="32">
        <v>100</v>
      </c>
      <c r="CA184" s="32">
        <v>90.1</v>
      </c>
      <c r="CB184" s="32">
        <v>100</v>
      </c>
      <c r="CC184" s="32">
        <v>91.4</v>
      </c>
      <c r="CD184" s="32">
        <v>90.3</v>
      </c>
      <c r="CE184" s="32">
        <v>100</v>
      </c>
      <c r="CF184" s="32">
        <v>100</v>
      </c>
      <c r="CG184" s="32">
        <v>100</v>
      </c>
      <c r="CH184" s="32">
        <v>100</v>
      </c>
      <c r="CI184" s="32">
        <v>92.1</v>
      </c>
      <c r="CJ184" s="32">
        <v>100</v>
      </c>
      <c r="CK184" s="32">
        <v>100</v>
      </c>
    </row>
    <row r="185" spans="1:89" x14ac:dyDescent="0.2">
      <c r="A185" s="2" t="s">
        <v>113</v>
      </c>
      <c r="B185" s="2"/>
      <c r="C185" s="2"/>
      <c r="D185" s="32">
        <v>100</v>
      </c>
      <c r="E185" s="32">
        <v>0</v>
      </c>
      <c r="F185" s="32">
        <v>100</v>
      </c>
      <c r="G185" s="32">
        <v>100</v>
      </c>
      <c r="H185" s="32">
        <v>0</v>
      </c>
      <c r="I185" s="32">
        <v>0</v>
      </c>
      <c r="J185" s="32">
        <v>0</v>
      </c>
      <c r="K185" s="32">
        <v>91</v>
      </c>
      <c r="L185" s="32">
        <v>100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100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100</v>
      </c>
      <c r="AD185" s="32"/>
      <c r="AE185" s="32">
        <v>0</v>
      </c>
      <c r="AF185" s="32">
        <v>0</v>
      </c>
      <c r="AG185" s="32">
        <v>100</v>
      </c>
      <c r="AH185" s="32">
        <v>0</v>
      </c>
      <c r="AI185" s="32">
        <v>97.4</v>
      </c>
      <c r="AJ185" s="32">
        <v>100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81.7</v>
      </c>
      <c r="AQ185" s="32">
        <v>0</v>
      </c>
      <c r="AR185" s="32">
        <v>100</v>
      </c>
      <c r="AS185" s="32">
        <v>0</v>
      </c>
      <c r="AT185" s="32">
        <v>0</v>
      </c>
      <c r="AU185" s="32">
        <v>100</v>
      </c>
      <c r="AV185" s="32">
        <v>0</v>
      </c>
      <c r="AW185" s="32">
        <v>100</v>
      </c>
      <c r="AX185" s="32">
        <v>0</v>
      </c>
      <c r="AY185" s="32">
        <v>0</v>
      </c>
      <c r="AZ185" s="32">
        <v>0</v>
      </c>
      <c r="BA185" s="32">
        <v>94.4</v>
      </c>
      <c r="BB185" s="32">
        <v>100</v>
      </c>
      <c r="BC185" s="32">
        <v>0</v>
      </c>
      <c r="BD185" s="32"/>
      <c r="BE185" s="32">
        <v>0</v>
      </c>
      <c r="BF185" s="32">
        <v>100</v>
      </c>
      <c r="BG185" s="32">
        <v>100</v>
      </c>
      <c r="BH185" s="32">
        <v>100</v>
      </c>
      <c r="BI185" s="32">
        <v>100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2">
        <v>0</v>
      </c>
      <c r="BP185" s="32">
        <v>0</v>
      </c>
      <c r="BQ185" s="32">
        <v>100</v>
      </c>
      <c r="BR185" s="32">
        <v>0</v>
      </c>
      <c r="BS185" s="32">
        <v>100</v>
      </c>
      <c r="BT185" s="32">
        <v>0</v>
      </c>
      <c r="BU185" s="32">
        <v>0</v>
      </c>
      <c r="BV185" s="32">
        <v>100</v>
      </c>
      <c r="BW185" s="32">
        <v>100</v>
      </c>
      <c r="BX185" s="32">
        <v>0</v>
      </c>
      <c r="BY185" s="32">
        <v>100</v>
      </c>
      <c r="BZ185" s="32">
        <v>0</v>
      </c>
      <c r="CA185" s="32">
        <v>0</v>
      </c>
      <c r="CB185" s="32">
        <v>100</v>
      </c>
      <c r="CC185" s="32">
        <v>100</v>
      </c>
      <c r="CD185" s="32">
        <v>98</v>
      </c>
      <c r="CE185" s="32">
        <v>0</v>
      </c>
      <c r="CF185" s="32">
        <v>0</v>
      </c>
      <c r="CG185" s="32">
        <v>0</v>
      </c>
      <c r="CH185" s="32">
        <v>0</v>
      </c>
      <c r="CI185" s="32">
        <v>0</v>
      </c>
      <c r="CJ185" s="32">
        <v>100</v>
      </c>
      <c r="CK185" s="32">
        <v>0</v>
      </c>
    </row>
    <row r="186" spans="1:89" x14ac:dyDescent="0.2">
      <c r="A186" s="2" t="s">
        <v>115</v>
      </c>
      <c r="B186" s="2"/>
      <c r="C186" s="2"/>
      <c r="D186" s="32">
        <v>0</v>
      </c>
      <c r="E186" s="32">
        <v>1.13474546101816E-2</v>
      </c>
      <c r="F186" s="32">
        <v>0.20467456122996899</v>
      </c>
      <c r="G186" s="32">
        <v>0.80598142949686902</v>
      </c>
      <c r="H186" s="32">
        <v>8.4171428571428591E-2</v>
      </c>
      <c r="I186" s="32">
        <v>3.3446739970086903E-2</v>
      </c>
      <c r="J186" s="32">
        <v>0.13992863639543801</v>
      </c>
      <c r="K186" s="32">
        <v>3.4329646836327799E-3</v>
      </c>
      <c r="L186" s="32">
        <v>0.45738045738045702</v>
      </c>
      <c r="M186" s="32">
        <v>0</v>
      </c>
      <c r="N186" s="32">
        <v>0.35874439461883401</v>
      </c>
      <c r="O186" s="32">
        <v>3.3601424166322301E-2</v>
      </c>
      <c r="P186" s="32">
        <v>0</v>
      </c>
      <c r="Q186" s="32">
        <v>0</v>
      </c>
      <c r="R186" s="32">
        <v>0.13675213675213699</v>
      </c>
      <c r="S186" s="32">
        <v>0.30733475876173699</v>
      </c>
      <c r="T186" s="32">
        <v>4.7502047502047499E-2</v>
      </c>
      <c r="U186" s="32">
        <v>2.6622296173044901E-2</v>
      </c>
      <c r="V186" s="32">
        <v>4.4365864640186206E-3</v>
      </c>
      <c r="W186" s="32">
        <v>0.80359170925610401</v>
      </c>
      <c r="X186" s="32">
        <v>0</v>
      </c>
      <c r="Y186" s="32">
        <v>0.211062695811877</v>
      </c>
      <c r="Z186" s="32">
        <v>2.2563459730491998E-2</v>
      </c>
      <c r="AA186" s="32">
        <v>7.5000000000000002E-4</v>
      </c>
      <c r="AB186" s="32">
        <v>0</v>
      </c>
      <c r="AC186" s="32">
        <v>9.3183779119931004E-2</v>
      </c>
      <c r="AD186" s="32"/>
      <c r="AE186" s="32">
        <v>5.2713528150739E-2</v>
      </c>
      <c r="AF186" s="32">
        <v>3.23206205559147E-4</v>
      </c>
      <c r="AG186" s="32">
        <v>0.34443288241415199</v>
      </c>
      <c r="AH186" s="32">
        <v>6.77915034648991E-3</v>
      </c>
      <c r="AI186" s="32">
        <v>3.83509131751148</v>
      </c>
      <c r="AJ186" s="32">
        <v>0.25305042387416099</v>
      </c>
      <c r="AK186" s="32">
        <v>0</v>
      </c>
      <c r="AL186" s="32">
        <v>0.20244806482199801</v>
      </c>
      <c r="AM186" s="32">
        <v>0</v>
      </c>
      <c r="AN186" s="32">
        <v>6.6000377145012303E-3</v>
      </c>
      <c r="AO186" s="32">
        <v>0.15631686321341501</v>
      </c>
      <c r="AP186" s="32">
        <v>0.69340311026222701</v>
      </c>
      <c r="AQ186" s="32">
        <v>9.6544001017405401E-2</v>
      </c>
      <c r="AR186" s="32">
        <v>5.7394668959587301E-2</v>
      </c>
      <c r="AS186" s="32">
        <v>1.2868908716540801E-2</v>
      </c>
      <c r="AT186" s="32">
        <v>4.7644156528944305E-2</v>
      </c>
      <c r="AU186" s="32">
        <v>5.7977450472454497E-3</v>
      </c>
      <c r="AV186" s="32">
        <v>3.9032567049808398E-2</v>
      </c>
      <c r="AW186" s="32">
        <v>3.5962493105350199E-2</v>
      </c>
      <c r="AX186" s="32">
        <v>6.7503767668759401E-2</v>
      </c>
      <c r="AY186" s="32">
        <v>1.08949416342412E-3</v>
      </c>
      <c r="AZ186" s="32">
        <v>0</v>
      </c>
      <c r="BA186" s="32">
        <v>2.9828486204325098E-3</v>
      </c>
      <c r="BB186" s="32">
        <v>0</v>
      </c>
      <c r="BC186" s="32">
        <v>3.3130866924351199E-3</v>
      </c>
      <c r="BD186" s="32"/>
      <c r="BE186" s="32">
        <v>1.2816680478276301</v>
      </c>
      <c r="BF186" s="32">
        <v>0.92548659807326805</v>
      </c>
      <c r="BG186" s="32">
        <v>1.0126930123004398</v>
      </c>
      <c r="BH186" s="32">
        <v>3.0137294862168797</v>
      </c>
      <c r="BI186" s="32">
        <v>8.5781335121317498E-2</v>
      </c>
      <c r="BJ186" s="32">
        <v>0.58551769331585801</v>
      </c>
      <c r="BK186" s="32">
        <v>2.8483184625943701E-2</v>
      </c>
      <c r="BL186" s="32">
        <v>1.5974440894568702E-3</v>
      </c>
      <c r="BM186" s="32">
        <v>0</v>
      </c>
      <c r="BN186" s="32">
        <v>5.8742033804377904E-2</v>
      </c>
      <c r="BO186" s="32">
        <v>6.5061176927558697E-3</v>
      </c>
      <c r="BP186" s="32">
        <v>4.9324721080446304E-2</v>
      </c>
      <c r="BQ186" s="32">
        <v>1.5073861923424801E-3</v>
      </c>
      <c r="BR186" s="32">
        <v>3.1730627848845804E-2</v>
      </c>
      <c r="BS186" s="32">
        <v>0.65664677156809503</v>
      </c>
      <c r="BT186" s="32">
        <v>7.390188534554501E-2</v>
      </c>
      <c r="BU186" s="32">
        <v>9.8765432098765413E-4</v>
      </c>
      <c r="BV186" s="32">
        <v>1.72592336900242E-4</v>
      </c>
      <c r="BW186" s="32">
        <v>1.35431918008785E-2</v>
      </c>
      <c r="BX186" s="32">
        <v>1.20737267998202E-2</v>
      </c>
      <c r="BY186" s="32">
        <v>3.1284735555061505E-2</v>
      </c>
      <c r="BZ186" s="32">
        <v>2.2903424868867597</v>
      </c>
      <c r="CA186" s="32">
        <v>5.44876380332356E-2</v>
      </c>
      <c r="CB186" s="32">
        <v>2.60864707853871E-2</v>
      </c>
      <c r="CC186" s="32">
        <v>0.28490185287103303</v>
      </c>
      <c r="CD186" s="32">
        <v>1.29354455769782E-2</v>
      </c>
      <c r="CE186" s="32">
        <v>3.2699511968394099</v>
      </c>
      <c r="CF186" s="32">
        <v>0</v>
      </c>
      <c r="CG186" s="32">
        <v>0</v>
      </c>
      <c r="CH186" s="32">
        <v>0</v>
      </c>
      <c r="CI186" s="32">
        <v>9.9976173457231407E-2</v>
      </c>
      <c r="CJ186" s="32">
        <v>4.95154935576616E-3</v>
      </c>
      <c r="CK186" s="32">
        <v>1.20159040178571</v>
      </c>
    </row>
    <row r="187" spans="1:89" x14ac:dyDescent="0.2">
      <c r="A187" s="2" t="s">
        <v>116</v>
      </c>
      <c r="B187" s="2"/>
      <c r="C187" s="2"/>
      <c r="D187" s="32">
        <v>5.8139534883720908E-4</v>
      </c>
      <c r="E187" s="32">
        <v>9.4595194741750703E-3</v>
      </c>
      <c r="F187" s="32">
        <v>4.0132266907837104E-2</v>
      </c>
      <c r="G187" s="32">
        <v>9.3474994634041603E-2</v>
      </c>
      <c r="H187" s="32">
        <v>1.92571428571429E-2</v>
      </c>
      <c r="I187" s="32">
        <v>1.36273334756268E-2</v>
      </c>
      <c r="J187" s="32">
        <v>3.4982159098859602E-3</v>
      </c>
      <c r="K187" s="32">
        <v>6.6340681692108605E-2</v>
      </c>
      <c r="L187" s="32">
        <v>2.21543659043659E-2</v>
      </c>
      <c r="M187" s="32">
        <v>2.4244383384515902E-3</v>
      </c>
      <c r="N187" s="32">
        <v>0</v>
      </c>
      <c r="O187" s="32">
        <v>5.24525542804463E-3</v>
      </c>
      <c r="P187" s="32">
        <v>0</v>
      </c>
      <c r="Q187" s="32">
        <v>6.5609622744669197E-3</v>
      </c>
      <c r="R187" s="32">
        <v>5.1282051282051301E-2</v>
      </c>
      <c r="S187" s="32">
        <v>3.7047327961470802E-3</v>
      </c>
      <c r="T187" s="32">
        <v>0.15131625131625101</v>
      </c>
      <c r="U187" s="32">
        <v>3.9800221975582701</v>
      </c>
      <c r="V187" s="32">
        <v>1.7007231637179102E-2</v>
      </c>
      <c r="W187" s="32">
        <v>9.5481308079733304E-2</v>
      </c>
      <c r="X187" s="32">
        <v>0</v>
      </c>
      <c r="Y187" s="32">
        <v>9.11151894634568E-2</v>
      </c>
      <c r="Z187" s="32">
        <v>0.17288135593220302</v>
      </c>
      <c r="AA187" s="32">
        <v>1.5E-3</v>
      </c>
      <c r="AB187" s="32">
        <v>0</v>
      </c>
      <c r="AC187" s="32">
        <v>0.29167384933632101</v>
      </c>
      <c r="AD187" s="32"/>
      <c r="AE187" s="32">
        <v>3.2945955094211901E-3</v>
      </c>
      <c r="AF187" s="32">
        <v>0</v>
      </c>
      <c r="AG187" s="32">
        <v>1.87343880099917E-3</v>
      </c>
      <c r="AH187" s="32">
        <v>9.81235088020979E-2</v>
      </c>
      <c r="AI187" s="32">
        <v>0.14654035841593802</v>
      </c>
      <c r="AJ187" s="32">
        <v>7.8331538235582097E-4</v>
      </c>
      <c r="AK187" s="32">
        <v>0</v>
      </c>
      <c r="AL187" s="32">
        <v>1.48399908676979E-2</v>
      </c>
      <c r="AM187" s="32">
        <v>0</v>
      </c>
      <c r="AN187" s="32">
        <v>1.3386123680241299E-2</v>
      </c>
      <c r="AO187" s="32">
        <v>3.7654412859056401E-2</v>
      </c>
      <c r="AP187" s="32">
        <v>0.38200649635497502</v>
      </c>
      <c r="AQ187" s="32">
        <v>5.1195767195767197E-2</v>
      </c>
      <c r="AR187" s="32">
        <v>0.14132302405498298</v>
      </c>
      <c r="AS187" s="32">
        <v>1.7844886753603302E-2</v>
      </c>
      <c r="AT187" s="32">
        <v>0.15691960082846898</v>
      </c>
      <c r="AU187" s="32">
        <v>6.6721693173838595E-2</v>
      </c>
      <c r="AV187" s="32">
        <v>1.8558429118773898E-2</v>
      </c>
      <c r="AW187" s="32">
        <v>0.33667842964269995</v>
      </c>
      <c r="AX187" s="32">
        <v>2.49701800624255E-2</v>
      </c>
      <c r="AY187" s="32">
        <v>0</v>
      </c>
      <c r="AZ187" s="32">
        <v>0.24540159411403997</v>
      </c>
      <c r="BA187" s="32">
        <v>4.4923504867871999E-2</v>
      </c>
      <c r="BB187" s="32">
        <v>5.1282051282051299E-3</v>
      </c>
      <c r="BC187" s="32">
        <v>6.8309470471737896E-2</v>
      </c>
      <c r="BD187" s="32"/>
      <c r="BE187" s="32">
        <v>1.37326861607671E-2</v>
      </c>
      <c r="BF187" s="32">
        <v>6.5453593402277799E-4</v>
      </c>
      <c r="BG187" s="32">
        <v>1.5404699738903401E-2</v>
      </c>
      <c r="BH187" s="32">
        <v>0.26863670492330799</v>
      </c>
      <c r="BI187" s="32">
        <v>5.2298537484809102E-2</v>
      </c>
      <c r="BJ187" s="32">
        <v>0</v>
      </c>
      <c r="BK187" s="32">
        <v>1.0724687339386701E-2</v>
      </c>
      <c r="BL187" s="32">
        <v>0.148096471995216</v>
      </c>
      <c r="BM187" s="32">
        <v>0.121582962492053</v>
      </c>
      <c r="BN187" s="32">
        <v>7.0260855797015395E-2</v>
      </c>
      <c r="BO187" s="32">
        <v>0.55175762283938601</v>
      </c>
      <c r="BP187" s="32">
        <v>6.9585637919846691E-2</v>
      </c>
      <c r="BQ187" s="32">
        <v>1.20373156786037E-3</v>
      </c>
      <c r="BR187" s="32">
        <v>5.7873842082046802E-2</v>
      </c>
      <c r="BS187" s="32">
        <v>0.50923511516731901</v>
      </c>
      <c r="BT187" s="32">
        <v>1.70219244823386E-2</v>
      </c>
      <c r="BU187" s="32">
        <v>1.23456790123457E-3</v>
      </c>
      <c r="BV187" s="32">
        <v>0</v>
      </c>
      <c r="BW187" s="32">
        <v>6.9597069597069601E-3</v>
      </c>
      <c r="BX187" s="32">
        <v>6.67094291212316E-3</v>
      </c>
      <c r="BY187" s="32">
        <v>6.9875870420829503E-2</v>
      </c>
      <c r="BZ187" s="32">
        <v>7.5547332716620402E-3</v>
      </c>
      <c r="CA187" s="32">
        <v>8.8257214229323505E-2</v>
      </c>
      <c r="CB187" s="32">
        <v>7.0614928259919496E-2</v>
      </c>
      <c r="CC187" s="32">
        <v>0.98299661760672807</v>
      </c>
      <c r="CD187" s="32">
        <v>4.9079754601227005E-3</v>
      </c>
      <c r="CE187" s="32">
        <v>0.31991456563123899</v>
      </c>
      <c r="CF187" s="32">
        <v>2.87026406429392E-4</v>
      </c>
      <c r="CG187" s="32">
        <v>0</v>
      </c>
      <c r="CH187" s="32">
        <v>0</v>
      </c>
      <c r="CI187" s="32">
        <v>3.99961908389677E-3</v>
      </c>
      <c r="CJ187" s="32">
        <v>2.4741555715007E-2</v>
      </c>
      <c r="CK187" s="32">
        <v>3.4867503486750299E-4</v>
      </c>
    </row>
    <row r="188" spans="1:89" x14ac:dyDescent="0.2">
      <c r="A188" s="2" t="s">
        <v>117</v>
      </c>
      <c r="B188" s="2"/>
      <c r="C188" s="2"/>
      <c r="D188" s="32">
        <v>1.5116279069767402E-2</v>
      </c>
      <c r="E188" s="32">
        <v>0.60571327024745703</v>
      </c>
      <c r="F188" s="32">
        <v>0.44637255179040802</v>
      </c>
      <c r="G188" s="32">
        <v>0.5834852546916891</v>
      </c>
      <c r="H188" s="32">
        <v>0.136638888888889</v>
      </c>
      <c r="I188" s="32">
        <v>5.9070622210554001E-2</v>
      </c>
      <c r="J188" s="32">
        <v>4.1978590918631499E-3</v>
      </c>
      <c r="K188" s="32">
        <v>0.70936344969199205</v>
      </c>
      <c r="L188" s="32">
        <v>1.2945721334891598</v>
      </c>
      <c r="M188" s="32">
        <v>0</v>
      </c>
      <c r="N188" s="32">
        <v>0</v>
      </c>
      <c r="O188" s="32">
        <v>0.10757542041516999</v>
      </c>
      <c r="P188" s="32">
        <v>2.4301336573511498E-3</v>
      </c>
      <c r="Q188" s="32">
        <v>1.63934426229508E-3</v>
      </c>
      <c r="R188" s="32">
        <v>3.4188034188034198E-2</v>
      </c>
      <c r="S188" s="32">
        <v>9.734431387063941E-2</v>
      </c>
      <c r="T188" s="32">
        <v>3.4058734058734101E-2</v>
      </c>
      <c r="U188" s="32">
        <v>2.8704217536070997</v>
      </c>
      <c r="V188" s="32">
        <v>7.4076102433788302E-2</v>
      </c>
      <c r="W188" s="32">
        <v>7.848693065098819E-2</v>
      </c>
      <c r="X188" s="32">
        <v>0</v>
      </c>
      <c r="Y188" s="32">
        <v>0.46590663885492301</v>
      </c>
      <c r="Z188" s="32">
        <v>0.92356157250715998</v>
      </c>
      <c r="AA188" s="32">
        <v>7.350000000000001E-2</v>
      </c>
      <c r="AB188" s="32">
        <v>3.0399408284023695</v>
      </c>
      <c r="AC188" s="32">
        <v>0.35690293687020902</v>
      </c>
      <c r="AD188" s="32"/>
      <c r="AE188" s="32">
        <v>8.3741396818233102E-2</v>
      </c>
      <c r="AF188" s="32">
        <v>0</v>
      </c>
      <c r="AG188" s="32">
        <v>1.14428378237803E-3</v>
      </c>
      <c r="AH188" s="32">
        <v>4.49375509678527E-2</v>
      </c>
      <c r="AI188" s="32">
        <v>2.7287953513355099</v>
      </c>
      <c r="AJ188" s="32">
        <v>1.4647007128210099E-4</v>
      </c>
      <c r="AK188" s="32">
        <v>0.32399425287356298</v>
      </c>
      <c r="AL188" s="32">
        <v>0.114175281053806</v>
      </c>
      <c r="AM188" s="32">
        <v>1.23184601924759</v>
      </c>
      <c r="AN188" s="32">
        <v>0.44214097248397999</v>
      </c>
      <c r="AO188" s="32">
        <v>8.7190021283967703E-2</v>
      </c>
      <c r="AP188" s="32">
        <v>1.4939893679999101</v>
      </c>
      <c r="AQ188" s="32">
        <v>0.23084027481572603</v>
      </c>
      <c r="AR188" s="32">
        <v>0.25565578465062999</v>
      </c>
      <c r="AS188" s="32">
        <v>0.21980096087851703</v>
      </c>
      <c r="AT188" s="32">
        <v>0.15850903614457801</v>
      </c>
      <c r="AU188" s="32">
        <v>5.7502246181491502E-2</v>
      </c>
      <c r="AV188" s="32">
        <v>4.7174329501915697E-2</v>
      </c>
      <c r="AW188" s="32">
        <v>1.37356701940035</v>
      </c>
      <c r="AX188" s="32">
        <v>7.4624840186562097E-2</v>
      </c>
      <c r="AY188" s="32">
        <v>2.8015564202334598E-3</v>
      </c>
      <c r="AZ188" s="32">
        <v>3.8273116962645403E-3</v>
      </c>
      <c r="BA188" s="32">
        <v>0.66319907940161105</v>
      </c>
      <c r="BB188" s="32">
        <v>0</v>
      </c>
      <c r="BC188" s="32">
        <v>6.5563128854268099E-3</v>
      </c>
      <c r="BD188" s="32"/>
      <c r="BE188" s="32">
        <v>0.13019415176985902</v>
      </c>
      <c r="BF188" s="32">
        <v>0.32772834336561102</v>
      </c>
      <c r="BG188" s="32">
        <v>0.20020841474534301</v>
      </c>
      <c r="BH188" s="32">
        <v>2.1398691408345001E-2</v>
      </c>
      <c r="BI188" s="32">
        <v>0.33633658802329996</v>
      </c>
      <c r="BJ188" s="32">
        <v>7.3722149410222803E-3</v>
      </c>
      <c r="BK188" s="32">
        <v>0.44430758703276002</v>
      </c>
      <c r="BL188" s="32">
        <v>4.97462939011044E-4</v>
      </c>
      <c r="BM188" s="32">
        <v>1.95236204843192</v>
      </c>
      <c r="BN188" s="32">
        <v>0.44513715710723206</v>
      </c>
      <c r="BO188" s="32">
        <v>6.4575645756457606E-2</v>
      </c>
      <c r="BP188" s="32">
        <v>0.13440444925073403</v>
      </c>
      <c r="BQ188" s="32">
        <v>6.3025210084033598E-3</v>
      </c>
      <c r="BR188" s="32">
        <v>4.8639905896191701E-2</v>
      </c>
      <c r="BS188" s="32">
        <v>3.8674633351439398E-2</v>
      </c>
      <c r="BT188" s="32">
        <v>0.73789288910903095</v>
      </c>
      <c r="BU188" s="32">
        <v>0</v>
      </c>
      <c r="BV188" s="32">
        <v>2.5790921595598305E-3</v>
      </c>
      <c r="BW188" s="32">
        <v>1.0989010989011E-2</v>
      </c>
      <c r="BX188" s="32">
        <v>8.9599999999999999E-4</v>
      </c>
      <c r="BY188" s="32">
        <v>0.16225866973309899</v>
      </c>
      <c r="BZ188" s="32">
        <v>2.3094688221709E-2</v>
      </c>
      <c r="CA188" s="32">
        <v>0.48315863032844203</v>
      </c>
      <c r="CB188" s="32">
        <v>0.514229472882757</v>
      </c>
      <c r="CC188" s="32">
        <v>0.122164525826729</v>
      </c>
      <c r="CD188" s="32">
        <v>0.30550907977963698</v>
      </c>
      <c r="CE188" s="32">
        <v>7.8937592867756298E-2</v>
      </c>
      <c r="CF188" s="32">
        <v>4.8780487804878005E-3</v>
      </c>
      <c r="CG188" s="32">
        <v>3.48365158252681</v>
      </c>
      <c r="CH188" s="32">
        <v>3.1555118110236196</v>
      </c>
      <c r="CI188" s="32">
        <v>3.5217970683419E-3</v>
      </c>
      <c r="CJ188" s="32">
        <v>0.109314428336254</v>
      </c>
      <c r="CK188" s="32">
        <v>0.117860128169407</v>
      </c>
    </row>
    <row r="189" spans="1:89" x14ac:dyDescent="0.2">
      <c r="A189" s="2" t="s">
        <v>118</v>
      </c>
      <c r="B189" s="2"/>
      <c r="C189" s="2"/>
      <c r="D189" s="32">
        <v>8.1395348837209301E-3</v>
      </c>
      <c r="E189" s="32">
        <v>7.6389710230632804E-2</v>
      </c>
      <c r="F189" s="32">
        <v>6.0481021959698199E-3</v>
      </c>
      <c r="G189" s="32">
        <v>0.79178317917831798</v>
      </c>
      <c r="H189" s="32">
        <v>8.3333333333333301E-2</v>
      </c>
      <c r="I189" s="32">
        <v>3.6142208526610799E-2</v>
      </c>
      <c r="J189" s="32">
        <v>2.7181488709227797E-3</v>
      </c>
      <c r="K189" s="32">
        <v>3.6588370565046005E-2</v>
      </c>
      <c r="L189" s="32">
        <v>2.30205563841515E-2</v>
      </c>
      <c r="M189" s="32">
        <v>0</v>
      </c>
      <c r="N189" s="32">
        <v>1.1958146487294501E-2</v>
      </c>
      <c r="O189" s="32">
        <v>0.107925104110373</v>
      </c>
      <c r="P189" s="32">
        <v>0</v>
      </c>
      <c r="Q189" s="32">
        <v>0</v>
      </c>
      <c r="R189" s="32">
        <v>0</v>
      </c>
      <c r="S189" s="32">
        <v>1.6455579180918899E-2</v>
      </c>
      <c r="T189" s="32">
        <v>1.72224172224172E-2</v>
      </c>
      <c r="U189" s="32">
        <v>0.46126076089974999</v>
      </c>
      <c r="V189" s="32">
        <v>6.3990003617112198E-2</v>
      </c>
      <c r="W189" s="32">
        <v>0.175691937424789</v>
      </c>
      <c r="X189" s="32">
        <v>8.6186186186186203E-2</v>
      </c>
      <c r="Y189" s="32">
        <v>0.208941277941494</v>
      </c>
      <c r="Z189" s="32">
        <v>0.16607681898615601</v>
      </c>
      <c r="AA189" s="32">
        <v>0.15024999999999999</v>
      </c>
      <c r="AB189" s="32">
        <v>0</v>
      </c>
      <c r="AC189" s="32">
        <v>1.3482350910503098</v>
      </c>
      <c r="AD189" s="32"/>
      <c r="AE189" s="32">
        <v>8.98115762157283E-2</v>
      </c>
      <c r="AF189" s="32">
        <v>5.3554040895813004E-2</v>
      </c>
      <c r="AG189" s="32">
        <v>2.0802995631370903E-4</v>
      </c>
      <c r="AH189" s="32">
        <v>5.6132833422603097E-3</v>
      </c>
      <c r="AI189" s="32">
        <v>2.5098881781337002E-2</v>
      </c>
      <c r="AJ189" s="32">
        <v>2.6758297996783201E-2</v>
      </c>
      <c r="AK189" s="32">
        <v>0</v>
      </c>
      <c r="AL189" s="32">
        <v>1.91691087743492E-2</v>
      </c>
      <c r="AM189" s="32">
        <v>0</v>
      </c>
      <c r="AN189" s="32">
        <v>4.14027490114856</v>
      </c>
      <c r="AO189" s="32">
        <v>0.112626441369888</v>
      </c>
      <c r="AP189" s="32">
        <v>0.88521016232364402</v>
      </c>
      <c r="AQ189" s="32">
        <v>0.34354568256115403</v>
      </c>
      <c r="AR189" s="32">
        <v>1.0878900658459801E-2</v>
      </c>
      <c r="AS189" s="32">
        <v>3.5762942779291504E-3</v>
      </c>
      <c r="AT189" s="32">
        <v>1.1732439433186E-2</v>
      </c>
      <c r="AU189" s="32">
        <v>5.3083643602315003E-2</v>
      </c>
      <c r="AV189" s="32">
        <v>7.8663793103448301E-2</v>
      </c>
      <c r="AW189" s="32">
        <v>8.0678937506888593E-2</v>
      </c>
      <c r="AX189" s="32">
        <v>0.11335147528337899</v>
      </c>
      <c r="AY189" s="32">
        <v>4.0311284046692597E-2</v>
      </c>
      <c r="AZ189" s="32">
        <v>0</v>
      </c>
      <c r="BA189" s="32">
        <v>1.82126023886881E-2</v>
      </c>
      <c r="BB189" s="32">
        <v>2</v>
      </c>
      <c r="BC189" s="32">
        <v>1.3451315960067401E-2</v>
      </c>
      <c r="BD189" s="32"/>
      <c r="BE189" s="32">
        <v>3.19344145850598E-2</v>
      </c>
      <c r="BF189" s="32">
        <v>0.2</v>
      </c>
      <c r="BG189" s="32">
        <v>6.6354410616705703E-3</v>
      </c>
      <c r="BH189" s="32">
        <v>0.23383031213128802</v>
      </c>
      <c r="BI189" s="32">
        <v>0.14115886943512199</v>
      </c>
      <c r="BJ189" s="32">
        <v>0</v>
      </c>
      <c r="BK189" s="32">
        <v>0.170950827511999</v>
      </c>
      <c r="BL189" s="32">
        <v>5.9683676514473306E-4</v>
      </c>
      <c r="BM189" s="32">
        <v>0.19235042056816398</v>
      </c>
      <c r="BN189" s="32">
        <v>0.11708823180144901</v>
      </c>
      <c r="BO189" s="32">
        <v>0.40017479122159599</v>
      </c>
      <c r="BP189" s="32">
        <v>0.41799530342355701</v>
      </c>
      <c r="BQ189" s="32">
        <v>3.00120048019208E-3</v>
      </c>
      <c r="BR189" s="32">
        <v>2.66725481546831E-2</v>
      </c>
      <c r="BS189" s="32">
        <v>1.9984794178342598E-2</v>
      </c>
      <c r="BT189" s="32">
        <v>0.55914379184089102</v>
      </c>
      <c r="BU189" s="32">
        <v>0.10370370370370399</v>
      </c>
      <c r="BV189" s="32">
        <v>2.9745529573590102E-2</v>
      </c>
      <c r="BW189" s="32">
        <v>1.4668133480014701E-3</v>
      </c>
      <c r="BX189" s="32">
        <v>2.6852503036890202E-3</v>
      </c>
      <c r="BY189" s="32">
        <v>0.28043626997222998</v>
      </c>
      <c r="BZ189" s="32">
        <v>4.22751729438893E-2</v>
      </c>
      <c r="CA189" s="32">
        <v>0.118805090595468</v>
      </c>
      <c r="CB189" s="32">
        <v>8.344379455140391E-2</v>
      </c>
      <c r="CC189" s="32">
        <v>1.6615216996549803E-2</v>
      </c>
      <c r="CD189" s="32">
        <v>1.9186852622135202E-2</v>
      </c>
      <c r="CE189" s="32">
        <v>0.14180906389301601</v>
      </c>
      <c r="CF189" s="32">
        <v>0.206936084838062</v>
      </c>
      <c r="CG189" s="32">
        <v>0</v>
      </c>
      <c r="CH189" s="32">
        <v>0</v>
      </c>
      <c r="CI189" s="32">
        <v>2.96426702193462E-2</v>
      </c>
      <c r="CJ189" s="32">
        <v>1.3528210297355401E-3</v>
      </c>
      <c r="CK189" s="32">
        <v>1.9926147843656403E-2</v>
      </c>
    </row>
    <row r="190" spans="1:89" x14ac:dyDescent="0.2">
      <c r="A190" s="2" t="s">
        <v>119</v>
      </c>
      <c r="B190" s="2"/>
      <c r="C190" s="2"/>
      <c r="D190" s="32">
        <v>0.39883720930232602</v>
      </c>
      <c r="E190" s="32">
        <v>6.26117011063025E-2</v>
      </c>
      <c r="F190" s="32">
        <v>0.14150863408981701</v>
      </c>
      <c r="G190" s="32">
        <v>5.7942918686052801E-2</v>
      </c>
      <c r="H190" s="32">
        <v>0.28083333333333299</v>
      </c>
      <c r="I190" s="32">
        <v>5.5396261039110002E-2</v>
      </c>
      <c r="J190" s="32">
        <v>6.2726512405910208E-4</v>
      </c>
      <c r="K190" s="32">
        <v>2.8208918452820902E-2</v>
      </c>
      <c r="L190" s="32">
        <v>2.5858716785482801E-2</v>
      </c>
      <c r="M190" s="32">
        <v>0</v>
      </c>
      <c r="N190" s="32">
        <v>0</v>
      </c>
      <c r="O190" s="32">
        <v>1.61808182598468E-2</v>
      </c>
      <c r="P190" s="32">
        <v>0.5</v>
      </c>
      <c r="Q190" s="32">
        <v>0</v>
      </c>
      <c r="R190" s="32">
        <v>0</v>
      </c>
      <c r="S190" s="32">
        <v>9.5669874167283508E-2</v>
      </c>
      <c r="T190" s="32">
        <v>9.7905697905697905E-2</v>
      </c>
      <c r="U190" s="32">
        <v>5.5802332037756801E-2</v>
      </c>
      <c r="V190" s="32">
        <v>4.4062561608727104E-2</v>
      </c>
      <c r="W190" s="32">
        <v>0.39619572903408301</v>
      </c>
      <c r="X190" s="32">
        <v>0</v>
      </c>
      <c r="Y190" s="32">
        <v>0.99705512659364304</v>
      </c>
      <c r="Z190" s="32">
        <v>1.9586432918899199</v>
      </c>
      <c r="AA190" s="32">
        <v>2E-3</v>
      </c>
      <c r="AB190" s="32">
        <v>0</v>
      </c>
      <c r="AC190" s="32">
        <v>0.36637671173886799</v>
      </c>
      <c r="AD190" s="32"/>
      <c r="AE190" s="32">
        <v>0.11093309263229199</v>
      </c>
      <c r="AF190" s="32">
        <v>6.4913988964621907E-4</v>
      </c>
      <c r="AG190" s="32">
        <v>6.6362031363589202E-2</v>
      </c>
      <c r="AH190" s="32">
        <v>0.239864937063236</v>
      </c>
      <c r="AI190" s="32">
        <v>0.407430884002145</v>
      </c>
      <c r="AJ190" s="32">
        <v>1.0225944682508801E-3</v>
      </c>
      <c r="AK190" s="32">
        <v>3.5</v>
      </c>
      <c r="AL190" s="32">
        <v>8.2263597333390892E-2</v>
      </c>
      <c r="AM190" s="32">
        <v>0</v>
      </c>
      <c r="AN190" s="32">
        <v>1.6942771084337302E-3</v>
      </c>
      <c r="AO190" s="32">
        <v>0.11629395593123</v>
      </c>
      <c r="AP190" s="32">
        <v>0.58453161785859598</v>
      </c>
      <c r="AQ190" s="32">
        <v>3.5910629940659307E-2</v>
      </c>
      <c r="AR190" s="32">
        <v>5.4585777650593796E-2</v>
      </c>
      <c r="AS190" s="32">
        <v>1.36222752043597</v>
      </c>
      <c r="AT190" s="32">
        <v>1.13614628361578E-2</v>
      </c>
      <c r="AU190" s="32">
        <v>0.41003337095745201</v>
      </c>
      <c r="AV190" s="32">
        <v>0.46012931034482801</v>
      </c>
      <c r="AW190" s="32">
        <v>3.1845730027548202E-2</v>
      </c>
      <c r="AX190" s="32">
        <v>7.6017627690044109E-2</v>
      </c>
      <c r="AY190" s="32">
        <v>4.6692607003891097E-4</v>
      </c>
      <c r="AZ190" s="32">
        <v>1.3751909563092</v>
      </c>
      <c r="BA190" s="32">
        <v>0.37503409400854598</v>
      </c>
      <c r="BB190" s="32">
        <v>0</v>
      </c>
      <c r="BC190" s="32">
        <v>5.9920969100213809E-3</v>
      </c>
      <c r="BD190" s="32"/>
      <c r="BE190" s="32">
        <v>9.0801467976796502E-2</v>
      </c>
      <c r="BF190" s="32">
        <v>0.19482555860446901</v>
      </c>
      <c r="BG190" s="32">
        <v>0.14740932642486998</v>
      </c>
      <c r="BH190" s="32">
        <v>0.55765311594980205</v>
      </c>
      <c r="BI190" s="32">
        <v>3.7321580202984102E-2</v>
      </c>
      <c r="BJ190" s="32">
        <v>0.77457404980340794</v>
      </c>
      <c r="BK190" s="32">
        <v>3.35216508218266E-2</v>
      </c>
      <c r="BL190" s="32">
        <v>2.7604011518220603E-2</v>
      </c>
      <c r="BM190" s="32">
        <v>1.49892933618844E-2</v>
      </c>
      <c r="BN190" s="32">
        <v>2.27605589201599E-2</v>
      </c>
      <c r="BO190" s="32">
        <v>0.10264128957079</v>
      </c>
      <c r="BP190" s="32">
        <v>0.69741070325052501</v>
      </c>
      <c r="BQ190" s="32">
        <v>3.2914422501496101E-3</v>
      </c>
      <c r="BR190" s="32">
        <v>0.32621673283340702</v>
      </c>
      <c r="BS190" s="32">
        <v>0.18154180238870801</v>
      </c>
      <c r="BT190" s="32">
        <v>5.9994212638043699E-2</v>
      </c>
      <c r="BU190" s="32">
        <v>2.2222222222222201E-3</v>
      </c>
      <c r="BV190" s="32">
        <v>6.8799449604403206E-4</v>
      </c>
      <c r="BW190" s="32">
        <v>0.116954762780434</v>
      </c>
      <c r="BX190" s="32">
        <v>8.2918739635157602E-3</v>
      </c>
      <c r="BY190" s="32">
        <v>0.22070379227878401</v>
      </c>
      <c r="BZ190" s="32">
        <v>4.0925812385039902E-2</v>
      </c>
      <c r="CA190" s="32">
        <v>0.10480413655582499</v>
      </c>
      <c r="CB190" s="32">
        <v>0.112788632326821</v>
      </c>
      <c r="CC190" s="32">
        <v>4.8140439779205499E-2</v>
      </c>
      <c r="CD190" s="32">
        <v>2.1112696148359499E-2</v>
      </c>
      <c r="CE190" s="32">
        <v>1.3833441648872001E-2</v>
      </c>
      <c r="CF190" s="32">
        <v>0</v>
      </c>
      <c r="CG190" s="32">
        <v>0</v>
      </c>
      <c r="CH190" s="32">
        <v>4.8720472440944899E-2</v>
      </c>
      <c r="CI190" s="32">
        <v>4.1336057395353299E-3</v>
      </c>
      <c r="CJ190" s="32">
        <v>1.7665497821698E-2</v>
      </c>
      <c r="CK190" s="32">
        <v>4.7979973576246409E-3</v>
      </c>
    </row>
    <row r="191" spans="1:89" x14ac:dyDescent="0.2">
      <c r="A191" s="2" t="s">
        <v>120</v>
      </c>
      <c r="B191" s="2"/>
      <c r="C191" s="2"/>
      <c r="D191" s="32">
        <v>6.3372093023255804E-2</v>
      </c>
      <c r="E191" s="32">
        <v>0.398022286178142</v>
      </c>
      <c r="F191" s="32">
        <v>0.425741175140604</v>
      </c>
      <c r="G191" s="32">
        <v>5.3145802018466803E-2</v>
      </c>
      <c r="H191" s="32">
        <v>7.2527777777777802E-2</v>
      </c>
      <c r="I191" s="32">
        <v>0.22171361310467699</v>
      </c>
      <c r="J191" s="32">
        <v>1.39392249790912E-4</v>
      </c>
      <c r="K191" s="32">
        <v>0.17178165992650801</v>
      </c>
      <c r="L191" s="32">
        <v>0.80726238935194206</v>
      </c>
      <c r="M191" s="32">
        <v>6.4195153265928406E-4</v>
      </c>
      <c r="N191" s="32">
        <v>3.9947683109118097</v>
      </c>
      <c r="O191" s="32">
        <v>0.39339415710334702</v>
      </c>
      <c r="P191" s="32">
        <v>0.2</v>
      </c>
      <c r="Q191" s="32">
        <v>6.5146579804560298E-3</v>
      </c>
      <c r="R191" s="32">
        <v>0</v>
      </c>
      <c r="S191" s="32">
        <v>0.61797648801258909</v>
      </c>
      <c r="T191" s="32">
        <v>0.261542061542062</v>
      </c>
      <c r="U191" s="32">
        <v>1.61914008321775</v>
      </c>
      <c r="V191" s="32">
        <v>0.27045885807718201</v>
      </c>
      <c r="W191" s="32">
        <v>0.46392771424537599</v>
      </c>
      <c r="X191" s="32">
        <v>9.7297297297297303E-2</v>
      </c>
      <c r="Y191" s="32">
        <v>0.28991385498923206</v>
      </c>
      <c r="Z191" s="32">
        <v>0.16132050948791302</v>
      </c>
      <c r="AA191" s="32">
        <v>1E-3</v>
      </c>
      <c r="AB191" s="32">
        <v>1.4771048744460899E-3</v>
      </c>
      <c r="AC191" s="32">
        <v>0.94741832600637899</v>
      </c>
      <c r="AD191" s="32"/>
      <c r="AE191" s="32">
        <v>0.86963782015118996</v>
      </c>
      <c r="AF191" s="32">
        <v>3.9546191247974101E-2</v>
      </c>
      <c r="AG191" s="32">
        <v>3.7728026533996699E-2</v>
      </c>
      <c r="AH191" s="32">
        <v>2.6926192811154197E-2</v>
      </c>
      <c r="AI191" s="32">
        <v>1.9081389118893399</v>
      </c>
      <c r="AJ191" s="32">
        <v>0.46344545984833801</v>
      </c>
      <c r="AK191" s="32">
        <v>3</v>
      </c>
      <c r="AL191" s="32">
        <v>0.18517863612055102</v>
      </c>
      <c r="AM191" s="32">
        <v>0</v>
      </c>
      <c r="AN191" s="32">
        <v>8.4586466165413494E-3</v>
      </c>
      <c r="AO191" s="32">
        <v>0.41055111540129102</v>
      </c>
      <c r="AP191" s="32">
        <v>1.8296368005842398</v>
      </c>
      <c r="AQ191" s="32">
        <v>6.2149953561678503E-2</v>
      </c>
      <c r="AR191" s="32">
        <v>1.0221586847748401E-2</v>
      </c>
      <c r="AS191" s="32">
        <v>0.16212534059945502</v>
      </c>
      <c r="AT191" s="32">
        <v>0.129126027921209</v>
      </c>
      <c r="AU191" s="32">
        <v>0.29450242540055899</v>
      </c>
      <c r="AV191" s="32">
        <v>0.25095785440613</v>
      </c>
      <c r="AW191" s="32">
        <v>1.9112458654906299</v>
      </c>
      <c r="AX191" s="32">
        <v>0.516581313791453</v>
      </c>
      <c r="AY191" s="32">
        <v>0.38225680933852102</v>
      </c>
      <c r="AZ191" s="32">
        <v>0</v>
      </c>
      <c r="BA191" s="32">
        <v>0.164160231224315</v>
      </c>
      <c r="BB191" s="32">
        <v>3.0769230769230802E-2</v>
      </c>
      <c r="BC191" s="32">
        <v>8.7688076363048109E-3</v>
      </c>
      <c r="BD191" s="32"/>
      <c r="BE191" s="32">
        <v>0.100242689712324</v>
      </c>
      <c r="BF191" s="32">
        <v>0.436598577302095</v>
      </c>
      <c r="BG191" s="32">
        <v>0.90134819808140998</v>
      </c>
      <c r="BH191" s="32">
        <v>0.83288640995387808</v>
      </c>
      <c r="BI191" s="32">
        <v>0.14071408353887799</v>
      </c>
      <c r="BJ191" s="32">
        <v>0.19659239842726101</v>
      </c>
      <c r="BK191" s="32">
        <v>0.39242080869698603</v>
      </c>
      <c r="BL191" s="32">
        <v>9.9176832291976587E-4</v>
      </c>
      <c r="BM191" s="32">
        <v>0.40198255352894502</v>
      </c>
      <c r="BN191" s="32">
        <v>0.47460713296124801</v>
      </c>
      <c r="BO191" s="32">
        <v>0.15488444358127801</v>
      </c>
      <c r="BP191" s="32">
        <v>0.36657398826073501</v>
      </c>
      <c r="BQ191" s="32">
        <v>1.79586950014966E-3</v>
      </c>
      <c r="BR191" s="32">
        <v>2.4555212468754601E-2</v>
      </c>
      <c r="BS191" s="32">
        <v>0.51357220412595006</v>
      </c>
      <c r="BT191" s="32">
        <v>0.238134607931792</v>
      </c>
      <c r="BU191" s="32">
        <v>2.3209876543209901E-2</v>
      </c>
      <c r="BV191" s="32">
        <v>1.18699466712541E-2</v>
      </c>
      <c r="BW191" s="32">
        <v>4.1330645161290303</v>
      </c>
      <c r="BX191" s="32">
        <v>3.7819941423659804E-2</v>
      </c>
      <c r="BY191" s="32">
        <v>0.60959523857398501</v>
      </c>
      <c r="BZ191" s="32">
        <v>0.111689106487148</v>
      </c>
      <c r="CA191" s="32">
        <v>0.44939020615365599</v>
      </c>
      <c r="CB191" s="32">
        <v>0.58812711966214803</v>
      </c>
      <c r="CC191" s="32">
        <v>0.22382541257101601</v>
      </c>
      <c r="CD191" s="32">
        <v>0.25373620556256904</v>
      </c>
      <c r="CE191" s="32">
        <v>0.17288938422958999</v>
      </c>
      <c r="CF191" s="32">
        <v>1.4044138721696801E-2</v>
      </c>
      <c r="CG191" s="32">
        <v>1.8224420723769901E-3</v>
      </c>
      <c r="CH191" s="32">
        <v>1.9685039370078698E-2</v>
      </c>
      <c r="CI191" s="32">
        <v>5.2576634715763501E-2</v>
      </c>
      <c r="CJ191" s="32">
        <v>0.37248972012203202</v>
      </c>
      <c r="CK191" s="32">
        <v>1.1472674176053401E-2</v>
      </c>
    </row>
    <row r="192" spans="1:89" x14ac:dyDescent="0.2">
      <c r="A192" s="2" t="s">
        <v>121</v>
      </c>
      <c r="B192" s="2"/>
      <c r="C192" s="2"/>
      <c r="D192" s="32">
        <v>0.232558139534884</v>
      </c>
      <c r="E192" s="32">
        <v>0.15106938077620399</v>
      </c>
      <c r="F192" s="32">
        <v>0.114998728202809</v>
      </c>
      <c r="G192" s="32">
        <v>2.4439918533604901E-2</v>
      </c>
      <c r="H192" s="32">
        <v>0.32102777777777797</v>
      </c>
      <c r="I192" s="32">
        <v>5.1411109113787504E-2</v>
      </c>
      <c r="J192" s="32">
        <v>1.1678316838535499</v>
      </c>
      <c r="K192" s="32">
        <v>1.85698163537499E-2</v>
      </c>
      <c r="L192" s="32">
        <v>9.16920287508904E-2</v>
      </c>
      <c r="M192" s="32">
        <v>3.3846647417388499E-2</v>
      </c>
      <c r="N192" s="32">
        <v>5.0044843049327401</v>
      </c>
      <c r="O192" s="32">
        <v>0.334170454906698</v>
      </c>
      <c r="P192" s="32">
        <v>2.6086956521739101E-2</v>
      </c>
      <c r="Q192" s="32">
        <v>2.92682926829268E-2</v>
      </c>
      <c r="R192" s="32">
        <v>0</v>
      </c>
      <c r="S192" s="32">
        <v>5.24562864279767E-2</v>
      </c>
      <c r="T192" s="32">
        <v>9.0827190827190804E-2</v>
      </c>
      <c r="U192" s="32">
        <v>0.80471567267683797</v>
      </c>
      <c r="V192" s="32">
        <v>5.3289067072136896E-2</v>
      </c>
      <c r="W192" s="32">
        <v>2.72958104104951E-2</v>
      </c>
      <c r="X192" s="32">
        <v>9.0090090090090107E-3</v>
      </c>
      <c r="Y192" s="32">
        <v>2.3639559493489302E-2</v>
      </c>
      <c r="Z192" s="32">
        <v>5.5783514257518305E-2</v>
      </c>
      <c r="AA192" s="32">
        <v>7.4999999999999997E-3</v>
      </c>
      <c r="AB192" s="32">
        <v>0</v>
      </c>
      <c r="AC192" s="32">
        <v>0.38951987609705702</v>
      </c>
      <c r="AD192" s="32"/>
      <c r="AE192" s="32">
        <v>0.267719733724473</v>
      </c>
      <c r="AF192" s="32">
        <v>3.8961038961039E-3</v>
      </c>
      <c r="AG192" s="32">
        <v>1.1284812092349101E-2</v>
      </c>
      <c r="AH192" s="32">
        <v>1.5620344754203E-2</v>
      </c>
      <c r="AI192" s="32">
        <v>0.12184914841849101</v>
      </c>
      <c r="AJ192" s="32">
        <v>5.9743539926170597E-3</v>
      </c>
      <c r="AK192" s="32">
        <v>2.5143678160919501E-3</v>
      </c>
      <c r="AL192" s="32">
        <v>4.5505368174302702E-2</v>
      </c>
      <c r="AM192" s="32">
        <v>6.90250215703192E-3</v>
      </c>
      <c r="AN192" s="32">
        <v>2.5866916588566099E-2</v>
      </c>
      <c r="AO192" s="32">
        <v>4.4644749066844902E-2</v>
      </c>
      <c r="AP192" s="32">
        <v>1.3363287626579199</v>
      </c>
      <c r="AQ192" s="32">
        <v>2.7780898876404499E-2</v>
      </c>
      <c r="AR192" s="32">
        <v>9.249463902787701E-2</v>
      </c>
      <c r="AS192" s="32">
        <v>0.119520547945205</v>
      </c>
      <c r="AT192" s="32">
        <v>5.8542184809642307E-3</v>
      </c>
      <c r="AU192" s="32">
        <v>7.2837558547651407E-2</v>
      </c>
      <c r="AV192" s="32">
        <v>0.57686781609195403</v>
      </c>
      <c r="AW192" s="32">
        <v>1.90220507166483</v>
      </c>
      <c r="AX192" s="32">
        <v>8.7702757719256896E-2</v>
      </c>
      <c r="AY192" s="32">
        <v>2.0233463035019502E-3</v>
      </c>
      <c r="AZ192" s="32">
        <v>1.2488577520560502E-2</v>
      </c>
      <c r="BA192" s="32">
        <v>3.2883490778227602E-2</v>
      </c>
      <c r="BB192" s="32">
        <v>1</v>
      </c>
      <c r="BC192" s="32">
        <v>7.17726552649445E-3</v>
      </c>
      <c r="BD192" s="32"/>
      <c r="BE192" s="32">
        <v>8.2751272641174406E-2</v>
      </c>
      <c r="BF192" s="32">
        <v>0.86152343750000004</v>
      </c>
      <c r="BG192" s="32">
        <v>1.5325177076625901E-2</v>
      </c>
      <c r="BH192" s="32">
        <v>1.6250134077013801E-2</v>
      </c>
      <c r="BI192" s="32">
        <v>0.10120187410878</v>
      </c>
      <c r="BJ192" s="32">
        <v>1.6382699868938401E-4</v>
      </c>
      <c r="BK192" s="32">
        <v>3.9757274952406801E-2</v>
      </c>
      <c r="BL192" s="32">
        <v>8.0357142857142797E-3</v>
      </c>
      <c r="BM192" s="32">
        <v>0.22152700776176101</v>
      </c>
      <c r="BN192" s="32">
        <v>0.12447056960772701</v>
      </c>
      <c r="BO192" s="32">
        <v>0.85599145465138904</v>
      </c>
      <c r="BP192" s="32">
        <v>0.116786067193676</v>
      </c>
      <c r="BQ192" s="32">
        <v>0.53053998229566202</v>
      </c>
      <c r="BR192" s="32">
        <v>0.25784443464196399</v>
      </c>
      <c r="BS192" s="32">
        <v>0.44390137938524998</v>
      </c>
      <c r="BT192" s="32">
        <v>0.121433966150572</v>
      </c>
      <c r="BU192" s="32">
        <v>9.6296296296296303E-3</v>
      </c>
      <c r="BV192" s="32">
        <v>0.37310866574965595</v>
      </c>
      <c r="BW192" s="32">
        <v>4.4354838709677401E-2</v>
      </c>
      <c r="BX192" s="32">
        <v>0.40749682337992399</v>
      </c>
      <c r="BY192" s="32">
        <v>0.25808663386303099</v>
      </c>
      <c r="BZ192" s="32">
        <v>8.5308056872037893E-2</v>
      </c>
      <c r="CA192" s="32">
        <v>8.22174880350304E-2</v>
      </c>
      <c r="CB192" s="32">
        <v>0.12827012776313101</v>
      </c>
      <c r="CC192" s="32">
        <v>9.0508718317454606E-2</v>
      </c>
      <c r="CD192" s="32">
        <v>2.3818717609998999E-2</v>
      </c>
      <c r="CE192" s="32">
        <v>0.17364657814095999</v>
      </c>
      <c r="CF192" s="32">
        <v>6.8454078722190509E-3</v>
      </c>
      <c r="CG192" s="32">
        <v>1.5835929387331301E-2</v>
      </c>
      <c r="CH192" s="32">
        <v>0</v>
      </c>
      <c r="CI192" s="32">
        <v>8.9868508182764199E-3</v>
      </c>
      <c r="CJ192" s="32">
        <v>4.2721225452521702E-2</v>
      </c>
      <c r="CK192" s="32">
        <v>9.064998262078551E-2</v>
      </c>
    </row>
    <row r="193" spans="1:96" x14ac:dyDescent="0.2">
      <c r="A193" s="2" t="s">
        <v>122</v>
      </c>
      <c r="B193" s="2"/>
      <c r="C193" s="2"/>
      <c r="D193" s="32">
        <v>4.0581395348837201</v>
      </c>
      <c r="E193" s="32">
        <v>0.22436256448047201</v>
      </c>
      <c r="F193" s="32">
        <v>0.17889947149761201</v>
      </c>
      <c r="G193" s="32">
        <v>2.5726230035373599E-2</v>
      </c>
      <c r="H193" s="32">
        <v>6.8611111111111104E-3</v>
      </c>
      <c r="I193" s="32">
        <v>8.30614641785202E-2</v>
      </c>
      <c r="J193" s="32">
        <v>2.3531040210395199E-3</v>
      </c>
      <c r="K193" s="32">
        <v>5.9581188342186807E-2</v>
      </c>
      <c r="L193" s="32">
        <v>1.8646811265781799E-2</v>
      </c>
      <c r="M193" s="32">
        <v>1.26582278481013E-2</v>
      </c>
      <c r="N193" s="32">
        <v>1.5695067264574002E-2</v>
      </c>
      <c r="O193" s="32">
        <v>0.28171790062625202</v>
      </c>
      <c r="P193" s="32">
        <v>0.28571428571428598</v>
      </c>
      <c r="Q193" s="32">
        <v>8.0993520518358505E-3</v>
      </c>
      <c r="R193" s="32">
        <v>0</v>
      </c>
      <c r="S193" s="32">
        <v>0.23644955063467102</v>
      </c>
      <c r="T193" s="32">
        <v>0.20060840060840099</v>
      </c>
      <c r="U193" s="32">
        <v>3.9079822616408001E-2</v>
      </c>
      <c r="V193" s="32">
        <v>4.6728257963121599E-2</v>
      </c>
      <c r="W193" s="32">
        <v>0.34911909795630702</v>
      </c>
      <c r="X193" s="32">
        <v>7.5075075075075109E-3</v>
      </c>
      <c r="Y193" s="32">
        <v>0.23127105885726601</v>
      </c>
      <c r="Z193" s="32">
        <v>0.111255254008614</v>
      </c>
      <c r="AA193" s="32">
        <v>3.9E-2</v>
      </c>
      <c r="AB193" s="32">
        <v>1.4771048744460899E-3</v>
      </c>
      <c r="AC193" s="32">
        <v>0.83153998450546607</v>
      </c>
      <c r="AD193" s="32"/>
      <c r="AE193" s="32">
        <v>5.9325284892248704E-2</v>
      </c>
      <c r="AF193" s="32">
        <v>2.2749431264218401E-2</v>
      </c>
      <c r="AG193" s="32">
        <v>0.70087855297157597</v>
      </c>
      <c r="AH193" s="32">
        <v>5.5333701516632E-2</v>
      </c>
      <c r="AI193" s="32">
        <v>0.71522405488249896</v>
      </c>
      <c r="AJ193" s="32">
        <v>2.6679602231384899E-3</v>
      </c>
      <c r="AK193" s="32">
        <v>0.18857758620689699</v>
      </c>
      <c r="AL193" s="32">
        <v>7.3342042970417395E-2</v>
      </c>
      <c r="AM193" s="32">
        <v>3.5700692041522499</v>
      </c>
      <c r="AN193" s="32">
        <v>2.9538231445129903E-2</v>
      </c>
      <c r="AO193" s="32">
        <v>5.8898909940306304E-2</v>
      </c>
      <c r="AP193" s="32">
        <v>1.16799099159447</v>
      </c>
      <c r="AQ193" s="32">
        <v>0.317725928498511</v>
      </c>
      <c r="AR193" s="32">
        <v>8.5160740898445799E-3</v>
      </c>
      <c r="AS193" s="32">
        <v>9.0753424657534203E-3</v>
      </c>
      <c r="AT193" s="32">
        <v>7.4156271523685591E-2</v>
      </c>
      <c r="AU193" s="32">
        <v>3.5371227008092199E-2</v>
      </c>
      <c r="AV193" s="32">
        <v>0.264846743295019</v>
      </c>
      <c r="AW193" s="32">
        <v>4.4781170763973099</v>
      </c>
      <c r="AX193" s="32">
        <v>0.30275629075689098</v>
      </c>
      <c r="AY193" s="32">
        <v>3.5797665369649801E-3</v>
      </c>
      <c r="AZ193" s="32">
        <v>0</v>
      </c>
      <c r="BA193" s="32">
        <v>8.2810204354214004E-3</v>
      </c>
      <c r="BB193" s="32">
        <v>0</v>
      </c>
      <c r="BC193" s="32">
        <v>1.1554723558080201E-2</v>
      </c>
      <c r="BD193" s="32"/>
      <c r="BE193" s="32">
        <v>2.3736237717532901E-2</v>
      </c>
      <c r="BF193" s="32">
        <v>2.2654775079747402E-2</v>
      </c>
      <c r="BG193" s="32">
        <v>3.7825974696617602E-2</v>
      </c>
      <c r="BH193" s="32">
        <v>5.6044191783760598E-2</v>
      </c>
      <c r="BI193" s="32">
        <v>4.2737828478305102E-2</v>
      </c>
      <c r="BJ193" s="32">
        <v>3.2765399737876802E-4</v>
      </c>
      <c r="BK193" s="32">
        <v>2.9642826843132301E-2</v>
      </c>
      <c r="BL193" s="32">
        <v>3.27186198691255E-3</v>
      </c>
      <c r="BM193" s="32">
        <v>1.6481525437138997</v>
      </c>
      <c r="BN193" s="32">
        <v>0.12112575703598101</v>
      </c>
      <c r="BO193" s="32">
        <v>3.8842493688094799E-4</v>
      </c>
      <c r="BP193" s="32">
        <v>3.2067901234567903E-2</v>
      </c>
      <c r="BQ193" s="32">
        <v>0</v>
      </c>
      <c r="BR193" s="32">
        <v>0.183237759153066</v>
      </c>
      <c r="BS193" s="32">
        <v>1.5641972626547901E-2</v>
      </c>
      <c r="BT193" s="32">
        <v>0.14474719822054899</v>
      </c>
      <c r="BU193" s="32">
        <v>2.0232098765432101</v>
      </c>
      <c r="BV193" s="32">
        <v>0.25871843325888999</v>
      </c>
      <c r="BW193" s="32">
        <v>5.6122448979591802E-2</v>
      </c>
      <c r="BX193" s="32">
        <v>2.6604167986317897E-3</v>
      </c>
      <c r="BY193" s="32">
        <v>3.2360380615891103E-2</v>
      </c>
      <c r="BZ193" s="32">
        <v>1.7867276887871899</v>
      </c>
      <c r="CA193" s="32">
        <v>0.19473264754933101</v>
      </c>
      <c r="CB193" s="32">
        <v>0.21828598798865201</v>
      </c>
      <c r="CC193" s="32">
        <v>1.82730204227875E-2</v>
      </c>
      <c r="CD193" s="32">
        <v>0.18227150183447199</v>
      </c>
      <c r="CE193" s="32">
        <v>4.2152174922241305E-2</v>
      </c>
      <c r="CF193" s="32">
        <v>7.1550741163055903E-2</v>
      </c>
      <c r="CG193" s="32">
        <v>0.13611615245009098</v>
      </c>
      <c r="CH193" s="32">
        <v>1.8208661417322802E-2</v>
      </c>
      <c r="CI193" s="32">
        <v>4.7088272800264501E-2</v>
      </c>
      <c r="CJ193" s="32">
        <v>6.3468556619241598E-2</v>
      </c>
      <c r="CK193" s="32">
        <v>2.60688216892596E-2</v>
      </c>
    </row>
    <row r="194" spans="1:96" x14ac:dyDescent="0.2">
      <c r="A194" s="2" t="s">
        <v>123</v>
      </c>
      <c r="B194" s="2"/>
      <c r="C194" s="2"/>
      <c r="D194" s="32">
        <v>5.8720930232558102E-2</v>
      </c>
      <c r="E194" s="32">
        <v>0.117602863835241</v>
      </c>
      <c r="F194" s="32">
        <v>0.17813639318316701</v>
      </c>
      <c r="G194" s="32">
        <v>0.18913696865607599</v>
      </c>
      <c r="H194" s="32">
        <v>2.0555555555555598E-2</v>
      </c>
      <c r="I194" s="32">
        <v>0.23969177133734099</v>
      </c>
      <c r="J194" s="32">
        <v>0.25953353173230004</v>
      </c>
      <c r="K194" s="32">
        <v>0.31675516103241097</v>
      </c>
      <c r="L194" s="32">
        <v>0.86005039736382993</v>
      </c>
      <c r="M194" s="32">
        <v>4.3985924504158697E-2</v>
      </c>
      <c r="N194" s="32">
        <v>0.160687593423019</v>
      </c>
      <c r="O194" s="32">
        <v>6.3292748831738604E-2</v>
      </c>
      <c r="P194" s="32">
        <v>0.88888888888888895</v>
      </c>
      <c r="Q194" s="32">
        <v>2.5668449197861001E-2</v>
      </c>
      <c r="R194" s="32">
        <v>0</v>
      </c>
      <c r="S194" s="32">
        <v>4.9168207024029603E-2</v>
      </c>
      <c r="T194" s="32">
        <v>3.4047034047033999E-2</v>
      </c>
      <c r="U194" s="32">
        <v>0.18736141906873602</v>
      </c>
      <c r="V194" s="32">
        <v>2.3407759683242602E-2</v>
      </c>
      <c r="W194" s="32">
        <v>1.3380281690140801E-3</v>
      </c>
      <c r="X194" s="32">
        <v>0.34234234234234201</v>
      </c>
      <c r="Y194" s="32">
        <v>9.7407248245237089E-3</v>
      </c>
      <c r="Z194" s="32">
        <v>0.26507335787236197</v>
      </c>
      <c r="AA194" s="32">
        <v>2.1000000000000001E-2</v>
      </c>
      <c r="AB194" s="32">
        <v>0</v>
      </c>
      <c r="AC194" s="32">
        <v>0.443688651627346</v>
      </c>
      <c r="AD194" s="32"/>
      <c r="AE194" s="32">
        <v>0.22089585918989099</v>
      </c>
      <c r="AF194" s="32">
        <v>9.9576960624796609E-2</v>
      </c>
      <c r="AG194" s="32">
        <v>0.11008325624421801</v>
      </c>
      <c r="AH194" s="32">
        <v>7.2552262222787614E-2</v>
      </c>
      <c r="AI194" s="32">
        <v>0.27050415674072598</v>
      </c>
      <c r="AJ194" s="32">
        <v>1.23079905024955E-2</v>
      </c>
      <c r="AK194" s="32">
        <v>0</v>
      </c>
      <c r="AL194" s="32">
        <v>0.12333364929726701</v>
      </c>
      <c r="AM194" s="32">
        <v>0</v>
      </c>
      <c r="AN194" s="32">
        <v>1.0280373831775701E-2</v>
      </c>
      <c r="AO194" s="32">
        <v>7.019853641988269E-2</v>
      </c>
      <c r="AP194" s="32">
        <v>0.93343346141595707</v>
      </c>
      <c r="AQ194" s="32">
        <v>5.1510746001996802E-2</v>
      </c>
      <c r="AR194" s="32">
        <v>7.1818891491022593E-2</v>
      </c>
      <c r="AS194" s="32">
        <v>0.52671232876712304</v>
      </c>
      <c r="AT194" s="32">
        <v>5.4097116843702601E-2</v>
      </c>
      <c r="AU194" s="32">
        <v>2.6389853430315399E-2</v>
      </c>
      <c r="AV194" s="32">
        <v>6.1063218390804601E-3</v>
      </c>
      <c r="AW194" s="32">
        <v>0.79808222197729506</v>
      </c>
      <c r="AX194" s="32">
        <v>9.4073867735184696E-2</v>
      </c>
      <c r="AY194" s="32">
        <v>7.78210116731518E-4</v>
      </c>
      <c r="AZ194" s="32">
        <v>6.6859139948336104E-3</v>
      </c>
      <c r="BA194" s="32">
        <v>5.5966022209441198E-2</v>
      </c>
      <c r="BB194" s="32">
        <v>1.5228426395939101</v>
      </c>
      <c r="BC194" s="32">
        <v>9.4977462974887312E-3</v>
      </c>
      <c r="BD194" s="32"/>
      <c r="BE194" s="32">
        <v>0.109299159464899</v>
      </c>
      <c r="BF194" s="32">
        <v>8.8027025271227202E-2</v>
      </c>
      <c r="BG194" s="32">
        <v>7.4983922829581995E-2</v>
      </c>
      <c r="BH194" s="32">
        <v>1.7376380993242499E-2</v>
      </c>
      <c r="BI194" s="32">
        <v>1.5196577714402099E-2</v>
      </c>
      <c r="BJ194" s="32">
        <v>2.7241153342070796</v>
      </c>
      <c r="BK194" s="32">
        <v>3.2644362504651398E-3</v>
      </c>
      <c r="BL194" s="32">
        <v>1.51019600079192</v>
      </c>
      <c r="BM194" s="32">
        <v>0.23565217391304299</v>
      </c>
      <c r="BN194" s="32">
        <v>5.9494121838261506E-2</v>
      </c>
      <c r="BO194" s="32">
        <v>1.0681685764226101E-2</v>
      </c>
      <c r="BP194" s="32">
        <v>1.16020480552728</v>
      </c>
      <c r="BQ194" s="32">
        <v>1.1189634864546501E-2</v>
      </c>
      <c r="BR194" s="32">
        <v>0.23414203793559801</v>
      </c>
      <c r="BS194" s="32">
        <v>0.39665108187452397</v>
      </c>
      <c r="BT194" s="32">
        <v>0.10740617337741701</v>
      </c>
      <c r="BU194" s="32">
        <v>0</v>
      </c>
      <c r="BV194" s="32">
        <v>4.8101700738704695E-3</v>
      </c>
      <c r="BW194" s="32">
        <v>1.0956902848794701E-3</v>
      </c>
      <c r="BX194" s="32">
        <v>6.3259109311740891E-5</v>
      </c>
      <c r="BY194" s="32">
        <v>4.4237086599891201E-2</v>
      </c>
      <c r="BZ194" s="32">
        <v>0</v>
      </c>
      <c r="CA194" s="32">
        <v>0.10131107758709801</v>
      </c>
      <c r="CB194" s="32">
        <v>0.10776631164578901</v>
      </c>
      <c r="CC194" s="32">
        <v>6.4101419516114602E-2</v>
      </c>
      <c r="CD194" s="32">
        <v>6.7424857839155205E-3</v>
      </c>
      <c r="CE194" s="32">
        <v>0.16553740486356</v>
      </c>
      <c r="CF194" s="32">
        <v>5.7012542759407104E-4</v>
      </c>
      <c r="CG194" s="32">
        <v>1.03707544723879E-3</v>
      </c>
      <c r="CH194" s="32">
        <v>0.25196850393700798</v>
      </c>
      <c r="CI194" s="32">
        <v>2.0670127418593701E-2</v>
      </c>
      <c r="CJ194" s="32">
        <v>2.1721343925677601E-2</v>
      </c>
      <c r="CK194" s="32">
        <v>2.0120724346076499E-3</v>
      </c>
    </row>
    <row r="195" spans="1:96" x14ac:dyDescent="0.2">
      <c r="A195" s="2" t="s">
        <v>124</v>
      </c>
      <c r="B195" s="2"/>
      <c r="C195" s="2"/>
      <c r="D195" s="32">
        <v>5.9302325581395296E-2</v>
      </c>
      <c r="E195" s="32">
        <v>0.12523150189611099</v>
      </c>
      <c r="F195" s="32">
        <v>0.235367266766526</v>
      </c>
      <c r="G195" s="32">
        <v>8.9580889410259112E-3</v>
      </c>
      <c r="H195" s="32">
        <v>9.4694444444444401E-2</v>
      </c>
      <c r="I195" s="32">
        <v>8.8533611187991496E-2</v>
      </c>
      <c r="J195" s="32">
        <v>4.2969020722156796E-3</v>
      </c>
      <c r="K195" s="32">
        <v>2.7972314371134899E-2</v>
      </c>
      <c r="L195" s="32">
        <v>9.8522485321633699E-2</v>
      </c>
      <c r="M195" s="32">
        <v>3.3594624860022403E-3</v>
      </c>
      <c r="N195" s="32">
        <v>0.78176382660687604</v>
      </c>
      <c r="O195" s="32">
        <v>0.11790698413707601</v>
      </c>
      <c r="P195" s="32">
        <v>1.6E-2</v>
      </c>
      <c r="Q195" s="32">
        <v>0</v>
      </c>
      <c r="R195" s="32">
        <v>0</v>
      </c>
      <c r="S195" s="32">
        <v>1.84808722971724E-3</v>
      </c>
      <c r="T195" s="32">
        <v>0.12669942669942702</v>
      </c>
      <c r="U195" s="32">
        <v>2.05327413984462E-2</v>
      </c>
      <c r="V195" s="32">
        <v>1.64163312499318E-2</v>
      </c>
      <c r="W195" s="32">
        <v>0.74595355383532691</v>
      </c>
      <c r="X195" s="32">
        <v>1.9819819819819801E-2</v>
      </c>
      <c r="Y195" s="32">
        <v>4.7595190380761501E-3</v>
      </c>
      <c r="Z195" s="32">
        <v>8.107128056361379E-2</v>
      </c>
      <c r="AA195" s="32">
        <v>1.25E-3</v>
      </c>
      <c r="AB195" s="32">
        <v>0</v>
      </c>
      <c r="AC195" s="32">
        <v>0.88212011701944604</v>
      </c>
      <c r="AD195" s="32"/>
      <c r="AE195" s="32">
        <v>2.0625070517883298E-2</v>
      </c>
      <c r="AF195" s="32">
        <v>1.6270745200130201E-3</v>
      </c>
      <c r="AG195" s="32">
        <v>0.223282051282051</v>
      </c>
      <c r="AH195" s="32">
        <v>1.02436030392178E-2</v>
      </c>
      <c r="AI195" s="32">
        <v>0.31773566569484901</v>
      </c>
      <c r="AJ195" s="32">
        <v>3.7232242154634702E-3</v>
      </c>
      <c r="AK195" s="32">
        <v>0</v>
      </c>
      <c r="AL195" s="32">
        <v>3.8616503809564801E-2</v>
      </c>
      <c r="AM195" s="32">
        <v>3.8961038961039002E-2</v>
      </c>
      <c r="AN195" s="32">
        <v>2.88266068759342</v>
      </c>
      <c r="AO195" s="32">
        <v>4.75746343659798E-2</v>
      </c>
      <c r="AP195" s="32">
        <v>0.72440290951450492</v>
      </c>
      <c r="AQ195" s="32">
        <v>0.11915659912233201</v>
      </c>
      <c r="AR195" s="32">
        <v>2.6257895110354101E-3</v>
      </c>
      <c r="AS195" s="32">
        <v>1.0602579961123901E-3</v>
      </c>
      <c r="AT195" s="32">
        <v>2.5546345139412202E-2</v>
      </c>
      <c r="AU195" s="32">
        <v>2.3983379299452101E-2</v>
      </c>
      <c r="AV195" s="32">
        <v>0.60261015325670508</v>
      </c>
      <c r="AW195" s="32">
        <v>0.550225547364947</v>
      </c>
      <c r="AX195" s="32">
        <v>0.21172512802931301</v>
      </c>
      <c r="AY195" s="32">
        <v>0.35330739299610903</v>
      </c>
      <c r="AZ195" s="32">
        <v>1.5172204521316901E-4</v>
      </c>
      <c r="BA195" s="32">
        <v>2.56880733944954E-2</v>
      </c>
      <c r="BB195" s="32">
        <v>0</v>
      </c>
      <c r="BC195" s="32">
        <v>5.8466381830447499E-3</v>
      </c>
      <c r="BD195" s="32"/>
      <c r="BE195" s="32">
        <v>0.110305433881852</v>
      </c>
      <c r="BF195" s="32">
        <v>0.15790839496561601</v>
      </c>
      <c r="BG195" s="32">
        <v>8.3558297981745702E-3</v>
      </c>
      <c r="BH195" s="32">
        <v>1.93607207980264E-2</v>
      </c>
      <c r="BI195" s="32">
        <v>0.43997453851050305</v>
      </c>
      <c r="BJ195" s="32">
        <v>4.4233289646133708E-3</v>
      </c>
      <c r="BK195" s="32">
        <v>3.9568163855583795E-2</v>
      </c>
      <c r="BL195" s="32">
        <v>5.0395256916996095E-3</v>
      </c>
      <c r="BM195" s="32">
        <v>8.6880973066898407E-3</v>
      </c>
      <c r="BN195" s="32">
        <v>2.7629339350037599E-2</v>
      </c>
      <c r="BO195" s="32">
        <v>4.3794911633326897E-2</v>
      </c>
      <c r="BP195" s="32">
        <v>0.189299143191765</v>
      </c>
      <c r="BQ195" s="32">
        <v>5.2089464390818102E-2</v>
      </c>
      <c r="BR195" s="32">
        <v>7.1960005881488001E-2</v>
      </c>
      <c r="BS195" s="32">
        <v>0.23441749156967301</v>
      </c>
      <c r="BT195" s="32">
        <v>3.6362397704144601E-2</v>
      </c>
      <c r="BU195" s="32">
        <v>4.9382716049382706E-3</v>
      </c>
      <c r="BV195" s="32">
        <v>0</v>
      </c>
      <c r="BW195" s="32">
        <v>2.8996013048205899E-2</v>
      </c>
      <c r="BX195" s="32">
        <v>8.2086253709667204E-4</v>
      </c>
      <c r="BY195" s="32">
        <v>0.15083123425692702</v>
      </c>
      <c r="BZ195" s="32">
        <v>1.7949498022512902E-2</v>
      </c>
      <c r="CA195" s="32">
        <v>7.3692566705178097E-2</v>
      </c>
      <c r="CB195" s="32">
        <v>4.4600378405187498E-2</v>
      </c>
      <c r="CC195" s="32">
        <v>1.2456624254826899E-3</v>
      </c>
      <c r="CD195" s="32">
        <v>2.7691934799733399E-2</v>
      </c>
      <c r="CE195" s="32">
        <v>3.7896006308270301E-2</v>
      </c>
      <c r="CF195" s="32">
        <v>3.4090909090909098E-3</v>
      </c>
      <c r="CG195" s="32">
        <v>1.5548069448043501E-2</v>
      </c>
      <c r="CH195" s="32">
        <v>2.5098425196850401E-2</v>
      </c>
      <c r="CI195" s="32">
        <v>7.9137029535070007E-3</v>
      </c>
      <c r="CJ195" s="32">
        <v>2.0859671302149201E-2</v>
      </c>
      <c r="CK195" s="32">
        <v>3.0727613234376099E-2</v>
      </c>
    </row>
    <row r="196" spans="1:96" x14ac:dyDescent="0.2">
      <c r="A196" s="2" t="s">
        <v>125</v>
      </c>
      <c r="B196" s="2"/>
      <c r="C196" s="2"/>
      <c r="D196" s="32">
        <v>5.8139534883720908E-4</v>
      </c>
      <c r="E196" s="32">
        <v>0.38632792422351098</v>
      </c>
      <c r="F196" s="32">
        <v>0.36517536670152301</v>
      </c>
      <c r="G196" s="32">
        <v>1.03698952319863E-2</v>
      </c>
      <c r="H196" s="32">
        <v>6.3250000000000001E-2</v>
      </c>
      <c r="I196" s="32">
        <v>5.09178853738902E-2</v>
      </c>
      <c r="J196" s="32">
        <v>0.49407443343266993</v>
      </c>
      <c r="K196" s="32">
        <v>4.0049908977479599E-2</v>
      </c>
      <c r="L196" s="32">
        <v>0.14145712443584799</v>
      </c>
      <c r="M196" s="32">
        <v>0</v>
      </c>
      <c r="N196" s="32">
        <v>0</v>
      </c>
      <c r="O196" s="32">
        <v>0.17751215945576501</v>
      </c>
      <c r="P196" s="32">
        <v>0.10204081632653099</v>
      </c>
      <c r="Q196" s="32">
        <v>1.06326422115896E-3</v>
      </c>
      <c r="R196" s="32">
        <v>0</v>
      </c>
      <c r="S196" s="32">
        <v>2.7693159789532001E-4</v>
      </c>
      <c r="T196" s="32">
        <v>3.3742833742833704E-2</v>
      </c>
      <c r="U196" s="32">
        <v>3.3037201554691802E-2</v>
      </c>
      <c r="V196" s="32">
        <v>2.39784776416898E-2</v>
      </c>
      <c r="W196" s="32">
        <v>1.9125298832794301E-2</v>
      </c>
      <c r="X196" s="32">
        <v>6.3063063063063099E-2</v>
      </c>
      <c r="Y196" s="32">
        <v>0.77593108871255989</v>
      </c>
      <c r="Z196" s="32">
        <v>0.20037269009783099</v>
      </c>
      <c r="AA196" s="32">
        <v>0</v>
      </c>
      <c r="AB196" s="32">
        <v>1.0088495575221199</v>
      </c>
      <c r="AC196" s="32">
        <v>0.51122387546228598</v>
      </c>
      <c r="AD196" s="32"/>
      <c r="AE196" s="32">
        <v>0.14121629245176601</v>
      </c>
      <c r="AF196" s="32">
        <v>6.50829808005207E-3</v>
      </c>
      <c r="AG196" s="32">
        <v>5.8335891925084407E-3</v>
      </c>
      <c r="AH196" s="32">
        <v>1.28061537161091E-2</v>
      </c>
      <c r="AI196" s="32">
        <v>3.9359378791555398E-2</v>
      </c>
      <c r="AJ196" s="32">
        <v>0.444213778786269</v>
      </c>
      <c r="AK196" s="32">
        <v>7.5104166666666696</v>
      </c>
      <c r="AL196" s="32">
        <v>5.7532149813185003E-2</v>
      </c>
      <c r="AM196" s="32">
        <v>0</v>
      </c>
      <c r="AN196" s="32">
        <v>0.121240425929385</v>
      </c>
      <c r="AO196" s="32">
        <v>0.106079255718784</v>
      </c>
      <c r="AP196" s="32">
        <v>0.68407226624405704</v>
      </c>
      <c r="AQ196" s="32">
        <v>2.85985423361E-2</v>
      </c>
      <c r="AR196" s="32">
        <v>4.8064653339004698E-2</v>
      </c>
      <c r="AS196" s="32">
        <v>0</v>
      </c>
      <c r="AT196" s="32">
        <v>0.75140882109850493</v>
      </c>
      <c r="AU196" s="32">
        <v>6.3636363636363604E-3</v>
      </c>
      <c r="AV196" s="32">
        <v>2.99329501915709E-3</v>
      </c>
      <c r="AW196" s="32">
        <v>0.25784851811196502</v>
      </c>
      <c r="AX196" s="32">
        <v>7.9581735198954298E-2</v>
      </c>
      <c r="AY196" s="32">
        <v>6.2256809338521394E-4</v>
      </c>
      <c r="AZ196" s="32">
        <v>6.0652009097801401E-4</v>
      </c>
      <c r="BA196" s="32">
        <v>6.8645318059533098E-2</v>
      </c>
      <c r="BB196" s="32">
        <v>0</v>
      </c>
      <c r="BC196" s="32">
        <v>7.3630630342222403E-4</v>
      </c>
      <c r="BD196" s="32"/>
      <c r="BE196" s="32">
        <v>0.24863856990647601</v>
      </c>
      <c r="BF196" s="32">
        <v>8.1643232035249202E-2</v>
      </c>
      <c r="BG196" s="32">
        <v>0</v>
      </c>
      <c r="BH196" s="32">
        <v>5.7384961922128108E-3</v>
      </c>
      <c r="BI196" s="32">
        <v>0.21807765754296601</v>
      </c>
      <c r="BJ196" s="32">
        <v>0</v>
      </c>
      <c r="BK196" s="32">
        <v>4.1885869383104901E-2</v>
      </c>
      <c r="BL196" s="32">
        <v>1.25608914308254</v>
      </c>
      <c r="BM196" s="32">
        <v>1.9730092336832099E-3</v>
      </c>
      <c r="BN196" s="32">
        <v>1.1142777975695699E-2</v>
      </c>
      <c r="BO196" s="32">
        <v>0</v>
      </c>
      <c r="BP196" s="32">
        <v>1.74536723511667E-2</v>
      </c>
      <c r="BQ196" s="32">
        <v>2.9437739181630902E-4</v>
      </c>
      <c r="BR196" s="32">
        <v>4.72577562123217E-2</v>
      </c>
      <c r="BS196" s="32">
        <v>0.47910772578890104</v>
      </c>
      <c r="BT196" s="32">
        <v>2.76549892672001E-2</v>
      </c>
      <c r="BU196" s="32">
        <v>3.2839506172839504E-2</v>
      </c>
      <c r="BV196" s="32">
        <v>3.4317089910775603E-4</v>
      </c>
      <c r="BW196" s="32">
        <v>9.0909090909090905E-3</v>
      </c>
      <c r="BX196" s="32">
        <v>7.2459202318694502E-3</v>
      </c>
      <c r="BY196" s="32">
        <v>0.104506174082952</v>
      </c>
      <c r="BZ196" s="32">
        <v>5.3126897389192504E-2</v>
      </c>
      <c r="CA196" s="32">
        <v>0.139590535215916</v>
      </c>
      <c r="CB196" s="32">
        <v>1.8737681624421298E-2</v>
      </c>
      <c r="CC196" s="32">
        <v>2.1284143313231602E-3</v>
      </c>
      <c r="CD196" s="32">
        <v>2.8077535954172301E-2</v>
      </c>
      <c r="CE196" s="32">
        <v>0.108149452994623</v>
      </c>
      <c r="CF196" s="32">
        <v>5.3961942629934699E-3</v>
      </c>
      <c r="CG196" s="32">
        <v>1.5531969971524701E-3</v>
      </c>
      <c r="CH196" s="32">
        <v>4.9212598425196806E-4</v>
      </c>
      <c r="CI196" s="32">
        <v>2.0812778952313801E-2</v>
      </c>
      <c r="CJ196" s="32">
        <v>0.13699278985316601</v>
      </c>
      <c r="CK196" s="32">
        <v>1.3299161875736001E-2</v>
      </c>
    </row>
    <row r="197" spans="1:96" x14ac:dyDescent="0.2">
      <c r="A197" s="2" t="s">
        <v>126</v>
      </c>
      <c r="B197" s="2"/>
      <c r="C197" s="2"/>
      <c r="D197" s="32">
        <v>9.3023255813953504E-3</v>
      </c>
      <c r="E197" s="32">
        <v>0.21365541907302601</v>
      </c>
      <c r="F197" s="32">
        <v>0.42480852386739404</v>
      </c>
      <c r="G197" s="32">
        <v>0.307420494699647</v>
      </c>
      <c r="H197" s="32">
        <v>1.59444444444444E-2</v>
      </c>
      <c r="I197" s="32">
        <v>9.1346933480362005E-2</v>
      </c>
      <c r="J197" s="32">
        <v>0.13854043939288899</v>
      </c>
      <c r="K197" s="32">
        <v>2.7439522719843103E-2</v>
      </c>
      <c r="L197" s="32">
        <v>0.11387510472385101</v>
      </c>
      <c r="M197" s="32">
        <v>4.7961630695443598E-3</v>
      </c>
      <c r="N197" s="32">
        <v>4.4843049327354303E-3</v>
      </c>
      <c r="O197" s="32">
        <v>0.200495915058651</v>
      </c>
      <c r="P197" s="32">
        <v>0</v>
      </c>
      <c r="Q197" s="32">
        <v>1.59320233669676E-3</v>
      </c>
      <c r="R197" s="32">
        <v>0</v>
      </c>
      <c r="S197" s="32">
        <v>5.2986245730637906E-2</v>
      </c>
      <c r="T197" s="32">
        <v>9.9590499590499607E-2</v>
      </c>
      <c r="U197" s="32">
        <v>2.7777777777777801E-2</v>
      </c>
      <c r="V197" s="32">
        <v>7.0761392584205995E-3</v>
      </c>
      <c r="W197" s="32">
        <v>2.67041461700632E-3</v>
      </c>
      <c r="X197" s="32">
        <v>6.0060060060060101E-4</v>
      </c>
      <c r="Y197" s="32">
        <v>0.27569575935121998</v>
      </c>
      <c r="Z197" s="32">
        <v>1.1274890095681401E-2</v>
      </c>
      <c r="AA197" s="32">
        <v>0</v>
      </c>
      <c r="AB197" s="32">
        <v>0</v>
      </c>
      <c r="AC197" s="32">
        <v>3.8531005418422602E-2</v>
      </c>
      <c r="AD197" s="32"/>
      <c r="AE197" s="32">
        <v>8.6133363420963602E-2</v>
      </c>
      <c r="AF197" s="32">
        <v>1.04132769280833E-2</v>
      </c>
      <c r="AG197" s="32">
        <v>6.5326120240890104E-3</v>
      </c>
      <c r="AH197" s="32">
        <v>2.86889568610906E-3</v>
      </c>
      <c r="AI197" s="32">
        <v>0.34117475869428104</v>
      </c>
      <c r="AJ197" s="32">
        <v>8.8597842835130992E-3</v>
      </c>
      <c r="AK197" s="32">
        <v>4.5</v>
      </c>
      <c r="AL197" s="32">
        <v>5.8439131275375401E-2</v>
      </c>
      <c r="AM197" s="32">
        <v>2.5884383088869705E-3</v>
      </c>
      <c r="AN197" s="32">
        <v>2.8016436309301501E-3</v>
      </c>
      <c r="AO197" s="32">
        <v>1.9254312743461299E-2</v>
      </c>
      <c r="AP197" s="32">
        <v>0.65866634638319299</v>
      </c>
      <c r="AQ197" s="32">
        <v>3.3420904092597403E-2</v>
      </c>
      <c r="AR197" s="32">
        <v>3.40280731603573E-3</v>
      </c>
      <c r="AS197" s="32">
        <v>8.6587736349178317E-3</v>
      </c>
      <c r="AT197" s="32">
        <v>9.2492492492492501E-2</v>
      </c>
      <c r="AU197" s="32">
        <v>5.1343500363108203E-2</v>
      </c>
      <c r="AV197" s="32">
        <v>8.6206896551724102E-3</v>
      </c>
      <c r="AW197" s="32">
        <v>2.19394471259324E-4</v>
      </c>
      <c r="AX197" s="32">
        <v>3.8326655095816606E-2</v>
      </c>
      <c r="AY197" s="32">
        <v>3.9377431906614795E-2</v>
      </c>
      <c r="AZ197" s="32">
        <v>0</v>
      </c>
      <c r="BA197" s="32">
        <v>7.5280414150129413E-2</v>
      </c>
      <c r="BB197" s="32">
        <v>0</v>
      </c>
      <c r="BC197" s="32">
        <v>4.0236497283477099E-2</v>
      </c>
      <c r="BD197" s="32"/>
      <c r="BE197" s="32">
        <v>8.6835562921747406E-2</v>
      </c>
      <c r="BF197" s="32">
        <v>9.1297038665459698E-2</v>
      </c>
      <c r="BG197" s="32">
        <v>0</v>
      </c>
      <c r="BH197" s="32">
        <v>2.2953984768851198E-2</v>
      </c>
      <c r="BI197" s="32">
        <v>6.0683216634839804E-2</v>
      </c>
      <c r="BJ197" s="32">
        <v>0.41284403669724801</v>
      </c>
      <c r="BK197" s="32">
        <v>3.4988543426268198E-2</v>
      </c>
      <c r="BL197" s="32">
        <v>2.6585269791256399E-2</v>
      </c>
      <c r="BM197" s="32">
        <v>0.56608242539081</v>
      </c>
      <c r="BN197" s="32">
        <v>0.225448284051775</v>
      </c>
      <c r="BO197" s="32">
        <v>0</v>
      </c>
      <c r="BP197" s="32">
        <v>3.2719773454814104E-2</v>
      </c>
      <c r="BQ197" s="32">
        <v>2.9455081001472801E-3</v>
      </c>
      <c r="BR197" s="32">
        <v>3.6700485222761398E-2</v>
      </c>
      <c r="BS197" s="32">
        <v>7.5810311072438602E-2</v>
      </c>
      <c r="BT197" s="32">
        <v>5.5225339182746205E-2</v>
      </c>
      <c r="BU197" s="32">
        <v>9.8765432098765413E-4</v>
      </c>
      <c r="BV197" s="32">
        <v>0</v>
      </c>
      <c r="BW197" s="32">
        <v>0</v>
      </c>
      <c r="BX197" s="32">
        <v>3.9647577092511007E-3</v>
      </c>
      <c r="BY197" s="32">
        <v>3.2374100719424502E-2</v>
      </c>
      <c r="BZ197" s="32">
        <v>6.8274920345926301E-3</v>
      </c>
      <c r="CA197" s="32">
        <v>5.7603568084227501E-2</v>
      </c>
      <c r="CB197" s="32">
        <v>3.1162458575168903E-2</v>
      </c>
      <c r="CC197" s="32">
        <v>6.4792716344029E-2</v>
      </c>
      <c r="CD197" s="32">
        <v>2.67808564231738E-2</v>
      </c>
      <c r="CE197" s="32">
        <v>0.38606158833063203</v>
      </c>
      <c r="CF197" s="32">
        <v>1.0813887307911199E-2</v>
      </c>
      <c r="CG197" s="32">
        <v>0</v>
      </c>
      <c r="CH197" s="32">
        <v>1.5748031496062999E-2</v>
      </c>
      <c r="CI197" s="32">
        <v>2.8633120540743503E-3</v>
      </c>
      <c r="CJ197" s="32">
        <v>1.34783636793568E-2</v>
      </c>
      <c r="CK197" s="32">
        <v>4.9363057324840802E-2</v>
      </c>
    </row>
    <row r="198" spans="1:96" x14ac:dyDescent="0.2">
      <c r="A198" s="2" t="s">
        <v>127</v>
      </c>
      <c r="B198" s="2"/>
      <c r="C198" s="2"/>
      <c r="D198" s="32">
        <v>4.9000000000000004</v>
      </c>
      <c r="E198" s="32">
        <v>2.38</v>
      </c>
      <c r="F198" s="32">
        <v>2.76</v>
      </c>
      <c r="G198" s="32">
        <v>2.95</v>
      </c>
      <c r="H198" s="32">
        <v>1.2</v>
      </c>
      <c r="I198" s="32">
        <v>1.03</v>
      </c>
      <c r="J198" s="32">
        <v>2.23</v>
      </c>
      <c r="K198" s="32">
        <v>1.51</v>
      </c>
      <c r="L198" s="32">
        <v>3.95</v>
      </c>
      <c r="M198" s="32">
        <v>0.1</v>
      </c>
      <c r="N198" s="32">
        <v>10.33</v>
      </c>
      <c r="O198" s="32">
        <v>1.84</v>
      </c>
      <c r="P198" s="32">
        <v>0.12</v>
      </c>
      <c r="Q198" s="32">
        <v>0.08</v>
      </c>
      <c r="R198" s="32">
        <v>0.22</v>
      </c>
      <c r="S198" s="32">
        <v>1.53</v>
      </c>
      <c r="T198" s="32">
        <v>1.2</v>
      </c>
      <c r="U198" s="32">
        <v>10.130000000000001</v>
      </c>
      <c r="V198" s="32">
        <v>0.64</v>
      </c>
      <c r="W198" s="32">
        <v>3.16</v>
      </c>
      <c r="X198" s="32">
        <v>0.63</v>
      </c>
      <c r="Y198" s="32">
        <v>3.59</v>
      </c>
      <c r="Z198" s="32">
        <v>4.13</v>
      </c>
      <c r="AA198" s="32">
        <v>0.3</v>
      </c>
      <c r="AB198" s="32">
        <v>4.05</v>
      </c>
      <c r="AC198" s="32">
        <v>6.5</v>
      </c>
      <c r="AD198" s="32"/>
      <c r="AE198" s="32">
        <v>2.0099999999999998</v>
      </c>
      <c r="AF198" s="32">
        <v>0.24</v>
      </c>
      <c r="AG198" s="32">
        <v>1.51</v>
      </c>
      <c r="AH198" s="32">
        <v>0.59</v>
      </c>
      <c r="AI198" s="32">
        <v>10.84</v>
      </c>
      <c r="AJ198" s="32">
        <v>1.22</v>
      </c>
      <c r="AK198" s="32">
        <v>19.03</v>
      </c>
      <c r="AL198" s="32">
        <v>1.01</v>
      </c>
      <c r="AM198" s="32">
        <v>4.84</v>
      </c>
      <c r="AN198" s="32">
        <v>7.68</v>
      </c>
      <c r="AO198" s="32">
        <v>1.26</v>
      </c>
      <c r="AP198" s="32">
        <v>11.37</v>
      </c>
      <c r="AQ198" s="32">
        <v>1.4</v>
      </c>
      <c r="AR198" s="32">
        <v>0.76</v>
      </c>
      <c r="AS198" s="32">
        <v>2.46</v>
      </c>
      <c r="AT198" s="32">
        <v>1.53</v>
      </c>
      <c r="AU198" s="32">
        <v>1.1000000000000001</v>
      </c>
      <c r="AV198" s="32">
        <v>2.36</v>
      </c>
      <c r="AW198" s="32">
        <v>11.75</v>
      </c>
      <c r="AX198" s="32">
        <v>1.69</v>
      </c>
      <c r="AY198" s="32">
        <v>0.83</v>
      </c>
      <c r="AZ198" s="32">
        <v>1.64</v>
      </c>
      <c r="BA198" s="32">
        <v>1.52</v>
      </c>
      <c r="BB198" s="32">
        <v>4.57</v>
      </c>
      <c r="BC198" s="32">
        <v>0.18</v>
      </c>
      <c r="BD198" s="32"/>
      <c r="BE198" s="32">
        <v>2.31</v>
      </c>
      <c r="BF198" s="32">
        <v>3.38</v>
      </c>
      <c r="BG198" s="32">
        <v>2.41</v>
      </c>
      <c r="BH198" s="32">
        <v>5.07</v>
      </c>
      <c r="BI198" s="32">
        <v>1.66</v>
      </c>
      <c r="BJ198" s="32">
        <v>4.71</v>
      </c>
      <c r="BK198" s="32">
        <v>1.26</v>
      </c>
      <c r="BL198" s="32">
        <v>3</v>
      </c>
      <c r="BM198" s="32">
        <v>5.36</v>
      </c>
      <c r="BN198" s="32">
        <v>1.76</v>
      </c>
      <c r="BO198" s="32">
        <v>2.19</v>
      </c>
      <c r="BP198" s="32">
        <v>3.28</v>
      </c>
      <c r="BQ198" s="32">
        <v>0.62</v>
      </c>
      <c r="BR198" s="32">
        <v>1.35</v>
      </c>
      <c r="BS198" s="32">
        <v>3.57</v>
      </c>
      <c r="BT198" s="32">
        <v>2.17</v>
      </c>
      <c r="BU198" s="32">
        <v>2.2000000000000002</v>
      </c>
      <c r="BV198" s="32">
        <v>0.68</v>
      </c>
      <c r="BW198" s="32">
        <v>4.41</v>
      </c>
      <c r="BX198" s="32">
        <v>0.49</v>
      </c>
      <c r="BY198" s="32">
        <v>2</v>
      </c>
      <c r="BZ198" s="32">
        <v>4.45</v>
      </c>
      <c r="CA198" s="32">
        <v>1.95</v>
      </c>
      <c r="CB198" s="32">
        <v>1.94</v>
      </c>
      <c r="CC198" s="32">
        <v>1.9</v>
      </c>
      <c r="CD198" s="32">
        <v>0.91</v>
      </c>
      <c r="CE198" s="32">
        <v>4.91</v>
      </c>
      <c r="CF198" s="32">
        <v>0.32</v>
      </c>
      <c r="CG198" s="32">
        <v>3.63</v>
      </c>
      <c r="CH198" s="32">
        <v>3.54</v>
      </c>
      <c r="CI198" s="32">
        <v>0.3</v>
      </c>
      <c r="CJ198" s="32">
        <v>0.83</v>
      </c>
      <c r="CK198" s="32">
        <v>1.56</v>
      </c>
    </row>
    <row r="199" spans="1:96" x14ac:dyDescent="0.2">
      <c r="A199" s="2" t="s">
        <v>128</v>
      </c>
      <c r="B199" s="2"/>
      <c r="C199" s="2"/>
      <c r="D199" s="32">
        <v>0</v>
      </c>
      <c r="E199" s="32">
        <v>0.11299988133380799</v>
      </c>
      <c r="F199" s="32">
        <v>0.20566373682276801</v>
      </c>
      <c r="G199" s="32">
        <v>0.93359965450226701</v>
      </c>
      <c r="H199" s="32">
        <v>0.16402857142857102</v>
      </c>
      <c r="I199" s="32">
        <v>8.44632907647552E-2</v>
      </c>
      <c r="J199" s="32">
        <v>0.13992863639543801</v>
      </c>
      <c r="K199" s="32">
        <v>6.5575792459811703E-3</v>
      </c>
      <c r="L199" s="32">
        <v>1.0987525987525999</v>
      </c>
      <c r="M199" s="32">
        <v>0</v>
      </c>
      <c r="N199" s="32">
        <v>0.23916292974588901</v>
      </c>
      <c r="O199" s="32">
        <v>2.0249864894935903E-2</v>
      </c>
      <c r="P199" s="32">
        <v>0</v>
      </c>
      <c r="Q199" s="32">
        <v>0</v>
      </c>
      <c r="R199" s="32">
        <v>3.4188034188034198E-2</v>
      </c>
      <c r="S199" s="32">
        <v>0.18620433206284301</v>
      </c>
      <c r="T199" s="32">
        <v>0.12894582894582901</v>
      </c>
      <c r="U199" s="32">
        <v>1.4420410427066E-2</v>
      </c>
      <c r="V199" s="32">
        <v>4.8099625525746502E-3</v>
      </c>
      <c r="W199" s="32">
        <v>0.13727995457126602</v>
      </c>
      <c r="X199" s="32">
        <v>0</v>
      </c>
      <c r="Y199" s="32">
        <v>0.27156181353307601</v>
      </c>
      <c r="Z199" s="32">
        <v>3.2487203593439901E-2</v>
      </c>
      <c r="AA199" s="32">
        <v>2.2499999999999998E-3</v>
      </c>
      <c r="AB199" s="32">
        <v>0</v>
      </c>
      <c r="AC199" s="32">
        <v>2.8041415012942199E-2</v>
      </c>
      <c r="AD199" s="32"/>
      <c r="AE199" s="32">
        <v>4.7342886155929104E-2</v>
      </c>
      <c r="AF199" s="32">
        <v>3.23206205559147E-4</v>
      </c>
      <c r="AG199" s="32">
        <v>0.32497398543184197</v>
      </c>
      <c r="AH199" s="32">
        <v>3.9814057590496299E-3</v>
      </c>
      <c r="AI199" s="32">
        <v>1.4667936321906401</v>
      </c>
      <c r="AJ199" s="32">
        <v>0.16940265595138901</v>
      </c>
      <c r="AK199" s="32">
        <v>0</v>
      </c>
      <c r="AL199" s="32">
        <v>0.24653478148435501</v>
      </c>
      <c r="AM199" s="32">
        <v>0</v>
      </c>
      <c r="AN199" s="32">
        <v>3.9600226287007396E-3</v>
      </c>
      <c r="AO199" s="32">
        <v>0.13374301305335801</v>
      </c>
      <c r="AP199" s="32">
        <v>0.21659779437995302</v>
      </c>
      <c r="AQ199" s="32">
        <v>6.73748467709743E-2</v>
      </c>
      <c r="AR199" s="32">
        <v>1.9346517626827202E-2</v>
      </c>
      <c r="AS199" s="32">
        <v>1.3212079615648601E-2</v>
      </c>
      <c r="AT199" s="32">
        <v>5.0920869270460599E-2</v>
      </c>
      <c r="AU199" s="32">
        <v>4.0460859053117202E-3</v>
      </c>
      <c r="AV199" s="32">
        <v>5.0047892720306499E-2</v>
      </c>
      <c r="AW199" s="32">
        <v>1.20242691671263E-2</v>
      </c>
      <c r="AX199" s="32">
        <v>0.13922875284807201</v>
      </c>
      <c r="AY199" s="32">
        <v>3.1128404669260697E-4</v>
      </c>
      <c r="AZ199" s="32">
        <v>0</v>
      </c>
      <c r="BA199" s="32">
        <v>2.8430275913497401E-3</v>
      </c>
      <c r="BB199" s="32">
        <v>0</v>
      </c>
      <c r="BC199" s="32">
        <v>2.14376197745802E-3</v>
      </c>
      <c r="BD199" s="32"/>
      <c r="BE199" s="32">
        <v>0.67198413637977994</v>
      </c>
      <c r="BF199" s="32">
        <v>1.4997050920768098</v>
      </c>
      <c r="BG199" s="32">
        <v>0.43758178487306998</v>
      </c>
      <c r="BH199" s="32">
        <v>0.88506918373914001</v>
      </c>
      <c r="BI199" s="32">
        <v>3.4446632862590601E-2</v>
      </c>
      <c r="BJ199" s="32">
        <v>0.77473787680209705</v>
      </c>
      <c r="BK199" s="32">
        <v>0.19114619080301998</v>
      </c>
      <c r="BL199" s="32">
        <v>1.9968051118210901E-3</v>
      </c>
      <c r="BM199" s="32">
        <v>0</v>
      </c>
      <c r="BN199" s="32">
        <v>8.9122432015200106E-2</v>
      </c>
      <c r="BO199" s="32">
        <v>1.9421246844047401E-2</v>
      </c>
      <c r="BP199" s="32">
        <v>3.8662422350650601E-2</v>
      </c>
      <c r="BQ199" s="32">
        <v>3.0147723846849603E-3</v>
      </c>
      <c r="BR199" s="32">
        <v>1.40861637994413E-2</v>
      </c>
      <c r="BS199" s="32">
        <v>0.97731958762886595</v>
      </c>
      <c r="BT199" s="32">
        <v>5.3227134684345104E-2</v>
      </c>
      <c r="BU199" s="32">
        <v>7.4074074074074103E-4</v>
      </c>
      <c r="BV199" s="32">
        <v>3.4518467380048297E-4</v>
      </c>
      <c r="BW199" s="32">
        <v>1.28111273792094E-2</v>
      </c>
      <c r="BX199" s="32">
        <v>8.7341853445507701E-3</v>
      </c>
      <c r="BY199" s="32">
        <v>0.145773125037893</v>
      </c>
      <c r="BZ199" s="32">
        <v>1.5195927182968199</v>
      </c>
      <c r="CA199" s="32">
        <v>0.11892650075884201</v>
      </c>
      <c r="CB199" s="32">
        <v>7.3641678769597402E-2</v>
      </c>
      <c r="CC199" s="32">
        <v>0.20711796000733801</v>
      </c>
      <c r="CD199" s="32">
        <v>0.22776208604527401</v>
      </c>
      <c r="CE199" s="32">
        <v>1.5865210318382499</v>
      </c>
      <c r="CF199" s="32">
        <v>0</v>
      </c>
      <c r="CG199" s="32">
        <v>0</v>
      </c>
      <c r="CH199" s="32">
        <v>0</v>
      </c>
      <c r="CI199" s="32">
        <v>7.147962830593281E-2</v>
      </c>
      <c r="CJ199" s="32">
        <v>1.46416782025343E-2</v>
      </c>
      <c r="CK199" s="32">
        <v>1.1438337053571399</v>
      </c>
      <c r="CR199" s="14"/>
    </row>
    <row r="200" spans="1:96" x14ac:dyDescent="0.2">
      <c r="A200" s="2" t="s">
        <v>129</v>
      </c>
      <c r="B200" s="2"/>
      <c r="C200" s="2"/>
      <c r="D200" s="32">
        <v>5.8139534883720908E-4</v>
      </c>
      <c r="E200" s="32">
        <v>5.1057719352785302E-2</v>
      </c>
      <c r="F200" s="32">
        <v>4.68869230986632E-2</v>
      </c>
      <c r="G200" s="32">
        <v>5.43034986048508E-2</v>
      </c>
      <c r="H200" s="32">
        <v>6.9142857142857096E-3</v>
      </c>
      <c r="I200" s="32">
        <v>6.5509711527410603E-3</v>
      </c>
      <c r="J200" s="32">
        <v>5.5971454558175308E-3</v>
      </c>
      <c r="K200" s="32">
        <v>0.10843794300741699</v>
      </c>
      <c r="L200" s="32">
        <v>1.80613305613306E-2</v>
      </c>
      <c r="M200" s="32">
        <v>1.7779214481978302E-3</v>
      </c>
      <c r="N200" s="32">
        <v>0</v>
      </c>
      <c r="O200" s="32">
        <v>2.5209015481450901E-2</v>
      </c>
      <c r="P200" s="32">
        <v>0</v>
      </c>
      <c r="Q200" s="32">
        <v>1.0934937124111501E-3</v>
      </c>
      <c r="R200" s="32">
        <v>2.2222222222222202E-2</v>
      </c>
      <c r="S200" s="32">
        <v>3.4268778364360502E-3</v>
      </c>
      <c r="T200" s="32">
        <v>0.251994851994852</v>
      </c>
      <c r="U200" s="32">
        <v>1.10710321864595</v>
      </c>
      <c r="V200" s="32">
        <v>3.8515732511664395E-2</v>
      </c>
      <c r="W200" s="32">
        <v>0.42455841668440097</v>
      </c>
      <c r="X200" s="32">
        <v>0</v>
      </c>
      <c r="Y200" s="32">
        <v>0.17309007161106901</v>
      </c>
      <c r="Z200" s="32">
        <v>0.157913950456323</v>
      </c>
      <c r="AA200" s="32">
        <v>2.5000000000000001E-3</v>
      </c>
      <c r="AB200" s="32">
        <v>1.4792899408284002E-3</v>
      </c>
      <c r="AC200" s="32">
        <v>0.109032925357697</v>
      </c>
      <c r="AD200" s="32"/>
      <c r="AE200" s="32">
        <v>4.1295272481101201E-3</v>
      </c>
      <c r="AF200" s="32">
        <v>0</v>
      </c>
      <c r="AG200" s="32">
        <v>1.24895920066611E-3</v>
      </c>
      <c r="AH200" s="32">
        <v>5.42097457171722E-2</v>
      </c>
      <c r="AI200" s="32">
        <v>8.3207187850969311E-2</v>
      </c>
      <c r="AJ200" s="32">
        <v>3.4270047978067199E-4</v>
      </c>
      <c r="AK200" s="32">
        <v>0</v>
      </c>
      <c r="AL200" s="32">
        <v>2.8314444114188198E-2</v>
      </c>
      <c r="AM200" s="32">
        <v>0</v>
      </c>
      <c r="AN200" s="32">
        <v>1.2066365007541499E-2</v>
      </c>
      <c r="AO200" s="32">
        <v>0.128739395743414</v>
      </c>
      <c r="AP200" s="32">
        <v>0.19399283455118702</v>
      </c>
      <c r="AQ200" s="32">
        <v>5.8500881834215201E-2</v>
      </c>
      <c r="AR200" s="32">
        <v>0.38480813287514304</v>
      </c>
      <c r="AS200" s="32">
        <v>7.3781743308167502E-3</v>
      </c>
      <c r="AT200" s="32">
        <v>0.12547542835624201</v>
      </c>
      <c r="AU200" s="32">
        <v>8.21209022704594E-2</v>
      </c>
      <c r="AV200" s="32">
        <v>3.3045977011494303E-2</v>
      </c>
      <c r="AW200" s="32">
        <v>0.22728275253639202</v>
      </c>
      <c r="AX200" s="32">
        <v>2.9548522573871302E-2</v>
      </c>
      <c r="AY200" s="32">
        <v>0</v>
      </c>
      <c r="AZ200" s="32">
        <v>3.0809319435928899E-2</v>
      </c>
      <c r="BA200" s="32">
        <v>2.4988409828465501E-2</v>
      </c>
      <c r="BB200" s="32">
        <v>5.1282051282051299E-3</v>
      </c>
      <c r="BC200" s="32">
        <v>5.53878120840232E-2</v>
      </c>
      <c r="BD200" s="32"/>
      <c r="BE200" s="32">
        <v>8.4645436249556113E-3</v>
      </c>
      <c r="BF200" s="32">
        <v>1.9636078020683303E-4</v>
      </c>
      <c r="BG200" s="32">
        <v>8.0939947780678811E-3</v>
      </c>
      <c r="BH200" s="32">
        <v>0.19998927383889301</v>
      </c>
      <c r="BI200" s="32">
        <v>4.3707832208858904E-2</v>
      </c>
      <c r="BJ200" s="32">
        <v>0</v>
      </c>
      <c r="BK200" s="32">
        <v>0.13044372108960101</v>
      </c>
      <c r="BL200" s="32">
        <v>0.25483356587602202</v>
      </c>
      <c r="BM200" s="32">
        <v>0.26605212968849301</v>
      </c>
      <c r="BN200" s="32">
        <v>0.105806911293196</v>
      </c>
      <c r="BO200" s="32">
        <v>0.68974558166634292</v>
      </c>
      <c r="BP200" s="32">
        <v>0.82402743874177298</v>
      </c>
      <c r="BQ200" s="32">
        <v>1.80559735179055E-3</v>
      </c>
      <c r="BR200" s="32">
        <v>7.0313189236876905E-2</v>
      </c>
      <c r="BS200" s="32">
        <v>0.52444589308996092</v>
      </c>
      <c r="BT200" s="32">
        <v>2.8736732208108601E-2</v>
      </c>
      <c r="BU200" s="32">
        <v>9.8765432098765413E-4</v>
      </c>
      <c r="BV200" s="32">
        <v>0</v>
      </c>
      <c r="BW200" s="32">
        <v>6.9597069597069601E-3</v>
      </c>
      <c r="BX200" s="32">
        <v>2.7581783194355401E-3</v>
      </c>
      <c r="BY200" s="32">
        <v>0.10691290745786701</v>
      </c>
      <c r="BZ200" s="32">
        <v>5.8587727412889304E-3</v>
      </c>
      <c r="CA200" s="32">
        <v>0.15540787349617599</v>
      </c>
      <c r="CB200" s="32">
        <v>6.509145349215649E-2</v>
      </c>
      <c r="CC200" s="32">
        <v>0.239967090227626</v>
      </c>
      <c r="CD200" s="32">
        <v>0.23603271983640101</v>
      </c>
      <c r="CE200" s="32">
        <v>0.30886381575892702</v>
      </c>
      <c r="CF200" s="32">
        <v>2.87026406429392E-4</v>
      </c>
      <c r="CG200" s="32">
        <v>0</v>
      </c>
      <c r="CH200" s="32">
        <v>0</v>
      </c>
      <c r="CI200" s="32">
        <v>4.3805351871250399E-3</v>
      </c>
      <c r="CJ200" s="32">
        <v>3.9862871721278802E-2</v>
      </c>
      <c r="CK200" s="32">
        <v>4.1841004184100405E-4</v>
      </c>
      <c r="CR200" s="14"/>
    </row>
    <row r="201" spans="1:96" x14ac:dyDescent="0.2">
      <c r="A201" s="2" t="s">
        <v>130</v>
      </c>
      <c r="B201" s="2"/>
      <c r="C201" s="2"/>
      <c r="D201" s="32">
        <v>5.63953488372093E-2</v>
      </c>
      <c r="E201" s="32">
        <v>0.62299524634590608</v>
      </c>
      <c r="F201" s="32">
        <v>0.309951106463556</v>
      </c>
      <c r="G201" s="32">
        <v>0.42820375335120597</v>
      </c>
      <c r="H201" s="32">
        <v>0.129194444444444</v>
      </c>
      <c r="I201" s="32">
        <v>2.8337490154896301E-2</v>
      </c>
      <c r="J201" s="32">
        <v>8.3957181837263015E-3</v>
      </c>
      <c r="K201" s="32">
        <v>0.25831622176591401</v>
      </c>
      <c r="L201" s="32">
        <v>0.53512530840150607</v>
      </c>
      <c r="M201" s="32">
        <v>0</v>
      </c>
      <c r="N201" s="32">
        <v>0</v>
      </c>
      <c r="O201" s="32">
        <v>0.27030549639189994</v>
      </c>
      <c r="P201" s="32">
        <v>1</v>
      </c>
      <c r="Q201" s="32">
        <v>5.464480874316941E-4</v>
      </c>
      <c r="R201" s="32">
        <v>3.4188034188034198E-2</v>
      </c>
      <c r="S201" s="32">
        <v>2.9888035532525198E-2</v>
      </c>
      <c r="T201" s="32">
        <v>7.5675675675675694E-2</v>
      </c>
      <c r="U201" s="32">
        <v>1.09156492785794</v>
      </c>
      <c r="V201" s="32">
        <v>5.0532322723389297E-2</v>
      </c>
      <c r="W201" s="32">
        <v>7.93369696111072E-2</v>
      </c>
      <c r="X201" s="32">
        <v>0</v>
      </c>
      <c r="Y201" s="32">
        <v>0.21650003596346101</v>
      </c>
      <c r="Z201" s="32">
        <v>1.6525384014579498</v>
      </c>
      <c r="AA201" s="32">
        <v>8.8249999999999995E-2</v>
      </c>
      <c r="AB201" s="32">
        <v>1.0221893491124301</v>
      </c>
      <c r="AC201" s="32">
        <v>0.14796313840323799</v>
      </c>
      <c r="AD201" s="32"/>
      <c r="AE201" s="32">
        <v>0.106058896536162</v>
      </c>
      <c r="AF201" s="32">
        <v>0</v>
      </c>
      <c r="AG201" s="32">
        <v>1.7684385727660501E-3</v>
      </c>
      <c r="AH201" s="32">
        <v>0.51605219108116207</v>
      </c>
      <c r="AI201" s="32">
        <v>0.78934518287025701</v>
      </c>
      <c r="AJ201" s="32">
        <v>1.4647007128210099E-4</v>
      </c>
      <c r="AK201" s="32">
        <v>0.16199712643678199</v>
      </c>
      <c r="AL201" s="32">
        <v>0.19083650403105898</v>
      </c>
      <c r="AM201" s="32">
        <v>0.391951006124234</v>
      </c>
      <c r="AN201" s="32">
        <v>0.227666792310592</v>
      </c>
      <c r="AO201" s="32">
        <v>0.14489597254533201</v>
      </c>
      <c r="AP201" s="32">
        <v>0.37952373205179202</v>
      </c>
      <c r="AQ201" s="32">
        <v>8.5123783404598793E-2</v>
      </c>
      <c r="AR201" s="32">
        <v>0.11963058419244001</v>
      </c>
      <c r="AS201" s="32">
        <v>0.27796842827728202</v>
      </c>
      <c r="AT201" s="32">
        <v>8.5730421686747008E-2</v>
      </c>
      <c r="AU201" s="32">
        <v>6.4271560265357103E-2</v>
      </c>
      <c r="AV201" s="32">
        <v>0.12488026819923401</v>
      </c>
      <c r="AW201" s="32">
        <v>0.30919312169312196</v>
      </c>
      <c r="AX201" s="32">
        <v>0.18137664545344201</v>
      </c>
      <c r="AY201" s="32">
        <v>4.2023346303501907E-3</v>
      </c>
      <c r="AZ201" s="32">
        <v>1.9902020820575599E-3</v>
      </c>
      <c r="BA201" s="32">
        <v>0.32690448791714599</v>
      </c>
      <c r="BB201" s="32">
        <v>0</v>
      </c>
      <c r="BC201" s="32">
        <v>1.15222330412204E-2</v>
      </c>
      <c r="BD201" s="32"/>
      <c r="BE201" s="32">
        <v>6.6798863501835004E-2</v>
      </c>
      <c r="BF201" s="32">
        <v>0.34238419261973302</v>
      </c>
      <c r="BG201" s="32">
        <v>3.4127914549954397E-2</v>
      </c>
      <c r="BH201" s="32">
        <v>1.4855733133111702E-2</v>
      </c>
      <c r="BI201" s="32">
        <v>0.10275321627624399</v>
      </c>
      <c r="BJ201" s="32">
        <v>4.9148099606815196E-3</v>
      </c>
      <c r="BK201" s="32">
        <v>0.42860319904199801</v>
      </c>
      <c r="BL201" s="32">
        <v>6.9644811461546101E-4</v>
      </c>
      <c r="BM201" s="32">
        <v>0.58523223501389399</v>
      </c>
      <c r="BN201" s="32">
        <v>0.24122234097296399</v>
      </c>
      <c r="BO201" s="32">
        <v>0.69537774325111701</v>
      </c>
      <c r="BP201" s="32">
        <v>0.115587826355631</v>
      </c>
      <c r="BQ201" s="32">
        <v>2.04081632653061E-2</v>
      </c>
      <c r="BR201" s="32">
        <v>2.78194383178944E-2</v>
      </c>
      <c r="BS201" s="32">
        <v>0.23715372080391101</v>
      </c>
      <c r="BT201" s="32">
        <v>0.295476072542732</v>
      </c>
      <c r="BU201" s="32">
        <v>0</v>
      </c>
      <c r="BV201" s="32">
        <v>1.7193947730398901E-3</v>
      </c>
      <c r="BW201" s="32">
        <v>1.0989010989011E-2</v>
      </c>
      <c r="BX201" s="32">
        <v>1.152E-3</v>
      </c>
      <c r="BY201" s="32">
        <v>0.30168048578748802</v>
      </c>
      <c r="BZ201" s="32">
        <v>1.5396458814472701E-2</v>
      </c>
      <c r="CA201" s="32">
        <v>0.294544117106183</v>
      </c>
      <c r="CB201" s="32">
        <v>0.36686505909989903</v>
      </c>
      <c r="CC201" s="32">
        <v>0.12899699371413001</v>
      </c>
      <c r="CD201" s="32">
        <v>0.658539073658437</v>
      </c>
      <c r="CE201" s="32">
        <v>0.109583952451709</v>
      </c>
      <c r="CF201" s="32">
        <v>3.7302725968436199E-3</v>
      </c>
      <c r="CG201" s="32">
        <v>1.9908448862150099</v>
      </c>
      <c r="CH201" s="32">
        <v>1.0049212598425199</v>
      </c>
      <c r="CI201" s="32">
        <v>1.3992004568817801E-2</v>
      </c>
      <c r="CJ201" s="32">
        <v>0.24719876798895402</v>
      </c>
      <c r="CK201" s="32">
        <v>7.9130677068821403E-2</v>
      </c>
      <c r="CR201" s="14"/>
    </row>
    <row r="202" spans="1:96" x14ac:dyDescent="0.2">
      <c r="A202" s="2" t="s">
        <v>131</v>
      </c>
      <c r="B202" s="2"/>
      <c r="C202" s="2"/>
      <c r="D202" s="32">
        <v>3.4883720930232601E-3</v>
      </c>
      <c r="E202" s="32">
        <v>8.2850384387936099E-2</v>
      </c>
      <c r="F202" s="32">
        <v>3.9567023711952103E-3</v>
      </c>
      <c r="G202" s="32">
        <v>0.32383308238330799</v>
      </c>
      <c r="H202" s="32">
        <v>8.3333333333333301E-2</v>
      </c>
      <c r="I202" s="32">
        <v>3.4339195856349099E-2</v>
      </c>
      <c r="J202" s="32">
        <v>2.1048229718427701E-2</v>
      </c>
      <c r="K202" s="32">
        <v>6.5312910643889596E-2</v>
      </c>
      <c r="L202" s="32">
        <v>7.9761364373257204E-2</v>
      </c>
      <c r="M202" s="32">
        <v>0</v>
      </c>
      <c r="N202" s="32">
        <v>6.7264573991031402E-3</v>
      </c>
      <c r="O202" s="32">
        <v>9.3524493753377597E-2</v>
      </c>
      <c r="P202" s="32">
        <v>0</v>
      </c>
      <c r="Q202" s="32">
        <v>0</v>
      </c>
      <c r="R202" s="32">
        <v>0</v>
      </c>
      <c r="S202" s="32">
        <v>9.2447074050106305E-3</v>
      </c>
      <c r="T202" s="32">
        <v>8.8416988416988404E-2</v>
      </c>
      <c r="U202" s="32">
        <v>1.0174951402388199</v>
      </c>
      <c r="V202" s="32">
        <v>0.216226584678789</v>
      </c>
      <c r="W202" s="32">
        <v>0.21271324414242199</v>
      </c>
      <c r="X202" s="32">
        <v>3.4534534534534499E-2</v>
      </c>
      <c r="Y202" s="32">
        <v>0.24822108819090102</v>
      </c>
      <c r="Z202" s="32">
        <v>0.145831164775684</v>
      </c>
      <c r="AA202" s="32">
        <v>4.5999999999999999E-2</v>
      </c>
      <c r="AB202" s="32">
        <v>0</v>
      </c>
      <c r="AC202" s="32">
        <v>0.17700871666522802</v>
      </c>
      <c r="AD202" s="32"/>
      <c r="AE202" s="32">
        <v>8.7035992327654313E-2</v>
      </c>
      <c r="AF202" s="32">
        <v>2.0123336579032803E-2</v>
      </c>
      <c r="AG202" s="32">
        <v>2.0802995631370903E-4</v>
      </c>
      <c r="AH202" s="32">
        <v>1.0091055168719901E-2</v>
      </c>
      <c r="AI202" s="32">
        <v>8.3500170906782595E-3</v>
      </c>
      <c r="AJ202" s="32">
        <v>3.5336550177901202E-2</v>
      </c>
      <c r="AK202" s="32">
        <v>0</v>
      </c>
      <c r="AL202" s="32">
        <v>3.8364075159455301E-2</v>
      </c>
      <c r="AM202" s="32">
        <v>0</v>
      </c>
      <c r="AN202" s="32">
        <v>1.0860478252683099</v>
      </c>
      <c r="AO202" s="32">
        <v>0.32685042675248405</v>
      </c>
      <c r="AP202" s="32">
        <v>0.35578266804853104</v>
      </c>
      <c r="AQ202" s="32">
        <v>0.12635624506820001</v>
      </c>
      <c r="AR202" s="32">
        <v>1.03778986544518E-2</v>
      </c>
      <c r="AS202" s="32">
        <v>3.7465940054495902E-3</v>
      </c>
      <c r="AT202" s="32">
        <v>4.8758189852201707E-3</v>
      </c>
      <c r="AU202" s="32">
        <v>5.7605583612882601E-2</v>
      </c>
      <c r="AV202" s="32">
        <v>6.9085249042145608E-2</v>
      </c>
      <c r="AW202" s="32">
        <v>6.5468973878540698E-2</v>
      </c>
      <c r="AX202" s="32">
        <v>0.19703300549258301</v>
      </c>
      <c r="AY202" s="32">
        <v>2.0233463035019501E-2</v>
      </c>
      <c r="AZ202" s="32">
        <v>0</v>
      </c>
      <c r="BA202" s="32">
        <v>1.6977074085937901E-2</v>
      </c>
      <c r="BB202" s="32">
        <v>1.02564102564103E-2</v>
      </c>
      <c r="BC202" s="32">
        <v>1.21548035783742E-2</v>
      </c>
      <c r="BD202" s="32"/>
      <c r="BE202" s="32">
        <v>4.8567538771161399E-2</v>
      </c>
      <c r="BF202" s="32">
        <v>0.115920235371036</v>
      </c>
      <c r="BG202" s="32">
        <v>6.3752276867031004E-3</v>
      </c>
      <c r="BH202" s="32">
        <v>0.14796739247023499</v>
      </c>
      <c r="BI202" s="32">
        <v>5.0948202660628397E-2</v>
      </c>
      <c r="BJ202" s="32">
        <v>0</v>
      </c>
      <c r="BK202" s="32">
        <v>0.383371193359408</v>
      </c>
      <c r="BL202" s="32">
        <v>3.9789117676315505E-4</v>
      </c>
      <c r="BM202" s="32">
        <v>0.21107760672909101</v>
      </c>
      <c r="BN202" s="32">
        <v>0.10628191426196401</v>
      </c>
      <c r="BO202" s="32">
        <v>0.22868518158865803</v>
      </c>
      <c r="BP202" s="32">
        <v>0.21489927079470997</v>
      </c>
      <c r="BQ202" s="32">
        <v>9.00360144057623E-3</v>
      </c>
      <c r="BR202" s="32">
        <v>1.2939273636229999E-2</v>
      </c>
      <c r="BS202" s="32">
        <v>1.0318236124687699E-2</v>
      </c>
      <c r="BT202" s="32">
        <v>0.21370106376064299</v>
      </c>
      <c r="BU202" s="32">
        <v>0.101728395061728</v>
      </c>
      <c r="BV202" s="32">
        <v>1.4958734525447E-2</v>
      </c>
      <c r="BW202" s="32">
        <v>1.8335166850018301E-3</v>
      </c>
      <c r="BX202" s="32">
        <v>3.0049229588900998E-3</v>
      </c>
      <c r="BY202" s="32">
        <v>0.39618465005835701</v>
      </c>
      <c r="BZ202" s="32">
        <v>0.55342044581091498</v>
      </c>
      <c r="CA202" s="32">
        <v>0.19799867245370903</v>
      </c>
      <c r="CB202" s="32">
        <v>0.120382643839045</v>
      </c>
      <c r="CC202" s="32">
        <v>3.5772652987107301E-2</v>
      </c>
      <c r="CD202" s="32">
        <v>0.38153494820977096</v>
      </c>
      <c r="CE202" s="32">
        <v>0.17928120356612201</v>
      </c>
      <c r="CF202" s="32">
        <v>0.27629693321868698</v>
      </c>
      <c r="CG202" s="32">
        <v>0</v>
      </c>
      <c r="CH202" s="32">
        <v>4.9212598425196806E-4</v>
      </c>
      <c r="CI202" s="32">
        <v>7.4320787933577603E-2</v>
      </c>
      <c r="CJ202" s="32">
        <v>1.1140879068410299E-3</v>
      </c>
      <c r="CK202" s="32">
        <v>1.8672054622726999E-2</v>
      </c>
      <c r="CR202" s="14"/>
    </row>
    <row r="203" spans="1:96" x14ac:dyDescent="0.2">
      <c r="A203" s="2" t="s">
        <v>132</v>
      </c>
      <c r="B203" s="2"/>
      <c r="C203" s="2"/>
      <c r="D203" s="32">
        <v>9.7093023255813996E-2</v>
      </c>
      <c r="E203" s="32">
        <v>0.126375492961907</v>
      </c>
      <c r="F203" s="32">
        <v>0.18466495209563899</v>
      </c>
      <c r="G203" s="32">
        <v>0.232094776521271</v>
      </c>
      <c r="H203" s="32">
        <v>0.17255555555555599</v>
      </c>
      <c r="I203" s="32">
        <v>4.18625989218947E-2</v>
      </c>
      <c r="J203" s="32">
        <v>4.1817674937273501E-4</v>
      </c>
      <c r="K203" s="32">
        <v>0.107826229777449</v>
      </c>
      <c r="L203" s="32">
        <v>1.1860012961762801E-2</v>
      </c>
      <c r="M203" s="32">
        <v>0</v>
      </c>
      <c r="N203" s="32">
        <v>0</v>
      </c>
      <c r="O203" s="32">
        <v>9.0409129923387496E-2</v>
      </c>
      <c r="P203" s="32">
        <v>1</v>
      </c>
      <c r="Q203" s="32">
        <v>0</v>
      </c>
      <c r="R203" s="32">
        <v>0</v>
      </c>
      <c r="S203" s="32">
        <v>2.5259067357513001E-2</v>
      </c>
      <c r="T203" s="32">
        <v>0.143243243243243</v>
      </c>
      <c r="U203" s="32">
        <v>2.88728484175458E-2</v>
      </c>
      <c r="V203" s="32">
        <v>6.2912093930034399E-2</v>
      </c>
      <c r="W203" s="32">
        <v>0.24140857021637702</v>
      </c>
      <c r="X203" s="32">
        <v>0</v>
      </c>
      <c r="Y203" s="32">
        <v>0.55873585922068603</v>
      </c>
      <c r="Z203" s="32">
        <v>0.84076366852208306</v>
      </c>
      <c r="AA203" s="32">
        <v>0.129</v>
      </c>
      <c r="AB203" s="32">
        <v>0</v>
      </c>
      <c r="AC203" s="32">
        <v>0.22702609594350201</v>
      </c>
      <c r="AD203" s="32"/>
      <c r="AE203" s="32">
        <v>1.64278461017714E-2</v>
      </c>
      <c r="AF203" s="32">
        <v>9.7370983446932807E-4</v>
      </c>
      <c r="AG203" s="32">
        <v>2.6067089001973201E-2</v>
      </c>
      <c r="AH203" s="32">
        <v>0.106169726241104</v>
      </c>
      <c r="AI203" s="32">
        <v>0.10312545711638801</v>
      </c>
      <c r="AJ203" s="32">
        <v>1.0225944682508801E-3</v>
      </c>
      <c r="AK203" s="32">
        <v>1</v>
      </c>
      <c r="AL203" s="32">
        <v>0.16873422364134499</v>
      </c>
      <c r="AM203" s="32">
        <v>0</v>
      </c>
      <c r="AN203" s="32">
        <v>1.8825301204819301E-3</v>
      </c>
      <c r="AO203" s="32">
        <v>0.33678552377826099</v>
      </c>
      <c r="AP203" s="32">
        <v>0.28072882709124597</v>
      </c>
      <c r="AQ203" s="32">
        <v>3.31864480751227E-2</v>
      </c>
      <c r="AR203" s="32">
        <v>0.57683502647016693</v>
      </c>
      <c r="AS203" s="32">
        <v>1.0137942779291598</v>
      </c>
      <c r="AT203" s="32">
        <v>4.0319804139091905E-2</v>
      </c>
      <c r="AU203" s="32">
        <v>0.14515139618197001</v>
      </c>
      <c r="AV203" s="32">
        <v>0.43259099616858199</v>
      </c>
      <c r="AW203" s="32">
        <v>1.15702479338843E-2</v>
      </c>
      <c r="AX203" s="32">
        <v>0.190533330476333</v>
      </c>
      <c r="AY203" s="32">
        <v>4.6692607003891097E-4</v>
      </c>
      <c r="AZ203" s="32">
        <v>0.45860067216620798</v>
      </c>
      <c r="BA203" s="32">
        <v>0.36880625511410098</v>
      </c>
      <c r="BB203" s="32">
        <v>0</v>
      </c>
      <c r="BC203" s="32">
        <v>7.0609574399170807E-3</v>
      </c>
      <c r="BD203" s="32"/>
      <c r="BE203" s="32">
        <v>0.15674203859358402</v>
      </c>
      <c r="BF203" s="32">
        <v>0.19057885796419699</v>
      </c>
      <c r="BG203" s="32">
        <v>0.15854922279792699</v>
      </c>
      <c r="BH203" s="32">
        <v>7.6155743859272804E-2</v>
      </c>
      <c r="BI203" s="32">
        <v>2.4827140026687202E-2</v>
      </c>
      <c r="BJ203" s="32">
        <v>0.77457404980340794</v>
      </c>
      <c r="BK203" s="32">
        <v>0.15902302479987701</v>
      </c>
      <c r="BL203" s="32">
        <v>2.5121636381689998E-2</v>
      </c>
      <c r="BM203" s="32">
        <v>9.4614957569989708E-2</v>
      </c>
      <c r="BN203" s="32">
        <v>5.4823259312037406E-3</v>
      </c>
      <c r="BO203" s="32">
        <v>5.68071470188386E-2</v>
      </c>
      <c r="BP203" s="32">
        <v>1.0618279569892499</v>
      </c>
      <c r="BQ203" s="32">
        <v>1.0173548773189701E-2</v>
      </c>
      <c r="BR203" s="32">
        <v>0.364034700779297</v>
      </c>
      <c r="BS203" s="32">
        <v>0.25537459283387604</v>
      </c>
      <c r="BT203" s="32">
        <v>7.0541031964377499E-2</v>
      </c>
      <c r="BU203" s="32">
        <v>9.8765432098765413E-4</v>
      </c>
      <c r="BV203" s="32">
        <v>5.1599587203302402E-4</v>
      </c>
      <c r="BW203" s="32">
        <v>1.0364104450165501</v>
      </c>
      <c r="BX203" s="32">
        <v>8.993494068120932E-3</v>
      </c>
      <c r="BY203" s="32">
        <v>0.35607628770674704</v>
      </c>
      <c r="BZ203" s="32">
        <v>0.23758430410790901</v>
      </c>
      <c r="CA203" s="32">
        <v>0.25320351860551804</v>
      </c>
      <c r="CB203" s="32">
        <v>0.157767169923031</v>
      </c>
      <c r="CC203" s="32">
        <v>3.7915120803547205E-2</v>
      </c>
      <c r="CD203" s="32">
        <v>0.57010393315671504</v>
      </c>
      <c r="CE203" s="32">
        <v>5.2455667997400399E-3</v>
      </c>
      <c r="CF203" s="32">
        <v>0</v>
      </c>
      <c r="CG203" s="32">
        <v>0</v>
      </c>
      <c r="CH203" s="32">
        <v>7.6771653543307103E-2</v>
      </c>
      <c r="CI203" s="32">
        <v>1.7104575473939298E-2</v>
      </c>
      <c r="CJ203" s="32">
        <v>6.2426947189459098E-2</v>
      </c>
      <c r="CK203" s="32">
        <v>2.7119115499617602E-3</v>
      </c>
      <c r="CR203" s="14"/>
    </row>
    <row r="204" spans="1:96" x14ac:dyDescent="0.2">
      <c r="A204" s="2" t="s">
        <v>133</v>
      </c>
      <c r="B204" s="2"/>
      <c r="C204" s="2"/>
      <c r="D204" s="32">
        <v>5.2325581395348805E-2</v>
      </c>
      <c r="E204" s="32">
        <v>0.83645487417902709</v>
      </c>
      <c r="F204" s="32">
        <v>0.487465732131249</v>
      </c>
      <c r="G204" s="32">
        <v>3.0921193901653401E-2</v>
      </c>
      <c r="H204" s="32">
        <v>0.273361111111111</v>
      </c>
      <c r="I204" s="32">
        <v>0.12561918618908299</v>
      </c>
      <c r="J204" s="32">
        <v>6.9696124895455799E-5</v>
      </c>
      <c r="K204" s="32">
        <v>0.28918358549052597</v>
      </c>
      <c r="L204" s="32">
        <v>0.68023518769787406</v>
      </c>
      <c r="M204" s="32">
        <v>8.0243941582410503E-4</v>
      </c>
      <c r="N204" s="32">
        <v>6.3684603886397602</v>
      </c>
      <c r="O204" s="32">
        <v>0.23060050227294401</v>
      </c>
      <c r="P204" s="32">
        <v>1</v>
      </c>
      <c r="Q204" s="32">
        <v>5.4288816503800198E-4</v>
      </c>
      <c r="R204" s="32">
        <v>0</v>
      </c>
      <c r="S204" s="32">
        <v>0.25890956215866001</v>
      </c>
      <c r="T204" s="32">
        <v>0.39810459810459803</v>
      </c>
      <c r="U204" s="32">
        <v>1.0488210818307899</v>
      </c>
      <c r="V204" s="32">
        <v>0.16688084782929699</v>
      </c>
      <c r="W204" s="32">
        <v>0.445220951574192</v>
      </c>
      <c r="X204" s="32">
        <v>3.24324324324324E-2</v>
      </c>
      <c r="Y204" s="32">
        <v>0.41518305814788198</v>
      </c>
      <c r="Z204" s="32">
        <v>0.233636599948011</v>
      </c>
      <c r="AA204" s="32">
        <v>2.5000000000000001E-3</v>
      </c>
      <c r="AB204" s="32">
        <v>1.4771048744460899E-3</v>
      </c>
      <c r="AC204" s="32">
        <v>0.76096888199293211</v>
      </c>
      <c r="AD204" s="32"/>
      <c r="AE204" s="32">
        <v>0.63369062394223197</v>
      </c>
      <c r="AF204" s="32">
        <v>4.2463533225283602E-2</v>
      </c>
      <c r="AG204" s="32">
        <v>2.5704809286898798E-2</v>
      </c>
      <c r="AH204" s="32">
        <v>2.78216006481047E-2</v>
      </c>
      <c r="AI204" s="32">
        <v>0.34143490331693499</v>
      </c>
      <c r="AJ204" s="32">
        <v>0.168967528679759</v>
      </c>
      <c r="AK204" s="32">
        <v>1</v>
      </c>
      <c r="AL204" s="32">
        <v>0.24833525971673501</v>
      </c>
      <c r="AM204" s="32">
        <v>0</v>
      </c>
      <c r="AN204" s="32">
        <v>1.4849624060150401E-2</v>
      </c>
      <c r="AO204" s="32">
        <v>0.33138093796781803</v>
      </c>
      <c r="AP204" s="32">
        <v>0.60064113995533297</v>
      </c>
      <c r="AQ204" s="32">
        <v>6.9777096056964305E-2</v>
      </c>
      <c r="AR204" s="32">
        <v>1.4438884917798401E-2</v>
      </c>
      <c r="AS204" s="32">
        <v>1.0320163487738401</v>
      </c>
      <c r="AT204" s="32">
        <v>0.11757506215337502</v>
      </c>
      <c r="AU204" s="32">
        <v>0.19312558185114398</v>
      </c>
      <c r="AV204" s="32">
        <v>0.28436302681992304</v>
      </c>
      <c r="AW204" s="32">
        <v>1.0153252480705601</v>
      </c>
      <c r="AX204" s="32">
        <v>0.54690836886727101</v>
      </c>
      <c r="AY204" s="32">
        <v>0.383968871595331</v>
      </c>
      <c r="AZ204" s="32">
        <v>0</v>
      </c>
      <c r="BA204" s="32">
        <v>0.138463622815337</v>
      </c>
      <c r="BB204" s="32">
        <v>3.0769230769230802E-2</v>
      </c>
      <c r="BC204" s="32">
        <v>8.8011648600550101E-3</v>
      </c>
      <c r="BD204" s="32"/>
      <c r="BE204" s="32">
        <v>0.29383212975020701</v>
      </c>
      <c r="BF204" s="32">
        <v>0.20883638974091201</v>
      </c>
      <c r="BG204" s="32">
        <v>1.0595022037853299</v>
      </c>
      <c r="BH204" s="32">
        <v>0.22835996996674901</v>
      </c>
      <c r="BI204" s="32">
        <v>0.16776515304678299</v>
      </c>
      <c r="BJ204" s="32">
        <v>6.5530799475753604E-2</v>
      </c>
      <c r="BK204" s="32">
        <v>0.13284032238826302</v>
      </c>
      <c r="BL204" s="32">
        <v>9.9176832291976587E-4</v>
      </c>
      <c r="BM204" s="32">
        <v>0.68057097541633604</v>
      </c>
      <c r="BN204" s="32">
        <v>0.235344179234454</v>
      </c>
      <c r="BO204" s="32">
        <v>0.23354049329967</v>
      </c>
      <c r="BP204" s="32">
        <v>0.64550509731232597</v>
      </c>
      <c r="BQ204" s="32">
        <v>1.79586950014966E-3</v>
      </c>
      <c r="BR204" s="32">
        <v>0.28925158064990403</v>
      </c>
      <c r="BS204" s="32">
        <v>0.90173724212812201</v>
      </c>
      <c r="BT204" s="32">
        <v>0.35358480816432003</v>
      </c>
      <c r="BU204" s="32">
        <v>8.8888888888888889E-3</v>
      </c>
      <c r="BV204" s="32">
        <v>6.0209874419404801E-3</v>
      </c>
      <c r="BW204" s="32">
        <v>1.2210410557184701</v>
      </c>
      <c r="BX204" s="32">
        <v>3.1261938112823101E-2</v>
      </c>
      <c r="BY204" s="32">
        <v>0.82695594474493805</v>
      </c>
      <c r="BZ204" s="32">
        <v>0.24097307221542202</v>
      </c>
      <c r="CA204" s="32">
        <v>0.40065828845002993</v>
      </c>
      <c r="CB204" s="32">
        <v>0.50004158465249093</v>
      </c>
      <c r="CC204" s="32">
        <v>8.5760663720804403E-2</v>
      </c>
      <c r="CD204" s="32">
        <v>1.2053589607851098</v>
      </c>
      <c r="CE204" s="32">
        <v>0.151992198383951</v>
      </c>
      <c r="CF204" s="32">
        <v>5.4456864431069105E-3</v>
      </c>
      <c r="CG204" s="32">
        <v>5.2069773496485304E-3</v>
      </c>
      <c r="CH204" s="32">
        <v>7.3818897637795309E-3</v>
      </c>
      <c r="CI204" s="32">
        <v>5.2529182879377405E-2</v>
      </c>
      <c r="CJ204" s="32">
        <v>0.22788168192067901</v>
      </c>
      <c r="CK204" s="32">
        <v>7.0226672229175401E-3</v>
      </c>
      <c r="CR204" s="14"/>
    </row>
    <row r="205" spans="1:96" x14ac:dyDescent="0.2">
      <c r="A205" s="2" t="s">
        <v>134</v>
      </c>
      <c r="B205" s="2"/>
      <c r="C205" s="2"/>
      <c r="D205" s="32">
        <v>0.30232558139534899</v>
      </c>
      <c r="E205" s="32">
        <v>0.38773344339135901</v>
      </c>
      <c r="F205" s="32">
        <v>0.101348105022186</v>
      </c>
      <c r="G205" s="32">
        <v>2.12241397791832E-2</v>
      </c>
      <c r="H205" s="32">
        <v>0.25577777777777799</v>
      </c>
      <c r="I205" s="32">
        <v>2.3483078129851502E-2</v>
      </c>
      <c r="J205" s="32">
        <v>1.8468406118070497</v>
      </c>
      <c r="K205" s="32">
        <v>6.03262542320714E-2</v>
      </c>
      <c r="L205" s="32">
        <v>0.172505342226251</v>
      </c>
      <c r="M205" s="32">
        <v>3.6894449791466201E-2</v>
      </c>
      <c r="N205" s="32">
        <v>1.0097159940209299</v>
      </c>
      <c r="O205" s="32">
        <v>0.18898814254378998</v>
      </c>
      <c r="P205" s="32">
        <v>1</v>
      </c>
      <c r="Q205" s="32">
        <v>4.8780487804878005E-3</v>
      </c>
      <c r="R205" s="32">
        <v>0</v>
      </c>
      <c r="S205" s="32">
        <v>4.6812841150892799E-2</v>
      </c>
      <c r="T205" s="32">
        <v>0.24736164736164698</v>
      </c>
      <c r="U205" s="32">
        <v>1.2368932038835001</v>
      </c>
      <c r="V205" s="32">
        <v>4.8366542145017601E-2</v>
      </c>
      <c r="W205" s="32">
        <v>1.76329524615602E-2</v>
      </c>
      <c r="X205" s="32">
        <v>9.0090090090090107E-3</v>
      </c>
      <c r="Y205" s="32">
        <v>0.43645298992000597</v>
      </c>
      <c r="Z205" s="32">
        <v>4.2331065288526502E-2</v>
      </c>
      <c r="AA205" s="32">
        <v>6.5000000000000006E-3</v>
      </c>
      <c r="AB205" s="32">
        <v>1.4771048744460899E-3</v>
      </c>
      <c r="AC205" s="32">
        <v>0.19299604198933101</v>
      </c>
      <c r="AD205" s="32"/>
      <c r="AE205" s="32">
        <v>0.16041972244161101</v>
      </c>
      <c r="AF205" s="32">
        <v>1.6233766233766202E-3</v>
      </c>
      <c r="AG205" s="32">
        <v>9.1106739828139601E-3</v>
      </c>
      <c r="AH205" s="32">
        <v>2.1217280272398401E-2</v>
      </c>
      <c r="AI205" s="32">
        <v>3.0510948905109501E-2</v>
      </c>
      <c r="AJ205" s="32">
        <v>5.2457742374198597E-3</v>
      </c>
      <c r="AK205" s="32">
        <v>3.59195402298851E-4</v>
      </c>
      <c r="AL205" s="32">
        <v>0.15741032537136898</v>
      </c>
      <c r="AM205" s="32">
        <v>1.72562553925798E-3</v>
      </c>
      <c r="AN205" s="32">
        <v>1.9306466729147102E-2</v>
      </c>
      <c r="AO205" s="32">
        <v>3.2982347475998798E-2</v>
      </c>
      <c r="AP205" s="32">
        <v>0.49154723573598702</v>
      </c>
      <c r="AQ205" s="32">
        <v>1.6622191011236003E-2</v>
      </c>
      <c r="AR205" s="32">
        <v>5.6182987848463199E-2</v>
      </c>
      <c r="AS205" s="32">
        <v>0.23835616438356202</v>
      </c>
      <c r="AT205" s="32">
        <v>1.5419934953128E-2</v>
      </c>
      <c r="AU205" s="32">
        <v>9.7601839282875302E-2</v>
      </c>
      <c r="AV205" s="32">
        <v>0.53113026819923392</v>
      </c>
      <c r="AW205" s="32">
        <v>0.59338478500551306</v>
      </c>
      <c r="AX205" s="32">
        <v>9.9873577749683903E-2</v>
      </c>
      <c r="AY205" s="32">
        <v>2.95719844357977E-3</v>
      </c>
      <c r="AZ205" s="32">
        <v>4.5689917758148001E-3</v>
      </c>
      <c r="BA205" s="32">
        <v>2.6990553306342802E-2</v>
      </c>
      <c r="BB205" s="32">
        <v>5.1020408163265302E-3</v>
      </c>
      <c r="BC205" s="32">
        <v>7.8238660243768413E-3</v>
      </c>
      <c r="BD205" s="32"/>
      <c r="BE205" s="32">
        <v>0.24112110808571099</v>
      </c>
      <c r="BF205" s="32">
        <v>0.2001953125</v>
      </c>
      <c r="BG205" s="32">
        <v>1.3264649066323199E-2</v>
      </c>
      <c r="BH205" s="32">
        <v>1.28177625227931E-2</v>
      </c>
      <c r="BI205" s="32">
        <v>9.6964758606640902E-2</v>
      </c>
      <c r="BJ205" s="32">
        <v>1.6382699868938401E-4</v>
      </c>
      <c r="BK205" s="32">
        <v>0.10014957846070201</v>
      </c>
      <c r="BL205" s="32">
        <v>1.03174603174603E-2</v>
      </c>
      <c r="BM205" s="32">
        <v>0.40044352922540799</v>
      </c>
      <c r="BN205" s="32">
        <v>7.5683806357123101E-2</v>
      </c>
      <c r="BO205" s="32">
        <v>1.00359293066615</v>
      </c>
      <c r="BP205" s="32">
        <v>9.6127717391304407E-2</v>
      </c>
      <c r="BQ205" s="32">
        <v>3.1853053998229601</v>
      </c>
      <c r="BR205" s="32">
        <v>0.37779738273783303</v>
      </c>
      <c r="BS205" s="32">
        <v>0.64233735201477105</v>
      </c>
      <c r="BT205" s="32">
        <v>7.872309382402419E-2</v>
      </c>
      <c r="BU205" s="32">
        <v>3.4567901234567899E-3</v>
      </c>
      <c r="BV205" s="32">
        <v>0.10660247592847301</v>
      </c>
      <c r="BW205" s="32">
        <v>5.0586510263929602E-2</v>
      </c>
      <c r="BX205" s="32">
        <v>0.29930114358322701</v>
      </c>
      <c r="BY205" s="32">
        <v>0.39447043639590196</v>
      </c>
      <c r="BZ205" s="32">
        <v>0.62024155327931507</v>
      </c>
      <c r="CA205" s="32">
        <v>0.137402406567013</v>
      </c>
      <c r="CB205" s="32">
        <v>0.109649527110488</v>
      </c>
      <c r="CC205" s="32">
        <v>1.0577925579723197</v>
      </c>
      <c r="CD205" s="32">
        <v>0.72840158520475595</v>
      </c>
      <c r="CE205" s="32">
        <v>1.67685021821896</v>
      </c>
      <c r="CF205" s="32">
        <v>2.5670279520821401E-3</v>
      </c>
      <c r="CG205" s="32">
        <v>6.4901349948078904E-3</v>
      </c>
      <c r="CH205" s="32">
        <v>0</v>
      </c>
      <c r="CI205" s="32">
        <v>2.3838804275849002E-2</v>
      </c>
      <c r="CJ205" s="32">
        <v>7.6060742586065308E-2</v>
      </c>
      <c r="CK205" s="32">
        <v>8.4810566562391401E-2</v>
      </c>
      <c r="CR205" s="14"/>
    </row>
    <row r="206" spans="1:96" x14ac:dyDescent="0.2">
      <c r="A206" s="2" t="s">
        <v>135</v>
      </c>
      <c r="B206" s="2"/>
      <c r="C206" s="2"/>
      <c r="D206" s="32">
        <v>1.23313953488372</v>
      </c>
      <c r="E206" s="32">
        <v>0.22649963154016201</v>
      </c>
      <c r="F206" s="32">
        <v>0.11833366305853101</v>
      </c>
      <c r="G206" s="32">
        <v>1.3935041269160701E-2</v>
      </c>
      <c r="H206" s="32">
        <v>6.0555555555555605E-3</v>
      </c>
      <c r="I206" s="32">
        <v>0.109911261907869</v>
      </c>
      <c r="J206" s="32">
        <v>1.7440653332410502E-2</v>
      </c>
      <c r="K206" s="32">
        <v>0.210226223926821</v>
      </c>
      <c r="L206" s="32">
        <v>1.7157656199417299E-2</v>
      </c>
      <c r="M206" s="32">
        <v>1.08956897933024E-2</v>
      </c>
      <c r="N206" s="32">
        <v>5.2316890881913304E-3</v>
      </c>
      <c r="O206" s="32">
        <v>0.18987824649521601</v>
      </c>
      <c r="P206" s="32">
        <v>1</v>
      </c>
      <c r="Q206" s="32">
        <v>2.6997840172786202E-3</v>
      </c>
      <c r="R206" s="32">
        <v>0</v>
      </c>
      <c r="S206" s="32">
        <v>0.52080051885481304</v>
      </c>
      <c r="T206" s="32">
        <v>0.29282789282789295</v>
      </c>
      <c r="U206" s="32">
        <v>3.7971175166297097E-2</v>
      </c>
      <c r="V206" s="32">
        <v>6.1898707237614002E-2</v>
      </c>
      <c r="W206" s="32">
        <v>0.263424947145877</v>
      </c>
      <c r="X206" s="32">
        <v>7.5075075075075109E-3</v>
      </c>
      <c r="Y206" s="32">
        <v>0.57183310631586504</v>
      </c>
      <c r="Z206" s="32">
        <v>0.29977686679466603</v>
      </c>
      <c r="AA206" s="32">
        <v>2.4249999999999997E-2</v>
      </c>
      <c r="AB206" s="32">
        <v>1.4771048744460899E-3</v>
      </c>
      <c r="AC206" s="32">
        <v>0.283033485409314</v>
      </c>
      <c r="AD206" s="32"/>
      <c r="AE206" s="32">
        <v>0.144962202414532</v>
      </c>
      <c r="AF206" s="32">
        <v>1.9499512512187202E-2</v>
      </c>
      <c r="AG206" s="32">
        <v>0.42129198966408299</v>
      </c>
      <c r="AH206" s="32">
        <v>3.8807935766175299E-2</v>
      </c>
      <c r="AI206" s="32">
        <v>0.34213983360093403</v>
      </c>
      <c r="AJ206" s="32">
        <v>1.9403347077370803E-3</v>
      </c>
      <c r="AK206" s="32">
        <v>0.107758620689655</v>
      </c>
      <c r="AL206" s="32">
        <v>7.3152328103239406E-2</v>
      </c>
      <c r="AM206" s="32">
        <v>1.0337370242214499</v>
      </c>
      <c r="AN206" s="32">
        <v>8.7866891007664996E-3</v>
      </c>
      <c r="AO206" s="32">
        <v>6.2475668310407503E-2</v>
      </c>
      <c r="AP206" s="32">
        <v>0.44446696168968602</v>
      </c>
      <c r="AQ206" s="32">
        <v>0.41717621388003101</v>
      </c>
      <c r="AR206" s="32">
        <v>3.7612660563480201E-3</v>
      </c>
      <c r="AS206" s="32">
        <v>6.8493150684931503E-3</v>
      </c>
      <c r="AT206" s="32">
        <v>0.12512435907247299</v>
      </c>
      <c r="AU206" s="32">
        <v>5.14457287229498E-2</v>
      </c>
      <c r="AV206" s="32">
        <v>0.25251436781609199</v>
      </c>
      <c r="AW206" s="32">
        <v>1.40668063058097</v>
      </c>
      <c r="AX206" s="32">
        <v>0.378881055947203</v>
      </c>
      <c r="AY206" s="32">
        <v>2.8015564202334598E-3</v>
      </c>
      <c r="AZ206" s="32">
        <v>0</v>
      </c>
      <c r="BA206" s="32">
        <v>6.4556342104091502E-3</v>
      </c>
      <c r="BB206" s="32">
        <v>0</v>
      </c>
      <c r="BC206" s="32">
        <v>1.5395539489397401E-2</v>
      </c>
      <c r="BD206" s="32"/>
      <c r="BE206" s="32">
        <v>2.1516514738960598E-2</v>
      </c>
      <c r="BF206" s="32">
        <v>1.44521841025975E-2</v>
      </c>
      <c r="BG206" s="32">
        <v>0.28401755744900603</v>
      </c>
      <c r="BH206" s="32">
        <v>2.9067896599806898E-2</v>
      </c>
      <c r="BI206" s="32">
        <v>4.4367488286820099E-2</v>
      </c>
      <c r="BJ206" s="32">
        <v>1.6382699868938401E-4</v>
      </c>
      <c r="BK206" s="32">
        <v>2.7996945787732201E-2</v>
      </c>
      <c r="BL206" s="32">
        <v>3.27186198691255E-3</v>
      </c>
      <c r="BM206" s="32">
        <v>0.82656855763905401</v>
      </c>
      <c r="BN206" s="32">
        <v>0.10501523967858101</v>
      </c>
      <c r="BO206" s="32">
        <v>9.7106234220236903E-5</v>
      </c>
      <c r="BP206" s="32">
        <v>3.97530864197531E-2</v>
      </c>
      <c r="BQ206" s="32">
        <v>2.9489826010026498E-4</v>
      </c>
      <c r="BR206" s="32">
        <v>0.14515512424643401</v>
      </c>
      <c r="BS206" s="32">
        <v>1.2817727568976799E-2</v>
      </c>
      <c r="BT206" s="32">
        <v>0.13694071349131701</v>
      </c>
      <c r="BU206" s="32">
        <v>1.3123456790123498</v>
      </c>
      <c r="BV206" s="32">
        <v>8.7957395636488592E-2</v>
      </c>
      <c r="BW206" s="32">
        <v>2.8061224489795901E-2</v>
      </c>
      <c r="BX206" s="32">
        <v>1.5772471020459901E-2</v>
      </c>
      <c r="BY206" s="32">
        <v>0.19594893001967301</v>
      </c>
      <c r="BZ206" s="32">
        <v>0.59557589626239504</v>
      </c>
      <c r="CA206" s="32">
        <v>0.15385569018699199</v>
      </c>
      <c r="CB206" s="32">
        <v>0.187152278840131</v>
      </c>
      <c r="CC206" s="32">
        <v>1.6929415979935501E-2</v>
      </c>
      <c r="CD206" s="32">
        <v>0.96862140960411891</v>
      </c>
      <c r="CE206" s="32">
        <v>1.72693932500812E-2</v>
      </c>
      <c r="CF206" s="32">
        <v>3.5632839224629398E-2</v>
      </c>
      <c r="CG206" s="32">
        <v>0.90744101633393803</v>
      </c>
      <c r="CH206" s="32">
        <v>2.7559055118110201E-2</v>
      </c>
      <c r="CI206" s="32">
        <v>0.39673168658196806</v>
      </c>
      <c r="CJ206" s="32">
        <v>9.6075527582376904E-2</v>
      </c>
      <c r="CK206" s="32">
        <v>0.193187347931873</v>
      </c>
      <c r="CR206" s="14"/>
    </row>
    <row r="207" spans="1:96" x14ac:dyDescent="0.2">
      <c r="A207" s="2" t="s">
        <v>136</v>
      </c>
      <c r="B207" s="2"/>
      <c r="C207" s="2"/>
      <c r="D207" s="32">
        <v>0.23372093023255799</v>
      </c>
      <c r="E207" s="32">
        <v>0.137343291937361</v>
      </c>
      <c r="F207" s="32">
        <v>0.194019726987536</v>
      </c>
      <c r="G207" s="32">
        <v>0.140940317732933</v>
      </c>
      <c r="H207" s="32">
        <v>5.4166666666666695E-3</v>
      </c>
      <c r="I207" s="32">
        <v>3.9978495674698196E-2</v>
      </c>
      <c r="J207" s="32">
        <v>0.10381341269291999</v>
      </c>
      <c r="K207" s="32">
        <v>0.41882777424711498</v>
      </c>
      <c r="L207" s="32">
        <v>0.14279253085223201</v>
      </c>
      <c r="M207" s="32">
        <v>1.59948816378759E-2</v>
      </c>
      <c r="N207" s="32">
        <v>0.316890881913303</v>
      </c>
      <c r="O207" s="32">
        <v>2.9850271799599502E-2</v>
      </c>
      <c r="P207" s="32">
        <v>1</v>
      </c>
      <c r="Q207" s="32">
        <v>4.2780748663101597E-3</v>
      </c>
      <c r="R207" s="32">
        <v>0</v>
      </c>
      <c r="S207" s="32">
        <v>2.3475046210720898E-2</v>
      </c>
      <c r="T207" s="32">
        <v>6.9743769743769696E-2</v>
      </c>
      <c r="U207" s="32">
        <v>0.16518847006651902</v>
      </c>
      <c r="V207" s="32">
        <v>3.7925806346055302E-2</v>
      </c>
      <c r="W207" s="32">
        <v>7.7464788732394397E-4</v>
      </c>
      <c r="X207" s="32">
        <v>6.8468468468468491E-2</v>
      </c>
      <c r="Y207" s="32">
        <v>3.6563529580289404E-2</v>
      </c>
      <c r="Z207" s="32">
        <v>0.19467053761211101</v>
      </c>
      <c r="AA207" s="32">
        <v>1.125E-2</v>
      </c>
      <c r="AB207" s="32">
        <v>0</v>
      </c>
      <c r="AC207" s="32">
        <v>0.12898226278629202</v>
      </c>
      <c r="AD207" s="32"/>
      <c r="AE207" s="32">
        <v>8.0582195644815502E-2</v>
      </c>
      <c r="AF207" s="32">
        <v>5.0764725024406099E-2</v>
      </c>
      <c r="AG207" s="32">
        <v>0.21112138965978</v>
      </c>
      <c r="AH207" s="32">
        <v>0.13579697239537</v>
      </c>
      <c r="AI207" s="32">
        <v>0.32344790704458198</v>
      </c>
      <c r="AJ207" s="32">
        <v>8.8675679604593698E-3</v>
      </c>
      <c r="AK207" s="32">
        <v>0</v>
      </c>
      <c r="AL207" s="32">
        <v>0.15541978681051602</v>
      </c>
      <c r="AM207" s="32">
        <v>0</v>
      </c>
      <c r="AN207" s="32">
        <v>1.51401869158878E-2</v>
      </c>
      <c r="AO207" s="32">
        <v>0.14643070610471201</v>
      </c>
      <c r="AP207" s="32">
        <v>0.30406747040207099</v>
      </c>
      <c r="AQ207" s="32">
        <v>0.17162424900597301</v>
      </c>
      <c r="AR207" s="32">
        <v>4.6909374778227202E-2</v>
      </c>
      <c r="AS207" s="32">
        <v>0.26404109589041097</v>
      </c>
      <c r="AT207" s="32">
        <v>0.21801972685887699</v>
      </c>
      <c r="AU207" s="32">
        <v>9.4033651327412093E-2</v>
      </c>
      <c r="AV207" s="32">
        <v>4.0708812260536404E-3</v>
      </c>
      <c r="AW207" s="32">
        <v>0.50865204452771995</v>
      </c>
      <c r="AX207" s="32">
        <v>0.14108580285271502</v>
      </c>
      <c r="AY207" s="32">
        <v>2.95719844357977E-3</v>
      </c>
      <c r="AZ207" s="32">
        <v>2.58319404345844E-3</v>
      </c>
      <c r="BA207" s="32">
        <v>5.9372649648276807E-2</v>
      </c>
      <c r="BB207" s="32">
        <v>1.5228426395939099E-2</v>
      </c>
      <c r="BC207" s="32">
        <v>1.25241468126207E-2</v>
      </c>
      <c r="BD207" s="32"/>
      <c r="BE207" s="32">
        <v>0.14469634189653099</v>
      </c>
      <c r="BF207" s="32">
        <v>3.2157474176573803E-2</v>
      </c>
      <c r="BG207" s="32">
        <v>6.4308681672025705E-2</v>
      </c>
      <c r="BH207" s="32">
        <v>1.0618899495870401E-2</v>
      </c>
      <c r="BI207" s="32">
        <v>0.14646567529028298</v>
      </c>
      <c r="BJ207" s="32">
        <v>1.34960681520315</v>
      </c>
      <c r="BK207" s="32">
        <v>8.2202902472852703E-3</v>
      </c>
      <c r="BL207" s="32">
        <v>0.50316768956642199</v>
      </c>
      <c r="BM207" s="32">
        <v>0.105533596837945</v>
      </c>
      <c r="BN207" s="32">
        <v>3.1726239955666403E-2</v>
      </c>
      <c r="BO207" s="32">
        <v>2.7675276752767503E-2</v>
      </c>
      <c r="BP207" s="32">
        <v>0.60260325097930401</v>
      </c>
      <c r="BQ207" s="32">
        <v>0.26590106007067105</v>
      </c>
      <c r="BR207" s="32">
        <v>0.30339655932950998</v>
      </c>
      <c r="BS207" s="32">
        <v>0.16733717516581501</v>
      </c>
      <c r="BT207" s="32">
        <v>0.12738464430034799</v>
      </c>
      <c r="BU207" s="32">
        <v>0</v>
      </c>
      <c r="BV207" s="32">
        <v>1.54612609517265E-3</v>
      </c>
      <c r="BW207" s="32">
        <v>1.4609203798393001E-3</v>
      </c>
      <c r="BX207" s="32">
        <v>1.26518218623482E-4</v>
      </c>
      <c r="BY207" s="32">
        <v>0.15139361937967302</v>
      </c>
      <c r="BZ207" s="32">
        <v>0</v>
      </c>
      <c r="CA207" s="32">
        <v>0.173033605035294</v>
      </c>
      <c r="CB207" s="32">
        <v>9.27928922244909E-2</v>
      </c>
      <c r="CC207" s="32">
        <v>4.6870815105794099E-2</v>
      </c>
      <c r="CD207" s="32">
        <v>0.61892770105605199</v>
      </c>
      <c r="CE207" s="32">
        <v>0.125255244106182</v>
      </c>
      <c r="CF207" s="32">
        <v>2.8506271379703503E-4</v>
      </c>
      <c r="CG207" s="32">
        <v>5.1853772361939304E-4</v>
      </c>
      <c r="CH207" s="32">
        <v>1.07332677165354</v>
      </c>
      <c r="CI207" s="32">
        <v>8.2822085889570504E-2</v>
      </c>
      <c r="CJ207" s="32">
        <v>4.0697827865607404E-2</v>
      </c>
      <c r="CK207" s="32">
        <v>2.8446541316866705E-3</v>
      </c>
      <c r="CR207" s="14"/>
    </row>
    <row r="208" spans="1:96" x14ac:dyDescent="0.2">
      <c r="A208" s="2" t="s">
        <v>137</v>
      </c>
      <c r="B208" s="2"/>
      <c r="C208" s="2"/>
      <c r="D208" s="32">
        <v>0.23488372093023302</v>
      </c>
      <c r="E208" s="32">
        <v>0.11613310991563</v>
      </c>
      <c r="F208" s="32">
        <v>0.21467936579713401</v>
      </c>
      <c r="G208" s="32">
        <v>5.2255518822651205E-3</v>
      </c>
      <c r="H208" s="32">
        <v>5.08333333333333E-2</v>
      </c>
      <c r="I208" s="32">
        <v>8.6482262344724309E-2</v>
      </c>
      <c r="J208" s="32">
        <v>3.4652436066255499E-3</v>
      </c>
      <c r="K208" s="32">
        <v>2.0846131793422602E-2</v>
      </c>
      <c r="L208" s="32">
        <v>0.118523775727466</v>
      </c>
      <c r="M208" s="32">
        <v>2.5595904655255201E-3</v>
      </c>
      <c r="N208" s="32">
        <v>0.314648729446936</v>
      </c>
      <c r="O208" s="32">
        <v>3.7161839972025303E-2</v>
      </c>
      <c r="P208" s="32">
        <v>1</v>
      </c>
      <c r="Q208" s="32">
        <v>0</v>
      </c>
      <c r="R208" s="32">
        <v>0</v>
      </c>
      <c r="S208" s="32">
        <v>1.4784697837737901E-3</v>
      </c>
      <c r="T208" s="32">
        <v>0.115678015678016</v>
      </c>
      <c r="U208" s="32">
        <v>1.4428412874583801E-2</v>
      </c>
      <c r="V208" s="32">
        <v>3.0400209430936902E-2</v>
      </c>
      <c r="W208" s="32">
        <v>0.23483462350457399</v>
      </c>
      <c r="X208" s="32">
        <v>6.6066066066066105E-3</v>
      </c>
      <c r="Y208" s="32">
        <v>4.4016604637847102E-3</v>
      </c>
      <c r="Z208" s="32">
        <v>0.218141317861583</v>
      </c>
      <c r="AA208" s="32">
        <v>5.0000000000000001E-4</v>
      </c>
      <c r="AB208" s="32">
        <v>0</v>
      </c>
      <c r="AC208" s="32">
        <v>0.292032352435037</v>
      </c>
      <c r="AD208" s="32"/>
      <c r="AE208" s="32">
        <v>1.44194967843845E-2</v>
      </c>
      <c r="AF208" s="32">
        <v>3.5795639440286404E-3</v>
      </c>
      <c r="AG208" s="32">
        <v>0.23343589743589702</v>
      </c>
      <c r="AH208" s="32">
        <v>4.2350102647675102E-2</v>
      </c>
      <c r="AI208" s="32">
        <v>0.227259475218659</v>
      </c>
      <c r="AJ208" s="32">
        <v>4.73864900149896E-3</v>
      </c>
      <c r="AK208" s="32">
        <v>0</v>
      </c>
      <c r="AL208" s="32">
        <v>0.11611639619474</v>
      </c>
      <c r="AM208" s="32">
        <v>1.2987012987013E-2</v>
      </c>
      <c r="AN208" s="32">
        <v>0.73150224215246595</v>
      </c>
      <c r="AO208" s="32">
        <v>0.10917160476952401</v>
      </c>
      <c r="AP208" s="32">
        <v>0.27696600486950901</v>
      </c>
      <c r="AQ208" s="32">
        <v>5.3205587705648899E-2</v>
      </c>
      <c r="AR208" s="32">
        <v>1.6322475338868801E-3</v>
      </c>
      <c r="AS208" s="32">
        <v>1.94380632620604E-3</v>
      </c>
      <c r="AT208" s="32">
        <v>3.5493594574227599E-2</v>
      </c>
      <c r="AU208" s="32">
        <v>9.4815750786688899E-2</v>
      </c>
      <c r="AV208" s="32">
        <v>0.36147030651340994</v>
      </c>
      <c r="AW208" s="32">
        <v>0.14336010562218099</v>
      </c>
      <c r="AX208" s="32">
        <v>0.12841500782103801</v>
      </c>
      <c r="AY208" s="32">
        <v>0.53929961089494205</v>
      </c>
      <c r="AZ208" s="32">
        <v>1.5172204521316901E-4</v>
      </c>
      <c r="BA208" s="32">
        <v>1.8872870249017001E-2</v>
      </c>
      <c r="BB208" s="32">
        <v>0</v>
      </c>
      <c r="BC208" s="32">
        <v>1.80539047190722E-2</v>
      </c>
      <c r="BD208" s="32"/>
      <c r="BE208" s="32">
        <v>0.101811293950515</v>
      </c>
      <c r="BF208" s="32">
        <v>7.0909562735175791E-2</v>
      </c>
      <c r="BG208" s="32">
        <v>9.5127908471525913E-3</v>
      </c>
      <c r="BH208" s="32">
        <v>1.1047945940148001E-2</v>
      </c>
      <c r="BI208" s="32">
        <v>0.83119032463399101</v>
      </c>
      <c r="BJ208" s="32">
        <v>3.9318479685452202E-3</v>
      </c>
      <c r="BK208" s="32">
        <v>2.2079472648695902E-2</v>
      </c>
      <c r="BL208" s="32">
        <v>7.9051383399209496E-4</v>
      </c>
      <c r="BM208" s="32">
        <v>7.5823394676565806E-3</v>
      </c>
      <c r="BN208" s="32">
        <v>3.8435656889522204E-2</v>
      </c>
      <c r="BO208" s="32">
        <v>4.7582054767916097E-2</v>
      </c>
      <c r="BP208" s="32">
        <v>0.18976144979350301</v>
      </c>
      <c r="BQ208" s="32">
        <v>0.39552678045909401</v>
      </c>
      <c r="BR208" s="32">
        <v>1.92618732539332E-2</v>
      </c>
      <c r="BS208" s="32">
        <v>0.68454258675078905</v>
      </c>
      <c r="BT208" s="32">
        <v>6.0913402992446498E-2</v>
      </c>
      <c r="BU208" s="32">
        <v>2.2222222222222201E-3</v>
      </c>
      <c r="BV208" s="32">
        <v>0</v>
      </c>
      <c r="BW208" s="32">
        <v>1.34106560347952E-2</v>
      </c>
      <c r="BX208" s="32">
        <v>2.5257308833743803E-4</v>
      </c>
      <c r="BY208" s="32">
        <v>0.24159193954659902</v>
      </c>
      <c r="BZ208" s="32">
        <v>1.7949498022512902E-2</v>
      </c>
      <c r="CA208" s="32">
        <v>0.14868802943984299</v>
      </c>
      <c r="CB208" s="32">
        <v>2.9436617131100903E-2</v>
      </c>
      <c r="CC208" s="32">
        <v>1.3346383130171701E-3</v>
      </c>
      <c r="CD208" s="32">
        <v>0.55274798521480906</v>
      </c>
      <c r="CE208" s="32">
        <v>7.2405955749339002E-2</v>
      </c>
      <c r="CF208" s="32">
        <v>2.27272727272727E-3</v>
      </c>
      <c r="CG208" s="32">
        <v>8.2923037056232204E-3</v>
      </c>
      <c r="CH208" s="32">
        <v>5.1673228346456698E-2</v>
      </c>
      <c r="CI208" s="32">
        <v>3.6883508408309403E-2</v>
      </c>
      <c r="CJ208" s="32">
        <v>2.9630214917825502E-2</v>
      </c>
      <c r="CK208" s="32">
        <v>1.4635499757231002E-2</v>
      </c>
      <c r="CR208" s="14"/>
    </row>
    <row r="209" spans="1:97" x14ac:dyDescent="0.2">
      <c r="A209" s="2" t="s">
        <v>138</v>
      </c>
      <c r="B209" s="2"/>
      <c r="C209" s="2"/>
      <c r="D209" s="32">
        <v>1.1627906976744201E-3</v>
      </c>
      <c r="E209" s="32">
        <v>0.24669946398414</v>
      </c>
      <c r="F209" s="32">
        <v>0.47384337111041996</v>
      </c>
      <c r="G209" s="32">
        <v>4.3831515929014294E-3</v>
      </c>
      <c r="H209" s="32">
        <v>5.4166666666666696E-2</v>
      </c>
      <c r="I209" s="32">
        <v>2.0743722508075099E-2</v>
      </c>
      <c r="J209" s="32">
        <v>1.9977822440917599</v>
      </c>
      <c r="K209" s="32">
        <v>8.1142997402278594E-2</v>
      </c>
      <c r="L209" s="32">
        <v>0.17769181173436502</v>
      </c>
      <c r="M209" s="32">
        <v>0</v>
      </c>
      <c r="N209" s="32">
        <v>0</v>
      </c>
      <c r="O209" s="32">
        <v>0.249992052643291</v>
      </c>
      <c r="P209" s="32">
        <v>1</v>
      </c>
      <c r="Q209" s="32">
        <v>5.3163211057947904E-4</v>
      </c>
      <c r="R209" s="32">
        <v>0</v>
      </c>
      <c r="S209" s="32">
        <v>2.7693159789532001E-4</v>
      </c>
      <c r="T209" s="32">
        <v>5.0111150111150103E-2</v>
      </c>
      <c r="U209" s="32">
        <v>1.02720710716269E-2</v>
      </c>
      <c r="V209" s="32">
        <v>4.8278265794589992E-2</v>
      </c>
      <c r="W209" s="32">
        <v>3.1219237800590601E-2</v>
      </c>
      <c r="X209" s="32">
        <v>2.52252252252252E-2</v>
      </c>
      <c r="Y209" s="32">
        <v>0.48455929659017805</v>
      </c>
      <c r="Z209" s="32">
        <v>0.68083234121849001</v>
      </c>
      <c r="AA209" s="32">
        <v>0</v>
      </c>
      <c r="AB209" s="32">
        <v>0.20353982300884998</v>
      </c>
      <c r="AC209" s="32">
        <v>0.161004558355552</v>
      </c>
      <c r="AD209" s="32"/>
      <c r="AE209" s="32">
        <v>0.184046034074241</v>
      </c>
      <c r="AF209" s="32">
        <v>2.6033192320208303E-3</v>
      </c>
      <c r="AG209" s="32">
        <v>7.5734315832565796E-3</v>
      </c>
      <c r="AH209" s="32">
        <v>6.4559075252002301E-2</v>
      </c>
      <c r="AI209" s="32">
        <v>3.3875272991992202E-2</v>
      </c>
      <c r="AJ209" s="32">
        <v>0.25655385506686601</v>
      </c>
      <c r="AK209" s="32">
        <v>2.5032327586206895</v>
      </c>
      <c r="AL209" s="32">
        <v>8.5569452625514311E-2</v>
      </c>
      <c r="AM209" s="32">
        <v>0</v>
      </c>
      <c r="AN209" s="32">
        <v>0.36353446665421302</v>
      </c>
      <c r="AO209" s="32">
        <v>9.0541426219287999E-2</v>
      </c>
      <c r="AP209" s="32">
        <v>0.29440253565768598</v>
      </c>
      <c r="AQ209" s="32">
        <v>4.3248448310149602E-2</v>
      </c>
      <c r="AR209" s="32">
        <v>1.85027647809443E-2</v>
      </c>
      <c r="AS209" s="32">
        <v>0</v>
      </c>
      <c r="AT209" s="32">
        <v>0.46607558794800497</v>
      </c>
      <c r="AU209" s="32">
        <v>2.2909090909090904E-3</v>
      </c>
      <c r="AV209" s="32">
        <v>5.8668582375478902E-3</v>
      </c>
      <c r="AW209" s="32">
        <v>3.5126234906695898E-2</v>
      </c>
      <c r="AX209" s="32">
        <v>0.37806681094516703</v>
      </c>
      <c r="AY209" s="32">
        <v>7.78210116731518E-4</v>
      </c>
      <c r="AZ209" s="32">
        <v>3.03260045489007E-4</v>
      </c>
      <c r="BA209" s="32">
        <v>7.3722120975440397E-2</v>
      </c>
      <c r="BB209" s="32">
        <v>0</v>
      </c>
      <c r="BC209" s="32">
        <v>6.7227966834202996E-4</v>
      </c>
      <c r="BD209" s="32"/>
      <c r="BE209" s="32">
        <v>0.18326032911092702</v>
      </c>
      <c r="BF209" s="32">
        <v>2.4104192315168801E-2</v>
      </c>
      <c r="BG209" s="32">
        <v>0</v>
      </c>
      <c r="BH209" s="32">
        <v>6.9183739139761901E-3</v>
      </c>
      <c r="BI209" s="32">
        <v>0.126458731169107</v>
      </c>
      <c r="BJ209" s="32">
        <v>0</v>
      </c>
      <c r="BK209" s="32">
        <v>5.65794323626981E-2</v>
      </c>
      <c r="BL209" s="32">
        <v>0.82930677447983392</v>
      </c>
      <c r="BM209" s="32">
        <v>1.4994870175992401E-3</v>
      </c>
      <c r="BN209" s="32">
        <v>2.4047025293908099E-2</v>
      </c>
      <c r="BO209" s="32">
        <v>0</v>
      </c>
      <c r="BP209" s="32">
        <v>2.4041125407868E-2</v>
      </c>
      <c r="BQ209" s="32">
        <v>2.9437739181630902E-4</v>
      </c>
      <c r="BR209" s="32">
        <v>1.7409204528745798E-2</v>
      </c>
      <c r="BS209" s="32">
        <v>0.47486398258977103</v>
      </c>
      <c r="BT209" s="32">
        <v>4.2468798520316001E-2</v>
      </c>
      <c r="BU209" s="32">
        <v>7.4074074074074103E-3</v>
      </c>
      <c r="BV209" s="32">
        <v>1.7158544955387801E-4</v>
      </c>
      <c r="BW209" s="32">
        <v>9.0909090909090905E-3</v>
      </c>
      <c r="BX209" s="32">
        <v>6.1117761955768405E-3</v>
      </c>
      <c r="BY209" s="32">
        <v>0.113168019660375</v>
      </c>
      <c r="BZ209" s="32">
        <v>2.1250758955676997E-2</v>
      </c>
      <c r="CA209" s="32">
        <v>0.17205978999236698</v>
      </c>
      <c r="CB209" s="32">
        <v>2.1240317183847501E-2</v>
      </c>
      <c r="CC209" s="32">
        <v>3.99077687123093E-3</v>
      </c>
      <c r="CD209" s="32">
        <v>0.29741614054904497</v>
      </c>
      <c r="CE209" s="32">
        <v>0.17773039124791401</v>
      </c>
      <c r="CF209" s="32">
        <v>3.1241124680488502E-3</v>
      </c>
      <c r="CG209" s="32">
        <v>7.7659849857623605E-4</v>
      </c>
      <c r="CH209" s="32">
        <v>4.9212598425196806E-4</v>
      </c>
      <c r="CI209" s="32">
        <v>0.13037350246652601</v>
      </c>
      <c r="CJ209" s="32">
        <v>0.15788642703015601</v>
      </c>
      <c r="CK209" s="32">
        <v>0.22615501835561402</v>
      </c>
      <c r="CR209" s="14"/>
    </row>
    <row r="210" spans="1:97" x14ac:dyDescent="0.2">
      <c r="A210" s="2" t="s">
        <v>139</v>
      </c>
      <c r="B210" s="2"/>
      <c r="C210" s="2"/>
      <c r="D210" s="32">
        <v>5.2325581395348802E-3</v>
      </c>
      <c r="E210" s="32">
        <v>0.27980710034886103</v>
      </c>
      <c r="F210" s="32">
        <v>0.31560353842240602</v>
      </c>
      <c r="G210" s="32">
        <v>0.459899346825142</v>
      </c>
      <c r="H210" s="32">
        <v>4.5472222222222199E-2</v>
      </c>
      <c r="I210" s="32">
        <v>7.7725164596374005E-2</v>
      </c>
      <c r="J210" s="32">
        <v>0.40002772194885305</v>
      </c>
      <c r="K210" s="32">
        <v>0.113783099051978</v>
      </c>
      <c r="L210" s="32">
        <v>7.791454533737191E-2</v>
      </c>
      <c r="M210" s="32">
        <v>3.9968025579536406E-3</v>
      </c>
      <c r="N210" s="32">
        <v>4.4843049327354303E-3</v>
      </c>
      <c r="O210" s="32">
        <v>0.15557745493848701</v>
      </c>
      <c r="P210" s="32">
        <v>0</v>
      </c>
      <c r="Q210" s="32">
        <v>5.3106744556558701E-4</v>
      </c>
      <c r="R210" s="32">
        <v>0</v>
      </c>
      <c r="S210" s="32">
        <v>6.9232899473830004E-2</v>
      </c>
      <c r="T210" s="32">
        <v>0.24763074763074802</v>
      </c>
      <c r="U210" s="32">
        <v>1.1111111111111101E-2</v>
      </c>
      <c r="V210" s="32">
        <v>1.0173310979990899E-2</v>
      </c>
      <c r="W210" s="32">
        <v>2.67041461700632E-3</v>
      </c>
      <c r="X210" s="32">
        <v>3.0030030030029996E-4</v>
      </c>
      <c r="Y210" s="32">
        <v>0.41956343110285499</v>
      </c>
      <c r="Z210" s="32">
        <v>0.26392552366175304</v>
      </c>
      <c r="AA210" s="32">
        <v>0</v>
      </c>
      <c r="AB210" s="32">
        <v>0</v>
      </c>
      <c r="AC210" s="32">
        <v>4.1971273759353195E-2</v>
      </c>
      <c r="AD210" s="32"/>
      <c r="AE210" s="32">
        <v>5.0727744556019402E-2</v>
      </c>
      <c r="AF210" s="32">
        <v>6.1828831760494607E-3</v>
      </c>
      <c r="AG210" s="32">
        <v>1.80667551291212E-2</v>
      </c>
      <c r="AH210" s="32">
        <v>1.6453960552684302E-3</v>
      </c>
      <c r="AI210" s="32">
        <v>0.20022311684532201</v>
      </c>
      <c r="AJ210" s="32">
        <v>8.4264252696456109E-3</v>
      </c>
      <c r="AK210" s="32">
        <v>1</v>
      </c>
      <c r="AL210" s="32">
        <v>8.1807050331894005E-2</v>
      </c>
      <c r="AM210" s="32">
        <v>3.45125107851596E-3</v>
      </c>
      <c r="AN210" s="32">
        <v>3.9223010833021998E-3</v>
      </c>
      <c r="AO210" s="32">
        <v>1.1916686541060501E-2</v>
      </c>
      <c r="AP210" s="32">
        <v>0.23685977842924599</v>
      </c>
      <c r="AQ210" s="32">
        <v>6.8287770987366103E-2</v>
      </c>
      <c r="AR210" s="32">
        <v>1.8431872961860202E-3</v>
      </c>
      <c r="AS210" s="32">
        <v>5.1245803145432102E-3</v>
      </c>
      <c r="AT210" s="32">
        <v>0.14042792792792802</v>
      </c>
      <c r="AU210" s="32">
        <v>4.9600580973129998E-2</v>
      </c>
      <c r="AV210" s="32">
        <v>3.1130268199233697E-3</v>
      </c>
      <c r="AW210" s="32">
        <v>2.19394471259324E-4</v>
      </c>
      <c r="AX210" s="32">
        <v>4.7283350118208403E-2</v>
      </c>
      <c r="AY210" s="32">
        <v>2.4747081712062302E-2</v>
      </c>
      <c r="AZ210" s="32">
        <v>0</v>
      </c>
      <c r="BA210" s="32">
        <v>7.2389991371872298E-2</v>
      </c>
      <c r="BB210" s="32">
        <v>0</v>
      </c>
      <c r="BC210" s="32">
        <v>2.0549696388622599E-2</v>
      </c>
      <c r="BD210" s="32"/>
      <c r="BE210" s="32">
        <v>6.1767491417071101E-2</v>
      </c>
      <c r="BF210" s="32">
        <v>0.103840682788051</v>
      </c>
      <c r="BG210" s="32">
        <v>0</v>
      </c>
      <c r="BH210" s="32">
        <v>8.7686367049233105E-2</v>
      </c>
      <c r="BI210" s="32">
        <v>0.117037980055167</v>
      </c>
      <c r="BJ210" s="32">
        <v>0.39580602883355198</v>
      </c>
      <c r="BK210" s="32">
        <v>9.1803114181064002E-2</v>
      </c>
      <c r="BL210" s="32">
        <v>1.01417881055534E-2</v>
      </c>
      <c r="BM210" s="32">
        <v>0.42365387651981701</v>
      </c>
      <c r="BN210" s="32">
        <v>0.10246209872145</v>
      </c>
      <c r="BO210" s="32">
        <v>0</v>
      </c>
      <c r="BP210" s="32">
        <v>5.17729623245506E-2</v>
      </c>
      <c r="BQ210" s="32">
        <v>9.7201767304860107E-3</v>
      </c>
      <c r="BR210" s="32">
        <v>5.19335391854139E-2</v>
      </c>
      <c r="BS210" s="32">
        <v>5.9060256689145101E-2</v>
      </c>
      <c r="BT210" s="32">
        <v>8.4297541638991905E-2</v>
      </c>
      <c r="BU210" s="32">
        <v>1.23456790123457E-3</v>
      </c>
      <c r="BV210" s="32">
        <v>0</v>
      </c>
      <c r="BW210" s="32">
        <v>3.6297640653357502E-4</v>
      </c>
      <c r="BX210" s="32">
        <v>3.2095657646318398E-3</v>
      </c>
      <c r="BY210" s="32">
        <v>6.9113248726861212E-2</v>
      </c>
      <c r="BZ210" s="32">
        <v>2.2758306781975402E-3</v>
      </c>
      <c r="CA210" s="32">
        <v>6.5059617524656305E-2</v>
      </c>
      <c r="CB210" s="32">
        <v>8.7161506490653101E-2</v>
      </c>
      <c r="CC210" s="32">
        <v>1.30822947052064E-2</v>
      </c>
      <c r="CD210" s="32">
        <v>0.20332493702770801</v>
      </c>
      <c r="CE210" s="32">
        <v>0.89993053947673096</v>
      </c>
      <c r="CF210" s="32">
        <v>4.8377916903813304E-3</v>
      </c>
      <c r="CG210" s="32">
        <v>0</v>
      </c>
      <c r="CH210" s="32">
        <v>7.8740157480314907E-3</v>
      </c>
      <c r="CI210" s="32">
        <v>1.0983852797596699E-2</v>
      </c>
      <c r="CJ210" s="32">
        <v>5.7276477233914005E-2</v>
      </c>
      <c r="CK210" s="32">
        <v>3.3231791747438406E-2</v>
      </c>
      <c r="CR210" s="14"/>
    </row>
    <row r="211" spans="1:97" x14ac:dyDescent="0.2">
      <c r="A211" s="2" t="s">
        <v>140</v>
      </c>
      <c r="B211" s="2"/>
      <c r="C211" s="2"/>
      <c r="D211" s="32">
        <v>2.2200000000000002</v>
      </c>
      <c r="E211" s="32">
        <v>3.23</v>
      </c>
      <c r="F211" s="32">
        <v>2.66</v>
      </c>
      <c r="G211" s="32">
        <v>2.64</v>
      </c>
      <c r="H211" s="32">
        <v>1.25</v>
      </c>
      <c r="I211" s="32">
        <v>0.68</v>
      </c>
      <c r="J211" s="32">
        <v>4.5599999999999996</v>
      </c>
      <c r="K211" s="32">
        <v>1.74</v>
      </c>
      <c r="L211" s="32">
        <v>3.13</v>
      </c>
      <c r="M211" s="32">
        <v>7.0000000000000007E-2</v>
      </c>
      <c r="N211" s="32">
        <v>8.27</v>
      </c>
      <c r="O211" s="32">
        <v>1.58</v>
      </c>
      <c r="P211" s="32">
        <v>8</v>
      </c>
      <c r="Q211" s="32">
        <v>0.02</v>
      </c>
      <c r="R211" s="32">
        <v>0.09</v>
      </c>
      <c r="S211" s="32">
        <v>1.17</v>
      </c>
      <c r="T211" s="32">
        <v>2.11</v>
      </c>
      <c r="U211" s="32">
        <v>5.78</v>
      </c>
      <c r="V211" s="32">
        <v>0.78</v>
      </c>
      <c r="W211" s="32">
        <v>2.09</v>
      </c>
      <c r="X211" s="32">
        <v>0.18</v>
      </c>
      <c r="Y211" s="32">
        <v>3.84</v>
      </c>
      <c r="Z211" s="32">
        <v>4.76</v>
      </c>
      <c r="AA211" s="32">
        <v>0.31</v>
      </c>
      <c r="AB211" s="32">
        <v>1.23</v>
      </c>
      <c r="AC211" s="32">
        <v>2.5499999999999998</v>
      </c>
      <c r="AD211" s="32"/>
      <c r="AE211" s="32">
        <v>1.53</v>
      </c>
      <c r="AF211" s="32">
        <v>0.15</v>
      </c>
      <c r="AG211" s="32">
        <v>1.28</v>
      </c>
      <c r="AH211" s="32">
        <v>1.02</v>
      </c>
      <c r="AI211" s="32">
        <v>3.95</v>
      </c>
      <c r="AJ211" s="32">
        <v>0.66</v>
      </c>
      <c r="AK211" s="32">
        <v>5.77</v>
      </c>
      <c r="AL211" s="32">
        <v>1.59</v>
      </c>
      <c r="AM211" s="32">
        <v>1.44</v>
      </c>
      <c r="AN211" s="32">
        <v>2.4900000000000002</v>
      </c>
      <c r="AO211" s="32">
        <v>1.85</v>
      </c>
      <c r="AP211" s="32">
        <v>4.08</v>
      </c>
      <c r="AQ211" s="32">
        <v>1.21</v>
      </c>
      <c r="AR211" s="32">
        <v>1.25</v>
      </c>
      <c r="AS211" s="32">
        <v>2.89</v>
      </c>
      <c r="AT211" s="32">
        <v>1.43</v>
      </c>
      <c r="AU211" s="32">
        <v>0.94</v>
      </c>
      <c r="AV211" s="32">
        <v>2.15</v>
      </c>
      <c r="AW211" s="32">
        <v>4.32</v>
      </c>
      <c r="AX211" s="32">
        <v>2.46</v>
      </c>
      <c r="AY211" s="32">
        <v>0.98</v>
      </c>
      <c r="AZ211" s="32">
        <v>0.5</v>
      </c>
      <c r="BA211" s="32">
        <v>1.1299999999999999</v>
      </c>
      <c r="BB211" s="32">
        <v>7.0000000000000007E-2</v>
      </c>
      <c r="BC211" s="32">
        <v>0.17</v>
      </c>
      <c r="BD211" s="32"/>
      <c r="BE211" s="32">
        <v>2</v>
      </c>
      <c r="BF211" s="32">
        <v>2.79</v>
      </c>
      <c r="BG211" s="32">
        <v>2.0699999999999998</v>
      </c>
      <c r="BH211" s="32">
        <v>1.71</v>
      </c>
      <c r="BI211" s="32">
        <v>1.77</v>
      </c>
      <c r="BJ211" s="32">
        <v>3.37</v>
      </c>
      <c r="BK211" s="32">
        <v>1.72</v>
      </c>
      <c r="BL211" s="32">
        <v>1.65</v>
      </c>
      <c r="BM211" s="32">
        <v>3.6</v>
      </c>
      <c r="BN211" s="32">
        <v>1.1599999999999999</v>
      </c>
      <c r="BO211" s="32">
        <v>3</v>
      </c>
      <c r="BP211" s="32">
        <v>3.9</v>
      </c>
      <c r="BQ211" s="32">
        <v>3.94</v>
      </c>
      <c r="BR211" s="32">
        <v>1.69</v>
      </c>
      <c r="BS211" s="32">
        <v>4.95</v>
      </c>
      <c r="BT211" s="32">
        <v>1.54</v>
      </c>
      <c r="BU211" s="32">
        <v>1.44</v>
      </c>
      <c r="BV211" s="32">
        <v>0.22</v>
      </c>
      <c r="BW211" s="32">
        <v>2.38</v>
      </c>
      <c r="BX211" s="32">
        <v>0.38</v>
      </c>
      <c r="BY211" s="32">
        <v>3.3</v>
      </c>
      <c r="BZ211" s="32">
        <v>3.82</v>
      </c>
      <c r="CA211" s="32">
        <v>2.27</v>
      </c>
      <c r="CB211" s="32">
        <v>1.81</v>
      </c>
      <c r="CC211" s="32">
        <v>1.87</v>
      </c>
      <c r="CD211" s="32">
        <v>6.65</v>
      </c>
      <c r="CE211" s="32">
        <v>5.31</v>
      </c>
      <c r="CF211" s="32">
        <v>0.33</v>
      </c>
      <c r="CG211" s="32">
        <v>2.91</v>
      </c>
      <c r="CH211" s="32">
        <v>2.25</v>
      </c>
      <c r="CI211" s="32">
        <v>0.92</v>
      </c>
      <c r="CJ211" s="32">
        <v>1.05</v>
      </c>
      <c r="CK211" s="32">
        <v>1.8</v>
      </c>
      <c r="CR211" s="14"/>
    </row>
    <row r="212" spans="1:97" x14ac:dyDescent="0.2">
      <c r="A212" s="2" t="s">
        <v>141</v>
      </c>
      <c r="B212" s="2"/>
      <c r="C212" s="2"/>
      <c r="D212" s="32">
        <v>0</v>
      </c>
      <c r="E212" s="32">
        <v>0.10042005775794199</v>
      </c>
      <c r="F212" s="32">
        <v>0.99519032568366106</v>
      </c>
      <c r="G212" s="32">
        <v>0.86330519255232996</v>
      </c>
      <c r="H212" s="32">
        <v>0.51315101898623894</v>
      </c>
      <c r="I212" s="32">
        <v>0.39599143802296205</v>
      </c>
      <c r="J212" s="32">
        <v>1</v>
      </c>
      <c r="K212" s="32">
        <v>0.52351097178683403</v>
      </c>
      <c r="L212" s="32">
        <v>0.41627246925260203</v>
      </c>
      <c r="M212" s="32">
        <v>0</v>
      </c>
      <c r="N212" s="32">
        <v>1.5</v>
      </c>
      <c r="O212" s="32">
        <v>1.6593406593406599</v>
      </c>
      <c r="P212" s="32">
        <v>0</v>
      </c>
      <c r="Q212" s="32">
        <v>0</v>
      </c>
      <c r="R212" s="32">
        <v>4</v>
      </c>
      <c r="S212" s="32">
        <v>1.65052421367948</v>
      </c>
      <c r="T212" s="32">
        <v>0.36838762362761995</v>
      </c>
      <c r="U212" s="32">
        <v>1.84615384615385</v>
      </c>
      <c r="V212" s="32">
        <v>0.92237442922374302</v>
      </c>
      <c r="W212" s="32">
        <v>5.8536711478800392</v>
      </c>
      <c r="X212" s="32">
        <v>0</v>
      </c>
      <c r="Y212" s="32">
        <v>0.77721787561331401</v>
      </c>
      <c r="Z212" s="32">
        <v>0.69453376205787698</v>
      </c>
      <c r="AA212" s="32">
        <v>0.33333333333333298</v>
      </c>
      <c r="AB212" s="32">
        <v>0</v>
      </c>
      <c r="AC212" s="32">
        <v>3.3230769230769197</v>
      </c>
      <c r="AD212" s="32"/>
      <c r="AE212" s="32">
        <v>1.1134413727359398</v>
      </c>
      <c r="AF212" s="32">
        <v>0.99999999999999911</v>
      </c>
      <c r="AG212" s="32">
        <v>1.0598783221261598</v>
      </c>
      <c r="AH212" s="32">
        <v>1.7027027027027</v>
      </c>
      <c r="AI212" s="32">
        <v>2.61460864933249</v>
      </c>
      <c r="AJ212" s="32">
        <v>1.4937807347410998</v>
      </c>
      <c r="AK212" s="32">
        <v>0</v>
      </c>
      <c r="AL212" s="32">
        <v>0.821174454992045</v>
      </c>
      <c r="AM212" s="32">
        <v>0</v>
      </c>
      <c r="AN212" s="32">
        <v>1.6666666666666701</v>
      </c>
      <c r="AO212" s="32">
        <v>1.1687852669436301</v>
      </c>
      <c r="AP212" s="32">
        <v>3.2013396639019698</v>
      </c>
      <c r="AQ212" s="32">
        <v>1.4329383389261701</v>
      </c>
      <c r="AR212" s="32">
        <v>2.9666666666666699</v>
      </c>
      <c r="AS212" s="32">
        <v>0.97402597402597402</v>
      </c>
      <c r="AT212" s="32">
        <v>0.93565088757396508</v>
      </c>
      <c r="AU212" s="32">
        <v>1.43292682926829</v>
      </c>
      <c r="AV212" s="32">
        <v>0.77990430622009599</v>
      </c>
      <c r="AW212" s="32">
        <v>2.9908256880733899</v>
      </c>
      <c r="AX212" s="32">
        <v>0.48484071205048002</v>
      </c>
      <c r="AY212" s="32">
        <v>3.5</v>
      </c>
      <c r="AZ212" s="32">
        <v>0</v>
      </c>
      <c r="BA212" s="32">
        <v>1.0491803278688501</v>
      </c>
      <c r="BB212" s="32">
        <v>0</v>
      </c>
      <c r="BC212" s="32">
        <v>1.5454545454545499</v>
      </c>
      <c r="BD212" s="32"/>
      <c r="BE212" s="32">
        <v>1.9072891433604899</v>
      </c>
      <c r="BF212" s="32">
        <v>0.61711239293829812</v>
      </c>
      <c r="BG212" s="32">
        <v>2.3142942583732098</v>
      </c>
      <c r="BH212" s="32">
        <v>3.4050778646306701</v>
      </c>
      <c r="BI212" s="32">
        <v>2.49026763990268</v>
      </c>
      <c r="BJ212" s="32">
        <v>0.75576231761471802</v>
      </c>
      <c r="BK212" s="32">
        <v>0.14901256732495502</v>
      </c>
      <c r="BL212" s="32">
        <v>0.8</v>
      </c>
      <c r="BM212" s="32">
        <v>0</v>
      </c>
      <c r="BN212" s="32">
        <v>0.65911614479236091</v>
      </c>
      <c r="BO212" s="32">
        <v>0.33500000000000002</v>
      </c>
      <c r="BP212" s="32">
        <v>1.2757793764987999</v>
      </c>
      <c r="BQ212" s="32">
        <v>0.5</v>
      </c>
      <c r="BR212" s="32">
        <v>2.2526096033403</v>
      </c>
      <c r="BS212" s="32">
        <v>0.67188540972684896</v>
      </c>
      <c r="BT212" s="32">
        <v>1.38842501637197</v>
      </c>
      <c r="BU212" s="32">
        <v>1.3333333333333299</v>
      </c>
      <c r="BV212" s="32">
        <v>0.5</v>
      </c>
      <c r="BW212" s="32">
        <v>1.05714285714286</v>
      </c>
      <c r="BX212" s="32">
        <v>1.3823529411764701</v>
      </c>
      <c r="BY212" s="32">
        <v>0.21461250519894601</v>
      </c>
      <c r="BZ212" s="32">
        <v>1.5072081218274098</v>
      </c>
      <c r="CA212" s="32">
        <v>0.45816229087346305</v>
      </c>
      <c r="CB212" s="32">
        <v>0.35423514538558798</v>
      </c>
      <c r="CC212" s="32">
        <v>1.3755535872453499</v>
      </c>
      <c r="CD212" s="32">
        <v>5.6793673616103504E-2</v>
      </c>
      <c r="CE212" s="32">
        <v>2.0610827913517298</v>
      </c>
      <c r="CF212" s="32">
        <v>0</v>
      </c>
      <c r="CG212" s="32">
        <v>0</v>
      </c>
      <c r="CH212" s="32">
        <v>0</v>
      </c>
      <c r="CI212" s="32">
        <v>1.3986666666666701</v>
      </c>
      <c r="CJ212" s="32">
        <v>0.33818181818181803</v>
      </c>
      <c r="CK212" s="32">
        <v>1.0504939626783798</v>
      </c>
      <c r="CR212" s="14"/>
    </row>
    <row r="213" spans="1:97" x14ac:dyDescent="0.2">
      <c r="A213" s="2" t="s">
        <v>142</v>
      </c>
      <c r="B213" s="2"/>
      <c r="C213" s="2"/>
      <c r="D213" s="32">
        <v>1</v>
      </c>
      <c r="E213" s="32">
        <v>0.185271093070455</v>
      </c>
      <c r="F213" s="32">
        <v>0.85593731163351405</v>
      </c>
      <c r="G213" s="32">
        <v>1.7213438735177899</v>
      </c>
      <c r="H213" s="32">
        <v>2.7851239669421499</v>
      </c>
      <c r="I213" s="32">
        <v>2.0802005012531302</v>
      </c>
      <c r="J213" s="32">
        <v>0.625</v>
      </c>
      <c r="K213" s="32">
        <v>0.61178476695717998</v>
      </c>
      <c r="L213" s="32">
        <v>1.22661870503597</v>
      </c>
      <c r="M213" s="32">
        <v>1.3636363636363598</v>
      </c>
      <c r="N213" s="32">
        <v>0</v>
      </c>
      <c r="O213" s="32">
        <v>0.20807061790668302</v>
      </c>
      <c r="P213" s="32">
        <v>0</v>
      </c>
      <c r="Q213" s="32">
        <v>6.0000000000000204</v>
      </c>
      <c r="R213" s="32">
        <v>2.3076923076923097</v>
      </c>
      <c r="S213" s="32">
        <v>1.08108108108108</v>
      </c>
      <c r="T213" s="32">
        <v>0.60047358157674802</v>
      </c>
      <c r="U213" s="32">
        <v>3.5949874686716798</v>
      </c>
      <c r="V213" s="32">
        <v>0.44156583629893198</v>
      </c>
      <c r="W213" s="32">
        <v>0.22489557226399301</v>
      </c>
      <c r="X213" s="32">
        <v>0</v>
      </c>
      <c r="Y213" s="32">
        <v>0.52640332640332599</v>
      </c>
      <c r="Z213" s="32">
        <v>1.0947820343461099</v>
      </c>
      <c r="AA213" s="32">
        <v>0.6</v>
      </c>
      <c r="AB213" s="32">
        <v>0</v>
      </c>
      <c r="AC213" s="32">
        <v>2.6750988142292496</v>
      </c>
      <c r="AD213" s="32"/>
      <c r="AE213" s="32">
        <v>0.797814207650273</v>
      </c>
      <c r="AF213" s="32">
        <v>0</v>
      </c>
      <c r="AG213" s="32">
        <v>1.5</v>
      </c>
      <c r="AH213" s="32">
        <v>1.81007137192704</v>
      </c>
      <c r="AI213" s="32">
        <v>1.76115023474178</v>
      </c>
      <c r="AJ213" s="32">
        <v>2.28571428571429</v>
      </c>
      <c r="AK213" s="32">
        <v>0</v>
      </c>
      <c r="AL213" s="32">
        <v>0.52411379887418197</v>
      </c>
      <c r="AM213" s="32">
        <v>0</v>
      </c>
      <c r="AN213" s="32">
        <v>1.109375</v>
      </c>
      <c r="AO213" s="32">
        <v>0.292485549132948</v>
      </c>
      <c r="AP213" s="32">
        <v>1.9691783835148799</v>
      </c>
      <c r="AQ213" s="32">
        <v>0.87512812782634908</v>
      </c>
      <c r="AR213" s="32">
        <v>0.367255813953489</v>
      </c>
      <c r="AS213" s="32">
        <v>2.4186046511627897</v>
      </c>
      <c r="AT213" s="32">
        <v>1.2506002400960399</v>
      </c>
      <c r="AU213" s="32">
        <v>0.81248124812481304</v>
      </c>
      <c r="AV213" s="32">
        <v>0.561594202898551</v>
      </c>
      <c r="AW213" s="32">
        <v>1.4813197476952897</v>
      </c>
      <c r="AX213" s="32">
        <v>0.84505680444766806</v>
      </c>
      <c r="AY213" s="32">
        <v>0</v>
      </c>
      <c r="AZ213" s="32">
        <v>7.9651741293532297</v>
      </c>
      <c r="BA213" s="32">
        <v>1.7977736549165098</v>
      </c>
      <c r="BB213" s="32">
        <v>1</v>
      </c>
      <c r="BC213" s="32">
        <v>1.23329425556858</v>
      </c>
      <c r="BD213" s="32"/>
      <c r="BE213" s="32">
        <v>1.6223776223776201</v>
      </c>
      <c r="BF213" s="32">
        <v>3.3333333333333295</v>
      </c>
      <c r="BG213" s="32">
        <v>1.9032258064516099</v>
      </c>
      <c r="BH213" s="32">
        <v>1.3432555644944999</v>
      </c>
      <c r="BI213" s="32">
        <v>1.1965484180249299</v>
      </c>
      <c r="BJ213" s="32">
        <v>0</v>
      </c>
      <c r="BK213" s="32">
        <v>8.2216968741791407E-2</v>
      </c>
      <c r="BL213" s="32">
        <v>0.58114978490418501</v>
      </c>
      <c r="BM213" s="32">
        <v>0.456989247311828</v>
      </c>
      <c r="BN213" s="32">
        <v>0.66404788627010802</v>
      </c>
      <c r="BO213" s="32">
        <v>0.79994368576657704</v>
      </c>
      <c r="BP213" s="32">
        <v>8.4445777711114403E-2</v>
      </c>
      <c r="BQ213" s="32">
        <v>0.66666666666666696</v>
      </c>
      <c r="BR213" s="32">
        <v>0.82308657465495694</v>
      </c>
      <c r="BS213" s="32">
        <v>0.97099647814377399</v>
      </c>
      <c r="BT213" s="32">
        <v>0.59234029669997001</v>
      </c>
      <c r="BU213" s="32">
        <v>1.25</v>
      </c>
      <c r="BV213" s="32">
        <v>0</v>
      </c>
      <c r="BW213" s="32">
        <v>1</v>
      </c>
      <c r="BX213" s="32">
        <v>2.4186046511627897</v>
      </c>
      <c r="BY213" s="32">
        <v>0.65357749669624299</v>
      </c>
      <c r="BZ213" s="32">
        <v>1.2894736842105299</v>
      </c>
      <c r="CA213" s="32">
        <v>0.56790696792781892</v>
      </c>
      <c r="CB213" s="32">
        <v>1.0848571428571399</v>
      </c>
      <c r="CC213" s="32">
        <v>4.09638095238095</v>
      </c>
      <c r="CD213" s="32">
        <v>2.0793623288858098E-2</v>
      </c>
      <c r="CE213" s="32">
        <v>1.03577871316897</v>
      </c>
      <c r="CF213" s="32">
        <v>1</v>
      </c>
      <c r="CG213" s="32">
        <v>0</v>
      </c>
      <c r="CH213" s="32">
        <v>0</v>
      </c>
      <c r="CI213" s="32">
        <v>0.91304347826086996</v>
      </c>
      <c r="CJ213" s="32">
        <v>0.62066666666666703</v>
      </c>
      <c r="CK213" s="32">
        <v>0.83333333333333304</v>
      </c>
      <c r="CR213" s="14"/>
    </row>
    <row r="214" spans="1:97" x14ac:dyDescent="0.2">
      <c r="A214" s="2" t="s">
        <v>143</v>
      </c>
      <c r="B214" s="2"/>
      <c r="C214" s="2"/>
      <c r="D214" s="32">
        <v>0.268041237113402</v>
      </c>
      <c r="E214" s="32">
        <v>0.97225985880339405</v>
      </c>
      <c r="F214" s="32">
        <v>1.4401385976110099</v>
      </c>
      <c r="G214" s="32">
        <v>1.3626346105684899</v>
      </c>
      <c r="H214" s="32">
        <v>1.0576220167705901</v>
      </c>
      <c r="I214" s="32">
        <v>2.0845396641575</v>
      </c>
      <c r="J214" s="32">
        <v>0.5</v>
      </c>
      <c r="K214" s="32">
        <v>2.74610492845787</v>
      </c>
      <c r="L214" s="32">
        <v>2.4191943702984702</v>
      </c>
      <c r="M214" s="32">
        <v>0</v>
      </c>
      <c r="N214" s="32">
        <v>0</v>
      </c>
      <c r="O214" s="32">
        <v>0.39797718452310998</v>
      </c>
      <c r="P214" s="32">
        <v>2.4301336573511498E-3</v>
      </c>
      <c r="Q214" s="32">
        <v>3</v>
      </c>
      <c r="R214" s="32">
        <v>1</v>
      </c>
      <c r="S214" s="32">
        <v>3.2569659442724497</v>
      </c>
      <c r="T214" s="32">
        <v>0.45006184291898599</v>
      </c>
      <c r="U214" s="32">
        <v>2.6296390442297901</v>
      </c>
      <c r="V214" s="32">
        <v>1.4659152487265599</v>
      </c>
      <c r="W214" s="32">
        <v>0.98928571428571399</v>
      </c>
      <c r="X214" s="32">
        <v>0</v>
      </c>
      <c r="Y214" s="32">
        <v>2.1519933554817299</v>
      </c>
      <c r="Z214" s="32">
        <v>0.55887449979519199</v>
      </c>
      <c r="AA214" s="32">
        <v>0.83286118980169999</v>
      </c>
      <c r="AB214" s="32">
        <v>2.9739507959478999</v>
      </c>
      <c r="AC214" s="32">
        <v>2.4121071012805597</v>
      </c>
      <c r="AD214" s="32"/>
      <c r="AE214" s="32">
        <v>0.78957446808510601</v>
      </c>
      <c r="AF214" s="32">
        <v>0</v>
      </c>
      <c r="AG214" s="32">
        <v>0.64705882352941202</v>
      </c>
      <c r="AH214" s="32">
        <v>8.7079469372478902E-2</v>
      </c>
      <c r="AI214" s="32">
        <v>3.4570368079183398</v>
      </c>
      <c r="AJ214" s="32">
        <v>1</v>
      </c>
      <c r="AK214" s="32">
        <v>2</v>
      </c>
      <c r="AL214" s="32">
        <v>0.59828847543352592</v>
      </c>
      <c r="AM214" s="32">
        <v>3.1428571428571397</v>
      </c>
      <c r="AN214" s="32">
        <v>1.94205298013245</v>
      </c>
      <c r="AO214" s="32">
        <v>0.60174219995445211</v>
      </c>
      <c r="AP214" s="32">
        <v>3.9364847091987198</v>
      </c>
      <c r="AQ214" s="32">
        <v>2.7118187841643202</v>
      </c>
      <c r="AR214" s="32">
        <v>2.1370436864153199</v>
      </c>
      <c r="AS214" s="32">
        <v>0.79074074074074108</v>
      </c>
      <c r="AT214" s="32">
        <v>1.84892402283707</v>
      </c>
      <c r="AU214" s="32">
        <v>0.89467636920720106</v>
      </c>
      <c r="AV214" s="32">
        <v>0.37775647171620302</v>
      </c>
      <c r="AW214" s="32">
        <v>4.4424242424242397</v>
      </c>
      <c r="AX214" s="32">
        <v>0.41143577222966105</v>
      </c>
      <c r="AY214" s="32">
        <v>0.66666666666666696</v>
      </c>
      <c r="AZ214" s="32">
        <v>1.92307692307692</v>
      </c>
      <c r="BA214" s="32">
        <v>2.0287243030132398</v>
      </c>
      <c r="BB214" s="32">
        <v>0</v>
      </c>
      <c r="BC214" s="32">
        <v>0.56901408450704194</v>
      </c>
      <c r="BD214" s="32"/>
      <c r="BE214" s="32">
        <v>1.9490474080638001</v>
      </c>
      <c r="BF214" s="32">
        <v>0.95719472577871201</v>
      </c>
      <c r="BG214" s="32">
        <v>5.8664122137404595</v>
      </c>
      <c r="BH214" s="32">
        <v>1.4404332129963899</v>
      </c>
      <c r="BI214" s="32">
        <v>3.2732463295269199</v>
      </c>
      <c r="BJ214" s="32">
        <v>1.5</v>
      </c>
      <c r="BK214" s="32">
        <v>1.03664085575158</v>
      </c>
      <c r="BL214" s="32">
        <v>0.71428571428571397</v>
      </c>
      <c r="BM214" s="32">
        <v>3.3360466693800004</v>
      </c>
      <c r="BN214" s="32">
        <v>1.8453396783721698</v>
      </c>
      <c r="BO214" s="32">
        <v>9.2864125122189611E-2</v>
      </c>
      <c r="BP214" s="32">
        <v>1.16279069767442</v>
      </c>
      <c r="BQ214" s="32">
        <v>0.308823529411765</v>
      </c>
      <c r="BR214" s="32">
        <v>1.74841437632135</v>
      </c>
      <c r="BS214" s="32">
        <v>0.16307833256985799</v>
      </c>
      <c r="BT214" s="32">
        <v>2.4973016689949299</v>
      </c>
      <c r="BU214" s="32">
        <v>0</v>
      </c>
      <c r="BV214" s="32">
        <v>1.5</v>
      </c>
      <c r="BW214" s="32">
        <v>1</v>
      </c>
      <c r="BX214" s="32">
        <v>0.77777777777777801</v>
      </c>
      <c r="BY214" s="32">
        <v>0.537849404841514</v>
      </c>
      <c r="BZ214" s="32">
        <v>1.5</v>
      </c>
      <c r="CA214" s="32">
        <v>1.6403608229400297</v>
      </c>
      <c r="CB214" s="32">
        <v>1.4016856065399499</v>
      </c>
      <c r="CC214" s="32">
        <v>0.947033898305085</v>
      </c>
      <c r="CD214" s="32">
        <v>0.46391944229279602</v>
      </c>
      <c r="CE214" s="32">
        <v>0.72033898305084698</v>
      </c>
      <c r="CF214" s="32">
        <v>1.3076923076923099</v>
      </c>
      <c r="CG214" s="32">
        <v>1.74983576402575</v>
      </c>
      <c r="CH214" s="32">
        <v>3.1400587659157697</v>
      </c>
      <c r="CI214" s="32">
        <v>0.25170068027210901</v>
      </c>
      <c r="CJ214" s="32">
        <v>0.44221267454350205</v>
      </c>
      <c r="CK214" s="32">
        <v>1.48943661971831</v>
      </c>
      <c r="CR214" s="14"/>
      <c r="CS214" s="14"/>
    </row>
    <row r="215" spans="1:97" x14ac:dyDescent="0.2">
      <c r="A215" s="2" t="s">
        <v>144</v>
      </c>
      <c r="B215" s="2"/>
      <c r="C215" s="2"/>
      <c r="D215" s="32">
        <v>2.3333333333333299</v>
      </c>
      <c r="E215" s="32">
        <v>0.92201998572448307</v>
      </c>
      <c r="F215" s="32">
        <v>1.5285714285714298</v>
      </c>
      <c r="G215" s="32">
        <v>2.4450348721354995</v>
      </c>
      <c r="H215" s="32">
        <v>1</v>
      </c>
      <c r="I215" s="32">
        <v>1.0525059665871099</v>
      </c>
      <c r="J215" s="32">
        <v>0.129139072847682</v>
      </c>
      <c r="K215" s="32">
        <v>0.56020119459289497</v>
      </c>
      <c r="L215" s="32">
        <v>0.28861788617886197</v>
      </c>
      <c r="M215" s="32">
        <v>0</v>
      </c>
      <c r="N215" s="32">
        <v>1.7777777777777799</v>
      </c>
      <c r="O215" s="32">
        <v>1.1539768864717899</v>
      </c>
      <c r="P215" s="32">
        <v>0</v>
      </c>
      <c r="Q215" s="32">
        <v>0</v>
      </c>
      <c r="R215" s="32">
        <v>0</v>
      </c>
      <c r="S215" s="32">
        <v>1.78</v>
      </c>
      <c r="T215" s="32">
        <v>0.19478629085615998</v>
      </c>
      <c r="U215" s="32">
        <v>0.45332969432314402</v>
      </c>
      <c r="V215" s="32">
        <v>0.29593957520149999</v>
      </c>
      <c r="W215" s="32">
        <v>0.825956738768719</v>
      </c>
      <c r="X215" s="32">
        <v>2.4956521739130397</v>
      </c>
      <c r="Y215" s="32">
        <v>0.84175474156652708</v>
      </c>
      <c r="Z215" s="32">
        <v>1.1388294075660299</v>
      </c>
      <c r="AA215" s="32">
        <v>3.26630434782609</v>
      </c>
      <c r="AB215" s="32">
        <v>0</v>
      </c>
      <c r="AC215" s="32">
        <v>7.6167723061921002</v>
      </c>
      <c r="AD215" s="32"/>
      <c r="AE215" s="32">
        <v>1.0318900700025899</v>
      </c>
      <c r="AF215" s="32">
        <v>2.6612903225806397</v>
      </c>
      <c r="AG215" s="32">
        <v>1</v>
      </c>
      <c r="AH215" s="32">
        <v>0.55626326963906603</v>
      </c>
      <c r="AI215" s="32">
        <v>3.0058479532163696</v>
      </c>
      <c r="AJ215" s="32">
        <v>0.75724137931034508</v>
      </c>
      <c r="AK215" s="32">
        <v>0</v>
      </c>
      <c r="AL215" s="32">
        <v>0.499662997079308</v>
      </c>
      <c r="AM215" s="32">
        <v>0</v>
      </c>
      <c r="AN215" s="32">
        <v>3.8122399445215001</v>
      </c>
      <c r="AO215" s="32">
        <v>0.34458098307816298</v>
      </c>
      <c r="AP215" s="32">
        <v>2.4880643207805</v>
      </c>
      <c r="AQ215" s="32">
        <v>2.7188658730380002</v>
      </c>
      <c r="AR215" s="32">
        <v>1.0482758620689598</v>
      </c>
      <c r="AS215" s="32">
        <v>0.95454545454545503</v>
      </c>
      <c r="AT215" s="32">
        <v>2.40625</v>
      </c>
      <c r="AU215" s="32">
        <v>0.92150170648464202</v>
      </c>
      <c r="AV215" s="32">
        <v>1.1386481802426298</v>
      </c>
      <c r="AW215" s="32">
        <v>1.2323232323232298</v>
      </c>
      <c r="AX215" s="32">
        <v>0.57529181468861001</v>
      </c>
      <c r="AY215" s="32">
        <v>1.9923076923076899</v>
      </c>
      <c r="AZ215" s="32">
        <v>0</v>
      </c>
      <c r="BA215" s="32">
        <v>1.07277628032345</v>
      </c>
      <c r="BB215" s="32">
        <v>194.99999999999901</v>
      </c>
      <c r="BC215" s="32">
        <v>1.10666666666667</v>
      </c>
      <c r="BD215" s="32"/>
      <c r="BE215" s="32">
        <v>0.65752589884216905</v>
      </c>
      <c r="BF215" s="32">
        <v>1.7253243090806498</v>
      </c>
      <c r="BG215" s="32">
        <v>1.0408163265306101</v>
      </c>
      <c r="BH215" s="32">
        <v>1.58028271112722</v>
      </c>
      <c r="BI215" s="32">
        <v>2.7706349206349197</v>
      </c>
      <c r="BJ215" s="32">
        <v>0</v>
      </c>
      <c r="BK215" s="32">
        <v>0.44591463957943506</v>
      </c>
      <c r="BL215" s="32">
        <v>1.5</v>
      </c>
      <c r="BM215" s="32">
        <v>0.91127819548872202</v>
      </c>
      <c r="BN215" s="32">
        <v>1.10167597765363</v>
      </c>
      <c r="BO215" s="32">
        <v>1.74989384288747</v>
      </c>
      <c r="BP215" s="32">
        <v>1.9450754852623999</v>
      </c>
      <c r="BQ215" s="32">
        <v>0.33333333333333298</v>
      </c>
      <c r="BR215" s="32">
        <v>2.0613636363636298</v>
      </c>
      <c r="BS215" s="32">
        <v>1.9368421052631599</v>
      </c>
      <c r="BT215" s="32">
        <v>2.6164764086863102</v>
      </c>
      <c r="BU215" s="32">
        <v>1.01941747572816</v>
      </c>
      <c r="BV215" s="32">
        <v>1.98850574712644</v>
      </c>
      <c r="BW215" s="32">
        <v>0.8</v>
      </c>
      <c r="BX215" s="32">
        <v>0.89361702127659604</v>
      </c>
      <c r="BY215" s="32">
        <v>0.70784234051198702</v>
      </c>
      <c r="BZ215" s="32">
        <v>7.6388888888888909E-2</v>
      </c>
      <c r="CA215" s="32">
        <v>0.60002973314502306</v>
      </c>
      <c r="CB215" s="32">
        <v>0.69315469315469291</v>
      </c>
      <c r="CC215" s="32">
        <v>0.46446700507614203</v>
      </c>
      <c r="CD215" s="32">
        <v>5.0288584865327099E-2</v>
      </c>
      <c r="CE215" s="32">
        <v>0.79098679098679103</v>
      </c>
      <c r="CF215" s="32">
        <v>0.74896265560165998</v>
      </c>
      <c r="CG215" s="32">
        <v>0</v>
      </c>
      <c r="CH215" s="32">
        <v>0</v>
      </c>
      <c r="CI215" s="32">
        <v>0.39884763124199701</v>
      </c>
      <c r="CJ215" s="32">
        <v>1.2142857142857097</v>
      </c>
      <c r="CK215" s="32">
        <v>1.0671641791044799</v>
      </c>
      <c r="CR215" s="14"/>
      <c r="CS215" s="14"/>
    </row>
    <row r="216" spans="1:97" x14ac:dyDescent="0.2">
      <c r="A216" s="2" t="s">
        <v>145</v>
      </c>
      <c r="B216" s="2"/>
      <c r="C216" s="2"/>
      <c r="D216" s="32">
        <v>4.1077844311377198</v>
      </c>
      <c r="E216" s="32">
        <v>0.49544179523141701</v>
      </c>
      <c r="F216" s="32">
        <v>0.766299357208448</v>
      </c>
      <c r="G216" s="32">
        <v>0.24965197215777299</v>
      </c>
      <c r="H216" s="32">
        <v>1.6274951706374798</v>
      </c>
      <c r="I216" s="32">
        <v>1.3232876712328798</v>
      </c>
      <c r="J216" s="32">
        <v>1.5</v>
      </c>
      <c r="K216" s="32">
        <v>0.26161462300076205</v>
      </c>
      <c r="L216" s="32">
        <v>2.1803278688524599</v>
      </c>
      <c r="M216" s="32">
        <v>0</v>
      </c>
      <c r="N216" s="32">
        <v>0</v>
      </c>
      <c r="O216" s="32">
        <v>0.17897327707454302</v>
      </c>
      <c r="P216" s="32">
        <v>0.5</v>
      </c>
      <c r="Q216" s="32">
        <v>0</v>
      </c>
      <c r="R216" s="32">
        <v>0</v>
      </c>
      <c r="S216" s="32">
        <v>3.7875457875457896</v>
      </c>
      <c r="T216" s="32">
        <v>0.68349260802090994</v>
      </c>
      <c r="U216" s="32">
        <v>1.9326923076923099</v>
      </c>
      <c r="V216" s="32">
        <v>0.70038300835654599</v>
      </c>
      <c r="W216" s="32">
        <v>1.6411833626244898</v>
      </c>
      <c r="X216" s="32">
        <v>0</v>
      </c>
      <c r="Y216" s="32">
        <v>1.7844838668209297</v>
      </c>
      <c r="Z216" s="32">
        <v>2.3296002969929401</v>
      </c>
      <c r="AA216" s="32">
        <v>1.5503875968992199E-2</v>
      </c>
      <c r="AB216" s="32">
        <v>0</v>
      </c>
      <c r="AC216" s="32">
        <v>1.61380880121396</v>
      </c>
      <c r="AD216" s="32"/>
      <c r="AE216" s="32">
        <v>6.7527472527472492</v>
      </c>
      <c r="AF216" s="32">
        <v>0.66666666666666696</v>
      </c>
      <c r="AG216" s="32">
        <v>2.5458167330677299</v>
      </c>
      <c r="AH216" s="32">
        <v>2.2592592592592595</v>
      </c>
      <c r="AI216" s="32">
        <v>3.95082742316785</v>
      </c>
      <c r="AJ216" s="32">
        <v>1</v>
      </c>
      <c r="AK216" s="32">
        <v>3.5</v>
      </c>
      <c r="AL216" s="32">
        <v>0.48753356348293103</v>
      </c>
      <c r="AM216" s="32">
        <v>0</v>
      </c>
      <c r="AN216" s="32">
        <v>0.9</v>
      </c>
      <c r="AO216" s="32">
        <v>0.34530568483637503</v>
      </c>
      <c r="AP216" s="32">
        <v>2.0821930683613199</v>
      </c>
      <c r="AQ216" s="32">
        <v>1.0820871778555501</v>
      </c>
      <c r="AR216" s="32">
        <v>9.4629790400595409E-2</v>
      </c>
      <c r="AS216" s="32">
        <v>1.3436922560053799</v>
      </c>
      <c r="AT216" s="32">
        <v>0.28178368121442099</v>
      </c>
      <c r="AU216" s="32">
        <v>2.8248668751584796</v>
      </c>
      <c r="AV216" s="32">
        <v>1.0636590091336799</v>
      </c>
      <c r="AW216" s="32">
        <v>2.7523809523809502</v>
      </c>
      <c r="AX216" s="32">
        <v>0.39897285949917499</v>
      </c>
      <c r="AY216" s="32">
        <v>1</v>
      </c>
      <c r="AZ216" s="32">
        <v>2.9986675549633599</v>
      </c>
      <c r="BA216" s="32">
        <v>1.0168864784913099</v>
      </c>
      <c r="BB216" s="32">
        <v>0</v>
      </c>
      <c r="BC216" s="32">
        <v>0.84862385321100908</v>
      </c>
      <c r="BD216" s="32"/>
      <c r="BE216" s="32">
        <v>0.57930513595166211</v>
      </c>
      <c r="BF216" s="32">
        <v>1.02228316763798</v>
      </c>
      <c r="BG216" s="32">
        <v>0.92973856209150296</v>
      </c>
      <c r="BH216" s="32">
        <v>7.322535211267609</v>
      </c>
      <c r="BI216" s="32">
        <v>1.5032573289902298</v>
      </c>
      <c r="BJ216" s="32">
        <v>1</v>
      </c>
      <c r="BK216" s="32">
        <v>0.210797466995814</v>
      </c>
      <c r="BL216" s="32">
        <v>1.09881422924901</v>
      </c>
      <c r="BM216" s="32">
        <v>0.158424140821459</v>
      </c>
      <c r="BN216" s="32">
        <v>4.1516245487364598</v>
      </c>
      <c r="BO216" s="32">
        <v>1.80683760683761</v>
      </c>
      <c r="BP216" s="32">
        <v>0.65680197875745705</v>
      </c>
      <c r="BQ216" s="32">
        <v>0.32352941176470601</v>
      </c>
      <c r="BR216" s="32">
        <v>0.89611438726876202</v>
      </c>
      <c r="BS216" s="32">
        <v>0.71088435374149705</v>
      </c>
      <c r="BT216" s="32">
        <v>0.850486744627441</v>
      </c>
      <c r="BU216" s="32">
        <v>2.25</v>
      </c>
      <c r="BV216" s="32">
        <v>1.3333333333333299</v>
      </c>
      <c r="BW216" s="32">
        <v>0.11284599006387501</v>
      </c>
      <c r="BX216" s="32">
        <v>0.92198581560283699</v>
      </c>
      <c r="BY216" s="32">
        <v>0.61982165029913106</v>
      </c>
      <c r="BZ216" s="32">
        <v>0.17225806451612899</v>
      </c>
      <c r="CA216" s="32">
        <v>0.41391263886465401</v>
      </c>
      <c r="CB216" s="32">
        <v>0.71490559399554399</v>
      </c>
      <c r="CC216" s="32">
        <v>1.2696897374701699</v>
      </c>
      <c r="CD216" s="32">
        <v>3.7033065236818596E-2</v>
      </c>
      <c r="CE216" s="32">
        <v>2.63716814159292</v>
      </c>
      <c r="CF216" s="32">
        <v>0</v>
      </c>
      <c r="CG216" s="32">
        <v>0</v>
      </c>
      <c r="CH216" s="32">
        <v>0.63461538461538503</v>
      </c>
      <c r="CI216" s="32">
        <v>0.241666666666667</v>
      </c>
      <c r="CJ216" s="32">
        <v>0.28297872340425501</v>
      </c>
      <c r="CK216" s="32">
        <v>1.7692307692307698</v>
      </c>
      <c r="CR216" s="14"/>
      <c r="CS216" s="14"/>
    </row>
    <row r="217" spans="1:97" x14ac:dyDescent="0.2">
      <c r="A217" s="2" t="s">
        <v>146</v>
      </c>
      <c r="B217" s="2"/>
      <c r="C217" s="2"/>
      <c r="D217" s="32">
        <v>1.2111111111111101</v>
      </c>
      <c r="E217" s="32">
        <v>0.47584430250202897</v>
      </c>
      <c r="F217" s="32">
        <v>0.87337662337662303</v>
      </c>
      <c r="G217" s="32">
        <v>1.71875</v>
      </c>
      <c r="H217" s="32">
        <v>0.26531856518646496</v>
      </c>
      <c r="I217" s="32">
        <v>1.7649661634565299</v>
      </c>
      <c r="J217" s="32">
        <v>2</v>
      </c>
      <c r="K217" s="32">
        <v>0.594022857954142</v>
      </c>
      <c r="L217" s="32">
        <v>1.18674012158055</v>
      </c>
      <c r="M217" s="32">
        <v>0.8</v>
      </c>
      <c r="N217" s="32">
        <v>0.62727379415561602</v>
      </c>
      <c r="O217" s="32">
        <v>1.7059553349875898</v>
      </c>
      <c r="P217" s="32">
        <v>0.2</v>
      </c>
      <c r="Q217" s="32">
        <v>12</v>
      </c>
      <c r="R217" s="32">
        <v>0</v>
      </c>
      <c r="S217" s="32">
        <v>2.3868430461208399</v>
      </c>
      <c r="T217" s="32">
        <v>0.65696820078763296</v>
      </c>
      <c r="U217" s="32">
        <v>1.5437714890240699</v>
      </c>
      <c r="V217" s="32">
        <v>1.6206704459809298</v>
      </c>
      <c r="W217" s="32">
        <v>1.04201680672269</v>
      </c>
      <c r="X217" s="32">
        <v>3</v>
      </c>
      <c r="Y217" s="32">
        <v>0.69827958848448202</v>
      </c>
      <c r="Z217" s="32">
        <v>0.69047619047619202</v>
      </c>
      <c r="AA217" s="32">
        <v>0.4</v>
      </c>
      <c r="AB217" s="32">
        <v>1</v>
      </c>
      <c r="AC217" s="32">
        <v>1.24501585863163</v>
      </c>
      <c r="AD217" s="32"/>
      <c r="AE217" s="32">
        <v>1.3723381525532399</v>
      </c>
      <c r="AF217" s="32">
        <v>0.93129770992366401</v>
      </c>
      <c r="AG217" s="32">
        <v>1.4677419354838699</v>
      </c>
      <c r="AH217" s="32">
        <v>0.96781609195402307</v>
      </c>
      <c r="AI217" s="32">
        <v>5.5885877318116997</v>
      </c>
      <c r="AJ217" s="32">
        <v>2.7428078250863099</v>
      </c>
      <c r="AK217" s="32">
        <v>3</v>
      </c>
      <c r="AL217" s="32">
        <v>0.74567999861065304</v>
      </c>
      <c r="AM217" s="32">
        <v>0</v>
      </c>
      <c r="AN217" s="32">
        <v>0.569620253164557</v>
      </c>
      <c r="AO217" s="32">
        <v>1.23890987188032</v>
      </c>
      <c r="AP217" s="32">
        <v>3.0461396645596195</v>
      </c>
      <c r="AQ217" s="32">
        <v>0.89069274982353497</v>
      </c>
      <c r="AR217" s="32">
        <v>0.70792079207920899</v>
      </c>
      <c r="AS217" s="32">
        <v>0.157095709570957</v>
      </c>
      <c r="AT217" s="32">
        <v>1.0982433311646098</v>
      </c>
      <c r="AU217" s="32">
        <v>1.5249270582265599</v>
      </c>
      <c r="AV217" s="32">
        <v>0.88252631578947405</v>
      </c>
      <c r="AW217" s="32">
        <v>1.88239765446845</v>
      </c>
      <c r="AX217" s="32">
        <v>0.94454819709811799</v>
      </c>
      <c r="AY217" s="32">
        <v>0.99554114308877206</v>
      </c>
      <c r="AZ217" s="32">
        <v>0</v>
      </c>
      <c r="BA217" s="32">
        <v>1.1855838225701201</v>
      </c>
      <c r="BB217" s="32">
        <v>1</v>
      </c>
      <c r="BC217" s="32">
        <v>0.99632352941176505</v>
      </c>
      <c r="BD217" s="32"/>
      <c r="BE217" s="32">
        <v>0.34115632554391601</v>
      </c>
      <c r="BF217" s="32">
        <v>2.0906250000000002</v>
      </c>
      <c r="BG217" s="32">
        <v>0.85072800685182903</v>
      </c>
      <c r="BH217" s="32">
        <v>3.6472522310944098</v>
      </c>
      <c r="BI217" s="32">
        <v>0.83875632682574097</v>
      </c>
      <c r="BJ217" s="32">
        <v>3</v>
      </c>
      <c r="BK217" s="32">
        <v>2.9540790148794298</v>
      </c>
      <c r="BL217" s="32">
        <v>1</v>
      </c>
      <c r="BM217" s="32">
        <v>0.59065485900722503</v>
      </c>
      <c r="BN217" s="32">
        <v>2.0166512488436599</v>
      </c>
      <c r="BO217" s="32">
        <v>0.66320166320166307</v>
      </c>
      <c r="BP217" s="32">
        <v>0.56788705431921505</v>
      </c>
      <c r="BQ217" s="32">
        <v>1</v>
      </c>
      <c r="BR217" s="32">
        <v>8.48922326148841E-2</v>
      </c>
      <c r="BS217" s="32">
        <v>0.56953642384105996</v>
      </c>
      <c r="BT217" s="32">
        <v>0.67348653684556703</v>
      </c>
      <c r="BU217" s="32">
        <v>2.6111111111111098</v>
      </c>
      <c r="BV217" s="32">
        <v>1.97142857142857</v>
      </c>
      <c r="BW217" s="32">
        <v>3.3848694085860096</v>
      </c>
      <c r="BX217" s="32">
        <v>1.2097759674134401</v>
      </c>
      <c r="BY217" s="32">
        <v>0.73715563984730204</v>
      </c>
      <c r="BZ217" s="32">
        <v>0.46349206349206301</v>
      </c>
      <c r="CA217" s="32">
        <v>1.12162962581443</v>
      </c>
      <c r="CB217" s="32">
        <v>1.1761564192123599</v>
      </c>
      <c r="CC217" s="32">
        <v>2.6098843322818102</v>
      </c>
      <c r="CD217" s="32">
        <v>0.21050675675675698</v>
      </c>
      <c r="CE217" s="32">
        <v>1.13748854262145</v>
      </c>
      <c r="CF217" s="32">
        <v>2.57894736842105</v>
      </c>
      <c r="CG217" s="32">
        <v>0.35</v>
      </c>
      <c r="CH217" s="32">
        <v>2.6666666666666696</v>
      </c>
      <c r="CI217" s="32">
        <v>1.0009033423667599</v>
      </c>
      <c r="CJ217" s="32">
        <v>1.6345750873108298</v>
      </c>
      <c r="CK217" s="32">
        <v>1.6336633663366298</v>
      </c>
      <c r="CR217" s="14"/>
      <c r="CS217" s="14"/>
    </row>
    <row r="218" spans="1:97" x14ac:dyDescent="0.2">
      <c r="A218" s="2" t="s">
        <v>147</v>
      </c>
      <c r="B218" s="2"/>
      <c r="C218" s="2"/>
      <c r="D218" s="32">
        <v>0.76923076923076905</v>
      </c>
      <c r="E218" s="32">
        <v>0.38962174491541501</v>
      </c>
      <c r="F218" s="32">
        <v>1.1346904629113199</v>
      </c>
      <c r="G218" s="32">
        <v>1.1515151515151498</v>
      </c>
      <c r="H218" s="32">
        <v>1.25510425716768</v>
      </c>
      <c r="I218" s="32">
        <v>2.1892832289492001</v>
      </c>
      <c r="J218" s="32">
        <v>0.63234026606707894</v>
      </c>
      <c r="K218" s="32">
        <v>0.30782312925170102</v>
      </c>
      <c r="L218" s="32">
        <v>0.53153153153153199</v>
      </c>
      <c r="M218" s="32">
        <v>0.91739130434782601</v>
      </c>
      <c r="N218" s="32">
        <v>4.9563286454478197</v>
      </c>
      <c r="O218" s="32">
        <v>1.7682085786375099</v>
      </c>
      <c r="P218" s="32">
        <v>2.6086956521739101E-2</v>
      </c>
      <c r="Q218" s="32">
        <v>6.0000000000000098</v>
      </c>
      <c r="R218" s="32">
        <v>0</v>
      </c>
      <c r="S218" s="32">
        <v>1.12055335968379</v>
      </c>
      <c r="T218" s="32">
        <v>0.36718380474884099</v>
      </c>
      <c r="U218" s="32">
        <v>0.65059430365552795</v>
      </c>
      <c r="V218" s="32">
        <v>1.10177541558295</v>
      </c>
      <c r="W218" s="32">
        <v>1.548</v>
      </c>
      <c r="X218" s="32">
        <v>1</v>
      </c>
      <c r="Y218" s="32">
        <v>5.4162899646585001E-2</v>
      </c>
      <c r="Z218" s="32">
        <v>1.3177914110429398</v>
      </c>
      <c r="AA218" s="32">
        <v>1.15384615384615</v>
      </c>
      <c r="AB218" s="32">
        <v>0</v>
      </c>
      <c r="AC218" s="32">
        <v>2.0182790905037895</v>
      </c>
      <c r="AD218" s="32"/>
      <c r="AE218" s="32">
        <v>1.6688704459136299</v>
      </c>
      <c r="AF218" s="32">
        <v>2.4</v>
      </c>
      <c r="AG218" s="32">
        <v>1.2386363636363598</v>
      </c>
      <c r="AH218" s="32">
        <v>0.73620862587763303</v>
      </c>
      <c r="AI218" s="32">
        <v>3.9936204146730501</v>
      </c>
      <c r="AJ218" s="32">
        <v>1.1388888888888899</v>
      </c>
      <c r="AK218" s="32">
        <v>7</v>
      </c>
      <c r="AL218" s="32">
        <v>0.289087568219839</v>
      </c>
      <c r="AM218" s="32">
        <v>4</v>
      </c>
      <c r="AN218" s="32">
        <v>1.3398058252427199</v>
      </c>
      <c r="AO218" s="32">
        <v>1.3535952557450002</v>
      </c>
      <c r="AP218" s="32">
        <v>2.7186171857055799</v>
      </c>
      <c r="AQ218" s="32">
        <v>1.6713138994507799</v>
      </c>
      <c r="AR218" s="32">
        <v>1.64631043256997</v>
      </c>
      <c r="AS218" s="32">
        <v>0.50143678160919503</v>
      </c>
      <c r="AT218" s="32">
        <v>0.37965260545905699</v>
      </c>
      <c r="AU218" s="32">
        <v>0.74627239694273906</v>
      </c>
      <c r="AV218" s="32">
        <v>1.0861136158701499</v>
      </c>
      <c r="AW218" s="32">
        <v>3.2056856187290999</v>
      </c>
      <c r="AX218" s="32">
        <v>0.87813773868268608</v>
      </c>
      <c r="AY218" s="32">
        <v>0.68421052631578905</v>
      </c>
      <c r="AZ218" s="32">
        <v>2.7333333333333298</v>
      </c>
      <c r="BA218" s="32">
        <v>1.2183333333333299</v>
      </c>
      <c r="BB218" s="32">
        <v>196</v>
      </c>
      <c r="BC218" s="32">
        <v>0.91735537190082606</v>
      </c>
      <c r="BD218" s="32"/>
      <c r="BE218" s="32">
        <v>0.34319381367374496</v>
      </c>
      <c r="BF218" s="32">
        <v>4.30341463414634</v>
      </c>
      <c r="BG218" s="32">
        <v>1.15533980582524</v>
      </c>
      <c r="BH218" s="32">
        <v>1.26778242677824</v>
      </c>
      <c r="BI218" s="32">
        <v>1.0436974789915998</v>
      </c>
      <c r="BJ218" s="32">
        <v>1</v>
      </c>
      <c r="BK218" s="32">
        <v>0.39697895451459597</v>
      </c>
      <c r="BL218" s="32">
        <v>0.77884615384615397</v>
      </c>
      <c r="BM218" s="32">
        <v>0.553204113924051</v>
      </c>
      <c r="BN218" s="32">
        <v>1.6446129707113</v>
      </c>
      <c r="BO218" s="32">
        <v>0.85292694726656992</v>
      </c>
      <c r="BP218" s="32">
        <v>1.2149052361066499</v>
      </c>
      <c r="BQ218" s="32">
        <v>0.16655859194071301</v>
      </c>
      <c r="BR218" s="32">
        <v>0.68249396746322</v>
      </c>
      <c r="BS218" s="32">
        <v>0.6910720324653371</v>
      </c>
      <c r="BT218" s="32">
        <v>1.5425456527664199</v>
      </c>
      <c r="BU218" s="32">
        <v>2.78571428571429</v>
      </c>
      <c r="BV218" s="32">
        <v>3.5</v>
      </c>
      <c r="BW218" s="32">
        <v>0.876811594202899</v>
      </c>
      <c r="BX218" s="32">
        <v>1.36149437486733</v>
      </c>
      <c r="BY218" s="32">
        <v>0.65426102959971399</v>
      </c>
      <c r="BZ218" s="32">
        <v>0.13754005422726201</v>
      </c>
      <c r="CA218" s="32">
        <v>0.59837007290648803</v>
      </c>
      <c r="CB218" s="32">
        <v>1.1698192517864598</v>
      </c>
      <c r="CC218" s="32">
        <v>8.5563769224233199E-2</v>
      </c>
      <c r="CD218" s="32">
        <v>3.2699980469294905E-2</v>
      </c>
      <c r="CE218" s="32">
        <v>0.10355521098682</v>
      </c>
      <c r="CF218" s="32">
        <v>2.6666666666666696</v>
      </c>
      <c r="CG218" s="32">
        <v>2.44</v>
      </c>
      <c r="CH218" s="32">
        <v>0</v>
      </c>
      <c r="CI218" s="32">
        <v>0.37698412698412703</v>
      </c>
      <c r="CJ218" s="32">
        <v>0.561672473867596</v>
      </c>
      <c r="CK218" s="32">
        <v>1.0688524590163899</v>
      </c>
      <c r="CR218" s="14"/>
      <c r="CS218" s="14"/>
    </row>
    <row r="219" spans="1:97" x14ac:dyDescent="0.2">
      <c r="A219" s="2" t="s">
        <v>148</v>
      </c>
      <c r="B219" s="2"/>
      <c r="C219" s="2"/>
      <c r="D219" s="32">
        <v>3.2909005186232898</v>
      </c>
      <c r="E219" s="32">
        <v>0.99056480999479402</v>
      </c>
      <c r="F219" s="32">
        <v>1.5118223071411501</v>
      </c>
      <c r="G219" s="32">
        <v>1.84615384615385</v>
      </c>
      <c r="H219" s="32">
        <v>1.13302752293578</v>
      </c>
      <c r="I219" s="32">
        <v>0.75571386168002408</v>
      </c>
      <c r="J219" s="32">
        <v>0.13492063492063502</v>
      </c>
      <c r="K219" s="32">
        <v>0.28341463414634099</v>
      </c>
      <c r="L219" s="32">
        <v>1.08679245283019</v>
      </c>
      <c r="M219" s="32">
        <v>1.1617647058823499</v>
      </c>
      <c r="N219" s="32">
        <v>3</v>
      </c>
      <c r="O219" s="32">
        <v>1.48367654445002</v>
      </c>
      <c r="P219" s="32">
        <v>0.28571428571428598</v>
      </c>
      <c r="Q219" s="32">
        <v>3</v>
      </c>
      <c r="R219" s="32">
        <v>0</v>
      </c>
      <c r="S219" s="32">
        <v>0.45401174168297498</v>
      </c>
      <c r="T219" s="32">
        <v>0.68507271855521801</v>
      </c>
      <c r="U219" s="32">
        <v>1.0291970802919699</v>
      </c>
      <c r="V219" s="32">
        <v>0.75491492550471706</v>
      </c>
      <c r="W219" s="32">
        <v>1.3253076511503501</v>
      </c>
      <c r="X219" s="32">
        <v>1</v>
      </c>
      <c r="Y219" s="32">
        <v>0.40443803673290302</v>
      </c>
      <c r="Z219" s="32">
        <v>0.37112688246494702</v>
      </c>
      <c r="AA219" s="32">
        <v>1.60824742268041</v>
      </c>
      <c r="AB219" s="32">
        <v>1</v>
      </c>
      <c r="AC219" s="32">
        <v>2.9379562043795597</v>
      </c>
      <c r="AD219" s="32"/>
      <c r="AE219" s="32">
        <v>0.40924657534246606</v>
      </c>
      <c r="AF219" s="32">
        <v>1.1666666666666701</v>
      </c>
      <c r="AG219" s="32">
        <v>1.66364082433759</v>
      </c>
      <c r="AH219" s="32">
        <v>1.4258347016967701</v>
      </c>
      <c r="AI219" s="32">
        <v>2.0904436860068301</v>
      </c>
      <c r="AJ219" s="32">
        <v>1.375</v>
      </c>
      <c r="AK219" s="32">
        <v>1.75</v>
      </c>
      <c r="AL219" s="32">
        <v>1.0025934221383899</v>
      </c>
      <c r="AM219" s="32">
        <v>3.4535564853556497</v>
      </c>
      <c r="AN219" s="32">
        <v>3.3617021276595698</v>
      </c>
      <c r="AO219" s="32">
        <v>0.94274957808645998</v>
      </c>
      <c r="AP219" s="32">
        <v>2.6278465943885601</v>
      </c>
      <c r="AQ219" s="32">
        <v>0.76161084435624204</v>
      </c>
      <c r="AR219" s="32">
        <v>2.2641509433962299</v>
      </c>
      <c r="AS219" s="32">
        <v>1.325</v>
      </c>
      <c r="AT219" s="32">
        <v>0.59266055045871602</v>
      </c>
      <c r="AU219" s="32">
        <v>0.68754448398576506</v>
      </c>
      <c r="AV219" s="32">
        <v>1.0488383119962099</v>
      </c>
      <c r="AW219" s="32">
        <v>3.1834639498432598</v>
      </c>
      <c r="AX219" s="32">
        <v>0.79908004373562602</v>
      </c>
      <c r="AY219" s="32">
        <v>1.2777777777777799</v>
      </c>
      <c r="AZ219" s="32">
        <v>0</v>
      </c>
      <c r="BA219" s="32">
        <v>1.2827586206896597</v>
      </c>
      <c r="BB219" s="32">
        <v>0</v>
      </c>
      <c r="BC219" s="32">
        <v>0.75052410901467503</v>
      </c>
      <c r="BD219" s="32"/>
      <c r="BE219" s="32">
        <v>1.1031636863823899</v>
      </c>
      <c r="BF219" s="32">
        <v>1.56756756756757</v>
      </c>
      <c r="BG219" s="32">
        <v>0.13318181818181801</v>
      </c>
      <c r="BH219" s="32">
        <v>1.9280442804428</v>
      </c>
      <c r="BI219" s="32">
        <v>0.96326905417814512</v>
      </c>
      <c r="BJ219" s="32">
        <v>2</v>
      </c>
      <c r="BK219" s="32">
        <v>1.0587878787878799</v>
      </c>
      <c r="BL219" s="32">
        <v>1</v>
      </c>
      <c r="BM219" s="32">
        <v>1.9939695606394199</v>
      </c>
      <c r="BN219" s="32">
        <v>1.1534112325669099</v>
      </c>
      <c r="BO219" s="32">
        <v>4</v>
      </c>
      <c r="BP219" s="32">
        <v>0.80667701863354002</v>
      </c>
      <c r="BQ219" s="32">
        <v>0</v>
      </c>
      <c r="BR219" s="32">
        <v>1.2623581847649898</v>
      </c>
      <c r="BS219" s="32">
        <v>1.22033898305085</v>
      </c>
      <c r="BT219" s="32">
        <v>1.0570063097394899</v>
      </c>
      <c r="BU219" s="32">
        <v>1.5416745061147701</v>
      </c>
      <c r="BV219" s="32">
        <v>2.94140625</v>
      </c>
      <c r="BW219" s="32">
        <v>2</v>
      </c>
      <c r="BX219" s="32">
        <v>0.16867469879518102</v>
      </c>
      <c r="BY219" s="32">
        <v>0.16514701362565301</v>
      </c>
      <c r="BZ219" s="32">
        <v>3</v>
      </c>
      <c r="CA219" s="32">
        <v>1.2656837541247798</v>
      </c>
      <c r="CB219" s="32">
        <v>1.1663549561964799</v>
      </c>
      <c r="CC219" s="32">
        <v>1.07936507936508</v>
      </c>
      <c r="CD219" s="32">
        <v>0.18817620592236101</v>
      </c>
      <c r="CE219" s="32">
        <v>2.4408602150537599</v>
      </c>
      <c r="CF219" s="32">
        <v>2.008</v>
      </c>
      <c r="CG219" s="32">
        <v>0.15</v>
      </c>
      <c r="CH219" s="32">
        <v>0.66071428571428603</v>
      </c>
      <c r="CI219" s="32">
        <v>0.11869047619047601</v>
      </c>
      <c r="CJ219" s="32">
        <v>0.66061106523534308</v>
      </c>
      <c r="CK219" s="32">
        <v>0.134940626124505</v>
      </c>
      <c r="CR219" s="14"/>
      <c r="CS219" s="14"/>
    </row>
    <row r="220" spans="1:97" x14ac:dyDescent="0.2">
      <c r="A220" s="2" t="s">
        <v>149</v>
      </c>
      <c r="B220" s="2"/>
      <c r="C220" s="2"/>
      <c r="D220" s="32">
        <v>0.25124378109452705</v>
      </c>
      <c r="E220" s="32">
        <v>0.8562694411670061</v>
      </c>
      <c r="F220" s="32">
        <v>0.91813546977421701</v>
      </c>
      <c r="G220" s="32">
        <v>1.34196496572734</v>
      </c>
      <c r="H220" s="32">
        <v>3.7948717948717898</v>
      </c>
      <c r="I220" s="32">
        <v>5.9955175224123893</v>
      </c>
      <c r="J220" s="32">
        <v>2.5</v>
      </c>
      <c r="K220" s="32">
        <v>0.75628976994615804</v>
      </c>
      <c r="L220" s="32">
        <v>6.0230769230769194</v>
      </c>
      <c r="M220" s="32">
        <v>2.75</v>
      </c>
      <c r="N220" s="32">
        <v>0.50707547169811296</v>
      </c>
      <c r="O220" s="32">
        <v>2.1203407880724203</v>
      </c>
      <c r="P220" s="32">
        <v>0.88888888888888895</v>
      </c>
      <c r="Q220" s="32">
        <v>6</v>
      </c>
      <c r="R220" s="32">
        <v>0</v>
      </c>
      <c r="S220" s="32">
        <v>2.0944881889763796</v>
      </c>
      <c r="T220" s="32">
        <v>0.48817312531454504</v>
      </c>
      <c r="U220" s="32">
        <v>1.13422818791946</v>
      </c>
      <c r="V220" s="32">
        <v>0.61719873454127105</v>
      </c>
      <c r="W220" s="32">
        <v>1.72727272727273</v>
      </c>
      <c r="X220" s="32">
        <v>5</v>
      </c>
      <c r="Y220" s="32">
        <v>0.26640548481880505</v>
      </c>
      <c r="Z220" s="32">
        <v>1.3616511318242299</v>
      </c>
      <c r="AA220" s="32">
        <v>1.86666666666667</v>
      </c>
      <c r="AB220" s="32">
        <v>0</v>
      </c>
      <c r="AC220" s="32">
        <v>3.4399198931909196</v>
      </c>
      <c r="AD220" s="32"/>
      <c r="AE220" s="32">
        <v>2.7412489498739796</v>
      </c>
      <c r="AF220" s="32">
        <v>1.9615384615384599</v>
      </c>
      <c r="AG220" s="32">
        <v>0.52142161635832496</v>
      </c>
      <c r="AH220" s="32">
        <v>0.53427010148321596</v>
      </c>
      <c r="AI220" s="32">
        <v>0.83631444461145299</v>
      </c>
      <c r="AJ220" s="32">
        <v>1.3879781420764998</v>
      </c>
      <c r="AK220" s="32">
        <v>0</v>
      </c>
      <c r="AL220" s="32">
        <v>0.79355178531825199</v>
      </c>
      <c r="AM220" s="32">
        <v>0</v>
      </c>
      <c r="AN220" s="32">
        <v>0.67901234567901203</v>
      </c>
      <c r="AO220" s="32">
        <v>0.47939765017375502</v>
      </c>
      <c r="AP220" s="32">
        <v>3.0698234841815499</v>
      </c>
      <c r="AQ220" s="32">
        <v>0.30013675981302701</v>
      </c>
      <c r="AR220" s="32">
        <v>1.53101361573374</v>
      </c>
      <c r="AS220" s="32">
        <v>1.9948119325551199</v>
      </c>
      <c r="AT220" s="32">
        <v>0.24812945884809501</v>
      </c>
      <c r="AU220" s="32">
        <v>0.28064265353718598</v>
      </c>
      <c r="AV220" s="32">
        <v>1.5</v>
      </c>
      <c r="AW220" s="32">
        <v>1.5690140845070399</v>
      </c>
      <c r="AX220" s="32">
        <v>0.66678479218346598</v>
      </c>
      <c r="AY220" s="32">
        <v>0.26315789473684198</v>
      </c>
      <c r="AZ220" s="32">
        <v>2.5882352941176499</v>
      </c>
      <c r="BA220" s="32">
        <v>0.94262295081967207</v>
      </c>
      <c r="BB220" s="32">
        <v>99.999999999999901</v>
      </c>
      <c r="BC220" s="32">
        <v>0.75835475578406197</v>
      </c>
      <c r="BD220" s="32"/>
      <c r="BE220" s="32">
        <v>0.75536919615463305</v>
      </c>
      <c r="BF220" s="32">
        <v>2.7373737373737397</v>
      </c>
      <c r="BG220" s="32">
        <v>1.1660000000000001</v>
      </c>
      <c r="BH220" s="32">
        <v>1.63636363636364</v>
      </c>
      <c r="BI220" s="32">
        <v>0.103755215577191</v>
      </c>
      <c r="BJ220" s="32">
        <v>2.0184510803593096</v>
      </c>
      <c r="BK220" s="32">
        <v>0.39711934156378598</v>
      </c>
      <c r="BL220" s="32">
        <v>3.0013771394845596</v>
      </c>
      <c r="BM220" s="32">
        <v>2.2329588014981301</v>
      </c>
      <c r="BN220" s="32">
        <v>1.87523393636931</v>
      </c>
      <c r="BO220" s="32">
        <v>0.38596491228070201</v>
      </c>
      <c r="BP220" s="32">
        <v>1.9253211854430099</v>
      </c>
      <c r="BQ220" s="32">
        <v>4.2081949058693197E-2</v>
      </c>
      <c r="BR220" s="32">
        <v>0.771735969758652</v>
      </c>
      <c r="BS220" s="32">
        <v>2.3703703703703698</v>
      </c>
      <c r="BT220" s="32">
        <v>0.84316421313839196</v>
      </c>
      <c r="BU220" s="32">
        <v>0</v>
      </c>
      <c r="BV220" s="32">
        <v>3.1111111111111098</v>
      </c>
      <c r="BW220" s="32">
        <v>0.75</v>
      </c>
      <c r="BX220" s="32">
        <v>0.5</v>
      </c>
      <c r="BY220" s="32">
        <v>0.292199148029819</v>
      </c>
      <c r="BZ220" s="32">
        <v>0</v>
      </c>
      <c r="CA220" s="32">
        <v>0.58549943270518601</v>
      </c>
      <c r="CB220" s="32">
        <v>1.1613638616314799</v>
      </c>
      <c r="CC220" s="32">
        <v>1.36761904761905</v>
      </c>
      <c r="CD220" s="32">
        <v>1.0893818086363E-2</v>
      </c>
      <c r="CE220" s="32">
        <v>1.3216005928121499</v>
      </c>
      <c r="CF220" s="32">
        <v>2</v>
      </c>
      <c r="CG220" s="32">
        <v>2</v>
      </c>
      <c r="CH220" s="32">
        <v>0.23475469967904602</v>
      </c>
      <c r="CI220" s="32">
        <v>0.24957264957264999</v>
      </c>
      <c r="CJ220" s="32">
        <v>0.53372243839169897</v>
      </c>
      <c r="CK220" s="32">
        <v>0.707317073170732</v>
      </c>
      <c r="CR220" s="14"/>
      <c r="CS220" s="14"/>
    </row>
    <row r="221" spans="1:97" x14ac:dyDescent="0.2">
      <c r="A221" s="2" t="s">
        <v>150</v>
      </c>
      <c r="B221" s="2"/>
      <c r="C221" s="2"/>
      <c r="D221" s="32">
        <v>0.25247524752475198</v>
      </c>
      <c r="E221" s="32">
        <v>1.0783445133527401</v>
      </c>
      <c r="F221" s="32">
        <v>1.0963665086887799</v>
      </c>
      <c r="G221" s="32">
        <v>1.7142857142857097</v>
      </c>
      <c r="H221" s="32">
        <v>1.8628415300546399</v>
      </c>
      <c r="I221" s="32">
        <v>1.02371987951807</v>
      </c>
      <c r="J221" s="32">
        <v>1.24</v>
      </c>
      <c r="K221" s="32">
        <v>1.3418467583497098</v>
      </c>
      <c r="L221" s="32">
        <v>0.83124659771366405</v>
      </c>
      <c r="M221" s="32">
        <v>1.3125</v>
      </c>
      <c r="N221" s="32">
        <v>2.4845605700712601</v>
      </c>
      <c r="O221" s="32">
        <v>3.1727972626176197</v>
      </c>
      <c r="P221" s="32">
        <v>1.6E-2</v>
      </c>
      <c r="Q221" s="32">
        <v>0</v>
      </c>
      <c r="R221" s="32">
        <v>0</v>
      </c>
      <c r="S221" s="32">
        <v>1.25</v>
      </c>
      <c r="T221" s="32">
        <v>1.0952766258723599</v>
      </c>
      <c r="U221" s="32">
        <v>1.42307692307692</v>
      </c>
      <c r="V221" s="32">
        <v>0.54000717617509897</v>
      </c>
      <c r="W221" s="32">
        <v>3.1765058435720697</v>
      </c>
      <c r="X221" s="32">
        <v>3</v>
      </c>
      <c r="Y221" s="32">
        <v>1.0813008130081299</v>
      </c>
      <c r="Z221" s="32">
        <v>0.37164568985989105</v>
      </c>
      <c r="AA221" s="32">
        <v>2.5</v>
      </c>
      <c r="AB221" s="32">
        <v>0</v>
      </c>
      <c r="AC221" s="32">
        <v>3.0206246317030097</v>
      </c>
      <c r="AD221" s="32"/>
      <c r="AE221" s="32">
        <v>1.43035993740219</v>
      </c>
      <c r="AF221" s="32">
        <v>0.45454545454545403</v>
      </c>
      <c r="AG221" s="32">
        <v>0.956502636203866</v>
      </c>
      <c r="AH221" s="32">
        <v>0.24187906046976501</v>
      </c>
      <c r="AI221" s="32">
        <v>1.3981184519991399</v>
      </c>
      <c r="AJ221" s="32">
        <v>0.78571428571428603</v>
      </c>
      <c r="AK221" s="32">
        <v>0</v>
      </c>
      <c r="AL221" s="32">
        <v>0.3325671918443</v>
      </c>
      <c r="AM221" s="32">
        <v>3</v>
      </c>
      <c r="AN221" s="32">
        <v>3.9407407407407398</v>
      </c>
      <c r="AO221" s="32">
        <v>0.43577846516423602</v>
      </c>
      <c r="AP221" s="32">
        <v>2.61549394791539</v>
      </c>
      <c r="AQ221" s="32">
        <v>2.23955047318612</v>
      </c>
      <c r="AR221" s="32">
        <v>1.60869565217391</v>
      </c>
      <c r="AS221" s="32">
        <v>0.54545454545454608</v>
      </c>
      <c r="AT221" s="32">
        <v>0.71974522292993592</v>
      </c>
      <c r="AU221" s="32">
        <v>0.25294720656073799</v>
      </c>
      <c r="AV221" s="32">
        <v>1.6671083140112601</v>
      </c>
      <c r="AW221" s="32">
        <v>3.8380660015349202</v>
      </c>
      <c r="AX221" s="32">
        <v>1.6487568830302</v>
      </c>
      <c r="AY221" s="32">
        <v>0.655122655122655</v>
      </c>
      <c r="AZ221" s="32">
        <v>1</v>
      </c>
      <c r="BA221" s="32">
        <v>1.3611111111111101</v>
      </c>
      <c r="BB221" s="32">
        <v>0</v>
      </c>
      <c r="BC221" s="32">
        <v>0.323843416370107</v>
      </c>
      <c r="BD221" s="32"/>
      <c r="BE221" s="32">
        <v>1.08343023255814</v>
      </c>
      <c r="BF221" s="32">
        <v>2.2268984446477598</v>
      </c>
      <c r="BG221" s="32">
        <v>0.87837837837837796</v>
      </c>
      <c r="BH221" s="32">
        <v>1.75242718446602</v>
      </c>
      <c r="BI221" s="32">
        <v>0.52933067851125704</v>
      </c>
      <c r="BJ221" s="32">
        <v>1.125</v>
      </c>
      <c r="BK221" s="32">
        <v>1.7920792079207899</v>
      </c>
      <c r="BL221" s="32">
        <v>6.375</v>
      </c>
      <c r="BM221" s="32">
        <v>1.1458333333333299</v>
      </c>
      <c r="BN221" s="32">
        <v>0.71884654994850705</v>
      </c>
      <c r="BO221" s="32">
        <v>0.92040816326530606</v>
      </c>
      <c r="BP221" s="32">
        <v>0.99756374857885299</v>
      </c>
      <c r="BQ221" s="32">
        <v>0.13169642857142902</v>
      </c>
      <c r="BR221" s="32">
        <v>3.7358778625954199</v>
      </c>
      <c r="BS221" s="32">
        <v>0.34244398538058196</v>
      </c>
      <c r="BT221" s="32">
        <v>0.59695232769467399</v>
      </c>
      <c r="BU221" s="32">
        <v>2.2222222222222201</v>
      </c>
      <c r="BV221" s="32">
        <v>0</v>
      </c>
      <c r="BW221" s="32">
        <v>2.1621621621621601</v>
      </c>
      <c r="BX221" s="32">
        <v>3.25</v>
      </c>
      <c r="BY221" s="32">
        <v>0.62432229543748408</v>
      </c>
      <c r="BZ221" s="32">
        <v>1</v>
      </c>
      <c r="CA221" s="32">
        <v>0.49561869225654703</v>
      </c>
      <c r="CB221" s="32">
        <v>1.51513260530421</v>
      </c>
      <c r="CC221" s="32">
        <v>0.93333333333333313</v>
      </c>
      <c r="CD221" s="32">
        <v>5.0098662573996901E-2</v>
      </c>
      <c r="CE221" s="32">
        <v>0.52338244714926296</v>
      </c>
      <c r="CF221" s="32">
        <v>1.5</v>
      </c>
      <c r="CG221" s="32">
        <v>1.875</v>
      </c>
      <c r="CH221" s="32">
        <v>0.48571428571428599</v>
      </c>
      <c r="CI221" s="32">
        <v>0.21455938697318</v>
      </c>
      <c r="CJ221" s="32">
        <v>0.70400000000000007</v>
      </c>
      <c r="CK221" s="32">
        <v>2.0995260663507098</v>
      </c>
      <c r="CR221" s="14"/>
      <c r="CS221" s="14"/>
    </row>
    <row r="222" spans="1:97" x14ac:dyDescent="0.2">
      <c r="A222" s="2" t="s">
        <v>151</v>
      </c>
      <c r="B222" s="2"/>
      <c r="C222" s="2"/>
      <c r="D222" s="32">
        <v>0.5</v>
      </c>
      <c r="E222" s="32">
        <v>1.5659860705994399</v>
      </c>
      <c r="F222" s="32">
        <v>0.77066682571871703</v>
      </c>
      <c r="G222" s="32">
        <v>2.3658536585365901</v>
      </c>
      <c r="H222" s="32">
        <v>1.16769230769231</v>
      </c>
      <c r="I222" s="32">
        <v>2.4546165884194098</v>
      </c>
      <c r="J222" s="32">
        <v>0.24731145493651602</v>
      </c>
      <c r="K222" s="32">
        <v>0.49357196874212206</v>
      </c>
      <c r="L222" s="32">
        <v>0.79608127721335309</v>
      </c>
      <c r="M222" s="32">
        <v>0</v>
      </c>
      <c r="N222" s="32">
        <v>0</v>
      </c>
      <c r="O222" s="32">
        <v>0.71007121057985811</v>
      </c>
      <c r="P222" s="32">
        <v>0.10204081632653099</v>
      </c>
      <c r="Q222" s="32">
        <v>2</v>
      </c>
      <c r="R222" s="32">
        <v>0</v>
      </c>
      <c r="S222" s="32">
        <v>1</v>
      </c>
      <c r="T222" s="32">
        <v>0.67335979453653994</v>
      </c>
      <c r="U222" s="32">
        <v>3.2162162162162198</v>
      </c>
      <c r="V222" s="32">
        <v>0.49667230682459101</v>
      </c>
      <c r="W222" s="32">
        <v>0.61261261261261302</v>
      </c>
      <c r="X222" s="32">
        <v>2.5</v>
      </c>
      <c r="Y222" s="32">
        <v>1.6013129748469399</v>
      </c>
      <c r="Z222" s="32">
        <v>0.29430548163916997</v>
      </c>
      <c r="AA222" s="32">
        <v>0</v>
      </c>
      <c r="AB222" s="32">
        <v>4.9565217391304293</v>
      </c>
      <c r="AC222" s="32">
        <v>3.1752136752136697</v>
      </c>
      <c r="AD222" s="32"/>
      <c r="AE222" s="32">
        <v>0.767287886218735</v>
      </c>
      <c r="AF222" s="32">
        <v>2.5</v>
      </c>
      <c r="AG222" s="32">
        <v>0.77027027027027006</v>
      </c>
      <c r="AH222" s="32">
        <v>0.198363338788871</v>
      </c>
      <c r="AI222" s="32">
        <v>1.16189111747851</v>
      </c>
      <c r="AJ222" s="32">
        <v>1.7314640572073798</v>
      </c>
      <c r="AK222" s="32">
        <v>3.00028698522026</v>
      </c>
      <c r="AL222" s="32">
        <v>0.67234448799115698</v>
      </c>
      <c r="AM222" s="32">
        <v>0</v>
      </c>
      <c r="AN222" s="32">
        <v>0.33350462487153104</v>
      </c>
      <c r="AO222" s="32">
        <v>1.17161016949153</v>
      </c>
      <c r="AP222" s="32">
        <v>2.3235950217475603</v>
      </c>
      <c r="AQ222" s="32">
        <v>0.66126169732171702</v>
      </c>
      <c r="AR222" s="32">
        <v>2.59770114942528</v>
      </c>
      <c r="AS222" s="32">
        <v>0</v>
      </c>
      <c r="AT222" s="32">
        <v>1.6122037723682099</v>
      </c>
      <c r="AU222" s="32">
        <v>2.7777777777777799</v>
      </c>
      <c r="AV222" s="32">
        <v>0.51020408163265307</v>
      </c>
      <c r="AW222" s="32">
        <v>7.3406250000000002</v>
      </c>
      <c r="AX222" s="32">
        <v>0.210496486057583</v>
      </c>
      <c r="AY222" s="32">
        <v>0.8</v>
      </c>
      <c r="AZ222" s="32">
        <v>2</v>
      </c>
      <c r="BA222" s="32">
        <v>0.931135962330783</v>
      </c>
      <c r="BB222" s="32">
        <v>0</v>
      </c>
      <c r="BC222" s="32">
        <v>1.0952380952381</v>
      </c>
      <c r="BD222" s="32"/>
      <c r="BE222" s="32">
        <v>1.35675064599483</v>
      </c>
      <c r="BF222" s="32">
        <v>3.3870967741935498</v>
      </c>
      <c r="BG222" s="32">
        <v>0</v>
      </c>
      <c r="BH222" s="32">
        <v>0.82945736434108508</v>
      </c>
      <c r="BI222" s="32">
        <v>1.7244966442953</v>
      </c>
      <c r="BJ222" s="32">
        <v>0</v>
      </c>
      <c r="BK222" s="32">
        <v>0.74030204323363902</v>
      </c>
      <c r="BL222" s="32">
        <v>1.51462544589774</v>
      </c>
      <c r="BM222" s="32">
        <v>1.31578947368421</v>
      </c>
      <c r="BN222" s="32">
        <v>0.46337448559670802</v>
      </c>
      <c r="BO222" s="32">
        <v>0</v>
      </c>
      <c r="BP222" s="32">
        <v>0.72599231754161297</v>
      </c>
      <c r="BQ222" s="32">
        <v>1</v>
      </c>
      <c r="BR222" s="32">
        <v>2.7145270270270299</v>
      </c>
      <c r="BS222" s="32">
        <v>1.0089367552703901</v>
      </c>
      <c r="BT222" s="32">
        <v>0.65118369793227393</v>
      </c>
      <c r="BU222" s="32">
        <v>4.43333333333333</v>
      </c>
      <c r="BV222" s="32">
        <v>2</v>
      </c>
      <c r="BW222" s="32">
        <v>1</v>
      </c>
      <c r="BX222" s="32">
        <v>1.1855670103092801</v>
      </c>
      <c r="BY222" s="32">
        <v>0.92346030615877506</v>
      </c>
      <c r="BZ222" s="32">
        <v>2.5</v>
      </c>
      <c r="CA222" s="32">
        <v>0.8112908612878641</v>
      </c>
      <c r="CB222" s="32">
        <v>0.88217522658610303</v>
      </c>
      <c r="CC222" s="32">
        <v>0.5333333333333331</v>
      </c>
      <c r="CD222" s="32">
        <v>9.4404883011190197E-2</v>
      </c>
      <c r="CE222" s="32">
        <v>0.60850286906624895</v>
      </c>
      <c r="CF222" s="32">
        <v>1.72727272727273</v>
      </c>
      <c r="CG222" s="32">
        <v>2</v>
      </c>
      <c r="CH222" s="32">
        <v>1</v>
      </c>
      <c r="CI222" s="32">
        <v>0.15963963963964001</v>
      </c>
      <c r="CJ222" s="32">
        <v>0.86766666666666703</v>
      </c>
      <c r="CK222" s="32">
        <v>5.88055130168453E-2</v>
      </c>
      <c r="CR222" s="14"/>
    </row>
    <row r="223" spans="1:97" x14ac:dyDescent="0.2">
      <c r="A223" s="2" t="s">
        <v>152</v>
      </c>
      <c r="B223" s="2"/>
      <c r="C223" s="2"/>
      <c r="D223" s="32">
        <v>1.7777777777777799</v>
      </c>
      <c r="E223" s="32">
        <v>0.76358112001676404</v>
      </c>
      <c r="F223" s="32">
        <v>1.3460195218053199</v>
      </c>
      <c r="G223" s="32">
        <v>0.66845168800931298</v>
      </c>
      <c r="H223" s="32">
        <v>0.350641417226634</v>
      </c>
      <c r="I223" s="32">
        <v>1.1752555810557099</v>
      </c>
      <c r="J223" s="32">
        <v>0.34632709632709602</v>
      </c>
      <c r="K223" s="32">
        <v>0.24115640150834999</v>
      </c>
      <c r="L223" s="32">
        <v>1.4615384615384599</v>
      </c>
      <c r="M223" s="32">
        <v>1.2</v>
      </c>
      <c r="N223" s="32">
        <v>1</v>
      </c>
      <c r="O223" s="32">
        <v>1.2887208827135299</v>
      </c>
      <c r="P223" s="32">
        <v>0</v>
      </c>
      <c r="Q223" s="32">
        <v>3</v>
      </c>
      <c r="R223" s="32">
        <v>0</v>
      </c>
      <c r="S223" s="32">
        <v>0.76533333333333309</v>
      </c>
      <c r="T223" s="32">
        <v>0.40217339948027403</v>
      </c>
      <c r="U223" s="32">
        <v>2.5</v>
      </c>
      <c r="V223" s="32">
        <v>0.69555912252541496</v>
      </c>
      <c r="W223" s="32">
        <v>1</v>
      </c>
      <c r="X223" s="32">
        <v>2</v>
      </c>
      <c r="Y223" s="32">
        <v>0.65710149863760203</v>
      </c>
      <c r="Z223" s="32">
        <v>4.2719968645894599E-2</v>
      </c>
      <c r="AA223" s="32">
        <v>0</v>
      </c>
      <c r="AB223" s="32">
        <v>0</v>
      </c>
      <c r="AC223" s="32">
        <v>0.91803278688524603</v>
      </c>
      <c r="AD223" s="32"/>
      <c r="AE223" s="32">
        <v>1.6979537366547999</v>
      </c>
      <c r="AF223" s="32">
        <v>1.68421052631579</v>
      </c>
      <c r="AG223" s="32">
        <v>0.36158192090395502</v>
      </c>
      <c r="AH223" s="32">
        <v>1.7435897435897398</v>
      </c>
      <c r="AI223" s="32">
        <v>1.7039728682170499</v>
      </c>
      <c r="AJ223" s="32">
        <v>1.05142857142857</v>
      </c>
      <c r="AK223" s="32">
        <v>4.5</v>
      </c>
      <c r="AL223" s="32">
        <v>0.71435323775011805</v>
      </c>
      <c r="AM223" s="32">
        <v>0.75</v>
      </c>
      <c r="AN223" s="32">
        <v>0.71428571428571397</v>
      </c>
      <c r="AO223" s="32">
        <v>1.6157438292194799</v>
      </c>
      <c r="AP223" s="32">
        <v>2.7808281792341001</v>
      </c>
      <c r="AQ223" s="32">
        <v>0.489412725139038</v>
      </c>
      <c r="AR223" s="32">
        <v>1.84615384615385</v>
      </c>
      <c r="AS223" s="32">
        <v>1.6896551724137898</v>
      </c>
      <c r="AT223" s="32">
        <v>0.65864742047580893</v>
      </c>
      <c r="AU223" s="32">
        <v>1.03513909224012</v>
      </c>
      <c r="AV223" s="32">
        <v>2.7692307692307701</v>
      </c>
      <c r="AW223" s="32">
        <v>1</v>
      </c>
      <c r="AX223" s="32">
        <v>0.81057401812688812</v>
      </c>
      <c r="AY223" s="32">
        <v>1.5911949685534601</v>
      </c>
      <c r="AZ223" s="32">
        <v>0</v>
      </c>
      <c r="BA223" s="32">
        <v>1.0399284862932099</v>
      </c>
      <c r="BB223" s="32">
        <v>0</v>
      </c>
      <c r="BC223" s="32">
        <v>1.95800933125972</v>
      </c>
      <c r="BD223" s="32"/>
      <c r="BE223" s="32">
        <v>1.4058457115476801</v>
      </c>
      <c r="BF223" s="32">
        <v>0.87920298879202996</v>
      </c>
      <c r="BG223" s="32">
        <v>0</v>
      </c>
      <c r="BH223" s="32">
        <v>0.26177370030580999</v>
      </c>
      <c r="BI223" s="32">
        <v>0.51849166062363994</v>
      </c>
      <c r="BJ223" s="32">
        <v>1.0430463576158899</v>
      </c>
      <c r="BK223" s="32">
        <v>0.38112588813991605</v>
      </c>
      <c r="BL223" s="32">
        <v>2.6213592233009702</v>
      </c>
      <c r="BM223" s="32">
        <v>1.3361908311591499</v>
      </c>
      <c r="BN223" s="32">
        <v>2.2003090593007499</v>
      </c>
      <c r="BO223" s="32">
        <v>0</v>
      </c>
      <c r="BP223" s="32">
        <v>0.63198573127229507</v>
      </c>
      <c r="BQ223" s="32">
        <v>0.30303030303030304</v>
      </c>
      <c r="BR223" s="32">
        <v>0.70668176670441807</v>
      </c>
      <c r="BS223" s="32">
        <v>1.2836095764272599</v>
      </c>
      <c r="BT223" s="32">
        <v>0.65512395864699402</v>
      </c>
      <c r="BU223" s="32">
        <v>0.8</v>
      </c>
      <c r="BV223" s="32">
        <v>0</v>
      </c>
      <c r="BW223" s="32">
        <v>0</v>
      </c>
      <c r="BX223" s="32">
        <v>1.23529411764706</v>
      </c>
      <c r="BY223" s="32">
        <v>0.46842105263157902</v>
      </c>
      <c r="BZ223" s="32">
        <v>3</v>
      </c>
      <c r="CA223" s="32">
        <v>0.88539666041530207</v>
      </c>
      <c r="CB223" s="32">
        <v>0.35752547001365403</v>
      </c>
      <c r="CC223" s="32">
        <v>4.9527027027026991</v>
      </c>
      <c r="CD223" s="32">
        <v>0.13171456888007901</v>
      </c>
      <c r="CE223" s="32">
        <v>0.42899042914479796</v>
      </c>
      <c r="CF223" s="32">
        <v>2.2352941176470602</v>
      </c>
      <c r="CG223" s="32">
        <v>0</v>
      </c>
      <c r="CH223" s="32">
        <v>2</v>
      </c>
      <c r="CI223" s="32">
        <v>0.26068376068376098</v>
      </c>
      <c r="CJ223" s="32">
        <v>0.235321100917431</v>
      </c>
      <c r="CK223" s="32">
        <v>1.4854166666666699</v>
      </c>
      <c r="CR223" s="14"/>
    </row>
    <row r="224" spans="1:97" x14ac:dyDescent="0.2">
      <c r="A224" s="2" t="s">
        <v>153</v>
      </c>
      <c r="B224" s="2"/>
      <c r="C224" s="2"/>
      <c r="D224" s="32">
        <v>2.21</v>
      </c>
      <c r="E224" s="32">
        <v>0.74</v>
      </c>
      <c r="F224" s="32">
        <v>1.04</v>
      </c>
      <c r="G224" s="32">
        <v>1.1100000000000001</v>
      </c>
      <c r="H224" s="32">
        <v>0.96</v>
      </c>
      <c r="I224" s="32">
        <v>1.51</v>
      </c>
      <c r="J224" s="32">
        <v>0.49</v>
      </c>
      <c r="K224" s="32">
        <v>0.86</v>
      </c>
      <c r="L224" s="32">
        <v>1.26</v>
      </c>
      <c r="M224" s="32">
        <v>1.4</v>
      </c>
      <c r="N224" s="32">
        <v>1.25</v>
      </c>
      <c r="O224" s="32">
        <v>1.1599999999999999</v>
      </c>
      <c r="P224" s="32">
        <v>0.02</v>
      </c>
      <c r="Q224" s="32">
        <v>5.32</v>
      </c>
      <c r="R224" s="32">
        <v>2.4500000000000002</v>
      </c>
      <c r="S224" s="32">
        <v>1.3</v>
      </c>
      <c r="T224" s="32">
        <v>0.56999999999999995</v>
      </c>
      <c r="U224" s="32">
        <v>1.75</v>
      </c>
      <c r="V224" s="32">
        <v>0.83</v>
      </c>
      <c r="W224" s="32">
        <v>1.51</v>
      </c>
      <c r="X224" s="32">
        <v>3.4</v>
      </c>
      <c r="Y224" s="32">
        <v>0.93</v>
      </c>
      <c r="Z224" s="32">
        <v>0.87</v>
      </c>
      <c r="AA224" s="32">
        <v>0.95</v>
      </c>
      <c r="AB224" s="32">
        <v>3.3</v>
      </c>
      <c r="AC224" s="32">
        <v>2.5499999999999998</v>
      </c>
      <c r="AD224" s="32"/>
      <c r="AE224" s="32">
        <v>1.31</v>
      </c>
      <c r="AF224" s="32">
        <v>1.61</v>
      </c>
      <c r="AG224" s="32">
        <v>1.18</v>
      </c>
      <c r="AH224" s="32">
        <v>0.57999999999999996</v>
      </c>
      <c r="AI224" s="32">
        <v>2.75</v>
      </c>
      <c r="AJ224" s="32">
        <v>1.85</v>
      </c>
      <c r="AK224" s="32">
        <v>3.3</v>
      </c>
      <c r="AL224" s="32">
        <v>0.64</v>
      </c>
      <c r="AM224" s="32">
        <v>3.36</v>
      </c>
      <c r="AN224" s="32">
        <v>3.09</v>
      </c>
      <c r="AO224" s="32">
        <v>0.68</v>
      </c>
      <c r="AP224" s="32">
        <v>2.79</v>
      </c>
      <c r="AQ224" s="32">
        <v>1.1499999999999999</v>
      </c>
      <c r="AR224" s="32">
        <v>0.6</v>
      </c>
      <c r="AS224" s="32">
        <v>0.85</v>
      </c>
      <c r="AT224" s="32">
        <v>1.07</v>
      </c>
      <c r="AU224" s="32">
        <v>1.18</v>
      </c>
      <c r="AV224" s="32">
        <v>1.0900000000000001</v>
      </c>
      <c r="AW224" s="32">
        <v>2.72</v>
      </c>
      <c r="AX224" s="32">
        <v>0.69</v>
      </c>
      <c r="AY224" s="32">
        <v>0.84</v>
      </c>
      <c r="AZ224" s="32">
        <v>3.29</v>
      </c>
      <c r="BA224" s="32">
        <v>1.34</v>
      </c>
      <c r="BB224" s="32">
        <v>68.69</v>
      </c>
      <c r="BC224" s="32">
        <v>1.05</v>
      </c>
      <c r="BD224" s="32"/>
      <c r="BE224" s="32">
        <v>1.1499999999999999</v>
      </c>
      <c r="BF224" s="32">
        <v>1.21</v>
      </c>
      <c r="BG224" s="32">
        <v>1.1599999999999999</v>
      </c>
      <c r="BH224" s="32">
        <v>2.96</v>
      </c>
      <c r="BI224" s="32">
        <v>0.94</v>
      </c>
      <c r="BJ224" s="32">
        <v>1.4</v>
      </c>
      <c r="BK224" s="32">
        <v>0.73</v>
      </c>
      <c r="BL224" s="32">
        <v>1.82</v>
      </c>
      <c r="BM224" s="32">
        <v>1.49</v>
      </c>
      <c r="BN224" s="32">
        <v>1.51</v>
      </c>
      <c r="BO224" s="32">
        <v>0.73</v>
      </c>
      <c r="BP224" s="32">
        <v>0.84</v>
      </c>
      <c r="BQ224" s="32">
        <v>0.16</v>
      </c>
      <c r="BR224" s="32">
        <v>0.8</v>
      </c>
      <c r="BS224" s="32">
        <v>0.72</v>
      </c>
      <c r="BT224" s="32">
        <v>1.4</v>
      </c>
      <c r="BU224" s="32">
        <v>1.53</v>
      </c>
      <c r="BV224" s="32">
        <v>3.1</v>
      </c>
      <c r="BW224" s="32">
        <v>1.85</v>
      </c>
      <c r="BX224" s="32">
        <v>1.29</v>
      </c>
      <c r="BY224" s="32">
        <v>0.61</v>
      </c>
      <c r="BZ224" s="32">
        <v>1.17</v>
      </c>
      <c r="CA224" s="32">
        <v>0.86</v>
      </c>
      <c r="CB224" s="32">
        <v>1.07</v>
      </c>
      <c r="CC224" s="32">
        <v>1.02</v>
      </c>
      <c r="CD224" s="32">
        <v>0.14000000000000001</v>
      </c>
      <c r="CE224" s="32">
        <v>0.92</v>
      </c>
      <c r="CF224" s="32">
        <v>0.97</v>
      </c>
      <c r="CG224" s="32">
        <v>1.25</v>
      </c>
      <c r="CH224" s="32">
        <v>1.57</v>
      </c>
      <c r="CI224" s="32">
        <v>0.33</v>
      </c>
      <c r="CJ224" s="32">
        <v>0.79</v>
      </c>
      <c r="CK224" s="32">
        <v>0.87</v>
      </c>
      <c r="CR224" s="14"/>
    </row>
    <row r="225" spans="6:95" x14ac:dyDescent="0.2">
      <c r="CQ225" s="2"/>
    </row>
    <row r="226" spans="6:95" x14ac:dyDescent="0.2">
      <c r="F226" s="15"/>
      <c r="CQ226" s="2"/>
    </row>
    <row r="227" spans="6:95" x14ac:dyDescent="0.2">
      <c r="F227" s="15"/>
      <c r="CQ227" s="2"/>
    </row>
    <row r="228" spans="6:95" x14ac:dyDescent="0.2">
      <c r="F228" s="15"/>
      <c r="CQ228" s="2"/>
    </row>
    <row r="229" spans="6:95" x14ac:dyDescent="0.2">
      <c r="F229" s="15"/>
      <c r="CQ229" s="2"/>
    </row>
    <row r="230" spans="6:95" x14ac:dyDescent="0.2">
      <c r="F230" s="15"/>
      <c r="CQ230" s="2"/>
    </row>
    <row r="231" spans="6:95" x14ac:dyDescent="0.2">
      <c r="F231" s="15"/>
      <c r="CQ231" s="2"/>
    </row>
    <row r="232" spans="6:95" x14ac:dyDescent="0.2">
      <c r="F232" s="15"/>
      <c r="CQ232" s="2"/>
    </row>
    <row r="233" spans="6:95" x14ac:dyDescent="0.2">
      <c r="F233" s="15"/>
      <c r="CQ233" s="2"/>
    </row>
    <row r="234" spans="6:95" x14ac:dyDescent="0.2">
      <c r="F234" s="15"/>
      <c r="CQ234" s="2"/>
    </row>
    <row r="235" spans="6:95" x14ac:dyDescent="0.2">
      <c r="F235" s="15"/>
      <c r="CQ235" s="2"/>
    </row>
    <row r="236" spans="6:95" x14ac:dyDescent="0.2">
      <c r="F236" s="15"/>
      <c r="CQ236" s="2"/>
    </row>
    <row r="237" spans="6:95" x14ac:dyDescent="0.2">
      <c r="F237" s="15"/>
      <c r="CQ237" s="2"/>
    </row>
    <row r="238" spans="6:95" x14ac:dyDescent="0.2">
      <c r="F238" s="15"/>
      <c r="CQ238" s="2"/>
    </row>
    <row r="239" spans="6:95" x14ac:dyDescent="0.2">
      <c r="F239" s="15"/>
      <c r="CQ239" s="2"/>
    </row>
    <row r="240" spans="6:95" x14ac:dyDescent="0.2">
      <c r="F240" s="15"/>
      <c r="CQ240" s="2"/>
    </row>
    <row r="241" spans="6:95" x14ac:dyDescent="0.2">
      <c r="F241" s="15"/>
      <c r="CQ241" s="2"/>
    </row>
    <row r="242" spans="6:95" x14ac:dyDescent="0.2">
      <c r="F242" s="15"/>
      <c r="CQ242" s="2"/>
    </row>
    <row r="243" spans="6:95" x14ac:dyDescent="0.2">
      <c r="F243" s="15"/>
      <c r="CQ243" s="2"/>
    </row>
    <row r="244" spans="6:95" x14ac:dyDescent="0.2">
      <c r="F244" s="15"/>
      <c r="CQ244" s="2"/>
    </row>
    <row r="245" spans="6:95" x14ac:dyDescent="0.2">
      <c r="F245" s="15"/>
      <c r="CQ245" s="2"/>
    </row>
    <row r="246" spans="6:95" x14ac:dyDescent="0.2">
      <c r="F246" s="15"/>
      <c r="CQ246" s="2"/>
    </row>
    <row r="247" spans="6:95" x14ac:dyDescent="0.2">
      <c r="F247" s="15"/>
      <c r="CQ247" s="2"/>
    </row>
    <row r="248" spans="6:95" x14ac:dyDescent="0.2">
      <c r="F248" s="15"/>
      <c r="CQ248" s="2"/>
    </row>
    <row r="249" spans="6:95" x14ac:dyDescent="0.2">
      <c r="F249" s="15"/>
      <c r="CQ249" s="2"/>
    </row>
    <row r="250" spans="6:95" x14ac:dyDescent="0.2">
      <c r="F250" s="15"/>
      <c r="CQ250" s="2"/>
    </row>
    <row r="251" spans="6:95" x14ac:dyDescent="0.2">
      <c r="F251" s="15"/>
      <c r="CQ251" s="2"/>
    </row>
    <row r="252" spans="6:95" x14ac:dyDescent="0.2">
      <c r="F252" s="15"/>
      <c r="CQ252" s="2"/>
    </row>
    <row r="253" spans="6:95" x14ac:dyDescent="0.2">
      <c r="F253" s="15"/>
      <c r="CQ253" s="2"/>
    </row>
    <row r="254" spans="6:95" x14ac:dyDescent="0.2">
      <c r="F254" s="15"/>
      <c r="CQ254" s="2"/>
    </row>
    <row r="255" spans="6:95" x14ac:dyDescent="0.2">
      <c r="F255" s="15"/>
      <c r="CQ255" s="2"/>
    </row>
    <row r="256" spans="6:95" x14ac:dyDescent="0.2">
      <c r="F256" s="15"/>
      <c r="CQ256" s="2"/>
    </row>
    <row r="257" spans="6:95" x14ac:dyDescent="0.2">
      <c r="F257" s="15"/>
      <c r="CQ257" s="2"/>
    </row>
    <row r="258" spans="6:95" x14ac:dyDescent="0.2">
      <c r="F258" s="15"/>
      <c r="CQ258" s="2"/>
    </row>
    <row r="259" spans="6:95" x14ac:dyDescent="0.2">
      <c r="F259" s="15"/>
      <c r="CQ259" s="2"/>
    </row>
    <row r="260" spans="6:95" x14ac:dyDescent="0.2">
      <c r="F260" s="15"/>
      <c r="CQ260" s="2"/>
    </row>
    <row r="261" spans="6:95" x14ac:dyDescent="0.2">
      <c r="F261" s="15"/>
      <c r="CQ261" s="2"/>
    </row>
    <row r="262" spans="6:95" x14ac:dyDescent="0.2">
      <c r="F262" s="15"/>
      <c r="CQ262" s="2"/>
    </row>
    <row r="263" spans="6:95" x14ac:dyDescent="0.2">
      <c r="F263" s="15"/>
      <c r="CQ263" s="2"/>
    </row>
    <row r="264" spans="6:95" x14ac:dyDescent="0.2">
      <c r="F264" s="15"/>
      <c r="CQ264" s="2"/>
    </row>
    <row r="265" spans="6:95" x14ac:dyDescent="0.2">
      <c r="F265" s="15"/>
      <c r="CQ265" s="2"/>
    </row>
    <row r="266" spans="6:95" x14ac:dyDescent="0.2">
      <c r="F266" s="15"/>
      <c r="CQ266" s="2"/>
    </row>
    <row r="267" spans="6:95" x14ac:dyDescent="0.2">
      <c r="F267" s="15"/>
      <c r="CQ267" s="2"/>
    </row>
    <row r="268" spans="6:95" x14ac:dyDescent="0.2">
      <c r="F268" s="15"/>
      <c r="CQ268" s="2"/>
    </row>
    <row r="269" spans="6:95" x14ac:dyDescent="0.2">
      <c r="F269" s="15"/>
      <c r="CQ269" s="2"/>
    </row>
    <row r="270" spans="6:95" x14ac:dyDescent="0.2">
      <c r="F270" s="15"/>
      <c r="CQ270" s="2"/>
    </row>
    <row r="271" spans="6:95" x14ac:dyDescent="0.2">
      <c r="F271" s="15"/>
      <c r="CQ271" s="2"/>
    </row>
    <row r="272" spans="6:95" x14ac:dyDescent="0.2">
      <c r="F272" s="15"/>
      <c r="CQ272" s="2"/>
    </row>
    <row r="273" spans="6:95" x14ac:dyDescent="0.2">
      <c r="F273" s="15"/>
      <c r="CQ273" s="2"/>
    </row>
    <row r="274" spans="6:95" x14ac:dyDescent="0.2">
      <c r="F274" s="15"/>
      <c r="CQ274" s="2"/>
    </row>
    <row r="275" spans="6:95" x14ac:dyDescent="0.2">
      <c r="F275" s="15"/>
      <c r="CQ275" s="2"/>
    </row>
    <row r="276" spans="6:95" x14ac:dyDescent="0.2">
      <c r="F276" s="15"/>
      <c r="CQ276" s="2"/>
    </row>
    <row r="277" spans="6:95" x14ac:dyDescent="0.2">
      <c r="F277" s="15"/>
      <c r="CQ277" s="2"/>
    </row>
    <row r="278" spans="6:95" x14ac:dyDescent="0.2">
      <c r="F278" s="15"/>
      <c r="CQ278" s="2"/>
    </row>
    <row r="279" spans="6:95" x14ac:dyDescent="0.2">
      <c r="F279" s="15"/>
      <c r="CQ279" s="2"/>
    </row>
    <row r="280" spans="6:95" x14ac:dyDescent="0.2">
      <c r="F280" s="15"/>
      <c r="CQ280" s="2"/>
    </row>
    <row r="281" spans="6:95" x14ac:dyDescent="0.2">
      <c r="F281" s="15"/>
      <c r="CQ281" s="2"/>
    </row>
    <row r="282" spans="6:95" x14ac:dyDescent="0.2">
      <c r="F282" s="15"/>
      <c r="CQ282" s="2"/>
    </row>
    <row r="283" spans="6:95" x14ac:dyDescent="0.2">
      <c r="F283" s="15"/>
      <c r="CQ283" s="2"/>
    </row>
    <row r="284" spans="6:95" x14ac:dyDescent="0.2">
      <c r="F284" s="15"/>
      <c r="CQ284" s="2"/>
    </row>
    <row r="285" spans="6:95" x14ac:dyDescent="0.2">
      <c r="F285" s="15"/>
      <c r="CQ285" s="2"/>
    </row>
    <row r="286" spans="6:95" x14ac:dyDescent="0.2">
      <c r="F286" s="15"/>
      <c r="CQ286" s="2"/>
    </row>
    <row r="287" spans="6:95" x14ac:dyDescent="0.2">
      <c r="F287" s="15"/>
      <c r="CQ287" s="2"/>
    </row>
    <row r="288" spans="6:95" x14ac:dyDescent="0.2">
      <c r="F288" s="15"/>
      <c r="CQ288" s="2"/>
    </row>
    <row r="289" spans="6:95" x14ac:dyDescent="0.2">
      <c r="F289" s="15"/>
      <c r="CQ289" s="2"/>
    </row>
    <row r="290" spans="6:95" x14ac:dyDescent="0.2">
      <c r="F290" s="15"/>
      <c r="CQ290" s="2"/>
    </row>
    <row r="291" spans="6:95" x14ac:dyDescent="0.2">
      <c r="F291" s="15"/>
      <c r="CQ291" s="2"/>
    </row>
    <row r="292" spans="6:95" x14ac:dyDescent="0.2">
      <c r="F292" s="15"/>
      <c r="CQ292" s="2"/>
    </row>
    <row r="293" spans="6:95" x14ac:dyDescent="0.2">
      <c r="F293" s="15"/>
      <c r="CQ293" s="2"/>
    </row>
    <row r="294" spans="6:95" x14ac:dyDescent="0.2">
      <c r="F294" s="15"/>
      <c r="CQ294" s="2"/>
    </row>
    <row r="295" spans="6:95" x14ac:dyDescent="0.2">
      <c r="F295" s="15"/>
      <c r="CQ295" s="2"/>
    </row>
    <row r="296" spans="6:95" x14ac:dyDescent="0.2">
      <c r="F296" s="15"/>
      <c r="CQ296" s="2"/>
    </row>
    <row r="297" spans="6:95" x14ac:dyDescent="0.2">
      <c r="F297" s="15"/>
      <c r="CQ297" s="2"/>
    </row>
    <row r="298" spans="6:95" x14ac:dyDescent="0.2">
      <c r="F298" s="15"/>
      <c r="CQ298" s="2"/>
    </row>
    <row r="299" spans="6:95" x14ac:dyDescent="0.2">
      <c r="F299" s="15"/>
      <c r="CQ299" s="2"/>
    </row>
    <row r="300" spans="6:95" x14ac:dyDescent="0.2">
      <c r="F300" s="15"/>
      <c r="CQ300" s="2"/>
    </row>
    <row r="301" spans="6:95" x14ac:dyDescent="0.2">
      <c r="F301" s="15"/>
      <c r="CQ301" s="2"/>
    </row>
    <row r="302" spans="6:95" x14ac:dyDescent="0.2">
      <c r="F302" s="15"/>
      <c r="CQ302" s="2"/>
    </row>
    <row r="303" spans="6:95" x14ac:dyDescent="0.2">
      <c r="F303" s="15"/>
      <c r="CQ303" s="2"/>
    </row>
    <row r="304" spans="6:95" x14ac:dyDescent="0.2">
      <c r="F304" s="15"/>
      <c r="CQ304" s="2"/>
    </row>
    <row r="305" spans="6:95" x14ac:dyDescent="0.2">
      <c r="F305" s="15"/>
      <c r="CQ305" s="2"/>
    </row>
    <row r="306" spans="6:95" x14ac:dyDescent="0.2">
      <c r="F306" s="15"/>
      <c r="CQ306" s="2"/>
    </row>
    <row r="307" spans="6:95" x14ac:dyDescent="0.2">
      <c r="F307" s="15"/>
      <c r="CQ307" s="2"/>
    </row>
    <row r="308" spans="6:95" x14ac:dyDescent="0.2">
      <c r="F308" s="15"/>
      <c r="CQ308" s="2"/>
    </row>
    <row r="309" spans="6:95" x14ac:dyDescent="0.2">
      <c r="F309" s="15"/>
      <c r="CQ309" s="2"/>
    </row>
    <row r="310" spans="6:95" x14ac:dyDescent="0.2">
      <c r="F310" s="15"/>
      <c r="CQ310" s="2"/>
    </row>
    <row r="311" spans="6:95" x14ac:dyDescent="0.2">
      <c r="F311" s="15"/>
      <c r="CQ311" s="2"/>
    </row>
    <row r="312" spans="6:95" x14ac:dyDescent="0.2">
      <c r="F312" s="15"/>
      <c r="CQ312" s="2"/>
    </row>
    <row r="313" spans="6:95" x14ac:dyDescent="0.2">
      <c r="F313" s="15"/>
      <c r="CQ313" s="2"/>
    </row>
    <row r="314" spans="6:95" x14ac:dyDescent="0.2">
      <c r="F314" s="15"/>
      <c r="CQ314" s="2"/>
    </row>
    <row r="315" spans="6:95" x14ac:dyDescent="0.2">
      <c r="F315" s="15"/>
      <c r="CQ315" s="2"/>
    </row>
    <row r="316" spans="6:95" x14ac:dyDescent="0.2">
      <c r="F316" s="15"/>
      <c r="CQ316" s="2"/>
    </row>
    <row r="317" spans="6:95" x14ac:dyDescent="0.2">
      <c r="F317" s="15"/>
      <c r="CQ317" s="2"/>
    </row>
    <row r="318" spans="6:95" x14ac:dyDescent="0.2">
      <c r="F318" s="15"/>
      <c r="CQ318" s="2"/>
    </row>
    <row r="319" spans="6:95" x14ac:dyDescent="0.2">
      <c r="F319" s="15"/>
      <c r="CQ319" s="2"/>
    </row>
    <row r="320" spans="6:95" x14ac:dyDescent="0.2">
      <c r="F320" s="15"/>
      <c r="CQ320" s="2"/>
    </row>
    <row r="321" spans="6:95" x14ac:dyDescent="0.2">
      <c r="F321" s="15"/>
      <c r="CQ321" s="2"/>
    </row>
    <row r="322" spans="6:95" x14ac:dyDescent="0.2">
      <c r="F322" s="15"/>
      <c r="CQ322" s="2"/>
    </row>
    <row r="323" spans="6:95" x14ac:dyDescent="0.2">
      <c r="F323" s="15"/>
    </row>
    <row r="324" spans="6:95" x14ac:dyDescent="0.2">
      <c r="F324" s="15"/>
    </row>
    <row r="325" spans="6:95" x14ac:dyDescent="0.2">
      <c r="F325" s="15"/>
    </row>
    <row r="326" spans="6:95" x14ac:dyDescent="0.2">
      <c r="F326" s="15"/>
    </row>
    <row r="327" spans="6:95" x14ac:dyDescent="0.2">
      <c r="F327" s="15"/>
    </row>
    <row r="328" spans="6:95" x14ac:dyDescent="0.2">
      <c r="F328" s="15"/>
    </row>
    <row r="329" spans="6:95" x14ac:dyDescent="0.2">
      <c r="F329" s="15"/>
    </row>
    <row r="330" spans="6:95" x14ac:dyDescent="0.2">
      <c r="F330" s="15"/>
    </row>
    <row r="331" spans="6:95" x14ac:dyDescent="0.2">
      <c r="F331" s="15"/>
    </row>
    <row r="332" spans="6:95" x14ac:dyDescent="0.2">
      <c r="F332" s="15"/>
    </row>
    <row r="333" spans="6:95" x14ac:dyDescent="0.2">
      <c r="F333" s="15"/>
    </row>
    <row r="334" spans="6:95" x14ac:dyDescent="0.2">
      <c r="F334" s="15"/>
    </row>
    <row r="335" spans="6:95" x14ac:dyDescent="0.2">
      <c r="F335" s="15"/>
    </row>
    <row r="336" spans="6:95" x14ac:dyDescent="0.2">
      <c r="F336" s="15"/>
    </row>
    <row r="337" spans="6:6" x14ac:dyDescent="0.2">
      <c r="F337" s="15"/>
    </row>
    <row r="338" spans="6:6" x14ac:dyDescent="0.2">
      <c r="F338" s="15"/>
    </row>
    <row r="339" spans="6:6" x14ac:dyDescent="0.2">
      <c r="F339" s="15"/>
    </row>
    <row r="340" spans="6:6" x14ac:dyDescent="0.2">
      <c r="F340" s="15"/>
    </row>
    <row r="341" spans="6:6" x14ac:dyDescent="0.2">
      <c r="F341" s="15"/>
    </row>
    <row r="342" spans="6:6" x14ac:dyDescent="0.2">
      <c r="F342" s="15"/>
    </row>
    <row r="343" spans="6:6" x14ac:dyDescent="0.2">
      <c r="F343" s="15"/>
    </row>
    <row r="344" spans="6:6" x14ac:dyDescent="0.2">
      <c r="F344" s="15"/>
    </row>
    <row r="345" spans="6:6" x14ac:dyDescent="0.2">
      <c r="F345" s="15"/>
    </row>
    <row r="346" spans="6:6" x14ac:dyDescent="0.2">
      <c r="F346" s="15"/>
    </row>
    <row r="347" spans="6:6" x14ac:dyDescent="0.2">
      <c r="F347" s="15"/>
    </row>
    <row r="348" spans="6:6" x14ac:dyDescent="0.2">
      <c r="F348" s="15"/>
    </row>
    <row r="349" spans="6:6" x14ac:dyDescent="0.2">
      <c r="F349" s="15"/>
    </row>
    <row r="350" spans="6:6" x14ac:dyDescent="0.2">
      <c r="F350" s="15"/>
    </row>
    <row r="351" spans="6:6" x14ac:dyDescent="0.2">
      <c r="F351" s="15"/>
    </row>
    <row r="352" spans="6:6" x14ac:dyDescent="0.2">
      <c r="F352" s="15"/>
    </row>
    <row r="353" spans="6:6" x14ac:dyDescent="0.2">
      <c r="F353" s="15"/>
    </row>
    <row r="354" spans="6:6" x14ac:dyDescent="0.2">
      <c r="F354" s="15"/>
    </row>
    <row r="355" spans="6:6" x14ac:dyDescent="0.2">
      <c r="F355" s="15"/>
    </row>
    <row r="356" spans="6:6" x14ac:dyDescent="0.2">
      <c r="F356" s="15"/>
    </row>
    <row r="357" spans="6:6" x14ac:dyDescent="0.2">
      <c r="F357" s="15"/>
    </row>
    <row r="358" spans="6:6" x14ac:dyDescent="0.2">
      <c r="F358" s="15"/>
    </row>
    <row r="359" spans="6:6" x14ac:dyDescent="0.2">
      <c r="F359" s="15"/>
    </row>
    <row r="360" spans="6:6" x14ac:dyDescent="0.2">
      <c r="F360" s="15"/>
    </row>
    <row r="361" spans="6:6" x14ac:dyDescent="0.2">
      <c r="F361" s="15"/>
    </row>
    <row r="362" spans="6:6" x14ac:dyDescent="0.2">
      <c r="F362" s="15"/>
    </row>
    <row r="363" spans="6:6" x14ac:dyDescent="0.2">
      <c r="F363" s="15"/>
    </row>
    <row r="364" spans="6:6" x14ac:dyDescent="0.2">
      <c r="F364" s="15"/>
    </row>
    <row r="365" spans="6:6" x14ac:dyDescent="0.2">
      <c r="F365" s="15"/>
    </row>
    <row r="366" spans="6:6" x14ac:dyDescent="0.2">
      <c r="F366" s="15"/>
    </row>
    <row r="367" spans="6:6" x14ac:dyDescent="0.2">
      <c r="F367" s="15"/>
    </row>
    <row r="368" spans="6:6" x14ac:dyDescent="0.2">
      <c r="F368" s="15"/>
    </row>
    <row r="369" spans="6:6" x14ac:dyDescent="0.2">
      <c r="F369" s="15"/>
    </row>
    <row r="370" spans="6:6" x14ac:dyDescent="0.2">
      <c r="F370" s="15"/>
    </row>
    <row r="371" spans="6:6" x14ac:dyDescent="0.2">
      <c r="F371" s="15"/>
    </row>
    <row r="372" spans="6:6" x14ac:dyDescent="0.2">
      <c r="F372" s="15"/>
    </row>
    <row r="373" spans="6:6" x14ac:dyDescent="0.2">
      <c r="F373" s="15"/>
    </row>
    <row r="374" spans="6:6" x14ac:dyDescent="0.2">
      <c r="F374" s="15"/>
    </row>
    <row r="375" spans="6:6" x14ac:dyDescent="0.2">
      <c r="F375" s="15"/>
    </row>
    <row r="376" spans="6:6" x14ac:dyDescent="0.2">
      <c r="F376" s="15"/>
    </row>
    <row r="377" spans="6:6" x14ac:dyDescent="0.2">
      <c r="F377" s="15"/>
    </row>
    <row r="378" spans="6:6" x14ac:dyDescent="0.2">
      <c r="F378" s="15"/>
    </row>
    <row r="379" spans="6:6" x14ac:dyDescent="0.2">
      <c r="F379" s="15"/>
    </row>
    <row r="380" spans="6:6" x14ac:dyDescent="0.2">
      <c r="F380" s="15"/>
    </row>
    <row r="381" spans="6:6" x14ac:dyDescent="0.2">
      <c r="F381" s="15"/>
    </row>
    <row r="382" spans="6:6" x14ac:dyDescent="0.2">
      <c r="F382" s="15"/>
    </row>
    <row r="383" spans="6:6" x14ac:dyDescent="0.2">
      <c r="F383" s="15"/>
    </row>
    <row r="384" spans="6:6" x14ac:dyDescent="0.2">
      <c r="F384" s="15"/>
    </row>
    <row r="385" spans="6:6" x14ac:dyDescent="0.2">
      <c r="F385" s="15"/>
    </row>
    <row r="386" spans="6:6" x14ac:dyDescent="0.2">
      <c r="F386" s="15"/>
    </row>
    <row r="387" spans="6:6" x14ac:dyDescent="0.2">
      <c r="F387" s="15"/>
    </row>
    <row r="388" spans="6:6" x14ac:dyDescent="0.2">
      <c r="F388" s="15"/>
    </row>
    <row r="389" spans="6:6" x14ac:dyDescent="0.2">
      <c r="F389" s="15"/>
    </row>
    <row r="390" spans="6:6" x14ac:dyDescent="0.2">
      <c r="F390" s="15"/>
    </row>
    <row r="391" spans="6:6" x14ac:dyDescent="0.2">
      <c r="F391" s="15"/>
    </row>
    <row r="392" spans="6:6" x14ac:dyDescent="0.2">
      <c r="F392" s="15"/>
    </row>
    <row r="393" spans="6:6" x14ac:dyDescent="0.2">
      <c r="F393" s="15"/>
    </row>
    <row r="394" spans="6:6" x14ac:dyDescent="0.2">
      <c r="F394" s="15"/>
    </row>
    <row r="395" spans="6:6" x14ac:dyDescent="0.2">
      <c r="F395" s="15"/>
    </row>
    <row r="396" spans="6:6" x14ac:dyDescent="0.2">
      <c r="F396" s="15"/>
    </row>
    <row r="397" spans="6:6" x14ac:dyDescent="0.2">
      <c r="F397" s="15"/>
    </row>
    <row r="398" spans="6:6" x14ac:dyDescent="0.2">
      <c r="F398" s="15"/>
    </row>
    <row r="399" spans="6:6" x14ac:dyDescent="0.2">
      <c r="F399" s="15"/>
    </row>
    <row r="400" spans="6:6" x14ac:dyDescent="0.2">
      <c r="F400" s="15"/>
    </row>
    <row r="401" spans="6:6" x14ac:dyDescent="0.2">
      <c r="F401" s="15"/>
    </row>
    <row r="402" spans="6:6" x14ac:dyDescent="0.2">
      <c r="F402" s="15"/>
    </row>
    <row r="403" spans="6:6" x14ac:dyDescent="0.2">
      <c r="F403" s="15"/>
    </row>
    <row r="404" spans="6:6" x14ac:dyDescent="0.2">
      <c r="F404" s="15"/>
    </row>
    <row r="405" spans="6:6" x14ac:dyDescent="0.2">
      <c r="F405" s="15"/>
    </row>
    <row r="406" spans="6:6" x14ac:dyDescent="0.2">
      <c r="F406" s="15"/>
    </row>
    <row r="407" spans="6:6" x14ac:dyDescent="0.2">
      <c r="F407" s="15"/>
    </row>
    <row r="408" spans="6:6" x14ac:dyDescent="0.2">
      <c r="F408" s="15"/>
    </row>
    <row r="409" spans="6:6" x14ac:dyDescent="0.2">
      <c r="F409" s="15"/>
    </row>
    <row r="410" spans="6:6" x14ac:dyDescent="0.2">
      <c r="F410" s="15"/>
    </row>
    <row r="411" spans="6:6" x14ac:dyDescent="0.2">
      <c r="F411" s="15"/>
    </row>
    <row r="412" spans="6:6" x14ac:dyDescent="0.2">
      <c r="F412" s="15"/>
    </row>
    <row r="413" spans="6:6" x14ac:dyDescent="0.2">
      <c r="F413" s="15"/>
    </row>
    <row r="414" spans="6:6" x14ac:dyDescent="0.2">
      <c r="F414" s="15"/>
    </row>
    <row r="415" spans="6:6" x14ac:dyDescent="0.2">
      <c r="F415" s="15"/>
    </row>
    <row r="416" spans="6:6" x14ac:dyDescent="0.2">
      <c r="F416" s="15"/>
    </row>
    <row r="417" spans="6:6" x14ac:dyDescent="0.2">
      <c r="F417" s="15"/>
    </row>
    <row r="418" spans="6:6" x14ac:dyDescent="0.2">
      <c r="F418" s="15"/>
    </row>
    <row r="419" spans="6:6" x14ac:dyDescent="0.2">
      <c r="F419" s="15"/>
    </row>
    <row r="420" spans="6:6" x14ac:dyDescent="0.2">
      <c r="F420" s="15"/>
    </row>
    <row r="421" spans="6:6" x14ac:dyDescent="0.2">
      <c r="F421" s="15"/>
    </row>
    <row r="422" spans="6:6" x14ac:dyDescent="0.2">
      <c r="F422" s="15"/>
    </row>
    <row r="423" spans="6:6" x14ac:dyDescent="0.2">
      <c r="F423" s="15"/>
    </row>
    <row r="424" spans="6:6" x14ac:dyDescent="0.2">
      <c r="F424" s="15"/>
    </row>
    <row r="425" spans="6:6" x14ac:dyDescent="0.2">
      <c r="F425" s="15"/>
    </row>
    <row r="426" spans="6:6" x14ac:dyDescent="0.2">
      <c r="F426" s="15"/>
    </row>
    <row r="427" spans="6:6" x14ac:dyDescent="0.2">
      <c r="F427" s="15"/>
    </row>
    <row r="428" spans="6:6" x14ac:dyDescent="0.2">
      <c r="F428" s="15"/>
    </row>
    <row r="429" spans="6:6" x14ac:dyDescent="0.2">
      <c r="F429" s="15"/>
    </row>
    <row r="430" spans="6:6" x14ac:dyDescent="0.2">
      <c r="F430" s="15"/>
    </row>
    <row r="431" spans="6:6" x14ac:dyDescent="0.2">
      <c r="F431" s="15"/>
    </row>
    <row r="432" spans="6:6" x14ac:dyDescent="0.2">
      <c r="F432" s="15"/>
    </row>
    <row r="433" spans="6:6" x14ac:dyDescent="0.2">
      <c r="F433" s="15"/>
    </row>
    <row r="434" spans="6:6" x14ac:dyDescent="0.2">
      <c r="F434" s="15"/>
    </row>
    <row r="435" spans="6:6" x14ac:dyDescent="0.2">
      <c r="F435" s="15"/>
    </row>
    <row r="436" spans="6:6" x14ac:dyDescent="0.2">
      <c r="F436" s="15"/>
    </row>
    <row r="437" spans="6:6" x14ac:dyDescent="0.2">
      <c r="F437" s="15"/>
    </row>
    <row r="438" spans="6:6" x14ac:dyDescent="0.2">
      <c r="F438" s="15"/>
    </row>
    <row r="439" spans="6:6" x14ac:dyDescent="0.2">
      <c r="F439" s="15"/>
    </row>
    <row r="440" spans="6:6" x14ac:dyDescent="0.2">
      <c r="F440" s="15"/>
    </row>
    <row r="441" spans="6:6" x14ac:dyDescent="0.2">
      <c r="F441" s="15"/>
    </row>
    <row r="442" spans="6:6" x14ac:dyDescent="0.2">
      <c r="F442" s="15"/>
    </row>
    <row r="443" spans="6:6" x14ac:dyDescent="0.2">
      <c r="F443" s="15"/>
    </row>
    <row r="444" spans="6:6" x14ac:dyDescent="0.2">
      <c r="F444" s="15"/>
    </row>
    <row r="445" spans="6:6" x14ac:dyDescent="0.2">
      <c r="F445" s="15"/>
    </row>
    <row r="446" spans="6:6" x14ac:dyDescent="0.2">
      <c r="F446" s="15"/>
    </row>
    <row r="447" spans="6:6" x14ac:dyDescent="0.2">
      <c r="F447" s="15"/>
    </row>
    <row r="448" spans="6:6" x14ac:dyDescent="0.2">
      <c r="F448" s="15"/>
    </row>
    <row r="449" spans="6:6" x14ac:dyDescent="0.2">
      <c r="F449" s="15"/>
    </row>
    <row r="450" spans="6:6" x14ac:dyDescent="0.2">
      <c r="F450" s="15"/>
    </row>
    <row r="451" spans="6:6" x14ac:dyDescent="0.2">
      <c r="F451" s="15"/>
    </row>
    <row r="452" spans="6:6" x14ac:dyDescent="0.2">
      <c r="F452" s="15"/>
    </row>
    <row r="453" spans="6:6" x14ac:dyDescent="0.2">
      <c r="F453" s="15"/>
    </row>
    <row r="454" spans="6:6" x14ac:dyDescent="0.2">
      <c r="F454" s="15"/>
    </row>
    <row r="455" spans="6:6" x14ac:dyDescent="0.2">
      <c r="F455" s="15"/>
    </row>
    <row r="456" spans="6:6" x14ac:dyDescent="0.2">
      <c r="F456" s="15"/>
    </row>
    <row r="457" spans="6:6" x14ac:dyDescent="0.2">
      <c r="F457" s="15"/>
    </row>
    <row r="458" spans="6:6" x14ac:dyDescent="0.2">
      <c r="F458" s="15"/>
    </row>
    <row r="459" spans="6:6" x14ac:dyDescent="0.2">
      <c r="F459" s="15"/>
    </row>
    <row r="460" spans="6:6" x14ac:dyDescent="0.2">
      <c r="F460" s="15"/>
    </row>
    <row r="461" spans="6:6" x14ac:dyDescent="0.2">
      <c r="F461" s="15"/>
    </row>
    <row r="462" spans="6:6" x14ac:dyDescent="0.2">
      <c r="F462" s="15"/>
    </row>
    <row r="463" spans="6:6" x14ac:dyDescent="0.2">
      <c r="F463" s="15"/>
    </row>
    <row r="464" spans="6:6" x14ac:dyDescent="0.2">
      <c r="F464" s="15"/>
    </row>
    <row r="465" spans="6:6" x14ac:dyDescent="0.2">
      <c r="F465" s="15"/>
    </row>
    <row r="466" spans="6:6" x14ac:dyDescent="0.2">
      <c r="F466" s="15"/>
    </row>
    <row r="467" spans="6:6" x14ac:dyDescent="0.2">
      <c r="F467" s="15"/>
    </row>
    <row r="468" spans="6:6" x14ac:dyDescent="0.2">
      <c r="F468" s="15"/>
    </row>
    <row r="469" spans="6:6" x14ac:dyDescent="0.2">
      <c r="F469" s="15"/>
    </row>
    <row r="470" spans="6:6" x14ac:dyDescent="0.2">
      <c r="F470" s="15"/>
    </row>
    <row r="471" spans="6:6" x14ac:dyDescent="0.2">
      <c r="F471" s="15"/>
    </row>
    <row r="472" spans="6:6" x14ac:dyDescent="0.2">
      <c r="F472" s="15"/>
    </row>
    <row r="473" spans="6:6" x14ac:dyDescent="0.2">
      <c r="F473" s="15"/>
    </row>
    <row r="474" spans="6:6" x14ac:dyDescent="0.2">
      <c r="F474" s="15"/>
    </row>
    <row r="475" spans="6:6" x14ac:dyDescent="0.2">
      <c r="F475" s="15"/>
    </row>
    <row r="476" spans="6:6" x14ac:dyDescent="0.2">
      <c r="F476" s="15"/>
    </row>
    <row r="477" spans="6:6" x14ac:dyDescent="0.2">
      <c r="F477" s="15"/>
    </row>
    <row r="478" spans="6:6" x14ac:dyDescent="0.2">
      <c r="F478" s="15"/>
    </row>
    <row r="479" spans="6:6" x14ac:dyDescent="0.2">
      <c r="F479" s="15"/>
    </row>
    <row r="480" spans="6:6" x14ac:dyDescent="0.2">
      <c r="F480" s="15"/>
    </row>
    <row r="481" spans="6:6" x14ac:dyDescent="0.2">
      <c r="F481" s="15"/>
    </row>
    <row r="482" spans="6:6" x14ac:dyDescent="0.2">
      <c r="F482" s="15"/>
    </row>
    <row r="483" spans="6:6" x14ac:dyDescent="0.2">
      <c r="F483" s="15"/>
    </row>
    <row r="484" spans="6:6" x14ac:dyDescent="0.2">
      <c r="F484" s="15"/>
    </row>
    <row r="485" spans="6:6" x14ac:dyDescent="0.2">
      <c r="F485" s="15"/>
    </row>
    <row r="486" spans="6:6" x14ac:dyDescent="0.2">
      <c r="F486" s="15"/>
    </row>
    <row r="487" spans="6:6" x14ac:dyDescent="0.2">
      <c r="F487" s="15"/>
    </row>
    <row r="488" spans="6:6" x14ac:dyDescent="0.2">
      <c r="F488" s="15"/>
    </row>
    <row r="489" spans="6:6" x14ac:dyDescent="0.2">
      <c r="F489" s="15"/>
    </row>
    <row r="490" spans="6:6" x14ac:dyDescent="0.2">
      <c r="F490" s="15"/>
    </row>
    <row r="491" spans="6:6" x14ac:dyDescent="0.2">
      <c r="F491" s="15"/>
    </row>
    <row r="492" spans="6:6" x14ac:dyDescent="0.2">
      <c r="F492" s="15"/>
    </row>
    <row r="493" spans="6:6" x14ac:dyDescent="0.2">
      <c r="F493" s="15"/>
    </row>
    <row r="494" spans="6:6" x14ac:dyDescent="0.2">
      <c r="F494" s="15"/>
    </row>
    <row r="495" spans="6:6" x14ac:dyDescent="0.2">
      <c r="F495" s="15"/>
    </row>
    <row r="496" spans="6:6" x14ac:dyDescent="0.2">
      <c r="F496" s="15"/>
    </row>
    <row r="497" spans="6:6" x14ac:dyDescent="0.2">
      <c r="F497" s="15"/>
    </row>
    <row r="498" spans="6:6" x14ac:dyDescent="0.2">
      <c r="F498" s="15"/>
    </row>
    <row r="499" spans="6:6" x14ac:dyDescent="0.2">
      <c r="F499" s="15"/>
    </row>
    <row r="500" spans="6:6" x14ac:dyDescent="0.2">
      <c r="F500" s="15"/>
    </row>
    <row r="501" spans="6:6" x14ac:dyDescent="0.2">
      <c r="F501" s="15"/>
    </row>
    <row r="502" spans="6:6" x14ac:dyDescent="0.2">
      <c r="F502" s="15"/>
    </row>
    <row r="503" spans="6:6" x14ac:dyDescent="0.2">
      <c r="F503" s="15"/>
    </row>
    <row r="504" spans="6:6" x14ac:dyDescent="0.2">
      <c r="F504" s="15"/>
    </row>
    <row r="505" spans="6:6" x14ac:dyDescent="0.2">
      <c r="F505" s="15"/>
    </row>
    <row r="506" spans="6:6" x14ac:dyDescent="0.2">
      <c r="F506" s="15"/>
    </row>
    <row r="507" spans="6:6" x14ac:dyDescent="0.2">
      <c r="F507" s="15"/>
    </row>
    <row r="508" spans="6:6" x14ac:dyDescent="0.2">
      <c r="F508" s="15"/>
    </row>
    <row r="509" spans="6:6" x14ac:dyDescent="0.2">
      <c r="F509" s="15"/>
    </row>
    <row r="510" spans="6:6" x14ac:dyDescent="0.2">
      <c r="F510" s="15"/>
    </row>
    <row r="511" spans="6:6" x14ac:dyDescent="0.2">
      <c r="F511" s="15"/>
    </row>
    <row r="512" spans="6:6" x14ac:dyDescent="0.2">
      <c r="F512" s="15"/>
    </row>
    <row r="513" spans="6:6" x14ac:dyDescent="0.2">
      <c r="F513" s="15"/>
    </row>
    <row r="514" spans="6:6" x14ac:dyDescent="0.2">
      <c r="F514" s="15"/>
    </row>
    <row r="515" spans="6:6" x14ac:dyDescent="0.2">
      <c r="F515" s="15"/>
    </row>
    <row r="516" spans="6:6" x14ac:dyDescent="0.2">
      <c r="F516" s="15"/>
    </row>
    <row r="517" spans="6:6" x14ac:dyDescent="0.2">
      <c r="F517" s="15"/>
    </row>
    <row r="518" spans="6:6" x14ac:dyDescent="0.2">
      <c r="F518" s="15"/>
    </row>
    <row r="519" spans="6:6" x14ac:dyDescent="0.2">
      <c r="F519" s="15"/>
    </row>
    <row r="520" spans="6:6" x14ac:dyDescent="0.2">
      <c r="F520" s="15"/>
    </row>
    <row r="521" spans="6:6" x14ac:dyDescent="0.2">
      <c r="F521" s="15"/>
    </row>
    <row r="522" spans="6:6" x14ac:dyDescent="0.2">
      <c r="F522" s="15"/>
    </row>
    <row r="523" spans="6:6" x14ac:dyDescent="0.2">
      <c r="F523" s="15"/>
    </row>
    <row r="524" spans="6:6" x14ac:dyDescent="0.2">
      <c r="F524" s="15"/>
    </row>
    <row r="525" spans="6:6" x14ac:dyDescent="0.2">
      <c r="F525" s="15"/>
    </row>
    <row r="526" spans="6:6" x14ac:dyDescent="0.2">
      <c r="F526" s="15"/>
    </row>
    <row r="527" spans="6:6" x14ac:dyDescent="0.2">
      <c r="F527" s="15"/>
    </row>
    <row r="528" spans="6:6" x14ac:dyDescent="0.2">
      <c r="F528" s="15"/>
    </row>
    <row r="529" spans="6:6" x14ac:dyDescent="0.2">
      <c r="F529" s="15"/>
    </row>
    <row r="530" spans="6:6" x14ac:dyDescent="0.2">
      <c r="F530" s="15"/>
    </row>
    <row r="531" spans="6:6" x14ac:dyDescent="0.2">
      <c r="F531" s="15"/>
    </row>
    <row r="532" spans="6:6" x14ac:dyDescent="0.2">
      <c r="F532" s="15"/>
    </row>
    <row r="533" spans="6:6" x14ac:dyDescent="0.2">
      <c r="F533" s="15"/>
    </row>
    <row r="534" spans="6:6" x14ac:dyDescent="0.2">
      <c r="F534" s="15"/>
    </row>
    <row r="535" spans="6:6" x14ac:dyDescent="0.2">
      <c r="F535" s="15"/>
    </row>
    <row r="536" spans="6:6" x14ac:dyDescent="0.2">
      <c r="F536" s="15"/>
    </row>
    <row r="537" spans="6:6" x14ac:dyDescent="0.2">
      <c r="F537" s="15"/>
    </row>
    <row r="538" spans="6:6" x14ac:dyDescent="0.2">
      <c r="F538" s="15"/>
    </row>
    <row r="539" spans="6:6" x14ac:dyDescent="0.2">
      <c r="F539" s="15"/>
    </row>
    <row r="540" spans="6:6" x14ac:dyDescent="0.2">
      <c r="F540" s="15"/>
    </row>
    <row r="541" spans="6:6" x14ac:dyDescent="0.2">
      <c r="F541" s="15"/>
    </row>
    <row r="542" spans="6:6" x14ac:dyDescent="0.2">
      <c r="F542" s="15"/>
    </row>
    <row r="543" spans="6:6" x14ac:dyDescent="0.2">
      <c r="F543" s="15"/>
    </row>
    <row r="544" spans="6:6" x14ac:dyDescent="0.2">
      <c r="F544" s="15"/>
    </row>
    <row r="545" spans="6:6" x14ac:dyDescent="0.2">
      <c r="F545" s="15"/>
    </row>
    <row r="546" spans="6:6" x14ac:dyDescent="0.2">
      <c r="F546" s="15"/>
    </row>
    <row r="547" spans="6:6" x14ac:dyDescent="0.2">
      <c r="F547" s="15"/>
    </row>
    <row r="548" spans="6:6" x14ac:dyDescent="0.2">
      <c r="F548" s="15"/>
    </row>
    <row r="549" spans="6:6" x14ac:dyDescent="0.2">
      <c r="F549" s="15"/>
    </row>
    <row r="550" spans="6:6" x14ac:dyDescent="0.2">
      <c r="F550" s="15"/>
    </row>
    <row r="551" spans="6:6" x14ac:dyDescent="0.2">
      <c r="F551" s="15"/>
    </row>
    <row r="552" spans="6:6" x14ac:dyDescent="0.2">
      <c r="F552" s="15"/>
    </row>
    <row r="553" spans="6:6" x14ac:dyDescent="0.2">
      <c r="F553" s="15"/>
    </row>
    <row r="554" spans="6:6" x14ac:dyDescent="0.2">
      <c r="F554" s="15"/>
    </row>
    <row r="555" spans="6:6" x14ac:dyDescent="0.2">
      <c r="F555" s="15"/>
    </row>
    <row r="556" spans="6:6" x14ac:dyDescent="0.2">
      <c r="F556" s="15"/>
    </row>
    <row r="557" spans="6:6" x14ac:dyDescent="0.2">
      <c r="F557" s="15"/>
    </row>
    <row r="558" spans="6:6" x14ac:dyDescent="0.2">
      <c r="F558" s="15"/>
    </row>
    <row r="559" spans="6:6" x14ac:dyDescent="0.2">
      <c r="F559" s="15"/>
    </row>
    <row r="560" spans="6:6" x14ac:dyDescent="0.2">
      <c r="F560" s="15"/>
    </row>
    <row r="561" spans="6:6" x14ac:dyDescent="0.2">
      <c r="F561" s="15"/>
    </row>
    <row r="562" spans="6:6" x14ac:dyDescent="0.2">
      <c r="F562" s="15"/>
    </row>
    <row r="563" spans="6:6" x14ac:dyDescent="0.2">
      <c r="F563" s="15"/>
    </row>
    <row r="564" spans="6:6" x14ac:dyDescent="0.2">
      <c r="F564" s="15"/>
    </row>
    <row r="565" spans="6:6" x14ac:dyDescent="0.2">
      <c r="F565" s="15"/>
    </row>
    <row r="566" spans="6:6" x14ac:dyDescent="0.2">
      <c r="F566" s="15"/>
    </row>
    <row r="567" spans="6:6" x14ac:dyDescent="0.2">
      <c r="F567" s="15"/>
    </row>
    <row r="568" spans="6:6" x14ac:dyDescent="0.2">
      <c r="F568" s="15"/>
    </row>
    <row r="569" spans="6:6" x14ac:dyDescent="0.2">
      <c r="F569" s="15"/>
    </row>
    <row r="570" spans="6:6" x14ac:dyDescent="0.2">
      <c r="F570" s="15"/>
    </row>
    <row r="571" spans="6:6" x14ac:dyDescent="0.2">
      <c r="F571" s="15"/>
    </row>
    <row r="572" spans="6:6" x14ac:dyDescent="0.2">
      <c r="F572" s="15"/>
    </row>
    <row r="573" spans="6:6" x14ac:dyDescent="0.2">
      <c r="F573" s="15"/>
    </row>
    <row r="574" spans="6:6" x14ac:dyDescent="0.2">
      <c r="F574" s="15"/>
    </row>
    <row r="575" spans="6:6" x14ac:dyDescent="0.2">
      <c r="F575" s="15"/>
    </row>
    <row r="576" spans="6:6" x14ac:dyDescent="0.2">
      <c r="F576" s="15"/>
    </row>
    <row r="577" spans="6:6" x14ac:dyDescent="0.2">
      <c r="F577" s="15"/>
    </row>
    <row r="578" spans="6:6" x14ac:dyDescent="0.2">
      <c r="F578" s="15"/>
    </row>
    <row r="579" spans="6:6" x14ac:dyDescent="0.2">
      <c r="F579" s="15"/>
    </row>
    <row r="580" spans="6:6" x14ac:dyDescent="0.2">
      <c r="F580" s="15"/>
    </row>
    <row r="581" spans="6:6" x14ac:dyDescent="0.2">
      <c r="F581" s="15"/>
    </row>
    <row r="582" spans="6:6" x14ac:dyDescent="0.2">
      <c r="F582" s="15"/>
    </row>
    <row r="583" spans="6:6" x14ac:dyDescent="0.2">
      <c r="F583" s="15"/>
    </row>
    <row r="584" spans="6:6" x14ac:dyDescent="0.2">
      <c r="F584" s="15"/>
    </row>
    <row r="585" spans="6:6" x14ac:dyDescent="0.2">
      <c r="F585" s="15"/>
    </row>
    <row r="586" spans="6:6" x14ac:dyDescent="0.2">
      <c r="F586" s="15"/>
    </row>
    <row r="587" spans="6:6" x14ac:dyDescent="0.2">
      <c r="F587" s="15"/>
    </row>
    <row r="588" spans="6:6" x14ac:dyDescent="0.2">
      <c r="F588" s="15"/>
    </row>
    <row r="589" spans="6:6" x14ac:dyDescent="0.2">
      <c r="F589" s="15"/>
    </row>
    <row r="590" spans="6:6" x14ac:dyDescent="0.2">
      <c r="F590" s="15"/>
    </row>
    <row r="591" spans="6:6" x14ac:dyDescent="0.2">
      <c r="F591" s="15"/>
    </row>
    <row r="592" spans="6:6" x14ac:dyDescent="0.2">
      <c r="F592" s="15"/>
    </row>
    <row r="593" spans="6:6" x14ac:dyDescent="0.2">
      <c r="F593" s="15"/>
    </row>
    <row r="594" spans="6:6" x14ac:dyDescent="0.2">
      <c r="F594" s="15"/>
    </row>
    <row r="595" spans="6:6" x14ac:dyDescent="0.2">
      <c r="F595" s="15"/>
    </row>
    <row r="596" spans="6:6" x14ac:dyDescent="0.2">
      <c r="F596" s="15"/>
    </row>
    <row r="597" spans="6:6" x14ac:dyDescent="0.2">
      <c r="F597" s="15"/>
    </row>
    <row r="598" spans="6:6" x14ac:dyDescent="0.2">
      <c r="F598" s="15"/>
    </row>
    <row r="599" spans="6:6" x14ac:dyDescent="0.2">
      <c r="F599" s="15"/>
    </row>
    <row r="600" spans="6:6" x14ac:dyDescent="0.2">
      <c r="F600" s="15"/>
    </row>
    <row r="601" spans="6:6" x14ac:dyDescent="0.2">
      <c r="F601" s="15"/>
    </row>
    <row r="602" spans="6:6" x14ac:dyDescent="0.2">
      <c r="F602" s="15"/>
    </row>
    <row r="603" spans="6:6" x14ac:dyDescent="0.2">
      <c r="F603" s="15"/>
    </row>
    <row r="604" spans="6:6" x14ac:dyDescent="0.2">
      <c r="F604" s="15"/>
    </row>
    <row r="605" spans="6:6" x14ac:dyDescent="0.2">
      <c r="F605" s="15"/>
    </row>
    <row r="606" spans="6:6" x14ac:dyDescent="0.2">
      <c r="F606" s="15"/>
    </row>
    <row r="607" spans="6:6" x14ac:dyDescent="0.2">
      <c r="F607" s="15"/>
    </row>
    <row r="608" spans="6:6" x14ac:dyDescent="0.2">
      <c r="F608" s="15"/>
    </row>
    <row r="609" spans="6:6" x14ac:dyDescent="0.2">
      <c r="F609" s="15"/>
    </row>
    <row r="610" spans="6:6" x14ac:dyDescent="0.2">
      <c r="F610" s="15"/>
    </row>
    <row r="611" spans="6:6" x14ac:dyDescent="0.2">
      <c r="F611" s="15"/>
    </row>
    <row r="612" spans="6:6" x14ac:dyDescent="0.2">
      <c r="F612" s="15"/>
    </row>
    <row r="613" spans="6:6" x14ac:dyDescent="0.2">
      <c r="F613" s="15"/>
    </row>
    <row r="614" spans="6:6" x14ac:dyDescent="0.2">
      <c r="F614" s="15"/>
    </row>
    <row r="615" spans="6:6" x14ac:dyDescent="0.2">
      <c r="F615" s="15"/>
    </row>
    <row r="616" spans="6:6" x14ac:dyDescent="0.2">
      <c r="F616" s="15"/>
    </row>
    <row r="617" spans="6:6" x14ac:dyDescent="0.2">
      <c r="F617" s="15"/>
    </row>
    <row r="618" spans="6:6" x14ac:dyDescent="0.2">
      <c r="F618" s="15"/>
    </row>
    <row r="619" spans="6:6" x14ac:dyDescent="0.2">
      <c r="F619" s="15"/>
    </row>
    <row r="620" spans="6:6" x14ac:dyDescent="0.2">
      <c r="F620" s="15"/>
    </row>
    <row r="621" spans="6:6" x14ac:dyDescent="0.2">
      <c r="F621" s="15"/>
    </row>
    <row r="622" spans="6:6" x14ac:dyDescent="0.2">
      <c r="F622" s="15"/>
    </row>
    <row r="623" spans="6:6" x14ac:dyDescent="0.2">
      <c r="F623" s="15"/>
    </row>
    <row r="624" spans="6:6" x14ac:dyDescent="0.2">
      <c r="F624" s="15"/>
    </row>
    <row r="625" spans="6:6" x14ac:dyDescent="0.2">
      <c r="F625" s="15"/>
    </row>
    <row r="626" spans="6:6" x14ac:dyDescent="0.2">
      <c r="F626" s="15"/>
    </row>
    <row r="627" spans="6:6" x14ac:dyDescent="0.2">
      <c r="F627" s="15"/>
    </row>
    <row r="628" spans="6:6" x14ac:dyDescent="0.2">
      <c r="F628" s="15"/>
    </row>
    <row r="629" spans="6:6" x14ac:dyDescent="0.2">
      <c r="F629" s="15"/>
    </row>
    <row r="630" spans="6:6" x14ac:dyDescent="0.2">
      <c r="F630" s="15"/>
    </row>
    <row r="631" spans="6:6" x14ac:dyDescent="0.2">
      <c r="F631" s="15"/>
    </row>
    <row r="632" spans="6:6" x14ac:dyDescent="0.2">
      <c r="F632" s="15"/>
    </row>
    <row r="633" spans="6:6" x14ac:dyDescent="0.2">
      <c r="F633" s="15"/>
    </row>
    <row r="634" spans="6:6" x14ac:dyDescent="0.2">
      <c r="F634" s="15"/>
    </row>
    <row r="635" spans="6:6" x14ac:dyDescent="0.2">
      <c r="F635" s="15"/>
    </row>
    <row r="636" spans="6:6" x14ac:dyDescent="0.2">
      <c r="F636" s="15"/>
    </row>
    <row r="637" spans="6:6" x14ac:dyDescent="0.2">
      <c r="F637" s="15"/>
    </row>
    <row r="638" spans="6:6" x14ac:dyDescent="0.2">
      <c r="F638" s="15"/>
    </row>
    <row r="639" spans="6:6" x14ac:dyDescent="0.2">
      <c r="F639" s="15"/>
    </row>
    <row r="640" spans="6:6" x14ac:dyDescent="0.2">
      <c r="F640" s="15"/>
    </row>
    <row r="641" spans="6:6" x14ac:dyDescent="0.2">
      <c r="F641" s="15"/>
    </row>
    <row r="642" spans="6:6" x14ac:dyDescent="0.2">
      <c r="F642" s="15"/>
    </row>
    <row r="643" spans="6:6" x14ac:dyDescent="0.2">
      <c r="F643" s="15"/>
    </row>
    <row r="644" spans="6:6" x14ac:dyDescent="0.2">
      <c r="F644" s="15"/>
    </row>
    <row r="645" spans="6:6" x14ac:dyDescent="0.2">
      <c r="F645" s="15"/>
    </row>
    <row r="646" spans="6:6" x14ac:dyDescent="0.2">
      <c r="F646" s="15"/>
    </row>
    <row r="647" spans="6:6" x14ac:dyDescent="0.2">
      <c r="F647" s="15"/>
    </row>
    <row r="648" spans="6:6" x14ac:dyDescent="0.2">
      <c r="F648" s="15"/>
    </row>
    <row r="649" spans="6:6" x14ac:dyDescent="0.2">
      <c r="F649" s="15"/>
    </row>
    <row r="650" spans="6:6" x14ac:dyDescent="0.2">
      <c r="F650" s="15"/>
    </row>
    <row r="651" spans="6:6" x14ac:dyDescent="0.2">
      <c r="F651" s="15"/>
    </row>
    <row r="652" spans="6:6" x14ac:dyDescent="0.2">
      <c r="F652" s="15"/>
    </row>
    <row r="653" spans="6:6" x14ac:dyDescent="0.2">
      <c r="F653" s="15"/>
    </row>
    <row r="654" spans="6:6" x14ac:dyDescent="0.2">
      <c r="F654" s="15"/>
    </row>
    <row r="655" spans="6:6" x14ac:dyDescent="0.2">
      <c r="F655" s="15"/>
    </row>
    <row r="656" spans="6:6" x14ac:dyDescent="0.2">
      <c r="F656" s="15"/>
    </row>
    <row r="657" spans="6:6" x14ac:dyDescent="0.2">
      <c r="F657" s="15"/>
    </row>
    <row r="658" spans="6:6" x14ac:dyDescent="0.2">
      <c r="F658" s="15"/>
    </row>
    <row r="659" spans="6:6" x14ac:dyDescent="0.2">
      <c r="F659" s="15"/>
    </row>
    <row r="660" spans="6:6" x14ac:dyDescent="0.2">
      <c r="F660" s="15"/>
    </row>
    <row r="661" spans="6:6" x14ac:dyDescent="0.2">
      <c r="F661" s="15"/>
    </row>
    <row r="662" spans="6:6" x14ac:dyDescent="0.2">
      <c r="F662" s="15"/>
    </row>
    <row r="663" spans="6:6" x14ac:dyDescent="0.2">
      <c r="F663" s="15"/>
    </row>
    <row r="664" spans="6:6" x14ac:dyDescent="0.2">
      <c r="F664" s="15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U226"/>
  <sheetViews>
    <sheetView topLeftCell="A6" zoomScale="85" workbookViewId="0">
      <pane ySplit="5355" topLeftCell="A133"/>
      <selection activeCell="A18" sqref="A18"/>
      <selection pane="bottomLeft" activeCell="E139" sqref="E139"/>
    </sheetView>
  </sheetViews>
  <sheetFormatPr defaultColWidth="25.7109375" defaultRowHeight="12.75" x14ac:dyDescent="0.2"/>
  <cols>
    <col min="1" max="1" width="35.85546875" style="2" customWidth="1"/>
    <col min="2" max="97" width="25.7109375" style="14" customWidth="1"/>
    <col min="98" max="16384" width="25.7109375" style="2"/>
  </cols>
  <sheetData>
    <row r="1" spans="1:98" s="5" customFormat="1" ht="48" customHeight="1" x14ac:dyDescent="0.2">
      <c r="A1" s="40" t="s">
        <v>328</v>
      </c>
      <c r="B1" s="40"/>
      <c r="C1" s="40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286</v>
      </c>
      <c r="K1" s="12" t="s">
        <v>251</v>
      </c>
      <c r="L1" s="12" t="s">
        <v>156</v>
      </c>
      <c r="M1" s="12" t="s">
        <v>252</v>
      </c>
      <c r="N1" s="12" t="s">
        <v>289</v>
      </c>
      <c r="O1" s="12" t="s">
        <v>290</v>
      </c>
      <c r="P1" s="12" t="s">
        <v>253</v>
      </c>
      <c r="Q1" s="12" t="s">
        <v>154</v>
      </c>
      <c r="R1" s="12" t="s">
        <v>254</v>
      </c>
      <c r="S1" s="12" t="s">
        <v>262</v>
      </c>
      <c r="T1" s="68" t="s">
        <v>6</v>
      </c>
      <c r="U1" s="12" t="s">
        <v>155</v>
      </c>
      <c r="V1" s="12" t="s">
        <v>291</v>
      </c>
      <c r="W1" s="12" t="s">
        <v>292</v>
      </c>
      <c r="X1" s="12" t="s">
        <v>255</v>
      </c>
      <c r="Y1" s="12" t="s">
        <v>256</v>
      </c>
      <c r="Z1" s="12" t="s">
        <v>277</v>
      </c>
      <c r="AA1" s="12" t="s">
        <v>278</v>
      </c>
      <c r="AB1" s="12" t="s">
        <v>279</v>
      </c>
      <c r="AC1" s="73" t="s">
        <v>317</v>
      </c>
      <c r="AD1" s="12" t="s">
        <v>12</v>
      </c>
      <c r="AE1" s="12" t="s">
        <v>202</v>
      </c>
      <c r="AF1" s="12" t="s">
        <v>53</v>
      </c>
      <c r="AG1" s="12" t="s">
        <v>13</v>
      </c>
      <c r="AH1" s="12" t="s">
        <v>264</v>
      </c>
      <c r="AI1" s="12" t="s">
        <v>14</v>
      </c>
      <c r="AJ1" s="12" t="s">
        <v>15</v>
      </c>
      <c r="AK1" s="12" t="s">
        <v>17</v>
      </c>
      <c r="AL1" s="12" t="s">
        <v>258</v>
      </c>
      <c r="AM1" s="12" t="s">
        <v>18</v>
      </c>
      <c r="AN1" s="12" t="s">
        <v>19</v>
      </c>
      <c r="AO1" s="12" t="s">
        <v>20</v>
      </c>
      <c r="AP1" s="12" t="s">
        <v>21</v>
      </c>
      <c r="AQ1" s="12" t="s">
        <v>8</v>
      </c>
      <c r="AR1" s="12" t="s">
        <v>219</v>
      </c>
      <c r="AS1" s="12" t="s">
        <v>22</v>
      </c>
      <c r="AT1" s="12" t="s">
        <v>23</v>
      </c>
      <c r="AU1" s="12" t="s">
        <v>265</v>
      </c>
      <c r="AV1" s="67" t="s">
        <v>205</v>
      </c>
      <c r="AW1" s="12" t="s">
        <v>24</v>
      </c>
      <c r="AX1" s="12" t="s">
        <v>26</v>
      </c>
      <c r="AY1" s="12" t="s">
        <v>266</v>
      </c>
      <c r="AZ1" s="12" t="s">
        <v>27</v>
      </c>
      <c r="BA1" s="12" t="s">
        <v>28</v>
      </c>
      <c r="BB1" s="12" t="s">
        <v>29</v>
      </c>
      <c r="BC1" s="12" t="s">
        <v>30</v>
      </c>
      <c r="BD1" s="12" t="s">
        <v>282</v>
      </c>
      <c r="BE1" s="64" t="s">
        <v>7</v>
      </c>
      <c r="BF1" s="12" t="s">
        <v>267</v>
      </c>
      <c r="BG1" s="12" t="s">
        <v>218</v>
      </c>
      <c r="BH1" s="12" t="s">
        <v>206</v>
      </c>
      <c r="BI1" s="12" t="s">
        <v>31</v>
      </c>
      <c r="BJ1" s="12" t="s">
        <v>39</v>
      </c>
      <c r="BK1" s="12" t="s">
        <v>32</v>
      </c>
      <c r="BL1" s="12" t="s">
        <v>33</v>
      </c>
      <c r="BM1" s="12" t="s">
        <v>268</v>
      </c>
      <c r="BN1" s="12" t="s">
        <v>269</v>
      </c>
      <c r="BO1" s="12" t="s">
        <v>270</v>
      </c>
      <c r="BP1" s="12" t="s">
        <v>34</v>
      </c>
      <c r="BQ1" s="12" t="s">
        <v>35</v>
      </c>
      <c r="BR1" s="12" t="s">
        <v>36</v>
      </c>
      <c r="BS1" s="12" t="s">
        <v>37</v>
      </c>
      <c r="BT1" s="12" t="s">
        <v>40</v>
      </c>
      <c r="BU1" s="12" t="s">
        <v>38</v>
      </c>
      <c r="BV1" s="12" t="s">
        <v>62</v>
      </c>
      <c r="BW1" s="12" t="s">
        <v>204</v>
      </c>
      <c r="BX1" s="12" t="s">
        <v>3</v>
      </c>
      <c r="BY1" s="12" t="s">
        <v>41</v>
      </c>
      <c r="BZ1" s="12" t="s">
        <v>42</v>
      </c>
      <c r="CA1" s="12" t="s">
        <v>44</v>
      </c>
      <c r="CB1" s="12" t="s">
        <v>217</v>
      </c>
      <c r="CC1" s="12" t="s">
        <v>45</v>
      </c>
      <c r="CD1" s="12" t="s">
        <v>46</v>
      </c>
      <c r="CE1" s="12" t="s">
        <v>47</v>
      </c>
      <c r="CF1" s="12" t="s">
        <v>271</v>
      </c>
      <c r="CG1" s="12" t="s">
        <v>48</v>
      </c>
      <c r="CH1" s="12" t="s">
        <v>49</v>
      </c>
      <c r="CI1" s="12" t="s">
        <v>50</v>
      </c>
      <c r="CJ1" s="12" t="s">
        <v>52</v>
      </c>
      <c r="CK1" s="12" t="s">
        <v>272</v>
      </c>
      <c r="CL1" s="12" t="s">
        <v>54</v>
      </c>
      <c r="CM1" s="12" t="s">
        <v>55</v>
      </c>
      <c r="CN1" s="12" t="s">
        <v>56</v>
      </c>
      <c r="CO1" s="12" t="s">
        <v>57</v>
      </c>
      <c r="CP1" s="12"/>
      <c r="CQ1" s="12"/>
      <c r="CR1" s="12"/>
      <c r="CS1" s="12"/>
      <c r="CT1" s="12"/>
    </row>
    <row r="2" spans="1:98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3"/>
      <c r="BX2" s="132"/>
      <c r="BY2" s="132"/>
      <c r="BZ2" s="132"/>
      <c r="CA2" s="132"/>
    </row>
    <row r="3" spans="1:98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7"/>
      <c r="BX3" s="126"/>
      <c r="BY3" s="126"/>
      <c r="BZ3" s="126"/>
      <c r="CA3" s="126"/>
    </row>
    <row r="4" spans="1:98" s="125" customFormat="1" x14ac:dyDescent="0.2">
      <c r="A4" s="125" t="s">
        <v>348</v>
      </c>
      <c r="B4" s="125" t="s">
        <v>356</v>
      </c>
      <c r="C4" s="125">
        <v>2006</v>
      </c>
      <c r="D4" s="128">
        <f>D64+D65+D66+D67+D68+D69+D70+D71+D72+D74</f>
        <v>3579946.8200000003</v>
      </c>
      <c r="E4" s="128">
        <f t="shared" ref="E4:BP4" si="0">E64+E65+E66+E67+E68+E69+E70+E71+E72+E74</f>
        <v>230265010</v>
      </c>
      <c r="F4" s="128">
        <f t="shared" si="0"/>
        <v>84796228</v>
      </c>
      <c r="G4" s="128">
        <f t="shared" si="0"/>
        <v>22083485.750999998</v>
      </c>
      <c r="H4" s="128">
        <f t="shared" si="0"/>
        <v>68515365.75999999</v>
      </c>
      <c r="I4" s="128">
        <f t="shared" si="0"/>
        <v>183852321.38</v>
      </c>
      <c r="J4" s="128">
        <f t="shared" si="0"/>
        <v>25376800.130000003</v>
      </c>
      <c r="K4" s="128">
        <f t="shared" si="0"/>
        <v>154925777</v>
      </c>
      <c r="L4" s="128">
        <f t="shared" si="0"/>
        <v>57715707.370000005</v>
      </c>
      <c r="M4" s="128">
        <f t="shared" si="0"/>
        <v>15265610.850000001</v>
      </c>
      <c r="N4" s="128">
        <f t="shared" si="0"/>
        <v>2175938.71</v>
      </c>
      <c r="O4" s="128">
        <f t="shared" si="0"/>
        <v>63816075.550000004</v>
      </c>
      <c r="P4" s="128">
        <f t="shared" si="0"/>
        <v>1323268.1200000001</v>
      </c>
      <c r="Q4" s="128">
        <f t="shared" si="0"/>
        <v>2738123.0300000003</v>
      </c>
      <c r="R4" s="128">
        <f t="shared" si="0"/>
        <v>613303.63000000012</v>
      </c>
      <c r="S4" s="128">
        <f t="shared" si="0"/>
        <v>22096744.219999995</v>
      </c>
      <c r="T4" s="128">
        <f t="shared" si="0"/>
        <v>214314848</v>
      </c>
      <c r="U4" s="128">
        <f t="shared" si="0"/>
        <v>8670373.1899999995</v>
      </c>
      <c r="V4" s="128">
        <f t="shared" si="0"/>
        <v>778433979</v>
      </c>
      <c r="W4" s="128">
        <f t="shared" si="0"/>
        <v>21033310.719999999</v>
      </c>
      <c r="X4" s="128">
        <f t="shared" si="0"/>
        <v>5841258.7000000002</v>
      </c>
      <c r="Y4" s="128">
        <f t="shared" si="0"/>
        <v>39448724.359999999</v>
      </c>
      <c r="Z4" s="128">
        <f t="shared" si="0"/>
        <v>65004832.320000008</v>
      </c>
      <c r="AA4" s="128">
        <f t="shared" si="0"/>
        <v>9547549.0500000007</v>
      </c>
      <c r="AB4" s="128">
        <f t="shared" si="0"/>
        <v>1059291.96</v>
      </c>
      <c r="AC4" s="128">
        <f t="shared" si="0"/>
        <v>94482008.269999981</v>
      </c>
      <c r="AD4" s="128">
        <f t="shared" si="0"/>
        <v>153075045.62000003</v>
      </c>
      <c r="AE4" s="128">
        <f t="shared" si="0"/>
        <v>147475719.07000005</v>
      </c>
      <c r="AF4" s="128">
        <f t="shared" si="0"/>
        <v>5599326.5499999998</v>
      </c>
      <c r="AG4" s="128">
        <f t="shared" si="0"/>
        <v>23851231.09</v>
      </c>
      <c r="AH4" s="128">
        <f t="shared" si="0"/>
        <v>133403416.84999999</v>
      </c>
      <c r="AI4" s="128">
        <f t="shared" si="0"/>
        <v>44853702.120000005</v>
      </c>
      <c r="AJ4" s="128">
        <f t="shared" si="0"/>
        <v>41078409</v>
      </c>
      <c r="AK4" s="128">
        <f t="shared" si="0"/>
        <v>3838017.3700000006</v>
      </c>
      <c r="AL4" s="128">
        <f t="shared" si="0"/>
        <v>538775494.17999995</v>
      </c>
      <c r="AM4" s="128">
        <f t="shared" si="0"/>
        <v>665532.49999999988</v>
      </c>
      <c r="AN4" s="128">
        <f t="shared" si="0"/>
        <v>3019190.5000000005</v>
      </c>
      <c r="AO4" s="128">
        <f t="shared" si="0"/>
        <v>457594825.31999993</v>
      </c>
      <c r="AP4" s="128">
        <f t="shared" si="0"/>
        <v>5845647786.9399996</v>
      </c>
      <c r="AQ4" s="128">
        <f t="shared" si="0"/>
        <v>5843119900</v>
      </c>
      <c r="AR4" s="128">
        <f t="shared" si="0"/>
        <v>2527886.9400000004</v>
      </c>
      <c r="AS4" s="128">
        <f t="shared" si="0"/>
        <v>941058269.56000006</v>
      </c>
      <c r="AT4" s="128">
        <f t="shared" si="0"/>
        <v>42633156.089999996</v>
      </c>
      <c r="AU4" s="128">
        <f t="shared" si="0"/>
        <v>10240958.83</v>
      </c>
      <c r="AV4" s="128">
        <f t="shared" si="0"/>
        <v>31545798</v>
      </c>
      <c r="AW4" s="128">
        <f t="shared" si="0"/>
        <v>271734628.36000001</v>
      </c>
      <c r="AX4" s="128">
        <f t="shared" si="0"/>
        <v>20847609.970000003</v>
      </c>
      <c r="AY4" s="128">
        <f t="shared" si="0"/>
        <v>20446779.699999999</v>
      </c>
      <c r="AZ4" s="128">
        <f t="shared" si="0"/>
        <v>321091528.46999997</v>
      </c>
      <c r="BA4" s="128">
        <f t="shared" si="0"/>
        <v>15338130.369999999</v>
      </c>
      <c r="BB4" s="128">
        <f t="shared" si="0"/>
        <v>14913876.82</v>
      </c>
      <c r="BC4" s="128">
        <f t="shared" si="0"/>
        <v>93530882.129999995</v>
      </c>
      <c r="BD4" s="128">
        <f t="shared" si="0"/>
        <v>278026</v>
      </c>
      <c r="BE4" s="128">
        <f t="shared" si="0"/>
        <v>99107043.439999998</v>
      </c>
      <c r="BF4" s="128">
        <f t="shared" si="0"/>
        <v>91575739</v>
      </c>
      <c r="BG4" s="128">
        <f t="shared" si="0"/>
        <v>7531304.4400000013</v>
      </c>
      <c r="BH4" s="128">
        <f t="shared" si="0"/>
        <v>162711567.11999997</v>
      </c>
      <c r="BI4" s="128">
        <f t="shared" si="0"/>
        <v>114311375</v>
      </c>
      <c r="BJ4" s="128">
        <f t="shared" si="0"/>
        <v>48400192.120000005</v>
      </c>
      <c r="BK4" s="128">
        <f t="shared" si="0"/>
        <v>38710201.550000004</v>
      </c>
      <c r="BL4" s="128">
        <f t="shared" si="0"/>
        <v>72699268.099999994</v>
      </c>
      <c r="BM4" s="128">
        <f t="shared" si="0"/>
        <v>72492155.590000004</v>
      </c>
      <c r="BN4" s="128">
        <f t="shared" si="0"/>
        <v>5678012.7599999998</v>
      </c>
      <c r="BO4" s="128">
        <f t="shared" si="0"/>
        <v>157769154.38000003</v>
      </c>
      <c r="BP4" s="128">
        <f t="shared" si="0"/>
        <v>28211799.289999999</v>
      </c>
      <c r="BQ4" s="128">
        <f t="shared" ref="BQ4:CO4" si="1">BQ64+BQ65+BQ66+BQ67+BQ68+BQ69+BQ70+BQ71+BQ72+BQ74</f>
        <v>36029853.859999999</v>
      </c>
      <c r="BR4" s="128">
        <f t="shared" si="1"/>
        <v>127456751.53999999</v>
      </c>
      <c r="BS4" s="128">
        <f t="shared" si="1"/>
        <v>22538819.560000002</v>
      </c>
      <c r="BT4" s="128">
        <f t="shared" si="1"/>
        <v>72801669.109999985</v>
      </c>
      <c r="BU4" s="128">
        <f t="shared" si="1"/>
        <v>10519050.379999999</v>
      </c>
      <c r="BV4" s="128">
        <f t="shared" si="1"/>
        <v>59418093.190000013</v>
      </c>
      <c r="BW4" s="128">
        <f t="shared" si="1"/>
        <v>8298638.120000001</v>
      </c>
      <c r="BX4" s="128">
        <f t="shared" si="1"/>
        <v>923278503.77999985</v>
      </c>
      <c r="BY4" s="128">
        <f t="shared" si="1"/>
        <v>10667660.73</v>
      </c>
      <c r="BZ4" s="128">
        <f t="shared" si="1"/>
        <v>4718804.580000001</v>
      </c>
      <c r="CA4" s="128">
        <f t="shared" si="1"/>
        <v>6828244.7000000002</v>
      </c>
      <c r="CB4" s="128">
        <f t="shared" si="1"/>
        <v>38243873.700000003</v>
      </c>
      <c r="CC4" s="128">
        <f t="shared" si="1"/>
        <v>135036488.03</v>
      </c>
      <c r="CD4" s="128">
        <f t="shared" si="1"/>
        <v>13626137.77</v>
      </c>
      <c r="CE4" s="128">
        <f t="shared" si="1"/>
        <v>3454384046.7900004</v>
      </c>
      <c r="CF4" s="128">
        <f t="shared" si="1"/>
        <v>262916249</v>
      </c>
      <c r="CG4" s="128">
        <f t="shared" si="1"/>
        <v>18294976.870000001</v>
      </c>
      <c r="CH4" s="128">
        <f t="shared" si="1"/>
        <v>181312419.09999996</v>
      </c>
      <c r="CI4" s="128">
        <f t="shared" si="1"/>
        <v>40596039</v>
      </c>
      <c r="CJ4" s="128">
        <f t="shared" si="1"/>
        <v>8140065.0800000019</v>
      </c>
      <c r="CK4" s="128">
        <f t="shared" si="1"/>
        <v>4959063</v>
      </c>
      <c r="CL4" s="128">
        <f t="shared" si="1"/>
        <v>4416328.5299999993</v>
      </c>
      <c r="CM4" s="128">
        <f t="shared" si="1"/>
        <v>33978997</v>
      </c>
      <c r="CN4" s="128">
        <f t="shared" si="1"/>
        <v>122752939.08</v>
      </c>
      <c r="CO4" s="128">
        <f t="shared" si="1"/>
        <v>28241963.609999996</v>
      </c>
    </row>
    <row r="5" spans="1:98" s="125" customFormat="1" x14ac:dyDescent="0.2">
      <c r="A5" s="125" t="str">
        <f>A76</f>
        <v>Accumulated Amortization</v>
      </c>
      <c r="B5" s="192" t="s">
        <v>654</v>
      </c>
      <c r="C5" s="125">
        <v>2006</v>
      </c>
      <c r="D5" s="128">
        <f>D76</f>
        <v>-2415936.0699999998</v>
      </c>
      <c r="E5" s="128">
        <f t="shared" ref="E5:BP5" si="2">E76</f>
        <v>-88294682</v>
      </c>
      <c r="F5" s="128">
        <f t="shared" si="2"/>
        <v>-35854278</v>
      </c>
      <c r="G5" s="128">
        <f t="shared" si="2"/>
        <v>-5312709.25</v>
      </c>
      <c r="H5" s="128">
        <f t="shared" si="2"/>
        <v>-13924168.34</v>
      </c>
      <c r="I5" s="128">
        <f t="shared" si="2"/>
        <v>-97933292.769999996</v>
      </c>
      <c r="J5" s="128">
        <f t="shared" si="2"/>
        <v>-10943323.25</v>
      </c>
      <c r="K5" s="128">
        <f t="shared" si="2"/>
        <v>-68188417</v>
      </c>
      <c r="L5" s="128">
        <f t="shared" si="2"/>
        <v>-21575206.879999999</v>
      </c>
      <c r="M5" s="128">
        <f t="shared" si="2"/>
        <v>-7173707.2000000002</v>
      </c>
      <c r="N5" s="128">
        <f t="shared" si="2"/>
        <v>-1266778.21</v>
      </c>
      <c r="O5" s="128">
        <f t="shared" si="2"/>
        <v>-18085165.629999999</v>
      </c>
      <c r="P5" s="128">
        <f t="shared" si="2"/>
        <v>-294714.12</v>
      </c>
      <c r="Q5" s="128">
        <f t="shared" si="2"/>
        <v>-582081.56999999995</v>
      </c>
      <c r="R5" s="128">
        <f t="shared" si="2"/>
        <v>-353951.09</v>
      </c>
      <c r="S5" s="128">
        <f t="shared" si="2"/>
        <v>-11678333.800000001</v>
      </c>
      <c r="T5" s="128">
        <f t="shared" si="2"/>
        <v>-58264830</v>
      </c>
      <c r="U5" s="128">
        <f t="shared" si="2"/>
        <v>-3289669.5</v>
      </c>
      <c r="V5" s="128">
        <f t="shared" si="2"/>
        <v>-335448684</v>
      </c>
      <c r="W5" s="128">
        <f t="shared" si="2"/>
        <v>-4008227.68</v>
      </c>
      <c r="X5" s="128">
        <f t="shared" si="2"/>
        <v>-3831748.19</v>
      </c>
      <c r="Y5" s="128">
        <f t="shared" si="2"/>
        <v>-8417479.6699999999</v>
      </c>
      <c r="Z5" s="128">
        <f t="shared" si="2"/>
        <v>-33562552.07</v>
      </c>
      <c r="AA5" s="128">
        <f t="shared" si="2"/>
        <v>-6179198.2800000003</v>
      </c>
      <c r="AB5" s="128">
        <f t="shared" si="2"/>
        <v>-742221.17</v>
      </c>
      <c r="AC5" s="128">
        <f t="shared" si="2"/>
        <v>-42437413.68</v>
      </c>
      <c r="AD5" s="128">
        <f t="shared" si="2"/>
        <v>-85857200.310000002</v>
      </c>
      <c r="AE5" s="128">
        <f t="shared" si="2"/>
        <v>-81825601.760000005</v>
      </c>
      <c r="AF5" s="128">
        <f t="shared" si="2"/>
        <v>-4031598.55</v>
      </c>
      <c r="AG5" s="128">
        <f t="shared" si="2"/>
        <v>-10190020.57</v>
      </c>
      <c r="AH5" s="128">
        <f t="shared" si="2"/>
        <v>-31687038.68</v>
      </c>
      <c r="AI5" s="128">
        <f t="shared" si="2"/>
        <v>-13330772.030000001</v>
      </c>
      <c r="AJ5" s="128">
        <f t="shared" si="2"/>
        <v>-10760856</v>
      </c>
      <c r="AK5" s="128">
        <f t="shared" si="2"/>
        <v>-2834778.81</v>
      </c>
      <c r="AL5" s="128">
        <f t="shared" si="2"/>
        <v>-259185308.97999999</v>
      </c>
      <c r="AM5" s="128">
        <f t="shared" si="2"/>
        <v>-229124.31</v>
      </c>
      <c r="AN5" s="128">
        <f t="shared" si="2"/>
        <v>-1008991.8</v>
      </c>
      <c r="AO5" s="128">
        <f t="shared" si="2"/>
        <v>-183765121.25</v>
      </c>
      <c r="AP5" s="128">
        <f t="shared" si="2"/>
        <v>-2330088234.5500002</v>
      </c>
      <c r="AQ5" s="128">
        <f t="shared" si="2"/>
        <v>-2328704700</v>
      </c>
      <c r="AR5" s="128">
        <f t="shared" si="2"/>
        <v>-1383534.55</v>
      </c>
      <c r="AS5" s="128">
        <f t="shared" si="2"/>
        <v>-422705810.56</v>
      </c>
      <c r="AT5" s="128">
        <f t="shared" si="2"/>
        <v>-21761911.48</v>
      </c>
      <c r="AU5" s="128">
        <f t="shared" si="2"/>
        <v>-5259543.17</v>
      </c>
      <c r="AV5" s="128">
        <f t="shared" si="2"/>
        <v>-10054397</v>
      </c>
      <c r="AW5" s="128">
        <f t="shared" si="2"/>
        <v>-115609379.69</v>
      </c>
      <c r="AX5" s="128">
        <f t="shared" si="2"/>
        <v>-10180036.630000001</v>
      </c>
      <c r="AY5" s="128">
        <f t="shared" si="2"/>
        <v>-5449494.6299999999</v>
      </c>
      <c r="AZ5" s="128">
        <f t="shared" si="2"/>
        <v>-140901522.68000001</v>
      </c>
      <c r="BA5" s="128">
        <f t="shared" si="2"/>
        <v>-7821795.0999999996</v>
      </c>
      <c r="BB5" s="128">
        <f t="shared" si="2"/>
        <v>-8875749.7599999998</v>
      </c>
      <c r="BC5" s="128">
        <f t="shared" si="2"/>
        <v>-36168640.729999997</v>
      </c>
      <c r="BD5" s="128">
        <f t="shared" si="2"/>
        <v>-131946</v>
      </c>
      <c r="BE5" s="128">
        <f t="shared" si="2"/>
        <v>-44596203.180000007</v>
      </c>
      <c r="BF5" s="128">
        <f t="shared" si="2"/>
        <v>-40167085</v>
      </c>
      <c r="BG5" s="128">
        <f t="shared" si="2"/>
        <v>-4429118.18</v>
      </c>
      <c r="BH5" s="128">
        <f t="shared" si="2"/>
        <v>-77168653.430000007</v>
      </c>
      <c r="BI5" s="128">
        <f t="shared" si="2"/>
        <v>-54309022</v>
      </c>
      <c r="BJ5" s="128">
        <f t="shared" si="2"/>
        <v>-22859631.43</v>
      </c>
      <c r="BK5" s="128">
        <f t="shared" si="2"/>
        <v>-15012076.060000001</v>
      </c>
      <c r="BL5" s="128">
        <f t="shared" si="2"/>
        <v>-31544663.240000002</v>
      </c>
      <c r="BM5" s="128">
        <f t="shared" si="2"/>
        <v>-39505917.460000001</v>
      </c>
      <c r="BN5" s="128">
        <f t="shared" si="2"/>
        <v>-2277895.04</v>
      </c>
      <c r="BO5" s="128">
        <f t="shared" si="2"/>
        <v>-51885105.009999998</v>
      </c>
      <c r="BP5" s="128">
        <f t="shared" si="2"/>
        <v>-12997168.369999999</v>
      </c>
      <c r="BQ5" s="128">
        <f t="shared" ref="BQ5:CO5" si="3">BQ76</f>
        <v>-20466085.66</v>
      </c>
      <c r="BR5" s="128">
        <f t="shared" si="3"/>
        <v>-66502244.280000001</v>
      </c>
      <c r="BS5" s="128">
        <f t="shared" si="3"/>
        <v>-13560598.73</v>
      </c>
      <c r="BT5" s="128">
        <f t="shared" si="3"/>
        <v>-40958322.350000001</v>
      </c>
      <c r="BU5" s="128">
        <f t="shared" si="3"/>
        <v>-6106367.1699999999</v>
      </c>
      <c r="BV5" s="128">
        <f t="shared" si="3"/>
        <v>-17703003.989999998</v>
      </c>
      <c r="BW5" s="128">
        <f t="shared" si="3"/>
        <v>-649095.41</v>
      </c>
      <c r="BX5" s="128">
        <f t="shared" si="3"/>
        <v>-400838801.81999999</v>
      </c>
      <c r="BY5" s="128">
        <f t="shared" si="3"/>
        <v>-6659585.4100000001</v>
      </c>
      <c r="BZ5" s="128">
        <f t="shared" si="3"/>
        <v>-938348.3</v>
      </c>
      <c r="CA5" s="128">
        <f t="shared" si="3"/>
        <v>-1669497.8</v>
      </c>
      <c r="CB5" s="128">
        <f t="shared" si="3"/>
        <v>-15449880.76</v>
      </c>
      <c r="CC5" s="128">
        <f t="shared" si="3"/>
        <v>-68974136.319999993</v>
      </c>
      <c r="CD5" s="128">
        <f t="shared" si="3"/>
        <v>-6683874.8899999997</v>
      </c>
      <c r="CE5" s="128">
        <f t="shared" si="3"/>
        <v>-1738582447.6400001</v>
      </c>
      <c r="CF5" s="128">
        <f t="shared" si="3"/>
        <v>-125928089</v>
      </c>
      <c r="CG5" s="128">
        <f t="shared" si="3"/>
        <v>-8695935.1799999997</v>
      </c>
      <c r="CH5" s="128">
        <f t="shared" si="3"/>
        <v>-77523157.599999994</v>
      </c>
      <c r="CI5" s="128">
        <f t="shared" si="3"/>
        <v>-20568102</v>
      </c>
      <c r="CJ5" s="128">
        <f t="shared" si="3"/>
        <v>-4524407.97</v>
      </c>
      <c r="CK5" s="128">
        <f t="shared" si="3"/>
        <v>-1331953</v>
      </c>
      <c r="CL5" s="128">
        <f t="shared" si="3"/>
        <v>-2433255.19</v>
      </c>
      <c r="CM5" s="128">
        <f t="shared" si="3"/>
        <v>-7248844</v>
      </c>
      <c r="CN5" s="128">
        <f t="shared" si="3"/>
        <v>-51083566.869999997</v>
      </c>
      <c r="CO5" s="128">
        <f t="shared" si="3"/>
        <v>-9718466.5099999998</v>
      </c>
    </row>
    <row r="6" spans="1:98" s="125" customFormat="1" x14ac:dyDescent="0.2">
      <c r="A6" s="199" t="s">
        <v>241</v>
      </c>
      <c r="B6" s="192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</row>
    <row r="7" spans="1:98" s="125" customFormat="1" x14ac:dyDescent="0.2">
      <c r="A7" s="125" t="s">
        <v>349</v>
      </c>
      <c r="B7" s="125" t="s">
        <v>357</v>
      </c>
      <c r="C7" s="125">
        <v>2006</v>
      </c>
      <c r="D7" s="129">
        <f>D174</f>
        <v>109896.89</v>
      </c>
      <c r="E7" s="129">
        <f t="shared" ref="E7:BN7" si="4">E174</f>
        <v>17769650</v>
      </c>
      <c r="F7" s="129">
        <f t="shared" si="4"/>
        <v>4097888</v>
      </c>
      <c r="G7" s="129">
        <f t="shared" si="4"/>
        <v>1701476.94</v>
      </c>
      <c r="H7" s="129">
        <f t="shared" si="4"/>
        <v>5905835</v>
      </c>
      <c r="I7" s="129">
        <f t="shared" si="4"/>
        <v>8196416.3300000001</v>
      </c>
      <c r="J7" s="129">
        <f t="shared" si="4"/>
        <v>904081</v>
      </c>
      <c r="K7" s="129">
        <f t="shared" si="4"/>
        <v>9021293</v>
      </c>
      <c r="L7" s="129">
        <f t="shared" si="4"/>
        <v>3684687.31</v>
      </c>
      <c r="M7" s="129">
        <f t="shared" si="4"/>
        <v>640611.39</v>
      </c>
      <c r="N7" s="129">
        <f t="shared" si="4"/>
        <v>24291</v>
      </c>
      <c r="O7" s="129">
        <f t="shared" si="4"/>
        <v>4884102</v>
      </c>
      <c r="P7" s="129">
        <f t="shared" si="4"/>
        <v>78211.399999999994</v>
      </c>
      <c r="Q7" s="129">
        <f t="shared" si="4"/>
        <v>0</v>
      </c>
      <c r="R7" s="129">
        <f t="shared" si="4"/>
        <v>15497.79</v>
      </c>
      <c r="S7" s="129">
        <f t="shared" si="4"/>
        <v>302762.77</v>
      </c>
      <c r="T7" s="129">
        <f t="shared" si="4"/>
        <v>7313900</v>
      </c>
      <c r="U7" s="129">
        <f t="shared" si="4"/>
        <v>1859165.96</v>
      </c>
      <c r="V7" s="129">
        <f t="shared" si="4"/>
        <v>35886428</v>
      </c>
      <c r="W7" s="129">
        <f t="shared" si="4"/>
        <v>1788589.37</v>
      </c>
      <c r="X7" s="129">
        <f t="shared" si="4"/>
        <v>1233.58</v>
      </c>
      <c r="Y7" s="129">
        <f t="shared" si="4"/>
        <v>3677870</v>
      </c>
      <c r="Z7" s="129">
        <f t="shared" si="4"/>
        <v>2804029</v>
      </c>
      <c r="AA7" s="129">
        <f t="shared" si="4"/>
        <v>174354.54</v>
      </c>
      <c r="AB7" s="129">
        <f t="shared" si="4"/>
        <v>30072.89</v>
      </c>
      <c r="AC7" s="129">
        <f t="shared" si="4"/>
        <v>7052228</v>
      </c>
      <c r="AD7" s="129">
        <f t="shared" si="4"/>
        <v>6454742.7400000002</v>
      </c>
      <c r="AE7" s="129">
        <f t="shared" si="4"/>
        <v>6137566</v>
      </c>
      <c r="AF7" s="129">
        <f t="shared" si="4"/>
        <v>317176.74</v>
      </c>
      <c r="AG7" s="129">
        <f t="shared" si="4"/>
        <v>884090.83</v>
      </c>
      <c r="AH7" s="129">
        <f t="shared" si="4"/>
        <v>11569000</v>
      </c>
      <c r="AI7" s="129">
        <f t="shared" si="4"/>
        <v>3275338.15</v>
      </c>
      <c r="AJ7" s="129">
        <f t="shared" si="4"/>
        <v>4617056</v>
      </c>
      <c r="AK7" s="129">
        <f t="shared" si="4"/>
        <v>57943</v>
      </c>
      <c r="AL7" s="129">
        <f t="shared" si="4"/>
        <v>31425369</v>
      </c>
      <c r="AM7" s="129">
        <f t="shared" si="4"/>
        <v>51362</v>
      </c>
      <c r="AN7" s="129">
        <f t="shared" si="4"/>
        <v>150887.62</v>
      </c>
      <c r="AO7" s="129">
        <f t="shared" si="4"/>
        <v>21563451</v>
      </c>
      <c r="AP7" s="129">
        <f t="shared" si="4"/>
        <v>378520922.75999999</v>
      </c>
      <c r="AQ7" s="129">
        <f t="shared" si="4"/>
        <v>378500000</v>
      </c>
      <c r="AR7" s="129">
        <f t="shared" si="4"/>
        <v>20922.759999999998</v>
      </c>
      <c r="AS7" s="129">
        <f t="shared" si="4"/>
        <v>70722819</v>
      </c>
      <c r="AT7" s="129">
        <f t="shared" si="4"/>
        <v>1298789</v>
      </c>
      <c r="AU7" s="129">
        <f t="shared" si="4"/>
        <v>344390.69</v>
      </c>
      <c r="AV7" s="129">
        <f t="shared" si="4"/>
        <v>2501729</v>
      </c>
      <c r="AW7" s="129">
        <f t="shared" si="4"/>
        <v>14663461.140000001</v>
      </c>
      <c r="AX7" s="129">
        <f t="shared" si="4"/>
        <v>1173063</v>
      </c>
      <c r="AY7" s="129">
        <f t="shared" si="4"/>
        <v>1543831.43</v>
      </c>
      <c r="AZ7" s="129">
        <f t="shared" si="4"/>
        <v>14799324</v>
      </c>
      <c r="BA7" s="129">
        <f t="shared" si="4"/>
        <v>1118084</v>
      </c>
      <c r="BB7" s="129">
        <f t="shared" si="4"/>
        <v>953561.45</v>
      </c>
      <c r="BC7" s="129">
        <f t="shared" si="4"/>
        <v>9527762.4199999999</v>
      </c>
      <c r="BD7" s="129">
        <f t="shared" si="4"/>
        <v>0</v>
      </c>
      <c r="BE7" s="129">
        <f t="shared" si="4"/>
        <v>6859536.1499999994</v>
      </c>
      <c r="BF7" s="129">
        <f t="shared" si="4"/>
        <v>6389729.0999999996</v>
      </c>
      <c r="BG7" s="129">
        <f t="shared" si="4"/>
        <v>469807.05</v>
      </c>
      <c r="BH7" s="129">
        <f t="shared" si="4"/>
        <v>8641056.0800000001</v>
      </c>
      <c r="BI7" s="129">
        <f t="shared" si="4"/>
        <v>4672285</v>
      </c>
      <c r="BJ7" s="129">
        <f t="shared" si="4"/>
        <v>3968771.08</v>
      </c>
      <c r="BK7" s="129">
        <f t="shared" si="4"/>
        <v>1517368.09</v>
      </c>
      <c r="BL7" s="129">
        <f t="shared" si="4"/>
        <v>5049756</v>
      </c>
      <c r="BM7" s="129">
        <f t="shared" si="4"/>
        <v>4459906</v>
      </c>
      <c r="BN7" s="129">
        <f t="shared" si="4"/>
        <v>184227.9</v>
      </c>
      <c r="BO7" s="129">
        <f t="shared" ref="BO7:CO7" si="5">BO174</f>
        <v>13350051</v>
      </c>
      <c r="BP7" s="129">
        <f t="shared" si="5"/>
        <v>1423059.72</v>
      </c>
      <c r="BQ7" s="129">
        <f t="shared" si="5"/>
        <v>1552615</v>
      </c>
      <c r="BR7" s="129">
        <f t="shared" si="5"/>
        <v>10634423</v>
      </c>
      <c r="BS7" s="129">
        <f t="shared" si="5"/>
        <v>736153.97</v>
      </c>
      <c r="BT7" s="129">
        <f t="shared" si="5"/>
        <v>3356036</v>
      </c>
      <c r="BU7" s="129">
        <f t="shared" si="5"/>
        <v>133808.54999999999</v>
      </c>
      <c r="BV7" s="129">
        <f t="shared" si="5"/>
        <v>5752245</v>
      </c>
      <c r="BW7" s="129">
        <f t="shared" si="5"/>
        <v>1525495.46</v>
      </c>
      <c r="BX7" s="129">
        <f t="shared" si="5"/>
        <v>56197851.420000002</v>
      </c>
      <c r="BY7" s="129">
        <f t="shared" si="5"/>
        <v>286661</v>
      </c>
      <c r="BZ7" s="129">
        <f t="shared" si="5"/>
        <v>252818.7</v>
      </c>
      <c r="CA7" s="129">
        <f t="shared" si="5"/>
        <v>208644.3</v>
      </c>
      <c r="CB7" s="129">
        <f t="shared" si="5"/>
        <v>2184234.13</v>
      </c>
      <c r="CC7" s="129">
        <f t="shared" si="5"/>
        <v>6936925</v>
      </c>
      <c r="CD7" s="129">
        <f t="shared" si="5"/>
        <v>996413</v>
      </c>
      <c r="CE7" s="129">
        <f t="shared" si="5"/>
        <v>198056369</v>
      </c>
      <c r="CF7" s="129">
        <f t="shared" si="5"/>
        <v>14935375</v>
      </c>
      <c r="CG7" s="129">
        <f t="shared" si="5"/>
        <v>940822</v>
      </c>
      <c r="CH7" s="129">
        <f t="shared" si="5"/>
        <v>13835703</v>
      </c>
      <c r="CI7" s="129">
        <f t="shared" si="5"/>
        <v>1954654</v>
      </c>
      <c r="CJ7" s="129">
        <f t="shared" si="5"/>
        <v>1064040.98</v>
      </c>
      <c r="CK7" s="129">
        <f t="shared" si="5"/>
        <v>0</v>
      </c>
      <c r="CL7" s="129">
        <f t="shared" si="5"/>
        <v>221249</v>
      </c>
      <c r="CM7" s="129">
        <f t="shared" si="5"/>
        <v>4717752</v>
      </c>
      <c r="CN7" s="129">
        <f t="shared" si="5"/>
        <v>6468970</v>
      </c>
      <c r="CO7" s="129">
        <f t="shared" si="5"/>
        <v>2030837.23</v>
      </c>
    </row>
    <row r="8" spans="1:98" s="125" customFormat="1" x14ac:dyDescent="0.2">
      <c r="A8" s="125" t="s">
        <v>350</v>
      </c>
      <c r="B8" s="125" t="s">
        <v>358</v>
      </c>
      <c r="C8" s="125">
        <v>2006</v>
      </c>
      <c r="D8" s="128">
        <f t="shared" ref="D8:BM8" si="6">D90+D91+D92+D93+D95+D96+D98</f>
        <v>649442.06999999995</v>
      </c>
      <c r="E8" s="128">
        <f t="shared" si="6"/>
        <v>7902681</v>
      </c>
      <c r="F8" s="128">
        <f t="shared" si="6"/>
        <v>9253070</v>
      </c>
      <c r="G8" s="128">
        <f t="shared" si="6"/>
        <v>3267333.3499999996</v>
      </c>
      <c r="H8" s="128">
        <f t="shared" si="6"/>
        <v>6078311.7300000004</v>
      </c>
      <c r="I8" s="128">
        <f t="shared" si="6"/>
        <v>11587446.66</v>
      </c>
      <c r="J8" s="128">
        <f t="shared" si="6"/>
        <v>3128281.3</v>
      </c>
      <c r="K8" s="128">
        <f t="shared" si="6"/>
        <v>7102651</v>
      </c>
      <c r="L8" s="128">
        <f t="shared" si="6"/>
        <v>4354001.16</v>
      </c>
      <c r="M8" s="128">
        <f t="shared" si="6"/>
        <v>1410326.67</v>
      </c>
      <c r="N8" s="128">
        <f t="shared" si="6"/>
        <v>474009.24</v>
      </c>
      <c r="O8" s="128">
        <f t="shared" si="6"/>
        <v>5020736.1400000006</v>
      </c>
      <c r="P8" s="128">
        <f t="shared" si="6"/>
        <v>453555.85</v>
      </c>
      <c r="Q8" s="128">
        <f t="shared" si="6"/>
        <v>361838.47000000003</v>
      </c>
      <c r="R8" s="128">
        <f t="shared" si="6"/>
        <v>139786.57999999999</v>
      </c>
      <c r="S8" s="128">
        <f t="shared" si="6"/>
        <v>1780664.85</v>
      </c>
      <c r="T8" s="128">
        <f t="shared" si="6"/>
        <v>21334462</v>
      </c>
      <c r="U8" s="128">
        <f t="shared" si="6"/>
        <v>1466115.63</v>
      </c>
      <c r="V8" s="128">
        <f t="shared" si="6"/>
        <v>38065577</v>
      </c>
      <c r="W8" s="128">
        <f t="shared" si="6"/>
        <v>4143663.6100000003</v>
      </c>
      <c r="X8" s="128">
        <f t="shared" si="6"/>
        <v>976683.41</v>
      </c>
      <c r="Y8" s="128">
        <f t="shared" si="6"/>
        <v>5884849.5800000001</v>
      </c>
      <c r="Z8" s="128">
        <f t="shared" si="6"/>
        <v>3179526.09</v>
      </c>
      <c r="AA8" s="128">
        <f t="shared" si="6"/>
        <v>1050968.82</v>
      </c>
      <c r="AB8" s="128">
        <f t="shared" si="6"/>
        <v>237406.91</v>
      </c>
      <c r="AC8" s="128">
        <f t="shared" si="6"/>
        <v>7556451.5300000003</v>
      </c>
      <c r="AD8" s="128">
        <f t="shared" si="6"/>
        <v>9346129.6199999992</v>
      </c>
      <c r="AE8" s="128">
        <f t="shared" si="6"/>
        <v>8782264.5399999991</v>
      </c>
      <c r="AF8" s="128">
        <f t="shared" si="6"/>
        <v>563865.08000000007</v>
      </c>
      <c r="AG8" s="128">
        <f t="shared" si="6"/>
        <v>1460166</v>
      </c>
      <c r="AH8" s="128">
        <f t="shared" si="6"/>
        <v>8663975.1600000001</v>
      </c>
      <c r="AI8" s="128">
        <f t="shared" si="6"/>
        <v>5377711.2800000003</v>
      </c>
      <c r="AJ8" s="128">
        <f t="shared" si="6"/>
        <v>4352958</v>
      </c>
      <c r="AK8" s="128">
        <f t="shared" si="6"/>
        <v>641459.08000000007</v>
      </c>
      <c r="AL8" s="128">
        <f t="shared" si="6"/>
        <v>31731697.02</v>
      </c>
      <c r="AM8" s="128">
        <f t="shared" si="6"/>
        <v>214850.83</v>
      </c>
      <c r="AN8" s="128">
        <f t="shared" si="6"/>
        <v>677885.84</v>
      </c>
      <c r="AO8" s="128">
        <f t="shared" si="6"/>
        <v>15145220.98</v>
      </c>
      <c r="AP8" s="128">
        <f t="shared" si="6"/>
        <v>374027584.06</v>
      </c>
      <c r="AQ8" s="128">
        <f t="shared" si="6"/>
        <v>373736600</v>
      </c>
      <c r="AR8" s="128">
        <f t="shared" si="6"/>
        <v>290984.06</v>
      </c>
      <c r="AS8" s="128">
        <f t="shared" si="6"/>
        <v>39371029.949999988</v>
      </c>
      <c r="AT8" s="128">
        <f t="shared" si="6"/>
        <v>2822634.03</v>
      </c>
      <c r="AU8" s="128">
        <f t="shared" si="6"/>
        <v>1238329.1100000001</v>
      </c>
      <c r="AV8" s="128">
        <f t="shared" si="6"/>
        <v>4321594</v>
      </c>
      <c r="AW8" s="128">
        <f t="shared" si="6"/>
        <v>11238095.76</v>
      </c>
      <c r="AX8" s="128">
        <f t="shared" si="6"/>
        <v>1762724.8199999998</v>
      </c>
      <c r="AY8" s="128">
        <f t="shared" si="6"/>
        <v>2197717.1800000002</v>
      </c>
      <c r="AZ8" s="128">
        <f t="shared" si="6"/>
        <v>23004940.010000002</v>
      </c>
      <c r="BA8" s="128">
        <f t="shared" si="6"/>
        <v>1433827.6300000001</v>
      </c>
      <c r="BB8" s="128">
        <f t="shared" si="6"/>
        <v>1684646.56</v>
      </c>
      <c r="BC8" s="128">
        <f t="shared" si="6"/>
        <v>4029180.06</v>
      </c>
      <c r="BD8" s="128">
        <f t="shared" si="6"/>
        <v>48198</v>
      </c>
      <c r="BE8" s="128">
        <f t="shared" si="6"/>
        <v>5497459.8900000006</v>
      </c>
      <c r="BF8" s="128">
        <f t="shared" si="6"/>
        <v>4804202</v>
      </c>
      <c r="BG8" s="128">
        <f t="shared" si="6"/>
        <v>693257.89</v>
      </c>
      <c r="BH8" s="128">
        <f t="shared" si="6"/>
        <v>12349734.83</v>
      </c>
      <c r="BI8" s="128">
        <f t="shared" si="6"/>
        <v>7731025</v>
      </c>
      <c r="BJ8" s="128">
        <f t="shared" si="6"/>
        <v>4618709.8299999991</v>
      </c>
      <c r="BK8" s="128">
        <f t="shared" si="6"/>
        <v>1479291.29</v>
      </c>
      <c r="BL8" s="128">
        <f t="shared" si="6"/>
        <v>3856060.0900000003</v>
      </c>
      <c r="BM8" s="128">
        <f t="shared" si="6"/>
        <v>5475700.5600000015</v>
      </c>
      <c r="BN8" s="128">
        <f t="shared" ref="BN8:CO8" si="7">BN90+BN91+BN92+BN93+BN95+BN96+BN98</f>
        <v>1709688.93</v>
      </c>
      <c r="BO8" s="128">
        <f t="shared" si="7"/>
        <v>10953937.5</v>
      </c>
      <c r="BP8" s="128">
        <f t="shared" si="7"/>
        <v>1678142.8299999998</v>
      </c>
      <c r="BQ8" s="128">
        <f t="shared" si="7"/>
        <v>3278174.1500000004</v>
      </c>
      <c r="BR8" s="128">
        <f t="shared" si="7"/>
        <v>7571117.0899999999</v>
      </c>
      <c r="BS8" s="128">
        <f t="shared" si="7"/>
        <v>1988954.76</v>
      </c>
      <c r="BT8" s="128">
        <f t="shared" si="7"/>
        <v>6582711.6800000006</v>
      </c>
      <c r="BU8" s="128">
        <f t="shared" si="7"/>
        <v>1000744.0899999999</v>
      </c>
      <c r="BV8" s="128">
        <f t="shared" si="7"/>
        <v>6090168.0300000003</v>
      </c>
      <c r="BW8" s="128">
        <f t="shared" si="7"/>
        <v>4027831.67</v>
      </c>
      <c r="BX8" s="128">
        <f t="shared" si="7"/>
        <v>35119786.150000006</v>
      </c>
      <c r="BY8" s="128">
        <f t="shared" si="7"/>
        <v>872133.11999999988</v>
      </c>
      <c r="BZ8" s="128">
        <f t="shared" si="7"/>
        <v>1319784.04</v>
      </c>
      <c r="CA8" s="128">
        <f t="shared" si="7"/>
        <v>980527.73</v>
      </c>
      <c r="CB8" s="128">
        <f t="shared" si="7"/>
        <v>3300094.64</v>
      </c>
      <c r="CC8" s="128">
        <f t="shared" si="7"/>
        <v>10500903.51</v>
      </c>
      <c r="CD8" s="128">
        <f t="shared" si="7"/>
        <v>1578564</v>
      </c>
      <c r="CE8" s="128">
        <f t="shared" si="7"/>
        <v>139266976.64000002</v>
      </c>
      <c r="CF8" s="128">
        <f t="shared" si="7"/>
        <v>19212396</v>
      </c>
      <c r="CG8" s="128">
        <f t="shared" si="7"/>
        <v>1701254.77</v>
      </c>
      <c r="CH8" s="128">
        <f t="shared" si="7"/>
        <v>8417375.1400000006</v>
      </c>
      <c r="CI8" s="128">
        <f t="shared" si="7"/>
        <v>3855996</v>
      </c>
      <c r="CJ8" s="128">
        <f t="shared" si="7"/>
        <v>1002650.3499999999</v>
      </c>
      <c r="CK8" s="128">
        <f t="shared" si="7"/>
        <v>1426412</v>
      </c>
      <c r="CL8" s="128">
        <f t="shared" si="7"/>
        <v>515290.49</v>
      </c>
      <c r="CM8" s="128">
        <f t="shared" si="7"/>
        <v>4206830</v>
      </c>
      <c r="CN8" s="128">
        <f t="shared" si="7"/>
        <v>7560037.1500000004</v>
      </c>
      <c r="CO8" s="128">
        <f t="shared" si="7"/>
        <v>3054668.4499999997</v>
      </c>
    </row>
    <row r="9" spans="1:98" s="125" customFormat="1" x14ac:dyDescent="0.2">
      <c r="A9" s="125" t="s">
        <v>351</v>
      </c>
      <c r="B9" s="125" t="s">
        <v>359</v>
      </c>
      <c r="C9" s="125">
        <v>2006</v>
      </c>
      <c r="D9" s="128">
        <f t="shared" ref="D9:BM9" si="8">D104</f>
        <v>0</v>
      </c>
      <c r="E9" s="128">
        <f t="shared" si="8"/>
        <v>5450000</v>
      </c>
      <c r="F9" s="128">
        <f t="shared" si="8"/>
        <v>1225000</v>
      </c>
      <c r="G9" s="128">
        <f t="shared" si="8"/>
        <v>830728</v>
      </c>
      <c r="H9" s="128">
        <f t="shared" si="8"/>
        <v>2529172</v>
      </c>
      <c r="I9" s="128">
        <f t="shared" si="8"/>
        <v>3045581.01</v>
      </c>
      <c r="J9" s="128">
        <f t="shared" si="8"/>
        <v>223436</v>
      </c>
      <c r="K9" s="128">
        <f t="shared" si="8"/>
        <v>2510845</v>
      </c>
      <c r="L9" s="128">
        <f t="shared" si="8"/>
        <v>91588</v>
      </c>
      <c r="M9" s="128">
        <f t="shared" si="8"/>
        <v>246816.31</v>
      </c>
      <c r="N9" s="128">
        <f t="shared" si="8"/>
        <v>0</v>
      </c>
      <c r="O9" s="128">
        <f t="shared" si="8"/>
        <v>2034067</v>
      </c>
      <c r="P9" s="128">
        <f t="shared" si="8"/>
        <v>0</v>
      </c>
      <c r="Q9" s="128">
        <f t="shared" si="8"/>
        <v>42720</v>
      </c>
      <c r="R9" s="128">
        <f t="shared" si="8"/>
        <v>0</v>
      </c>
      <c r="S9" s="128">
        <f t="shared" si="8"/>
        <v>559840</v>
      </c>
      <c r="T9" s="128">
        <f t="shared" si="8"/>
        <v>-4398050</v>
      </c>
      <c r="U9" s="128">
        <f t="shared" si="8"/>
        <v>43871</v>
      </c>
      <c r="V9" s="128">
        <f t="shared" si="8"/>
        <v>10118758</v>
      </c>
      <c r="W9" s="128">
        <f t="shared" si="8"/>
        <v>-20737.86</v>
      </c>
      <c r="X9" s="128">
        <f t="shared" si="8"/>
        <v>0</v>
      </c>
      <c r="Y9" s="128">
        <f t="shared" si="8"/>
        <v>290540</v>
      </c>
      <c r="Z9" s="128">
        <f t="shared" si="8"/>
        <v>1020000</v>
      </c>
      <c r="AA9" s="128">
        <f t="shared" si="8"/>
        <v>40565</v>
      </c>
      <c r="AB9" s="128">
        <f t="shared" si="8"/>
        <v>0</v>
      </c>
      <c r="AC9" s="128">
        <f t="shared" si="8"/>
        <v>244530.56</v>
      </c>
      <c r="AD9" s="128">
        <f t="shared" si="8"/>
        <v>1227773.97</v>
      </c>
      <c r="AE9" s="128">
        <f t="shared" si="8"/>
        <v>1213714.97</v>
      </c>
      <c r="AF9" s="128">
        <f t="shared" si="8"/>
        <v>14059</v>
      </c>
      <c r="AG9" s="128">
        <f t="shared" si="8"/>
        <v>205734.14</v>
      </c>
      <c r="AH9" s="128">
        <f t="shared" si="8"/>
        <v>2142845</v>
      </c>
      <c r="AI9" s="128">
        <f t="shared" si="8"/>
        <v>1420327</v>
      </c>
      <c r="AJ9" s="128">
        <f t="shared" si="8"/>
        <v>731486</v>
      </c>
      <c r="AK9" s="128">
        <f t="shared" si="8"/>
        <v>13059</v>
      </c>
      <c r="AL9" s="128">
        <f t="shared" si="8"/>
        <v>7593510.5</v>
      </c>
      <c r="AM9" s="128">
        <f t="shared" si="8"/>
        <v>924</v>
      </c>
      <c r="AN9" s="128">
        <f t="shared" si="8"/>
        <v>56324</v>
      </c>
      <c r="AO9" s="128">
        <f t="shared" si="8"/>
        <v>8825938</v>
      </c>
      <c r="AP9" s="128">
        <f t="shared" si="8"/>
        <v>47218994</v>
      </c>
      <c r="AQ9" s="128">
        <f t="shared" si="8"/>
        <v>47207300</v>
      </c>
      <c r="AR9" s="128">
        <f t="shared" si="8"/>
        <v>11694</v>
      </c>
      <c r="AS9" s="128">
        <f t="shared" si="8"/>
        <v>11375241.359999999</v>
      </c>
      <c r="AT9" s="128">
        <f t="shared" si="8"/>
        <v>1045000</v>
      </c>
      <c r="AU9" s="128">
        <f t="shared" si="8"/>
        <v>10140</v>
      </c>
      <c r="AV9" s="128">
        <f t="shared" si="8"/>
        <v>986690</v>
      </c>
      <c r="AW9" s="128">
        <f t="shared" si="8"/>
        <v>3257773</v>
      </c>
      <c r="AX9" s="128">
        <f t="shared" si="8"/>
        <v>306478.25</v>
      </c>
      <c r="AY9" s="128">
        <f t="shared" si="8"/>
        <v>400249</v>
      </c>
      <c r="AZ9" s="128">
        <f t="shared" si="8"/>
        <v>4894900</v>
      </c>
      <c r="BA9" s="128">
        <f t="shared" si="8"/>
        <v>596528</v>
      </c>
      <c r="BB9" s="128">
        <f t="shared" si="8"/>
        <v>496000</v>
      </c>
      <c r="BC9" s="128">
        <f t="shared" si="8"/>
        <v>984223.12</v>
      </c>
      <c r="BD9" s="128">
        <f t="shared" si="8"/>
        <v>0</v>
      </c>
      <c r="BE9" s="128">
        <f t="shared" si="8"/>
        <v>2487047.67</v>
      </c>
      <c r="BF9" s="128">
        <f t="shared" si="8"/>
        <v>2221551</v>
      </c>
      <c r="BG9" s="128">
        <f t="shared" si="8"/>
        <v>265496.67</v>
      </c>
      <c r="BH9" s="128">
        <f t="shared" si="8"/>
        <v>2638981</v>
      </c>
      <c r="BI9" s="128">
        <f t="shared" si="8"/>
        <v>1849497</v>
      </c>
      <c r="BJ9" s="128">
        <f t="shared" si="8"/>
        <v>789484</v>
      </c>
      <c r="BK9" s="128">
        <f t="shared" si="8"/>
        <v>468793.44</v>
      </c>
      <c r="BL9" s="128">
        <f t="shared" si="8"/>
        <v>500945</v>
      </c>
      <c r="BM9" s="128">
        <f t="shared" si="8"/>
        <v>520343</v>
      </c>
      <c r="BN9" s="128">
        <f t="shared" ref="BN9:CO9" si="9">BN104</f>
        <v>12629</v>
      </c>
      <c r="BO9" s="128">
        <f t="shared" si="9"/>
        <v>4580301.7</v>
      </c>
      <c r="BP9" s="128">
        <f t="shared" si="9"/>
        <v>579143.87</v>
      </c>
      <c r="BQ9" s="128">
        <f t="shared" si="9"/>
        <v>699818</v>
      </c>
      <c r="BR9" s="128">
        <f t="shared" si="9"/>
        <v>2125000.2599999998</v>
      </c>
      <c r="BS9" s="128">
        <f t="shared" si="9"/>
        <v>229775</v>
      </c>
      <c r="BT9" s="128">
        <f t="shared" si="9"/>
        <v>0</v>
      </c>
      <c r="BU9" s="128">
        <f t="shared" si="9"/>
        <v>94800</v>
      </c>
      <c r="BV9" s="128">
        <f t="shared" si="9"/>
        <v>1817789.32</v>
      </c>
      <c r="BW9" s="128">
        <f t="shared" si="9"/>
        <v>95557</v>
      </c>
      <c r="BX9" s="128">
        <f t="shared" si="9"/>
        <v>11464622.17</v>
      </c>
      <c r="BY9" s="128">
        <f t="shared" si="9"/>
        <v>61856</v>
      </c>
      <c r="BZ9" s="128">
        <f t="shared" si="9"/>
        <v>25909</v>
      </c>
      <c r="CA9" s="128">
        <f t="shared" si="9"/>
        <v>33368</v>
      </c>
      <c r="CB9" s="128">
        <f t="shared" si="9"/>
        <v>451574</v>
      </c>
      <c r="CC9" s="128">
        <f t="shared" si="9"/>
        <v>1213708</v>
      </c>
      <c r="CD9" s="128">
        <f t="shared" si="9"/>
        <v>122000</v>
      </c>
      <c r="CE9" s="128">
        <f t="shared" si="9"/>
        <v>46001084</v>
      </c>
      <c r="CF9" s="128">
        <f t="shared" si="9"/>
        <v>5099537</v>
      </c>
      <c r="CG9" s="128">
        <f t="shared" si="9"/>
        <v>264395</v>
      </c>
      <c r="CH9" s="128">
        <f t="shared" si="9"/>
        <v>2771702</v>
      </c>
      <c r="CI9" s="128">
        <f t="shared" si="9"/>
        <v>641458</v>
      </c>
      <c r="CJ9" s="128">
        <f t="shared" si="9"/>
        <v>24574</v>
      </c>
      <c r="CK9" s="128">
        <f t="shared" si="9"/>
        <v>0</v>
      </c>
      <c r="CL9" s="128">
        <f t="shared" si="9"/>
        <v>4070</v>
      </c>
      <c r="CM9" s="128">
        <f t="shared" si="9"/>
        <v>884176</v>
      </c>
      <c r="CN9" s="128">
        <f t="shared" si="9"/>
        <v>2680897</v>
      </c>
      <c r="CO9" s="128">
        <f t="shared" si="9"/>
        <v>384291.95</v>
      </c>
    </row>
    <row r="10" spans="1:98" s="125" customFormat="1" x14ac:dyDescent="0.2">
      <c r="A10" s="125" t="s">
        <v>87</v>
      </c>
      <c r="B10" s="125" t="s">
        <v>360</v>
      </c>
      <c r="C10" s="125">
        <v>2006</v>
      </c>
      <c r="D10" s="142">
        <f>D116</f>
        <v>1720</v>
      </c>
      <c r="E10" s="142">
        <f t="shared" ref="E10:BP10" si="10">E116</f>
        <v>67523</v>
      </c>
      <c r="F10" s="142">
        <f t="shared" si="10"/>
        <v>35510</v>
      </c>
      <c r="G10" s="142">
        <f t="shared" si="10"/>
        <v>9284</v>
      </c>
      <c r="H10" s="142">
        <f t="shared" si="10"/>
        <v>36569</v>
      </c>
      <c r="I10" s="142">
        <f t="shared" si="10"/>
        <v>60749</v>
      </c>
      <c r="J10" s="142">
        <f t="shared" si="10"/>
        <v>14300</v>
      </c>
      <c r="K10" s="142">
        <f t="shared" si="10"/>
        <v>48619</v>
      </c>
      <c r="L10" s="142">
        <f t="shared" si="10"/>
        <v>15329</v>
      </c>
      <c r="M10" s="142">
        <f t="shared" si="10"/>
        <v>6158</v>
      </c>
      <c r="N10" s="142">
        <f t="shared" si="10"/>
        <v>1316</v>
      </c>
      <c r="O10" s="142">
        <f t="shared" si="10"/>
        <v>31966</v>
      </c>
      <c r="P10" s="142">
        <f t="shared" si="10"/>
        <v>1616</v>
      </c>
      <c r="Q10" s="142">
        <f t="shared" si="10"/>
        <v>1836</v>
      </c>
      <c r="R10" s="142">
        <f t="shared" si="10"/>
        <v>600</v>
      </c>
      <c r="S10" s="142">
        <f t="shared" si="10"/>
        <v>10626</v>
      </c>
      <c r="T10" s="142">
        <f t="shared" si="10"/>
        <v>84701</v>
      </c>
      <c r="U10" s="142">
        <f t="shared" si="10"/>
        <v>3552</v>
      </c>
      <c r="V10" s="142">
        <f t="shared" si="10"/>
        <v>182596</v>
      </c>
      <c r="W10" s="142">
        <f t="shared" si="10"/>
        <v>13807</v>
      </c>
      <c r="X10" s="142">
        <f t="shared" si="10"/>
        <v>3331</v>
      </c>
      <c r="Y10" s="142">
        <f t="shared" si="10"/>
        <v>27636</v>
      </c>
      <c r="Z10" s="142">
        <f t="shared" si="10"/>
        <v>19025</v>
      </c>
      <c r="AA10" s="142">
        <f t="shared" si="10"/>
        <v>3981</v>
      </c>
      <c r="AB10" s="142">
        <f t="shared" si="10"/>
        <v>678</v>
      </c>
      <c r="AC10" s="142">
        <f t="shared" si="10"/>
        <v>11491</v>
      </c>
      <c r="AD10" s="142">
        <f t="shared" si="10"/>
        <v>46020</v>
      </c>
      <c r="AE10" s="142">
        <f t="shared" si="10"/>
        <v>42912</v>
      </c>
      <c r="AF10" s="142">
        <f t="shared" si="10"/>
        <v>3108</v>
      </c>
      <c r="AG10" s="142">
        <f t="shared" si="10"/>
        <v>9508</v>
      </c>
      <c r="AH10" s="142">
        <f t="shared" si="10"/>
        <v>58941</v>
      </c>
      <c r="AI10" s="142">
        <f t="shared" si="10"/>
        <v>20577</v>
      </c>
      <c r="AJ10" s="142">
        <f t="shared" si="10"/>
        <v>19007</v>
      </c>
      <c r="AK10" s="142">
        <f t="shared" si="10"/>
        <v>2757</v>
      </c>
      <c r="AL10" s="142">
        <f t="shared" si="10"/>
        <v>231499</v>
      </c>
      <c r="AM10" s="142">
        <f t="shared" si="10"/>
        <v>1138</v>
      </c>
      <c r="AN10" s="142">
        <f t="shared" si="10"/>
        <v>5286</v>
      </c>
      <c r="AO10" s="142">
        <f t="shared" si="10"/>
        <v>120364</v>
      </c>
      <c r="AP10" s="142">
        <f t="shared" si="10"/>
        <v>1164887</v>
      </c>
      <c r="AQ10" s="142">
        <f t="shared" si="10"/>
        <v>1163961</v>
      </c>
      <c r="AR10" s="142">
        <f t="shared" si="10"/>
        <v>926</v>
      </c>
      <c r="AS10" s="142">
        <f t="shared" si="10"/>
        <v>282393</v>
      </c>
      <c r="AT10" s="142">
        <f t="shared" si="10"/>
        <v>13832</v>
      </c>
      <c r="AU10" s="142">
        <f t="shared" si="10"/>
        <v>5828</v>
      </c>
      <c r="AV10" s="142">
        <f t="shared" si="10"/>
        <v>26525</v>
      </c>
      <c r="AW10" s="142">
        <f t="shared" si="10"/>
        <v>80940</v>
      </c>
      <c r="AX10" s="142">
        <f t="shared" si="10"/>
        <v>9048</v>
      </c>
      <c r="AY10" s="142">
        <f t="shared" si="10"/>
        <v>9050</v>
      </c>
      <c r="AZ10" s="142">
        <f t="shared" si="10"/>
        <v>140007</v>
      </c>
      <c r="BA10" s="142">
        <f t="shared" si="10"/>
        <v>6909</v>
      </c>
      <c r="BB10" s="142">
        <f t="shared" si="10"/>
        <v>6634</v>
      </c>
      <c r="BC10" s="142">
        <f t="shared" si="10"/>
        <v>20975</v>
      </c>
      <c r="BD10" s="142">
        <f t="shared" si="10"/>
        <v>192</v>
      </c>
      <c r="BE10" s="142">
        <f t="shared" si="10"/>
        <v>30684</v>
      </c>
      <c r="BF10" s="142">
        <f t="shared" si="10"/>
        <v>26647</v>
      </c>
      <c r="BG10" s="142">
        <f t="shared" si="10"/>
        <v>4037</v>
      </c>
      <c r="BH10" s="142">
        <f t="shared" si="10"/>
        <v>48493</v>
      </c>
      <c r="BI10" s="142">
        <f t="shared" si="10"/>
        <v>33234</v>
      </c>
      <c r="BJ10" s="142">
        <f t="shared" si="10"/>
        <v>15259</v>
      </c>
      <c r="BK10" s="142">
        <f t="shared" si="10"/>
        <v>7703</v>
      </c>
      <c r="BL10" s="142">
        <f t="shared" si="10"/>
        <v>18384</v>
      </c>
      <c r="BM10" s="142">
        <f t="shared" si="10"/>
        <v>23493</v>
      </c>
      <c r="BN10" s="142">
        <f t="shared" si="10"/>
        <v>6135</v>
      </c>
      <c r="BO10" s="142">
        <f t="shared" si="10"/>
        <v>58220</v>
      </c>
      <c r="BP10" s="142">
        <f t="shared" si="10"/>
        <v>9997</v>
      </c>
      <c r="BQ10" s="142">
        <f t="shared" ref="BQ10:CO10" si="11">BQ116</f>
        <v>12551</v>
      </c>
      <c r="BR10" s="142">
        <f t="shared" si="11"/>
        <v>50528</v>
      </c>
      <c r="BS10" s="142">
        <f t="shared" si="11"/>
        <v>10230</v>
      </c>
      <c r="BT10" s="142">
        <f t="shared" si="11"/>
        <v>32438</v>
      </c>
      <c r="BU10" s="142">
        <f t="shared" si="11"/>
        <v>3271</v>
      </c>
      <c r="BV10" s="142">
        <f t="shared" si="11"/>
        <v>33866</v>
      </c>
      <c r="BW10" s="142">
        <f t="shared" si="11"/>
        <v>9143</v>
      </c>
      <c r="BX10" s="142">
        <f t="shared" si="11"/>
        <v>228471</v>
      </c>
      <c r="BY10" s="142">
        <f t="shared" si="11"/>
        <v>4133</v>
      </c>
      <c r="BZ10" s="142">
        <f t="shared" si="11"/>
        <v>5839</v>
      </c>
      <c r="CA10" s="142">
        <f t="shared" si="11"/>
        <v>2734</v>
      </c>
      <c r="CB10" s="142">
        <f t="shared" si="11"/>
        <v>15597</v>
      </c>
      <c r="CC10" s="142">
        <f t="shared" si="11"/>
        <v>49556</v>
      </c>
      <c r="CD10" s="142">
        <f t="shared" si="11"/>
        <v>6457</v>
      </c>
      <c r="CE10" s="142">
        <f t="shared" si="11"/>
        <v>678106</v>
      </c>
      <c r="CF10" s="142">
        <f t="shared" si="11"/>
        <v>107231</v>
      </c>
      <c r="CG10" s="142">
        <f t="shared" si="11"/>
        <v>10902</v>
      </c>
      <c r="CH10" s="142">
        <f t="shared" si="11"/>
        <v>48777</v>
      </c>
      <c r="CI10" s="142">
        <f t="shared" si="11"/>
        <v>21295</v>
      </c>
      <c r="CJ10" s="142">
        <f t="shared" si="11"/>
        <v>3454</v>
      </c>
      <c r="CK10" s="142">
        <f t="shared" si="11"/>
        <v>3811</v>
      </c>
      <c r="CL10" s="142">
        <f t="shared" si="11"/>
        <v>0</v>
      </c>
      <c r="CM10" s="142">
        <f t="shared" si="11"/>
        <v>20983</v>
      </c>
      <c r="CN10" s="142">
        <f t="shared" si="11"/>
        <v>37473</v>
      </c>
      <c r="CO10" s="142">
        <f t="shared" si="11"/>
        <v>14316</v>
      </c>
    </row>
    <row r="11" spans="1:98" s="125" customFormat="1" x14ac:dyDescent="0.2">
      <c r="A11" s="125" t="s">
        <v>352</v>
      </c>
      <c r="B11" s="125" t="s">
        <v>361</v>
      </c>
      <c r="C11" s="125">
        <v>2006</v>
      </c>
      <c r="D11" s="145">
        <f>D117</f>
        <v>1452</v>
      </c>
      <c r="E11" s="145">
        <f t="shared" ref="E11:BP11" si="12">E117</f>
        <v>60659</v>
      </c>
      <c r="F11" s="145">
        <f t="shared" si="12"/>
        <v>31080</v>
      </c>
      <c r="G11" s="145">
        <f t="shared" si="12"/>
        <v>7871</v>
      </c>
      <c r="H11" s="145">
        <f t="shared" si="12"/>
        <v>33085</v>
      </c>
      <c r="I11" s="145">
        <f t="shared" si="12"/>
        <v>55007</v>
      </c>
      <c r="J11" s="145">
        <f t="shared" si="12"/>
        <v>12497</v>
      </c>
      <c r="K11" s="145">
        <f t="shared" si="12"/>
        <v>43373</v>
      </c>
      <c r="L11" s="145">
        <f t="shared" si="12"/>
        <v>13919</v>
      </c>
      <c r="M11" s="145">
        <f t="shared" si="12"/>
        <v>5466</v>
      </c>
      <c r="N11" s="145">
        <f t="shared" si="12"/>
        <v>1136</v>
      </c>
      <c r="O11" s="145">
        <f t="shared" si="12"/>
        <v>28347</v>
      </c>
      <c r="P11" s="145">
        <f t="shared" si="12"/>
        <v>1361</v>
      </c>
      <c r="Q11" s="145">
        <f t="shared" si="12"/>
        <v>1634</v>
      </c>
      <c r="R11" s="145">
        <f t="shared" si="12"/>
        <v>506</v>
      </c>
      <c r="S11" s="145">
        <f t="shared" si="12"/>
        <v>9502</v>
      </c>
      <c r="T11" s="145">
        <f t="shared" si="12"/>
        <v>76407</v>
      </c>
      <c r="U11" s="145">
        <f t="shared" si="12"/>
        <v>3099</v>
      </c>
      <c r="V11" s="145">
        <f t="shared" si="12"/>
        <v>161749</v>
      </c>
      <c r="W11" s="145">
        <f t="shared" si="12"/>
        <v>12206</v>
      </c>
      <c r="X11" s="145">
        <f t="shared" si="12"/>
        <v>2853</v>
      </c>
      <c r="Y11" s="145">
        <f t="shared" si="12"/>
        <v>25437</v>
      </c>
      <c r="Z11" s="145">
        <f t="shared" si="12"/>
        <v>16829</v>
      </c>
      <c r="AA11" s="145">
        <f t="shared" si="12"/>
        <v>3545</v>
      </c>
      <c r="AB11" s="145">
        <f t="shared" si="12"/>
        <v>590</v>
      </c>
      <c r="AC11" s="145">
        <f t="shared" si="12"/>
        <v>10489</v>
      </c>
      <c r="AD11" s="145">
        <f t="shared" si="12"/>
        <v>41477</v>
      </c>
      <c r="AE11" s="145">
        <f t="shared" si="12"/>
        <v>38704</v>
      </c>
      <c r="AF11" s="145">
        <f t="shared" si="12"/>
        <v>2773</v>
      </c>
      <c r="AG11" s="145">
        <f t="shared" si="12"/>
        <v>8759</v>
      </c>
      <c r="AH11" s="145">
        <f t="shared" si="12"/>
        <v>53987</v>
      </c>
      <c r="AI11" s="145">
        <f t="shared" si="12"/>
        <v>18026</v>
      </c>
      <c r="AJ11" s="145">
        <f t="shared" si="12"/>
        <v>17539</v>
      </c>
      <c r="AK11" s="145">
        <f t="shared" si="12"/>
        <v>2314</v>
      </c>
      <c r="AL11" s="145">
        <f t="shared" si="12"/>
        <v>209370</v>
      </c>
      <c r="AM11" s="145">
        <f t="shared" si="12"/>
        <v>979</v>
      </c>
      <c r="AN11" s="145">
        <f t="shared" si="12"/>
        <v>4642</v>
      </c>
      <c r="AO11" s="145">
        <f t="shared" si="12"/>
        <v>111597</v>
      </c>
      <c r="AP11" s="145">
        <f t="shared" si="12"/>
        <v>1056031</v>
      </c>
      <c r="AQ11" s="145">
        <f t="shared" si="12"/>
        <v>1055204</v>
      </c>
      <c r="AR11" s="145">
        <f t="shared" si="12"/>
        <v>827</v>
      </c>
      <c r="AS11" s="145">
        <f t="shared" si="12"/>
        <v>255993</v>
      </c>
      <c r="AT11" s="145">
        <f t="shared" si="12"/>
        <v>12949</v>
      </c>
      <c r="AU11" s="145">
        <f t="shared" si="12"/>
        <v>4968</v>
      </c>
      <c r="AV11" s="145">
        <f t="shared" si="12"/>
        <v>22706</v>
      </c>
      <c r="AW11" s="145">
        <f t="shared" si="12"/>
        <v>72866</v>
      </c>
      <c r="AX11" s="145">
        <f t="shared" si="12"/>
        <v>7781</v>
      </c>
      <c r="AY11" s="145">
        <f t="shared" si="12"/>
        <v>7403</v>
      </c>
      <c r="AZ11" s="145">
        <f t="shared" si="12"/>
        <v>126516</v>
      </c>
      <c r="BA11" s="145">
        <f t="shared" si="12"/>
        <v>6126</v>
      </c>
      <c r="BB11" s="145">
        <f t="shared" si="12"/>
        <v>5795</v>
      </c>
      <c r="BC11" s="145">
        <f t="shared" si="12"/>
        <v>18720</v>
      </c>
      <c r="BD11" s="145">
        <f t="shared" si="12"/>
        <v>163</v>
      </c>
      <c r="BE11" s="145">
        <f t="shared" si="12"/>
        <v>27405</v>
      </c>
      <c r="BF11" s="145">
        <f t="shared" si="12"/>
        <v>23647</v>
      </c>
      <c r="BG11" s="145">
        <f t="shared" si="12"/>
        <v>3758</v>
      </c>
      <c r="BH11" s="145">
        <f t="shared" si="12"/>
        <v>42749</v>
      </c>
      <c r="BI11" s="145">
        <f t="shared" si="12"/>
        <v>29193</v>
      </c>
      <c r="BJ11" s="145">
        <f t="shared" si="12"/>
        <v>13556</v>
      </c>
      <c r="BK11" s="145">
        <f t="shared" si="12"/>
        <v>6353</v>
      </c>
      <c r="BL11" s="145">
        <f t="shared" si="12"/>
        <v>16121</v>
      </c>
      <c r="BM11" s="145">
        <f t="shared" si="12"/>
        <v>20555</v>
      </c>
      <c r="BN11" s="145">
        <f t="shared" si="12"/>
        <v>5263</v>
      </c>
      <c r="BO11" s="145">
        <f t="shared" si="12"/>
        <v>52115</v>
      </c>
      <c r="BP11" s="145">
        <f t="shared" si="12"/>
        <v>8915</v>
      </c>
      <c r="BQ11" s="145">
        <f t="shared" ref="BQ11:CO11" si="13">BQ117</f>
        <v>11005</v>
      </c>
      <c r="BR11" s="145">
        <f t="shared" si="13"/>
        <v>45961</v>
      </c>
      <c r="BS11" s="145">
        <f t="shared" si="13"/>
        <v>8625</v>
      </c>
      <c r="BT11" s="145">
        <f t="shared" si="13"/>
        <v>28675</v>
      </c>
      <c r="BU11" s="145">
        <f t="shared" si="13"/>
        <v>2614</v>
      </c>
      <c r="BV11" s="145">
        <f t="shared" si="13"/>
        <v>29729</v>
      </c>
      <c r="BW11" s="145">
        <f t="shared" si="13"/>
        <v>8115</v>
      </c>
      <c r="BX11" s="145">
        <f t="shared" si="13"/>
        <v>200794</v>
      </c>
      <c r="BY11" s="145">
        <f t="shared" si="13"/>
        <v>3542</v>
      </c>
      <c r="BZ11" s="145">
        <f t="shared" si="13"/>
        <v>4962</v>
      </c>
      <c r="CA11" s="145">
        <f t="shared" si="13"/>
        <v>2293</v>
      </c>
      <c r="CB11" s="145">
        <f t="shared" si="13"/>
        <v>13821</v>
      </c>
      <c r="CC11" s="145">
        <f t="shared" si="13"/>
        <v>44524</v>
      </c>
      <c r="CD11" s="145">
        <f t="shared" si="13"/>
        <v>5733</v>
      </c>
      <c r="CE11" s="145">
        <f t="shared" si="13"/>
        <v>599080</v>
      </c>
      <c r="CF11" s="145">
        <f t="shared" si="13"/>
        <v>97026</v>
      </c>
      <c r="CG11" s="145">
        <f t="shared" si="13"/>
        <v>10067</v>
      </c>
      <c r="CH11" s="145">
        <f t="shared" si="13"/>
        <v>43013</v>
      </c>
      <c r="CI11" s="145">
        <f t="shared" si="13"/>
        <v>19411</v>
      </c>
      <c r="CJ11" s="145">
        <f t="shared" si="13"/>
        <v>2947</v>
      </c>
      <c r="CK11" s="145">
        <f t="shared" si="13"/>
        <v>3257</v>
      </c>
      <c r="CL11" s="145">
        <f t="shared" si="13"/>
        <v>0</v>
      </c>
      <c r="CM11" s="145">
        <f t="shared" si="13"/>
        <v>18313</v>
      </c>
      <c r="CN11" s="145">
        <f t="shared" si="13"/>
        <v>35017</v>
      </c>
      <c r="CO11" s="145">
        <f t="shared" si="13"/>
        <v>12924</v>
      </c>
    </row>
    <row r="12" spans="1:98" s="125" customFormat="1" x14ac:dyDescent="0.2">
      <c r="A12" s="191" t="s">
        <v>655</v>
      </c>
      <c r="C12" s="125">
        <f>C11</f>
        <v>2006</v>
      </c>
      <c r="D12" s="198">
        <f>D119+D118</f>
        <v>267</v>
      </c>
      <c r="E12" s="198">
        <f t="shared" ref="E12:BP12" si="14">E119+E118</f>
        <v>6864</v>
      </c>
      <c r="F12" s="198">
        <f t="shared" si="14"/>
        <v>4425</v>
      </c>
      <c r="G12" s="198">
        <f t="shared" si="14"/>
        <v>1413</v>
      </c>
      <c r="H12" s="198">
        <f t="shared" si="14"/>
        <v>3484</v>
      </c>
      <c r="I12" s="198">
        <f t="shared" si="14"/>
        <v>5742</v>
      </c>
      <c r="J12" s="198">
        <f t="shared" si="14"/>
        <v>1801</v>
      </c>
      <c r="K12" s="198">
        <f t="shared" si="14"/>
        <v>5243</v>
      </c>
      <c r="L12" s="198">
        <f t="shared" si="14"/>
        <v>1410</v>
      </c>
      <c r="M12" s="198">
        <f t="shared" si="14"/>
        <v>692</v>
      </c>
      <c r="N12" s="198">
        <f t="shared" si="14"/>
        <v>180</v>
      </c>
      <c r="O12" s="198">
        <f t="shared" si="14"/>
        <v>3617</v>
      </c>
      <c r="P12" s="198">
        <f t="shared" si="14"/>
        <v>255</v>
      </c>
      <c r="Q12" s="198">
        <f t="shared" si="14"/>
        <v>202</v>
      </c>
      <c r="R12" s="198">
        <f t="shared" si="14"/>
        <v>94</v>
      </c>
      <c r="S12" s="198">
        <f t="shared" si="14"/>
        <v>1124</v>
      </c>
      <c r="T12" s="198">
        <f t="shared" si="14"/>
        <v>8283</v>
      </c>
      <c r="U12" s="198">
        <f t="shared" si="14"/>
        <v>453</v>
      </c>
      <c r="V12" s="198">
        <f t="shared" si="14"/>
        <v>20838</v>
      </c>
      <c r="W12" s="198">
        <f t="shared" si="14"/>
        <v>1600</v>
      </c>
      <c r="X12" s="198">
        <f t="shared" si="14"/>
        <v>478</v>
      </c>
      <c r="Y12" s="198">
        <f t="shared" si="14"/>
        <v>2199</v>
      </c>
      <c r="Z12" s="198">
        <f t="shared" si="14"/>
        <v>2194</v>
      </c>
      <c r="AA12" s="198">
        <f t="shared" si="14"/>
        <v>436</v>
      </c>
      <c r="AB12" s="198">
        <f t="shared" si="14"/>
        <v>88</v>
      </c>
      <c r="AC12" s="198">
        <f t="shared" si="14"/>
        <v>1001</v>
      </c>
      <c r="AD12" s="198">
        <f t="shared" si="14"/>
        <v>4543</v>
      </c>
      <c r="AE12" s="198">
        <f t="shared" si="14"/>
        <v>4208</v>
      </c>
      <c r="AF12" s="198">
        <f t="shared" si="14"/>
        <v>335</v>
      </c>
      <c r="AG12" s="198">
        <f t="shared" si="14"/>
        <v>749</v>
      </c>
      <c r="AH12" s="198">
        <f t="shared" si="14"/>
        <v>4950</v>
      </c>
      <c r="AI12" s="198">
        <f t="shared" si="14"/>
        <v>2551</v>
      </c>
      <c r="AJ12" s="198">
        <f t="shared" si="14"/>
        <v>1468</v>
      </c>
      <c r="AK12" s="198">
        <f t="shared" si="14"/>
        <v>443</v>
      </c>
      <c r="AL12" s="198">
        <f t="shared" si="14"/>
        <v>22117</v>
      </c>
      <c r="AM12" s="198">
        <f t="shared" si="14"/>
        <v>159</v>
      </c>
      <c r="AN12" s="198">
        <f t="shared" si="14"/>
        <v>643</v>
      </c>
      <c r="AO12" s="198">
        <f t="shared" si="14"/>
        <v>8763</v>
      </c>
      <c r="AP12" s="198">
        <f t="shared" si="14"/>
        <v>108824</v>
      </c>
      <c r="AQ12" s="198">
        <f t="shared" si="14"/>
        <v>108725</v>
      </c>
      <c r="AR12" s="198">
        <f t="shared" si="14"/>
        <v>99</v>
      </c>
      <c r="AS12" s="198">
        <f t="shared" si="14"/>
        <v>26389</v>
      </c>
      <c r="AT12" s="198">
        <f t="shared" si="14"/>
        <v>883</v>
      </c>
      <c r="AU12" s="198">
        <f t="shared" si="14"/>
        <v>860</v>
      </c>
      <c r="AV12" s="198">
        <f t="shared" si="14"/>
        <v>3816</v>
      </c>
      <c r="AW12" s="198">
        <f t="shared" si="14"/>
        <v>8070</v>
      </c>
      <c r="AX12" s="198">
        <f t="shared" si="14"/>
        <v>1267</v>
      </c>
      <c r="AY12" s="198">
        <f t="shared" si="14"/>
        <v>1647</v>
      </c>
      <c r="AZ12" s="198">
        <f t="shared" si="14"/>
        <v>13488</v>
      </c>
      <c r="BA12" s="198">
        <f t="shared" si="14"/>
        <v>782</v>
      </c>
      <c r="BB12" s="198">
        <f t="shared" si="14"/>
        <v>839</v>
      </c>
      <c r="BC12" s="198">
        <f t="shared" si="14"/>
        <v>2253</v>
      </c>
      <c r="BD12" s="198">
        <f t="shared" si="14"/>
        <v>29</v>
      </c>
      <c r="BE12" s="198">
        <f t="shared" si="14"/>
        <v>3279</v>
      </c>
      <c r="BF12" s="198">
        <f t="shared" si="14"/>
        <v>3000</v>
      </c>
      <c r="BG12" s="198">
        <f t="shared" si="14"/>
        <v>279</v>
      </c>
      <c r="BH12" s="198">
        <f t="shared" si="14"/>
        <v>5744</v>
      </c>
      <c r="BI12" s="198">
        <f t="shared" si="14"/>
        <v>4041</v>
      </c>
      <c r="BJ12" s="198">
        <f t="shared" si="14"/>
        <v>1703</v>
      </c>
      <c r="BK12" s="198">
        <f t="shared" si="14"/>
        <v>1350</v>
      </c>
      <c r="BL12" s="198">
        <f t="shared" si="14"/>
        <v>2263</v>
      </c>
      <c r="BM12" s="198">
        <f t="shared" si="14"/>
        <v>2938</v>
      </c>
      <c r="BN12" s="198">
        <f t="shared" si="14"/>
        <v>872</v>
      </c>
      <c r="BO12" s="198">
        <f t="shared" si="14"/>
        <v>6104</v>
      </c>
      <c r="BP12" s="198">
        <f t="shared" si="14"/>
        <v>1082</v>
      </c>
      <c r="BQ12" s="198">
        <f t="shared" ref="BQ12:CO12" si="15">BQ119+BQ118</f>
        <v>1546</v>
      </c>
      <c r="BR12" s="198">
        <f t="shared" si="15"/>
        <v>4565</v>
      </c>
      <c r="BS12" s="198">
        <f t="shared" si="15"/>
        <v>1605</v>
      </c>
      <c r="BT12" s="198">
        <f t="shared" si="15"/>
        <v>3763</v>
      </c>
      <c r="BU12" s="198">
        <f t="shared" si="15"/>
        <v>657</v>
      </c>
      <c r="BV12" s="198">
        <f t="shared" si="15"/>
        <v>4135</v>
      </c>
      <c r="BW12" s="198">
        <f t="shared" si="15"/>
        <v>1028</v>
      </c>
      <c r="BX12" s="198">
        <f t="shared" si="15"/>
        <v>27673</v>
      </c>
      <c r="BY12" s="198">
        <f t="shared" si="15"/>
        <v>591</v>
      </c>
      <c r="BZ12" s="198">
        <f t="shared" si="15"/>
        <v>877</v>
      </c>
      <c r="CA12" s="198">
        <f t="shared" si="15"/>
        <v>441</v>
      </c>
      <c r="CB12" s="198">
        <f t="shared" si="15"/>
        <v>1775</v>
      </c>
      <c r="CC12" s="198">
        <f t="shared" si="15"/>
        <v>5032</v>
      </c>
      <c r="CD12" s="198">
        <f t="shared" si="15"/>
        <v>723</v>
      </c>
      <c r="CE12" s="198">
        <f t="shared" si="15"/>
        <v>78977</v>
      </c>
      <c r="CF12" s="198">
        <f t="shared" si="15"/>
        <v>10200</v>
      </c>
      <c r="CG12" s="198">
        <f t="shared" si="15"/>
        <v>835</v>
      </c>
      <c r="CH12" s="198">
        <f t="shared" si="15"/>
        <v>5764</v>
      </c>
      <c r="CI12" s="198">
        <f t="shared" si="15"/>
        <v>1881</v>
      </c>
      <c r="CJ12" s="198">
        <f t="shared" si="15"/>
        <v>507</v>
      </c>
      <c r="CK12" s="198">
        <f t="shared" si="15"/>
        <v>553</v>
      </c>
      <c r="CL12" s="198">
        <f t="shared" si="15"/>
        <v>0</v>
      </c>
      <c r="CM12" s="198">
        <f t="shared" si="15"/>
        <v>2670</v>
      </c>
      <c r="CN12" s="198">
        <f t="shared" si="15"/>
        <v>2456</v>
      </c>
      <c r="CO12" s="198">
        <f t="shared" si="15"/>
        <v>1391</v>
      </c>
    </row>
    <row r="13" spans="1:98" s="125" customFormat="1" x14ac:dyDescent="0.2">
      <c r="A13" s="191" t="s">
        <v>678</v>
      </c>
      <c r="C13" s="125">
        <f>C12</f>
        <v>2006</v>
      </c>
      <c r="D13" s="198">
        <f>D120</f>
        <v>1</v>
      </c>
      <c r="E13" s="198">
        <f t="shared" ref="E13:BP13" si="16">E120</f>
        <v>0</v>
      </c>
      <c r="F13" s="198">
        <f t="shared" si="16"/>
        <v>5</v>
      </c>
      <c r="G13" s="198">
        <f t="shared" si="16"/>
        <v>0</v>
      </c>
      <c r="H13" s="198">
        <f t="shared" si="16"/>
        <v>0</v>
      </c>
      <c r="I13" s="198">
        <f t="shared" si="16"/>
        <v>0</v>
      </c>
      <c r="J13" s="198">
        <f t="shared" si="16"/>
        <v>2</v>
      </c>
      <c r="K13" s="198">
        <f t="shared" si="16"/>
        <v>3</v>
      </c>
      <c r="L13" s="198">
        <f t="shared" si="16"/>
        <v>0</v>
      </c>
      <c r="M13" s="198">
        <f t="shared" si="16"/>
        <v>0</v>
      </c>
      <c r="N13" s="198">
        <f t="shared" si="16"/>
        <v>0</v>
      </c>
      <c r="O13" s="198">
        <f t="shared" si="16"/>
        <v>2</v>
      </c>
      <c r="P13" s="198">
        <f t="shared" si="16"/>
        <v>0</v>
      </c>
      <c r="Q13" s="198">
        <f t="shared" si="16"/>
        <v>0</v>
      </c>
      <c r="R13" s="198">
        <f t="shared" si="16"/>
        <v>0</v>
      </c>
      <c r="S13" s="198">
        <f t="shared" si="16"/>
        <v>0</v>
      </c>
      <c r="T13" s="198">
        <f t="shared" si="16"/>
        <v>11</v>
      </c>
      <c r="U13" s="198">
        <f t="shared" si="16"/>
        <v>0</v>
      </c>
      <c r="V13" s="198">
        <f t="shared" si="16"/>
        <v>9</v>
      </c>
      <c r="W13" s="198">
        <f t="shared" si="16"/>
        <v>1</v>
      </c>
      <c r="X13" s="198">
        <f t="shared" si="16"/>
        <v>0</v>
      </c>
      <c r="Y13" s="198">
        <f t="shared" si="16"/>
        <v>0</v>
      </c>
      <c r="Z13" s="198">
        <f t="shared" si="16"/>
        <v>2</v>
      </c>
      <c r="AA13" s="198">
        <f t="shared" si="16"/>
        <v>0</v>
      </c>
      <c r="AB13" s="198">
        <f t="shared" si="16"/>
        <v>0</v>
      </c>
      <c r="AC13" s="198">
        <f t="shared" si="16"/>
        <v>1</v>
      </c>
      <c r="AD13" s="198">
        <f t="shared" si="16"/>
        <v>0</v>
      </c>
      <c r="AE13" s="198">
        <f t="shared" si="16"/>
        <v>0</v>
      </c>
      <c r="AF13" s="198">
        <f t="shared" si="16"/>
        <v>0</v>
      </c>
      <c r="AG13" s="198">
        <f t="shared" si="16"/>
        <v>0</v>
      </c>
      <c r="AH13" s="198">
        <f t="shared" si="16"/>
        <v>4</v>
      </c>
      <c r="AI13" s="198">
        <f t="shared" si="16"/>
        <v>0</v>
      </c>
      <c r="AJ13" s="198">
        <f t="shared" si="16"/>
        <v>0</v>
      </c>
      <c r="AK13" s="198">
        <f t="shared" si="16"/>
        <v>0</v>
      </c>
      <c r="AL13" s="198">
        <f t="shared" si="16"/>
        <v>12</v>
      </c>
      <c r="AM13" s="198">
        <f t="shared" si="16"/>
        <v>0</v>
      </c>
      <c r="AN13" s="198">
        <f t="shared" si="16"/>
        <v>1</v>
      </c>
      <c r="AO13" s="198">
        <f t="shared" si="16"/>
        <v>4</v>
      </c>
      <c r="AP13" s="198">
        <f t="shared" si="16"/>
        <v>32</v>
      </c>
      <c r="AQ13" s="198">
        <f t="shared" si="16"/>
        <v>32</v>
      </c>
      <c r="AR13" s="198">
        <f t="shared" si="16"/>
        <v>0</v>
      </c>
      <c r="AS13" s="198">
        <f t="shared" si="16"/>
        <v>11</v>
      </c>
      <c r="AT13" s="198">
        <f t="shared" si="16"/>
        <v>0</v>
      </c>
      <c r="AU13" s="198">
        <f t="shared" si="16"/>
        <v>0</v>
      </c>
      <c r="AV13" s="198">
        <f t="shared" si="16"/>
        <v>3</v>
      </c>
      <c r="AW13" s="198">
        <f t="shared" si="16"/>
        <v>4</v>
      </c>
      <c r="AX13" s="198">
        <f t="shared" si="16"/>
        <v>0</v>
      </c>
      <c r="AY13" s="198">
        <f t="shared" si="16"/>
        <v>0</v>
      </c>
      <c r="AZ13" s="198">
        <f t="shared" si="16"/>
        <v>3</v>
      </c>
      <c r="BA13" s="198">
        <f t="shared" si="16"/>
        <v>1</v>
      </c>
      <c r="BB13" s="198">
        <f t="shared" si="16"/>
        <v>0</v>
      </c>
      <c r="BC13" s="198">
        <f t="shared" si="16"/>
        <v>2</v>
      </c>
      <c r="BD13" s="198">
        <f t="shared" si="16"/>
        <v>0</v>
      </c>
      <c r="BE13" s="198">
        <f t="shared" si="16"/>
        <v>0</v>
      </c>
      <c r="BF13" s="198">
        <f t="shared" si="16"/>
        <v>0</v>
      </c>
      <c r="BG13" s="198">
        <f t="shared" si="16"/>
        <v>0</v>
      </c>
      <c r="BH13" s="198">
        <f t="shared" si="16"/>
        <v>0</v>
      </c>
      <c r="BI13" s="198">
        <f t="shared" si="16"/>
        <v>0</v>
      </c>
      <c r="BJ13" s="198">
        <f t="shared" si="16"/>
        <v>0</v>
      </c>
      <c r="BK13" s="198">
        <f t="shared" si="16"/>
        <v>0</v>
      </c>
      <c r="BL13" s="198">
        <f t="shared" si="16"/>
        <v>0</v>
      </c>
      <c r="BM13" s="198">
        <f t="shared" si="16"/>
        <v>0</v>
      </c>
      <c r="BN13" s="198">
        <f t="shared" si="16"/>
        <v>0</v>
      </c>
      <c r="BO13" s="198">
        <f t="shared" si="16"/>
        <v>1</v>
      </c>
      <c r="BP13" s="198">
        <f t="shared" si="16"/>
        <v>0</v>
      </c>
      <c r="BQ13" s="198">
        <f t="shared" ref="BQ13:CO13" si="17">BQ120</f>
        <v>0</v>
      </c>
      <c r="BR13" s="198">
        <f t="shared" si="17"/>
        <v>2</v>
      </c>
      <c r="BS13" s="198">
        <f t="shared" si="17"/>
        <v>0</v>
      </c>
      <c r="BT13" s="198">
        <f t="shared" si="17"/>
        <v>0</v>
      </c>
      <c r="BU13" s="198">
        <f t="shared" si="17"/>
        <v>0</v>
      </c>
      <c r="BV13" s="198">
        <f t="shared" si="17"/>
        <v>2</v>
      </c>
      <c r="BW13" s="198">
        <f t="shared" si="17"/>
        <v>0</v>
      </c>
      <c r="BX13" s="198">
        <f t="shared" si="17"/>
        <v>4</v>
      </c>
      <c r="BY13" s="198">
        <f t="shared" si="17"/>
        <v>0</v>
      </c>
      <c r="BZ13" s="198">
        <f t="shared" si="17"/>
        <v>0</v>
      </c>
      <c r="CA13" s="198">
        <f t="shared" si="17"/>
        <v>0</v>
      </c>
      <c r="CB13" s="198">
        <f t="shared" si="17"/>
        <v>1</v>
      </c>
      <c r="CC13" s="198">
        <f t="shared" si="17"/>
        <v>0</v>
      </c>
      <c r="CD13" s="198">
        <f t="shared" si="17"/>
        <v>1</v>
      </c>
      <c r="CE13" s="198">
        <f t="shared" si="17"/>
        <v>49</v>
      </c>
      <c r="CF13" s="198">
        <f t="shared" si="17"/>
        <v>5</v>
      </c>
      <c r="CG13" s="198">
        <f t="shared" si="17"/>
        <v>0</v>
      </c>
      <c r="CH13" s="198">
        <f t="shared" si="17"/>
        <v>0</v>
      </c>
      <c r="CI13" s="198">
        <f t="shared" si="17"/>
        <v>3</v>
      </c>
      <c r="CJ13" s="198">
        <f t="shared" si="17"/>
        <v>0</v>
      </c>
      <c r="CK13" s="198">
        <f t="shared" si="17"/>
        <v>1</v>
      </c>
      <c r="CL13" s="198">
        <f t="shared" si="17"/>
        <v>0</v>
      </c>
      <c r="CM13" s="198">
        <f t="shared" si="17"/>
        <v>0</v>
      </c>
      <c r="CN13" s="198">
        <f t="shared" si="17"/>
        <v>0</v>
      </c>
      <c r="CO13" s="198">
        <f t="shared" si="17"/>
        <v>1</v>
      </c>
    </row>
    <row r="14" spans="1:98" s="125" customFormat="1" x14ac:dyDescent="0.2">
      <c r="A14" s="246" t="s">
        <v>680</v>
      </c>
      <c r="B14" s="246" t="s">
        <v>669</v>
      </c>
      <c r="C14" s="125">
        <f t="shared" ref="C14:C34" si="18">C13</f>
        <v>2006</v>
      </c>
      <c r="D14" s="198">
        <f>D121</f>
        <v>621</v>
      </c>
      <c r="E14" s="198">
        <f t="shared" ref="E14:BP14" si="19">E121</f>
        <v>14174</v>
      </c>
      <c r="F14" s="198">
        <f t="shared" si="19"/>
        <v>9568</v>
      </c>
      <c r="G14" s="198">
        <f t="shared" si="19"/>
        <v>2640</v>
      </c>
      <c r="H14" s="198">
        <f t="shared" si="19"/>
        <v>9520</v>
      </c>
      <c r="I14" s="198">
        <f t="shared" si="19"/>
        <v>14151</v>
      </c>
      <c r="J14" s="198">
        <f t="shared" si="19"/>
        <v>2815</v>
      </c>
      <c r="K14" s="198">
        <f t="shared" si="19"/>
        <v>12201</v>
      </c>
      <c r="L14" s="198">
        <f t="shared" si="19"/>
        <v>19</v>
      </c>
      <c r="M14" s="198">
        <f t="shared" si="19"/>
        <v>2</v>
      </c>
      <c r="N14" s="198">
        <f t="shared" si="19"/>
        <v>341</v>
      </c>
      <c r="O14" s="198">
        <f t="shared" si="19"/>
        <v>10570</v>
      </c>
      <c r="P14" s="198">
        <f t="shared" si="19"/>
        <v>1</v>
      </c>
      <c r="Q14" s="198">
        <f t="shared" si="19"/>
        <v>1</v>
      </c>
      <c r="R14" s="198">
        <f t="shared" si="19"/>
        <v>1</v>
      </c>
      <c r="S14" s="198">
        <f t="shared" si="19"/>
        <v>0</v>
      </c>
      <c r="T14" s="198">
        <f t="shared" si="19"/>
        <v>23208</v>
      </c>
      <c r="U14" s="198">
        <f t="shared" si="19"/>
        <v>11</v>
      </c>
      <c r="V14" s="198">
        <f t="shared" si="19"/>
        <v>47809</v>
      </c>
      <c r="W14" s="198">
        <f t="shared" si="19"/>
        <v>2870</v>
      </c>
      <c r="X14" s="198">
        <f t="shared" si="19"/>
        <v>1016</v>
      </c>
      <c r="Y14" s="198">
        <f t="shared" si="19"/>
        <v>7279</v>
      </c>
      <c r="Z14" s="198">
        <f t="shared" si="19"/>
        <v>5742</v>
      </c>
      <c r="AA14" s="198">
        <f t="shared" si="19"/>
        <v>1006</v>
      </c>
      <c r="AB14" s="198">
        <f t="shared" si="19"/>
        <v>152</v>
      </c>
      <c r="AC14" s="198">
        <f t="shared" si="19"/>
        <v>99</v>
      </c>
      <c r="AD14" s="198">
        <f t="shared" si="19"/>
        <v>8609</v>
      </c>
      <c r="AE14" s="198">
        <f t="shared" si="19"/>
        <v>8608</v>
      </c>
      <c r="AF14" s="198">
        <f t="shared" si="19"/>
        <v>1</v>
      </c>
      <c r="AG14" s="198">
        <f t="shared" si="19"/>
        <v>2479</v>
      </c>
      <c r="AH14" s="198">
        <f t="shared" si="19"/>
        <v>12789</v>
      </c>
      <c r="AI14" s="198">
        <f t="shared" si="19"/>
        <v>2758</v>
      </c>
      <c r="AJ14" s="198">
        <f t="shared" si="19"/>
        <v>4294</v>
      </c>
      <c r="AK14" s="198">
        <f t="shared" si="19"/>
        <v>905</v>
      </c>
      <c r="AL14" s="198">
        <f t="shared" si="19"/>
        <v>52327</v>
      </c>
      <c r="AM14" s="198">
        <f t="shared" si="19"/>
        <v>362</v>
      </c>
      <c r="AN14" s="198">
        <f t="shared" si="19"/>
        <v>1</v>
      </c>
      <c r="AO14" s="198">
        <f t="shared" si="19"/>
        <v>1</v>
      </c>
      <c r="AP14" s="198">
        <f t="shared" si="19"/>
        <v>130366</v>
      </c>
      <c r="AQ14" s="198">
        <f t="shared" si="19"/>
        <v>130000</v>
      </c>
      <c r="AR14" s="198">
        <f t="shared" si="19"/>
        <v>366</v>
      </c>
      <c r="AS14" s="198">
        <f t="shared" si="19"/>
        <v>46355</v>
      </c>
      <c r="AT14" s="198">
        <f t="shared" si="19"/>
        <v>2490</v>
      </c>
      <c r="AU14" s="198">
        <f t="shared" si="19"/>
        <v>550</v>
      </c>
      <c r="AV14" s="198">
        <f t="shared" si="19"/>
        <v>5087</v>
      </c>
      <c r="AW14" s="198">
        <f t="shared" si="19"/>
        <v>21993</v>
      </c>
      <c r="AX14" s="198">
        <f t="shared" si="19"/>
        <v>2</v>
      </c>
      <c r="AY14" s="198">
        <f t="shared" si="19"/>
        <v>7</v>
      </c>
      <c r="AZ14" s="198">
        <f t="shared" si="19"/>
        <v>32802</v>
      </c>
      <c r="BA14" s="198">
        <f t="shared" si="19"/>
        <v>1958</v>
      </c>
      <c r="BB14" s="198">
        <f t="shared" si="19"/>
        <v>1523</v>
      </c>
      <c r="BC14" s="198">
        <f t="shared" si="19"/>
        <v>5301</v>
      </c>
      <c r="BD14" s="198">
        <f t="shared" si="19"/>
        <v>86</v>
      </c>
      <c r="BE14" s="198">
        <f t="shared" si="19"/>
        <v>7587</v>
      </c>
      <c r="BF14" s="198">
        <f t="shared" si="19"/>
        <v>6858</v>
      </c>
      <c r="BG14" s="198">
        <f t="shared" si="19"/>
        <v>729</v>
      </c>
      <c r="BH14" s="198">
        <f t="shared" si="19"/>
        <v>11807</v>
      </c>
      <c r="BI14" s="198">
        <f t="shared" si="19"/>
        <v>9399</v>
      </c>
      <c r="BJ14" s="198">
        <f t="shared" si="19"/>
        <v>2408</v>
      </c>
      <c r="BK14" s="198">
        <f t="shared" si="19"/>
        <v>1736</v>
      </c>
      <c r="BL14" s="198">
        <f t="shared" si="19"/>
        <v>3050</v>
      </c>
      <c r="BM14" s="198">
        <f t="shared" si="19"/>
        <v>5508</v>
      </c>
      <c r="BN14" s="198">
        <f t="shared" si="19"/>
        <v>3</v>
      </c>
      <c r="BO14" s="198">
        <f t="shared" si="19"/>
        <v>15747</v>
      </c>
      <c r="BP14" s="198">
        <f t="shared" si="19"/>
        <v>2380</v>
      </c>
      <c r="BQ14" s="198">
        <f t="shared" ref="BQ14:CO14" si="20">BQ121</f>
        <v>1</v>
      </c>
      <c r="BR14" s="198">
        <f t="shared" si="20"/>
        <v>11038</v>
      </c>
      <c r="BS14" s="198">
        <f t="shared" si="20"/>
        <v>2635</v>
      </c>
      <c r="BT14" s="198">
        <f t="shared" si="20"/>
        <v>8469</v>
      </c>
      <c r="BU14" s="198">
        <f t="shared" si="20"/>
        <v>1004</v>
      </c>
      <c r="BV14" s="198">
        <f t="shared" si="20"/>
        <v>8238</v>
      </c>
      <c r="BW14" s="198">
        <f t="shared" si="20"/>
        <v>41</v>
      </c>
      <c r="BX14" s="198">
        <f t="shared" si="20"/>
        <v>47</v>
      </c>
      <c r="BY14" s="198">
        <f t="shared" si="20"/>
        <v>1151</v>
      </c>
      <c r="BZ14" s="198">
        <f t="shared" si="20"/>
        <v>1642</v>
      </c>
      <c r="CA14" s="198">
        <f t="shared" si="20"/>
        <v>533</v>
      </c>
      <c r="CB14" s="198">
        <f t="shared" si="20"/>
        <v>4626</v>
      </c>
      <c r="CC14" s="198">
        <f t="shared" si="20"/>
        <v>12956</v>
      </c>
      <c r="CD14" s="198">
        <f t="shared" si="20"/>
        <v>2537</v>
      </c>
      <c r="CE14" s="198">
        <f t="shared" si="20"/>
        <v>159861</v>
      </c>
      <c r="CF14" s="198">
        <f t="shared" si="20"/>
        <v>25924</v>
      </c>
      <c r="CG14" s="198">
        <f t="shared" si="20"/>
        <v>2290</v>
      </c>
      <c r="CH14" s="198">
        <f t="shared" si="20"/>
        <v>12575</v>
      </c>
      <c r="CI14" s="198">
        <f t="shared" si="20"/>
        <v>6587</v>
      </c>
      <c r="CJ14" s="198">
        <f t="shared" si="20"/>
        <v>942</v>
      </c>
      <c r="CK14" s="198">
        <f t="shared" si="20"/>
        <v>1333</v>
      </c>
      <c r="CL14" s="198">
        <f t="shared" si="20"/>
        <v>0</v>
      </c>
      <c r="CM14" s="198">
        <f t="shared" si="20"/>
        <v>11</v>
      </c>
      <c r="CN14" s="198">
        <f t="shared" si="20"/>
        <v>10906</v>
      </c>
      <c r="CO14" s="198">
        <f t="shared" si="20"/>
        <v>3947</v>
      </c>
    </row>
    <row r="15" spans="1:98" s="125" customFormat="1" x14ac:dyDescent="0.2">
      <c r="A15" s="246" t="s">
        <v>681</v>
      </c>
      <c r="B15" s="246" t="s">
        <v>668</v>
      </c>
      <c r="C15" s="125">
        <f t="shared" si="18"/>
        <v>2006</v>
      </c>
      <c r="D15" s="198">
        <f>D122</f>
        <v>1</v>
      </c>
      <c r="E15" s="198">
        <f t="shared" ref="E15:BP15" si="21">E122</f>
        <v>0</v>
      </c>
      <c r="F15" s="198">
        <f t="shared" si="21"/>
        <v>526</v>
      </c>
      <c r="G15" s="198">
        <f t="shared" si="21"/>
        <v>243</v>
      </c>
      <c r="H15" s="198">
        <f t="shared" si="21"/>
        <v>788</v>
      </c>
      <c r="I15" s="198">
        <f t="shared" si="21"/>
        <v>0</v>
      </c>
      <c r="J15" s="198">
        <f t="shared" si="21"/>
        <v>0</v>
      </c>
      <c r="K15" s="198">
        <f t="shared" si="21"/>
        <v>0</v>
      </c>
      <c r="L15" s="198">
        <f t="shared" si="21"/>
        <v>7</v>
      </c>
      <c r="M15" s="198">
        <f t="shared" si="21"/>
        <v>12</v>
      </c>
      <c r="N15" s="198">
        <f t="shared" si="21"/>
        <v>24</v>
      </c>
      <c r="O15" s="198">
        <f t="shared" si="21"/>
        <v>346</v>
      </c>
      <c r="P15" s="198">
        <f t="shared" si="21"/>
        <v>122</v>
      </c>
      <c r="Q15" s="198">
        <f t="shared" si="21"/>
        <v>0</v>
      </c>
      <c r="R15" s="198">
        <f t="shared" si="21"/>
        <v>0</v>
      </c>
      <c r="S15" s="198">
        <f t="shared" si="21"/>
        <v>0</v>
      </c>
      <c r="T15" s="198">
        <f t="shared" si="21"/>
        <v>794</v>
      </c>
      <c r="U15" s="198">
        <f t="shared" si="21"/>
        <v>43</v>
      </c>
      <c r="V15" s="198">
        <f t="shared" si="21"/>
        <v>0</v>
      </c>
      <c r="W15" s="198">
        <f t="shared" si="21"/>
        <v>256</v>
      </c>
      <c r="X15" s="198">
        <f t="shared" si="21"/>
        <v>27</v>
      </c>
      <c r="Y15" s="198">
        <f t="shared" si="21"/>
        <v>334</v>
      </c>
      <c r="Z15" s="198">
        <f t="shared" si="21"/>
        <v>70</v>
      </c>
      <c r="AA15" s="198">
        <f t="shared" si="21"/>
        <v>0</v>
      </c>
      <c r="AB15" s="198">
        <f t="shared" si="21"/>
        <v>0</v>
      </c>
      <c r="AC15" s="198">
        <f t="shared" si="21"/>
        <v>0</v>
      </c>
      <c r="AD15" s="198">
        <f t="shared" si="21"/>
        <v>447</v>
      </c>
      <c r="AE15" s="198">
        <f t="shared" si="21"/>
        <v>425</v>
      </c>
      <c r="AF15" s="198">
        <f t="shared" si="21"/>
        <v>22</v>
      </c>
      <c r="AG15" s="198">
        <f t="shared" si="21"/>
        <v>0</v>
      </c>
      <c r="AH15" s="198">
        <f t="shared" si="21"/>
        <v>36</v>
      </c>
      <c r="AI15" s="198">
        <f t="shared" si="21"/>
        <v>693</v>
      </c>
      <c r="AJ15" s="198">
        <f t="shared" si="21"/>
        <v>146</v>
      </c>
      <c r="AK15" s="198">
        <f t="shared" si="21"/>
        <v>51</v>
      </c>
      <c r="AL15" s="198">
        <f t="shared" si="21"/>
        <v>368</v>
      </c>
      <c r="AM15" s="198">
        <f t="shared" si="21"/>
        <v>0</v>
      </c>
      <c r="AN15" s="198">
        <f t="shared" si="21"/>
        <v>22</v>
      </c>
      <c r="AO15" s="198">
        <f t="shared" si="21"/>
        <v>0</v>
      </c>
      <c r="AP15" s="198">
        <f t="shared" si="21"/>
        <v>25000</v>
      </c>
      <c r="AQ15" s="198">
        <f t="shared" si="21"/>
        <v>25000</v>
      </c>
      <c r="AR15" s="198">
        <f t="shared" si="21"/>
        <v>0</v>
      </c>
      <c r="AS15" s="198">
        <f t="shared" si="21"/>
        <v>0</v>
      </c>
      <c r="AT15" s="198">
        <f t="shared" si="21"/>
        <v>184</v>
      </c>
      <c r="AU15" s="198">
        <f t="shared" si="21"/>
        <v>0</v>
      </c>
      <c r="AV15" s="198">
        <f t="shared" si="21"/>
        <v>0</v>
      </c>
      <c r="AW15" s="198">
        <f t="shared" si="21"/>
        <v>0</v>
      </c>
      <c r="AX15" s="198">
        <f t="shared" si="21"/>
        <v>50</v>
      </c>
      <c r="AY15" s="198">
        <f t="shared" si="21"/>
        <v>45</v>
      </c>
      <c r="AZ15" s="198">
        <f t="shared" si="21"/>
        <v>724</v>
      </c>
      <c r="BA15" s="198">
        <f t="shared" si="21"/>
        <v>47</v>
      </c>
      <c r="BB15" s="198">
        <f t="shared" si="21"/>
        <v>22</v>
      </c>
      <c r="BC15" s="198">
        <f t="shared" si="21"/>
        <v>295</v>
      </c>
      <c r="BD15" s="198">
        <f t="shared" si="21"/>
        <v>0</v>
      </c>
      <c r="BE15" s="198">
        <f t="shared" si="21"/>
        <v>72</v>
      </c>
      <c r="BF15" s="198">
        <f t="shared" si="21"/>
        <v>67</v>
      </c>
      <c r="BG15" s="198">
        <f t="shared" si="21"/>
        <v>5</v>
      </c>
      <c r="BH15" s="198">
        <f t="shared" si="21"/>
        <v>594</v>
      </c>
      <c r="BI15" s="198">
        <f t="shared" si="21"/>
        <v>34</v>
      </c>
      <c r="BJ15" s="198">
        <f t="shared" si="21"/>
        <v>560</v>
      </c>
      <c r="BK15" s="198">
        <f t="shared" si="21"/>
        <v>66</v>
      </c>
      <c r="BL15" s="198">
        <f t="shared" si="21"/>
        <v>400</v>
      </c>
      <c r="BM15" s="198">
        <f t="shared" si="21"/>
        <v>273</v>
      </c>
      <c r="BN15" s="198">
        <f t="shared" si="21"/>
        <v>1</v>
      </c>
      <c r="BO15" s="198">
        <f t="shared" si="21"/>
        <v>205</v>
      </c>
      <c r="BP15" s="198">
        <f t="shared" si="21"/>
        <v>176</v>
      </c>
      <c r="BQ15" s="198">
        <f t="shared" ref="BQ15:CO15" si="22">BQ122</f>
        <v>19</v>
      </c>
      <c r="BR15" s="198">
        <f t="shared" si="22"/>
        <v>0</v>
      </c>
      <c r="BS15" s="198">
        <f t="shared" si="22"/>
        <v>225</v>
      </c>
      <c r="BT15" s="198">
        <f t="shared" si="22"/>
        <v>446</v>
      </c>
      <c r="BU15" s="198">
        <f t="shared" si="22"/>
        <v>16</v>
      </c>
      <c r="BV15" s="198">
        <f t="shared" si="22"/>
        <v>682</v>
      </c>
      <c r="BW15" s="198">
        <f t="shared" si="22"/>
        <v>0</v>
      </c>
      <c r="BX15" s="198">
        <f t="shared" si="22"/>
        <v>148</v>
      </c>
      <c r="BY15" s="198">
        <f t="shared" si="22"/>
        <v>0</v>
      </c>
      <c r="BZ15" s="198">
        <f t="shared" si="22"/>
        <v>67</v>
      </c>
      <c r="CA15" s="198">
        <f t="shared" si="22"/>
        <v>0</v>
      </c>
      <c r="CB15" s="198">
        <f t="shared" si="22"/>
        <v>34</v>
      </c>
      <c r="CC15" s="198">
        <f t="shared" si="22"/>
        <v>164</v>
      </c>
      <c r="CD15" s="198">
        <f t="shared" si="22"/>
        <v>89</v>
      </c>
      <c r="CE15" s="198">
        <f t="shared" si="22"/>
        <v>0</v>
      </c>
      <c r="CF15" s="198">
        <f t="shared" si="22"/>
        <v>708</v>
      </c>
      <c r="CG15" s="198">
        <f t="shared" si="22"/>
        <v>0</v>
      </c>
      <c r="CH15" s="198">
        <f t="shared" si="22"/>
        <v>0</v>
      </c>
      <c r="CI15" s="198">
        <f t="shared" si="22"/>
        <v>714</v>
      </c>
      <c r="CJ15" s="198">
        <f t="shared" si="22"/>
        <v>41</v>
      </c>
      <c r="CK15" s="198">
        <f t="shared" si="22"/>
        <v>13</v>
      </c>
      <c r="CL15" s="198">
        <f t="shared" si="22"/>
        <v>0</v>
      </c>
      <c r="CM15" s="198">
        <f t="shared" si="22"/>
        <v>6</v>
      </c>
      <c r="CN15" s="198">
        <f t="shared" si="22"/>
        <v>71</v>
      </c>
      <c r="CO15" s="198">
        <f t="shared" si="22"/>
        <v>0</v>
      </c>
    </row>
    <row r="16" spans="1:98" s="125" customFormat="1" x14ac:dyDescent="0.2">
      <c r="A16" s="125" t="s">
        <v>345</v>
      </c>
      <c r="B16" s="125" t="s">
        <v>363</v>
      </c>
      <c r="C16" s="125">
        <f t="shared" si="18"/>
        <v>2006</v>
      </c>
      <c r="D16" s="145">
        <f>D124</f>
        <v>11441922</v>
      </c>
      <c r="E16" s="145">
        <f t="shared" ref="E16:BP16" si="23">E124</f>
        <v>1478570768</v>
      </c>
      <c r="F16" s="145">
        <f t="shared" si="23"/>
        <v>1113292448</v>
      </c>
      <c r="G16" s="145">
        <f t="shared" si="23"/>
        <v>224910004</v>
      </c>
      <c r="H16" s="145">
        <f t="shared" si="23"/>
        <v>972703713</v>
      </c>
      <c r="I16" s="145">
        <f t="shared" si="23"/>
        <v>1743176663</v>
      </c>
      <c r="J16" s="145">
        <f t="shared" si="23"/>
        <v>338274830</v>
      </c>
      <c r="K16" s="145">
        <f t="shared" si="23"/>
        <v>1574603112</v>
      </c>
      <c r="L16" s="145">
        <f t="shared" si="23"/>
        <v>287341134</v>
      </c>
      <c r="M16" s="145">
        <f t="shared" si="23"/>
        <v>150448653.38999999</v>
      </c>
      <c r="N16" s="145">
        <f t="shared" si="23"/>
        <v>28375490</v>
      </c>
      <c r="O16" s="145">
        <f t="shared" si="23"/>
        <v>862524430</v>
      </c>
      <c r="P16" s="145">
        <f t="shared" si="23"/>
        <v>18539577</v>
      </c>
      <c r="Q16" s="145">
        <f t="shared" si="23"/>
        <v>29859625</v>
      </c>
      <c r="R16" s="145">
        <f t="shared" si="23"/>
        <v>7480749</v>
      </c>
      <c r="S16" s="145">
        <f t="shared" si="23"/>
        <v>195862325.56999999</v>
      </c>
      <c r="T16" s="145">
        <f t="shared" si="23"/>
        <v>899872611</v>
      </c>
      <c r="U16" s="145">
        <f t="shared" si="23"/>
        <v>75398075</v>
      </c>
      <c r="V16" s="145">
        <f t="shared" si="23"/>
        <v>8133404244</v>
      </c>
      <c r="W16" s="145">
        <f t="shared" si="23"/>
        <v>152676379</v>
      </c>
      <c r="X16" s="145">
        <f t="shared" si="23"/>
        <v>63548206</v>
      </c>
      <c r="Y16" s="145">
        <f t="shared" si="23"/>
        <v>569801532</v>
      </c>
      <c r="Z16" s="145">
        <f t="shared" si="23"/>
        <v>617899375</v>
      </c>
      <c r="AA16" s="145">
        <f t="shared" si="23"/>
        <v>82347301</v>
      </c>
      <c r="AB16" s="145">
        <f t="shared" si="23"/>
        <v>8596601</v>
      </c>
      <c r="AC16" s="145">
        <f t="shared" si="23"/>
        <v>194594892.19999999</v>
      </c>
      <c r="AD16" s="145">
        <f t="shared" si="23"/>
        <v>941826285</v>
      </c>
      <c r="AE16" s="145">
        <f t="shared" si="23"/>
        <v>884496698</v>
      </c>
      <c r="AF16" s="145">
        <f t="shared" si="23"/>
        <v>57329587</v>
      </c>
      <c r="AG16" s="145">
        <f t="shared" si="23"/>
        <v>103904686</v>
      </c>
      <c r="AH16" s="145">
        <f t="shared" si="23"/>
        <v>1631312252</v>
      </c>
      <c r="AI16" s="145">
        <f t="shared" si="23"/>
        <v>360381638</v>
      </c>
      <c r="AJ16" s="145">
        <f t="shared" si="23"/>
        <v>475893341.64999998</v>
      </c>
      <c r="AK16" s="145">
        <f t="shared" si="23"/>
        <v>115147285</v>
      </c>
      <c r="AL16" s="145">
        <f t="shared" si="23"/>
        <v>5333180389.54</v>
      </c>
      <c r="AM16" s="145">
        <f t="shared" si="23"/>
        <v>25844397.699999999</v>
      </c>
      <c r="AN16" s="145">
        <f t="shared" si="23"/>
        <v>199828713</v>
      </c>
      <c r="AO16" s="145">
        <f t="shared" si="23"/>
        <v>3843080000</v>
      </c>
      <c r="AP16" s="145">
        <f t="shared" si="23"/>
        <v>22312008992.599998</v>
      </c>
      <c r="AQ16" s="145">
        <f t="shared" si="23"/>
        <v>22295484000</v>
      </c>
      <c r="AR16" s="145">
        <f t="shared" si="23"/>
        <v>16524992.6</v>
      </c>
      <c r="AS16" s="145">
        <f t="shared" si="23"/>
        <v>7450733721</v>
      </c>
      <c r="AT16" s="145">
        <f t="shared" si="23"/>
        <v>186105147</v>
      </c>
      <c r="AU16" s="145">
        <f t="shared" si="23"/>
        <v>109125457.08</v>
      </c>
      <c r="AV16" s="145">
        <f t="shared" si="23"/>
        <v>735332929</v>
      </c>
      <c r="AW16" s="145">
        <f t="shared" si="23"/>
        <v>1969186093</v>
      </c>
      <c r="AX16" s="145">
        <f t="shared" si="23"/>
        <v>283279181</v>
      </c>
      <c r="AY16" s="145">
        <f t="shared" si="23"/>
        <v>124906021</v>
      </c>
      <c r="AZ16" s="145">
        <f t="shared" si="23"/>
        <v>3356779315</v>
      </c>
      <c r="BA16" s="145">
        <f t="shared" si="23"/>
        <v>203783359</v>
      </c>
      <c r="BB16" s="145">
        <f t="shared" si="23"/>
        <v>225495203</v>
      </c>
      <c r="BC16" s="145">
        <f t="shared" si="23"/>
        <v>640893665</v>
      </c>
      <c r="BD16" s="145">
        <f t="shared" si="23"/>
        <v>0</v>
      </c>
      <c r="BE16" s="145">
        <f t="shared" si="23"/>
        <v>356262160</v>
      </c>
      <c r="BF16" s="145">
        <f t="shared" si="23"/>
        <v>319707807</v>
      </c>
      <c r="BG16" s="145">
        <f t="shared" si="23"/>
        <v>36554353</v>
      </c>
      <c r="BH16" s="145">
        <f t="shared" si="23"/>
        <v>1267613270</v>
      </c>
      <c r="BI16" s="145">
        <f t="shared" si="23"/>
        <v>910529068</v>
      </c>
      <c r="BJ16" s="145">
        <f t="shared" si="23"/>
        <v>357084202</v>
      </c>
      <c r="BK16" s="145">
        <f t="shared" si="23"/>
        <v>176186452</v>
      </c>
      <c r="BL16" s="145">
        <f t="shared" si="23"/>
        <v>381325254</v>
      </c>
      <c r="BM16" s="145">
        <f t="shared" si="23"/>
        <v>560230800</v>
      </c>
      <c r="BN16" s="145">
        <f t="shared" si="23"/>
        <v>136197737.00999999</v>
      </c>
      <c r="BO16" s="145">
        <f t="shared" si="23"/>
        <v>1575176317</v>
      </c>
      <c r="BP16" s="145">
        <f t="shared" si="23"/>
        <v>242028651</v>
      </c>
      <c r="BQ16" s="145">
        <f t="shared" ref="BQ16:CO16" si="24">BQ124</f>
        <v>320376795</v>
      </c>
      <c r="BR16" s="145">
        <f t="shared" si="24"/>
        <v>1107170264</v>
      </c>
      <c r="BS16" s="145">
        <f t="shared" si="24"/>
        <v>193210045.66999999</v>
      </c>
      <c r="BT16" s="145">
        <f t="shared" si="24"/>
        <v>697140805</v>
      </c>
      <c r="BU16" s="145">
        <f t="shared" si="24"/>
        <v>85636750.729999989</v>
      </c>
      <c r="BV16" s="145">
        <f t="shared" si="24"/>
        <v>810188267</v>
      </c>
      <c r="BW16" s="145">
        <f t="shared" si="24"/>
        <v>196628566</v>
      </c>
      <c r="BX16" s="145">
        <f t="shared" si="24"/>
        <v>6744270641</v>
      </c>
      <c r="BY16" s="145">
        <f t="shared" si="24"/>
        <v>97310234</v>
      </c>
      <c r="BZ16" s="145">
        <f t="shared" si="24"/>
        <v>67020068</v>
      </c>
      <c r="CA16" s="145">
        <f t="shared" si="24"/>
        <v>92077783</v>
      </c>
      <c r="CB16" s="145">
        <f t="shared" si="24"/>
        <v>367218614</v>
      </c>
      <c r="CC16" s="145">
        <f t="shared" si="24"/>
        <v>1040012689</v>
      </c>
      <c r="CD16" s="145">
        <f t="shared" si="24"/>
        <v>229230519.68000001</v>
      </c>
      <c r="CE16" s="145">
        <f t="shared" si="24"/>
        <v>25527304675</v>
      </c>
      <c r="CF16" s="145">
        <f t="shared" si="24"/>
        <v>2532414193</v>
      </c>
      <c r="CG16" s="145">
        <f t="shared" si="24"/>
        <v>105889143.48</v>
      </c>
      <c r="CH16" s="145">
        <f t="shared" si="24"/>
        <v>1321845279</v>
      </c>
      <c r="CI16" s="145">
        <f t="shared" si="24"/>
        <v>490692769</v>
      </c>
      <c r="CJ16" s="145">
        <f t="shared" si="24"/>
        <v>94367252</v>
      </c>
      <c r="CK16" s="145">
        <f t="shared" si="24"/>
        <v>147392539</v>
      </c>
      <c r="CL16" s="145">
        <f t="shared" si="24"/>
        <v>0</v>
      </c>
      <c r="CM16" s="145">
        <f t="shared" si="24"/>
        <v>456146506</v>
      </c>
      <c r="CN16" s="145">
        <f t="shared" si="24"/>
        <v>857623947</v>
      </c>
      <c r="CO16" s="145">
        <f t="shared" si="24"/>
        <v>407408088</v>
      </c>
    </row>
    <row r="17" spans="1:93" s="125" customFormat="1" x14ac:dyDescent="0.2">
      <c r="A17" s="125" t="s">
        <v>353</v>
      </c>
      <c r="B17" s="125" t="s">
        <v>364</v>
      </c>
      <c r="C17" s="125">
        <f t="shared" si="18"/>
        <v>2006</v>
      </c>
      <c r="D17" s="145">
        <f>D125</f>
        <v>11441922</v>
      </c>
      <c r="E17" s="145">
        <f t="shared" ref="E17:BP17" si="25">E125</f>
        <v>530557254</v>
      </c>
      <c r="F17" s="145">
        <f t="shared" si="25"/>
        <v>261470152</v>
      </c>
      <c r="G17" s="145">
        <f t="shared" si="25"/>
        <v>79563205</v>
      </c>
      <c r="H17" s="145">
        <f t="shared" si="25"/>
        <v>284501278</v>
      </c>
      <c r="I17" s="145">
        <f t="shared" si="25"/>
        <v>551419663</v>
      </c>
      <c r="J17" s="145">
        <f t="shared" si="25"/>
        <v>110110859</v>
      </c>
      <c r="K17" s="145">
        <f t="shared" si="25"/>
        <v>389897758</v>
      </c>
      <c r="L17" s="145">
        <f t="shared" si="25"/>
        <v>114433846</v>
      </c>
      <c r="M17" s="145">
        <f t="shared" si="25"/>
        <v>44421203</v>
      </c>
      <c r="N17" s="145">
        <f t="shared" si="25"/>
        <v>14654854</v>
      </c>
      <c r="O17" s="145">
        <f t="shared" si="25"/>
        <v>239607514</v>
      </c>
      <c r="P17" s="145">
        <f t="shared" si="25"/>
        <v>12656005</v>
      </c>
      <c r="Q17" s="145">
        <f t="shared" si="25"/>
        <v>19799972</v>
      </c>
      <c r="R17" s="145">
        <f t="shared" si="25"/>
        <v>4091958</v>
      </c>
      <c r="S17" s="145">
        <f t="shared" si="25"/>
        <v>91182112</v>
      </c>
      <c r="T17" s="145">
        <f t="shared" si="25"/>
        <v>655143475</v>
      </c>
      <c r="U17" s="145">
        <f t="shared" si="25"/>
        <v>29259859</v>
      </c>
      <c r="V17" s="145">
        <f t="shared" si="25"/>
        <v>1603332097</v>
      </c>
      <c r="W17" s="145">
        <f t="shared" si="25"/>
        <v>116103693</v>
      </c>
      <c r="X17" s="145">
        <f t="shared" si="25"/>
        <v>32486898</v>
      </c>
      <c r="Y17" s="145">
        <f t="shared" si="25"/>
        <v>284492550</v>
      </c>
      <c r="Z17" s="145">
        <f t="shared" si="25"/>
        <v>142060467</v>
      </c>
      <c r="AA17" s="145">
        <f t="shared" si="25"/>
        <v>38401315</v>
      </c>
      <c r="AB17" s="145">
        <f t="shared" si="25"/>
        <v>5683369</v>
      </c>
      <c r="AC17" s="145">
        <f t="shared" si="25"/>
        <v>91383635.700000003</v>
      </c>
      <c r="AD17" s="145">
        <f t="shared" si="25"/>
        <v>397678409</v>
      </c>
      <c r="AE17" s="145">
        <f t="shared" si="25"/>
        <v>369998923</v>
      </c>
      <c r="AF17" s="145">
        <f t="shared" si="25"/>
        <v>27679486</v>
      </c>
      <c r="AG17" s="145">
        <f t="shared" si="25"/>
        <v>85590583</v>
      </c>
      <c r="AH17" s="145">
        <f t="shared" si="25"/>
        <v>357495622</v>
      </c>
      <c r="AI17" s="145">
        <f t="shared" si="25"/>
        <v>172359424</v>
      </c>
      <c r="AJ17" s="145">
        <f t="shared" si="25"/>
        <v>200925506</v>
      </c>
      <c r="AK17" s="145">
        <f t="shared" si="25"/>
        <v>26681677</v>
      </c>
      <c r="AL17" s="145">
        <f t="shared" si="25"/>
        <v>1654664050</v>
      </c>
      <c r="AM17" s="145">
        <f t="shared" si="25"/>
        <v>15223722.98</v>
      </c>
      <c r="AN17" s="145">
        <f t="shared" si="25"/>
        <v>54802923</v>
      </c>
      <c r="AO17" s="145">
        <f t="shared" si="25"/>
        <v>1075118931</v>
      </c>
      <c r="AP17" s="145">
        <f t="shared" si="25"/>
        <v>12237925130.4</v>
      </c>
      <c r="AQ17" s="145">
        <f t="shared" si="25"/>
        <v>12228866000</v>
      </c>
      <c r="AR17" s="145">
        <f t="shared" si="25"/>
        <v>9059130.4000000004</v>
      </c>
      <c r="AS17" s="145">
        <f t="shared" si="25"/>
        <v>2226415669</v>
      </c>
      <c r="AT17" s="145">
        <f t="shared" si="25"/>
        <v>157140654</v>
      </c>
      <c r="AU17" s="145">
        <f t="shared" si="25"/>
        <v>39159512.600000001</v>
      </c>
      <c r="AV17" s="145">
        <f t="shared" si="25"/>
        <v>200214258</v>
      </c>
      <c r="AW17" s="145">
        <f t="shared" si="25"/>
        <v>644108007</v>
      </c>
      <c r="AX17" s="145">
        <f t="shared" si="25"/>
        <v>67942208</v>
      </c>
      <c r="AY17" s="145">
        <f t="shared" si="25"/>
        <v>78930880</v>
      </c>
      <c r="AZ17" s="145">
        <f t="shared" si="25"/>
        <v>1088755114</v>
      </c>
      <c r="BA17" s="145">
        <f t="shared" si="25"/>
        <v>57128547</v>
      </c>
      <c r="BB17" s="145">
        <f t="shared" si="25"/>
        <v>46734088</v>
      </c>
      <c r="BC17" s="145">
        <f t="shared" si="25"/>
        <v>197466598</v>
      </c>
      <c r="BD17" s="145">
        <f t="shared" si="25"/>
        <v>0</v>
      </c>
      <c r="BE17" s="145">
        <f t="shared" si="25"/>
        <v>262995579</v>
      </c>
      <c r="BF17" s="145">
        <f t="shared" si="25"/>
        <v>231442383</v>
      </c>
      <c r="BG17" s="145">
        <f t="shared" si="25"/>
        <v>31553196</v>
      </c>
      <c r="BH17" s="145">
        <f t="shared" si="25"/>
        <v>449386643</v>
      </c>
      <c r="BI17" s="145">
        <f t="shared" si="25"/>
        <v>272992006</v>
      </c>
      <c r="BJ17" s="145">
        <f t="shared" si="25"/>
        <v>176394637</v>
      </c>
      <c r="BK17" s="145">
        <f t="shared" si="25"/>
        <v>63805148</v>
      </c>
      <c r="BL17" s="145">
        <f t="shared" si="25"/>
        <v>139960236</v>
      </c>
      <c r="BM17" s="145">
        <f t="shared" si="25"/>
        <v>207199584</v>
      </c>
      <c r="BN17" s="145">
        <f t="shared" si="25"/>
        <v>43040213.979999997</v>
      </c>
      <c r="BO17" s="145">
        <f t="shared" si="25"/>
        <v>569566301</v>
      </c>
      <c r="BP17" s="145">
        <f t="shared" si="25"/>
        <v>79376454</v>
      </c>
      <c r="BQ17" s="145">
        <f t="shared" ref="BQ17:CO17" si="26">BQ125</f>
        <v>108206276</v>
      </c>
      <c r="BR17" s="145">
        <f t="shared" si="26"/>
        <v>465431095</v>
      </c>
      <c r="BS17" s="145">
        <f t="shared" si="26"/>
        <v>75536829</v>
      </c>
      <c r="BT17" s="145">
        <f t="shared" si="26"/>
        <v>335395539</v>
      </c>
      <c r="BU17" s="145">
        <f t="shared" si="26"/>
        <v>33103725.27</v>
      </c>
      <c r="BV17" s="145">
        <f t="shared" si="26"/>
        <v>290645501</v>
      </c>
      <c r="BW17" s="145">
        <f t="shared" si="26"/>
        <v>63748755</v>
      </c>
      <c r="BX17" s="145">
        <f t="shared" si="26"/>
        <v>2003371840</v>
      </c>
      <c r="BY17" s="145">
        <f t="shared" si="26"/>
        <v>30640237</v>
      </c>
      <c r="BZ17" s="145">
        <f t="shared" si="26"/>
        <v>44343815</v>
      </c>
      <c r="CA17" s="145">
        <f t="shared" si="26"/>
        <v>31452628</v>
      </c>
      <c r="CB17" s="145">
        <f t="shared" si="26"/>
        <v>113523979</v>
      </c>
      <c r="CC17" s="145">
        <f t="shared" si="26"/>
        <v>346415246</v>
      </c>
      <c r="CD17" s="145">
        <f t="shared" si="26"/>
        <v>52306081.219999999</v>
      </c>
      <c r="CE17" s="145">
        <f t="shared" si="26"/>
        <v>5351746739</v>
      </c>
      <c r="CF17" s="145">
        <f t="shared" si="26"/>
        <v>929432918</v>
      </c>
      <c r="CG17" s="145">
        <f t="shared" si="26"/>
        <v>73495682.299999997</v>
      </c>
      <c r="CH17" s="145">
        <f t="shared" si="26"/>
        <v>391947018</v>
      </c>
      <c r="CI17" s="145">
        <f t="shared" si="26"/>
        <v>169952289</v>
      </c>
      <c r="CJ17" s="145">
        <f t="shared" si="26"/>
        <v>25536958</v>
      </c>
      <c r="CK17" s="145">
        <f t="shared" si="26"/>
        <v>27222139</v>
      </c>
      <c r="CL17" s="145">
        <f t="shared" si="26"/>
        <v>0</v>
      </c>
      <c r="CM17" s="145">
        <f t="shared" si="26"/>
        <v>207243931</v>
      </c>
      <c r="CN17" s="145">
        <f t="shared" si="26"/>
        <v>337897948</v>
      </c>
      <c r="CO17" s="145">
        <f t="shared" si="26"/>
        <v>104833112</v>
      </c>
    </row>
    <row r="18" spans="1:93" s="125" customFormat="1" x14ac:dyDescent="0.2">
      <c r="A18" s="125" t="s">
        <v>656</v>
      </c>
      <c r="C18" s="125">
        <f t="shared" si="18"/>
        <v>2006</v>
      </c>
      <c r="D18" s="198">
        <f t="shared" ref="D18:BO18" si="27">D126+D127</f>
        <v>0</v>
      </c>
      <c r="E18" s="198">
        <f t="shared" si="27"/>
        <v>937360428</v>
      </c>
      <c r="F18" s="198">
        <f t="shared" si="27"/>
        <v>507337796</v>
      </c>
      <c r="G18" s="198">
        <f t="shared" si="27"/>
        <v>145133733</v>
      </c>
      <c r="H18" s="198">
        <f t="shared" si="27"/>
        <v>680671928</v>
      </c>
      <c r="I18" s="198">
        <f t="shared" si="27"/>
        <v>1182280000</v>
      </c>
      <c r="J18" s="198">
        <f t="shared" si="27"/>
        <v>134335263</v>
      </c>
      <c r="K18" s="198">
        <f t="shared" si="27"/>
        <v>924172626</v>
      </c>
      <c r="L18" s="198">
        <f t="shared" si="27"/>
        <v>169755361</v>
      </c>
      <c r="M18" s="198">
        <f t="shared" si="27"/>
        <v>104851041</v>
      </c>
      <c r="N18" s="198">
        <f t="shared" si="27"/>
        <v>13456323</v>
      </c>
      <c r="O18" s="198">
        <f t="shared" si="27"/>
        <v>561116338</v>
      </c>
      <c r="P18" s="198">
        <f t="shared" si="27"/>
        <v>5883572</v>
      </c>
      <c r="Q18" s="198">
        <f t="shared" si="27"/>
        <v>9670245</v>
      </c>
      <c r="R18" s="198">
        <f t="shared" si="27"/>
        <v>3316831</v>
      </c>
      <c r="S18" s="198">
        <f t="shared" si="27"/>
        <v>104680213.56999999</v>
      </c>
      <c r="T18" s="198">
        <f t="shared" si="27"/>
        <v>244729136</v>
      </c>
      <c r="U18" s="198">
        <f t="shared" si="27"/>
        <v>45502520</v>
      </c>
      <c r="V18" s="198">
        <f t="shared" si="27"/>
        <v>5510050967</v>
      </c>
      <c r="W18" s="198">
        <f t="shared" si="27"/>
        <v>36572686</v>
      </c>
      <c r="X18" s="198">
        <f t="shared" si="27"/>
        <v>30450548</v>
      </c>
      <c r="Y18" s="198">
        <f t="shared" si="27"/>
        <v>278903792</v>
      </c>
      <c r="Z18" s="198">
        <f t="shared" si="27"/>
        <v>412295402</v>
      </c>
      <c r="AA18" s="198">
        <f t="shared" si="27"/>
        <v>42879081</v>
      </c>
      <c r="AB18" s="198">
        <f t="shared" si="27"/>
        <v>2812411</v>
      </c>
      <c r="AC18" s="198">
        <f t="shared" si="27"/>
        <v>69463685.400000006</v>
      </c>
      <c r="AD18" s="198">
        <f t="shared" si="27"/>
        <v>535059474</v>
      </c>
      <c r="AE18" s="198">
        <f t="shared" si="27"/>
        <v>506187273</v>
      </c>
      <c r="AF18" s="198">
        <f t="shared" si="27"/>
        <v>28872201</v>
      </c>
      <c r="AG18" s="198">
        <f t="shared" si="27"/>
        <v>18314103</v>
      </c>
      <c r="AH18" s="198">
        <f t="shared" si="27"/>
        <v>1002819392</v>
      </c>
      <c r="AI18" s="198">
        <f t="shared" si="27"/>
        <v>185282283</v>
      </c>
      <c r="AJ18" s="198">
        <f t="shared" si="27"/>
        <v>271457391</v>
      </c>
      <c r="AK18" s="198">
        <f t="shared" si="27"/>
        <v>87318533</v>
      </c>
      <c r="AL18" s="198">
        <f t="shared" si="27"/>
        <v>2565684926</v>
      </c>
      <c r="AM18" s="198">
        <f t="shared" si="27"/>
        <v>10268965.720000001</v>
      </c>
      <c r="AN18" s="198">
        <f t="shared" si="27"/>
        <v>108763626</v>
      </c>
      <c r="AO18" s="198">
        <f t="shared" si="27"/>
        <v>2403597428</v>
      </c>
      <c r="AP18" s="198">
        <f t="shared" si="27"/>
        <v>8248826036</v>
      </c>
      <c r="AQ18" s="198">
        <f t="shared" si="27"/>
        <v>8241631000</v>
      </c>
      <c r="AR18" s="198">
        <f t="shared" si="27"/>
        <v>7195036</v>
      </c>
      <c r="AS18" s="198">
        <f t="shared" si="27"/>
        <v>4533138353</v>
      </c>
      <c r="AT18" s="198">
        <f t="shared" si="27"/>
        <v>28964493</v>
      </c>
      <c r="AU18" s="198">
        <f t="shared" si="27"/>
        <v>68402800.810000002</v>
      </c>
      <c r="AV18" s="198">
        <f t="shared" si="27"/>
        <v>377083707</v>
      </c>
      <c r="AW18" s="198">
        <f t="shared" si="27"/>
        <v>1126359319</v>
      </c>
      <c r="AX18" s="198">
        <f t="shared" si="27"/>
        <v>213381240</v>
      </c>
      <c r="AY18" s="198">
        <f t="shared" si="27"/>
        <v>45933794</v>
      </c>
      <c r="AZ18" s="198">
        <f t="shared" si="27"/>
        <v>2018659780</v>
      </c>
      <c r="BA18" s="198">
        <f t="shared" si="27"/>
        <v>108468893</v>
      </c>
      <c r="BB18" s="198">
        <f t="shared" si="27"/>
        <v>177618443</v>
      </c>
      <c r="BC18" s="198">
        <f t="shared" si="27"/>
        <v>348613782</v>
      </c>
      <c r="BD18" s="198">
        <f t="shared" si="27"/>
        <v>0</v>
      </c>
      <c r="BE18" s="198">
        <f t="shared" si="27"/>
        <v>93266581</v>
      </c>
      <c r="BF18" s="198">
        <f t="shared" si="27"/>
        <v>88265424</v>
      </c>
      <c r="BG18" s="198">
        <f t="shared" si="27"/>
        <v>5001157</v>
      </c>
      <c r="BH18" s="198">
        <f t="shared" si="27"/>
        <v>809188538</v>
      </c>
      <c r="BI18" s="198">
        <f t="shared" si="27"/>
        <v>630895924</v>
      </c>
      <c r="BJ18" s="198">
        <f t="shared" si="27"/>
        <v>178292614</v>
      </c>
      <c r="BK18" s="198">
        <f t="shared" si="27"/>
        <v>111101732</v>
      </c>
      <c r="BL18" s="198">
        <f t="shared" si="27"/>
        <v>237962119</v>
      </c>
      <c r="BM18" s="198">
        <f t="shared" si="27"/>
        <v>349174613</v>
      </c>
      <c r="BN18" s="198">
        <f t="shared" si="27"/>
        <v>91314990.030000001</v>
      </c>
      <c r="BO18" s="198">
        <f t="shared" si="27"/>
        <v>994238859</v>
      </c>
      <c r="BP18" s="198">
        <f t="shared" ref="BP18:CO18" si="28">BP126+BP127</f>
        <v>160927606</v>
      </c>
      <c r="BQ18" s="198">
        <f t="shared" si="28"/>
        <v>209218547</v>
      </c>
      <c r="BR18" s="198">
        <f t="shared" si="28"/>
        <v>572719314</v>
      </c>
      <c r="BS18" s="198">
        <f t="shared" si="28"/>
        <v>116088912.03</v>
      </c>
      <c r="BT18" s="198">
        <f t="shared" si="28"/>
        <v>353865433</v>
      </c>
      <c r="BU18" s="198">
        <f t="shared" si="28"/>
        <v>51649271.370000005</v>
      </c>
      <c r="BV18" s="198">
        <f t="shared" si="28"/>
        <v>448765064</v>
      </c>
      <c r="BW18" s="198">
        <f t="shared" si="28"/>
        <v>131007820</v>
      </c>
      <c r="BX18" s="198">
        <f t="shared" si="28"/>
        <v>4428877085</v>
      </c>
      <c r="BY18" s="198">
        <f t="shared" si="28"/>
        <v>65574034</v>
      </c>
      <c r="BZ18" s="198">
        <f t="shared" si="28"/>
        <v>22573648</v>
      </c>
      <c r="CA18" s="198">
        <f t="shared" si="28"/>
        <v>60136389</v>
      </c>
      <c r="CB18" s="198">
        <f t="shared" si="28"/>
        <v>213663545</v>
      </c>
      <c r="CC18" s="198">
        <f t="shared" si="28"/>
        <v>681186819</v>
      </c>
      <c r="CD18" s="198">
        <f t="shared" si="28"/>
        <v>155771734.81</v>
      </c>
      <c r="CE18" s="198">
        <f t="shared" si="28"/>
        <v>17477633086</v>
      </c>
      <c r="CF18" s="198">
        <f t="shared" si="28"/>
        <v>1357636128</v>
      </c>
      <c r="CG18" s="198">
        <f t="shared" si="28"/>
        <v>31661530.810000002</v>
      </c>
      <c r="CH18" s="198">
        <f t="shared" si="28"/>
        <v>922560313</v>
      </c>
      <c r="CI18" s="198">
        <f t="shared" si="28"/>
        <v>210297358</v>
      </c>
      <c r="CJ18" s="198">
        <f t="shared" si="28"/>
        <v>68059736.400000006</v>
      </c>
      <c r="CK18" s="198">
        <f t="shared" si="28"/>
        <v>56545314</v>
      </c>
      <c r="CL18" s="198">
        <f t="shared" si="28"/>
        <v>0</v>
      </c>
      <c r="CM18" s="198">
        <f t="shared" si="28"/>
        <v>243567288</v>
      </c>
      <c r="CN18" s="198">
        <f t="shared" si="28"/>
        <v>511216232</v>
      </c>
      <c r="CO18" s="198">
        <f t="shared" si="28"/>
        <v>277165755</v>
      </c>
    </row>
    <row r="19" spans="1:93" s="125" customFormat="1" x14ac:dyDescent="0.2">
      <c r="A19" s="125" t="s">
        <v>679</v>
      </c>
      <c r="C19" s="125">
        <f t="shared" si="18"/>
        <v>2006</v>
      </c>
      <c r="D19" s="198">
        <f>D128</f>
        <v>0</v>
      </c>
      <c r="E19" s="198">
        <f t="shared" ref="E19:BP19" si="29">E128</f>
        <v>0</v>
      </c>
      <c r="F19" s="198">
        <f t="shared" si="29"/>
        <v>335399225</v>
      </c>
      <c r="G19" s="198">
        <f t="shared" si="29"/>
        <v>0</v>
      </c>
      <c r="H19" s="198">
        <f t="shared" si="29"/>
        <v>0</v>
      </c>
      <c r="I19" s="198">
        <f t="shared" si="29"/>
        <v>0</v>
      </c>
      <c r="J19" s="198">
        <f t="shared" si="29"/>
        <v>91431798</v>
      </c>
      <c r="K19" s="198">
        <f t="shared" si="29"/>
        <v>251327100</v>
      </c>
      <c r="L19" s="198">
        <f t="shared" si="29"/>
        <v>0</v>
      </c>
      <c r="M19" s="198">
        <f t="shared" si="29"/>
        <v>0</v>
      </c>
      <c r="N19" s="198">
        <f t="shared" si="29"/>
        <v>0</v>
      </c>
      <c r="O19" s="198">
        <f t="shared" si="29"/>
        <v>54726070</v>
      </c>
      <c r="P19" s="198">
        <f t="shared" si="29"/>
        <v>0</v>
      </c>
      <c r="Q19" s="198">
        <f t="shared" si="29"/>
        <v>0</v>
      </c>
      <c r="R19" s="198">
        <f t="shared" si="29"/>
        <v>0</v>
      </c>
      <c r="S19" s="198">
        <f t="shared" si="29"/>
        <v>0</v>
      </c>
      <c r="T19" s="198">
        <f t="shared" si="29"/>
        <v>0</v>
      </c>
      <c r="U19" s="198">
        <f t="shared" si="29"/>
        <v>0</v>
      </c>
      <c r="V19" s="198">
        <f t="shared" si="29"/>
        <v>980065806</v>
      </c>
      <c r="W19" s="198">
        <f t="shared" si="29"/>
        <v>0</v>
      </c>
      <c r="X19" s="198">
        <f t="shared" si="29"/>
        <v>0</v>
      </c>
      <c r="Y19" s="198">
        <f t="shared" si="29"/>
        <v>0</v>
      </c>
      <c r="Z19" s="198">
        <f t="shared" si="29"/>
        <v>59612933</v>
      </c>
      <c r="AA19" s="198">
        <f t="shared" si="29"/>
        <v>0</v>
      </c>
      <c r="AB19" s="198">
        <f t="shared" si="29"/>
        <v>0</v>
      </c>
      <c r="AC19" s="198">
        <f t="shared" si="29"/>
        <v>32604905.699999999</v>
      </c>
      <c r="AD19" s="198">
        <f t="shared" si="29"/>
        <v>0</v>
      </c>
      <c r="AE19" s="198">
        <f t="shared" si="29"/>
        <v>0</v>
      </c>
      <c r="AF19" s="198">
        <f t="shared" si="29"/>
        <v>0</v>
      </c>
      <c r="AG19" s="198">
        <f t="shared" si="29"/>
        <v>0</v>
      </c>
      <c r="AH19" s="198">
        <f t="shared" si="29"/>
        <v>261816874</v>
      </c>
      <c r="AI19" s="198">
        <f t="shared" si="29"/>
        <v>0</v>
      </c>
      <c r="AJ19" s="198">
        <f t="shared" si="29"/>
        <v>0</v>
      </c>
      <c r="AK19" s="198">
        <f t="shared" si="29"/>
        <v>0</v>
      </c>
      <c r="AL19" s="198">
        <f t="shared" si="29"/>
        <v>1072361748</v>
      </c>
      <c r="AM19" s="198">
        <f t="shared" si="29"/>
        <v>0</v>
      </c>
      <c r="AN19" s="198">
        <f t="shared" si="29"/>
        <v>35056264</v>
      </c>
      <c r="AO19" s="198">
        <f t="shared" si="29"/>
        <v>340579142</v>
      </c>
      <c r="AP19" s="198">
        <f t="shared" si="29"/>
        <v>1686286000</v>
      </c>
      <c r="AQ19" s="198">
        <f t="shared" si="29"/>
        <v>1686286000</v>
      </c>
      <c r="AR19" s="198">
        <f t="shared" si="29"/>
        <v>0</v>
      </c>
      <c r="AS19" s="198">
        <f t="shared" si="29"/>
        <v>654954633</v>
      </c>
      <c r="AT19" s="198">
        <f t="shared" si="29"/>
        <v>0</v>
      </c>
      <c r="AU19" s="198">
        <f t="shared" si="29"/>
        <v>0</v>
      </c>
      <c r="AV19" s="198">
        <f t="shared" si="29"/>
        <v>153944335</v>
      </c>
      <c r="AW19" s="198">
        <f t="shared" si="29"/>
        <v>182940271</v>
      </c>
      <c r="AX19" s="198">
        <f t="shared" si="29"/>
        <v>0</v>
      </c>
      <c r="AY19" s="198">
        <f t="shared" si="29"/>
        <v>0</v>
      </c>
      <c r="AZ19" s="198">
        <f t="shared" si="29"/>
        <v>226248150</v>
      </c>
      <c r="BA19" s="198">
        <f t="shared" si="29"/>
        <v>36694467</v>
      </c>
      <c r="BB19" s="198">
        <f t="shared" si="29"/>
        <v>0</v>
      </c>
      <c r="BC19" s="198">
        <f t="shared" si="29"/>
        <v>90399607</v>
      </c>
      <c r="BD19" s="198">
        <f t="shared" si="29"/>
        <v>0</v>
      </c>
      <c r="BE19" s="198">
        <f t="shared" si="29"/>
        <v>0</v>
      </c>
      <c r="BF19" s="198">
        <f t="shared" si="29"/>
        <v>0</v>
      </c>
      <c r="BG19" s="198">
        <f t="shared" si="29"/>
        <v>0</v>
      </c>
      <c r="BH19" s="198">
        <f t="shared" si="29"/>
        <v>0</v>
      </c>
      <c r="BI19" s="198">
        <f t="shared" si="29"/>
        <v>0</v>
      </c>
      <c r="BJ19" s="198">
        <f t="shared" si="29"/>
        <v>0</v>
      </c>
      <c r="BK19" s="198">
        <f t="shared" si="29"/>
        <v>0</v>
      </c>
      <c r="BL19" s="198">
        <f t="shared" si="29"/>
        <v>0</v>
      </c>
      <c r="BM19" s="198">
        <f t="shared" si="29"/>
        <v>0</v>
      </c>
      <c r="BN19" s="198">
        <f t="shared" si="29"/>
        <v>0</v>
      </c>
      <c r="BO19" s="198">
        <f t="shared" si="29"/>
        <v>0</v>
      </c>
      <c r="BP19" s="198">
        <f t="shared" si="29"/>
        <v>0</v>
      </c>
      <c r="BQ19" s="198">
        <f t="shared" ref="BQ19:CO19" si="30">BQ128</f>
        <v>0</v>
      </c>
      <c r="BR19" s="198">
        <f t="shared" si="30"/>
        <v>59641741</v>
      </c>
      <c r="BS19" s="198">
        <f t="shared" si="30"/>
        <v>0</v>
      </c>
      <c r="BT19" s="198">
        <f t="shared" si="30"/>
        <v>0</v>
      </c>
      <c r="BU19" s="198">
        <f t="shared" si="30"/>
        <v>0</v>
      </c>
      <c r="BV19" s="198">
        <f t="shared" si="30"/>
        <v>63402525</v>
      </c>
      <c r="BW19" s="198">
        <f t="shared" si="30"/>
        <v>0</v>
      </c>
      <c r="BX19" s="198">
        <f t="shared" si="30"/>
        <v>271206836</v>
      </c>
      <c r="BY19" s="198">
        <f t="shared" si="30"/>
        <v>0</v>
      </c>
      <c r="BZ19" s="198">
        <f t="shared" si="30"/>
        <v>0</v>
      </c>
      <c r="CA19" s="198">
        <f t="shared" si="30"/>
        <v>0</v>
      </c>
      <c r="CB19" s="198">
        <f t="shared" si="30"/>
        <v>36937199</v>
      </c>
      <c r="CC19" s="198">
        <f t="shared" si="30"/>
        <v>0</v>
      </c>
      <c r="CD19" s="198">
        <f t="shared" si="30"/>
        <v>19595364.489999998</v>
      </c>
      <c r="CE19" s="198">
        <f t="shared" si="30"/>
        <v>2592278433</v>
      </c>
      <c r="CF19" s="198">
        <f t="shared" si="30"/>
        <v>225467391</v>
      </c>
      <c r="CG19" s="198">
        <f t="shared" si="30"/>
        <v>0</v>
      </c>
      <c r="CH19" s="198">
        <f t="shared" si="30"/>
        <v>0</v>
      </c>
      <c r="CI19" s="198">
        <f t="shared" si="30"/>
        <v>104439982</v>
      </c>
      <c r="CJ19" s="198">
        <f t="shared" si="30"/>
        <v>0</v>
      </c>
      <c r="CK19" s="198">
        <f t="shared" si="30"/>
        <v>62522031</v>
      </c>
      <c r="CL19" s="198">
        <f t="shared" si="30"/>
        <v>0</v>
      </c>
      <c r="CM19" s="198">
        <f t="shared" si="30"/>
        <v>0</v>
      </c>
      <c r="CN19" s="198">
        <f t="shared" si="30"/>
        <v>0</v>
      </c>
      <c r="CO19" s="198">
        <f t="shared" si="30"/>
        <v>22988574</v>
      </c>
    </row>
    <row r="20" spans="1:93" s="125" customFormat="1" x14ac:dyDescent="0.2">
      <c r="A20" s="246" t="s">
        <v>682</v>
      </c>
      <c r="B20" s="246" t="s">
        <v>670</v>
      </c>
      <c r="C20" s="125">
        <f t="shared" si="18"/>
        <v>2006</v>
      </c>
      <c r="D20" s="198">
        <f>D129</f>
        <v>0</v>
      </c>
      <c r="E20" s="198">
        <f t="shared" ref="E20:BP20" si="31">E129</f>
        <v>10653086</v>
      </c>
      <c r="F20" s="198">
        <f t="shared" si="31"/>
        <v>8415897</v>
      </c>
      <c r="G20" s="198">
        <f t="shared" si="31"/>
        <v>4810</v>
      </c>
      <c r="H20" s="198">
        <f t="shared" si="31"/>
        <v>6975374</v>
      </c>
      <c r="I20" s="198">
        <f t="shared" si="31"/>
        <v>9477000</v>
      </c>
      <c r="J20" s="198">
        <f t="shared" si="31"/>
        <v>2396910</v>
      </c>
      <c r="K20" s="198">
        <f t="shared" si="31"/>
        <v>9205628</v>
      </c>
      <c r="L20" s="198">
        <f t="shared" si="31"/>
        <v>2355631</v>
      </c>
      <c r="M20" s="198">
        <f t="shared" si="31"/>
        <v>1129413.3899999999</v>
      </c>
      <c r="N20" s="198">
        <f t="shared" si="31"/>
        <v>240967</v>
      </c>
      <c r="O20" s="198">
        <f t="shared" si="31"/>
        <v>6662695</v>
      </c>
      <c r="P20" s="198">
        <f t="shared" si="31"/>
        <v>0</v>
      </c>
      <c r="Q20" s="198">
        <f t="shared" si="31"/>
        <v>389408</v>
      </c>
      <c r="R20" s="198">
        <f t="shared" si="31"/>
        <v>71960</v>
      </c>
      <c r="S20" s="198">
        <f t="shared" si="31"/>
        <v>0</v>
      </c>
      <c r="T20" s="198">
        <f t="shared" si="31"/>
        <v>0</v>
      </c>
      <c r="U20" s="198">
        <f t="shared" si="31"/>
        <v>564269</v>
      </c>
      <c r="V20" s="198">
        <f t="shared" si="31"/>
        <v>39955374</v>
      </c>
      <c r="W20" s="198">
        <f t="shared" si="31"/>
        <v>0</v>
      </c>
      <c r="X20" s="198">
        <f t="shared" si="31"/>
        <v>583352</v>
      </c>
      <c r="Y20" s="198">
        <f t="shared" si="31"/>
        <v>5987591</v>
      </c>
      <c r="Z20" s="198">
        <f t="shared" si="31"/>
        <v>3697097</v>
      </c>
      <c r="AA20" s="198">
        <f t="shared" si="31"/>
        <v>1066905</v>
      </c>
      <c r="AB20" s="198">
        <f t="shared" si="31"/>
        <v>100821</v>
      </c>
      <c r="AC20" s="198">
        <f t="shared" si="31"/>
        <v>1142665.3999999999</v>
      </c>
      <c r="AD20" s="198">
        <f t="shared" si="31"/>
        <v>8525332</v>
      </c>
      <c r="AE20" s="198">
        <f t="shared" si="31"/>
        <v>7784705</v>
      </c>
      <c r="AF20" s="198">
        <f t="shared" si="31"/>
        <v>740627</v>
      </c>
      <c r="AG20" s="198">
        <f t="shared" si="31"/>
        <v>0</v>
      </c>
      <c r="AH20" s="198">
        <f t="shared" si="31"/>
        <v>9049427</v>
      </c>
      <c r="AI20" s="198">
        <f t="shared" si="31"/>
        <v>2221427</v>
      </c>
      <c r="AJ20" s="198">
        <f t="shared" si="31"/>
        <v>2718846.65</v>
      </c>
      <c r="AK20" s="198">
        <f t="shared" si="31"/>
        <v>1091034</v>
      </c>
      <c r="AL20" s="198">
        <f t="shared" si="31"/>
        <v>39888038.210000001</v>
      </c>
      <c r="AM20" s="198">
        <f t="shared" si="31"/>
        <v>351709</v>
      </c>
      <c r="AN20" s="198">
        <f t="shared" si="31"/>
        <v>1090318</v>
      </c>
      <c r="AO20" s="198">
        <f t="shared" si="31"/>
        <v>23784499</v>
      </c>
      <c r="AP20" s="198">
        <f t="shared" si="31"/>
        <v>116916826.2</v>
      </c>
      <c r="AQ20" s="198">
        <f t="shared" si="31"/>
        <v>116646000</v>
      </c>
      <c r="AR20" s="198">
        <f t="shared" si="31"/>
        <v>270826.2</v>
      </c>
      <c r="AS20" s="198">
        <f t="shared" si="31"/>
        <v>36132554</v>
      </c>
      <c r="AT20" s="198">
        <f t="shared" si="31"/>
        <v>0</v>
      </c>
      <c r="AU20" s="198">
        <f t="shared" si="31"/>
        <v>1563143.67</v>
      </c>
      <c r="AV20" s="198">
        <f t="shared" si="31"/>
        <v>4090629</v>
      </c>
      <c r="AW20" s="198">
        <f t="shared" si="31"/>
        <v>15778496</v>
      </c>
      <c r="AX20" s="198">
        <f t="shared" si="31"/>
        <v>1900883</v>
      </c>
      <c r="AY20" s="198">
        <f t="shared" si="31"/>
        <v>0</v>
      </c>
      <c r="AZ20" s="198">
        <f t="shared" si="31"/>
        <v>22245536</v>
      </c>
      <c r="BA20" s="198">
        <f t="shared" si="31"/>
        <v>1448603</v>
      </c>
      <c r="BB20" s="198">
        <f t="shared" si="31"/>
        <v>1117167</v>
      </c>
      <c r="BC20" s="198">
        <f t="shared" si="31"/>
        <v>4232866</v>
      </c>
      <c r="BD20" s="198">
        <f t="shared" si="31"/>
        <v>0</v>
      </c>
      <c r="BE20" s="198">
        <f t="shared" si="31"/>
        <v>0</v>
      </c>
      <c r="BF20" s="198">
        <f t="shared" si="31"/>
        <v>0</v>
      </c>
      <c r="BG20" s="198">
        <f t="shared" si="31"/>
        <v>0</v>
      </c>
      <c r="BH20" s="198">
        <f t="shared" si="31"/>
        <v>6882113</v>
      </c>
      <c r="BI20" s="198">
        <f t="shared" si="31"/>
        <v>6593601</v>
      </c>
      <c r="BJ20" s="198">
        <f t="shared" si="31"/>
        <v>288512</v>
      </c>
      <c r="BK20" s="198">
        <f t="shared" si="31"/>
        <v>1128660</v>
      </c>
      <c r="BL20" s="198">
        <f t="shared" si="31"/>
        <v>3060430</v>
      </c>
      <c r="BM20" s="198">
        <f t="shared" si="31"/>
        <v>3278640</v>
      </c>
      <c r="BN20" s="198">
        <f t="shared" si="31"/>
        <v>1842533</v>
      </c>
      <c r="BO20" s="198">
        <f t="shared" si="31"/>
        <v>11220645</v>
      </c>
      <c r="BP20" s="198">
        <f t="shared" si="31"/>
        <v>1594469</v>
      </c>
      <c r="BQ20" s="198">
        <f t="shared" ref="BQ20:CO20" si="32">BQ129</f>
        <v>2523667</v>
      </c>
      <c r="BR20" s="198">
        <f t="shared" si="32"/>
        <v>9378114</v>
      </c>
      <c r="BS20" s="198">
        <f t="shared" si="32"/>
        <v>1316909.77</v>
      </c>
      <c r="BT20" s="198">
        <f t="shared" si="32"/>
        <v>7605824</v>
      </c>
      <c r="BU20" s="198">
        <f t="shared" si="32"/>
        <v>867845.6</v>
      </c>
      <c r="BV20" s="198">
        <f t="shared" si="32"/>
        <v>6283519</v>
      </c>
      <c r="BW20" s="198">
        <f t="shared" si="32"/>
        <v>1857481</v>
      </c>
      <c r="BX20" s="198">
        <f t="shared" si="32"/>
        <v>40343688</v>
      </c>
      <c r="BY20" s="198">
        <f t="shared" si="32"/>
        <v>1095963</v>
      </c>
      <c r="BZ20" s="198">
        <f t="shared" si="32"/>
        <v>0</v>
      </c>
      <c r="CA20" s="198">
        <f t="shared" si="32"/>
        <v>488766</v>
      </c>
      <c r="CB20" s="198">
        <f t="shared" si="32"/>
        <v>2938634</v>
      </c>
      <c r="CC20" s="198">
        <f t="shared" si="32"/>
        <v>2254745</v>
      </c>
      <c r="CD20" s="198">
        <f t="shared" si="32"/>
        <v>1425749.92</v>
      </c>
      <c r="CE20" s="198">
        <f t="shared" si="32"/>
        <v>105646417</v>
      </c>
      <c r="CF20" s="198">
        <f t="shared" si="32"/>
        <v>19023561</v>
      </c>
      <c r="CG20" s="198">
        <f t="shared" si="32"/>
        <v>731930.37</v>
      </c>
      <c r="CH20" s="198">
        <f t="shared" si="32"/>
        <v>7337948</v>
      </c>
      <c r="CI20" s="198">
        <f t="shared" si="32"/>
        <v>4948573</v>
      </c>
      <c r="CJ20" s="198">
        <f t="shared" si="32"/>
        <v>731832</v>
      </c>
      <c r="CK20" s="198">
        <f t="shared" si="32"/>
        <v>1078742</v>
      </c>
      <c r="CL20" s="198">
        <f t="shared" si="32"/>
        <v>0</v>
      </c>
      <c r="CM20" s="198">
        <f t="shared" si="32"/>
        <v>5320282</v>
      </c>
      <c r="CN20" s="198">
        <f t="shared" si="32"/>
        <v>8509767</v>
      </c>
      <c r="CO20" s="198">
        <f t="shared" si="32"/>
        <v>2420647</v>
      </c>
    </row>
    <row r="21" spans="1:93" s="125" customFormat="1" x14ac:dyDescent="0.2">
      <c r="A21" s="246" t="s">
        <v>683</v>
      </c>
      <c r="B21" s="246" t="s">
        <v>671</v>
      </c>
      <c r="C21" s="125">
        <f t="shared" si="18"/>
        <v>2006</v>
      </c>
      <c r="D21" s="198">
        <f>D130</f>
        <v>0</v>
      </c>
      <c r="E21" s="198">
        <f t="shared" ref="E21:BP21" si="33">E130</f>
        <v>0</v>
      </c>
      <c r="F21" s="198">
        <f t="shared" si="33"/>
        <v>669378</v>
      </c>
      <c r="G21" s="198">
        <f t="shared" si="33"/>
        <v>208256</v>
      </c>
      <c r="H21" s="198">
        <f t="shared" si="33"/>
        <v>555133</v>
      </c>
      <c r="I21" s="198">
        <f t="shared" si="33"/>
        <v>0</v>
      </c>
      <c r="J21" s="198">
        <f t="shared" si="33"/>
        <v>0</v>
      </c>
      <c r="K21" s="198">
        <f t="shared" si="33"/>
        <v>0</v>
      </c>
      <c r="L21" s="198">
        <f t="shared" si="33"/>
        <v>796296</v>
      </c>
      <c r="M21" s="198">
        <f t="shared" si="33"/>
        <v>46996</v>
      </c>
      <c r="N21" s="198">
        <f t="shared" si="33"/>
        <v>23346</v>
      </c>
      <c r="O21" s="198">
        <f t="shared" si="33"/>
        <v>411813</v>
      </c>
      <c r="P21" s="198">
        <f t="shared" si="33"/>
        <v>0</v>
      </c>
      <c r="Q21" s="198">
        <f t="shared" si="33"/>
        <v>0</v>
      </c>
      <c r="R21" s="198">
        <f t="shared" si="33"/>
        <v>0</v>
      </c>
      <c r="S21" s="198">
        <f t="shared" si="33"/>
        <v>0</v>
      </c>
      <c r="T21" s="198">
        <f t="shared" si="33"/>
        <v>0</v>
      </c>
      <c r="U21" s="198">
        <f t="shared" si="33"/>
        <v>71427</v>
      </c>
      <c r="V21" s="198">
        <f t="shared" si="33"/>
        <v>0</v>
      </c>
      <c r="W21" s="198">
        <f t="shared" si="33"/>
        <v>0</v>
      </c>
      <c r="X21" s="198">
        <f t="shared" si="33"/>
        <v>27408</v>
      </c>
      <c r="Y21" s="198">
        <f t="shared" si="33"/>
        <v>417599</v>
      </c>
      <c r="Z21" s="198">
        <f t="shared" si="33"/>
        <v>233476</v>
      </c>
      <c r="AA21" s="198">
        <f t="shared" si="33"/>
        <v>0</v>
      </c>
      <c r="AB21" s="198">
        <f t="shared" si="33"/>
        <v>0</v>
      </c>
      <c r="AC21" s="198">
        <f t="shared" si="33"/>
        <v>0</v>
      </c>
      <c r="AD21" s="198">
        <f t="shared" si="33"/>
        <v>563070</v>
      </c>
      <c r="AE21" s="198">
        <f t="shared" si="33"/>
        <v>525797</v>
      </c>
      <c r="AF21" s="198">
        <f t="shared" si="33"/>
        <v>37273</v>
      </c>
      <c r="AG21" s="198">
        <f t="shared" si="33"/>
        <v>0</v>
      </c>
      <c r="AH21" s="198">
        <f t="shared" si="33"/>
        <v>130937</v>
      </c>
      <c r="AI21" s="198">
        <f t="shared" si="33"/>
        <v>518504</v>
      </c>
      <c r="AJ21" s="198">
        <f t="shared" si="33"/>
        <v>791598</v>
      </c>
      <c r="AK21" s="198">
        <f t="shared" si="33"/>
        <v>56041</v>
      </c>
      <c r="AL21" s="198">
        <f t="shared" si="33"/>
        <v>581627.32999999996</v>
      </c>
      <c r="AM21" s="198">
        <f t="shared" si="33"/>
        <v>0</v>
      </c>
      <c r="AN21" s="198">
        <f t="shared" si="33"/>
        <v>115582</v>
      </c>
      <c r="AO21" s="198">
        <f t="shared" si="33"/>
        <v>0</v>
      </c>
      <c r="AP21" s="198">
        <f t="shared" si="33"/>
        <v>22055000</v>
      </c>
      <c r="AQ21" s="198">
        <f t="shared" si="33"/>
        <v>22055000</v>
      </c>
      <c r="AR21" s="198">
        <f t="shared" si="33"/>
        <v>0</v>
      </c>
      <c r="AS21" s="198">
        <f t="shared" si="33"/>
        <v>92512</v>
      </c>
      <c r="AT21" s="198">
        <f t="shared" si="33"/>
        <v>0</v>
      </c>
      <c r="AU21" s="198">
        <f t="shared" si="33"/>
        <v>0</v>
      </c>
      <c r="AV21" s="198">
        <f t="shared" si="33"/>
        <v>0</v>
      </c>
      <c r="AW21" s="198">
        <f t="shared" si="33"/>
        <v>0</v>
      </c>
      <c r="AX21" s="198">
        <f t="shared" si="33"/>
        <v>54850</v>
      </c>
      <c r="AY21" s="198">
        <f t="shared" si="33"/>
        <v>41347</v>
      </c>
      <c r="AZ21" s="198">
        <f t="shared" si="33"/>
        <v>870735</v>
      </c>
      <c r="BA21" s="198">
        <f t="shared" si="33"/>
        <v>42849</v>
      </c>
      <c r="BB21" s="198">
        <f t="shared" si="33"/>
        <v>25505</v>
      </c>
      <c r="BC21" s="198">
        <f t="shared" si="33"/>
        <v>180812</v>
      </c>
      <c r="BD21" s="198">
        <f t="shared" si="33"/>
        <v>0</v>
      </c>
      <c r="BE21" s="198">
        <f t="shared" si="33"/>
        <v>0</v>
      </c>
      <c r="BF21" s="198">
        <f t="shared" si="33"/>
        <v>0</v>
      </c>
      <c r="BG21" s="198">
        <f t="shared" si="33"/>
        <v>0</v>
      </c>
      <c r="BH21" s="198">
        <f t="shared" si="33"/>
        <v>2155976</v>
      </c>
      <c r="BI21" s="198">
        <f t="shared" si="33"/>
        <v>47537</v>
      </c>
      <c r="BJ21" s="198">
        <f t="shared" si="33"/>
        <v>2108439</v>
      </c>
      <c r="BK21" s="198">
        <f t="shared" si="33"/>
        <v>150912</v>
      </c>
      <c r="BL21" s="198">
        <f t="shared" si="33"/>
        <v>342469</v>
      </c>
      <c r="BM21" s="198">
        <f t="shared" si="33"/>
        <v>577963</v>
      </c>
      <c r="BN21" s="198">
        <f t="shared" si="33"/>
        <v>0</v>
      </c>
      <c r="BO21" s="198">
        <f t="shared" si="33"/>
        <v>150512</v>
      </c>
      <c r="BP21" s="198">
        <f t="shared" si="33"/>
        <v>130122</v>
      </c>
      <c r="BQ21" s="198">
        <f t="shared" ref="BQ21:CO21" si="34">BQ130</f>
        <v>428305</v>
      </c>
      <c r="BR21" s="198">
        <f t="shared" si="34"/>
        <v>0</v>
      </c>
      <c r="BS21" s="198">
        <f t="shared" si="34"/>
        <v>267394.87</v>
      </c>
      <c r="BT21" s="198">
        <f t="shared" si="34"/>
        <v>274009</v>
      </c>
      <c r="BU21" s="198">
        <f t="shared" si="34"/>
        <v>15908.49</v>
      </c>
      <c r="BV21" s="198">
        <f t="shared" si="34"/>
        <v>1091658</v>
      </c>
      <c r="BW21" s="198">
        <f t="shared" si="34"/>
        <v>14510</v>
      </c>
      <c r="BX21" s="198">
        <f t="shared" si="34"/>
        <v>471192</v>
      </c>
      <c r="BY21" s="198">
        <f t="shared" si="34"/>
        <v>0</v>
      </c>
      <c r="BZ21" s="198">
        <f t="shared" si="34"/>
        <v>102605</v>
      </c>
      <c r="CA21" s="198">
        <f t="shared" si="34"/>
        <v>0</v>
      </c>
      <c r="CB21" s="198">
        <f t="shared" si="34"/>
        <v>155257</v>
      </c>
      <c r="CC21" s="198">
        <f t="shared" si="34"/>
        <v>10155879</v>
      </c>
      <c r="CD21" s="198">
        <f t="shared" si="34"/>
        <v>131589.24</v>
      </c>
      <c r="CE21" s="198">
        <f t="shared" si="34"/>
        <v>0</v>
      </c>
      <c r="CF21" s="198">
        <f t="shared" si="34"/>
        <v>854195</v>
      </c>
      <c r="CG21" s="198">
        <f t="shared" si="34"/>
        <v>0</v>
      </c>
      <c r="CH21" s="198">
        <f t="shared" si="34"/>
        <v>0</v>
      </c>
      <c r="CI21" s="198">
        <f t="shared" si="34"/>
        <v>1054567</v>
      </c>
      <c r="CJ21" s="198">
        <f t="shared" si="34"/>
        <v>38725.599999999999</v>
      </c>
      <c r="CK21" s="198">
        <f t="shared" si="34"/>
        <v>24313</v>
      </c>
      <c r="CL21" s="198">
        <f t="shared" si="34"/>
        <v>0</v>
      </c>
      <c r="CM21" s="198">
        <f t="shared" si="34"/>
        <v>15005</v>
      </c>
      <c r="CN21" s="198">
        <f t="shared" si="34"/>
        <v>0</v>
      </c>
      <c r="CO21" s="198">
        <f t="shared" si="34"/>
        <v>0</v>
      </c>
    </row>
    <row r="22" spans="1:93" s="125" customFormat="1" x14ac:dyDescent="0.2">
      <c r="A22" s="125" t="s">
        <v>346</v>
      </c>
      <c r="B22" s="125" t="s">
        <v>366</v>
      </c>
      <c r="C22" s="125">
        <f t="shared" si="18"/>
        <v>2006</v>
      </c>
      <c r="D22" s="142">
        <f>D132</f>
        <v>0</v>
      </c>
      <c r="E22" s="142">
        <f t="shared" ref="E22:BP22" si="35">E132</f>
        <v>1950902</v>
      </c>
      <c r="F22" s="142">
        <f t="shared" si="35"/>
        <v>1514105</v>
      </c>
      <c r="G22" s="142">
        <f t="shared" si="35"/>
        <v>2111695</v>
      </c>
      <c r="H22" s="142">
        <f t="shared" si="35"/>
        <v>1498852</v>
      </c>
      <c r="I22" s="142">
        <f t="shared" si="35"/>
        <v>2542475</v>
      </c>
      <c r="J22" s="142">
        <f t="shared" si="35"/>
        <v>470048</v>
      </c>
      <c r="K22" s="142">
        <f t="shared" si="35"/>
        <v>2619988</v>
      </c>
      <c r="L22" s="142">
        <f t="shared" si="35"/>
        <v>345523</v>
      </c>
      <c r="M22" s="142">
        <f t="shared" si="35"/>
        <v>205889</v>
      </c>
      <c r="N22" s="142">
        <f t="shared" si="35"/>
        <v>844</v>
      </c>
      <c r="O22" s="142">
        <f t="shared" si="35"/>
        <v>1331773</v>
      </c>
      <c r="P22" s="142">
        <f t="shared" si="35"/>
        <v>28734</v>
      </c>
      <c r="Q22" s="142">
        <f t="shared" si="35"/>
        <v>14819</v>
      </c>
      <c r="R22" s="142">
        <f t="shared" si="35"/>
        <v>2497</v>
      </c>
      <c r="S22" s="142">
        <f t="shared" si="35"/>
        <v>0</v>
      </c>
      <c r="T22" s="142">
        <f t="shared" si="35"/>
        <v>4773055</v>
      </c>
      <c r="U22" s="142">
        <f t="shared" si="35"/>
        <v>77672</v>
      </c>
      <c r="V22" s="142">
        <f t="shared" si="35"/>
        <v>13405127</v>
      </c>
      <c r="W22" s="142">
        <f t="shared" si="35"/>
        <v>1160669</v>
      </c>
      <c r="X22" s="142">
        <f t="shared" si="35"/>
        <v>38776</v>
      </c>
      <c r="Y22" s="142">
        <f t="shared" si="35"/>
        <v>218548</v>
      </c>
      <c r="Z22" s="142">
        <f t="shared" si="35"/>
        <v>997854</v>
      </c>
      <c r="AA22" s="142">
        <f t="shared" si="35"/>
        <v>41492</v>
      </c>
      <c r="AB22" s="142">
        <f t="shared" si="35"/>
        <v>3436</v>
      </c>
      <c r="AC22" s="142">
        <f t="shared" si="35"/>
        <v>180490</v>
      </c>
      <c r="AD22" s="142">
        <f t="shared" si="35"/>
        <v>984018</v>
      </c>
      <c r="AE22" s="142">
        <f t="shared" si="35"/>
        <v>930925</v>
      </c>
      <c r="AF22" s="142">
        <f t="shared" si="35"/>
        <v>53093</v>
      </c>
      <c r="AG22" s="142">
        <f t="shared" si="35"/>
        <v>170059</v>
      </c>
      <c r="AH22" s="142">
        <f t="shared" si="35"/>
        <v>2521744</v>
      </c>
      <c r="AI22" s="142">
        <f t="shared" si="35"/>
        <v>381479</v>
      </c>
      <c r="AJ22" s="142">
        <f t="shared" si="35"/>
        <v>665987</v>
      </c>
      <c r="AK22" s="142">
        <f t="shared" si="35"/>
        <v>175462</v>
      </c>
      <c r="AL22" s="142">
        <f t="shared" si="35"/>
        <v>9170988</v>
      </c>
      <c r="AM22" s="142">
        <f t="shared" si="35"/>
        <v>12508</v>
      </c>
      <c r="AN22" s="142">
        <f t="shared" si="35"/>
        <v>277370</v>
      </c>
      <c r="AO22" s="142">
        <f t="shared" si="35"/>
        <v>5759975</v>
      </c>
      <c r="AP22" s="142">
        <f t="shared" si="35"/>
        <v>26903403</v>
      </c>
      <c r="AQ22" s="142">
        <f t="shared" si="35"/>
        <v>26887539</v>
      </c>
      <c r="AR22" s="142">
        <f t="shared" si="35"/>
        <v>15864</v>
      </c>
      <c r="AS22" s="142">
        <f t="shared" si="35"/>
        <v>10460399</v>
      </c>
      <c r="AT22" s="142">
        <f t="shared" si="35"/>
        <v>129304</v>
      </c>
      <c r="AU22" s="142">
        <f t="shared" si="35"/>
        <v>153763</v>
      </c>
      <c r="AV22" s="142">
        <f t="shared" si="35"/>
        <v>1008639</v>
      </c>
      <c r="AW22" s="142">
        <f t="shared" si="35"/>
        <v>2730876</v>
      </c>
      <c r="AX22" s="142">
        <f t="shared" si="35"/>
        <v>400501</v>
      </c>
      <c r="AY22" s="142">
        <f t="shared" si="35"/>
        <v>234233</v>
      </c>
      <c r="AZ22" s="142">
        <f t="shared" si="35"/>
        <v>4527933</v>
      </c>
      <c r="BA22" s="142">
        <f t="shared" si="35"/>
        <v>312769</v>
      </c>
      <c r="BB22" s="142">
        <f t="shared" si="35"/>
        <v>379237</v>
      </c>
      <c r="BC22" s="142">
        <f t="shared" si="35"/>
        <v>877686</v>
      </c>
      <c r="BD22" s="142">
        <f t="shared" si="35"/>
        <v>0</v>
      </c>
      <c r="BE22" s="142">
        <f t="shared" si="35"/>
        <v>892294</v>
      </c>
      <c r="BF22" s="142">
        <f t="shared" si="35"/>
        <v>878441</v>
      </c>
      <c r="BG22" s="142">
        <f t="shared" si="35"/>
        <v>13853</v>
      </c>
      <c r="BH22" s="142">
        <f t="shared" si="35"/>
        <v>1798454</v>
      </c>
      <c r="BI22" s="142">
        <f t="shared" si="35"/>
        <v>1358130</v>
      </c>
      <c r="BJ22" s="142">
        <f t="shared" si="35"/>
        <v>440324</v>
      </c>
      <c r="BK22" s="142">
        <f t="shared" si="35"/>
        <v>205184</v>
      </c>
      <c r="BL22" s="142">
        <f t="shared" si="35"/>
        <v>381094</v>
      </c>
      <c r="BM22" s="142">
        <f t="shared" si="35"/>
        <v>719914</v>
      </c>
      <c r="BN22" s="142">
        <f t="shared" si="35"/>
        <v>176954</v>
      </c>
      <c r="BO22" s="142">
        <f t="shared" si="35"/>
        <v>2131493</v>
      </c>
      <c r="BP22" s="142">
        <f t="shared" si="35"/>
        <v>285412</v>
      </c>
      <c r="BQ22" s="142">
        <f t="shared" ref="BQ22:CO22" si="36">BQ132</f>
        <v>425476</v>
      </c>
      <c r="BR22" s="142">
        <f t="shared" si="36"/>
        <v>1231635</v>
      </c>
      <c r="BS22" s="142">
        <f t="shared" si="36"/>
        <v>214551</v>
      </c>
      <c r="BT22" s="142">
        <f t="shared" si="36"/>
        <v>681622</v>
      </c>
      <c r="BU22" s="142">
        <f t="shared" si="36"/>
        <v>0</v>
      </c>
      <c r="BV22" s="142">
        <f t="shared" si="36"/>
        <v>957649</v>
      </c>
      <c r="BW22" s="142">
        <f t="shared" si="36"/>
        <v>374709</v>
      </c>
      <c r="BX22" s="142">
        <f t="shared" si="36"/>
        <v>10219566</v>
      </c>
      <c r="BY22" s="142">
        <f t="shared" si="36"/>
        <v>156653</v>
      </c>
      <c r="BZ22" s="142">
        <f t="shared" si="36"/>
        <v>142410</v>
      </c>
      <c r="CA22" s="142">
        <f t="shared" si="36"/>
        <v>108187</v>
      </c>
      <c r="CB22" s="142">
        <f t="shared" si="36"/>
        <v>493282</v>
      </c>
      <c r="CC22" s="142">
        <f t="shared" si="36"/>
        <v>1476385</v>
      </c>
      <c r="CD22" s="142">
        <f t="shared" si="36"/>
        <v>368998</v>
      </c>
      <c r="CE22" s="142">
        <f t="shared" si="36"/>
        <v>42897735</v>
      </c>
      <c r="CF22" s="142">
        <f t="shared" si="36"/>
        <v>3022129</v>
      </c>
      <c r="CG22" s="142">
        <f t="shared" si="36"/>
        <v>4417</v>
      </c>
      <c r="CH22" s="142">
        <f t="shared" si="36"/>
        <v>1807052</v>
      </c>
      <c r="CI22" s="142">
        <f t="shared" si="36"/>
        <v>711957</v>
      </c>
      <c r="CJ22" s="142">
        <f t="shared" si="36"/>
        <v>155005</v>
      </c>
      <c r="CK22" s="142">
        <f t="shared" si="36"/>
        <v>246787</v>
      </c>
      <c r="CL22" s="142">
        <f t="shared" si="36"/>
        <v>0</v>
      </c>
      <c r="CM22" s="142">
        <f t="shared" si="36"/>
        <v>0</v>
      </c>
      <c r="CN22" s="142">
        <f t="shared" si="36"/>
        <v>1022351</v>
      </c>
      <c r="CO22" s="142">
        <f t="shared" si="36"/>
        <v>639744</v>
      </c>
    </row>
    <row r="23" spans="1:93" s="125" customFormat="1" x14ac:dyDescent="0.2">
      <c r="A23" s="125" t="s">
        <v>354</v>
      </c>
      <c r="B23" s="125" t="s">
        <v>367</v>
      </c>
      <c r="C23" s="125">
        <f t="shared" si="18"/>
        <v>2006</v>
      </c>
      <c r="D23" s="142">
        <f>D133</f>
        <v>0</v>
      </c>
      <c r="E23" s="142">
        <f t="shared" ref="E23:BP23" si="37">E133</f>
        <v>0</v>
      </c>
      <c r="F23" s="142">
        <f t="shared" si="37"/>
        <v>0</v>
      </c>
      <c r="G23" s="142">
        <f t="shared" si="37"/>
        <v>0</v>
      </c>
      <c r="H23" s="142">
        <f t="shared" si="37"/>
        <v>0</v>
      </c>
      <c r="I23" s="142">
        <f t="shared" si="37"/>
        <v>0</v>
      </c>
      <c r="J23" s="142">
        <f t="shared" si="37"/>
        <v>0</v>
      </c>
      <c r="K23" s="142">
        <f t="shared" si="37"/>
        <v>0</v>
      </c>
      <c r="L23" s="142">
        <f t="shared" si="37"/>
        <v>0</v>
      </c>
      <c r="M23" s="142">
        <f t="shared" si="37"/>
        <v>0</v>
      </c>
      <c r="N23" s="142">
        <f t="shared" si="37"/>
        <v>0</v>
      </c>
      <c r="O23" s="142">
        <f t="shared" si="37"/>
        <v>0</v>
      </c>
      <c r="P23" s="142">
        <f t="shared" si="37"/>
        <v>0</v>
      </c>
      <c r="Q23" s="142">
        <f t="shared" si="37"/>
        <v>0</v>
      </c>
      <c r="R23" s="142">
        <f t="shared" si="37"/>
        <v>0</v>
      </c>
      <c r="S23" s="142">
        <f t="shared" si="37"/>
        <v>0</v>
      </c>
      <c r="T23" s="142">
        <f t="shared" si="37"/>
        <v>0</v>
      </c>
      <c r="U23" s="142">
        <f t="shared" si="37"/>
        <v>0</v>
      </c>
      <c r="V23" s="142">
        <f t="shared" si="37"/>
        <v>0</v>
      </c>
      <c r="W23" s="142">
        <f t="shared" si="37"/>
        <v>0</v>
      </c>
      <c r="X23" s="142">
        <f t="shared" si="37"/>
        <v>0</v>
      </c>
      <c r="Y23" s="142">
        <f t="shared" si="37"/>
        <v>0</v>
      </c>
      <c r="Z23" s="142">
        <f t="shared" si="37"/>
        <v>0</v>
      </c>
      <c r="AA23" s="142">
        <f t="shared" si="37"/>
        <v>0</v>
      </c>
      <c r="AB23" s="142">
        <f t="shared" si="37"/>
        <v>0</v>
      </c>
      <c r="AC23" s="142">
        <f t="shared" si="37"/>
        <v>0</v>
      </c>
      <c r="AD23" s="142">
        <f t="shared" si="37"/>
        <v>0</v>
      </c>
      <c r="AE23" s="142">
        <f t="shared" si="37"/>
        <v>0</v>
      </c>
      <c r="AF23" s="142">
        <f t="shared" si="37"/>
        <v>0</v>
      </c>
      <c r="AG23" s="142">
        <f t="shared" si="37"/>
        <v>0</v>
      </c>
      <c r="AH23" s="142">
        <f t="shared" si="37"/>
        <v>0</v>
      </c>
      <c r="AI23" s="142">
        <f t="shared" si="37"/>
        <v>0</v>
      </c>
      <c r="AJ23" s="142">
        <f t="shared" si="37"/>
        <v>0</v>
      </c>
      <c r="AK23" s="142">
        <f t="shared" si="37"/>
        <v>0</v>
      </c>
      <c r="AL23" s="142">
        <f t="shared" si="37"/>
        <v>0</v>
      </c>
      <c r="AM23" s="142">
        <f t="shared" si="37"/>
        <v>0</v>
      </c>
      <c r="AN23" s="142">
        <f t="shared" si="37"/>
        <v>0</v>
      </c>
      <c r="AO23" s="142">
        <f t="shared" si="37"/>
        <v>0</v>
      </c>
      <c r="AP23" s="142">
        <f t="shared" si="37"/>
        <v>0</v>
      </c>
      <c r="AQ23" s="142">
        <f t="shared" si="37"/>
        <v>0</v>
      </c>
      <c r="AR23" s="142">
        <f t="shared" si="37"/>
        <v>0</v>
      </c>
      <c r="AS23" s="142">
        <f t="shared" si="37"/>
        <v>0</v>
      </c>
      <c r="AT23" s="142">
        <f t="shared" si="37"/>
        <v>0</v>
      </c>
      <c r="AU23" s="142">
        <f t="shared" si="37"/>
        <v>0</v>
      </c>
      <c r="AV23" s="142">
        <f t="shared" si="37"/>
        <v>0</v>
      </c>
      <c r="AW23" s="142">
        <f t="shared" si="37"/>
        <v>0</v>
      </c>
      <c r="AX23" s="142">
        <f t="shared" si="37"/>
        <v>0</v>
      </c>
      <c r="AY23" s="142">
        <f t="shared" si="37"/>
        <v>0</v>
      </c>
      <c r="AZ23" s="142">
        <f t="shared" si="37"/>
        <v>0</v>
      </c>
      <c r="BA23" s="142">
        <f t="shared" si="37"/>
        <v>0</v>
      </c>
      <c r="BB23" s="142">
        <f t="shared" si="37"/>
        <v>0</v>
      </c>
      <c r="BC23" s="142">
        <f t="shared" si="37"/>
        <v>0</v>
      </c>
      <c r="BD23" s="142">
        <f t="shared" si="37"/>
        <v>0</v>
      </c>
      <c r="BE23" s="142">
        <f t="shared" si="37"/>
        <v>0</v>
      </c>
      <c r="BF23" s="142">
        <f t="shared" si="37"/>
        <v>0</v>
      </c>
      <c r="BG23" s="142">
        <f t="shared" si="37"/>
        <v>0</v>
      </c>
      <c r="BH23" s="142">
        <f t="shared" si="37"/>
        <v>0</v>
      </c>
      <c r="BI23" s="142">
        <f t="shared" si="37"/>
        <v>0</v>
      </c>
      <c r="BJ23" s="142">
        <f t="shared" si="37"/>
        <v>0</v>
      </c>
      <c r="BK23" s="142">
        <f t="shared" si="37"/>
        <v>0</v>
      </c>
      <c r="BL23" s="142">
        <f t="shared" si="37"/>
        <v>0</v>
      </c>
      <c r="BM23" s="142">
        <f t="shared" si="37"/>
        <v>0</v>
      </c>
      <c r="BN23" s="142">
        <f t="shared" si="37"/>
        <v>0</v>
      </c>
      <c r="BO23" s="142">
        <f t="shared" si="37"/>
        <v>0</v>
      </c>
      <c r="BP23" s="142">
        <f t="shared" si="37"/>
        <v>0</v>
      </c>
      <c r="BQ23" s="142">
        <f t="shared" ref="BQ23:CO23" si="38">BQ133</f>
        <v>0</v>
      </c>
      <c r="BR23" s="142">
        <f t="shared" si="38"/>
        <v>0</v>
      </c>
      <c r="BS23" s="142">
        <f t="shared" si="38"/>
        <v>0</v>
      </c>
      <c r="BT23" s="142">
        <f t="shared" si="38"/>
        <v>0</v>
      </c>
      <c r="BU23" s="142">
        <f t="shared" si="38"/>
        <v>0</v>
      </c>
      <c r="BV23" s="142">
        <f t="shared" si="38"/>
        <v>0</v>
      </c>
      <c r="BW23" s="142">
        <f t="shared" si="38"/>
        <v>0</v>
      </c>
      <c r="BX23" s="142">
        <f t="shared" si="38"/>
        <v>0</v>
      </c>
      <c r="BY23" s="142">
        <f t="shared" si="38"/>
        <v>0</v>
      </c>
      <c r="BZ23" s="142">
        <f t="shared" si="38"/>
        <v>0</v>
      </c>
      <c r="CA23" s="142">
        <f t="shared" si="38"/>
        <v>0</v>
      </c>
      <c r="CB23" s="142">
        <f t="shared" si="38"/>
        <v>0</v>
      </c>
      <c r="CC23" s="142">
        <f t="shared" si="38"/>
        <v>0</v>
      </c>
      <c r="CD23" s="142">
        <f t="shared" si="38"/>
        <v>0</v>
      </c>
      <c r="CE23" s="142">
        <f t="shared" si="38"/>
        <v>0</v>
      </c>
      <c r="CF23" s="142">
        <f t="shared" si="38"/>
        <v>0</v>
      </c>
      <c r="CG23" s="142">
        <f t="shared" si="38"/>
        <v>0</v>
      </c>
      <c r="CH23" s="142">
        <f t="shared" si="38"/>
        <v>0</v>
      </c>
      <c r="CI23" s="142">
        <f t="shared" si="38"/>
        <v>0</v>
      </c>
      <c r="CJ23" s="142">
        <f t="shared" si="38"/>
        <v>0</v>
      </c>
      <c r="CK23" s="142">
        <f t="shared" si="38"/>
        <v>0</v>
      </c>
      <c r="CL23" s="142">
        <f t="shared" si="38"/>
        <v>0</v>
      </c>
      <c r="CM23" s="142">
        <f t="shared" si="38"/>
        <v>0</v>
      </c>
      <c r="CN23" s="142">
        <f t="shared" si="38"/>
        <v>0</v>
      </c>
      <c r="CO23" s="142">
        <f t="shared" si="38"/>
        <v>0</v>
      </c>
    </row>
    <row r="24" spans="1:93" s="125" customFormat="1" x14ac:dyDescent="0.2">
      <c r="A24" s="125" t="s">
        <v>684</v>
      </c>
      <c r="C24" s="125">
        <f t="shared" si="18"/>
        <v>2006</v>
      </c>
      <c r="D24" s="142">
        <f>D134+D135</f>
        <v>0</v>
      </c>
      <c r="E24" s="142">
        <f t="shared" ref="E24:BP24" si="39">E134+E135</f>
        <v>1919615</v>
      </c>
      <c r="F24" s="142">
        <f t="shared" si="39"/>
        <v>940629</v>
      </c>
      <c r="G24" s="142">
        <f t="shared" si="39"/>
        <v>333309</v>
      </c>
      <c r="H24" s="142">
        <f t="shared" si="39"/>
        <v>1475703</v>
      </c>
      <c r="I24" s="142">
        <f t="shared" si="39"/>
        <v>2516851</v>
      </c>
      <c r="J24" s="142">
        <f t="shared" si="39"/>
        <v>251807</v>
      </c>
      <c r="K24" s="142">
        <f t="shared" si="39"/>
        <v>2079871</v>
      </c>
      <c r="L24" s="142">
        <f t="shared" si="39"/>
        <v>342977</v>
      </c>
      <c r="M24" s="142">
        <f t="shared" si="39"/>
        <v>202772</v>
      </c>
      <c r="N24" s="142">
        <f t="shared" si="39"/>
        <v>0</v>
      </c>
      <c r="O24" s="142">
        <f t="shared" si="39"/>
        <v>1183867</v>
      </c>
      <c r="P24" s="142">
        <f t="shared" si="39"/>
        <v>26354</v>
      </c>
      <c r="Q24" s="142">
        <f t="shared" si="39"/>
        <v>13805</v>
      </c>
      <c r="R24" s="142">
        <f t="shared" si="39"/>
        <v>2497</v>
      </c>
      <c r="S24" s="142">
        <f t="shared" si="39"/>
        <v>0</v>
      </c>
      <c r="T24" s="142">
        <f t="shared" si="39"/>
        <v>2858803</v>
      </c>
      <c r="U24" s="142">
        <f t="shared" si="39"/>
        <v>77434</v>
      </c>
      <c r="V24" s="142">
        <f t="shared" si="39"/>
        <v>11570357</v>
      </c>
      <c r="W24" s="142">
        <f t="shared" si="39"/>
        <v>963505</v>
      </c>
      <c r="X24" s="142">
        <f t="shared" si="39"/>
        <v>37012</v>
      </c>
      <c r="Y24" s="142">
        <f t="shared" si="39"/>
        <v>200211</v>
      </c>
      <c r="Z24" s="142">
        <f t="shared" si="39"/>
        <v>869174</v>
      </c>
      <c r="AA24" s="142">
        <f t="shared" si="39"/>
        <v>38180</v>
      </c>
      <c r="AB24" s="142">
        <f t="shared" si="39"/>
        <v>3146</v>
      </c>
      <c r="AC24" s="142">
        <f t="shared" si="39"/>
        <v>115917</v>
      </c>
      <c r="AD24" s="142">
        <f t="shared" si="39"/>
        <v>958798</v>
      </c>
      <c r="AE24" s="142">
        <f t="shared" si="39"/>
        <v>907878</v>
      </c>
      <c r="AF24" s="142">
        <f t="shared" si="39"/>
        <v>50920</v>
      </c>
      <c r="AG24" s="142">
        <f t="shared" si="39"/>
        <v>165634</v>
      </c>
      <c r="AH24" s="142">
        <f t="shared" si="39"/>
        <v>2022166</v>
      </c>
      <c r="AI24" s="142">
        <f t="shared" si="39"/>
        <v>373853</v>
      </c>
      <c r="AJ24" s="142">
        <f t="shared" si="39"/>
        <v>609918</v>
      </c>
      <c r="AK24" s="142">
        <f t="shared" si="39"/>
        <v>172256</v>
      </c>
      <c r="AL24" s="142">
        <f t="shared" si="39"/>
        <v>5272865</v>
      </c>
      <c r="AM24" s="142">
        <f t="shared" si="39"/>
        <v>11583</v>
      </c>
      <c r="AN24" s="142">
        <f t="shared" si="39"/>
        <v>198735</v>
      </c>
      <c r="AO24" s="142">
        <f t="shared" si="39"/>
        <v>5100354</v>
      </c>
      <c r="AP24" s="142">
        <f t="shared" si="39"/>
        <v>19129052</v>
      </c>
      <c r="AQ24" s="142">
        <f t="shared" si="39"/>
        <v>19113969</v>
      </c>
      <c r="AR24" s="142">
        <f t="shared" si="39"/>
        <v>15083</v>
      </c>
      <c r="AS24" s="142">
        <f t="shared" si="39"/>
        <v>9170121</v>
      </c>
      <c r="AT24" s="142">
        <f t="shared" si="39"/>
        <v>124687</v>
      </c>
      <c r="AU24" s="142">
        <f t="shared" si="39"/>
        <v>148471</v>
      </c>
      <c r="AV24" s="142">
        <f t="shared" si="39"/>
        <v>696980</v>
      </c>
      <c r="AW24" s="142">
        <f t="shared" si="39"/>
        <v>2306337</v>
      </c>
      <c r="AX24" s="142">
        <f t="shared" si="39"/>
        <v>395287</v>
      </c>
      <c r="AY24" s="142">
        <f t="shared" si="39"/>
        <v>229080</v>
      </c>
      <c r="AZ24" s="142">
        <f t="shared" si="39"/>
        <v>4023930</v>
      </c>
      <c r="BA24" s="142">
        <f t="shared" si="39"/>
        <v>235443</v>
      </c>
      <c r="BB24" s="142">
        <f t="shared" si="39"/>
        <v>376056</v>
      </c>
      <c r="BC24" s="142">
        <f t="shared" si="39"/>
        <v>677987</v>
      </c>
      <c r="BD24" s="142">
        <f t="shared" si="39"/>
        <v>0</v>
      </c>
      <c r="BE24" s="142">
        <f t="shared" si="39"/>
        <v>877852</v>
      </c>
      <c r="BF24" s="142">
        <f t="shared" si="39"/>
        <v>865283</v>
      </c>
      <c r="BG24" s="142">
        <f t="shared" si="39"/>
        <v>12569</v>
      </c>
      <c r="BH24" s="142">
        <f t="shared" si="39"/>
        <v>1777691</v>
      </c>
      <c r="BI24" s="142">
        <f t="shared" si="39"/>
        <v>1342691</v>
      </c>
      <c r="BJ24" s="142">
        <f t="shared" si="39"/>
        <v>435000</v>
      </c>
      <c r="BK24" s="142">
        <f t="shared" si="39"/>
        <v>202230</v>
      </c>
      <c r="BL24" s="142">
        <f t="shared" si="39"/>
        <v>371396</v>
      </c>
      <c r="BM24" s="142">
        <f t="shared" si="39"/>
        <v>709127</v>
      </c>
      <c r="BN24" s="142">
        <f t="shared" si="39"/>
        <v>173781</v>
      </c>
      <c r="BO24" s="142">
        <f t="shared" si="39"/>
        <v>1981754</v>
      </c>
      <c r="BP24" s="142">
        <f t="shared" si="39"/>
        <v>280590</v>
      </c>
      <c r="BQ24" s="142">
        <f t="shared" ref="BQ24:CO24" si="40">BQ134+BQ135</f>
        <v>417239</v>
      </c>
      <c r="BR24" s="142">
        <f t="shared" si="40"/>
        <v>1065457</v>
      </c>
      <c r="BS24" s="142">
        <f t="shared" si="40"/>
        <v>207000</v>
      </c>
      <c r="BT24" s="142">
        <f t="shared" si="40"/>
        <v>657827</v>
      </c>
      <c r="BU24" s="142">
        <f t="shared" si="40"/>
        <v>0</v>
      </c>
      <c r="BV24" s="142">
        <f t="shared" si="40"/>
        <v>805377</v>
      </c>
      <c r="BW24" s="142">
        <f t="shared" si="40"/>
        <v>374662</v>
      </c>
      <c r="BX24" s="142">
        <f t="shared" si="40"/>
        <v>9607482</v>
      </c>
      <c r="BY24" s="142">
        <f t="shared" si="40"/>
        <v>153600</v>
      </c>
      <c r="BZ24" s="142">
        <f t="shared" si="40"/>
        <v>138632</v>
      </c>
      <c r="CA24" s="142">
        <f t="shared" si="40"/>
        <v>106738</v>
      </c>
      <c r="CB24" s="142">
        <f t="shared" si="40"/>
        <v>418955</v>
      </c>
      <c r="CC24" s="142">
        <f t="shared" si="40"/>
        <v>1445801</v>
      </c>
      <c r="CD24" s="142">
        <f t="shared" si="40"/>
        <v>323565</v>
      </c>
      <c r="CE24" s="142">
        <f t="shared" si="40"/>
        <v>37194779</v>
      </c>
      <c r="CF24" s="142">
        <f t="shared" si="40"/>
        <v>2578450</v>
      </c>
      <c r="CG24" s="142">
        <f t="shared" si="40"/>
        <v>0</v>
      </c>
      <c r="CH24" s="142">
        <f t="shared" si="40"/>
        <v>1786574</v>
      </c>
      <c r="CI24" s="142">
        <f t="shared" si="40"/>
        <v>409225</v>
      </c>
      <c r="CJ24" s="142">
        <f t="shared" si="40"/>
        <v>152888</v>
      </c>
      <c r="CK24" s="142">
        <f t="shared" si="40"/>
        <v>110608</v>
      </c>
      <c r="CL24" s="142">
        <f t="shared" si="40"/>
        <v>0</v>
      </c>
      <c r="CM24" s="142">
        <f t="shared" si="40"/>
        <v>0</v>
      </c>
      <c r="CN24" s="142">
        <f t="shared" si="40"/>
        <v>999432</v>
      </c>
      <c r="CO24" s="142">
        <f t="shared" si="40"/>
        <v>568805</v>
      </c>
    </row>
    <row r="25" spans="1:93" s="125" customFormat="1" x14ac:dyDescent="0.2">
      <c r="A25" s="125" t="s">
        <v>685</v>
      </c>
      <c r="C25" s="125">
        <f t="shared" si="18"/>
        <v>2006</v>
      </c>
      <c r="D25" s="142">
        <f>D136</f>
        <v>0</v>
      </c>
      <c r="E25" s="142">
        <f t="shared" ref="E25:BP25" si="41">E136</f>
        <v>0</v>
      </c>
      <c r="F25" s="142">
        <f t="shared" si="41"/>
        <v>547818</v>
      </c>
      <c r="G25" s="142">
        <f t="shared" si="41"/>
        <v>71192</v>
      </c>
      <c r="H25" s="142">
        <f t="shared" si="41"/>
        <v>0</v>
      </c>
      <c r="I25" s="142">
        <f t="shared" si="41"/>
        <v>0</v>
      </c>
      <c r="J25" s="142">
        <f t="shared" si="41"/>
        <v>212267</v>
      </c>
      <c r="K25" s="142">
        <f t="shared" si="41"/>
        <v>513993</v>
      </c>
      <c r="L25" s="142">
        <f t="shared" si="41"/>
        <v>0</v>
      </c>
      <c r="M25" s="142">
        <f t="shared" si="41"/>
        <v>0</v>
      </c>
      <c r="N25" s="142">
        <f t="shared" si="41"/>
        <v>0</v>
      </c>
      <c r="O25" s="142">
        <f t="shared" si="41"/>
        <v>126002</v>
      </c>
      <c r="P25" s="142">
        <f t="shared" si="41"/>
        <v>0</v>
      </c>
      <c r="Q25" s="142">
        <f t="shared" si="41"/>
        <v>0</v>
      </c>
      <c r="R25" s="142">
        <f t="shared" si="41"/>
        <v>0</v>
      </c>
      <c r="S25" s="142">
        <f t="shared" si="41"/>
        <v>0</v>
      </c>
      <c r="T25" s="142">
        <f t="shared" si="41"/>
        <v>1914252</v>
      </c>
      <c r="U25" s="142">
        <f t="shared" si="41"/>
        <v>0</v>
      </c>
      <c r="V25" s="142">
        <f t="shared" si="41"/>
        <v>1735695</v>
      </c>
      <c r="W25" s="142">
        <f t="shared" si="41"/>
        <v>165609</v>
      </c>
      <c r="X25" s="142">
        <f t="shared" si="41"/>
        <v>0</v>
      </c>
      <c r="Y25" s="142">
        <f t="shared" si="41"/>
        <v>0</v>
      </c>
      <c r="Z25" s="142">
        <f t="shared" si="41"/>
        <v>117469</v>
      </c>
      <c r="AA25" s="142">
        <f t="shared" si="41"/>
        <v>0</v>
      </c>
      <c r="AB25" s="142">
        <f t="shared" si="41"/>
        <v>0</v>
      </c>
      <c r="AC25" s="142">
        <f t="shared" si="41"/>
        <v>64573</v>
      </c>
      <c r="AD25" s="142">
        <f t="shared" si="41"/>
        <v>0</v>
      </c>
      <c r="AE25" s="142">
        <f t="shared" si="41"/>
        <v>0</v>
      </c>
      <c r="AF25" s="142">
        <f t="shared" si="41"/>
        <v>0</v>
      </c>
      <c r="AG25" s="142">
        <f t="shared" si="41"/>
        <v>0</v>
      </c>
      <c r="AH25" s="142">
        <f t="shared" si="41"/>
        <v>474726</v>
      </c>
      <c r="AI25" s="142">
        <f t="shared" si="41"/>
        <v>0</v>
      </c>
      <c r="AJ25" s="142">
        <f t="shared" si="41"/>
        <v>0</v>
      </c>
      <c r="AK25" s="142">
        <f t="shared" si="41"/>
        <v>0</v>
      </c>
      <c r="AL25" s="142">
        <f t="shared" si="41"/>
        <v>3786319</v>
      </c>
      <c r="AM25" s="142">
        <f t="shared" si="41"/>
        <v>0</v>
      </c>
      <c r="AN25" s="142">
        <f t="shared" si="41"/>
        <v>75465</v>
      </c>
      <c r="AO25" s="142">
        <f t="shared" si="41"/>
        <v>589471</v>
      </c>
      <c r="AP25" s="142">
        <f t="shared" si="41"/>
        <v>7773570</v>
      </c>
      <c r="AQ25" s="142">
        <f t="shared" si="41"/>
        <v>7773570</v>
      </c>
      <c r="AR25" s="142">
        <f t="shared" si="41"/>
        <v>0</v>
      </c>
      <c r="AS25" s="142">
        <f t="shared" si="41"/>
        <v>1184284</v>
      </c>
      <c r="AT25" s="142">
        <f t="shared" si="41"/>
        <v>0</v>
      </c>
      <c r="AU25" s="142">
        <f t="shared" si="41"/>
        <v>0</v>
      </c>
      <c r="AV25" s="142">
        <f t="shared" si="41"/>
        <v>300519</v>
      </c>
      <c r="AW25" s="142">
        <f t="shared" si="41"/>
        <v>381847</v>
      </c>
      <c r="AX25" s="142">
        <f t="shared" si="41"/>
        <v>0</v>
      </c>
      <c r="AY25" s="142">
        <f t="shared" si="41"/>
        <v>0</v>
      </c>
      <c r="AZ25" s="142">
        <f t="shared" si="41"/>
        <v>437958</v>
      </c>
      <c r="BA25" s="142">
        <f t="shared" si="41"/>
        <v>72885</v>
      </c>
      <c r="BB25" s="142">
        <f t="shared" si="41"/>
        <v>0</v>
      </c>
      <c r="BC25" s="142">
        <f t="shared" si="41"/>
        <v>187387</v>
      </c>
      <c r="BD25" s="142">
        <f t="shared" si="41"/>
        <v>0</v>
      </c>
      <c r="BE25" s="142">
        <f t="shared" si="41"/>
        <v>0</v>
      </c>
      <c r="BF25" s="142">
        <f t="shared" si="41"/>
        <v>0</v>
      </c>
      <c r="BG25" s="142">
        <f t="shared" si="41"/>
        <v>0</v>
      </c>
      <c r="BH25" s="142">
        <f t="shared" si="41"/>
        <v>0</v>
      </c>
      <c r="BI25" s="142">
        <f t="shared" si="41"/>
        <v>0</v>
      </c>
      <c r="BJ25" s="142">
        <f t="shared" si="41"/>
        <v>0</v>
      </c>
      <c r="BK25" s="142">
        <f t="shared" si="41"/>
        <v>0</v>
      </c>
      <c r="BL25" s="142">
        <f t="shared" si="41"/>
        <v>0</v>
      </c>
      <c r="BM25" s="142">
        <f t="shared" si="41"/>
        <v>0</v>
      </c>
      <c r="BN25" s="142">
        <f t="shared" si="41"/>
        <v>0</v>
      </c>
      <c r="BO25" s="142">
        <f t="shared" si="41"/>
        <v>119849</v>
      </c>
      <c r="BP25" s="142">
        <f t="shared" si="41"/>
        <v>0</v>
      </c>
      <c r="BQ25" s="142">
        <f t="shared" ref="BQ25:CO25" si="42">BQ136</f>
        <v>0</v>
      </c>
      <c r="BR25" s="142">
        <f t="shared" si="42"/>
        <v>141375</v>
      </c>
      <c r="BS25" s="142">
        <f t="shared" si="42"/>
        <v>0</v>
      </c>
      <c r="BT25" s="142">
        <f t="shared" si="42"/>
        <v>0</v>
      </c>
      <c r="BU25" s="142">
        <f t="shared" si="42"/>
        <v>0</v>
      </c>
      <c r="BV25" s="142">
        <f t="shared" si="42"/>
        <v>133042</v>
      </c>
      <c r="BW25" s="142">
        <f t="shared" si="42"/>
        <v>0</v>
      </c>
      <c r="BX25" s="142">
        <f t="shared" si="42"/>
        <v>498757</v>
      </c>
      <c r="BY25" s="142">
        <f t="shared" si="42"/>
        <v>0</v>
      </c>
      <c r="BZ25" s="142">
        <f t="shared" si="42"/>
        <v>0</v>
      </c>
      <c r="CA25" s="142">
        <f t="shared" si="42"/>
        <v>0</v>
      </c>
      <c r="CB25" s="142">
        <f t="shared" si="42"/>
        <v>65717</v>
      </c>
      <c r="CC25" s="142">
        <f t="shared" si="42"/>
        <v>0</v>
      </c>
      <c r="CD25" s="142">
        <f t="shared" si="42"/>
        <v>41655</v>
      </c>
      <c r="CE25" s="142">
        <f t="shared" si="42"/>
        <v>5385430</v>
      </c>
      <c r="CF25" s="142">
        <f t="shared" si="42"/>
        <v>389840</v>
      </c>
      <c r="CG25" s="142">
        <f t="shared" si="42"/>
        <v>0</v>
      </c>
      <c r="CH25" s="142">
        <f t="shared" si="42"/>
        <v>0</v>
      </c>
      <c r="CI25" s="142">
        <f t="shared" si="42"/>
        <v>287483</v>
      </c>
      <c r="CJ25" s="142">
        <f t="shared" si="42"/>
        <v>0</v>
      </c>
      <c r="CK25" s="142">
        <f t="shared" si="42"/>
        <v>133199</v>
      </c>
      <c r="CL25" s="142">
        <f t="shared" si="42"/>
        <v>0</v>
      </c>
      <c r="CM25" s="142">
        <f t="shared" si="42"/>
        <v>0</v>
      </c>
      <c r="CN25" s="142">
        <f t="shared" si="42"/>
        <v>0</v>
      </c>
      <c r="CO25" s="142">
        <f t="shared" si="42"/>
        <v>64121</v>
      </c>
    </row>
    <row r="26" spans="1:93" s="125" customFormat="1" x14ac:dyDescent="0.2">
      <c r="A26" s="125" t="s">
        <v>686</v>
      </c>
      <c r="C26" s="125">
        <f t="shared" si="18"/>
        <v>2006</v>
      </c>
      <c r="D26" s="142">
        <f>D137</f>
        <v>0</v>
      </c>
      <c r="E26" s="142">
        <f t="shared" ref="E26:BP26" si="43">E137</f>
        <v>31287</v>
      </c>
      <c r="F26" s="142">
        <f t="shared" si="43"/>
        <v>24049</v>
      </c>
      <c r="G26" s="142">
        <f t="shared" si="43"/>
        <v>1707194</v>
      </c>
      <c r="H26" s="142">
        <f t="shared" si="43"/>
        <v>21299</v>
      </c>
      <c r="I26" s="142">
        <f t="shared" si="43"/>
        <v>25624</v>
      </c>
      <c r="J26" s="142">
        <f t="shared" si="43"/>
        <v>5974</v>
      </c>
      <c r="K26" s="142">
        <f t="shared" si="43"/>
        <v>26124</v>
      </c>
      <c r="L26" s="142">
        <f t="shared" si="43"/>
        <v>2546</v>
      </c>
      <c r="M26" s="142">
        <f t="shared" si="43"/>
        <v>3117</v>
      </c>
      <c r="N26" s="142">
        <f t="shared" si="43"/>
        <v>780</v>
      </c>
      <c r="O26" s="142">
        <f t="shared" si="43"/>
        <v>20133</v>
      </c>
      <c r="P26" s="142">
        <f t="shared" si="43"/>
        <v>2174</v>
      </c>
      <c r="Q26" s="142">
        <f t="shared" si="43"/>
        <v>1014</v>
      </c>
      <c r="R26" s="142">
        <f t="shared" si="43"/>
        <v>0</v>
      </c>
      <c r="S26" s="142">
        <f t="shared" si="43"/>
        <v>0</v>
      </c>
      <c r="T26" s="142">
        <f t="shared" si="43"/>
        <v>0</v>
      </c>
      <c r="U26" s="142">
        <f t="shared" si="43"/>
        <v>238</v>
      </c>
      <c r="V26" s="142">
        <f t="shared" si="43"/>
        <v>99075</v>
      </c>
      <c r="W26" s="142">
        <f t="shared" si="43"/>
        <v>23017</v>
      </c>
      <c r="X26" s="142">
        <f t="shared" si="43"/>
        <v>1721</v>
      </c>
      <c r="Y26" s="142">
        <f t="shared" si="43"/>
        <v>17251</v>
      </c>
      <c r="Z26" s="142">
        <f t="shared" si="43"/>
        <v>10562</v>
      </c>
      <c r="AA26" s="142">
        <f t="shared" si="43"/>
        <v>3312</v>
      </c>
      <c r="AB26" s="142">
        <f t="shared" si="43"/>
        <v>290</v>
      </c>
      <c r="AC26" s="142">
        <f t="shared" si="43"/>
        <v>0</v>
      </c>
      <c r="AD26" s="142">
        <f t="shared" si="43"/>
        <v>23827</v>
      </c>
      <c r="AE26" s="142">
        <f t="shared" si="43"/>
        <v>21758</v>
      </c>
      <c r="AF26" s="142">
        <f t="shared" si="43"/>
        <v>2069</v>
      </c>
      <c r="AG26" s="142">
        <f t="shared" si="43"/>
        <v>4425</v>
      </c>
      <c r="AH26" s="142">
        <f t="shared" si="43"/>
        <v>24507</v>
      </c>
      <c r="AI26" s="142">
        <f t="shared" si="43"/>
        <v>6198</v>
      </c>
      <c r="AJ26" s="142">
        <f t="shared" si="43"/>
        <v>55612</v>
      </c>
      <c r="AK26" s="142">
        <f t="shared" si="43"/>
        <v>3038</v>
      </c>
      <c r="AL26" s="142">
        <f t="shared" si="43"/>
        <v>110083</v>
      </c>
      <c r="AM26" s="142">
        <f t="shared" si="43"/>
        <v>925</v>
      </c>
      <c r="AN26" s="142">
        <f t="shared" si="43"/>
        <v>2870</v>
      </c>
      <c r="AO26" s="142">
        <f t="shared" si="43"/>
        <v>70150</v>
      </c>
      <c r="AP26" s="142">
        <f t="shared" si="43"/>
        <v>781</v>
      </c>
      <c r="AQ26" s="142">
        <f t="shared" si="43"/>
        <v>0</v>
      </c>
      <c r="AR26" s="142">
        <f t="shared" si="43"/>
        <v>781</v>
      </c>
      <c r="AS26" s="142">
        <f t="shared" si="43"/>
        <v>105737</v>
      </c>
      <c r="AT26" s="142">
        <f t="shared" si="43"/>
        <v>4230</v>
      </c>
      <c r="AU26" s="142">
        <f t="shared" si="43"/>
        <v>5292</v>
      </c>
      <c r="AV26" s="142">
        <f t="shared" si="43"/>
        <v>11140</v>
      </c>
      <c r="AW26" s="142">
        <f t="shared" si="43"/>
        <v>42692</v>
      </c>
      <c r="AX26" s="142">
        <f t="shared" si="43"/>
        <v>5214</v>
      </c>
      <c r="AY26" s="142">
        <f t="shared" si="43"/>
        <v>5153</v>
      </c>
      <c r="AZ26" s="142">
        <f t="shared" si="43"/>
        <v>63698</v>
      </c>
      <c r="BA26" s="142">
        <f t="shared" si="43"/>
        <v>4315</v>
      </c>
      <c r="BB26" s="142">
        <f t="shared" si="43"/>
        <v>3115</v>
      </c>
      <c r="BC26" s="142">
        <f t="shared" si="43"/>
        <v>11810</v>
      </c>
      <c r="BD26" s="142">
        <f t="shared" si="43"/>
        <v>0</v>
      </c>
      <c r="BE26" s="142">
        <f t="shared" si="43"/>
        <v>13465</v>
      </c>
      <c r="BF26" s="142">
        <f t="shared" si="43"/>
        <v>12213</v>
      </c>
      <c r="BG26" s="142">
        <f t="shared" si="43"/>
        <v>1252</v>
      </c>
      <c r="BH26" s="142">
        <f t="shared" si="43"/>
        <v>19933</v>
      </c>
      <c r="BI26" s="142">
        <f t="shared" si="43"/>
        <v>15363</v>
      </c>
      <c r="BJ26" s="142">
        <f t="shared" si="43"/>
        <v>4570</v>
      </c>
      <c r="BK26" s="142">
        <f t="shared" si="43"/>
        <v>2714</v>
      </c>
      <c r="BL26" s="142">
        <f t="shared" si="43"/>
        <v>9353</v>
      </c>
      <c r="BM26" s="142">
        <f t="shared" si="43"/>
        <v>9192</v>
      </c>
      <c r="BN26" s="142">
        <f t="shared" si="43"/>
        <v>3173</v>
      </c>
      <c r="BO26" s="142">
        <f t="shared" si="43"/>
        <v>29890</v>
      </c>
      <c r="BP26" s="142">
        <f t="shared" si="43"/>
        <v>4452</v>
      </c>
      <c r="BQ26" s="142">
        <f t="shared" ref="BQ26:CO26" si="44">BQ137</f>
        <v>7045</v>
      </c>
      <c r="BR26" s="142">
        <f t="shared" si="44"/>
        <v>24803</v>
      </c>
      <c r="BS26" s="142">
        <f t="shared" si="44"/>
        <v>6784</v>
      </c>
      <c r="BT26" s="142">
        <f t="shared" si="44"/>
        <v>23029</v>
      </c>
      <c r="BU26" s="142">
        <f t="shared" si="44"/>
        <v>0</v>
      </c>
      <c r="BV26" s="142">
        <f t="shared" si="44"/>
        <v>16568</v>
      </c>
      <c r="BW26" s="142">
        <f t="shared" si="44"/>
        <v>47</v>
      </c>
      <c r="BX26" s="142">
        <f t="shared" si="44"/>
        <v>112046</v>
      </c>
      <c r="BY26" s="142">
        <f t="shared" si="44"/>
        <v>3053</v>
      </c>
      <c r="BZ26" s="142">
        <f t="shared" si="44"/>
        <v>3778</v>
      </c>
      <c r="CA26" s="142">
        <f t="shared" si="44"/>
        <v>1449</v>
      </c>
      <c r="CB26" s="142">
        <f t="shared" si="44"/>
        <v>8179</v>
      </c>
      <c r="CC26" s="142">
        <f t="shared" si="44"/>
        <v>30584</v>
      </c>
      <c r="CD26" s="142">
        <f t="shared" si="44"/>
        <v>3462</v>
      </c>
      <c r="CE26" s="142">
        <f t="shared" si="44"/>
        <v>317526</v>
      </c>
      <c r="CF26" s="142">
        <f t="shared" si="44"/>
        <v>51466</v>
      </c>
      <c r="CG26" s="142">
        <f t="shared" si="44"/>
        <v>4417</v>
      </c>
      <c r="CH26" s="142">
        <f t="shared" si="44"/>
        <v>20478</v>
      </c>
      <c r="CI26" s="142">
        <f t="shared" si="44"/>
        <v>13079</v>
      </c>
      <c r="CJ26" s="142">
        <f t="shared" si="44"/>
        <v>2009</v>
      </c>
      <c r="CK26" s="142">
        <f t="shared" si="44"/>
        <v>2916</v>
      </c>
      <c r="CL26" s="142">
        <f t="shared" si="44"/>
        <v>0</v>
      </c>
      <c r="CM26" s="142">
        <f t="shared" si="44"/>
        <v>0</v>
      </c>
      <c r="CN26" s="142">
        <f t="shared" si="44"/>
        <v>22832</v>
      </c>
      <c r="CO26" s="142">
        <f t="shared" si="44"/>
        <v>6818</v>
      </c>
    </row>
    <row r="27" spans="1:93" s="125" customFormat="1" x14ac:dyDescent="0.2">
      <c r="A27" s="125" t="s">
        <v>687</v>
      </c>
      <c r="C27" s="125">
        <f t="shared" si="18"/>
        <v>2006</v>
      </c>
      <c r="D27" s="142">
        <f>D138</f>
        <v>0</v>
      </c>
      <c r="E27" s="142">
        <f t="shared" ref="E27:BP27" si="45">E138</f>
        <v>0</v>
      </c>
      <c r="F27" s="142">
        <f t="shared" si="45"/>
        <v>1609</v>
      </c>
      <c r="G27" s="142">
        <f t="shared" si="45"/>
        <v>0</v>
      </c>
      <c r="H27" s="142">
        <f t="shared" si="45"/>
        <v>1850</v>
      </c>
      <c r="I27" s="142">
        <f t="shared" si="45"/>
        <v>0</v>
      </c>
      <c r="J27" s="142">
        <f t="shared" si="45"/>
        <v>0</v>
      </c>
      <c r="K27" s="142">
        <f t="shared" si="45"/>
        <v>0</v>
      </c>
      <c r="L27" s="142">
        <f t="shared" si="45"/>
        <v>0</v>
      </c>
      <c r="M27" s="142">
        <f t="shared" si="45"/>
        <v>0</v>
      </c>
      <c r="N27" s="142">
        <f t="shared" si="45"/>
        <v>64</v>
      </c>
      <c r="O27" s="142">
        <f t="shared" si="45"/>
        <v>1771</v>
      </c>
      <c r="P27" s="142">
        <f t="shared" si="45"/>
        <v>206</v>
      </c>
      <c r="Q27" s="142">
        <f t="shared" si="45"/>
        <v>0</v>
      </c>
      <c r="R27" s="142">
        <f t="shared" si="45"/>
        <v>0</v>
      </c>
      <c r="S27" s="142">
        <f t="shared" si="45"/>
        <v>0</v>
      </c>
      <c r="T27" s="142">
        <f t="shared" si="45"/>
        <v>0</v>
      </c>
      <c r="U27" s="142">
        <f t="shared" si="45"/>
        <v>0</v>
      </c>
      <c r="V27" s="142">
        <f t="shared" si="45"/>
        <v>0</v>
      </c>
      <c r="W27" s="142">
        <f t="shared" si="45"/>
        <v>8538</v>
      </c>
      <c r="X27" s="142">
        <f t="shared" si="45"/>
        <v>43</v>
      </c>
      <c r="Y27" s="142">
        <f t="shared" si="45"/>
        <v>1086</v>
      </c>
      <c r="Z27" s="142">
        <f t="shared" si="45"/>
        <v>649</v>
      </c>
      <c r="AA27" s="142">
        <f t="shared" si="45"/>
        <v>0</v>
      </c>
      <c r="AB27" s="142">
        <f t="shared" si="45"/>
        <v>0</v>
      </c>
      <c r="AC27" s="142">
        <f t="shared" si="45"/>
        <v>0</v>
      </c>
      <c r="AD27" s="142">
        <f t="shared" si="45"/>
        <v>1393</v>
      </c>
      <c r="AE27" s="142">
        <f t="shared" si="45"/>
        <v>1289</v>
      </c>
      <c r="AF27" s="142">
        <f t="shared" si="45"/>
        <v>104</v>
      </c>
      <c r="AG27" s="142">
        <f t="shared" si="45"/>
        <v>0</v>
      </c>
      <c r="AH27" s="142">
        <f t="shared" si="45"/>
        <v>345</v>
      </c>
      <c r="AI27" s="142">
        <f t="shared" si="45"/>
        <v>1428</v>
      </c>
      <c r="AJ27" s="142">
        <f t="shared" si="45"/>
        <v>457</v>
      </c>
      <c r="AK27" s="142">
        <f t="shared" si="45"/>
        <v>168</v>
      </c>
      <c r="AL27" s="142">
        <f t="shared" si="45"/>
        <v>1721</v>
      </c>
      <c r="AM27" s="142">
        <f t="shared" si="45"/>
        <v>0</v>
      </c>
      <c r="AN27" s="142">
        <f t="shared" si="45"/>
        <v>300</v>
      </c>
      <c r="AO27" s="142">
        <f t="shared" si="45"/>
        <v>0</v>
      </c>
      <c r="AP27" s="142">
        <f t="shared" si="45"/>
        <v>0</v>
      </c>
      <c r="AQ27" s="142">
        <f t="shared" si="45"/>
        <v>0</v>
      </c>
      <c r="AR27" s="142">
        <f t="shared" si="45"/>
        <v>0</v>
      </c>
      <c r="AS27" s="142">
        <f t="shared" si="45"/>
        <v>257</v>
      </c>
      <c r="AT27" s="142">
        <f t="shared" si="45"/>
        <v>387</v>
      </c>
      <c r="AU27" s="142">
        <f t="shared" si="45"/>
        <v>0</v>
      </c>
      <c r="AV27" s="142">
        <f t="shared" si="45"/>
        <v>0</v>
      </c>
      <c r="AW27" s="142">
        <f t="shared" si="45"/>
        <v>0</v>
      </c>
      <c r="AX27" s="142">
        <f t="shared" si="45"/>
        <v>0</v>
      </c>
      <c r="AY27" s="142">
        <f t="shared" si="45"/>
        <v>0</v>
      </c>
      <c r="AZ27" s="142">
        <f t="shared" si="45"/>
        <v>2347</v>
      </c>
      <c r="BA27" s="142">
        <f t="shared" si="45"/>
        <v>126</v>
      </c>
      <c r="BB27" s="142">
        <f t="shared" si="45"/>
        <v>66</v>
      </c>
      <c r="BC27" s="142">
        <f t="shared" si="45"/>
        <v>502</v>
      </c>
      <c r="BD27" s="142">
        <f t="shared" si="45"/>
        <v>0</v>
      </c>
      <c r="BE27" s="142">
        <f t="shared" si="45"/>
        <v>977</v>
      </c>
      <c r="BF27" s="142">
        <f t="shared" si="45"/>
        <v>945</v>
      </c>
      <c r="BG27" s="142">
        <f t="shared" si="45"/>
        <v>32</v>
      </c>
      <c r="BH27" s="142">
        <f t="shared" si="45"/>
        <v>830</v>
      </c>
      <c r="BI27" s="142">
        <f t="shared" si="45"/>
        <v>76</v>
      </c>
      <c r="BJ27" s="142">
        <f t="shared" si="45"/>
        <v>754</v>
      </c>
      <c r="BK27" s="142">
        <f t="shared" si="45"/>
        <v>240</v>
      </c>
      <c r="BL27" s="142">
        <f t="shared" si="45"/>
        <v>345</v>
      </c>
      <c r="BM27" s="142">
        <f t="shared" si="45"/>
        <v>1595</v>
      </c>
      <c r="BN27" s="142">
        <f t="shared" si="45"/>
        <v>0</v>
      </c>
      <c r="BO27" s="142">
        <f t="shared" si="45"/>
        <v>0</v>
      </c>
      <c r="BP27" s="142">
        <f t="shared" si="45"/>
        <v>370</v>
      </c>
      <c r="BQ27" s="142">
        <f t="shared" ref="BQ27:CO27" si="46">BQ138</f>
        <v>1192</v>
      </c>
      <c r="BR27" s="142">
        <f t="shared" si="46"/>
        <v>0</v>
      </c>
      <c r="BS27" s="142">
        <f t="shared" si="46"/>
        <v>767</v>
      </c>
      <c r="BT27" s="142">
        <f t="shared" si="46"/>
        <v>766</v>
      </c>
      <c r="BU27" s="142">
        <f t="shared" si="46"/>
        <v>0</v>
      </c>
      <c r="BV27" s="142">
        <f t="shared" si="46"/>
        <v>2662</v>
      </c>
      <c r="BW27" s="142">
        <f t="shared" si="46"/>
        <v>0</v>
      </c>
      <c r="BX27" s="142">
        <f t="shared" si="46"/>
        <v>1281</v>
      </c>
      <c r="BY27" s="142">
        <f t="shared" si="46"/>
        <v>0</v>
      </c>
      <c r="BZ27" s="142">
        <f t="shared" si="46"/>
        <v>0</v>
      </c>
      <c r="CA27" s="142">
        <f t="shared" si="46"/>
        <v>0</v>
      </c>
      <c r="CB27" s="142">
        <f t="shared" si="46"/>
        <v>431</v>
      </c>
      <c r="CC27" s="142">
        <f t="shared" si="46"/>
        <v>0</v>
      </c>
      <c r="CD27" s="142">
        <f t="shared" si="46"/>
        <v>316</v>
      </c>
      <c r="CE27" s="142">
        <f t="shared" si="46"/>
        <v>0</v>
      </c>
      <c r="CF27" s="142">
        <f t="shared" si="46"/>
        <v>2373</v>
      </c>
      <c r="CG27" s="142">
        <f t="shared" si="46"/>
        <v>0</v>
      </c>
      <c r="CH27" s="142">
        <f t="shared" si="46"/>
        <v>0</v>
      </c>
      <c r="CI27" s="142">
        <f t="shared" si="46"/>
        <v>2170</v>
      </c>
      <c r="CJ27" s="142">
        <f t="shared" si="46"/>
        <v>108</v>
      </c>
      <c r="CK27" s="142">
        <f t="shared" si="46"/>
        <v>64</v>
      </c>
      <c r="CL27" s="142">
        <f t="shared" si="46"/>
        <v>0</v>
      </c>
      <c r="CM27" s="142">
        <f t="shared" si="46"/>
        <v>0</v>
      </c>
      <c r="CN27" s="142">
        <f t="shared" si="46"/>
        <v>87</v>
      </c>
      <c r="CO27" s="142">
        <f t="shared" si="46"/>
        <v>0</v>
      </c>
    </row>
    <row r="28" spans="1:93" s="125" customFormat="1" x14ac:dyDescent="0.2">
      <c r="A28" s="245" t="s">
        <v>176</v>
      </c>
      <c r="B28" s="245" t="s">
        <v>675</v>
      </c>
      <c r="C28" s="125">
        <f t="shared" si="18"/>
        <v>2006</v>
      </c>
      <c r="D28" s="142">
        <f>D140</f>
        <v>832100.86</v>
      </c>
      <c r="E28" s="142">
        <f t="shared" ref="E28:BP28" si="47">E140</f>
        <v>27554646</v>
      </c>
      <c r="F28" s="142">
        <f t="shared" si="47"/>
        <v>14772984</v>
      </c>
      <c r="G28" s="142">
        <f t="shared" si="47"/>
        <v>5049950</v>
      </c>
      <c r="H28" s="142">
        <f t="shared" si="47"/>
        <v>14109270</v>
      </c>
      <c r="I28" s="142">
        <f t="shared" si="47"/>
        <v>26765676.819999997</v>
      </c>
      <c r="J28" s="142">
        <f t="shared" si="47"/>
        <v>4423928</v>
      </c>
      <c r="K28" s="142">
        <f t="shared" si="47"/>
        <v>21134838</v>
      </c>
      <c r="L28" s="142">
        <f t="shared" si="47"/>
        <v>7664847</v>
      </c>
      <c r="M28" s="142">
        <f t="shared" si="47"/>
        <v>2378262.87</v>
      </c>
      <c r="N28" s="142">
        <f t="shared" si="47"/>
        <v>539795.5</v>
      </c>
      <c r="O28" s="142">
        <f t="shared" si="47"/>
        <v>12924528</v>
      </c>
      <c r="P28" s="142">
        <f t="shared" si="47"/>
        <v>474156.19</v>
      </c>
      <c r="Q28" s="142">
        <f t="shared" si="47"/>
        <v>513849.5</v>
      </c>
      <c r="R28" s="142">
        <f t="shared" si="47"/>
        <v>117028.24</v>
      </c>
      <c r="S28" s="142">
        <f t="shared" si="47"/>
        <v>3795625.44</v>
      </c>
      <c r="T28" s="142">
        <f t="shared" si="47"/>
        <v>41320972</v>
      </c>
      <c r="U28" s="142">
        <f t="shared" si="47"/>
        <v>1859089.26</v>
      </c>
      <c r="V28" s="142">
        <f t="shared" si="47"/>
        <v>111263083</v>
      </c>
      <c r="W28" s="142">
        <f t="shared" si="47"/>
        <v>4243548.92</v>
      </c>
      <c r="X28" s="142">
        <f t="shared" si="47"/>
        <v>941663.12</v>
      </c>
      <c r="Y28" s="142">
        <f t="shared" si="47"/>
        <v>8375236.7899999991</v>
      </c>
      <c r="Z28" s="142">
        <f t="shared" si="47"/>
        <v>8782712</v>
      </c>
      <c r="AA28" s="142">
        <f t="shared" si="47"/>
        <v>7025451.9699999997</v>
      </c>
      <c r="AB28" s="142">
        <f t="shared" si="47"/>
        <v>229822.97</v>
      </c>
      <c r="AC28" s="142">
        <f t="shared" si="47"/>
        <v>9278094.4900000002</v>
      </c>
      <c r="AD28" s="142">
        <f t="shared" si="47"/>
        <v>19717836.180000003</v>
      </c>
      <c r="AE28" s="142">
        <f t="shared" si="47"/>
        <v>18890214.680000003</v>
      </c>
      <c r="AF28" s="142">
        <f t="shared" si="47"/>
        <v>827621.5</v>
      </c>
      <c r="AG28" s="142">
        <f t="shared" si="47"/>
        <v>3134613.8</v>
      </c>
      <c r="AH28" s="142">
        <f t="shared" si="47"/>
        <v>131483000</v>
      </c>
      <c r="AI28" s="142">
        <f t="shared" si="47"/>
        <v>10562279.48</v>
      </c>
      <c r="AJ28" s="142">
        <f t="shared" si="47"/>
        <v>17029846</v>
      </c>
      <c r="AK28" s="142">
        <f t="shared" si="47"/>
        <v>731312</v>
      </c>
      <c r="AL28" s="142">
        <f t="shared" si="47"/>
        <v>79608779.530000001</v>
      </c>
      <c r="AM28" s="142">
        <f t="shared" si="47"/>
        <v>236347.82</v>
      </c>
      <c r="AN28" s="142">
        <f t="shared" si="47"/>
        <v>729305.57</v>
      </c>
      <c r="AO28" s="142">
        <f t="shared" si="47"/>
        <v>56737383</v>
      </c>
      <c r="AP28" s="142">
        <f t="shared" si="47"/>
        <v>762088971.49000001</v>
      </c>
      <c r="AQ28" s="142">
        <f t="shared" si="47"/>
        <v>761659000</v>
      </c>
      <c r="AR28" s="142">
        <f t="shared" si="47"/>
        <v>429971.49</v>
      </c>
      <c r="AS28" s="142">
        <f t="shared" si="47"/>
        <v>116770971.89999999</v>
      </c>
      <c r="AT28" s="142">
        <f t="shared" si="47"/>
        <v>6072827.0600000005</v>
      </c>
      <c r="AU28" s="142">
        <f t="shared" si="47"/>
        <v>1752801.33</v>
      </c>
      <c r="AV28" s="142">
        <f t="shared" si="47"/>
        <v>8705052.3100000005</v>
      </c>
      <c r="AW28" s="142">
        <f t="shared" si="47"/>
        <v>32119422.420000002</v>
      </c>
      <c r="AX28" s="142">
        <f t="shared" si="47"/>
        <v>3228764</v>
      </c>
      <c r="AY28" s="142">
        <f t="shared" si="47"/>
        <v>4236517</v>
      </c>
      <c r="AZ28" s="142">
        <f t="shared" si="47"/>
        <v>47522713</v>
      </c>
      <c r="BA28" s="142">
        <f t="shared" si="47"/>
        <v>2790437</v>
      </c>
      <c r="BB28" s="142">
        <f t="shared" si="47"/>
        <v>2786494.4</v>
      </c>
      <c r="BC28" s="142">
        <f t="shared" si="47"/>
        <v>9607610.5</v>
      </c>
      <c r="BD28" s="142">
        <f t="shared" si="47"/>
        <v>140633.60000000001</v>
      </c>
      <c r="BE28" s="142">
        <f t="shared" si="47"/>
        <v>15579380</v>
      </c>
      <c r="BF28" s="142">
        <f t="shared" si="47"/>
        <v>14448762</v>
      </c>
      <c r="BG28" s="142">
        <f t="shared" si="47"/>
        <v>1130618</v>
      </c>
      <c r="BH28" s="142">
        <f t="shared" si="47"/>
        <v>57703654.880000003</v>
      </c>
      <c r="BI28" s="142">
        <f t="shared" si="47"/>
        <v>49788760</v>
      </c>
      <c r="BJ28" s="142">
        <f t="shared" si="47"/>
        <v>7914894.8800000008</v>
      </c>
      <c r="BK28" s="142">
        <f t="shared" si="47"/>
        <v>-4045732.37</v>
      </c>
      <c r="BL28" s="142">
        <f t="shared" si="47"/>
        <v>9395591.3200000022</v>
      </c>
      <c r="BM28" s="142">
        <f t="shared" si="47"/>
        <v>10190019</v>
      </c>
      <c r="BN28" s="142">
        <f t="shared" si="47"/>
        <v>2397127.02</v>
      </c>
      <c r="BO28" s="142">
        <f t="shared" si="47"/>
        <v>29181448</v>
      </c>
      <c r="BP28" s="142">
        <f t="shared" si="47"/>
        <v>4020427.73</v>
      </c>
      <c r="BQ28" s="142">
        <f t="shared" ref="BQ28:CO28" si="48">BQ140</f>
        <v>6387311</v>
      </c>
      <c r="BR28" s="142">
        <f t="shared" si="48"/>
        <v>17539487.349999998</v>
      </c>
      <c r="BS28" s="142">
        <f t="shared" si="48"/>
        <v>2807040.82</v>
      </c>
      <c r="BT28" s="142">
        <f t="shared" si="48"/>
        <v>11001732</v>
      </c>
      <c r="BU28" s="142">
        <f t="shared" si="48"/>
        <v>1708781.62</v>
      </c>
      <c r="BV28" s="142">
        <f t="shared" si="48"/>
        <v>12729462.189999998</v>
      </c>
      <c r="BW28" s="142">
        <f t="shared" si="48"/>
        <v>4001787.13</v>
      </c>
      <c r="BX28" s="142">
        <f t="shared" si="48"/>
        <v>103176586.56</v>
      </c>
      <c r="BY28" s="142">
        <f t="shared" si="48"/>
        <v>1400361.06</v>
      </c>
      <c r="BZ28" s="142">
        <f t="shared" si="48"/>
        <v>1532554.89</v>
      </c>
      <c r="CA28" s="142">
        <f t="shared" si="48"/>
        <v>1338894.77</v>
      </c>
      <c r="CB28" s="142">
        <f t="shared" si="48"/>
        <v>5596089.9700000007</v>
      </c>
      <c r="CC28" s="142">
        <f t="shared" si="48"/>
        <v>15823035</v>
      </c>
      <c r="CD28" s="142">
        <f t="shared" si="48"/>
        <v>2253947.34</v>
      </c>
      <c r="CE28" s="142">
        <f t="shared" si="48"/>
        <v>458791322</v>
      </c>
      <c r="CF28" s="142">
        <f t="shared" si="48"/>
        <v>42638430</v>
      </c>
      <c r="CG28" s="142">
        <f t="shared" si="48"/>
        <v>2950336.86</v>
      </c>
      <c r="CH28" s="142">
        <f t="shared" si="48"/>
        <v>23568689</v>
      </c>
      <c r="CI28" s="142">
        <f t="shared" si="48"/>
        <v>6531884.4199999999</v>
      </c>
      <c r="CJ28" s="142">
        <f t="shared" si="48"/>
        <v>1239603.2</v>
      </c>
      <c r="CK28" s="142">
        <f t="shared" si="48"/>
        <v>1721612.28</v>
      </c>
      <c r="CL28" s="142">
        <f t="shared" si="48"/>
        <v>0</v>
      </c>
      <c r="CM28" s="142">
        <f t="shared" si="48"/>
        <v>9213298</v>
      </c>
      <c r="CN28" s="142">
        <f t="shared" si="48"/>
        <v>17509176</v>
      </c>
      <c r="CO28" s="142">
        <f t="shared" si="48"/>
        <v>6084672</v>
      </c>
    </row>
    <row r="29" spans="1:93" s="125" customFormat="1" x14ac:dyDescent="0.2">
      <c r="A29" s="245" t="s">
        <v>93</v>
      </c>
      <c r="B29" s="245" t="s">
        <v>672</v>
      </c>
      <c r="C29" s="125">
        <f t="shared" si="18"/>
        <v>2006</v>
      </c>
      <c r="D29" s="142">
        <f>D141</f>
        <v>569088.96</v>
      </c>
      <c r="E29" s="142">
        <f t="shared" ref="E29:BP29" si="49">E141</f>
        <v>17504523</v>
      </c>
      <c r="F29" s="142">
        <f t="shared" si="49"/>
        <v>7865995</v>
      </c>
      <c r="G29" s="142">
        <f t="shared" si="49"/>
        <v>2534358</v>
      </c>
      <c r="H29" s="142">
        <f t="shared" si="49"/>
        <v>7873873</v>
      </c>
      <c r="I29" s="142">
        <f t="shared" si="49"/>
        <v>16311303.35</v>
      </c>
      <c r="J29" s="142">
        <f t="shared" si="49"/>
        <v>2956040</v>
      </c>
      <c r="K29" s="142">
        <f t="shared" si="49"/>
        <v>10741971</v>
      </c>
      <c r="L29" s="142">
        <f t="shared" si="49"/>
        <v>4472997</v>
      </c>
      <c r="M29" s="142">
        <f t="shared" si="49"/>
        <v>1486137.79</v>
      </c>
      <c r="N29" s="142">
        <f t="shared" si="49"/>
        <v>384538.04</v>
      </c>
      <c r="O29" s="142">
        <f t="shared" si="49"/>
        <v>7545370</v>
      </c>
      <c r="P29" s="142">
        <f t="shared" si="49"/>
        <v>257489.38</v>
      </c>
      <c r="Q29" s="142">
        <f t="shared" si="49"/>
        <v>357459.56</v>
      </c>
      <c r="R29" s="142">
        <f t="shared" si="49"/>
        <v>84923.46</v>
      </c>
      <c r="S29" s="142">
        <f t="shared" si="49"/>
        <v>2254242.58</v>
      </c>
      <c r="T29" s="142">
        <f t="shared" si="49"/>
        <v>19020021</v>
      </c>
      <c r="U29" s="142">
        <f t="shared" si="49"/>
        <v>827127.65</v>
      </c>
      <c r="V29" s="142">
        <f t="shared" si="49"/>
        <v>43066631</v>
      </c>
      <c r="W29" s="142">
        <f t="shared" si="49"/>
        <v>1184702.3</v>
      </c>
      <c r="X29" s="142">
        <f t="shared" si="49"/>
        <v>611900.04</v>
      </c>
      <c r="Y29" s="142">
        <f t="shared" si="49"/>
        <v>6152324.8899999997</v>
      </c>
      <c r="Z29" s="142">
        <f t="shared" si="49"/>
        <v>4866422</v>
      </c>
      <c r="AA29" s="142">
        <f t="shared" si="49"/>
        <v>3958040</v>
      </c>
      <c r="AB29" s="142">
        <f t="shared" si="49"/>
        <v>162342.38</v>
      </c>
      <c r="AC29" s="142">
        <f t="shared" si="49"/>
        <v>7145668.4699999997</v>
      </c>
      <c r="AD29" s="142">
        <f t="shared" si="49"/>
        <v>11299918.07</v>
      </c>
      <c r="AE29" s="142">
        <f t="shared" si="49"/>
        <v>10661163.23</v>
      </c>
      <c r="AF29" s="142">
        <f t="shared" si="49"/>
        <v>638754.84</v>
      </c>
      <c r="AG29" s="142">
        <f t="shared" si="49"/>
        <v>2256911.02</v>
      </c>
      <c r="AH29" s="142">
        <f t="shared" si="49"/>
        <v>36693000</v>
      </c>
      <c r="AI29" s="142">
        <f t="shared" si="49"/>
        <v>7036297.96</v>
      </c>
      <c r="AJ29" s="142">
        <f t="shared" si="49"/>
        <v>4876149</v>
      </c>
      <c r="AK29" s="142">
        <f t="shared" si="49"/>
        <v>394112</v>
      </c>
      <c r="AL29" s="142">
        <f t="shared" si="49"/>
        <v>57247015.920000002</v>
      </c>
      <c r="AM29" s="142">
        <f t="shared" si="49"/>
        <v>162627.51</v>
      </c>
      <c r="AN29" s="142">
        <f t="shared" si="49"/>
        <v>448404.18</v>
      </c>
      <c r="AO29" s="142">
        <f t="shared" si="49"/>
        <v>30824081</v>
      </c>
      <c r="AP29" s="142">
        <f t="shared" si="49"/>
        <v>517426811.63</v>
      </c>
      <c r="AQ29" s="142">
        <f t="shared" si="49"/>
        <v>517138000</v>
      </c>
      <c r="AR29" s="142">
        <f t="shared" si="49"/>
        <v>288811.63</v>
      </c>
      <c r="AS29" s="142">
        <f t="shared" si="49"/>
        <v>62825794.530000001</v>
      </c>
      <c r="AT29" s="142">
        <f t="shared" si="49"/>
        <v>4797780.95</v>
      </c>
      <c r="AU29" s="142">
        <f t="shared" si="49"/>
        <v>1070749.06</v>
      </c>
      <c r="AV29" s="142">
        <f t="shared" si="49"/>
        <v>4696639.2699999996</v>
      </c>
      <c r="AW29" s="142">
        <f t="shared" si="49"/>
        <v>16017806.41</v>
      </c>
      <c r="AX29" s="142">
        <f t="shared" si="49"/>
        <v>1555695</v>
      </c>
      <c r="AY29" s="142">
        <f t="shared" si="49"/>
        <v>2250721</v>
      </c>
      <c r="AZ29" s="142">
        <f t="shared" si="49"/>
        <v>30232801</v>
      </c>
      <c r="BA29" s="142">
        <f t="shared" si="49"/>
        <v>2041927</v>
      </c>
      <c r="BB29" s="142">
        <f t="shared" si="49"/>
        <v>1674051.32</v>
      </c>
      <c r="BC29" s="142">
        <f t="shared" si="49"/>
        <v>5745010.0700000003</v>
      </c>
      <c r="BD29" s="142">
        <f t="shared" si="49"/>
        <v>140633.60000000001</v>
      </c>
      <c r="BE29" s="142">
        <f t="shared" si="49"/>
        <v>8208101.3300000001</v>
      </c>
      <c r="BF29" s="142">
        <f t="shared" si="49"/>
        <v>7270366</v>
      </c>
      <c r="BG29" s="142">
        <f t="shared" si="49"/>
        <v>937735.33</v>
      </c>
      <c r="BH29" s="142">
        <f t="shared" si="49"/>
        <v>19645092.850000001</v>
      </c>
      <c r="BI29" s="142">
        <f t="shared" si="49"/>
        <v>15514806</v>
      </c>
      <c r="BJ29" s="142">
        <f t="shared" si="49"/>
        <v>4130286.85</v>
      </c>
      <c r="BK29" s="142">
        <f t="shared" si="49"/>
        <v>-1932096.88</v>
      </c>
      <c r="BL29" s="142">
        <f t="shared" si="49"/>
        <v>6046008.4900000002</v>
      </c>
      <c r="BM29" s="142">
        <f t="shared" si="49"/>
        <v>5661892</v>
      </c>
      <c r="BN29" s="142">
        <f t="shared" si="49"/>
        <v>1524189.31</v>
      </c>
      <c r="BO29" s="142">
        <f t="shared" si="49"/>
        <v>17632286</v>
      </c>
      <c r="BP29" s="142">
        <f t="shared" si="49"/>
        <v>2729793.81</v>
      </c>
      <c r="BQ29" s="142">
        <f t="shared" ref="BQ29:CO29" si="50">BQ141</f>
        <v>3170381</v>
      </c>
      <c r="BR29" s="142">
        <f t="shared" si="50"/>
        <v>9292025.2799999993</v>
      </c>
      <c r="BS29" s="142">
        <f t="shared" si="50"/>
        <v>1239976.79</v>
      </c>
      <c r="BT29" s="142">
        <f t="shared" si="50"/>
        <v>5867019</v>
      </c>
      <c r="BU29" s="142">
        <f t="shared" si="50"/>
        <v>940613.39</v>
      </c>
      <c r="BV29" s="142">
        <f t="shared" si="50"/>
        <v>7773521.7000000002</v>
      </c>
      <c r="BW29" s="142">
        <f t="shared" si="50"/>
        <v>2349636.2799999998</v>
      </c>
      <c r="BX29" s="142">
        <f t="shared" si="50"/>
        <v>51571388.649999999</v>
      </c>
      <c r="BY29" s="142">
        <f t="shared" si="50"/>
        <v>808800.94</v>
      </c>
      <c r="BZ29" s="142">
        <f t="shared" si="50"/>
        <v>931836.4</v>
      </c>
      <c r="CA29" s="142">
        <f t="shared" si="50"/>
        <v>770263.41</v>
      </c>
      <c r="CB29" s="142">
        <f t="shared" si="50"/>
        <v>3529934.89</v>
      </c>
      <c r="CC29" s="142">
        <f t="shared" si="50"/>
        <v>10381955</v>
      </c>
      <c r="CD29" s="142">
        <f t="shared" si="50"/>
        <v>1574922.26</v>
      </c>
      <c r="CE29" s="142">
        <f t="shared" si="50"/>
        <v>183048102</v>
      </c>
      <c r="CF29" s="142">
        <f t="shared" si="50"/>
        <v>26768218</v>
      </c>
      <c r="CG29" s="142">
        <f t="shared" si="50"/>
        <v>2436562.48</v>
      </c>
      <c r="CH29" s="142">
        <f t="shared" si="50"/>
        <v>12584644</v>
      </c>
      <c r="CI29" s="142">
        <f t="shared" si="50"/>
        <v>4593523.57</v>
      </c>
      <c r="CJ29" s="142">
        <f t="shared" si="50"/>
        <v>656894.81999999995</v>
      </c>
      <c r="CK29" s="142">
        <f t="shared" si="50"/>
        <v>737011.54</v>
      </c>
      <c r="CL29" s="142">
        <f t="shared" si="50"/>
        <v>0</v>
      </c>
      <c r="CM29" s="142">
        <f t="shared" si="50"/>
        <v>5800434.71</v>
      </c>
      <c r="CN29" s="142">
        <f t="shared" si="50"/>
        <v>11729206</v>
      </c>
      <c r="CO29" s="142">
        <f t="shared" si="50"/>
        <v>3526891.32</v>
      </c>
    </row>
    <row r="30" spans="1:93" s="125" customFormat="1" x14ac:dyDescent="0.2">
      <c r="A30" s="245" t="s">
        <v>99</v>
      </c>
      <c r="B30" s="245" t="s">
        <v>673</v>
      </c>
      <c r="C30" s="125">
        <f t="shared" si="18"/>
        <v>2006</v>
      </c>
      <c r="D30" s="142">
        <f>D142+D143</f>
        <v>211859.79</v>
      </c>
      <c r="E30" s="142">
        <f t="shared" ref="E30:BP30" si="51">E142+E143</f>
        <v>9958904</v>
      </c>
      <c r="F30" s="142">
        <f t="shared" si="51"/>
        <v>5353499</v>
      </c>
      <c r="G30" s="142">
        <f t="shared" si="51"/>
        <v>2416893</v>
      </c>
      <c r="H30" s="142">
        <f t="shared" si="51"/>
        <v>6166194</v>
      </c>
      <c r="I30" s="142">
        <f t="shared" si="51"/>
        <v>10414394.57</v>
      </c>
      <c r="J30" s="142">
        <f t="shared" si="51"/>
        <v>1000007</v>
      </c>
      <c r="K30" s="142">
        <f t="shared" si="51"/>
        <v>9589720</v>
      </c>
      <c r="L30" s="142">
        <f t="shared" si="51"/>
        <v>3130072</v>
      </c>
      <c r="M30" s="142">
        <f t="shared" si="51"/>
        <v>881449.1</v>
      </c>
      <c r="N30" s="142">
        <f t="shared" si="51"/>
        <v>148822.94</v>
      </c>
      <c r="O30" s="142">
        <f t="shared" si="51"/>
        <v>4646383</v>
      </c>
      <c r="P30" s="142">
        <f t="shared" si="51"/>
        <v>214276.41999999998</v>
      </c>
      <c r="Q30" s="142">
        <f t="shared" si="51"/>
        <v>149825.85999999999</v>
      </c>
      <c r="R30" s="142">
        <f t="shared" si="51"/>
        <v>31541.83</v>
      </c>
      <c r="S30" s="142">
        <f t="shared" si="51"/>
        <v>1541382.8599999999</v>
      </c>
      <c r="T30" s="142">
        <f t="shared" si="51"/>
        <v>16795094</v>
      </c>
      <c r="U30" s="142">
        <f t="shared" si="51"/>
        <v>1013532.71</v>
      </c>
      <c r="V30" s="142">
        <f t="shared" si="51"/>
        <v>62362551</v>
      </c>
      <c r="W30" s="142">
        <f t="shared" si="51"/>
        <v>2647818.5</v>
      </c>
      <c r="X30" s="142">
        <f t="shared" si="51"/>
        <v>321471.84999999998</v>
      </c>
      <c r="Y30" s="142">
        <f t="shared" si="51"/>
        <v>2121909.92</v>
      </c>
      <c r="Z30" s="142">
        <f t="shared" si="51"/>
        <v>3621773</v>
      </c>
      <c r="AA30" s="142">
        <f t="shared" si="51"/>
        <v>2980374.51</v>
      </c>
      <c r="AB30" s="142">
        <f t="shared" si="51"/>
        <v>64526.289999999994</v>
      </c>
      <c r="AC30" s="142">
        <f t="shared" si="51"/>
        <v>1546920.42</v>
      </c>
      <c r="AD30" s="142">
        <f t="shared" si="51"/>
        <v>8364615.2400000002</v>
      </c>
      <c r="AE30" s="142">
        <f t="shared" si="51"/>
        <v>8182664.6500000004</v>
      </c>
      <c r="AF30" s="142">
        <f t="shared" si="51"/>
        <v>181950.59</v>
      </c>
      <c r="AG30" s="142">
        <f t="shared" si="51"/>
        <v>844432.35</v>
      </c>
      <c r="AH30" s="142">
        <f t="shared" si="51"/>
        <v>76706000</v>
      </c>
      <c r="AI30" s="142">
        <f t="shared" si="51"/>
        <v>3429828.6399999997</v>
      </c>
      <c r="AJ30" s="142">
        <f t="shared" si="51"/>
        <v>3583705</v>
      </c>
      <c r="AK30" s="142">
        <f t="shared" si="51"/>
        <v>322691</v>
      </c>
      <c r="AL30" s="142">
        <f t="shared" si="51"/>
        <v>20342318.259999998</v>
      </c>
      <c r="AM30" s="142">
        <f t="shared" si="51"/>
        <v>63985.22</v>
      </c>
      <c r="AN30" s="142">
        <f t="shared" si="51"/>
        <v>163314.54</v>
      </c>
      <c r="AO30" s="142">
        <f t="shared" si="51"/>
        <v>24205854</v>
      </c>
      <c r="AP30" s="142">
        <f t="shared" si="51"/>
        <v>230540856.58000001</v>
      </c>
      <c r="AQ30" s="142">
        <f t="shared" si="51"/>
        <v>230406000</v>
      </c>
      <c r="AR30" s="142">
        <f t="shared" si="51"/>
        <v>134856.58000000002</v>
      </c>
      <c r="AS30" s="142">
        <f t="shared" si="51"/>
        <v>50391203.82</v>
      </c>
      <c r="AT30" s="142">
        <f t="shared" si="51"/>
        <v>1234761.5</v>
      </c>
      <c r="AU30" s="142">
        <f t="shared" si="51"/>
        <v>652366.92999999993</v>
      </c>
      <c r="AV30" s="142">
        <f t="shared" si="51"/>
        <v>3640813.34</v>
      </c>
      <c r="AW30" s="142">
        <f t="shared" si="51"/>
        <v>14734084.09</v>
      </c>
      <c r="AX30" s="142">
        <f t="shared" si="51"/>
        <v>1662477</v>
      </c>
      <c r="AY30" s="142">
        <f t="shared" si="51"/>
        <v>1941280</v>
      </c>
      <c r="AZ30" s="142">
        <f t="shared" si="51"/>
        <v>16398773</v>
      </c>
      <c r="BA30" s="142">
        <f t="shared" si="51"/>
        <v>720120</v>
      </c>
      <c r="BB30" s="142">
        <f t="shared" si="51"/>
        <v>1087468.48</v>
      </c>
      <c r="BC30" s="142">
        <f t="shared" si="51"/>
        <v>3372011.16</v>
      </c>
      <c r="BD30" s="142">
        <f t="shared" si="51"/>
        <v>0</v>
      </c>
      <c r="BE30" s="142">
        <f t="shared" si="51"/>
        <v>7297275.4100000001</v>
      </c>
      <c r="BF30" s="142">
        <f t="shared" si="51"/>
        <v>7113722</v>
      </c>
      <c r="BG30" s="142">
        <f t="shared" si="51"/>
        <v>183553.41</v>
      </c>
      <c r="BH30" s="142">
        <f t="shared" si="51"/>
        <v>37616445.700000003</v>
      </c>
      <c r="BI30" s="142">
        <f t="shared" si="51"/>
        <v>33856686</v>
      </c>
      <c r="BJ30" s="142">
        <f t="shared" si="51"/>
        <v>3759759.7</v>
      </c>
      <c r="BK30" s="142">
        <f t="shared" si="51"/>
        <v>-2073800.0899999999</v>
      </c>
      <c r="BL30" s="142">
        <f t="shared" si="51"/>
        <v>3285817.05</v>
      </c>
      <c r="BM30" s="142">
        <f t="shared" si="51"/>
        <v>4433837</v>
      </c>
      <c r="BN30" s="142">
        <f t="shared" si="51"/>
        <v>838358.87000000011</v>
      </c>
      <c r="BO30" s="142">
        <f t="shared" si="51"/>
        <v>10606186</v>
      </c>
      <c r="BP30" s="142">
        <f t="shared" si="51"/>
        <v>1286664.94</v>
      </c>
      <c r="BQ30" s="142">
        <f t="shared" ref="BQ30:CO30" si="52">BQ142+BQ143</f>
        <v>3110140</v>
      </c>
      <c r="BR30" s="142">
        <f t="shared" si="52"/>
        <v>7297998.4800000004</v>
      </c>
      <c r="BS30" s="142">
        <f t="shared" si="52"/>
        <v>1514199.08</v>
      </c>
      <c r="BT30" s="142">
        <f t="shared" si="52"/>
        <v>5012679</v>
      </c>
      <c r="BU30" s="142">
        <f t="shared" si="52"/>
        <v>752770.28</v>
      </c>
      <c r="BV30" s="142">
        <f t="shared" si="52"/>
        <v>4706709.6100000003</v>
      </c>
      <c r="BW30" s="142">
        <f t="shared" si="52"/>
        <v>1616101.1600000001</v>
      </c>
      <c r="BX30" s="142">
        <f t="shared" si="52"/>
        <v>50152083.379999995</v>
      </c>
      <c r="BY30" s="142">
        <f t="shared" si="52"/>
        <v>573507.9</v>
      </c>
      <c r="BZ30" s="142">
        <f t="shared" si="52"/>
        <v>554289.77</v>
      </c>
      <c r="CA30" s="142">
        <f t="shared" si="52"/>
        <v>560234.29</v>
      </c>
      <c r="CB30" s="142">
        <f t="shared" si="52"/>
        <v>2027394.31</v>
      </c>
      <c r="CC30" s="142">
        <f t="shared" si="52"/>
        <v>5331759</v>
      </c>
      <c r="CD30" s="142">
        <f t="shared" si="52"/>
        <v>609304.37</v>
      </c>
      <c r="CE30" s="142">
        <f t="shared" si="52"/>
        <v>254732568</v>
      </c>
      <c r="CF30" s="142">
        <f t="shared" si="52"/>
        <v>14844891</v>
      </c>
      <c r="CG30" s="142">
        <f t="shared" si="52"/>
        <v>505176.27</v>
      </c>
      <c r="CH30" s="142">
        <f t="shared" si="52"/>
        <v>10798508</v>
      </c>
      <c r="CI30" s="142">
        <f t="shared" si="52"/>
        <v>1386827.76</v>
      </c>
      <c r="CJ30" s="142">
        <f t="shared" si="52"/>
        <v>573129.78</v>
      </c>
      <c r="CK30" s="142">
        <f t="shared" si="52"/>
        <v>710209.47</v>
      </c>
      <c r="CL30" s="142">
        <f t="shared" si="52"/>
        <v>0</v>
      </c>
      <c r="CM30" s="142">
        <f t="shared" si="52"/>
        <v>3223871.4</v>
      </c>
      <c r="CN30" s="142">
        <f t="shared" si="52"/>
        <v>5548119</v>
      </c>
      <c r="CO30" s="142">
        <f t="shared" si="52"/>
        <v>2226981.59</v>
      </c>
    </row>
    <row r="31" spans="1:93" s="125" customFormat="1" x14ac:dyDescent="0.2">
      <c r="A31" s="245" t="s">
        <v>688</v>
      </c>
      <c r="B31" s="245" t="s">
        <v>674</v>
      </c>
      <c r="C31" s="125">
        <f t="shared" si="18"/>
        <v>2006</v>
      </c>
      <c r="D31" s="142">
        <f>D144</f>
        <v>31770.79</v>
      </c>
      <c r="E31" s="142">
        <f t="shared" ref="E31:BP31" si="53">E144</f>
        <v>0</v>
      </c>
      <c r="F31" s="142">
        <f t="shared" si="53"/>
        <v>1305339</v>
      </c>
      <c r="G31" s="142">
        <f t="shared" si="53"/>
        <v>40609</v>
      </c>
      <c r="H31" s="142">
        <f t="shared" si="53"/>
        <v>0</v>
      </c>
      <c r="I31" s="142">
        <f t="shared" si="53"/>
        <v>0</v>
      </c>
      <c r="J31" s="142">
        <f t="shared" si="53"/>
        <v>437482</v>
      </c>
      <c r="K31" s="142">
        <f t="shared" si="53"/>
        <v>720417</v>
      </c>
      <c r="L31" s="142">
        <f t="shared" si="53"/>
        <v>0</v>
      </c>
      <c r="M31" s="142">
        <f t="shared" si="53"/>
        <v>0</v>
      </c>
      <c r="N31" s="142">
        <f t="shared" si="53"/>
        <v>0</v>
      </c>
      <c r="O31" s="142">
        <f t="shared" si="53"/>
        <v>554737</v>
      </c>
      <c r="P31" s="142">
        <f t="shared" si="53"/>
        <v>0</v>
      </c>
      <c r="Q31" s="142">
        <f t="shared" si="53"/>
        <v>0</v>
      </c>
      <c r="R31" s="142">
        <f t="shared" si="53"/>
        <v>0</v>
      </c>
      <c r="S31" s="142">
        <f t="shared" si="53"/>
        <v>0</v>
      </c>
      <c r="T31" s="142">
        <f t="shared" si="53"/>
        <v>4906708</v>
      </c>
      <c r="U31" s="142">
        <f t="shared" si="53"/>
        <v>0</v>
      </c>
      <c r="V31" s="142">
        <f t="shared" si="53"/>
        <v>5314545</v>
      </c>
      <c r="W31" s="142">
        <f t="shared" si="53"/>
        <v>368282.28</v>
      </c>
      <c r="X31" s="142">
        <f t="shared" si="53"/>
        <v>0</v>
      </c>
      <c r="Y31" s="142">
        <f t="shared" si="53"/>
        <v>0</v>
      </c>
      <c r="Z31" s="142">
        <f t="shared" si="53"/>
        <v>223383</v>
      </c>
      <c r="AA31" s="142">
        <f t="shared" si="53"/>
        <v>0</v>
      </c>
      <c r="AB31" s="142">
        <f t="shared" si="53"/>
        <v>0</v>
      </c>
      <c r="AC31" s="142">
        <f t="shared" si="53"/>
        <v>570946.99</v>
      </c>
      <c r="AD31" s="142">
        <f t="shared" si="53"/>
        <v>0</v>
      </c>
      <c r="AE31" s="142">
        <f t="shared" si="53"/>
        <v>0</v>
      </c>
      <c r="AF31" s="142">
        <f t="shared" si="53"/>
        <v>0</v>
      </c>
      <c r="AG31" s="142">
        <f t="shared" si="53"/>
        <v>0</v>
      </c>
      <c r="AH31" s="142">
        <f t="shared" si="53"/>
        <v>17678000</v>
      </c>
      <c r="AI31" s="142">
        <f t="shared" si="53"/>
        <v>0</v>
      </c>
      <c r="AJ31" s="142">
        <f t="shared" si="53"/>
        <v>0</v>
      </c>
      <c r="AK31" s="142">
        <f t="shared" si="53"/>
        <v>0</v>
      </c>
      <c r="AL31" s="142">
        <f t="shared" si="53"/>
        <v>1657479.17</v>
      </c>
      <c r="AM31" s="142">
        <f t="shared" si="53"/>
        <v>0</v>
      </c>
      <c r="AN31" s="142">
        <f t="shared" si="53"/>
        <v>106976.85</v>
      </c>
      <c r="AO31" s="142">
        <f t="shared" si="53"/>
        <v>1550330</v>
      </c>
      <c r="AP31" s="142">
        <f t="shared" si="53"/>
        <v>8658000</v>
      </c>
      <c r="AQ31" s="142">
        <f t="shared" si="53"/>
        <v>8658000</v>
      </c>
      <c r="AR31" s="142">
        <f t="shared" si="53"/>
        <v>0</v>
      </c>
      <c r="AS31" s="142">
        <f t="shared" si="53"/>
        <v>3161119.86</v>
      </c>
      <c r="AT31" s="142">
        <f t="shared" si="53"/>
        <v>0</v>
      </c>
      <c r="AU31" s="142">
        <f t="shared" si="53"/>
        <v>0</v>
      </c>
      <c r="AV31" s="142">
        <f t="shared" si="53"/>
        <v>324953.82</v>
      </c>
      <c r="AW31" s="142">
        <f t="shared" si="53"/>
        <v>978700.21</v>
      </c>
      <c r="AX31" s="142">
        <f t="shared" si="53"/>
        <v>0</v>
      </c>
      <c r="AY31" s="142">
        <f t="shared" si="53"/>
        <v>0</v>
      </c>
      <c r="AZ31" s="142">
        <f t="shared" si="53"/>
        <v>712154</v>
      </c>
      <c r="BA31" s="142">
        <f t="shared" si="53"/>
        <v>6384</v>
      </c>
      <c r="BB31" s="142">
        <f t="shared" si="53"/>
        <v>0</v>
      </c>
      <c r="BC31" s="142">
        <f t="shared" si="53"/>
        <v>467065.82</v>
      </c>
      <c r="BD31" s="142">
        <f t="shared" si="53"/>
        <v>0</v>
      </c>
      <c r="BE31" s="142">
        <f t="shared" si="53"/>
        <v>0</v>
      </c>
      <c r="BF31" s="142">
        <f t="shared" si="53"/>
        <v>0</v>
      </c>
      <c r="BG31" s="142">
        <f t="shared" si="53"/>
        <v>0</v>
      </c>
      <c r="BH31" s="142">
        <f t="shared" si="53"/>
        <v>0</v>
      </c>
      <c r="BI31" s="142">
        <f t="shared" si="53"/>
        <v>0</v>
      </c>
      <c r="BJ31" s="142">
        <f t="shared" si="53"/>
        <v>0</v>
      </c>
      <c r="BK31" s="142">
        <f t="shared" si="53"/>
        <v>0</v>
      </c>
      <c r="BL31" s="142">
        <f t="shared" si="53"/>
        <v>0</v>
      </c>
      <c r="BM31" s="142">
        <f t="shared" si="53"/>
        <v>0</v>
      </c>
      <c r="BN31" s="142">
        <f t="shared" si="53"/>
        <v>0</v>
      </c>
      <c r="BO31" s="142">
        <f t="shared" si="53"/>
        <v>764712</v>
      </c>
      <c r="BP31" s="142">
        <f t="shared" si="53"/>
        <v>0</v>
      </c>
      <c r="BQ31" s="142">
        <f t="shared" ref="BQ31:CO31" si="54">BQ144</f>
        <v>0</v>
      </c>
      <c r="BR31" s="142">
        <f t="shared" si="54"/>
        <v>667440.65</v>
      </c>
      <c r="BS31" s="142">
        <f t="shared" si="54"/>
        <v>0</v>
      </c>
      <c r="BT31" s="142">
        <f t="shared" si="54"/>
        <v>0</v>
      </c>
      <c r="BU31" s="142">
        <f t="shared" si="54"/>
        <v>0</v>
      </c>
      <c r="BV31" s="142">
        <f t="shared" si="54"/>
        <v>102596.28</v>
      </c>
      <c r="BW31" s="142">
        <f t="shared" si="54"/>
        <v>0</v>
      </c>
      <c r="BX31" s="142">
        <f t="shared" si="54"/>
        <v>703030.59</v>
      </c>
      <c r="BY31" s="142">
        <f t="shared" si="54"/>
        <v>0</v>
      </c>
      <c r="BZ31" s="142">
        <f t="shared" si="54"/>
        <v>0</v>
      </c>
      <c r="CA31" s="142">
        <f t="shared" si="54"/>
        <v>0</v>
      </c>
      <c r="CB31" s="142">
        <f t="shared" si="54"/>
        <v>15271.78</v>
      </c>
      <c r="CC31" s="142">
        <f t="shared" si="54"/>
        <v>0</v>
      </c>
      <c r="CD31" s="142">
        <f t="shared" si="54"/>
        <v>26297.77</v>
      </c>
      <c r="CE31" s="142">
        <f t="shared" si="54"/>
        <v>19213862</v>
      </c>
      <c r="CF31" s="142">
        <f t="shared" si="54"/>
        <v>672823</v>
      </c>
      <c r="CG31" s="142">
        <f t="shared" si="54"/>
        <v>0</v>
      </c>
      <c r="CH31" s="142">
        <f t="shared" si="54"/>
        <v>0</v>
      </c>
      <c r="CI31" s="142">
        <f t="shared" si="54"/>
        <v>524970.11</v>
      </c>
      <c r="CJ31" s="142">
        <f t="shared" si="54"/>
        <v>0</v>
      </c>
      <c r="CK31" s="142">
        <f t="shared" si="54"/>
        <v>250791.59</v>
      </c>
      <c r="CL31" s="142">
        <f t="shared" si="54"/>
        <v>0</v>
      </c>
      <c r="CM31" s="142">
        <f t="shared" si="54"/>
        <v>0</v>
      </c>
      <c r="CN31" s="142">
        <f t="shared" si="54"/>
        <v>0</v>
      </c>
      <c r="CO31" s="142">
        <f t="shared" si="54"/>
        <v>269199.59000000003</v>
      </c>
    </row>
    <row r="32" spans="1:93" s="125" customFormat="1" x14ac:dyDescent="0.2">
      <c r="A32" s="245" t="s">
        <v>97</v>
      </c>
      <c r="B32" s="245" t="s">
        <v>676</v>
      </c>
      <c r="C32" s="125">
        <f t="shared" si="18"/>
        <v>2006</v>
      </c>
      <c r="D32" s="142">
        <f>D145</f>
        <v>19308.88</v>
      </c>
      <c r="E32" s="142">
        <f t="shared" ref="E32:BP32" si="55">E145</f>
        <v>91219</v>
      </c>
      <c r="F32" s="142">
        <f t="shared" si="55"/>
        <v>228785</v>
      </c>
      <c r="G32" s="142">
        <f t="shared" si="55"/>
        <v>47093</v>
      </c>
      <c r="H32" s="142">
        <f t="shared" si="55"/>
        <v>60613</v>
      </c>
      <c r="I32" s="142">
        <f t="shared" si="55"/>
        <v>39978.9</v>
      </c>
      <c r="J32" s="142">
        <f t="shared" si="55"/>
        <v>30399</v>
      </c>
      <c r="K32" s="142">
        <f t="shared" si="55"/>
        <v>82730</v>
      </c>
      <c r="L32" s="142">
        <f t="shared" si="55"/>
        <v>43785</v>
      </c>
      <c r="M32" s="142">
        <f t="shared" si="55"/>
        <v>10214.17</v>
      </c>
      <c r="N32" s="142">
        <f t="shared" si="55"/>
        <v>5867.89</v>
      </c>
      <c r="O32" s="142">
        <f t="shared" si="55"/>
        <v>159012</v>
      </c>
      <c r="P32" s="142">
        <f t="shared" si="55"/>
        <v>2068.91</v>
      </c>
      <c r="Q32" s="142">
        <f t="shared" si="55"/>
        <v>6564.08</v>
      </c>
      <c r="R32" s="142">
        <f t="shared" si="55"/>
        <v>562.95000000000005</v>
      </c>
      <c r="S32" s="142">
        <f t="shared" si="55"/>
        <v>0</v>
      </c>
      <c r="T32" s="142">
        <f t="shared" si="55"/>
        <v>538650</v>
      </c>
      <c r="U32" s="142">
        <f t="shared" si="55"/>
        <v>16298.89</v>
      </c>
      <c r="V32" s="142">
        <f t="shared" si="55"/>
        <v>519356</v>
      </c>
      <c r="W32" s="142">
        <f t="shared" si="55"/>
        <v>38727.379999999997</v>
      </c>
      <c r="X32" s="142">
        <f t="shared" si="55"/>
        <v>7582.58</v>
      </c>
      <c r="Y32" s="142">
        <f t="shared" si="55"/>
        <v>96330.17</v>
      </c>
      <c r="Z32" s="142">
        <f t="shared" si="55"/>
        <v>67836</v>
      </c>
      <c r="AA32" s="142">
        <f t="shared" si="55"/>
        <v>87037.46</v>
      </c>
      <c r="AB32" s="142">
        <f t="shared" si="55"/>
        <v>2954.3</v>
      </c>
      <c r="AC32" s="142">
        <f t="shared" si="55"/>
        <v>14558.61</v>
      </c>
      <c r="AD32" s="142">
        <f t="shared" si="55"/>
        <v>45541.74</v>
      </c>
      <c r="AE32" s="142">
        <f t="shared" si="55"/>
        <v>39688.800000000003</v>
      </c>
      <c r="AF32" s="142">
        <f t="shared" si="55"/>
        <v>5852.94</v>
      </c>
      <c r="AG32" s="142">
        <f t="shared" si="55"/>
        <v>33270.43</v>
      </c>
      <c r="AH32" s="142">
        <f t="shared" si="55"/>
        <v>377000</v>
      </c>
      <c r="AI32" s="142">
        <f t="shared" si="55"/>
        <v>75492.94</v>
      </c>
      <c r="AJ32" s="142">
        <f t="shared" si="55"/>
        <v>53383</v>
      </c>
      <c r="AK32" s="142">
        <f t="shared" si="55"/>
        <v>12105</v>
      </c>
      <c r="AL32" s="142">
        <f t="shared" si="55"/>
        <v>343772.71</v>
      </c>
      <c r="AM32" s="142">
        <f t="shared" si="55"/>
        <v>9735.09</v>
      </c>
      <c r="AN32" s="142">
        <f t="shared" si="55"/>
        <v>9106.65</v>
      </c>
      <c r="AO32" s="142">
        <f t="shared" si="55"/>
        <v>157118</v>
      </c>
      <c r="AP32" s="142">
        <f t="shared" si="55"/>
        <v>4531303.28</v>
      </c>
      <c r="AQ32" s="142">
        <f t="shared" si="55"/>
        <v>4525000</v>
      </c>
      <c r="AR32" s="142">
        <f t="shared" si="55"/>
        <v>6303.28</v>
      </c>
      <c r="AS32" s="142">
        <f t="shared" si="55"/>
        <v>389436.13</v>
      </c>
      <c r="AT32" s="142">
        <f t="shared" si="55"/>
        <v>35477.050000000003</v>
      </c>
      <c r="AU32" s="142">
        <f t="shared" si="55"/>
        <v>29685.34</v>
      </c>
      <c r="AV32" s="142">
        <f t="shared" si="55"/>
        <v>42645.88</v>
      </c>
      <c r="AW32" s="142">
        <f t="shared" si="55"/>
        <v>388831.71</v>
      </c>
      <c r="AX32" s="142">
        <f t="shared" si="55"/>
        <v>9205</v>
      </c>
      <c r="AY32" s="142">
        <f t="shared" si="55"/>
        <v>43146</v>
      </c>
      <c r="AZ32" s="142">
        <f t="shared" si="55"/>
        <v>171069</v>
      </c>
      <c r="BA32" s="142">
        <f t="shared" si="55"/>
        <v>21413</v>
      </c>
      <c r="BB32" s="142">
        <f t="shared" si="55"/>
        <v>24245.79</v>
      </c>
      <c r="BC32" s="142">
        <f t="shared" si="55"/>
        <v>19490.759999999998</v>
      </c>
      <c r="BD32" s="142">
        <f t="shared" si="55"/>
        <v>0</v>
      </c>
      <c r="BE32" s="142">
        <f t="shared" si="55"/>
        <v>61977.88</v>
      </c>
      <c r="BF32" s="142">
        <f t="shared" si="55"/>
        <v>53005</v>
      </c>
      <c r="BG32" s="142">
        <f t="shared" si="55"/>
        <v>8972.8799999999992</v>
      </c>
      <c r="BH32" s="142">
        <f t="shared" si="55"/>
        <v>434768.39</v>
      </c>
      <c r="BI32" s="142">
        <f t="shared" si="55"/>
        <v>414686</v>
      </c>
      <c r="BJ32" s="142">
        <f t="shared" si="55"/>
        <v>20082.39</v>
      </c>
      <c r="BK32" s="142">
        <f t="shared" si="55"/>
        <v>-36083.599999999999</v>
      </c>
      <c r="BL32" s="142">
        <f t="shared" si="55"/>
        <v>54196.31</v>
      </c>
      <c r="BM32" s="142">
        <f t="shared" si="55"/>
        <v>65378</v>
      </c>
      <c r="BN32" s="142">
        <f t="shared" si="55"/>
        <v>34554.6</v>
      </c>
      <c r="BO32" s="142">
        <f t="shared" si="55"/>
        <v>166006</v>
      </c>
      <c r="BP32" s="142">
        <f t="shared" si="55"/>
        <v>2444.23</v>
      </c>
      <c r="BQ32" s="142">
        <f t="shared" ref="BQ32:CO32" si="56">BQ145</f>
        <v>86778</v>
      </c>
      <c r="BR32" s="142">
        <f t="shared" si="56"/>
        <v>282022.94</v>
      </c>
      <c r="BS32" s="142">
        <f t="shared" si="56"/>
        <v>44187.49</v>
      </c>
      <c r="BT32" s="142">
        <f t="shared" si="56"/>
        <v>108766</v>
      </c>
      <c r="BU32" s="142">
        <f t="shared" si="56"/>
        <v>15021.18</v>
      </c>
      <c r="BV32" s="142">
        <f t="shared" si="56"/>
        <v>129895.7</v>
      </c>
      <c r="BW32" s="142">
        <f t="shared" si="56"/>
        <v>34891.68</v>
      </c>
      <c r="BX32" s="142">
        <f t="shared" si="56"/>
        <v>22289.13</v>
      </c>
      <c r="BY32" s="142">
        <f t="shared" si="56"/>
        <v>18052.22</v>
      </c>
      <c r="BZ32" s="142">
        <f t="shared" si="56"/>
        <v>44457.81</v>
      </c>
      <c r="CA32" s="142">
        <f t="shared" si="56"/>
        <v>8397.07</v>
      </c>
      <c r="CB32" s="142">
        <f t="shared" si="56"/>
        <v>16384.09</v>
      </c>
      <c r="CC32" s="142">
        <f t="shared" si="56"/>
        <v>108502</v>
      </c>
      <c r="CD32" s="142">
        <f t="shared" si="56"/>
        <v>29299.63</v>
      </c>
      <c r="CE32" s="142">
        <f t="shared" si="56"/>
        <v>1796790</v>
      </c>
      <c r="CF32" s="142">
        <f t="shared" si="56"/>
        <v>341825</v>
      </c>
      <c r="CG32" s="142">
        <f t="shared" si="56"/>
        <v>8598.11</v>
      </c>
      <c r="CH32" s="142">
        <f t="shared" si="56"/>
        <v>185537</v>
      </c>
      <c r="CI32" s="142">
        <f t="shared" si="56"/>
        <v>21735.47</v>
      </c>
      <c r="CJ32" s="142">
        <f t="shared" si="56"/>
        <v>8866.64</v>
      </c>
      <c r="CK32" s="142">
        <f t="shared" si="56"/>
        <v>22383.360000000001</v>
      </c>
      <c r="CL32" s="142">
        <f t="shared" si="56"/>
        <v>0</v>
      </c>
      <c r="CM32" s="142">
        <f t="shared" si="56"/>
        <v>188610.51</v>
      </c>
      <c r="CN32" s="142">
        <f t="shared" si="56"/>
        <v>230335</v>
      </c>
      <c r="CO32" s="142">
        <f t="shared" si="56"/>
        <v>61599.5</v>
      </c>
    </row>
    <row r="33" spans="1:93" s="125" customFormat="1" x14ac:dyDescent="0.2">
      <c r="A33" s="245" t="s">
        <v>98</v>
      </c>
      <c r="B33" s="245" t="s">
        <v>677</v>
      </c>
      <c r="C33" s="125">
        <f t="shared" si="18"/>
        <v>2006</v>
      </c>
      <c r="D33" s="142">
        <f>D146</f>
        <v>72.44</v>
      </c>
      <c r="E33" s="142">
        <f t="shared" ref="E33:BP33" si="57">E146</f>
        <v>0</v>
      </c>
      <c r="F33" s="142">
        <f t="shared" si="57"/>
        <v>19366</v>
      </c>
      <c r="G33" s="142">
        <f t="shared" si="57"/>
        <v>10997</v>
      </c>
      <c r="H33" s="142">
        <f t="shared" si="57"/>
        <v>8590</v>
      </c>
      <c r="I33" s="142">
        <f t="shared" si="57"/>
        <v>0</v>
      </c>
      <c r="J33" s="142">
        <f t="shared" si="57"/>
        <v>0</v>
      </c>
      <c r="K33" s="142">
        <f t="shared" si="57"/>
        <v>0</v>
      </c>
      <c r="L33" s="142">
        <f t="shared" si="57"/>
        <v>17993</v>
      </c>
      <c r="M33" s="142">
        <f t="shared" si="57"/>
        <v>461.81</v>
      </c>
      <c r="N33" s="142">
        <f t="shared" si="57"/>
        <v>566.63</v>
      </c>
      <c r="O33" s="142">
        <f t="shared" si="57"/>
        <v>19026</v>
      </c>
      <c r="P33" s="142">
        <f t="shared" si="57"/>
        <v>321.48</v>
      </c>
      <c r="Q33" s="142">
        <f t="shared" si="57"/>
        <v>0</v>
      </c>
      <c r="R33" s="142">
        <f t="shared" si="57"/>
        <v>0</v>
      </c>
      <c r="S33" s="142">
        <f t="shared" si="57"/>
        <v>0</v>
      </c>
      <c r="T33" s="142">
        <f t="shared" si="57"/>
        <v>60499</v>
      </c>
      <c r="U33" s="142">
        <f t="shared" si="57"/>
        <v>2130.0100000000002</v>
      </c>
      <c r="V33" s="142">
        <f t="shared" si="57"/>
        <v>0</v>
      </c>
      <c r="W33" s="142">
        <f t="shared" si="57"/>
        <v>4018.46</v>
      </c>
      <c r="X33" s="142">
        <f t="shared" si="57"/>
        <v>708.65</v>
      </c>
      <c r="Y33" s="142">
        <f t="shared" si="57"/>
        <v>4671.8100000000004</v>
      </c>
      <c r="Z33" s="142">
        <f t="shared" si="57"/>
        <v>3298</v>
      </c>
      <c r="AA33" s="142">
        <f t="shared" si="57"/>
        <v>0</v>
      </c>
      <c r="AB33" s="142">
        <f t="shared" si="57"/>
        <v>0</v>
      </c>
      <c r="AC33" s="142">
        <f t="shared" si="57"/>
        <v>0</v>
      </c>
      <c r="AD33" s="142">
        <f t="shared" si="57"/>
        <v>7761.13</v>
      </c>
      <c r="AE33" s="142">
        <f t="shared" si="57"/>
        <v>6698</v>
      </c>
      <c r="AF33" s="142">
        <f t="shared" si="57"/>
        <v>1063.1300000000001</v>
      </c>
      <c r="AG33" s="142">
        <f t="shared" si="57"/>
        <v>0</v>
      </c>
      <c r="AH33" s="142">
        <f t="shared" si="57"/>
        <v>29000</v>
      </c>
      <c r="AI33" s="142">
        <f t="shared" si="57"/>
        <v>20659.939999999999</v>
      </c>
      <c r="AJ33" s="142">
        <f t="shared" si="57"/>
        <v>8516609</v>
      </c>
      <c r="AK33" s="142">
        <f t="shared" si="57"/>
        <v>2404</v>
      </c>
      <c r="AL33" s="142">
        <f t="shared" si="57"/>
        <v>18193.47</v>
      </c>
      <c r="AM33" s="142">
        <f t="shared" si="57"/>
        <v>0</v>
      </c>
      <c r="AN33" s="142">
        <f t="shared" si="57"/>
        <v>1503.35</v>
      </c>
      <c r="AO33" s="142">
        <f t="shared" si="57"/>
        <v>0</v>
      </c>
      <c r="AP33" s="142">
        <f t="shared" si="57"/>
        <v>932000</v>
      </c>
      <c r="AQ33" s="142">
        <f t="shared" si="57"/>
        <v>932000</v>
      </c>
      <c r="AR33" s="142">
        <f t="shared" si="57"/>
        <v>0</v>
      </c>
      <c r="AS33" s="142">
        <f t="shared" si="57"/>
        <v>3417.56</v>
      </c>
      <c r="AT33" s="142">
        <f t="shared" si="57"/>
        <v>4807.5600000000004</v>
      </c>
      <c r="AU33" s="142">
        <f t="shared" si="57"/>
        <v>0</v>
      </c>
      <c r="AV33" s="142">
        <f t="shared" si="57"/>
        <v>0</v>
      </c>
      <c r="AW33" s="142">
        <f t="shared" si="57"/>
        <v>0</v>
      </c>
      <c r="AX33" s="142">
        <f t="shared" si="57"/>
        <v>1387</v>
      </c>
      <c r="AY33" s="142">
        <f t="shared" si="57"/>
        <v>1370</v>
      </c>
      <c r="AZ33" s="142">
        <f t="shared" si="57"/>
        <v>7916</v>
      </c>
      <c r="BA33" s="142">
        <f t="shared" si="57"/>
        <v>593</v>
      </c>
      <c r="BB33" s="142">
        <f t="shared" si="57"/>
        <v>728.81</v>
      </c>
      <c r="BC33" s="142">
        <f t="shared" si="57"/>
        <v>4032.69</v>
      </c>
      <c r="BD33" s="142">
        <f t="shared" si="57"/>
        <v>0</v>
      </c>
      <c r="BE33" s="142">
        <f t="shared" si="57"/>
        <v>12025.38</v>
      </c>
      <c r="BF33" s="142">
        <f t="shared" si="57"/>
        <v>11669</v>
      </c>
      <c r="BG33" s="142">
        <f t="shared" si="57"/>
        <v>356.38</v>
      </c>
      <c r="BH33" s="142">
        <f t="shared" si="57"/>
        <v>7347.94</v>
      </c>
      <c r="BI33" s="142">
        <f t="shared" si="57"/>
        <v>2582</v>
      </c>
      <c r="BJ33" s="142">
        <f t="shared" si="57"/>
        <v>4765.9399999999996</v>
      </c>
      <c r="BK33" s="142">
        <f t="shared" si="57"/>
        <v>-3751.8</v>
      </c>
      <c r="BL33" s="142">
        <f t="shared" si="57"/>
        <v>9569.4699999999993</v>
      </c>
      <c r="BM33" s="142">
        <f t="shared" si="57"/>
        <v>28912</v>
      </c>
      <c r="BN33" s="142">
        <f t="shared" si="57"/>
        <v>24.24</v>
      </c>
      <c r="BO33" s="142">
        <f t="shared" si="57"/>
        <v>12258</v>
      </c>
      <c r="BP33" s="142">
        <f t="shared" si="57"/>
        <v>1524.75</v>
      </c>
      <c r="BQ33" s="142">
        <f t="shared" ref="BQ33:CO33" si="58">BQ146</f>
        <v>20012</v>
      </c>
      <c r="BR33" s="142">
        <f t="shared" si="58"/>
        <v>0</v>
      </c>
      <c r="BS33" s="142">
        <f t="shared" si="58"/>
        <v>8677.4599999999991</v>
      </c>
      <c r="BT33" s="142">
        <f t="shared" si="58"/>
        <v>13268</v>
      </c>
      <c r="BU33" s="142">
        <f t="shared" si="58"/>
        <v>376.77</v>
      </c>
      <c r="BV33" s="142">
        <f t="shared" si="58"/>
        <v>16738.900000000001</v>
      </c>
      <c r="BW33" s="142">
        <f t="shared" si="58"/>
        <v>1158.01</v>
      </c>
      <c r="BX33" s="142">
        <f t="shared" si="58"/>
        <v>727794.81</v>
      </c>
      <c r="BY33" s="142">
        <f t="shared" si="58"/>
        <v>0</v>
      </c>
      <c r="BZ33" s="142">
        <f t="shared" si="58"/>
        <v>1970.91</v>
      </c>
      <c r="CA33" s="142">
        <f t="shared" si="58"/>
        <v>0</v>
      </c>
      <c r="CB33" s="142">
        <f t="shared" si="58"/>
        <v>7104.9</v>
      </c>
      <c r="CC33" s="142">
        <f t="shared" si="58"/>
        <v>819</v>
      </c>
      <c r="CD33" s="142">
        <f t="shared" si="58"/>
        <v>14123.31</v>
      </c>
      <c r="CE33" s="142">
        <f t="shared" si="58"/>
        <v>0</v>
      </c>
      <c r="CF33" s="142">
        <f t="shared" si="58"/>
        <v>10673</v>
      </c>
      <c r="CG33" s="142">
        <f t="shared" si="58"/>
        <v>0</v>
      </c>
      <c r="CH33" s="142">
        <f t="shared" si="58"/>
        <v>0</v>
      </c>
      <c r="CI33" s="142">
        <f t="shared" si="58"/>
        <v>4827.51</v>
      </c>
      <c r="CJ33" s="142">
        <f t="shared" si="58"/>
        <v>711.96</v>
      </c>
      <c r="CK33" s="142">
        <f t="shared" si="58"/>
        <v>1216.32</v>
      </c>
      <c r="CL33" s="142">
        <f t="shared" si="58"/>
        <v>0</v>
      </c>
      <c r="CM33" s="142">
        <f t="shared" si="58"/>
        <v>381.38</v>
      </c>
      <c r="CN33" s="142">
        <f t="shared" si="58"/>
        <v>1516</v>
      </c>
      <c r="CO33" s="142">
        <f t="shared" si="58"/>
        <v>0</v>
      </c>
    </row>
    <row r="34" spans="1:93" s="125" customFormat="1" x14ac:dyDescent="0.2">
      <c r="A34" s="137" t="s">
        <v>63</v>
      </c>
      <c r="B34" s="125" t="s">
        <v>388</v>
      </c>
      <c r="C34" s="125">
        <f t="shared" si="18"/>
        <v>2006</v>
      </c>
      <c r="D34" s="142">
        <f>D148</f>
        <v>380</v>
      </c>
      <c r="E34" s="142">
        <f t="shared" ref="E34:BN35" si="59">E148</f>
        <v>374</v>
      </c>
      <c r="F34" s="142">
        <f t="shared" si="59"/>
        <v>201</v>
      </c>
      <c r="G34" s="142">
        <f t="shared" si="59"/>
        <v>257</v>
      </c>
      <c r="H34" s="142">
        <f t="shared" si="59"/>
        <v>74</v>
      </c>
      <c r="I34" s="142">
        <f t="shared" si="59"/>
        <v>188</v>
      </c>
      <c r="J34" s="142">
        <f t="shared" si="59"/>
        <v>57</v>
      </c>
      <c r="K34" s="142">
        <f t="shared" si="59"/>
        <v>303</v>
      </c>
      <c r="L34" s="142">
        <f t="shared" si="59"/>
        <v>168</v>
      </c>
      <c r="M34" s="142">
        <f t="shared" si="59"/>
        <v>10</v>
      </c>
      <c r="N34" s="142">
        <f t="shared" si="59"/>
        <v>2</v>
      </c>
      <c r="O34" s="142">
        <f t="shared" si="59"/>
        <v>70</v>
      </c>
      <c r="P34" s="142">
        <f t="shared" si="59"/>
        <v>4</v>
      </c>
      <c r="Q34" s="142">
        <f t="shared" si="59"/>
        <v>5</v>
      </c>
      <c r="R34" s="142">
        <f t="shared" si="59"/>
        <v>2</v>
      </c>
      <c r="S34" s="142">
        <f t="shared" si="59"/>
        <v>22</v>
      </c>
      <c r="T34" s="142">
        <f t="shared" si="59"/>
        <v>120</v>
      </c>
      <c r="U34" s="142">
        <f t="shared" si="59"/>
        <v>66</v>
      </c>
      <c r="V34" s="142">
        <f t="shared" si="59"/>
        <v>287</v>
      </c>
      <c r="W34" s="142">
        <f t="shared" si="59"/>
        <v>46</v>
      </c>
      <c r="X34" s="142">
        <f t="shared" si="59"/>
        <v>99</v>
      </c>
      <c r="Y34" s="142">
        <f t="shared" si="59"/>
        <v>104</v>
      </c>
      <c r="Z34" s="142">
        <f t="shared" si="59"/>
        <v>44</v>
      </c>
      <c r="AA34" s="142">
        <f t="shared" si="59"/>
        <v>26</v>
      </c>
      <c r="AB34" s="142">
        <f t="shared" si="59"/>
        <v>1</v>
      </c>
      <c r="AC34" s="142">
        <f t="shared" si="59"/>
        <v>14200</v>
      </c>
      <c r="AD34" s="142">
        <f t="shared" si="59"/>
        <v>9</v>
      </c>
      <c r="AE34" s="142">
        <f t="shared" si="59"/>
        <v>0</v>
      </c>
      <c r="AF34" s="142">
        <f t="shared" si="59"/>
        <v>9</v>
      </c>
      <c r="AG34" s="142">
        <f t="shared" si="59"/>
        <v>67</v>
      </c>
      <c r="AH34" s="142">
        <f t="shared" si="59"/>
        <v>93</v>
      </c>
      <c r="AI34" s="142">
        <f t="shared" si="59"/>
        <v>1252</v>
      </c>
      <c r="AJ34" s="142">
        <f t="shared" si="59"/>
        <v>281</v>
      </c>
      <c r="AK34" s="142">
        <f t="shared" si="59"/>
        <v>93</v>
      </c>
      <c r="AL34" s="142">
        <f t="shared" si="59"/>
        <v>426</v>
      </c>
      <c r="AM34" s="142">
        <f t="shared" si="59"/>
        <v>9</v>
      </c>
      <c r="AN34" s="142">
        <f t="shared" si="59"/>
        <v>8</v>
      </c>
      <c r="AO34" s="142">
        <f t="shared" si="59"/>
        <v>269</v>
      </c>
      <c r="AP34" s="142">
        <f t="shared" si="59"/>
        <v>650006</v>
      </c>
      <c r="AQ34" s="142">
        <f t="shared" si="59"/>
        <v>650000</v>
      </c>
      <c r="AR34" s="142">
        <f t="shared" si="59"/>
        <v>6</v>
      </c>
      <c r="AS34" s="142">
        <f t="shared" si="59"/>
        <v>1104</v>
      </c>
      <c r="AT34" s="142">
        <f t="shared" si="59"/>
        <v>292</v>
      </c>
      <c r="AU34" s="142">
        <f t="shared" si="59"/>
        <v>24</v>
      </c>
      <c r="AV34" s="142">
        <f t="shared" si="59"/>
        <v>32</v>
      </c>
      <c r="AW34" s="142">
        <f t="shared" si="59"/>
        <v>404</v>
      </c>
      <c r="AX34" s="142">
        <f t="shared" si="59"/>
        <v>27</v>
      </c>
      <c r="AY34" s="142">
        <f t="shared" si="59"/>
        <v>144</v>
      </c>
      <c r="AZ34" s="142">
        <f t="shared" si="59"/>
        <v>421</v>
      </c>
      <c r="BA34" s="142">
        <f t="shared" si="59"/>
        <v>21</v>
      </c>
      <c r="BB34" s="142">
        <f t="shared" si="59"/>
        <v>20</v>
      </c>
      <c r="BC34" s="142">
        <f t="shared" si="59"/>
        <v>370</v>
      </c>
      <c r="BD34" s="142">
        <f t="shared" si="59"/>
        <v>4</v>
      </c>
      <c r="BE34" s="142">
        <f t="shared" si="59"/>
        <v>88</v>
      </c>
      <c r="BF34" s="142">
        <f t="shared" si="59"/>
        <v>41</v>
      </c>
      <c r="BG34" s="142">
        <f t="shared" si="59"/>
        <v>47</v>
      </c>
      <c r="BH34" s="142">
        <f t="shared" si="59"/>
        <v>779</v>
      </c>
      <c r="BI34" s="142">
        <f t="shared" si="59"/>
        <v>212</v>
      </c>
      <c r="BJ34" s="142">
        <f t="shared" si="59"/>
        <v>567</v>
      </c>
      <c r="BK34" s="142">
        <f t="shared" si="59"/>
        <v>125</v>
      </c>
      <c r="BL34" s="142">
        <f t="shared" si="59"/>
        <v>693</v>
      </c>
      <c r="BM34" s="142">
        <f t="shared" si="59"/>
        <v>330</v>
      </c>
      <c r="BN34" s="142">
        <f t="shared" si="59"/>
        <v>28</v>
      </c>
      <c r="BO34" s="142">
        <f t="shared" ref="BO34:CO36" si="60">BO148</f>
        <v>143</v>
      </c>
      <c r="BP34" s="142">
        <f t="shared" si="60"/>
        <v>16</v>
      </c>
      <c r="BQ34" s="142">
        <f t="shared" si="60"/>
        <v>27</v>
      </c>
      <c r="BR34" s="142">
        <f t="shared" si="60"/>
        <v>149</v>
      </c>
      <c r="BS34" s="142">
        <f t="shared" si="60"/>
        <v>35</v>
      </c>
      <c r="BT34" s="142">
        <f t="shared" si="60"/>
        <v>342</v>
      </c>
      <c r="BU34" s="142">
        <f t="shared" si="60"/>
        <v>15</v>
      </c>
      <c r="BV34" s="142">
        <f t="shared" si="60"/>
        <v>64</v>
      </c>
      <c r="BW34" s="142">
        <f t="shared" si="60"/>
        <v>122</v>
      </c>
      <c r="BX34" s="142">
        <f t="shared" si="60"/>
        <v>635</v>
      </c>
      <c r="BY34" s="142">
        <f t="shared" si="60"/>
        <v>13</v>
      </c>
      <c r="BZ34" s="142">
        <f t="shared" si="60"/>
        <v>18</v>
      </c>
      <c r="CA34" s="142">
        <f t="shared" si="60"/>
        <v>536</v>
      </c>
      <c r="CB34" s="142">
        <f t="shared" si="60"/>
        <v>33</v>
      </c>
      <c r="CC34" s="142">
        <f t="shared" si="60"/>
        <v>381</v>
      </c>
      <c r="CD34" s="142">
        <f t="shared" si="60"/>
        <v>9</v>
      </c>
      <c r="CE34" s="142">
        <f t="shared" si="60"/>
        <v>630</v>
      </c>
      <c r="CF34" s="142">
        <f t="shared" si="60"/>
        <v>639</v>
      </c>
      <c r="CG34" s="142">
        <f t="shared" si="60"/>
        <v>61</v>
      </c>
      <c r="CH34" s="142">
        <f t="shared" si="60"/>
        <v>672</v>
      </c>
      <c r="CI34" s="142">
        <f t="shared" si="60"/>
        <v>81</v>
      </c>
      <c r="CJ34" s="142">
        <f t="shared" si="60"/>
        <v>14</v>
      </c>
      <c r="CK34" s="142">
        <f t="shared" si="60"/>
        <v>8</v>
      </c>
      <c r="CL34" s="142">
        <f t="shared" si="60"/>
        <v>0</v>
      </c>
      <c r="CM34" s="142">
        <f t="shared" si="60"/>
        <v>49</v>
      </c>
      <c r="CN34" s="142">
        <f t="shared" si="60"/>
        <v>147</v>
      </c>
      <c r="CO34" s="142">
        <f t="shared" si="60"/>
        <v>31</v>
      </c>
    </row>
    <row r="35" spans="1:93" s="125" customFormat="1" x14ac:dyDescent="0.2">
      <c r="A35" s="137" t="s">
        <v>64</v>
      </c>
      <c r="B35" s="125" t="s">
        <v>386</v>
      </c>
      <c r="C35" s="125">
        <v>2006</v>
      </c>
      <c r="D35" s="142">
        <f t="shared" ref="D35:Q36" si="61">D149</f>
        <v>380</v>
      </c>
      <c r="E35" s="142">
        <f t="shared" si="61"/>
        <v>363</v>
      </c>
      <c r="F35" s="142">
        <f t="shared" si="61"/>
        <v>54</v>
      </c>
      <c r="G35" s="142">
        <f t="shared" si="61"/>
        <v>17</v>
      </c>
      <c r="H35" s="142">
        <f t="shared" si="61"/>
        <v>74</v>
      </c>
      <c r="I35" s="142">
        <f t="shared" si="61"/>
        <v>98</v>
      </c>
      <c r="J35" s="142">
        <f t="shared" si="61"/>
        <v>57</v>
      </c>
      <c r="K35" s="142">
        <f t="shared" si="61"/>
        <v>90</v>
      </c>
      <c r="L35" s="142">
        <f t="shared" si="61"/>
        <v>35</v>
      </c>
      <c r="M35" s="142">
        <f t="shared" si="61"/>
        <v>10</v>
      </c>
      <c r="N35" s="142">
        <f t="shared" si="61"/>
        <v>2</v>
      </c>
      <c r="O35" s="142">
        <f t="shared" si="61"/>
        <v>70</v>
      </c>
      <c r="P35" s="142">
        <f t="shared" si="61"/>
        <v>4</v>
      </c>
      <c r="Q35" s="142">
        <f t="shared" si="61"/>
        <v>5</v>
      </c>
      <c r="R35" s="142">
        <f t="shared" si="59"/>
        <v>2</v>
      </c>
      <c r="S35" s="142">
        <f t="shared" si="59"/>
        <v>22</v>
      </c>
      <c r="T35" s="142">
        <f t="shared" si="59"/>
        <v>120</v>
      </c>
      <c r="U35" s="142">
        <f t="shared" si="59"/>
        <v>18</v>
      </c>
      <c r="V35" s="142">
        <f t="shared" si="59"/>
        <v>287</v>
      </c>
      <c r="W35" s="142">
        <f t="shared" si="59"/>
        <v>46</v>
      </c>
      <c r="X35" s="142">
        <f t="shared" si="59"/>
        <v>26</v>
      </c>
      <c r="Y35" s="142">
        <f t="shared" si="59"/>
        <v>66</v>
      </c>
      <c r="Z35" s="142">
        <f t="shared" si="59"/>
        <v>44</v>
      </c>
      <c r="AA35" s="142">
        <f t="shared" si="59"/>
        <v>26</v>
      </c>
      <c r="AB35" s="142">
        <f t="shared" si="59"/>
        <v>1</v>
      </c>
      <c r="AC35" s="142">
        <f t="shared" si="59"/>
        <v>3</v>
      </c>
      <c r="AD35" s="142">
        <f t="shared" si="59"/>
        <v>9</v>
      </c>
      <c r="AE35" s="142">
        <f t="shared" si="59"/>
        <v>0</v>
      </c>
      <c r="AF35" s="142">
        <f t="shared" si="59"/>
        <v>9</v>
      </c>
      <c r="AG35" s="142">
        <f t="shared" si="59"/>
        <v>22</v>
      </c>
      <c r="AH35" s="142">
        <f t="shared" si="59"/>
        <v>93</v>
      </c>
      <c r="AI35" s="142">
        <f t="shared" si="59"/>
        <v>36</v>
      </c>
      <c r="AJ35" s="142">
        <f t="shared" si="59"/>
        <v>25</v>
      </c>
      <c r="AK35" s="142">
        <f t="shared" si="59"/>
        <v>93</v>
      </c>
      <c r="AL35" s="142">
        <f t="shared" si="59"/>
        <v>338</v>
      </c>
      <c r="AM35" s="142">
        <f t="shared" si="59"/>
        <v>9</v>
      </c>
      <c r="AN35" s="142">
        <f t="shared" si="59"/>
        <v>8</v>
      </c>
      <c r="AO35" s="142">
        <f t="shared" si="59"/>
        <v>269</v>
      </c>
      <c r="AP35" s="142">
        <f t="shared" si="59"/>
        <v>6</v>
      </c>
      <c r="AQ35" s="142">
        <f t="shared" si="59"/>
        <v>0</v>
      </c>
      <c r="AR35" s="142">
        <f t="shared" si="59"/>
        <v>6</v>
      </c>
      <c r="AS35" s="142">
        <f t="shared" si="59"/>
        <v>454</v>
      </c>
      <c r="AT35" s="142">
        <f t="shared" si="59"/>
        <v>60</v>
      </c>
      <c r="AU35" s="142">
        <f t="shared" si="59"/>
        <v>24</v>
      </c>
      <c r="AV35" s="142">
        <f t="shared" si="59"/>
        <v>32</v>
      </c>
      <c r="AW35" s="142">
        <f t="shared" si="59"/>
        <v>124</v>
      </c>
      <c r="AX35" s="142">
        <f t="shared" si="59"/>
        <v>27</v>
      </c>
      <c r="AY35" s="142">
        <f t="shared" si="59"/>
        <v>16</v>
      </c>
      <c r="AZ35" s="142">
        <f t="shared" si="59"/>
        <v>163</v>
      </c>
      <c r="BA35" s="142">
        <f t="shared" si="59"/>
        <v>5</v>
      </c>
      <c r="BB35" s="142">
        <f t="shared" si="59"/>
        <v>20</v>
      </c>
      <c r="BC35" s="142">
        <f t="shared" si="59"/>
        <v>57</v>
      </c>
      <c r="BD35" s="142">
        <f t="shared" si="59"/>
        <v>0</v>
      </c>
      <c r="BE35" s="142">
        <f t="shared" si="59"/>
        <v>66</v>
      </c>
      <c r="BF35" s="142">
        <f t="shared" si="59"/>
        <v>41</v>
      </c>
      <c r="BG35" s="142">
        <f t="shared" si="59"/>
        <v>25</v>
      </c>
      <c r="BH35" s="142">
        <f t="shared" si="59"/>
        <v>121</v>
      </c>
      <c r="BI35" s="142">
        <f t="shared" si="59"/>
        <v>65</v>
      </c>
      <c r="BJ35" s="142">
        <f t="shared" si="59"/>
        <v>56</v>
      </c>
      <c r="BK35" s="142">
        <f t="shared" si="59"/>
        <v>14</v>
      </c>
      <c r="BL35" s="142">
        <f t="shared" si="59"/>
        <v>144</v>
      </c>
      <c r="BM35" s="142">
        <f t="shared" si="59"/>
        <v>51</v>
      </c>
      <c r="BN35" s="142">
        <f t="shared" si="59"/>
        <v>28</v>
      </c>
      <c r="BO35" s="142">
        <f t="shared" si="60"/>
        <v>102</v>
      </c>
      <c r="BP35" s="142">
        <f t="shared" si="60"/>
        <v>16</v>
      </c>
      <c r="BQ35" s="142">
        <f t="shared" si="60"/>
        <v>27</v>
      </c>
      <c r="BR35" s="142">
        <f t="shared" si="60"/>
        <v>71</v>
      </c>
      <c r="BS35" s="142">
        <f t="shared" si="60"/>
        <v>35</v>
      </c>
      <c r="BT35" s="142">
        <f t="shared" si="60"/>
        <v>58</v>
      </c>
      <c r="BU35" s="142">
        <f t="shared" si="60"/>
        <v>15</v>
      </c>
      <c r="BV35" s="142">
        <f t="shared" si="60"/>
        <v>64</v>
      </c>
      <c r="BW35" s="142">
        <f t="shared" si="60"/>
        <v>20</v>
      </c>
      <c r="BX35" s="142">
        <f t="shared" si="60"/>
        <v>415</v>
      </c>
      <c r="BY35" s="142">
        <f t="shared" si="60"/>
        <v>13</v>
      </c>
      <c r="BZ35" s="142">
        <f t="shared" si="60"/>
        <v>11</v>
      </c>
      <c r="CA35" s="142">
        <f t="shared" si="60"/>
        <v>6</v>
      </c>
      <c r="CB35" s="142">
        <f t="shared" si="60"/>
        <v>33</v>
      </c>
      <c r="CC35" s="142">
        <f t="shared" si="60"/>
        <v>122</v>
      </c>
      <c r="CD35" s="142">
        <f t="shared" si="60"/>
        <v>8</v>
      </c>
      <c r="CE35" s="142">
        <f t="shared" si="60"/>
        <v>630</v>
      </c>
      <c r="CF35" s="142">
        <f t="shared" si="60"/>
        <v>253</v>
      </c>
      <c r="CG35" s="142">
        <f t="shared" si="60"/>
        <v>53</v>
      </c>
      <c r="CH35" s="142">
        <f t="shared" si="60"/>
        <v>65</v>
      </c>
      <c r="CI35" s="142">
        <f t="shared" si="60"/>
        <v>81</v>
      </c>
      <c r="CJ35" s="142">
        <f t="shared" si="60"/>
        <v>14</v>
      </c>
      <c r="CK35" s="142">
        <f t="shared" si="60"/>
        <v>8</v>
      </c>
      <c r="CL35" s="142">
        <f t="shared" si="60"/>
        <v>0</v>
      </c>
      <c r="CM35" s="142">
        <f t="shared" si="60"/>
        <v>49</v>
      </c>
      <c r="CN35" s="142">
        <f t="shared" si="60"/>
        <v>71</v>
      </c>
      <c r="CO35" s="142">
        <f t="shared" si="60"/>
        <v>31</v>
      </c>
    </row>
    <row r="36" spans="1:93" s="125" customFormat="1" x14ac:dyDescent="0.2">
      <c r="A36" s="137" t="s">
        <v>65</v>
      </c>
      <c r="B36" s="125" t="s">
        <v>387</v>
      </c>
      <c r="C36" s="125">
        <v>2006</v>
      </c>
      <c r="D36" s="142">
        <f t="shared" si="61"/>
        <v>0</v>
      </c>
      <c r="E36" s="142">
        <f t="shared" ref="E36:BN36" si="62">E150</f>
        <v>11</v>
      </c>
      <c r="F36" s="142">
        <f t="shared" si="62"/>
        <v>147</v>
      </c>
      <c r="G36" s="142">
        <f t="shared" si="62"/>
        <v>240</v>
      </c>
      <c r="H36" s="142">
        <f t="shared" si="62"/>
        <v>0</v>
      </c>
      <c r="I36" s="142">
        <f t="shared" si="62"/>
        <v>90</v>
      </c>
      <c r="J36" s="142">
        <f t="shared" si="62"/>
        <v>0</v>
      </c>
      <c r="K36" s="142">
        <f t="shared" si="62"/>
        <v>213</v>
      </c>
      <c r="L36" s="142">
        <f t="shared" si="62"/>
        <v>133</v>
      </c>
      <c r="M36" s="142">
        <f t="shared" si="62"/>
        <v>0</v>
      </c>
      <c r="N36" s="142">
        <f t="shared" si="62"/>
        <v>0</v>
      </c>
      <c r="O36" s="142">
        <f t="shared" si="62"/>
        <v>0</v>
      </c>
      <c r="P36" s="142">
        <f t="shared" si="62"/>
        <v>0</v>
      </c>
      <c r="Q36" s="142">
        <f t="shared" si="62"/>
        <v>0</v>
      </c>
      <c r="R36" s="142">
        <f t="shared" si="62"/>
        <v>0</v>
      </c>
      <c r="S36" s="142">
        <f t="shared" si="62"/>
        <v>0</v>
      </c>
      <c r="T36" s="142">
        <f t="shared" si="62"/>
        <v>0</v>
      </c>
      <c r="U36" s="142">
        <f t="shared" si="62"/>
        <v>48</v>
      </c>
      <c r="V36" s="142">
        <f t="shared" si="62"/>
        <v>0</v>
      </c>
      <c r="W36" s="142">
        <f t="shared" si="62"/>
        <v>0</v>
      </c>
      <c r="X36" s="142">
        <f t="shared" si="62"/>
        <v>73</v>
      </c>
      <c r="Y36" s="142">
        <f t="shared" si="62"/>
        <v>38</v>
      </c>
      <c r="Z36" s="142">
        <f t="shared" si="62"/>
        <v>0</v>
      </c>
      <c r="AA36" s="142">
        <f t="shared" si="62"/>
        <v>0</v>
      </c>
      <c r="AB36" s="142">
        <f t="shared" si="62"/>
        <v>0</v>
      </c>
      <c r="AC36" s="142">
        <f t="shared" si="62"/>
        <v>14197</v>
      </c>
      <c r="AD36" s="142">
        <f t="shared" si="62"/>
        <v>0</v>
      </c>
      <c r="AE36" s="142">
        <f t="shared" si="62"/>
        <v>0</v>
      </c>
      <c r="AF36" s="142">
        <f t="shared" si="62"/>
        <v>0</v>
      </c>
      <c r="AG36" s="142">
        <f t="shared" si="62"/>
        <v>45</v>
      </c>
      <c r="AH36" s="142">
        <f t="shared" si="62"/>
        <v>0</v>
      </c>
      <c r="AI36" s="142">
        <f t="shared" si="62"/>
        <v>1216</v>
      </c>
      <c r="AJ36" s="142">
        <f t="shared" si="62"/>
        <v>256</v>
      </c>
      <c r="AK36" s="142">
        <f t="shared" si="62"/>
        <v>0</v>
      </c>
      <c r="AL36" s="142">
        <f t="shared" si="62"/>
        <v>88</v>
      </c>
      <c r="AM36" s="142">
        <f t="shared" si="62"/>
        <v>0</v>
      </c>
      <c r="AN36" s="142">
        <f t="shared" si="62"/>
        <v>0</v>
      </c>
      <c r="AO36" s="142">
        <f t="shared" si="62"/>
        <v>0</v>
      </c>
      <c r="AP36" s="142">
        <f t="shared" si="62"/>
        <v>650000</v>
      </c>
      <c r="AQ36" s="142">
        <f t="shared" si="62"/>
        <v>650000</v>
      </c>
      <c r="AR36" s="142">
        <f t="shared" si="62"/>
        <v>0</v>
      </c>
      <c r="AS36" s="142">
        <f t="shared" si="62"/>
        <v>650</v>
      </c>
      <c r="AT36" s="142">
        <f t="shared" si="62"/>
        <v>232</v>
      </c>
      <c r="AU36" s="142">
        <f t="shared" si="62"/>
        <v>0</v>
      </c>
      <c r="AV36" s="142">
        <f t="shared" si="62"/>
        <v>0</v>
      </c>
      <c r="AW36" s="142">
        <f t="shared" si="62"/>
        <v>280</v>
      </c>
      <c r="AX36" s="142">
        <f t="shared" si="62"/>
        <v>0</v>
      </c>
      <c r="AY36" s="142">
        <f t="shared" si="62"/>
        <v>128</v>
      </c>
      <c r="AZ36" s="142">
        <f t="shared" si="62"/>
        <v>258</v>
      </c>
      <c r="BA36" s="142">
        <f t="shared" si="62"/>
        <v>16</v>
      </c>
      <c r="BB36" s="142">
        <f t="shared" si="62"/>
        <v>0</v>
      </c>
      <c r="BC36" s="142">
        <f t="shared" si="62"/>
        <v>313</v>
      </c>
      <c r="BD36" s="142">
        <f t="shared" si="62"/>
        <v>4</v>
      </c>
      <c r="BE36" s="142">
        <f t="shared" si="62"/>
        <v>22</v>
      </c>
      <c r="BF36" s="142">
        <f t="shared" si="62"/>
        <v>0</v>
      </c>
      <c r="BG36" s="142">
        <f t="shared" si="62"/>
        <v>22</v>
      </c>
      <c r="BH36" s="142">
        <f t="shared" si="62"/>
        <v>658</v>
      </c>
      <c r="BI36" s="142">
        <f t="shared" si="62"/>
        <v>147</v>
      </c>
      <c r="BJ36" s="142">
        <f t="shared" si="62"/>
        <v>511</v>
      </c>
      <c r="BK36" s="142">
        <f t="shared" si="62"/>
        <v>111</v>
      </c>
      <c r="BL36" s="142">
        <f t="shared" si="62"/>
        <v>549</v>
      </c>
      <c r="BM36" s="142">
        <f t="shared" si="62"/>
        <v>279</v>
      </c>
      <c r="BN36" s="142">
        <f t="shared" si="62"/>
        <v>0</v>
      </c>
      <c r="BO36" s="142">
        <f t="shared" si="60"/>
        <v>41</v>
      </c>
      <c r="BP36" s="142">
        <f t="shared" si="60"/>
        <v>0</v>
      </c>
      <c r="BQ36" s="142">
        <f t="shared" si="60"/>
        <v>0</v>
      </c>
      <c r="BR36" s="142">
        <f t="shared" si="60"/>
        <v>78</v>
      </c>
      <c r="BS36" s="142">
        <f t="shared" si="60"/>
        <v>0</v>
      </c>
      <c r="BT36" s="142">
        <f t="shared" si="60"/>
        <v>284</v>
      </c>
      <c r="BU36" s="142">
        <f t="shared" si="60"/>
        <v>0</v>
      </c>
      <c r="BV36" s="142">
        <f t="shared" si="60"/>
        <v>0</v>
      </c>
      <c r="BW36" s="142">
        <f t="shared" si="60"/>
        <v>102</v>
      </c>
      <c r="BX36" s="142">
        <f t="shared" si="60"/>
        <v>220</v>
      </c>
      <c r="BY36" s="142">
        <f t="shared" si="60"/>
        <v>0</v>
      </c>
      <c r="BZ36" s="142">
        <f t="shared" si="60"/>
        <v>7</v>
      </c>
      <c r="CA36" s="142">
        <f t="shared" si="60"/>
        <v>530</v>
      </c>
      <c r="CB36" s="142">
        <f t="shared" si="60"/>
        <v>0</v>
      </c>
      <c r="CC36" s="142">
        <f t="shared" si="60"/>
        <v>259</v>
      </c>
      <c r="CD36" s="142">
        <f t="shared" si="60"/>
        <v>1</v>
      </c>
      <c r="CE36" s="142">
        <f t="shared" si="60"/>
        <v>0</v>
      </c>
      <c r="CF36" s="142">
        <f t="shared" si="60"/>
        <v>386</v>
      </c>
      <c r="CG36" s="142">
        <f t="shared" si="60"/>
        <v>8</v>
      </c>
      <c r="CH36" s="142">
        <f t="shared" si="60"/>
        <v>607</v>
      </c>
      <c r="CI36" s="142">
        <f t="shared" si="60"/>
        <v>0</v>
      </c>
      <c r="CJ36" s="142">
        <f t="shared" si="60"/>
        <v>0</v>
      </c>
      <c r="CK36" s="142">
        <f t="shared" si="60"/>
        <v>0</v>
      </c>
      <c r="CL36" s="142">
        <f t="shared" si="60"/>
        <v>0</v>
      </c>
      <c r="CM36" s="142">
        <f t="shared" si="60"/>
        <v>0</v>
      </c>
      <c r="CN36" s="142">
        <f t="shared" si="60"/>
        <v>76</v>
      </c>
      <c r="CO36" s="142">
        <f t="shared" si="60"/>
        <v>0</v>
      </c>
    </row>
    <row r="37" spans="1:93" s="125" customFormat="1" x14ac:dyDescent="0.2">
      <c r="A37" s="137" t="s">
        <v>66</v>
      </c>
      <c r="B37" s="125" t="s">
        <v>384</v>
      </c>
      <c r="C37" s="125">
        <v>2006</v>
      </c>
      <c r="D37" s="142">
        <f>D152</f>
        <v>3000</v>
      </c>
      <c r="E37" s="142">
        <f t="shared" ref="E37:BN38" si="63">E152</f>
        <v>178875</v>
      </c>
      <c r="F37" s="142">
        <f t="shared" si="63"/>
        <v>83178</v>
      </c>
      <c r="G37" s="142">
        <f t="shared" si="63"/>
        <v>25000</v>
      </c>
      <c r="H37" s="142">
        <f t="shared" si="63"/>
        <v>92690</v>
      </c>
      <c r="I37" s="142">
        <f t="shared" si="63"/>
        <v>163800</v>
      </c>
      <c r="J37" s="142">
        <f t="shared" si="63"/>
        <v>23000</v>
      </c>
      <c r="K37" s="142">
        <f t="shared" si="63"/>
        <v>131270</v>
      </c>
      <c r="L37" s="142">
        <f t="shared" si="63"/>
        <v>27698</v>
      </c>
      <c r="M37" s="142">
        <f t="shared" si="63"/>
        <v>17800</v>
      </c>
      <c r="N37" s="142">
        <f t="shared" si="63"/>
        <v>2428</v>
      </c>
      <c r="O37" s="142">
        <f t="shared" si="63"/>
        <v>94769</v>
      </c>
      <c r="P37" s="142">
        <f t="shared" si="63"/>
        <v>3100</v>
      </c>
      <c r="Q37" s="142">
        <f t="shared" si="63"/>
        <v>4000</v>
      </c>
      <c r="R37" s="142">
        <f t="shared" si="63"/>
        <v>1475</v>
      </c>
      <c r="S37" s="142">
        <f t="shared" si="63"/>
        <v>21873</v>
      </c>
      <c r="T37" s="142">
        <f t="shared" si="63"/>
        <v>231978</v>
      </c>
      <c r="U37" s="142">
        <f t="shared" si="63"/>
        <v>6700</v>
      </c>
      <c r="V37" s="142">
        <f t="shared" si="63"/>
        <v>700000</v>
      </c>
      <c r="W37" s="142">
        <f t="shared" si="63"/>
        <v>32542</v>
      </c>
      <c r="X37" s="142">
        <f t="shared" si="63"/>
        <v>7138</v>
      </c>
      <c r="Y37" s="142">
        <f t="shared" si="63"/>
        <v>70130</v>
      </c>
      <c r="Z37" s="142">
        <f t="shared" si="63"/>
        <v>43208</v>
      </c>
      <c r="AA37" s="142">
        <f t="shared" si="63"/>
        <v>8315</v>
      </c>
      <c r="AB37" s="142">
        <f t="shared" si="63"/>
        <v>1600</v>
      </c>
      <c r="AC37" s="142">
        <f t="shared" si="63"/>
        <v>17195</v>
      </c>
      <c r="AD37" s="142">
        <f t="shared" si="63"/>
        <v>109529</v>
      </c>
      <c r="AE37" s="142">
        <f t="shared" si="63"/>
        <v>102811</v>
      </c>
      <c r="AF37" s="142">
        <f t="shared" si="63"/>
        <v>6718</v>
      </c>
      <c r="AG37" s="142">
        <f t="shared" si="63"/>
        <v>21500</v>
      </c>
      <c r="AH37" s="142">
        <f t="shared" si="63"/>
        <v>130509</v>
      </c>
      <c r="AI37" s="142">
        <f t="shared" si="63"/>
        <v>43728</v>
      </c>
      <c r="AJ37" s="142">
        <f t="shared" si="63"/>
        <v>55300</v>
      </c>
      <c r="AK37" s="142">
        <f t="shared" si="63"/>
        <v>5635</v>
      </c>
      <c r="AL37" s="142">
        <f t="shared" si="63"/>
        <v>561500</v>
      </c>
      <c r="AM37" s="142">
        <f t="shared" si="63"/>
        <v>2480</v>
      </c>
      <c r="AN37" s="142">
        <f t="shared" si="63"/>
        <v>10500</v>
      </c>
      <c r="AO37" s="142">
        <f t="shared" si="63"/>
        <v>433806</v>
      </c>
      <c r="AP37" s="142">
        <f t="shared" si="63"/>
        <v>2900641</v>
      </c>
      <c r="AQ37" s="142">
        <f t="shared" si="63"/>
        <v>2898691</v>
      </c>
      <c r="AR37" s="142">
        <f t="shared" si="63"/>
        <v>1950</v>
      </c>
      <c r="AS37" s="142">
        <f t="shared" si="63"/>
        <v>789570</v>
      </c>
      <c r="AT37" s="142">
        <f t="shared" si="63"/>
        <v>31480</v>
      </c>
      <c r="AU37" s="142">
        <f t="shared" si="63"/>
        <v>12000</v>
      </c>
      <c r="AV37" s="142">
        <f t="shared" si="63"/>
        <v>57800</v>
      </c>
      <c r="AW37" s="142">
        <f t="shared" si="63"/>
        <v>229290</v>
      </c>
      <c r="AX37" s="142">
        <f t="shared" si="63"/>
        <v>22000</v>
      </c>
      <c r="AY37" s="142">
        <f t="shared" si="63"/>
        <v>21007</v>
      </c>
      <c r="AZ37" s="142">
        <f t="shared" si="63"/>
        <v>352395</v>
      </c>
      <c r="BA37" s="142">
        <f t="shared" si="63"/>
        <v>6763</v>
      </c>
      <c r="BB37" s="142">
        <f t="shared" si="63"/>
        <v>16000</v>
      </c>
      <c r="BC37" s="142">
        <f t="shared" si="63"/>
        <v>62000</v>
      </c>
      <c r="BD37" s="142">
        <f t="shared" si="63"/>
        <v>0</v>
      </c>
      <c r="BE37" s="142">
        <f t="shared" si="63"/>
        <v>83860</v>
      </c>
      <c r="BF37" s="142">
        <f t="shared" si="63"/>
        <v>79300</v>
      </c>
      <c r="BG37" s="142">
        <f t="shared" si="63"/>
        <v>4560</v>
      </c>
      <c r="BH37" s="142">
        <f t="shared" si="63"/>
        <v>118993</v>
      </c>
      <c r="BI37" s="142">
        <f t="shared" si="63"/>
        <v>82184</v>
      </c>
      <c r="BJ37" s="142">
        <f t="shared" si="63"/>
        <v>36809</v>
      </c>
      <c r="BK37" s="142">
        <f t="shared" si="63"/>
        <v>14000</v>
      </c>
      <c r="BL37" s="142">
        <f t="shared" si="63"/>
        <v>31300</v>
      </c>
      <c r="BM37" s="142">
        <f t="shared" si="63"/>
        <v>55000</v>
      </c>
      <c r="BN37" s="142">
        <f t="shared" si="63"/>
        <v>14000</v>
      </c>
      <c r="BO37" s="142">
        <f t="shared" ref="BO37:CO39" si="64">BO152</f>
        <v>161500</v>
      </c>
      <c r="BP37" s="142">
        <f t="shared" si="64"/>
        <v>27981</v>
      </c>
      <c r="BQ37" s="142">
        <f t="shared" si="64"/>
        <v>30300</v>
      </c>
      <c r="BR37" s="142">
        <f t="shared" si="64"/>
        <v>155000</v>
      </c>
      <c r="BS37" s="142">
        <f t="shared" si="64"/>
        <v>20200</v>
      </c>
      <c r="BT37" s="142">
        <f t="shared" si="64"/>
        <v>77948</v>
      </c>
      <c r="BU37" s="142">
        <f t="shared" si="64"/>
        <v>6500</v>
      </c>
      <c r="BV37" s="142">
        <f t="shared" si="64"/>
        <v>78748</v>
      </c>
      <c r="BW37" s="142">
        <f t="shared" si="64"/>
        <v>18003</v>
      </c>
      <c r="BX37" s="142">
        <f t="shared" si="64"/>
        <v>710772</v>
      </c>
      <c r="BY37" s="142">
        <f t="shared" si="64"/>
        <v>8100</v>
      </c>
      <c r="BZ37" s="142">
        <f t="shared" si="64"/>
        <v>9900</v>
      </c>
      <c r="CA37" s="142">
        <f t="shared" si="64"/>
        <v>5336</v>
      </c>
      <c r="CB37" s="142">
        <f t="shared" si="64"/>
        <v>33000</v>
      </c>
      <c r="CC37" s="142">
        <f t="shared" si="64"/>
        <v>110049</v>
      </c>
      <c r="CD37" s="142">
        <f t="shared" si="64"/>
        <v>15140</v>
      </c>
      <c r="CE37" s="142">
        <f t="shared" si="64"/>
        <v>2503281</v>
      </c>
      <c r="CF37" s="142">
        <f t="shared" si="64"/>
        <v>309276</v>
      </c>
      <c r="CG37" s="142">
        <f t="shared" si="64"/>
        <v>16800</v>
      </c>
      <c r="CH37" s="142">
        <f t="shared" si="64"/>
        <v>145040</v>
      </c>
      <c r="CI37" s="142">
        <f t="shared" si="64"/>
        <v>50331</v>
      </c>
      <c r="CJ37" s="142">
        <f t="shared" si="64"/>
        <v>6400</v>
      </c>
      <c r="CK37" s="142">
        <f t="shared" si="64"/>
        <v>7563</v>
      </c>
      <c r="CL37" s="142">
        <f t="shared" si="64"/>
        <v>3900</v>
      </c>
      <c r="CM37" s="142">
        <f t="shared" si="64"/>
        <v>40020</v>
      </c>
      <c r="CN37" s="142">
        <f t="shared" si="64"/>
        <v>110000</v>
      </c>
      <c r="CO37" s="142">
        <f t="shared" si="64"/>
        <v>35000</v>
      </c>
    </row>
    <row r="38" spans="1:93" s="125" customFormat="1" x14ac:dyDescent="0.2">
      <c r="A38" s="137" t="s">
        <v>67</v>
      </c>
      <c r="B38" s="125" t="s">
        <v>385</v>
      </c>
      <c r="C38" s="125">
        <v>2006</v>
      </c>
      <c r="D38" s="142">
        <f t="shared" ref="D38:Q39" si="65">D153</f>
        <v>3000</v>
      </c>
      <c r="E38" s="142">
        <f t="shared" si="65"/>
        <v>194429</v>
      </c>
      <c r="F38" s="142">
        <f t="shared" si="65"/>
        <v>85488</v>
      </c>
      <c r="G38" s="142">
        <f t="shared" si="65"/>
        <v>30000</v>
      </c>
      <c r="H38" s="142">
        <f t="shared" si="65"/>
        <v>92690</v>
      </c>
      <c r="I38" s="142">
        <f t="shared" si="65"/>
        <v>163800</v>
      </c>
      <c r="J38" s="142">
        <f t="shared" si="65"/>
        <v>23000</v>
      </c>
      <c r="K38" s="142">
        <f t="shared" si="65"/>
        <v>131270</v>
      </c>
      <c r="L38" s="142">
        <f t="shared" si="65"/>
        <v>27698</v>
      </c>
      <c r="M38" s="142">
        <f t="shared" si="65"/>
        <v>26000</v>
      </c>
      <c r="N38" s="142">
        <f t="shared" si="65"/>
        <v>2428</v>
      </c>
      <c r="O38" s="142">
        <f t="shared" si="65"/>
        <v>107341</v>
      </c>
      <c r="P38" s="142">
        <f t="shared" si="65"/>
        <v>3100</v>
      </c>
      <c r="Q38" s="142">
        <f t="shared" si="65"/>
        <v>12500</v>
      </c>
      <c r="R38" s="142">
        <f t="shared" si="63"/>
        <v>4500</v>
      </c>
      <c r="S38" s="142">
        <f t="shared" si="63"/>
        <v>74185</v>
      </c>
      <c r="T38" s="142">
        <f t="shared" si="63"/>
        <v>231978</v>
      </c>
      <c r="U38" s="142">
        <f t="shared" si="63"/>
        <v>5000</v>
      </c>
      <c r="V38" s="142">
        <f t="shared" si="63"/>
        <v>700000</v>
      </c>
      <c r="W38" s="142">
        <f t="shared" si="63"/>
        <v>62569</v>
      </c>
      <c r="X38" s="142">
        <f t="shared" si="63"/>
        <v>8700</v>
      </c>
      <c r="Y38" s="142">
        <f t="shared" si="63"/>
        <v>103297</v>
      </c>
      <c r="Z38" s="142">
        <f t="shared" si="63"/>
        <v>43208</v>
      </c>
      <c r="AA38" s="142">
        <f t="shared" si="63"/>
        <v>8315</v>
      </c>
      <c r="AB38" s="142">
        <f t="shared" si="63"/>
        <v>2529</v>
      </c>
      <c r="AC38" s="142">
        <f t="shared" si="63"/>
        <v>10104</v>
      </c>
      <c r="AD38" s="142">
        <f t="shared" si="63"/>
        <v>170219</v>
      </c>
      <c r="AE38" s="142">
        <f t="shared" si="63"/>
        <v>155219</v>
      </c>
      <c r="AF38" s="142">
        <f t="shared" si="63"/>
        <v>15000</v>
      </c>
      <c r="AG38" s="142">
        <f t="shared" si="63"/>
        <v>21500</v>
      </c>
      <c r="AH38" s="142">
        <f t="shared" si="63"/>
        <v>130509</v>
      </c>
      <c r="AI38" s="142">
        <f t="shared" si="63"/>
        <v>43728</v>
      </c>
      <c r="AJ38" s="142">
        <f t="shared" si="63"/>
        <v>55300</v>
      </c>
      <c r="AK38" s="142">
        <f t="shared" si="63"/>
        <v>5635</v>
      </c>
      <c r="AL38" s="142">
        <f t="shared" si="63"/>
        <v>636500</v>
      </c>
      <c r="AM38" s="142">
        <f t="shared" si="63"/>
        <v>9400</v>
      </c>
      <c r="AN38" s="142">
        <f t="shared" si="63"/>
        <v>10500</v>
      </c>
      <c r="AO38" s="142">
        <f t="shared" si="63"/>
        <v>433806</v>
      </c>
      <c r="AP38" s="142">
        <f t="shared" si="63"/>
        <v>2900641</v>
      </c>
      <c r="AQ38" s="142">
        <f t="shared" si="63"/>
        <v>2898691</v>
      </c>
      <c r="AR38" s="142">
        <f t="shared" si="63"/>
        <v>1950</v>
      </c>
      <c r="AS38" s="142">
        <f t="shared" si="63"/>
        <v>877300</v>
      </c>
      <c r="AT38" s="142">
        <f t="shared" si="63"/>
        <v>31480</v>
      </c>
      <c r="AU38" s="142">
        <f t="shared" si="63"/>
        <v>16500</v>
      </c>
      <c r="AV38" s="142">
        <f t="shared" si="63"/>
        <v>119000</v>
      </c>
      <c r="AW38" s="142">
        <f t="shared" si="63"/>
        <v>225790</v>
      </c>
      <c r="AX38" s="142">
        <f t="shared" si="63"/>
        <v>22000</v>
      </c>
      <c r="AY38" s="142">
        <f t="shared" si="63"/>
        <v>34035</v>
      </c>
      <c r="AZ38" s="142">
        <f t="shared" si="63"/>
        <v>352395</v>
      </c>
      <c r="BA38" s="142">
        <f t="shared" si="63"/>
        <v>18231</v>
      </c>
      <c r="BB38" s="142">
        <f t="shared" si="63"/>
        <v>17000</v>
      </c>
      <c r="BC38" s="142">
        <f t="shared" si="63"/>
        <v>62000</v>
      </c>
      <c r="BD38" s="142">
        <f t="shared" si="63"/>
        <v>422</v>
      </c>
      <c r="BE38" s="142">
        <f t="shared" si="63"/>
        <v>111140</v>
      </c>
      <c r="BF38" s="142">
        <f t="shared" si="63"/>
        <v>101908</v>
      </c>
      <c r="BG38" s="142">
        <f t="shared" si="63"/>
        <v>9232</v>
      </c>
      <c r="BH38" s="142">
        <f t="shared" si="63"/>
        <v>130336</v>
      </c>
      <c r="BI38" s="142">
        <f t="shared" si="63"/>
        <v>82184</v>
      </c>
      <c r="BJ38" s="142">
        <f t="shared" si="63"/>
        <v>48152</v>
      </c>
      <c r="BK38" s="142">
        <f t="shared" si="63"/>
        <v>14000</v>
      </c>
      <c r="BL38" s="142">
        <f t="shared" si="63"/>
        <v>62000</v>
      </c>
      <c r="BM38" s="142">
        <f t="shared" si="63"/>
        <v>55000</v>
      </c>
      <c r="BN38" s="142">
        <f t="shared" si="63"/>
        <v>18777</v>
      </c>
      <c r="BO38" s="142">
        <f t="shared" si="64"/>
        <v>161500</v>
      </c>
      <c r="BP38" s="142">
        <f t="shared" si="64"/>
        <v>27981</v>
      </c>
      <c r="BQ38" s="142">
        <f t="shared" si="64"/>
        <v>30300</v>
      </c>
      <c r="BR38" s="142">
        <f t="shared" si="64"/>
        <v>155000</v>
      </c>
      <c r="BS38" s="142">
        <f t="shared" si="64"/>
        <v>20200</v>
      </c>
      <c r="BT38" s="142">
        <f t="shared" si="64"/>
        <v>74948</v>
      </c>
      <c r="BU38" s="142">
        <f t="shared" si="64"/>
        <v>6500</v>
      </c>
      <c r="BV38" s="142">
        <f t="shared" si="64"/>
        <v>78748</v>
      </c>
      <c r="BW38" s="142">
        <f t="shared" si="64"/>
        <v>18003</v>
      </c>
      <c r="BX38" s="142">
        <f t="shared" si="64"/>
        <v>710772</v>
      </c>
      <c r="BY38" s="142">
        <f t="shared" si="64"/>
        <v>8100</v>
      </c>
      <c r="BZ38" s="142">
        <f t="shared" si="64"/>
        <v>16700</v>
      </c>
      <c r="CA38" s="142">
        <f t="shared" si="64"/>
        <v>5336</v>
      </c>
      <c r="CB38" s="142">
        <f t="shared" si="64"/>
        <v>33000</v>
      </c>
      <c r="CC38" s="142">
        <f t="shared" si="64"/>
        <v>109140</v>
      </c>
      <c r="CD38" s="142">
        <f t="shared" si="64"/>
        <v>15000</v>
      </c>
      <c r="CE38" s="142">
        <f t="shared" si="64"/>
        <v>2503281</v>
      </c>
      <c r="CF38" s="142">
        <f t="shared" si="64"/>
        <v>370116</v>
      </c>
      <c r="CG38" s="142">
        <f t="shared" si="64"/>
        <v>16800</v>
      </c>
      <c r="CH38" s="142">
        <f t="shared" si="64"/>
        <v>145040</v>
      </c>
      <c r="CI38" s="142">
        <f t="shared" si="64"/>
        <v>50331</v>
      </c>
      <c r="CJ38" s="142">
        <f t="shared" si="64"/>
        <v>11000</v>
      </c>
      <c r="CK38" s="142">
        <f t="shared" si="64"/>
        <v>7563</v>
      </c>
      <c r="CL38" s="142">
        <f t="shared" si="64"/>
        <v>9000</v>
      </c>
      <c r="CM38" s="142">
        <f t="shared" si="64"/>
        <v>78240</v>
      </c>
      <c r="CN38" s="142">
        <f t="shared" si="64"/>
        <v>110000</v>
      </c>
      <c r="CO38" s="142">
        <f t="shared" si="64"/>
        <v>36000</v>
      </c>
    </row>
    <row r="39" spans="1:93" s="125" customFormat="1" x14ac:dyDescent="0.2">
      <c r="A39" s="137" t="s">
        <v>68</v>
      </c>
      <c r="B39" s="125" t="s">
        <v>383</v>
      </c>
      <c r="C39" s="125">
        <v>2006</v>
      </c>
      <c r="D39" s="142">
        <f t="shared" si="65"/>
        <v>0</v>
      </c>
      <c r="E39" s="142">
        <f t="shared" ref="E39:BN39" si="66">E154</f>
        <v>187</v>
      </c>
      <c r="F39" s="142">
        <f t="shared" si="66"/>
        <v>0</v>
      </c>
      <c r="G39" s="142">
        <f t="shared" si="66"/>
        <v>0</v>
      </c>
      <c r="H39" s="142">
        <f t="shared" si="66"/>
        <v>0</v>
      </c>
      <c r="I39" s="142">
        <f t="shared" si="66"/>
        <v>0</v>
      </c>
      <c r="J39" s="142">
        <f t="shared" si="66"/>
        <v>0</v>
      </c>
      <c r="K39" s="142">
        <f t="shared" si="66"/>
        <v>0</v>
      </c>
      <c r="L39" s="142">
        <f t="shared" si="66"/>
        <v>0</v>
      </c>
      <c r="M39" s="142">
        <f t="shared" si="66"/>
        <v>0</v>
      </c>
      <c r="N39" s="142">
        <f t="shared" si="66"/>
        <v>3</v>
      </c>
      <c r="O39" s="142">
        <f t="shared" si="66"/>
        <v>0</v>
      </c>
      <c r="P39" s="142">
        <f t="shared" si="66"/>
        <v>0</v>
      </c>
      <c r="Q39" s="142">
        <f t="shared" si="66"/>
        <v>0</v>
      </c>
      <c r="R39" s="142">
        <f t="shared" si="66"/>
        <v>0</v>
      </c>
      <c r="S39" s="142">
        <f t="shared" si="66"/>
        <v>0</v>
      </c>
      <c r="T39" s="142">
        <f t="shared" si="66"/>
        <v>0</v>
      </c>
      <c r="U39" s="142">
        <f t="shared" si="66"/>
        <v>200</v>
      </c>
      <c r="V39" s="142">
        <f t="shared" si="66"/>
        <v>0</v>
      </c>
      <c r="W39" s="142">
        <f t="shared" si="66"/>
        <v>235</v>
      </c>
      <c r="X39" s="142">
        <f t="shared" si="66"/>
        <v>65</v>
      </c>
      <c r="Y39" s="142">
        <f t="shared" si="66"/>
        <v>0</v>
      </c>
      <c r="Z39" s="142">
        <f t="shared" si="66"/>
        <v>0</v>
      </c>
      <c r="AA39" s="142">
        <f t="shared" si="66"/>
        <v>0</v>
      </c>
      <c r="AB39" s="142">
        <f t="shared" si="66"/>
        <v>0</v>
      </c>
      <c r="AC39" s="142">
        <f t="shared" si="66"/>
        <v>3707</v>
      </c>
      <c r="AD39" s="142">
        <f t="shared" si="66"/>
        <v>148</v>
      </c>
      <c r="AE39" s="142">
        <f t="shared" si="66"/>
        <v>142</v>
      </c>
      <c r="AF39" s="142">
        <f t="shared" si="66"/>
        <v>6</v>
      </c>
      <c r="AG39" s="142">
        <f t="shared" si="66"/>
        <v>0</v>
      </c>
      <c r="AH39" s="142">
        <f t="shared" si="66"/>
        <v>0</v>
      </c>
      <c r="AI39" s="142">
        <f t="shared" si="66"/>
        <v>0</v>
      </c>
      <c r="AJ39" s="142">
        <f t="shared" si="66"/>
        <v>0</v>
      </c>
      <c r="AK39" s="142">
        <f t="shared" si="66"/>
        <v>0</v>
      </c>
      <c r="AL39" s="142">
        <f t="shared" si="66"/>
        <v>0</v>
      </c>
      <c r="AM39" s="142">
        <f t="shared" si="66"/>
        <v>0</v>
      </c>
      <c r="AN39" s="142">
        <f t="shared" si="66"/>
        <v>0</v>
      </c>
      <c r="AO39" s="142">
        <f t="shared" si="66"/>
        <v>0</v>
      </c>
      <c r="AP39" s="142">
        <f t="shared" si="66"/>
        <v>154758</v>
      </c>
      <c r="AQ39" s="142">
        <f t="shared" si="66"/>
        <v>154758</v>
      </c>
      <c r="AR39" s="142">
        <f t="shared" si="66"/>
        <v>0</v>
      </c>
      <c r="AS39" s="142">
        <f t="shared" si="66"/>
        <v>0</v>
      </c>
      <c r="AT39" s="142">
        <f t="shared" si="66"/>
        <v>628</v>
      </c>
      <c r="AU39" s="142">
        <f t="shared" si="66"/>
        <v>0</v>
      </c>
      <c r="AV39" s="142">
        <f t="shared" si="66"/>
        <v>0</v>
      </c>
      <c r="AW39" s="142">
        <f t="shared" si="66"/>
        <v>0</v>
      </c>
      <c r="AX39" s="142">
        <f t="shared" si="66"/>
        <v>0</v>
      </c>
      <c r="AY39" s="142">
        <f t="shared" si="66"/>
        <v>150</v>
      </c>
      <c r="AZ39" s="142">
        <f t="shared" si="66"/>
        <v>0</v>
      </c>
      <c r="BA39" s="142">
        <f t="shared" si="66"/>
        <v>0</v>
      </c>
      <c r="BB39" s="142">
        <f t="shared" si="66"/>
        <v>0</v>
      </c>
      <c r="BC39" s="142">
        <f t="shared" si="66"/>
        <v>0</v>
      </c>
      <c r="BD39" s="142">
        <f t="shared" si="66"/>
        <v>0</v>
      </c>
      <c r="BE39" s="142">
        <f t="shared" si="66"/>
        <v>525</v>
      </c>
      <c r="BF39" s="142">
        <f t="shared" si="66"/>
        <v>0</v>
      </c>
      <c r="BG39" s="142">
        <f t="shared" si="66"/>
        <v>525</v>
      </c>
      <c r="BH39" s="142">
        <f t="shared" si="66"/>
        <v>0</v>
      </c>
      <c r="BI39" s="142">
        <f t="shared" si="66"/>
        <v>0</v>
      </c>
      <c r="BJ39" s="142">
        <f t="shared" si="66"/>
        <v>0</v>
      </c>
      <c r="BK39" s="142">
        <f t="shared" si="66"/>
        <v>220</v>
      </c>
      <c r="BL39" s="142">
        <f t="shared" si="66"/>
        <v>200</v>
      </c>
      <c r="BM39" s="142">
        <f t="shared" si="66"/>
        <v>0</v>
      </c>
      <c r="BN39" s="142">
        <f t="shared" si="66"/>
        <v>0</v>
      </c>
      <c r="BO39" s="142">
        <f t="shared" si="64"/>
        <v>0</v>
      </c>
      <c r="BP39" s="142">
        <f t="shared" si="64"/>
        <v>0</v>
      </c>
      <c r="BQ39" s="142">
        <f t="shared" si="64"/>
        <v>0</v>
      </c>
      <c r="BR39" s="142">
        <f t="shared" si="64"/>
        <v>0</v>
      </c>
      <c r="BS39" s="142">
        <f t="shared" si="64"/>
        <v>0</v>
      </c>
      <c r="BT39" s="142">
        <f t="shared" si="64"/>
        <v>100</v>
      </c>
      <c r="BU39" s="142">
        <f t="shared" si="64"/>
        <v>0</v>
      </c>
      <c r="BV39" s="142">
        <f t="shared" si="64"/>
        <v>0</v>
      </c>
      <c r="BW39" s="142">
        <f t="shared" si="64"/>
        <v>0</v>
      </c>
      <c r="BX39" s="142">
        <f t="shared" si="64"/>
        <v>0</v>
      </c>
      <c r="BY39" s="142">
        <f t="shared" si="64"/>
        <v>0</v>
      </c>
      <c r="BZ39" s="142">
        <f t="shared" si="64"/>
        <v>0</v>
      </c>
      <c r="CA39" s="142">
        <f t="shared" si="64"/>
        <v>112</v>
      </c>
      <c r="CB39" s="142">
        <f t="shared" si="64"/>
        <v>0</v>
      </c>
      <c r="CC39" s="142">
        <f t="shared" si="64"/>
        <v>0</v>
      </c>
      <c r="CD39" s="142">
        <f t="shared" si="64"/>
        <v>0</v>
      </c>
      <c r="CE39" s="142">
        <f t="shared" si="64"/>
        <v>0</v>
      </c>
      <c r="CF39" s="142">
        <f t="shared" si="64"/>
        <v>1611</v>
      </c>
      <c r="CG39" s="142">
        <f t="shared" si="64"/>
        <v>1200</v>
      </c>
      <c r="CH39" s="142">
        <f t="shared" si="64"/>
        <v>0</v>
      </c>
      <c r="CI39" s="142">
        <f t="shared" si="64"/>
        <v>0</v>
      </c>
      <c r="CJ39" s="142">
        <f t="shared" si="64"/>
        <v>0</v>
      </c>
      <c r="CK39" s="142">
        <f t="shared" si="64"/>
        <v>0</v>
      </c>
      <c r="CL39" s="142">
        <f t="shared" si="64"/>
        <v>0</v>
      </c>
      <c r="CM39" s="142">
        <f t="shared" si="64"/>
        <v>0</v>
      </c>
      <c r="CN39" s="142">
        <f t="shared" si="64"/>
        <v>0</v>
      </c>
      <c r="CO39" s="142">
        <f t="shared" si="64"/>
        <v>0</v>
      </c>
    </row>
    <row r="40" spans="1:93" s="125" customFormat="1" x14ac:dyDescent="0.2">
      <c r="A40" s="137" t="s">
        <v>69</v>
      </c>
      <c r="B40" s="125" t="s">
        <v>382</v>
      </c>
      <c r="C40" s="125">
        <v>2006</v>
      </c>
      <c r="D40" s="142">
        <f>D156</f>
        <v>7570</v>
      </c>
      <c r="E40" s="142">
        <f t="shared" ref="E40:BN41" si="67">E156</f>
        <v>285502</v>
      </c>
      <c r="F40" s="142">
        <f t="shared" si="67"/>
        <v>168404</v>
      </c>
      <c r="G40" s="142">
        <f t="shared" si="67"/>
        <v>44355</v>
      </c>
      <c r="H40" s="142">
        <f t="shared" si="67"/>
        <v>160975</v>
      </c>
      <c r="I40" s="142">
        <f t="shared" si="67"/>
        <v>270966</v>
      </c>
      <c r="J40" s="142">
        <f t="shared" si="67"/>
        <v>58743</v>
      </c>
      <c r="K40" s="142">
        <f t="shared" si="67"/>
        <v>249195</v>
      </c>
      <c r="L40" s="142">
        <f t="shared" si="67"/>
        <v>48087</v>
      </c>
      <c r="M40" s="142">
        <f t="shared" si="67"/>
        <v>26491</v>
      </c>
      <c r="N40" s="142">
        <f t="shared" si="67"/>
        <v>8879</v>
      </c>
      <c r="O40" s="142">
        <f t="shared" si="67"/>
        <v>132906</v>
      </c>
      <c r="P40" s="142">
        <f t="shared" si="67"/>
        <v>5844</v>
      </c>
      <c r="Q40" s="142">
        <f t="shared" si="67"/>
        <v>6286</v>
      </c>
      <c r="R40" s="142">
        <f t="shared" si="67"/>
        <v>1658</v>
      </c>
      <c r="S40" s="142">
        <f t="shared" si="67"/>
        <v>47174</v>
      </c>
      <c r="T40" s="142">
        <f t="shared" si="67"/>
        <v>450300</v>
      </c>
      <c r="U40" s="142">
        <f t="shared" si="67"/>
        <v>13518</v>
      </c>
      <c r="V40" s="142">
        <f t="shared" si="67"/>
        <v>1200000</v>
      </c>
      <c r="W40" s="142">
        <f t="shared" si="67"/>
        <v>71599</v>
      </c>
      <c r="X40" s="142">
        <f t="shared" si="67"/>
        <v>13185</v>
      </c>
      <c r="Y40" s="142">
        <f t="shared" si="67"/>
        <v>89900</v>
      </c>
      <c r="Z40" s="142">
        <f t="shared" si="67"/>
        <v>101191</v>
      </c>
      <c r="AA40" s="142">
        <f t="shared" si="67"/>
        <v>17382</v>
      </c>
      <c r="AB40" s="142">
        <f t="shared" si="67"/>
        <v>1914</v>
      </c>
      <c r="AC40" s="142">
        <f t="shared" si="67"/>
        <v>37031</v>
      </c>
      <c r="AD40" s="142">
        <f t="shared" si="67"/>
        <v>187511</v>
      </c>
      <c r="AE40" s="142">
        <f t="shared" si="67"/>
        <v>174545</v>
      </c>
      <c r="AF40" s="142">
        <f t="shared" si="67"/>
        <v>12966</v>
      </c>
      <c r="AG40" s="142">
        <f t="shared" si="67"/>
        <v>28835</v>
      </c>
      <c r="AH40" s="142">
        <f t="shared" si="67"/>
        <v>249415</v>
      </c>
      <c r="AI40" s="142">
        <f t="shared" si="67"/>
        <v>73868</v>
      </c>
      <c r="AJ40" s="142">
        <f t="shared" si="67"/>
        <v>0</v>
      </c>
      <c r="AK40" s="142">
        <f t="shared" si="67"/>
        <v>20766</v>
      </c>
      <c r="AL40" s="142">
        <f t="shared" si="67"/>
        <v>686690</v>
      </c>
      <c r="AM40" s="142">
        <f t="shared" si="67"/>
        <v>5998</v>
      </c>
      <c r="AN40" s="142">
        <f t="shared" si="67"/>
        <v>37012</v>
      </c>
      <c r="AO40" s="142">
        <f t="shared" si="67"/>
        <v>586900</v>
      </c>
      <c r="AP40" s="142">
        <f t="shared" si="67"/>
        <v>4163173</v>
      </c>
      <c r="AQ40" s="142">
        <f t="shared" si="67"/>
        <v>4159115</v>
      </c>
      <c r="AR40" s="142">
        <f t="shared" si="67"/>
        <v>4058</v>
      </c>
      <c r="AS40" s="142">
        <f t="shared" si="67"/>
        <v>1249032</v>
      </c>
      <c r="AT40" s="142">
        <f t="shared" si="67"/>
        <v>48245</v>
      </c>
      <c r="AU40" s="142">
        <f t="shared" si="67"/>
        <v>20864</v>
      </c>
      <c r="AV40" s="142">
        <f t="shared" si="67"/>
        <v>125800</v>
      </c>
      <c r="AW40" s="142">
        <f t="shared" si="67"/>
        <v>316195</v>
      </c>
      <c r="AX40" s="142">
        <f t="shared" si="67"/>
        <v>46874</v>
      </c>
      <c r="AY40" s="142">
        <f t="shared" si="67"/>
        <v>40915</v>
      </c>
      <c r="AZ40" s="142">
        <f t="shared" si="67"/>
        <v>566710</v>
      </c>
      <c r="BA40" s="142">
        <f t="shared" si="67"/>
        <v>33732</v>
      </c>
      <c r="BB40" s="142">
        <f t="shared" si="67"/>
        <v>37334</v>
      </c>
      <c r="BC40" s="142">
        <f t="shared" si="67"/>
        <v>107023</v>
      </c>
      <c r="BD40" s="142">
        <f t="shared" si="67"/>
        <v>0</v>
      </c>
      <c r="BE40" s="142">
        <f t="shared" si="67"/>
        <v>122583</v>
      </c>
      <c r="BF40" s="142">
        <f t="shared" si="67"/>
        <v>113898</v>
      </c>
      <c r="BG40" s="142">
        <f t="shared" si="67"/>
        <v>8685</v>
      </c>
      <c r="BH40" s="142">
        <f t="shared" si="67"/>
        <v>192801</v>
      </c>
      <c r="BI40" s="142">
        <f t="shared" si="67"/>
        <v>134243</v>
      </c>
      <c r="BJ40" s="142">
        <f t="shared" si="67"/>
        <v>58558</v>
      </c>
      <c r="BK40" s="142">
        <f t="shared" si="67"/>
        <v>29693</v>
      </c>
      <c r="BL40" s="142">
        <f t="shared" si="67"/>
        <v>63046</v>
      </c>
      <c r="BM40" s="142">
        <f t="shared" si="67"/>
        <v>107416</v>
      </c>
      <c r="BN40" s="142">
        <f t="shared" si="67"/>
        <v>21843</v>
      </c>
      <c r="BO40" s="142">
        <f t="shared" ref="BO40:CO40" si="68">BO156</f>
        <v>261884</v>
      </c>
      <c r="BP40" s="142">
        <f t="shared" si="68"/>
        <v>42242</v>
      </c>
      <c r="BQ40" s="142">
        <f t="shared" si="68"/>
        <v>55532</v>
      </c>
      <c r="BR40" s="142">
        <f t="shared" si="68"/>
        <v>208543</v>
      </c>
      <c r="BS40" s="142">
        <f t="shared" si="68"/>
        <v>37266</v>
      </c>
      <c r="BT40" s="142">
        <f t="shared" si="68"/>
        <v>137316</v>
      </c>
      <c r="BU40" s="142">
        <f t="shared" si="68"/>
        <v>17750</v>
      </c>
      <c r="BV40" s="142">
        <f t="shared" si="68"/>
        <v>145957</v>
      </c>
      <c r="BW40" s="142">
        <f t="shared" si="68"/>
        <v>33279</v>
      </c>
      <c r="BX40" s="142">
        <f t="shared" si="68"/>
        <v>1085602</v>
      </c>
      <c r="BY40" s="142">
        <f t="shared" si="68"/>
        <v>18162</v>
      </c>
      <c r="BZ40" s="142">
        <f t="shared" si="68"/>
        <v>29587</v>
      </c>
      <c r="CA40" s="142">
        <f t="shared" si="68"/>
        <v>22013</v>
      </c>
      <c r="CB40" s="142">
        <f t="shared" si="68"/>
        <v>61700</v>
      </c>
      <c r="CC40" s="142">
        <f t="shared" si="68"/>
        <v>181900</v>
      </c>
      <c r="CD40" s="142">
        <f t="shared" si="68"/>
        <v>39491</v>
      </c>
      <c r="CE40" s="142">
        <f t="shared" si="68"/>
        <v>3997737</v>
      </c>
      <c r="CF40" s="142">
        <f t="shared" si="68"/>
        <v>429300</v>
      </c>
      <c r="CG40" s="142">
        <f t="shared" si="68"/>
        <v>21968</v>
      </c>
      <c r="CH40" s="142">
        <f t="shared" si="68"/>
        <v>224636</v>
      </c>
      <c r="CI40" s="142">
        <f t="shared" si="68"/>
        <v>83838</v>
      </c>
      <c r="CJ40" s="142">
        <f t="shared" si="68"/>
        <v>16328</v>
      </c>
      <c r="CK40" s="142">
        <f t="shared" si="68"/>
        <v>25</v>
      </c>
      <c r="CL40" s="142">
        <f t="shared" si="68"/>
        <v>10516</v>
      </c>
      <c r="CM40" s="142">
        <f t="shared" si="68"/>
        <v>86857</v>
      </c>
      <c r="CN40" s="142">
        <f t="shared" si="68"/>
        <v>146687</v>
      </c>
      <c r="CO40" s="142">
        <f t="shared" si="68"/>
        <v>68265</v>
      </c>
    </row>
    <row r="41" spans="1:93" s="125" customFormat="1" x14ac:dyDescent="0.2">
      <c r="A41" s="137" t="s">
        <v>70</v>
      </c>
      <c r="B41" s="125" t="s">
        <v>381</v>
      </c>
      <c r="C41" s="125">
        <v>2006</v>
      </c>
      <c r="D41" s="142">
        <f>D157</f>
        <v>6790</v>
      </c>
      <c r="E41" s="142">
        <f t="shared" ref="E41:Q41" si="69">E157</f>
        <v>324449</v>
      </c>
      <c r="F41" s="142">
        <f t="shared" si="69"/>
        <v>219364</v>
      </c>
      <c r="G41" s="142">
        <f t="shared" si="69"/>
        <v>46817</v>
      </c>
      <c r="H41" s="142">
        <f t="shared" si="69"/>
        <v>196464</v>
      </c>
      <c r="I41" s="142">
        <f t="shared" si="69"/>
        <v>378162</v>
      </c>
      <c r="J41" s="142">
        <f t="shared" si="69"/>
        <v>57418</v>
      </c>
      <c r="K41" s="142">
        <f t="shared" si="69"/>
        <v>308912</v>
      </c>
      <c r="L41" s="142">
        <f t="shared" si="69"/>
        <v>58894</v>
      </c>
      <c r="M41" s="142">
        <f t="shared" si="69"/>
        <v>27179</v>
      </c>
      <c r="N41" s="142">
        <f t="shared" si="69"/>
        <v>5971</v>
      </c>
      <c r="O41" s="142">
        <f t="shared" si="69"/>
        <v>184162</v>
      </c>
      <c r="P41" s="142">
        <f t="shared" si="69"/>
        <v>5739</v>
      </c>
      <c r="Q41" s="142">
        <f t="shared" si="69"/>
        <v>5902</v>
      </c>
      <c r="R41" s="142">
        <f t="shared" si="67"/>
        <v>2105</v>
      </c>
      <c r="S41" s="142">
        <f t="shared" si="67"/>
        <v>53170</v>
      </c>
      <c r="T41" s="142">
        <f t="shared" si="67"/>
        <v>656700</v>
      </c>
      <c r="U41" s="142">
        <f t="shared" si="67"/>
        <v>13802</v>
      </c>
      <c r="V41" s="142">
        <f t="shared" si="67"/>
        <v>1610300</v>
      </c>
      <c r="W41" s="142">
        <f t="shared" si="67"/>
        <v>77989</v>
      </c>
      <c r="X41" s="142">
        <f t="shared" si="67"/>
        <v>9646</v>
      </c>
      <c r="Y41" s="142">
        <f t="shared" si="67"/>
        <v>142300</v>
      </c>
      <c r="Z41" s="142">
        <f t="shared" si="67"/>
        <v>111673</v>
      </c>
      <c r="AA41" s="142">
        <f t="shared" si="67"/>
        <v>14085</v>
      </c>
      <c r="AB41" s="142">
        <f t="shared" si="67"/>
        <v>1452</v>
      </c>
      <c r="AC41" s="142">
        <f t="shared" si="67"/>
        <v>24683</v>
      </c>
      <c r="AD41" s="142">
        <f t="shared" si="67"/>
        <v>182397</v>
      </c>
      <c r="AE41" s="142">
        <f t="shared" si="67"/>
        <v>172736</v>
      </c>
      <c r="AF41" s="142">
        <f t="shared" si="67"/>
        <v>9661</v>
      </c>
      <c r="AG41" s="142">
        <f t="shared" si="67"/>
        <v>42675</v>
      </c>
      <c r="AH41" s="142">
        <f t="shared" si="67"/>
        <v>285750</v>
      </c>
      <c r="AI41" s="142">
        <f t="shared" si="67"/>
        <v>84996</v>
      </c>
      <c r="AJ41" s="142">
        <f t="shared" si="67"/>
        <v>0</v>
      </c>
      <c r="AK41" s="142">
        <f t="shared" si="67"/>
        <v>18329</v>
      </c>
      <c r="AL41" s="142">
        <f t="shared" si="67"/>
        <v>1125947</v>
      </c>
      <c r="AM41" s="142">
        <f t="shared" si="67"/>
        <v>4034</v>
      </c>
      <c r="AN41" s="142">
        <f t="shared" si="67"/>
        <v>30501</v>
      </c>
      <c r="AO41" s="142">
        <f t="shared" si="67"/>
        <v>784900</v>
      </c>
      <c r="AP41" s="142">
        <f t="shared" si="67"/>
        <v>3774951</v>
      </c>
      <c r="AQ41" s="142">
        <f t="shared" si="67"/>
        <v>3772262</v>
      </c>
      <c r="AR41" s="142">
        <f t="shared" si="67"/>
        <v>2689</v>
      </c>
      <c r="AS41" s="142">
        <f t="shared" si="67"/>
        <v>1495303</v>
      </c>
      <c r="AT41" s="142">
        <f t="shared" si="67"/>
        <v>45056</v>
      </c>
      <c r="AU41" s="142">
        <f t="shared" si="67"/>
        <v>18857</v>
      </c>
      <c r="AV41" s="142">
        <f t="shared" si="67"/>
        <v>119658</v>
      </c>
      <c r="AW41" s="142">
        <f t="shared" si="67"/>
        <v>379972</v>
      </c>
      <c r="AX41" s="142">
        <f t="shared" si="67"/>
        <v>47537</v>
      </c>
      <c r="AY41" s="142">
        <f t="shared" si="67"/>
        <v>36089</v>
      </c>
      <c r="AZ41" s="142">
        <f t="shared" si="67"/>
        <v>719375</v>
      </c>
      <c r="BA41" s="142">
        <f t="shared" si="67"/>
        <v>37803</v>
      </c>
      <c r="BB41" s="142">
        <f t="shared" si="67"/>
        <v>39188</v>
      </c>
      <c r="BC41" s="142">
        <f t="shared" si="67"/>
        <v>126855</v>
      </c>
      <c r="BD41" s="142">
        <f t="shared" si="67"/>
        <v>0</v>
      </c>
      <c r="BE41" s="142">
        <f t="shared" si="67"/>
        <v>163930</v>
      </c>
      <c r="BF41" s="142">
        <f t="shared" si="67"/>
        <v>155239</v>
      </c>
      <c r="BG41" s="142">
        <f t="shared" si="67"/>
        <v>8691</v>
      </c>
      <c r="BH41" s="142">
        <f t="shared" si="67"/>
        <v>268958</v>
      </c>
      <c r="BI41" s="142">
        <f t="shared" si="67"/>
        <v>193124</v>
      </c>
      <c r="BJ41" s="142">
        <f t="shared" si="67"/>
        <v>75834</v>
      </c>
      <c r="BK41" s="142">
        <f t="shared" si="67"/>
        <v>43843</v>
      </c>
      <c r="BL41" s="142">
        <f t="shared" si="67"/>
        <v>75689</v>
      </c>
      <c r="BM41" s="142">
        <f t="shared" si="67"/>
        <v>87634</v>
      </c>
      <c r="BN41" s="142">
        <f t="shared" si="67"/>
        <v>21012</v>
      </c>
      <c r="BO41" s="142">
        <f t="shared" ref="BO41:CO41" si="70">BO157</f>
        <v>363987</v>
      </c>
      <c r="BP41" s="142">
        <f t="shared" si="70"/>
        <v>48878</v>
      </c>
      <c r="BQ41" s="142">
        <f t="shared" si="70"/>
        <v>58542</v>
      </c>
      <c r="BR41" s="142">
        <f t="shared" si="70"/>
        <v>222832</v>
      </c>
      <c r="BS41" s="142">
        <f t="shared" si="70"/>
        <v>36020</v>
      </c>
      <c r="BT41" s="142">
        <f t="shared" si="70"/>
        <v>99704</v>
      </c>
      <c r="BU41" s="142">
        <f t="shared" si="70"/>
        <v>12570</v>
      </c>
      <c r="BV41" s="142">
        <f t="shared" si="70"/>
        <v>157909</v>
      </c>
      <c r="BW41" s="142">
        <f t="shared" si="70"/>
        <v>44252</v>
      </c>
      <c r="BX41" s="142">
        <f t="shared" si="70"/>
        <v>1576599</v>
      </c>
      <c r="BY41" s="142">
        <f t="shared" si="70"/>
        <v>19051</v>
      </c>
      <c r="BZ41" s="142">
        <f t="shared" si="70"/>
        <v>21274</v>
      </c>
      <c r="CA41" s="142">
        <f t="shared" si="70"/>
        <v>15345</v>
      </c>
      <c r="CB41" s="142">
        <f t="shared" si="70"/>
        <v>77500</v>
      </c>
      <c r="CC41" s="142">
        <f t="shared" si="70"/>
        <v>168500</v>
      </c>
      <c r="CD41" s="142">
        <f t="shared" si="70"/>
        <v>43121</v>
      </c>
      <c r="CE41" s="142">
        <f t="shared" si="70"/>
        <v>5018278</v>
      </c>
      <c r="CF41" s="142">
        <f t="shared" si="70"/>
        <v>506600</v>
      </c>
      <c r="CG41" s="142">
        <f t="shared" si="70"/>
        <v>26156</v>
      </c>
      <c r="CH41" s="142">
        <f t="shared" si="70"/>
        <v>267631</v>
      </c>
      <c r="CI41" s="142">
        <f t="shared" si="70"/>
        <v>104372</v>
      </c>
      <c r="CJ41" s="142">
        <f t="shared" si="70"/>
        <v>15137</v>
      </c>
      <c r="CK41" s="142">
        <f t="shared" si="70"/>
        <v>25</v>
      </c>
      <c r="CL41" s="142">
        <f t="shared" si="70"/>
        <v>11295</v>
      </c>
      <c r="CM41" s="142">
        <f t="shared" si="70"/>
        <v>70839</v>
      </c>
      <c r="CN41" s="142">
        <f t="shared" si="70"/>
        <v>192475</v>
      </c>
      <c r="CO41" s="142">
        <f t="shared" si="70"/>
        <v>81815</v>
      </c>
    </row>
    <row r="42" spans="1:93" s="125" customFormat="1" x14ac:dyDescent="0.2">
      <c r="A42" s="200" t="s">
        <v>657</v>
      </c>
      <c r="C42" s="125">
        <f>C41</f>
        <v>2006</v>
      </c>
      <c r="D42" s="143">
        <f>MAX(D40:D41)</f>
        <v>7570</v>
      </c>
      <c r="E42" s="143">
        <f t="shared" ref="E42:BP42" si="71">MAX(E40:E41)</f>
        <v>324449</v>
      </c>
      <c r="F42" s="143">
        <f t="shared" si="71"/>
        <v>219364</v>
      </c>
      <c r="G42" s="143">
        <f t="shared" si="71"/>
        <v>46817</v>
      </c>
      <c r="H42" s="143">
        <f t="shared" si="71"/>
        <v>196464</v>
      </c>
      <c r="I42" s="143">
        <f t="shared" si="71"/>
        <v>378162</v>
      </c>
      <c r="J42" s="143">
        <f t="shared" si="71"/>
        <v>58743</v>
      </c>
      <c r="K42" s="143">
        <f t="shared" si="71"/>
        <v>308912</v>
      </c>
      <c r="L42" s="143">
        <f t="shared" si="71"/>
        <v>58894</v>
      </c>
      <c r="M42" s="143">
        <f t="shared" si="71"/>
        <v>27179</v>
      </c>
      <c r="N42" s="143">
        <f t="shared" si="71"/>
        <v>8879</v>
      </c>
      <c r="O42" s="143">
        <f t="shared" si="71"/>
        <v>184162</v>
      </c>
      <c r="P42" s="143">
        <f t="shared" si="71"/>
        <v>5844</v>
      </c>
      <c r="Q42" s="143">
        <f t="shared" si="71"/>
        <v>6286</v>
      </c>
      <c r="R42" s="143">
        <f t="shared" si="71"/>
        <v>2105</v>
      </c>
      <c r="S42" s="143">
        <f t="shared" si="71"/>
        <v>53170</v>
      </c>
      <c r="T42" s="143">
        <f t="shared" si="71"/>
        <v>656700</v>
      </c>
      <c r="U42" s="143">
        <f t="shared" si="71"/>
        <v>13802</v>
      </c>
      <c r="V42" s="143">
        <f t="shared" si="71"/>
        <v>1610300</v>
      </c>
      <c r="W42" s="143">
        <f t="shared" si="71"/>
        <v>77989</v>
      </c>
      <c r="X42" s="143">
        <f t="shared" si="71"/>
        <v>13185</v>
      </c>
      <c r="Y42" s="143">
        <f t="shared" si="71"/>
        <v>142300</v>
      </c>
      <c r="Z42" s="143">
        <f t="shared" si="71"/>
        <v>111673</v>
      </c>
      <c r="AA42" s="143">
        <f t="shared" si="71"/>
        <v>17382</v>
      </c>
      <c r="AB42" s="143">
        <f t="shared" si="71"/>
        <v>1914</v>
      </c>
      <c r="AC42" s="143">
        <f t="shared" si="71"/>
        <v>37031</v>
      </c>
      <c r="AD42" s="143">
        <f t="shared" si="71"/>
        <v>187511</v>
      </c>
      <c r="AE42" s="143">
        <f t="shared" si="71"/>
        <v>174545</v>
      </c>
      <c r="AF42" s="143">
        <f t="shared" si="71"/>
        <v>12966</v>
      </c>
      <c r="AG42" s="143">
        <f t="shared" si="71"/>
        <v>42675</v>
      </c>
      <c r="AH42" s="143">
        <f t="shared" si="71"/>
        <v>285750</v>
      </c>
      <c r="AI42" s="143">
        <f t="shared" si="71"/>
        <v>84996</v>
      </c>
      <c r="AJ42" s="143">
        <f t="shared" si="71"/>
        <v>0</v>
      </c>
      <c r="AK42" s="143">
        <f t="shared" si="71"/>
        <v>20766</v>
      </c>
      <c r="AL42" s="143">
        <f t="shared" si="71"/>
        <v>1125947</v>
      </c>
      <c r="AM42" s="143">
        <f t="shared" si="71"/>
        <v>5998</v>
      </c>
      <c r="AN42" s="143">
        <f t="shared" si="71"/>
        <v>37012</v>
      </c>
      <c r="AO42" s="143">
        <f t="shared" si="71"/>
        <v>784900</v>
      </c>
      <c r="AP42" s="143">
        <f t="shared" si="71"/>
        <v>4163173</v>
      </c>
      <c r="AQ42" s="143">
        <f t="shared" si="71"/>
        <v>4159115</v>
      </c>
      <c r="AR42" s="143">
        <f t="shared" si="71"/>
        <v>4058</v>
      </c>
      <c r="AS42" s="143">
        <f t="shared" si="71"/>
        <v>1495303</v>
      </c>
      <c r="AT42" s="143">
        <f t="shared" si="71"/>
        <v>48245</v>
      </c>
      <c r="AU42" s="143">
        <f t="shared" si="71"/>
        <v>20864</v>
      </c>
      <c r="AV42" s="143">
        <f t="shared" si="71"/>
        <v>125800</v>
      </c>
      <c r="AW42" s="143">
        <f t="shared" si="71"/>
        <v>379972</v>
      </c>
      <c r="AX42" s="143">
        <f t="shared" si="71"/>
        <v>47537</v>
      </c>
      <c r="AY42" s="143">
        <f t="shared" si="71"/>
        <v>40915</v>
      </c>
      <c r="AZ42" s="143">
        <f t="shared" si="71"/>
        <v>719375</v>
      </c>
      <c r="BA42" s="143">
        <f t="shared" si="71"/>
        <v>37803</v>
      </c>
      <c r="BB42" s="143">
        <f t="shared" si="71"/>
        <v>39188</v>
      </c>
      <c r="BC42" s="143">
        <f t="shared" si="71"/>
        <v>126855</v>
      </c>
      <c r="BD42" s="143">
        <f t="shared" si="71"/>
        <v>0</v>
      </c>
      <c r="BE42" s="143">
        <f t="shared" si="71"/>
        <v>163930</v>
      </c>
      <c r="BF42" s="143">
        <f t="shared" si="71"/>
        <v>155239</v>
      </c>
      <c r="BG42" s="143">
        <f t="shared" si="71"/>
        <v>8691</v>
      </c>
      <c r="BH42" s="143">
        <f t="shared" si="71"/>
        <v>268958</v>
      </c>
      <c r="BI42" s="143">
        <f t="shared" si="71"/>
        <v>193124</v>
      </c>
      <c r="BJ42" s="143">
        <f t="shared" si="71"/>
        <v>75834</v>
      </c>
      <c r="BK42" s="143">
        <f t="shared" si="71"/>
        <v>43843</v>
      </c>
      <c r="BL42" s="143">
        <f t="shared" si="71"/>
        <v>75689</v>
      </c>
      <c r="BM42" s="143">
        <f t="shared" si="71"/>
        <v>107416</v>
      </c>
      <c r="BN42" s="143">
        <f t="shared" si="71"/>
        <v>21843</v>
      </c>
      <c r="BO42" s="143">
        <f t="shared" si="71"/>
        <v>363987</v>
      </c>
      <c r="BP42" s="143">
        <f t="shared" si="71"/>
        <v>48878</v>
      </c>
      <c r="BQ42" s="143">
        <f t="shared" ref="BQ42:CC42" si="72">MAX(BQ40:BQ41)</f>
        <v>58542</v>
      </c>
      <c r="BR42" s="143">
        <f t="shared" si="72"/>
        <v>222832</v>
      </c>
      <c r="BS42" s="143">
        <f t="shared" si="72"/>
        <v>37266</v>
      </c>
      <c r="BT42" s="143">
        <f t="shared" si="72"/>
        <v>137316</v>
      </c>
      <c r="BU42" s="143">
        <f t="shared" si="72"/>
        <v>17750</v>
      </c>
      <c r="BV42" s="143">
        <f t="shared" si="72"/>
        <v>157909</v>
      </c>
      <c r="BW42" s="143">
        <f t="shared" si="72"/>
        <v>44252</v>
      </c>
      <c r="BX42" s="143">
        <f t="shared" si="72"/>
        <v>1576599</v>
      </c>
      <c r="BY42" s="143">
        <f t="shared" si="72"/>
        <v>19051</v>
      </c>
      <c r="BZ42" s="143">
        <f t="shared" si="72"/>
        <v>29587</v>
      </c>
      <c r="CA42" s="143">
        <f t="shared" si="72"/>
        <v>22013</v>
      </c>
      <c r="CB42" s="143">
        <f t="shared" si="72"/>
        <v>77500</v>
      </c>
      <c r="CC42" s="143">
        <f t="shared" si="72"/>
        <v>181900</v>
      </c>
    </row>
    <row r="43" spans="1:93" s="125" customFormat="1" x14ac:dyDescent="0.2">
      <c r="A43" s="137" t="s">
        <v>71</v>
      </c>
      <c r="B43" s="125" t="s">
        <v>380</v>
      </c>
      <c r="C43" s="125">
        <v>2006</v>
      </c>
      <c r="D43" s="142">
        <f>D158</f>
        <v>6722</v>
      </c>
      <c r="E43" s="142">
        <f t="shared" ref="E43:BN43" si="73">E158</f>
        <v>273268</v>
      </c>
      <c r="F43" s="142">
        <f t="shared" si="73"/>
        <v>172161</v>
      </c>
      <c r="G43" s="142">
        <f t="shared" si="73"/>
        <v>42630</v>
      </c>
      <c r="H43" s="142">
        <f t="shared" si="73"/>
        <v>159268</v>
      </c>
      <c r="I43" s="142">
        <f t="shared" si="73"/>
        <v>287365</v>
      </c>
      <c r="J43" s="142">
        <f t="shared" si="73"/>
        <v>52971</v>
      </c>
      <c r="K43" s="142">
        <f t="shared" si="73"/>
        <v>256281</v>
      </c>
      <c r="L43" s="142">
        <f t="shared" si="73"/>
        <v>46999</v>
      </c>
      <c r="M43" s="142">
        <f t="shared" si="73"/>
        <v>24965</v>
      </c>
      <c r="N43" s="142">
        <f t="shared" si="73"/>
        <v>4810</v>
      </c>
      <c r="O43" s="142">
        <f t="shared" si="73"/>
        <v>140482</v>
      </c>
      <c r="P43" s="142">
        <f t="shared" si="73"/>
        <v>5279</v>
      </c>
      <c r="Q43" s="142">
        <f t="shared" si="73"/>
        <v>5309</v>
      </c>
      <c r="R43" s="142">
        <f t="shared" si="73"/>
        <v>1505</v>
      </c>
      <c r="S43" s="142">
        <f t="shared" si="73"/>
        <v>39354</v>
      </c>
      <c r="T43" s="142">
        <f t="shared" si="73"/>
        <v>502692</v>
      </c>
      <c r="U43" s="142">
        <f t="shared" si="73"/>
        <v>12439</v>
      </c>
      <c r="V43" s="142">
        <f t="shared" si="73"/>
        <v>1266150</v>
      </c>
      <c r="W43" s="142">
        <f t="shared" si="73"/>
        <v>68417</v>
      </c>
      <c r="X43" s="142">
        <f t="shared" si="73"/>
        <v>10515</v>
      </c>
      <c r="Y43" s="142">
        <f t="shared" si="73"/>
        <v>96000</v>
      </c>
      <c r="Z43" s="142">
        <f t="shared" si="73"/>
        <v>98834</v>
      </c>
      <c r="AA43" s="142">
        <f t="shared" si="73"/>
        <v>14135</v>
      </c>
      <c r="AB43" s="142">
        <f t="shared" si="73"/>
        <v>1571</v>
      </c>
      <c r="AC43" s="142">
        <f t="shared" si="73"/>
        <v>29655</v>
      </c>
      <c r="AD43" s="142">
        <f t="shared" si="73"/>
        <v>164667</v>
      </c>
      <c r="AE43" s="142">
        <f t="shared" si="73"/>
        <v>154707</v>
      </c>
      <c r="AF43" s="142">
        <f t="shared" si="73"/>
        <v>9960</v>
      </c>
      <c r="AG43" s="142">
        <f t="shared" si="73"/>
        <v>30422</v>
      </c>
      <c r="AH43" s="142">
        <f t="shared" si="73"/>
        <v>250864</v>
      </c>
      <c r="AI43" s="142">
        <f t="shared" si="73"/>
        <v>72136</v>
      </c>
      <c r="AJ43" s="142">
        <f t="shared" si="73"/>
        <v>0</v>
      </c>
      <c r="AK43" s="142">
        <f t="shared" si="73"/>
        <v>17869</v>
      </c>
      <c r="AL43" s="142">
        <f t="shared" si="73"/>
        <v>874524</v>
      </c>
      <c r="AM43" s="142">
        <f t="shared" si="73"/>
        <v>4251</v>
      </c>
      <c r="AN43" s="142">
        <f t="shared" si="73"/>
        <v>31035</v>
      </c>
      <c r="AO43" s="142">
        <f t="shared" si="73"/>
        <v>611400</v>
      </c>
      <c r="AP43" s="142">
        <f t="shared" si="73"/>
        <v>3512100</v>
      </c>
      <c r="AQ43" s="142">
        <f t="shared" si="73"/>
        <v>3509169</v>
      </c>
      <c r="AR43" s="142">
        <f t="shared" si="73"/>
        <v>2931</v>
      </c>
      <c r="AS43" s="142">
        <f t="shared" si="73"/>
        <v>1205185</v>
      </c>
      <c r="AT43" s="142">
        <f t="shared" si="73"/>
        <v>41483</v>
      </c>
      <c r="AU43" s="142">
        <f t="shared" si="73"/>
        <v>18013</v>
      </c>
      <c r="AV43" s="142">
        <f t="shared" si="73"/>
        <v>110853</v>
      </c>
      <c r="AW43" s="142">
        <f t="shared" si="73"/>
        <v>315999</v>
      </c>
      <c r="AX43" s="142">
        <f t="shared" si="73"/>
        <v>44374</v>
      </c>
      <c r="AY43" s="142">
        <f t="shared" si="73"/>
        <v>35104</v>
      </c>
      <c r="AZ43" s="142">
        <f t="shared" si="73"/>
        <v>559714</v>
      </c>
      <c r="BA43" s="142">
        <f t="shared" si="73"/>
        <v>29829</v>
      </c>
      <c r="BB43" s="142">
        <f t="shared" si="73"/>
        <v>35574</v>
      </c>
      <c r="BC43" s="142">
        <f t="shared" si="73"/>
        <v>104537</v>
      </c>
      <c r="BD43" s="142">
        <f t="shared" si="73"/>
        <v>0</v>
      </c>
      <c r="BE43" s="142">
        <f t="shared" si="73"/>
        <v>127815</v>
      </c>
      <c r="BF43" s="142">
        <f t="shared" si="73"/>
        <v>120336</v>
      </c>
      <c r="BG43" s="142">
        <f t="shared" si="73"/>
        <v>7479</v>
      </c>
      <c r="BH43" s="142">
        <f t="shared" si="73"/>
        <v>201558</v>
      </c>
      <c r="BI43" s="142">
        <f t="shared" si="73"/>
        <v>142631</v>
      </c>
      <c r="BJ43" s="142">
        <f t="shared" si="73"/>
        <v>58927</v>
      </c>
      <c r="BK43" s="142">
        <f t="shared" si="73"/>
        <v>30556</v>
      </c>
      <c r="BL43" s="142">
        <f t="shared" si="73"/>
        <v>61418</v>
      </c>
      <c r="BM43" s="142">
        <f t="shared" si="73"/>
        <v>89773</v>
      </c>
      <c r="BN43" s="142">
        <f t="shared" si="73"/>
        <v>21428</v>
      </c>
      <c r="BO43" s="142">
        <f t="shared" ref="BO43:CO43" si="74">BO158</f>
        <v>276407</v>
      </c>
      <c r="BP43" s="142">
        <f t="shared" si="74"/>
        <v>40364</v>
      </c>
      <c r="BQ43" s="142">
        <f t="shared" si="74"/>
        <v>50230</v>
      </c>
      <c r="BR43" s="142">
        <f t="shared" si="74"/>
        <v>190015</v>
      </c>
      <c r="BS43" s="142">
        <f t="shared" si="74"/>
        <v>36643</v>
      </c>
      <c r="BT43" s="142">
        <f t="shared" si="74"/>
        <v>110401</v>
      </c>
      <c r="BU43" s="142">
        <f t="shared" si="74"/>
        <v>13617</v>
      </c>
      <c r="BV43" s="142">
        <f t="shared" si="74"/>
        <v>135233</v>
      </c>
      <c r="BW43" s="142">
        <f t="shared" si="74"/>
        <v>33927</v>
      </c>
      <c r="BX43" s="142">
        <f t="shared" si="74"/>
        <v>1170832</v>
      </c>
      <c r="BY43" s="142">
        <f t="shared" si="74"/>
        <v>16646</v>
      </c>
      <c r="BZ43" s="142">
        <f t="shared" si="74"/>
        <v>21222</v>
      </c>
      <c r="CA43" s="142">
        <f t="shared" si="74"/>
        <v>15882</v>
      </c>
      <c r="CB43" s="142">
        <f t="shared" si="74"/>
        <v>61300</v>
      </c>
      <c r="CC43" s="142">
        <f t="shared" si="74"/>
        <v>163000</v>
      </c>
      <c r="CD43" s="142">
        <f t="shared" si="74"/>
        <v>37435</v>
      </c>
      <c r="CE43" s="142">
        <f t="shared" si="74"/>
        <v>4091297</v>
      </c>
      <c r="CF43" s="142">
        <f t="shared" si="74"/>
        <v>417442</v>
      </c>
      <c r="CG43" s="142">
        <f t="shared" si="74"/>
        <v>19121</v>
      </c>
      <c r="CH43" s="142">
        <f t="shared" si="74"/>
        <v>221002</v>
      </c>
      <c r="CI43" s="142">
        <f t="shared" si="74"/>
        <v>84473</v>
      </c>
      <c r="CJ43" s="142">
        <f t="shared" si="74"/>
        <v>15732</v>
      </c>
      <c r="CK43" s="142">
        <f t="shared" si="74"/>
        <v>24</v>
      </c>
      <c r="CL43" s="142">
        <f t="shared" si="74"/>
        <v>10092</v>
      </c>
      <c r="CM43" s="142">
        <f t="shared" si="74"/>
        <v>70982</v>
      </c>
      <c r="CN43" s="142">
        <f t="shared" si="74"/>
        <v>148314</v>
      </c>
      <c r="CO43" s="142">
        <f t="shared" si="74"/>
        <v>67615</v>
      </c>
    </row>
    <row r="44" spans="1:93" s="125" customFormat="1" x14ac:dyDescent="0.2">
      <c r="A44" s="137" t="s">
        <v>72</v>
      </c>
      <c r="B44" s="125" t="s">
        <v>379</v>
      </c>
      <c r="C44" s="125">
        <v>2006</v>
      </c>
      <c r="D44" s="142">
        <f>D160</f>
        <v>92</v>
      </c>
      <c r="E44" s="142">
        <f t="shared" ref="E44:BN45" si="75">E160</f>
        <v>1447</v>
      </c>
      <c r="F44" s="142">
        <f t="shared" si="75"/>
        <v>746</v>
      </c>
      <c r="G44" s="142">
        <f t="shared" si="75"/>
        <v>321</v>
      </c>
      <c r="H44" s="142">
        <f t="shared" si="75"/>
        <v>491</v>
      </c>
      <c r="I44" s="142">
        <f t="shared" si="75"/>
        <v>1511</v>
      </c>
      <c r="J44" s="142">
        <f t="shared" si="75"/>
        <v>350</v>
      </c>
      <c r="K44" s="142">
        <f t="shared" si="75"/>
        <v>1097</v>
      </c>
      <c r="L44" s="142">
        <f t="shared" si="75"/>
        <v>519</v>
      </c>
      <c r="M44" s="142">
        <f t="shared" si="75"/>
        <v>140</v>
      </c>
      <c r="N44" s="142">
        <f t="shared" si="75"/>
        <v>27</v>
      </c>
      <c r="O44" s="142">
        <f t="shared" si="75"/>
        <v>783</v>
      </c>
      <c r="P44" s="142">
        <f t="shared" si="75"/>
        <v>21</v>
      </c>
      <c r="Q44" s="142">
        <f t="shared" si="75"/>
        <v>28</v>
      </c>
      <c r="R44" s="142">
        <f t="shared" si="75"/>
        <v>7</v>
      </c>
      <c r="S44" s="142">
        <f t="shared" si="75"/>
        <v>145</v>
      </c>
      <c r="T44" s="142">
        <f t="shared" si="75"/>
        <v>1158</v>
      </c>
      <c r="U44" s="142">
        <f t="shared" si="75"/>
        <v>171</v>
      </c>
      <c r="V44" s="142">
        <f t="shared" si="75"/>
        <v>5092</v>
      </c>
      <c r="W44" s="142">
        <f t="shared" si="75"/>
        <v>258</v>
      </c>
      <c r="X44" s="142">
        <f t="shared" si="75"/>
        <v>136</v>
      </c>
      <c r="Y44" s="142">
        <f t="shared" si="75"/>
        <v>462</v>
      </c>
      <c r="Z44" s="142">
        <f t="shared" si="75"/>
        <v>274</v>
      </c>
      <c r="AA44" s="142">
        <f t="shared" si="75"/>
        <v>84</v>
      </c>
      <c r="AB44" s="142">
        <f t="shared" si="75"/>
        <v>9</v>
      </c>
      <c r="AC44" s="142">
        <f t="shared" si="75"/>
        <v>1832</v>
      </c>
      <c r="AD44" s="142">
        <f t="shared" si="75"/>
        <v>871</v>
      </c>
      <c r="AE44" s="142">
        <f t="shared" si="75"/>
        <v>833</v>
      </c>
      <c r="AF44" s="142">
        <f t="shared" si="75"/>
        <v>38</v>
      </c>
      <c r="AG44" s="142">
        <f t="shared" si="75"/>
        <v>202</v>
      </c>
      <c r="AH44" s="142">
        <f t="shared" si="75"/>
        <v>1002</v>
      </c>
      <c r="AI44" s="142">
        <f t="shared" si="75"/>
        <v>1693</v>
      </c>
      <c r="AJ44" s="142">
        <f t="shared" si="75"/>
        <v>1332</v>
      </c>
      <c r="AK44" s="142">
        <f t="shared" si="75"/>
        <v>68</v>
      </c>
      <c r="AL44" s="142">
        <f t="shared" si="75"/>
        <v>3265</v>
      </c>
      <c r="AM44" s="142">
        <f t="shared" si="75"/>
        <v>20</v>
      </c>
      <c r="AN44" s="142">
        <f t="shared" si="75"/>
        <v>65</v>
      </c>
      <c r="AO44" s="142">
        <f t="shared" si="75"/>
        <v>2601</v>
      </c>
      <c r="AP44" s="142">
        <f t="shared" si="75"/>
        <v>119879</v>
      </c>
      <c r="AQ44" s="142">
        <f t="shared" si="75"/>
        <v>119859</v>
      </c>
      <c r="AR44" s="142">
        <f t="shared" si="75"/>
        <v>20</v>
      </c>
      <c r="AS44" s="142">
        <f t="shared" si="75"/>
        <v>5451</v>
      </c>
      <c r="AT44" s="142">
        <f t="shared" si="75"/>
        <v>631</v>
      </c>
      <c r="AU44" s="142">
        <f t="shared" si="75"/>
        <v>98</v>
      </c>
      <c r="AV44" s="142">
        <f t="shared" si="75"/>
        <v>348</v>
      </c>
      <c r="AW44" s="142">
        <f t="shared" si="75"/>
        <v>1787</v>
      </c>
      <c r="AX44" s="142">
        <f t="shared" si="75"/>
        <v>114</v>
      </c>
      <c r="AY44" s="142">
        <f t="shared" si="75"/>
        <v>338</v>
      </c>
      <c r="AZ44" s="142">
        <f t="shared" si="75"/>
        <v>2568</v>
      </c>
      <c r="BA44" s="142">
        <f t="shared" si="75"/>
        <v>104</v>
      </c>
      <c r="BB44" s="142">
        <f t="shared" si="75"/>
        <v>115</v>
      </c>
      <c r="BC44" s="142">
        <f t="shared" si="75"/>
        <v>792</v>
      </c>
      <c r="BD44" s="142">
        <f t="shared" si="75"/>
        <v>4</v>
      </c>
      <c r="BE44" s="142">
        <f t="shared" si="75"/>
        <v>1012</v>
      </c>
      <c r="BF44" s="142">
        <f t="shared" si="75"/>
        <v>655</v>
      </c>
      <c r="BG44" s="142">
        <f t="shared" si="75"/>
        <v>357</v>
      </c>
      <c r="BH44" s="142">
        <f t="shared" si="75"/>
        <v>1830</v>
      </c>
      <c r="BI44" s="142">
        <f t="shared" si="75"/>
        <v>778</v>
      </c>
      <c r="BJ44" s="142">
        <f t="shared" si="75"/>
        <v>1052</v>
      </c>
      <c r="BK44" s="142">
        <f t="shared" si="75"/>
        <v>338</v>
      </c>
      <c r="BL44" s="142">
        <f t="shared" si="75"/>
        <v>653</v>
      </c>
      <c r="BM44" s="142">
        <f t="shared" si="75"/>
        <v>600</v>
      </c>
      <c r="BN44" s="142">
        <f t="shared" si="75"/>
        <v>370</v>
      </c>
      <c r="BO44" s="142">
        <f t="shared" ref="BO44:CO46" si="76">BO160</f>
        <v>1372</v>
      </c>
      <c r="BP44" s="142">
        <f t="shared" si="76"/>
        <v>156</v>
      </c>
      <c r="BQ44" s="142">
        <f t="shared" si="76"/>
        <v>302</v>
      </c>
      <c r="BR44" s="142">
        <f t="shared" si="76"/>
        <v>934</v>
      </c>
      <c r="BS44" s="142">
        <f t="shared" si="76"/>
        <v>146</v>
      </c>
      <c r="BT44" s="142">
        <f t="shared" si="76"/>
        <v>722</v>
      </c>
      <c r="BU44" s="142">
        <f t="shared" si="76"/>
        <v>128</v>
      </c>
      <c r="BV44" s="142">
        <f t="shared" si="76"/>
        <v>545</v>
      </c>
      <c r="BW44" s="142">
        <f t="shared" si="76"/>
        <v>307</v>
      </c>
      <c r="BX44" s="142">
        <f t="shared" si="76"/>
        <v>6018</v>
      </c>
      <c r="BY44" s="142">
        <f t="shared" si="76"/>
        <v>55</v>
      </c>
      <c r="BZ44" s="142">
        <f t="shared" si="76"/>
        <v>87</v>
      </c>
      <c r="CA44" s="142">
        <f t="shared" si="76"/>
        <v>211</v>
      </c>
      <c r="CB44" s="142">
        <f t="shared" si="76"/>
        <v>246</v>
      </c>
      <c r="CC44" s="142">
        <f t="shared" si="76"/>
        <v>1340</v>
      </c>
      <c r="CD44" s="142">
        <f t="shared" si="76"/>
        <v>151</v>
      </c>
      <c r="CE44" s="142">
        <f t="shared" si="76"/>
        <v>16700</v>
      </c>
      <c r="CF44" s="142">
        <f t="shared" si="76"/>
        <v>1977</v>
      </c>
      <c r="CG44" s="142">
        <f t="shared" si="76"/>
        <v>223</v>
      </c>
      <c r="CH44" s="142">
        <f t="shared" si="76"/>
        <v>1342</v>
      </c>
      <c r="CI44" s="142">
        <f t="shared" si="76"/>
        <v>431</v>
      </c>
      <c r="CJ44" s="142">
        <f t="shared" si="76"/>
        <v>139</v>
      </c>
      <c r="CK44" s="142">
        <f t="shared" si="76"/>
        <v>65</v>
      </c>
      <c r="CL44" s="142">
        <f t="shared" si="76"/>
        <v>34</v>
      </c>
      <c r="CM44" s="142">
        <f t="shared" si="76"/>
        <v>436</v>
      </c>
      <c r="CN44" s="142">
        <f t="shared" si="76"/>
        <v>996</v>
      </c>
      <c r="CO44" s="142">
        <f t="shared" si="76"/>
        <v>260</v>
      </c>
    </row>
    <row r="45" spans="1:93" s="125" customFormat="1" x14ac:dyDescent="0.2">
      <c r="A45" s="137" t="s">
        <v>73</v>
      </c>
      <c r="B45" s="125" t="s">
        <v>378</v>
      </c>
      <c r="C45" s="125">
        <v>2006</v>
      </c>
      <c r="D45" s="142">
        <f t="shared" ref="D45:Q46" si="77">D161</f>
        <v>92</v>
      </c>
      <c r="E45" s="142">
        <f t="shared" si="77"/>
        <v>657</v>
      </c>
      <c r="F45" s="142">
        <f t="shared" si="77"/>
        <v>583</v>
      </c>
      <c r="G45" s="142">
        <f t="shared" si="77"/>
        <v>252</v>
      </c>
      <c r="H45" s="142">
        <f t="shared" si="77"/>
        <v>277</v>
      </c>
      <c r="I45" s="142">
        <f t="shared" si="77"/>
        <v>895</v>
      </c>
      <c r="J45" s="142">
        <f t="shared" si="77"/>
        <v>235</v>
      </c>
      <c r="K45" s="142">
        <f t="shared" si="77"/>
        <v>728</v>
      </c>
      <c r="L45" s="142">
        <f t="shared" si="77"/>
        <v>480</v>
      </c>
      <c r="M45" s="142">
        <f t="shared" si="77"/>
        <v>77</v>
      </c>
      <c r="N45" s="142">
        <f t="shared" si="77"/>
        <v>26</v>
      </c>
      <c r="O45" s="142">
        <f t="shared" si="77"/>
        <v>568</v>
      </c>
      <c r="P45" s="142">
        <f t="shared" si="77"/>
        <v>17</v>
      </c>
      <c r="Q45" s="142">
        <f t="shared" si="77"/>
        <v>15</v>
      </c>
      <c r="R45" s="142">
        <f t="shared" si="75"/>
        <v>6</v>
      </c>
      <c r="S45" s="142">
        <f t="shared" si="75"/>
        <v>89</v>
      </c>
      <c r="T45" s="142">
        <f t="shared" si="75"/>
        <v>712</v>
      </c>
      <c r="U45" s="142">
        <f t="shared" si="75"/>
        <v>167</v>
      </c>
      <c r="V45" s="142">
        <f t="shared" si="75"/>
        <v>1757</v>
      </c>
      <c r="W45" s="142">
        <f t="shared" si="75"/>
        <v>203</v>
      </c>
      <c r="X45" s="142">
        <f t="shared" si="75"/>
        <v>126</v>
      </c>
      <c r="Y45" s="142">
        <f t="shared" si="75"/>
        <v>233</v>
      </c>
      <c r="Z45" s="142">
        <f t="shared" si="75"/>
        <v>184</v>
      </c>
      <c r="AA45" s="142">
        <f t="shared" si="75"/>
        <v>76</v>
      </c>
      <c r="AB45" s="142">
        <f t="shared" si="75"/>
        <v>8</v>
      </c>
      <c r="AC45" s="142">
        <f t="shared" si="75"/>
        <v>1831</v>
      </c>
      <c r="AD45" s="142">
        <f t="shared" si="75"/>
        <v>696</v>
      </c>
      <c r="AE45" s="142">
        <f t="shared" si="75"/>
        <v>660</v>
      </c>
      <c r="AF45" s="142">
        <f t="shared" si="75"/>
        <v>36</v>
      </c>
      <c r="AG45" s="142">
        <f t="shared" si="75"/>
        <v>153</v>
      </c>
      <c r="AH45" s="142">
        <f t="shared" si="75"/>
        <v>425</v>
      </c>
      <c r="AI45" s="142">
        <f t="shared" si="75"/>
        <v>1615</v>
      </c>
      <c r="AJ45" s="142">
        <f t="shared" si="75"/>
        <v>876</v>
      </c>
      <c r="AK45" s="142">
        <f t="shared" si="75"/>
        <v>57</v>
      </c>
      <c r="AL45" s="142">
        <f t="shared" si="75"/>
        <v>1525</v>
      </c>
      <c r="AM45" s="142">
        <f t="shared" si="75"/>
        <v>18</v>
      </c>
      <c r="AN45" s="142">
        <f t="shared" si="75"/>
        <v>56</v>
      </c>
      <c r="AO45" s="142">
        <f t="shared" si="75"/>
        <v>785</v>
      </c>
      <c r="AP45" s="142">
        <f t="shared" si="75"/>
        <v>115649</v>
      </c>
      <c r="AQ45" s="142">
        <f t="shared" si="75"/>
        <v>115629</v>
      </c>
      <c r="AR45" s="142">
        <f t="shared" si="75"/>
        <v>20</v>
      </c>
      <c r="AS45" s="142">
        <f t="shared" si="75"/>
        <v>3450</v>
      </c>
      <c r="AT45" s="142">
        <f t="shared" si="75"/>
        <v>510</v>
      </c>
      <c r="AU45" s="142">
        <f t="shared" si="75"/>
        <v>88</v>
      </c>
      <c r="AV45" s="142">
        <f t="shared" si="75"/>
        <v>242</v>
      </c>
      <c r="AW45" s="142">
        <f t="shared" si="75"/>
        <v>1036</v>
      </c>
      <c r="AX45" s="142">
        <f t="shared" si="75"/>
        <v>95</v>
      </c>
      <c r="AY45" s="142">
        <f t="shared" si="75"/>
        <v>280</v>
      </c>
      <c r="AZ45" s="142">
        <f t="shared" si="75"/>
        <v>1259</v>
      </c>
      <c r="BA45" s="142">
        <f t="shared" si="75"/>
        <v>79</v>
      </c>
      <c r="BB45" s="142">
        <f t="shared" si="75"/>
        <v>79</v>
      </c>
      <c r="BC45" s="142">
        <f t="shared" si="75"/>
        <v>531</v>
      </c>
      <c r="BD45" s="142">
        <f t="shared" si="75"/>
        <v>3</v>
      </c>
      <c r="BE45" s="142">
        <f t="shared" si="75"/>
        <v>580</v>
      </c>
      <c r="BF45" s="142">
        <f t="shared" si="75"/>
        <v>238</v>
      </c>
      <c r="BG45" s="142">
        <f t="shared" si="75"/>
        <v>342</v>
      </c>
      <c r="BH45" s="142">
        <f t="shared" si="75"/>
        <v>1458</v>
      </c>
      <c r="BI45" s="142">
        <f t="shared" si="75"/>
        <v>449</v>
      </c>
      <c r="BJ45" s="142">
        <f t="shared" si="75"/>
        <v>1009</v>
      </c>
      <c r="BK45" s="142">
        <f t="shared" si="75"/>
        <v>254</v>
      </c>
      <c r="BL45" s="142">
        <f t="shared" si="75"/>
        <v>573</v>
      </c>
      <c r="BM45" s="142">
        <f t="shared" si="75"/>
        <v>509</v>
      </c>
      <c r="BN45" s="142">
        <f t="shared" si="75"/>
        <v>365</v>
      </c>
      <c r="BO45" s="142">
        <f t="shared" si="76"/>
        <v>540</v>
      </c>
      <c r="BP45" s="142">
        <f t="shared" si="76"/>
        <v>91</v>
      </c>
      <c r="BQ45" s="142">
        <f t="shared" si="76"/>
        <v>245</v>
      </c>
      <c r="BR45" s="142">
        <f t="shared" si="76"/>
        <v>503</v>
      </c>
      <c r="BS45" s="142">
        <f t="shared" si="76"/>
        <v>127</v>
      </c>
      <c r="BT45" s="142">
        <f t="shared" si="76"/>
        <v>610</v>
      </c>
      <c r="BU45" s="142">
        <f t="shared" si="76"/>
        <v>117</v>
      </c>
      <c r="BV45" s="142">
        <f t="shared" si="76"/>
        <v>384</v>
      </c>
      <c r="BW45" s="142">
        <f t="shared" si="76"/>
        <v>298</v>
      </c>
      <c r="BX45" s="142">
        <f t="shared" si="76"/>
        <v>1865</v>
      </c>
      <c r="BY45" s="142">
        <f t="shared" si="76"/>
        <v>53</v>
      </c>
      <c r="BZ45" s="142">
        <f t="shared" si="76"/>
        <v>78</v>
      </c>
      <c r="CA45" s="142">
        <f t="shared" si="76"/>
        <v>205</v>
      </c>
      <c r="CB45" s="142">
        <f t="shared" si="76"/>
        <v>171</v>
      </c>
      <c r="CC45" s="142">
        <f t="shared" si="76"/>
        <v>886</v>
      </c>
      <c r="CD45" s="142">
        <f t="shared" si="76"/>
        <v>102</v>
      </c>
      <c r="CE45" s="142">
        <f t="shared" si="76"/>
        <v>9100</v>
      </c>
      <c r="CF45" s="142">
        <f t="shared" si="76"/>
        <v>1346</v>
      </c>
      <c r="CG45" s="142">
        <f t="shared" si="76"/>
        <v>121</v>
      </c>
      <c r="CH45" s="142">
        <f t="shared" si="76"/>
        <v>940</v>
      </c>
      <c r="CI45" s="142">
        <f t="shared" si="76"/>
        <v>327</v>
      </c>
      <c r="CJ45" s="142">
        <f t="shared" si="76"/>
        <v>153</v>
      </c>
      <c r="CK45" s="142">
        <f t="shared" si="76"/>
        <v>52</v>
      </c>
      <c r="CL45" s="142">
        <f t="shared" si="76"/>
        <v>27</v>
      </c>
      <c r="CM45" s="142">
        <f t="shared" si="76"/>
        <v>309</v>
      </c>
      <c r="CN45" s="142">
        <f t="shared" si="76"/>
        <v>476</v>
      </c>
      <c r="CO45" s="142">
        <f t="shared" si="76"/>
        <v>152</v>
      </c>
    </row>
    <row r="46" spans="1:93" s="125" customFormat="1" x14ac:dyDescent="0.2">
      <c r="A46" s="137" t="s">
        <v>74</v>
      </c>
      <c r="B46" s="125" t="s">
        <v>377</v>
      </c>
      <c r="C46" s="125">
        <v>2006</v>
      </c>
      <c r="D46" s="142">
        <f t="shared" si="77"/>
        <v>0</v>
      </c>
      <c r="E46" s="142">
        <f t="shared" ref="E46:BN46" si="78">E162</f>
        <v>790</v>
      </c>
      <c r="F46" s="142">
        <f t="shared" si="78"/>
        <v>163</v>
      </c>
      <c r="G46" s="142">
        <f t="shared" si="78"/>
        <v>38</v>
      </c>
      <c r="H46" s="142">
        <f t="shared" si="78"/>
        <v>214</v>
      </c>
      <c r="I46" s="142">
        <f t="shared" si="78"/>
        <v>616</v>
      </c>
      <c r="J46" s="142">
        <f t="shared" si="78"/>
        <v>115</v>
      </c>
      <c r="K46" s="142">
        <f t="shared" si="78"/>
        <v>369</v>
      </c>
      <c r="L46" s="142">
        <f t="shared" si="78"/>
        <v>37</v>
      </c>
      <c r="M46" s="142">
        <f t="shared" si="78"/>
        <v>63</v>
      </c>
      <c r="N46" s="142">
        <f t="shared" si="78"/>
        <v>1</v>
      </c>
      <c r="O46" s="142">
        <f t="shared" si="78"/>
        <v>215</v>
      </c>
      <c r="P46" s="142">
        <f t="shared" si="78"/>
        <v>4</v>
      </c>
      <c r="Q46" s="142">
        <f t="shared" si="78"/>
        <v>12</v>
      </c>
      <c r="R46" s="142">
        <f t="shared" si="78"/>
        <v>1</v>
      </c>
      <c r="S46" s="142">
        <f t="shared" si="78"/>
        <v>55</v>
      </c>
      <c r="T46" s="142">
        <f t="shared" si="78"/>
        <v>446</v>
      </c>
      <c r="U46" s="142">
        <f t="shared" si="78"/>
        <v>4</v>
      </c>
      <c r="V46" s="142">
        <f t="shared" si="78"/>
        <v>3335</v>
      </c>
      <c r="W46" s="142">
        <f t="shared" si="78"/>
        <v>55</v>
      </c>
      <c r="X46" s="142">
        <f t="shared" si="78"/>
        <v>11</v>
      </c>
      <c r="Y46" s="142">
        <f t="shared" si="78"/>
        <v>229</v>
      </c>
      <c r="Z46" s="142">
        <f t="shared" si="78"/>
        <v>90</v>
      </c>
      <c r="AA46" s="142">
        <f t="shared" si="78"/>
        <v>0</v>
      </c>
      <c r="AB46" s="142">
        <f t="shared" si="78"/>
        <v>1</v>
      </c>
      <c r="AC46" s="142">
        <f t="shared" si="78"/>
        <v>1</v>
      </c>
      <c r="AD46" s="142">
        <f t="shared" si="78"/>
        <v>175</v>
      </c>
      <c r="AE46" s="142">
        <f t="shared" si="78"/>
        <v>173</v>
      </c>
      <c r="AF46" s="142">
        <f t="shared" si="78"/>
        <v>2</v>
      </c>
      <c r="AG46" s="142">
        <f t="shared" si="78"/>
        <v>49</v>
      </c>
      <c r="AH46" s="142">
        <f t="shared" si="78"/>
        <v>577</v>
      </c>
      <c r="AI46" s="142">
        <f t="shared" si="78"/>
        <v>78</v>
      </c>
      <c r="AJ46" s="142">
        <f t="shared" si="78"/>
        <v>456</v>
      </c>
      <c r="AK46" s="142">
        <f t="shared" si="78"/>
        <v>11</v>
      </c>
      <c r="AL46" s="142">
        <f t="shared" si="78"/>
        <v>1740</v>
      </c>
      <c r="AM46" s="142">
        <f t="shared" si="78"/>
        <v>2</v>
      </c>
      <c r="AN46" s="142">
        <f t="shared" si="78"/>
        <v>9</v>
      </c>
      <c r="AO46" s="142">
        <f t="shared" si="78"/>
        <v>1816</v>
      </c>
      <c r="AP46" s="142">
        <f t="shared" si="78"/>
        <v>4230</v>
      </c>
      <c r="AQ46" s="142">
        <f t="shared" si="78"/>
        <v>4230</v>
      </c>
      <c r="AR46" s="142">
        <f t="shared" si="78"/>
        <v>0</v>
      </c>
      <c r="AS46" s="142">
        <f t="shared" si="78"/>
        <v>2001</v>
      </c>
      <c r="AT46" s="142">
        <f t="shared" si="78"/>
        <v>111</v>
      </c>
      <c r="AU46" s="142">
        <f t="shared" si="78"/>
        <v>10</v>
      </c>
      <c r="AV46" s="142">
        <f t="shared" si="78"/>
        <v>106</v>
      </c>
      <c r="AW46" s="142">
        <f t="shared" si="78"/>
        <v>751</v>
      </c>
      <c r="AX46" s="142">
        <f t="shared" si="78"/>
        <v>19</v>
      </c>
      <c r="AY46" s="142">
        <f t="shared" si="78"/>
        <v>58</v>
      </c>
      <c r="AZ46" s="142">
        <f t="shared" si="78"/>
        <v>1309</v>
      </c>
      <c r="BA46" s="142">
        <f t="shared" si="78"/>
        <v>25</v>
      </c>
      <c r="BB46" s="142">
        <f t="shared" si="78"/>
        <v>36</v>
      </c>
      <c r="BC46" s="142">
        <f t="shared" si="78"/>
        <v>261</v>
      </c>
      <c r="BD46" s="142">
        <f t="shared" si="78"/>
        <v>1</v>
      </c>
      <c r="BE46" s="142">
        <f t="shared" si="78"/>
        <v>430</v>
      </c>
      <c r="BF46" s="142">
        <f t="shared" si="78"/>
        <v>416</v>
      </c>
      <c r="BG46" s="142">
        <f t="shared" si="78"/>
        <v>14</v>
      </c>
      <c r="BH46" s="142">
        <f t="shared" si="78"/>
        <v>372</v>
      </c>
      <c r="BI46" s="142">
        <f t="shared" si="78"/>
        <v>329</v>
      </c>
      <c r="BJ46" s="142">
        <f t="shared" si="78"/>
        <v>43</v>
      </c>
      <c r="BK46" s="142">
        <f t="shared" si="78"/>
        <v>83</v>
      </c>
      <c r="BL46" s="142">
        <f t="shared" si="78"/>
        <v>80</v>
      </c>
      <c r="BM46" s="142">
        <f t="shared" si="78"/>
        <v>91</v>
      </c>
      <c r="BN46" s="142">
        <f t="shared" si="78"/>
        <v>5</v>
      </c>
      <c r="BO46" s="142">
        <f t="shared" si="76"/>
        <v>832</v>
      </c>
      <c r="BP46" s="142">
        <f t="shared" si="76"/>
        <v>65</v>
      </c>
      <c r="BQ46" s="142">
        <f t="shared" si="76"/>
        <v>57</v>
      </c>
      <c r="BR46" s="142">
        <f t="shared" si="76"/>
        <v>431</v>
      </c>
      <c r="BS46" s="142">
        <f t="shared" si="76"/>
        <v>19</v>
      </c>
      <c r="BT46" s="142">
        <f t="shared" si="76"/>
        <v>112</v>
      </c>
      <c r="BU46" s="142">
        <f t="shared" si="76"/>
        <v>11</v>
      </c>
      <c r="BV46" s="142">
        <f t="shared" si="76"/>
        <v>161</v>
      </c>
      <c r="BW46" s="142">
        <f t="shared" si="76"/>
        <v>8</v>
      </c>
      <c r="BX46" s="142">
        <f t="shared" si="76"/>
        <v>4153</v>
      </c>
      <c r="BY46" s="142">
        <f t="shared" si="76"/>
        <v>2</v>
      </c>
      <c r="BZ46" s="142">
        <f t="shared" si="76"/>
        <v>9</v>
      </c>
      <c r="CA46" s="142">
        <f t="shared" si="76"/>
        <v>6</v>
      </c>
      <c r="CB46" s="142">
        <f t="shared" si="76"/>
        <v>75</v>
      </c>
      <c r="CC46" s="142">
        <f t="shared" si="76"/>
        <v>454</v>
      </c>
      <c r="CD46" s="142">
        <f t="shared" si="76"/>
        <v>49</v>
      </c>
      <c r="CE46" s="142">
        <f t="shared" si="76"/>
        <v>7600</v>
      </c>
      <c r="CF46" s="142">
        <f t="shared" si="76"/>
        <v>631</v>
      </c>
      <c r="CG46" s="142">
        <f t="shared" si="76"/>
        <v>101</v>
      </c>
      <c r="CH46" s="142">
        <f t="shared" si="76"/>
        <v>402</v>
      </c>
      <c r="CI46" s="142">
        <f t="shared" si="76"/>
        <v>104</v>
      </c>
      <c r="CJ46" s="142">
        <f t="shared" si="76"/>
        <v>12</v>
      </c>
      <c r="CK46" s="142">
        <f t="shared" si="76"/>
        <v>13</v>
      </c>
      <c r="CL46" s="142">
        <f t="shared" si="76"/>
        <v>7</v>
      </c>
      <c r="CM46" s="142">
        <f t="shared" si="76"/>
        <v>126</v>
      </c>
      <c r="CN46" s="142">
        <f t="shared" si="76"/>
        <v>520</v>
      </c>
      <c r="CO46" s="142">
        <f t="shared" si="76"/>
        <v>105</v>
      </c>
    </row>
    <row r="47" spans="1:93" s="125" customFormat="1" x14ac:dyDescent="0.2">
      <c r="A47" s="137" t="s">
        <v>75</v>
      </c>
      <c r="B47" s="125" t="s">
        <v>376</v>
      </c>
      <c r="C47" s="125">
        <v>2006</v>
      </c>
      <c r="D47" s="142">
        <f>D164</f>
        <v>47</v>
      </c>
      <c r="E47" s="142">
        <f t="shared" ref="E47:BN48" si="79">E164</f>
        <v>686</v>
      </c>
      <c r="F47" s="142">
        <f t="shared" si="79"/>
        <v>426</v>
      </c>
      <c r="G47" s="142">
        <f t="shared" si="79"/>
        <v>161</v>
      </c>
      <c r="H47" s="142">
        <f t="shared" si="79"/>
        <v>236</v>
      </c>
      <c r="I47" s="142">
        <f t="shared" si="79"/>
        <v>136</v>
      </c>
      <c r="J47" s="142">
        <f t="shared" si="79"/>
        <v>117</v>
      </c>
      <c r="K47" s="142">
        <f t="shared" si="79"/>
        <v>460</v>
      </c>
      <c r="L47" s="142">
        <f t="shared" si="79"/>
        <v>0</v>
      </c>
      <c r="M47" s="142">
        <f t="shared" si="79"/>
        <v>68</v>
      </c>
      <c r="N47" s="142">
        <f t="shared" si="79"/>
        <v>15</v>
      </c>
      <c r="O47" s="142">
        <f t="shared" si="79"/>
        <v>506</v>
      </c>
      <c r="P47" s="142">
        <f t="shared" si="79"/>
        <v>10</v>
      </c>
      <c r="Q47" s="142">
        <f t="shared" si="79"/>
        <v>12</v>
      </c>
      <c r="R47" s="142">
        <f t="shared" si="79"/>
        <v>5</v>
      </c>
      <c r="S47" s="142">
        <f t="shared" si="79"/>
        <v>71</v>
      </c>
      <c r="T47" s="142">
        <f t="shared" si="79"/>
        <v>561</v>
      </c>
      <c r="U47" s="142">
        <f t="shared" si="79"/>
        <v>0</v>
      </c>
      <c r="V47" s="142">
        <f t="shared" si="79"/>
        <v>3085</v>
      </c>
      <c r="W47" s="142">
        <f t="shared" si="79"/>
        <v>14</v>
      </c>
      <c r="X47" s="142">
        <f t="shared" si="79"/>
        <v>31</v>
      </c>
      <c r="Y47" s="142">
        <f t="shared" si="79"/>
        <v>166</v>
      </c>
      <c r="Z47" s="142">
        <f t="shared" si="79"/>
        <v>145</v>
      </c>
      <c r="AA47" s="142">
        <f t="shared" si="79"/>
        <v>48</v>
      </c>
      <c r="AB47" s="142">
        <f t="shared" si="79"/>
        <v>4</v>
      </c>
      <c r="AC47" s="142">
        <f t="shared" si="79"/>
        <v>452</v>
      </c>
      <c r="AD47" s="142">
        <f t="shared" si="79"/>
        <v>501</v>
      </c>
      <c r="AE47" s="142">
        <f t="shared" si="79"/>
        <v>481</v>
      </c>
      <c r="AF47" s="142">
        <f t="shared" si="79"/>
        <v>20</v>
      </c>
      <c r="AG47" s="142">
        <f t="shared" si="79"/>
        <v>108</v>
      </c>
      <c r="AH47" s="142">
        <f t="shared" si="79"/>
        <v>455</v>
      </c>
      <c r="AI47" s="142">
        <f t="shared" si="79"/>
        <v>609</v>
      </c>
      <c r="AJ47" s="142">
        <f t="shared" si="79"/>
        <v>393</v>
      </c>
      <c r="AK47" s="142">
        <f t="shared" si="79"/>
        <v>27</v>
      </c>
      <c r="AL47" s="142">
        <f t="shared" si="79"/>
        <v>1718</v>
      </c>
      <c r="AM47" s="142">
        <f t="shared" si="79"/>
        <v>10</v>
      </c>
      <c r="AN47" s="142">
        <f t="shared" si="79"/>
        <v>42</v>
      </c>
      <c r="AO47" s="142">
        <f t="shared" si="79"/>
        <v>1112</v>
      </c>
      <c r="AP47" s="142">
        <f t="shared" si="79"/>
        <v>45230</v>
      </c>
      <c r="AQ47" s="142">
        <f t="shared" si="79"/>
        <v>45221</v>
      </c>
      <c r="AR47" s="142">
        <f t="shared" si="79"/>
        <v>9</v>
      </c>
      <c r="AS47" s="142">
        <f t="shared" si="79"/>
        <v>2910</v>
      </c>
      <c r="AT47" s="142">
        <f t="shared" si="79"/>
        <v>298</v>
      </c>
      <c r="AU47" s="142">
        <f t="shared" si="79"/>
        <v>61</v>
      </c>
      <c r="AV47" s="142">
        <f t="shared" si="79"/>
        <v>251</v>
      </c>
      <c r="AW47" s="142">
        <f t="shared" si="79"/>
        <v>758</v>
      </c>
      <c r="AX47" s="142">
        <f t="shared" si="79"/>
        <v>72</v>
      </c>
      <c r="AY47" s="142">
        <f t="shared" si="79"/>
        <v>156</v>
      </c>
      <c r="AZ47" s="142">
        <f t="shared" si="79"/>
        <v>1177</v>
      </c>
      <c r="BA47" s="142">
        <f t="shared" si="79"/>
        <v>59</v>
      </c>
      <c r="BB47" s="142">
        <f t="shared" si="79"/>
        <v>78</v>
      </c>
      <c r="BC47" s="142">
        <f t="shared" si="79"/>
        <v>404</v>
      </c>
      <c r="BD47" s="142">
        <f t="shared" si="79"/>
        <v>1</v>
      </c>
      <c r="BE47" s="142">
        <f t="shared" si="79"/>
        <v>302</v>
      </c>
      <c r="BF47" s="142">
        <f t="shared" si="79"/>
        <v>271</v>
      </c>
      <c r="BG47" s="142">
        <f t="shared" si="79"/>
        <v>31</v>
      </c>
      <c r="BH47" s="142">
        <f t="shared" si="79"/>
        <v>574</v>
      </c>
      <c r="BI47" s="142">
        <f t="shared" si="79"/>
        <v>369</v>
      </c>
      <c r="BJ47" s="142">
        <f t="shared" si="79"/>
        <v>205</v>
      </c>
      <c r="BK47" s="142">
        <f t="shared" si="79"/>
        <v>180</v>
      </c>
      <c r="BL47" s="142">
        <f t="shared" si="79"/>
        <v>309</v>
      </c>
      <c r="BM47" s="142">
        <f t="shared" si="79"/>
        <v>358</v>
      </c>
      <c r="BN47" s="142">
        <f t="shared" si="79"/>
        <v>200</v>
      </c>
      <c r="BO47" s="142">
        <f t="shared" ref="BO47:CO49" si="80">BO164</f>
        <v>714</v>
      </c>
      <c r="BP47" s="142">
        <f t="shared" si="80"/>
        <v>87</v>
      </c>
      <c r="BQ47" s="142">
        <f t="shared" si="80"/>
        <v>221</v>
      </c>
      <c r="BR47" s="142">
        <f t="shared" si="80"/>
        <v>351</v>
      </c>
      <c r="BS47" s="142">
        <f t="shared" si="80"/>
        <v>96</v>
      </c>
      <c r="BT47" s="142">
        <f t="shared" si="80"/>
        <v>455</v>
      </c>
      <c r="BU47" s="142">
        <f t="shared" si="80"/>
        <v>84</v>
      </c>
      <c r="BV47" s="142">
        <f t="shared" si="80"/>
        <v>370</v>
      </c>
      <c r="BW47" s="142">
        <f t="shared" si="80"/>
        <v>0</v>
      </c>
      <c r="BX47" s="142">
        <f t="shared" si="80"/>
        <v>2751</v>
      </c>
      <c r="BY47" s="142">
        <f t="shared" si="80"/>
        <v>34</v>
      </c>
      <c r="BZ47" s="142">
        <f t="shared" si="80"/>
        <v>443</v>
      </c>
      <c r="CA47" s="142">
        <f t="shared" si="80"/>
        <v>72</v>
      </c>
      <c r="CB47" s="142">
        <f t="shared" si="80"/>
        <v>153</v>
      </c>
      <c r="CC47" s="142">
        <f t="shared" si="80"/>
        <v>755</v>
      </c>
      <c r="CD47" s="142">
        <f t="shared" si="80"/>
        <v>88</v>
      </c>
      <c r="CE47" s="142">
        <f t="shared" si="80"/>
        <v>0</v>
      </c>
      <c r="CF47" s="142">
        <f t="shared" si="80"/>
        <v>1046</v>
      </c>
      <c r="CG47" s="142">
        <f t="shared" si="80"/>
        <v>92</v>
      </c>
      <c r="CH47" s="142">
        <f t="shared" si="80"/>
        <v>886</v>
      </c>
      <c r="CI47" s="142">
        <f t="shared" si="80"/>
        <v>277</v>
      </c>
      <c r="CJ47" s="142">
        <f t="shared" si="80"/>
        <v>139</v>
      </c>
      <c r="CK47" s="142">
        <f t="shared" si="80"/>
        <v>44</v>
      </c>
      <c r="CL47" s="142">
        <f t="shared" si="80"/>
        <v>20</v>
      </c>
      <c r="CM47" s="142">
        <f t="shared" si="80"/>
        <v>244</v>
      </c>
      <c r="CN47" s="142">
        <f t="shared" si="80"/>
        <v>443</v>
      </c>
      <c r="CO47" s="142">
        <f t="shared" si="80"/>
        <v>144</v>
      </c>
    </row>
    <row r="48" spans="1:93" s="125" customFormat="1" x14ac:dyDescent="0.2">
      <c r="A48" s="137" t="s">
        <v>76</v>
      </c>
      <c r="B48" s="125" t="s">
        <v>375</v>
      </c>
      <c r="C48" s="125">
        <v>2006</v>
      </c>
      <c r="D48" s="142">
        <f t="shared" ref="D48:Q49" si="81">D165</f>
        <v>0</v>
      </c>
      <c r="E48" s="142">
        <f t="shared" si="81"/>
        <v>0</v>
      </c>
      <c r="F48" s="142">
        <f t="shared" si="81"/>
        <v>6</v>
      </c>
      <c r="G48" s="142">
        <f t="shared" si="81"/>
        <v>10</v>
      </c>
      <c r="H48" s="142">
        <f t="shared" si="81"/>
        <v>0</v>
      </c>
      <c r="I48" s="142">
        <f t="shared" si="81"/>
        <v>0</v>
      </c>
      <c r="J48" s="142">
        <f t="shared" si="81"/>
        <v>0</v>
      </c>
      <c r="K48" s="142">
        <f t="shared" si="81"/>
        <v>2</v>
      </c>
      <c r="L48" s="142">
        <f t="shared" si="81"/>
        <v>0</v>
      </c>
      <c r="M48" s="142">
        <f t="shared" si="81"/>
        <v>0</v>
      </c>
      <c r="N48" s="142">
        <f t="shared" si="81"/>
        <v>2</v>
      </c>
      <c r="O48" s="142">
        <f t="shared" si="81"/>
        <v>2</v>
      </c>
      <c r="P48" s="142">
        <f t="shared" si="81"/>
        <v>1</v>
      </c>
      <c r="Q48" s="142">
        <f t="shared" si="81"/>
        <v>1</v>
      </c>
      <c r="R48" s="142">
        <f t="shared" si="79"/>
        <v>0</v>
      </c>
      <c r="S48" s="142">
        <f t="shared" si="79"/>
        <v>1</v>
      </c>
      <c r="T48" s="142">
        <f t="shared" si="79"/>
        <v>26</v>
      </c>
      <c r="U48" s="142">
        <f t="shared" si="79"/>
        <v>0</v>
      </c>
      <c r="V48" s="142">
        <f t="shared" si="79"/>
        <v>101</v>
      </c>
      <c r="W48" s="142">
        <f t="shared" si="79"/>
        <v>5</v>
      </c>
      <c r="X48" s="142">
        <f t="shared" si="79"/>
        <v>1</v>
      </c>
      <c r="Y48" s="142">
        <f t="shared" si="79"/>
        <v>0</v>
      </c>
      <c r="Z48" s="142">
        <f t="shared" si="79"/>
        <v>5</v>
      </c>
      <c r="AA48" s="142">
        <f t="shared" si="79"/>
        <v>8</v>
      </c>
      <c r="AB48" s="142">
        <f t="shared" si="79"/>
        <v>0</v>
      </c>
      <c r="AC48" s="142">
        <f t="shared" si="79"/>
        <v>37</v>
      </c>
      <c r="AD48" s="142">
        <f t="shared" si="79"/>
        <v>0</v>
      </c>
      <c r="AE48" s="142">
        <f t="shared" si="79"/>
        <v>0</v>
      </c>
      <c r="AF48" s="142">
        <f t="shared" si="79"/>
        <v>0</v>
      </c>
      <c r="AG48" s="142">
        <f t="shared" si="79"/>
        <v>0</v>
      </c>
      <c r="AH48" s="142">
        <f t="shared" si="79"/>
        <v>0</v>
      </c>
      <c r="AI48" s="142">
        <f t="shared" si="79"/>
        <v>59</v>
      </c>
      <c r="AJ48" s="142">
        <f t="shared" si="79"/>
        <v>0</v>
      </c>
      <c r="AK48" s="142">
        <f t="shared" si="79"/>
        <v>0</v>
      </c>
      <c r="AL48" s="142">
        <f t="shared" si="79"/>
        <v>20</v>
      </c>
      <c r="AM48" s="142">
        <f t="shared" si="79"/>
        <v>1</v>
      </c>
      <c r="AN48" s="142">
        <f t="shared" si="79"/>
        <v>0</v>
      </c>
      <c r="AO48" s="142">
        <f t="shared" si="79"/>
        <v>22</v>
      </c>
      <c r="AP48" s="142">
        <f t="shared" si="79"/>
        <v>3582</v>
      </c>
      <c r="AQ48" s="142">
        <f t="shared" si="79"/>
        <v>3582</v>
      </c>
      <c r="AR48" s="142">
        <f t="shared" si="79"/>
        <v>0</v>
      </c>
      <c r="AS48" s="142">
        <f t="shared" si="79"/>
        <v>220</v>
      </c>
      <c r="AT48" s="142">
        <f t="shared" si="79"/>
        <v>4</v>
      </c>
      <c r="AU48" s="142">
        <f t="shared" si="79"/>
        <v>0</v>
      </c>
      <c r="AV48" s="142">
        <f t="shared" si="79"/>
        <v>0</v>
      </c>
      <c r="AW48" s="142">
        <f t="shared" si="79"/>
        <v>0</v>
      </c>
      <c r="AX48" s="142">
        <f t="shared" si="79"/>
        <v>0</v>
      </c>
      <c r="AY48" s="142">
        <f t="shared" si="79"/>
        <v>36</v>
      </c>
      <c r="AZ48" s="142">
        <f t="shared" si="79"/>
        <v>0</v>
      </c>
      <c r="BA48" s="142">
        <f t="shared" si="79"/>
        <v>0</v>
      </c>
      <c r="BB48" s="142">
        <f t="shared" si="79"/>
        <v>0</v>
      </c>
      <c r="BC48" s="142">
        <f t="shared" si="79"/>
        <v>25</v>
      </c>
      <c r="BD48" s="142">
        <f t="shared" si="79"/>
        <v>0</v>
      </c>
      <c r="BE48" s="142">
        <f t="shared" si="79"/>
        <v>7</v>
      </c>
      <c r="BF48" s="142">
        <f t="shared" si="79"/>
        <v>0</v>
      </c>
      <c r="BG48" s="142">
        <f t="shared" si="79"/>
        <v>7</v>
      </c>
      <c r="BH48" s="142">
        <f t="shared" si="79"/>
        <v>0</v>
      </c>
      <c r="BI48" s="142">
        <f t="shared" si="79"/>
        <v>1</v>
      </c>
      <c r="BJ48" s="142">
        <f t="shared" si="79"/>
        <v>5</v>
      </c>
      <c r="BK48" s="142">
        <f t="shared" si="79"/>
        <v>0</v>
      </c>
      <c r="BL48" s="142">
        <f t="shared" si="79"/>
        <v>2</v>
      </c>
      <c r="BM48" s="142">
        <f t="shared" si="79"/>
        <v>0</v>
      </c>
      <c r="BN48" s="142">
        <f t="shared" si="79"/>
        <v>0</v>
      </c>
      <c r="BO48" s="142">
        <f t="shared" si="80"/>
        <v>0</v>
      </c>
      <c r="BP48" s="142">
        <f t="shared" si="80"/>
        <v>0</v>
      </c>
      <c r="BQ48" s="142">
        <f t="shared" si="80"/>
        <v>6</v>
      </c>
      <c r="BR48" s="142">
        <f t="shared" si="80"/>
        <v>0</v>
      </c>
      <c r="BS48" s="142">
        <f t="shared" si="80"/>
        <v>1</v>
      </c>
      <c r="BT48" s="142">
        <f t="shared" si="80"/>
        <v>10</v>
      </c>
      <c r="BU48" s="142">
        <f t="shared" si="80"/>
        <v>0</v>
      </c>
      <c r="BV48" s="142">
        <f t="shared" si="80"/>
        <v>8</v>
      </c>
      <c r="BW48" s="142">
        <f t="shared" si="80"/>
        <v>0</v>
      </c>
      <c r="BX48" s="142">
        <f t="shared" si="80"/>
        <v>79</v>
      </c>
      <c r="BY48" s="142">
        <f t="shared" si="80"/>
        <v>1</v>
      </c>
      <c r="BZ48" s="142">
        <f t="shared" si="80"/>
        <v>0</v>
      </c>
      <c r="CA48" s="142">
        <f t="shared" si="80"/>
        <v>0</v>
      </c>
      <c r="CB48" s="142">
        <f t="shared" si="80"/>
        <v>16</v>
      </c>
      <c r="CC48" s="142">
        <f t="shared" si="80"/>
        <v>0</v>
      </c>
      <c r="CD48" s="142">
        <f t="shared" si="80"/>
        <v>0</v>
      </c>
      <c r="CE48" s="142">
        <f t="shared" si="80"/>
        <v>0</v>
      </c>
      <c r="CF48" s="142">
        <f t="shared" si="80"/>
        <v>21</v>
      </c>
      <c r="CG48" s="142">
        <f t="shared" si="80"/>
        <v>8</v>
      </c>
      <c r="CH48" s="142">
        <f t="shared" si="80"/>
        <v>42</v>
      </c>
      <c r="CI48" s="142">
        <f t="shared" si="80"/>
        <v>0</v>
      </c>
      <c r="CJ48" s="142">
        <f t="shared" si="80"/>
        <v>0</v>
      </c>
      <c r="CK48" s="142">
        <f t="shared" si="80"/>
        <v>0</v>
      </c>
      <c r="CL48" s="142">
        <f t="shared" si="80"/>
        <v>0</v>
      </c>
      <c r="CM48" s="142">
        <f t="shared" si="80"/>
        <v>4</v>
      </c>
      <c r="CN48" s="142">
        <f t="shared" si="80"/>
        <v>10</v>
      </c>
      <c r="CO48" s="142">
        <f t="shared" si="80"/>
        <v>0</v>
      </c>
    </row>
    <row r="49" spans="1:98" s="125" customFormat="1" x14ac:dyDescent="0.2">
      <c r="A49" s="137" t="s">
        <v>77</v>
      </c>
      <c r="B49" s="125" t="s">
        <v>374</v>
      </c>
      <c r="C49" s="125">
        <v>2006</v>
      </c>
      <c r="D49" s="142">
        <f t="shared" si="81"/>
        <v>45</v>
      </c>
      <c r="E49" s="142">
        <f t="shared" ref="E49:BN49" si="82">E166</f>
        <v>761</v>
      </c>
      <c r="F49" s="142">
        <f t="shared" si="82"/>
        <v>314</v>
      </c>
      <c r="G49" s="142">
        <f t="shared" si="82"/>
        <v>148</v>
      </c>
      <c r="H49" s="142">
        <f t="shared" si="82"/>
        <v>256</v>
      </c>
      <c r="I49" s="142">
        <f t="shared" si="82"/>
        <v>481</v>
      </c>
      <c r="J49" s="142">
        <f t="shared" si="82"/>
        <v>233</v>
      </c>
      <c r="K49" s="142">
        <f t="shared" si="82"/>
        <v>634</v>
      </c>
      <c r="L49" s="142">
        <f t="shared" si="82"/>
        <v>0</v>
      </c>
      <c r="M49" s="142">
        <f t="shared" si="82"/>
        <v>72</v>
      </c>
      <c r="N49" s="142">
        <f t="shared" si="82"/>
        <v>9</v>
      </c>
      <c r="O49" s="142">
        <f t="shared" si="82"/>
        <v>277</v>
      </c>
      <c r="P49" s="142">
        <f t="shared" si="82"/>
        <v>10</v>
      </c>
      <c r="Q49" s="142">
        <f t="shared" si="82"/>
        <v>14</v>
      </c>
      <c r="R49" s="142">
        <f t="shared" si="82"/>
        <v>2</v>
      </c>
      <c r="S49" s="142">
        <f t="shared" si="82"/>
        <v>72</v>
      </c>
      <c r="T49" s="142">
        <f t="shared" si="82"/>
        <v>549</v>
      </c>
      <c r="U49" s="142">
        <f t="shared" si="82"/>
        <v>0</v>
      </c>
      <c r="V49" s="142">
        <f t="shared" si="82"/>
        <v>1906</v>
      </c>
      <c r="W49" s="142">
        <f t="shared" si="82"/>
        <v>106</v>
      </c>
      <c r="X49" s="142">
        <f t="shared" si="82"/>
        <v>105</v>
      </c>
      <c r="Y49" s="142">
        <f t="shared" si="82"/>
        <v>296</v>
      </c>
      <c r="Z49" s="142">
        <f t="shared" si="82"/>
        <v>123</v>
      </c>
      <c r="AA49" s="142">
        <f t="shared" si="82"/>
        <v>27</v>
      </c>
      <c r="AB49" s="142">
        <f t="shared" si="82"/>
        <v>4</v>
      </c>
      <c r="AC49" s="142">
        <f t="shared" si="82"/>
        <v>1342</v>
      </c>
      <c r="AD49" s="142">
        <f t="shared" si="82"/>
        <v>369</v>
      </c>
      <c r="AE49" s="142">
        <f t="shared" si="82"/>
        <v>352</v>
      </c>
      <c r="AF49" s="142">
        <f t="shared" si="82"/>
        <v>17</v>
      </c>
      <c r="AG49" s="142">
        <f t="shared" si="82"/>
        <v>94</v>
      </c>
      <c r="AH49" s="142">
        <f t="shared" si="82"/>
        <v>547</v>
      </c>
      <c r="AI49" s="142">
        <f t="shared" si="82"/>
        <v>1025</v>
      </c>
      <c r="AJ49" s="142">
        <f t="shared" si="82"/>
        <v>940</v>
      </c>
      <c r="AK49" s="142">
        <f t="shared" si="82"/>
        <v>41</v>
      </c>
      <c r="AL49" s="142">
        <f t="shared" si="82"/>
        <v>1527</v>
      </c>
      <c r="AM49" s="142">
        <f t="shared" si="82"/>
        <v>9</v>
      </c>
      <c r="AN49" s="142">
        <f t="shared" si="82"/>
        <v>23</v>
      </c>
      <c r="AO49" s="142">
        <f t="shared" si="82"/>
        <v>1467</v>
      </c>
      <c r="AP49" s="142">
        <f t="shared" si="82"/>
        <v>71066</v>
      </c>
      <c r="AQ49" s="142">
        <f t="shared" si="82"/>
        <v>71055</v>
      </c>
      <c r="AR49" s="142">
        <f t="shared" si="82"/>
        <v>11</v>
      </c>
      <c r="AS49" s="142">
        <f t="shared" si="82"/>
        <v>2321</v>
      </c>
      <c r="AT49" s="142">
        <f t="shared" si="82"/>
        <v>218</v>
      </c>
      <c r="AU49" s="142">
        <f t="shared" si="82"/>
        <v>37</v>
      </c>
      <c r="AV49" s="142">
        <f t="shared" si="82"/>
        <v>96</v>
      </c>
      <c r="AW49" s="142">
        <f t="shared" si="82"/>
        <v>1028</v>
      </c>
      <c r="AX49" s="142">
        <f t="shared" si="82"/>
        <v>42</v>
      </c>
      <c r="AY49" s="142">
        <f t="shared" si="82"/>
        <v>109</v>
      </c>
      <c r="AZ49" s="142">
        <f t="shared" si="82"/>
        <v>1391</v>
      </c>
      <c r="BA49" s="142">
        <f t="shared" si="82"/>
        <v>45</v>
      </c>
      <c r="BB49" s="142">
        <f t="shared" si="82"/>
        <v>25</v>
      </c>
      <c r="BC49" s="142">
        <f t="shared" si="82"/>
        <v>363</v>
      </c>
      <c r="BD49" s="142">
        <f t="shared" si="82"/>
        <v>3</v>
      </c>
      <c r="BE49" s="142">
        <f t="shared" si="82"/>
        <v>688</v>
      </c>
      <c r="BF49" s="142">
        <f t="shared" si="82"/>
        <v>384</v>
      </c>
      <c r="BG49" s="142">
        <f t="shared" si="82"/>
        <v>304</v>
      </c>
      <c r="BH49" s="142">
        <f t="shared" si="82"/>
        <v>1250</v>
      </c>
      <c r="BI49" s="142">
        <f t="shared" si="82"/>
        <v>408</v>
      </c>
      <c r="BJ49" s="142">
        <f t="shared" si="82"/>
        <v>842</v>
      </c>
      <c r="BK49" s="142">
        <f t="shared" si="82"/>
        <v>150</v>
      </c>
      <c r="BL49" s="142">
        <f t="shared" si="82"/>
        <v>342</v>
      </c>
      <c r="BM49" s="142">
        <f t="shared" si="82"/>
        <v>242</v>
      </c>
      <c r="BN49" s="142">
        <f t="shared" si="82"/>
        <v>170</v>
      </c>
      <c r="BO49" s="142">
        <f t="shared" si="80"/>
        <v>658</v>
      </c>
      <c r="BP49" s="142">
        <f t="shared" si="80"/>
        <v>69</v>
      </c>
      <c r="BQ49" s="142">
        <f t="shared" si="80"/>
        <v>75</v>
      </c>
      <c r="BR49" s="142">
        <f t="shared" si="80"/>
        <v>583</v>
      </c>
      <c r="BS49" s="142">
        <f t="shared" si="80"/>
        <v>51</v>
      </c>
      <c r="BT49" s="142">
        <f t="shared" si="80"/>
        <v>258</v>
      </c>
      <c r="BU49" s="142">
        <f t="shared" si="80"/>
        <v>44</v>
      </c>
      <c r="BV49" s="142">
        <f t="shared" si="80"/>
        <v>186</v>
      </c>
      <c r="BW49" s="142">
        <f t="shared" si="80"/>
        <v>0</v>
      </c>
      <c r="BX49" s="142">
        <f t="shared" si="80"/>
        <v>3188</v>
      </c>
      <c r="BY49" s="142">
        <f t="shared" si="80"/>
        <v>20</v>
      </c>
      <c r="BZ49" s="142">
        <f t="shared" si="80"/>
        <v>35</v>
      </c>
      <c r="CA49" s="142">
        <f t="shared" si="80"/>
        <v>139</v>
      </c>
      <c r="CB49" s="142">
        <f t="shared" si="80"/>
        <v>78</v>
      </c>
      <c r="CC49" s="142">
        <f t="shared" si="80"/>
        <v>584</v>
      </c>
      <c r="CD49" s="142">
        <f t="shared" si="80"/>
        <v>63</v>
      </c>
      <c r="CE49" s="142">
        <f t="shared" si="80"/>
        <v>0</v>
      </c>
      <c r="CF49" s="142">
        <f t="shared" si="80"/>
        <v>771</v>
      </c>
      <c r="CG49" s="142">
        <f t="shared" si="80"/>
        <v>124</v>
      </c>
      <c r="CH49" s="142">
        <f t="shared" si="80"/>
        <v>414</v>
      </c>
      <c r="CI49" s="142">
        <f t="shared" si="80"/>
        <v>153</v>
      </c>
      <c r="CJ49" s="142">
        <f t="shared" si="80"/>
        <v>26</v>
      </c>
      <c r="CK49" s="142">
        <f t="shared" si="80"/>
        <v>21</v>
      </c>
      <c r="CL49" s="142">
        <f t="shared" si="80"/>
        <v>14</v>
      </c>
      <c r="CM49" s="142">
        <f t="shared" si="80"/>
        <v>186</v>
      </c>
      <c r="CN49" s="142">
        <f t="shared" si="80"/>
        <v>543</v>
      </c>
      <c r="CO49" s="142">
        <f t="shared" si="80"/>
        <v>113</v>
      </c>
    </row>
    <row r="50" spans="1:98" s="125" customFormat="1" x14ac:dyDescent="0.2">
      <c r="A50" s="137" t="s">
        <v>78</v>
      </c>
      <c r="B50" s="125" t="s">
        <v>373</v>
      </c>
      <c r="C50" s="125">
        <v>2006</v>
      </c>
      <c r="D50" s="142">
        <f>D168</f>
        <v>0</v>
      </c>
      <c r="E50" s="142">
        <f t="shared" ref="E50:BN51" si="83">E168</f>
        <v>0</v>
      </c>
      <c r="F50" s="142">
        <f t="shared" si="83"/>
        <v>0</v>
      </c>
      <c r="G50" s="142">
        <f t="shared" si="83"/>
        <v>0</v>
      </c>
      <c r="H50" s="142">
        <f t="shared" si="83"/>
        <v>1</v>
      </c>
      <c r="I50" s="142">
        <f t="shared" si="83"/>
        <v>0</v>
      </c>
      <c r="J50" s="142">
        <f t="shared" si="83"/>
        <v>0</v>
      </c>
      <c r="K50" s="142">
        <f t="shared" si="83"/>
        <v>2</v>
      </c>
      <c r="L50" s="142">
        <f t="shared" si="83"/>
        <v>2</v>
      </c>
      <c r="M50" s="142">
        <f t="shared" si="83"/>
        <v>0</v>
      </c>
      <c r="N50" s="142">
        <f t="shared" si="83"/>
        <v>0</v>
      </c>
      <c r="O50" s="142">
        <f t="shared" si="83"/>
        <v>0</v>
      </c>
      <c r="P50" s="142">
        <f t="shared" si="83"/>
        <v>0</v>
      </c>
      <c r="Q50" s="142">
        <f t="shared" si="83"/>
        <v>0</v>
      </c>
      <c r="R50" s="142">
        <f t="shared" si="83"/>
        <v>0</v>
      </c>
      <c r="S50" s="142">
        <f t="shared" si="83"/>
        <v>0</v>
      </c>
      <c r="T50" s="142">
        <f t="shared" si="83"/>
        <v>10</v>
      </c>
      <c r="U50" s="142">
        <f t="shared" si="83"/>
        <v>0</v>
      </c>
      <c r="V50" s="142">
        <f t="shared" si="83"/>
        <v>0</v>
      </c>
      <c r="W50" s="142">
        <f t="shared" si="83"/>
        <v>0</v>
      </c>
      <c r="X50" s="142">
        <f t="shared" si="83"/>
        <v>0</v>
      </c>
      <c r="Y50" s="142">
        <f t="shared" si="83"/>
        <v>0</v>
      </c>
      <c r="Z50" s="142">
        <f t="shared" si="83"/>
        <v>0</v>
      </c>
      <c r="AA50" s="142">
        <f t="shared" si="83"/>
        <v>0</v>
      </c>
      <c r="AB50" s="142">
        <f t="shared" si="83"/>
        <v>0</v>
      </c>
      <c r="AC50" s="142">
        <f t="shared" si="83"/>
        <v>22</v>
      </c>
      <c r="AD50" s="142">
        <f t="shared" si="83"/>
        <v>0</v>
      </c>
      <c r="AE50" s="142">
        <f t="shared" si="83"/>
        <v>0</v>
      </c>
      <c r="AF50" s="142">
        <f t="shared" si="83"/>
        <v>0</v>
      </c>
      <c r="AG50" s="142">
        <f t="shared" si="83"/>
        <v>0</v>
      </c>
      <c r="AH50" s="142">
        <f t="shared" si="83"/>
        <v>0</v>
      </c>
      <c r="AI50" s="142">
        <f t="shared" si="83"/>
        <v>0</v>
      </c>
      <c r="AJ50" s="142">
        <f t="shared" si="83"/>
        <v>0</v>
      </c>
      <c r="AK50" s="142">
        <f t="shared" si="83"/>
        <v>0</v>
      </c>
      <c r="AL50" s="142">
        <f t="shared" si="83"/>
        <v>0</v>
      </c>
      <c r="AM50" s="142">
        <f t="shared" si="83"/>
        <v>0</v>
      </c>
      <c r="AN50" s="142">
        <f t="shared" si="83"/>
        <v>1</v>
      </c>
      <c r="AO50" s="142">
        <f t="shared" si="83"/>
        <v>2</v>
      </c>
      <c r="AP50" s="142">
        <f t="shared" si="83"/>
        <v>277</v>
      </c>
      <c r="AQ50" s="142">
        <f t="shared" si="83"/>
        <v>277</v>
      </c>
      <c r="AR50" s="142">
        <f t="shared" si="83"/>
        <v>0</v>
      </c>
      <c r="AS50" s="142">
        <f t="shared" si="83"/>
        <v>22</v>
      </c>
      <c r="AT50" s="142">
        <f t="shared" si="83"/>
        <v>0</v>
      </c>
      <c r="AU50" s="142">
        <f t="shared" si="83"/>
        <v>3</v>
      </c>
      <c r="AV50" s="142">
        <f t="shared" si="83"/>
        <v>0</v>
      </c>
      <c r="AW50" s="142">
        <f t="shared" si="83"/>
        <v>16</v>
      </c>
      <c r="AX50" s="142">
        <f t="shared" si="83"/>
        <v>0</v>
      </c>
      <c r="AY50" s="142">
        <f t="shared" si="83"/>
        <v>0</v>
      </c>
      <c r="AZ50" s="142">
        <f t="shared" si="83"/>
        <v>0</v>
      </c>
      <c r="BA50" s="142">
        <f t="shared" si="83"/>
        <v>0</v>
      </c>
      <c r="BB50" s="142">
        <f t="shared" si="83"/>
        <v>0</v>
      </c>
      <c r="BC50" s="142">
        <f t="shared" si="83"/>
        <v>0</v>
      </c>
      <c r="BD50" s="142">
        <f t="shared" si="83"/>
        <v>0</v>
      </c>
      <c r="BE50" s="142">
        <f t="shared" si="83"/>
        <v>0</v>
      </c>
      <c r="BF50" s="142">
        <f t="shared" si="83"/>
        <v>0</v>
      </c>
      <c r="BG50" s="142">
        <f t="shared" si="83"/>
        <v>0</v>
      </c>
      <c r="BH50" s="142">
        <f t="shared" si="83"/>
        <v>0</v>
      </c>
      <c r="BI50" s="142">
        <f t="shared" si="83"/>
        <v>2</v>
      </c>
      <c r="BJ50" s="142">
        <f t="shared" si="83"/>
        <v>0</v>
      </c>
      <c r="BK50" s="142">
        <f t="shared" si="83"/>
        <v>2</v>
      </c>
      <c r="BL50" s="142">
        <f t="shared" si="83"/>
        <v>1</v>
      </c>
      <c r="BM50" s="142">
        <f t="shared" si="83"/>
        <v>0</v>
      </c>
      <c r="BN50" s="142">
        <f t="shared" si="83"/>
        <v>0</v>
      </c>
      <c r="BO50" s="142">
        <f t="shared" ref="BO50:CO52" si="84">BO168</f>
        <v>0</v>
      </c>
      <c r="BP50" s="142">
        <f t="shared" si="84"/>
        <v>0</v>
      </c>
      <c r="BQ50" s="142">
        <f t="shared" si="84"/>
        <v>0</v>
      </c>
      <c r="BR50" s="142">
        <f t="shared" si="84"/>
        <v>0</v>
      </c>
      <c r="BS50" s="142">
        <f t="shared" si="84"/>
        <v>0</v>
      </c>
      <c r="BT50" s="142">
        <f t="shared" si="84"/>
        <v>8</v>
      </c>
      <c r="BU50" s="142">
        <f t="shared" si="84"/>
        <v>0</v>
      </c>
      <c r="BV50" s="142">
        <f t="shared" si="84"/>
        <v>0</v>
      </c>
      <c r="BW50" s="142">
        <f t="shared" si="84"/>
        <v>0</v>
      </c>
      <c r="BX50" s="142">
        <f t="shared" si="84"/>
        <v>10</v>
      </c>
      <c r="BY50" s="142">
        <f t="shared" si="84"/>
        <v>0</v>
      </c>
      <c r="BZ50" s="142">
        <f t="shared" si="84"/>
        <v>0</v>
      </c>
      <c r="CA50" s="142">
        <f t="shared" si="84"/>
        <v>0</v>
      </c>
      <c r="CB50" s="142">
        <f t="shared" si="84"/>
        <v>0</v>
      </c>
      <c r="CC50" s="142">
        <f t="shared" si="84"/>
        <v>0</v>
      </c>
      <c r="CD50" s="142">
        <f t="shared" si="84"/>
        <v>0</v>
      </c>
      <c r="CE50" s="142">
        <f t="shared" si="84"/>
        <v>2</v>
      </c>
      <c r="CF50" s="142">
        <f t="shared" si="84"/>
        <v>0</v>
      </c>
      <c r="CG50" s="142">
        <f t="shared" si="84"/>
        <v>0</v>
      </c>
      <c r="CH50" s="142">
        <f t="shared" si="84"/>
        <v>8</v>
      </c>
      <c r="CI50" s="142">
        <f t="shared" si="84"/>
        <v>0</v>
      </c>
      <c r="CJ50" s="142">
        <f t="shared" si="84"/>
        <v>0</v>
      </c>
      <c r="CK50" s="142">
        <f t="shared" si="84"/>
        <v>0</v>
      </c>
      <c r="CL50" s="142">
        <f t="shared" si="84"/>
        <v>0</v>
      </c>
      <c r="CM50" s="142">
        <f t="shared" si="84"/>
        <v>0</v>
      </c>
      <c r="CN50" s="142">
        <f t="shared" si="84"/>
        <v>0</v>
      </c>
      <c r="CO50" s="142">
        <f t="shared" si="84"/>
        <v>0</v>
      </c>
    </row>
    <row r="51" spans="1:98" s="125" customFormat="1" x14ac:dyDescent="0.2">
      <c r="A51" s="137" t="s">
        <v>79</v>
      </c>
      <c r="B51" s="125" t="s">
        <v>372</v>
      </c>
      <c r="C51" s="125">
        <v>2006</v>
      </c>
      <c r="D51" s="142">
        <f t="shared" ref="D51:Q52" si="85">D169</f>
        <v>4</v>
      </c>
      <c r="E51" s="142">
        <f t="shared" si="85"/>
        <v>40</v>
      </c>
      <c r="F51" s="142">
        <f t="shared" si="85"/>
        <v>23</v>
      </c>
      <c r="G51" s="142">
        <f t="shared" si="85"/>
        <v>2</v>
      </c>
      <c r="H51" s="142">
        <f t="shared" si="85"/>
        <v>4</v>
      </c>
      <c r="I51" s="142">
        <f t="shared" si="85"/>
        <v>0</v>
      </c>
      <c r="J51" s="142">
        <f t="shared" si="85"/>
        <v>12</v>
      </c>
      <c r="K51" s="142">
        <f t="shared" si="85"/>
        <v>6</v>
      </c>
      <c r="L51" s="142">
        <f t="shared" si="85"/>
        <v>8</v>
      </c>
      <c r="M51" s="142">
        <f t="shared" si="85"/>
        <v>6</v>
      </c>
      <c r="N51" s="142">
        <f t="shared" si="85"/>
        <v>0</v>
      </c>
      <c r="O51" s="142">
        <f t="shared" si="85"/>
        <v>0</v>
      </c>
      <c r="P51" s="142">
        <f t="shared" si="85"/>
        <v>4</v>
      </c>
      <c r="Q51" s="142">
        <f t="shared" si="85"/>
        <v>1</v>
      </c>
      <c r="R51" s="142">
        <f t="shared" si="83"/>
        <v>0</v>
      </c>
      <c r="S51" s="142">
        <f t="shared" si="83"/>
        <v>0</v>
      </c>
      <c r="T51" s="142">
        <f t="shared" si="83"/>
        <v>23</v>
      </c>
      <c r="U51" s="142">
        <f t="shared" si="83"/>
        <v>8</v>
      </c>
      <c r="V51" s="142">
        <f t="shared" si="83"/>
        <v>107</v>
      </c>
      <c r="W51" s="142">
        <f t="shared" si="83"/>
        <v>10</v>
      </c>
      <c r="X51" s="142">
        <f t="shared" si="83"/>
        <v>0</v>
      </c>
      <c r="Y51" s="142">
        <f t="shared" si="83"/>
        <v>6</v>
      </c>
      <c r="Z51" s="142">
        <f t="shared" si="83"/>
        <v>10</v>
      </c>
      <c r="AA51" s="142">
        <f t="shared" si="83"/>
        <v>0</v>
      </c>
      <c r="AB51" s="142">
        <f t="shared" si="83"/>
        <v>0</v>
      </c>
      <c r="AC51" s="142">
        <f t="shared" si="83"/>
        <v>21</v>
      </c>
      <c r="AD51" s="142">
        <f t="shared" si="83"/>
        <v>34</v>
      </c>
      <c r="AE51" s="142">
        <f t="shared" si="83"/>
        <v>27</v>
      </c>
      <c r="AF51" s="142">
        <f t="shared" si="83"/>
        <v>7</v>
      </c>
      <c r="AG51" s="142">
        <f t="shared" si="83"/>
        <v>0</v>
      </c>
      <c r="AH51" s="142">
        <f t="shared" si="83"/>
        <v>0</v>
      </c>
      <c r="AI51" s="142">
        <f t="shared" si="83"/>
        <v>14</v>
      </c>
      <c r="AJ51" s="142">
        <f t="shared" si="83"/>
        <v>74</v>
      </c>
      <c r="AK51" s="142">
        <f t="shared" si="83"/>
        <v>0</v>
      </c>
      <c r="AL51" s="142">
        <f t="shared" si="83"/>
        <v>80</v>
      </c>
      <c r="AM51" s="142">
        <f t="shared" si="83"/>
        <v>0</v>
      </c>
      <c r="AN51" s="142">
        <f t="shared" si="83"/>
        <v>3</v>
      </c>
      <c r="AO51" s="142">
        <f t="shared" si="83"/>
        <v>24</v>
      </c>
      <c r="AP51" s="142">
        <f t="shared" si="83"/>
        <v>1421</v>
      </c>
      <c r="AQ51" s="142">
        <f t="shared" si="83"/>
        <v>1421</v>
      </c>
      <c r="AR51" s="142">
        <f t="shared" si="83"/>
        <v>0</v>
      </c>
      <c r="AS51" s="142">
        <f t="shared" si="83"/>
        <v>154</v>
      </c>
      <c r="AT51" s="142">
        <f t="shared" si="83"/>
        <v>17</v>
      </c>
      <c r="AU51" s="142">
        <f t="shared" si="83"/>
        <v>0</v>
      </c>
      <c r="AV51" s="142">
        <f t="shared" si="83"/>
        <v>34</v>
      </c>
      <c r="AW51" s="142">
        <f t="shared" si="83"/>
        <v>7</v>
      </c>
      <c r="AX51" s="142">
        <f t="shared" si="83"/>
        <v>0</v>
      </c>
      <c r="AY51" s="142">
        <f t="shared" si="83"/>
        <v>7</v>
      </c>
      <c r="AZ51" s="142">
        <f t="shared" si="83"/>
        <v>49</v>
      </c>
      <c r="BA51" s="142">
        <f t="shared" si="83"/>
        <v>0</v>
      </c>
      <c r="BB51" s="142">
        <f t="shared" si="83"/>
        <v>6</v>
      </c>
      <c r="BC51" s="142">
        <f t="shared" si="83"/>
        <v>0</v>
      </c>
      <c r="BD51" s="142">
        <f t="shared" si="83"/>
        <v>0</v>
      </c>
      <c r="BE51" s="142">
        <f t="shared" si="83"/>
        <v>13</v>
      </c>
      <c r="BF51" s="142">
        <f t="shared" si="83"/>
        <v>13</v>
      </c>
      <c r="BG51" s="142">
        <f t="shared" si="83"/>
        <v>0</v>
      </c>
      <c r="BH51" s="142">
        <f t="shared" si="83"/>
        <v>0</v>
      </c>
      <c r="BI51" s="142">
        <f t="shared" si="83"/>
        <v>14</v>
      </c>
      <c r="BJ51" s="142">
        <f t="shared" si="83"/>
        <v>0</v>
      </c>
      <c r="BK51" s="142">
        <f t="shared" si="83"/>
        <v>32</v>
      </c>
      <c r="BL51" s="142">
        <f t="shared" si="83"/>
        <v>13</v>
      </c>
      <c r="BM51" s="142">
        <f t="shared" si="83"/>
        <v>21</v>
      </c>
      <c r="BN51" s="142">
        <f t="shared" si="83"/>
        <v>0</v>
      </c>
      <c r="BO51" s="142">
        <f t="shared" si="84"/>
        <v>38</v>
      </c>
      <c r="BP51" s="142">
        <f t="shared" si="84"/>
        <v>0</v>
      </c>
      <c r="BQ51" s="142">
        <f t="shared" si="84"/>
        <v>0</v>
      </c>
      <c r="BR51" s="142">
        <f t="shared" si="84"/>
        <v>16</v>
      </c>
      <c r="BS51" s="142">
        <f t="shared" si="84"/>
        <v>11</v>
      </c>
      <c r="BT51" s="142">
        <f t="shared" si="84"/>
        <v>33</v>
      </c>
      <c r="BU51" s="142">
        <f t="shared" si="84"/>
        <v>5</v>
      </c>
      <c r="BV51" s="142">
        <f t="shared" si="84"/>
        <v>39</v>
      </c>
      <c r="BW51" s="142">
        <f t="shared" si="84"/>
        <v>7</v>
      </c>
      <c r="BX51" s="142">
        <f t="shared" si="84"/>
        <v>17</v>
      </c>
      <c r="BY51" s="142">
        <f t="shared" si="84"/>
        <v>5</v>
      </c>
      <c r="BZ51" s="142">
        <f t="shared" si="84"/>
        <v>9</v>
      </c>
      <c r="CA51" s="142">
        <f t="shared" si="84"/>
        <v>0</v>
      </c>
      <c r="CB51" s="142">
        <f t="shared" si="84"/>
        <v>0</v>
      </c>
      <c r="CC51" s="142">
        <f t="shared" si="84"/>
        <v>37</v>
      </c>
      <c r="CD51" s="142">
        <f t="shared" si="84"/>
        <v>3</v>
      </c>
      <c r="CE51" s="142">
        <f t="shared" si="84"/>
        <v>0</v>
      </c>
      <c r="CF51" s="142">
        <f t="shared" si="84"/>
        <v>66</v>
      </c>
      <c r="CG51" s="142">
        <f t="shared" si="84"/>
        <v>3</v>
      </c>
      <c r="CH51" s="142">
        <f t="shared" si="84"/>
        <v>27</v>
      </c>
      <c r="CI51" s="142">
        <f t="shared" si="84"/>
        <v>446</v>
      </c>
      <c r="CJ51" s="142">
        <f t="shared" si="84"/>
        <v>6</v>
      </c>
      <c r="CK51" s="142">
        <f t="shared" si="84"/>
        <v>4</v>
      </c>
      <c r="CL51" s="142">
        <f t="shared" si="84"/>
        <v>0</v>
      </c>
      <c r="CM51" s="142">
        <f t="shared" si="84"/>
        <v>26</v>
      </c>
      <c r="CN51" s="142">
        <f t="shared" si="84"/>
        <v>17</v>
      </c>
      <c r="CO51" s="142">
        <f t="shared" si="84"/>
        <v>0</v>
      </c>
    </row>
    <row r="52" spans="1:98" s="125" customFormat="1" x14ac:dyDescent="0.2">
      <c r="A52" s="137" t="s">
        <v>80</v>
      </c>
      <c r="B52" s="125" t="s">
        <v>371</v>
      </c>
      <c r="C52" s="125">
        <v>2006</v>
      </c>
      <c r="D52" s="142">
        <f t="shared" si="85"/>
        <v>324</v>
      </c>
      <c r="E52" s="142">
        <f t="shared" ref="E52:BN52" si="86">E170</f>
        <v>8901</v>
      </c>
      <c r="F52" s="142">
        <f t="shared" si="86"/>
        <v>5016</v>
      </c>
      <c r="G52" s="142">
        <f t="shared" si="86"/>
        <v>3041</v>
      </c>
      <c r="H52" s="142">
        <f t="shared" si="86"/>
        <v>3364</v>
      </c>
      <c r="I52" s="142">
        <f t="shared" si="86"/>
        <v>8880</v>
      </c>
      <c r="J52" s="142">
        <f t="shared" si="86"/>
        <v>2030</v>
      </c>
      <c r="K52" s="142">
        <f t="shared" si="86"/>
        <v>6803</v>
      </c>
      <c r="L52" s="142">
        <f t="shared" si="86"/>
        <v>2338</v>
      </c>
      <c r="M52" s="142">
        <f t="shared" si="86"/>
        <v>815</v>
      </c>
      <c r="N52" s="142">
        <f t="shared" si="86"/>
        <v>1</v>
      </c>
      <c r="O52" s="142">
        <f t="shared" si="86"/>
        <v>3603</v>
      </c>
      <c r="P52" s="142">
        <f t="shared" si="86"/>
        <v>239</v>
      </c>
      <c r="Q52" s="142">
        <f t="shared" si="86"/>
        <v>281</v>
      </c>
      <c r="R52" s="142">
        <f t="shared" si="86"/>
        <v>68</v>
      </c>
      <c r="S52" s="142">
        <f t="shared" si="86"/>
        <v>1526</v>
      </c>
      <c r="T52" s="142">
        <f t="shared" si="86"/>
        <v>8016</v>
      </c>
      <c r="U52" s="142">
        <f t="shared" si="86"/>
        <v>785</v>
      </c>
      <c r="V52" s="142">
        <f t="shared" si="86"/>
        <v>25400</v>
      </c>
      <c r="W52" s="142">
        <f t="shared" si="86"/>
        <v>1563</v>
      </c>
      <c r="X52" s="142">
        <f t="shared" si="86"/>
        <v>721</v>
      </c>
      <c r="Y52" s="142">
        <f t="shared" si="86"/>
        <v>3100</v>
      </c>
      <c r="Z52" s="142">
        <f t="shared" si="86"/>
        <v>2418</v>
      </c>
      <c r="AA52" s="142">
        <f t="shared" si="86"/>
        <v>792</v>
      </c>
      <c r="AB52" s="142">
        <f t="shared" si="86"/>
        <v>75</v>
      </c>
      <c r="AC52" s="142">
        <f t="shared" si="86"/>
        <v>6000</v>
      </c>
      <c r="AD52" s="142">
        <f t="shared" si="86"/>
        <v>5496</v>
      </c>
      <c r="AE52" s="142">
        <f t="shared" si="86"/>
        <v>5066</v>
      </c>
      <c r="AF52" s="142">
        <f t="shared" si="86"/>
        <v>430</v>
      </c>
      <c r="AG52" s="142">
        <f t="shared" si="86"/>
        <v>1414</v>
      </c>
      <c r="AH52" s="142">
        <f t="shared" si="86"/>
        <v>5570</v>
      </c>
      <c r="AI52" s="142">
        <f t="shared" si="86"/>
        <v>7039</v>
      </c>
      <c r="AJ52" s="142">
        <f t="shared" si="86"/>
        <v>3617</v>
      </c>
      <c r="AK52" s="142">
        <f t="shared" si="86"/>
        <v>59</v>
      </c>
      <c r="AL52" s="142">
        <f t="shared" si="86"/>
        <v>23459</v>
      </c>
      <c r="AM52" s="142">
        <f t="shared" si="86"/>
        <v>177</v>
      </c>
      <c r="AN52" s="142">
        <f t="shared" si="86"/>
        <v>737</v>
      </c>
      <c r="AO52" s="142">
        <f t="shared" si="86"/>
        <v>14449</v>
      </c>
      <c r="AP52" s="142">
        <f t="shared" si="86"/>
        <v>520182</v>
      </c>
      <c r="AQ52" s="142">
        <f t="shared" si="86"/>
        <v>520010</v>
      </c>
      <c r="AR52" s="142">
        <f t="shared" si="86"/>
        <v>172</v>
      </c>
      <c r="AS52" s="142">
        <f t="shared" si="86"/>
        <v>38500</v>
      </c>
      <c r="AT52" s="142">
        <f t="shared" si="86"/>
        <v>3024</v>
      </c>
      <c r="AU52" s="142">
        <f t="shared" si="86"/>
        <v>688</v>
      </c>
      <c r="AV52" s="142">
        <f t="shared" si="86"/>
        <v>2200</v>
      </c>
      <c r="AW52" s="142">
        <f t="shared" si="86"/>
        <v>9853</v>
      </c>
      <c r="AX52" s="142">
        <f t="shared" si="86"/>
        <v>975</v>
      </c>
      <c r="AY52" s="142">
        <f t="shared" si="86"/>
        <v>1927</v>
      </c>
      <c r="AZ52" s="142">
        <f t="shared" si="86"/>
        <v>14788</v>
      </c>
      <c r="BA52" s="142">
        <f t="shared" si="86"/>
        <v>1113</v>
      </c>
      <c r="BB52" s="142">
        <f t="shared" si="86"/>
        <v>1235</v>
      </c>
      <c r="BC52" s="142">
        <f t="shared" si="86"/>
        <v>4320</v>
      </c>
      <c r="BD52" s="142">
        <f t="shared" si="86"/>
        <v>15</v>
      </c>
      <c r="BE52" s="142">
        <f t="shared" si="86"/>
        <v>3923</v>
      </c>
      <c r="BF52" s="142">
        <f t="shared" si="86"/>
        <v>3268</v>
      </c>
      <c r="BG52" s="142">
        <f t="shared" si="86"/>
        <v>655</v>
      </c>
      <c r="BH52" s="142">
        <f t="shared" si="86"/>
        <v>8844</v>
      </c>
      <c r="BI52" s="142">
        <f t="shared" si="86"/>
        <v>4030</v>
      </c>
      <c r="BJ52" s="142">
        <f t="shared" si="86"/>
        <v>4814</v>
      </c>
      <c r="BK52" s="142">
        <f t="shared" si="86"/>
        <v>1701</v>
      </c>
      <c r="BL52" s="142">
        <f t="shared" si="86"/>
        <v>4389</v>
      </c>
      <c r="BM52" s="142">
        <f t="shared" si="86"/>
        <v>3912</v>
      </c>
      <c r="BN52" s="142">
        <f t="shared" si="86"/>
        <v>0</v>
      </c>
      <c r="BO52" s="142">
        <f t="shared" si="84"/>
        <v>7980</v>
      </c>
      <c r="BP52" s="142">
        <f t="shared" si="84"/>
        <v>1252</v>
      </c>
      <c r="BQ52" s="142">
        <f t="shared" si="84"/>
        <v>1737</v>
      </c>
      <c r="BR52" s="142">
        <f t="shared" si="84"/>
        <v>6275</v>
      </c>
      <c r="BS52" s="142">
        <f t="shared" si="84"/>
        <v>1592</v>
      </c>
      <c r="BT52" s="142">
        <f t="shared" si="84"/>
        <v>5927</v>
      </c>
      <c r="BU52" s="142">
        <f t="shared" si="84"/>
        <v>687</v>
      </c>
      <c r="BV52" s="142">
        <f t="shared" si="84"/>
        <v>3733</v>
      </c>
      <c r="BW52" s="142">
        <f t="shared" si="84"/>
        <v>2047</v>
      </c>
      <c r="BX52" s="142">
        <f t="shared" si="84"/>
        <v>30676</v>
      </c>
      <c r="BY52" s="142">
        <f t="shared" si="84"/>
        <v>640</v>
      </c>
      <c r="BZ52" s="142">
        <f t="shared" si="84"/>
        <v>965</v>
      </c>
      <c r="CA52" s="142">
        <f t="shared" si="84"/>
        <v>942</v>
      </c>
      <c r="CB52" s="142">
        <f t="shared" si="84"/>
        <v>1314</v>
      </c>
      <c r="CC52" s="142">
        <f t="shared" si="84"/>
        <v>6919</v>
      </c>
      <c r="CD52" s="142">
        <f t="shared" si="84"/>
        <v>850</v>
      </c>
      <c r="CE52" s="142">
        <f t="shared" si="84"/>
        <v>66000</v>
      </c>
      <c r="CF52" s="142">
        <f t="shared" si="84"/>
        <v>15182</v>
      </c>
      <c r="CG52" s="142">
        <f t="shared" si="84"/>
        <v>1407</v>
      </c>
      <c r="CH52" s="142">
        <f t="shared" si="84"/>
        <v>8942</v>
      </c>
      <c r="CI52" s="142">
        <f t="shared" si="84"/>
        <v>2024</v>
      </c>
      <c r="CJ52" s="142">
        <f t="shared" si="84"/>
        <v>667</v>
      </c>
      <c r="CK52" s="142">
        <f t="shared" si="84"/>
        <v>452</v>
      </c>
      <c r="CL52" s="142">
        <f t="shared" si="84"/>
        <v>0</v>
      </c>
      <c r="CM52" s="142">
        <f t="shared" si="84"/>
        <v>2987</v>
      </c>
      <c r="CN52" s="142">
        <f t="shared" si="84"/>
        <v>5152</v>
      </c>
      <c r="CO52" s="142">
        <f t="shared" si="84"/>
        <v>1626</v>
      </c>
    </row>
    <row r="53" spans="1:98" s="125" customFormat="1" x14ac:dyDescent="0.2">
      <c r="A53" s="138" t="s">
        <v>81</v>
      </c>
      <c r="B53" s="125" t="s">
        <v>370</v>
      </c>
      <c r="C53" s="125">
        <v>2006</v>
      </c>
      <c r="D53" s="142">
        <f>D171</f>
        <v>79</v>
      </c>
      <c r="E53" s="142">
        <f t="shared" ref="E53:BN53" si="87">E171</f>
        <v>65</v>
      </c>
      <c r="F53" s="142">
        <f t="shared" si="87"/>
        <v>77</v>
      </c>
      <c r="G53" s="142">
        <f t="shared" si="87"/>
        <v>65</v>
      </c>
      <c r="H53" s="142">
        <f t="shared" si="87"/>
        <v>85</v>
      </c>
      <c r="I53" s="142">
        <f t="shared" si="87"/>
        <v>70</v>
      </c>
      <c r="J53" s="142">
        <f t="shared" si="87"/>
        <v>75</v>
      </c>
      <c r="K53" s="142">
        <f t="shared" si="87"/>
        <v>72</v>
      </c>
      <c r="L53" s="142">
        <f t="shared" si="87"/>
        <v>71</v>
      </c>
      <c r="M53" s="142">
        <f t="shared" si="87"/>
        <v>71</v>
      </c>
      <c r="N53" s="142">
        <f t="shared" si="87"/>
        <v>74</v>
      </c>
      <c r="O53" s="142">
        <f t="shared" si="87"/>
        <v>74</v>
      </c>
      <c r="P53" s="142">
        <f t="shared" si="87"/>
        <v>66</v>
      </c>
      <c r="Q53" s="142">
        <f t="shared" si="87"/>
        <v>63</v>
      </c>
      <c r="R53" s="142">
        <f t="shared" si="87"/>
        <v>0</v>
      </c>
      <c r="S53" s="142">
        <f t="shared" si="87"/>
        <v>0</v>
      </c>
      <c r="T53" s="142">
        <f t="shared" si="87"/>
        <v>53</v>
      </c>
      <c r="U53" s="142">
        <f t="shared" si="87"/>
        <v>71</v>
      </c>
      <c r="V53" s="142">
        <f t="shared" si="87"/>
        <v>73</v>
      </c>
      <c r="W53" s="142">
        <f t="shared" si="87"/>
        <v>74</v>
      </c>
      <c r="X53" s="142">
        <f t="shared" si="87"/>
        <v>71</v>
      </c>
      <c r="Y53" s="142">
        <f t="shared" si="87"/>
        <v>67</v>
      </c>
      <c r="Z53" s="142">
        <f t="shared" si="87"/>
        <v>89</v>
      </c>
      <c r="AA53" s="142">
        <f t="shared" si="87"/>
        <v>69</v>
      </c>
      <c r="AB53" s="142">
        <f t="shared" si="87"/>
        <v>66</v>
      </c>
      <c r="AC53" s="142">
        <f t="shared" si="87"/>
        <v>76</v>
      </c>
      <c r="AD53" s="142">
        <f t="shared" si="87"/>
        <v>0</v>
      </c>
      <c r="AE53" s="142">
        <f t="shared" si="87"/>
        <v>69</v>
      </c>
      <c r="AF53" s="142">
        <f t="shared" si="87"/>
        <v>71</v>
      </c>
      <c r="AG53" s="142">
        <f t="shared" si="87"/>
        <v>66</v>
      </c>
      <c r="AH53" s="142">
        <f t="shared" si="87"/>
        <v>75</v>
      </c>
      <c r="AI53" s="142">
        <f t="shared" si="87"/>
        <v>60</v>
      </c>
      <c r="AJ53" s="142">
        <f t="shared" si="87"/>
        <v>0</v>
      </c>
      <c r="AK53" s="142">
        <f t="shared" si="87"/>
        <v>71</v>
      </c>
      <c r="AL53" s="142">
        <f t="shared" si="87"/>
        <v>74</v>
      </c>
      <c r="AM53" s="142">
        <f t="shared" si="87"/>
        <v>70</v>
      </c>
      <c r="AN53" s="142">
        <f t="shared" si="87"/>
        <v>71</v>
      </c>
      <c r="AO53" s="142">
        <f t="shared" si="87"/>
        <v>73</v>
      </c>
      <c r="AP53" s="142">
        <f t="shared" si="87"/>
        <v>0</v>
      </c>
      <c r="AQ53" s="142">
        <f t="shared" si="87"/>
        <v>78</v>
      </c>
      <c r="AR53" s="142">
        <f t="shared" si="87"/>
        <v>68</v>
      </c>
      <c r="AS53" s="142">
        <f t="shared" si="87"/>
        <v>722</v>
      </c>
      <c r="AT53" s="142">
        <f t="shared" si="87"/>
        <v>54</v>
      </c>
      <c r="AU53" s="142">
        <f t="shared" si="87"/>
        <v>73</v>
      </c>
      <c r="AV53" s="142">
        <f t="shared" si="87"/>
        <v>75</v>
      </c>
      <c r="AW53" s="142">
        <f t="shared" si="87"/>
        <v>72</v>
      </c>
      <c r="AX53" s="142">
        <f t="shared" si="87"/>
        <v>75</v>
      </c>
      <c r="AY53" s="142">
        <f t="shared" si="87"/>
        <v>72</v>
      </c>
      <c r="AZ53" s="142">
        <f t="shared" si="87"/>
        <v>72</v>
      </c>
      <c r="BA53" s="142">
        <f t="shared" si="87"/>
        <v>0</v>
      </c>
      <c r="BB53" s="142">
        <f t="shared" si="87"/>
        <v>72</v>
      </c>
      <c r="BC53" s="142">
        <f t="shared" si="87"/>
        <v>72</v>
      </c>
      <c r="BD53" s="142">
        <f t="shared" si="87"/>
        <v>0</v>
      </c>
      <c r="BE53" s="142">
        <f t="shared" si="87"/>
        <v>0</v>
      </c>
      <c r="BF53" s="142">
        <f t="shared" si="87"/>
        <v>68</v>
      </c>
      <c r="BG53" s="142">
        <f t="shared" si="87"/>
        <v>69</v>
      </c>
      <c r="BH53" s="142">
        <f t="shared" si="87"/>
        <v>0</v>
      </c>
      <c r="BI53" s="142">
        <f t="shared" si="87"/>
        <v>73</v>
      </c>
      <c r="BJ53" s="142">
        <f t="shared" si="87"/>
        <v>0</v>
      </c>
      <c r="BK53" s="142">
        <f t="shared" si="87"/>
        <v>69</v>
      </c>
      <c r="BL53" s="142">
        <f t="shared" si="87"/>
        <v>0</v>
      </c>
      <c r="BM53" s="142">
        <f t="shared" si="87"/>
        <v>75</v>
      </c>
      <c r="BN53" s="142">
        <f t="shared" si="87"/>
        <v>72</v>
      </c>
      <c r="BO53" s="142">
        <f t="shared" ref="BO53:CO53" si="88">BO171</f>
        <v>69</v>
      </c>
      <c r="BP53" s="142">
        <f t="shared" si="88"/>
        <v>70</v>
      </c>
      <c r="BQ53" s="142">
        <f t="shared" si="88"/>
        <v>75</v>
      </c>
      <c r="BR53" s="142">
        <f t="shared" si="88"/>
        <v>59</v>
      </c>
      <c r="BS53" s="142">
        <f t="shared" si="88"/>
        <v>59</v>
      </c>
      <c r="BT53" s="142">
        <f t="shared" si="88"/>
        <v>76</v>
      </c>
      <c r="BU53" s="142">
        <f t="shared" si="88"/>
        <v>70</v>
      </c>
      <c r="BV53" s="142">
        <f t="shared" si="88"/>
        <v>70</v>
      </c>
      <c r="BW53" s="142">
        <f t="shared" si="88"/>
        <v>68</v>
      </c>
      <c r="BX53" s="142">
        <f t="shared" si="88"/>
        <v>69</v>
      </c>
      <c r="BY53" s="142">
        <f t="shared" si="88"/>
        <v>70</v>
      </c>
      <c r="BZ53" s="142">
        <f t="shared" si="88"/>
        <v>0</v>
      </c>
      <c r="CA53" s="142">
        <f t="shared" si="88"/>
        <v>8</v>
      </c>
      <c r="CB53" s="142">
        <f t="shared" si="88"/>
        <v>56</v>
      </c>
      <c r="CC53" s="142">
        <f t="shared" si="88"/>
        <v>75</v>
      </c>
      <c r="CD53" s="142">
        <f t="shared" si="88"/>
        <v>70</v>
      </c>
      <c r="CE53" s="142">
        <f t="shared" si="88"/>
        <v>74</v>
      </c>
      <c r="CF53" s="142">
        <f t="shared" si="88"/>
        <v>72</v>
      </c>
      <c r="CG53" s="142">
        <f t="shared" si="88"/>
        <v>66</v>
      </c>
      <c r="CH53" s="142">
        <f t="shared" si="88"/>
        <v>71</v>
      </c>
      <c r="CI53" s="142">
        <f t="shared" si="88"/>
        <v>66</v>
      </c>
      <c r="CJ53" s="142">
        <f t="shared" si="88"/>
        <v>87</v>
      </c>
      <c r="CK53" s="142">
        <f t="shared" si="88"/>
        <v>76</v>
      </c>
      <c r="CL53" s="142">
        <f t="shared" si="88"/>
        <v>70</v>
      </c>
      <c r="CM53" s="142">
        <f t="shared" si="88"/>
        <v>71</v>
      </c>
      <c r="CN53" s="142">
        <f t="shared" si="88"/>
        <v>70</v>
      </c>
      <c r="CO53" s="142">
        <f t="shared" si="88"/>
        <v>70</v>
      </c>
    </row>
    <row r="54" spans="1:98" s="5" customFormat="1" ht="48" customHeight="1" x14ac:dyDescent="0.2">
      <c r="A54" s="40"/>
      <c r="B54" s="40"/>
      <c r="C54" s="40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68"/>
      <c r="U54" s="12"/>
      <c r="V54" s="12"/>
      <c r="W54" s="12"/>
      <c r="X54" s="12"/>
      <c r="Y54" s="12"/>
      <c r="Z54" s="12"/>
      <c r="AA54" s="12"/>
      <c r="AB54" s="12"/>
      <c r="AC54" s="73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67"/>
      <c r="AW54" s="12"/>
      <c r="AX54" s="12"/>
      <c r="AY54" s="12"/>
      <c r="AZ54" s="12"/>
      <c r="BA54" s="12"/>
      <c r="BB54" s="12"/>
      <c r="BC54" s="12"/>
      <c r="BD54" s="12"/>
      <c r="BE54" s="64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</row>
    <row r="55" spans="1:98" s="5" customFormat="1" ht="48" customHeight="1" x14ac:dyDescent="0.2">
      <c r="A55" s="40" t="s">
        <v>328</v>
      </c>
      <c r="B55" s="40"/>
      <c r="C55" s="40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286</v>
      </c>
      <c r="K55" s="12" t="s">
        <v>251</v>
      </c>
      <c r="L55" s="12" t="s">
        <v>156</v>
      </c>
      <c r="M55" s="12" t="s">
        <v>252</v>
      </c>
      <c r="N55" s="12" t="s">
        <v>289</v>
      </c>
      <c r="O55" s="12" t="s">
        <v>290</v>
      </c>
      <c r="P55" s="12" t="s">
        <v>253</v>
      </c>
      <c r="Q55" s="12" t="s">
        <v>154</v>
      </c>
      <c r="R55" s="12" t="s">
        <v>254</v>
      </c>
      <c r="S55" s="12" t="s">
        <v>262</v>
      </c>
      <c r="T55" s="68" t="s">
        <v>6</v>
      </c>
      <c r="U55" s="12" t="s">
        <v>155</v>
      </c>
      <c r="V55" s="12" t="s">
        <v>291</v>
      </c>
      <c r="W55" s="12" t="s">
        <v>292</v>
      </c>
      <c r="X55" s="12" t="s">
        <v>255</v>
      </c>
      <c r="Y55" s="12" t="s">
        <v>256</v>
      </c>
      <c r="Z55" s="12" t="s">
        <v>277</v>
      </c>
      <c r="AA55" s="12" t="s">
        <v>278</v>
      </c>
      <c r="AB55" s="12" t="s">
        <v>279</v>
      </c>
      <c r="AC55" s="73" t="s">
        <v>317</v>
      </c>
      <c r="AD55" s="12" t="s">
        <v>12</v>
      </c>
      <c r="AE55" s="12" t="s">
        <v>202</v>
      </c>
      <c r="AF55" s="12" t="s">
        <v>53</v>
      </c>
      <c r="AG55" s="12" t="s">
        <v>13</v>
      </c>
      <c r="AH55" s="12" t="s">
        <v>264</v>
      </c>
      <c r="AI55" s="12" t="s">
        <v>14</v>
      </c>
      <c r="AJ55" s="12" t="s">
        <v>15</v>
      </c>
      <c r="AK55" s="12" t="s">
        <v>17</v>
      </c>
      <c r="AL55" s="12" t="s">
        <v>258</v>
      </c>
      <c r="AM55" s="12" t="s">
        <v>18</v>
      </c>
      <c r="AN55" s="12" t="s">
        <v>19</v>
      </c>
      <c r="AO55" s="12" t="s">
        <v>20</v>
      </c>
      <c r="AP55" s="12" t="s">
        <v>21</v>
      </c>
      <c r="AQ55" s="12" t="s">
        <v>8</v>
      </c>
      <c r="AR55" s="12" t="s">
        <v>219</v>
      </c>
      <c r="AS55" s="12" t="s">
        <v>22</v>
      </c>
      <c r="AT55" s="12" t="s">
        <v>23</v>
      </c>
      <c r="AU55" s="12" t="s">
        <v>265</v>
      </c>
      <c r="AV55" s="67" t="s">
        <v>205</v>
      </c>
      <c r="AW55" s="12" t="s">
        <v>24</v>
      </c>
      <c r="AX55" s="12" t="s">
        <v>26</v>
      </c>
      <c r="AY55" s="12" t="s">
        <v>266</v>
      </c>
      <c r="AZ55" s="12" t="s">
        <v>27</v>
      </c>
      <c r="BA55" s="12" t="s">
        <v>28</v>
      </c>
      <c r="BB55" s="12" t="s">
        <v>29</v>
      </c>
      <c r="BC55" s="12" t="s">
        <v>30</v>
      </c>
      <c r="BD55" s="12" t="s">
        <v>282</v>
      </c>
      <c r="BE55" s="64" t="s">
        <v>7</v>
      </c>
      <c r="BF55" s="12" t="s">
        <v>267</v>
      </c>
      <c r="BG55" s="12" t="s">
        <v>218</v>
      </c>
      <c r="BH55" s="12" t="s">
        <v>206</v>
      </c>
      <c r="BI55" s="12" t="s">
        <v>31</v>
      </c>
      <c r="BJ55" s="12" t="s">
        <v>39</v>
      </c>
      <c r="BK55" s="12" t="s">
        <v>32</v>
      </c>
      <c r="BL55" s="12" t="s">
        <v>33</v>
      </c>
      <c r="BM55" s="12" t="s">
        <v>268</v>
      </c>
      <c r="BN55" s="12" t="s">
        <v>269</v>
      </c>
      <c r="BO55" s="12" t="s">
        <v>270</v>
      </c>
      <c r="BP55" s="12" t="s">
        <v>34</v>
      </c>
      <c r="BQ55" s="12" t="s">
        <v>35</v>
      </c>
      <c r="BR55" s="12" t="s">
        <v>36</v>
      </c>
      <c r="BS55" s="12" t="s">
        <v>37</v>
      </c>
      <c r="BT55" s="12" t="s">
        <v>40</v>
      </c>
      <c r="BU55" s="12" t="s">
        <v>38</v>
      </c>
      <c r="BV55" s="12" t="s">
        <v>62</v>
      </c>
      <c r="BW55" s="12" t="s">
        <v>204</v>
      </c>
      <c r="BX55" s="12" t="s">
        <v>3</v>
      </c>
      <c r="BY55" s="12" t="s">
        <v>41</v>
      </c>
      <c r="BZ55" s="12" t="s">
        <v>42</v>
      </c>
      <c r="CA55" s="12" t="s">
        <v>44</v>
      </c>
      <c r="CB55" s="12" t="s">
        <v>217</v>
      </c>
      <c r="CC55" s="12" t="s">
        <v>45</v>
      </c>
      <c r="CD55" s="12" t="s">
        <v>46</v>
      </c>
      <c r="CE55" s="12" t="s">
        <v>47</v>
      </c>
      <c r="CF55" s="12" t="s">
        <v>271</v>
      </c>
      <c r="CG55" s="12" t="s">
        <v>48</v>
      </c>
      <c r="CH55" s="12" t="s">
        <v>49</v>
      </c>
      <c r="CI55" s="12" t="s">
        <v>50</v>
      </c>
      <c r="CJ55" s="12" t="s">
        <v>52</v>
      </c>
      <c r="CK55" s="12" t="s">
        <v>272</v>
      </c>
      <c r="CL55" s="12" t="s">
        <v>54</v>
      </c>
      <c r="CM55" s="12" t="s">
        <v>55</v>
      </c>
      <c r="CN55" s="12" t="s">
        <v>56</v>
      </c>
      <c r="CO55" s="12" t="s">
        <v>57</v>
      </c>
      <c r="CP55" s="12"/>
      <c r="CQ55" s="12"/>
      <c r="CR55" s="12"/>
      <c r="CS55" s="12"/>
      <c r="CT55" s="12"/>
    </row>
    <row r="56" spans="1:98" x14ac:dyDescent="0.2">
      <c r="A56" s="6" t="s">
        <v>214</v>
      </c>
      <c r="B56" s="6"/>
      <c r="C56" s="6"/>
      <c r="CT56" s="14"/>
    </row>
    <row r="57" spans="1:98" x14ac:dyDescent="0.2">
      <c r="A57" s="2" t="s">
        <v>283</v>
      </c>
      <c r="B57" s="2"/>
      <c r="C57" s="2"/>
      <c r="D57" s="15">
        <v>651389.91</v>
      </c>
      <c r="E57" s="15">
        <v>8390239</v>
      </c>
      <c r="F57" s="15">
        <v>9602967</v>
      </c>
      <c r="G57" s="15">
        <v>3390908.82</v>
      </c>
      <c r="H57" s="15">
        <v>6406648.6800000006</v>
      </c>
      <c r="I57" s="15">
        <v>12060849.160000002</v>
      </c>
      <c r="J57" s="15">
        <v>3152378.4</v>
      </c>
      <c r="K57" s="15">
        <v>7203612</v>
      </c>
      <c r="L57" s="15">
        <v>4567727.5599999996</v>
      </c>
      <c r="M57" s="15">
        <v>1466703.16</v>
      </c>
      <c r="N57" s="15">
        <v>491227.1</v>
      </c>
      <c r="O57" s="15">
        <v>5137513.2699999996</v>
      </c>
      <c r="P57" s="15">
        <v>478252.12</v>
      </c>
      <c r="Q57" s="15">
        <v>361838.47</v>
      </c>
      <c r="R57" s="15">
        <v>139786.57999999999</v>
      </c>
      <c r="S57" s="15">
        <v>1816551.06</v>
      </c>
      <c r="T57" s="15">
        <v>22279233</v>
      </c>
      <c r="U57" s="15">
        <v>1473368.39</v>
      </c>
      <c r="V57" s="15">
        <v>42856490</v>
      </c>
      <c r="W57" s="15">
        <v>4252768.0999999996</v>
      </c>
      <c r="X57" s="15">
        <v>1004406.42</v>
      </c>
      <c r="Y57" s="15">
        <v>6128965.4199999999</v>
      </c>
      <c r="Z57" s="15">
        <v>3589454.52</v>
      </c>
      <c r="AA57" s="15">
        <v>1072256.58</v>
      </c>
      <c r="AB57" s="15">
        <v>241692.44</v>
      </c>
      <c r="AC57" s="15">
        <v>7924782.5900000008</v>
      </c>
      <c r="AD57" s="15">
        <v>9719766.6699999999</v>
      </c>
      <c r="AE57" s="15">
        <v>9147515.4000000004</v>
      </c>
      <c r="AF57" s="15">
        <v>572251.27</v>
      </c>
      <c r="AG57" s="15">
        <v>1468507.13</v>
      </c>
      <c r="AH57" s="15">
        <v>8772048.5999999996</v>
      </c>
      <c r="AI57" s="15">
        <v>5622857.9400000004</v>
      </c>
      <c r="AJ57" s="15">
        <v>4583978</v>
      </c>
      <c r="AK57" s="15">
        <v>641459.07999999996</v>
      </c>
      <c r="AL57" s="15">
        <v>33945447.370000005</v>
      </c>
      <c r="AM57" s="15">
        <v>218507.47</v>
      </c>
      <c r="AN57" s="15">
        <v>710196.67</v>
      </c>
      <c r="AO57" s="15">
        <v>16341962.02</v>
      </c>
      <c r="AP57" s="15">
        <v>408395384.05999994</v>
      </c>
      <c r="AQ57" s="15">
        <v>408104400</v>
      </c>
      <c r="AR57" s="15">
        <v>290984.06</v>
      </c>
      <c r="AS57" s="15">
        <v>45568702.330000006</v>
      </c>
      <c r="AT57" s="15">
        <v>2902637.87</v>
      </c>
      <c r="AU57" s="15">
        <v>1249753.67</v>
      </c>
      <c r="AV57" s="15">
        <v>4795284</v>
      </c>
      <c r="AW57" s="15">
        <v>11952230.639999997</v>
      </c>
      <c r="AX57" s="15">
        <v>1861108.07</v>
      </c>
      <c r="AY57" s="15">
        <v>2290234.19</v>
      </c>
      <c r="AZ57" s="15">
        <v>23550667.580000006</v>
      </c>
      <c r="BA57" s="15">
        <v>1434703.19</v>
      </c>
      <c r="BB57" s="15">
        <v>1802078.35</v>
      </c>
      <c r="BC57" s="15">
        <v>4149969.62</v>
      </c>
      <c r="BD57" s="15">
        <v>48198</v>
      </c>
      <c r="BE57" s="15">
        <v>5791254.5799999991</v>
      </c>
      <c r="BF57" s="15">
        <v>5081302</v>
      </c>
      <c r="BG57" s="15">
        <v>709952.58</v>
      </c>
      <c r="BH57" s="15">
        <v>12349773.049999999</v>
      </c>
      <c r="BI57" s="15">
        <v>8143505</v>
      </c>
      <c r="BJ57" s="15">
        <v>4206268.05</v>
      </c>
      <c r="BK57" s="15">
        <v>1578071.28</v>
      </c>
      <c r="BL57" s="15">
        <v>3985600.06</v>
      </c>
      <c r="BM57" s="15">
        <v>5840379.8500000006</v>
      </c>
      <c r="BN57" s="15">
        <v>1731780.76</v>
      </c>
      <c r="BO57" s="15">
        <v>11773659.559999999</v>
      </c>
      <c r="BP57" s="15">
        <v>1744369.47</v>
      </c>
      <c r="BQ57" s="15">
        <v>3284011.78</v>
      </c>
      <c r="BR57" s="15">
        <v>8010856.5700000003</v>
      </c>
      <c r="BS57" s="15">
        <v>2046558.02</v>
      </c>
      <c r="BT57" s="15">
        <v>6815397.5700000003</v>
      </c>
      <c r="BU57" s="15">
        <v>1016413.22</v>
      </c>
      <c r="BV57" s="15">
        <v>6300992.9400000004</v>
      </c>
      <c r="BW57" s="15">
        <v>4133283.4</v>
      </c>
      <c r="BX57" s="15">
        <v>38591483.410000004</v>
      </c>
      <c r="BY57" s="15">
        <v>865314.89</v>
      </c>
      <c r="BZ57" s="15">
        <v>1344274.97</v>
      </c>
      <c r="CA57" s="15">
        <v>1040942.55</v>
      </c>
      <c r="CB57" s="15">
        <v>3574524.98</v>
      </c>
      <c r="CC57" s="15">
        <v>10842785.249999998</v>
      </c>
      <c r="CD57" s="15">
        <v>1588282.76</v>
      </c>
      <c r="CE57" s="15">
        <v>154607721.56999999</v>
      </c>
      <c r="CF57" s="15">
        <v>19800573</v>
      </c>
      <c r="CG57" s="15">
        <v>1737456.86</v>
      </c>
      <c r="CH57" s="15">
        <v>8858510.6799999997</v>
      </c>
      <c r="CI57" s="15">
        <v>3453828</v>
      </c>
      <c r="CJ57" s="15">
        <v>1018428.68</v>
      </c>
      <c r="CK57" s="15">
        <v>1426987</v>
      </c>
      <c r="CL57" s="15">
        <v>543093.68999999994</v>
      </c>
      <c r="CM57" s="15">
        <v>4307142</v>
      </c>
      <c r="CN57" s="15">
        <v>7695208.1500000004</v>
      </c>
      <c r="CO57" s="15">
        <v>3193660.35</v>
      </c>
      <c r="CP57" s="15"/>
      <c r="CQ57" s="15"/>
      <c r="CR57" s="15"/>
      <c r="CS57" s="15"/>
      <c r="CT57" s="15"/>
    </row>
    <row r="58" spans="1:98" x14ac:dyDescent="0.2">
      <c r="A58" s="2" t="s">
        <v>281</v>
      </c>
      <c r="B58" s="2"/>
      <c r="C58" s="2"/>
      <c r="D58" s="15">
        <v>288354.78999999998</v>
      </c>
      <c r="E58" s="15">
        <v>3424646</v>
      </c>
      <c r="F58" s="15">
        <v>3975377</v>
      </c>
      <c r="G58" s="15">
        <v>1122262.52</v>
      </c>
      <c r="H58" s="15">
        <v>2304684.54</v>
      </c>
      <c r="I58" s="15">
        <v>6154288.0700000003</v>
      </c>
      <c r="J58" s="15">
        <v>1521493.6</v>
      </c>
      <c r="K58" s="15">
        <v>3007245</v>
      </c>
      <c r="L58" s="15">
        <v>2042817.34</v>
      </c>
      <c r="M58" s="15">
        <v>465406.92</v>
      </c>
      <c r="N58" s="15">
        <v>225466.54</v>
      </c>
      <c r="O58" s="15">
        <v>1705478.32</v>
      </c>
      <c r="P58" s="15">
        <v>159782.22</v>
      </c>
      <c r="Q58" s="15">
        <v>32236.84</v>
      </c>
      <c r="R58" s="15">
        <v>16418.66</v>
      </c>
      <c r="S58" s="15">
        <v>475433.29</v>
      </c>
      <c r="T58" s="15">
        <v>4261256</v>
      </c>
      <c r="U58" s="15">
        <v>441569.02</v>
      </c>
      <c r="V58" s="15">
        <v>17024467</v>
      </c>
      <c r="W58" s="15">
        <v>1654748.56</v>
      </c>
      <c r="X58" s="15">
        <v>396747.87</v>
      </c>
      <c r="Y58" s="15">
        <v>2837123.9</v>
      </c>
      <c r="Z58" s="15">
        <v>1203620.45</v>
      </c>
      <c r="AA58" s="15">
        <v>244020.53</v>
      </c>
      <c r="AB58" s="15">
        <v>36138.42</v>
      </c>
      <c r="AC58" s="15">
        <v>4456312.3099999996</v>
      </c>
      <c r="AD58" s="15">
        <v>4181279.58</v>
      </c>
      <c r="AE58" s="15">
        <v>4018463.8</v>
      </c>
      <c r="AF58" s="15">
        <v>162815.78</v>
      </c>
      <c r="AG58" s="15">
        <v>412753.74</v>
      </c>
      <c r="AH58" s="15">
        <v>2376160.98</v>
      </c>
      <c r="AI58" s="15">
        <v>2588012.08</v>
      </c>
      <c r="AJ58" s="15">
        <v>1395105</v>
      </c>
      <c r="AK58" s="15">
        <v>276642.84000000003</v>
      </c>
      <c r="AL58" s="15">
        <v>12337746.709999999</v>
      </c>
      <c r="AM58" s="15">
        <v>3992.31</v>
      </c>
      <c r="AN58" s="15">
        <v>181905.63</v>
      </c>
      <c r="AO58" s="15">
        <v>6309289.7000000002</v>
      </c>
      <c r="AP58" s="15">
        <v>236107524.84999996</v>
      </c>
      <c r="AQ58" s="15">
        <v>236039200</v>
      </c>
      <c r="AR58" s="15">
        <v>68324.850000000006</v>
      </c>
      <c r="AS58" s="15">
        <v>19764812.23</v>
      </c>
      <c r="AT58" s="15">
        <v>1017295.52</v>
      </c>
      <c r="AU58" s="15">
        <v>369663.53</v>
      </c>
      <c r="AV58" s="15">
        <v>1623565</v>
      </c>
      <c r="AW58" s="15">
        <v>6188127.1099999994</v>
      </c>
      <c r="AX58" s="15">
        <v>569768.34</v>
      </c>
      <c r="AY58" s="15">
        <v>1002365.97</v>
      </c>
      <c r="AZ58" s="15">
        <v>11135576.600000001</v>
      </c>
      <c r="BA58" s="15">
        <v>451462.51</v>
      </c>
      <c r="BB58" s="15">
        <v>647333.28</v>
      </c>
      <c r="BC58" s="15">
        <v>1256969.48</v>
      </c>
      <c r="BD58" s="15">
        <v>9000</v>
      </c>
      <c r="BE58" s="15">
        <v>1860690.56</v>
      </c>
      <c r="BF58" s="15">
        <v>1662771</v>
      </c>
      <c r="BG58" s="15">
        <v>197919.56</v>
      </c>
      <c r="BH58" s="15">
        <v>5622851.7199999997</v>
      </c>
      <c r="BI58" s="15">
        <v>3430508</v>
      </c>
      <c r="BJ58" s="15">
        <v>2192343.7200000002</v>
      </c>
      <c r="BK58" s="15">
        <v>649954.42000000004</v>
      </c>
      <c r="BL58" s="15">
        <v>1836005.83</v>
      </c>
      <c r="BM58" s="15">
        <v>2447560.4500000002</v>
      </c>
      <c r="BN58" s="15">
        <v>449605.73</v>
      </c>
      <c r="BO58" s="15">
        <v>4666454.55</v>
      </c>
      <c r="BP58" s="15">
        <v>549592.85</v>
      </c>
      <c r="BQ58" s="15">
        <v>1241734.48</v>
      </c>
      <c r="BR58" s="15">
        <v>1009058.06</v>
      </c>
      <c r="BS58" s="15">
        <v>755720.14</v>
      </c>
      <c r="BT58" s="15">
        <v>3482096.09</v>
      </c>
      <c r="BU58" s="15">
        <v>255574.9</v>
      </c>
      <c r="BV58" s="15">
        <v>3141058.51</v>
      </c>
      <c r="BW58" s="15">
        <v>800351.39</v>
      </c>
      <c r="BX58" s="15">
        <v>13376027.870000001</v>
      </c>
      <c r="BY58" s="15">
        <v>337108.51</v>
      </c>
      <c r="BZ58" s="15">
        <v>342811.35</v>
      </c>
      <c r="CA58" s="15">
        <v>409207.03999999998</v>
      </c>
      <c r="CB58" s="15">
        <v>896765.41</v>
      </c>
      <c r="CC58" s="15">
        <v>5360347.92</v>
      </c>
      <c r="CD58" s="15">
        <v>841680</v>
      </c>
      <c r="CE58" s="15">
        <v>82509978.24000001</v>
      </c>
      <c r="CF58" s="15">
        <v>5867434</v>
      </c>
      <c r="CG58" s="15">
        <v>365717.1</v>
      </c>
      <c r="CH58" s="15">
        <v>4751793.21</v>
      </c>
      <c r="CI58" s="15">
        <v>1863711</v>
      </c>
      <c r="CJ58" s="15">
        <v>356125.86</v>
      </c>
      <c r="CK58" s="15">
        <v>466873</v>
      </c>
      <c r="CL58" s="15">
        <v>290313.71999999997</v>
      </c>
      <c r="CM58" s="15">
        <v>1590683</v>
      </c>
      <c r="CN58" s="15">
        <v>3309275</v>
      </c>
      <c r="CO58" s="15">
        <v>1114087.06</v>
      </c>
      <c r="CP58" s="15"/>
      <c r="CQ58" s="15"/>
      <c r="CR58" s="15"/>
      <c r="CS58" s="15"/>
      <c r="CT58" s="15"/>
    </row>
    <row r="59" spans="1:98" x14ac:dyDescent="0.2">
      <c r="A59" s="2" t="s">
        <v>61</v>
      </c>
      <c r="B59" s="2"/>
      <c r="C59" s="2"/>
      <c r="D59" s="15">
        <v>361087.28</v>
      </c>
      <c r="E59" s="15">
        <v>4825823</v>
      </c>
      <c r="F59" s="15">
        <v>5564073</v>
      </c>
      <c r="G59" s="15">
        <v>2220089.52</v>
      </c>
      <c r="H59" s="15">
        <v>3944875.32</v>
      </c>
      <c r="I59" s="15">
        <v>5829196.6300000008</v>
      </c>
      <c r="J59" s="15">
        <v>1611812.78</v>
      </c>
      <c r="K59" s="15">
        <v>4095406</v>
      </c>
      <c r="L59" s="15">
        <v>2456177.33</v>
      </c>
      <c r="M59" s="15">
        <v>1001215.46</v>
      </c>
      <c r="N59" s="15">
        <v>256220.56</v>
      </c>
      <c r="O59" s="15">
        <v>3315257.82</v>
      </c>
      <c r="P59" s="15">
        <v>293773.63</v>
      </c>
      <c r="Q59" s="15">
        <v>329601.63</v>
      </c>
      <c r="R59" s="15">
        <v>123367.92</v>
      </c>
      <c r="S59" s="15">
        <v>1330201.21</v>
      </c>
      <c r="T59" s="15">
        <v>17622240</v>
      </c>
      <c r="U59" s="15">
        <v>1042716.18</v>
      </c>
      <c r="V59" s="15">
        <v>23251738</v>
      </c>
      <c r="W59" s="15">
        <v>2536292.79</v>
      </c>
      <c r="X59" s="15">
        <v>592537.19999999995</v>
      </c>
      <c r="Y59" s="15">
        <v>3127955.68</v>
      </c>
      <c r="Z59" s="15">
        <v>2232944.84</v>
      </c>
      <c r="AA59" s="15">
        <v>821472.99</v>
      </c>
      <c r="AB59" s="15">
        <v>201268.49</v>
      </c>
      <c r="AC59" s="15">
        <v>3424908.74</v>
      </c>
      <c r="AD59" s="15">
        <v>5359519.04</v>
      </c>
      <c r="AE59" s="15">
        <v>4958469.74</v>
      </c>
      <c r="AF59" s="15">
        <v>401049.3</v>
      </c>
      <c r="AG59" s="15">
        <v>1083900.3500000001</v>
      </c>
      <c r="AH59" s="15">
        <v>6288250.5999999996</v>
      </c>
      <c r="AI59" s="15">
        <v>2936308.37</v>
      </c>
      <c r="AJ59" s="15">
        <v>3146873</v>
      </c>
      <c r="AK59" s="15">
        <v>364816.24</v>
      </c>
      <c r="AL59" s="15">
        <v>20891553.160000004</v>
      </c>
      <c r="AM59" s="15">
        <v>210858.52</v>
      </c>
      <c r="AN59" s="15">
        <v>521151.69</v>
      </c>
      <c r="AO59" s="15">
        <v>9693731.2800000012</v>
      </c>
      <c r="AP59" s="15">
        <v>153874859.21000001</v>
      </c>
      <c r="AQ59" s="15">
        <v>153652200</v>
      </c>
      <c r="AR59" s="15">
        <v>222659.21</v>
      </c>
      <c r="AS59" s="15">
        <v>22811845.140000001</v>
      </c>
      <c r="AT59" s="15">
        <v>1856989.27</v>
      </c>
      <c r="AU59" s="15">
        <v>881334.04</v>
      </c>
      <c r="AV59" s="15">
        <v>2875167</v>
      </c>
      <c r="AW59" s="15">
        <v>5560384.9099999983</v>
      </c>
      <c r="AX59" s="15">
        <v>1244995.99</v>
      </c>
      <c r="AY59" s="15">
        <v>1204006.77</v>
      </c>
      <c r="AZ59" s="15">
        <v>11869363.410000002</v>
      </c>
      <c r="BA59" s="15">
        <v>982365.12</v>
      </c>
      <c r="BB59" s="15">
        <v>1071808.1100000001</v>
      </c>
      <c r="BC59" s="15">
        <v>2873210.58</v>
      </c>
      <c r="BD59" s="15">
        <v>39198</v>
      </c>
      <c r="BE59" s="15">
        <v>3890598.89</v>
      </c>
      <c r="BF59" s="15">
        <v>3380826</v>
      </c>
      <c r="BG59" s="15">
        <v>509772.89</v>
      </c>
      <c r="BH59" s="15">
        <v>6484746.0799999991</v>
      </c>
      <c r="BI59" s="15">
        <v>4492997</v>
      </c>
      <c r="BJ59" s="15">
        <v>1991749.08</v>
      </c>
      <c r="BK59" s="15">
        <v>890170.17</v>
      </c>
      <c r="BL59" s="15">
        <v>2086424.41</v>
      </c>
      <c r="BM59" s="15">
        <v>3106662.53</v>
      </c>
      <c r="BN59" s="15">
        <v>1277331.18</v>
      </c>
      <c r="BO59" s="15">
        <v>6909905.0099999998</v>
      </c>
      <c r="BP59" s="15">
        <v>1153019.98</v>
      </c>
      <c r="BQ59" s="15">
        <v>2102381.2999999998</v>
      </c>
      <c r="BR59" s="15">
        <v>6790033.1299999999</v>
      </c>
      <c r="BS59" s="15">
        <v>1264234.6200000001</v>
      </c>
      <c r="BT59" s="15">
        <v>3268557.33</v>
      </c>
      <c r="BU59" s="15">
        <v>745169.19</v>
      </c>
      <c r="BV59" s="15">
        <v>3086834.46</v>
      </c>
      <c r="BW59" s="15">
        <v>3313167.94</v>
      </c>
      <c r="BX59" s="15">
        <v>23920314.280000001</v>
      </c>
      <c r="BY59" s="15">
        <v>535024.61</v>
      </c>
      <c r="BZ59" s="15">
        <v>998318.09</v>
      </c>
      <c r="CA59" s="15">
        <v>579995.98</v>
      </c>
      <c r="CB59" s="15">
        <v>2592073.2999999998</v>
      </c>
      <c r="CC59" s="15">
        <v>5376847.5899999989</v>
      </c>
      <c r="CD59" s="15">
        <v>729684</v>
      </c>
      <c r="CE59" s="15">
        <v>64939879.229999989</v>
      </c>
      <c r="CF59" s="15">
        <v>13351152</v>
      </c>
      <c r="CG59" s="15">
        <v>1371739.76</v>
      </c>
      <c r="CH59" s="15">
        <v>4055307.51</v>
      </c>
      <c r="CI59" s="15">
        <v>2024420</v>
      </c>
      <c r="CJ59" s="15">
        <v>656762.57999999996</v>
      </c>
      <c r="CK59" s="15">
        <v>959539</v>
      </c>
      <c r="CL59" s="15">
        <v>229244.95</v>
      </c>
      <c r="CM59" s="15">
        <v>2710358</v>
      </c>
      <c r="CN59" s="15">
        <v>4250762.1500000004</v>
      </c>
      <c r="CO59" s="15">
        <v>2066772.53</v>
      </c>
      <c r="CP59" s="15"/>
      <c r="CQ59" s="15"/>
      <c r="CR59" s="15"/>
      <c r="CS59" s="15"/>
      <c r="CT59" s="15"/>
    </row>
    <row r="60" spans="1:98" x14ac:dyDescent="0.2">
      <c r="A60" s="2" t="s">
        <v>240</v>
      </c>
      <c r="B60" s="2"/>
      <c r="C60" s="2"/>
      <c r="D60" s="15">
        <v>1947.84</v>
      </c>
      <c r="E60" s="15">
        <v>139770</v>
      </c>
      <c r="F60" s="15">
        <v>63517</v>
      </c>
      <c r="G60" s="15">
        <v>48556.78</v>
      </c>
      <c r="H60" s="15">
        <v>157088.82</v>
      </c>
      <c r="I60" s="15">
        <v>77364.460000000006</v>
      </c>
      <c r="J60" s="15">
        <v>19072.02</v>
      </c>
      <c r="K60" s="15">
        <v>100961</v>
      </c>
      <c r="L60" s="15">
        <v>68732.89</v>
      </c>
      <c r="M60" s="15">
        <v>80.78</v>
      </c>
      <c r="N60" s="15">
        <v>9540</v>
      </c>
      <c r="O60" s="15">
        <v>116777.13</v>
      </c>
      <c r="P60" s="15">
        <v>24696.27</v>
      </c>
      <c r="Q60" s="15">
        <v>0</v>
      </c>
      <c r="R60" s="15">
        <v>0</v>
      </c>
      <c r="S60" s="15">
        <v>10916.56</v>
      </c>
      <c r="T60" s="15">
        <v>395737</v>
      </c>
      <c r="U60" s="15">
        <v>-10916.81</v>
      </c>
      <c r="V60" s="15">
        <v>2580285</v>
      </c>
      <c r="W60" s="15">
        <v>61726.75</v>
      </c>
      <c r="X60" s="15">
        <v>15121.35</v>
      </c>
      <c r="Y60" s="15">
        <v>163885.84</v>
      </c>
      <c r="Z60" s="15">
        <v>152889.23000000001</v>
      </c>
      <c r="AA60" s="15">
        <v>6763.06</v>
      </c>
      <c r="AB60" s="15">
        <v>4285.53</v>
      </c>
      <c r="AC60" s="15">
        <v>43561.54</v>
      </c>
      <c r="AD60" s="15">
        <v>178968.05</v>
      </c>
      <c r="AE60" s="15">
        <v>170581.86</v>
      </c>
      <c r="AF60" s="15">
        <v>8386.19</v>
      </c>
      <c r="AG60" s="15">
        <v>-28146.959999999999</v>
      </c>
      <c r="AH60" s="15">
        <v>107637.02</v>
      </c>
      <c r="AI60" s="15">
        <v>98537.49</v>
      </c>
      <c r="AJ60" s="15">
        <v>42000</v>
      </c>
      <c r="AK60" s="15">
        <v>0</v>
      </c>
      <c r="AL60" s="15">
        <v>716147.5</v>
      </c>
      <c r="AM60" s="15">
        <v>3656.64</v>
      </c>
      <c r="AN60" s="15">
        <v>7139.35</v>
      </c>
      <c r="AO60" s="15">
        <v>338941.04</v>
      </c>
      <c r="AP60" s="15">
        <v>18413000</v>
      </c>
      <c r="AQ60" s="15">
        <v>18413000</v>
      </c>
      <c r="AR60" s="15">
        <v>0</v>
      </c>
      <c r="AS60" s="15">
        <v>2992044.96</v>
      </c>
      <c r="AT60" s="15">
        <v>28353.08</v>
      </c>
      <c r="AU60" s="15">
        <v>-1243.9000000000001</v>
      </c>
      <c r="AV60" s="15">
        <v>296552</v>
      </c>
      <c r="AW60" s="15">
        <v>203718.62</v>
      </c>
      <c r="AX60" s="15">
        <v>46343.74</v>
      </c>
      <c r="AY60" s="15">
        <v>83861.45</v>
      </c>
      <c r="AZ60" s="15">
        <v>545727.56999999995</v>
      </c>
      <c r="BA60" s="15">
        <v>875.56</v>
      </c>
      <c r="BB60" s="15">
        <v>82936.960000000006</v>
      </c>
      <c r="BC60" s="15">
        <v>19789.560000000001</v>
      </c>
      <c r="BD60" s="15">
        <v>0</v>
      </c>
      <c r="BE60" s="15">
        <v>39965.129999999997</v>
      </c>
      <c r="BF60" s="15">
        <v>37705</v>
      </c>
      <c r="BG60" s="15">
        <v>2260.13</v>
      </c>
      <c r="BH60" s="15">
        <v>242175.25</v>
      </c>
      <c r="BI60" s="15">
        <v>220000</v>
      </c>
      <c r="BJ60" s="15">
        <v>22175.25</v>
      </c>
      <c r="BK60" s="15">
        <v>37946.69</v>
      </c>
      <c r="BL60" s="15">
        <v>63169.82</v>
      </c>
      <c r="BM60" s="15">
        <v>286156.87</v>
      </c>
      <c r="BN60" s="15">
        <v>4843.8500000000004</v>
      </c>
      <c r="BO60" s="15">
        <v>197300</v>
      </c>
      <c r="BP60" s="15">
        <v>41756.639999999999</v>
      </c>
      <c r="BQ60" s="15">
        <v>-60104</v>
      </c>
      <c r="BR60" s="15">
        <v>211765.38</v>
      </c>
      <c r="BS60" s="15">
        <v>26603.26</v>
      </c>
      <c r="BT60" s="15">
        <v>64744.15</v>
      </c>
      <c r="BU60" s="15">
        <v>15669.13</v>
      </c>
      <c r="BV60" s="15">
        <v>73099.97</v>
      </c>
      <c r="BW60" s="15">
        <v>19764.07</v>
      </c>
      <c r="BX60" s="15">
        <v>1295141.26</v>
      </c>
      <c r="BY60" s="15">
        <v>-6818.23</v>
      </c>
      <c r="BZ60" s="15">
        <v>3145.53</v>
      </c>
      <c r="CA60" s="15">
        <v>51739.53</v>
      </c>
      <c r="CB60" s="15">
        <v>85686.27</v>
      </c>
      <c r="CC60" s="15">
        <v>105589.74</v>
      </c>
      <c r="CD60" s="15">
        <v>16918.759999999998</v>
      </c>
      <c r="CE60" s="15">
        <v>7157864.0999999996</v>
      </c>
      <c r="CF60" s="15">
        <v>581987</v>
      </c>
      <c r="CG60" s="15">
        <v>0</v>
      </c>
      <c r="CH60" s="15">
        <v>51409.96</v>
      </c>
      <c r="CI60" s="15">
        <v>-434303</v>
      </c>
      <c r="CJ60" s="15">
        <v>5540.24</v>
      </c>
      <c r="CK60" s="15">
        <v>575</v>
      </c>
      <c r="CL60" s="15">
        <v>23535.02</v>
      </c>
      <c r="CM60" s="15">
        <v>6101</v>
      </c>
      <c r="CN60" s="15">
        <v>135171</v>
      </c>
      <c r="CO60" s="15">
        <v>12800.76</v>
      </c>
      <c r="CP60" s="15"/>
      <c r="CQ60" s="15"/>
      <c r="CR60" s="15"/>
      <c r="CS60" s="15"/>
      <c r="CT60" s="15"/>
    </row>
    <row r="61" spans="1:98" x14ac:dyDescent="0.2">
      <c r="A61" s="2" t="s">
        <v>241</v>
      </c>
      <c r="B61" s="2"/>
      <c r="C61" s="2"/>
      <c r="D61" s="15">
        <v>181721.04</v>
      </c>
      <c r="E61" s="15">
        <v>8279871</v>
      </c>
      <c r="F61" s="15">
        <v>3394877</v>
      </c>
      <c r="G61" s="15">
        <v>969174.41</v>
      </c>
      <c r="H61" s="15">
        <v>2556007.7599999998</v>
      </c>
      <c r="I61" s="15">
        <v>5920601.3899999997</v>
      </c>
      <c r="J61" s="15">
        <v>767645.55</v>
      </c>
      <c r="K61" s="15">
        <v>5234187</v>
      </c>
      <c r="L61" s="15">
        <v>2464724.0499999998</v>
      </c>
      <c r="M61" s="15">
        <v>488769.85</v>
      </c>
      <c r="N61" s="15">
        <v>37370.49</v>
      </c>
      <c r="O61" s="15">
        <v>2970412.4</v>
      </c>
      <c r="P61" s="15">
        <v>49806.400000000001</v>
      </c>
      <c r="Q61" s="15">
        <v>112740.85</v>
      </c>
      <c r="R61" s="15">
        <v>21904.36</v>
      </c>
      <c r="S61" s="15">
        <v>642658.13</v>
      </c>
      <c r="T61" s="15">
        <v>9417063</v>
      </c>
      <c r="U61" s="15">
        <v>275905.96000000002</v>
      </c>
      <c r="V61" s="15">
        <v>37852492</v>
      </c>
      <c r="W61" s="15">
        <v>1023654.52</v>
      </c>
      <c r="X61" s="15">
        <v>188561</v>
      </c>
      <c r="Y61" s="15">
        <v>1497415.61</v>
      </c>
      <c r="Z61" s="15">
        <v>2190695.11</v>
      </c>
      <c r="AA61" s="15">
        <v>384100.36</v>
      </c>
      <c r="AB61" s="15">
        <v>41915.050000000003</v>
      </c>
      <c r="AC61" s="15">
        <v>3464633.42</v>
      </c>
      <c r="AD61" s="15">
        <v>4635507.9400000004</v>
      </c>
      <c r="AE61" s="15">
        <v>4465185.32</v>
      </c>
      <c r="AF61" s="15">
        <v>170322.62</v>
      </c>
      <c r="AG61" s="15">
        <v>809448.73</v>
      </c>
      <c r="AH61" s="15">
        <v>5423227.25</v>
      </c>
      <c r="AI61" s="15">
        <v>2026392.17</v>
      </c>
      <c r="AJ61" s="15">
        <v>1930209</v>
      </c>
      <c r="AK61" s="15">
        <v>97697.97</v>
      </c>
      <c r="AL61" s="15">
        <v>19729624.84</v>
      </c>
      <c r="AM61" s="15">
        <v>44363.88</v>
      </c>
      <c r="AN61" s="15">
        <v>162042.62</v>
      </c>
      <c r="AO61" s="15">
        <v>15278461.92</v>
      </c>
      <c r="AP61" s="15">
        <v>250762078.73999998</v>
      </c>
      <c r="AQ61" s="15">
        <v>250671600</v>
      </c>
      <c r="AR61" s="15">
        <v>90478.74</v>
      </c>
      <c r="AS61" s="15">
        <v>32979485.879999999</v>
      </c>
      <c r="AT61" s="15">
        <v>1550134</v>
      </c>
      <c r="AU61" s="15">
        <v>367748.03</v>
      </c>
      <c r="AV61" s="15">
        <v>1646429</v>
      </c>
      <c r="AW61" s="15">
        <v>8510356.7400000002</v>
      </c>
      <c r="AX61" s="15">
        <v>824815.97</v>
      </c>
      <c r="AY61" s="15">
        <v>834431.75</v>
      </c>
      <c r="AZ61" s="15">
        <v>13351523.02</v>
      </c>
      <c r="BA61" s="15">
        <v>481992.1</v>
      </c>
      <c r="BB61" s="15">
        <v>497831.16</v>
      </c>
      <c r="BC61" s="15">
        <v>2381999.0299999998</v>
      </c>
      <c r="BD61" s="15">
        <v>13086</v>
      </c>
      <c r="BE61" s="15">
        <v>3541887.87</v>
      </c>
      <c r="BF61" s="15">
        <v>3259164</v>
      </c>
      <c r="BG61" s="15">
        <v>282723.87</v>
      </c>
      <c r="BH61" s="15">
        <v>6576816.2300000004</v>
      </c>
      <c r="BI61" s="15">
        <v>4354697</v>
      </c>
      <c r="BJ61" s="15">
        <v>2222119.23</v>
      </c>
      <c r="BK61" s="15">
        <v>1247362.6499999999</v>
      </c>
      <c r="BL61" s="15">
        <v>1817776.85</v>
      </c>
      <c r="BM61" s="15">
        <v>2283832.25</v>
      </c>
      <c r="BN61" s="15">
        <v>317222.83</v>
      </c>
      <c r="BO61" s="15">
        <v>7943769.6600000001</v>
      </c>
      <c r="BP61" s="15">
        <v>885463.86</v>
      </c>
      <c r="BQ61" s="15">
        <v>1359079.68</v>
      </c>
      <c r="BR61" s="15">
        <v>3659116</v>
      </c>
      <c r="BS61" s="15">
        <v>697057.19</v>
      </c>
      <c r="BT61" s="15">
        <v>2764612.21</v>
      </c>
      <c r="BU61" s="15">
        <v>380084.31</v>
      </c>
      <c r="BV61" s="15">
        <v>2900526.54</v>
      </c>
      <c r="BW61" s="15">
        <v>269269.03000000003</v>
      </c>
      <c r="BX61" s="15">
        <v>28500486.699999999</v>
      </c>
      <c r="BY61" s="15">
        <v>359869.65</v>
      </c>
      <c r="BZ61" s="15">
        <v>192866.42</v>
      </c>
      <c r="CA61" s="15">
        <v>232779.1</v>
      </c>
      <c r="CB61" s="15">
        <v>1187634.8899999999</v>
      </c>
      <c r="CC61" s="15">
        <v>4384438.63</v>
      </c>
      <c r="CD61" s="15">
        <v>409940</v>
      </c>
      <c r="CE61" s="15">
        <v>124560191.20999999</v>
      </c>
      <c r="CF61" s="15">
        <v>9619991</v>
      </c>
      <c r="CG61" s="15">
        <v>616861.99</v>
      </c>
      <c r="CH61" s="15">
        <v>5858565.9800000004</v>
      </c>
      <c r="CI61" s="15">
        <v>1541359</v>
      </c>
      <c r="CJ61" s="15">
        <v>253460.16</v>
      </c>
      <c r="CK61" s="15">
        <v>207686</v>
      </c>
      <c r="CL61" s="15">
        <v>186551.3</v>
      </c>
      <c r="CM61" s="15">
        <v>1382224</v>
      </c>
      <c r="CN61" s="15">
        <v>3896884</v>
      </c>
      <c r="CO61" s="15">
        <v>1581823.24</v>
      </c>
      <c r="CP61" s="15"/>
      <c r="CQ61" s="15"/>
      <c r="CR61" s="15"/>
      <c r="CS61" s="15"/>
      <c r="CT61" s="15"/>
    </row>
    <row r="62" spans="1:98" x14ac:dyDescent="0.2">
      <c r="B62" s="2"/>
      <c r="C62" s="2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</row>
    <row r="63" spans="1:98" x14ac:dyDescent="0.2">
      <c r="A63" s="6" t="s">
        <v>105</v>
      </c>
      <c r="B63" s="6"/>
      <c r="C63" s="6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</row>
    <row r="64" spans="1:98" x14ac:dyDescent="0.2">
      <c r="A64" s="1" t="s">
        <v>293</v>
      </c>
      <c r="B64" s="1"/>
      <c r="C64" s="1"/>
      <c r="D64" s="15">
        <v>15588.47</v>
      </c>
      <c r="E64" s="15">
        <v>19235657</v>
      </c>
      <c r="F64" s="15">
        <v>728977</v>
      </c>
      <c r="G64" s="15">
        <v>959596.9</v>
      </c>
      <c r="H64" s="15">
        <v>1400809.31</v>
      </c>
      <c r="I64" s="15">
        <v>2141320.6800000002</v>
      </c>
      <c r="J64" s="15">
        <v>171107.32</v>
      </c>
      <c r="K64" s="15">
        <v>6181325</v>
      </c>
      <c r="L64" s="15">
        <v>2794190.45</v>
      </c>
      <c r="M64" s="15">
        <v>84321.38</v>
      </c>
      <c r="N64" s="15">
        <v>140.5</v>
      </c>
      <c r="O64" s="15">
        <v>1274201.8899999999</v>
      </c>
      <c r="P64" s="15">
        <v>0</v>
      </c>
      <c r="Q64" s="15">
        <v>54320</v>
      </c>
      <c r="R64" s="15">
        <v>0</v>
      </c>
      <c r="S64" s="15">
        <v>176421.75</v>
      </c>
      <c r="T64" s="15">
        <v>266531</v>
      </c>
      <c r="U64" s="15">
        <v>1061525.8799999999</v>
      </c>
      <c r="V64" s="15">
        <v>18646744</v>
      </c>
      <c r="W64" s="15">
        <v>269032.59999999998</v>
      </c>
      <c r="X64" s="15">
        <v>394295.01</v>
      </c>
      <c r="Y64" s="15">
        <v>56702.31</v>
      </c>
      <c r="Z64" s="15">
        <v>2038066.67</v>
      </c>
      <c r="AA64" s="15">
        <v>917909.02</v>
      </c>
      <c r="AB64" s="15">
        <v>5256.47</v>
      </c>
      <c r="AC64" s="15">
        <v>15080743.309999999</v>
      </c>
      <c r="AD64" s="15">
        <v>9856589.5</v>
      </c>
      <c r="AE64" s="15">
        <v>9450388</v>
      </c>
      <c r="AF64" s="15">
        <v>406201.5</v>
      </c>
      <c r="AG64" s="15">
        <v>111555.65</v>
      </c>
      <c r="AH64" s="15">
        <v>19343895.93</v>
      </c>
      <c r="AI64" s="15">
        <v>856213.51</v>
      </c>
      <c r="AJ64" s="15">
        <v>3200230</v>
      </c>
      <c r="AK64" s="15">
        <v>11832</v>
      </c>
      <c r="AL64" s="15">
        <v>3700640.95</v>
      </c>
      <c r="AM64" s="15">
        <v>0</v>
      </c>
      <c r="AN64" s="15">
        <v>46887.7</v>
      </c>
      <c r="AO64" s="15">
        <v>32884815.799999997</v>
      </c>
      <c r="AP64" s="15">
        <v>299822342.26999998</v>
      </c>
      <c r="AQ64" s="15">
        <v>299810700</v>
      </c>
      <c r="AR64" s="15">
        <v>11642.27</v>
      </c>
      <c r="AS64" s="15">
        <v>12372655.33</v>
      </c>
      <c r="AT64" s="15">
        <v>1522837.3</v>
      </c>
      <c r="AU64" s="15">
        <v>55993.78</v>
      </c>
      <c r="AV64" s="15">
        <v>637981</v>
      </c>
      <c r="AW64" s="15">
        <v>9971460.2799999993</v>
      </c>
      <c r="AX64" s="15">
        <v>995715.83</v>
      </c>
      <c r="AY64" s="15">
        <v>1343359.6</v>
      </c>
      <c r="AZ64" s="15">
        <v>7656512.6799999997</v>
      </c>
      <c r="BA64" s="15">
        <v>11981.94</v>
      </c>
      <c r="BB64" s="15">
        <v>1277128.69</v>
      </c>
      <c r="BC64" s="15">
        <v>69883.360000000001</v>
      </c>
      <c r="BD64" s="15">
        <v>0</v>
      </c>
      <c r="BE64" s="15">
        <v>2766642.59</v>
      </c>
      <c r="BF64" s="15">
        <v>2460799</v>
      </c>
      <c r="BG64" s="15">
        <v>305843.59000000003</v>
      </c>
      <c r="BH64" s="15">
        <v>2703066.43</v>
      </c>
      <c r="BI64" s="15">
        <v>843541</v>
      </c>
      <c r="BJ64" s="15">
        <v>1859525.43</v>
      </c>
      <c r="BK64" s="15">
        <v>310993.71000000002</v>
      </c>
      <c r="BL64" s="15">
        <v>2343675.4700000002</v>
      </c>
      <c r="BM64" s="15">
        <v>1165675.01</v>
      </c>
      <c r="BN64" s="15">
        <v>89984.13</v>
      </c>
      <c r="BO64" s="15">
        <v>980417.57</v>
      </c>
      <c r="BP64" s="15">
        <v>223621.3</v>
      </c>
      <c r="BQ64" s="15">
        <v>214530.16</v>
      </c>
      <c r="BR64" s="15">
        <v>828695.77</v>
      </c>
      <c r="BS64" s="15">
        <v>672415.8</v>
      </c>
      <c r="BT64" s="15">
        <v>1212985.58</v>
      </c>
      <c r="BU64" s="15">
        <v>109352.52</v>
      </c>
      <c r="BV64" s="15">
        <v>342596.68</v>
      </c>
      <c r="BW64" s="15">
        <v>244753.78</v>
      </c>
      <c r="BX64" s="15">
        <v>10876269.23</v>
      </c>
      <c r="BY64" s="15">
        <v>194398.1</v>
      </c>
      <c r="BZ64" s="15">
        <v>100805.33</v>
      </c>
      <c r="CA64" s="15">
        <v>91864.15</v>
      </c>
      <c r="CB64" s="15">
        <v>180921.32</v>
      </c>
      <c r="CC64" s="15">
        <v>4027392</v>
      </c>
      <c r="CD64" s="15">
        <v>11520.38</v>
      </c>
      <c r="CE64" s="15">
        <v>55439927.439999998</v>
      </c>
      <c r="CF64" s="15">
        <v>2169142</v>
      </c>
      <c r="CG64" s="15">
        <v>508704.14</v>
      </c>
      <c r="CH64" s="15">
        <v>10123041.550000001</v>
      </c>
      <c r="CI64" s="15">
        <v>325550</v>
      </c>
      <c r="CJ64" s="15">
        <v>414650.36</v>
      </c>
      <c r="CK64" s="15">
        <v>92461</v>
      </c>
      <c r="CL64" s="15">
        <v>10784.71</v>
      </c>
      <c r="CM64" s="15">
        <v>249286</v>
      </c>
      <c r="CN64" s="15">
        <v>1556273.05</v>
      </c>
      <c r="CO64" s="15">
        <v>230139.07</v>
      </c>
      <c r="CP64" s="15"/>
      <c r="CQ64" s="15"/>
      <c r="CR64" s="15"/>
      <c r="CS64" s="15"/>
      <c r="CT64" s="15"/>
    </row>
    <row r="65" spans="1:98" x14ac:dyDescent="0.2">
      <c r="A65" s="1" t="s">
        <v>294</v>
      </c>
      <c r="B65" s="1"/>
      <c r="C65" s="1"/>
      <c r="D65" s="15">
        <v>0</v>
      </c>
      <c r="E65" s="15">
        <v>0</v>
      </c>
      <c r="F65" s="15">
        <v>0</v>
      </c>
      <c r="G65" s="15">
        <v>2507566.7409999999</v>
      </c>
      <c r="H65" s="15">
        <v>4229078.8899999997</v>
      </c>
      <c r="I65" s="15">
        <v>0</v>
      </c>
      <c r="J65" s="15">
        <v>0</v>
      </c>
      <c r="K65" s="15">
        <v>9468921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30168503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144356.48000000001</v>
      </c>
      <c r="AE65" s="15">
        <v>0</v>
      </c>
      <c r="AF65" s="15">
        <v>144356.48000000001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281524.36</v>
      </c>
      <c r="AO65" s="15">
        <v>13578321.43</v>
      </c>
      <c r="AP65" s="15">
        <v>100037300</v>
      </c>
      <c r="AQ65" s="15">
        <v>100037300</v>
      </c>
      <c r="AR65" s="15">
        <v>0</v>
      </c>
      <c r="AS65" s="15">
        <v>29989684.739999998</v>
      </c>
      <c r="AT65" s="15">
        <v>0</v>
      </c>
      <c r="AU65" s="15">
        <v>725224.35</v>
      </c>
      <c r="AV65" s="15">
        <v>0</v>
      </c>
      <c r="AW65" s="15">
        <v>37461400.710000001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10062</v>
      </c>
      <c r="BI65" s="15">
        <v>10062</v>
      </c>
      <c r="BJ65" s="15">
        <v>0</v>
      </c>
      <c r="BK65" s="15">
        <v>4996118.2</v>
      </c>
      <c r="BL65" s="15">
        <v>2802993.53</v>
      </c>
      <c r="BM65" s="15">
        <v>0</v>
      </c>
      <c r="BN65" s="15">
        <v>3644.42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4777953.6900000004</v>
      </c>
      <c r="BU65" s="15">
        <v>0</v>
      </c>
      <c r="BV65" s="15">
        <v>0</v>
      </c>
      <c r="BW65" s="15">
        <v>0</v>
      </c>
      <c r="BX65" s="15">
        <v>82384153.049999997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143635</v>
      </c>
      <c r="CG65" s="15">
        <v>0</v>
      </c>
      <c r="CH65" s="15">
        <v>20670024.82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/>
      <c r="CQ65" s="15"/>
      <c r="CR65" s="15"/>
      <c r="CS65" s="15"/>
      <c r="CT65" s="15"/>
    </row>
    <row r="66" spans="1:98" ht="13.5" customHeight="1" x14ac:dyDescent="0.2">
      <c r="A66" s="1" t="s">
        <v>295</v>
      </c>
      <c r="B66" s="1"/>
      <c r="C66" s="1"/>
      <c r="D66" s="15">
        <v>472050.32</v>
      </c>
      <c r="E66" s="15">
        <v>22346611</v>
      </c>
      <c r="F66" s="15">
        <v>5314692</v>
      </c>
      <c r="G66" s="15">
        <v>116080.26</v>
      </c>
      <c r="H66" s="15">
        <v>140682.51</v>
      </c>
      <c r="I66" s="15">
        <v>11718255.92</v>
      </c>
      <c r="J66" s="15">
        <v>2051268.81</v>
      </c>
      <c r="K66" s="15">
        <v>450798</v>
      </c>
      <c r="L66" s="15">
        <v>2122807.63</v>
      </c>
      <c r="M66" s="15">
        <v>1270184.01</v>
      </c>
      <c r="N66" s="15">
        <v>457507.56</v>
      </c>
      <c r="O66" s="15">
        <v>199844.77</v>
      </c>
      <c r="P66" s="15">
        <v>197857.5</v>
      </c>
      <c r="Q66" s="15">
        <v>195422.5</v>
      </c>
      <c r="R66" s="15">
        <v>0</v>
      </c>
      <c r="S66" s="15">
        <v>142098.48000000001</v>
      </c>
      <c r="T66" s="15">
        <v>2334680</v>
      </c>
      <c r="U66" s="15">
        <v>952701.42</v>
      </c>
      <c r="V66" s="15">
        <v>64460706</v>
      </c>
      <c r="W66" s="15">
        <v>203529.27</v>
      </c>
      <c r="X66" s="15">
        <v>284254.34999999998</v>
      </c>
      <c r="Y66" s="15">
        <v>19295.740000000002</v>
      </c>
      <c r="Z66" s="15">
        <v>1745895.87</v>
      </c>
      <c r="AA66" s="15">
        <v>1066073.06</v>
      </c>
      <c r="AB66" s="15">
        <v>41899.599999999999</v>
      </c>
      <c r="AC66" s="15">
        <v>8885887.1099999994</v>
      </c>
      <c r="AD66" s="15">
        <v>14655779.48</v>
      </c>
      <c r="AE66" s="15">
        <v>13527632.83</v>
      </c>
      <c r="AF66" s="15">
        <v>1128146.6499999999</v>
      </c>
      <c r="AG66" s="15">
        <v>143555.23000000001</v>
      </c>
      <c r="AH66" s="15">
        <v>18041.41</v>
      </c>
      <c r="AI66" s="15">
        <v>383067.32</v>
      </c>
      <c r="AJ66" s="15">
        <v>2182511</v>
      </c>
      <c r="AK66" s="15">
        <v>0</v>
      </c>
      <c r="AL66" s="15">
        <v>11368736.609999999</v>
      </c>
      <c r="AM66" s="15">
        <v>0</v>
      </c>
      <c r="AN66" s="15">
        <v>152376.45000000001</v>
      </c>
      <c r="AO66" s="15">
        <v>40830303.979999997</v>
      </c>
      <c r="AP66" s="15">
        <v>294893800</v>
      </c>
      <c r="AQ66" s="15">
        <v>294893800</v>
      </c>
      <c r="AR66" s="15">
        <v>0</v>
      </c>
      <c r="AS66" s="15">
        <v>42135412.409999996</v>
      </c>
      <c r="AT66" s="15">
        <v>4230859.04</v>
      </c>
      <c r="AU66" s="15">
        <v>0</v>
      </c>
      <c r="AV66" s="15">
        <v>2424875</v>
      </c>
      <c r="AW66" s="15">
        <v>2759055.32</v>
      </c>
      <c r="AX66" s="15">
        <v>2730090.14</v>
      </c>
      <c r="AY66" s="15">
        <v>1432370.56</v>
      </c>
      <c r="AZ66" s="15">
        <v>9842464.0299999993</v>
      </c>
      <c r="BA66" s="15">
        <v>575068.16000000003</v>
      </c>
      <c r="BB66" s="15">
        <v>1137378.22</v>
      </c>
      <c r="BC66" s="15">
        <v>1516191.65</v>
      </c>
      <c r="BD66" s="15">
        <v>0</v>
      </c>
      <c r="BE66" s="15">
        <v>8295463.7800000003</v>
      </c>
      <c r="BF66" s="15">
        <v>7802679</v>
      </c>
      <c r="BG66" s="15">
        <v>492784.78</v>
      </c>
      <c r="BH66" s="15">
        <v>4230984.0199999996</v>
      </c>
      <c r="BI66" s="15">
        <v>3357096</v>
      </c>
      <c r="BJ66" s="15">
        <v>873888.02</v>
      </c>
      <c r="BK66" s="15">
        <v>242131.84</v>
      </c>
      <c r="BL66" s="15">
        <v>2388346.61</v>
      </c>
      <c r="BM66" s="15">
        <v>7671375.0899999999</v>
      </c>
      <c r="BN66" s="15">
        <v>461525.02</v>
      </c>
      <c r="BO66" s="15">
        <v>3234240</v>
      </c>
      <c r="BP66" s="15">
        <v>823257.67</v>
      </c>
      <c r="BQ66" s="15">
        <v>3671711.33</v>
      </c>
      <c r="BR66" s="15">
        <v>10178638.130000001</v>
      </c>
      <c r="BS66" s="15">
        <v>1924414.57</v>
      </c>
      <c r="BT66" s="15">
        <v>7409523.75</v>
      </c>
      <c r="BU66" s="15">
        <v>1600519.5</v>
      </c>
      <c r="BV66" s="15">
        <v>1887668.83</v>
      </c>
      <c r="BW66" s="15">
        <v>2134639.69</v>
      </c>
      <c r="BX66" s="15">
        <v>8795025.4900000002</v>
      </c>
      <c r="BY66" s="15">
        <v>1048111.76</v>
      </c>
      <c r="BZ66" s="15">
        <v>542029.68000000005</v>
      </c>
      <c r="CA66" s="15">
        <v>0</v>
      </c>
      <c r="CB66" s="15">
        <v>850124.96</v>
      </c>
      <c r="CC66" s="15">
        <v>8092534.7000000002</v>
      </c>
      <c r="CD66" s="15">
        <v>400152.28</v>
      </c>
      <c r="CE66" s="15">
        <v>149058206.61000001</v>
      </c>
      <c r="CF66" s="15">
        <v>25147658</v>
      </c>
      <c r="CG66" s="15">
        <v>1204755.42</v>
      </c>
      <c r="CH66" s="15">
        <v>3994419.11</v>
      </c>
      <c r="CI66" s="15">
        <v>3737923</v>
      </c>
      <c r="CJ66" s="15">
        <v>830823.55</v>
      </c>
      <c r="CK66" s="15">
        <v>152252</v>
      </c>
      <c r="CL66" s="15">
        <v>73281.78</v>
      </c>
      <c r="CM66" s="15">
        <v>3073798</v>
      </c>
      <c r="CN66" s="15">
        <v>11790396.67</v>
      </c>
      <c r="CO66" s="15">
        <v>566170.39</v>
      </c>
      <c r="CP66" s="15"/>
      <c r="CQ66" s="15"/>
      <c r="CR66" s="15"/>
      <c r="CS66" s="15"/>
      <c r="CT66" s="15"/>
    </row>
    <row r="67" spans="1:98" x14ac:dyDescent="0.2">
      <c r="A67" s="1" t="s">
        <v>296</v>
      </c>
      <c r="B67" s="1"/>
      <c r="C67" s="1"/>
      <c r="D67" s="15">
        <v>1155706.1499999999</v>
      </c>
      <c r="E67" s="15">
        <v>131359187</v>
      </c>
      <c r="F67" s="15">
        <v>42515164</v>
      </c>
      <c r="G67" s="15">
        <v>8853979.1500000004</v>
      </c>
      <c r="H67" s="15">
        <v>40415488.339999996</v>
      </c>
      <c r="I67" s="15">
        <v>77320869.609999999</v>
      </c>
      <c r="J67" s="15">
        <v>15022483.9</v>
      </c>
      <c r="K67" s="15">
        <v>76199345</v>
      </c>
      <c r="L67" s="15">
        <v>31356664.620000001</v>
      </c>
      <c r="M67" s="15">
        <v>4971450.57</v>
      </c>
      <c r="N67" s="15">
        <v>1189498.94</v>
      </c>
      <c r="O67" s="15">
        <v>35164037.829999998</v>
      </c>
      <c r="P67" s="15">
        <v>849297.3</v>
      </c>
      <c r="Q67" s="15">
        <v>1734698.81</v>
      </c>
      <c r="R67" s="15">
        <v>353980.45</v>
      </c>
      <c r="S67" s="15">
        <v>12967752.739999998</v>
      </c>
      <c r="T67" s="15">
        <v>127036771</v>
      </c>
      <c r="U67" s="15">
        <v>3975232.89</v>
      </c>
      <c r="V67" s="15">
        <v>550458007</v>
      </c>
      <c r="W67" s="15">
        <v>12934610.949999999</v>
      </c>
      <c r="X67" s="15">
        <v>3082702.25</v>
      </c>
      <c r="Y67" s="15">
        <v>23509422.57</v>
      </c>
      <c r="Z67" s="15">
        <v>36484796.010000005</v>
      </c>
      <c r="AA67" s="15">
        <v>4846728.3499999996</v>
      </c>
      <c r="AB67" s="15">
        <v>577418.18999999994</v>
      </c>
      <c r="AC67" s="15">
        <v>42246085.949999996</v>
      </c>
      <c r="AD67" s="15">
        <v>78962415.090000004</v>
      </c>
      <c r="AE67" s="15">
        <v>77356304.520000011</v>
      </c>
      <c r="AF67" s="15">
        <v>1606110.57</v>
      </c>
      <c r="AG67" s="15">
        <v>12980426.030000001</v>
      </c>
      <c r="AH67" s="15">
        <v>79513881.189999998</v>
      </c>
      <c r="AI67" s="15">
        <v>26236295.07</v>
      </c>
      <c r="AJ67" s="15">
        <v>21068923</v>
      </c>
      <c r="AK67" s="15">
        <v>2018543.52</v>
      </c>
      <c r="AL67" s="15">
        <v>324278997.32999998</v>
      </c>
      <c r="AM67" s="15">
        <v>452286.29</v>
      </c>
      <c r="AN67" s="15">
        <v>926001.17</v>
      </c>
      <c r="AO67" s="15">
        <v>233649194.00999999</v>
      </c>
      <c r="AP67" s="15">
        <v>3371016617.0999999</v>
      </c>
      <c r="AQ67" s="15">
        <v>3368897600</v>
      </c>
      <c r="AR67" s="15">
        <v>2119017.1</v>
      </c>
      <c r="AS67" s="15">
        <v>446274969.93000007</v>
      </c>
      <c r="AT67" s="15">
        <v>21665203.309999999</v>
      </c>
      <c r="AU67" s="15">
        <v>6084237.9499999993</v>
      </c>
      <c r="AV67" s="15">
        <v>17629806</v>
      </c>
      <c r="AW67" s="15">
        <v>107631115.95</v>
      </c>
      <c r="AX67" s="15">
        <v>10757048.129999999</v>
      </c>
      <c r="AY67" s="15">
        <v>11110071.049999999</v>
      </c>
      <c r="AZ67" s="15">
        <v>189735349.31</v>
      </c>
      <c r="BA67" s="15">
        <v>8963184.0800000001</v>
      </c>
      <c r="BB67" s="15">
        <v>7017925.9900000002</v>
      </c>
      <c r="BC67" s="15">
        <v>52833425.839999996</v>
      </c>
      <c r="BD67" s="15">
        <v>278026</v>
      </c>
      <c r="BE67" s="15">
        <v>56125726.699999996</v>
      </c>
      <c r="BF67" s="15">
        <v>52837496</v>
      </c>
      <c r="BG67" s="15">
        <v>3288230.7</v>
      </c>
      <c r="BH67" s="15">
        <v>102917931.06</v>
      </c>
      <c r="BI67" s="15">
        <v>71229131</v>
      </c>
      <c r="BJ67" s="15">
        <v>31688800.059999999</v>
      </c>
      <c r="BK67" s="15">
        <v>20286047.09</v>
      </c>
      <c r="BL67" s="15">
        <v>43388772.100000001</v>
      </c>
      <c r="BM67" s="15">
        <v>31477324.760000002</v>
      </c>
      <c r="BN67" s="15">
        <v>3425437.47</v>
      </c>
      <c r="BO67" s="15">
        <v>90064820.530000001</v>
      </c>
      <c r="BP67" s="15">
        <v>12770605.25</v>
      </c>
      <c r="BQ67" s="15">
        <v>16920000.170000002</v>
      </c>
      <c r="BR67" s="15">
        <v>84579435.419999987</v>
      </c>
      <c r="BS67" s="15">
        <v>12728624.210000001</v>
      </c>
      <c r="BT67" s="15">
        <v>35963529.75</v>
      </c>
      <c r="BU67" s="15">
        <v>5012502.4000000004</v>
      </c>
      <c r="BV67" s="15">
        <v>30289308.899999999</v>
      </c>
      <c r="BW67" s="15">
        <v>4014697.61</v>
      </c>
      <c r="BX67" s="15">
        <v>495724148.63999999</v>
      </c>
      <c r="BY67" s="15">
        <v>5142250.12</v>
      </c>
      <c r="BZ67" s="15">
        <v>2630499.61</v>
      </c>
      <c r="CA67" s="15">
        <v>4527406.01</v>
      </c>
      <c r="CB67" s="15">
        <v>21715218.579999998</v>
      </c>
      <c r="CC67" s="15">
        <v>65995107.82</v>
      </c>
      <c r="CD67" s="15">
        <v>9030898.1999999993</v>
      </c>
      <c r="CE67" s="15">
        <v>2094084111.73</v>
      </c>
      <c r="CF67" s="15">
        <v>133763525</v>
      </c>
      <c r="CG67" s="15">
        <v>11625582.530000001</v>
      </c>
      <c r="CH67" s="15">
        <v>76863012.200000003</v>
      </c>
      <c r="CI67" s="15">
        <v>23529770</v>
      </c>
      <c r="CJ67" s="15">
        <v>3860872.89</v>
      </c>
      <c r="CK67" s="15">
        <v>3185515</v>
      </c>
      <c r="CL67" s="15">
        <v>2460496.59</v>
      </c>
      <c r="CM67" s="15">
        <v>18853193</v>
      </c>
      <c r="CN67" s="15">
        <v>53427315.509999998</v>
      </c>
      <c r="CO67" s="15">
        <v>14972208.48</v>
      </c>
      <c r="CP67" s="15"/>
      <c r="CQ67" s="15"/>
      <c r="CR67" s="15"/>
      <c r="CS67" s="15"/>
      <c r="CT67" s="15"/>
    </row>
    <row r="68" spans="1:98" x14ac:dyDescent="0.2">
      <c r="A68" s="1" t="s">
        <v>242</v>
      </c>
      <c r="B68" s="1"/>
      <c r="C68" s="1"/>
      <c r="D68" s="15">
        <v>454300.7</v>
      </c>
      <c r="E68" s="15">
        <v>32091824</v>
      </c>
      <c r="F68" s="15">
        <v>11891020</v>
      </c>
      <c r="G68" s="15">
        <v>3723505.73</v>
      </c>
      <c r="H68" s="15">
        <v>12422296.24</v>
      </c>
      <c r="I68" s="15">
        <v>35988759.240000002</v>
      </c>
      <c r="J68" s="15">
        <v>3751091.5</v>
      </c>
      <c r="K68" s="15">
        <v>32978837</v>
      </c>
      <c r="L68" s="15">
        <v>7209792.3600000003</v>
      </c>
      <c r="M68" s="15">
        <v>2440394.67</v>
      </c>
      <c r="N68" s="15">
        <v>360940.11</v>
      </c>
      <c r="O68" s="15">
        <v>12575922.67</v>
      </c>
      <c r="P68" s="15">
        <v>127632.51</v>
      </c>
      <c r="Q68" s="15">
        <v>508584.83</v>
      </c>
      <c r="R68" s="15">
        <v>130376.19</v>
      </c>
      <c r="S68" s="15">
        <v>4467778.58</v>
      </c>
      <c r="T68" s="15">
        <v>45781207</v>
      </c>
      <c r="U68" s="15">
        <v>1069895.24</v>
      </c>
      <c r="V68" s="15">
        <v>68981391</v>
      </c>
      <c r="W68" s="15">
        <v>3566526.74</v>
      </c>
      <c r="X68" s="15">
        <v>784607.75</v>
      </c>
      <c r="Y68" s="15">
        <v>8799473.8100000005</v>
      </c>
      <c r="Z68" s="15">
        <v>12274283.970000001</v>
      </c>
      <c r="AA68" s="15">
        <v>1124991.81</v>
      </c>
      <c r="AB68" s="15">
        <v>252506.99</v>
      </c>
      <c r="AC68" s="15">
        <v>8134432.8700000001</v>
      </c>
      <c r="AD68" s="15">
        <v>22229712.950000003</v>
      </c>
      <c r="AE68" s="15">
        <v>21317717.280000001</v>
      </c>
      <c r="AF68" s="15">
        <v>911995.67</v>
      </c>
      <c r="AG68" s="15">
        <v>5870692.0099999998</v>
      </c>
      <c r="AH68" s="15">
        <v>13951120.49</v>
      </c>
      <c r="AI68" s="15">
        <v>8452239.0099999998</v>
      </c>
      <c r="AJ68" s="15">
        <v>6101044</v>
      </c>
      <c r="AK68" s="15">
        <v>527061.68000000005</v>
      </c>
      <c r="AL68" s="15">
        <v>82395993.489999995</v>
      </c>
      <c r="AM68" s="15">
        <v>60494.6</v>
      </c>
      <c r="AN68" s="15">
        <v>283501.39</v>
      </c>
      <c r="AO68" s="15">
        <v>74768687.849999994</v>
      </c>
      <c r="AP68" s="15">
        <v>1036293195</v>
      </c>
      <c r="AQ68" s="15">
        <v>1036041200</v>
      </c>
      <c r="AR68" s="15">
        <v>251995</v>
      </c>
      <c r="AS68" s="15">
        <v>131094321.89</v>
      </c>
      <c r="AT68" s="15">
        <v>6965176.9000000004</v>
      </c>
      <c r="AU68" s="15">
        <v>1535594.39</v>
      </c>
      <c r="AV68" s="15">
        <v>2769250</v>
      </c>
      <c r="AW68" s="15">
        <v>43486082.530000001</v>
      </c>
      <c r="AX68" s="15">
        <v>3547905.39</v>
      </c>
      <c r="AY68" s="15">
        <v>3460814.09</v>
      </c>
      <c r="AZ68" s="15">
        <v>52206547.270000003</v>
      </c>
      <c r="BA68" s="15">
        <v>2895900.52</v>
      </c>
      <c r="BB68" s="15">
        <v>2307559.67</v>
      </c>
      <c r="BC68" s="15">
        <v>23509540.579999998</v>
      </c>
      <c r="BD68" s="15">
        <v>0</v>
      </c>
      <c r="BE68" s="15">
        <v>14227295.16</v>
      </c>
      <c r="BF68" s="15">
        <v>13240544</v>
      </c>
      <c r="BG68" s="15">
        <v>986751.16</v>
      </c>
      <c r="BH68" s="15">
        <v>27303981.490000002</v>
      </c>
      <c r="BI68" s="15">
        <v>19055670</v>
      </c>
      <c r="BJ68" s="15">
        <v>8248311.4900000002</v>
      </c>
      <c r="BK68" s="15">
        <v>6393146.2300000004</v>
      </c>
      <c r="BL68" s="15">
        <v>9035686.5700000003</v>
      </c>
      <c r="BM68" s="15">
        <v>12482404</v>
      </c>
      <c r="BN68" s="15">
        <v>486672.79</v>
      </c>
      <c r="BO68" s="15">
        <v>31061207.48</v>
      </c>
      <c r="BP68" s="15">
        <v>6519816.1200000001</v>
      </c>
      <c r="BQ68" s="15">
        <v>4067913.03</v>
      </c>
      <c r="BR68" s="15">
        <v>15483325.92</v>
      </c>
      <c r="BS68" s="15">
        <v>2843663.32</v>
      </c>
      <c r="BT68" s="15">
        <v>13714424.119999999</v>
      </c>
      <c r="BU68" s="15">
        <v>2076319.37</v>
      </c>
      <c r="BV68" s="15">
        <v>10017022.289999999</v>
      </c>
      <c r="BW68" s="15">
        <v>1148662.54</v>
      </c>
      <c r="BX68" s="15">
        <v>190070758.19</v>
      </c>
      <c r="BY68" s="15">
        <v>1385823.5</v>
      </c>
      <c r="BZ68" s="15">
        <v>761149.85</v>
      </c>
      <c r="CA68" s="15">
        <v>1294176.33</v>
      </c>
      <c r="CB68" s="15">
        <v>7302629.2000000002</v>
      </c>
      <c r="CC68" s="15">
        <v>22206276.059999999</v>
      </c>
      <c r="CD68" s="15">
        <v>3043958.21</v>
      </c>
      <c r="CE68" s="15">
        <v>545287606.59000003</v>
      </c>
      <c r="CF68" s="15">
        <v>55394276</v>
      </c>
      <c r="CG68" s="15">
        <v>2974712.59</v>
      </c>
      <c r="CH68" s="15">
        <v>29541819.690000001</v>
      </c>
      <c r="CI68" s="15">
        <v>4822435</v>
      </c>
      <c r="CJ68" s="15">
        <v>807154.56</v>
      </c>
      <c r="CK68" s="15">
        <v>656835</v>
      </c>
      <c r="CL68" s="15">
        <v>1221873.1200000001</v>
      </c>
      <c r="CM68" s="15">
        <v>6247491</v>
      </c>
      <c r="CN68" s="15">
        <v>24080191.300000001</v>
      </c>
      <c r="CO68" s="15">
        <v>3873558</v>
      </c>
      <c r="CP68" s="15"/>
      <c r="CQ68" s="15"/>
      <c r="CR68" s="15"/>
      <c r="CS68" s="15"/>
      <c r="CT68" s="15"/>
    </row>
    <row r="69" spans="1:98" x14ac:dyDescent="0.2">
      <c r="A69" s="1" t="s">
        <v>297</v>
      </c>
      <c r="B69" s="1"/>
      <c r="C69" s="1"/>
      <c r="D69" s="15">
        <v>394616.98</v>
      </c>
      <c r="E69" s="15">
        <v>7745475</v>
      </c>
      <c r="F69" s="15">
        <v>6223068</v>
      </c>
      <c r="G69" s="15">
        <v>3409616.7</v>
      </c>
      <c r="H69" s="15">
        <v>6970015.6099999994</v>
      </c>
      <c r="I69" s="15">
        <v>35855042.439999998</v>
      </c>
      <c r="J69" s="15">
        <v>1762213.43</v>
      </c>
      <c r="K69" s="15">
        <v>22662175</v>
      </c>
      <c r="L69" s="15">
        <v>2125487.65</v>
      </c>
      <c r="M69" s="15">
        <v>3749131.66</v>
      </c>
      <c r="N69" s="15">
        <v>167851.6</v>
      </c>
      <c r="O69" s="15">
        <v>5997290.96</v>
      </c>
      <c r="P69" s="15">
        <v>116479.63</v>
      </c>
      <c r="Q69" s="15">
        <v>188936.5</v>
      </c>
      <c r="R69" s="15">
        <v>66311.94</v>
      </c>
      <c r="S69" s="15">
        <v>1255712.29</v>
      </c>
      <c r="T69" s="15">
        <v>7229057</v>
      </c>
      <c r="U69" s="15">
        <v>698895.51</v>
      </c>
      <c r="V69" s="15">
        <v>33558215</v>
      </c>
      <c r="W69" s="15">
        <v>3637566.07</v>
      </c>
      <c r="X69" s="15">
        <v>445812.65</v>
      </c>
      <c r="Y69" s="15">
        <v>6844886.4100000001</v>
      </c>
      <c r="Z69" s="15">
        <v>7393049.1899999995</v>
      </c>
      <c r="AA69" s="15">
        <v>389798.72</v>
      </c>
      <c r="AB69" s="15">
        <v>118064.27</v>
      </c>
      <c r="AC69" s="15">
        <v>4849071.41</v>
      </c>
      <c r="AD69" s="15">
        <v>16732654.170000002</v>
      </c>
      <c r="AE69" s="15">
        <v>16343659.530000001</v>
      </c>
      <c r="AF69" s="15">
        <v>388994.64</v>
      </c>
      <c r="AG69" s="15">
        <v>2298752.09</v>
      </c>
      <c r="AH69" s="15">
        <v>13284128.33</v>
      </c>
      <c r="AI69" s="15">
        <v>4404277.63</v>
      </c>
      <c r="AJ69" s="15">
        <v>3557407</v>
      </c>
      <c r="AK69" s="15">
        <v>364886.71</v>
      </c>
      <c r="AL69" s="15">
        <v>50530630.349999994</v>
      </c>
      <c r="AM69" s="15">
        <v>101289.25</v>
      </c>
      <c r="AN69" s="15">
        <v>239605.58</v>
      </c>
      <c r="AO69" s="15">
        <v>42246670.620000005</v>
      </c>
      <c r="AP69" s="15">
        <v>138705878.47</v>
      </c>
      <c r="AQ69" s="15">
        <v>138604700</v>
      </c>
      <c r="AR69" s="15">
        <v>101178.47</v>
      </c>
      <c r="AS69" s="15">
        <v>121561850.97</v>
      </c>
      <c r="AT69" s="15">
        <v>4726764.51</v>
      </c>
      <c r="AU69" s="15">
        <v>1012930.14</v>
      </c>
      <c r="AV69" s="15">
        <v>4814202</v>
      </c>
      <c r="AW69" s="15">
        <v>45315603.079999998</v>
      </c>
      <c r="AX69" s="15">
        <v>1341837.01</v>
      </c>
      <c r="AY69" s="15">
        <v>1277259.06</v>
      </c>
      <c r="AZ69" s="15">
        <v>22849699.899999999</v>
      </c>
      <c r="BA69" s="15">
        <v>1597086.78</v>
      </c>
      <c r="BB69" s="15">
        <v>1025661.84</v>
      </c>
      <c r="BC69" s="15">
        <v>11189425.140000001</v>
      </c>
      <c r="BD69" s="15">
        <v>0</v>
      </c>
      <c r="BE69" s="15">
        <v>10466574.91</v>
      </c>
      <c r="BF69" s="15">
        <v>8906711</v>
      </c>
      <c r="BG69" s="15">
        <v>1559863.91</v>
      </c>
      <c r="BH69" s="15">
        <v>8629765.4399999995</v>
      </c>
      <c r="BI69" s="15">
        <v>6293570</v>
      </c>
      <c r="BJ69" s="15">
        <v>2336195.44</v>
      </c>
      <c r="BK69" s="15">
        <v>2657160.96</v>
      </c>
      <c r="BL69" s="15">
        <v>5160191.4000000004</v>
      </c>
      <c r="BM69" s="15">
        <v>11864376.93</v>
      </c>
      <c r="BN69" s="15">
        <v>696370.55</v>
      </c>
      <c r="BO69" s="15">
        <v>9610914.9100000001</v>
      </c>
      <c r="BP69" s="15">
        <v>3612258.17</v>
      </c>
      <c r="BQ69" s="15">
        <v>4178490.98</v>
      </c>
      <c r="BR69" s="15">
        <v>8130094.6100000003</v>
      </c>
      <c r="BS69" s="15">
        <v>1376306.22</v>
      </c>
      <c r="BT69" s="15">
        <v>5886128.2299999995</v>
      </c>
      <c r="BU69" s="15">
        <v>1720356.59</v>
      </c>
      <c r="BV69" s="15">
        <v>15122061.84</v>
      </c>
      <c r="BW69" s="15">
        <v>372524.07</v>
      </c>
      <c r="BX69" s="15">
        <v>87101689.439999998</v>
      </c>
      <c r="BY69" s="15">
        <v>1957545.3</v>
      </c>
      <c r="BZ69" s="15">
        <v>476764.6</v>
      </c>
      <c r="CA69" s="15">
        <v>326901.51</v>
      </c>
      <c r="CB69" s="15">
        <v>5766137.5</v>
      </c>
      <c r="CC69" s="15">
        <v>22398891.789999999</v>
      </c>
      <c r="CD69" s="15">
        <v>1139608.7</v>
      </c>
      <c r="CE69" s="15">
        <v>167443175.38999999</v>
      </c>
      <c r="CF69" s="15">
        <v>34113696</v>
      </c>
      <c r="CG69" s="15">
        <v>998615.48</v>
      </c>
      <c r="CH69" s="15">
        <v>24425890.949999999</v>
      </c>
      <c r="CI69" s="15">
        <v>2475006</v>
      </c>
      <c r="CJ69" s="15">
        <v>984451.33</v>
      </c>
      <c r="CK69" s="15">
        <v>412830</v>
      </c>
      <c r="CL69" s="15">
        <v>406700.9</v>
      </c>
      <c r="CM69" s="15">
        <v>5029079</v>
      </c>
      <c r="CN69" s="15">
        <v>21527854.260000002</v>
      </c>
      <c r="CO69" s="15">
        <v>4753891</v>
      </c>
      <c r="CP69" s="15"/>
      <c r="CQ69" s="15"/>
      <c r="CR69" s="15"/>
      <c r="CS69" s="15"/>
      <c r="CT69" s="15"/>
    </row>
    <row r="70" spans="1:98" x14ac:dyDescent="0.2">
      <c r="A70" s="1" t="s">
        <v>298</v>
      </c>
      <c r="B70" s="1"/>
      <c r="C70" s="1"/>
      <c r="D70" s="15">
        <v>297289.78999999998</v>
      </c>
      <c r="E70" s="15">
        <v>0</v>
      </c>
      <c r="F70" s="15">
        <v>4049962</v>
      </c>
      <c r="G70" s="15">
        <v>227732.56</v>
      </c>
      <c r="H70" s="15">
        <v>0</v>
      </c>
      <c r="I70" s="15">
        <v>7127585.2800000003</v>
      </c>
      <c r="J70" s="15">
        <v>0</v>
      </c>
      <c r="K70" s="15">
        <v>0</v>
      </c>
      <c r="L70" s="15">
        <v>374497.77</v>
      </c>
      <c r="M70" s="15">
        <v>1020233.9</v>
      </c>
      <c r="N70" s="15">
        <v>0</v>
      </c>
      <c r="O70" s="15">
        <v>3175420.27</v>
      </c>
      <c r="P70" s="15">
        <v>0</v>
      </c>
      <c r="Q70" s="15">
        <v>0</v>
      </c>
      <c r="R70" s="15">
        <v>0</v>
      </c>
      <c r="S70" s="15">
        <v>791546.86</v>
      </c>
      <c r="T70" s="15">
        <v>0</v>
      </c>
      <c r="U70" s="15">
        <v>187053.11</v>
      </c>
      <c r="V70" s="15">
        <v>0</v>
      </c>
      <c r="W70" s="15">
        <v>0</v>
      </c>
      <c r="X70" s="15">
        <v>0</v>
      </c>
      <c r="Y70" s="15">
        <v>0</v>
      </c>
      <c r="Z70" s="15">
        <v>208156.75</v>
      </c>
      <c r="AA70" s="15">
        <v>261145.93</v>
      </c>
      <c r="AB70" s="15">
        <v>0</v>
      </c>
      <c r="AC70" s="15">
        <v>667551.05000000005</v>
      </c>
      <c r="AD70" s="15">
        <v>0</v>
      </c>
      <c r="AE70" s="15">
        <v>0</v>
      </c>
      <c r="AF70" s="15">
        <v>0</v>
      </c>
      <c r="AG70" s="15">
        <v>679558.66</v>
      </c>
      <c r="AH70" s="15">
        <v>0</v>
      </c>
      <c r="AI70" s="15">
        <v>1453273.95</v>
      </c>
      <c r="AJ70" s="15">
        <v>0</v>
      </c>
      <c r="AK70" s="15">
        <v>201569.97</v>
      </c>
      <c r="AL70" s="15">
        <v>23512923.449999999</v>
      </c>
      <c r="AM70" s="15">
        <v>0</v>
      </c>
      <c r="AN70" s="15">
        <v>822675.49</v>
      </c>
      <c r="AO70" s="15">
        <v>0</v>
      </c>
      <c r="AP70" s="15">
        <v>94029800</v>
      </c>
      <c r="AQ70" s="15">
        <v>94029800</v>
      </c>
      <c r="AR70" s="15">
        <v>0</v>
      </c>
      <c r="AS70" s="15">
        <v>45576962.979999997</v>
      </c>
      <c r="AT70" s="15">
        <v>564325.77</v>
      </c>
      <c r="AU70" s="15">
        <v>269984.68</v>
      </c>
      <c r="AV70" s="15">
        <v>244993</v>
      </c>
      <c r="AW70" s="15">
        <v>9041563.9900000002</v>
      </c>
      <c r="AX70" s="15">
        <v>507818.14</v>
      </c>
      <c r="AY70" s="15">
        <v>110778.17</v>
      </c>
      <c r="AZ70" s="15">
        <v>11222473.810000001</v>
      </c>
      <c r="BA70" s="15">
        <v>91365.19</v>
      </c>
      <c r="BB70" s="15">
        <v>0</v>
      </c>
      <c r="BC70" s="15">
        <v>0</v>
      </c>
      <c r="BD70" s="15">
        <v>0</v>
      </c>
      <c r="BE70" s="15">
        <v>660363.15</v>
      </c>
      <c r="BF70" s="15">
        <v>390126</v>
      </c>
      <c r="BG70" s="15">
        <v>270237.15000000002</v>
      </c>
      <c r="BH70" s="15">
        <v>5873651.5899999999</v>
      </c>
      <c r="BI70" s="15">
        <v>5428425</v>
      </c>
      <c r="BJ70" s="15">
        <v>445226.59</v>
      </c>
      <c r="BK70" s="15">
        <v>867343.68</v>
      </c>
      <c r="BL70" s="15">
        <v>1953965.22</v>
      </c>
      <c r="BM70" s="15">
        <v>1564994.12</v>
      </c>
      <c r="BN70" s="15">
        <v>0</v>
      </c>
      <c r="BO70" s="15">
        <v>0</v>
      </c>
      <c r="BP70" s="15">
        <v>2437170.67</v>
      </c>
      <c r="BQ70" s="15">
        <v>1194901.07</v>
      </c>
      <c r="BR70" s="15">
        <v>117387.88</v>
      </c>
      <c r="BS70" s="15">
        <v>0</v>
      </c>
      <c r="BT70" s="15">
        <v>0</v>
      </c>
      <c r="BU70" s="15">
        <v>0</v>
      </c>
      <c r="BV70" s="15">
        <v>0</v>
      </c>
      <c r="BW70" s="15">
        <v>78381.789999999994</v>
      </c>
      <c r="BX70" s="15">
        <v>3171325.56</v>
      </c>
      <c r="BY70" s="15">
        <v>0</v>
      </c>
      <c r="BZ70" s="15">
        <v>0</v>
      </c>
      <c r="CA70" s="15">
        <v>0</v>
      </c>
      <c r="CB70" s="15">
        <v>2385249.7799999998</v>
      </c>
      <c r="CC70" s="15">
        <v>0</v>
      </c>
      <c r="CD70" s="15">
        <v>0</v>
      </c>
      <c r="CE70" s="15">
        <v>102982833.63</v>
      </c>
      <c r="CF70" s="15">
        <v>488213</v>
      </c>
      <c r="CG70" s="15">
        <v>982606.71</v>
      </c>
      <c r="CH70" s="15">
        <v>0</v>
      </c>
      <c r="CI70" s="15">
        <v>1746458</v>
      </c>
      <c r="CJ70" s="15">
        <v>0</v>
      </c>
      <c r="CK70" s="15">
        <v>0</v>
      </c>
      <c r="CL70" s="15">
        <v>0</v>
      </c>
      <c r="CM70" s="15">
        <v>0</v>
      </c>
      <c r="CN70" s="15">
        <v>5468348.71</v>
      </c>
      <c r="CO70" s="15">
        <v>448482.56</v>
      </c>
      <c r="CP70" s="15"/>
      <c r="CQ70" s="15"/>
      <c r="CR70" s="15"/>
      <c r="CS70" s="15"/>
      <c r="CT70" s="15"/>
    </row>
    <row r="71" spans="1:98" x14ac:dyDescent="0.2">
      <c r="A71" s="1" t="s">
        <v>299</v>
      </c>
      <c r="B71" s="1"/>
      <c r="C71" s="1"/>
      <c r="D71" s="15">
        <v>571498.17000000004</v>
      </c>
      <c r="E71" s="15">
        <v>6890823</v>
      </c>
      <c r="F71" s="15">
        <v>5583363</v>
      </c>
      <c r="G71" s="15">
        <v>1533309.14</v>
      </c>
      <c r="H71" s="15">
        <v>2389022.48</v>
      </c>
      <c r="I71" s="15">
        <v>6257602.9199999999</v>
      </c>
      <c r="J71" s="15">
        <v>1279564.57</v>
      </c>
      <c r="K71" s="15">
        <v>4926767</v>
      </c>
      <c r="L71" s="15">
        <v>4670980.21</v>
      </c>
      <c r="M71" s="15">
        <v>1321213.6100000001</v>
      </c>
      <c r="N71" s="15">
        <v>0</v>
      </c>
      <c r="O71" s="15">
        <v>2705872.74</v>
      </c>
      <c r="P71" s="15">
        <v>19841.57</v>
      </c>
      <c r="Q71" s="15">
        <v>28402.5</v>
      </c>
      <c r="R71" s="15">
        <v>35393.15</v>
      </c>
      <c r="S71" s="15">
        <v>1956276.25</v>
      </c>
      <c r="T71" s="15">
        <v>1488252</v>
      </c>
      <c r="U71" s="15">
        <v>260225.21</v>
      </c>
      <c r="V71" s="15">
        <v>21206747</v>
      </c>
      <c r="W71" s="15">
        <v>104519.29</v>
      </c>
      <c r="X71" s="15">
        <v>682708.95</v>
      </c>
      <c r="Y71" s="15">
        <v>52142.080000000002</v>
      </c>
      <c r="Z71" s="15">
        <v>3265212.02</v>
      </c>
      <c r="AA71" s="15">
        <v>900098.51</v>
      </c>
      <c r="AB71" s="15">
        <v>18169.419999999998</v>
      </c>
      <c r="AC71" s="15">
        <v>7105622.3200000003</v>
      </c>
      <c r="AD71" s="15">
        <v>7258316.1799999997</v>
      </c>
      <c r="AE71" s="15">
        <v>6733985.0800000001</v>
      </c>
      <c r="AF71" s="15">
        <v>524331.1</v>
      </c>
      <c r="AG71" s="15">
        <v>1099816.7</v>
      </c>
      <c r="AH71" s="15">
        <v>5866463.75</v>
      </c>
      <c r="AI71" s="15">
        <v>1787540.29</v>
      </c>
      <c r="AJ71" s="15">
        <v>2227453</v>
      </c>
      <c r="AK71" s="15">
        <v>579619.54</v>
      </c>
      <c r="AL71" s="15">
        <v>28453905.129999999</v>
      </c>
      <c r="AM71" s="15">
        <v>3245.64</v>
      </c>
      <c r="AN71" s="15">
        <v>214033.3</v>
      </c>
      <c r="AO71" s="15">
        <v>11865578.560000001</v>
      </c>
      <c r="AP71" s="15">
        <v>291873803.48000002</v>
      </c>
      <c r="AQ71" s="15">
        <v>291866200</v>
      </c>
      <c r="AR71" s="15">
        <v>7603.48</v>
      </c>
      <c r="AS71" s="15">
        <v>35500763.939999998</v>
      </c>
      <c r="AT71" s="15">
        <v>707698.12</v>
      </c>
      <c r="AU71" s="15">
        <v>533153.98</v>
      </c>
      <c r="AV71" s="15">
        <v>693850</v>
      </c>
      <c r="AW71" s="15">
        <v>9999258.2999999989</v>
      </c>
      <c r="AX71" s="15">
        <v>509215.37</v>
      </c>
      <c r="AY71" s="15">
        <v>1313937.4099999999</v>
      </c>
      <c r="AZ71" s="15">
        <v>10645854.399999999</v>
      </c>
      <c r="BA71" s="15">
        <v>1157440.71</v>
      </c>
      <c r="BB71" s="15">
        <v>1325302.98</v>
      </c>
      <c r="BC71" s="15">
        <v>2771516.45</v>
      </c>
      <c r="BD71" s="15">
        <v>0</v>
      </c>
      <c r="BE71" s="15">
        <v>4127386.87</v>
      </c>
      <c r="BF71" s="15">
        <v>3672121</v>
      </c>
      <c r="BG71" s="15">
        <v>455265.87</v>
      </c>
      <c r="BH71" s="15">
        <v>6951369.6699999999</v>
      </c>
      <c r="BI71" s="15">
        <v>5210764</v>
      </c>
      <c r="BJ71" s="15">
        <v>1740605.67</v>
      </c>
      <c r="BK71" s="15">
        <v>1557765.54</v>
      </c>
      <c r="BL71" s="15">
        <v>3724043.1</v>
      </c>
      <c r="BM71" s="15">
        <v>3195382.17</v>
      </c>
      <c r="BN71" s="15">
        <v>347238.63</v>
      </c>
      <c r="BO71" s="15">
        <v>2926479.24</v>
      </c>
      <c r="BP71" s="15">
        <v>1293868.47</v>
      </c>
      <c r="BQ71" s="15">
        <v>2666397.2400000002</v>
      </c>
      <c r="BR71" s="15">
        <v>5074849.6399999997</v>
      </c>
      <c r="BS71" s="15">
        <v>1891021.37</v>
      </c>
      <c r="BT71" s="15">
        <v>0</v>
      </c>
      <c r="BU71" s="15">
        <v>0</v>
      </c>
      <c r="BV71" s="15">
        <v>82385.13</v>
      </c>
      <c r="BW71" s="15">
        <v>130630</v>
      </c>
      <c r="BX71" s="15">
        <v>19905628.649999999</v>
      </c>
      <c r="BY71" s="15">
        <v>857547.93</v>
      </c>
      <c r="BZ71" s="15">
        <v>103452.94</v>
      </c>
      <c r="CA71" s="15">
        <v>566952.46</v>
      </c>
      <c r="CB71" s="15">
        <v>0</v>
      </c>
      <c r="CC71" s="15">
        <v>8738324.0299999993</v>
      </c>
      <c r="CD71" s="15">
        <v>0</v>
      </c>
      <c r="CE71" s="15">
        <v>136400421.28999999</v>
      </c>
      <c r="CF71" s="15">
        <v>5071581</v>
      </c>
      <c r="CG71" s="15">
        <v>0</v>
      </c>
      <c r="CH71" s="15">
        <v>8424935.379999999</v>
      </c>
      <c r="CI71" s="15">
        <v>2197768</v>
      </c>
      <c r="CJ71" s="15">
        <v>691794.86</v>
      </c>
      <c r="CK71" s="15">
        <v>368249</v>
      </c>
      <c r="CL71" s="15">
        <v>105758.12</v>
      </c>
      <c r="CM71" s="15">
        <v>0</v>
      </c>
      <c r="CN71" s="15">
        <v>985116.69</v>
      </c>
      <c r="CO71" s="15">
        <v>1745247.9</v>
      </c>
      <c r="CP71" s="15"/>
      <c r="CQ71" s="15"/>
      <c r="CR71" s="15"/>
      <c r="CS71" s="15"/>
      <c r="CT71" s="15"/>
    </row>
    <row r="72" spans="1:98" x14ac:dyDescent="0.2">
      <c r="A72" s="1" t="s">
        <v>300</v>
      </c>
      <c r="B72" s="1"/>
      <c r="C72" s="1"/>
      <c r="D72" s="15">
        <v>218896.24</v>
      </c>
      <c r="E72" s="15">
        <v>7275531</v>
      </c>
      <c r="F72" s="15">
        <v>6848845</v>
      </c>
      <c r="G72" s="15">
        <v>711098.57</v>
      </c>
      <c r="H72" s="15">
        <v>0</v>
      </c>
      <c r="I72" s="15">
        <v>4789357.33</v>
      </c>
      <c r="J72" s="15">
        <v>53588.1</v>
      </c>
      <c r="K72" s="15">
        <v>1281522</v>
      </c>
      <c r="L72" s="15">
        <v>6447305.790000001</v>
      </c>
      <c r="M72" s="15">
        <v>235656.31</v>
      </c>
      <c r="N72" s="15">
        <v>0</v>
      </c>
      <c r="O72" s="15">
        <v>366375.15</v>
      </c>
      <c r="P72" s="15">
        <v>12159.61</v>
      </c>
      <c r="Q72" s="15">
        <v>27757.89</v>
      </c>
      <c r="R72" s="15">
        <v>2125.61</v>
      </c>
      <c r="S72" s="15">
        <v>339157.27</v>
      </c>
      <c r="T72" s="15">
        <v>9847</v>
      </c>
      <c r="U72" s="15">
        <v>306602.11</v>
      </c>
      <c r="V72" s="15">
        <v>7430002</v>
      </c>
      <c r="W72" s="15">
        <v>317525.8</v>
      </c>
      <c r="X72" s="15">
        <v>166877.74</v>
      </c>
      <c r="Y72" s="15">
        <v>166801.44</v>
      </c>
      <c r="Z72" s="15">
        <v>1184404.77</v>
      </c>
      <c r="AA72" s="15">
        <v>31934.46</v>
      </c>
      <c r="AB72" s="15">
        <v>45977.02</v>
      </c>
      <c r="AC72" s="15">
        <v>5361618.26</v>
      </c>
      <c r="AD72" s="15">
        <v>1989998.3</v>
      </c>
      <c r="AE72" s="15">
        <v>1500808.36</v>
      </c>
      <c r="AF72" s="15">
        <v>489189.94</v>
      </c>
      <c r="AG72" s="15">
        <v>666874.72</v>
      </c>
      <c r="AH72" s="15">
        <v>1110903.77</v>
      </c>
      <c r="AI72" s="15">
        <v>1280795.3400000001</v>
      </c>
      <c r="AJ72" s="15">
        <v>1442107</v>
      </c>
      <c r="AK72" s="15">
        <v>134503.95000000001</v>
      </c>
      <c r="AL72" s="15">
        <v>11038277.51</v>
      </c>
      <c r="AM72" s="15">
        <v>48216.72</v>
      </c>
      <c r="AN72" s="15">
        <v>52585.06</v>
      </c>
      <c r="AO72" s="15">
        <v>3716530.59</v>
      </c>
      <c r="AP72" s="15">
        <v>196911750.62</v>
      </c>
      <c r="AQ72" s="15">
        <v>196875300</v>
      </c>
      <c r="AR72" s="15">
        <v>36450.620000000003</v>
      </c>
      <c r="AS72" s="15">
        <v>65097357.379999995</v>
      </c>
      <c r="AT72" s="15">
        <v>1200884.78</v>
      </c>
      <c r="AU72" s="15">
        <v>23839.56</v>
      </c>
      <c r="AV72" s="15">
        <v>804652</v>
      </c>
      <c r="AW72" s="15">
        <v>4290454.75</v>
      </c>
      <c r="AX72" s="15">
        <v>429360.91</v>
      </c>
      <c r="AY72" s="15">
        <v>398189.76</v>
      </c>
      <c r="AZ72" s="15">
        <v>12489270.699999999</v>
      </c>
      <c r="BA72" s="15">
        <v>46102.99</v>
      </c>
      <c r="BB72" s="15">
        <v>507873.84</v>
      </c>
      <c r="BC72" s="15">
        <v>1599354.11</v>
      </c>
      <c r="BD72" s="15">
        <v>0</v>
      </c>
      <c r="BE72" s="15">
        <v>1703034.28</v>
      </c>
      <c r="BF72" s="15">
        <v>1530707</v>
      </c>
      <c r="BG72" s="15">
        <v>172327.28</v>
      </c>
      <c r="BH72" s="15">
        <v>3818758.42</v>
      </c>
      <c r="BI72" s="15">
        <v>2754155</v>
      </c>
      <c r="BJ72" s="15">
        <v>1064603.42</v>
      </c>
      <c r="BK72" s="15">
        <v>1096751.77</v>
      </c>
      <c r="BL72" s="15">
        <v>1267227.52</v>
      </c>
      <c r="BM72" s="15">
        <v>1317060.0900000001</v>
      </c>
      <c r="BN72" s="15">
        <v>167139.75</v>
      </c>
      <c r="BO72" s="15">
        <v>4271947.88</v>
      </c>
      <c r="BP72" s="15">
        <v>531201.64</v>
      </c>
      <c r="BQ72" s="15">
        <v>1190726.1599999999</v>
      </c>
      <c r="BR72" s="15">
        <v>2062969.81</v>
      </c>
      <c r="BS72" s="15">
        <v>284052.78999999998</v>
      </c>
      <c r="BT72" s="15">
        <v>15435.75</v>
      </c>
      <c r="BU72" s="15">
        <v>0</v>
      </c>
      <c r="BV72" s="15">
        <v>57746.6</v>
      </c>
      <c r="BW72" s="15">
        <v>153073.15</v>
      </c>
      <c r="BX72" s="15">
        <v>12371891.9</v>
      </c>
      <c r="BY72" s="15">
        <v>81984.02</v>
      </c>
      <c r="BZ72" s="15">
        <v>104102.57</v>
      </c>
      <c r="CA72" s="15">
        <v>20944.240000000002</v>
      </c>
      <c r="CB72" s="15">
        <v>0</v>
      </c>
      <c r="CC72" s="15">
        <v>3002657.87</v>
      </c>
      <c r="CD72" s="15">
        <v>0</v>
      </c>
      <c r="CE72" s="15">
        <v>147114359.55000001</v>
      </c>
      <c r="CF72" s="15">
        <v>2279983</v>
      </c>
      <c r="CG72" s="15">
        <v>0</v>
      </c>
      <c r="CH72" s="15">
        <v>5096431.9800000004</v>
      </c>
      <c r="CI72" s="15">
        <v>832560</v>
      </c>
      <c r="CJ72" s="15">
        <v>345482.79</v>
      </c>
      <c r="CK72" s="15">
        <v>90921</v>
      </c>
      <c r="CL72" s="15">
        <v>137433.31</v>
      </c>
      <c r="CM72" s="15">
        <v>267519</v>
      </c>
      <c r="CN72" s="15">
        <v>1945577.89</v>
      </c>
      <c r="CO72" s="15">
        <v>1482930.97</v>
      </c>
      <c r="CP72" s="15"/>
      <c r="CQ72" s="15"/>
      <c r="CR72" s="15"/>
      <c r="CS72" s="15"/>
      <c r="CT72" s="15"/>
    </row>
    <row r="73" spans="1:98" x14ac:dyDescent="0.2">
      <c r="A73" s="1" t="s">
        <v>301</v>
      </c>
      <c r="B73" s="1"/>
      <c r="C73" s="1"/>
      <c r="D73" s="15">
        <v>0</v>
      </c>
      <c r="E73" s="15">
        <v>0</v>
      </c>
      <c r="F73" s="15">
        <v>255</v>
      </c>
      <c r="G73" s="15">
        <v>0</v>
      </c>
      <c r="H73" s="15">
        <v>-27583.94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4148.78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184731.53</v>
      </c>
      <c r="X73" s="15">
        <v>0</v>
      </c>
      <c r="Y73" s="15">
        <v>0</v>
      </c>
      <c r="Z73" s="15">
        <v>-9.9999999802093953E-3</v>
      </c>
      <c r="AA73" s="15">
        <v>0</v>
      </c>
      <c r="AB73" s="15">
        <v>0</v>
      </c>
      <c r="AC73" s="15">
        <v>0</v>
      </c>
      <c r="AD73" s="15">
        <v>-730667.33</v>
      </c>
      <c r="AE73" s="15">
        <v>-730667.33</v>
      </c>
      <c r="AF73" s="15">
        <v>0</v>
      </c>
      <c r="AG73" s="15">
        <v>0</v>
      </c>
      <c r="AH73" s="15">
        <v>0</v>
      </c>
      <c r="AI73" s="15">
        <v>-1.9999999996798579E-2</v>
      </c>
      <c r="AJ73" s="15">
        <v>0</v>
      </c>
      <c r="AK73" s="15">
        <v>-13196.75</v>
      </c>
      <c r="AL73" s="15">
        <v>0</v>
      </c>
      <c r="AM73" s="15">
        <v>-160.29</v>
      </c>
      <c r="AN73" s="15">
        <v>0</v>
      </c>
      <c r="AO73" s="15">
        <v>0</v>
      </c>
      <c r="AP73" s="15">
        <v>6403915.4400000004</v>
      </c>
      <c r="AQ73" s="15">
        <v>6400000</v>
      </c>
      <c r="AR73" s="15">
        <v>3915.44</v>
      </c>
      <c r="AS73" s="15">
        <v>0</v>
      </c>
      <c r="AT73" s="15">
        <v>0</v>
      </c>
      <c r="AU73" s="15">
        <v>-111270.44</v>
      </c>
      <c r="AV73" s="15">
        <v>-9586</v>
      </c>
      <c r="AW73" s="15">
        <v>269.12999999988824</v>
      </c>
      <c r="AX73" s="15">
        <v>0</v>
      </c>
      <c r="AY73" s="15">
        <v>9.9999999983992893E-3</v>
      </c>
      <c r="AZ73" s="15">
        <v>-172154.07</v>
      </c>
      <c r="BA73" s="15">
        <v>0</v>
      </c>
      <c r="BB73" s="15">
        <v>92.460000000000946</v>
      </c>
      <c r="BC73" s="15">
        <v>0</v>
      </c>
      <c r="BD73" s="15">
        <v>0</v>
      </c>
      <c r="BE73" s="15">
        <v>1483.5</v>
      </c>
      <c r="BF73" s="15">
        <v>0</v>
      </c>
      <c r="BG73" s="15">
        <v>1483.5</v>
      </c>
      <c r="BH73" s="15">
        <v>-679313</v>
      </c>
      <c r="BI73" s="15">
        <v>-679313</v>
      </c>
      <c r="BJ73" s="15">
        <v>0</v>
      </c>
      <c r="BK73" s="15">
        <v>0</v>
      </c>
      <c r="BL73" s="15">
        <v>7068</v>
      </c>
      <c r="BM73" s="15">
        <v>0</v>
      </c>
      <c r="BN73" s="15">
        <v>34825.550000000003</v>
      </c>
      <c r="BO73" s="15">
        <v>0</v>
      </c>
      <c r="BP73" s="15">
        <v>0</v>
      </c>
      <c r="BQ73" s="15">
        <v>50</v>
      </c>
      <c r="BR73" s="15">
        <v>42473.470000000088</v>
      </c>
      <c r="BS73" s="15">
        <v>0</v>
      </c>
      <c r="BT73" s="15">
        <v>-11.079999999987194</v>
      </c>
      <c r="BU73" s="15">
        <v>0</v>
      </c>
      <c r="BV73" s="15">
        <v>0</v>
      </c>
      <c r="BW73" s="15">
        <v>-142892.18</v>
      </c>
      <c r="BX73" s="15">
        <v>0</v>
      </c>
      <c r="BY73" s="15">
        <v>0</v>
      </c>
      <c r="BZ73" s="15">
        <v>0</v>
      </c>
      <c r="CA73" s="15">
        <v>0</v>
      </c>
      <c r="CB73" s="15">
        <v>-194915.96</v>
      </c>
      <c r="CC73" s="15">
        <v>0</v>
      </c>
      <c r="CD73" s="15">
        <v>-85220</v>
      </c>
      <c r="CE73" s="15">
        <v>0</v>
      </c>
      <c r="CF73" s="15">
        <v>-126812</v>
      </c>
      <c r="CG73" s="15">
        <v>0</v>
      </c>
      <c r="CH73" s="15">
        <v>0</v>
      </c>
      <c r="CI73" s="15">
        <v>-446847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/>
      <c r="CQ73" s="15"/>
      <c r="CR73" s="15"/>
      <c r="CS73" s="15"/>
      <c r="CT73" s="15"/>
    </row>
    <row r="74" spans="1:98" x14ac:dyDescent="0.2">
      <c r="A74" s="1" t="s">
        <v>302</v>
      </c>
      <c r="B74" s="1"/>
      <c r="C74" s="1"/>
      <c r="D74" s="15">
        <v>0</v>
      </c>
      <c r="E74" s="15">
        <v>3319902</v>
      </c>
      <c r="F74" s="15">
        <v>1641137</v>
      </c>
      <c r="G74" s="15">
        <v>41000</v>
      </c>
      <c r="H74" s="15">
        <v>547972.38</v>
      </c>
      <c r="I74" s="15">
        <v>2653527.96</v>
      </c>
      <c r="J74" s="15">
        <v>1285482.5</v>
      </c>
      <c r="K74" s="15">
        <v>776087</v>
      </c>
      <c r="L74" s="15">
        <v>613980.89</v>
      </c>
      <c r="M74" s="15">
        <v>173024.74</v>
      </c>
      <c r="N74" s="15">
        <v>0</v>
      </c>
      <c r="O74" s="15">
        <v>2357109.27</v>
      </c>
      <c r="P74" s="15">
        <v>0</v>
      </c>
      <c r="Q74" s="15">
        <v>0</v>
      </c>
      <c r="R74" s="15">
        <v>25116.29</v>
      </c>
      <c r="S74" s="15">
        <v>0</v>
      </c>
      <c r="T74" s="15">
        <v>0</v>
      </c>
      <c r="U74" s="15">
        <v>158241.82</v>
      </c>
      <c r="V74" s="15">
        <v>13692167</v>
      </c>
      <c r="W74" s="15">
        <v>0</v>
      </c>
      <c r="X74" s="15">
        <v>0</v>
      </c>
      <c r="Y74" s="15">
        <v>0</v>
      </c>
      <c r="Z74" s="15">
        <v>410967.07</v>
      </c>
      <c r="AA74" s="15">
        <v>8869.19</v>
      </c>
      <c r="AB74" s="15">
        <v>0</v>
      </c>
      <c r="AC74" s="15">
        <v>2150995.9900000002</v>
      </c>
      <c r="AD74" s="15">
        <v>1245223.47</v>
      </c>
      <c r="AE74" s="15">
        <v>1245223.47</v>
      </c>
      <c r="AF74" s="15">
        <v>0</v>
      </c>
      <c r="AG74" s="15">
        <v>0</v>
      </c>
      <c r="AH74" s="15">
        <v>314981.98</v>
      </c>
      <c r="AI74" s="15">
        <v>0</v>
      </c>
      <c r="AJ74" s="15">
        <v>1298734</v>
      </c>
      <c r="AK74" s="15">
        <v>0</v>
      </c>
      <c r="AL74" s="15">
        <v>3495389.36</v>
      </c>
      <c r="AM74" s="15">
        <v>0</v>
      </c>
      <c r="AN74" s="15">
        <v>0</v>
      </c>
      <c r="AO74" s="15">
        <v>4054722.48</v>
      </c>
      <c r="AP74" s="15">
        <v>22063300</v>
      </c>
      <c r="AQ74" s="15">
        <v>22063300</v>
      </c>
      <c r="AR74" s="15">
        <v>0</v>
      </c>
      <c r="AS74" s="15">
        <v>11454289.99</v>
      </c>
      <c r="AT74" s="15">
        <v>1049406.3600000001</v>
      </c>
      <c r="AU74" s="15">
        <v>0</v>
      </c>
      <c r="AV74" s="15">
        <v>1526189</v>
      </c>
      <c r="AW74" s="15">
        <v>1778633.45</v>
      </c>
      <c r="AX74" s="15">
        <v>28619.05</v>
      </c>
      <c r="AY74" s="15">
        <v>0</v>
      </c>
      <c r="AZ74" s="15">
        <v>4443356.37</v>
      </c>
      <c r="BA74" s="15">
        <v>0</v>
      </c>
      <c r="BB74" s="15">
        <v>315045.59000000003</v>
      </c>
      <c r="BC74" s="15">
        <v>41545</v>
      </c>
      <c r="BD74" s="15">
        <v>0</v>
      </c>
      <c r="BE74" s="15">
        <v>734556</v>
      </c>
      <c r="BF74" s="15">
        <v>734556</v>
      </c>
      <c r="BG74" s="15">
        <v>0</v>
      </c>
      <c r="BH74" s="15">
        <v>271997</v>
      </c>
      <c r="BI74" s="15">
        <v>128961</v>
      </c>
      <c r="BJ74" s="15">
        <v>143036</v>
      </c>
      <c r="BK74" s="15">
        <v>302742.53000000003</v>
      </c>
      <c r="BL74" s="15">
        <v>634366.57999999996</v>
      </c>
      <c r="BM74" s="15">
        <v>1753563.42</v>
      </c>
      <c r="BN74" s="15">
        <v>0</v>
      </c>
      <c r="BO74" s="15">
        <v>15619126.77</v>
      </c>
      <c r="BP74" s="15">
        <v>0</v>
      </c>
      <c r="BQ74" s="15">
        <v>1925183.72</v>
      </c>
      <c r="BR74" s="15">
        <v>1001354.36</v>
      </c>
      <c r="BS74" s="15">
        <v>818321.28</v>
      </c>
      <c r="BT74" s="15">
        <v>3821688.24</v>
      </c>
      <c r="BU74" s="15">
        <v>0</v>
      </c>
      <c r="BV74" s="15">
        <v>1619302.92</v>
      </c>
      <c r="BW74" s="15">
        <v>21275.49</v>
      </c>
      <c r="BX74" s="15">
        <v>12877613.630000001</v>
      </c>
      <c r="BY74" s="15">
        <v>0</v>
      </c>
      <c r="BZ74" s="15">
        <v>0</v>
      </c>
      <c r="CA74" s="15">
        <v>0</v>
      </c>
      <c r="CB74" s="15">
        <v>43592.36</v>
      </c>
      <c r="CC74" s="15">
        <v>575303.76</v>
      </c>
      <c r="CD74" s="15">
        <v>0</v>
      </c>
      <c r="CE74" s="15">
        <v>56573404.560000002</v>
      </c>
      <c r="CF74" s="15">
        <v>4344540</v>
      </c>
      <c r="CG74" s="15">
        <v>0</v>
      </c>
      <c r="CH74" s="15">
        <v>2172843.42</v>
      </c>
      <c r="CI74" s="15">
        <v>928569</v>
      </c>
      <c r="CJ74" s="15">
        <v>204834.74</v>
      </c>
      <c r="CK74" s="15">
        <v>0</v>
      </c>
      <c r="CL74" s="15">
        <v>0</v>
      </c>
      <c r="CM74" s="15">
        <v>258631</v>
      </c>
      <c r="CN74" s="15">
        <v>1971865</v>
      </c>
      <c r="CO74" s="15">
        <v>169335.24</v>
      </c>
      <c r="CP74" s="15"/>
      <c r="CQ74" s="15"/>
      <c r="CR74" s="15"/>
      <c r="CS74" s="15"/>
      <c r="CT74" s="15"/>
    </row>
    <row r="75" spans="1:98" x14ac:dyDescent="0.2">
      <c r="A75" s="1" t="s">
        <v>303</v>
      </c>
      <c r="B75" s="1"/>
      <c r="C75" s="1"/>
      <c r="D75" s="15">
        <v>0</v>
      </c>
      <c r="E75" s="15">
        <v>-19683606</v>
      </c>
      <c r="F75" s="15">
        <v>-2545904</v>
      </c>
      <c r="G75" s="15">
        <v>-1638895.9</v>
      </c>
      <c r="H75" s="15">
        <v>-1015463.57</v>
      </c>
      <c r="I75" s="15">
        <v>-9202655.6300000008</v>
      </c>
      <c r="J75" s="15">
        <v>-5648239.8399999999</v>
      </c>
      <c r="K75" s="15">
        <v>-10339117</v>
      </c>
      <c r="L75" s="15">
        <v>-3269455.6</v>
      </c>
      <c r="M75" s="15">
        <v>-1007465.95</v>
      </c>
      <c r="N75" s="15">
        <v>0</v>
      </c>
      <c r="O75" s="15">
        <v>-3338706.53</v>
      </c>
      <c r="P75" s="15">
        <v>-3074</v>
      </c>
      <c r="Q75" s="15">
        <v>-320110.13</v>
      </c>
      <c r="R75" s="15">
        <v>0</v>
      </c>
      <c r="S75" s="15">
        <v>-2865858.11</v>
      </c>
      <c r="T75" s="15">
        <v>-8618426</v>
      </c>
      <c r="U75" s="15">
        <v>-691835.58</v>
      </c>
      <c r="V75" s="15">
        <v>-52195850</v>
      </c>
      <c r="W75" s="15">
        <v>-621263.26</v>
      </c>
      <c r="X75" s="15">
        <v>-106018.11</v>
      </c>
      <c r="Y75" s="15">
        <v>-5998393.6799999997</v>
      </c>
      <c r="Z75" s="15">
        <v>-2411289.9300000002</v>
      </c>
      <c r="AA75" s="15">
        <v>0</v>
      </c>
      <c r="AB75" s="15">
        <v>0</v>
      </c>
      <c r="AC75" s="15">
        <v>0</v>
      </c>
      <c r="AD75" s="15">
        <v>-6764661.1399999997</v>
      </c>
      <c r="AE75" s="15">
        <v>-6673879.3700000001</v>
      </c>
      <c r="AF75" s="15">
        <v>-90781.77</v>
      </c>
      <c r="AG75" s="15">
        <v>-2927518.3</v>
      </c>
      <c r="AH75" s="15">
        <v>-18390257.609999999</v>
      </c>
      <c r="AI75" s="15">
        <v>-1719470.16</v>
      </c>
      <c r="AJ75" s="15">
        <v>-3872520</v>
      </c>
      <c r="AK75" s="15">
        <v>0</v>
      </c>
      <c r="AL75" s="15">
        <v>-10527347.810000001</v>
      </c>
      <c r="AM75" s="15">
        <v>-64783.19</v>
      </c>
      <c r="AN75" s="15">
        <v>0</v>
      </c>
      <c r="AO75" s="15">
        <v>-52971808.859999999</v>
      </c>
      <c r="AP75" s="15">
        <v>-69887.67</v>
      </c>
      <c r="AQ75" s="15">
        <v>0</v>
      </c>
      <c r="AR75" s="15">
        <v>-69887.67</v>
      </c>
      <c r="AS75" s="15">
        <v>-91709862</v>
      </c>
      <c r="AT75" s="15">
        <v>-3672237.27</v>
      </c>
      <c r="AU75" s="15">
        <v>-320722.21999999997</v>
      </c>
      <c r="AV75" s="15">
        <v>-78707</v>
      </c>
      <c r="AW75" s="15">
        <v>-25609026.649999999</v>
      </c>
      <c r="AX75" s="15">
        <v>-968096.04</v>
      </c>
      <c r="AY75" s="15">
        <v>-2512337.85</v>
      </c>
      <c r="AZ75" s="15">
        <v>-15649521.83</v>
      </c>
      <c r="BA75" s="15">
        <v>-710348.11</v>
      </c>
      <c r="BB75" s="15">
        <v>-304812.07</v>
      </c>
      <c r="BC75" s="15">
        <v>-24523744.670000002</v>
      </c>
      <c r="BD75" s="15">
        <v>0</v>
      </c>
      <c r="BE75" s="15">
        <v>-12845544.09</v>
      </c>
      <c r="BF75" s="15">
        <v>-12548042</v>
      </c>
      <c r="BG75" s="15">
        <v>-297502.09000000003</v>
      </c>
      <c r="BH75" s="15">
        <v>-11726656.27</v>
      </c>
      <c r="BI75" s="15">
        <v>-6026838</v>
      </c>
      <c r="BJ75" s="15">
        <v>-5699818.2699999996</v>
      </c>
      <c r="BK75" s="15">
        <v>-4522868.24</v>
      </c>
      <c r="BL75" s="15">
        <v>-5796930.3899999997</v>
      </c>
      <c r="BM75" s="15">
        <v>-2808889.76</v>
      </c>
      <c r="BN75" s="15">
        <v>0</v>
      </c>
      <c r="BO75" s="15">
        <v>-17034544.559999999</v>
      </c>
      <c r="BP75" s="15">
        <v>-2297310.2599999998</v>
      </c>
      <c r="BQ75" s="15">
        <v>-371388</v>
      </c>
      <c r="BR75" s="15">
        <v>-19425220.370000001</v>
      </c>
      <c r="BS75" s="15">
        <v>-802025.36</v>
      </c>
      <c r="BT75" s="15">
        <v>-1962049.53</v>
      </c>
      <c r="BU75" s="15">
        <v>-401903.43</v>
      </c>
      <c r="BV75" s="15">
        <v>0</v>
      </c>
      <c r="BW75" s="15">
        <v>-240722.12</v>
      </c>
      <c r="BX75" s="15">
        <v>-149032560.61000001</v>
      </c>
      <c r="BY75" s="15">
        <v>0</v>
      </c>
      <c r="BZ75" s="15">
        <v>-244871.13</v>
      </c>
      <c r="CA75" s="15">
        <v>-474387.02</v>
      </c>
      <c r="CB75" s="15">
        <v>-4175370.81</v>
      </c>
      <c r="CC75" s="15">
        <v>-5727949.6699999999</v>
      </c>
      <c r="CD75" s="15">
        <v>-1520515.14</v>
      </c>
      <c r="CE75" s="15">
        <v>-172013389.91</v>
      </c>
      <c r="CF75" s="15">
        <v>-29385414</v>
      </c>
      <c r="CG75" s="15">
        <v>-1364416.24</v>
      </c>
      <c r="CH75" s="15">
        <v>-17014605.73</v>
      </c>
      <c r="CI75" s="15">
        <v>-631962</v>
      </c>
      <c r="CJ75" s="15">
        <v>-200071.76</v>
      </c>
      <c r="CK75" s="15">
        <v>-166135</v>
      </c>
      <c r="CL75" s="15">
        <v>-232979.09</v>
      </c>
      <c r="CM75" s="15">
        <v>-4437179</v>
      </c>
      <c r="CN75" s="15">
        <v>-15884569.07</v>
      </c>
      <c r="CO75" s="15">
        <v>-1221566.97</v>
      </c>
      <c r="CP75" s="15"/>
      <c r="CQ75" s="15"/>
      <c r="CR75" s="15"/>
      <c r="CS75" s="15"/>
      <c r="CT75" s="15"/>
    </row>
    <row r="76" spans="1:98" x14ac:dyDescent="0.2">
      <c r="A76" s="1" t="s">
        <v>304</v>
      </c>
      <c r="B76" s="1"/>
      <c r="C76" s="1"/>
      <c r="D76" s="15">
        <v>-2415936.0699999998</v>
      </c>
      <c r="E76" s="15">
        <v>-88294682</v>
      </c>
      <c r="F76" s="15">
        <v>-35854278</v>
      </c>
      <c r="G76" s="15">
        <v>-5312709.25</v>
      </c>
      <c r="H76" s="15">
        <v>-13924168.34</v>
      </c>
      <c r="I76" s="15">
        <v>-97933292.769999996</v>
      </c>
      <c r="J76" s="15">
        <v>-10943323.25</v>
      </c>
      <c r="K76" s="15">
        <v>-68188417</v>
      </c>
      <c r="L76" s="15">
        <v>-21575206.879999999</v>
      </c>
      <c r="M76" s="15">
        <v>-7173707.2000000002</v>
      </c>
      <c r="N76" s="15">
        <v>-1266778.21</v>
      </c>
      <c r="O76" s="15">
        <v>-18085165.629999999</v>
      </c>
      <c r="P76" s="15">
        <v>-294714.12</v>
      </c>
      <c r="Q76" s="15">
        <v>-582081.56999999995</v>
      </c>
      <c r="R76" s="15">
        <v>-353951.09</v>
      </c>
      <c r="S76" s="15">
        <v>-11678333.800000001</v>
      </c>
      <c r="T76" s="15">
        <v>-58264830</v>
      </c>
      <c r="U76" s="15">
        <v>-3289669.5</v>
      </c>
      <c r="V76" s="15">
        <v>-335448684</v>
      </c>
      <c r="W76" s="15">
        <v>-4008227.68</v>
      </c>
      <c r="X76" s="15">
        <v>-3831748.19</v>
      </c>
      <c r="Y76" s="15">
        <v>-8417479.6699999999</v>
      </c>
      <c r="Z76" s="15">
        <v>-33562552.07</v>
      </c>
      <c r="AA76" s="15">
        <v>-6179198.2800000003</v>
      </c>
      <c r="AB76" s="15">
        <v>-742221.17</v>
      </c>
      <c r="AC76" s="15">
        <v>-42437413.68</v>
      </c>
      <c r="AD76" s="15">
        <v>-85857200.310000002</v>
      </c>
      <c r="AE76" s="15">
        <v>-81825601.760000005</v>
      </c>
      <c r="AF76" s="15">
        <v>-4031598.55</v>
      </c>
      <c r="AG76" s="15">
        <v>-10190020.57</v>
      </c>
      <c r="AH76" s="15">
        <v>-31687038.68</v>
      </c>
      <c r="AI76" s="15">
        <v>-13330772.030000001</v>
      </c>
      <c r="AJ76" s="15">
        <v>-10760856</v>
      </c>
      <c r="AK76" s="15">
        <v>-2834778.81</v>
      </c>
      <c r="AL76" s="15">
        <v>-259185308.97999999</v>
      </c>
      <c r="AM76" s="15">
        <v>-229124.31</v>
      </c>
      <c r="AN76" s="15">
        <v>-1008991.8</v>
      </c>
      <c r="AO76" s="15">
        <v>-183765121.25</v>
      </c>
      <c r="AP76" s="15">
        <v>-2330088234.5500002</v>
      </c>
      <c r="AQ76" s="15">
        <v>-2328704700</v>
      </c>
      <c r="AR76" s="15">
        <v>-1383534.55</v>
      </c>
      <c r="AS76" s="15">
        <v>-422705810.56</v>
      </c>
      <c r="AT76" s="15">
        <v>-21761911.48</v>
      </c>
      <c r="AU76" s="15">
        <v>-5259543.17</v>
      </c>
      <c r="AV76" s="15">
        <v>-10054397</v>
      </c>
      <c r="AW76" s="15">
        <v>-115609379.69</v>
      </c>
      <c r="AX76" s="15">
        <v>-10180036.630000001</v>
      </c>
      <c r="AY76" s="15">
        <v>-5449494.6299999999</v>
      </c>
      <c r="AZ76" s="15">
        <v>-140901522.68000001</v>
      </c>
      <c r="BA76" s="15">
        <v>-7821795.0999999996</v>
      </c>
      <c r="BB76" s="15">
        <v>-8875749.7599999998</v>
      </c>
      <c r="BC76" s="15">
        <v>-36168640.729999997</v>
      </c>
      <c r="BD76" s="15">
        <v>-131946</v>
      </c>
      <c r="BE76" s="15">
        <v>-44596203.180000007</v>
      </c>
      <c r="BF76" s="15">
        <v>-40167085</v>
      </c>
      <c r="BG76" s="15">
        <v>-4429118.18</v>
      </c>
      <c r="BH76" s="15">
        <v>-77168653.430000007</v>
      </c>
      <c r="BI76" s="15">
        <v>-54309022</v>
      </c>
      <c r="BJ76" s="15">
        <v>-22859631.43</v>
      </c>
      <c r="BK76" s="15">
        <v>-15012076.060000001</v>
      </c>
      <c r="BL76" s="15">
        <v>-31544663.240000002</v>
      </c>
      <c r="BM76" s="15">
        <v>-39505917.460000001</v>
      </c>
      <c r="BN76" s="15">
        <v>-2277895.04</v>
      </c>
      <c r="BO76" s="15">
        <v>-51885105.009999998</v>
      </c>
      <c r="BP76" s="15">
        <v>-12997168.369999999</v>
      </c>
      <c r="BQ76" s="15">
        <v>-20466085.66</v>
      </c>
      <c r="BR76" s="15">
        <v>-66502244.280000001</v>
      </c>
      <c r="BS76" s="15">
        <v>-13560598.73</v>
      </c>
      <c r="BT76" s="15">
        <v>-40958322.350000001</v>
      </c>
      <c r="BU76" s="15">
        <v>-6106367.1699999999</v>
      </c>
      <c r="BV76" s="15">
        <v>-17703003.989999998</v>
      </c>
      <c r="BW76" s="15">
        <v>-649095.41</v>
      </c>
      <c r="BX76" s="15">
        <v>-400838801.81999999</v>
      </c>
      <c r="BY76" s="15">
        <v>-6659585.4100000001</v>
      </c>
      <c r="BZ76" s="15">
        <v>-938348.3</v>
      </c>
      <c r="CA76" s="15">
        <v>-1669497.8</v>
      </c>
      <c r="CB76" s="15">
        <v>-15449880.76</v>
      </c>
      <c r="CC76" s="15">
        <v>-68974136.319999993</v>
      </c>
      <c r="CD76" s="15">
        <v>-6683874.8899999997</v>
      </c>
      <c r="CE76" s="15">
        <v>-1738582447.6400001</v>
      </c>
      <c r="CF76" s="15">
        <v>-125928089</v>
      </c>
      <c r="CG76" s="15">
        <v>-8695935.1799999997</v>
      </c>
      <c r="CH76" s="15">
        <v>-77523157.599999994</v>
      </c>
      <c r="CI76" s="15">
        <v>-20568102</v>
      </c>
      <c r="CJ76" s="15">
        <v>-4524407.97</v>
      </c>
      <c r="CK76" s="15">
        <v>-1331953</v>
      </c>
      <c r="CL76" s="15">
        <v>-2433255.19</v>
      </c>
      <c r="CM76" s="15">
        <v>-7248844</v>
      </c>
      <c r="CN76" s="15">
        <v>-51083566.869999997</v>
      </c>
      <c r="CO76" s="15">
        <v>-9718466.5099999998</v>
      </c>
      <c r="CP76" s="15"/>
      <c r="CQ76" s="15"/>
      <c r="CR76" s="15"/>
      <c r="CS76" s="15"/>
      <c r="CT76" s="15"/>
    </row>
    <row r="77" spans="1:98" x14ac:dyDescent="0.2">
      <c r="A77" s="1" t="s">
        <v>305</v>
      </c>
      <c r="B77" s="1"/>
      <c r="C77" s="1"/>
      <c r="D77" s="15">
        <v>840575.08</v>
      </c>
      <c r="E77" s="15">
        <v>11974895</v>
      </c>
      <c r="F77" s="15">
        <v>-8999080</v>
      </c>
      <c r="G77" s="15">
        <v>7882.52</v>
      </c>
      <c r="H77" s="15">
        <v>240462.41</v>
      </c>
      <c r="I77" s="15">
        <v>718016.56</v>
      </c>
      <c r="J77" s="15">
        <v>90297.39</v>
      </c>
      <c r="K77" s="15">
        <v>154024</v>
      </c>
      <c r="L77" s="15">
        <v>648406.64</v>
      </c>
      <c r="M77" s="15">
        <v>2516.21</v>
      </c>
      <c r="N77" s="15">
        <v>0</v>
      </c>
      <c r="O77" s="15">
        <v>0</v>
      </c>
      <c r="P77" s="15">
        <v>0</v>
      </c>
      <c r="Q77" s="15">
        <v>76537.63</v>
      </c>
      <c r="R77" s="15">
        <v>-56765.29</v>
      </c>
      <c r="S77" s="15">
        <v>0</v>
      </c>
      <c r="T77" s="15">
        <v>5013304</v>
      </c>
      <c r="U77" s="15">
        <v>1676505.66</v>
      </c>
      <c r="V77" s="15">
        <v>8463722</v>
      </c>
      <c r="W77" s="15">
        <v>76666.679999999993</v>
      </c>
      <c r="X77" s="15">
        <v>307111.15000000002</v>
      </c>
      <c r="Y77" s="15">
        <v>15814.19</v>
      </c>
      <c r="Z77" s="15">
        <v>105840.55</v>
      </c>
      <c r="AA77" s="15">
        <v>0</v>
      </c>
      <c r="AB77" s="15">
        <v>0</v>
      </c>
      <c r="AC77" s="15">
        <v>422473.37</v>
      </c>
      <c r="AD77" s="15">
        <v>399703.59</v>
      </c>
      <c r="AE77" s="15">
        <v>303895.15000000002</v>
      </c>
      <c r="AF77" s="15">
        <v>95808.44</v>
      </c>
      <c r="AG77" s="15">
        <v>0</v>
      </c>
      <c r="AH77" s="15">
        <v>61612.18</v>
      </c>
      <c r="AI77" s="15">
        <v>0</v>
      </c>
      <c r="AJ77" s="15">
        <v>1127726</v>
      </c>
      <c r="AK77" s="15">
        <v>25471.33</v>
      </c>
      <c r="AL77" s="15">
        <v>4210581.6900000004</v>
      </c>
      <c r="AM77" s="15">
        <v>1804</v>
      </c>
      <c r="AN77" s="15">
        <v>10000</v>
      </c>
      <c r="AO77" s="15">
        <v>682425</v>
      </c>
      <c r="AP77" s="15">
        <v>104328089.02000001</v>
      </c>
      <c r="AQ77" s="15">
        <v>104312300</v>
      </c>
      <c r="AR77" s="15">
        <v>15789.02</v>
      </c>
      <c r="AS77" s="15">
        <v>21160431.089999996</v>
      </c>
      <c r="AT77" s="15">
        <v>52645.42</v>
      </c>
      <c r="AU77" s="15">
        <v>2250000</v>
      </c>
      <c r="AV77" s="15">
        <v>1642281</v>
      </c>
      <c r="AW77" s="15">
        <v>2070265.69</v>
      </c>
      <c r="AX77" s="15">
        <v>482400</v>
      </c>
      <c r="AY77" s="15">
        <v>0</v>
      </c>
      <c r="AZ77" s="15">
        <v>4090482.38</v>
      </c>
      <c r="BA77" s="15">
        <v>0</v>
      </c>
      <c r="BB77" s="15">
        <v>2407.3200000000002</v>
      </c>
      <c r="BC77" s="15">
        <v>0</v>
      </c>
      <c r="BD77" s="15">
        <v>0</v>
      </c>
      <c r="BE77" s="15">
        <v>1120486.45</v>
      </c>
      <c r="BF77" s="15">
        <v>1093953</v>
      </c>
      <c r="BG77" s="15">
        <v>26533.45</v>
      </c>
      <c r="BH77" s="15">
        <v>6646428</v>
      </c>
      <c r="BI77" s="15">
        <v>6646428</v>
      </c>
      <c r="BJ77" s="15">
        <v>0</v>
      </c>
      <c r="BK77" s="15">
        <v>25037.68</v>
      </c>
      <c r="BL77" s="15">
        <v>1179111.28</v>
      </c>
      <c r="BM77" s="15">
        <v>6361.01</v>
      </c>
      <c r="BN77" s="15">
        <v>46700.14</v>
      </c>
      <c r="BO77" s="15">
        <v>8687612.5700000003</v>
      </c>
      <c r="BP77" s="15">
        <v>9803.68</v>
      </c>
      <c r="BQ77" s="15">
        <v>15063</v>
      </c>
      <c r="BR77" s="15">
        <v>3686837.17</v>
      </c>
      <c r="BS77" s="15">
        <v>0</v>
      </c>
      <c r="BT77" s="15">
        <v>5657828.6099999994</v>
      </c>
      <c r="BU77" s="15">
        <v>373362.7</v>
      </c>
      <c r="BV77" s="15">
        <v>2818766.23</v>
      </c>
      <c r="BW77" s="15">
        <v>124682.81</v>
      </c>
      <c r="BX77" s="15">
        <v>31588104.960000001</v>
      </c>
      <c r="BY77" s="15">
        <v>0</v>
      </c>
      <c r="BZ77" s="15">
        <v>11596.97</v>
      </c>
      <c r="CA77" s="15">
        <v>22487.119999999999</v>
      </c>
      <c r="CB77" s="15">
        <v>0</v>
      </c>
      <c r="CC77" s="15">
        <v>374956.42</v>
      </c>
      <c r="CD77" s="15">
        <v>133449.59</v>
      </c>
      <c r="CE77" s="15">
        <v>69587410.359999999</v>
      </c>
      <c r="CF77" s="15">
        <v>11924790</v>
      </c>
      <c r="CG77" s="15">
        <v>5655.71</v>
      </c>
      <c r="CH77" s="15">
        <v>2983946.51</v>
      </c>
      <c r="CI77" s="15">
        <v>8010</v>
      </c>
      <c r="CJ77" s="15">
        <v>3934.52</v>
      </c>
      <c r="CK77" s="15">
        <v>245457</v>
      </c>
      <c r="CL77" s="15">
        <v>4214.8100000000004</v>
      </c>
      <c r="CM77" s="15">
        <v>660233</v>
      </c>
      <c r="CN77" s="15">
        <v>24494.66</v>
      </c>
      <c r="CO77" s="15">
        <v>16365.32</v>
      </c>
      <c r="CP77" s="15"/>
      <c r="CQ77" s="15"/>
      <c r="CR77" s="15"/>
      <c r="CS77" s="15"/>
      <c r="CT77" s="15"/>
    </row>
    <row r="78" spans="1:98" x14ac:dyDescent="0.2">
      <c r="A78" s="1" t="s">
        <v>83</v>
      </c>
      <c r="B78" s="1"/>
      <c r="C78" s="1"/>
      <c r="D78" s="15">
        <v>663164.04</v>
      </c>
      <c r="E78" s="15">
        <v>49988521</v>
      </c>
      <c r="F78" s="15">
        <v>25069930</v>
      </c>
      <c r="G78" s="15">
        <v>9874762.6500000004</v>
      </c>
      <c r="H78" s="15">
        <v>27276853.599999994</v>
      </c>
      <c r="I78" s="15">
        <v>54928204.600000001</v>
      </c>
      <c r="J78" s="15">
        <v>10304095.189999998</v>
      </c>
      <c r="K78" s="15">
        <v>40762205</v>
      </c>
      <c r="L78" s="15">
        <v>11877612.509999998</v>
      </c>
      <c r="M78" s="15">
        <v>8573902.1500000004</v>
      </c>
      <c r="N78" s="15">
        <v>1121557.79</v>
      </c>
      <c r="O78" s="15">
        <v>26121470.819999993</v>
      </c>
      <c r="P78" s="15">
        <v>1481878.31</v>
      </c>
      <c r="Q78" s="15">
        <v>2080099.98</v>
      </c>
      <c r="R78" s="15">
        <v>260039.61</v>
      </c>
      <c r="S78" s="15">
        <v>14213917.169999998</v>
      </c>
      <c r="T78" s="15">
        <v>45684828</v>
      </c>
      <c r="U78" s="15">
        <v>4723168.63</v>
      </c>
      <c r="V78" s="15">
        <v>183213082</v>
      </c>
      <c r="W78" s="15">
        <v>8895619.5</v>
      </c>
      <c r="X78" s="15">
        <v>2297416.7599999998</v>
      </c>
      <c r="Y78" s="15">
        <v>12010709.840000002</v>
      </c>
      <c r="Z78" s="15">
        <v>12076544.680000002</v>
      </c>
      <c r="AA78" s="15">
        <v>3394176.89</v>
      </c>
      <c r="AB78" s="15">
        <v>499640.84</v>
      </c>
      <c r="AC78" s="15">
        <v>21975662.350000001</v>
      </c>
      <c r="AD78" s="15">
        <v>36667230.579999998</v>
      </c>
      <c r="AE78" s="15">
        <v>34932042.159999996</v>
      </c>
      <c r="AF78" s="15">
        <v>1735188.42</v>
      </c>
      <c r="AG78" s="15">
        <v>5863578.75</v>
      </c>
      <c r="AH78" s="15">
        <v>23806162.550000001</v>
      </c>
      <c r="AI78" s="15">
        <v>13712780.029999997</v>
      </c>
      <c r="AJ78" s="15">
        <v>18210365</v>
      </c>
      <c r="AK78" s="15">
        <v>5593933.3599999985</v>
      </c>
      <c r="AL78" s="15">
        <v>120311694.36999999</v>
      </c>
      <c r="AM78" s="15">
        <v>1517013.14</v>
      </c>
      <c r="AN78" s="15">
        <v>5141165.92</v>
      </c>
      <c r="AO78" s="15">
        <v>121732804.09</v>
      </c>
      <c r="AP78" s="15">
        <v>934763040.24000001</v>
      </c>
      <c r="AQ78" s="15">
        <v>933628800</v>
      </c>
      <c r="AR78" s="15">
        <v>1134240.24</v>
      </c>
      <c r="AS78" s="15">
        <v>182334019.22000003</v>
      </c>
      <c r="AT78" s="15">
        <v>9400529.9999999981</v>
      </c>
      <c r="AU78" s="15">
        <v>4033116.77</v>
      </c>
      <c r="AV78" s="15">
        <v>15982274</v>
      </c>
      <c r="AW78" s="15">
        <v>65482966.749999985</v>
      </c>
      <c r="AX78" s="15">
        <v>6415916.0000000009</v>
      </c>
      <c r="AY78" s="15">
        <v>7808163.7200000007</v>
      </c>
      <c r="AZ78" s="15">
        <v>81809731.629999995</v>
      </c>
      <c r="BA78" s="15">
        <v>5865649.7000000011</v>
      </c>
      <c r="BB78" s="15">
        <v>8444229.2199999988</v>
      </c>
      <c r="BC78" s="15">
        <v>15801062.970000003</v>
      </c>
      <c r="BD78" s="15">
        <v>117051</v>
      </c>
      <c r="BE78" s="15">
        <v>28720170.99000001</v>
      </c>
      <c r="BF78" s="15">
        <v>26270643</v>
      </c>
      <c r="BG78" s="15">
        <v>2449527.9900000002</v>
      </c>
      <c r="BH78" s="15">
        <v>43821693.420000002</v>
      </c>
      <c r="BI78" s="15">
        <v>30277021</v>
      </c>
      <c r="BJ78" s="15">
        <v>13544672.420000006</v>
      </c>
      <c r="BK78" s="15">
        <v>4142352.9</v>
      </c>
      <c r="BL78" s="15">
        <v>12109523.949999997</v>
      </c>
      <c r="BM78" s="15">
        <v>26651099.68</v>
      </c>
      <c r="BN78" s="15">
        <v>3946857.47</v>
      </c>
      <c r="BO78" s="15">
        <v>36110307.099999994</v>
      </c>
      <c r="BP78" s="15">
        <v>7160084.8000000017</v>
      </c>
      <c r="BQ78" s="15">
        <v>11993623.65</v>
      </c>
      <c r="BR78" s="15">
        <v>37163587.229999989</v>
      </c>
      <c r="BS78" s="15">
        <v>9171462.879999999</v>
      </c>
      <c r="BT78" s="15">
        <v>17576214.730000004</v>
      </c>
      <c r="BU78" s="15">
        <v>5529727.3299999991</v>
      </c>
      <c r="BV78" s="15">
        <v>15615863.609999999</v>
      </c>
      <c r="BW78" s="15">
        <v>4099072.6</v>
      </c>
      <c r="BX78" s="15">
        <v>170553468.72999999</v>
      </c>
      <c r="BY78" s="15">
        <v>3668986.89</v>
      </c>
      <c r="BZ78" s="15">
        <v>3746467.89</v>
      </c>
      <c r="CA78" s="15">
        <v>3673097.37</v>
      </c>
      <c r="CB78" s="15">
        <v>8525262.3300000001</v>
      </c>
      <c r="CC78" s="15">
        <v>26297028.040000007</v>
      </c>
      <c r="CD78" s="15">
        <v>7842680.2500000019</v>
      </c>
      <c r="CE78" s="15">
        <v>655595730.68000019</v>
      </c>
      <c r="CF78" s="15">
        <v>51328662</v>
      </c>
      <c r="CG78" s="15">
        <v>1003124.55</v>
      </c>
      <c r="CH78" s="15">
        <v>34246316.36999999</v>
      </c>
      <c r="CI78" s="15">
        <v>16325055</v>
      </c>
      <c r="CJ78" s="15">
        <v>1876619.19</v>
      </c>
      <c r="CK78" s="15">
        <v>1789437</v>
      </c>
      <c r="CL78" s="15">
        <v>2163874.89</v>
      </c>
      <c r="CM78" s="15">
        <v>16116752</v>
      </c>
      <c r="CN78" s="15">
        <v>24289570.170000009</v>
      </c>
      <c r="CO78" s="15">
        <v>10969130.199999997</v>
      </c>
      <c r="CP78" s="15"/>
      <c r="CQ78" s="15"/>
      <c r="CR78" s="15"/>
      <c r="CS78" s="15"/>
      <c r="CT78" s="15"/>
    </row>
    <row r="79" spans="1:98" x14ac:dyDescent="0.2">
      <c r="A79" s="1" t="s">
        <v>306</v>
      </c>
      <c r="B79" s="1"/>
      <c r="C79" s="1"/>
      <c r="D79" s="15">
        <v>-1891211.96</v>
      </c>
      <c r="E79" s="15">
        <v>-101704334</v>
      </c>
      <c r="F79" s="15">
        <v>-35127926</v>
      </c>
      <c r="G79" s="15">
        <v>-12334900.26</v>
      </c>
      <c r="H79" s="15">
        <v>-52417213.039999999</v>
      </c>
      <c r="I79" s="15">
        <v>-75585165.599999994</v>
      </c>
      <c r="J79" s="15">
        <v>-10080990.85</v>
      </c>
      <c r="K79" s="15">
        <v>-62094975</v>
      </c>
      <c r="L79" s="15">
        <v>-33203848.920000002</v>
      </c>
      <c r="M79" s="15">
        <v>-8169650.5</v>
      </c>
      <c r="N79" s="15">
        <v>-2217537.77</v>
      </c>
      <c r="O79" s="15">
        <v>-42770684.780000001</v>
      </c>
      <c r="P79" s="15">
        <v>-1695947.94</v>
      </c>
      <c r="Q79" s="15">
        <v>-3640007.55</v>
      </c>
      <c r="R79" s="15">
        <v>-272989.96999999997</v>
      </c>
      <c r="S79" s="15">
        <v>-8464033.9100000001</v>
      </c>
      <c r="T79" s="15">
        <v>-128150860</v>
      </c>
      <c r="U79" s="15">
        <v>-7734291.1299999999</v>
      </c>
      <c r="V79" s="15">
        <v>-399701356</v>
      </c>
      <c r="W79" s="15">
        <v>-17018809.399999999</v>
      </c>
      <c r="X79" s="15">
        <v>-5077173.28</v>
      </c>
      <c r="Y79" s="15">
        <v>-20568850.890000001</v>
      </c>
      <c r="Z79" s="15">
        <v>-21992110.999999996</v>
      </c>
      <c r="AA79" s="15">
        <v>-955727.33</v>
      </c>
      <c r="AB79" s="15">
        <v>-258162.45</v>
      </c>
      <c r="AC79" s="15">
        <v>-52991869.219999999</v>
      </c>
      <c r="AD79" s="15">
        <v>-74988323.74000001</v>
      </c>
      <c r="AE79" s="15">
        <v>-71804465.420000002</v>
      </c>
      <c r="AF79" s="15">
        <v>-3183858.32</v>
      </c>
      <c r="AG79" s="15">
        <v>-8398661.5599999987</v>
      </c>
      <c r="AH79" s="15">
        <v>-50402588.75</v>
      </c>
      <c r="AI79" s="15">
        <v>-19286458.310000002</v>
      </c>
      <c r="AJ79" s="15">
        <v>-24899805</v>
      </c>
      <c r="AK79" s="15">
        <v>-3734379.1</v>
      </c>
      <c r="AL79" s="15">
        <v>-230128843.11000001</v>
      </c>
      <c r="AM79" s="15">
        <v>-1168037.73</v>
      </c>
      <c r="AN79" s="15">
        <v>-4671232.57</v>
      </c>
      <c r="AO79" s="15">
        <v>-200591896.88</v>
      </c>
      <c r="AP79" s="15">
        <v>-3065893337.4700003</v>
      </c>
      <c r="AQ79" s="15">
        <v>-3064501400</v>
      </c>
      <c r="AR79" s="15">
        <v>-1391937.47</v>
      </c>
      <c r="AS79" s="15">
        <v>-410656569.63</v>
      </c>
      <c r="AT79" s="15">
        <v>-13575417.760000002</v>
      </c>
      <c r="AU79" s="15">
        <v>-4063181.54</v>
      </c>
      <c r="AV79" s="15">
        <v>-23875891</v>
      </c>
      <c r="AW79" s="15">
        <v>-108832609.67</v>
      </c>
      <c r="AX79" s="15">
        <v>-10272069.27</v>
      </c>
      <c r="AY79" s="15">
        <v>-9612030.7000000011</v>
      </c>
      <c r="AZ79" s="15">
        <v>-123428203.09</v>
      </c>
      <c r="BA79" s="15">
        <v>-8266536.3500000006</v>
      </c>
      <c r="BB79" s="15">
        <v>-5899739.6899999995</v>
      </c>
      <c r="BC79" s="15">
        <v>-24079979.780000001</v>
      </c>
      <c r="BD79" s="15">
        <v>-131713</v>
      </c>
      <c r="BE79" s="15">
        <v>-37702793.049999997</v>
      </c>
      <c r="BF79" s="15">
        <v>-34151610</v>
      </c>
      <c r="BG79" s="15">
        <v>-3551183.05</v>
      </c>
      <c r="BH79" s="15">
        <v>-70487998.149999991</v>
      </c>
      <c r="BI79" s="15">
        <v>-53216470</v>
      </c>
      <c r="BJ79" s="15">
        <v>-17271528.149999995</v>
      </c>
      <c r="BK79" s="15">
        <v>-15066314.900000002</v>
      </c>
      <c r="BL79" s="15">
        <v>-24483373.239999998</v>
      </c>
      <c r="BM79" s="15">
        <v>-31021617.050000001</v>
      </c>
      <c r="BN79" s="15">
        <v>-4472732.62</v>
      </c>
      <c r="BO79" s="15">
        <v>-82275061.600000009</v>
      </c>
      <c r="BP79" s="15">
        <v>-11578558.969999999</v>
      </c>
      <c r="BQ79" s="15">
        <v>-15512140.890000001</v>
      </c>
      <c r="BR79" s="15">
        <v>-55107396.739999995</v>
      </c>
      <c r="BS79" s="15">
        <v>-9381607.9900000002</v>
      </c>
      <c r="BT79" s="15">
        <v>-49641226</v>
      </c>
      <c r="BU79" s="15">
        <v>-5647774.4800000004</v>
      </c>
      <c r="BV79" s="15">
        <v>-33427031.780000001</v>
      </c>
      <c r="BW79" s="15">
        <v>-12178778.93</v>
      </c>
      <c r="BX79" s="15">
        <v>-383360041.14999998</v>
      </c>
      <c r="BY79" s="15">
        <v>-4633011.41</v>
      </c>
      <c r="BZ79" s="15">
        <v>-4142531.23</v>
      </c>
      <c r="CA79" s="15">
        <v>-4110936.85</v>
      </c>
      <c r="CB79" s="15">
        <v>-15635676.889999999</v>
      </c>
      <c r="CC79" s="15">
        <v>-47858143.269999996</v>
      </c>
      <c r="CD79" s="15">
        <v>-5620871.3300000001</v>
      </c>
      <c r="CE79" s="15">
        <v>-1582890442.9899998</v>
      </c>
      <c r="CF79" s="15">
        <v>-92116705</v>
      </c>
      <c r="CG79" s="15">
        <v>-2156422.84</v>
      </c>
      <c r="CH79" s="15">
        <v>-76263637.86999999</v>
      </c>
      <c r="CI79" s="15">
        <v>-20484632</v>
      </c>
      <c r="CJ79" s="15">
        <v>-3369044.93</v>
      </c>
      <c r="CK79" s="15">
        <v>-1977328</v>
      </c>
      <c r="CL79" s="15">
        <v>-2106289.4</v>
      </c>
      <c r="CM79" s="15">
        <v>-20685009</v>
      </c>
      <c r="CN79" s="15">
        <v>-40369065.719999999</v>
      </c>
      <c r="CO79" s="15">
        <v>-15289223.460000001</v>
      </c>
      <c r="CP79" s="15"/>
      <c r="CQ79" s="15"/>
      <c r="CR79" s="15"/>
      <c r="CS79" s="15"/>
      <c r="CT79" s="15"/>
    </row>
    <row r="80" spans="1:98" x14ac:dyDescent="0.2">
      <c r="A80" s="1" t="s">
        <v>307</v>
      </c>
      <c r="B80" s="1"/>
      <c r="C80" s="1"/>
      <c r="D80" s="15">
        <v>-776537.91</v>
      </c>
      <c r="E80" s="15">
        <v>-82545804</v>
      </c>
      <c r="F80" s="15">
        <v>-27339225</v>
      </c>
      <c r="G80" s="15">
        <v>-12679625.51</v>
      </c>
      <c r="H80" s="15">
        <v>-28648252.879999999</v>
      </c>
      <c r="I80" s="15">
        <v>-56777428.539999999</v>
      </c>
      <c r="J80" s="15">
        <v>-9098638.7700000014</v>
      </c>
      <c r="K80" s="15">
        <v>-55219497</v>
      </c>
      <c r="L80" s="15">
        <v>-12193215.119999999</v>
      </c>
      <c r="M80" s="15">
        <v>-7491205.5599999996</v>
      </c>
      <c r="N80" s="15">
        <v>182670.7</v>
      </c>
      <c r="O80" s="15">
        <v>-25742989.43</v>
      </c>
      <c r="P80" s="15">
        <v>-811410.37</v>
      </c>
      <c r="Q80" s="15">
        <v>-352561.39</v>
      </c>
      <c r="R80" s="15">
        <v>-189636.89</v>
      </c>
      <c r="S80" s="15">
        <v>-13302435.57</v>
      </c>
      <c r="T80" s="15">
        <v>-69978864</v>
      </c>
      <c r="U80" s="15">
        <v>-3354251.27</v>
      </c>
      <c r="V80" s="15">
        <v>-182764893</v>
      </c>
      <c r="W80" s="15">
        <v>-8542028.0899999999</v>
      </c>
      <c r="X80" s="15">
        <v>569152.97</v>
      </c>
      <c r="Y80" s="15">
        <v>-16490524.15</v>
      </c>
      <c r="Z80" s="15">
        <v>-19221264.539999999</v>
      </c>
      <c r="AA80" s="15">
        <v>-5806800.3299999991</v>
      </c>
      <c r="AB80" s="15">
        <v>-558548.91</v>
      </c>
      <c r="AC80" s="15">
        <v>-21450861.09</v>
      </c>
      <c r="AD80" s="15">
        <v>-21801127.27</v>
      </c>
      <c r="AE80" s="15">
        <v>-21677042.5</v>
      </c>
      <c r="AF80" s="15">
        <v>-124084.77</v>
      </c>
      <c r="AG80" s="15">
        <v>-8198609.4100000001</v>
      </c>
      <c r="AH80" s="15">
        <v>-56317540.359999999</v>
      </c>
      <c r="AI80" s="15">
        <v>-24229781.630000003</v>
      </c>
      <c r="AJ80" s="15">
        <v>-20883319</v>
      </c>
      <c r="AK80" s="15">
        <v>-2875067.4</v>
      </c>
      <c r="AL80" s="15">
        <v>-163456270.34</v>
      </c>
      <c r="AM80" s="15">
        <v>-722244.12</v>
      </c>
      <c r="AN80" s="15">
        <v>-2490132.0499999998</v>
      </c>
      <c r="AO80" s="15">
        <v>-142681227.41999999</v>
      </c>
      <c r="AP80" s="15">
        <v>-1495091371.95</v>
      </c>
      <c r="AQ80" s="15">
        <v>-1494254900</v>
      </c>
      <c r="AR80" s="15">
        <v>-836471.95</v>
      </c>
      <c r="AS80" s="15">
        <v>-219480477.67999998</v>
      </c>
      <c r="AT80" s="15">
        <v>-13076765.17</v>
      </c>
      <c r="AU80" s="15">
        <v>-6769358.2299999995</v>
      </c>
      <c r="AV80" s="15">
        <v>-15151772</v>
      </c>
      <c r="AW80" s="15">
        <v>-89237113.920000002</v>
      </c>
      <c r="AX80" s="15">
        <v>-6325724.0300000003</v>
      </c>
      <c r="AY80" s="15">
        <v>-10681080.25</v>
      </c>
      <c r="AZ80" s="15">
        <v>-126840340.81</v>
      </c>
      <c r="BA80" s="15">
        <v>-4405100.51</v>
      </c>
      <c r="BB80" s="15">
        <v>-8280304.3000000007</v>
      </c>
      <c r="BC80" s="15">
        <v>-24559579.920000002</v>
      </c>
      <c r="BD80" s="15">
        <v>-131418</v>
      </c>
      <c r="BE80" s="15">
        <v>-33804644.060000002</v>
      </c>
      <c r="BF80" s="15">
        <v>-32073598</v>
      </c>
      <c r="BG80" s="15">
        <v>-1731046.06</v>
      </c>
      <c r="BH80" s="15">
        <v>-53117067.689999998</v>
      </c>
      <c r="BI80" s="15">
        <v>-37003181</v>
      </c>
      <c r="BJ80" s="15">
        <v>-16113886.689999999</v>
      </c>
      <c r="BK80" s="15">
        <v>-8276332.9299999997</v>
      </c>
      <c r="BL80" s="15">
        <v>-24170004.460000001</v>
      </c>
      <c r="BM80" s="15">
        <v>-25813191.560000002</v>
      </c>
      <c r="BN80" s="15">
        <v>-2955768.26</v>
      </c>
      <c r="BO80" s="15">
        <v>-51372362.879999995</v>
      </c>
      <c r="BP80" s="15">
        <v>-8508650.1699999999</v>
      </c>
      <c r="BQ80" s="15">
        <v>-11688975.960000001</v>
      </c>
      <c r="BR80" s="15">
        <v>-27314788.019999996</v>
      </c>
      <c r="BS80" s="15">
        <v>-7966050.3599999994</v>
      </c>
      <c r="BT80" s="15">
        <v>-3474103.49</v>
      </c>
      <c r="BU80" s="15">
        <v>-4266095.33</v>
      </c>
      <c r="BV80" s="15">
        <v>-26722687.260000002</v>
      </c>
      <c r="BW80" s="15">
        <v>689095.11</v>
      </c>
      <c r="BX80" s="15">
        <v>-192188673.88999999</v>
      </c>
      <c r="BY80" s="15">
        <v>-3044050.8</v>
      </c>
      <c r="BZ80" s="15">
        <v>-3151118.78</v>
      </c>
      <c r="CA80" s="15">
        <v>-4269007.5199999996</v>
      </c>
      <c r="CB80" s="15">
        <v>-11313291.609999999</v>
      </c>
      <c r="CC80" s="15">
        <v>-39148243.229999997</v>
      </c>
      <c r="CD80" s="15">
        <v>-7691786.2499999991</v>
      </c>
      <c r="CE80" s="15">
        <v>-686080907.28999996</v>
      </c>
      <c r="CF80" s="15">
        <v>-78612681</v>
      </c>
      <c r="CG80" s="15">
        <v>-7086982.8700000001</v>
      </c>
      <c r="CH80" s="15">
        <v>-47741280.780000009</v>
      </c>
      <c r="CI80" s="15">
        <v>-14797561</v>
      </c>
      <c r="CJ80" s="15">
        <v>-1927094.13</v>
      </c>
      <c r="CK80" s="15">
        <v>-3518541</v>
      </c>
      <c r="CL80" s="15">
        <v>-1813505.5</v>
      </c>
      <c r="CM80" s="15">
        <v>-18384950</v>
      </c>
      <c r="CN80" s="15">
        <v>-39729802.25</v>
      </c>
      <c r="CO80" s="15">
        <v>-12998202.189999999</v>
      </c>
      <c r="CP80" s="15"/>
      <c r="CQ80" s="15"/>
      <c r="CR80" s="15"/>
      <c r="CS80" s="15"/>
      <c r="CT80" s="15"/>
    </row>
    <row r="81" spans="1:98" x14ac:dyDescent="0.2">
      <c r="A81" s="1" t="s">
        <v>308</v>
      </c>
      <c r="B81" s="1"/>
      <c r="C81" s="1"/>
      <c r="D81" s="15">
        <v>-3180286.25</v>
      </c>
      <c r="E81" s="15">
        <v>-110243230</v>
      </c>
      <c r="F81" s="15">
        <v>-71360197</v>
      </c>
      <c r="G81" s="15">
        <v>-17101273.629999999</v>
      </c>
      <c r="H81" s="15">
        <v>-72867351.420000002</v>
      </c>
      <c r="I81" s="15">
        <v>-123074812.74999997</v>
      </c>
      <c r="J81" s="15">
        <v>-22090572.330000002</v>
      </c>
      <c r="K81" s="15">
        <v>-111507963</v>
      </c>
      <c r="L81" s="15">
        <v>-21780140.039999999</v>
      </c>
      <c r="M81" s="15">
        <v>-8921249.2699999996</v>
      </c>
      <c r="N81" s="15">
        <v>-2089075.22</v>
      </c>
      <c r="O81" s="15">
        <v>-63284832.509999998</v>
      </c>
      <c r="P81" s="15">
        <v>-2227755.27</v>
      </c>
      <c r="Q81" s="15">
        <v>-1892685.28</v>
      </c>
      <c r="R81" s="15">
        <v>-567118.43999999994</v>
      </c>
      <c r="S81" s="15">
        <v>-13133347.51</v>
      </c>
      <c r="T81" s="15">
        <v>-183844344</v>
      </c>
      <c r="U81" s="15">
        <v>-5791726.7399999993</v>
      </c>
      <c r="V81" s="15">
        <v>-557271030.99000001</v>
      </c>
      <c r="W81" s="15">
        <v>-31377353.669999998</v>
      </c>
      <c r="X81" s="15">
        <v>-4569011.3499999996</v>
      </c>
      <c r="Y81" s="15">
        <v>-27696.53</v>
      </c>
      <c r="Z81" s="15">
        <v>-44113360.170000002</v>
      </c>
      <c r="AA81" s="15">
        <v>-6167506</v>
      </c>
      <c r="AB81" s="15">
        <v>-669234.04</v>
      </c>
      <c r="AC81" s="15">
        <v>-14061142.129999999</v>
      </c>
      <c r="AD81" s="15">
        <v>-70793722.99000001</v>
      </c>
      <c r="AE81" s="15">
        <v>-66342656.200000003</v>
      </c>
      <c r="AF81" s="15">
        <v>-4451066.79</v>
      </c>
      <c r="AG81" s="15">
        <v>-12764122.65</v>
      </c>
      <c r="AH81" s="15">
        <v>-109127459.15000001</v>
      </c>
      <c r="AI81" s="15">
        <v>-28506648.41</v>
      </c>
      <c r="AJ81" s="15">
        <v>-35223736</v>
      </c>
      <c r="AK81" s="15">
        <v>-8244454.7199999988</v>
      </c>
      <c r="AL81" s="15">
        <v>-396318716.62</v>
      </c>
      <c r="AM81" s="15">
        <v>-1982253.39</v>
      </c>
      <c r="AN81" s="15">
        <v>-13833467.539999997</v>
      </c>
      <c r="AO81" s="15">
        <v>-267195048.93000001</v>
      </c>
      <c r="AP81" s="15">
        <v>-1953139671.3199999</v>
      </c>
      <c r="AQ81" s="15">
        <v>-1952018900</v>
      </c>
      <c r="AR81" s="15">
        <v>-1120771.32</v>
      </c>
      <c r="AS81" s="15">
        <v>-541817407.67999995</v>
      </c>
      <c r="AT81" s="15">
        <v>-16622665.66</v>
      </c>
      <c r="AU81" s="15">
        <v>-7123477.6699999999</v>
      </c>
      <c r="AV81" s="15">
        <v>-49390316</v>
      </c>
      <c r="AW81" s="15">
        <v>-136446054.74999997</v>
      </c>
      <c r="AX81" s="15">
        <v>0</v>
      </c>
      <c r="AY81" s="15">
        <v>-15143241.940000001</v>
      </c>
      <c r="AZ81" s="15">
        <v>-244088899.13</v>
      </c>
      <c r="BA81" s="15">
        <v>-13454885.079999998</v>
      </c>
      <c r="BB81" s="15">
        <v>-16001954.530000001</v>
      </c>
      <c r="BC81" s="15">
        <v>-46036108.939999998</v>
      </c>
      <c r="BD81" s="15">
        <v>-358393</v>
      </c>
      <c r="BE81" s="15">
        <v>-17377552.970000003</v>
      </c>
      <c r="BF81" s="15">
        <v>-14089661</v>
      </c>
      <c r="BG81" s="15">
        <v>-3287891.97</v>
      </c>
      <c r="BH81" s="15">
        <v>-13856983</v>
      </c>
      <c r="BI81" s="15">
        <v>-13856983</v>
      </c>
      <c r="BJ81" s="15">
        <v>0</v>
      </c>
      <c r="BK81" s="15">
        <v>-12591231.41</v>
      </c>
      <c r="BL81" s="15">
        <v>0</v>
      </c>
      <c r="BM81" s="15">
        <v>-40993031.110000007</v>
      </c>
      <c r="BN81" s="15">
        <v>-10203454.649999999</v>
      </c>
      <c r="BO81" s="15">
        <v>-115127802.53</v>
      </c>
      <c r="BP81" s="15">
        <v>-17140122.579999998</v>
      </c>
      <c r="BQ81" s="15">
        <v>-22474102.849999998</v>
      </c>
      <c r="BR81" s="15">
        <v>-74924619.189999998</v>
      </c>
      <c r="BS81" s="15">
        <v>-14901418.139999999</v>
      </c>
      <c r="BT81" s="15">
        <v>-47583726.949999996</v>
      </c>
      <c r="BU81" s="15">
        <v>-6690629.2199999997</v>
      </c>
      <c r="BV81" s="15">
        <v>-59776298.400000006</v>
      </c>
      <c r="BW81" s="15">
        <v>-14365750.560000001</v>
      </c>
      <c r="BX81" s="15">
        <v>-475661104</v>
      </c>
      <c r="BY81" s="15">
        <v>-7186812.8300000001</v>
      </c>
      <c r="BZ81" s="15">
        <v>-9543786.4900000002</v>
      </c>
      <c r="CA81" s="15">
        <v>-6383874.5200000005</v>
      </c>
      <c r="CB81" s="15">
        <v>-27217246.949999999</v>
      </c>
      <c r="CC81" s="15">
        <v>-73757389.989999995</v>
      </c>
      <c r="CD81" s="15">
        <v>-16315869.869999999</v>
      </c>
      <c r="CE81" s="15">
        <v>-2242993453.8900003</v>
      </c>
      <c r="CF81" s="15">
        <v>-180476808</v>
      </c>
      <c r="CG81" s="15">
        <v>-7285076.7599999998</v>
      </c>
      <c r="CH81" s="15">
        <v>-94092408.460000008</v>
      </c>
      <c r="CI81" s="15">
        <v>-36036509</v>
      </c>
      <c r="CJ81" s="15">
        <v>-5771014.9499999993</v>
      </c>
      <c r="CK81" s="15">
        <v>-6413737</v>
      </c>
      <c r="CL81" s="15">
        <v>-4516388.9400000004</v>
      </c>
      <c r="CM81" s="15">
        <v>-30966182</v>
      </c>
      <c r="CN81" s="15">
        <v>-60080740.280000001</v>
      </c>
      <c r="CO81" s="15">
        <v>-29139037.140000001</v>
      </c>
      <c r="CP81" s="15"/>
      <c r="CQ81" s="15"/>
      <c r="CR81" s="15"/>
      <c r="CS81" s="15"/>
      <c r="CT81" s="15"/>
    </row>
    <row r="82" spans="1:98" x14ac:dyDescent="0.2">
      <c r="A82" s="1" t="s">
        <v>243</v>
      </c>
      <c r="B82" s="1"/>
      <c r="C82" s="1"/>
      <c r="D82" s="15">
        <v>-828757.44</v>
      </c>
      <c r="E82" s="15">
        <v>-27330087</v>
      </c>
      <c r="F82" s="15">
        <v>-14601196</v>
      </c>
      <c r="G82" s="15">
        <v>-5049249.1100000003</v>
      </c>
      <c r="H82" s="15">
        <v>-14287660.1</v>
      </c>
      <c r="I82" s="15">
        <v>-26765676.82</v>
      </c>
      <c r="J82" s="15">
        <v>-4423927</v>
      </c>
      <c r="K82" s="15">
        <v>-21134838</v>
      </c>
      <c r="L82" s="15">
        <v>-7664845.6399999997</v>
      </c>
      <c r="M82" s="15">
        <v>-2409440.29</v>
      </c>
      <c r="N82" s="15">
        <v>-558385.05000000005</v>
      </c>
      <c r="O82" s="15">
        <v>-13190999.109999999</v>
      </c>
      <c r="P82" s="15">
        <v>-539287.05000000005</v>
      </c>
      <c r="Q82" s="15">
        <v>-505765.16</v>
      </c>
      <c r="R82" s="15">
        <v>-117028.24</v>
      </c>
      <c r="S82" s="15">
        <v>-2504010.91</v>
      </c>
      <c r="T82" s="15">
        <v>-40911214</v>
      </c>
      <c r="U82" s="15">
        <v>-1859089.25</v>
      </c>
      <c r="V82" s="15">
        <v>-111263083</v>
      </c>
      <c r="W82" s="15">
        <v>-5473952.9800000004</v>
      </c>
      <c r="X82" s="15">
        <v>-941663.12</v>
      </c>
      <c r="Y82" s="15">
        <v>-8375236.79</v>
      </c>
      <c r="Z82" s="15">
        <v>-8752745.1500000004</v>
      </c>
      <c r="AA82" s="15">
        <v>-1264626.17</v>
      </c>
      <c r="AB82" s="15">
        <v>-229822.97</v>
      </c>
      <c r="AC82" s="15">
        <v>-12717999.99</v>
      </c>
      <c r="AD82" s="15">
        <v>-19717836.190000001</v>
      </c>
      <c r="AE82" s="15">
        <v>-18890214.690000001</v>
      </c>
      <c r="AF82" s="15">
        <v>-827621.5</v>
      </c>
      <c r="AG82" s="15">
        <v>-3159785.88</v>
      </c>
      <c r="AH82" s="15">
        <v>-21195461.309999999</v>
      </c>
      <c r="AI82" s="15">
        <v>-10617028.220000001</v>
      </c>
      <c r="AJ82" s="15">
        <v>-8516609</v>
      </c>
      <c r="AK82" s="15">
        <v>-731311.47</v>
      </c>
      <c r="AL82" s="15">
        <v>-82309301.030000001</v>
      </c>
      <c r="AM82" s="15">
        <v>-236347.82</v>
      </c>
      <c r="AN82" s="15">
        <v>-1213460.1299999999</v>
      </c>
      <c r="AO82" s="15">
        <v>-57910217.57</v>
      </c>
      <c r="AP82" s="15">
        <v>-787577971.49000001</v>
      </c>
      <c r="AQ82" s="15">
        <v>-787148000</v>
      </c>
      <c r="AR82" s="15">
        <v>-429971.49</v>
      </c>
      <c r="AS82" s="15">
        <v>-113274643.40000001</v>
      </c>
      <c r="AT82" s="15">
        <v>-6833809.0600000005</v>
      </c>
      <c r="AU82" s="15">
        <v>-1752800.49</v>
      </c>
      <c r="AV82" s="15">
        <v>-8705052</v>
      </c>
      <c r="AW82" s="15">
        <v>-32083166.629999999</v>
      </c>
      <c r="AX82" s="15">
        <v>-3314994.37</v>
      </c>
      <c r="AY82" s="15">
        <v>-3865504.15</v>
      </c>
      <c r="AZ82" s="15">
        <v>-47942678.359999999</v>
      </c>
      <c r="BA82" s="15">
        <v>-2693012.84</v>
      </c>
      <c r="BB82" s="15">
        <v>-2786494.4</v>
      </c>
      <c r="BC82" s="15">
        <v>-9607610.5</v>
      </c>
      <c r="BD82" s="15">
        <v>0</v>
      </c>
      <c r="BE82" s="15">
        <v>-1293632.79</v>
      </c>
      <c r="BF82" s="15">
        <v>-90664</v>
      </c>
      <c r="BG82" s="15">
        <v>-1202968.79</v>
      </c>
      <c r="BH82" s="15">
        <v>-74012917.670000002</v>
      </c>
      <c r="BI82" s="15">
        <v>-66055006</v>
      </c>
      <c r="BJ82" s="15">
        <v>-7957911.6699999999</v>
      </c>
      <c r="BK82" s="15">
        <v>-4045687.37</v>
      </c>
      <c r="BL82" s="15">
        <v>-7745551.1200000001</v>
      </c>
      <c r="BM82" s="15">
        <v>-9320259.7599999998</v>
      </c>
      <c r="BN82" s="15">
        <v>-1949020.92</v>
      </c>
      <c r="BO82" s="15">
        <v>-29181447.010000002</v>
      </c>
      <c r="BP82" s="15">
        <v>-4020427.73</v>
      </c>
      <c r="BQ82" s="15">
        <v>-6387310.21</v>
      </c>
      <c r="BR82" s="15">
        <v>-17539583.199999999</v>
      </c>
      <c r="BS82" s="15">
        <v>-3672036.41</v>
      </c>
      <c r="BT82" s="15">
        <v>-11321000.9</v>
      </c>
      <c r="BU82" s="15">
        <v>-1708781.62</v>
      </c>
      <c r="BV82" s="15">
        <v>-13396916.199999999</v>
      </c>
      <c r="BW82" s="15">
        <v>-4001787.12</v>
      </c>
      <c r="BX82" s="15">
        <v>-105183582.67</v>
      </c>
      <c r="BY82" s="15">
        <v>-1464708.35</v>
      </c>
      <c r="BZ82" s="15">
        <v>-1532554.89</v>
      </c>
      <c r="CA82" s="15">
        <v>-1338894.77</v>
      </c>
      <c r="CB82" s="15">
        <v>-5596089.9699999997</v>
      </c>
      <c r="CC82" s="15">
        <v>-15795855.949999999</v>
      </c>
      <c r="CD82" s="15">
        <v>-2320225.71</v>
      </c>
      <c r="CE82" s="15">
        <v>0</v>
      </c>
      <c r="CF82" s="15">
        <v>-42638430</v>
      </c>
      <c r="CG82" s="15">
        <v>-2959429.66</v>
      </c>
      <c r="CH82" s="15">
        <v>-23568688.52</v>
      </c>
      <c r="CI82" s="15">
        <v>-6310613</v>
      </c>
      <c r="CJ82" s="15">
        <v>-1229376.54</v>
      </c>
      <c r="CK82" s="15">
        <v>-1721612</v>
      </c>
      <c r="CL82" s="15">
        <v>-799080.6</v>
      </c>
      <c r="CM82" s="15">
        <v>-7911643</v>
      </c>
      <c r="CN82" s="15">
        <v>-17811142</v>
      </c>
      <c r="CO82" s="15">
        <v>-6122158.9299999997</v>
      </c>
      <c r="CP82" s="15"/>
      <c r="CQ82" s="15"/>
      <c r="CR82" s="15"/>
      <c r="CS82" s="15"/>
      <c r="CT82" s="15"/>
    </row>
    <row r="83" spans="1:98" x14ac:dyDescent="0.2">
      <c r="A83" s="1" t="s">
        <v>244</v>
      </c>
      <c r="B83" s="1"/>
      <c r="C83" s="1"/>
      <c r="D83" s="15">
        <v>-6232.73</v>
      </c>
      <c r="E83" s="15">
        <v>-521785</v>
      </c>
      <c r="F83" s="15">
        <v>-295269</v>
      </c>
      <c r="G83" s="15">
        <v>-69204.75</v>
      </c>
      <c r="H83" s="15">
        <v>-98252.9</v>
      </c>
      <c r="I83" s="15">
        <v>-199973.72</v>
      </c>
      <c r="J83" s="15">
        <v>-43489.19</v>
      </c>
      <c r="K83" s="15">
        <v>-318046</v>
      </c>
      <c r="L83" s="15">
        <v>-120223.58</v>
      </c>
      <c r="M83" s="15">
        <v>-11511.37</v>
      </c>
      <c r="N83" s="15">
        <v>-4683.71</v>
      </c>
      <c r="O83" s="15">
        <v>-247177.32</v>
      </c>
      <c r="P83" s="15">
        <v>-13714.61</v>
      </c>
      <c r="Q83" s="15">
        <v>-3444.67</v>
      </c>
      <c r="R83" s="15">
        <v>-5921.53</v>
      </c>
      <c r="S83" s="15">
        <v>-63347.66</v>
      </c>
      <c r="T83" s="15">
        <v>-1022502</v>
      </c>
      <c r="U83" s="15">
        <v>-28118.83</v>
      </c>
      <c r="V83" s="15">
        <v>-350538</v>
      </c>
      <c r="W83" s="15">
        <v>-84569.5</v>
      </c>
      <c r="X83" s="15">
        <v>-14430.81</v>
      </c>
      <c r="Y83" s="15">
        <v>-159435.65</v>
      </c>
      <c r="Z83" s="15">
        <v>-103534.67</v>
      </c>
      <c r="AA83" s="15">
        <v>-15340.23</v>
      </c>
      <c r="AB83" s="15">
        <v>-5976.32</v>
      </c>
      <c r="AC83" s="15">
        <v>13543.7</v>
      </c>
      <c r="AD83" s="15">
        <v>-96235.27</v>
      </c>
      <c r="AE83" s="15">
        <v>-91751.99</v>
      </c>
      <c r="AF83" s="15">
        <v>-4483.28</v>
      </c>
      <c r="AG83" s="15">
        <v>-14035.68</v>
      </c>
      <c r="AH83" s="15">
        <v>-90239.21</v>
      </c>
      <c r="AI83" s="15">
        <v>-288988.42</v>
      </c>
      <c r="AJ83" s="15">
        <v>-223565</v>
      </c>
      <c r="AK83" s="15">
        <v>-5734.42</v>
      </c>
      <c r="AL83" s="15">
        <v>-676299.7</v>
      </c>
      <c r="AM83" s="15">
        <v>-4403.38</v>
      </c>
      <c r="AN83" s="15">
        <v>-10444.15</v>
      </c>
      <c r="AO83" s="15">
        <v>-1090019.6100000001</v>
      </c>
      <c r="AP83" s="15">
        <v>-17350849.02</v>
      </c>
      <c r="AQ83" s="15">
        <v>-17345100</v>
      </c>
      <c r="AR83" s="15">
        <v>-5749.02</v>
      </c>
      <c r="AS83" s="15">
        <v>-1603469.16</v>
      </c>
      <c r="AT83" s="15">
        <v>-86954.98</v>
      </c>
      <c r="AU83" s="15">
        <v>-23524.16</v>
      </c>
      <c r="AV83" s="15">
        <v>-39779</v>
      </c>
      <c r="AW83" s="15">
        <v>-198338.59</v>
      </c>
      <c r="AX83" s="15">
        <v>-27565.13</v>
      </c>
      <c r="AY83" s="15">
        <v>-92486.71</v>
      </c>
      <c r="AZ83" s="15">
        <v>-933885.42</v>
      </c>
      <c r="BA83" s="15">
        <v>-32184.29</v>
      </c>
      <c r="BB83" s="15">
        <v>-13729.94</v>
      </c>
      <c r="BC83" s="15">
        <v>-102625.60000000001</v>
      </c>
      <c r="BD83" s="15">
        <v>0</v>
      </c>
      <c r="BE83" s="15">
        <v>-181944.04</v>
      </c>
      <c r="BF83" s="15">
        <v>-173271</v>
      </c>
      <c r="BG83" s="15">
        <v>-8673.0400000000009</v>
      </c>
      <c r="BH83" s="15">
        <v>-506487.3</v>
      </c>
      <c r="BI83" s="15">
        <v>-458225</v>
      </c>
      <c r="BJ83" s="15">
        <v>-48262.3</v>
      </c>
      <c r="BK83" s="15">
        <v>-1083.75</v>
      </c>
      <c r="BL83" s="15">
        <v>-101469.3</v>
      </c>
      <c r="BM83" s="15">
        <v>-17719.5</v>
      </c>
      <c r="BN83" s="15">
        <v>-42208.12</v>
      </c>
      <c r="BO83" s="15">
        <v>-234278.56</v>
      </c>
      <c r="BP83" s="15">
        <v>-45267.16</v>
      </c>
      <c r="BQ83" s="15">
        <v>-100877.37</v>
      </c>
      <c r="BR83" s="15">
        <v>-198733.96</v>
      </c>
      <c r="BS83" s="15">
        <v>-25609.66</v>
      </c>
      <c r="BT83" s="15">
        <v>-190058.17</v>
      </c>
      <c r="BU83" s="15">
        <v>-14359.55</v>
      </c>
      <c r="BV83" s="15">
        <v>-191386.63</v>
      </c>
      <c r="BW83" s="15">
        <v>-52313.71</v>
      </c>
      <c r="BX83" s="15">
        <v>-1665845.1</v>
      </c>
      <c r="BY83" s="15">
        <v>-19203.689999999999</v>
      </c>
      <c r="BZ83" s="15">
        <v>-51596.22</v>
      </c>
      <c r="CA83" s="15">
        <v>-54829.36</v>
      </c>
      <c r="CB83" s="15">
        <v>-118037.15</v>
      </c>
      <c r="CC83" s="15">
        <v>-236728</v>
      </c>
      <c r="CD83" s="15">
        <v>-6910.13</v>
      </c>
      <c r="CE83" s="15">
        <v>-4565444.0199999996</v>
      </c>
      <c r="CF83" s="15">
        <v>-545426</v>
      </c>
      <c r="CG83" s="15">
        <v>-24597.85</v>
      </c>
      <c r="CH83" s="15">
        <v>-187405.72</v>
      </c>
      <c r="CI83" s="15">
        <v>-59639</v>
      </c>
      <c r="CJ83" s="15">
        <v>-26443.72</v>
      </c>
      <c r="CK83" s="15">
        <v>-12646</v>
      </c>
      <c r="CL83" s="15">
        <v>0</v>
      </c>
      <c r="CM83" s="15">
        <v>-89530</v>
      </c>
      <c r="CN83" s="15">
        <v>-297895</v>
      </c>
      <c r="CO83" s="15">
        <v>-50782.53</v>
      </c>
      <c r="CP83" s="15"/>
      <c r="CQ83" s="15"/>
      <c r="CR83" s="15"/>
      <c r="CS83" s="15"/>
      <c r="CT83" s="15"/>
    </row>
    <row r="84" spans="1:98" x14ac:dyDescent="0.2">
      <c r="A84" s="1" t="s">
        <v>309</v>
      </c>
      <c r="B84" s="1"/>
      <c r="C84" s="1"/>
      <c r="D84" s="15">
        <v>-5886</v>
      </c>
      <c r="E84" s="15">
        <v>-528524</v>
      </c>
      <c r="F84" s="15">
        <v>-1094680</v>
      </c>
      <c r="G84" s="15">
        <v>-101564.26</v>
      </c>
      <c r="H84" s="15">
        <v>-467583.65</v>
      </c>
      <c r="I84" s="15">
        <v>-882018.83</v>
      </c>
      <c r="J84" s="15">
        <v>-135640.5</v>
      </c>
      <c r="K84" s="15">
        <v>-391031</v>
      </c>
      <c r="L84" s="15">
        <v>-104028.6</v>
      </c>
      <c r="M84" s="15">
        <v>-59786.15</v>
      </c>
      <c r="N84" s="15">
        <v>-16459.400000000001</v>
      </c>
      <c r="O84" s="15">
        <v>-260640.06</v>
      </c>
      <c r="P84" s="15">
        <v>-7135.9</v>
      </c>
      <c r="Q84" s="15">
        <v>-7222.15</v>
      </c>
      <c r="R84" s="15">
        <v>-5286.02</v>
      </c>
      <c r="S84" s="15">
        <v>-44777.7</v>
      </c>
      <c r="T84" s="15">
        <v>-418414</v>
      </c>
      <c r="U84" s="15">
        <v>-21706.01</v>
      </c>
      <c r="V84" s="15">
        <v>-1461690</v>
      </c>
      <c r="W84" s="15">
        <v>-62909.45</v>
      </c>
      <c r="X84" s="15">
        <v>-42768.65</v>
      </c>
      <c r="Y84" s="15">
        <v>-160431.92000000001</v>
      </c>
      <c r="Z84" s="15">
        <v>-90172.71</v>
      </c>
      <c r="AA84" s="15">
        <v>-8411.0400000000009</v>
      </c>
      <c r="AB84" s="15">
        <v>-1286.99</v>
      </c>
      <c r="AC84" s="15">
        <v>0</v>
      </c>
      <c r="AD84" s="15">
        <v>-849829.36</v>
      </c>
      <c r="AE84" s="15">
        <v>-831861.01</v>
      </c>
      <c r="AF84" s="15">
        <v>-17968.349999999999</v>
      </c>
      <c r="AG84" s="15">
        <v>-65066.22</v>
      </c>
      <c r="AH84" s="15">
        <v>-557476.84</v>
      </c>
      <c r="AI84" s="15">
        <v>-99633</v>
      </c>
      <c r="AJ84" s="15">
        <v>-199593</v>
      </c>
      <c r="AK84" s="15">
        <v>-15151.75</v>
      </c>
      <c r="AL84" s="15">
        <v>-1527885.98</v>
      </c>
      <c r="AM84" s="15">
        <v>-3474.3</v>
      </c>
      <c r="AN84" s="15">
        <v>-68903.09</v>
      </c>
      <c r="AO84" s="15">
        <v>-1348712.53</v>
      </c>
      <c r="AP84" s="15">
        <v>375731.04</v>
      </c>
      <c r="AQ84" s="15">
        <v>379100</v>
      </c>
      <c r="AR84" s="15">
        <v>-3368.96</v>
      </c>
      <c r="AS84" s="15">
        <v>-3494966.79</v>
      </c>
      <c r="AT84" s="15">
        <v>-77236.44</v>
      </c>
      <c r="AU84" s="15">
        <v>-38231.800000000003</v>
      </c>
      <c r="AV84" s="15">
        <v>-283862</v>
      </c>
      <c r="AW84" s="15">
        <v>-213643</v>
      </c>
      <c r="AX84" s="15">
        <v>-103266.71</v>
      </c>
      <c r="AY84" s="15">
        <v>-41426.699999999997</v>
      </c>
      <c r="AZ84" s="15">
        <v>-1081178.26</v>
      </c>
      <c r="BA84" s="15">
        <v>-55259.76</v>
      </c>
      <c r="BB84" s="15">
        <v>-81659.62</v>
      </c>
      <c r="BC84" s="15">
        <v>-242942.82</v>
      </c>
      <c r="BD84" s="15">
        <v>0</v>
      </c>
      <c r="BE84" s="15">
        <v>-287426.64</v>
      </c>
      <c r="BF84" s="15">
        <v>-271316</v>
      </c>
      <c r="BG84" s="15">
        <v>-16110.64</v>
      </c>
      <c r="BH84" s="15">
        <v>-858596.15</v>
      </c>
      <c r="BI84" s="15">
        <v>-675074</v>
      </c>
      <c r="BJ84" s="15">
        <v>-183522.15</v>
      </c>
      <c r="BK84" s="15">
        <v>-49282.38</v>
      </c>
      <c r="BL84" s="15">
        <v>-72674.75</v>
      </c>
      <c r="BM84" s="15">
        <v>-69.02</v>
      </c>
      <c r="BN84" s="15">
        <v>-44350.93</v>
      </c>
      <c r="BO84" s="15">
        <v>-123868.8</v>
      </c>
      <c r="BP84" s="15">
        <v>-95741.49</v>
      </c>
      <c r="BQ84" s="15">
        <v>-240353.37</v>
      </c>
      <c r="BR84" s="15">
        <v>-652715.82999999996</v>
      </c>
      <c r="BS84" s="15">
        <v>-39135</v>
      </c>
      <c r="BT84" s="15">
        <v>-229364.03</v>
      </c>
      <c r="BU84" s="15">
        <v>-15325.2</v>
      </c>
      <c r="BV84" s="15">
        <v>-450202.46</v>
      </c>
      <c r="BW84" s="15">
        <v>-55412.45</v>
      </c>
      <c r="BX84" s="15">
        <v>-2374199.6800000002</v>
      </c>
      <c r="BY84" s="15">
        <v>-14767</v>
      </c>
      <c r="BZ84" s="15">
        <v>-56593.97</v>
      </c>
      <c r="CA84" s="15">
        <v>-20121.55</v>
      </c>
      <c r="CB84" s="15">
        <v>-358886.22</v>
      </c>
      <c r="CC84" s="15">
        <v>-242878.47</v>
      </c>
      <c r="CD84" s="15">
        <v>-39176.75</v>
      </c>
      <c r="CE84" s="15">
        <v>-4278797.83</v>
      </c>
      <c r="CF84" s="15">
        <v>-1395733</v>
      </c>
      <c r="CG84" s="15">
        <v>0</v>
      </c>
      <c r="CH84" s="15">
        <v>-140902.89000000001</v>
      </c>
      <c r="CI84" s="15">
        <v>-137162</v>
      </c>
      <c r="CJ84" s="15">
        <v>-56330.47</v>
      </c>
      <c r="CK84" s="15">
        <v>-18480</v>
      </c>
      <c r="CL84" s="15">
        <v>-42673.26</v>
      </c>
      <c r="CM84" s="15">
        <v>-7726</v>
      </c>
      <c r="CN84" s="15">
        <v>-136945.44</v>
      </c>
      <c r="CO84" s="15">
        <v>-64605.85</v>
      </c>
      <c r="CP84" s="15"/>
      <c r="CQ84" s="15"/>
      <c r="CR84" s="15"/>
      <c r="CS84" s="15"/>
      <c r="CT84" s="15"/>
    </row>
    <row r="85" spans="1:98" x14ac:dyDescent="0.2">
      <c r="A85" s="1" t="s">
        <v>310</v>
      </c>
      <c r="B85" s="1"/>
      <c r="C85" s="1"/>
      <c r="D85" s="15">
        <v>-32779.83</v>
      </c>
      <c r="E85" s="15">
        <v>-357970</v>
      </c>
      <c r="F85" s="15">
        <v>-173358</v>
      </c>
      <c r="G85" s="15">
        <v>-289468.09000000003</v>
      </c>
      <c r="H85" s="15">
        <v>-176378.35</v>
      </c>
      <c r="I85" s="15">
        <v>-447036.9</v>
      </c>
      <c r="J85" s="15">
        <v>-355798.88</v>
      </c>
      <c r="K85" s="15">
        <v>-279967</v>
      </c>
      <c r="L85" s="15">
        <v>-985013.42</v>
      </c>
      <c r="M85" s="15">
        <v>-130807.79</v>
      </c>
      <c r="N85" s="15">
        <v>-2853.47</v>
      </c>
      <c r="O85" s="15">
        <v>-370913.99</v>
      </c>
      <c r="P85" s="15">
        <v>-10292.39</v>
      </c>
      <c r="Q85" s="15">
        <v>-8634.2199999999993</v>
      </c>
      <c r="R85" s="15">
        <v>-583.61</v>
      </c>
      <c r="S85" s="15">
        <v>-3007931.28</v>
      </c>
      <c r="T85" s="15">
        <v>-472318</v>
      </c>
      <c r="U85" s="15">
        <v>-55351.98</v>
      </c>
      <c r="V85" s="15">
        <v>-962784.57</v>
      </c>
      <c r="W85" s="15">
        <v>3240.6799999999894</v>
      </c>
      <c r="X85" s="15">
        <v>-62997.26</v>
      </c>
      <c r="Y85" s="15">
        <v>-107263.89</v>
      </c>
      <c r="Z85" s="15">
        <v>-268146.45</v>
      </c>
      <c r="AA85" s="15">
        <v>-38511.29</v>
      </c>
      <c r="AB85" s="15">
        <v>-25499.08</v>
      </c>
      <c r="AC85" s="15">
        <v>-185517.83</v>
      </c>
      <c r="AD85" s="15">
        <v>-281776.07</v>
      </c>
      <c r="AE85" s="15">
        <v>-234494.56</v>
      </c>
      <c r="AF85" s="15">
        <v>-47281.51</v>
      </c>
      <c r="AG85" s="15">
        <v>-143569.5</v>
      </c>
      <c r="AH85" s="15">
        <v>-188502.06</v>
      </c>
      <c r="AI85" s="15">
        <v>-284260.3</v>
      </c>
      <c r="AJ85" s="15">
        <v>-390857</v>
      </c>
      <c r="AK85" s="15">
        <v>-23916.080000000002</v>
      </c>
      <c r="AL85" s="15">
        <v>-1900559.06</v>
      </c>
      <c r="AM85" s="15">
        <v>-7884.46</v>
      </c>
      <c r="AN85" s="15">
        <v>-16429.73</v>
      </c>
      <c r="AO85" s="15">
        <v>-1704536.45</v>
      </c>
      <c r="AP85" s="15">
        <v>-136704897.75</v>
      </c>
      <c r="AQ85" s="15">
        <v>-136657700</v>
      </c>
      <c r="AR85" s="15">
        <v>-47197.75</v>
      </c>
      <c r="AS85" s="15">
        <v>-633475.72</v>
      </c>
      <c r="AT85" s="15">
        <v>-339267.06</v>
      </c>
      <c r="AU85" s="15">
        <v>-138366.65</v>
      </c>
      <c r="AV85" s="15">
        <v>-268843</v>
      </c>
      <c r="AW85" s="15">
        <v>-458347.58</v>
      </c>
      <c r="AX85" s="15">
        <v>-114269.15</v>
      </c>
      <c r="AY85" s="15">
        <v>-536905.37</v>
      </c>
      <c r="AZ85" s="15">
        <v>-904770.76</v>
      </c>
      <c r="BA85" s="15">
        <v>-266771.77</v>
      </c>
      <c r="BB85" s="15">
        <v>-89833.62</v>
      </c>
      <c r="BC85" s="15">
        <v>-256680.11</v>
      </c>
      <c r="BD85" s="15">
        <v>-14692</v>
      </c>
      <c r="BE85" s="15">
        <v>-198270.32</v>
      </c>
      <c r="BF85" s="15">
        <v>-98817</v>
      </c>
      <c r="BG85" s="15">
        <v>-99453.32</v>
      </c>
      <c r="BH85" s="15">
        <v>-502059.33</v>
      </c>
      <c r="BI85" s="15">
        <v>-386326</v>
      </c>
      <c r="BJ85" s="15">
        <v>-115733.33</v>
      </c>
      <c r="BK85" s="15">
        <v>-185558.14</v>
      </c>
      <c r="BL85" s="15">
        <v>-228885.64</v>
      </c>
      <c r="BM85" s="15">
        <v>-530883.53</v>
      </c>
      <c r="BN85" s="15">
        <v>-192774.72</v>
      </c>
      <c r="BO85" s="15">
        <v>-2568291.5499999998</v>
      </c>
      <c r="BP85" s="15">
        <v>-222949.15</v>
      </c>
      <c r="BQ85" s="15">
        <v>-296542.05</v>
      </c>
      <c r="BR85" s="15">
        <v>-111540.11</v>
      </c>
      <c r="BS85" s="15">
        <v>-226494.1</v>
      </c>
      <c r="BT85" s="15">
        <v>-74905.289999999994</v>
      </c>
      <c r="BU85" s="15">
        <v>-40810.699999999997</v>
      </c>
      <c r="BV85" s="15">
        <v>-518885.52</v>
      </c>
      <c r="BW85" s="15">
        <v>-105071</v>
      </c>
      <c r="BX85" s="15">
        <v>-747647.24</v>
      </c>
      <c r="BY85" s="15">
        <v>-119080.5</v>
      </c>
      <c r="BZ85" s="15">
        <v>-153220.88</v>
      </c>
      <c r="CA85" s="15">
        <v>-311996.40000000002</v>
      </c>
      <c r="CB85" s="15">
        <v>-404129.75</v>
      </c>
      <c r="CC85" s="15">
        <v>2170729.5299999998</v>
      </c>
      <c r="CD85" s="15">
        <v>-38543.660000000003</v>
      </c>
      <c r="CE85" s="15">
        <v>-8221855.5300000003</v>
      </c>
      <c r="CF85" s="15">
        <v>-646288</v>
      </c>
      <c r="CG85" s="15">
        <v>-368894.41</v>
      </c>
      <c r="CH85" s="15">
        <v>-416435.21</v>
      </c>
      <c r="CI85" s="15">
        <v>-174391</v>
      </c>
      <c r="CJ85" s="15">
        <v>-54607.82</v>
      </c>
      <c r="CK85" s="15">
        <v>-18666</v>
      </c>
      <c r="CL85" s="15">
        <v>-35528.160000000003</v>
      </c>
      <c r="CM85" s="15">
        <v>-592335</v>
      </c>
      <c r="CN85" s="15">
        <v>-581352</v>
      </c>
      <c r="CO85" s="15">
        <v>-591769.29</v>
      </c>
      <c r="CP85" s="15"/>
      <c r="CQ85" s="15"/>
      <c r="CR85" s="15"/>
      <c r="CS85" s="15"/>
      <c r="CT85" s="15"/>
    </row>
    <row r="86" spans="1:98" x14ac:dyDescent="0.2">
      <c r="A86" s="1" t="s">
        <v>311</v>
      </c>
      <c r="B86" s="1"/>
      <c r="C86" s="1"/>
      <c r="D86" s="15">
        <v>0</v>
      </c>
      <c r="E86" s="15">
        <v>0</v>
      </c>
      <c r="F86" s="15">
        <v>-288209</v>
      </c>
      <c r="G86" s="15">
        <v>-3221.77</v>
      </c>
      <c r="H86" s="15">
        <v>0</v>
      </c>
      <c r="I86" s="15">
        <v>-147831.03</v>
      </c>
      <c r="J86" s="15">
        <v>0</v>
      </c>
      <c r="K86" s="15">
        <v>-1396</v>
      </c>
      <c r="L86" s="15">
        <v>0</v>
      </c>
      <c r="M86" s="15">
        <v>-22103.35</v>
      </c>
      <c r="N86" s="15">
        <v>0</v>
      </c>
      <c r="O86" s="15">
        <v>13404.91</v>
      </c>
      <c r="P86" s="15">
        <v>0</v>
      </c>
      <c r="Q86" s="15">
        <v>0</v>
      </c>
      <c r="R86" s="15">
        <v>-86766.69</v>
      </c>
      <c r="S86" s="15">
        <v>-225655.95</v>
      </c>
      <c r="T86" s="15">
        <v>-308134</v>
      </c>
      <c r="U86" s="15">
        <v>0</v>
      </c>
      <c r="V86" s="15">
        <v>0</v>
      </c>
      <c r="W86" s="15">
        <v>5000</v>
      </c>
      <c r="X86" s="15">
        <v>-14195.29</v>
      </c>
      <c r="Y86" s="15">
        <v>0</v>
      </c>
      <c r="Z86" s="15">
        <v>-106054.12</v>
      </c>
      <c r="AA86" s="15">
        <v>-227.03</v>
      </c>
      <c r="AB86" s="15">
        <v>-5380.31</v>
      </c>
      <c r="AC86" s="15">
        <v>0</v>
      </c>
      <c r="AD86" s="15">
        <v>-2264.31</v>
      </c>
      <c r="AE86" s="15">
        <v>0</v>
      </c>
      <c r="AF86" s="15">
        <v>-2264.31</v>
      </c>
      <c r="AG86" s="15">
        <v>0</v>
      </c>
      <c r="AH86" s="15">
        <v>-542149.16</v>
      </c>
      <c r="AI86" s="15">
        <v>-323138.59000000003</v>
      </c>
      <c r="AJ86" s="15">
        <v>-400084</v>
      </c>
      <c r="AK86" s="15">
        <v>0</v>
      </c>
      <c r="AL86" s="15">
        <v>693951.47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-590209.14</v>
      </c>
      <c r="AT86" s="15">
        <v>-22215.99</v>
      </c>
      <c r="AU86" s="15">
        <v>0</v>
      </c>
      <c r="AV86" s="15">
        <v>0</v>
      </c>
      <c r="AW86" s="15">
        <v>0</v>
      </c>
      <c r="AX86" s="15">
        <v>-238124.31</v>
      </c>
      <c r="AY86" s="15">
        <v>-50579.46</v>
      </c>
      <c r="AZ86" s="15">
        <v>0</v>
      </c>
      <c r="BA86" s="15">
        <v>4795.54</v>
      </c>
      <c r="BB86" s="15">
        <v>-19211.150000000001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182603</v>
      </c>
      <c r="BI86" s="15">
        <v>182603</v>
      </c>
      <c r="BJ86" s="15">
        <v>0</v>
      </c>
      <c r="BK86" s="15">
        <v>0</v>
      </c>
      <c r="BL86" s="15">
        <v>0</v>
      </c>
      <c r="BM86" s="15">
        <v>-54332.01</v>
      </c>
      <c r="BN86" s="15">
        <v>0</v>
      </c>
      <c r="BO86" s="15">
        <v>-114465.23</v>
      </c>
      <c r="BP86" s="15">
        <v>-99154.18</v>
      </c>
      <c r="BQ86" s="15">
        <v>-44586.559999999998</v>
      </c>
      <c r="BR86" s="15">
        <v>0</v>
      </c>
      <c r="BS86" s="15">
        <v>0</v>
      </c>
      <c r="BT86" s="15">
        <v>0</v>
      </c>
      <c r="BU86" s="15">
        <v>-6360.69</v>
      </c>
      <c r="BV86" s="15">
        <v>0</v>
      </c>
      <c r="BW86" s="15">
        <v>0</v>
      </c>
      <c r="BX86" s="15">
        <v>-1712956.16</v>
      </c>
      <c r="BY86" s="15">
        <v>-11570.07</v>
      </c>
      <c r="BZ86" s="15">
        <v>46975.65</v>
      </c>
      <c r="CA86" s="15">
        <v>0</v>
      </c>
      <c r="CB86" s="15">
        <v>63708.94</v>
      </c>
      <c r="CC86" s="15">
        <v>-23899.09</v>
      </c>
      <c r="CD86" s="15">
        <v>0</v>
      </c>
      <c r="CE86" s="15">
        <v>0</v>
      </c>
      <c r="CF86" s="15">
        <v>-116252</v>
      </c>
      <c r="CG86" s="15">
        <v>0</v>
      </c>
      <c r="CH86" s="15">
        <v>0</v>
      </c>
      <c r="CI86" s="15">
        <v>0</v>
      </c>
      <c r="CJ86" s="15">
        <v>-93387.97</v>
      </c>
      <c r="CK86" s="15">
        <v>-35709</v>
      </c>
      <c r="CL86" s="15">
        <v>-70.47</v>
      </c>
      <c r="CM86" s="15">
        <v>86134</v>
      </c>
      <c r="CN86" s="15">
        <v>0</v>
      </c>
      <c r="CO86" s="15">
        <v>0</v>
      </c>
      <c r="CP86" s="15"/>
      <c r="CQ86" s="15"/>
      <c r="CR86" s="15"/>
      <c r="CS86" s="15"/>
      <c r="CT86" s="15"/>
    </row>
    <row r="87" spans="1:98" x14ac:dyDescent="0.2">
      <c r="A87" s="1" t="s">
        <v>312</v>
      </c>
      <c r="B87" s="1"/>
      <c r="C87" s="1"/>
      <c r="D87" s="15">
        <v>8476.18</v>
      </c>
      <c r="E87" s="15">
        <v>-720592</v>
      </c>
      <c r="F87" s="15">
        <v>-475109</v>
      </c>
      <c r="G87" s="15">
        <v>-53282.33</v>
      </c>
      <c r="H87" s="15">
        <v>-504161.37</v>
      </c>
      <c r="I87" s="15">
        <v>-1289816.47</v>
      </c>
      <c r="J87" s="15">
        <v>-193319.86</v>
      </c>
      <c r="K87" s="15">
        <v>-914178</v>
      </c>
      <c r="L87" s="15">
        <v>-159377.29999999999</v>
      </c>
      <c r="M87" s="15">
        <v>-269739.15999999997</v>
      </c>
      <c r="N87" s="15">
        <v>-56156.47</v>
      </c>
      <c r="O87" s="15">
        <v>-727052.29</v>
      </c>
      <c r="P87" s="15">
        <v>-16401.490000000002</v>
      </c>
      <c r="Q87" s="15">
        <v>-45246.96</v>
      </c>
      <c r="R87" s="15">
        <v>0</v>
      </c>
      <c r="S87" s="15">
        <v>-424126.5</v>
      </c>
      <c r="T87" s="15">
        <v>-877515</v>
      </c>
      <c r="U87" s="15">
        <v>-83456.95</v>
      </c>
      <c r="V87" s="15">
        <v>-10481565</v>
      </c>
      <c r="W87" s="15">
        <v>-263341.05</v>
      </c>
      <c r="X87" s="15">
        <v>-108109.18</v>
      </c>
      <c r="Y87" s="15">
        <v>-415332.21</v>
      </c>
      <c r="Z87" s="15">
        <v>-236616.17</v>
      </c>
      <c r="AA87" s="15">
        <v>47559.21</v>
      </c>
      <c r="AB87" s="15">
        <v>-18366</v>
      </c>
      <c r="AC87" s="15">
        <v>192180.18</v>
      </c>
      <c r="AD87" s="15">
        <v>-730292.08</v>
      </c>
      <c r="AE87" s="15">
        <v>-694654.49</v>
      </c>
      <c r="AF87" s="15">
        <v>-35637.589999999997</v>
      </c>
      <c r="AG87" s="15">
        <v>-134404.81</v>
      </c>
      <c r="AH87" s="15">
        <v>-929660.14</v>
      </c>
      <c r="AI87" s="15">
        <v>-187971.3</v>
      </c>
      <c r="AJ87" s="15">
        <v>-306667</v>
      </c>
      <c r="AK87" s="15">
        <v>-208453.11</v>
      </c>
      <c r="AL87" s="15">
        <v>-2984633.95</v>
      </c>
      <c r="AM87" s="15">
        <v>-36245.32</v>
      </c>
      <c r="AN87" s="15">
        <v>-150499.89000000001</v>
      </c>
      <c r="AO87" s="15">
        <v>-769391.71</v>
      </c>
      <c r="AP87" s="15">
        <v>-8505566.0899999999</v>
      </c>
      <c r="AQ87" s="15">
        <v>-8482700</v>
      </c>
      <c r="AR87" s="15">
        <v>-22866.09</v>
      </c>
      <c r="AS87" s="15">
        <v>-1696899</v>
      </c>
      <c r="AT87" s="15">
        <v>-275566.32</v>
      </c>
      <c r="AU87" s="15">
        <v>-123757.02</v>
      </c>
      <c r="AV87" s="15">
        <v>-112341</v>
      </c>
      <c r="AW87" s="15">
        <v>-1364113.01</v>
      </c>
      <c r="AX87" s="15">
        <v>-65271.13</v>
      </c>
      <c r="AY87" s="15">
        <v>-33603.660000000003</v>
      </c>
      <c r="AZ87" s="15">
        <v>-1548591.99</v>
      </c>
      <c r="BA87" s="15">
        <v>-164114.5</v>
      </c>
      <c r="BB87" s="15">
        <v>-102287.53</v>
      </c>
      <c r="BC87" s="15">
        <v>-589442.93000000005</v>
      </c>
      <c r="BD87" s="15">
        <v>0</v>
      </c>
      <c r="BE87" s="15">
        <v>-1014732.83</v>
      </c>
      <c r="BF87" s="15">
        <v>-940156</v>
      </c>
      <c r="BG87" s="15">
        <v>-74576.83</v>
      </c>
      <c r="BH87" s="15">
        <v>-634434.34</v>
      </c>
      <c r="BI87" s="15">
        <v>-442637</v>
      </c>
      <c r="BJ87" s="15">
        <v>-191797.34</v>
      </c>
      <c r="BK87" s="15">
        <v>-189542.5</v>
      </c>
      <c r="BL87" s="15">
        <v>-326465.68</v>
      </c>
      <c r="BM87" s="15">
        <v>-1209010.04</v>
      </c>
      <c r="BN87" s="15">
        <v>-63435.99</v>
      </c>
      <c r="BO87" s="15">
        <v>-931898.73</v>
      </c>
      <c r="BP87" s="15">
        <v>-215052.32</v>
      </c>
      <c r="BQ87" s="15">
        <v>-1984354.37</v>
      </c>
      <c r="BR87" s="15">
        <v>-1089952.83</v>
      </c>
      <c r="BS87" s="15">
        <v>-298657.68</v>
      </c>
      <c r="BT87" s="15">
        <v>-317937.24</v>
      </c>
      <c r="BU87" s="15">
        <v>-117001</v>
      </c>
      <c r="BV87" s="15">
        <v>-403778.9</v>
      </c>
      <c r="BW87" s="15">
        <v>-533987.36</v>
      </c>
      <c r="BX87" s="15">
        <v>-4550281.62</v>
      </c>
      <c r="BY87" s="15">
        <v>-54043.53</v>
      </c>
      <c r="BZ87" s="15">
        <v>-69185.67</v>
      </c>
      <c r="CA87" s="15">
        <v>-55596.52</v>
      </c>
      <c r="CB87" s="15">
        <v>-44935.37</v>
      </c>
      <c r="CC87" s="15">
        <v>-679219.28</v>
      </c>
      <c r="CD87" s="15">
        <v>-65053.52</v>
      </c>
      <c r="CE87" s="15">
        <v>-14892793.920000002</v>
      </c>
      <c r="CF87" s="15">
        <v>-1493389</v>
      </c>
      <c r="CG87" s="15">
        <v>-58968.57</v>
      </c>
      <c r="CH87" s="15">
        <v>-711090.4</v>
      </c>
      <c r="CI87" s="15">
        <v>-499247</v>
      </c>
      <c r="CJ87" s="15">
        <v>-153535.59</v>
      </c>
      <c r="CK87" s="15">
        <v>-58643</v>
      </c>
      <c r="CL87" s="15">
        <v>-44763.29</v>
      </c>
      <c r="CM87" s="15">
        <v>-363322</v>
      </c>
      <c r="CN87" s="15">
        <v>-421264.04</v>
      </c>
      <c r="CO87" s="15">
        <v>-209201.58</v>
      </c>
      <c r="CP87" s="15"/>
      <c r="CQ87" s="15"/>
      <c r="CR87" s="15"/>
      <c r="CS87" s="15"/>
      <c r="CT87" s="15"/>
    </row>
    <row r="88" spans="1:98" x14ac:dyDescent="0.2">
      <c r="A88" s="1" t="s">
        <v>101</v>
      </c>
      <c r="B88" s="1"/>
      <c r="C88" s="1"/>
      <c r="D88" s="15">
        <v>3129117.7</v>
      </c>
      <c r="E88" s="15">
        <v>110243230</v>
      </c>
      <c r="F88" s="15">
        <v>71104272</v>
      </c>
      <c r="G88" s="15">
        <v>17101273.629999999</v>
      </c>
      <c r="H88" s="15">
        <v>72765032.170000002</v>
      </c>
      <c r="I88" s="15">
        <v>123074812.74999999</v>
      </c>
      <c r="J88" s="15">
        <v>22090572.43</v>
      </c>
      <c r="K88" s="15">
        <v>111507963</v>
      </c>
      <c r="L88" s="15">
        <v>21779838.440000001</v>
      </c>
      <c r="M88" s="15">
        <v>8921249.2699999996</v>
      </c>
      <c r="N88" s="15">
        <v>2040238.23</v>
      </c>
      <c r="O88" s="15">
        <v>63434169.410000004</v>
      </c>
      <c r="P88" s="15">
        <v>2227754.37</v>
      </c>
      <c r="Q88" s="15">
        <v>1892698.44</v>
      </c>
      <c r="R88" s="15">
        <v>664138.9</v>
      </c>
      <c r="S88" s="15">
        <v>14583482.489999998</v>
      </c>
      <c r="T88" s="15">
        <v>183844344</v>
      </c>
      <c r="U88" s="15">
        <v>5791726.7400000002</v>
      </c>
      <c r="V88" s="15">
        <v>557271030.99000013</v>
      </c>
      <c r="W88" s="15">
        <v>31378238.829999998</v>
      </c>
      <c r="X88" s="15">
        <v>4569011.3499999996</v>
      </c>
      <c r="Y88" s="15">
        <v>0</v>
      </c>
      <c r="Z88" s="15">
        <v>44113360.159999996</v>
      </c>
      <c r="AA88" s="15">
        <v>5761581.4300000006</v>
      </c>
      <c r="AB88" s="15">
        <v>660259.77</v>
      </c>
      <c r="AC88" s="15">
        <v>14066612.349999998</v>
      </c>
      <c r="AD88" s="15">
        <v>70820943.719999999</v>
      </c>
      <c r="AE88" s="15">
        <v>66358172.609999999</v>
      </c>
      <c r="AF88" s="15">
        <v>4462771.1100000003</v>
      </c>
      <c r="AG88" s="15">
        <v>12764122.649999999</v>
      </c>
      <c r="AH88" s="15">
        <v>109106715.00999999</v>
      </c>
      <c r="AI88" s="15">
        <v>28474897.34</v>
      </c>
      <c r="AJ88" s="15">
        <v>35559379</v>
      </c>
      <c r="AK88" s="15">
        <v>7431185.2400000002</v>
      </c>
      <c r="AL88" s="15">
        <v>396318716.62000006</v>
      </c>
      <c r="AM88" s="15">
        <v>1982253.39</v>
      </c>
      <c r="AN88" s="15">
        <v>13952836.84</v>
      </c>
      <c r="AO88" s="15">
        <v>267197326.87</v>
      </c>
      <c r="AP88" s="15">
        <v>1954787671.3099999</v>
      </c>
      <c r="AQ88" s="15">
        <v>1953666900</v>
      </c>
      <c r="AR88" s="15">
        <v>1120771.31</v>
      </c>
      <c r="AS88" s="15">
        <v>541817408.40999997</v>
      </c>
      <c r="AT88" s="15">
        <v>16602176.580000002</v>
      </c>
      <c r="AU88" s="15">
        <v>7123477.6699999999</v>
      </c>
      <c r="AV88" s="15">
        <v>49390316</v>
      </c>
      <c r="AW88" s="15">
        <v>136485552.90000001</v>
      </c>
      <c r="AX88" s="15">
        <v>0</v>
      </c>
      <c r="AY88" s="15">
        <v>15544246.41</v>
      </c>
      <c r="AZ88" s="15">
        <v>244089096.89000002</v>
      </c>
      <c r="BA88" s="15">
        <v>13429354.73</v>
      </c>
      <c r="BB88" s="15">
        <v>16001954.530000001</v>
      </c>
      <c r="BC88" s="15">
        <v>46036108.940000005</v>
      </c>
      <c r="BD88" s="15">
        <v>303620</v>
      </c>
      <c r="BE88" s="15">
        <v>3272891.51</v>
      </c>
      <c r="BF88" s="15">
        <v>-9086</v>
      </c>
      <c r="BG88" s="15">
        <v>3281977.51</v>
      </c>
      <c r="BH88" s="15">
        <v>63645743</v>
      </c>
      <c r="BI88" s="15">
        <v>63645743</v>
      </c>
      <c r="BJ88" s="15">
        <v>0</v>
      </c>
      <c r="BK88" s="15">
        <v>12438098.59</v>
      </c>
      <c r="BL88" s="15">
        <v>0</v>
      </c>
      <c r="BM88" s="15">
        <v>40993031.110000007</v>
      </c>
      <c r="BN88" s="15">
        <v>10079039.51</v>
      </c>
      <c r="BO88" s="15">
        <v>115127802.53</v>
      </c>
      <c r="BP88" s="15">
        <v>17140122.57</v>
      </c>
      <c r="BQ88" s="15">
        <v>22474102.849999998</v>
      </c>
      <c r="BR88" s="15">
        <v>69168023.700000003</v>
      </c>
      <c r="BS88" s="15">
        <v>14896344.540000001</v>
      </c>
      <c r="BT88" s="15">
        <v>47583727.129999995</v>
      </c>
      <c r="BU88" s="15">
        <v>6690629.2199999997</v>
      </c>
      <c r="BV88" s="15">
        <v>60069209.399999991</v>
      </c>
      <c r="BW88" s="15">
        <v>14365750.58</v>
      </c>
      <c r="BX88" s="15">
        <v>474640972.85000002</v>
      </c>
      <c r="BY88" s="15">
        <v>7151937.21</v>
      </c>
      <c r="BZ88" s="15">
        <v>9401340.25</v>
      </c>
      <c r="CA88" s="15">
        <v>6277049.1500000004</v>
      </c>
      <c r="CB88" s="15">
        <v>27217246.949999999</v>
      </c>
      <c r="CC88" s="15">
        <v>70895340.819999993</v>
      </c>
      <c r="CD88" s="15">
        <v>16315869.869999999</v>
      </c>
      <c r="CE88" s="15">
        <v>1784143954.5100002</v>
      </c>
      <c r="CF88" s="15">
        <v>178807128</v>
      </c>
      <c r="CG88" s="15">
        <v>7282148.3800000008</v>
      </c>
      <c r="CH88" s="15">
        <v>94092408.459999993</v>
      </c>
      <c r="CI88" s="15">
        <v>36008102</v>
      </c>
      <c r="CJ88" s="15">
        <v>5771014.950000002</v>
      </c>
      <c r="CK88" s="15">
        <v>6548585</v>
      </c>
      <c r="CL88" s="15">
        <v>4515717.9000000004</v>
      </c>
      <c r="CM88" s="15">
        <v>30966182</v>
      </c>
      <c r="CN88" s="15">
        <v>60080740.589999996</v>
      </c>
      <c r="CO88" s="15">
        <v>29139037.140000001</v>
      </c>
      <c r="CP88" s="15"/>
      <c r="CQ88" s="15"/>
      <c r="CR88" s="15"/>
      <c r="CS88" s="15"/>
      <c r="CT88" s="15"/>
    </row>
    <row r="89" spans="1:98" x14ac:dyDescent="0.2">
      <c r="A89" s="1" t="s">
        <v>313</v>
      </c>
      <c r="B89" s="1"/>
      <c r="C89" s="1"/>
      <c r="D89" s="15">
        <v>0</v>
      </c>
      <c r="E89" s="15">
        <v>0</v>
      </c>
      <c r="F89" s="15">
        <v>0</v>
      </c>
      <c r="G89" s="15">
        <v>0</v>
      </c>
      <c r="H89" s="15">
        <v>1.36</v>
      </c>
      <c r="I89" s="15">
        <v>155941.54999999999</v>
      </c>
      <c r="J89" s="15">
        <v>216705.31</v>
      </c>
      <c r="K89" s="15">
        <v>33910</v>
      </c>
      <c r="L89" s="15">
        <v>0</v>
      </c>
      <c r="M89" s="15">
        <v>52754.71</v>
      </c>
      <c r="N89" s="15">
        <v>3194.99</v>
      </c>
      <c r="O89" s="15">
        <v>373333.63</v>
      </c>
      <c r="P89" s="15">
        <v>0</v>
      </c>
      <c r="Q89" s="15">
        <v>0</v>
      </c>
      <c r="R89" s="15">
        <v>0</v>
      </c>
      <c r="S89" s="15">
        <v>288320.18</v>
      </c>
      <c r="T89" s="15">
        <v>0</v>
      </c>
      <c r="U89" s="15">
        <v>0</v>
      </c>
      <c r="V89" s="15">
        <v>318966.57</v>
      </c>
      <c r="W89" s="15">
        <v>0</v>
      </c>
      <c r="X89" s="15">
        <v>16842.669999999998</v>
      </c>
      <c r="Y89" s="15">
        <v>115800</v>
      </c>
      <c r="Z89" s="15">
        <v>96834.96</v>
      </c>
      <c r="AA89" s="15">
        <v>49902.46</v>
      </c>
      <c r="AB89" s="15">
        <v>21296.93</v>
      </c>
      <c r="AC89" s="15">
        <v>0</v>
      </c>
      <c r="AD89" s="15">
        <v>31248.1</v>
      </c>
      <c r="AE89" s="15">
        <v>31248.1</v>
      </c>
      <c r="AF89" s="15">
        <v>0</v>
      </c>
      <c r="AG89" s="15">
        <v>52479.43</v>
      </c>
      <c r="AH89" s="15">
        <v>17337.580000000002</v>
      </c>
      <c r="AI89" s="15">
        <v>214285.12</v>
      </c>
      <c r="AJ89" s="15">
        <v>0</v>
      </c>
      <c r="AK89" s="15">
        <v>525190.40000000002</v>
      </c>
      <c r="AL89" s="15">
        <v>0</v>
      </c>
      <c r="AM89" s="15">
        <v>0</v>
      </c>
      <c r="AN89" s="15">
        <v>0</v>
      </c>
      <c r="AO89" s="15">
        <v>100385.55</v>
      </c>
      <c r="AP89" s="15">
        <v>36543.51</v>
      </c>
      <c r="AQ89" s="15">
        <v>0</v>
      </c>
      <c r="AR89" s="15">
        <v>36543.51</v>
      </c>
      <c r="AS89" s="15">
        <v>0</v>
      </c>
      <c r="AT89" s="15">
        <v>205237.1</v>
      </c>
      <c r="AU89" s="15">
        <v>0</v>
      </c>
      <c r="AV89" s="15">
        <v>131683</v>
      </c>
      <c r="AW89" s="15">
        <v>0</v>
      </c>
      <c r="AX89" s="15">
        <v>0</v>
      </c>
      <c r="AY89" s="15">
        <v>0</v>
      </c>
      <c r="AZ89" s="15">
        <v>0</v>
      </c>
      <c r="BA89" s="15">
        <v>4321.05</v>
      </c>
      <c r="BB89" s="15">
        <v>0</v>
      </c>
      <c r="BC89" s="15">
        <v>100934.78</v>
      </c>
      <c r="BD89" s="15">
        <v>0</v>
      </c>
      <c r="BE89" s="15">
        <v>32344.1</v>
      </c>
      <c r="BF89" s="15">
        <v>0</v>
      </c>
      <c r="BG89" s="15">
        <v>32344.1</v>
      </c>
      <c r="BH89" s="15">
        <v>0</v>
      </c>
      <c r="BI89" s="15">
        <v>0</v>
      </c>
      <c r="BJ89" s="15">
        <v>0</v>
      </c>
      <c r="BK89" s="15">
        <v>153132.82</v>
      </c>
      <c r="BL89" s="15">
        <v>0</v>
      </c>
      <c r="BM89" s="15">
        <v>0</v>
      </c>
      <c r="BN89" s="15">
        <v>105695.08</v>
      </c>
      <c r="BO89" s="15">
        <v>0</v>
      </c>
      <c r="BP89" s="15">
        <v>176755.12</v>
      </c>
      <c r="BQ89" s="15">
        <v>354332.37</v>
      </c>
      <c r="BR89" s="15">
        <v>5372569.8099999996</v>
      </c>
      <c r="BS89" s="15">
        <v>167107.94</v>
      </c>
      <c r="BT89" s="15">
        <v>0</v>
      </c>
      <c r="BU89" s="15">
        <v>0</v>
      </c>
      <c r="BV89" s="15">
        <v>264884.34999999998</v>
      </c>
      <c r="BW89" s="15">
        <v>0</v>
      </c>
      <c r="BX89" s="15">
        <v>1020131.15</v>
      </c>
      <c r="BY89" s="15">
        <v>77509.31</v>
      </c>
      <c r="BZ89" s="15">
        <v>148198.56</v>
      </c>
      <c r="CA89" s="15">
        <v>339142.51</v>
      </c>
      <c r="CB89" s="15">
        <v>0</v>
      </c>
      <c r="CC89" s="15">
        <v>0</v>
      </c>
      <c r="CD89" s="15">
        <v>0</v>
      </c>
      <c r="CE89" s="15">
        <v>0</v>
      </c>
      <c r="CF89" s="15">
        <v>1536144</v>
      </c>
      <c r="CG89" s="15">
        <v>109343.07</v>
      </c>
      <c r="CH89" s="15">
        <v>75115.199999999997</v>
      </c>
      <c r="CI89" s="15">
        <v>28408</v>
      </c>
      <c r="CJ89" s="15">
        <v>55673.18</v>
      </c>
      <c r="CK89" s="15">
        <v>0</v>
      </c>
      <c r="CL89" s="15">
        <v>57886.65</v>
      </c>
      <c r="CM89" s="15">
        <v>103475</v>
      </c>
      <c r="CN89" s="15">
        <v>318442</v>
      </c>
      <c r="CO89" s="15">
        <v>0</v>
      </c>
      <c r="CP89" s="15"/>
      <c r="CQ89" s="15"/>
      <c r="CR89" s="15"/>
      <c r="CS89" s="15"/>
      <c r="CT89" s="15"/>
    </row>
    <row r="90" spans="1:98" x14ac:dyDescent="0.2">
      <c r="A90" s="1" t="s">
        <v>102</v>
      </c>
      <c r="B90" s="1"/>
      <c r="C90" s="1"/>
      <c r="D90" s="15">
        <v>262076.5</v>
      </c>
      <c r="E90" s="15">
        <v>2026045</v>
      </c>
      <c r="F90" s="15">
        <v>3815364</v>
      </c>
      <c r="G90" s="15">
        <v>587104.30000000005</v>
      </c>
      <c r="H90" s="15">
        <v>793194.02</v>
      </c>
      <c r="I90" s="15">
        <v>3501949.56</v>
      </c>
      <c r="J90" s="15">
        <v>257679.41</v>
      </c>
      <c r="K90" s="15">
        <v>1981556</v>
      </c>
      <c r="L90" s="15">
        <v>1356504.96</v>
      </c>
      <c r="M90" s="15">
        <v>218322.38</v>
      </c>
      <c r="N90" s="15">
        <v>225466.54</v>
      </c>
      <c r="O90" s="15">
        <v>723677.72</v>
      </c>
      <c r="P90" s="15">
        <v>41275.15</v>
      </c>
      <c r="Q90" s="15">
        <v>17702.849999999999</v>
      </c>
      <c r="R90" s="15">
        <v>0</v>
      </c>
      <c r="S90" s="15">
        <v>230557.75</v>
      </c>
      <c r="T90" s="15">
        <v>2161244</v>
      </c>
      <c r="U90" s="15">
        <v>286543.21000000002</v>
      </c>
      <c r="V90" s="15">
        <v>14394775</v>
      </c>
      <c r="W90" s="15">
        <v>57097.83</v>
      </c>
      <c r="X90" s="15">
        <v>233568.16</v>
      </c>
      <c r="Y90" s="15">
        <v>804728.34</v>
      </c>
      <c r="Z90" s="15">
        <v>405741</v>
      </c>
      <c r="AA90" s="15">
        <v>154930.79</v>
      </c>
      <c r="AB90" s="15">
        <v>18047.84</v>
      </c>
      <c r="AC90" s="15">
        <v>1582713.65</v>
      </c>
      <c r="AD90" s="15">
        <v>2825760.14</v>
      </c>
      <c r="AE90" s="15">
        <v>2742580.77</v>
      </c>
      <c r="AF90" s="15">
        <v>83179.37</v>
      </c>
      <c r="AG90" s="15">
        <v>187438.09</v>
      </c>
      <c r="AH90" s="15">
        <v>781807.87</v>
      </c>
      <c r="AI90" s="15">
        <v>1158899.45</v>
      </c>
      <c r="AJ90" s="15">
        <v>700553</v>
      </c>
      <c r="AK90" s="15">
        <v>66548.47</v>
      </c>
      <c r="AL90" s="15">
        <v>6932390.1299999999</v>
      </c>
      <c r="AM90" s="15">
        <v>275</v>
      </c>
      <c r="AN90" s="15">
        <v>51684.01</v>
      </c>
      <c r="AO90" s="15">
        <v>3285309.58</v>
      </c>
      <c r="AP90" s="15">
        <v>41096817.689999998</v>
      </c>
      <c r="AQ90" s="15">
        <v>41076900</v>
      </c>
      <c r="AR90" s="15">
        <v>19917.689999999999</v>
      </c>
      <c r="AS90" s="15">
        <v>14217031.370000001</v>
      </c>
      <c r="AT90" s="15">
        <v>600374.74</v>
      </c>
      <c r="AU90" s="15">
        <v>119290.85</v>
      </c>
      <c r="AV90" s="15">
        <v>745433</v>
      </c>
      <c r="AW90" s="15">
        <v>2585869.91</v>
      </c>
      <c r="AX90" s="15">
        <v>481734.81</v>
      </c>
      <c r="AY90" s="15">
        <v>262589.14</v>
      </c>
      <c r="AZ90" s="15">
        <v>5686719.6699999999</v>
      </c>
      <c r="BA90" s="15">
        <v>101684.46</v>
      </c>
      <c r="BB90" s="15">
        <v>337468.78</v>
      </c>
      <c r="BC90" s="15">
        <v>426304.58</v>
      </c>
      <c r="BD90" s="15">
        <v>0</v>
      </c>
      <c r="BE90" s="15">
        <v>1004154.56</v>
      </c>
      <c r="BF90" s="15">
        <v>944019</v>
      </c>
      <c r="BG90" s="15">
        <v>60135.56</v>
      </c>
      <c r="BH90" s="15">
        <v>3670619.52</v>
      </c>
      <c r="BI90" s="15">
        <v>2069219</v>
      </c>
      <c r="BJ90" s="15">
        <v>1601400.52</v>
      </c>
      <c r="BK90" s="15">
        <v>260993.86</v>
      </c>
      <c r="BL90" s="15">
        <v>1073024.67</v>
      </c>
      <c r="BM90" s="15">
        <v>1001844.86</v>
      </c>
      <c r="BN90" s="15">
        <v>260567.82</v>
      </c>
      <c r="BO90" s="15">
        <v>3098604.07</v>
      </c>
      <c r="BP90" s="15">
        <v>230758.44</v>
      </c>
      <c r="BQ90" s="15">
        <v>691290.87</v>
      </c>
      <c r="BR90" s="15">
        <v>-58577.779999999912</v>
      </c>
      <c r="BS90" s="15">
        <v>318980.36</v>
      </c>
      <c r="BT90" s="15">
        <v>2051174.44</v>
      </c>
      <c r="BU90" s="15">
        <v>51120.11</v>
      </c>
      <c r="BV90" s="15">
        <v>745477.27</v>
      </c>
      <c r="BW90" s="15">
        <v>420589.2</v>
      </c>
      <c r="BX90" s="15">
        <v>7057371.9200000018</v>
      </c>
      <c r="BY90" s="15">
        <v>212174.58</v>
      </c>
      <c r="BZ90" s="15">
        <v>145283.46</v>
      </c>
      <c r="CA90" s="15">
        <v>340553.04</v>
      </c>
      <c r="CB90" s="15">
        <v>368561.61</v>
      </c>
      <c r="CC90" s="15">
        <v>2709943.34</v>
      </c>
      <c r="CD90" s="15">
        <v>659328</v>
      </c>
      <c r="CE90" s="15">
        <v>45703727.670000002</v>
      </c>
      <c r="CF90" s="15">
        <v>3337231</v>
      </c>
      <c r="CG90" s="15">
        <v>0</v>
      </c>
      <c r="CH90" s="15">
        <v>3032603.17</v>
      </c>
      <c r="CI90" s="15">
        <v>1123489</v>
      </c>
      <c r="CJ90" s="15">
        <v>210553.9</v>
      </c>
      <c r="CK90" s="15">
        <v>352301</v>
      </c>
      <c r="CL90" s="15">
        <v>189170.73</v>
      </c>
      <c r="CM90" s="15">
        <v>406210</v>
      </c>
      <c r="CN90" s="15">
        <v>1693683</v>
      </c>
      <c r="CO90" s="15">
        <v>624784.80000000005</v>
      </c>
      <c r="CP90" s="15"/>
      <c r="CQ90" s="15"/>
      <c r="CR90" s="15"/>
      <c r="CS90" s="15"/>
      <c r="CT90" s="15"/>
    </row>
    <row r="91" spans="1:98" x14ac:dyDescent="0.2">
      <c r="A91" s="1" t="s">
        <v>103</v>
      </c>
      <c r="B91" s="1"/>
      <c r="C91" s="1"/>
      <c r="D91" s="15">
        <v>26278.29</v>
      </c>
      <c r="E91" s="15">
        <v>1398601</v>
      </c>
      <c r="F91" s="15">
        <v>160013</v>
      </c>
      <c r="G91" s="15">
        <v>535158.22</v>
      </c>
      <c r="H91" s="15">
        <v>1511490.52</v>
      </c>
      <c r="I91" s="15">
        <v>2652338.5099999998</v>
      </c>
      <c r="J91" s="15">
        <v>1263814.19</v>
      </c>
      <c r="K91" s="15">
        <v>1025689</v>
      </c>
      <c r="L91" s="15">
        <v>686312.38</v>
      </c>
      <c r="M91" s="15">
        <v>247084.54</v>
      </c>
      <c r="N91" s="15">
        <v>0</v>
      </c>
      <c r="O91" s="15">
        <v>981800.6</v>
      </c>
      <c r="P91" s="15">
        <v>118507.07</v>
      </c>
      <c r="Q91" s="15">
        <v>14533.99</v>
      </c>
      <c r="R91" s="15">
        <v>16418.66</v>
      </c>
      <c r="S91" s="15">
        <v>244875.54</v>
      </c>
      <c r="T91" s="15">
        <v>2100012</v>
      </c>
      <c r="U91" s="15">
        <v>155025.81</v>
      </c>
      <c r="V91" s="15">
        <v>2629692</v>
      </c>
      <c r="W91" s="15">
        <v>1597650.73</v>
      </c>
      <c r="X91" s="15">
        <v>163179.71</v>
      </c>
      <c r="Y91" s="15">
        <v>2032395.56</v>
      </c>
      <c r="Z91" s="15">
        <v>797879.45</v>
      </c>
      <c r="AA91" s="15">
        <v>89089.74</v>
      </c>
      <c r="AB91" s="15">
        <v>18090.580000000002</v>
      </c>
      <c r="AC91" s="15">
        <v>2873598.66</v>
      </c>
      <c r="AD91" s="15">
        <v>1355519.44</v>
      </c>
      <c r="AE91" s="15">
        <v>1275883.03</v>
      </c>
      <c r="AF91" s="15">
        <v>79636.41</v>
      </c>
      <c r="AG91" s="15">
        <v>225315.65</v>
      </c>
      <c r="AH91" s="15">
        <v>1594353.11</v>
      </c>
      <c r="AI91" s="15">
        <v>1429112.63</v>
      </c>
      <c r="AJ91" s="15">
        <v>694552</v>
      </c>
      <c r="AK91" s="15">
        <v>210094.37</v>
      </c>
      <c r="AL91" s="15">
        <v>5405356.5799999991</v>
      </c>
      <c r="AM91" s="15">
        <v>3717.31</v>
      </c>
      <c r="AN91" s="15">
        <v>130221.62</v>
      </c>
      <c r="AO91" s="15">
        <v>3023980.12</v>
      </c>
      <c r="AP91" s="15">
        <v>195010707.15999997</v>
      </c>
      <c r="AQ91" s="15">
        <v>194962300</v>
      </c>
      <c r="AR91" s="15">
        <v>48407.16</v>
      </c>
      <c r="AS91" s="15">
        <v>5547780.8600000003</v>
      </c>
      <c r="AT91" s="15">
        <v>416920.78</v>
      </c>
      <c r="AU91" s="15">
        <v>250372.68</v>
      </c>
      <c r="AV91" s="15">
        <v>878132</v>
      </c>
      <c r="AW91" s="15">
        <v>3602257.2</v>
      </c>
      <c r="AX91" s="15">
        <v>88033.53</v>
      </c>
      <c r="AY91" s="15">
        <v>739776.83</v>
      </c>
      <c r="AZ91" s="15">
        <v>5448856.9300000016</v>
      </c>
      <c r="BA91" s="15">
        <v>349778.05</v>
      </c>
      <c r="BB91" s="15">
        <v>309864.5</v>
      </c>
      <c r="BC91" s="15">
        <v>830664.9</v>
      </c>
      <c r="BD91" s="15">
        <v>9000</v>
      </c>
      <c r="BE91" s="15">
        <v>856536</v>
      </c>
      <c r="BF91" s="15">
        <v>718752</v>
      </c>
      <c r="BG91" s="15">
        <v>137784</v>
      </c>
      <c r="BH91" s="15">
        <v>1952232.2</v>
      </c>
      <c r="BI91" s="15">
        <v>1361289</v>
      </c>
      <c r="BJ91" s="15">
        <v>590943.19999999995</v>
      </c>
      <c r="BK91" s="15">
        <v>388960.56</v>
      </c>
      <c r="BL91" s="15">
        <v>762981.16</v>
      </c>
      <c r="BM91" s="15">
        <v>1445715.59</v>
      </c>
      <c r="BN91" s="15">
        <v>189037.91</v>
      </c>
      <c r="BO91" s="15">
        <v>1567850.48</v>
      </c>
      <c r="BP91" s="15">
        <v>318834.40999999997</v>
      </c>
      <c r="BQ91" s="15">
        <v>550443.61</v>
      </c>
      <c r="BR91" s="15">
        <v>1067635.8400000001</v>
      </c>
      <c r="BS91" s="15">
        <v>436739.78</v>
      </c>
      <c r="BT91" s="15">
        <v>1430921.65</v>
      </c>
      <c r="BU91" s="15">
        <v>204454.79</v>
      </c>
      <c r="BV91" s="15">
        <v>2395581.2400000002</v>
      </c>
      <c r="BW91" s="15">
        <v>379762.19</v>
      </c>
      <c r="BX91" s="15">
        <v>6318655.9499999983</v>
      </c>
      <c r="BY91" s="15">
        <v>124933.93</v>
      </c>
      <c r="BZ91" s="15">
        <v>197527.89</v>
      </c>
      <c r="CA91" s="15">
        <v>68654</v>
      </c>
      <c r="CB91" s="15">
        <v>528203.80000000005</v>
      </c>
      <c r="CC91" s="15">
        <v>2650404.58</v>
      </c>
      <c r="CD91" s="15">
        <v>182352</v>
      </c>
      <c r="CE91" s="15">
        <v>36806250.57</v>
      </c>
      <c r="CF91" s="15">
        <v>2530203</v>
      </c>
      <c r="CG91" s="15">
        <v>365717.1</v>
      </c>
      <c r="CH91" s="15">
        <v>1719190.04</v>
      </c>
      <c r="CI91" s="15">
        <v>740222</v>
      </c>
      <c r="CJ91" s="15">
        <v>145571.96</v>
      </c>
      <c r="CK91" s="15">
        <v>114572</v>
      </c>
      <c r="CL91" s="15">
        <v>101142.99</v>
      </c>
      <c r="CM91" s="15">
        <v>1184473</v>
      </c>
      <c r="CN91" s="15">
        <v>1615592</v>
      </c>
      <c r="CO91" s="15">
        <v>489302.26</v>
      </c>
      <c r="CP91" s="15"/>
      <c r="CQ91" s="15"/>
      <c r="CR91" s="15"/>
      <c r="CS91" s="15"/>
      <c r="CT91" s="15"/>
    </row>
    <row r="92" spans="1:98" x14ac:dyDescent="0.2">
      <c r="A92" s="1" t="s">
        <v>209</v>
      </c>
      <c r="B92" s="1"/>
      <c r="C92" s="1"/>
      <c r="D92" s="15">
        <v>152843.71</v>
      </c>
      <c r="E92" s="15">
        <v>709552</v>
      </c>
      <c r="F92" s="15">
        <v>1553243</v>
      </c>
      <c r="G92" s="15">
        <v>814293.98</v>
      </c>
      <c r="H92" s="15">
        <v>1743142.23</v>
      </c>
      <c r="I92" s="15">
        <v>1920027.49</v>
      </c>
      <c r="J92" s="15">
        <v>573260.69999999995</v>
      </c>
      <c r="K92" s="15">
        <v>632757</v>
      </c>
      <c r="L92" s="15">
        <v>965382.99</v>
      </c>
      <c r="M92" s="15">
        <v>328514.65000000002</v>
      </c>
      <c r="N92" s="15">
        <v>54377.7</v>
      </c>
      <c r="O92" s="15">
        <v>1273700.72</v>
      </c>
      <c r="P92" s="15">
        <v>94079.71</v>
      </c>
      <c r="Q92" s="15">
        <v>125949.13</v>
      </c>
      <c r="R92" s="15">
        <v>54258.32</v>
      </c>
      <c r="S92" s="15">
        <v>502892.66</v>
      </c>
      <c r="T92" s="15">
        <v>0</v>
      </c>
      <c r="U92" s="15">
        <v>297195.98</v>
      </c>
      <c r="V92" s="15">
        <v>4176247</v>
      </c>
      <c r="W92" s="15">
        <v>584911.85</v>
      </c>
      <c r="X92" s="15">
        <v>252344.85</v>
      </c>
      <c r="Y92" s="15">
        <v>1067630.83</v>
      </c>
      <c r="Z92" s="15">
        <v>747402.49</v>
      </c>
      <c r="AA92" s="15">
        <v>230579.9</v>
      </c>
      <c r="AB92" s="15">
        <v>36976.17</v>
      </c>
      <c r="AC92" s="15">
        <v>1032518.34</v>
      </c>
      <c r="AD92" s="15">
        <v>2020410.67</v>
      </c>
      <c r="AE92" s="15">
        <v>1749601.65</v>
      </c>
      <c r="AF92" s="15">
        <v>270809.02</v>
      </c>
      <c r="AG92" s="15">
        <v>435788.04</v>
      </c>
      <c r="AH92" s="15">
        <v>1716904.36</v>
      </c>
      <c r="AI92" s="15">
        <v>1147683.9099999999</v>
      </c>
      <c r="AJ92" s="15">
        <v>866849</v>
      </c>
      <c r="AK92" s="15">
        <v>131562.57</v>
      </c>
      <c r="AL92" s="15">
        <v>7082452.8300000001</v>
      </c>
      <c r="AM92" s="15">
        <v>77061.259999999995</v>
      </c>
      <c r="AN92" s="15">
        <v>221630.65</v>
      </c>
      <c r="AO92" s="15">
        <v>3436622.8</v>
      </c>
      <c r="AP92" s="15">
        <v>85571581.189999998</v>
      </c>
      <c r="AQ92" s="15">
        <v>85463700</v>
      </c>
      <c r="AR92" s="15">
        <v>107881.19</v>
      </c>
      <c r="AS92" s="15">
        <v>8446009.5600000005</v>
      </c>
      <c r="AT92" s="15">
        <v>801240.82</v>
      </c>
      <c r="AU92" s="15">
        <v>356167.44</v>
      </c>
      <c r="AV92" s="15">
        <v>535181</v>
      </c>
      <c r="AW92" s="15">
        <v>2381743</v>
      </c>
      <c r="AX92" s="15">
        <v>374075.89</v>
      </c>
      <c r="AY92" s="15">
        <v>533478.93000000005</v>
      </c>
      <c r="AZ92" s="15">
        <v>3723538.58</v>
      </c>
      <c r="BA92" s="15">
        <v>682414.74</v>
      </c>
      <c r="BB92" s="15">
        <v>296376.53000000003</v>
      </c>
      <c r="BC92" s="15">
        <v>1107719.8899999999</v>
      </c>
      <c r="BD92" s="15">
        <v>11726</v>
      </c>
      <c r="BE92" s="15">
        <v>1461923.06</v>
      </c>
      <c r="BF92" s="15">
        <v>1247273</v>
      </c>
      <c r="BG92" s="15">
        <v>214650.06</v>
      </c>
      <c r="BH92" s="15">
        <v>2972302.63</v>
      </c>
      <c r="BI92" s="15">
        <v>2158605</v>
      </c>
      <c r="BJ92" s="15">
        <v>813697.63</v>
      </c>
      <c r="BK92" s="15">
        <v>272255.24</v>
      </c>
      <c r="BL92" s="15">
        <v>814190.7</v>
      </c>
      <c r="BM92" s="15">
        <v>921154.62</v>
      </c>
      <c r="BN92" s="15">
        <v>502644.02</v>
      </c>
      <c r="BO92" s="15">
        <v>1234332.24</v>
      </c>
      <c r="BP92" s="15">
        <v>393641.59</v>
      </c>
      <c r="BQ92" s="15">
        <v>951962.41</v>
      </c>
      <c r="BR92" s="15">
        <v>1841577.31</v>
      </c>
      <c r="BS92" s="15">
        <v>468826.8</v>
      </c>
      <c r="BT92" s="15">
        <v>876360.3</v>
      </c>
      <c r="BU92" s="15">
        <v>359873.55</v>
      </c>
      <c r="BV92" s="15">
        <v>1797794.31</v>
      </c>
      <c r="BW92" s="15">
        <v>508053.74</v>
      </c>
      <c r="BX92" s="15">
        <v>5144773.5199999996</v>
      </c>
      <c r="BY92" s="15">
        <v>244585.19</v>
      </c>
      <c r="BZ92" s="15">
        <v>333374.11</v>
      </c>
      <c r="CA92" s="15">
        <v>298055.38</v>
      </c>
      <c r="CB92" s="15">
        <v>1055919.1299999999</v>
      </c>
      <c r="CC92" s="15">
        <v>2178424.2599999998</v>
      </c>
      <c r="CD92" s="15">
        <v>360564</v>
      </c>
      <c r="CE92" s="15">
        <v>24736372.399999999</v>
      </c>
      <c r="CF92" s="15">
        <v>6959005</v>
      </c>
      <c r="CG92" s="15">
        <v>476792.98</v>
      </c>
      <c r="CH92" s="15">
        <v>1347572.51</v>
      </c>
      <c r="CI92" s="15">
        <v>805354</v>
      </c>
      <c r="CJ92" s="15">
        <v>252103.07</v>
      </c>
      <c r="CK92" s="15">
        <v>327830</v>
      </c>
      <c r="CL92" s="15">
        <v>161739.16</v>
      </c>
      <c r="CM92" s="15">
        <v>1132981</v>
      </c>
      <c r="CN92" s="15">
        <v>1702101.15</v>
      </c>
      <c r="CO92" s="15">
        <v>663528.1</v>
      </c>
      <c r="CP92" s="15"/>
      <c r="CQ92" s="15"/>
      <c r="CR92" s="15"/>
      <c r="CS92" s="15"/>
      <c r="CT92" s="15"/>
    </row>
    <row r="93" spans="1:98" x14ac:dyDescent="0.2">
      <c r="A93" s="1" t="s">
        <v>104</v>
      </c>
      <c r="B93" s="1"/>
      <c r="C93" s="1"/>
      <c r="D93" s="15">
        <v>0</v>
      </c>
      <c r="E93" s="15">
        <v>106722</v>
      </c>
      <c r="F93" s="15">
        <v>30530</v>
      </c>
      <c r="G93" s="15">
        <v>21025.46</v>
      </c>
      <c r="H93" s="15">
        <v>95521.33</v>
      </c>
      <c r="I93" s="15">
        <v>11359</v>
      </c>
      <c r="J93" s="15">
        <v>53597.2</v>
      </c>
      <c r="K93" s="15">
        <v>22476</v>
      </c>
      <c r="L93" s="15">
        <v>0</v>
      </c>
      <c r="M93" s="15">
        <v>27987.72</v>
      </c>
      <c r="N93" s="15">
        <v>1707</v>
      </c>
      <c r="O93" s="15">
        <v>23211.35</v>
      </c>
      <c r="P93" s="15">
        <v>529.01</v>
      </c>
      <c r="Q93" s="15">
        <v>385</v>
      </c>
      <c r="R93" s="15">
        <v>0</v>
      </c>
      <c r="S93" s="15">
        <v>5192.1000000000004</v>
      </c>
      <c r="T93" s="15">
        <v>38570</v>
      </c>
      <c r="U93" s="15">
        <v>0</v>
      </c>
      <c r="V93" s="15">
        <v>0</v>
      </c>
      <c r="W93" s="15">
        <v>33281.800000000003</v>
      </c>
      <c r="X93" s="15">
        <v>1000</v>
      </c>
      <c r="Y93" s="15">
        <v>3437.78</v>
      </c>
      <c r="Z93" s="15">
        <v>6952.98</v>
      </c>
      <c r="AA93" s="15">
        <v>5236.76</v>
      </c>
      <c r="AB93" s="15">
        <v>3760</v>
      </c>
      <c r="AC93" s="15">
        <v>0</v>
      </c>
      <c r="AD93" s="15">
        <v>173942.11</v>
      </c>
      <c r="AE93" s="15">
        <v>146112.9</v>
      </c>
      <c r="AF93" s="15">
        <v>27829.21</v>
      </c>
      <c r="AG93" s="15">
        <v>10845.82</v>
      </c>
      <c r="AH93" s="15">
        <v>10242.56</v>
      </c>
      <c r="AI93" s="15">
        <v>35158.050000000003</v>
      </c>
      <c r="AJ93" s="15">
        <v>29</v>
      </c>
      <c r="AK93" s="15">
        <v>0</v>
      </c>
      <c r="AL93" s="15">
        <v>187485</v>
      </c>
      <c r="AM93" s="15">
        <v>0</v>
      </c>
      <c r="AN93" s="15">
        <v>100</v>
      </c>
      <c r="AO93" s="15">
        <v>349239.32</v>
      </c>
      <c r="AP93" s="15">
        <v>926897.55</v>
      </c>
      <c r="AQ93" s="15">
        <v>926500</v>
      </c>
      <c r="AR93" s="15">
        <v>397.55</v>
      </c>
      <c r="AS93" s="15">
        <v>3512895.65</v>
      </c>
      <c r="AT93" s="15">
        <v>14879.58</v>
      </c>
      <c r="AU93" s="15">
        <v>0</v>
      </c>
      <c r="AV93" s="15">
        <v>0</v>
      </c>
      <c r="AW93" s="15">
        <v>149742.82</v>
      </c>
      <c r="AX93" s="15">
        <v>17129.72</v>
      </c>
      <c r="AY93" s="15">
        <v>7968.77</v>
      </c>
      <c r="AZ93" s="15">
        <v>110920.23</v>
      </c>
      <c r="BA93" s="15">
        <v>5474.84</v>
      </c>
      <c r="BB93" s="15">
        <v>5406.97</v>
      </c>
      <c r="BC93" s="15">
        <v>7070.3</v>
      </c>
      <c r="BD93" s="15">
        <v>0</v>
      </c>
      <c r="BE93" s="15">
        <v>99870.34</v>
      </c>
      <c r="BF93" s="15">
        <v>93811</v>
      </c>
      <c r="BG93" s="15">
        <v>6059.34</v>
      </c>
      <c r="BH93" s="15">
        <v>72954.820000000007</v>
      </c>
      <c r="BI93" s="15">
        <v>58155</v>
      </c>
      <c r="BJ93" s="15">
        <v>14799.82</v>
      </c>
      <c r="BK93" s="15">
        <v>0</v>
      </c>
      <c r="BL93" s="15">
        <v>24167.91</v>
      </c>
      <c r="BM93" s="15">
        <v>13194.56</v>
      </c>
      <c r="BN93" s="15">
        <v>0</v>
      </c>
      <c r="BO93" s="15">
        <v>50318.47</v>
      </c>
      <c r="BP93" s="15">
        <v>45211.37</v>
      </c>
      <c r="BQ93" s="15">
        <v>7862.39</v>
      </c>
      <c r="BR93" s="15">
        <v>787788.77</v>
      </c>
      <c r="BS93" s="15">
        <v>42594.99</v>
      </c>
      <c r="BT93" s="15">
        <v>391342.32</v>
      </c>
      <c r="BU93" s="15">
        <v>20007.34</v>
      </c>
      <c r="BV93" s="15">
        <v>0</v>
      </c>
      <c r="BW93" s="15">
        <v>0</v>
      </c>
      <c r="BX93" s="15">
        <v>818354.66</v>
      </c>
      <c r="BY93" s="15">
        <v>270.61</v>
      </c>
      <c r="BZ93" s="15">
        <v>242.19</v>
      </c>
      <c r="CA93" s="15">
        <v>0</v>
      </c>
      <c r="CB93" s="15">
        <v>11651.22</v>
      </c>
      <c r="CC93" s="15">
        <v>23056.63</v>
      </c>
      <c r="CD93" s="15">
        <v>0</v>
      </c>
      <c r="CE93" s="15">
        <v>3802263.15</v>
      </c>
      <c r="CF93" s="15">
        <v>34436</v>
      </c>
      <c r="CG93" s="15">
        <v>0</v>
      </c>
      <c r="CH93" s="15">
        <v>195604.22</v>
      </c>
      <c r="CI93" s="15">
        <v>50948</v>
      </c>
      <c r="CJ93" s="15">
        <v>1187.3399999999999</v>
      </c>
      <c r="CK93" s="15">
        <v>36360</v>
      </c>
      <c r="CL93" s="15">
        <v>0</v>
      </c>
      <c r="CM93" s="15">
        <v>4297</v>
      </c>
      <c r="CN93" s="15">
        <v>4405</v>
      </c>
      <c r="CO93" s="15">
        <v>30366.38</v>
      </c>
      <c r="CP93" s="15"/>
      <c r="CQ93" s="15"/>
      <c r="CR93" s="15"/>
      <c r="CS93" s="15"/>
      <c r="CT93" s="15"/>
    </row>
    <row r="94" spans="1:98" x14ac:dyDescent="0.2">
      <c r="A94" s="1" t="s">
        <v>210</v>
      </c>
      <c r="B94" s="1"/>
      <c r="C94" s="1"/>
      <c r="D94" s="15">
        <v>27794.91</v>
      </c>
      <c r="E94" s="15">
        <v>314334</v>
      </c>
      <c r="F94" s="15">
        <v>56804</v>
      </c>
      <c r="G94" s="15">
        <v>34849.54</v>
      </c>
      <c r="H94" s="15">
        <v>230900.71</v>
      </c>
      <c r="I94" s="15">
        <v>425292.33</v>
      </c>
      <c r="J94" s="15">
        <v>100645.82</v>
      </c>
      <c r="K94" s="15">
        <v>645456</v>
      </c>
      <c r="L94" s="15">
        <v>0</v>
      </c>
      <c r="M94" s="15">
        <v>23203.02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6812.57</v>
      </c>
      <c r="T94" s="15">
        <v>0</v>
      </c>
      <c r="U94" s="15">
        <v>0</v>
      </c>
      <c r="V94" s="15">
        <v>1906225</v>
      </c>
      <c r="W94" s="15">
        <v>0</v>
      </c>
      <c r="X94" s="15">
        <v>0</v>
      </c>
      <c r="Y94" s="15">
        <v>221586.63</v>
      </c>
      <c r="Z94" s="15">
        <v>106359.64</v>
      </c>
      <c r="AA94" s="15">
        <v>57361.77</v>
      </c>
      <c r="AB94" s="15">
        <v>1000</v>
      </c>
      <c r="AC94" s="15">
        <v>0</v>
      </c>
      <c r="AD94" s="15">
        <v>0</v>
      </c>
      <c r="AE94" s="15">
        <v>0</v>
      </c>
      <c r="AF94" s="15">
        <v>0</v>
      </c>
      <c r="AG94" s="15">
        <v>41057.82</v>
      </c>
      <c r="AH94" s="15">
        <v>92301.25</v>
      </c>
      <c r="AI94" s="15">
        <v>50773.03</v>
      </c>
      <c r="AJ94" s="15">
        <v>0</v>
      </c>
      <c r="AK94" s="15">
        <v>0</v>
      </c>
      <c r="AL94" s="15">
        <v>1645979.9</v>
      </c>
      <c r="AM94" s="15">
        <v>0</v>
      </c>
      <c r="AN94" s="15">
        <v>60710.46</v>
      </c>
      <c r="AO94" s="15">
        <v>669210.92000000004</v>
      </c>
      <c r="AP94" s="15">
        <v>5225</v>
      </c>
      <c r="AQ94" s="15">
        <v>0</v>
      </c>
      <c r="AR94" s="15">
        <v>5225</v>
      </c>
      <c r="AS94" s="15">
        <v>3127387.79</v>
      </c>
      <c r="AT94" s="15">
        <v>45333.11</v>
      </c>
      <c r="AU94" s="15">
        <v>0</v>
      </c>
      <c r="AV94" s="15">
        <v>0</v>
      </c>
      <c r="AW94" s="15">
        <v>552479.73</v>
      </c>
      <c r="AX94" s="15">
        <v>0</v>
      </c>
      <c r="AY94" s="15">
        <v>19396.02</v>
      </c>
      <c r="AZ94" s="15">
        <v>246857.79</v>
      </c>
      <c r="BA94" s="15">
        <v>0</v>
      </c>
      <c r="BB94" s="15">
        <v>14460.96</v>
      </c>
      <c r="BC94" s="15">
        <v>68775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29209.74</v>
      </c>
      <c r="BL94" s="15">
        <v>125765.77</v>
      </c>
      <c r="BM94" s="15">
        <v>302283.88</v>
      </c>
      <c r="BN94" s="15">
        <v>0</v>
      </c>
      <c r="BO94" s="15">
        <v>84649.42</v>
      </c>
      <c r="BP94" s="15">
        <v>101619.72</v>
      </c>
      <c r="BQ94" s="15">
        <v>19460.400000000001</v>
      </c>
      <c r="BR94" s="15">
        <v>222319.16</v>
      </c>
      <c r="BS94" s="15">
        <v>21061.45</v>
      </c>
      <c r="BT94" s="15">
        <v>37289.46</v>
      </c>
      <c r="BU94" s="15">
        <v>10648.23</v>
      </c>
      <c r="BV94" s="15">
        <v>485826.77</v>
      </c>
      <c r="BW94" s="15">
        <v>0</v>
      </c>
      <c r="BX94" s="15">
        <v>1834362.1</v>
      </c>
      <c r="BY94" s="15">
        <v>18931.37</v>
      </c>
      <c r="BZ94" s="15">
        <v>37425.21</v>
      </c>
      <c r="CA94" s="15">
        <v>2218.44</v>
      </c>
      <c r="CB94" s="15">
        <v>9084.0400000000009</v>
      </c>
      <c r="CC94" s="15">
        <v>401746.21</v>
      </c>
      <c r="CD94" s="15">
        <v>25863.040000000001</v>
      </c>
      <c r="CE94" s="15">
        <v>13117138.800000001</v>
      </c>
      <c r="CF94" s="15">
        <v>0</v>
      </c>
      <c r="CG94" s="15">
        <v>0</v>
      </c>
      <c r="CH94" s="15">
        <v>387338.35</v>
      </c>
      <c r="CI94" s="15">
        <v>95392</v>
      </c>
      <c r="CJ94" s="15">
        <v>6108.29</v>
      </c>
      <c r="CK94" s="15">
        <v>17011</v>
      </c>
      <c r="CL94" s="15">
        <v>5276.03</v>
      </c>
      <c r="CM94" s="15">
        <v>14494</v>
      </c>
      <c r="CN94" s="15">
        <v>466290</v>
      </c>
      <c r="CO94" s="15">
        <v>256044.19</v>
      </c>
      <c r="CP94" s="15"/>
      <c r="CQ94" s="15"/>
      <c r="CR94" s="15"/>
      <c r="CS94" s="15"/>
      <c r="CT94" s="15"/>
    </row>
    <row r="95" spans="1:98" x14ac:dyDescent="0.2">
      <c r="A95" s="1" t="s">
        <v>211</v>
      </c>
      <c r="B95" s="1"/>
      <c r="C95" s="1"/>
      <c r="D95" s="15">
        <v>199095.83</v>
      </c>
      <c r="E95" s="15">
        <v>3596508</v>
      </c>
      <c r="F95" s="15">
        <v>3524720</v>
      </c>
      <c r="G95" s="15">
        <v>1302499.5900000001</v>
      </c>
      <c r="H95" s="15">
        <v>1910103.84</v>
      </c>
      <c r="I95" s="15">
        <v>3475072.87</v>
      </c>
      <c r="J95" s="15">
        <v>978000.92</v>
      </c>
      <c r="K95" s="15">
        <v>3396327</v>
      </c>
      <c r="L95" s="15">
        <v>1268827.24</v>
      </c>
      <c r="M95" s="15">
        <v>575269.09</v>
      </c>
      <c r="N95" s="15">
        <v>180339</v>
      </c>
      <c r="O95" s="15">
        <v>1904285.75</v>
      </c>
      <c r="P95" s="15">
        <v>185192.78</v>
      </c>
      <c r="Q95" s="15">
        <v>197383.66</v>
      </c>
      <c r="R95" s="15">
        <v>68066.320000000007</v>
      </c>
      <c r="S95" s="15">
        <v>753990.9</v>
      </c>
      <c r="T95" s="15">
        <v>16725227</v>
      </c>
      <c r="U95" s="15">
        <v>707492.67</v>
      </c>
      <c r="V95" s="15">
        <v>16864863</v>
      </c>
      <c r="W95" s="15">
        <v>1816090.07</v>
      </c>
      <c r="X95" s="15">
        <v>321520.09000000003</v>
      </c>
      <c r="Y95" s="15">
        <v>1975389.4</v>
      </c>
      <c r="Z95" s="15">
        <v>1208415.21</v>
      </c>
      <c r="AA95" s="15">
        <v>555248.68999999994</v>
      </c>
      <c r="AB95" s="15">
        <v>160434.32</v>
      </c>
      <c r="AC95" s="15">
        <v>1955923.71</v>
      </c>
      <c r="AD95" s="15">
        <v>2918678.82</v>
      </c>
      <c r="AE95" s="15">
        <v>2816757.75</v>
      </c>
      <c r="AF95" s="15">
        <v>101921.07</v>
      </c>
      <c r="AG95" s="15">
        <v>595255.46</v>
      </c>
      <c r="AH95" s="15">
        <v>3921019.04</v>
      </c>
      <c r="AI95" s="15">
        <v>1590155.04</v>
      </c>
      <c r="AJ95" s="15">
        <v>2037514</v>
      </c>
      <c r="AK95" s="15">
        <v>228806.63</v>
      </c>
      <c r="AL95" s="15">
        <v>11995089.16</v>
      </c>
      <c r="AM95" s="15">
        <v>130387.7</v>
      </c>
      <c r="AN95" s="15">
        <v>270150.59999999998</v>
      </c>
      <c r="AO95" s="15">
        <v>5039459.18</v>
      </c>
      <c r="AP95" s="15">
        <v>51421580.470000006</v>
      </c>
      <c r="AQ95" s="15">
        <v>51307200</v>
      </c>
      <c r="AR95" s="15">
        <v>114380.47</v>
      </c>
      <c r="AS95" s="15">
        <v>7343057.9100000001</v>
      </c>
      <c r="AT95" s="15">
        <v>974159.67</v>
      </c>
      <c r="AU95" s="15">
        <v>489274.33</v>
      </c>
      <c r="AV95" s="15">
        <v>2021748</v>
      </c>
      <c r="AW95" s="15">
        <v>2440675.31</v>
      </c>
      <c r="AX95" s="15">
        <v>781840.58</v>
      </c>
      <c r="AY95" s="15">
        <v>629381.63</v>
      </c>
      <c r="AZ95" s="15">
        <v>7229841.3399999999</v>
      </c>
      <c r="BA95" s="15">
        <v>294475.53999999998</v>
      </c>
      <c r="BB95" s="15">
        <v>716581.99</v>
      </c>
      <c r="BC95" s="15">
        <v>1610660.99</v>
      </c>
      <c r="BD95" s="15">
        <v>27472</v>
      </c>
      <c r="BE95" s="15">
        <v>1981038.57</v>
      </c>
      <c r="BF95" s="15">
        <v>1716376</v>
      </c>
      <c r="BG95" s="15">
        <v>264662.57</v>
      </c>
      <c r="BH95" s="15">
        <v>3558251.21</v>
      </c>
      <c r="BI95" s="15">
        <v>2024259</v>
      </c>
      <c r="BJ95" s="15">
        <v>1533992.21</v>
      </c>
      <c r="BK95" s="15">
        <v>531950.93000000005</v>
      </c>
      <c r="BL95" s="15">
        <v>1151512.48</v>
      </c>
      <c r="BM95" s="15">
        <v>1958534.25</v>
      </c>
      <c r="BN95" s="15">
        <v>713568.65</v>
      </c>
      <c r="BO95" s="15">
        <v>4955280.92</v>
      </c>
      <c r="BP95" s="15">
        <v>682283.36</v>
      </c>
      <c r="BQ95" s="15">
        <v>1030276.04</v>
      </c>
      <c r="BR95" s="15">
        <v>3869141.46</v>
      </c>
      <c r="BS95" s="15">
        <v>714359.46</v>
      </c>
      <c r="BT95" s="15">
        <v>1758862.53</v>
      </c>
      <c r="BU95" s="15">
        <v>365288.3</v>
      </c>
      <c r="BV95" s="15">
        <v>1026532.95</v>
      </c>
      <c r="BW95" s="15">
        <v>2677579.7200000002</v>
      </c>
      <c r="BX95" s="15">
        <v>15741325.82</v>
      </c>
      <c r="BY95" s="15">
        <v>288050.09999999998</v>
      </c>
      <c r="BZ95" s="15">
        <v>615894.18000000005</v>
      </c>
      <c r="CA95" s="15">
        <v>246990.64</v>
      </c>
      <c r="CB95" s="15">
        <v>1319263.53</v>
      </c>
      <c r="CC95" s="15">
        <v>2786028.8</v>
      </c>
      <c r="CD95" s="15">
        <v>376320</v>
      </c>
      <c r="CE95" s="15">
        <v>25390626.509999994</v>
      </c>
      <c r="CF95" s="15">
        <v>5968792</v>
      </c>
      <c r="CG95" s="15">
        <v>850078.77</v>
      </c>
      <c r="CH95" s="15">
        <v>2122405.2000000002</v>
      </c>
      <c r="CI95" s="15">
        <v>1129471</v>
      </c>
      <c r="CJ95" s="15">
        <v>382242.6</v>
      </c>
      <c r="CK95" s="15">
        <v>564420</v>
      </c>
      <c r="CL95" s="15">
        <v>63054.13</v>
      </c>
      <c r="CM95" s="15">
        <v>1396857</v>
      </c>
      <c r="CN95" s="15">
        <v>2508054</v>
      </c>
      <c r="CO95" s="15">
        <v>1210069.73</v>
      </c>
      <c r="CP95" s="15"/>
      <c r="CQ95" s="15"/>
      <c r="CR95" s="15"/>
      <c r="CS95" s="15"/>
      <c r="CT95" s="15"/>
    </row>
    <row r="96" spans="1:98" x14ac:dyDescent="0.2">
      <c r="A96" s="1" t="s">
        <v>212</v>
      </c>
      <c r="B96" s="1"/>
      <c r="C96" s="1"/>
      <c r="D96" s="15">
        <v>7207.64</v>
      </c>
      <c r="E96" s="15">
        <v>65253</v>
      </c>
      <c r="F96" s="15">
        <v>140538</v>
      </c>
      <c r="G96" s="15">
        <v>0</v>
      </c>
      <c r="H96" s="15">
        <v>0</v>
      </c>
      <c r="I96" s="15">
        <v>26699.23</v>
      </c>
      <c r="J96" s="15">
        <v>1928.88</v>
      </c>
      <c r="K96" s="15">
        <v>43846</v>
      </c>
      <c r="L96" s="15">
        <v>74312.800000000003</v>
      </c>
      <c r="M96" s="15">
        <v>10756.8</v>
      </c>
      <c r="N96" s="15">
        <v>12119</v>
      </c>
      <c r="O96" s="15">
        <v>114060</v>
      </c>
      <c r="P96" s="15">
        <v>10854.68</v>
      </c>
      <c r="Q96" s="15">
        <v>5883.84</v>
      </c>
      <c r="R96" s="15">
        <v>1043.28</v>
      </c>
      <c r="S96" s="15">
        <v>35627.800000000003</v>
      </c>
      <c r="T96" s="15">
        <v>298501</v>
      </c>
      <c r="U96" s="15">
        <v>19857.96</v>
      </c>
      <c r="V96" s="15">
        <v>0</v>
      </c>
      <c r="W96" s="15">
        <v>51204.13</v>
      </c>
      <c r="X96" s="15">
        <v>5070.6000000000004</v>
      </c>
      <c r="Y96" s="15">
        <v>0</v>
      </c>
      <c r="Z96" s="15">
        <v>13134.96</v>
      </c>
      <c r="AA96" s="15">
        <v>13133.3</v>
      </c>
      <c r="AB96" s="15">
        <v>98</v>
      </c>
      <c r="AC96" s="15">
        <v>107110.49</v>
      </c>
      <c r="AD96" s="15">
        <v>0</v>
      </c>
      <c r="AE96" s="15">
        <v>0</v>
      </c>
      <c r="AF96" s="15">
        <v>0</v>
      </c>
      <c r="AG96" s="15">
        <v>4138.6400000000003</v>
      </c>
      <c r="AH96" s="15">
        <v>540208.25</v>
      </c>
      <c r="AI96" s="15">
        <v>16702.2</v>
      </c>
      <c r="AJ96" s="15">
        <v>43192</v>
      </c>
      <c r="AK96" s="15">
        <v>418.18</v>
      </c>
      <c r="AL96" s="15">
        <v>92928.04</v>
      </c>
      <c r="AM96" s="15">
        <v>3409.56</v>
      </c>
      <c r="AN96" s="15">
        <v>4098.96</v>
      </c>
      <c r="AO96" s="15">
        <v>-2532.5</v>
      </c>
      <c r="AP96" s="15">
        <v>0</v>
      </c>
      <c r="AQ96" s="15">
        <v>0</v>
      </c>
      <c r="AR96" s="15">
        <v>0</v>
      </c>
      <c r="AS96" s="15">
        <v>296851.94</v>
      </c>
      <c r="AT96" s="15">
        <v>15058.44</v>
      </c>
      <c r="AU96" s="15">
        <v>22251.439999999999</v>
      </c>
      <c r="AV96" s="15">
        <v>138660</v>
      </c>
      <c r="AW96" s="15">
        <v>77807.520000000004</v>
      </c>
      <c r="AX96" s="15">
        <v>14466.17</v>
      </c>
      <c r="AY96" s="15">
        <v>16170.72</v>
      </c>
      <c r="AZ96" s="15">
        <v>430420.3</v>
      </c>
      <c r="BA96" s="15">
        <v>0</v>
      </c>
      <c r="BB96" s="15">
        <v>18947.79</v>
      </c>
      <c r="BC96" s="15">
        <v>44076.53</v>
      </c>
      <c r="BD96" s="15">
        <v>0</v>
      </c>
      <c r="BE96" s="15">
        <v>87054.36</v>
      </c>
      <c r="BF96" s="15">
        <v>77478</v>
      </c>
      <c r="BG96" s="15">
        <v>9576.36</v>
      </c>
      <c r="BH96" s="15">
        <v>112660.4</v>
      </c>
      <c r="BI96" s="15">
        <v>59498</v>
      </c>
      <c r="BJ96" s="15">
        <v>53162.400000000001</v>
      </c>
      <c r="BK96" s="15">
        <v>23223.33</v>
      </c>
      <c r="BL96" s="15">
        <v>25968</v>
      </c>
      <c r="BM96" s="15">
        <v>130078.39999999999</v>
      </c>
      <c r="BN96" s="15">
        <v>38523.51</v>
      </c>
      <c r="BO96" s="15">
        <v>47551.32</v>
      </c>
      <c r="BP96" s="15">
        <v>6502.46</v>
      </c>
      <c r="BQ96" s="15">
        <v>21687.119999999999</v>
      </c>
      <c r="BR96" s="15">
        <v>62251.16</v>
      </c>
      <c r="BS96" s="15">
        <v>7453.37</v>
      </c>
      <c r="BT96" s="15">
        <v>74050.44</v>
      </c>
      <c r="BU96" s="15">
        <v>0</v>
      </c>
      <c r="BV96" s="15">
        <v>85615.039999999994</v>
      </c>
      <c r="BW96" s="15">
        <v>41846.82</v>
      </c>
      <c r="BX96" s="15">
        <v>39304.28</v>
      </c>
      <c r="BY96" s="15">
        <v>1087.1400000000001</v>
      </c>
      <c r="BZ96" s="15">
        <v>27462.21</v>
      </c>
      <c r="CA96" s="15">
        <v>25728.49</v>
      </c>
      <c r="CB96" s="15">
        <v>14557.11</v>
      </c>
      <c r="CC96" s="15">
        <v>30817.8</v>
      </c>
      <c r="CD96" s="15">
        <v>0</v>
      </c>
      <c r="CE96" s="15">
        <v>2827736.34</v>
      </c>
      <c r="CF96" s="15">
        <v>0</v>
      </c>
      <c r="CG96" s="15">
        <v>8665.92</v>
      </c>
      <c r="CH96" s="15">
        <v>0</v>
      </c>
      <c r="CI96" s="15">
        <v>0</v>
      </c>
      <c r="CJ96" s="15">
        <v>9951.1200000000008</v>
      </c>
      <c r="CK96" s="15">
        <v>27667</v>
      </c>
      <c r="CL96" s="15">
        <v>-0.56000000000000005</v>
      </c>
      <c r="CM96" s="15">
        <v>66825</v>
      </c>
      <c r="CN96" s="15">
        <v>30360</v>
      </c>
      <c r="CO96" s="15">
        <v>34624.57</v>
      </c>
      <c r="CP96" s="15"/>
      <c r="CQ96" s="15"/>
      <c r="CR96" s="15"/>
      <c r="CS96" s="15"/>
      <c r="CT96" s="15"/>
    </row>
    <row r="97" spans="1:98" x14ac:dyDescent="0.2">
      <c r="A97" s="1" t="s">
        <v>240</v>
      </c>
      <c r="B97" s="1"/>
      <c r="C97" s="1"/>
      <c r="D97" s="15">
        <v>1947.84</v>
      </c>
      <c r="E97" s="15">
        <v>139770</v>
      </c>
      <c r="F97" s="15">
        <v>63517</v>
      </c>
      <c r="G97" s="15">
        <v>48556.78</v>
      </c>
      <c r="H97" s="15">
        <v>157088.82</v>
      </c>
      <c r="I97" s="15">
        <v>77364.460000000006</v>
      </c>
      <c r="J97" s="15">
        <v>19072.02</v>
      </c>
      <c r="K97" s="15">
        <v>100961</v>
      </c>
      <c r="L97" s="15">
        <v>68732.89</v>
      </c>
      <c r="M97" s="15">
        <v>80.78</v>
      </c>
      <c r="N97" s="15">
        <v>9540</v>
      </c>
      <c r="O97" s="15">
        <v>116777.13</v>
      </c>
      <c r="P97" s="15">
        <v>24696.27</v>
      </c>
      <c r="Q97" s="15">
        <v>0</v>
      </c>
      <c r="R97" s="15">
        <v>0</v>
      </c>
      <c r="S97" s="15">
        <v>10916.56</v>
      </c>
      <c r="T97" s="15">
        <v>395737</v>
      </c>
      <c r="U97" s="15">
        <v>-10916.81</v>
      </c>
      <c r="V97" s="15">
        <v>2580285</v>
      </c>
      <c r="W97" s="15">
        <v>61726.75</v>
      </c>
      <c r="X97" s="15">
        <v>15121.35</v>
      </c>
      <c r="Y97" s="15">
        <v>163885.84</v>
      </c>
      <c r="Z97" s="15">
        <v>152889.23000000001</v>
      </c>
      <c r="AA97" s="15">
        <v>6763.06</v>
      </c>
      <c r="AB97" s="15">
        <v>4285.53</v>
      </c>
      <c r="AC97" s="15">
        <v>43561.54</v>
      </c>
      <c r="AD97" s="15">
        <v>178968.05</v>
      </c>
      <c r="AE97" s="15">
        <v>170581.86</v>
      </c>
      <c r="AF97" s="15">
        <v>8386.19</v>
      </c>
      <c r="AG97" s="15">
        <v>-28146.959999999999</v>
      </c>
      <c r="AH97" s="15">
        <v>107637.02</v>
      </c>
      <c r="AI97" s="15">
        <v>98537.49</v>
      </c>
      <c r="AJ97" s="15">
        <v>42000</v>
      </c>
      <c r="AK97" s="15">
        <v>0</v>
      </c>
      <c r="AL97" s="15">
        <v>716147.5</v>
      </c>
      <c r="AM97" s="15">
        <v>3656.64</v>
      </c>
      <c r="AN97" s="15">
        <v>7139.35</v>
      </c>
      <c r="AO97" s="15">
        <v>338941.04</v>
      </c>
      <c r="AP97" s="15">
        <v>18413000</v>
      </c>
      <c r="AQ97" s="15">
        <v>18413000</v>
      </c>
      <c r="AR97" s="15">
        <v>0</v>
      </c>
      <c r="AS97" s="15">
        <v>2992044.96</v>
      </c>
      <c r="AT97" s="15">
        <v>28353.08</v>
      </c>
      <c r="AU97" s="15">
        <v>-1243.9000000000001</v>
      </c>
      <c r="AV97" s="15">
        <v>296552</v>
      </c>
      <c r="AW97" s="15">
        <v>203718.62</v>
      </c>
      <c r="AX97" s="15">
        <v>46343.74</v>
      </c>
      <c r="AY97" s="15">
        <v>83861.45</v>
      </c>
      <c r="AZ97" s="15">
        <v>545727.56999999995</v>
      </c>
      <c r="BA97" s="15">
        <v>875.56</v>
      </c>
      <c r="BB97" s="15">
        <v>82936.960000000006</v>
      </c>
      <c r="BC97" s="15">
        <v>19789.560000000001</v>
      </c>
      <c r="BD97" s="15">
        <v>0</v>
      </c>
      <c r="BE97" s="15">
        <v>39965.129999999997</v>
      </c>
      <c r="BF97" s="15">
        <v>37705</v>
      </c>
      <c r="BG97" s="15">
        <v>2260.13</v>
      </c>
      <c r="BH97" s="15">
        <v>242175.25</v>
      </c>
      <c r="BI97" s="15">
        <v>220000</v>
      </c>
      <c r="BJ97" s="15">
        <v>22175.25</v>
      </c>
      <c r="BK97" s="15">
        <v>37946.69</v>
      </c>
      <c r="BL97" s="15">
        <v>63169.82</v>
      </c>
      <c r="BM97" s="15">
        <v>286156.87</v>
      </c>
      <c r="BN97" s="15">
        <v>4843.8500000000004</v>
      </c>
      <c r="BO97" s="15">
        <v>197300</v>
      </c>
      <c r="BP97" s="15">
        <v>41756.639999999999</v>
      </c>
      <c r="BQ97" s="15">
        <v>-60104</v>
      </c>
      <c r="BR97" s="15">
        <v>211765.38</v>
      </c>
      <c r="BS97" s="15">
        <v>26603.26</v>
      </c>
      <c r="BT97" s="15">
        <v>64744.15</v>
      </c>
      <c r="BU97" s="15">
        <v>15669.13</v>
      </c>
      <c r="BV97" s="15">
        <v>73099.97</v>
      </c>
      <c r="BW97" s="15">
        <v>19764.07</v>
      </c>
      <c r="BX97" s="15">
        <v>1295141.26</v>
      </c>
      <c r="BY97" s="15">
        <v>-6818.23</v>
      </c>
      <c r="BZ97" s="15">
        <v>3145.53</v>
      </c>
      <c r="CA97" s="15">
        <v>51739.53</v>
      </c>
      <c r="CB97" s="15">
        <v>85686.27</v>
      </c>
      <c r="CC97" s="15">
        <v>105589.74</v>
      </c>
      <c r="CD97" s="15">
        <v>16918.759999999998</v>
      </c>
      <c r="CE97" s="15">
        <v>7157864.0999999996</v>
      </c>
      <c r="CF97" s="15">
        <v>581987</v>
      </c>
      <c r="CG97" s="15">
        <v>0</v>
      </c>
      <c r="CH97" s="15">
        <v>51409.96</v>
      </c>
      <c r="CI97" s="15">
        <v>-434303</v>
      </c>
      <c r="CJ97" s="15">
        <v>5540.24</v>
      </c>
      <c r="CK97" s="15">
        <v>575</v>
      </c>
      <c r="CL97" s="15">
        <v>23535.02</v>
      </c>
      <c r="CM97" s="15">
        <v>6101</v>
      </c>
      <c r="CN97" s="15">
        <v>135171</v>
      </c>
      <c r="CO97" s="15">
        <v>12800.76</v>
      </c>
      <c r="CP97" s="15"/>
      <c r="CQ97" s="15"/>
      <c r="CR97" s="15"/>
      <c r="CS97" s="15"/>
      <c r="CT97" s="15"/>
    </row>
    <row r="98" spans="1:98" x14ac:dyDescent="0.2">
      <c r="A98" s="1" t="s">
        <v>231</v>
      </c>
      <c r="B98" s="1"/>
      <c r="C98" s="1"/>
      <c r="D98" s="15">
        <v>1940.1</v>
      </c>
      <c r="E98" s="15">
        <v>0</v>
      </c>
      <c r="F98" s="15">
        <v>28662</v>
      </c>
      <c r="G98" s="15">
        <v>7251.8</v>
      </c>
      <c r="H98" s="15">
        <v>24859.79</v>
      </c>
      <c r="I98" s="15">
        <v>0</v>
      </c>
      <c r="J98" s="15">
        <v>0</v>
      </c>
      <c r="K98" s="15">
        <v>0</v>
      </c>
      <c r="L98" s="15">
        <v>2660.79</v>
      </c>
      <c r="M98" s="15">
        <v>2391.4899999999998</v>
      </c>
      <c r="N98" s="15">
        <v>0</v>
      </c>
      <c r="O98" s="15">
        <v>0</v>
      </c>
      <c r="P98" s="15">
        <v>3117.45</v>
      </c>
      <c r="Q98" s="15">
        <v>0</v>
      </c>
      <c r="R98" s="15">
        <v>0</v>
      </c>
      <c r="S98" s="15">
        <v>7528.1</v>
      </c>
      <c r="T98" s="15">
        <v>10908</v>
      </c>
      <c r="U98" s="15">
        <v>0</v>
      </c>
      <c r="V98" s="15">
        <v>0</v>
      </c>
      <c r="W98" s="15">
        <v>3427.2</v>
      </c>
      <c r="X98" s="15">
        <v>0</v>
      </c>
      <c r="Y98" s="15">
        <v>1267.67</v>
      </c>
      <c r="Z98" s="15">
        <v>0</v>
      </c>
      <c r="AA98" s="15">
        <v>2749.64</v>
      </c>
      <c r="AB98" s="15">
        <v>0</v>
      </c>
      <c r="AC98" s="15">
        <v>4586.68</v>
      </c>
      <c r="AD98" s="15">
        <v>51818.44</v>
      </c>
      <c r="AE98" s="15">
        <v>51328.44</v>
      </c>
      <c r="AF98" s="15">
        <v>490</v>
      </c>
      <c r="AG98" s="15">
        <v>1384.3</v>
      </c>
      <c r="AH98" s="15">
        <v>99439.97</v>
      </c>
      <c r="AI98" s="15">
        <v>0</v>
      </c>
      <c r="AJ98" s="15">
        <v>10269</v>
      </c>
      <c r="AK98" s="15">
        <v>4028.86</v>
      </c>
      <c r="AL98" s="15">
        <v>35995.279999999999</v>
      </c>
      <c r="AM98" s="15">
        <v>0</v>
      </c>
      <c r="AN98" s="15">
        <v>0</v>
      </c>
      <c r="AO98" s="15">
        <v>13142.48</v>
      </c>
      <c r="AP98" s="15">
        <v>0</v>
      </c>
      <c r="AQ98" s="15">
        <v>0</v>
      </c>
      <c r="AR98" s="15">
        <v>0</v>
      </c>
      <c r="AS98" s="15">
        <v>7402.66</v>
      </c>
      <c r="AT98" s="15">
        <v>0</v>
      </c>
      <c r="AU98" s="15">
        <v>972.37</v>
      </c>
      <c r="AV98" s="15">
        <v>2440</v>
      </c>
      <c r="AW98" s="15">
        <v>0</v>
      </c>
      <c r="AX98" s="15">
        <v>5444.12</v>
      </c>
      <c r="AY98" s="15">
        <v>8351.16</v>
      </c>
      <c r="AZ98" s="15">
        <v>374642.96</v>
      </c>
      <c r="BA98" s="15">
        <v>0</v>
      </c>
      <c r="BB98" s="15">
        <v>0</v>
      </c>
      <c r="BC98" s="15">
        <v>2682.87</v>
      </c>
      <c r="BD98" s="15">
        <v>0</v>
      </c>
      <c r="BE98" s="15">
        <v>6883</v>
      </c>
      <c r="BF98" s="15">
        <v>6493</v>
      </c>
      <c r="BG98" s="15">
        <v>390</v>
      </c>
      <c r="BH98" s="15">
        <v>10714.05</v>
      </c>
      <c r="BI98" s="15">
        <v>0</v>
      </c>
      <c r="BJ98" s="15">
        <v>10714.05</v>
      </c>
      <c r="BK98" s="15">
        <v>1907.37</v>
      </c>
      <c r="BL98" s="15">
        <v>4215.17</v>
      </c>
      <c r="BM98" s="15">
        <v>5178.28</v>
      </c>
      <c r="BN98" s="15">
        <v>5347.02</v>
      </c>
      <c r="BO98" s="15">
        <v>0</v>
      </c>
      <c r="BP98" s="15">
        <v>911.2</v>
      </c>
      <c r="BQ98" s="15">
        <v>24651.71</v>
      </c>
      <c r="BR98" s="15">
        <v>1300.33</v>
      </c>
      <c r="BS98" s="15">
        <v>0</v>
      </c>
      <c r="BT98" s="15">
        <v>0</v>
      </c>
      <c r="BU98" s="15">
        <v>0</v>
      </c>
      <c r="BV98" s="15">
        <v>39167.22</v>
      </c>
      <c r="BW98" s="15">
        <v>0</v>
      </c>
      <c r="BX98" s="15">
        <v>0</v>
      </c>
      <c r="BY98" s="15">
        <v>1031.57</v>
      </c>
      <c r="BZ98" s="15">
        <v>0</v>
      </c>
      <c r="CA98" s="15">
        <v>546.17999999999995</v>
      </c>
      <c r="CB98" s="15">
        <v>1938.24</v>
      </c>
      <c r="CC98" s="15">
        <v>122228.1</v>
      </c>
      <c r="CD98" s="15">
        <v>0</v>
      </c>
      <c r="CE98" s="15">
        <v>0</v>
      </c>
      <c r="CF98" s="15">
        <v>382729</v>
      </c>
      <c r="CG98" s="15">
        <v>0</v>
      </c>
      <c r="CH98" s="15">
        <v>0</v>
      </c>
      <c r="CI98" s="15">
        <v>6512</v>
      </c>
      <c r="CJ98" s="15">
        <v>1040.3599999999999</v>
      </c>
      <c r="CK98" s="15">
        <v>3262</v>
      </c>
      <c r="CL98" s="15">
        <v>184.04</v>
      </c>
      <c r="CM98" s="15">
        <v>15187</v>
      </c>
      <c r="CN98" s="15">
        <v>5842</v>
      </c>
      <c r="CO98" s="15">
        <v>1992.61</v>
      </c>
      <c r="CP98" s="15"/>
      <c r="CQ98" s="15"/>
      <c r="CR98" s="15"/>
      <c r="CS98" s="15"/>
      <c r="CT98" s="15"/>
    </row>
    <row r="99" spans="1:98" x14ac:dyDescent="0.2">
      <c r="A99" s="1" t="s">
        <v>232</v>
      </c>
      <c r="B99" s="1"/>
      <c r="C99" s="1"/>
      <c r="D99" s="15">
        <v>0</v>
      </c>
      <c r="E99" s="15">
        <v>27952</v>
      </c>
      <c r="F99" s="15">
        <v>33235</v>
      </c>
      <c r="G99" s="15">
        <v>0</v>
      </c>
      <c r="H99" s="15">
        <v>75</v>
      </c>
      <c r="I99" s="15">
        <v>30432.5</v>
      </c>
      <c r="J99" s="15">
        <v>0</v>
      </c>
      <c r="K99" s="15">
        <v>13400</v>
      </c>
      <c r="L99" s="15">
        <v>0</v>
      </c>
      <c r="M99" s="15">
        <v>83385</v>
      </c>
      <c r="N99" s="15">
        <v>0</v>
      </c>
      <c r="O99" s="15">
        <v>400000</v>
      </c>
      <c r="P99" s="15">
        <v>0</v>
      </c>
      <c r="Q99" s="15">
        <v>1925</v>
      </c>
      <c r="R99" s="15">
        <v>0</v>
      </c>
      <c r="S99" s="15">
        <v>0</v>
      </c>
      <c r="T99" s="15">
        <v>11232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58917.24</v>
      </c>
      <c r="AD99" s="15">
        <v>15825.18</v>
      </c>
      <c r="AE99" s="15">
        <v>15825.18</v>
      </c>
      <c r="AF99" s="15">
        <v>0</v>
      </c>
      <c r="AG99" s="15">
        <v>0</v>
      </c>
      <c r="AH99" s="15">
        <v>32825</v>
      </c>
      <c r="AI99" s="15">
        <v>0</v>
      </c>
      <c r="AJ99" s="15">
        <v>2901</v>
      </c>
      <c r="AK99" s="15">
        <v>0</v>
      </c>
      <c r="AL99" s="15">
        <v>0</v>
      </c>
      <c r="AM99" s="15">
        <v>300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102247.13</v>
      </c>
      <c r="AT99" s="15">
        <v>575</v>
      </c>
      <c r="AU99" s="15">
        <v>0</v>
      </c>
      <c r="AV99" s="15">
        <v>606</v>
      </c>
      <c r="AW99" s="15">
        <v>157800</v>
      </c>
      <c r="AX99" s="15">
        <v>0</v>
      </c>
      <c r="AY99" s="15">
        <v>0</v>
      </c>
      <c r="AZ99" s="15">
        <v>50764.47</v>
      </c>
      <c r="BA99" s="15">
        <v>0</v>
      </c>
      <c r="BB99" s="15">
        <v>0</v>
      </c>
      <c r="BC99" s="15">
        <v>0</v>
      </c>
      <c r="BD99" s="15">
        <v>0</v>
      </c>
      <c r="BE99" s="15">
        <v>1000</v>
      </c>
      <c r="BF99" s="15">
        <v>0</v>
      </c>
      <c r="BG99" s="15">
        <v>1000</v>
      </c>
      <c r="BH99" s="15">
        <v>950</v>
      </c>
      <c r="BI99" s="15">
        <v>0</v>
      </c>
      <c r="BJ99" s="15">
        <v>950</v>
      </c>
      <c r="BK99" s="15">
        <v>500</v>
      </c>
      <c r="BL99" s="15">
        <v>3656.5</v>
      </c>
      <c r="BM99" s="15">
        <v>0</v>
      </c>
      <c r="BN99" s="15">
        <v>1875.51</v>
      </c>
      <c r="BO99" s="15">
        <v>0</v>
      </c>
      <c r="BP99" s="15">
        <v>4975</v>
      </c>
      <c r="BQ99" s="15">
        <v>13350</v>
      </c>
      <c r="BR99" s="15">
        <v>3700</v>
      </c>
      <c r="BS99" s="15">
        <v>0</v>
      </c>
      <c r="BT99" s="15">
        <v>0</v>
      </c>
      <c r="BU99" s="15">
        <v>50</v>
      </c>
      <c r="BV99" s="15">
        <v>0</v>
      </c>
      <c r="BW99" s="15">
        <v>0</v>
      </c>
      <c r="BX99" s="15">
        <v>25983.81</v>
      </c>
      <c r="BY99" s="15">
        <v>0</v>
      </c>
      <c r="BZ99" s="15">
        <v>203.49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500</v>
      </c>
      <c r="CI99" s="15">
        <v>4375</v>
      </c>
      <c r="CJ99" s="15">
        <v>0</v>
      </c>
      <c r="CK99" s="15">
        <v>0</v>
      </c>
      <c r="CL99" s="15">
        <v>0</v>
      </c>
      <c r="CM99" s="15">
        <v>2973</v>
      </c>
      <c r="CN99" s="15">
        <v>0</v>
      </c>
      <c r="CO99" s="15">
        <v>575</v>
      </c>
      <c r="CP99" s="15"/>
      <c r="CQ99" s="15"/>
      <c r="CR99" s="15"/>
      <c r="CS99" s="15"/>
      <c r="CT99" s="15"/>
    </row>
    <row r="100" spans="1:98" x14ac:dyDescent="0.2">
      <c r="A100" s="1" t="s">
        <v>233</v>
      </c>
      <c r="B100" s="1"/>
      <c r="C100" s="1"/>
      <c r="D100" s="15">
        <v>181721.04</v>
      </c>
      <c r="E100" s="15">
        <v>8279871</v>
      </c>
      <c r="F100" s="15">
        <v>3394877</v>
      </c>
      <c r="G100" s="15">
        <v>969174.41</v>
      </c>
      <c r="H100" s="15">
        <v>2556007.7599999998</v>
      </c>
      <c r="I100" s="15">
        <v>5920601.3899999997</v>
      </c>
      <c r="J100" s="15">
        <v>767645.55</v>
      </c>
      <c r="K100" s="15">
        <v>5234187</v>
      </c>
      <c r="L100" s="15">
        <v>2464724.0499999998</v>
      </c>
      <c r="M100" s="15">
        <v>488769.85</v>
      </c>
      <c r="N100" s="15">
        <v>37370.49</v>
      </c>
      <c r="O100" s="15">
        <v>2970412.4</v>
      </c>
      <c r="P100" s="15">
        <v>49806.400000000001</v>
      </c>
      <c r="Q100" s="15">
        <v>96905.85</v>
      </c>
      <c r="R100" s="15">
        <v>21904.36</v>
      </c>
      <c r="S100" s="15">
        <v>642658.13</v>
      </c>
      <c r="T100" s="15">
        <v>9417063</v>
      </c>
      <c r="U100" s="15">
        <v>275905.96000000002</v>
      </c>
      <c r="V100" s="15">
        <v>37852492</v>
      </c>
      <c r="W100" s="15">
        <v>1023654.52</v>
      </c>
      <c r="X100" s="15">
        <v>188561</v>
      </c>
      <c r="Y100" s="15">
        <v>1497415.61</v>
      </c>
      <c r="Z100" s="15">
        <v>2160634.39</v>
      </c>
      <c r="AA100" s="15">
        <v>384100.36</v>
      </c>
      <c r="AB100" s="15">
        <v>41915.050000000003</v>
      </c>
      <c r="AC100" s="15">
        <v>3464633.42</v>
      </c>
      <c r="AD100" s="15">
        <v>4635507.9400000004</v>
      </c>
      <c r="AE100" s="15">
        <v>4465185.32</v>
      </c>
      <c r="AF100" s="15">
        <v>170322.62</v>
      </c>
      <c r="AG100" s="15">
        <v>809448.73</v>
      </c>
      <c r="AH100" s="15">
        <v>5423227.25</v>
      </c>
      <c r="AI100" s="15">
        <v>2026392.17</v>
      </c>
      <c r="AJ100" s="15">
        <v>1930209</v>
      </c>
      <c r="AK100" s="15">
        <v>97697.97</v>
      </c>
      <c r="AL100" s="15">
        <v>19729624.84</v>
      </c>
      <c r="AM100" s="15">
        <v>44363.88</v>
      </c>
      <c r="AN100" s="15">
        <v>162042.62</v>
      </c>
      <c r="AO100" s="15">
        <v>15234966.65</v>
      </c>
      <c r="AP100" s="15">
        <v>250765006.84999999</v>
      </c>
      <c r="AQ100" s="15">
        <v>250671600</v>
      </c>
      <c r="AR100" s="15">
        <v>93406.85</v>
      </c>
      <c r="AS100" s="15">
        <v>32977348.399999999</v>
      </c>
      <c r="AT100" s="15">
        <v>1550134</v>
      </c>
      <c r="AU100" s="15">
        <v>367748.03</v>
      </c>
      <c r="AV100" s="15">
        <v>1646429</v>
      </c>
      <c r="AW100" s="15">
        <v>8510356.7400000002</v>
      </c>
      <c r="AX100" s="15">
        <v>824815.97</v>
      </c>
      <c r="AY100" s="15">
        <v>834431.75</v>
      </c>
      <c r="AZ100" s="15">
        <v>13351523.02</v>
      </c>
      <c r="BA100" s="15">
        <v>481992.1</v>
      </c>
      <c r="BB100" s="15">
        <v>497831.16</v>
      </c>
      <c r="BC100" s="15">
        <v>2381999.0299999998</v>
      </c>
      <c r="BD100" s="15">
        <v>13086</v>
      </c>
      <c r="BE100" s="15">
        <v>3553767.14</v>
      </c>
      <c r="BF100" s="15">
        <v>3259164</v>
      </c>
      <c r="BG100" s="15">
        <v>294603.14</v>
      </c>
      <c r="BH100" s="15">
        <v>6576816.2300000004</v>
      </c>
      <c r="BI100" s="15">
        <v>4354697</v>
      </c>
      <c r="BJ100" s="15">
        <v>2222119.23</v>
      </c>
      <c r="BK100" s="15">
        <v>1247362.6499999999</v>
      </c>
      <c r="BL100" s="15">
        <v>1710547.48</v>
      </c>
      <c r="BM100" s="15">
        <v>2283832.25</v>
      </c>
      <c r="BN100" s="15">
        <v>317198.55</v>
      </c>
      <c r="BO100" s="15">
        <v>7943769.6600000001</v>
      </c>
      <c r="BP100" s="15">
        <v>885463.86</v>
      </c>
      <c r="BQ100" s="15">
        <v>1346216.05</v>
      </c>
      <c r="BR100" s="15">
        <v>3659116</v>
      </c>
      <c r="BS100" s="15">
        <v>697057.19</v>
      </c>
      <c r="BT100" s="15">
        <v>2846639.14</v>
      </c>
      <c r="BU100" s="15">
        <v>380084.31</v>
      </c>
      <c r="BV100" s="15">
        <v>2900526.54</v>
      </c>
      <c r="BW100" s="15">
        <v>269269.03000000003</v>
      </c>
      <c r="BX100" s="15">
        <v>29603324.239999998</v>
      </c>
      <c r="BY100" s="15">
        <v>359869.65</v>
      </c>
      <c r="BZ100" s="15">
        <v>192866.42</v>
      </c>
      <c r="CA100" s="15">
        <v>232779.1</v>
      </c>
      <c r="CB100" s="15">
        <v>1187634.8899999999</v>
      </c>
      <c r="CC100" s="15">
        <v>4384438.63</v>
      </c>
      <c r="CD100" s="15">
        <v>409940</v>
      </c>
      <c r="CE100" s="15">
        <v>124560191.20999999</v>
      </c>
      <c r="CF100" s="15">
        <v>9619991</v>
      </c>
      <c r="CG100" s="15">
        <v>616861.99</v>
      </c>
      <c r="CH100" s="15">
        <v>5858565.9800000004</v>
      </c>
      <c r="CI100" s="15">
        <v>1541359</v>
      </c>
      <c r="CJ100" s="15">
        <v>276581.18</v>
      </c>
      <c r="CK100" s="15">
        <v>207686</v>
      </c>
      <c r="CL100" s="15">
        <v>186551.3</v>
      </c>
      <c r="CM100" s="15">
        <v>1361074</v>
      </c>
      <c r="CN100" s="15">
        <v>3896884</v>
      </c>
      <c r="CO100" s="15">
        <v>1581823.24</v>
      </c>
      <c r="CP100" s="15"/>
      <c r="CQ100" s="15"/>
      <c r="CR100" s="15"/>
      <c r="CS100" s="15"/>
      <c r="CT100" s="15"/>
    </row>
    <row r="101" spans="1:98" x14ac:dyDescent="0.2">
      <c r="A101" s="1" t="s">
        <v>234</v>
      </c>
      <c r="B101" s="1"/>
      <c r="C101" s="1"/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15835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30060.720000000001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43495.27</v>
      </c>
      <c r="AP101" s="15">
        <v>-2928.11</v>
      </c>
      <c r="AQ101" s="15">
        <v>0</v>
      </c>
      <c r="AR101" s="15">
        <v>-2928.11</v>
      </c>
      <c r="AS101" s="15">
        <v>2137.48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-11879.27</v>
      </c>
      <c r="BF101" s="15">
        <v>0</v>
      </c>
      <c r="BG101" s="15">
        <v>-11879.27</v>
      </c>
      <c r="BH101" s="15">
        <v>0</v>
      </c>
      <c r="BI101" s="15">
        <v>0</v>
      </c>
      <c r="BJ101" s="15">
        <v>0</v>
      </c>
      <c r="BK101" s="15">
        <v>0</v>
      </c>
      <c r="BL101" s="15">
        <v>107229.37</v>
      </c>
      <c r="BM101" s="15">
        <v>0</v>
      </c>
      <c r="BN101" s="15">
        <v>24.28</v>
      </c>
      <c r="BO101" s="15">
        <v>0</v>
      </c>
      <c r="BP101" s="15">
        <v>0</v>
      </c>
      <c r="BQ101" s="15">
        <v>12863.63</v>
      </c>
      <c r="BR101" s="15">
        <v>0</v>
      </c>
      <c r="BS101" s="15">
        <v>0</v>
      </c>
      <c r="BT101" s="15">
        <v>-82026.929999999993</v>
      </c>
      <c r="BU101" s="15">
        <v>0</v>
      </c>
      <c r="BV101" s="15">
        <v>0</v>
      </c>
      <c r="BW101" s="15">
        <v>0</v>
      </c>
      <c r="BX101" s="15">
        <v>-1102837.54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-23121.02</v>
      </c>
      <c r="CK101" s="15">
        <v>0</v>
      </c>
      <c r="CL101" s="15">
        <v>0</v>
      </c>
      <c r="CM101" s="15">
        <v>21150</v>
      </c>
      <c r="CN101" s="15">
        <v>0</v>
      </c>
      <c r="CO101" s="15">
        <v>0</v>
      </c>
      <c r="CP101" s="15"/>
      <c r="CQ101" s="15"/>
      <c r="CR101" s="15"/>
      <c r="CS101" s="15"/>
      <c r="CT101" s="15"/>
    </row>
    <row r="102" spans="1:98" x14ac:dyDescent="0.2">
      <c r="A102" s="1" t="s">
        <v>273</v>
      </c>
      <c r="B102" s="1"/>
      <c r="C102" s="1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-65526.67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2177.36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/>
      <c r="CQ102" s="15"/>
      <c r="CR102" s="15"/>
      <c r="CS102" s="15"/>
      <c r="CT102" s="15"/>
    </row>
    <row r="103" spans="1:98" x14ac:dyDescent="0.2">
      <c r="A103" s="1" t="s">
        <v>235</v>
      </c>
      <c r="B103" s="1"/>
      <c r="C103" s="1"/>
      <c r="D103" s="15">
        <v>3080.39</v>
      </c>
      <c r="E103" s="15">
        <v>3226277</v>
      </c>
      <c r="F103" s="15">
        <v>1468652</v>
      </c>
      <c r="G103" s="15">
        <v>396145.99</v>
      </c>
      <c r="H103" s="15">
        <v>1987319.36</v>
      </c>
      <c r="I103" s="15">
        <v>3559516.55</v>
      </c>
      <c r="J103" s="15">
        <v>240618.72</v>
      </c>
      <c r="K103" s="15">
        <v>2035385</v>
      </c>
      <c r="L103" s="15">
        <v>1469414.78</v>
      </c>
      <c r="M103" s="15">
        <v>389494.01</v>
      </c>
      <c r="N103" s="15">
        <v>36114.089999999997</v>
      </c>
      <c r="O103" s="15">
        <v>1756208.16</v>
      </c>
      <c r="P103" s="15">
        <v>49936.51</v>
      </c>
      <c r="Q103" s="15">
        <v>620.85</v>
      </c>
      <c r="R103" s="15">
        <v>0</v>
      </c>
      <c r="S103" s="15">
        <v>333738.40999999997</v>
      </c>
      <c r="T103" s="15">
        <v>5928334</v>
      </c>
      <c r="U103" s="15">
        <v>115466.11</v>
      </c>
      <c r="V103" s="15">
        <v>18161121</v>
      </c>
      <c r="W103" s="15">
        <v>602374.5</v>
      </c>
      <c r="X103" s="15">
        <v>245970.98</v>
      </c>
      <c r="Y103" s="15">
        <v>724694.66</v>
      </c>
      <c r="Z103" s="15">
        <v>1168417.81</v>
      </c>
      <c r="AA103" s="15">
        <v>3436.9</v>
      </c>
      <c r="AB103" s="15">
        <v>7247.25</v>
      </c>
      <c r="AC103" s="15">
        <v>1178150.68</v>
      </c>
      <c r="AD103" s="15">
        <v>4115737.51</v>
      </c>
      <c r="AE103" s="15">
        <v>4115371.78</v>
      </c>
      <c r="AF103" s="15">
        <v>365.73</v>
      </c>
      <c r="AG103" s="15">
        <v>498490.82</v>
      </c>
      <c r="AH103" s="15">
        <v>3328138.17</v>
      </c>
      <c r="AI103" s="15">
        <v>929247.04</v>
      </c>
      <c r="AJ103" s="15">
        <v>1555740</v>
      </c>
      <c r="AK103" s="15">
        <v>457596.99</v>
      </c>
      <c r="AL103" s="15">
        <v>9228676.5700000003</v>
      </c>
      <c r="AM103" s="15">
        <v>20332.8</v>
      </c>
      <c r="AN103" s="15">
        <v>132027</v>
      </c>
      <c r="AO103" s="15">
        <v>9961714.1199999992</v>
      </c>
      <c r="AP103" s="15">
        <v>114661522.01000001</v>
      </c>
      <c r="AQ103" s="15">
        <v>114621200</v>
      </c>
      <c r="AR103" s="15">
        <v>40322.01</v>
      </c>
      <c r="AS103" s="15">
        <v>13159989.859999999</v>
      </c>
      <c r="AT103" s="15">
        <v>839793.57</v>
      </c>
      <c r="AU103" s="15">
        <v>201785.75</v>
      </c>
      <c r="AV103" s="15">
        <v>781152</v>
      </c>
      <c r="AW103" s="15">
        <v>5151001.79</v>
      </c>
      <c r="AX103" s="15">
        <v>546109.81000000006</v>
      </c>
      <c r="AY103" s="15">
        <v>164648.4</v>
      </c>
      <c r="AZ103" s="15">
        <v>4515663.28</v>
      </c>
      <c r="BA103" s="15">
        <v>331011.34999999998</v>
      </c>
      <c r="BB103" s="15">
        <v>3986.11</v>
      </c>
      <c r="BC103" s="15">
        <v>1178602.6100000001</v>
      </c>
      <c r="BD103" s="15">
        <v>5669</v>
      </c>
      <c r="BE103" s="15">
        <v>1967398.77</v>
      </c>
      <c r="BF103" s="15">
        <v>1778121</v>
      </c>
      <c r="BG103" s="15">
        <v>189277.77</v>
      </c>
      <c r="BH103" s="15">
        <v>2879459.42</v>
      </c>
      <c r="BI103" s="15">
        <v>2329318</v>
      </c>
      <c r="BJ103" s="15">
        <v>550141.42000000004</v>
      </c>
      <c r="BK103" s="15">
        <v>782766.21</v>
      </c>
      <c r="BL103" s="15">
        <v>1202461.75</v>
      </c>
      <c r="BM103" s="15">
        <v>1007187.61</v>
      </c>
      <c r="BN103" s="15">
        <v>182112.11</v>
      </c>
      <c r="BO103" s="15">
        <v>5714608.71</v>
      </c>
      <c r="BP103" s="15">
        <v>564248.05000000005</v>
      </c>
      <c r="BQ103" s="15">
        <v>694273.14</v>
      </c>
      <c r="BR103" s="15">
        <v>2106608.8199999998</v>
      </c>
      <c r="BS103" s="15">
        <v>523102.91</v>
      </c>
      <c r="BT103" s="15">
        <v>2845704.65</v>
      </c>
      <c r="BU103" s="15">
        <v>187675.38</v>
      </c>
      <c r="BV103" s="15">
        <v>1582649.64</v>
      </c>
      <c r="BW103" s="15">
        <v>3441.86</v>
      </c>
      <c r="BX103" s="15">
        <v>16284626.390000002</v>
      </c>
      <c r="BY103" s="15">
        <v>210784.36</v>
      </c>
      <c r="BZ103" s="15">
        <v>88169.04</v>
      </c>
      <c r="CA103" s="15">
        <v>107056.8</v>
      </c>
      <c r="CB103" s="15">
        <v>735155.27</v>
      </c>
      <c r="CC103" s="15">
        <v>270451.24</v>
      </c>
      <c r="CD103" s="15">
        <v>9881.7800000000007</v>
      </c>
      <c r="CE103" s="15">
        <v>76536492.099999994</v>
      </c>
      <c r="CF103" s="15">
        <v>4880894</v>
      </c>
      <c r="CG103" s="15">
        <v>260512</v>
      </c>
      <c r="CH103" s="15">
        <v>3705039.09</v>
      </c>
      <c r="CI103" s="15">
        <v>586726</v>
      </c>
      <c r="CJ103" s="15">
        <v>145383.35</v>
      </c>
      <c r="CK103" s="15">
        <v>85615</v>
      </c>
      <c r="CL103" s="15">
        <v>90417.84</v>
      </c>
      <c r="CM103" s="15">
        <v>650489</v>
      </c>
      <c r="CN103" s="15">
        <v>2100853</v>
      </c>
      <c r="CO103" s="15">
        <v>810132.93</v>
      </c>
      <c r="CP103" s="15"/>
      <c r="CQ103" s="15"/>
      <c r="CR103" s="15"/>
      <c r="CS103" s="15"/>
      <c r="CT103" s="15"/>
    </row>
    <row r="104" spans="1:98" x14ac:dyDescent="0.2">
      <c r="A104" s="1" t="s">
        <v>236</v>
      </c>
      <c r="B104" s="1"/>
      <c r="C104" s="1"/>
      <c r="D104" s="15">
        <v>0</v>
      </c>
      <c r="E104" s="15">
        <v>5450000</v>
      </c>
      <c r="F104" s="15">
        <v>1225000</v>
      </c>
      <c r="G104" s="15">
        <v>830728</v>
      </c>
      <c r="H104" s="15">
        <v>2529172</v>
      </c>
      <c r="I104" s="15">
        <v>3045581.01</v>
      </c>
      <c r="J104" s="15">
        <v>223436</v>
      </c>
      <c r="K104" s="15">
        <v>2510845</v>
      </c>
      <c r="L104" s="15">
        <v>91588</v>
      </c>
      <c r="M104" s="15">
        <v>246816.31</v>
      </c>
      <c r="N104" s="15">
        <v>0</v>
      </c>
      <c r="O104" s="15">
        <v>2034067</v>
      </c>
      <c r="P104" s="15">
        <v>0</v>
      </c>
      <c r="Q104" s="15">
        <v>42720</v>
      </c>
      <c r="R104" s="15">
        <v>0</v>
      </c>
      <c r="S104" s="15">
        <v>559840</v>
      </c>
      <c r="T104" s="15">
        <v>-4398050</v>
      </c>
      <c r="U104" s="15">
        <v>43871</v>
      </c>
      <c r="V104" s="15">
        <v>10118758</v>
      </c>
      <c r="W104" s="15">
        <v>-20737.86</v>
      </c>
      <c r="X104" s="15">
        <v>0</v>
      </c>
      <c r="Y104" s="15">
        <v>290540</v>
      </c>
      <c r="Z104" s="15">
        <v>1020000</v>
      </c>
      <c r="AA104" s="15">
        <v>40565</v>
      </c>
      <c r="AB104" s="15">
        <v>0</v>
      </c>
      <c r="AC104" s="15">
        <v>244530.56</v>
      </c>
      <c r="AD104" s="15">
        <v>1227773.97</v>
      </c>
      <c r="AE104" s="15">
        <v>1213714.97</v>
      </c>
      <c r="AF104" s="15">
        <v>14059</v>
      </c>
      <c r="AG104" s="15">
        <v>205734.14</v>
      </c>
      <c r="AH104" s="15">
        <v>2142845</v>
      </c>
      <c r="AI104" s="15">
        <v>1420327</v>
      </c>
      <c r="AJ104" s="15">
        <v>731486</v>
      </c>
      <c r="AK104" s="15">
        <v>13059</v>
      </c>
      <c r="AL104" s="15">
        <v>7593510.5</v>
      </c>
      <c r="AM104" s="15">
        <v>924</v>
      </c>
      <c r="AN104" s="15">
        <v>56324</v>
      </c>
      <c r="AO104" s="15">
        <v>8825938</v>
      </c>
      <c r="AP104" s="15">
        <v>47218994</v>
      </c>
      <c r="AQ104" s="15">
        <v>47207300</v>
      </c>
      <c r="AR104" s="15">
        <v>11694</v>
      </c>
      <c r="AS104" s="15">
        <v>11375241.359999999</v>
      </c>
      <c r="AT104" s="15">
        <v>1045000</v>
      </c>
      <c r="AU104" s="15">
        <v>10140</v>
      </c>
      <c r="AV104" s="15">
        <v>986690</v>
      </c>
      <c r="AW104" s="15">
        <v>3257773</v>
      </c>
      <c r="AX104" s="15">
        <v>306478.25</v>
      </c>
      <c r="AY104" s="15">
        <v>400249</v>
      </c>
      <c r="AZ104" s="15">
        <v>4894900</v>
      </c>
      <c r="BA104" s="15">
        <v>596528</v>
      </c>
      <c r="BB104" s="15">
        <v>496000</v>
      </c>
      <c r="BC104" s="15">
        <v>984223.12</v>
      </c>
      <c r="BD104" s="15">
        <v>0</v>
      </c>
      <c r="BE104" s="15">
        <v>2487047.67</v>
      </c>
      <c r="BF104" s="15">
        <v>2221551</v>
      </c>
      <c r="BG104" s="15">
        <v>265496.67</v>
      </c>
      <c r="BH104" s="15">
        <v>2638981</v>
      </c>
      <c r="BI104" s="15">
        <v>1849497</v>
      </c>
      <c r="BJ104" s="15">
        <v>789484</v>
      </c>
      <c r="BK104" s="15">
        <v>468793.44</v>
      </c>
      <c r="BL104" s="15">
        <v>500945</v>
      </c>
      <c r="BM104" s="15">
        <v>520343</v>
      </c>
      <c r="BN104" s="15">
        <v>12629</v>
      </c>
      <c r="BO104" s="15">
        <v>4580301.7</v>
      </c>
      <c r="BP104" s="15">
        <v>579143.87</v>
      </c>
      <c r="BQ104" s="15">
        <v>699818</v>
      </c>
      <c r="BR104" s="15">
        <v>2125000.2599999998</v>
      </c>
      <c r="BS104" s="15">
        <v>229775</v>
      </c>
      <c r="BT104" s="15">
        <v>0</v>
      </c>
      <c r="BU104" s="15">
        <v>94800</v>
      </c>
      <c r="BV104" s="15">
        <v>1817789.32</v>
      </c>
      <c r="BW104" s="15">
        <v>95557</v>
      </c>
      <c r="BX104" s="15">
        <v>11464622.17</v>
      </c>
      <c r="BY104" s="15">
        <v>61856</v>
      </c>
      <c r="BZ104" s="15">
        <v>25909</v>
      </c>
      <c r="CA104" s="15">
        <v>33368</v>
      </c>
      <c r="CB104" s="15">
        <v>451574</v>
      </c>
      <c r="CC104" s="15">
        <v>1213708</v>
      </c>
      <c r="CD104" s="15">
        <v>122000</v>
      </c>
      <c r="CE104" s="15">
        <v>46001084</v>
      </c>
      <c r="CF104" s="15">
        <v>5099537</v>
      </c>
      <c r="CG104" s="15">
        <v>264395</v>
      </c>
      <c r="CH104" s="15">
        <v>2771702</v>
      </c>
      <c r="CI104" s="15">
        <v>641458</v>
      </c>
      <c r="CJ104" s="15">
        <v>24574</v>
      </c>
      <c r="CK104" s="15">
        <v>0</v>
      </c>
      <c r="CL104" s="15">
        <v>4070</v>
      </c>
      <c r="CM104" s="15">
        <v>884176</v>
      </c>
      <c r="CN104" s="15">
        <v>2680897</v>
      </c>
      <c r="CO104" s="15">
        <v>384291.95</v>
      </c>
      <c r="CP104" s="15"/>
      <c r="CQ104" s="15"/>
      <c r="CR104" s="15"/>
      <c r="CS104" s="15"/>
      <c r="CT104" s="15"/>
    </row>
    <row r="105" spans="1:98" x14ac:dyDescent="0.2">
      <c r="A105" s="1" t="s">
        <v>237</v>
      </c>
      <c r="B105" s="1"/>
      <c r="C105" s="1"/>
      <c r="D105" s="15">
        <v>0</v>
      </c>
      <c r="E105" s="15">
        <v>347788</v>
      </c>
      <c r="F105" s="15">
        <v>286380</v>
      </c>
      <c r="G105" s="15">
        <v>75018.69</v>
      </c>
      <c r="H105" s="15">
        <v>171248.13</v>
      </c>
      <c r="I105" s="15">
        <v>396038.04</v>
      </c>
      <c r="J105" s="15">
        <v>5025.08</v>
      </c>
      <c r="K105" s="15">
        <v>0</v>
      </c>
      <c r="L105" s="15">
        <v>144993.51</v>
      </c>
      <c r="M105" s="15">
        <v>56295.71</v>
      </c>
      <c r="N105" s="15">
        <v>7677.86</v>
      </c>
      <c r="O105" s="15">
        <v>0</v>
      </c>
      <c r="P105" s="15">
        <v>0</v>
      </c>
      <c r="Q105" s="15">
        <v>0</v>
      </c>
      <c r="R105" s="15">
        <v>0</v>
      </c>
      <c r="S105" s="15">
        <v>24969.65</v>
      </c>
      <c r="T105" s="15">
        <v>549034</v>
      </c>
      <c r="U105" s="15">
        <v>18169.57</v>
      </c>
      <c r="V105" s="15">
        <v>2210628</v>
      </c>
      <c r="W105" s="15">
        <v>47377.74</v>
      </c>
      <c r="X105" s="15">
        <v>12601.66</v>
      </c>
      <c r="Y105" s="15">
        <v>80230</v>
      </c>
      <c r="Z105" s="15">
        <v>257039.2</v>
      </c>
      <c r="AA105" s="15">
        <v>14524.7</v>
      </c>
      <c r="AB105" s="15">
        <v>0</v>
      </c>
      <c r="AC105" s="15">
        <v>324769.52</v>
      </c>
      <c r="AD105" s="15">
        <v>194669</v>
      </c>
      <c r="AE105" s="15">
        <v>194669</v>
      </c>
      <c r="AF105" s="15">
        <v>0</v>
      </c>
      <c r="AG105" s="15">
        <v>36488.089999999997</v>
      </c>
      <c r="AH105" s="15">
        <v>436.42</v>
      </c>
      <c r="AI105" s="15">
        <v>146609.17000000001</v>
      </c>
      <c r="AJ105" s="15">
        <v>189020</v>
      </c>
      <c r="AK105" s="15">
        <v>0</v>
      </c>
      <c r="AL105" s="15">
        <v>1497602.85</v>
      </c>
      <c r="AM105" s="15">
        <v>0</v>
      </c>
      <c r="AN105" s="15">
        <v>25171.48</v>
      </c>
      <c r="AO105" s="15">
        <v>857800</v>
      </c>
      <c r="AP105" s="15">
        <v>15954800</v>
      </c>
      <c r="AQ105" s="15">
        <v>15954800</v>
      </c>
      <c r="AR105" s="15">
        <v>0</v>
      </c>
      <c r="AS105" s="15">
        <v>3205627.42</v>
      </c>
      <c r="AT105" s="15">
        <v>51650.76</v>
      </c>
      <c r="AU105" s="15">
        <v>12668.46</v>
      </c>
      <c r="AV105" s="15">
        <v>177138</v>
      </c>
      <c r="AW105" s="15">
        <v>510416.26</v>
      </c>
      <c r="AX105" s="15">
        <v>52039.51</v>
      </c>
      <c r="AY105" s="15">
        <v>8655.56</v>
      </c>
      <c r="AZ105" s="15">
        <v>0</v>
      </c>
      <c r="BA105" s="15">
        <v>0</v>
      </c>
      <c r="BB105" s="15">
        <v>34494.83</v>
      </c>
      <c r="BC105" s="15">
        <v>101000</v>
      </c>
      <c r="BD105" s="15">
        <v>0</v>
      </c>
      <c r="BE105" s="15">
        <v>253829.56</v>
      </c>
      <c r="BF105" s="15">
        <v>239395</v>
      </c>
      <c r="BG105" s="15">
        <v>14434.56</v>
      </c>
      <c r="BH105" s="15">
        <v>-242137.03</v>
      </c>
      <c r="BI105" s="15">
        <v>192480</v>
      </c>
      <c r="BJ105" s="15">
        <v>-434617.03</v>
      </c>
      <c r="BK105" s="15">
        <v>60833.3</v>
      </c>
      <c r="BL105" s="15">
        <v>66370.149999999994</v>
      </c>
      <c r="BM105" s="15">
        <v>78522.42</v>
      </c>
      <c r="BN105" s="15">
        <v>17247.98</v>
      </c>
      <c r="BO105" s="15">
        <v>622422.06000000006</v>
      </c>
      <c r="BP105" s="15">
        <v>24470</v>
      </c>
      <c r="BQ105" s="15">
        <v>65941.63</v>
      </c>
      <c r="BR105" s="15">
        <v>227974.1</v>
      </c>
      <c r="BS105" s="15">
        <v>31000</v>
      </c>
      <c r="BT105" s="15">
        <v>167941.74</v>
      </c>
      <c r="BU105" s="15">
        <v>0</v>
      </c>
      <c r="BV105" s="15">
        <v>137724.94</v>
      </c>
      <c r="BW105" s="15">
        <v>85687.66</v>
      </c>
      <c r="BX105" s="15">
        <v>2176556</v>
      </c>
      <c r="BY105" s="15">
        <v>0</v>
      </c>
      <c r="BZ105" s="15">
        <v>21345.4</v>
      </c>
      <c r="CA105" s="15">
        <v>8675.2900000000009</v>
      </c>
      <c r="CB105" s="15">
        <v>188744.07</v>
      </c>
      <c r="CC105" s="15">
        <v>236292</v>
      </c>
      <c r="CD105" s="15">
        <v>-7200</v>
      </c>
      <c r="CE105" s="15">
        <v>8182880.8300000001</v>
      </c>
      <c r="CF105" s="15">
        <v>6190</v>
      </c>
      <c r="CG105" s="15">
        <v>36202.089999999997</v>
      </c>
      <c r="CH105" s="15">
        <v>389725.58</v>
      </c>
      <c r="CI105" s="15">
        <v>32135</v>
      </c>
      <c r="CJ105" s="15">
        <v>10238.09</v>
      </c>
      <c r="CK105" s="15">
        <v>0</v>
      </c>
      <c r="CL105" s="15">
        <v>4268.18</v>
      </c>
      <c r="CM105" s="15">
        <v>94211</v>
      </c>
      <c r="CN105" s="15">
        <v>0</v>
      </c>
      <c r="CO105" s="15">
        <v>126191.14</v>
      </c>
      <c r="CP105" s="15"/>
      <c r="CQ105" s="15"/>
      <c r="CR105" s="15"/>
      <c r="CS105" s="15"/>
      <c r="CT105" s="15"/>
    </row>
    <row r="106" spans="1:98" x14ac:dyDescent="0.2">
      <c r="A106" s="1" t="s">
        <v>238</v>
      </c>
      <c r="B106" s="1"/>
      <c r="C106" s="1"/>
      <c r="D106" s="15">
        <v>0</v>
      </c>
      <c r="E106" s="15">
        <v>0</v>
      </c>
      <c r="F106" s="15">
        <v>191082</v>
      </c>
      <c r="G106" s="15">
        <v>0</v>
      </c>
      <c r="H106" s="15">
        <v>9597.48</v>
      </c>
      <c r="I106" s="15">
        <v>0</v>
      </c>
      <c r="J106" s="15">
        <v>74.23</v>
      </c>
      <c r="K106" s="15">
        <v>0</v>
      </c>
      <c r="L106" s="15">
        <v>147.33000000000001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2287.8000000000002</v>
      </c>
      <c r="S106" s="15">
        <v>0</v>
      </c>
      <c r="T106" s="15">
        <v>0</v>
      </c>
      <c r="U106" s="15">
        <v>30694.93</v>
      </c>
      <c r="V106" s="15">
        <v>4424</v>
      </c>
      <c r="W106" s="15">
        <v>0</v>
      </c>
      <c r="X106" s="15">
        <v>718.97</v>
      </c>
      <c r="Y106" s="15">
        <v>0</v>
      </c>
      <c r="Z106" s="15">
        <v>0</v>
      </c>
      <c r="AA106" s="15">
        <v>3784.52</v>
      </c>
      <c r="AB106" s="15">
        <v>0</v>
      </c>
      <c r="AC106" s="15">
        <v>0</v>
      </c>
      <c r="AD106" s="15">
        <v>1826.32</v>
      </c>
      <c r="AE106" s="15">
        <v>1826.32</v>
      </c>
      <c r="AF106" s="15">
        <v>0</v>
      </c>
      <c r="AG106" s="15">
        <v>0</v>
      </c>
      <c r="AH106" s="15">
        <v>0</v>
      </c>
      <c r="AI106" s="15">
        <v>1683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1408200</v>
      </c>
      <c r="AQ106" s="15">
        <v>1408200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143.36000000000001</v>
      </c>
      <c r="BC106" s="15">
        <v>0</v>
      </c>
      <c r="BD106" s="15">
        <v>0</v>
      </c>
      <c r="BE106" s="15">
        <v>264.76</v>
      </c>
      <c r="BF106" s="15">
        <v>0</v>
      </c>
      <c r="BG106" s="15">
        <v>264.76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293.07</v>
      </c>
      <c r="BO106" s="15">
        <v>0</v>
      </c>
      <c r="BP106" s="15">
        <v>2441.41</v>
      </c>
      <c r="BQ106" s="15">
        <v>68965.36</v>
      </c>
      <c r="BR106" s="15">
        <v>0</v>
      </c>
      <c r="BS106" s="15">
        <v>0</v>
      </c>
      <c r="BT106" s="15">
        <v>0</v>
      </c>
      <c r="BU106" s="15">
        <v>9482.34</v>
      </c>
      <c r="BV106" s="15">
        <v>0</v>
      </c>
      <c r="BW106" s="15">
        <v>2520.9</v>
      </c>
      <c r="BX106" s="15">
        <v>50279.76</v>
      </c>
      <c r="BY106" s="15">
        <v>0</v>
      </c>
      <c r="BZ106" s="15">
        <v>0</v>
      </c>
      <c r="CA106" s="15">
        <v>4212.1400000000003</v>
      </c>
      <c r="CB106" s="15">
        <v>0</v>
      </c>
      <c r="CC106" s="15">
        <v>5142.5600000000004</v>
      </c>
      <c r="CD106" s="15">
        <v>0</v>
      </c>
      <c r="CE106" s="15">
        <v>0</v>
      </c>
      <c r="CF106" s="15">
        <v>10308</v>
      </c>
      <c r="CG106" s="15">
        <v>0</v>
      </c>
      <c r="CH106" s="15">
        <v>0</v>
      </c>
      <c r="CI106" s="15">
        <v>285</v>
      </c>
      <c r="CJ106" s="15">
        <v>0</v>
      </c>
      <c r="CK106" s="15">
        <v>1400</v>
      </c>
      <c r="CL106" s="15">
        <v>685.26</v>
      </c>
      <c r="CM106" s="15">
        <v>236</v>
      </c>
      <c r="CN106" s="15">
        <v>1065</v>
      </c>
      <c r="CO106" s="15">
        <v>0</v>
      </c>
      <c r="CP106" s="15"/>
      <c r="CQ106" s="15"/>
      <c r="CR106" s="15"/>
      <c r="CS106" s="15"/>
      <c r="CT106" s="15"/>
    </row>
    <row r="107" spans="1:98" x14ac:dyDescent="0.2">
      <c r="A107" s="1" t="s">
        <v>239</v>
      </c>
      <c r="B107" s="1"/>
      <c r="C107" s="1"/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106998</v>
      </c>
      <c r="R107" s="15">
        <v>0</v>
      </c>
      <c r="S107" s="15">
        <v>0</v>
      </c>
      <c r="T107" s="15">
        <v>-2510683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-24881658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353.21</v>
      </c>
      <c r="BF107" s="15">
        <v>0</v>
      </c>
      <c r="BG107" s="15">
        <v>353.21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-213091.51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-828670.66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22114.880000000001</v>
      </c>
      <c r="CE107" s="15">
        <v>0</v>
      </c>
      <c r="CF107" s="15">
        <v>0</v>
      </c>
      <c r="CG107" s="15">
        <v>0</v>
      </c>
      <c r="CH107" s="15">
        <v>-393702.83</v>
      </c>
      <c r="CI107" s="15">
        <v>-1161290</v>
      </c>
      <c r="CJ107" s="15">
        <v>0</v>
      </c>
      <c r="CK107" s="15">
        <v>0</v>
      </c>
      <c r="CL107" s="15">
        <v>0</v>
      </c>
      <c r="CM107" s="15">
        <v>0</v>
      </c>
      <c r="CN107" s="15">
        <v>0</v>
      </c>
      <c r="CO107" s="15">
        <v>296694.18</v>
      </c>
      <c r="CP107" s="15"/>
      <c r="CQ107" s="15"/>
      <c r="CR107" s="15"/>
      <c r="CS107" s="15"/>
      <c r="CT107" s="15"/>
    </row>
    <row r="108" spans="1:98" x14ac:dyDescent="0.2">
      <c r="B108" s="2"/>
      <c r="C108" s="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T108" s="14"/>
    </row>
    <row r="109" spans="1:98" x14ac:dyDescent="0.2">
      <c r="A109" s="52" t="s">
        <v>213</v>
      </c>
      <c r="B109" s="52"/>
      <c r="C109" s="5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2"/>
      <c r="CR109" s="2"/>
      <c r="CS109" s="2"/>
    </row>
    <row r="110" spans="1:98" x14ac:dyDescent="0.2">
      <c r="A110" s="52" t="s">
        <v>195</v>
      </c>
      <c r="B110" s="52"/>
      <c r="C110" s="52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2"/>
      <c r="CR110" s="2"/>
      <c r="CS110" s="2"/>
    </row>
    <row r="111" spans="1:98" x14ac:dyDescent="0.2">
      <c r="A111" s="43" t="s">
        <v>157</v>
      </c>
      <c r="B111" s="43"/>
      <c r="C111" s="43"/>
      <c r="D111" s="174">
        <v>46244828.649999999</v>
      </c>
      <c r="E111" s="174">
        <v>1560391453</v>
      </c>
      <c r="F111" s="174">
        <v>1147527244.7030001</v>
      </c>
      <c r="G111" s="174">
        <v>242722450</v>
      </c>
      <c r="H111" s="174">
        <v>1070799701</v>
      </c>
      <c r="I111" s="174">
        <v>1742359696</v>
      </c>
      <c r="J111" s="174">
        <v>349873799</v>
      </c>
      <c r="K111" s="174">
        <v>1598538366.95</v>
      </c>
      <c r="L111" s="174">
        <v>300673638</v>
      </c>
      <c r="M111" s="174">
        <v>157301360.18000001</v>
      </c>
      <c r="N111" s="174">
        <v>29569274</v>
      </c>
      <c r="O111" s="174">
        <v>896116994</v>
      </c>
      <c r="P111" s="174">
        <v>31399827</v>
      </c>
      <c r="Q111" s="174">
        <v>29929528</v>
      </c>
      <c r="R111" s="174">
        <v>8585100</v>
      </c>
      <c r="S111" s="174">
        <v>0</v>
      </c>
      <c r="T111" s="174">
        <v>3120128461.1999998</v>
      </c>
      <c r="U111" s="174">
        <v>79985152</v>
      </c>
      <c r="V111" s="174">
        <v>8068961823</v>
      </c>
      <c r="W111" s="174">
        <v>450865003</v>
      </c>
      <c r="X111" s="174">
        <v>66220789</v>
      </c>
      <c r="Y111" s="174">
        <v>555273318</v>
      </c>
      <c r="Z111" s="174">
        <v>635441692</v>
      </c>
      <c r="AA111" s="174">
        <v>86305341</v>
      </c>
      <c r="AB111" s="174">
        <v>9421067.0999999996</v>
      </c>
      <c r="AC111" s="174">
        <v>198908810</v>
      </c>
      <c r="AD111" s="174">
        <v>988776072</v>
      </c>
      <c r="AE111" s="174">
        <v>926513857</v>
      </c>
      <c r="AF111" s="174">
        <v>62262215</v>
      </c>
      <c r="AG111" s="174">
        <v>176896308.15000001</v>
      </c>
      <c r="AH111" s="174">
        <v>1643873909</v>
      </c>
      <c r="AI111" s="174">
        <v>444790024</v>
      </c>
      <c r="AJ111" s="174">
        <v>493166268</v>
      </c>
      <c r="AK111" s="174">
        <v>116962701</v>
      </c>
      <c r="AL111" s="174">
        <v>6554047261.6026144</v>
      </c>
      <c r="AM111" s="174">
        <v>26326207</v>
      </c>
      <c r="AN111" s="174">
        <v>199559709</v>
      </c>
      <c r="AO111" s="174">
        <v>3858671535</v>
      </c>
      <c r="AP111" s="174">
        <v>40828655877.599998</v>
      </c>
      <c r="AQ111" s="174">
        <v>40811159000</v>
      </c>
      <c r="AR111" s="174">
        <v>17496877.600000001</v>
      </c>
      <c r="AS111" s="174">
        <v>7724426291</v>
      </c>
      <c r="AT111" s="174">
        <v>227671082</v>
      </c>
      <c r="AU111" s="174">
        <v>112967859</v>
      </c>
      <c r="AV111" s="174">
        <v>734307650</v>
      </c>
      <c r="AW111" s="174">
        <v>1983321474</v>
      </c>
      <c r="AX111" s="174">
        <v>295830926</v>
      </c>
      <c r="AY111" s="174">
        <v>221956461</v>
      </c>
      <c r="AZ111" s="174">
        <v>3463554919</v>
      </c>
      <c r="BA111" s="174">
        <v>212836078</v>
      </c>
      <c r="BB111" s="174">
        <v>234992610</v>
      </c>
      <c r="BC111" s="174">
        <v>663689733</v>
      </c>
      <c r="BD111" s="174">
        <v>0</v>
      </c>
      <c r="BE111" s="174">
        <v>753310366</v>
      </c>
      <c r="BF111" s="174">
        <v>707635390</v>
      </c>
      <c r="BG111" s="174">
        <v>45674976</v>
      </c>
      <c r="BH111" s="174">
        <v>1246347383.175</v>
      </c>
      <c r="BI111" s="174">
        <v>910529068</v>
      </c>
      <c r="BJ111" s="174">
        <v>335818315.17500001</v>
      </c>
      <c r="BK111" s="174">
        <v>182453427</v>
      </c>
      <c r="BL111" s="174">
        <v>403107950</v>
      </c>
      <c r="BM111" s="174">
        <v>585762798</v>
      </c>
      <c r="BN111" s="174">
        <v>142379766.80000001</v>
      </c>
      <c r="BO111" s="174">
        <v>1632408865</v>
      </c>
      <c r="BP111" s="174">
        <v>250241765.59999999</v>
      </c>
      <c r="BQ111" s="174">
        <v>329619237</v>
      </c>
      <c r="BR111" s="174">
        <v>1151360440</v>
      </c>
      <c r="BS111" s="174">
        <v>200675934</v>
      </c>
      <c r="BT111" s="174">
        <v>728093335</v>
      </c>
      <c r="BU111" s="174">
        <v>89994813.209999993</v>
      </c>
      <c r="BV111" s="174">
        <v>835996328</v>
      </c>
      <c r="BW111" s="174">
        <v>202203645</v>
      </c>
      <c r="BX111" s="174">
        <v>6948341694</v>
      </c>
      <c r="BY111" s="174">
        <v>102794879</v>
      </c>
      <c r="BZ111" s="174">
        <v>126085570</v>
      </c>
      <c r="CA111" s="174">
        <v>96865995</v>
      </c>
      <c r="CB111" s="174">
        <v>382411565</v>
      </c>
      <c r="CC111" s="174">
        <v>1080427586</v>
      </c>
      <c r="CD111" s="174">
        <v>228582516</v>
      </c>
      <c r="CE111" s="174">
        <v>26679066423.703876</v>
      </c>
      <c r="CF111" s="174">
        <v>2654973079</v>
      </c>
      <c r="CG111" s="174">
        <v>111044825</v>
      </c>
      <c r="CH111" s="174">
        <v>1372584833</v>
      </c>
      <c r="CI111" s="174">
        <v>488673716</v>
      </c>
      <c r="CJ111" s="174">
        <v>99726774.799999997</v>
      </c>
      <c r="CK111" s="174">
        <v>150222946</v>
      </c>
      <c r="CL111" s="174">
        <v>64224265</v>
      </c>
      <c r="CM111" s="174">
        <v>457244137</v>
      </c>
      <c r="CN111" s="174">
        <v>897193840</v>
      </c>
      <c r="CO111" s="174">
        <v>421379829</v>
      </c>
      <c r="CP111" s="15"/>
      <c r="CQ111" s="2"/>
      <c r="CR111" s="2"/>
      <c r="CS111" s="2"/>
    </row>
    <row r="112" spans="1:98" x14ac:dyDescent="0.2">
      <c r="A112" s="43" t="s">
        <v>257</v>
      </c>
      <c r="B112" s="43"/>
      <c r="C112" s="43"/>
      <c r="D112" s="174">
        <v>46244.828649999996</v>
      </c>
      <c r="E112" s="174">
        <v>1560391.453</v>
      </c>
      <c r="F112" s="174">
        <v>1147527.2447030002</v>
      </c>
      <c r="G112" s="174">
        <v>242722.45</v>
      </c>
      <c r="H112" s="174">
        <v>1070799.7009999999</v>
      </c>
      <c r="I112" s="174">
        <v>1742359.696</v>
      </c>
      <c r="J112" s="174">
        <v>349873.799</v>
      </c>
      <c r="K112" s="174">
        <v>1598538.3669499999</v>
      </c>
      <c r="L112" s="174">
        <v>300673.63799999998</v>
      </c>
      <c r="M112" s="174">
        <v>157301.36018000002</v>
      </c>
      <c r="N112" s="174">
        <v>29569.274000000001</v>
      </c>
      <c r="O112" s="174">
        <v>896116.99399999995</v>
      </c>
      <c r="P112" s="174">
        <v>31399.827000000001</v>
      </c>
      <c r="Q112" s="174">
        <v>29929.527999999998</v>
      </c>
      <c r="R112" s="174">
        <v>8585.1</v>
      </c>
      <c r="S112" s="174">
        <v>0</v>
      </c>
      <c r="T112" s="174">
        <v>3120128.4611999998</v>
      </c>
      <c r="U112" s="174">
        <v>79985.152000000002</v>
      </c>
      <c r="V112" s="174">
        <v>8068962</v>
      </c>
      <c r="W112" s="174">
        <v>450865.00300000003</v>
      </c>
      <c r="X112" s="174">
        <v>66220.789000000004</v>
      </c>
      <c r="Y112" s="174">
        <v>555273.31799999997</v>
      </c>
      <c r="Z112" s="174">
        <v>635441.69200000004</v>
      </c>
      <c r="AA112" s="174">
        <v>86305.341</v>
      </c>
      <c r="AB112" s="174">
        <v>9421.0671000000002</v>
      </c>
      <c r="AC112" s="174">
        <v>198908.81</v>
      </c>
      <c r="AD112" s="174">
        <v>988776.07199999993</v>
      </c>
      <c r="AE112" s="174">
        <v>926513.85699999996</v>
      </c>
      <c r="AF112" s="174">
        <v>62262.214999999997</v>
      </c>
      <c r="AG112" s="174">
        <v>176896.30815</v>
      </c>
      <c r="AH112" s="174">
        <v>1643873.909</v>
      </c>
      <c r="AI112" s="174">
        <v>444790.02399999998</v>
      </c>
      <c r="AJ112" s="174">
        <v>493166.26799999998</v>
      </c>
      <c r="AK112" s="174">
        <v>116962.701</v>
      </c>
      <c r="AL112" s="174">
        <v>6554047.2616026141</v>
      </c>
      <c r="AM112" s="174">
        <v>26326.206999999999</v>
      </c>
      <c r="AN112" s="174">
        <v>199559.709</v>
      </c>
      <c r="AO112" s="174">
        <v>3858671.5350000001</v>
      </c>
      <c r="AP112" s="174">
        <v>40828655.877599999</v>
      </c>
      <c r="AQ112" s="174">
        <v>40811159</v>
      </c>
      <c r="AR112" s="174">
        <v>17496.8776</v>
      </c>
      <c r="AS112" s="174">
        <v>7724426.2910000002</v>
      </c>
      <c r="AT112" s="174">
        <v>227671.08199999999</v>
      </c>
      <c r="AU112" s="174">
        <v>112967.859</v>
      </c>
      <c r="AV112" s="174">
        <v>734307.65</v>
      </c>
      <c r="AW112" s="174">
        <v>1983321.4739999999</v>
      </c>
      <c r="AX112" s="174">
        <v>295830.92599999998</v>
      </c>
      <c r="AY112" s="174">
        <v>221956.46100000001</v>
      </c>
      <c r="AZ112" s="174">
        <v>3463554.9190000002</v>
      </c>
      <c r="BA112" s="174">
        <v>212836.07800000001</v>
      </c>
      <c r="BB112" s="174">
        <v>234992.61</v>
      </c>
      <c r="BC112" s="174">
        <v>663689.73300000001</v>
      </c>
      <c r="BD112" s="174">
        <v>0</v>
      </c>
      <c r="BE112" s="174">
        <v>753310.36600000004</v>
      </c>
      <c r="BF112" s="174">
        <v>707635.39</v>
      </c>
      <c r="BG112" s="174">
        <v>45674.976000000002</v>
      </c>
      <c r="BH112" s="174">
        <v>1246347.3831750001</v>
      </c>
      <c r="BI112" s="174">
        <v>910529.06799999997</v>
      </c>
      <c r="BJ112" s="174">
        <v>335818.315175</v>
      </c>
      <c r="BK112" s="174">
        <v>182453.427</v>
      </c>
      <c r="BL112" s="174">
        <v>403107.95</v>
      </c>
      <c r="BM112" s="174">
        <v>585762.79799999995</v>
      </c>
      <c r="BN112" s="174">
        <v>142379.76680000001</v>
      </c>
      <c r="BO112" s="174">
        <v>1632408.865</v>
      </c>
      <c r="BP112" s="174">
        <v>250241.76559999998</v>
      </c>
      <c r="BQ112" s="174">
        <v>329619.23700000002</v>
      </c>
      <c r="BR112" s="174">
        <v>1151360.44</v>
      </c>
      <c r="BS112" s="174">
        <v>200675.93400000001</v>
      </c>
      <c r="BT112" s="174">
        <v>728093.33499999996</v>
      </c>
      <c r="BU112" s="174">
        <v>89994.813209999993</v>
      </c>
      <c r="BV112" s="174">
        <v>835996.32799999998</v>
      </c>
      <c r="BW112" s="174">
        <v>202203.64499999999</v>
      </c>
      <c r="BX112" s="174">
        <v>6948341.6940000001</v>
      </c>
      <c r="BY112" s="174">
        <v>102794.879</v>
      </c>
      <c r="BZ112" s="174">
        <v>126085.57</v>
      </c>
      <c r="CA112" s="174">
        <v>96865.994999999995</v>
      </c>
      <c r="CB112" s="174">
        <v>382411.565</v>
      </c>
      <c r="CC112" s="174">
        <v>1080427.5859999999</v>
      </c>
      <c r="CD112" s="174">
        <v>228582.516</v>
      </c>
      <c r="CE112" s="174">
        <v>26679066.423703875</v>
      </c>
      <c r="CF112" s="174">
        <v>2654973.0789999999</v>
      </c>
      <c r="CG112" s="174">
        <v>111044.825</v>
      </c>
      <c r="CH112" s="174">
        <v>1372584.8330000001</v>
      </c>
      <c r="CI112" s="174">
        <v>488673.71600000001</v>
      </c>
      <c r="CJ112" s="174">
        <v>99726.774799999999</v>
      </c>
      <c r="CK112" s="174">
        <v>150222.946</v>
      </c>
      <c r="CL112" s="174">
        <v>64224.264999999999</v>
      </c>
      <c r="CM112" s="174">
        <v>457244.13699999999</v>
      </c>
      <c r="CN112" s="174">
        <v>897193.84</v>
      </c>
      <c r="CO112" s="174">
        <v>421379.82900000003</v>
      </c>
      <c r="CP112" s="15"/>
      <c r="CQ112" s="2"/>
      <c r="CR112" s="2"/>
      <c r="CS112" s="2"/>
    </row>
    <row r="113" spans="1:125" x14ac:dyDescent="0.2">
      <c r="A113" s="43" t="s">
        <v>158</v>
      </c>
      <c r="B113" s="43"/>
      <c r="C113" s="43"/>
      <c r="D113" s="174">
        <v>43320425</v>
      </c>
      <c r="E113" s="174">
        <v>1476305856</v>
      </c>
      <c r="F113" s="174">
        <v>1120197268.1366739</v>
      </c>
      <c r="G113" s="174">
        <v>226612388</v>
      </c>
      <c r="H113" s="174">
        <v>1046246975</v>
      </c>
      <c r="I113" s="174">
        <v>1669276609</v>
      </c>
      <c r="J113" s="174">
        <v>338274830</v>
      </c>
      <c r="K113" s="174">
        <v>1574661572.95</v>
      </c>
      <c r="L113" s="174">
        <v>287341134</v>
      </c>
      <c r="M113" s="174">
        <v>150401657.63999999</v>
      </c>
      <c r="N113" s="174">
        <v>28375490</v>
      </c>
      <c r="O113" s="174">
        <v>862524429</v>
      </c>
      <c r="P113" s="174">
        <v>30367335</v>
      </c>
      <c r="Q113" s="174">
        <v>29859625</v>
      </c>
      <c r="R113" s="174">
        <v>7491836</v>
      </c>
      <c r="S113" s="174">
        <v>0</v>
      </c>
      <c r="T113" s="174">
        <v>3036264369.4796681</v>
      </c>
      <c r="U113" s="174">
        <v>75398070</v>
      </c>
      <c r="V113" s="174">
        <v>7771131768</v>
      </c>
      <c r="W113" s="174">
        <v>436953334</v>
      </c>
      <c r="X113" s="174">
        <v>63711725</v>
      </c>
      <c r="Y113" s="174">
        <v>530870812</v>
      </c>
      <c r="Z113" s="174">
        <v>617899375</v>
      </c>
      <c r="AA113" s="174">
        <v>82347301</v>
      </c>
      <c r="AB113" s="174">
        <v>8767902.4000000004</v>
      </c>
      <c r="AC113" s="174">
        <v>181301098</v>
      </c>
      <c r="AD113" s="174">
        <v>941826285</v>
      </c>
      <c r="AE113" s="174">
        <v>884496698</v>
      </c>
      <c r="AF113" s="174">
        <v>57329587</v>
      </c>
      <c r="AG113" s="174">
        <v>167441681.55000001</v>
      </c>
      <c r="AH113" s="174">
        <v>1609634344</v>
      </c>
      <c r="AI113" s="174">
        <v>424351502</v>
      </c>
      <c r="AJ113" s="174">
        <v>475893342</v>
      </c>
      <c r="AK113" s="174">
        <v>115147285</v>
      </c>
      <c r="AL113" s="174">
        <v>6335433865.8599997</v>
      </c>
      <c r="AM113" s="174">
        <v>25844492</v>
      </c>
      <c r="AN113" s="174">
        <v>189833349</v>
      </c>
      <c r="AO113" s="174">
        <v>3718723113</v>
      </c>
      <c r="AP113" s="174">
        <v>39113410992</v>
      </c>
      <c r="AQ113" s="174">
        <v>39096886000</v>
      </c>
      <c r="AR113" s="174">
        <v>16524992</v>
      </c>
      <c r="AS113" s="174">
        <v>7466422932</v>
      </c>
      <c r="AT113" s="174">
        <v>216391743</v>
      </c>
      <c r="AU113" s="174">
        <v>107398906</v>
      </c>
      <c r="AV113" s="174">
        <v>699809744</v>
      </c>
      <c r="AW113" s="174">
        <v>1917690112</v>
      </c>
      <c r="AX113" s="174">
        <v>283279181</v>
      </c>
      <c r="AY113" s="174">
        <v>217483945</v>
      </c>
      <c r="AZ113" s="174">
        <v>3356779315</v>
      </c>
      <c r="BA113" s="174">
        <v>203783357</v>
      </c>
      <c r="BB113" s="174">
        <v>225495204</v>
      </c>
      <c r="BC113" s="174">
        <v>639795297</v>
      </c>
      <c r="BD113" s="174">
        <v>0</v>
      </c>
      <c r="BE113" s="174">
        <v>725356493</v>
      </c>
      <c r="BF113" s="174">
        <v>681601671</v>
      </c>
      <c r="BG113" s="174">
        <v>43754822</v>
      </c>
      <c r="BH113" s="174">
        <v>1224619175</v>
      </c>
      <c r="BI113" s="174">
        <v>862577455</v>
      </c>
      <c r="BJ113" s="174">
        <v>362041720</v>
      </c>
      <c r="BK113" s="174">
        <v>176186452</v>
      </c>
      <c r="BL113" s="174">
        <v>381325255</v>
      </c>
      <c r="BM113" s="174">
        <v>560321499</v>
      </c>
      <c r="BN113" s="174">
        <v>136197737.00999999</v>
      </c>
      <c r="BO113" s="174">
        <v>1575975634</v>
      </c>
      <c r="BP113" s="174">
        <v>242028650.90000001</v>
      </c>
      <c r="BQ113" s="174">
        <v>320376795</v>
      </c>
      <c r="BR113" s="174">
        <v>1099278440</v>
      </c>
      <c r="BS113" s="174">
        <v>193831418</v>
      </c>
      <c r="BT113" s="174">
        <v>697140805</v>
      </c>
      <c r="BU113" s="174">
        <v>85636750.620000005</v>
      </c>
      <c r="BV113" s="174">
        <v>810188267</v>
      </c>
      <c r="BW113" s="174">
        <v>196628569</v>
      </c>
      <c r="BX113" s="174">
        <v>6744270701</v>
      </c>
      <c r="BY113" s="174">
        <v>97310235</v>
      </c>
      <c r="BZ113" s="174">
        <v>116598828</v>
      </c>
      <c r="CA113" s="174">
        <v>91252386</v>
      </c>
      <c r="CB113" s="174">
        <v>367218613.99000001</v>
      </c>
      <c r="CC113" s="174">
        <v>1035942640</v>
      </c>
      <c r="CD113" s="174">
        <v>219398946</v>
      </c>
      <c r="CE113" s="174">
        <v>25803268769</v>
      </c>
      <c r="CF113" s="174">
        <v>2532414193</v>
      </c>
      <c r="CG113" s="174">
        <v>104418310.03</v>
      </c>
      <c r="CH113" s="174">
        <v>1321845280</v>
      </c>
      <c r="CI113" s="174">
        <v>469269510</v>
      </c>
      <c r="CJ113" s="174">
        <v>94367252</v>
      </c>
      <c r="CK113" s="174">
        <v>147392539</v>
      </c>
      <c r="CL113" s="174"/>
      <c r="CM113" s="174">
        <v>456146509</v>
      </c>
      <c r="CN113" s="174">
        <v>851919155</v>
      </c>
      <c r="CO113" s="174">
        <v>407408088</v>
      </c>
      <c r="CP113" s="15"/>
      <c r="CQ113" s="2"/>
      <c r="CR113" s="2"/>
      <c r="CS113" s="2"/>
    </row>
    <row r="114" spans="1:125" x14ac:dyDescent="0.2">
      <c r="A114" s="43" t="s">
        <v>159</v>
      </c>
      <c r="B114" s="43"/>
      <c r="C114" s="43"/>
      <c r="D114" s="174">
        <v>2924403.65</v>
      </c>
      <c r="E114" s="174">
        <v>84085597</v>
      </c>
      <c r="F114" s="174">
        <v>27329976.566326141</v>
      </c>
      <c r="G114" s="174">
        <v>16110062</v>
      </c>
      <c r="H114" s="174">
        <v>24552726</v>
      </c>
      <c r="I114" s="174">
        <v>73083087</v>
      </c>
      <c r="J114" s="174">
        <v>11598969</v>
      </c>
      <c r="K114" s="174">
        <v>23876794</v>
      </c>
      <c r="L114" s="174">
        <v>13332505</v>
      </c>
      <c r="M114" s="174">
        <v>6899702.54</v>
      </c>
      <c r="N114" s="174">
        <v>1193784</v>
      </c>
      <c r="O114" s="174">
        <v>33592565</v>
      </c>
      <c r="P114" s="174">
        <v>1032492</v>
      </c>
      <c r="Q114" s="174">
        <v>69903</v>
      </c>
      <c r="R114" s="174">
        <v>1093263</v>
      </c>
      <c r="S114" s="174">
        <v>0</v>
      </c>
      <c r="T114" s="174">
        <v>83864091.720331669</v>
      </c>
      <c r="U114" s="174">
        <v>4587082</v>
      </c>
      <c r="V114" s="174">
        <v>297830055</v>
      </c>
      <c r="W114" s="174">
        <v>13911669</v>
      </c>
      <c r="X114" s="174">
        <v>2509064</v>
      </c>
      <c r="Y114" s="174">
        <v>24402506</v>
      </c>
      <c r="Z114" s="174">
        <v>17542317</v>
      </c>
      <c r="AA114" s="174">
        <v>3958040</v>
      </c>
      <c r="AB114" s="174">
        <v>653164.80000000005</v>
      </c>
      <c r="AC114" s="174">
        <v>17607712</v>
      </c>
      <c r="AD114" s="174">
        <v>46949787</v>
      </c>
      <c r="AE114" s="174">
        <v>42017159</v>
      </c>
      <c r="AF114" s="174">
        <v>4932628</v>
      </c>
      <c r="AG114" s="174">
        <v>9454626.5999999996</v>
      </c>
      <c r="AH114" s="174">
        <v>34239565</v>
      </c>
      <c r="AI114" s="174">
        <v>20438522</v>
      </c>
      <c r="AJ114" s="174">
        <v>17272926</v>
      </c>
      <c r="AK114" s="174">
        <v>1815416</v>
      </c>
      <c r="AL114" s="174">
        <v>218613395.74261475</v>
      </c>
      <c r="AM114" s="174">
        <v>481715</v>
      </c>
      <c r="AN114" s="174">
        <v>9726360</v>
      </c>
      <c r="AO114" s="174">
        <v>139948422</v>
      </c>
      <c r="AP114" s="174">
        <v>1715244884.9100001</v>
      </c>
      <c r="AQ114" s="174">
        <v>1714273000</v>
      </c>
      <c r="AR114" s="174">
        <v>971884.91</v>
      </c>
      <c r="AS114" s="174">
        <v>258003360</v>
      </c>
      <c r="AT114" s="174">
        <v>11279339</v>
      </c>
      <c r="AU114" s="174">
        <v>5568953</v>
      </c>
      <c r="AV114" s="174">
        <v>34497906</v>
      </c>
      <c r="AW114" s="174">
        <v>65631362</v>
      </c>
      <c r="AX114" s="174">
        <v>12551745</v>
      </c>
      <c r="AY114" s="174">
        <v>4472516</v>
      </c>
      <c r="AZ114" s="174">
        <v>106775604</v>
      </c>
      <c r="BA114" s="174">
        <v>9052721</v>
      </c>
      <c r="BB114" s="174">
        <v>9497406</v>
      </c>
      <c r="BC114" s="174">
        <v>23894436</v>
      </c>
      <c r="BD114" s="174">
        <v>0</v>
      </c>
      <c r="BE114" s="174">
        <v>27953874</v>
      </c>
      <c r="BF114" s="174">
        <v>26033719</v>
      </c>
      <c r="BG114" s="174">
        <v>1920155</v>
      </c>
      <c r="BH114" s="174">
        <v>68476759.092000008</v>
      </c>
      <c r="BI114" s="174">
        <v>47951613</v>
      </c>
      <c r="BJ114" s="174">
        <v>20525146.092</v>
      </c>
      <c r="BK114" s="174">
        <v>6266975</v>
      </c>
      <c r="BL114" s="174">
        <v>21782695</v>
      </c>
      <c r="BM114" s="174">
        <v>25441299</v>
      </c>
      <c r="BN114" s="174">
        <v>6182029.79</v>
      </c>
      <c r="BO114" s="174">
        <v>56433231</v>
      </c>
      <c r="BP114" s="174">
        <v>8213114.7999999998</v>
      </c>
      <c r="BQ114" s="174">
        <v>9242422</v>
      </c>
      <c r="BR114" s="174">
        <v>52082000</v>
      </c>
      <c r="BS114" s="174">
        <v>6844516</v>
      </c>
      <c r="BT114" s="174">
        <v>30952530</v>
      </c>
      <c r="BU114" s="174">
        <v>4358052.59</v>
      </c>
      <c r="BV114" s="174">
        <v>25808061</v>
      </c>
      <c r="BW114" s="174">
        <v>5575076</v>
      </c>
      <c r="BX114" s="174">
        <v>204070993</v>
      </c>
      <c r="BY114" s="174">
        <v>5484644</v>
      </c>
      <c r="BZ114" s="174">
        <v>9486742</v>
      </c>
      <c r="CA114" s="174">
        <v>5613609</v>
      </c>
      <c r="CB114" s="174">
        <v>15192951.01</v>
      </c>
      <c r="CC114" s="174">
        <v>44484946</v>
      </c>
      <c r="CD114" s="174">
        <v>9183570</v>
      </c>
      <c r="CE114" s="174">
        <v>875797654.7038765</v>
      </c>
      <c r="CF114" s="174">
        <v>122558886</v>
      </c>
      <c r="CG114" s="174">
        <v>6626514.9699999997</v>
      </c>
      <c r="CH114" s="174">
        <v>50739554</v>
      </c>
      <c r="CI114" s="174">
        <v>19404206</v>
      </c>
      <c r="CJ114" s="174">
        <v>5359522.8</v>
      </c>
      <c r="CK114" s="174">
        <v>2830407</v>
      </c>
      <c r="CL114" s="174"/>
      <c r="CM114" s="174">
        <v>1097628</v>
      </c>
      <c r="CN114" s="174">
        <v>45274685</v>
      </c>
      <c r="CO114" s="174">
        <v>13971740</v>
      </c>
      <c r="CP114" s="15"/>
      <c r="CQ114" s="2"/>
      <c r="CR114" s="2"/>
      <c r="CS114" s="2"/>
    </row>
    <row r="115" spans="1:125" x14ac:dyDescent="0.2">
      <c r="A115" s="52" t="s">
        <v>225</v>
      </c>
      <c r="B115" s="52"/>
      <c r="C115" s="5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174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15"/>
      <c r="CQ115" s="2"/>
      <c r="CR115" s="2"/>
      <c r="CS115" s="2"/>
    </row>
    <row r="116" spans="1:125" s="28" customFormat="1" x14ac:dyDescent="0.2">
      <c r="A116" s="55" t="s">
        <v>87</v>
      </c>
      <c r="B116" s="55"/>
      <c r="C116" s="55"/>
      <c r="D116" s="32">
        <v>1720</v>
      </c>
      <c r="E116" s="32">
        <v>67523</v>
      </c>
      <c r="F116" s="32">
        <v>35510</v>
      </c>
      <c r="G116" s="32">
        <v>9284</v>
      </c>
      <c r="H116" s="32">
        <v>36569</v>
      </c>
      <c r="I116" s="32">
        <v>60749</v>
      </c>
      <c r="J116" s="32">
        <v>14300</v>
      </c>
      <c r="K116" s="32">
        <v>48619</v>
      </c>
      <c r="L116" s="32">
        <v>15329</v>
      </c>
      <c r="M116" s="32">
        <v>6158</v>
      </c>
      <c r="N116" s="32">
        <v>1316</v>
      </c>
      <c r="O116" s="32">
        <v>31966</v>
      </c>
      <c r="P116" s="32">
        <v>1616</v>
      </c>
      <c r="Q116" s="32">
        <v>1836</v>
      </c>
      <c r="R116" s="32">
        <v>600</v>
      </c>
      <c r="S116" s="32">
        <v>10626</v>
      </c>
      <c r="T116" s="32">
        <v>84701</v>
      </c>
      <c r="U116" s="32">
        <v>3552</v>
      </c>
      <c r="V116" s="32">
        <v>182596</v>
      </c>
      <c r="W116" s="32">
        <v>13807</v>
      </c>
      <c r="X116" s="32">
        <v>3331</v>
      </c>
      <c r="Y116" s="32">
        <v>27636</v>
      </c>
      <c r="Z116" s="32">
        <v>19025</v>
      </c>
      <c r="AA116" s="32">
        <v>3981</v>
      </c>
      <c r="AB116" s="32">
        <v>678</v>
      </c>
      <c r="AC116" s="32">
        <v>11491</v>
      </c>
      <c r="AD116" s="32">
        <v>46020</v>
      </c>
      <c r="AE116" s="32">
        <v>42912</v>
      </c>
      <c r="AF116" s="32">
        <v>3108</v>
      </c>
      <c r="AG116" s="32">
        <v>9508</v>
      </c>
      <c r="AH116" s="32">
        <v>58941</v>
      </c>
      <c r="AI116" s="32">
        <v>20577</v>
      </c>
      <c r="AJ116" s="32">
        <v>19007</v>
      </c>
      <c r="AK116" s="32">
        <v>2757</v>
      </c>
      <c r="AL116" s="32">
        <v>231499</v>
      </c>
      <c r="AM116" s="32">
        <v>1138</v>
      </c>
      <c r="AN116" s="32">
        <v>5286</v>
      </c>
      <c r="AO116" s="32">
        <v>120364</v>
      </c>
      <c r="AP116" s="174">
        <v>1164887</v>
      </c>
      <c r="AQ116" s="32">
        <v>1163961</v>
      </c>
      <c r="AR116" s="32">
        <v>926</v>
      </c>
      <c r="AS116" s="32">
        <v>282393</v>
      </c>
      <c r="AT116" s="32">
        <v>13832</v>
      </c>
      <c r="AU116" s="32">
        <v>5828</v>
      </c>
      <c r="AV116" s="32">
        <v>26525</v>
      </c>
      <c r="AW116" s="32">
        <v>80940</v>
      </c>
      <c r="AX116" s="32">
        <v>9048</v>
      </c>
      <c r="AY116" s="32">
        <v>9050</v>
      </c>
      <c r="AZ116" s="32">
        <v>140007</v>
      </c>
      <c r="BA116" s="32">
        <v>6909</v>
      </c>
      <c r="BB116" s="32">
        <v>6634</v>
      </c>
      <c r="BC116" s="32">
        <v>20975</v>
      </c>
      <c r="BD116" s="32">
        <v>192</v>
      </c>
      <c r="BE116" s="174">
        <v>30684</v>
      </c>
      <c r="BF116" s="32">
        <v>26647</v>
      </c>
      <c r="BG116" s="32">
        <v>4037</v>
      </c>
      <c r="BH116" s="32">
        <v>48493</v>
      </c>
      <c r="BI116" s="32">
        <v>33234</v>
      </c>
      <c r="BJ116" s="32">
        <v>15259</v>
      </c>
      <c r="BK116" s="32">
        <v>7703</v>
      </c>
      <c r="BL116" s="32">
        <v>18384</v>
      </c>
      <c r="BM116" s="32">
        <v>23493</v>
      </c>
      <c r="BN116" s="32">
        <v>6135</v>
      </c>
      <c r="BO116" s="32">
        <v>58220</v>
      </c>
      <c r="BP116" s="32">
        <v>9997</v>
      </c>
      <c r="BQ116" s="32">
        <v>12551</v>
      </c>
      <c r="BR116" s="32">
        <v>50528</v>
      </c>
      <c r="BS116" s="32">
        <v>10230</v>
      </c>
      <c r="BT116" s="32">
        <v>32438</v>
      </c>
      <c r="BU116" s="32">
        <v>3271</v>
      </c>
      <c r="BV116" s="32">
        <v>33866</v>
      </c>
      <c r="BW116" s="32">
        <v>9143</v>
      </c>
      <c r="BX116" s="32">
        <v>228471</v>
      </c>
      <c r="BY116" s="32">
        <v>4133</v>
      </c>
      <c r="BZ116" s="32">
        <v>5839</v>
      </c>
      <c r="CA116" s="32">
        <v>2734</v>
      </c>
      <c r="CB116" s="32">
        <v>15597</v>
      </c>
      <c r="CC116" s="32">
        <v>49556</v>
      </c>
      <c r="CD116" s="32">
        <v>6457</v>
      </c>
      <c r="CE116" s="32">
        <v>678106</v>
      </c>
      <c r="CF116" s="32">
        <v>107231</v>
      </c>
      <c r="CG116" s="32">
        <v>10902</v>
      </c>
      <c r="CH116" s="32">
        <v>48777</v>
      </c>
      <c r="CI116" s="32">
        <v>21295</v>
      </c>
      <c r="CJ116" s="32">
        <v>3454</v>
      </c>
      <c r="CK116" s="32">
        <v>3811</v>
      </c>
      <c r="CL116" s="32"/>
      <c r="CM116" s="32">
        <v>20983</v>
      </c>
      <c r="CN116" s="32">
        <v>37473</v>
      </c>
      <c r="CO116" s="32">
        <v>14316</v>
      </c>
      <c r="CP116" s="33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</row>
    <row r="117" spans="1:125" s="56" customFormat="1" x14ac:dyDescent="0.2">
      <c r="A117" s="56" t="s">
        <v>160</v>
      </c>
      <c r="D117" s="32">
        <v>1452</v>
      </c>
      <c r="E117" s="32">
        <v>60659</v>
      </c>
      <c r="F117" s="32">
        <v>31080</v>
      </c>
      <c r="G117" s="32">
        <v>7871</v>
      </c>
      <c r="H117" s="32">
        <v>33085</v>
      </c>
      <c r="I117" s="32">
        <v>55007</v>
      </c>
      <c r="J117" s="32">
        <v>12497</v>
      </c>
      <c r="K117" s="32">
        <v>43373</v>
      </c>
      <c r="L117" s="32">
        <v>13919</v>
      </c>
      <c r="M117" s="32">
        <v>5466</v>
      </c>
      <c r="N117" s="32">
        <v>1136</v>
      </c>
      <c r="O117" s="32">
        <v>28347</v>
      </c>
      <c r="P117" s="32">
        <v>1361</v>
      </c>
      <c r="Q117" s="32">
        <v>1634</v>
      </c>
      <c r="R117" s="32">
        <v>506</v>
      </c>
      <c r="S117" s="32">
        <v>9502</v>
      </c>
      <c r="T117" s="32">
        <v>76407</v>
      </c>
      <c r="U117" s="32">
        <v>3099</v>
      </c>
      <c r="V117" s="32">
        <v>161749</v>
      </c>
      <c r="W117" s="32">
        <v>12206</v>
      </c>
      <c r="X117" s="32">
        <v>2853</v>
      </c>
      <c r="Y117" s="32">
        <v>25437</v>
      </c>
      <c r="Z117" s="32">
        <v>16829</v>
      </c>
      <c r="AA117" s="32">
        <v>3545</v>
      </c>
      <c r="AB117" s="32">
        <v>590</v>
      </c>
      <c r="AC117" s="32">
        <v>10489</v>
      </c>
      <c r="AD117" s="32">
        <v>41477</v>
      </c>
      <c r="AE117" s="32">
        <v>38704</v>
      </c>
      <c r="AF117" s="32">
        <v>2773</v>
      </c>
      <c r="AG117" s="32">
        <v>8759</v>
      </c>
      <c r="AH117" s="32">
        <v>53987</v>
      </c>
      <c r="AI117" s="32">
        <v>18026</v>
      </c>
      <c r="AJ117" s="32">
        <v>17539</v>
      </c>
      <c r="AK117" s="32">
        <v>2314</v>
      </c>
      <c r="AL117" s="32">
        <v>209370</v>
      </c>
      <c r="AM117" s="32">
        <v>979</v>
      </c>
      <c r="AN117" s="32">
        <v>4642</v>
      </c>
      <c r="AO117" s="32">
        <v>111597</v>
      </c>
      <c r="AP117" s="174">
        <v>1056031</v>
      </c>
      <c r="AQ117" s="32">
        <v>1055204</v>
      </c>
      <c r="AR117" s="32">
        <v>827</v>
      </c>
      <c r="AS117" s="32">
        <v>255993</v>
      </c>
      <c r="AT117" s="32">
        <v>12949</v>
      </c>
      <c r="AU117" s="32">
        <v>4968</v>
      </c>
      <c r="AV117" s="32">
        <v>22706</v>
      </c>
      <c r="AW117" s="32">
        <v>72866</v>
      </c>
      <c r="AX117" s="32">
        <v>7781</v>
      </c>
      <c r="AY117" s="32">
        <v>7403</v>
      </c>
      <c r="AZ117" s="32">
        <v>126516</v>
      </c>
      <c r="BA117" s="32">
        <v>6126</v>
      </c>
      <c r="BB117" s="32">
        <v>5795</v>
      </c>
      <c r="BC117" s="32">
        <v>18720</v>
      </c>
      <c r="BD117" s="32">
        <v>163</v>
      </c>
      <c r="BE117" s="174">
        <v>27405</v>
      </c>
      <c r="BF117" s="32">
        <v>23647</v>
      </c>
      <c r="BG117" s="32">
        <v>3758</v>
      </c>
      <c r="BH117" s="32">
        <v>42749</v>
      </c>
      <c r="BI117" s="32">
        <v>29193</v>
      </c>
      <c r="BJ117" s="32">
        <v>13556</v>
      </c>
      <c r="BK117" s="32">
        <v>6353</v>
      </c>
      <c r="BL117" s="32">
        <v>16121</v>
      </c>
      <c r="BM117" s="32">
        <v>20555</v>
      </c>
      <c r="BN117" s="32">
        <v>5263</v>
      </c>
      <c r="BO117" s="32">
        <v>52115</v>
      </c>
      <c r="BP117" s="32">
        <v>8915</v>
      </c>
      <c r="BQ117" s="32">
        <v>11005</v>
      </c>
      <c r="BR117" s="32">
        <v>45961</v>
      </c>
      <c r="BS117" s="32">
        <v>8625</v>
      </c>
      <c r="BT117" s="32">
        <v>28675</v>
      </c>
      <c r="BU117" s="32">
        <v>2614</v>
      </c>
      <c r="BV117" s="32">
        <v>29729</v>
      </c>
      <c r="BW117" s="32">
        <v>8115</v>
      </c>
      <c r="BX117" s="32">
        <v>200794</v>
      </c>
      <c r="BY117" s="32">
        <v>3542</v>
      </c>
      <c r="BZ117" s="32">
        <v>4962</v>
      </c>
      <c r="CA117" s="32">
        <v>2293</v>
      </c>
      <c r="CB117" s="32">
        <v>13821</v>
      </c>
      <c r="CC117" s="32">
        <v>44524</v>
      </c>
      <c r="CD117" s="32">
        <v>5733</v>
      </c>
      <c r="CE117" s="32">
        <v>599080</v>
      </c>
      <c r="CF117" s="32">
        <v>97026</v>
      </c>
      <c r="CG117" s="32">
        <v>10067</v>
      </c>
      <c r="CH117" s="32">
        <v>43013</v>
      </c>
      <c r="CI117" s="32">
        <v>19411</v>
      </c>
      <c r="CJ117" s="32">
        <v>2947</v>
      </c>
      <c r="CK117" s="32">
        <v>3257</v>
      </c>
      <c r="CL117" s="32"/>
      <c r="CM117" s="32">
        <v>18313</v>
      </c>
      <c r="CN117" s="32">
        <v>35017</v>
      </c>
      <c r="CO117" s="32">
        <v>12924</v>
      </c>
      <c r="CP117" s="33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</row>
    <row r="118" spans="1:125" s="28" customFormat="1" x14ac:dyDescent="0.2">
      <c r="A118" s="56" t="s">
        <v>274</v>
      </c>
      <c r="B118" s="56"/>
      <c r="C118" s="56"/>
      <c r="D118" s="32">
        <v>247</v>
      </c>
      <c r="E118" s="32">
        <v>6080</v>
      </c>
      <c r="F118" s="32">
        <v>4075</v>
      </c>
      <c r="G118" s="32">
        <v>1285</v>
      </c>
      <c r="H118" s="32">
        <v>3076</v>
      </c>
      <c r="I118" s="32">
        <v>4767</v>
      </c>
      <c r="J118" s="32">
        <v>1692</v>
      </c>
      <c r="K118" s="32">
        <v>4535</v>
      </c>
      <c r="L118" s="32">
        <v>1276</v>
      </c>
      <c r="M118" s="32">
        <v>639</v>
      </c>
      <c r="N118" s="32">
        <v>165</v>
      </c>
      <c r="O118" s="32">
        <v>3198</v>
      </c>
      <c r="P118" s="32">
        <v>238</v>
      </c>
      <c r="Q118" s="32">
        <v>189</v>
      </c>
      <c r="R118" s="32">
        <v>94</v>
      </c>
      <c r="S118" s="32">
        <v>1013</v>
      </c>
      <c r="T118" s="32">
        <v>7069</v>
      </c>
      <c r="U118" s="32">
        <v>418</v>
      </c>
      <c r="V118" s="32">
        <v>16452</v>
      </c>
      <c r="W118" s="32">
        <v>1456</v>
      </c>
      <c r="X118" s="32">
        <v>462</v>
      </c>
      <c r="Y118" s="32">
        <v>1990</v>
      </c>
      <c r="Z118" s="32">
        <v>1987</v>
      </c>
      <c r="AA118" s="32">
        <v>389</v>
      </c>
      <c r="AB118" s="32">
        <v>81</v>
      </c>
      <c r="AC118" s="32">
        <v>958</v>
      </c>
      <c r="AD118" s="32">
        <v>4065</v>
      </c>
      <c r="AE118" s="32">
        <v>3730</v>
      </c>
      <c r="AF118" s="32">
        <v>335</v>
      </c>
      <c r="AG118" s="32">
        <v>651</v>
      </c>
      <c r="AH118" s="32">
        <v>4206</v>
      </c>
      <c r="AI118" s="32">
        <v>2401</v>
      </c>
      <c r="AJ118" s="32">
        <v>1289</v>
      </c>
      <c r="AK118" s="32">
        <v>397</v>
      </c>
      <c r="AL118" s="32">
        <v>19990</v>
      </c>
      <c r="AM118" s="32">
        <v>147</v>
      </c>
      <c r="AN118" s="32">
        <v>566</v>
      </c>
      <c r="AO118" s="32">
        <v>7234</v>
      </c>
      <c r="AP118" s="174">
        <v>108813</v>
      </c>
      <c r="AQ118" s="32">
        <v>108725</v>
      </c>
      <c r="AR118" s="32">
        <v>88</v>
      </c>
      <c r="AS118" s="32">
        <v>23050</v>
      </c>
      <c r="AT118" s="32">
        <v>816</v>
      </c>
      <c r="AU118" s="32">
        <v>796</v>
      </c>
      <c r="AV118" s="32">
        <v>3384</v>
      </c>
      <c r="AW118" s="32">
        <v>7049</v>
      </c>
      <c r="AX118" s="32">
        <v>1123</v>
      </c>
      <c r="AY118" s="32">
        <v>1554</v>
      </c>
      <c r="AZ118" s="32">
        <v>11879</v>
      </c>
      <c r="BA118" s="32">
        <v>691</v>
      </c>
      <c r="BB118" s="32">
        <v>731</v>
      </c>
      <c r="BC118" s="32">
        <v>1998</v>
      </c>
      <c r="BD118" s="32">
        <v>26</v>
      </c>
      <c r="BE118" s="174">
        <v>2897</v>
      </c>
      <c r="BF118" s="32">
        <v>2632</v>
      </c>
      <c r="BG118" s="32">
        <v>265</v>
      </c>
      <c r="BH118" s="32">
        <v>4720</v>
      </c>
      <c r="BI118" s="32">
        <v>3391</v>
      </c>
      <c r="BJ118" s="32">
        <v>1329</v>
      </c>
      <c r="BK118" s="32">
        <v>1233</v>
      </c>
      <c r="BL118" s="32">
        <v>2100</v>
      </c>
      <c r="BM118" s="32">
        <v>2678</v>
      </c>
      <c r="BN118" s="32">
        <v>802</v>
      </c>
      <c r="BO118" s="32">
        <v>5297</v>
      </c>
      <c r="BP118" s="32">
        <v>960</v>
      </c>
      <c r="BQ118" s="32">
        <v>1387</v>
      </c>
      <c r="BR118" s="32">
        <v>4034</v>
      </c>
      <c r="BS118" s="32">
        <v>1469</v>
      </c>
      <c r="BT118" s="32">
        <v>3172</v>
      </c>
      <c r="BU118" s="32">
        <v>594</v>
      </c>
      <c r="BV118" s="32">
        <v>3680</v>
      </c>
      <c r="BW118" s="32">
        <v>954</v>
      </c>
      <c r="BX118" s="32">
        <v>24027</v>
      </c>
      <c r="BY118" s="32">
        <v>528</v>
      </c>
      <c r="BZ118" s="32">
        <v>812</v>
      </c>
      <c r="CA118" s="32">
        <v>399</v>
      </c>
      <c r="CB118" s="32">
        <v>1596</v>
      </c>
      <c r="CC118" s="32">
        <v>4519</v>
      </c>
      <c r="CD118" s="32">
        <v>641</v>
      </c>
      <c r="CE118" s="32">
        <v>67017</v>
      </c>
      <c r="CF118" s="32">
        <v>9146</v>
      </c>
      <c r="CG118" s="32">
        <v>796</v>
      </c>
      <c r="CH118" s="32">
        <v>5140</v>
      </c>
      <c r="CI118" s="32">
        <v>1670</v>
      </c>
      <c r="CJ118" s="32">
        <v>457</v>
      </c>
      <c r="CK118" s="32">
        <v>508</v>
      </c>
      <c r="CL118" s="32"/>
      <c r="CM118" s="32">
        <v>2421</v>
      </c>
      <c r="CN118" s="32">
        <v>2045</v>
      </c>
      <c r="CO118" s="32">
        <v>1205</v>
      </c>
      <c r="CP118" s="33"/>
    </row>
    <row r="119" spans="1:125" s="28" customFormat="1" x14ac:dyDescent="0.2">
      <c r="A119" s="56" t="s">
        <v>275</v>
      </c>
      <c r="B119" s="56"/>
      <c r="C119" s="56"/>
      <c r="D119" s="32">
        <v>20</v>
      </c>
      <c r="E119" s="32">
        <v>784</v>
      </c>
      <c r="F119" s="32">
        <v>350</v>
      </c>
      <c r="G119" s="32">
        <v>128</v>
      </c>
      <c r="H119" s="32">
        <v>408</v>
      </c>
      <c r="I119" s="32">
        <v>975</v>
      </c>
      <c r="J119" s="32">
        <v>109</v>
      </c>
      <c r="K119" s="32">
        <v>708</v>
      </c>
      <c r="L119" s="32">
        <v>134</v>
      </c>
      <c r="M119" s="32">
        <v>53</v>
      </c>
      <c r="N119" s="32">
        <v>15</v>
      </c>
      <c r="O119" s="32">
        <v>419</v>
      </c>
      <c r="P119" s="32">
        <v>17</v>
      </c>
      <c r="Q119" s="32">
        <v>13</v>
      </c>
      <c r="R119" s="32">
        <v>0</v>
      </c>
      <c r="S119" s="32">
        <v>111</v>
      </c>
      <c r="T119" s="32">
        <v>1214</v>
      </c>
      <c r="U119" s="32">
        <v>35</v>
      </c>
      <c r="V119" s="32">
        <v>4386</v>
      </c>
      <c r="W119" s="32">
        <v>144</v>
      </c>
      <c r="X119" s="32">
        <v>16</v>
      </c>
      <c r="Y119" s="32">
        <v>209</v>
      </c>
      <c r="Z119" s="32">
        <v>207</v>
      </c>
      <c r="AA119" s="32">
        <v>47</v>
      </c>
      <c r="AB119" s="32">
        <v>7</v>
      </c>
      <c r="AC119" s="32">
        <v>43</v>
      </c>
      <c r="AD119" s="32">
        <v>478</v>
      </c>
      <c r="AE119" s="32">
        <v>478</v>
      </c>
      <c r="AF119" s="32">
        <v>0</v>
      </c>
      <c r="AG119" s="32">
        <v>98</v>
      </c>
      <c r="AH119" s="32">
        <v>744</v>
      </c>
      <c r="AI119" s="32">
        <v>150</v>
      </c>
      <c r="AJ119" s="32">
        <v>179</v>
      </c>
      <c r="AK119" s="32">
        <v>46</v>
      </c>
      <c r="AL119" s="32">
        <v>2127</v>
      </c>
      <c r="AM119" s="32">
        <v>12</v>
      </c>
      <c r="AN119" s="32">
        <v>77</v>
      </c>
      <c r="AO119" s="32">
        <v>1529</v>
      </c>
      <c r="AP119" s="174">
        <v>11</v>
      </c>
      <c r="AQ119" s="32">
        <v>0</v>
      </c>
      <c r="AR119" s="32">
        <v>11</v>
      </c>
      <c r="AS119" s="32">
        <v>3339</v>
      </c>
      <c r="AT119" s="32">
        <v>67</v>
      </c>
      <c r="AU119" s="32">
        <v>64</v>
      </c>
      <c r="AV119" s="32">
        <v>432</v>
      </c>
      <c r="AW119" s="32">
        <v>1021</v>
      </c>
      <c r="AX119" s="32">
        <v>144</v>
      </c>
      <c r="AY119" s="32">
        <v>93</v>
      </c>
      <c r="AZ119" s="32">
        <v>1609</v>
      </c>
      <c r="BA119" s="32">
        <v>91</v>
      </c>
      <c r="BB119" s="32">
        <v>108</v>
      </c>
      <c r="BC119" s="32">
        <v>255</v>
      </c>
      <c r="BD119" s="32">
        <v>3</v>
      </c>
      <c r="BE119" s="174">
        <v>382</v>
      </c>
      <c r="BF119" s="32">
        <v>368</v>
      </c>
      <c r="BG119" s="32">
        <v>14</v>
      </c>
      <c r="BH119" s="32">
        <v>1024</v>
      </c>
      <c r="BI119" s="32">
        <v>650</v>
      </c>
      <c r="BJ119" s="32">
        <v>374</v>
      </c>
      <c r="BK119" s="32">
        <v>117</v>
      </c>
      <c r="BL119" s="32">
        <v>163</v>
      </c>
      <c r="BM119" s="32">
        <v>260</v>
      </c>
      <c r="BN119" s="32">
        <v>70</v>
      </c>
      <c r="BO119" s="32">
        <v>807</v>
      </c>
      <c r="BP119" s="32">
        <v>122</v>
      </c>
      <c r="BQ119" s="32">
        <v>159</v>
      </c>
      <c r="BR119" s="32">
        <v>531</v>
      </c>
      <c r="BS119" s="32">
        <v>136</v>
      </c>
      <c r="BT119" s="32">
        <v>591</v>
      </c>
      <c r="BU119" s="32">
        <v>63</v>
      </c>
      <c r="BV119" s="32">
        <v>455</v>
      </c>
      <c r="BW119" s="32">
        <v>74</v>
      </c>
      <c r="BX119" s="32">
        <v>3646</v>
      </c>
      <c r="BY119" s="32">
        <v>63</v>
      </c>
      <c r="BZ119" s="32">
        <v>65</v>
      </c>
      <c r="CA119" s="32">
        <v>42</v>
      </c>
      <c r="CB119" s="32">
        <v>179</v>
      </c>
      <c r="CC119" s="32">
        <v>513</v>
      </c>
      <c r="CD119" s="32">
        <v>82</v>
      </c>
      <c r="CE119" s="32">
        <v>11960</v>
      </c>
      <c r="CF119" s="32">
        <v>1054</v>
      </c>
      <c r="CG119" s="32">
        <v>39</v>
      </c>
      <c r="CH119" s="32">
        <v>624</v>
      </c>
      <c r="CI119" s="32">
        <v>211</v>
      </c>
      <c r="CJ119" s="32">
        <v>50</v>
      </c>
      <c r="CK119" s="32">
        <v>45</v>
      </c>
      <c r="CL119" s="32"/>
      <c r="CM119" s="32">
        <v>249</v>
      </c>
      <c r="CN119" s="32">
        <v>411</v>
      </c>
      <c r="CO119" s="32">
        <v>186</v>
      </c>
      <c r="CP119" s="33"/>
    </row>
    <row r="120" spans="1:125" s="28" customFormat="1" x14ac:dyDescent="0.2">
      <c r="A120" s="56" t="s">
        <v>161</v>
      </c>
      <c r="B120" s="56"/>
      <c r="C120" s="56"/>
      <c r="D120" s="32">
        <v>1</v>
      </c>
      <c r="E120" s="32">
        <v>0</v>
      </c>
      <c r="F120" s="32">
        <v>5</v>
      </c>
      <c r="G120" s="32">
        <v>0</v>
      </c>
      <c r="H120" s="32">
        <v>0</v>
      </c>
      <c r="I120" s="32">
        <v>0</v>
      </c>
      <c r="J120" s="32">
        <v>2</v>
      </c>
      <c r="K120" s="32">
        <v>3</v>
      </c>
      <c r="L120" s="32">
        <v>0</v>
      </c>
      <c r="M120" s="32">
        <v>0</v>
      </c>
      <c r="N120" s="32">
        <v>0</v>
      </c>
      <c r="O120" s="32">
        <v>2</v>
      </c>
      <c r="P120" s="32">
        <v>0</v>
      </c>
      <c r="Q120" s="32">
        <v>0</v>
      </c>
      <c r="R120" s="32">
        <v>0</v>
      </c>
      <c r="S120" s="32">
        <v>0</v>
      </c>
      <c r="T120" s="32">
        <v>11</v>
      </c>
      <c r="U120" s="32">
        <v>0</v>
      </c>
      <c r="V120" s="32">
        <v>9</v>
      </c>
      <c r="W120" s="32">
        <v>1</v>
      </c>
      <c r="X120" s="32">
        <v>0</v>
      </c>
      <c r="Y120" s="32">
        <v>0</v>
      </c>
      <c r="Z120" s="32">
        <v>2</v>
      </c>
      <c r="AA120" s="32">
        <v>0</v>
      </c>
      <c r="AB120" s="32">
        <v>0</v>
      </c>
      <c r="AC120" s="32">
        <v>1</v>
      </c>
      <c r="AD120" s="32">
        <v>0</v>
      </c>
      <c r="AE120" s="32">
        <v>0</v>
      </c>
      <c r="AF120" s="32">
        <v>0</v>
      </c>
      <c r="AG120" s="32">
        <v>0</v>
      </c>
      <c r="AH120" s="32">
        <v>4</v>
      </c>
      <c r="AI120" s="32">
        <v>0</v>
      </c>
      <c r="AJ120" s="32">
        <v>0</v>
      </c>
      <c r="AK120" s="32">
        <v>0</v>
      </c>
      <c r="AL120" s="32">
        <v>12</v>
      </c>
      <c r="AM120" s="32">
        <v>0</v>
      </c>
      <c r="AN120" s="32">
        <v>1</v>
      </c>
      <c r="AO120" s="32">
        <v>4</v>
      </c>
      <c r="AP120" s="174">
        <v>32</v>
      </c>
      <c r="AQ120" s="32">
        <v>32</v>
      </c>
      <c r="AR120" s="32">
        <v>0</v>
      </c>
      <c r="AS120" s="32">
        <v>11</v>
      </c>
      <c r="AT120" s="32">
        <v>0</v>
      </c>
      <c r="AU120" s="32">
        <v>0</v>
      </c>
      <c r="AV120" s="32">
        <v>3</v>
      </c>
      <c r="AW120" s="32">
        <v>4</v>
      </c>
      <c r="AX120" s="32">
        <v>0</v>
      </c>
      <c r="AY120" s="32">
        <v>0</v>
      </c>
      <c r="AZ120" s="32">
        <v>3</v>
      </c>
      <c r="BA120" s="32">
        <v>1</v>
      </c>
      <c r="BB120" s="32">
        <v>0</v>
      </c>
      <c r="BC120" s="32">
        <v>2</v>
      </c>
      <c r="BD120" s="32">
        <v>0</v>
      </c>
      <c r="BE120" s="174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1</v>
      </c>
      <c r="BP120" s="32">
        <v>0</v>
      </c>
      <c r="BQ120" s="32">
        <v>0</v>
      </c>
      <c r="BR120" s="32">
        <v>2</v>
      </c>
      <c r="BS120" s="32">
        <v>0</v>
      </c>
      <c r="BT120" s="32">
        <v>0</v>
      </c>
      <c r="BU120" s="32">
        <v>0</v>
      </c>
      <c r="BV120" s="32">
        <v>2</v>
      </c>
      <c r="BW120" s="32">
        <v>0</v>
      </c>
      <c r="BX120" s="32">
        <v>4</v>
      </c>
      <c r="BY120" s="32">
        <v>0</v>
      </c>
      <c r="BZ120" s="32">
        <v>0</v>
      </c>
      <c r="CA120" s="32">
        <v>0</v>
      </c>
      <c r="CB120" s="32">
        <v>1</v>
      </c>
      <c r="CC120" s="32">
        <v>0</v>
      </c>
      <c r="CD120" s="32">
        <v>1</v>
      </c>
      <c r="CE120" s="32">
        <v>49</v>
      </c>
      <c r="CF120" s="32">
        <v>5</v>
      </c>
      <c r="CG120" s="32">
        <v>0</v>
      </c>
      <c r="CH120" s="32">
        <v>0</v>
      </c>
      <c r="CI120" s="32">
        <v>3</v>
      </c>
      <c r="CJ120" s="32">
        <v>0</v>
      </c>
      <c r="CK120" s="32">
        <v>1</v>
      </c>
      <c r="CL120" s="32"/>
      <c r="CM120" s="32">
        <v>0</v>
      </c>
      <c r="CN120" s="32">
        <v>0</v>
      </c>
      <c r="CO120" s="32">
        <v>1</v>
      </c>
      <c r="CP120" s="33"/>
    </row>
    <row r="121" spans="1:125" s="28" customFormat="1" x14ac:dyDescent="0.2">
      <c r="A121" s="56" t="s">
        <v>220</v>
      </c>
      <c r="B121" s="56"/>
      <c r="C121" s="56"/>
      <c r="D121" s="32">
        <v>621</v>
      </c>
      <c r="E121" s="32">
        <v>14174</v>
      </c>
      <c r="F121" s="32">
        <v>9568</v>
      </c>
      <c r="G121" s="32">
        <v>2640</v>
      </c>
      <c r="H121" s="32">
        <v>9520</v>
      </c>
      <c r="I121" s="32">
        <v>14151</v>
      </c>
      <c r="J121" s="32">
        <v>2815</v>
      </c>
      <c r="K121" s="32">
        <v>12201</v>
      </c>
      <c r="L121" s="32">
        <v>19</v>
      </c>
      <c r="M121" s="32">
        <v>2</v>
      </c>
      <c r="N121" s="32">
        <v>341</v>
      </c>
      <c r="O121" s="32">
        <v>10570</v>
      </c>
      <c r="P121" s="32">
        <v>1</v>
      </c>
      <c r="Q121" s="32">
        <v>1</v>
      </c>
      <c r="R121" s="32">
        <v>1</v>
      </c>
      <c r="S121" s="32">
        <v>0</v>
      </c>
      <c r="T121" s="32">
        <v>23208</v>
      </c>
      <c r="U121" s="32">
        <v>11</v>
      </c>
      <c r="V121" s="32">
        <v>47809</v>
      </c>
      <c r="W121" s="32">
        <v>2870</v>
      </c>
      <c r="X121" s="32">
        <v>1016</v>
      </c>
      <c r="Y121" s="32">
        <v>7279</v>
      </c>
      <c r="Z121" s="32">
        <v>5742</v>
      </c>
      <c r="AA121" s="32">
        <v>1006</v>
      </c>
      <c r="AB121" s="32">
        <v>152</v>
      </c>
      <c r="AC121" s="32">
        <v>99</v>
      </c>
      <c r="AD121" s="32">
        <v>8609</v>
      </c>
      <c r="AE121" s="32">
        <v>8608</v>
      </c>
      <c r="AF121" s="32">
        <v>1</v>
      </c>
      <c r="AG121" s="32">
        <v>2479</v>
      </c>
      <c r="AH121" s="32">
        <v>12789</v>
      </c>
      <c r="AI121" s="32">
        <v>2758</v>
      </c>
      <c r="AJ121" s="32">
        <v>4294</v>
      </c>
      <c r="AK121" s="32">
        <v>905</v>
      </c>
      <c r="AL121" s="32">
        <v>52327</v>
      </c>
      <c r="AM121" s="32">
        <v>362</v>
      </c>
      <c r="AN121" s="32">
        <v>1</v>
      </c>
      <c r="AO121" s="32">
        <v>1</v>
      </c>
      <c r="AP121" s="174">
        <v>130366</v>
      </c>
      <c r="AQ121" s="32">
        <v>130000</v>
      </c>
      <c r="AR121" s="32">
        <v>366</v>
      </c>
      <c r="AS121" s="32">
        <v>46355</v>
      </c>
      <c r="AT121" s="32">
        <v>2490</v>
      </c>
      <c r="AU121" s="32">
        <v>550</v>
      </c>
      <c r="AV121" s="32">
        <v>5087</v>
      </c>
      <c r="AW121" s="32">
        <v>21993</v>
      </c>
      <c r="AX121" s="32">
        <v>2</v>
      </c>
      <c r="AY121" s="32">
        <v>7</v>
      </c>
      <c r="AZ121" s="32">
        <v>32802</v>
      </c>
      <c r="BA121" s="32">
        <v>1958</v>
      </c>
      <c r="BB121" s="32">
        <v>1523</v>
      </c>
      <c r="BC121" s="32">
        <v>5301</v>
      </c>
      <c r="BD121" s="32">
        <v>86</v>
      </c>
      <c r="BE121" s="174">
        <v>7587</v>
      </c>
      <c r="BF121" s="32">
        <v>6858</v>
      </c>
      <c r="BG121" s="32">
        <v>729</v>
      </c>
      <c r="BH121" s="32">
        <v>11807</v>
      </c>
      <c r="BI121" s="32">
        <v>9399</v>
      </c>
      <c r="BJ121" s="32">
        <v>2408</v>
      </c>
      <c r="BK121" s="32">
        <v>1736</v>
      </c>
      <c r="BL121" s="32">
        <v>3050</v>
      </c>
      <c r="BM121" s="32">
        <v>5508</v>
      </c>
      <c r="BN121" s="32">
        <v>3</v>
      </c>
      <c r="BO121" s="32">
        <v>15747</v>
      </c>
      <c r="BP121" s="32">
        <v>2380</v>
      </c>
      <c r="BQ121" s="32">
        <v>1</v>
      </c>
      <c r="BR121" s="32">
        <v>11038</v>
      </c>
      <c r="BS121" s="32">
        <v>2635</v>
      </c>
      <c r="BT121" s="32">
        <v>8469</v>
      </c>
      <c r="BU121" s="32">
        <v>1004</v>
      </c>
      <c r="BV121" s="32">
        <v>8238</v>
      </c>
      <c r="BW121" s="32">
        <v>41</v>
      </c>
      <c r="BX121" s="32">
        <v>47</v>
      </c>
      <c r="BY121" s="32">
        <v>1151</v>
      </c>
      <c r="BZ121" s="32">
        <v>1642</v>
      </c>
      <c r="CA121" s="32">
        <v>533</v>
      </c>
      <c r="CB121" s="32">
        <v>4626</v>
      </c>
      <c r="CC121" s="32">
        <v>12956</v>
      </c>
      <c r="CD121" s="32">
        <v>2537</v>
      </c>
      <c r="CE121" s="32">
        <v>159861</v>
      </c>
      <c r="CF121" s="32">
        <v>25924</v>
      </c>
      <c r="CG121" s="32">
        <v>2290</v>
      </c>
      <c r="CH121" s="32">
        <v>12575</v>
      </c>
      <c r="CI121" s="32">
        <v>6587</v>
      </c>
      <c r="CJ121" s="32">
        <v>942</v>
      </c>
      <c r="CK121" s="32">
        <v>1333</v>
      </c>
      <c r="CL121" s="32"/>
      <c r="CM121" s="32">
        <v>11</v>
      </c>
      <c r="CN121" s="32">
        <v>10906</v>
      </c>
      <c r="CO121" s="32">
        <v>3947</v>
      </c>
      <c r="CP121" s="33"/>
    </row>
    <row r="122" spans="1:125" s="28" customFormat="1" x14ac:dyDescent="0.2">
      <c r="A122" s="56" t="s">
        <v>221</v>
      </c>
      <c r="B122" s="56"/>
      <c r="C122" s="56"/>
      <c r="D122" s="32">
        <v>1</v>
      </c>
      <c r="E122" s="32">
        <v>0</v>
      </c>
      <c r="F122" s="32">
        <v>526</v>
      </c>
      <c r="G122" s="32">
        <v>243</v>
      </c>
      <c r="H122" s="32">
        <v>788</v>
      </c>
      <c r="I122" s="32">
        <v>0</v>
      </c>
      <c r="J122" s="32">
        <v>0</v>
      </c>
      <c r="K122" s="32">
        <v>0</v>
      </c>
      <c r="L122" s="32">
        <v>7</v>
      </c>
      <c r="M122" s="32">
        <v>12</v>
      </c>
      <c r="N122" s="32">
        <v>24</v>
      </c>
      <c r="O122" s="32">
        <v>346</v>
      </c>
      <c r="P122" s="32">
        <v>122</v>
      </c>
      <c r="Q122" s="32">
        <v>0</v>
      </c>
      <c r="R122" s="32">
        <v>0</v>
      </c>
      <c r="S122" s="32">
        <v>0</v>
      </c>
      <c r="T122" s="32">
        <v>794</v>
      </c>
      <c r="U122" s="32">
        <v>43</v>
      </c>
      <c r="V122" s="32">
        <v>0</v>
      </c>
      <c r="W122" s="32">
        <v>256</v>
      </c>
      <c r="X122" s="32">
        <v>27</v>
      </c>
      <c r="Y122" s="32">
        <v>334</v>
      </c>
      <c r="Z122" s="32">
        <v>70</v>
      </c>
      <c r="AA122" s="32">
        <v>0</v>
      </c>
      <c r="AB122" s="32">
        <v>0</v>
      </c>
      <c r="AC122" s="32">
        <v>0</v>
      </c>
      <c r="AD122" s="32">
        <v>447</v>
      </c>
      <c r="AE122" s="32">
        <v>425</v>
      </c>
      <c r="AF122" s="32">
        <v>22</v>
      </c>
      <c r="AG122" s="32">
        <v>0</v>
      </c>
      <c r="AH122" s="32">
        <v>36</v>
      </c>
      <c r="AI122" s="32">
        <v>693</v>
      </c>
      <c r="AJ122" s="32">
        <v>146</v>
      </c>
      <c r="AK122" s="32">
        <v>51</v>
      </c>
      <c r="AL122" s="32">
        <v>368</v>
      </c>
      <c r="AM122" s="32">
        <v>0</v>
      </c>
      <c r="AN122" s="32">
        <v>22</v>
      </c>
      <c r="AO122" s="32">
        <v>0</v>
      </c>
      <c r="AP122" s="174">
        <v>25000</v>
      </c>
      <c r="AQ122" s="32">
        <v>25000</v>
      </c>
      <c r="AR122" s="32">
        <v>0</v>
      </c>
      <c r="AS122" s="32">
        <v>0</v>
      </c>
      <c r="AT122" s="32">
        <v>184</v>
      </c>
      <c r="AU122" s="32">
        <v>0</v>
      </c>
      <c r="AV122" s="32">
        <v>0</v>
      </c>
      <c r="AW122" s="32">
        <v>0</v>
      </c>
      <c r="AX122" s="32">
        <v>50</v>
      </c>
      <c r="AY122" s="32">
        <v>45</v>
      </c>
      <c r="AZ122" s="32">
        <v>724</v>
      </c>
      <c r="BA122" s="32">
        <v>47</v>
      </c>
      <c r="BB122" s="32">
        <v>22</v>
      </c>
      <c r="BC122" s="32">
        <v>295</v>
      </c>
      <c r="BD122" s="32">
        <v>0</v>
      </c>
      <c r="BE122" s="174">
        <v>72</v>
      </c>
      <c r="BF122" s="32">
        <v>67</v>
      </c>
      <c r="BG122" s="32">
        <v>5</v>
      </c>
      <c r="BH122" s="32">
        <v>594</v>
      </c>
      <c r="BI122" s="32">
        <v>34</v>
      </c>
      <c r="BJ122" s="32">
        <v>560</v>
      </c>
      <c r="BK122" s="32">
        <v>66</v>
      </c>
      <c r="BL122" s="32">
        <v>400</v>
      </c>
      <c r="BM122" s="32">
        <v>273</v>
      </c>
      <c r="BN122" s="32">
        <v>1</v>
      </c>
      <c r="BO122" s="32">
        <v>205</v>
      </c>
      <c r="BP122" s="32">
        <v>176</v>
      </c>
      <c r="BQ122" s="32">
        <v>19</v>
      </c>
      <c r="BR122" s="32">
        <v>0</v>
      </c>
      <c r="BS122" s="32">
        <v>225</v>
      </c>
      <c r="BT122" s="32">
        <v>446</v>
      </c>
      <c r="BU122" s="32">
        <v>16</v>
      </c>
      <c r="BV122" s="32">
        <v>682</v>
      </c>
      <c r="BW122" s="32">
        <v>0</v>
      </c>
      <c r="BX122" s="32">
        <v>148</v>
      </c>
      <c r="BY122" s="32">
        <v>0</v>
      </c>
      <c r="BZ122" s="32">
        <v>67</v>
      </c>
      <c r="CA122" s="32">
        <v>0</v>
      </c>
      <c r="CB122" s="32">
        <v>34</v>
      </c>
      <c r="CC122" s="32">
        <v>164</v>
      </c>
      <c r="CD122" s="32">
        <v>89</v>
      </c>
      <c r="CE122" s="32">
        <v>0</v>
      </c>
      <c r="CF122" s="32">
        <v>708</v>
      </c>
      <c r="CG122" s="32">
        <v>0</v>
      </c>
      <c r="CH122" s="32">
        <v>0</v>
      </c>
      <c r="CI122" s="32">
        <v>714</v>
      </c>
      <c r="CJ122" s="32">
        <v>41</v>
      </c>
      <c r="CK122" s="32">
        <v>13</v>
      </c>
      <c r="CL122" s="32"/>
      <c r="CM122" s="32">
        <v>6</v>
      </c>
      <c r="CN122" s="32">
        <v>71</v>
      </c>
      <c r="CO122" s="32">
        <v>0</v>
      </c>
      <c r="CP122" s="33"/>
    </row>
    <row r="123" spans="1:125" x14ac:dyDescent="0.2">
      <c r="A123" s="52" t="s">
        <v>194</v>
      </c>
      <c r="B123" s="52"/>
      <c r="C123" s="5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174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15"/>
      <c r="CQ123" s="2"/>
      <c r="CR123" s="2"/>
      <c r="CS123" s="2"/>
    </row>
    <row r="124" spans="1:125" x14ac:dyDescent="0.2">
      <c r="A124" s="53" t="s">
        <v>162</v>
      </c>
      <c r="B124" s="53"/>
      <c r="C124" s="53"/>
      <c r="D124" s="32">
        <v>11441922</v>
      </c>
      <c r="E124" s="32">
        <v>1478570768</v>
      </c>
      <c r="F124" s="32">
        <v>1113292448</v>
      </c>
      <c r="G124" s="32">
        <v>224910004</v>
      </c>
      <c r="H124" s="32">
        <v>972703713</v>
      </c>
      <c r="I124" s="32">
        <v>1743176663</v>
      </c>
      <c r="J124" s="32">
        <v>338274830</v>
      </c>
      <c r="K124" s="32">
        <v>1574603112</v>
      </c>
      <c r="L124" s="32">
        <v>287341134</v>
      </c>
      <c r="M124" s="32">
        <v>150448653.38999999</v>
      </c>
      <c r="N124" s="32">
        <v>28375490</v>
      </c>
      <c r="O124" s="32">
        <v>862524430</v>
      </c>
      <c r="P124" s="32">
        <v>18539577</v>
      </c>
      <c r="Q124" s="32">
        <v>29859625</v>
      </c>
      <c r="R124" s="32">
        <v>7480749</v>
      </c>
      <c r="S124" s="32">
        <v>195862325.56999999</v>
      </c>
      <c r="T124" s="32">
        <v>899872611</v>
      </c>
      <c r="U124" s="32">
        <v>75398075</v>
      </c>
      <c r="V124" s="32">
        <v>8133404244</v>
      </c>
      <c r="W124" s="32">
        <v>152676379</v>
      </c>
      <c r="X124" s="32">
        <v>63548206</v>
      </c>
      <c r="Y124" s="32">
        <v>569801532</v>
      </c>
      <c r="Z124" s="32">
        <v>617899375</v>
      </c>
      <c r="AA124" s="32">
        <v>82347301</v>
      </c>
      <c r="AB124" s="32">
        <v>8596601</v>
      </c>
      <c r="AC124" s="32">
        <v>194594892.19999999</v>
      </c>
      <c r="AD124" s="32">
        <v>941826285</v>
      </c>
      <c r="AE124" s="32">
        <v>884496698</v>
      </c>
      <c r="AF124" s="32">
        <v>57329587</v>
      </c>
      <c r="AG124" s="32">
        <v>103904686</v>
      </c>
      <c r="AH124" s="32">
        <v>1631312252</v>
      </c>
      <c r="AI124" s="32">
        <v>360381638</v>
      </c>
      <c r="AJ124" s="32">
        <v>475893341.64999998</v>
      </c>
      <c r="AK124" s="32">
        <v>115147285</v>
      </c>
      <c r="AL124" s="32">
        <v>5333180389.54</v>
      </c>
      <c r="AM124" s="32">
        <v>25844397.699999999</v>
      </c>
      <c r="AN124" s="32">
        <v>199828713</v>
      </c>
      <c r="AO124" s="32">
        <v>3843080000</v>
      </c>
      <c r="AP124" s="174">
        <v>22312008992.599998</v>
      </c>
      <c r="AQ124" s="32">
        <v>22295484000</v>
      </c>
      <c r="AR124" s="32">
        <v>16524992.6</v>
      </c>
      <c r="AS124" s="32">
        <v>7450733721</v>
      </c>
      <c r="AT124" s="32">
        <v>186105147</v>
      </c>
      <c r="AU124" s="32">
        <v>109125457.08</v>
      </c>
      <c r="AV124" s="32">
        <v>735332929</v>
      </c>
      <c r="AW124" s="32">
        <v>1969186093</v>
      </c>
      <c r="AX124" s="32">
        <v>283279181</v>
      </c>
      <c r="AY124" s="32">
        <v>124906021</v>
      </c>
      <c r="AZ124" s="32">
        <v>3356779315</v>
      </c>
      <c r="BA124" s="32">
        <v>203783359</v>
      </c>
      <c r="BB124" s="32">
        <v>225495203</v>
      </c>
      <c r="BC124" s="32">
        <v>640893665</v>
      </c>
      <c r="BD124" s="32">
        <v>0</v>
      </c>
      <c r="BE124" s="174">
        <v>356262160</v>
      </c>
      <c r="BF124" s="32">
        <v>319707807</v>
      </c>
      <c r="BG124" s="32">
        <v>36554353</v>
      </c>
      <c r="BH124" s="32">
        <v>1267613270</v>
      </c>
      <c r="BI124" s="32">
        <v>910529068</v>
      </c>
      <c r="BJ124" s="32">
        <v>357084202</v>
      </c>
      <c r="BK124" s="32">
        <v>176186452</v>
      </c>
      <c r="BL124" s="32">
        <v>381325254</v>
      </c>
      <c r="BM124" s="32">
        <v>560230800</v>
      </c>
      <c r="BN124" s="32">
        <v>136197737.00999999</v>
      </c>
      <c r="BO124" s="32">
        <v>1575176317</v>
      </c>
      <c r="BP124" s="32">
        <v>242028651</v>
      </c>
      <c r="BQ124" s="32">
        <v>320376795</v>
      </c>
      <c r="BR124" s="32">
        <v>1107170264</v>
      </c>
      <c r="BS124" s="32">
        <v>193210045.66999999</v>
      </c>
      <c r="BT124" s="32">
        <v>697140805</v>
      </c>
      <c r="BU124" s="32">
        <v>85636750.729999989</v>
      </c>
      <c r="BV124" s="32">
        <v>810188267</v>
      </c>
      <c r="BW124" s="32">
        <v>196628566</v>
      </c>
      <c r="BX124" s="32">
        <v>6744270641</v>
      </c>
      <c r="BY124" s="32">
        <v>97310234</v>
      </c>
      <c r="BZ124" s="32">
        <v>67020068</v>
      </c>
      <c r="CA124" s="32">
        <v>92077783</v>
      </c>
      <c r="CB124" s="32">
        <v>367218614</v>
      </c>
      <c r="CC124" s="32">
        <v>1040012689</v>
      </c>
      <c r="CD124" s="32">
        <v>229230519.68000001</v>
      </c>
      <c r="CE124" s="32">
        <v>25527304675</v>
      </c>
      <c r="CF124" s="32">
        <v>2532414193</v>
      </c>
      <c r="CG124" s="32">
        <v>105889143.48</v>
      </c>
      <c r="CH124" s="32">
        <v>1321845279</v>
      </c>
      <c r="CI124" s="32">
        <v>490692769</v>
      </c>
      <c r="CJ124" s="32">
        <v>94367252</v>
      </c>
      <c r="CK124" s="32">
        <v>147392539</v>
      </c>
      <c r="CL124" s="32"/>
      <c r="CM124" s="32">
        <v>456146506</v>
      </c>
      <c r="CN124" s="32">
        <v>857623947</v>
      </c>
      <c r="CO124" s="32">
        <v>407408088</v>
      </c>
      <c r="CP124" s="15"/>
      <c r="CQ124" s="2"/>
      <c r="CR124" s="2"/>
      <c r="CS124" s="2"/>
    </row>
    <row r="125" spans="1:125" x14ac:dyDescent="0.2">
      <c r="A125" s="53" t="s">
        <v>163</v>
      </c>
      <c r="B125" s="53"/>
      <c r="C125" s="53"/>
      <c r="D125" s="32">
        <v>11441922</v>
      </c>
      <c r="E125" s="32">
        <v>530557254</v>
      </c>
      <c r="F125" s="32">
        <v>261470152</v>
      </c>
      <c r="G125" s="32">
        <v>79563205</v>
      </c>
      <c r="H125" s="32">
        <v>284501278</v>
      </c>
      <c r="I125" s="32">
        <v>551419663</v>
      </c>
      <c r="J125" s="32">
        <v>110110859</v>
      </c>
      <c r="K125" s="32">
        <v>389897758</v>
      </c>
      <c r="L125" s="32">
        <v>114433846</v>
      </c>
      <c r="M125" s="32">
        <v>44421203</v>
      </c>
      <c r="N125" s="32">
        <v>14654854</v>
      </c>
      <c r="O125" s="32">
        <v>239607514</v>
      </c>
      <c r="P125" s="32">
        <v>12656005</v>
      </c>
      <c r="Q125" s="32">
        <v>19799972</v>
      </c>
      <c r="R125" s="32">
        <v>4091958</v>
      </c>
      <c r="S125" s="32">
        <v>91182112</v>
      </c>
      <c r="T125" s="32">
        <v>655143475</v>
      </c>
      <c r="U125" s="32">
        <v>29259859</v>
      </c>
      <c r="V125" s="32">
        <v>1603332097</v>
      </c>
      <c r="W125" s="32">
        <v>116103693</v>
      </c>
      <c r="X125" s="32">
        <v>32486898</v>
      </c>
      <c r="Y125" s="32">
        <v>284492550</v>
      </c>
      <c r="Z125" s="32">
        <v>142060467</v>
      </c>
      <c r="AA125" s="32">
        <v>38401315</v>
      </c>
      <c r="AB125" s="32">
        <v>5683369</v>
      </c>
      <c r="AC125" s="32">
        <v>91383635.700000003</v>
      </c>
      <c r="AD125" s="32">
        <v>397678409</v>
      </c>
      <c r="AE125" s="32">
        <v>369998923</v>
      </c>
      <c r="AF125" s="32">
        <v>27679486</v>
      </c>
      <c r="AG125" s="32">
        <v>85590583</v>
      </c>
      <c r="AH125" s="32">
        <v>357495622</v>
      </c>
      <c r="AI125" s="32">
        <v>172359424</v>
      </c>
      <c r="AJ125" s="32">
        <v>200925506</v>
      </c>
      <c r="AK125" s="32">
        <v>26681677</v>
      </c>
      <c r="AL125" s="32">
        <v>1654664050</v>
      </c>
      <c r="AM125" s="32">
        <v>15223722.98</v>
      </c>
      <c r="AN125" s="32">
        <v>54802923</v>
      </c>
      <c r="AO125" s="32">
        <v>1075118931</v>
      </c>
      <c r="AP125" s="174">
        <v>12237925130.4</v>
      </c>
      <c r="AQ125" s="32">
        <v>12228866000</v>
      </c>
      <c r="AR125" s="32">
        <v>9059130.4000000004</v>
      </c>
      <c r="AS125" s="32">
        <v>2226415669</v>
      </c>
      <c r="AT125" s="32">
        <v>157140654</v>
      </c>
      <c r="AU125" s="32">
        <v>39159512.600000001</v>
      </c>
      <c r="AV125" s="32">
        <v>200214258</v>
      </c>
      <c r="AW125" s="32">
        <v>644108007</v>
      </c>
      <c r="AX125" s="32">
        <v>67942208</v>
      </c>
      <c r="AY125" s="32">
        <v>78930880</v>
      </c>
      <c r="AZ125" s="32">
        <v>1088755114</v>
      </c>
      <c r="BA125" s="32">
        <v>57128547</v>
      </c>
      <c r="BB125" s="32">
        <v>46734088</v>
      </c>
      <c r="BC125" s="32">
        <v>197466598</v>
      </c>
      <c r="BD125" s="32">
        <v>0</v>
      </c>
      <c r="BE125" s="174">
        <v>262995579</v>
      </c>
      <c r="BF125" s="32">
        <v>231442383</v>
      </c>
      <c r="BG125" s="32">
        <v>31553196</v>
      </c>
      <c r="BH125" s="32">
        <v>449386643</v>
      </c>
      <c r="BI125" s="32">
        <v>272992006</v>
      </c>
      <c r="BJ125" s="32">
        <v>176394637</v>
      </c>
      <c r="BK125" s="32">
        <v>63805148</v>
      </c>
      <c r="BL125" s="32">
        <v>139960236</v>
      </c>
      <c r="BM125" s="32">
        <v>207199584</v>
      </c>
      <c r="BN125" s="32">
        <v>43040213.979999997</v>
      </c>
      <c r="BO125" s="32">
        <v>569566301</v>
      </c>
      <c r="BP125" s="32">
        <v>79376454</v>
      </c>
      <c r="BQ125" s="32">
        <v>108206276</v>
      </c>
      <c r="BR125" s="32">
        <v>465431095</v>
      </c>
      <c r="BS125" s="32">
        <v>75536829</v>
      </c>
      <c r="BT125" s="32">
        <v>335395539</v>
      </c>
      <c r="BU125" s="32">
        <v>33103725.27</v>
      </c>
      <c r="BV125" s="32">
        <v>290645501</v>
      </c>
      <c r="BW125" s="32">
        <v>63748755</v>
      </c>
      <c r="BX125" s="32">
        <v>2003371840</v>
      </c>
      <c r="BY125" s="32">
        <v>30640237</v>
      </c>
      <c r="BZ125" s="32">
        <v>44343815</v>
      </c>
      <c r="CA125" s="32">
        <v>31452628</v>
      </c>
      <c r="CB125" s="32">
        <v>113523979</v>
      </c>
      <c r="CC125" s="32">
        <v>346415246</v>
      </c>
      <c r="CD125" s="32">
        <v>52306081.219999999</v>
      </c>
      <c r="CE125" s="32">
        <v>5351746739</v>
      </c>
      <c r="CF125" s="32">
        <v>929432918</v>
      </c>
      <c r="CG125" s="32">
        <v>73495682.299999997</v>
      </c>
      <c r="CH125" s="32">
        <v>391947018</v>
      </c>
      <c r="CI125" s="32">
        <v>169952289</v>
      </c>
      <c r="CJ125" s="32">
        <v>25536958</v>
      </c>
      <c r="CK125" s="32">
        <v>27222139</v>
      </c>
      <c r="CL125" s="32"/>
      <c r="CM125" s="32">
        <v>207243931</v>
      </c>
      <c r="CN125" s="32">
        <v>337897948</v>
      </c>
      <c r="CO125" s="32">
        <v>104833112</v>
      </c>
      <c r="CP125" s="15"/>
      <c r="CQ125" s="2"/>
      <c r="CR125" s="2"/>
      <c r="CS125" s="2"/>
    </row>
    <row r="126" spans="1:125" x14ac:dyDescent="0.2">
      <c r="A126" s="53" t="s">
        <v>164</v>
      </c>
      <c r="B126" s="53"/>
      <c r="C126" s="53"/>
      <c r="D126" s="32">
        <v>0</v>
      </c>
      <c r="E126" s="32">
        <v>197390955</v>
      </c>
      <c r="F126" s="32">
        <v>120964738</v>
      </c>
      <c r="G126" s="32">
        <v>34436803</v>
      </c>
      <c r="H126" s="32">
        <v>105118831</v>
      </c>
      <c r="I126" s="32">
        <v>175550298</v>
      </c>
      <c r="J126" s="32">
        <v>44674001</v>
      </c>
      <c r="K126" s="32">
        <v>468652040</v>
      </c>
      <c r="L126" s="32">
        <v>38287465</v>
      </c>
      <c r="M126" s="32">
        <v>22092992</v>
      </c>
      <c r="N126" s="32">
        <v>5549224</v>
      </c>
      <c r="O126" s="32">
        <v>103834053</v>
      </c>
      <c r="P126" s="32">
        <v>5883572</v>
      </c>
      <c r="Q126" s="32">
        <v>5219528</v>
      </c>
      <c r="R126" s="32">
        <v>3316831</v>
      </c>
      <c r="S126" s="32">
        <v>27721034</v>
      </c>
      <c r="T126" s="32">
        <v>244729136</v>
      </c>
      <c r="U126" s="32">
        <v>14153335</v>
      </c>
      <c r="V126" s="32">
        <v>696551935</v>
      </c>
      <c r="W126" s="32">
        <v>36572686</v>
      </c>
      <c r="X126" s="32">
        <v>14534917</v>
      </c>
      <c r="Y126" s="32">
        <v>75158310</v>
      </c>
      <c r="Z126" s="32">
        <v>69103513</v>
      </c>
      <c r="AA126" s="32">
        <v>15811096</v>
      </c>
      <c r="AB126" s="32">
        <v>1609311</v>
      </c>
      <c r="AC126" s="32">
        <v>29393243.300000001</v>
      </c>
      <c r="AD126" s="32">
        <v>165724356</v>
      </c>
      <c r="AE126" s="32">
        <v>136852155</v>
      </c>
      <c r="AF126" s="32">
        <v>28872201</v>
      </c>
      <c r="AG126" s="32">
        <v>18314103</v>
      </c>
      <c r="AH126" s="32">
        <v>145247698</v>
      </c>
      <c r="AI126" s="32">
        <v>56177479</v>
      </c>
      <c r="AJ126" s="32">
        <v>53975735</v>
      </c>
      <c r="AK126" s="32">
        <v>12977848</v>
      </c>
      <c r="AL126" s="32">
        <v>632646202</v>
      </c>
      <c r="AM126" s="32">
        <v>5256061.99</v>
      </c>
      <c r="AN126" s="32">
        <v>22204002</v>
      </c>
      <c r="AO126" s="32">
        <v>296334369</v>
      </c>
      <c r="AP126" s="174">
        <v>8244477576.5</v>
      </c>
      <c r="AQ126" s="32">
        <v>8241631000</v>
      </c>
      <c r="AR126" s="32">
        <v>2846576.5</v>
      </c>
      <c r="AS126" s="32">
        <v>747556928</v>
      </c>
      <c r="AT126" s="32">
        <v>28964493</v>
      </c>
      <c r="AU126" s="32">
        <v>26837294.09</v>
      </c>
      <c r="AV126" s="32">
        <v>91073333</v>
      </c>
      <c r="AW126" s="32">
        <v>238500992</v>
      </c>
      <c r="AX126" s="32">
        <v>32792585</v>
      </c>
      <c r="AY126" s="32">
        <v>45933794</v>
      </c>
      <c r="AZ126" s="32">
        <v>416437245</v>
      </c>
      <c r="BA126" s="32">
        <v>21953405</v>
      </c>
      <c r="BB126" s="32">
        <v>26072536</v>
      </c>
      <c r="BC126" s="32">
        <v>65925279</v>
      </c>
      <c r="BD126" s="32">
        <v>0</v>
      </c>
      <c r="BE126" s="174">
        <v>93266581</v>
      </c>
      <c r="BF126" s="32">
        <v>88265424</v>
      </c>
      <c r="BG126" s="32">
        <v>5001157</v>
      </c>
      <c r="BH126" s="32">
        <v>127863081</v>
      </c>
      <c r="BI126" s="32">
        <v>91082081</v>
      </c>
      <c r="BJ126" s="32">
        <v>36781000</v>
      </c>
      <c r="BK126" s="32">
        <v>32302660</v>
      </c>
      <c r="BL126" s="32">
        <v>63242003</v>
      </c>
      <c r="BM126" s="32">
        <v>90454173</v>
      </c>
      <c r="BN126" s="32">
        <v>22945430.32</v>
      </c>
      <c r="BO126" s="32">
        <v>182418850</v>
      </c>
      <c r="BP126" s="32">
        <v>33589285</v>
      </c>
      <c r="BQ126" s="32">
        <v>50961059</v>
      </c>
      <c r="BR126" s="32">
        <v>136064846</v>
      </c>
      <c r="BS126" s="32">
        <v>40257103.07</v>
      </c>
      <c r="BT126" s="32">
        <v>87627026</v>
      </c>
      <c r="BU126" s="32">
        <v>16485556.73</v>
      </c>
      <c r="BV126" s="32">
        <v>124984735</v>
      </c>
      <c r="BW126" s="32">
        <v>27357754</v>
      </c>
      <c r="BX126" s="32">
        <v>787682659</v>
      </c>
      <c r="BY126" s="32">
        <v>13589654</v>
      </c>
      <c r="BZ126" s="32">
        <v>22350448</v>
      </c>
      <c r="CA126" s="32">
        <v>14985552</v>
      </c>
      <c r="CB126" s="32">
        <v>39594084</v>
      </c>
      <c r="CC126" s="32">
        <v>144651506</v>
      </c>
      <c r="CD126" s="32">
        <v>26670997.710000001</v>
      </c>
      <c r="CE126" s="32">
        <v>2529826328</v>
      </c>
      <c r="CF126" s="32">
        <v>312039902</v>
      </c>
      <c r="CG126" s="32">
        <v>14478413.800000001</v>
      </c>
      <c r="CH126" s="32">
        <v>186259396</v>
      </c>
      <c r="CI126" s="32">
        <v>60295907</v>
      </c>
      <c r="CJ126" s="32">
        <v>12061220</v>
      </c>
      <c r="CK126" s="32">
        <v>15638855</v>
      </c>
      <c r="CL126" s="32"/>
      <c r="CM126" s="32">
        <v>73738687</v>
      </c>
      <c r="CN126" s="32">
        <v>73173064</v>
      </c>
      <c r="CO126" s="32">
        <v>45268588</v>
      </c>
      <c r="CP126" s="15"/>
      <c r="CQ126" s="2"/>
      <c r="CR126" s="2"/>
      <c r="CS126" s="2"/>
    </row>
    <row r="127" spans="1:125" x14ac:dyDescent="0.2">
      <c r="A127" s="53" t="s">
        <v>165</v>
      </c>
      <c r="B127" s="53"/>
      <c r="C127" s="53"/>
      <c r="D127" s="32">
        <v>0</v>
      </c>
      <c r="E127" s="32">
        <v>739969473</v>
      </c>
      <c r="F127" s="32">
        <v>386373058</v>
      </c>
      <c r="G127" s="32">
        <v>110696930</v>
      </c>
      <c r="H127" s="32">
        <v>575553097</v>
      </c>
      <c r="I127" s="32">
        <v>1006729702</v>
      </c>
      <c r="J127" s="32">
        <v>89661262</v>
      </c>
      <c r="K127" s="32">
        <v>455520586</v>
      </c>
      <c r="L127" s="32">
        <v>131467896</v>
      </c>
      <c r="M127" s="32">
        <v>82758049</v>
      </c>
      <c r="N127" s="32">
        <v>7907099</v>
      </c>
      <c r="O127" s="32">
        <v>457282285</v>
      </c>
      <c r="P127" s="32">
        <v>0</v>
      </c>
      <c r="Q127" s="32">
        <v>4450717</v>
      </c>
      <c r="R127" s="32">
        <v>0</v>
      </c>
      <c r="S127" s="32">
        <v>76959179.569999993</v>
      </c>
      <c r="T127" s="32">
        <v>0</v>
      </c>
      <c r="U127" s="32">
        <v>31349185</v>
      </c>
      <c r="V127" s="32">
        <v>4813499032</v>
      </c>
      <c r="W127" s="32">
        <v>0</v>
      </c>
      <c r="X127" s="32">
        <v>15915631</v>
      </c>
      <c r="Y127" s="32">
        <v>203745482</v>
      </c>
      <c r="Z127" s="32">
        <v>343191889</v>
      </c>
      <c r="AA127" s="32">
        <v>27067985</v>
      </c>
      <c r="AB127" s="32">
        <v>1203100</v>
      </c>
      <c r="AC127" s="32">
        <v>40070442.100000001</v>
      </c>
      <c r="AD127" s="32">
        <v>369335118</v>
      </c>
      <c r="AE127" s="32">
        <v>369335118</v>
      </c>
      <c r="AF127" s="32">
        <v>0</v>
      </c>
      <c r="AG127" s="32">
        <v>0</v>
      </c>
      <c r="AH127" s="32">
        <v>857571694</v>
      </c>
      <c r="AI127" s="32">
        <v>129104804</v>
      </c>
      <c r="AJ127" s="32">
        <v>217481656</v>
      </c>
      <c r="AK127" s="32">
        <v>74340685</v>
      </c>
      <c r="AL127" s="32">
        <v>1933038724</v>
      </c>
      <c r="AM127" s="32">
        <v>5012903.7300000004</v>
      </c>
      <c r="AN127" s="32">
        <v>86559624</v>
      </c>
      <c r="AO127" s="32">
        <v>2107263059</v>
      </c>
      <c r="AP127" s="174">
        <v>4348459.5</v>
      </c>
      <c r="AQ127" s="32">
        <v>0</v>
      </c>
      <c r="AR127" s="32">
        <v>4348459.5</v>
      </c>
      <c r="AS127" s="32">
        <v>3785581425</v>
      </c>
      <c r="AT127" s="32">
        <v>0</v>
      </c>
      <c r="AU127" s="32">
        <v>41565506.719999999</v>
      </c>
      <c r="AV127" s="32">
        <v>286010374</v>
      </c>
      <c r="AW127" s="32">
        <v>887858327</v>
      </c>
      <c r="AX127" s="32">
        <v>180588655</v>
      </c>
      <c r="AY127" s="32">
        <v>0</v>
      </c>
      <c r="AZ127" s="32">
        <v>1602222535</v>
      </c>
      <c r="BA127" s="32">
        <v>86515488</v>
      </c>
      <c r="BB127" s="32">
        <v>151545907</v>
      </c>
      <c r="BC127" s="32">
        <v>282688503</v>
      </c>
      <c r="BD127" s="32">
        <v>0</v>
      </c>
      <c r="BE127" s="174">
        <v>0</v>
      </c>
      <c r="BF127" s="32">
        <v>0</v>
      </c>
      <c r="BG127" s="32">
        <v>0</v>
      </c>
      <c r="BH127" s="32">
        <v>681325457</v>
      </c>
      <c r="BI127" s="32">
        <v>539813843</v>
      </c>
      <c r="BJ127" s="32">
        <v>141511614</v>
      </c>
      <c r="BK127" s="32">
        <v>78799072</v>
      </c>
      <c r="BL127" s="32">
        <v>174720116</v>
      </c>
      <c r="BM127" s="32">
        <v>258720440</v>
      </c>
      <c r="BN127" s="32">
        <v>68369559.709999993</v>
      </c>
      <c r="BO127" s="32">
        <v>811820009</v>
      </c>
      <c r="BP127" s="32">
        <v>127338321</v>
      </c>
      <c r="BQ127" s="32">
        <v>158257488</v>
      </c>
      <c r="BR127" s="32">
        <v>436654468</v>
      </c>
      <c r="BS127" s="32">
        <v>75831808.959999993</v>
      </c>
      <c r="BT127" s="32">
        <v>266238407</v>
      </c>
      <c r="BU127" s="32">
        <v>35163714.640000001</v>
      </c>
      <c r="BV127" s="32">
        <v>323780329</v>
      </c>
      <c r="BW127" s="32">
        <v>103650066</v>
      </c>
      <c r="BX127" s="32">
        <v>3641194426</v>
      </c>
      <c r="BY127" s="32">
        <v>51984380</v>
      </c>
      <c r="BZ127" s="32">
        <v>223200</v>
      </c>
      <c r="CA127" s="32">
        <v>45150837</v>
      </c>
      <c r="CB127" s="32">
        <v>174069461</v>
      </c>
      <c r="CC127" s="32">
        <v>536535313</v>
      </c>
      <c r="CD127" s="32">
        <v>129100737.09999999</v>
      </c>
      <c r="CE127" s="32">
        <v>14947806758</v>
      </c>
      <c r="CF127" s="32">
        <v>1045596226</v>
      </c>
      <c r="CG127" s="32">
        <v>17183117.010000002</v>
      </c>
      <c r="CH127" s="32">
        <v>736300917</v>
      </c>
      <c r="CI127" s="32">
        <v>150001451</v>
      </c>
      <c r="CJ127" s="32">
        <v>55998516.399999999</v>
      </c>
      <c r="CK127" s="32">
        <v>40906459</v>
      </c>
      <c r="CL127" s="32"/>
      <c r="CM127" s="32">
        <v>169828601</v>
      </c>
      <c r="CN127" s="32">
        <v>438043168</v>
      </c>
      <c r="CO127" s="32">
        <v>231897167</v>
      </c>
      <c r="CP127" s="15"/>
      <c r="CQ127" s="2"/>
      <c r="CR127" s="2"/>
      <c r="CS127" s="2"/>
    </row>
    <row r="128" spans="1:125" x14ac:dyDescent="0.2">
      <c r="A128" s="53" t="s">
        <v>166</v>
      </c>
      <c r="B128" s="53"/>
      <c r="C128" s="53"/>
      <c r="D128" s="32">
        <v>0</v>
      </c>
      <c r="E128" s="32">
        <v>0</v>
      </c>
      <c r="F128" s="32">
        <v>335399225</v>
      </c>
      <c r="G128" s="32">
        <v>0</v>
      </c>
      <c r="H128" s="32">
        <v>0</v>
      </c>
      <c r="I128" s="32">
        <v>0</v>
      </c>
      <c r="J128" s="32">
        <v>91431798</v>
      </c>
      <c r="K128" s="32">
        <v>251327100</v>
      </c>
      <c r="L128" s="32">
        <v>0</v>
      </c>
      <c r="M128" s="32">
        <v>0</v>
      </c>
      <c r="N128" s="32">
        <v>0</v>
      </c>
      <c r="O128" s="32">
        <v>54726070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980065806</v>
      </c>
      <c r="W128" s="32">
        <v>0</v>
      </c>
      <c r="X128" s="32">
        <v>0</v>
      </c>
      <c r="Y128" s="32">
        <v>0</v>
      </c>
      <c r="Z128" s="32">
        <v>59612933</v>
      </c>
      <c r="AA128" s="32">
        <v>0</v>
      </c>
      <c r="AB128" s="32">
        <v>0</v>
      </c>
      <c r="AC128" s="32">
        <v>32604905.699999999</v>
      </c>
      <c r="AD128" s="32">
        <v>0</v>
      </c>
      <c r="AE128" s="32">
        <v>0</v>
      </c>
      <c r="AF128" s="32">
        <v>0</v>
      </c>
      <c r="AG128" s="32">
        <v>0</v>
      </c>
      <c r="AH128" s="32">
        <v>261816874</v>
      </c>
      <c r="AI128" s="32">
        <v>0</v>
      </c>
      <c r="AJ128" s="32">
        <v>0</v>
      </c>
      <c r="AK128" s="32">
        <v>0</v>
      </c>
      <c r="AL128" s="32">
        <v>1072361748</v>
      </c>
      <c r="AM128" s="32">
        <v>0</v>
      </c>
      <c r="AN128" s="32">
        <v>35056264</v>
      </c>
      <c r="AO128" s="32">
        <v>340579142</v>
      </c>
      <c r="AP128" s="174">
        <v>1686286000</v>
      </c>
      <c r="AQ128" s="32">
        <v>1686286000</v>
      </c>
      <c r="AR128" s="32">
        <v>0</v>
      </c>
      <c r="AS128" s="32">
        <v>654954633</v>
      </c>
      <c r="AT128" s="32">
        <v>0</v>
      </c>
      <c r="AU128" s="32">
        <v>0</v>
      </c>
      <c r="AV128" s="32">
        <v>153944335</v>
      </c>
      <c r="AW128" s="32">
        <v>182940271</v>
      </c>
      <c r="AX128" s="32">
        <v>0</v>
      </c>
      <c r="AY128" s="32">
        <v>0</v>
      </c>
      <c r="AZ128" s="32">
        <v>226248150</v>
      </c>
      <c r="BA128" s="32">
        <v>36694467</v>
      </c>
      <c r="BB128" s="32">
        <v>0</v>
      </c>
      <c r="BC128" s="32">
        <v>90399607</v>
      </c>
      <c r="BD128" s="32">
        <v>0</v>
      </c>
      <c r="BE128" s="174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59641741</v>
      </c>
      <c r="BS128" s="32">
        <v>0</v>
      </c>
      <c r="BT128" s="32">
        <v>0</v>
      </c>
      <c r="BU128" s="32">
        <v>0</v>
      </c>
      <c r="BV128" s="32">
        <v>63402525</v>
      </c>
      <c r="BW128" s="32">
        <v>0</v>
      </c>
      <c r="BX128" s="32">
        <v>271206836</v>
      </c>
      <c r="BY128" s="32">
        <v>0</v>
      </c>
      <c r="BZ128" s="32">
        <v>0</v>
      </c>
      <c r="CA128" s="32">
        <v>0</v>
      </c>
      <c r="CB128" s="32">
        <v>36937199</v>
      </c>
      <c r="CC128" s="32">
        <v>0</v>
      </c>
      <c r="CD128" s="32">
        <v>19595364.489999998</v>
      </c>
      <c r="CE128" s="32">
        <v>2592278433</v>
      </c>
      <c r="CF128" s="32">
        <v>225467391</v>
      </c>
      <c r="CG128" s="32">
        <v>0</v>
      </c>
      <c r="CH128" s="32">
        <v>0</v>
      </c>
      <c r="CI128" s="32">
        <v>104439982</v>
      </c>
      <c r="CJ128" s="32">
        <v>0</v>
      </c>
      <c r="CK128" s="32">
        <v>62522031</v>
      </c>
      <c r="CL128" s="32"/>
      <c r="CM128" s="32">
        <v>0</v>
      </c>
      <c r="CN128" s="32">
        <v>0</v>
      </c>
      <c r="CO128" s="32">
        <v>22988574</v>
      </c>
      <c r="CP128" s="15"/>
      <c r="CQ128" s="2"/>
      <c r="CR128" s="2"/>
      <c r="CS128" s="2"/>
    </row>
    <row r="129" spans="1:97" x14ac:dyDescent="0.2">
      <c r="A129" s="53" t="s">
        <v>167</v>
      </c>
      <c r="B129" s="53"/>
      <c r="C129" s="53"/>
      <c r="D129" s="32">
        <v>0</v>
      </c>
      <c r="E129" s="32">
        <v>10653086</v>
      </c>
      <c r="F129" s="32">
        <v>8415897</v>
      </c>
      <c r="G129" s="32">
        <v>4810</v>
      </c>
      <c r="H129" s="32">
        <v>6975374</v>
      </c>
      <c r="I129" s="32">
        <v>9477000</v>
      </c>
      <c r="J129" s="32">
        <v>2396910</v>
      </c>
      <c r="K129" s="32">
        <v>9205628</v>
      </c>
      <c r="L129" s="32">
        <v>2355631</v>
      </c>
      <c r="M129" s="32">
        <v>1129413.3899999999</v>
      </c>
      <c r="N129" s="32">
        <v>240967</v>
      </c>
      <c r="O129" s="32">
        <v>6662695</v>
      </c>
      <c r="P129" s="32">
        <v>0</v>
      </c>
      <c r="Q129" s="32">
        <v>389408</v>
      </c>
      <c r="R129" s="32">
        <v>71960</v>
      </c>
      <c r="S129" s="32">
        <v>0</v>
      </c>
      <c r="T129" s="32">
        <v>0</v>
      </c>
      <c r="U129" s="32">
        <v>564269</v>
      </c>
      <c r="V129" s="32">
        <v>39955374</v>
      </c>
      <c r="W129" s="32">
        <v>0</v>
      </c>
      <c r="X129" s="32">
        <v>583352</v>
      </c>
      <c r="Y129" s="32">
        <v>5987591</v>
      </c>
      <c r="Z129" s="32">
        <v>3697097</v>
      </c>
      <c r="AA129" s="32">
        <v>1066905</v>
      </c>
      <c r="AB129" s="32">
        <v>100821</v>
      </c>
      <c r="AC129" s="32">
        <v>1142665.3999999999</v>
      </c>
      <c r="AD129" s="32">
        <v>8525332</v>
      </c>
      <c r="AE129" s="32">
        <v>7784705</v>
      </c>
      <c r="AF129" s="32">
        <v>740627</v>
      </c>
      <c r="AG129" s="32">
        <v>0</v>
      </c>
      <c r="AH129" s="32">
        <v>9049427</v>
      </c>
      <c r="AI129" s="32">
        <v>2221427</v>
      </c>
      <c r="AJ129" s="32">
        <v>2718846.65</v>
      </c>
      <c r="AK129" s="32">
        <v>1091034</v>
      </c>
      <c r="AL129" s="32">
        <v>39888038.210000001</v>
      </c>
      <c r="AM129" s="32">
        <v>351709</v>
      </c>
      <c r="AN129" s="32">
        <v>1090318</v>
      </c>
      <c r="AO129" s="32">
        <v>23784499</v>
      </c>
      <c r="AP129" s="174">
        <v>116916826.2</v>
      </c>
      <c r="AQ129" s="32">
        <v>116646000</v>
      </c>
      <c r="AR129" s="32">
        <v>270826.2</v>
      </c>
      <c r="AS129" s="32">
        <v>36132554</v>
      </c>
      <c r="AT129" s="32">
        <v>0</v>
      </c>
      <c r="AU129" s="32">
        <v>1563143.67</v>
      </c>
      <c r="AV129" s="32">
        <v>4090629</v>
      </c>
      <c r="AW129" s="32">
        <v>15778496</v>
      </c>
      <c r="AX129" s="32">
        <v>1900883</v>
      </c>
      <c r="AY129" s="32">
        <v>0</v>
      </c>
      <c r="AZ129" s="32">
        <v>22245536</v>
      </c>
      <c r="BA129" s="32">
        <v>1448603</v>
      </c>
      <c r="BB129" s="32">
        <v>1117167</v>
      </c>
      <c r="BC129" s="32">
        <v>4232866</v>
      </c>
      <c r="BD129" s="32">
        <v>0</v>
      </c>
      <c r="BE129" s="174">
        <v>0</v>
      </c>
      <c r="BF129" s="32">
        <v>0</v>
      </c>
      <c r="BG129" s="32">
        <v>0</v>
      </c>
      <c r="BH129" s="32">
        <v>6882113</v>
      </c>
      <c r="BI129" s="32">
        <v>6593601</v>
      </c>
      <c r="BJ129" s="32">
        <v>288512</v>
      </c>
      <c r="BK129" s="32">
        <v>1128660</v>
      </c>
      <c r="BL129" s="32">
        <v>3060430</v>
      </c>
      <c r="BM129" s="32">
        <v>3278640</v>
      </c>
      <c r="BN129" s="32">
        <v>1842533</v>
      </c>
      <c r="BO129" s="32">
        <v>11220645</v>
      </c>
      <c r="BP129" s="32">
        <v>1594469</v>
      </c>
      <c r="BQ129" s="32">
        <v>2523667</v>
      </c>
      <c r="BR129" s="32">
        <v>9378114</v>
      </c>
      <c r="BS129" s="32">
        <v>1316909.77</v>
      </c>
      <c r="BT129" s="32">
        <v>7605824</v>
      </c>
      <c r="BU129" s="32">
        <v>867845.6</v>
      </c>
      <c r="BV129" s="32">
        <v>6283519</v>
      </c>
      <c r="BW129" s="32">
        <v>1857481</v>
      </c>
      <c r="BX129" s="32">
        <v>40343688</v>
      </c>
      <c r="BY129" s="32">
        <v>1095963</v>
      </c>
      <c r="BZ129" s="32">
        <v>0</v>
      </c>
      <c r="CA129" s="32">
        <v>488766</v>
      </c>
      <c r="CB129" s="32">
        <v>2938634</v>
      </c>
      <c r="CC129" s="32">
        <v>2254745</v>
      </c>
      <c r="CD129" s="32">
        <v>1425749.92</v>
      </c>
      <c r="CE129" s="32">
        <v>105646417</v>
      </c>
      <c r="CF129" s="32">
        <v>19023561</v>
      </c>
      <c r="CG129" s="32">
        <v>731930.37</v>
      </c>
      <c r="CH129" s="32">
        <v>7337948</v>
      </c>
      <c r="CI129" s="32">
        <v>4948573</v>
      </c>
      <c r="CJ129" s="32">
        <v>731832</v>
      </c>
      <c r="CK129" s="32">
        <v>1078742</v>
      </c>
      <c r="CL129" s="32"/>
      <c r="CM129" s="32">
        <v>5320282</v>
      </c>
      <c r="CN129" s="32">
        <v>8509767</v>
      </c>
      <c r="CO129" s="32">
        <v>2420647</v>
      </c>
      <c r="CP129" s="15"/>
      <c r="CQ129" s="2"/>
      <c r="CR129" s="2"/>
      <c r="CS129" s="2"/>
    </row>
    <row r="130" spans="1:97" x14ac:dyDescent="0.2">
      <c r="A130" s="53" t="s">
        <v>168</v>
      </c>
      <c r="B130" s="53"/>
      <c r="C130" s="53"/>
      <c r="D130" s="32">
        <v>0</v>
      </c>
      <c r="E130" s="32">
        <v>0</v>
      </c>
      <c r="F130" s="32">
        <v>669378</v>
      </c>
      <c r="G130" s="32">
        <v>208256</v>
      </c>
      <c r="H130" s="32">
        <v>555133</v>
      </c>
      <c r="I130" s="32">
        <v>0</v>
      </c>
      <c r="J130" s="32">
        <v>0</v>
      </c>
      <c r="K130" s="32">
        <v>0</v>
      </c>
      <c r="L130" s="32">
        <v>796296</v>
      </c>
      <c r="M130" s="32">
        <v>46996</v>
      </c>
      <c r="N130" s="32">
        <v>23346</v>
      </c>
      <c r="O130" s="32">
        <v>411813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71427</v>
      </c>
      <c r="V130" s="32">
        <v>0</v>
      </c>
      <c r="W130" s="32">
        <v>0</v>
      </c>
      <c r="X130" s="32">
        <v>27408</v>
      </c>
      <c r="Y130" s="32">
        <v>417599</v>
      </c>
      <c r="Z130" s="32">
        <v>233476</v>
      </c>
      <c r="AA130" s="32">
        <v>0</v>
      </c>
      <c r="AB130" s="32">
        <v>0</v>
      </c>
      <c r="AC130" s="32">
        <v>0</v>
      </c>
      <c r="AD130" s="32">
        <v>563070</v>
      </c>
      <c r="AE130" s="32">
        <v>525797</v>
      </c>
      <c r="AF130" s="32">
        <v>37273</v>
      </c>
      <c r="AG130" s="32">
        <v>0</v>
      </c>
      <c r="AH130" s="32">
        <v>130937</v>
      </c>
      <c r="AI130" s="32">
        <v>518504</v>
      </c>
      <c r="AJ130" s="32">
        <v>791598</v>
      </c>
      <c r="AK130" s="32">
        <v>56041</v>
      </c>
      <c r="AL130" s="32">
        <v>581627.32999999996</v>
      </c>
      <c r="AM130" s="32">
        <v>0</v>
      </c>
      <c r="AN130" s="32">
        <v>115582</v>
      </c>
      <c r="AO130" s="32">
        <v>0</v>
      </c>
      <c r="AP130" s="174">
        <v>22055000</v>
      </c>
      <c r="AQ130" s="32">
        <v>22055000</v>
      </c>
      <c r="AR130" s="32">
        <v>0</v>
      </c>
      <c r="AS130" s="32">
        <v>92512</v>
      </c>
      <c r="AT130" s="32">
        <v>0</v>
      </c>
      <c r="AU130" s="32">
        <v>0</v>
      </c>
      <c r="AV130" s="32">
        <v>0</v>
      </c>
      <c r="AW130" s="32">
        <v>0</v>
      </c>
      <c r="AX130" s="32">
        <v>54850</v>
      </c>
      <c r="AY130" s="32">
        <v>41347</v>
      </c>
      <c r="AZ130" s="32">
        <v>870735</v>
      </c>
      <c r="BA130" s="32">
        <v>42849</v>
      </c>
      <c r="BB130" s="32">
        <v>25505</v>
      </c>
      <c r="BC130" s="32">
        <v>180812</v>
      </c>
      <c r="BD130" s="32">
        <v>0</v>
      </c>
      <c r="BE130" s="174">
        <v>0</v>
      </c>
      <c r="BF130" s="32">
        <v>0</v>
      </c>
      <c r="BG130" s="32">
        <v>0</v>
      </c>
      <c r="BH130" s="32">
        <v>2155976</v>
      </c>
      <c r="BI130" s="32">
        <v>47537</v>
      </c>
      <c r="BJ130" s="32">
        <v>2108439</v>
      </c>
      <c r="BK130" s="32">
        <v>150912</v>
      </c>
      <c r="BL130" s="32">
        <v>342469</v>
      </c>
      <c r="BM130" s="32">
        <v>577963</v>
      </c>
      <c r="BN130" s="32">
        <v>0</v>
      </c>
      <c r="BO130" s="32">
        <v>150512</v>
      </c>
      <c r="BP130" s="32">
        <v>130122</v>
      </c>
      <c r="BQ130" s="32">
        <v>428305</v>
      </c>
      <c r="BR130" s="32">
        <v>0</v>
      </c>
      <c r="BS130" s="32">
        <v>267394.87</v>
      </c>
      <c r="BT130" s="32">
        <v>274009</v>
      </c>
      <c r="BU130" s="32">
        <v>15908.49</v>
      </c>
      <c r="BV130" s="32">
        <v>1091658</v>
      </c>
      <c r="BW130" s="32">
        <v>14510</v>
      </c>
      <c r="BX130" s="32">
        <v>471192</v>
      </c>
      <c r="BY130" s="32">
        <v>0</v>
      </c>
      <c r="BZ130" s="32">
        <v>102605</v>
      </c>
      <c r="CA130" s="32">
        <v>0</v>
      </c>
      <c r="CB130" s="32">
        <v>155257</v>
      </c>
      <c r="CC130" s="32">
        <v>10155879</v>
      </c>
      <c r="CD130" s="32">
        <v>131589.24</v>
      </c>
      <c r="CE130" s="32">
        <v>0</v>
      </c>
      <c r="CF130" s="32">
        <v>854195</v>
      </c>
      <c r="CG130" s="32">
        <v>0</v>
      </c>
      <c r="CH130" s="32">
        <v>0</v>
      </c>
      <c r="CI130" s="32">
        <v>1054567</v>
      </c>
      <c r="CJ130" s="32">
        <v>38725.599999999999</v>
      </c>
      <c r="CK130" s="32">
        <v>24313</v>
      </c>
      <c r="CL130" s="32"/>
      <c r="CM130" s="32">
        <v>15005</v>
      </c>
      <c r="CN130" s="32">
        <v>0</v>
      </c>
      <c r="CO130" s="32">
        <v>0</v>
      </c>
      <c r="CP130" s="15"/>
      <c r="CQ130" s="2"/>
      <c r="CR130" s="2"/>
      <c r="CS130" s="2"/>
    </row>
    <row r="131" spans="1:97" x14ac:dyDescent="0.2">
      <c r="A131" s="54" t="s">
        <v>196</v>
      </c>
      <c r="B131" s="54"/>
      <c r="C131" s="54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174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15"/>
      <c r="CQ131" s="2"/>
      <c r="CR131" s="2"/>
      <c r="CS131" s="2"/>
    </row>
    <row r="132" spans="1:97" x14ac:dyDescent="0.2">
      <c r="A132" s="53" t="s">
        <v>169</v>
      </c>
      <c r="B132" s="53"/>
      <c r="C132" s="53"/>
      <c r="D132" s="32">
        <v>0</v>
      </c>
      <c r="E132" s="32">
        <v>1950902</v>
      </c>
      <c r="F132" s="32">
        <v>1514105</v>
      </c>
      <c r="G132" s="32">
        <v>2111695</v>
      </c>
      <c r="H132" s="32">
        <v>1498852</v>
      </c>
      <c r="I132" s="32">
        <v>2542475</v>
      </c>
      <c r="J132" s="32">
        <v>470048</v>
      </c>
      <c r="K132" s="32">
        <v>2619988</v>
      </c>
      <c r="L132" s="32">
        <v>345523</v>
      </c>
      <c r="M132" s="32">
        <v>205889</v>
      </c>
      <c r="N132" s="32">
        <v>844</v>
      </c>
      <c r="O132" s="32">
        <v>1331773</v>
      </c>
      <c r="P132" s="32">
        <v>28734</v>
      </c>
      <c r="Q132" s="32">
        <v>14819</v>
      </c>
      <c r="R132" s="32">
        <v>2497</v>
      </c>
      <c r="S132" s="32">
        <v>0</v>
      </c>
      <c r="T132" s="32">
        <v>4773055</v>
      </c>
      <c r="U132" s="32">
        <v>77672</v>
      </c>
      <c r="V132" s="32">
        <v>13405127</v>
      </c>
      <c r="W132" s="32">
        <v>1160669</v>
      </c>
      <c r="X132" s="32">
        <v>38776</v>
      </c>
      <c r="Y132" s="32">
        <v>218548</v>
      </c>
      <c r="Z132" s="32">
        <v>997854</v>
      </c>
      <c r="AA132" s="32">
        <v>41492</v>
      </c>
      <c r="AB132" s="32">
        <v>3436</v>
      </c>
      <c r="AC132" s="32">
        <v>180490</v>
      </c>
      <c r="AD132" s="32">
        <v>984018</v>
      </c>
      <c r="AE132" s="32">
        <v>930925</v>
      </c>
      <c r="AF132" s="32">
        <v>53093</v>
      </c>
      <c r="AG132" s="32">
        <v>170059</v>
      </c>
      <c r="AH132" s="32">
        <v>2521744</v>
      </c>
      <c r="AI132" s="32">
        <v>381479</v>
      </c>
      <c r="AJ132" s="32">
        <v>665987</v>
      </c>
      <c r="AK132" s="32">
        <v>175462</v>
      </c>
      <c r="AL132" s="32">
        <v>9170988</v>
      </c>
      <c r="AM132" s="32">
        <v>12508</v>
      </c>
      <c r="AN132" s="32">
        <v>277370</v>
      </c>
      <c r="AO132" s="32">
        <v>5759975</v>
      </c>
      <c r="AP132" s="174">
        <v>26903403</v>
      </c>
      <c r="AQ132" s="32">
        <v>26887539</v>
      </c>
      <c r="AR132" s="32">
        <v>15864</v>
      </c>
      <c r="AS132" s="32">
        <v>10460399</v>
      </c>
      <c r="AT132" s="32">
        <v>129304</v>
      </c>
      <c r="AU132" s="32">
        <v>153763</v>
      </c>
      <c r="AV132" s="32">
        <v>1008639</v>
      </c>
      <c r="AW132" s="32">
        <v>2730876</v>
      </c>
      <c r="AX132" s="32">
        <v>400501</v>
      </c>
      <c r="AY132" s="32">
        <v>234233</v>
      </c>
      <c r="AZ132" s="32">
        <v>4527933</v>
      </c>
      <c r="BA132" s="32">
        <v>312769</v>
      </c>
      <c r="BB132" s="32">
        <v>379237</v>
      </c>
      <c r="BC132" s="32">
        <v>877686</v>
      </c>
      <c r="BD132" s="32">
        <v>0</v>
      </c>
      <c r="BE132" s="174">
        <v>892294</v>
      </c>
      <c r="BF132" s="32">
        <v>878441</v>
      </c>
      <c r="BG132" s="32">
        <v>13853</v>
      </c>
      <c r="BH132" s="32">
        <v>1798454</v>
      </c>
      <c r="BI132" s="32">
        <v>1358130</v>
      </c>
      <c r="BJ132" s="32">
        <v>440324</v>
      </c>
      <c r="BK132" s="32">
        <v>205184</v>
      </c>
      <c r="BL132" s="32">
        <v>381094</v>
      </c>
      <c r="BM132" s="32">
        <v>719914</v>
      </c>
      <c r="BN132" s="32">
        <v>176954</v>
      </c>
      <c r="BO132" s="32">
        <v>2131493</v>
      </c>
      <c r="BP132" s="32">
        <v>285412</v>
      </c>
      <c r="BQ132" s="32">
        <v>425476</v>
      </c>
      <c r="BR132" s="32">
        <v>1231635</v>
      </c>
      <c r="BS132" s="32">
        <v>214551</v>
      </c>
      <c r="BT132" s="32">
        <v>681622</v>
      </c>
      <c r="BU132" s="32">
        <v>0</v>
      </c>
      <c r="BV132" s="32">
        <v>957649</v>
      </c>
      <c r="BW132" s="32">
        <v>374709</v>
      </c>
      <c r="BX132" s="32">
        <v>10219566</v>
      </c>
      <c r="BY132" s="32">
        <v>156653</v>
      </c>
      <c r="BZ132" s="32">
        <v>142410</v>
      </c>
      <c r="CA132" s="32">
        <v>108187</v>
      </c>
      <c r="CB132" s="32">
        <v>493282</v>
      </c>
      <c r="CC132" s="32">
        <v>1476385</v>
      </c>
      <c r="CD132" s="32">
        <v>368998</v>
      </c>
      <c r="CE132" s="32">
        <v>42897735</v>
      </c>
      <c r="CF132" s="32">
        <v>3022129</v>
      </c>
      <c r="CG132" s="32">
        <v>4417</v>
      </c>
      <c r="CH132" s="32">
        <v>1807052</v>
      </c>
      <c r="CI132" s="32">
        <v>711957</v>
      </c>
      <c r="CJ132" s="32">
        <v>155005</v>
      </c>
      <c r="CK132" s="32">
        <v>246787</v>
      </c>
      <c r="CL132" s="32"/>
      <c r="CM132" s="32">
        <v>0</v>
      </c>
      <c r="CN132" s="32">
        <v>1022351</v>
      </c>
      <c r="CO132" s="32">
        <v>639744</v>
      </c>
      <c r="CP132" s="15"/>
      <c r="CQ132" s="2"/>
      <c r="CR132" s="2"/>
      <c r="CS132" s="2"/>
    </row>
    <row r="133" spans="1:97" x14ac:dyDescent="0.2">
      <c r="A133" s="53" t="s">
        <v>170</v>
      </c>
      <c r="B133" s="53"/>
      <c r="C133" s="53"/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174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174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v>0</v>
      </c>
      <c r="CB133" s="32">
        <v>0</v>
      </c>
      <c r="CC133" s="32">
        <v>0</v>
      </c>
      <c r="CD133" s="32">
        <v>0</v>
      </c>
      <c r="CE133" s="32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2">
        <v>0</v>
      </c>
      <c r="CL133" s="32"/>
      <c r="CM133" s="32">
        <v>0</v>
      </c>
      <c r="CN133" s="32">
        <v>0</v>
      </c>
      <c r="CO133" s="32">
        <v>0</v>
      </c>
      <c r="CP133" s="15"/>
      <c r="CQ133" s="2"/>
      <c r="CR133" s="2"/>
      <c r="CS133" s="2"/>
    </row>
    <row r="134" spans="1:97" x14ac:dyDescent="0.2">
      <c r="A134" s="53" t="s">
        <v>171</v>
      </c>
      <c r="B134" s="53"/>
      <c r="C134" s="53"/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171220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2497</v>
      </c>
      <c r="S134" s="32">
        <v>0</v>
      </c>
      <c r="T134" s="32">
        <v>0</v>
      </c>
      <c r="U134" s="32">
        <v>37314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50920</v>
      </c>
      <c r="AE134" s="32">
        <v>0</v>
      </c>
      <c r="AF134" s="32">
        <v>50920</v>
      </c>
      <c r="AG134" s="32">
        <v>0</v>
      </c>
      <c r="AH134" s="32">
        <v>0</v>
      </c>
      <c r="AI134" s="32">
        <v>0</v>
      </c>
      <c r="AJ134" s="32">
        <v>457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174">
        <v>19113969</v>
      </c>
      <c r="AQ134" s="32">
        <v>19113969</v>
      </c>
      <c r="AR134" s="32">
        <v>0</v>
      </c>
      <c r="AS134" s="32">
        <v>0</v>
      </c>
      <c r="AT134" s="32">
        <v>0</v>
      </c>
      <c r="AU134" s="32">
        <v>42484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174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0</v>
      </c>
      <c r="BQ134" s="32">
        <v>0</v>
      </c>
      <c r="BR134" s="32">
        <v>0</v>
      </c>
      <c r="BS134" s="32">
        <v>0</v>
      </c>
      <c r="BT134" s="32">
        <v>0</v>
      </c>
      <c r="BU134" s="32">
        <v>0</v>
      </c>
      <c r="BV134" s="32">
        <v>0</v>
      </c>
      <c r="BW134" s="32">
        <v>91433</v>
      </c>
      <c r="BX134" s="32">
        <v>0</v>
      </c>
      <c r="BY134" s="32">
        <v>0</v>
      </c>
      <c r="BZ134" s="32">
        <v>0</v>
      </c>
      <c r="CA134" s="32">
        <v>0</v>
      </c>
      <c r="CB134" s="32">
        <v>0</v>
      </c>
      <c r="CC134" s="32">
        <v>0</v>
      </c>
      <c r="CD134" s="32">
        <v>0</v>
      </c>
      <c r="CE134" s="32">
        <v>0</v>
      </c>
      <c r="CF134" s="32">
        <v>0</v>
      </c>
      <c r="CG134" s="32">
        <v>0</v>
      </c>
      <c r="CH134" s="32">
        <v>0</v>
      </c>
      <c r="CI134" s="32">
        <v>14864</v>
      </c>
      <c r="CJ134" s="32">
        <v>11689</v>
      </c>
      <c r="CK134" s="32">
        <v>0</v>
      </c>
      <c r="CL134" s="32"/>
      <c r="CM134" s="32">
        <v>0</v>
      </c>
      <c r="CN134" s="32">
        <v>0</v>
      </c>
      <c r="CO134" s="32">
        <v>0</v>
      </c>
      <c r="CP134" s="15"/>
      <c r="CQ134" s="2"/>
      <c r="CR134" s="2"/>
      <c r="CS134" s="2"/>
    </row>
    <row r="135" spans="1:97" x14ac:dyDescent="0.2">
      <c r="A135" s="53" t="s">
        <v>172</v>
      </c>
      <c r="B135" s="53"/>
      <c r="C135" s="53"/>
      <c r="D135" s="32">
        <v>0</v>
      </c>
      <c r="E135" s="32">
        <v>1919615</v>
      </c>
      <c r="F135" s="32">
        <v>940629</v>
      </c>
      <c r="G135" s="32">
        <v>333309</v>
      </c>
      <c r="H135" s="32">
        <v>1475703</v>
      </c>
      <c r="I135" s="32">
        <v>2516851</v>
      </c>
      <c r="J135" s="32">
        <v>251807</v>
      </c>
      <c r="K135" s="32">
        <v>2079871</v>
      </c>
      <c r="L135" s="32">
        <v>171757</v>
      </c>
      <c r="M135" s="32">
        <v>202772</v>
      </c>
      <c r="N135" s="32">
        <v>0</v>
      </c>
      <c r="O135" s="32">
        <v>1183867</v>
      </c>
      <c r="P135" s="32">
        <v>26354</v>
      </c>
      <c r="Q135" s="32">
        <v>13805</v>
      </c>
      <c r="R135" s="32">
        <v>0</v>
      </c>
      <c r="S135" s="32">
        <v>0</v>
      </c>
      <c r="T135" s="32">
        <v>2858803</v>
      </c>
      <c r="U135" s="32">
        <v>40120</v>
      </c>
      <c r="V135" s="32">
        <v>11570357</v>
      </c>
      <c r="W135" s="32">
        <v>963505</v>
      </c>
      <c r="X135" s="32">
        <v>37012</v>
      </c>
      <c r="Y135" s="32">
        <v>200211</v>
      </c>
      <c r="Z135" s="32">
        <v>869174</v>
      </c>
      <c r="AA135" s="32">
        <v>38180</v>
      </c>
      <c r="AB135" s="32">
        <v>3146</v>
      </c>
      <c r="AC135" s="32">
        <v>115917</v>
      </c>
      <c r="AD135" s="32">
        <v>907878</v>
      </c>
      <c r="AE135" s="32">
        <v>907878</v>
      </c>
      <c r="AF135" s="32">
        <v>0</v>
      </c>
      <c r="AG135" s="32">
        <v>165634</v>
      </c>
      <c r="AH135" s="32">
        <v>2022166</v>
      </c>
      <c r="AI135" s="32">
        <v>373853</v>
      </c>
      <c r="AJ135" s="32">
        <v>609461</v>
      </c>
      <c r="AK135" s="32">
        <v>172256</v>
      </c>
      <c r="AL135" s="32">
        <v>5272865</v>
      </c>
      <c r="AM135" s="32">
        <v>11583</v>
      </c>
      <c r="AN135" s="32">
        <v>198735</v>
      </c>
      <c r="AO135" s="32">
        <v>5100354</v>
      </c>
      <c r="AP135" s="174">
        <v>15083</v>
      </c>
      <c r="AQ135" s="32">
        <v>0</v>
      </c>
      <c r="AR135" s="32">
        <v>15083</v>
      </c>
      <c r="AS135" s="32">
        <v>9170121</v>
      </c>
      <c r="AT135" s="32">
        <v>124687</v>
      </c>
      <c r="AU135" s="32">
        <v>105987</v>
      </c>
      <c r="AV135" s="32">
        <v>696980</v>
      </c>
      <c r="AW135" s="32">
        <v>2306337</v>
      </c>
      <c r="AX135" s="32">
        <v>395287</v>
      </c>
      <c r="AY135" s="32">
        <v>229080</v>
      </c>
      <c r="AZ135" s="32">
        <v>4023930</v>
      </c>
      <c r="BA135" s="32">
        <v>235443</v>
      </c>
      <c r="BB135" s="32">
        <v>376056</v>
      </c>
      <c r="BC135" s="32">
        <v>677987</v>
      </c>
      <c r="BD135" s="32">
        <v>0</v>
      </c>
      <c r="BE135" s="174">
        <v>877852</v>
      </c>
      <c r="BF135" s="32">
        <v>865283</v>
      </c>
      <c r="BG135" s="32">
        <v>12569</v>
      </c>
      <c r="BH135" s="32">
        <v>1777691</v>
      </c>
      <c r="BI135" s="32">
        <v>1342691</v>
      </c>
      <c r="BJ135" s="32">
        <v>435000</v>
      </c>
      <c r="BK135" s="32">
        <v>202230</v>
      </c>
      <c r="BL135" s="32">
        <v>371396</v>
      </c>
      <c r="BM135" s="32">
        <v>709127</v>
      </c>
      <c r="BN135" s="32">
        <v>173781</v>
      </c>
      <c r="BO135" s="32">
        <v>1981754</v>
      </c>
      <c r="BP135" s="32">
        <v>280590</v>
      </c>
      <c r="BQ135" s="32">
        <v>417239</v>
      </c>
      <c r="BR135" s="32">
        <v>1065457</v>
      </c>
      <c r="BS135" s="32">
        <v>207000</v>
      </c>
      <c r="BT135" s="32">
        <v>657827</v>
      </c>
      <c r="BU135" s="32">
        <v>0</v>
      </c>
      <c r="BV135" s="32">
        <v>805377</v>
      </c>
      <c r="BW135" s="32">
        <v>283229</v>
      </c>
      <c r="BX135" s="32">
        <v>9607482</v>
      </c>
      <c r="BY135" s="32">
        <v>153600</v>
      </c>
      <c r="BZ135" s="32">
        <v>138632</v>
      </c>
      <c r="CA135" s="32">
        <v>106738</v>
      </c>
      <c r="CB135" s="32">
        <v>418955</v>
      </c>
      <c r="CC135" s="32">
        <v>1445801</v>
      </c>
      <c r="CD135" s="32">
        <v>323565</v>
      </c>
      <c r="CE135" s="32">
        <v>37194779</v>
      </c>
      <c r="CF135" s="32">
        <v>2578450</v>
      </c>
      <c r="CG135" s="32">
        <v>0</v>
      </c>
      <c r="CH135" s="32">
        <v>1786574</v>
      </c>
      <c r="CI135" s="32">
        <v>394361</v>
      </c>
      <c r="CJ135" s="32">
        <v>141199</v>
      </c>
      <c r="CK135" s="32">
        <v>110608</v>
      </c>
      <c r="CL135" s="32"/>
      <c r="CM135" s="32">
        <v>0</v>
      </c>
      <c r="CN135" s="32">
        <v>999432</v>
      </c>
      <c r="CO135" s="32">
        <v>568805</v>
      </c>
      <c r="CP135" s="15"/>
      <c r="CQ135" s="2"/>
      <c r="CR135" s="2"/>
      <c r="CS135" s="2"/>
    </row>
    <row r="136" spans="1:97" x14ac:dyDescent="0.2">
      <c r="A136" s="53" t="s">
        <v>173</v>
      </c>
      <c r="B136" s="53"/>
      <c r="C136" s="53"/>
      <c r="D136" s="32">
        <v>0</v>
      </c>
      <c r="E136" s="32">
        <v>0</v>
      </c>
      <c r="F136" s="32">
        <v>547818</v>
      </c>
      <c r="G136" s="32">
        <v>71192</v>
      </c>
      <c r="H136" s="32">
        <v>0</v>
      </c>
      <c r="I136" s="32">
        <v>0</v>
      </c>
      <c r="J136" s="32">
        <v>212267</v>
      </c>
      <c r="K136" s="32">
        <v>513993</v>
      </c>
      <c r="L136" s="32">
        <v>0</v>
      </c>
      <c r="M136" s="32">
        <v>0</v>
      </c>
      <c r="N136" s="32">
        <v>0</v>
      </c>
      <c r="O136" s="32">
        <v>126002</v>
      </c>
      <c r="P136" s="32">
        <v>0</v>
      </c>
      <c r="Q136" s="32">
        <v>0</v>
      </c>
      <c r="R136" s="32">
        <v>0</v>
      </c>
      <c r="S136" s="32">
        <v>0</v>
      </c>
      <c r="T136" s="32">
        <v>1914252</v>
      </c>
      <c r="U136" s="32">
        <v>0</v>
      </c>
      <c r="V136" s="32">
        <v>1735695</v>
      </c>
      <c r="W136" s="32">
        <v>165609</v>
      </c>
      <c r="X136" s="32">
        <v>0</v>
      </c>
      <c r="Y136" s="32">
        <v>0</v>
      </c>
      <c r="Z136" s="32">
        <v>117469</v>
      </c>
      <c r="AA136" s="32">
        <v>0</v>
      </c>
      <c r="AB136" s="32">
        <v>0</v>
      </c>
      <c r="AC136" s="32">
        <v>64573</v>
      </c>
      <c r="AD136" s="32">
        <v>0</v>
      </c>
      <c r="AE136" s="32">
        <v>0</v>
      </c>
      <c r="AF136" s="32">
        <v>0</v>
      </c>
      <c r="AG136" s="32">
        <v>0</v>
      </c>
      <c r="AH136" s="32">
        <v>474726</v>
      </c>
      <c r="AI136" s="32">
        <v>0</v>
      </c>
      <c r="AJ136" s="32">
        <v>0</v>
      </c>
      <c r="AK136" s="32">
        <v>0</v>
      </c>
      <c r="AL136" s="32">
        <v>3786319</v>
      </c>
      <c r="AM136" s="32">
        <v>0</v>
      </c>
      <c r="AN136" s="32">
        <v>75465</v>
      </c>
      <c r="AO136" s="32">
        <v>589471</v>
      </c>
      <c r="AP136" s="174">
        <v>7773570</v>
      </c>
      <c r="AQ136" s="32">
        <v>7773570</v>
      </c>
      <c r="AR136" s="32">
        <v>0</v>
      </c>
      <c r="AS136" s="32">
        <v>1184284</v>
      </c>
      <c r="AT136" s="32">
        <v>0</v>
      </c>
      <c r="AU136" s="32">
        <v>0</v>
      </c>
      <c r="AV136" s="32">
        <v>300519</v>
      </c>
      <c r="AW136" s="32">
        <v>381847</v>
      </c>
      <c r="AX136" s="32">
        <v>0</v>
      </c>
      <c r="AY136" s="32">
        <v>0</v>
      </c>
      <c r="AZ136" s="32">
        <v>437958</v>
      </c>
      <c r="BA136" s="32">
        <v>72885</v>
      </c>
      <c r="BB136" s="32">
        <v>0</v>
      </c>
      <c r="BC136" s="32">
        <v>187387</v>
      </c>
      <c r="BD136" s="32">
        <v>0</v>
      </c>
      <c r="BE136" s="174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119849</v>
      </c>
      <c r="BP136" s="32">
        <v>0</v>
      </c>
      <c r="BQ136" s="32">
        <v>0</v>
      </c>
      <c r="BR136" s="32">
        <v>141375</v>
      </c>
      <c r="BS136" s="32">
        <v>0</v>
      </c>
      <c r="BT136" s="32">
        <v>0</v>
      </c>
      <c r="BU136" s="32">
        <v>0</v>
      </c>
      <c r="BV136" s="32">
        <v>133042</v>
      </c>
      <c r="BW136" s="32">
        <v>0</v>
      </c>
      <c r="BX136" s="32">
        <v>498757</v>
      </c>
      <c r="BY136" s="32">
        <v>0</v>
      </c>
      <c r="BZ136" s="32">
        <v>0</v>
      </c>
      <c r="CA136" s="32">
        <v>0</v>
      </c>
      <c r="CB136" s="32">
        <v>65717</v>
      </c>
      <c r="CC136" s="32">
        <v>0</v>
      </c>
      <c r="CD136" s="32">
        <v>41655</v>
      </c>
      <c r="CE136" s="32">
        <v>5385430</v>
      </c>
      <c r="CF136" s="32">
        <v>389840</v>
      </c>
      <c r="CG136" s="32">
        <v>0</v>
      </c>
      <c r="CH136" s="32">
        <v>0</v>
      </c>
      <c r="CI136" s="32">
        <v>287483</v>
      </c>
      <c r="CJ136" s="32">
        <v>0</v>
      </c>
      <c r="CK136" s="32">
        <v>133199</v>
      </c>
      <c r="CL136" s="32"/>
      <c r="CM136" s="32">
        <v>0</v>
      </c>
      <c r="CN136" s="32">
        <v>0</v>
      </c>
      <c r="CO136" s="32">
        <v>64121</v>
      </c>
      <c r="CP136" s="15"/>
      <c r="CQ136" s="2"/>
      <c r="CR136" s="2"/>
      <c r="CS136" s="2"/>
    </row>
    <row r="137" spans="1:97" x14ac:dyDescent="0.2">
      <c r="A137" s="53" t="s">
        <v>174</v>
      </c>
      <c r="B137" s="53"/>
      <c r="C137" s="53"/>
      <c r="D137" s="32">
        <v>0</v>
      </c>
      <c r="E137" s="32">
        <v>31287</v>
      </c>
      <c r="F137" s="32">
        <v>24049</v>
      </c>
      <c r="G137" s="32">
        <v>1707194</v>
      </c>
      <c r="H137" s="32">
        <v>21299</v>
      </c>
      <c r="I137" s="32">
        <v>25624</v>
      </c>
      <c r="J137" s="32">
        <v>5974</v>
      </c>
      <c r="K137" s="32">
        <v>26124</v>
      </c>
      <c r="L137" s="32">
        <v>2546</v>
      </c>
      <c r="M137" s="32">
        <v>3117</v>
      </c>
      <c r="N137" s="32">
        <v>780</v>
      </c>
      <c r="O137" s="32">
        <v>20133</v>
      </c>
      <c r="P137" s="32">
        <v>2174</v>
      </c>
      <c r="Q137" s="32">
        <v>1014</v>
      </c>
      <c r="R137" s="32">
        <v>0</v>
      </c>
      <c r="S137" s="32">
        <v>0</v>
      </c>
      <c r="T137" s="32">
        <v>0</v>
      </c>
      <c r="U137" s="32">
        <v>238</v>
      </c>
      <c r="V137" s="32">
        <v>99075</v>
      </c>
      <c r="W137" s="32">
        <v>23017</v>
      </c>
      <c r="X137" s="32">
        <v>1721</v>
      </c>
      <c r="Y137" s="32">
        <v>17251</v>
      </c>
      <c r="Z137" s="32">
        <v>10562</v>
      </c>
      <c r="AA137" s="32">
        <v>3312</v>
      </c>
      <c r="AB137" s="32">
        <v>290</v>
      </c>
      <c r="AC137" s="32">
        <v>0</v>
      </c>
      <c r="AD137" s="32">
        <v>23827</v>
      </c>
      <c r="AE137" s="32">
        <v>21758</v>
      </c>
      <c r="AF137" s="32">
        <v>2069</v>
      </c>
      <c r="AG137" s="32">
        <v>4425</v>
      </c>
      <c r="AH137" s="32">
        <v>24507</v>
      </c>
      <c r="AI137" s="32">
        <v>6198</v>
      </c>
      <c r="AJ137" s="32">
        <v>55612</v>
      </c>
      <c r="AK137" s="32">
        <v>3038</v>
      </c>
      <c r="AL137" s="32">
        <v>110083</v>
      </c>
      <c r="AM137" s="32">
        <v>925</v>
      </c>
      <c r="AN137" s="32">
        <v>2870</v>
      </c>
      <c r="AO137" s="32">
        <v>70150</v>
      </c>
      <c r="AP137" s="174">
        <v>781</v>
      </c>
      <c r="AQ137" s="32">
        <v>0</v>
      </c>
      <c r="AR137" s="32">
        <v>781</v>
      </c>
      <c r="AS137" s="32">
        <v>105737</v>
      </c>
      <c r="AT137" s="32">
        <v>4230</v>
      </c>
      <c r="AU137" s="32">
        <v>5292</v>
      </c>
      <c r="AV137" s="32">
        <v>11140</v>
      </c>
      <c r="AW137" s="32">
        <v>42692</v>
      </c>
      <c r="AX137" s="32">
        <v>5214</v>
      </c>
      <c r="AY137" s="32">
        <v>5153</v>
      </c>
      <c r="AZ137" s="32">
        <v>63698</v>
      </c>
      <c r="BA137" s="32">
        <v>4315</v>
      </c>
      <c r="BB137" s="32">
        <v>3115</v>
      </c>
      <c r="BC137" s="32">
        <v>11810</v>
      </c>
      <c r="BD137" s="32">
        <v>0</v>
      </c>
      <c r="BE137" s="174">
        <v>13465</v>
      </c>
      <c r="BF137" s="32">
        <v>12213</v>
      </c>
      <c r="BG137" s="32">
        <v>1252</v>
      </c>
      <c r="BH137" s="32">
        <v>19933</v>
      </c>
      <c r="BI137" s="32">
        <v>15363</v>
      </c>
      <c r="BJ137" s="32">
        <v>4570</v>
      </c>
      <c r="BK137" s="32">
        <v>2714</v>
      </c>
      <c r="BL137" s="32">
        <v>9353</v>
      </c>
      <c r="BM137" s="32">
        <v>9192</v>
      </c>
      <c r="BN137" s="32">
        <v>3173</v>
      </c>
      <c r="BO137" s="32">
        <v>29890</v>
      </c>
      <c r="BP137" s="32">
        <v>4452</v>
      </c>
      <c r="BQ137" s="32">
        <v>7045</v>
      </c>
      <c r="BR137" s="32">
        <v>24803</v>
      </c>
      <c r="BS137" s="32">
        <v>6784</v>
      </c>
      <c r="BT137" s="32">
        <v>23029</v>
      </c>
      <c r="BU137" s="32">
        <v>0</v>
      </c>
      <c r="BV137" s="32">
        <v>16568</v>
      </c>
      <c r="BW137" s="32">
        <v>47</v>
      </c>
      <c r="BX137" s="32">
        <v>112046</v>
      </c>
      <c r="BY137" s="32">
        <v>3053</v>
      </c>
      <c r="BZ137" s="32">
        <v>3778</v>
      </c>
      <c r="CA137" s="32">
        <v>1449</v>
      </c>
      <c r="CB137" s="32">
        <v>8179</v>
      </c>
      <c r="CC137" s="32">
        <v>30584</v>
      </c>
      <c r="CD137" s="32">
        <v>3462</v>
      </c>
      <c r="CE137" s="32">
        <v>317526</v>
      </c>
      <c r="CF137" s="32">
        <v>51466</v>
      </c>
      <c r="CG137" s="32">
        <v>4417</v>
      </c>
      <c r="CH137" s="32">
        <v>20478</v>
      </c>
      <c r="CI137" s="32">
        <v>13079</v>
      </c>
      <c r="CJ137" s="32">
        <v>2009</v>
      </c>
      <c r="CK137" s="32">
        <v>2916</v>
      </c>
      <c r="CL137" s="32"/>
      <c r="CM137" s="32">
        <v>0</v>
      </c>
      <c r="CN137" s="32">
        <v>22832</v>
      </c>
      <c r="CO137" s="32">
        <v>6818</v>
      </c>
      <c r="CP137" s="15"/>
      <c r="CQ137" s="2"/>
      <c r="CR137" s="2"/>
      <c r="CS137" s="2"/>
    </row>
    <row r="138" spans="1:97" x14ac:dyDescent="0.2">
      <c r="A138" s="53" t="s">
        <v>175</v>
      </c>
      <c r="B138" s="53"/>
      <c r="C138" s="53"/>
      <c r="D138" s="32">
        <v>0</v>
      </c>
      <c r="E138" s="32">
        <v>0</v>
      </c>
      <c r="F138" s="32">
        <v>1609</v>
      </c>
      <c r="G138" s="32">
        <v>0</v>
      </c>
      <c r="H138" s="32">
        <v>1850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64</v>
      </c>
      <c r="O138" s="32">
        <v>1771</v>
      </c>
      <c r="P138" s="32">
        <v>206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8538</v>
      </c>
      <c r="X138" s="32">
        <v>43</v>
      </c>
      <c r="Y138" s="32">
        <v>1086</v>
      </c>
      <c r="Z138" s="32">
        <v>649</v>
      </c>
      <c r="AA138" s="32">
        <v>0</v>
      </c>
      <c r="AB138" s="32">
        <v>0</v>
      </c>
      <c r="AC138" s="32">
        <v>0</v>
      </c>
      <c r="AD138" s="32">
        <v>1393</v>
      </c>
      <c r="AE138" s="32">
        <v>1289</v>
      </c>
      <c r="AF138" s="32">
        <v>104</v>
      </c>
      <c r="AG138" s="32">
        <v>0</v>
      </c>
      <c r="AH138" s="32">
        <v>345</v>
      </c>
      <c r="AI138" s="32">
        <v>1428</v>
      </c>
      <c r="AJ138" s="32">
        <v>457</v>
      </c>
      <c r="AK138" s="32">
        <v>168</v>
      </c>
      <c r="AL138" s="32">
        <v>1721</v>
      </c>
      <c r="AM138" s="32">
        <v>0</v>
      </c>
      <c r="AN138" s="32">
        <v>300</v>
      </c>
      <c r="AO138" s="32">
        <v>0</v>
      </c>
      <c r="AP138" s="174">
        <v>0</v>
      </c>
      <c r="AQ138" s="32">
        <v>0</v>
      </c>
      <c r="AR138" s="32">
        <v>0</v>
      </c>
      <c r="AS138" s="32">
        <v>257</v>
      </c>
      <c r="AT138" s="32">
        <v>387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2347</v>
      </c>
      <c r="BA138" s="32">
        <v>126</v>
      </c>
      <c r="BB138" s="32">
        <v>66</v>
      </c>
      <c r="BC138" s="32">
        <v>502</v>
      </c>
      <c r="BD138" s="32">
        <v>0</v>
      </c>
      <c r="BE138" s="174">
        <v>977</v>
      </c>
      <c r="BF138" s="32">
        <v>945</v>
      </c>
      <c r="BG138" s="32">
        <v>32</v>
      </c>
      <c r="BH138" s="32">
        <v>830</v>
      </c>
      <c r="BI138" s="32">
        <v>76</v>
      </c>
      <c r="BJ138" s="32">
        <v>754</v>
      </c>
      <c r="BK138" s="32">
        <v>240</v>
      </c>
      <c r="BL138" s="32">
        <v>345</v>
      </c>
      <c r="BM138" s="32">
        <v>1595</v>
      </c>
      <c r="BN138" s="32">
        <v>0</v>
      </c>
      <c r="BO138" s="32">
        <v>0</v>
      </c>
      <c r="BP138" s="32">
        <v>370</v>
      </c>
      <c r="BQ138" s="32">
        <v>1192</v>
      </c>
      <c r="BR138" s="32">
        <v>0</v>
      </c>
      <c r="BS138" s="32">
        <v>767</v>
      </c>
      <c r="BT138" s="32">
        <v>766</v>
      </c>
      <c r="BU138" s="32">
        <v>0</v>
      </c>
      <c r="BV138" s="32">
        <v>2662</v>
      </c>
      <c r="BW138" s="32">
        <v>0</v>
      </c>
      <c r="BX138" s="32">
        <v>1281</v>
      </c>
      <c r="BY138" s="32">
        <v>0</v>
      </c>
      <c r="BZ138" s="32">
        <v>0</v>
      </c>
      <c r="CA138" s="32">
        <v>0</v>
      </c>
      <c r="CB138" s="32">
        <v>431</v>
      </c>
      <c r="CC138" s="32">
        <v>0</v>
      </c>
      <c r="CD138" s="32">
        <v>316</v>
      </c>
      <c r="CE138" s="32">
        <v>0</v>
      </c>
      <c r="CF138" s="32">
        <v>2373</v>
      </c>
      <c r="CG138" s="32">
        <v>0</v>
      </c>
      <c r="CH138" s="32">
        <v>0</v>
      </c>
      <c r="CI138" s="32">
        <v>2170</v>
      </c>
      <c r="CJ138" s="32">
        <v>108</v>
      </c>
      <c r="CK138" s="32">
        <v>64</v>
      </c>
      <c r="CL138" s="32"/>
      <c r="CM138" s="32">
        <v>0</v>
      </c>
      <c r="CN138" s="32">
        <v>87</v>
      </c>
      <c r="CO138" s="32">
        <v>0</v>
      </c>
      <c r="CP138" s="15"/>
      <c r="CQ138" s="2"/>
      <c r="CR138" s="2"/>
      <c r="CS138" s="2"/>
    </row>
    <row r="139" spans="1:97" x14ac:dyDescent="0.2">
      <c r="A139" s="52" t="s">
        <v>193</v>
      </c>
      <c r="B139" s="52"/>
      <c r="C139" s="5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174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15"/>
      <c r="CQ139" s="2"/>
      <c r="CR139" s="2"/>
      <c r="CS139" s="2"/>
    </row>
    <row r="140" spans="1:97" x14ac:dyDescent="0.2">
      <c r="A140" s="43" t="s">
        <v>176</v>
      </c>
      <c r="B140" s="43"/>
      <c r="C140" s="43"/>
      <c r="D140" s="32">
        <v>832100.86</v>
      </c>
      <c r="E140" s="32">
        <v>27554646</v>
      </c>
      <c r="F140" s="32">
        <v>14772984</v>
      </c>
      <c r="G140" s="32">
        <v>5049950</v>
      </c>
      <c r="H140" s="32">
        <v>14109270</v>
      </c>
      <c r="I140" s="32">
        <v>26765676.819999997</v>
      </c>
      <c r="J140" s="32">
        <v>4423928</v>
      </c>
      <c r="K140" s="32">
        <v>21134838</v>
      </c>
      <c r="L140" s="32">
        <v>7664847</v>
      </c>
      <c r="M140" s="32">
        <v>2378262.87</v>
      </c>
      <c r="N140" s="32">
        <v>539795.5</v>
      </c>
      <c r="O140" s="32">
        <v>12924528</v>
      </c>
      <c r="P140" s="32">
        <v>474156.19</v>
      </c>
      <c r="Q140" s="32">
        <v>513849.5</v>
      </c>
      <c r="R140" s="32">
        <v>117028.24</v>
      </c>
      <c r="S140" s="32">
        <v>3795625.44</v>
      </c>
      <c r="T140" s="32">
        <v>41320972</v>
      </c>
      <c r="U140" s="32">
        <v>1859089.26</v>
      </c>
      <c r="V140" s="32">
        <v>111263083</v>
      </c>
      <c r="W140" s="32">
        <v>4243548.92</v>
      </c>
      <c r="X140" s="32">
        <v>941663.12</v>
      </c>
      <c r="Y140" s="32">
        <v>8375236.7899999991</v>
      </c>
      <c r="Z140" s="32">
        <v>8782712</v>
      </c>
      <c r="AA140" s="32">
        <v>7025451.9699999997</v>
      </c>
      <c r="AB140" s="32">
        <v>229822.97</v>
      </c>
      <c r="AC140" s="32">
        <v>9278094.4900000002</v>
      </c>
      <c r="AD140" s="32">
        <v>19717836.180000003</v>
      </c>
      <c r="AE140" s="32">
        <v>18890214.680000003</v>
      </c>
      <c r="AF140" s="32">
        <v>827621.5</v>
      </c>
      <c r="AG140" s="32">
        <v>3134613.8</v>
      </c>
      <c r="AH140" s="32">
        <v>131483000</v>
      </c>
      <c r="AI140" s="32">
        <v>10562279.48</v>
      </c>
      <c r="AJ140" s="32">
        <v>17029846</v>
      </c>
      <c r="AK140" s="32">
        <v>731312</v>
      </c>
      <c r="AL140" s="32">
        <v>79608779.530000001</v>
      </c>
      <c r="AM140" s="32">
        <v>236347.82</v>
      </c>
      <c r="AN140" s="32">
        <v>729305.57</v>
      </c>
      <c r="AO140" s="32">
        <v>56737383</v>
      </c>
      <c r="AP140" s="174">
        <v>762088971.49000001</v>
      </c>
      <c r="AQ140" s="32">
        <v>761659000</v>
      </c>
      <c r="AR140" s="32">
        <v>429971.49</v>
      </c>
      <c r="AS140" s="32">
        <v>116770971.89999999</v>
      </c>
      <c r="AT140" s="32">
        <v>6072827.0600000005</v>
      </c>
      <c r="AU140" s="32">
        <v>1752801.33</v>
      </c>
      <c r="AV140" s="32">
        <v>8705052.3100000005</v>
      </c>
      <c r="AW140" s="32">
        <v>32119422.420000002</v>
      </c>
      <c r="AX140" s="32">
        <v>3228764</v>
      </c>
      <c r="AY140" s="32">
        <v>4236517</v>
      </c>
      <c r="AZ140" s="32">
        <v>47522713</v>
      </c>
      <c r="BA140" s="32">
        <v>2790437</v>
      </c>
      <c r="BB140" s="32">
        <v>2786494.4</v>
      </c>
      <c r="BC140" s="32">
        <v>9607610.5</v>
      </c>
      <c r="BD140" s="32">
        <v>140633.60000000001</v>
      </c>
      <c r="BE140" s="174">
        <v>15579380</v>
      </c>
      <c r="BF140" s="32">
        <v>14448762</v>
      </c>
      <c r="BG140" s="32">
        <v>1130618</v>
      </c>
      <c r="BH140" s="32">
        <v>57703654.880000003</v>
      </c>
      <c r="BI140" s="32">
        <v>49788760</v>
      </c>
      <c r="BJ140" s="32">
        <v>7914894.8800000008</v>
      </c>
      <c r="BK140" s="32">
        <v>-4045732.37</v>
      </c>
      <c r="BL140" s="32">
        <v>9395591.3200000022</v>
      </c>
      <c r="BM140" s="32">
        <v>10190019</v>
      </c>
      <c r="BN140" s="32">
        <v>2397127.02</v>
      </c>
      <c r="BO140" s="32">
        <v>29181448</v>
      </c>
      <c r="BP140" s="32">
        <v>4020427.73</v>
      </c>
      <c r="BQ140" s="32">
        <v>6387311</v>
      </c>
      <c r="BR140" s="32">
        <v>17539487.349999998</v>
      </c>
      <c r="BS140" s="32">
        <v>2807040.82</v>
      </c>
      <c r="BT140" s="32">
        <v>11001732</v>
      </c>
      <c r="BU140" s="32">
        <v>1708781.62</v>
      </c>
      <c r="BV140" s="32">
        <v>12729462.189999998</v>
      </c>
      <c r="BW140" s="32">
        <v>4001787.13</v>
      </c>
      <c r="BX140" s="32">
        <v>103176586.56</v>
      </c>
      <c r="BY140" s="32">
        <v>1400361.06</v>
      </c>
      <c r="BZ140" s="32">
        <v>1532554.89</v>
      </c>
      <c r="CA140" s="32">
        <v>1338894.77</v>
      </c>
      <c r="CB140" s="32">
        <v>5596089.9700000007</v>
      </c>
      <c r="CC140" s="32">
        <v>15823035</v>
      </c>
      <c r="CD140" s="32">
        <v>2253947.34</v>
      </c>
      <c r="CE140" s="32">
        <v>458791322</v>
      </c>
      <c r="CF140" s="32">
        <v>42638430</v>
      </c>
      <c r="CG140" s="32">
        <v>2950336.86</v>
      </c>
      <c r="CH140" s="32">
        <v>23568689</v>
      </c>
      <c r="CI140" s="32">
        <v>6531884.4199999999</v>
      </c>
      <c r="CJ140" s="32">
        <v>1239603.2</v>
      </c>
      <c r="CK140" s="32">
        <v>1721612.28</v>
      </c>
      <c r="CL140" s="32"/>
      <c r="CM140" s="32">
        <v>9213298</v>
      </c>
      <c r="CN140" s="32">
        <v>17509176</v>
      </c>
      <c r="CO140" s="32">
        <v>6084672</v>
      </c>
      <c r="CP140" s="15"/>
      <c r="CQ140" s="2"/>
      <c r="CR140" s="2"/>
      <c r="CS140" s="2"/>
    </row>
    <row r="141" spans="1:97" x14ac:dyDescent="0.2">
      <c r="A141" s="43" t="s">
        <v>93</v>
      </c>
      <c r="B141" s="43"/>
      <c r="C141" s="43"/>
      <c r="D141" s="32">
        <v>569088.96</v>
      </c>
      <c r="E141" s="32">
        <v>17504523</v>
      </c>
      <c r="F141" s="32">
        <v>7865995</v>
      </c>
      <c r="G141" s="32">
        <v>2534358</v>
      </c>
      <c r="H141" s="32">
        <v>7873873</v>
      </c>
      <c r="I141" s="32">
        <v>16311303.35</v>
      </c>
      <c r="J141" s="32">
        <v>2956040</v>
      </c>
      <c r="K141" s="32">
        <v>10741971</v>
      </c>
      <c r="L141" s="32">
        <v>4472997</v>
      </c>
      <c r="M141" s="32">
        <v>1486137.79</v>
      </c>
      <c r="N141" s="32">
        <v>384538.04</v>
      </c>
      <c r="O141" s="32">
        <v>7545370</v>
      </c>
      <c r="P141" s="32">
        <v>257489.38</v>
      </c>
      <c r="Q141" s="32">
        <v>357459.56</v>
      </c>
      <c r="R141" s="32">
        <v>84923.46</v>
      </c>
      <c r="S141" s="32">
        <v>2254242.58</v>
      </c>
      <c r="T141" s="32">
        <v>19020021</v>
      </c>
      <c r="U141" s="32">
        <v>827127.65</v>
      </c>
      <c r="V141" s="32">
        <v>43066631</v>
      </c>
      <c r="W141" s="32">
        <v>1184702.3</v>
      </c>
      <c r="X141" s="32">
        <v>611900.04</v>
      </c>
      <c r="Y141" s="32">
        <v>6152324.8899999997</v>
      </c>
      <c r="Z141" s="32">
        <v>4866422</v>
      </c>
      <c r="AA141" s="32">
        <v>3958040</v>
      </c>
      <c r="AB141" s="32">
        <v>162342.38</v>
      </c>
      <c r="AC141" s="32">
        <v>7145668.4699999997</v>
      </c>
      <c r="AD141" s="32">
        <v>11299918.07</v>
      </c>
      <c r="AE141" s="32">
        <v>10661163.23</v>
      </c>
      <c r="AF141" s="32">
        <v>638754.84</v>
      </c>
      <c r="AG141" s="32">
        <v>2256911.02</v>
      </c>
      <c r="AH141" s="32">
        <v>36693000</v>
      </c>
      <c r="AI141" s="32">
        <v>7036297.96</v>
      </c>
      <c r="AJ141" s="32">
        <v>4876149</v>
      </c>
      <c r="AK141" s="32">
        <v>394112</v>
      </c>
      <c r="AL141" s="32">
        <v>57247015.920000002</v>
      </c>
      <c r="AM141" s="32">
        <v>162627.51</v>
      </c>
      <c r="AN141" s="32">
        <v>448404.18</v>
      </c>
      <c r="AO141" s="32">
        <v>30824081</v>
      </c>
      <c r="AP141" s="174">
        <v>517426811.63</v>
      </c>
      <c r="AQ141" s="32">
        <v>517138000</v>
      </c>
      <c r="AR141" s="32">
        <v>288811.63</v>
      </c>
      <c r="AS141" s="32">
        <v>62825794.530000001</v>
      </c>
      <c r="AT141" s="32">
        <v>4797780.95</v>
      </c>
      <c r="AU141" s="32">
        <v>1070749.06</v>
      </c>
      <c r="AV141" s="32">
        <v>4696639.2699999996</v>
      </c>
      <c r="AW141" s="32">
        <v>16017806.41</v>
      </c>
      <c r="AX141" s="32">
        <v>1555695</v>
      </c>
      <c r="AY141" s="32">
        <v>2250721</v>
      </c>
      <c r="AZ141" s="32">
        <v>30232801</v>
      </c>
      <c r="BA141" s="32">
        <v>2041927</v>
      </c>
      <c r="BB141" s="32">
        <v>1674051.32</v>
      </c>
      <c r="BC141" s="32">
        <v>5745010.0700000003</v>
      </c>
      <c r="BD141" s="32">
        <v>140633.60000000001</v>
      </c>
      <c r="BE141" s="174">
        <v>8208101.3300000001</v>
      </c>
      <c r="BF141" s="32">
        <v>7270366</v>
      </c>
      <c r="BG141" s="32">
        <v>937735.33</v>
      </c>
      <c r="BH141" s="32">
        <v>19645092.850000001</v>
      </c>
      <c r="BI141" s="32">
        <v>15514806</v>
      </c>
      <c r="BJ141" s="32">
        <v>4130286.85</v>
      </c>
      <c r="BK141" s="32">
        <v>-1932096.88</v>
      </c>
      <c r="BL141" s="32">
        <v>6046008.4900000002</v>
      </c>
      <c r="BM141" s="32">
        <v>5661892</v>
      </c>
      <c r="BN141" s="32">
        <v>1524189.31</v>
      </c>
      <c r="BO141" s="32">
        <v>17632286</v>
      </c>
      <c r="BP141" s="32">
        <v>2729793.81</v>
      </c>
      <c r="BQ141" s="32">
        <v>3170381</v>
      </c>
      <c r="BR141" s="32">
        <v>9292025.2799999993</v>
      </c>
      <c r="BS141" s="32">
        <v>1239976.79</v>
      </c>
      <c r="BT141" s="32">
        <v>5867019</v>
      </c>
      <c r="BU141" s="32">
        <v>940613.39</v>
      </c>
      <c r="BV141" s="32">
        <v>7773521.7000000002</v>
      </c>
      <c r="BW141" s="32">
        <v>2349636.2799999998</v>
      </c>
      <c r="BX141" s="32">
        <v>51571388.649999999</v>
      </c>
      <c r="BY141" s="32">
        <v>808800.94</v>
      </c>
      <c r="BZ141" s="32">
        <v>931836.4</v>
      </c>
      <c r="CA141" s="32">
        <v>770263.41</v>
      </c>
      <c r="CB141" s="32">
        <v>3529934.89</v>
      </c>
      <c r="CC141" s="32">
        <v>10381955</v>
      </c>
      <c r="CD141" s="32">
        <v>1574922.26</v>
      </c>
      <c r="CE141" s="32">
        <v>183048102</v>
      </c>
      <c r="CF141" s="32">
        <v>26768218</v>
      </c>
      <c r="CG141" s="32">
        <v>2436562.48</v>
      </c>
      <c r="CH141" s="32">
        <v>12584644</v>
      </c>
      <c r="CI141" s="32">
        <v>4593523.57</v>
      </c>
      <c r="CJ141" s="32">
        <v>656894.81999999995</v>
      </c>
      <c r="CK141" s="32">
        <v>737011.54</v>
      </c>
      <c r="CL141" s="32"/>
      <c r="CM141" s="32">
        <v>5800434.71</v>
      </c>
      <c r="CN141" s="32">
        <v>11729206</v>
      </c>
      <c r="CO141" s="32">
        <v>3526891.32</v>
      </c>
      <c r="CP141" s="15"/>
      <c r="CQ141" s="2"/>
      <c r="CR141" s="2"/>
      <c r="CS141" s="2"/>
    </row>
    <row r="142" spans="1:97" x14ac:dyDescent="0.2">
      <c r="A142" s="43" t="s">
        <v>94</v>
      </c>
      <c r="B142" s="43"/>
      <c r="C142" s="43"/>
      <c r="D142" s="32">
        <v>191145.29</v>
      </c>
      <c r="E142" s="32">
        <v>3917299</v>
      </c>
      <c r="F142" s="32">
        <v>2494482</v>
      </c>
      <c r="G142" s="32">
        <v>822008</v>
      </c>
      <c r="H142" s="32">
        <v>1421581</v>
      </c>
      <c r="I142" s="32">
        <v>3759120.23</v>
      </c>
      <c r="J142" s="32">
        <v>670788</v>
      </c>
      <c r="K142" s="32">
        <v>2804011</v>
      </c>
      <c r="L142" s="32">
        <v>1028077</v>
      </c>
      <c r="M142" s="32">
        <v>471625.79</v>
      </c>
      <c r="N142" s="32">
        <v>101480.98</v>
      </c>
      <c r="O142" s="32">
        <v>2148383</v>
      </c>
      <c r="P142" s="32">
        <v>103047.94</v>
      </c>
      <c r="Q142" s="32">
        <v>83133.539999999994</v>
      </c>
      <c r="R142" s="32">
        <v>31541.83</v>
      </c>
      <c r="S142" s="32">
        <v>234621.72</v>
      </c>
      <c r="T142" s="32">
        <v>5375660</v>
      </c>
      <c r="U142" s="32">
        <v>371627.88</v>
      </c>
      <c r="V142" s="32">
        <v>16383472</v>
      </c>
      <c r="W142" s="32">
        <v>837121.25</v>
      </c>
      <c r="X142" s="32">
        <v>271079.18</v>
      </c>
      <c r="Y142" s="32">
        <v>470632.92</v>
      </c>
      <c r="Z142" s="32">
        <v>1622890</v>
      </c>
      <c r="AA142" s="32">
        <v>1178166.72</v>
      </c>
      <c r="AB142" s="32">
        <v>38790.129999999997</v>
      </c>
      <c r="AC142" s="32">
        <v>1297044.19</v>
      </c>
      <c r="AD142" s="32">
        <v>3487033.46</v>
      </c>
      <c r="AE142" s="32">
        <v>3305082.87</v>
      </c>
      <c r="AF142" s="32">
        <v>181950.59</v>
      </c>
      <c r="AG142" s="32">
        <v>386722.85</v>
      </c>
      <c r="AH142" s="32">
        <v>16591000</v>
      </c>
      <c r="AI142" s="32">
        <v>1604057.01</v>
      </c>
      <c r="AJ142" s="32">
        <v>1014789</v>
      </c>
      <c r="AK142" s="32">
        <v>119063</v>
      </c>
      <c r="AL142" s="32">
        <v>9427257.2899999991</v>
      </c>
      <c r="AM142" s="32">
        <v>53072.25</v>
      </c>
      <c r="AN142" s="32">
        <v>98115.07</v>
      </c>
      <c r="AO142" s="32">
        <v>6894748</v>
      </c>
      <c r="AP142" s="174">
        <v>230474336.58000001</v>
      </c>
      <c r="AQ142" s="32">
        <v>230406000</v>
      </c>
      <c r="AR142" s="32">
        <v>68336.58</v>
      </c>
      <c r="AS142" s="32">
        <v>15269565.939999999</v>
      </c>
      <c r="AT142" s="32">
        <v>631319.18999999994</v>
      </c>
      <c r="AU142" s="32">
        <v>313627.24</v>
      </c>
      <c r="AV142" s="32">
        <v>1610171.65</v>
      </c>
      <c r="AW142" s="32">
        <v>4427243.3899999997</v>
      </c>
      <c r="AX142" s="32">
        <v>608481</v>
      </c>
      <c r="AY142" s="32">
        <v>943684</v>
      </c>
      <c r="AZ142" s="32">
        <v>7835986</v>
      </c>
      <c r="BA142" s="32">
        <v>307119</v>
      </c>
      <c r="BB142" s="32">
        <v>444720.79</v>
      </c>
      <c r="BC142" s="32">
        <v>1392217.38</v>
      </c>
      <c r="BD142" s="32">
        <v>0</v>
      </c>
      <c r="BE142" s="174">
        <v>2449258.2400000002</v>
      </c>
      <c r="BF142" s="32">
        <v>2329823</v>
      </c>
      <c r="BG142" s="32">
        <v>119435.24</v>
      </c>
      <c r="BH142" s="32">
        <v>6495767.29</v>
      </c>
      <c r="BI142" s="32">
        <v>5504087</v>
      </c>
      <c r="BJ142" s="32">
        <v>991680.29</v>
      </c>
      <c r="BK142" s="32">
        <v>-835998.43</v>
      </c>
      <c r="BL142" s="32">
        <v>1818428.33</v>
      </c>
      <c r="BM142" s="32">
        <v>1994607</v>
      </c>
      <c r="BN142" s="32">
        <v>332053.84000000003</v>
      </c>
      <c r="BO142" s="32">
        <v>4365313</v>
      </c>
      <c r="BP142" s="32">
        <v>641464.94999999995</v>
      </c>
      <c r="BQ142" s="32">
        <v>1279830</v>
      </c>
      <c r="BR142" s="32">
        <v>2884060.93</v>
      </c>
      <c r="BS142" s="32">
        <v>731058.55</v>
      </c>
      <c r="BT142" s="32">
        <v>2131331</v>
      </c>
      <c r="BU142" s="32">
        <v>330120.23</v>
      </c>
      <c r="BV142" s="32">
        <v>2133434.91</v>
      </c>
      <c r="BW142" s="32">
        <v>501282.65</v>
      </c>
      <c r="BX142" s="32">
        <v>16850586.800000001</v>
      </c>
      <c r="BY142" s="32">
        <v>243952.96</v>
      </c>
      <c r="BZ142" s="32">
        <v>221340.83</v>
      </c>
      <c r="CA142" s="32">
        <v>262702.84000000003</v>
      </c>
      <c r="CB142" s="32">
        <v>832862.03</v>
      </c>
      <c r="CC142" s="32">
        <v>2691768</v>
      </c>
      <c r="CD142" s="32">
        <v>397624.16</v>
      </c>
      <c r="CE142" s="32">
        <v>64332179</v>
      </c>
      <c r="CF142" s="32">
        <v>6661304</v>
      </c>
      <c r="CG142" s="32">
        <v>262385.28999999998</v>
      </c>
      <c r="CH142" s="32">
        <v>3861053</v>
      </c>
      <c r="CI142" s="32">
        <v>672289.71</v>
      </c>
      <c r="CJ142" s="32">
        <v>178016.38</v>
      </c>
      <c r="CK142" s="32">
        <v>263743.48</v>
      </c>
      <c r="CL142" s="32"/>
      <c r="CM142" s="32">
        <v>1305921</v>
      </c>
      <c r="CN142" s="32">
        <v>1685229</v>
      </c>
      <c r="CO142" s="32">
        <v>829042.24</v>
      </c>
      <c r="CP142" s="15"/>
      <c r="CQ142" s="2"/>
      <c r="CR142" s="2"/>
      <c r="CS142" s="2"/>
    </row>
    <row r="143" spans="1:97" x14ac:dyDescent="0.2">
      <c r="A143" s="43" t="s">
        <v>95</v>
      </c>
      <c r="B143" s="43"/>
      <c r="C143" s="43"/>
      <c r="D143" s="32">
        <v>20714.5</v>
      </c>
      <c r="E143" s="32">
        <v>6041605</v>
      </c>
      <c r="F143" s="32">
        <v>2859017</v>
      </c>
      <c r="G143" s="32">
        <v>1594885</v>
      </c>
      <c r="H143" s="32">
        <v>4744613</v>
      </c>
      <c r="I143" s="32">
        <v>6655274.3399999999</v>
      </c>
      <c r="J143" s="32">
        <v>329219</v>
      </c>
      <c r="K143" s="32">
        <v>6785709</v>
      </c>
      <c r="L143" s="32">
        <v>2101995</v>
      </c>
      <c r="M143" s="32">
        <v>409823.31</v>
      </c>
      <c r="N143" s="32">
        <v>47341.96</v>
      </c>
      <c r="O143" s="32">
        <v>2498000</v>
      </c>
      <c r="P143" s="32">
        <v>111228.48</v>
      </c>
      <c r="Q143" s="32">
        <v>66692.320000000007</v>
      </c>
      <c r="R143" s="32">
        <v>0</v>
      </c>
      <c r="S143" s="32">
        <v>1306761.1399999999</v>
      </c>
      <c r="T143" s="32">
        <v>11419434</v>
      </c>
      <c r="U143" s="32">
        <v>641904.82999999996</v>
      </c>
      <c r="V143" s="32">
        <v>45979079</v>
      </c>
      <c r="W143" s="32">
        <v>1810697.25</v>
      </c>
      <c r="X143" s="32">
        <v>50392.67</v>
      </c>
      <c r="Y143" s="32">
        <v>1651277</v>
      </c>
      <c r="Z143" s="32">
        <v>1998883</v>
      </c>
      <c r="AA143" s="32">
        <v>1802207.79</v>
      </c>
      <c r="AB143" s="32">
        <v>25736.16</v>
      </c>
      <c r="AC143" s="32">
        <v>249876.23</v>
      </c>
      <c r="AD143" s="32">
        <v>4877581.78</v>
      </c>
      <c r="AE143" s="32">
        <v>4877581.78</v>
      </c>
      <c r="AF143" s="32">
        <v>0</v>
      </c>
      <c r="AG143" s="32">
        <v>457709.5</v>
      </c>
      <c r="AH143" s="32">
        <v>60115000</v>
      </c>
      <c r="AI143" s="32">
        <v>1825771.63</v>
      </c>
      <c r="AJ143" s="32">
        <v>2568916</v>
      </c>
      <c r="AK143" s="32">
        <v>203628</v>
      </c>
      <c r="AL143" s="32">
        <v>10915060.970000001</v>
      </c>
      <c r="AM143" s="32">
        <v>10912.97</v>
      </c>
      <c r="AN143" s="32">
        <v>65199.47</v>
      </c>
      <c r="AO143" s="32">
        <v>17311106</v>
      </c>
      <c r="AP143" s="174">
        <v>66520</v>
      </c>
      <c r="AQ143" s="32">
        <v>0</v>
      </c>
      <c r="AR143" s="32">
        <v>66520</v>
      </c>
      <c r="AS143" s="32">
        <v>35121637.880000003</v>
      </c>
      <c r="AT143" s="32">
        <v>603442.31000000006</v>
      </c>
      <c r="AU143" s="32">
        <v>338739.69</v>
      </c>
      <c r="AV143" s="32">
        <v>2030641.69</v>
      </c>
      <c r="AW143" s="32">
        <v>10306840.699999999</v>
      </c>
      <c r="AX143" s="32">
        <v>1053996</v>
      </c>
      <c r="AY143" s="32">
        <v>997596</v>
      </c>
      <c r="AZ143" s="32">
        <v>8562787</v>
      </c>
      <c r="BA143" s="32">
        <v>413001</v>
      </c>
      <c r="BB143" s="32">
        <v>642747.68999999994</v>
      </c>
      <c r="BC143" s="32">
        <v>1979793.78</v>
      </c>
      <c r="BD143" s="32">
        <v>0</v>
      </c>
      <c r="BE143" s="174">
        <v>4848017.17</v>
      </c>
      <c r="BF143" s="32">
        <v>4783899</v>
      </c>
      <c r="BG143" s="32">
        <v>64118.17</v>
      </c>
      <c r="BH143" s="32">
        <v>31120678.41</v>
      </c>
      <c r="BI143" s="32">
        <v>28352599</v>
      </c>
      <c r="BJ143" s="32">
        <v>2768079.41</v>
      </c>
      <c r="BK143" s="32">
        <v>-1237801.6599999999</v>
      </c>
      <c r="BL143" s="32">
        <v>1467388.72</v>
      </c>
      <c r="BM143" s="32">
        <v>2439230</v>
      </c>
      <c r="BN143" s="32">
        <v>506305.03</v>
      </c>
      <c r="BO143" s="32">
        <v>6240873</v>
      </c>
      <c r="BP143" s="32">
        <v>645199.99</v>
      </c>
      <c r="BQ143" s="32">
        <v>1830310</v>
      </c>
      <c r="BR143" s="32">
        <v>4413937.55</v>
      </c>
      <c r="BS143" s="32">
        <v>783140.53</v>
      </c>
      <c r="BT143" s="32">
        <v>2881348</v>
      </c>
      <c r="BU143" s="32">
        <v>422650.05</v>
      </c>
      <c r="BV143" s="32">
        <v>2573274.7000000002</v>
      </c>
      <c r="BW143" s="32">
        <v>1114818.51</v>
      </c>
      <c r="BX143" s="32">
        <v>33301496.579999998</v>
      </c>
      <c r="BY143" s="32">
        <v>329554.94</v>
      </c>
      <c r="BZ143" s="32">
        <v>332948.94</v>
      </c>
      <c r="CA143" s="32">
        <v>297531.45</v>
      </c>
      <c r="CB143" s="32">
        <v>1194532.28</v>
      </c>
      <c r="CC143" s="32">
        <v>2639991</v>
      </c>
      <c r="CD143" s="32">
        <v>211680.21</v>
      </c>
      <c r="CE143" s="32">
        <v>190400389</v>
      </c>
      <c r="CF143" s="32">
        <v>8183587</v>
      </c>
      <c r="CG143" s="32">
        <v>242790.98</v>
      </c>
      <c r="CH143" s="32">
        <v>6937455</v>
      </c>
      <c r="CI143" s="32">
        <v>714538.05</v>
      </c>
      <c r="CJ143" s="32">
        <v>395113.4</v>
      </c>
      <c r="CK143" s="32">
        <v>446465.99</v>
      </c>
      <c r="CL143" s="32"/>
      <c r="CM143" s="32">
        <v>1917950.4</v>
      </c>
      <c r="CN143" s="32">
        <v>3862890</v>
      </c>
      <c r="CO143" s="32">
        <v>1397939.35</v>
      </c>
      <c r="CP143" s="15"/>
      <c r="CQ143" s="2"/>
      <c r="CR143" s="2"/>
      <c r="CS143" s="2"/>
    </row>
    <row r="144" spans="1:97" x14ac:dyDescent="0.2">
      <c r="A144" s="43" t="s">
        <v>96</v>
      </c>
      <c r="B144" s="43"/>
      <c r="C144" s="43"/>
      <c r="D144" s="32">
        <v>31770.79</v>
      </c>
      <c r="E144" s="32">
        <v>0</v>
      </c>
      <c r="F144" s="32">
        <v>1305339</v>
      </c>
      <c r="G144" s="32">
        <v>40609</v>
      </c>
      <c r="H144" s="32">
        <v>0</v>
      </c>
      <c r="I144" s="32">
        <v>0</v>
      </c>
      <c r="J144" s="32">
        <v>437482</v>
      </c>
      <c r="K144" s="32">
        <v>720417</v>
      </c>
      <c r="L144" s="32">
        <v>0</v>
      </c>
      <c r="M144" s="32">
        <v>0</v>
      </c>
      <c r="N144" s="32">
        <v>0</v>
      </c>
      <c r="O144" s="32">
        <v>554737</v>
      </c>
      <c r="P144" s="32">
        <v>0</v>
      </c>
      <c r="Q144" s="32">
        <v>0</v>
      </c>
      <c r="R144" s="32">
        <v>0</v>
      </c>
      <c r="S144" s="32">
        <v>0</v>
      </c>
      <c r="T144" s="32">
        <v>4906708</v>
      </c>
      <c r="U144" s="32">
        <v>0</v>
      </c>
      <c r="V144" s="32">
        <v>5314545</v>
      </c>
      <c r="W144" s="32">
        <v>368282.28</v>
      </c>
      <c r="X144" s="32">
        <v>0</v>
      </c>
      <c r="Y144" s="32">
        <v>0</v>
      </c>
      <c r="Z144" s="32">
        <v>223383</v>
      </c>
      <c r="AA144" s="32">
        <v>0</v>
      </c>
      <c r="AB144" s="32">
        <v>0</v>
      </c>
      <c r="AC144" s="32">
        <v>570946.99</v>
      </c>
      <c r="AD144" s="32">
        <v>0</v>
      </c>
      <c r="AE144" s="32">
        <v>0</v>
      </c>
      <c r="AF144" s="32">
        <v>0</v>
      </c>
      <c r="AG144" s="32">
        <v>0</v>
      </c>
      <c r="AH144" s="32">
        <v>17678000</v>
      </c>
      <c r="AI144" s="32">
        <v>0</v>
      </c>
      <c r="AJ144" s="32">
        <v>0</v>
      </c>
      <c r="AK144" s="32">
        <v>0</v>
      </c>
      <c r="AL144" s="32">
        <v>1657479.17</v>
      </c>
      <c r="AM144" s="32">
        <v>0</v>
      </c>
      <c r="AN144" s="32">
        <v>106976.85</v>
      </c>
      <c r="AO144" s="32">
        <v>1550330</v>
      </c>
      <c r="AP144" s="174">
        <v>8658000</v>
      </c>
      <c r="AQ144" s="32">
        <v>8658000</v>
      </c>
      <c r="AR144" s="32">
        <v>0</v>
      </c>
      <c r="AS144" s="32">
        <v>3161119.86</v>
      </c>
      <c r="AT144" s="32">
        <v>0</v>
      </c>
      <c r="AU144" s="32">
        <v>0</v>
      </c>
      <c r="AV144" s="32">
        <v>324953.82</v>
      </c>
      <c r="AW144" s="32">
        <v>978700.21</v>
      </c>
      <c r="AX144" s="32">
        <v>0</v>
      </c>
      <c r="AY144" s="32">
        <v>0</v>
      </c>
      <c r="AZ144" s="32">
        <v>712154</v>
      </c>
      <c r="BA144" s="32">
        <v>6384</v>
      </c>
      <c r="BB144" s="32">
        <v>0</v>
      </c>
      <c r="BC144" s="32">
        <v>467065.82</v>
      </c>
      <c r="BD144" s="32">
        <v>0</v>
      </c>
      <c r="BE144" s="174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764712</v>
      </c>
      <c r="BP144" s="32">
        <v>0</v>
      </c>
      <c r="BQ144" s="32">
        <v>0</v>
      </c>
      <c r="BR144" s="32">
        <v>667440.65</v>
      </c>
      <c r="BS144" s="32">
        <v>0</v>
      </c>
      <c r="BT144" s="32">
        <v>0</v>
      </c>
      <c r="BU144" s="32">
        <v>0</v>
      </c>
      <c r="BV144" s="32">
        <v>102596.28</v>
      </c>
      <c r="BW144" s="32">
        <v>0</v>
      </c>
      <c r="BX144" s="32">
        <v>703030.59</v>
      </c>
      <c r="BY144" s="32">
        <v>0</v>
      </c>
      <c r="BZ144" s="32">
        <v>0</v>
      </c>
      <c r="CA144" s="32">
        <v>0</v>
      </c>
      <c r="CB144" s="32">
        <v>15271.78</v>
      </c>
      <c r="CC144" s="32">
        <v>0</v>
      </c>
      <c r="CD144" s="32">
        <v>26297.77</v>
      </c>
      <c r="CE144" s="32">
        <v>19213862</v>
      </c>
      <c r="CF144" s="32">
        <v>672823</v>
      </c>
      <c r="CG144" s="32">
        <v>0</v>
      </c>
      <c r="CH144" s="32">
        <v>0</v>
      </c>
      <c r="CI144" s="32">
        <v>524970.11</v>
      </c>
      <c r="CJ144" s="32">
        <v>0</v>
      </c>
      <c r="CK144" s="32">
        <v>250791.59</v>
      </c>
      <c r="CL144" s="32"/>
      <c r="CM144" s="32">
        <v>0</v>
      </c>
      <c r="CN144" s="32">
        <v>0</v>
      </c>
      <c r="CO144" s="32">
        <v>269199.59000000003</v>
      </c>
      <c r="CP144" s="15"/>
      <c r="CQ144" s="2"/>
      <c r="CR144" s="2"/>
      <c r="CS144" s="2"/>
    </row>
    <row r="145" spans="1:97" x14ac:dyDescent="0.2">
      <c r="A145" s="43" t="s">
        <v>97</v>
      </c>
      <c r="B145" s="43"/>
      <c r="C145" s="43"/>
      <c r="D145" s="32">
        <v>19308.88</v>
      </c>
      <c r="E145" s="32">
        <v>91219</v>
      </c>
      <c r="F145" s="32">
        <v>228785</v>
      </c>
      <c r="G145" s="32">
        <v>47093</v>
      </c>
      <c r="H145" s="32">
        <v>60613</v>
      </c>
      <c r="I145" s="32">
        <v>39978.9</v>
      </c>
      <c r="J145" s="32">
        <v>30399</v>
      </c>
      <c r="K145" s="32">
        <v>82730</v>
      </c>
      <c r="L145" s="32">
        <v>43785</v>
      </c>
      <c r="M145" s="32">
        <v>10214.17</v>
      </c>
      <c r="N145" s="32">
        <v>5867.89</v>
      </c>
      <c r="O145" s="32">
        <v>159012</v>
      </c>
      <c r="P145" s="32">
        <v>2068.91</v>
      </c>
      <c r="Q145" s="32">
        <v>6564.08</v>
      </c>
      <c r="R145" s="32">
        <v>562.95000000000005</v>
      </c>
      <c r="S145" s="32">
        <v>0</v>
      </c>
      <c r="T145" s="32">
        <v>538650</v>
      </c>
      <c r="U145" s="32">
        <v>16298.89</v>
      </c>
      <c r="V145" s="32">
        <v>519356</v>
      </c>
      <c r="W145" s="32">
        <v>38727.379999999997</v>
      </c>
      <c r="X145" s="32">
        <v>7582.58</v>
      </c>
      <c r="Y145" s="32">
        <v>96330.17</v>
      </c>
      <c r="Z145" s="32">
        <v>67836</v>
      </c>
      <c r="AA145" s="32">
        <v>87037.46</v>
      </c>
      <c r="AB145" s="32">
        <v>2954.3</v>
      </c>
      <c r="AC145" s="32">
        <v>14558.61</v>
      </c>
      <c r="AD145" s="32">
        <v>45541.74</v>
      </c>
      <c r="AE145" s="32">
        <v>39688.800000000003</v>
      </c>
      <c r="AF145" s="32">
        <v>5852.94</v>
      </c>
      <c r="AG145" s="32">
        <v>33270.43</v>
      </c>
      <c r="AH145" s="32">
        <v>377000</v>
      </c>
      <c r="AI145" s="32">
        <v>75492.94</v>
      </c>
      <c r="AJ145" s="32">
        <v>53383</v>
      </c>
      <c r="AK145" s="32">
        <v>12105</v>
      </c>
      <c r="AL145" s="32">
        <v>343772.71</v>
      </c>
      <c r="AM145" s="32">
        <v>9735.09</v>
      </c>
      <c r="AN145" s="32">
        <v>9106.65</v>
      </c>
      <c r="AO145" s="32">
        <v>157118</v>
      </c>
      <c r="AP145" s="174">
        <v>4531303.28</v>
      </c>
      <c r="AQ145" s="32">
        <v>4525000</v>
      </c>
      <c r="AR145" s="32">
        <v>6303.28</v>
      </c>
      <c r="AS145" s="32">
        <v>389436.13</v>
      </c>
      <c r="AT145" s="32">
        <v>35477.050000000003</v>
      </c>
      <c r="AU145" s="32">
        <v>29685.34</v>
      </c>
      <c r="AV145" s="32">
        <v>42645.88</v>
      </c>
      <c r="AW145" s="32">
        <v>388831.71</v>
      </c>
      <c r="AX145" s="32">
        <v>9205</v>
      </c>
      <c r="AY145" s="32">
        <v>43146</v>
      </c>
      <c r="AZ145" s="32">
        <v>171069</v>
      </c>
      <c r="BA145" s="32">
        <v>21413</v>
      </c>
      <c r="BB145" s="32">
        <v>24245.79</v>
      </c>
      <c r="BC145" s="32">
        <v>19490.759999999998</v>
      </c>
      <c r="BD145" s="32">
        <v>0</v>
      </c>
      <c r="BE145" s="174">
        <v>61977.88</v>
      </c>
      <c r="BF145" s="32">
        <v>53005</v>
      </c>
      <c r="BG145" s="32">
        <v>8972.8799999999992</v>
      </c>
      <c r="BH145" s="32">
        <v>434768.39</v>
      </c>
      <c r="BI145" s="32">
        <v>414686</v>
      </c>
      <c r="BJ145" s="32">
        <v>20082.39</v>
      </c>
      <c r="BK145" s="32">
        <v>-36083.599999999999</v>
      </c>
      <c r="BL145" s="32">
        <v>54196.31</v>
      </c>
      <c r="BM145" s="32">
        <v>65378</v>
      </c>
      <c r="BN145" s="32">
        <v>34554.6</v>
      </c>
      <c r="BO145" s="32">
        <v>166006</v>
      </c>
      <c r="BP145" s="32">
        <v>2444.23</v>
      </c>
      <c r="BQ145" s="32">
        <v>86778</v>
      </c>
      <c r="BR145" s="32">
        <v>282022.94</v>
      </c>
      <c r="BS145" s="32">
        <v>44187.49</v>
      </c>
      <c r="BT145" s="32">
        <v>108766</v>
      </c>
      <c r="BU145" s="32">
        <v>15021.18</v>
      </c>
      <c r="BV145" s="32">
        <v>129895.7</v>
      </c>
      <c r="BW145" s="32">
        <v>34891.68</v>
      </c>
      <c r="BX145" s="32">
        <v>22289.13</v>
      </c>
      <c r="BY145" s="32">
        <v>18052.22</v>
      </c>
      <c r="BZ145" s="32">
        <v>44457.81</v>
      </c>
      <c r="CA145" s="32">
        <v>8397.07</v>
      </c>
      <c r="CB145" s="32">
        <v>16384.09</v>
      </c>
      <c r="CC145" s="32">
        <v>108502</v>
      </c>
      <c r="CD145" s="32">
        <v>29299.63</v>
      </c>
      <c r="CE145" s="32">
        <v>1796790</v>
      </c>
      <c r="CF145" s="32">
        <v>341825</v>
      </c>
      <c r="CG145" s="32">
        <v>8598.11</v>
      </c>
      <c r="CH145" s="32">
        <v>185537</v>
      </c>
      <c r="CI145" s="32">
        <v>21735.47</v>
      </c>
      <c r="CJ145" s="32">
        <v>8866.64</v>
      </c>
      <c r="CK145" s="32">
        <v>22383.360000000001</v>
      </c>
      <c r="CL145" s="32"/>
      <c r="CM145" s="32">
        <v>188610.51</v>
      </c>
      <c r="CN145" s="32">
        <v>230335</v>
      </c>
      <c r="CO145" s="32">
        <v>61599.5</v>
      </c>
      <c r="CP145" s="15"/>
      <c r="CQ145" s="2"/>
      <c r="CR145" s="2"/>
      <c r="CS145" s="2"/>
    </row>
    <row r="146" spans="1:97" x14ac:dyDescent="0.2">
      <c r="A146" s="43" t="s">
        <v>98</v>
      </c>
      <c r="B146" s="43"/>
      <c r="C146" s="43"/>
      <c r="D146" s="32">
        <v>72.44</v>
      </c>
      <c r="E146" s="32">
        <v>0</v>
      </c>
      <c r="F146" s="32">
        <v>19366</v>
      </c>
      <c r="G146" s="32">
        <v>10997</v>
      </c>
      <c r="H146" s="32">
        <v>8590</v>
      </c>
      <c r="I146" s="32">
        <v>0</v>
      </c>
      <c r="J146" s="32">
        <v>0</v>
      </c>
      <c r="K146" s="32">
        <v>0</v>
      </c>
      <c r="L146" s="32">
        <v>17993</v>
      </c>
      <c r="M146" s="32">
        <v>461.81</v>
      </c>
      <c r="N146" s="32">
        <v>566.63</v>
      </c>
      <c r="O146" s="32">
        <v>19026</v>
      </c>
      <c r="P146" s="32">
        <v>321.48</v>
      </c>
      <c r="Q146" s="32">
        <v>0</v>
      </c>
      <c r="R146" s="32">
        <v>0</v>
      </c>
      <c r="S146" s="32">
        <v>0</v>
      </c>
      <c r="T146" s="32">
        <v>60499</v>
      </c>
      <c r="U146" s="32">
        <v>2130.0100000000002</v>
      </c>
      <c r="V146" s="32">
        <v>0</v>
      </c>
      <c r="W146" s="32">
        <v>4018.46</v>
      </c>
      <c r="X146" s="32">
        <v>708.65</v>
      </c>
      <c r="Y146" s="32">
        <v>4671.8100000000004</v>
      </c>
      <c r="Z146" s="32">
        <v>3298</v>
      </c>
      <c r="AA146" s="32">
        <v>0</v>
      </c>
      <c r="AB146" s="32">
        <v>0</v>
      </c>
      <c r="AC146" s="32">
        <v>0</v>
      </c>
      <c r="AD146" s="32">
        <v>7761.13</v>
      </c>
      <c r="AE146" s="32">
        <v>6698</v>
      </c>
      <c r="AF146" s="32">
        <v>1063.1300000000001</v>
      </c>
      <c r="AG146" s="32">
        <v>0</v>
      </c>
      <c r="AH146" s="32">
        <v>29000</v>
      </c>
      <c r="AI146" s="32">
        <v>20659.939999999999</v>
      </c>
      <c r="AJ146" s="32">
        <v>8516609</v>
      </c>
      <c r="AK146" s="32">
        <v>2404</v>
      </c>
      <c r="AL146" s="32">
        <v>18193.47</v>
      </c>
      <c r="AM146" s="32">
        <v>0</v>
      </c>
      <c r="AN146" s="32">
        <v>1503.35</v>
      </c>
      <c r="AO146" s="32">
        <v>0</v>
      </c>
      <c r="AP146" s="174">
        <v>932000</v>
      </c>
      <c r="AQ146" s="32">
        <v>932000</v>
      </c>
      <c r="AR146" s="32">
        <v>0</v>
      </c>
      <c r="AS146" s="32">
        <v>3417.56</v>
      </c>
      <c r="AT146" s="32">
        <v>4807.5600000000004</v>
      </c>
      <c r="AU146" s="32">
        <v>0</v>
      </c>
      <c r="AV146" s="32">
        <v>0</v>
      </c>
      <c r="AW146" s="32">
        <v>0</v>
      </c>
      <c r="AX146" s="32">
        <v>1387</v>
      </c>
      <c r="AY146" s="32">
        <v>1370</v>
      </c>
      <c r="AZ146" s="32">
        <v>7916</v>
      </c>
      <c r="BA146" s="32">
        <v>593</v>
      </c>
      <c r="BB146" s="32">
        <v>728.81</v>
      </c>
      <c r="BC146" s="32">
        <v>4032.69</v>
      </c>
      <c r="BD146" s="32">
        <v>0</v>
      </c>
      <c r="BE146" s="174">
        <v>12025.38</v>
      </c>
      <c r="BF146" s="32">
        <v>11669</v>
      </c>
      <c r="BG146" s="32">
        <v>356.38</v>
      </c>
      <c r="BH146" s="32">
        <v>7347.94</v>
      </c>
      <c r="BI146" s="32">
        <v>2582</v>
      </c>
      <c r="BJ146" s="32">
        <v>4765.9399999999996</v>
      </c>
      <c r="BK146" s="32">
        <v>-3751.8</v>
      </c>
      <c r="BL146" s="32">
        <v>9569.4699999999993</v>
      </c>
      <c r="BM146" s="32">
        <v>28912</v>
      </c>
      <c r="BN146" s="32">
        <v>24.24</v>
      </c>
      <c r="BO146" s="32">
        <v>12258</v>
      </c>
      <c r="BP146" s="32">
        <v>1524.75</v>
      </c>
      <c r="BQ146" s="32">
        <v>20012</v>
      </c>
      <c r="BR146" s="32">
        <v>0</v>
      </c>
      <c r="BS146" s="32">
        <v>8677.4599999999991</v>
      </c>
      <c r="BT146" s="32">
        <v>13268</v>
      </c>
      <c r="BU146" s="32">
        <v>376.77</v>
      </c>
      <c r="BV146" s="32">
        <v>16738.900000000001</v>
      </c>
      <c r="BW146" s="32">
        <v>1158.01</v>
      </c>
      <c r="BX146" s="32">
        <v>727794.81</v>
      </c>
      <c r="BY146" s="32">
        <v>0</v>
      </c>
      <c r="BZ146" s="32">
        <v>1970.91</v>
      </c>
      <c r="CA146" s="32">
        <v>0</v>
      </c>
      <c r="CB146" s="32">
        <v>7104.9</v>
      </c>
      <c r="CC146" s="32">
        <v>819</v>
      </c>
      <c r="CD146" s="32">
        <v>14123.31</v>
      </c>
      <c r="CE146" s="32">
        <v>0</v>
      </c>
      <c r="CF146" s="32">
        <v>10673</v>
      </c>
      <c r="CG146" s="32">
        <v>0</v>
      </c>
      <c r="CH146" s="32">
        <v>0</v>
      </c>
      <c r="CI146" s="32">
        <v>4827.51</v>
      </c>
      <c r="CJ146" s="32">
        <v>711.96</v>
      </c>
      <c r="CK146" s="32">
        <v>1216.32</v>
      </c>
      <c r="CL146" s="32"/>
      <c r="CM146" s="32">
        <v>381.38</v>
      </c>
      <c r="CN146" s="32">
        <v>1516</v>
      </c>
      <c r="CO146" s="32">
        <v>0</v>
      </c>
      <c r="CP146" s="15"/>
      <c r="CQ146" s="2"/>
      <c r="CR146" s="2"/>
      <c r="CS146" s="2"/>
    </row>
    <row r="147" spans="1:97" x14ac:dyDescent="0.2">
      <c r="A147" s="52" t="s">
        <v>192</v>
      </c>
      <c r="B147" s="52"/>
      <c r="C147" s="5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174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15"/>
      <c r="CQ147" s="2"/>
      <c r="CR147" s="2"/>
      <c r="CS147" s="2"/>
    </row>
    <row r="148" spans="1:97" x14ac:dyDescent="0.2">
      <c r="A148" s="43" t="s">
        <v>177</v>
      </c>
      <c r="B148" s="43"/>
      <c r="C148" s="43"/>
      <c r="D148" s="32">
        <v>380</v>
      </c>
      <c r="E148" s="32">
        <v>374</v>
      </c>
      <c r="F148" s="32">
        <v>201</v>
      </c>
      <c r="G148" s="32">
        <v>257</v>
      </c>
      <c r="H148" s="32">
        <v>74</v>
      </c>
      <c r="I148" s="32">
        <v>188</v>
      </c>
      <c r="J148" s="32">
        <v>57</v>
      </c>
      <c r="K148" s="32">
        <v>303</v>
      </c>
      <c r="L148" s="32">
        <v>168</v>
      </c>
      <c r="M148" s="32">
        <v>10</v>
      </c>
      <c r="N148" s="32">
        <v>2</v>
      </c>
      <c r="O148" s="32">
        <v>70</v>
      </c>
      <c r="P148" s="32">
        <v>4</v>
      </c>
      <c r="Q148" s="32">
        <v>5</v>
      </c>
      <c r="R148" s="32">
        <v>2</v>
      </c>
      <c r="S148" s="32">
        <v>22</v>
      </c>
      <c r="T148" s="32">
        <v>120</v>
      </c>
      <c r="U148" s="32">
        <v>66</v>
      </c>
      <c r="V148" s="32">
        <v>287</v>
      </c>
      <c r="W148" s="32">
        <v>46</v>
      </c>
      <c r="X148" s="32">
        <v>99</v>
      </c>
      <c r="Y148" s="32">
        <v>104</v>
      </c>
      <c r="Z148" s="32">
        <v>44</v>
      </c>
      <c r="AA148" s="32">
        <v>26</v>
      </c>
      <c r="AB148" s="32">
        <v>1</v>
      </c>
      <c r="AC148" s="32">
        <v>14200</v>
      </c>
      <c r="AD148" s="32">
        <v>9</v>
      </c>
      <c r="AE148" s="32">
        <v>0</v>
      </c>
      <c r="AF148" s="32">
        <v>9</v>
      </c>
      <c r="AG148" s="32">
        <v>67</v>
      </c>
      <c r="AH148" s="32">
        <v>93</v>
      </c>
      <c r="AI148" s="32">
        <v>1252</v>
      </c>
      <c r="AJ148" s="32">
        <v>281</v>
      </c>
      <c r="AK148" s="32">
        <v>93</v>
      </c>
      <c r="AL148" s="32">
        <v>426</v>
      </c>
      <c r="AM148" s="32">
        <v>9</v>
      </c>
      <c r="AN148" s="32">
        <v>8</v>
      </c>
      <c r="AO148" s="32">
        <v>269</v>
      </c>
      <c r="AP148" s="174">
        <v>650006</v>
      </c>
      <c r="AQ148" s="32">
        <v>650000</v>
      </c>
      <c r="AR148" s="32">
        <v>6</v>
      </c>
      <c r="AS148" s="32">
        <v>1104</v>
      </c>
      <c r="AT148" s="32">
        <v>292</v>
      </c>
      <c r="AU148" s="32">
        <v>24</v>
      </c>
      <c r="AV148" s="32">
        <v>32</v>
      </c>
      <c r="AW148" s="32">
        <v>404</v>
      </c>
      <c r="AX148" s="32">
        <v>27</v>
      </c>
      <c r="AY148" s="32">
        <v>144</v>
      </c>
      <c r="AZ148" s="32">
        <v>421</v>
      </c>
      <c r="BA148" s="32">
        <v>21</v>
      </c>
      <c r="BB148" s="32">
        <v>20</v>
      </c>
      <c r="BC148" s="32">
        <v>370</v>
      </c>
      <c r="BD148" s="32">
        <v>4</v>
      </c>
      <c r="BE148" s="174">
        <v>88</v>
      </c>
      <c r="BF148" s="32">
        <v>41</v>
      </c>
      <c r="BG148" s="32">
        <v>47</v>
      </c>
      <c r="BH148" s="32">
        <v>779</v>
      </c>
      <c r="BI148" s="32">
        <v>212</v>
      </c>
      <c r="BJ148" s="32">
        <v>567</v>
      </c>
      <c r="BK148" s="32">
        <v>125</v>
      </c>
      <c r="BL148" s="32">
        <v>693</v>
      </c>
      <c r="BM148" s="32">
        <v>330</v>
      </c>
      <c r="BN148" s="32">
        <v>28</v>
      </c>
      <c r="BO148" s="32">
        <v>143</v>
      </c>
      <c r="BP148" s="32">
        <v>16</v>
      </c>
      <c r="BQ148" s="32">
        <v>27</v>
      </c>
      <c r="BR148" s="32">
        <v>149</v>
      </c>
      <c r="BS148" s="32">
        <v>35</v>
      </c>
      <c r="BT148" s="32">
        <v>342</v>
      </c>
      <c r="BU148" s="32">
        <v>15</v>
      </c>
      <c r="BV148" s="32">
        <v>64</v>
      </c>
      <c r="BW148" s="32">
        <v>122</v>
      </c>
      <c r="BX148" s="32">
        <v>635</v>
      </c>
      <c r="BY148" s="32">
        <v>13</v>
      </c>
      <c r="BZ148" s="32">
        <v>18</v>
      </c>
      <c r="CA148" s="32">
        <v>536</v>
      </c>
      <c r="CB148" s="32">
        <v>33</v>
      </c>
      <c r="CC148" s="32">
        <v>381</v>
      </c>
      <c r="CD148" s="32">
        <v>9</v>
      </c>
      <c r="CE148" s="32">
        <v>630</v>
      </c>
      <c r="CF148" s="32">
        <v>639</v>
      </c>
      <c r="CG148" s="32">
        <v>61</v>
      </c>
      <c r="CH148" s="32">
        <v>672</v>
      </c>
      <c r="CI148" s="32">
        <v>81</v>
      </c>
      <c r="CJ148" s="32">
        <v>14</v>
      </c>
      <c r="CK148" s="32">
        <v>8</v>
      </c>
      <c r="CL148" s="32"/>
      <c r="CM148" s="32">
        <v>49</v>
      </c>
      <c r="CN148" s="32">
        <v>147</v>
      </c>
      <c r="CO148" s="32">
        <v>31</v>
      </c>
      <c r="CP148" s="15"/>
      <c r="CQ148" s="2"/>
      <c r="CR148" s="2"/>
      <c r="CS148" s="2"/>
    </row>
    <row r="149" spans="1:97" x14ac:dyDescent="0.2">
      <c r="A149" s="43" t="s">
        <v>179</v>
      </c>
      <c r="B149" s="43"/>
      <c r="C149" s="43"/>
      <c r="D149" s="32">
        <v>380</v>
      </c>
      <c r="E149" s="32">
        <v>363</v>
      </c>
      <c r="F149" s="32">
        <v>54</v>
      </c>
      <c r="G149" s="32">
        <v>17</v>
      </c>
      <c r="H149" s="32">
        <v>74</v>
      </c>
      <c r="I149" s="32">
        <v>98</v>
      </c>
      <c r="J149" s="32">
        <v>57</v>
      </c>
      <c r="K149" s="32">
        <v>90</v>
      </c>
      <c r="L149" s="32">
        <v>35</v>
      </c>
      <c r="M149" s="32">
        <v>10</v>
      </c>
      <c r="N149" s="32">
        <v>2</v>
      </c>
      <c r="O149" s="32">
        <v>70</v>
      </c>
      <c r="P149" s="32">
        <v>4</v>
      </c>
      <c r="Q149" s="32">
        <v>5</v>
      </c>
      <c r="R149" s="32">
        <v>2</v>
      </c>
      <c r="S149" s="32">
        <v>22</v>
      </c>
      <c r="T149" s="32">
        <v>120</v>
      </c>
      <c r="U149" s="32">
        <v>18</v>
      </c>
      <c r="V149" s="32">
        <v>287</v>
      </c>
      <c r="W149" s="32">
        <v>46</v>
      </c>
      <c r="X149" s="32">
        <v>26</v>
      </c>
      <c r="Y149" s="32">
        <v>66</v>
      </c>
      <c r="Z149" s="32">
        <v>44</v>
      </c>
      <c r="AA149" s="32">
        <v>26</v>
      </c>
      <c r="AB149" s="32">
        <v>1</v>
      </c>
      <c r="AC149" s="32">
        <v>3</v>
      </c>
      <c r="AD149" s="32">
        <v>9</v>
      </c>
      <c r="AE149" s="32">
        <v>0</v>
      </c>
      <c r="AF149" s="32">
        <v>9</v>
      </c>
      <c r="AG149" s="32">
        <v>22</v>
      </c>
      <c r="AH149" s="32">
        <v>93</v>
      </c>
      <c r="AI149" s="32">
        <v>36</v>
      </c>
      <c r="AJ149" s="32">
        <v>25</v>
      </c>
      <c r="AK149" s="32">
        <v>93</v>
      </c>
      <c r="AL149" s="32">
        <v>338</v>
      </c>
      <c r="AM149" s="32">
        <v>9</v>
      </c>
      <c r="AN149" s="32">
        <v>8</v>
      </c>
      <c r="AO149" s="32">
        <v>269</v>
      </c>
      <c r="AP149" s="174">
        <v>6</v>
      </c>
      <c r="AQ149" s="32">
        <v>0</v>
      </c>
      <c r="AR149" s="32">
        <v>6</v>
      </c>
      <c r="AS149" s="32">
        <v>454</v>
      </c>
      <c r="AT149" s="32">
        <v>60</v>
      </c>
      <c r="AU149" s="32">
        <v>24</v>
      </c>
      <c r="AV149" s="32">
        <v>32</v>
      </c>
      <c r="AW149" s="32">
        <v>124</v>
      </c>
      <c r="AX149" s="32">
        <v>27</v>
      </c>
      <c r="AY149" s="32">
        <v>16</v>
      </c>
      <c r="AZ149" s="32">
        <v>163</v>
      </c>
      <c r="BA149" s="32">
        <v>5</v>
      </c>
      <c r="BB149" s="32">
        <v>20</v>
      </c>
      <c r="BC149" s="32">
        <v>57</v>
      </c>
      <c r="BD149" s="32">
        <v>0</v>
      </c>
      <c r="BE149" s="174">
        <v>66</v>
      </c>
      <c r="BF149" s="32">
        <v>41</v>
      </c>
      <c r="BG149" s="32">
        <v>25</v>
      </c>
      <c r="BH149" s="32">
        <v>121</v>
      </c>
      <c r="BI149" s="32">
        <v>65</v>
      </c>
      <c r="BJ149" s="32">
        <v>56</v>
      </c>
      <c r="BK149" s="32">
        <v>14</v>
      </c>
      <c r="BL149" s="32">
        <v>144</v>
      </c>
      <c r="BM149" s="32">
        <v>51</v>
      </c>
      <c r="BN149" s="32">
        <v>28</v>
      </c>
      <c r="BO149" s="32">
        <v>102</v>
      </c>
      <c r="BP149" s="32">
        <v>16</v>
      </c>
      <c r="BQ149" s="32">
        <v>27</v>
      </c>
      <c r="BR149" s="32">
        <v>71</v>
      </c>
      <c r="BS149" s="32">
        <v>35</v>
      </c>
      <c r="BT149" s="32">
        <v>58</v>
      </c>
      <c r="BU149" s="32">
        <v>15</v>
      </c>
      <c r="BV149" s="32">
        <v>64</v>
      </c>
      <c r="BW149" s="32">
        <v>20</v>
      </c>
      <c r="BX149" s="32">
        <v>415</v>
      </c>
      <c r="BY149" s="32">
        <v>13</v>
      </c>
      <c r="BZ149" s="32">
        <v>11</v>
      </c>
      <c r="CA149" s="32">
        <v>6</v>
      </c>
      <c r="CB149" s="32">
        <v>33</v>
      </c>
      <c r="CC149" s="32">
        <v>122</v>
      </c>
      <c r="CD149" s="32">
        <v>8</v>
      </c>
      <c r="CE149" s="32">
        <v>630</v>
      </c>
      <c r="CF149" s="32">
        <v>253</v>
      </c>
      <c r="CG149" s="32">
        <v>53</v>
      </c>
      <c r="CH149" s="32">
        <v>65</v>
      </c>
      <c r="CI149" s="32">
        <v>81</v>
      </c>
      <c r="CJ149" s="32">
        <v>14</v>
      </c>
      <c r="CK149" s="32">
        <v>8</v>
      </c>
      <c r="CL149" s="32"/>
      <c r="CM149" s="32">
        <v>49</v>
      </c>
      <c r="CN149" s="32">
        <v>71</v>
      </c>
      <c r="CO149" s="32">
        <v>31</v>
      </c>
      <c r="CP149" s="15"/>
      <c r="CQ149" s="2"/>
      <c r="CR149" s="2"/>
      <c r="CS149" s="2"/>
    </row>
    <row r="150" spans="1:97" x14ac:dyDescent="0.2">
      <c r="A150" s="43" t="s">
        <v>178</v>
      </c>
      <c r="B150" s="43"/>
      <c r="C150" s="43"/>
      <c r="D150" s="32">
        <v>0</v>
      </c>
      <c r="E150" s="32">
        <v>11</v>
      </c>
      <c r="F150" s="32">
        <v>147</v>
      </c>
      <c r="G150" s="32">
        <v>240</v>
      </c>
      <c r="H150" s="32">
        <v>0</v>
      </c>
      <c r="I150" s="32">
        <v>90</v>
      </c>
      <c r="J150" s="32">
        <v>0</v>
      </c>
      <c r="K150" s="32">
        <v>213</v>
      </c>
      <c r="L150" s="32">
        <v>133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48</v>
      </c>
      <c r="V150" s="32">
        <v>0</v>
      </c>
      <c r="W150" s="32">
        <v>0</v>
      </c>
      <c r="X150" s="32">
        <v>73</v>
      </c>
      <c r="Y150" s="32">
        <v>38</v>
      </c>
      <c r="Z150" s="32">
        <v>0</v>
      </c>
      <c r="AA150" s="32">
        <v>0</v>
      </c>
      <c r="AB150" s="32">
        <v>0</v>
      </c>
      <c r="AC150" s="32">
        <v>14197</v>
      </c>
      <c r="AD150" s="32">
        <v>0</v>
      </c>
      <c r="AE150" s="32">
        <v>0</v>
      </c>
      <c r="AF150" s="32">
        <v>0</v>
      </c>
      <c r="AG150" s="32">
        <v>45</v>
      </c>
      <c r="AH150" s="32">
        <v>0</v>
      </c>
      <c r="AI150" s="32">
        <v>1216</v>
      </c>
      <c r="AJ150" s="32">
        <v>256</v>
      </c>
      <c r="AK150" s="32">
        <v>0</v>
      </c>
      <c r="AL150" s="32">
        <v>88</v>
      </c>
      <c r="AM150" s="32">
        <v>0</v>
      </c>
      <c r="AN150" s="32">
        <v>0</v>
      </c>
      <c r="AO150" s="32">
        <v>0</v>
      </c>
      <c r="AP150" s="174">
        <v>650000</v>
      </c>
      <c r="AQ150" s="32">
        <v>650000</v>
      </c>
      <c r="AR150" s="32">
        <v>0</v>
      </c>
      <c r="AS150" s="32">
        <v>650</v>
      </c>
      <c r="AT150" s="32">
        <v>232</v>
      </c>
      <c r="AU150" s="32">
        <v>0</v>
      </c>
      <c r="AV150" s="32">
        <v>0</v>
      </c>
      <c r="AW150" s="32">
        <v>280</v>
      </c>
      <c r="AX150" s="32">
        <v>0</v>
      </c>
      <c r="AY150" s="32">
        <v>128</v>
      </c>
      <c r="AZ150" s="32">
        <v>258</v>
      </c>
      <c r="BA150" s="32">
        <v>16</v>
      </c>
      <c r="BB150" s="32">
        <v>0</v>
      </c>
      <c r="BC150" s="32">
        <v>313</v>
      </c>
      <c r="BD150" s="32">
        <v>4</v>
      </c>
      <c r="BE150" s="174">
        <v>22</v>
      </c>
      <c r="BF150" s="32">
        <v>0</v>
      </c>
      <c r="BG150" s="32">
        <v>22</v>
      </c>
      <c r="BH150" s="32">
        <v>658</v>
      </c>
      <c r="BI150" s="32">
        <v>147</v>
      </c>
      <c r="BJ150" s="32">
        <v>511</v>
      </c>
      <c r="BK150" s="32">
        <v>111</v>
      </c>
      <c r="BL150" s="32">
        <v>549</v>
      </c>
      <c r="BM150" s="32">
        <v>279</v>
      </c>
      <c r="BN150" s="32">
        <v>0</v>
      </c>
      <c r="BO150" s="32">
        <v>41</v>
      </c>
      <c r="BP150" s="32">
        <v>0</v>
      </c>
      <c r="BQ150" s="32">
        <v>0</v>
      </c>
      <c r="BR150" s="32">
        <v>78</v>
      </c>
      <c r="BS150" s="32">
        <v>0</v>
      </c>
      <c r="BT150" s="32">
        <v>284</v>
      </c>
      <c r="BU150" s="32">
        <v>0</v>
      </c>
      <c r="BV150" s="32">
        <v>0</v>
      </c>
      <c r="BW150" s="32">
        <v>102</v>
      </c>
      <c r="BX150" s="32">
        <v>220</v>
      </c>
      <c r="BY150" s="32">
        <v>0</v>
      </c>
      <c r="BZ150" s="32">
        <v>7</v>
      </c>
      <c r="CA150" s="32">
        <v>530</v>
      </c>
      <c r="CB150" s="32">
        <v>0</v>
      </c>
      <c r="CC150" s="32">
        <v>259</v>
      </c>
      <c r="CD150" s="32">
        <v>1</v>
      </c>
      <c r="CE150" s="32">
        <v>0</v>
      </c>
      <c r="CF150" s="32">
        <v>386</v>
      </c>
      <c r="CG150" s="32">
        <v>8</v>
      </c>
      <c r="CH150" s="32">
        <v>607</v>
      </c>
      <c r="CI150" s="32">
        <v>0</v>
      </c>
      <c r="CJ150" s="32">
        <v>0</v>
      </c>
      <c r="CK150" s="32">
        <v>0</v>
      </c>
      <c r="CL150" s="32"/>
      <c r="CM150" s="32">
        <v>0</v>
      </c>
      <c r="CN150" s="32">
        <v>76</v>
      </c>
      <c r="CO150" s="32">
        <v>0</v>
      </c>
      <c r="CP150" s="15"/>
      <c r="CQ150" s="2"/>
      <c r="CR150" s="2"/>
      <c r="CS150" s="2"/>
    </row>
    <row r="151" spans="1:97" x14ac:dyDescent="0.2">
      <c r="A151" s="52" t="s">
        <v>226</v>
      </c>
      <c r="B151" s="52"/>
      <c r="C151" s="5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174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15"/>
      <c r="CQ151" s="2"/>
      <c r="CR151" s="2"/>
      <c r="CS151" s="2"/>
    </row>
    <row r="152" spans="1:97" x14ac:dyDescent="0.2">
      <c r="A152" s="43" t="s">
        <v>222</v>
      </c>
      <c r="B152" s="43"/>
      <c r="C152" s="43"/>
      <c r="D152" s="32">
        <v>3000</v>
      </c>
      <c r="E152" s="32">
        <v>178875</v>
      </c>
      <c r="F152" s="32">
        <v>83178</v>
      </c>
      <c r="G152" s="32">
        <v>25000</v>
      </c>
      <c r="H152" s="32">
        <v>92690</v>
      </c>
      <c r="I152" s="32">
        <v>163800</v>
      </c>
      <c r="J152" s="32">
        <v>23000</v>
      </c>
      <c r="K152" s="32">
        <v>131270</v>
      </c>
      <c r="L152" s="32">
        <v>27698</v>
      </c>
      <c r="M152" s="32">
        <v>17800</v>
      </c>
      <c r="N152" s="32">
        <v>2428</v>
      </c>
      <c r="O152" s="32">
        <v>94769</v>
      </c>
      <c r="P152" s="32">
        <v>3100</v>
      </c>
      <c r="Q152" s="32">
        <v>4000</v>
      </c>
      <c r="R152" s="32">
        <v>1475</v>
      </c>
      <c r="S152" s="32">
        <v>21873</v>
      </c>
      <c r="T152" s="32">
        <v>231978</v>
      </c>
      <c r="U152" s="32">
        <v>6700</v>
      </c>
      <c r="V152" s="32">
        <v>700000</v>
      </c>
      <c r="W152" s="32">
        <v>32542</v>
      </c>
      <c r="X152" s="32">
        <v>7138</v>
      </c>
      <c r="Y152" s="32">
        <v>70130</v>
      </c>
      <c r="Z152" s="32">
        <v>43208</v>
      </c>
      <c r="AA152" s="32">
        <v>8315</v>
      </c>
      <c r="AB152" s="32">
        <v>1600</v>
      </c>
      <c r="AC152" s="32">
        <v>17195</v>
      </c>
      <c r="AD152" s="32">
        <v>109529</v>
      </c>
      <c r="AE152" s="32">
        <v>102811</v>
      </c>
      <c r="AF152" s="32">
        <v>6718</v>
      </c>
      <c r="AG152" s="32">
        <v>21500</v>
      </c>
      <c r="AH152" s="32">
        <v>130509</v>
      </c>
      <c r="AI152" s="32">
        <v>43728</v>
      </c>
      <c r="AJ152" s="32">
        <v>55300</v>
      </c>
      <c r="AK152" s="32">
        <v>5635</v>
      </c>
      <c r="AL152" s="32">
        <v>561500</v>
      </c>
      <c r="AM152" s="32">
        <v>2480</v>
      </c>
      <c r="AN152" s="32">
        <v>10500</v>
      </c>
      <c r="AO152" s="32">
        <v>433806</v>
      </c>
      <c r="AP152" s="174">
        <v>2900641</v>
      </c>
      <c r="AQ152" s="32">
        <v>2898691</v>
      </c>
      <c r="AR152" s="32">
        <v>1950</v>
      </c>
      <c r="AS152" s="32">
        <v>789570</v>
      </c>
      <c r="AT152" s="32">
        <v>31480</v>
      </c>
      <c r="AU152" s="32">
        <v>12000</v>
      </c>
      <c r="AV152" s="32">
        <v>57800</v>
      </c>
      <c r="AW152" s="32">
        <v>229290</v>
      </c>
      <c r="AX152" s="32">
        <v>22000</v>
      </c>
      <c r="AY152" s="32">
        <v>21007</v>
      </c>
      <c r="AZ152" s="32">
        <v>352395</v>
      </c>
      <c r="BA152" s="32">
        <v>6763</v>
      </c>
      <c r="BB152" s="32">
        <v>16000</v>
      </c>
      <c r="BC152" s="32">
        <v>62000</v>
      </c>
      <c r="BD152" s="32">
        <v>0</v>
      </c>
      <c r="BE152" s="174">
        <v>83860</v>
      </c>
      <c r="BF152" s="32">
        <v>79300</v>
      </c>
      <c r="BG152" s="32">
        <v>4560</v>
      </c>
      <c r="BH152" s="32">
        <v>118993</v>
      </c>
      <c r="BI152" s="32">
        <v>82184</v>
      </c>
      <c r="BJ152" s="32">
        <v>36809</v>
      </c>
      <c r="BK152" s="32">
        <v>14000</v>
      </c>
      <c r="BL152" s="32">
        <v>31300</v>
      </c>
      <c r="BM152" s="32">
        <v>55000</v>
      </c>
      <c r="BN152" s="32">
        <v>14000</v>
      </c>
      <c r="BO152" s="32">
        <v>161500</v>
      </c>
      <c r="BP152" s="32">
        <v>27981</v>
      </c>
      <c r="BQ152" s="32">
        <v>30300</v>
      </c>
      <c r="BR152" s="32">
        <v>155000</v>
      </c>
      <c r="BS152" s="32">
        <v>20200</v>
      </c>
      <c r="BT152" s="32">
        <v>77948</v>
      </c>
      <c r="BU152" s="32">
        <v>6500</v>
      </c>
      <c r="BV152" s="32">
        <v>78748</v>
      </c>
      <c r="BW152" s="32">
        <v>18003</v>
      </c>
      <c r="BX152" s="32">
        <v>710772</v>
      </c>
      <c r="BY152" s="32">
        <v>8100</v>
      </c>
      <c r="BZ152" s="32">
        <v>9900</v>
      </c>
      <c r="CA152" s="32">
        <v>5336</v>
      </c>
      <c r="CB152" s="32">
        <v>33000</v>
      </c>
      <c r="CC152" s="32">
        <v>110049</v>
      </c>
      <c r="CD152" s="32">
        <v>15140</v>
      </c>
      <c r="CE152" s="32">
        <v>2503281</v>
      </c>
      <c r="CF152" s="32">
        <v>309276</v>
      </c>
      <c r="CG152" s="32">
        <v>16800</v>
      </c>
      <c r="CH152" s="32">
        <v>145040</v>
      </c>
      <c r="CI152" s="32">
        <v>50331</v>
      </c>
      <c r="CJ152" s="32">
        <v>6400</v>
      </c>
      <c r="CK152" s="32">
        <v>7563</v>
      </c>
      <c r="CL152" s="32">
        <v>3900</v>
      </c>
      <c r="CM152" s="32">
        <v>40020</v>
      </c>
      <c r="CN152" s="32">
        <v>110000</v>
      </c>
      <c r="CO152" s="32">
        <v>35000</v>
      </c>
      <c r="CP152" s="15"/>
      <c r="CQ152" s="2"/>
      <c r="CR152" s="2"/>
      <c r="CS152" s="2"/>
    </row>
    <row r="153" spans="1:97" x14ac:dyDescent="0.2">
      <c r="A153" s="43" t="s">
        <v>223</v>
      </c>
      <c r="B153" s="43"/>
      <c r="C153" s="43"/>
      <c r="D153" s="32">
        <v>3000</v>
      </c>
      <c r="E153" s="32">
        <v>194429</v>
      </c>
      <c r="F153" s="32">
        <v>85488</v>
      </c>
      <c r="G153" s="32">
        <v>30000</v>
      </c>
      <c r="H153" s="32">
        <v>92690</v>
      </c>
      <c r="I153" s="32">
        <v>163800</v>
      </c>
      <c r="J153" s="32">
        <v>23000</v>
      </c>
      <c r="K153" s="32">
        <v>131270</v>
      </c>
      <c r="L153" s="32">
        <v>27698</v>
      </c>
      <c r="M153" s="32">
        <v>26000</v>
      </c>
      <c r="N153" s="32">
        <v>2428</v>
      </c>
      <c r="O153" s="32">
        <v>107341</v>
      </c>
      <c r="P153" s="32">
        <v>3100</v>
      </c>
      <c r="Q153" s="32">
        <v>12500</v>
      </c>
      <c r="R153" s="32">
        <v>4500</v>
      </c>
      <c r="S153" s="32">
        <v>74185</v>
      </c>
      <c r="T153" s="32">
        <v>231978</v>
      </c>
      <c r="U153" s="32">
        <v>5000</v>
      </c>
      <c r="V153" s="32">
        <v>700000</v>
      </c>
      <c r="W153" s="32">
        <v>62569</v>
      </c>
      <c r="X153" s="32">
        <v>8700</v>
      </c>
      <c r="Y153" s="32">
        <v>103297</v>
      </c>
      <c r="Z153" s="32">
        <v>43208</v>
      </c>
      <c r="AA153" s="32">
        <v>8315</v>
      </c>
      <c r="AB153" s="32">
        <v>2529</v>
      </c>
      <c r="AC153" s="32">
        <v>10104</v>
      </c>
      <c r="AD153" s="32">
        <v>170219</v>
      </c>
      <c r="AE153" s="32">
        <v>155219</v>
      </c>
      <c r="AF153" s="32">
        <v>15000</v>
      </c>
      <c r="AG153" s="32">
        <v>21500</v>
      </c>
      <c r="AH153" s="32">
        <v>130509</v>
      </c>
      <c r="AI153" s="32">
        <v>43728</v>
      </c>
      <c r="AJ153" s="32">
        <v>55300</v>
      </c>
      <c r="AK153" s="32">
        <v>5635</v>
      </c>
      <c r="AL153" s="32">
        <v>636500</v>
      </c>
      <c r="AM153" s="32">
        <v>9400</v>
      </c>
      <c r="AN153" s="32">
        <v>10500</v>
      </c>
      <c r="AO153" s="32">
        <v>433806</v>
      </c>
      <c r="AP153" s="174">
        <v>2900641</v>
      </c>
      <c r="AQ153" s="32">
        <v>2898691</v>
      </c>
      <c r="AR153" s="32">
        <v>1950</v>
      </c>
      <c r="AS153" s="32">
        <v>877300</v>
      </c>
      <c r="AT153" s="32">
        <v>31480</v>
      </c>
      <c r="AU153" s="32">
        <v>16500</v>
      </c>
      <c r="AV153" s="32">
        <v>119000</v>
      </c>
      <c r="AW153" s="32">
        <v>225790</v>
      </c>
      <c r="AX153" s="32">
        <v>22000</v>
      </c>
      <c r="AY153" s="32">
        <v>34035</v>
      </c>
      <c r="AZ153" s="32">
        <v>352395</v>
      </c>
      <c r="BA153" s="32">
        <v>18231</v>
      </c>
      <c r="BB153" s="32">
        <v>17000</v>
      </c>
      <c r="BC153" s="32">
        <v>62000</v>
      </c>
      <c r="BD153" s="32">
        <v>422</v>
      </c>
      <c r="BE153" s="174">
        <v>111140</v>
      </c>
      <c r="BF153" s="32">
        <v>101908</v>
      </c>
      <c r="BG153" s="32">
        <v>9232</v>
      </c>
      <c r="BH153" s="32">
        <v>130336</v>
      </c>
      <c r="BI153" s="32">
        <v>82184</v>
      </c>
      <c r="BJ153" s="32">
        <v>48152</v>
      </c>
      <c r="BK153" s="32">
        <v>14000</v>
      </c>
      <c r="BL153" s="32">
        <v>62000</v>
      </c>
      <c r="BM153" s="32">
        <v>55000</v>
      </c>
      <c r="BN153" s="32">
        <v>18777</v>
      </c>
      <c r="BO153" s="32">
        <v>161500</v>
      </c>
      <c r="BP153" s="32">
        <v>27981</v>
      </c>
      <c r="BQ153" s="32">
        <v>30300</v>
      </c>
      <c r="BR153" s="32">
        <v>155000</v>
      </c>
      <c r="BS153" s="32">
        <v>20200</v>
      </c>
      <c r="BT153" s="32">
        <v>74948</v>
      </c>
      <c r="BU153" s="32">
        <v>6500</v>
      </c>
      <c r="BV153" s="32">
        <v>78748</v>
      </c>
      <c r="BW153" s="32">
        <v>18003</v>
      </c>
      <c r="BX153" s="32">
        <v>710772</v>
      </c>
      <c r="BY153" s="32">
        <v>8100</v>
      </c>
      <c r="BZ153" s="32">
        <v>16700</v>
      </c>
      <c r="CA153" s="32">
        <v>5336</v>
      </c>
      <c r="CB153" s="32">
        <v>33000</v>
      </c>
      <c r="CC153" s="32">
        <v>109140</v>
      </c>
      <c r="CD153" s="32">
        <v>15000</v>
      </c>
      <c r="CE153" s="32">
        <v>2503281</v>
      </c>
      <c r="CF153" s="32">
        <v>370116</v>
      </c>
      <c r="CG153" s="32">
        <v>16800</v>
      </c>
      <c r="CH153" s="32">
        <v>145040</v>
      </c>
      <c r="CI153" s="32">
        <v>50331</v>
      </c>
      <c r="CJ153" s="32">
        <v>11000</v>
      </c>
      <c r="CK153" s="32">
        <v>7563</v>
      </c>
      <c r="CL153" s="32">
        <v>9000</v>
      </c>
      <c r="CM153" s="32">
        <v>78240</v>
      </c>
      <c r="CN153" s="32">
        <v>110000</v>
      </c>
      <c r="CO153" s="32">
        <v>36000</v>
      </c>
      <c r="CP153" s="15"/>
      <c r="CQ153" s="2"/>
      <c r="CR153" s="2"/>
      <c r="CS153" s="2"/>
    </row>
    <row r="154" spans="1:97" x14ac:dyDescent="0.2">
      <c r="A154" s="43" t="s">
        <v>224</v>
      </c>
      <c r="B154" s="43"/>
      <c r="C154" s="43"/>
      <c r="D154" s="32">
        <v>0</v>
      </c>
      <c r="E154" s="32">
        <v>187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3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200</v>
      </c>
      <c r="V154" s="32">
        <v>0</v>
      </c>
      <c r="W154" s="32">
        <v>235</v>
      </c>
      <c r="X154" s="32">
        <v>65</v>
      </c>
      <c r="Y154" s="32">
        <v>0</v>
      </c>
      <c r="Z154" s="32">
        <v>0</v>
      </c>
      <c r="AA154" s="32">
        <v>0</v>
      </c>
      <c r="AB154" s="32">
        <v>0</v>
      </c>
      <c r="AC154" s="32">
        <v>3707</v>
      </c>
      <c r="AD154" s="32">
        <v>148</v>
      </c>
      <c r="AE154" s="32">
        <v>142</v>
      </c>
      <c r="AF154" s="32">
        <v>6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174">
        <v>154758</v>
      </c>
      <c r="AQ154" s="32">
        <v>154758</v>
      </c>
      <c r="AR154" s="32">
        <v>0</v>
      </c>
      <c r="AS154" s="32">
        <v>0</v>
      </c>
      <c r="AT154" s="32">
        <v>628</v>
      </c>
      <c r="AU154" s="32">
        <v>0</v>
      </c>
      <c r="AV154" s="32">
        <v>0</v>
      </c>
      <c r="AW154" s="32">
        <v>0</v>
      </c>
      <c r="AX154" s="32">
        <v>0</v>
      </c>
      <c r="AY154" s="32">
        <v>150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174">
        <v>525</v>
      </c>
      <c r="BF154" s="32">
        <v>0</v>
      </c>
      <c r="BG154" s="32">
        <v>525</v>
      </c>
      <c r="BH154" s="32">
        <v>0</v>
      </c>
      <c r="BI154" s="32">
        <v>0</v>
      </c>
      <c r="BJ154" s="32">
        <v>0</v>
      </c>
      <c r="BK154" s="32">
        <v>220</v>
      </c>
      <c r="BL154" s="32">
        <v>200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100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v>112</v>
      </c>
      <c r="CB154" s="32">
        <v>0</v>
      </c>
      <c r="CC154" s="32">
        <v>0</v>
      </c>
      <c r="CD154" s="32">
        <v>0</v>
      </c>
      <c r="CE154" s="32">
        <v>0</v>
      </c>
      <c r="CF154" s="32">
        <v>1611</v>
      </c>
      <c r="CG154" s="32">
        <v>1200</v>
      </c>
      <c r="CH154" s="32">
        <v>0</v>
      </c>
      <c r="CI154" s="32">
        <v>0</v>
      </c>
      <c r="CJ154" s="32">
        <v>0</v>
      </c>
      <c r="CK154" s="32">
        <v>0</v>
      </c>
      <c r="CL154" s="32">
        <v>0</v>
      </c>
      <c r="CM154" s="32">
        <v>0</v>
      </c>
      <c r="CN154" s="32">
        <v>0</v>
      </c>
      <c r="CO154" s="32">
        <v>0</v>
      </c>
      <c r="CP154" s="15"/>
      <c r="CQ154" s="2"/>
      <c r="CR154" s="2"/>
      <c r="CS154" s="2"/>
    </row>
    <row r="155" spans="1:97" x14ac:dyDescent="0.2">
      <c r="A155" s="52" t="s">
        <v>227</v>
      </c>
      <c r="B155" s="52"/>
      <c r="C155" s="5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174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15"/>
      <c r="CQ155" s="2"/>
      <c r="CR155" s="2"/>
      <c r="CS155" s="2"/>
    </row>
    <row r="156" spans="1:97" x14ac:dyDescent="0.2">
      <c r="A156" s="43" t="s">
        <v>84</v>
      </c>
      <c r="B156" s="43"/>
      <c r="C156" s="43"/>
      <c r="D156" s="32">
        <v>7570</v>
      </c>
      <c r="E156" s="32">
        <v>285502</v>
      </c>
      <c r="F156" s="32">
        <v>168404</v>
      </c>
      <c r="G156" s="32">
        <v>44355</v>
      </c>
      <c r="H156" s="32">
        <v>160975</v>
      </c>
      <c r="I156" s="32">
        <v>270966</v>
      </c>
      <c r="J156" s="32">
        <v>58743</v>
      </c>
      <c r="K156" s="32">
        <v>249195</v>
      </c>
      <c r="L156" s="32">
        <v>48087</v>
      </c>
      <c r="M156" s="32">
        <v>26491</v>
      </c>
      <c r="N156" s="32">
        <v>8879</v>
      </c>
      <c r="O156" s="32">
        <v>132906</v>
      </c>
      <c r="P156" s="32">
        <v>5844</v>
      </c>
      <c r="Q156" s="32">
        <v>6286</v>
      </c>
      <c r="R156" s="32">
        <v>1658</v>
      </c>
      <c r="S156" s="32">
        <v>47174</v>
      </c>
      <c r="T156" s="32">
        <v>450300</v>
      </c>
      <c r="U156" s="32">
        <v>13518</v>
      </c>
      <c r="V156" s="32">
        <v>1200000</v>
      </c>
      <c r="W156" s="32">
        <v>71599</v>
      </c>
      <c r="X156" s="32">
        <v>13185</v>
      </c>
      <c r="Y156" s="32">
        <v>89900</v>
      </c>
      <c r="Z156" s="32">
        <v>101191</v>
      </c>
      <c r="AA156" s="32">
        <v>17382</v>
      </c>
      <c r="AB156" s="32">
        <v>1914</v>
      </c>
      <c r="AC156" s="32">
        <v>37031</v>
      </c>
      <c r="AD156" s="32">
        <v>187511</v>
      </c>
      <c r="AE156" s="32">
        <v>174545</v>
      </c>
      <c r="AF156" s="32">
        <v>12966</v>
      </c>
      <c r="AG156" s="32">
        <v>28835</v>
      </c>
      <c r="AH156" s="32">
        <v>249415</v>
      </c>
      <c r="AI156" s="32">
        <v>73868</v>
      </c>
      <c r="AJ156" s="32">
        <v>0</v>
      </c>
      <c r="AK156" s="32">
        <v>20766</v>
      </c>
      <c r="AL156" s="32">
        <v>686690</v>
      </c>
      <c r="AM156" s="32">
        <v>5998</v>
      </c>
      <c r="AN156" s="32">
        <v>37012</v>
      </c>
      <c r="AO156" s="32">
        <v>586900</v>
      </c>
      <c r="AP156" s="174">
        <v>4163173</v>
      </c>
      <c r="AQ156" s="32">
        <v>4159115</v>
      </c>
      <c r="AR156" s="32">
        <v>4058</v>
      </c>
      <c r="AS156" s="32">
        <v>1249032</v>
      </c>
      <c r="AT156" s="32">
        <v>48245</v>
      </c>
      <c r="AU156" s="32">
        <v>20864</v>
      </c>
      <c r="AV156" s="32">
        <v>125800</v>
      </c>
      <c r="AW156" s="32">
        <v>316195</v>
      </c>
      <c r="AX156" s="32">
        <v>46874</v>
      </c>
      <c r="AY156" s="32">
        <v>40915</v>
      </c>
      <c r="AZ156" s="32">
        <v>566710</v>
      </c>
      <c r="BA156" s="32">
        <v>33732</v>
      </c>
      <c r="BB156" s="32">
        <v>37334</v>
      </c>
      <c r="BC156" s="32">
        <v>107023</v>
      </c>
      <c r="BD156" s="32">
        <v>0</v>
      </c>
      <c r="BE156" s="174">
        <v>122583</v>
      </c>
      <c r="BF156" s="32">
        <v>113898</v>
      </c>
      <c r="BG156" s="32">
        <v>8685</v>
      </c>
      <c r="BH156" s="32">
        <v>192801</v>
      </c>
      <c r="BI156" s="32">
        <v>134243</v>
      </c>
      <c r="BJ156" s="32">
        <v>58558</v>
      </c>
      <c r="BK156" s="32">
        <v>29693</v>
      </c>
      <c r="BL156" s="32">
        <v>63046</v>
      </c>
      <c r="BM156" s="32">
        <v>107416</v>
      </c>
      <c r="BN156" s="32">
        <v>21843</v>
      </c>
      <c r="BO156" s="32">
        <v>261884</v>
      </c>
      <c r="BP156" s="32">
        <v>42242</v>
      </c>
      <c r="BQ156" s="32">
        <v>55532</v>
      </c>
      <c r="BR156" s="32">
        <v>208543</v>
      </c>
      <c r="BS156" s="32">
        <v>37266</v>
      </c>
      <c r="BT156" s="32">
        <v>137316</v>
      </c>
      <c r="BU156" s="32">
        <v>17750</v>
      </c>
      <c r="BV156" s="32">
        <v>145957</v>
      </c>
      <c r="BW156" s="32">
        <v>33279</v>
      </c>
      <c r="BX156" s="32">
        <v>1085602</v>
      </c>
      <c r="BY156" s="32">
        <v>18162</v>
      </c>
      <c r="BZ156" s="32">
        <v>29587</v>
      </c>
      <c r="CA156" s="32">
        <v>22013</v>
      </c>
      <c r="CB156" s="32">
        <v>61700</v>
      </c>
      <c r="CC156" s="32">
        <v>181900</v>
      </c>
      <c r="CD156" s="32">
        <v>39491</v>
      </c>
      <c r="CE156" s="32">
        <v>3997737</v>
      </c>
      <c r="CF156" s="32">
        <v>429300</v>
      </c>
      <c r="CG156" s="32">
        <v>21968</v>
      </c>
      <c r="CH156" s="32">
        <v>224636</v>
      </c>
      <c r="CI156" s="32">
        <v>83838</v>
      </c>
      <c r="CJ156" s="32">
        <v>16328</v>
      </c>
      <c r="CK156" s="32">
        <v>25</v>
      </c>
      <c r="CL156" s="32">
        <v>10516</v>
      </c>
      <c r="CM156" s="32">
        <v>86857</v>
      </c>
      <c r="CN156" s="32">
        <v>146687</v>
      </c>
      <c r="CO156" s="32">
        <v>68265</v>
      </c>
      <c r="CP156" s="15"/>
      <c r="CQ156" s="2"/>
      <c r="CR156" s="2"/>
      <c r="CS156" s="2"/>
    </row>
    <row r="157" spans="1:97" x14ac:dyDescent="0.2">
      <c r="A157" s="43" t="s">
        <v>85</v>
      </c>
      <c r="B157" s="43"/>
      <c r="C157" s="43"/>
      <c r="D157" s="32">
        <v>6790</v>
      </c>
      <c r="E157" s="32">
        <v>324449</v>
      </c>
      <c r="F157" s="32">
        <v>219364</v>
      </c>
      <c r="G157" s="32">
        <v>46817</v>
      </c>
      <c r="H157" s="32">
        <v>196464</v>
      </c>
      <c r="I157" s="32">
        <v>378162</v>
      </c>
      <c r="J157" s="32">
        <v>57418</v>
      </c>
      <c r="K157" s="32">
        <v>308912</v>
      </c>
      <c r="L157" s="32">
        <v>58894</v>
      </c>
      <c r="M157" s="32">
        <v>27179</v>
      </c>
      <c r="N157" s="32">
        <v>5971</v>
      </c>
      <c r="O157" s="32">
        <v>184162</v>
      </c>
      <c r="P157" s="32">
        <v>5739</v>
      </c>
      <c r="Q157" s="32">
        <v>5902</v>
      </c>
      <c r="R157" s="32">
        <v>2105</v>
      </c>
      <c r="S157" s="32">
        <v>53170</v>
      </c>
      <c r="T157" s="32">
        <v>656700</v>
      </c>
      <c r="U157" s="32">
        <v>13802</v>
      </c>
      <c r="V157" s="32">
        <v>1610300</v>
      </c>
      <c r="W157" s="32">
        <v>77989</v>
      </c>
      <c r="X157" s="32">
        <v>9646</v>
      </c>
      <c r="Y157" s="32">
        <v>142300</v>
      </c>
      <c r="Z157" s="32">
        <v>111673</v>
      </c>
      <c r="AA157" s="32">
        <v>14085</v>
      </c>
      <c r="AB157" s="32">
        <v>1452</v>
      </c>
      <c r="AC157" s="32">
        <v>24683</v>
      </c>
      <c r="AD157" s="32">
        <v>182397</v>
      </c>
      <c r="AE157" s="32">
        <v>172736</v>
      </c>
      <c r="AF157" s="32">
        <v>9661</v>
      </c>
      <c r="AG157" s="32">
        <v>42675</v>
      </c>
      <c r="AH157" s="32">
        <v>285750</v>
      </c>
      <c r="AI157" s="32">
        <v>84996</v>
      </c>
      <c r="AJ157" s="32">
        <v>0</v>
      </c>
      <c r="AK157" s="32">
        <v>18329</v>
      </c>
      <c r="AL157" s="32">
        <v>1125947</v>
      </c>
      <c r="AM157" s="32">
        <v>4034</v>
      </c>
      <c r="AN157" s="32">
        <v>30501</v>
      </c>
      <c r="AO157" s="32">
        <v>784900</v>
      </c>
      <c r="AP157" s="174">
        <v>3774951</v>
      </c>
      <c r="AQ157" s="32">
        <v>3772262</v>
      </c>
      <c r="AR157" s="32">
        <v>2689</v>
      </c>
      <c r="AS157" s="32">
        <v>1495303</v>
      </c>
      <c r="AT157" s="32">
        <v>45056</v>
      </c>
      <c r="AU157" s="32">
        <v>18857</v>
      </c>
      <c r="AV157" s="32">
        <v>119658</v>
      </c>
      <c r="AW157" s="32">
        <v>379972</v>
      </c>
      <c r="AX157" s="32">
        <v>47537</v>
      </c>
      <c r="AY157" s="32">
        <v>36089</v>
      </c>
      <c r="AZ157" s="32">
        <v>719375</v>
      </c>
      <c r="BA157" s="32">
        <v>37803</v>
      </c>
      <c r="BB157" s="32">
        <v>39188</v>
      </c>
      <c r="BC157" s="32">
        <v>126855</v>
      </c>
      <c r="BD157" s="32">
        <v>0</v>
      </c>
      <c r="BE157" s="174">
        <v>163930</v>
      </c>
      <c r="BF157" s="32">
        <v>155239</v>
      </c>
      <c r="BG157" s="32">
        <v>8691</v>
      </c>
      <c r="BH157" s="32">
        <v>268958</v>
      </c>
      <c r="BI157" s="32">
        <v>193124</v>
      </c>
      <c r="BJ157" s="32">
        <v>75834</v>
      </c>
      <c r="BK157" s="32">
        <v>43843</v>
      </c>
      <c r="BL157" s="32">
        <v>75689</v>
      </c>
      <c r="BM157" s="32">
        <v>87634</v>
      </c>
      <c r="BN157" s="32">
        <v>21012</v>
      </c>
      <c r="BO157" s="32">
        <v>363987</v>
      </c>
      <c r="BP157" s="32">
        <v>48878</v>
      </c>
      <c r="BQ157" s="32">
        <v>58542</v>
      </c>
      <c r="BR157" s="32">
        <v>222832</v>
      </c>
      <c r="BS157" s="32">
        <v>36020</v>
      </c>
      <c r="BT157" s="32">
        <v>99704</v>
      </c>
      <c r="BU157" s="32">
        <v>12570</v>
      </c>
      <c r="BV157" s="32">
        <v>157909</v>
      </c>
      <c r="BW157" s="32">
        <v>44252</v>
      </c>
      <c r="BX157" s="32">
        <v>1576599</v>
      </c>
      <c r="BY157" s="32">
        <v>19051</v>
      </c>
      <c r="BZ157" s="32">
        <v>21274</v>
      </c>
      <c r="CA157" s="32">
        <v>15345</v>
      </c>
      <c r="CB157" s="32">
        <v>77500</v>
      </c>
      <c r="CC157" s="32">
        <v>168500</v>
      </c>
      <c r="CD157" s="32">
        <v>43121</v>
      </c>
      <c r="CE157" s="32">
        <v>5018278</v>
      </c>
      <c r="CF157" s="32">
        <v>506600</v>
      </c>
      <c r="CG157" s="32">
        <v>26156</v>
      </c>
      <c r="CH157" s="32">
        <v>267631</v>
      </c>
      <c r="CI157" s="32">
        <v>104372</v>
      </c>
      <c r="CJ157" s="32">
        <v>15137</v>
      </c>
      <c r="CK157" s="32">
        <v>25</v>
      </c>
      <c r="CL157" s="32">
        <v>11295</v>
      </c>
      <c r="CM157" s="32">
        <v>70839</v>
      </c>
      <c r="CN157" s="32">
        <v>192475</v>
      </c>
      <c r="CO157" s="32">
        <v>81815</v>
      </c>
      <c r="CP157" s="15"/>
      <c r="CQ157" s="2"/>
      <c r="CR157" s="2"/>
      <c r="CS157" s="2"/>
    </row>
    <row r="158" spans="1:97" x14ac:dyDescent="0.2">
      <c r="A158" s="43" t="s">
        <v>86</v>
      </c>
      <c r="B158" s="43"/>
      <c r="C158" s="43"/>
      <c r="D158" s="32">
        <v>6722</v>
      </c>
      <c r="E158" s="32">
        <v>273268</v>
      </c>
      <c r="F158" s="32">
        <v>172161</v>
      </c>
      <c r="G158" s="32">
        <v>42630</v>
      </c>
      <c r="H158" s="32">
        <v>159268</v>
      </c>
      <c r="I158" s="32">
        <v>287365</v>
      </c>
      <c r="J158" s="32">
        <v>52971</v>
      </c>
      <c r="K158" s="32">
        <v>256281</v>
      </c>
      <c r="L158" s="32">
        <v>46999</v>
      </c>
      <c r="M158" s="32">
        <v>24965</v>
      </c>
      <c r="N158" s="32">
        <v>4810</v>
      </c>
      <c r="O158" s="32">
        <v>140482</v>
      </c>
      <c r="P158" s="32">
        <v>5279</v>
      </c>
      <c r="Q158" s="32">
        <v>5309</v>
      </c>
      <c r="R158" s="32">
        <v>1505</v>
      </c>
      <c r="S158" s="32">
        <v>39354</v>
      </c>
      <c r="T158" s="32">
        <v>502692</v>
      </c>
      <c r="U158" s="32">
        <v>12439</v>
      </c>
      <c r="V158" s="32">
        <v>1266150</v>
      </c>
      <c r="W158" s="32">
        <v>68417</v>
      </c>
      <c r="X158" s="32">
        <v>10515</v>
      </c>
      <c r="Y158" s="32">
        <v>96000</v>
      </c>
      <c r="Z158" s="32">
        <v>98834</v>
      </c>
      <c r="AA158" s="32">
        <v>14135</v>
      </c>
      <c r="AB158" s="32">
        <v>1571</v>
      </c>
      <c r="AC158" s="32">
        <v>29655</v>
      </c>
      <c r="AD158" s="32">
        <v>164667</v>
      </c>
      <c r="AE158" s="32">
        <v>154707</v>
      </c>
      <c r="AF158" s="32">
        <v>9960</v>
      </c>
      <c r="AG158" s="32">
        <v>30422</v>
      </c>
      <c r="AH158" s="32">
        <v>250864</v>
      </c>
      <c r="AI158" s="32">
        <v>72136</v>
      </c>
      <c r="AJ158" s="32">
        <v>0</v>
      </c>
      <c r="AK158" s="32">
        <v>17869</v>
      </c>
      <c r="AL158" s="32">
        <v>874524</v>
      </c>
      <c r="AM158" s="32">
        <v>4251</v>
      </c>
      <c r="AN158" s="32">
        <v>31035</v>
      </c>
      <c r="AO158" s="32">
        <v>611400</v>
      </c>
      <c r="AP158" s="174">
        <v>3512100</v>
      </c>
      <c r="AQ158" s="32">
        <v>3509169</v>
      </c>
      <c r="AR158" s="32">
        <v>2931</v>
      </c>
      <c r="AS158" s="32">
        <v>1205185</v>
      </c>
      <c r="AT158" s="32">
        <v>41483</v>
      </c>
      <c r="AU158" s="32">
        <v>18013</v>
      </c>
      <c r="AV158" s="32">
        <v>110853</v>
      </c>
      <c r="AW158" s="32">
        <v>315999</v>
      </c>
      <c r="AX158" s="32">
        <v>44374</v>
      </c>
      <c r="AY158" s="32">
        <v>35104</v>
      </c>
      <c r="AZ158" s="32">
        <v>559714</v>
      </c>
      <c r="BA158" s="32">
        <v>29829</v>
      </c>
      <c r="BB158" s="32">
        <v>35574</v>
      </c>
      <c r="BC158" s="32">
        <v>104537</v>
      </c>
      <c r="BD158" s="32">
        <v>0</v>
      </c>
      <c r="BE158" s="174">
        <v>127815</v>
      </c>
      <c r="BF158" s="32">
        <v>120336</v>
      </c>
      <c r="BG158" s="32">
        <v>7479</v>
      </c>
      <c r="BH158" s="32">
        <v>201558</v>
      </c>
      <c r="BI158" s="32">
        <v>142631</v>
      </c>
      <c r="BJ158" s="32">
        <v>58927</v>
      </c>
      <c r="BK158" s="32">
        <v>30556</v>
      </c>
      <c r="BL158" s="32">
        <v>61418</v>
      </c>
      <c r="BM158" s="32">
        <v>89773</v>
      </c>
      <c r="BN158" s="32">
        <v>21428</v>
      </c>
      <c r="BO158" s="32">
        <v>276407</v>
      </c>
      <c r="BP158" s="32">
        <v>40364</v>
      </c>
      <c r="BQ158" s="32">
        <v>50230</v>
      </c>
      <c r="BR158" s="32">
        <v>190015</v>
      </c>
      <c r="BS158" s="32">
        <v>36643</v>
      </c>
      <c r="BT158" s="32">
        <v>110401</v>
      </c>
      <c r="BU158" s="32">
        <v>13617</v>
      </c>
      <c r="BV158" s="32">
        <v>135233</v>
      </c>
      <c r="BW158" s="32">
        <v>33927</v>
      </c>
      <c r="BX158" s="32">
        <v>1170832</v>
      </c>
      <c r="BY158" s="32">
        <v>16646</v>
      </c>
      <c r="BZ158" s="32">
        <v>21222</v>
      </c>
      <c r="CA158" s="32">
        <v>15882</v>
      </c>
      <c r="CB158" s="32">
        <v>61300</v>
      </c>
      <c r="CC158" s="32">
        <v>163000</v>
      </c>
      <c r="CD158" s="32">
        <v>37435</v>
      </c>
      <c r="CE158" s="32">
        <v>4091297</v>
      </c>
      <c r="CF158" s="32">
        <v>417442</v>
      </c>
      <c r="CG158" s="32">
        <v>19121</v>
      </c>
      <c r="CH158" s="32">
        <v>221002</v>
      </c>
      <c r="CI158" s="32">
        <v>84473</v>
      </c>
      <c r="CJ158" s="32">
        <v>15732</v>
      </c>
      <c r="CK158" s="32">
        <v>24</v>
      </c>
      <c r="CL158" s="32">
        <v>10092</v>
      </c>
      <c r="CM158" s="32">
        <v>70982</v>
      </c>
      <c r="CN158" s="32">
        <v>148314</v>
      </c>
      <c r="CO158" s="32">
        <v>67615</v>
      </c>
      <c r="CP158" s="15"/>
      <c r="CQ158" s="2"/>
      <c r="CR158" s="2"/>
      <c r="CS158" s="2"/>
    </row>
    <row r="159" spans="1:97" x14ac:dyDescent="0.2">
      <c r="A159" s="52" t="s">
        <v>228</v>
      </c>
      <c r="B159" s="52"/>
      <c r="C159" s="5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174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15"/>
      <c r="CQ159" s="2"/>
      <c r="CR159" s="2"/>
      <c r="CS159" s="2"/>
    </row>
    <row r="160" spans="1:97" x14ac:dyDescent="0.2">
      <c r="A160" s="43" t="s">
        <v>180</v>
      </c>
      <c r="B160" s="43"/>
      <c r="C160" s="43"/>
      <c r="D160" s="32">
        <v>92</v>
      </c>
      <c r="E160" s="32">
        <v>1447</v>
      </c>
      <c r="F160" s="32">
        <v>746</v>
      </c>
      <c r="G160" s="32">
        <v>321</v>
      </c>
      <c r="H160" s="32">
        <v>491</v>
      </c>
      <c r="I160" s="32">
        <v>1511</v>
      </c>
      <c r="J160" s="32">
        <v>350</v>
      </c>
      <c r="K160" s="32">
        <v>1097</v>
      </c>
      <c r="L160" s="32">
        <v>519</v>
      </c>
      <c r="M160" s="32">
        <v>140</v>
      </c>
      <c r="N160" s="32">
        <v>27</v>
      </c>
      <c r="O160" s="32">
        <v>783</v>
      </c>
      <c r="P160" s="32">
        <v>21</v>
      </c>
      <c r="Q160" s="32">
        <v>28</v>
      </c>
      <c r="R160" s="32">
        <v>7</v>
      </c>
      <c r="S160" s="32">
        <v>145</v>
      </c>
      <c r="T160" s="32">
        <v>1158</v>
      </c>
      <c r="U160" s="32">
        <v>171</v>
      </c>
      <c r="V160" s="32">
        <v>5092</v>
      </c>
      <c r="W160" s="32">
        <v>258</v>
      </c>
      <c r="X160" s="32">
        <v>136</v>
      </c>
      <c r="Y160" s="32">
        <v>462</v>
      </c>
      <c r="Z160" s="32">
        <v>274</v>
      </c>
      <c r="AA160" s="32">
        <v>84</v>
      </c>
      <c r="AB160" s="32">
        <v>9</v>
      </c>
      <c r="AC160" s="32">
        <v>1832</v>
      </c>
      <c r="AD160" s="32">
        <v>871</v>
      </c>
      <c r="AE160" s="32">
        <v>833</v>
      </c>
      <c r="AF160" s="32">
        <v>38</v>
      </c>
      <c r="AG160" s="32">
        <v>202</v>
      </c>
      <c r="AH160" s="32">
        <v>1002</v>
      </c>
      <c r="AI160" s="32">
        <v>1693</v>
      </c>
      <c r="AJ160" s="32">
        <v>1332</v>
      </c>
      <c r="AK160" s="32">
        <v>68</v>
      </c>
      <c r="AL160" s="32">
        <v>3265</v>
      </c>
      <c r="AM160" s="32">
        <v>20</v>
      </c>
      <c r="AN160" s="32">
        <v>65</v>
      </c>
      <c r="AO160" s="32">
        <v>2601</v>
      </c>
      <c r="AP160" s="174">
        <v>119879</v>
      </c>
      <c r="AQ160" s="32">
        <v>119859</v>
      </c>
      <c r="AR160" s="32">
        <v>20</v>
      </c>
      <c r="AS160" s="32">
        <v>5451</v>
      </c>
      <c r="AT160" s="32">
        <v>631</v>
      </c>
      <c r="AU160" s="32">
        <v>98</v>
      </c>
      <c r="AV160" s="32">
        <v>348</v>
      </c>
      <c r="AW160" s="32">
        <v>1787</v>
      </c>
      <c r="AX160" s="32">
        <v>114</v>
      </c>
      <c r="AY160" s="32">
        <v>338</v>
      </c>
      <c r="AZ160" s="32">
        <v>2568</v>
      </c>
      <c r="BA160" s="32">
        <v>104</v>
      </c>
      <c r="BB160" s="32">
        <v>115</v>
      </c>
      <c r="BC160" s="32">
        <v>792</v>
      </c>
      <c r="BD160" s="32">
        <v>4</v>
      </c>
      <c r="BE160" s="174">
        <v>1012</v>
      </c>
      <c r="BF160" s="32">
        <v>655</v>
      </c>
      <c r="BG160" s="32">
        <v>357</v>
      </c>
      <c r="BH160" s="32">
        <v>1830</v>
      </c>
      <c r="BI160" s="32">
        <v>778</v>
      </c>
      <c r="BJ160" s="32">
        <v>1052</v>
      </c>
      <c r="BK160" s="32">
        <v>338</v>
      </c>
      <c r="BL160" s="32">
        <v>653</v>
      </c>
      <c r="BM160" s="32">
        <v>600</v>
      </c>
      <c r="BN160" s="32">
        <v>370</v>
      </c>
      <c r="BO160" s="32">
        <v>1372</v>
      </c>
      <c r="BP160" s="32">
        <v>156</v>
      </c>
      <c r="BQ160" s="32">
        <v>302</v>
      </c>
      <c r="BR160" s="32">
        <v>934</v>
      </c>
      <c r="BS160" s="32">
        <v>146</v>
      </c>
      <c r="BT160" s="32">
        <v>722</v>
      </c>
      <c r="BU160" s="32">
        <v>128</v>
      </c>
      <c r="BV160" s="32">
        <v>545</v>
      </c>
      <c r="BW160" s="32">
        <v>307</v>
      </c>
      <c r="BX160" s="32">
        <v>6018</v>
      </c>
      <c r="BY160" s="32">
        <v>55</v>
      </c>
      <c r="BZ160" s="32">
        <v>87</v>
      </c>
      <c r="CA160" s="32">
        <v>211</v>
      </c>
      <c r="CB160" s="32">
        <v>246</v>
      </c>
      <c r="CC160" s="32">
        <v>1340</v>
      </c>
      <c r="CD160" s="32">
        <v>151</v>
      </c>
      <c r="CE160" s="32">
        <v>16700</v>
      </c>
      <c r="CF160" s="32">
        <v>1977</v>
      </c>
      <c r="CG160" s="32">
        <v>223</v>
      </c>
      <c r="CH160" s="32">
        <v>1342</v>
      </c>
      <c r="CI160" s="32">
        <v>431</v>
      </c>
      <c r="CJ160" s="32">
        <v>139</v>
      </c>
      <c r="CK160" s="32">
        <v>65</v>
      </c>
      <c r="CL160" s="32">
        <v>34</v>
      </c>
      <c r="CM160" s="32">
        <v>436</v>
      </c>
      <c r="CN160" s="32">
        <v>996</v>
      </c>
      <c r="CO160" s="32">
        <v>260</v>
      </c>
      <c r="CP160" s="15"/>
      <c r="CQ160" s="2"/>
      <c r="CR160" s="2"/>
      <c r="CS160" s="2"/>
    </row>
    <row r="161" spans="1:111" x14ac:dyDescent="0.2">
      <c r="A161" s="43" t="s">
        <v>181</v>
      </c>
      <c r="B161" s="43"/>
      <c r="C161" s="43"/>
      <c r="D161" s="32">
        <v>92</v>
      </c>
      <c r="E161" s="32">
        <v>657</v>
      </c>
      <c r="F161" s="32">
        <v>583</v>
      </c>
      <c r="G161" s="32">
        <v>252</v>
      </c>
      <c r="H161" s="32">
        <v>277</v>
      </c>
      <c r="I161" s="32">
        <v>895</v>
      </c>
      <c r="J161" s="32">
        <v>235</v>
      </c>
      <c r="K161" s="32">
        <v>728</v>
      </c>
      <c r="L161" s="32">
        <v>480</v>
      </c>
      <c r="M161" s="32">
        <v>77</v>
      </c>
      <c r="N161" s="32">
        <v>26</v>
      </c>
      <c r="O161" s="32">
        <v>568</v>
      </c>
      <c r="P161" s="32">
        <v>17</v>
      </c>
      <c r="Q161" s="32">
        <v>15</v>
      </c>
      <c r="R161" s="32">
        <v>6</v>
      </c>
      <c r="S161" s="32">
        <v>89</v>
      </c>
      <c r="T161" s="32">
        <v>712</v>
      </c>
      <c r="U161" s="32">
        <v>167</v>
      </c>
      <c r="V161" s="32">
        <v>1757</v>
      </c>
      <c r="W161" s="32">
        <v>203</v>
      </c>
      <c r="X161" s="32">
        <v>126</v>
      </c>
      <c r="Y161" s="32">
        <v>233</v>
      </c>
      <c r="Z161" s="32">
        <v>184</v>
      </c>
      <c r="AA161" s="32">
        <v>76</v>
      </c>
      <c r="AB161" s="32">
        <v>8</v>
      </c>
      <c r="AC161" s="32">
        <v>1831</v>
      </c>
      <c r="AD161" s="32">
        <v>696</v>
      </c>
      <c r="AE161" s="32">
        <v>660</v>
      </c>
      <c r="AF161" s="32">
        <v>36</v>
      </c>
      <c r="AG161" s="32">
        <v>153</v>
      </c>
      <c r="AH161" s="32">
        <v>425</v>
      </c>
      <c r="AI161" s="32">
        <v>1615</v>
      </c>
      <c r="AJ161" s="32">
        <v>876</v>
      </c>
      <c r="AK161" s="32">
        <v>57</v>
      </c>
      <c r="AL161" s="32">
        <v>1525</v>
      </c>
      <c r="AM161" s="32">
        <v>18</v>
      </c>
      <c r="AN161" s="32">
        <v>56</v>
      </c>
      <c r="AO161" s="32">
        <v>785</v>
      </c>
      <c r="AP161" s="174">
        <v>115649</v>
      </c>
      <c r="AQ161" s="32">
        <v>115629</v>
      </c>
      <c r="AR161" s="32">
        <v>20</v>
      </c>
      <c r="AS161" s="32">
        <v>3450</v>
      </c>
      <c r="AT161" s="32">
        <v>510</v>
      </c>
      <c r="AU161" s="32">
        <v>88</v>
      </c>
      <c r="AV161" s="32">
        <v>242</v>
      </c>
      <c r="AW161" s="32">
        <v>1036</v>
      </c>
      <c r="AX161" s="32">
        <v>95</v>
      </c>
      <c r="AY161" s="32">
        <v>280</v>
      </c>
      <c r="AZ161" s="32">
        <v>1259</v>
      </c>
      <c r="BA161" s="32">
        <v>79</v>
      </c>
      <c r="BB161" s="32">
        <v>79</v>
      </c>
      <c r="BC161" s="32">
        <v>531</v>
      </c>
      <c r="BD161" s="32">
        <v>3</v>
      </c>
      <c r="BE161" s="174">
        <v>580</v>
      </c>
      <c r="BF161" s="32">
        <v>238</v>
      </c>
      <c r="BG161" s="32">
        <v>342</v>
      </c>
      <c r="BH161" s="32">
        <v>1458</v>
      </c>
      <c r="BI161" s="32">
        <v>449</v>
      </c>
      <c r="BJ161" s="32">
        <v>1009</v>
      </c>
      <c r="BK161" s="32">
        <v>254</v>
      </c>
      <c r="BL161" s="32">
        <v>573</v>
      </c>
      <c r="BM161" s="32">
        <v>509</v>
      </c>
      <c r="BN161" s="32">
        <v>365</v>
      </c>
      <c r="BO161" s="32">
        <v>540</v>
      </c>
      <c r="BP161" s="32">
        <v>91</v>
      </c>
      <c r="BQ161" s="32">
        <v>245</v>
      </c>
      <c r="BR161" s="32">
        <v>503</v>
      </c>
      <c r="BS161" s="32">
        <v>127</v>
      </c>
      <c r="BT161" s="32">
        <v>610</v>
      </c>
      <c r="BU161" s="32">
        <v>117</v>
      </c>
      <c r="BV161" s="32">
        <v>384</v>
      </c>
      <c r="BW161" s="32">
        <v>298</v>
      </c>
      <c r="BX161" s="32">
        <v>1865</v>
      </c>
      <c r="BY161" s="32">
        <v>53</v>
      </c>
      <c r="BZ161" s="32">
        <v>78</v>
      </c>
      <c r="CA161" s="32">
        <v>205</v>
      </c>
      <c r="CB161" s="32">
        <v>171</v>
      </c>
      <c r="CC161" s="32">
        <v>886</v>
      </c>
      <c r="CD161" s="32">
        <v>102</v>
      </c>
      <c r="CE161" s="32">
        <v>9100</v>
      </c>
      <c r="CF161" s="32">
        <v>1346</v>
      </c>
      <c r="CG161" s="32">
        <v>121</v>
      </c>
      <c r="CH161" s="32">
        <v>940</v>
      </c>
      <c r="CI161" s="32">
        <v>327</v>
      </c>
      <c r="CJ161" s="32">
        <v>153</v>
      </c>
      <c r="CK161" s="32">
        <v>52</v>
      </c>
      <c r="CL161" s="32">
        <v>27</v>
      </c>
      <c r="CM161" s="32">
        <v>309</v>
      </c>
      <c r="CN161" s="32">
        <v>476</v>
      </c>
      <c r="CO161" s="32">
        <v>152</v>
      </c>
      <c r="CP161" s="15"/>
      <c r="CQ161" s="2"/>
      <c r="CR161" s="2"/>
      <c r="CS161" s="2"/>
    </row>
    <row r="162" spans="1:111" x14ac:dyDescent="0.2">
      <c r="A162" s="43" t="s">
        <v>182</v>
      </c>
      <c r="B162" s="43"/>
      <c r="C162" s="43"/>
      <c r="D162" s="32">
        <v>0</v>
      </c>
      <c r="E162" s="32">
        <v>790</v>
      </c>
      <c r="F162" s="32">
        <v>163</v>
      </c>
      <c r="G162" s="32">
        <v>38</v>
      </c>
      <c r="H162" s="32">
        <v>214</v>
      </c>
      <c r="I162" s="32">
        <v>616</v>
      </c>
      <c r="J162" s="32">
        <v>115</v>
      </c>
      <c r="K162" s="32">
        <v>369</v>
      </c>
      <c r="L162" s="32">
        <v>37</v>
      </c>
      <c r="M162" s="32">
        <v>63</v>
      </c>
      <c r="N162" s="32">
        <v>1</v>
      </c>
      <c r="O162" s="32">
        <v>215</v>
      </c>
      <c r="P162" s="32">
        <v>4</v>
      </c>
      <c r="Q162" s="32">
        <v>12</v>
      </c>
      <c r="R162" s="32">
        <v>1</v>
      </c>
      <c r="S162" s="32">
        <v>55</v>
      </c>
      <c r="T162" s="32">
        <v>446</v>
      </c>
      <c r="U162" s="32">
        <v>4</v>
      </c>
      <c r="V162" s="32">
        <v>3335</v>
      </c>
      <c r="W162" s="32">
        <v>55</v>
      </c>
      <c r="X162" s="32">
        <v>11</v>
      </c>
      <c r="Y162" s="32">
        <v>229</v>
      </c>
      <c r="Z162" s="32">
        <v>90</v>
      </c>
      <c r="AA162" s="32">
        <v>0</v>
      </c>
      <c r="AB162" s="32">
        <v>1</v>
      </c>
      <c r="AC162" s="32">
        <v>1</v>
      </c>
      <c r="AD162" s="32">
        <v>175</v>
      </c>
      <c r="AE162" s="32">
        <v>173</v>
      </c>
      <c r="AF162" s="32">
        <v>2</v>
      </c>
      <c r="AG162" s="32">
        <v>49</v>
      </c>
      <c r="AH162" s="32">
        <v>577</v>
      </c>
      <c r="AI162" s="32">
        <v>78</v>
      </c>
      <c r="AJ162" s="32">
        <v>456</v>
      </c>
      <c r="AK162" s="32">
        <v>11</v>
      </c>
      <c r="AL162" s="32">
        <v>1740</v>
      </c>
      <c r="AM162" s="32">
        <v>2</v>
      </c>
      <c r="AN162" s="32">
        <v>9</v>
      </c>
      <c r="AO162" s="32">
        <v>1816</v>
      </c>
      <c r="AP162" s="174">
        <v>4230</v>
      </c>
      <c r="AQ162" s="32">
        <v>4230</v>
      </c>
      <c r="AR162" s="32">
        <v>0</v>
      </c>
      <c r="AS162" s="32">
        <v>2001</v>
      </c>
      <c r="AT162" s="32">
        <v>111</v>
      </c>
      <c r="AU162" s="32">
        <v>10</v>
      </c>
      <c r="AV162" s="32">
        <v>106</v>
      </c>
      <c r="AW162" s="32">
        <v>751</v>
      </c>
      <c r="AX162" s="32">
        <v>19</v>
      </c>
      <c r="AY162" s="32">
        <v>58</v>
      </c>
      <c r="AZ162" s="32">
        <v>1309</v>
      </c>
      <c r="BA162" s="32">
        <v>25</v>
      </c>
      <c r="BB162" s="32">
        <v>36</v>
      </c>
      <c r="BC162" s="32">
        <v>261</v>
      </c>
      <c r="BD162" s="32">
        <v>1</v>
      </c>
      <c r="BE162" s="174">
        <v>430</v>
      </c>
      <c r="BF162" s="32">
        <v>416</v>
      </c>
      <c r="BG162" s="32">
        <v>14</v>
      </c>
      <c r="BH162" s="32">
        <v>372</v>
      </c>
      <c r="BI162" s="32">
        <v>329</v>
      </c>
      <c r="BJ162" s="32">
        <v>43</v>
      </c>
      <c r="BK162" s="32">
        <v>83</v>
      </c>
      <c r="BL162" s="32">
        <v>80</v>
      </c>
      <c r="BM162" s="32">
        <v>91</v>
      </c>
      <c r="BN162" s="32">
        <v>5</v>
      </c>
      <c r="BO162" s="32">
        <v>832</v>
      </c>
      <c r="BP162" s="32">
        <v>65</v>
      </c>
      <c r="BQ162" s="32">
        <v>57</v>
      </c>
      <c r="BR162" s="32">
        <v>431</v>
      </c>
      <c r="BS162" s="32">
        <v>19</v>
      </c>
      <c r="BT162" s="32">
        <v>112</v>
      </c>
      <c r="BU162" s="32">
        <v>11</v>
      </c>
      <c r="BV162" s="32">
        <v>161</v>
      </c>
      <c r="BW162" s="32">
        <v>8</v>
      </c>
      <c r="BX162" s="32">
        <v>4153</v>
      </c>
      <c r="BY162" s="32">
        <v>2</v>
      </c>
      <c r="BZ162" s="32">
        <v>9</v>
      </c>
      <c r="CA162" s="32">
        <v>6</v>
      </c>
      <c r="CB162" s="32">
        <v>75</v>
      </c>
      <c r="CC162" s="32">
        <v>454</v>
      </c>
      <c r="CD162" s="32">
        <v>49</v>
      </c>
      <c r="CE162" s="32">
        <v>7600</v>
      </c>
      <c r="CF162" s="32">
        <v>631</v>
      </c>
      <c r="CG162" s="32">
        <v>101</v>
      </c>
      <c r="CH162" s="32">
        <v>402</v>
      </c>
      <c r="CI162" s="32">
        <v>104</v>
      </c>
      <c r="CJ162" s="32">
        <v>12</v>
      </c>
      <c r="CK162" s="32">
        <v>13</v>
      </c>
      <c r="CL162" s="32">
        <v>7</v>
      </c>
      <c r="CM162" s="32">
        <v>126</v>
      </c>
      <c r="CN162" s="32">
        <v>520</v>
      </c>
      <c r="CO162" s="32">
        <v>105</v>
      </c>
      <c r="CP162" s="15"/>
      <c r="CQ162" s="2"/>
      <c r="CR162" s="2"/>
      <c r="CS162" s="2"/>
    </row>
    <row r="163" spans="1:111" x14ac:dyDescent="0.2">
      <c r="A163" s="52" t="s">
        <v>230</v>
      </c>
      <c r="B163" s="52"/>
      <c r="C163" s="5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174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15"/>
      <c r="CQ163" s="2"/>
      <c r="CR163" s="2"/>
      <c r="CS163" s="2"/>
    </row>
    <row r="164" spans="1:111" x14ac:dyDescent="0.2">
      <c r="A164" s="43" t="s">
        <v>183</v>
      </c>
      <c r="B164" s="43"/>
      <c r="C164" s="43"/>
      <c r="D164" s="32">
        <v>47</v>
      </c>
      <c r="E164" s="32">
        <v>686</v>
      </c>
      <c r="F164" s="32">
        <v>426</v>
      </c>
      <c r="G164" s="32">
        <v>161</v>
      </c>
      <c r="H164" s="32">
        <v>236</v>
      </c>
      <c r="I164" s="32">
        <v>136</v>
      </c>
      <c r="J164" s="32">
        <v>117</v>
      </c>
      <c r="K164" s="32">
        <v>460</v>
      </c>
      <c r="L164" s="32">
        <v>0</v>
      </c>
      <c r="M164" s="32">
        <v>68</v>
      </c>
      <c r="N164" s="32">
        <v>15</v>
      </c>
      <c r="O164" s="32">
        <v>506</v>
      </c>
      <c r="P164" s="32">
        <v>10</v>
      </c>
      <c r="Q164" s="32">
        <v>12</v>
      </c>
      <c r="R164" s="32">
        <v>5</v>
      </c>
      <c r="S164" s="32">
        <v>71</v>
      </c>
      <c r="T164" s="32">
        <v>561</v>
      </c>
      <c r="U164" s="32">
        <v>0</v>
      </c>
      <c r="V164" s="32">
        <v>3085</v>
      </c>
      <c r="W164" s="32">
        <v>14</v>
      </c>
      <c r="X164" s="32">
        <v>31</v>
      </c>
      <c r="Y164" s="32">
        <v>166</v>
      </c>
      <c r="Z164" s="32">
        <v>145</v>
      </c>
      <c r="AA164" s="32">
        <v>48</v>
      </c>
      <c r="AB164" s="32">
        <v>4</v>
      </c>
      <c r="AC164" s="32">
        <v>452</v>
      </c>
      <c r="AD164" s="32">
        <v>501</v>
      </c>
      <c r="AE164" s="32">
        <v>481</v>
      </c>
      <c r="AF164" s="32">
        <v>20</v>
      </c>
      <c r="AG164" s="32">
        <v>108</v>
      </c>
      <c r="AH164" s="32">
        <v>455</v>
      </c>
      <c r="AI164" s="32">
        <v>609</v>
      </c>
      <c r="AJ164" s="32">
        <v>393</v>
      </c>
      <c r="AK164" s="32">
        <v>27</v>
      </c>
      <c r="AL164" s="32">
        <v>1718</v>
      </c>
      <c r="AM164" s="32">
        <v>10</v>
      </c>
      <c r="AN164" s="32">
        <v>42</v>
      </c>
      <c r="AO164" s="32">
        <v>1112</v>
      </c>
      <c r="AP164" s="174">
        <v>45230</v>
      </c>
      <c r="AQ164" s="32">
        <v>45221</v>
      </c>
      <c r="AR164" s="32">
        <v>9</v>
      </c>
      <c r="AS164" s="32">
        <v>2910</v>
      </c>
      <c r="AT164" s="32">
        <v>298</v>
      </c>
      <c r="AU164" s="32">
        <v>61</v>
      </c>
      <c r="AV164" s="32">
        <v>251</v>
      </c>
      <c r="AW164" s="32">
        <v>758</v>
      </c>
      <c r="AX164" s="32">
        <v>72</v>
      </c>
      <c r="AY164" s="32">
        <v>156</v>
      </c>
      <c r="AZ164" s="32">
        <v>1177</v>
      </c>
      <c r="BA164" s="32">
        <v>59</v>
      </c>
      <c r="BB164" s="32">
        <v>78</v>
      </c>
      <c r="BC164" s="32">
        <v>404</v>
      </c>
      <c r="BD164" s="32">
        <v>1</v>
      </c>
      <c r="BE164" s="174">
        <v>302</v>
      </c>
      <c r="BF164" s="32">
        <v>271</v>
      </c>
      <c r="BG164" s="32">
        <v>31</v>
      </c>
      <c r="BH164" s="32">
        <v>574</v>
      </c>
      <c r="BI164" s="32">
        <v>369</v>
      </c>
      <c r="BJ164" s="32">
        <v>205</v>
      </c>
      <c r="BK164" s="32">
        <v>180</v>
      </c>
      <c r="BL164" s="32">
        <v>309</v>
      </c>
      <c r="BM164" s="32">
        <v>358</v>
      </c>
      <c r="BN164" s="32">
        <v>200</v>
      </c>
      <c r="BO164" s="32">
        <v>714</v>
      </c>
      <c r="BP164" s="32">
        <v>87</v>
      </c>
      <c r="BQ164" s="32">
        <v>221</v>
      </c>
      <c r="BR164" s="32">
        <v>351</v>
      </c>
      <c r="BS164" s="32">
        <v>96</v>
      </c>
      <c r="BT164" s="32">
        <v>455</v>
      </c>
      <c r="BU164" s="32">
        <v>84</v>
      </c>
      <c r="BV164" s="32">
        <v>370</v>
      </c>
      <c r="BW164" s="32">
        <v>0</v>
      </c>
      <c r="BX164" s="32">
        <v>2751</v>
      </c>
      <c r="BY164" s="32">
        <v>34</v>
      </c>
      <c r="BZ164" s="32">
        <v>443</v>
      </c>
      <c r="CA164" s="32">
        <v>72</v>
      </c>
      <c r="CB164" s="32">
        <v>153</v>
      </c>
      <c r="CC164" s="32">
        <v>755</v>
      </c>
      <c r="CD164" s="32">
        <v>88</v>
      </c>
      <c r="CE164" s="32">
        <v>0</v>
      </c>
      <c r="CF164" s="32">
        <v>1046</v>
      </c>
      <c r="CG164" s="32">
        <v>92</v>
      </c>
      <c r="CH164" s="32">
        <v>886</v>
      </c>
      <c r="CI164" s="32">
        <v>277</v>
      </c>
      <c r="CJ164" s="32">
        <v>139</v>
      </c>
      <c r="CK164" s="32">
        <v>44</v>
      </c>
      <c r="CL164" s="32">
        <v>20</v>
      </c>
      <c r="CM164" s="32">
        <v>244</v>
      </c>
      <c r="CN164" s="32">
        <v>443</v>
      </c>
      <c r="CO164" s="32">
        <v>144</v>
      </c>
      <c r="CP164" s="15"/>
      <c r="CQ164" s="2"/>
      <c r="CR164" s="2"/>
      <c r="CS164" s="2"/>
    </row>
    <row r="165" spans="1:111" x14ac:dyDescent="0.2">
      <c r="A165" s="43" t="s">
        <v>184</v>
      </c>
      <c r="B165" s="43"/>
      <c r="C165" s="43"/>
      <c r="D165" s="32">
        <v>0</v>
      </c>
      <c r="E165" s="32">
        <v>0</v>
      </c>
      <c r="F165" s="32">
        <v>6</v>
      </c>
      <c r="G165" s="32">
        <v>10</v>
      </c>
      <c r="H165" s="32">
        <v>0</v>
      </c>
      <c r="I165" s="32">
        <v>0</v>
      </c>
      <c r="J165" s="32">
        <v>0</v>
      </c>
      <c r="K165" s="32">
        <v>2</v>
      </c>
      <c r="L165" s="32">
        <v>0</v>
      </c>
      <c r="M165" s="32">
        <v>0</v>
      </c>
      <c r="N165" s="32">
        <v>2</v>
      </c>
      <c r="O165" s="32">
        <v>2</v>
      </c>
      <c r="P165" s="32">
        <v>1</v>
      </c>
      <c r="Q165" s="32">
        <v>1</v>
      </c>
      <c r="R165" s="32">
        <v>0</v>
      </c>
      <c r="S165" s="32">
        <v>1</v>
      </c>
      <c r="T165" s="32">
        <v>26</v>
      </c>
      <c r="U165" s="32">
        <v>0</v>
      </c>
      <c r="V165" s="32">
        <v>101</v>
      </c>
      <c r="W165" s="32">
        <v>5</v>
      </c>
      <c r="X165" s="32">
        <v>1</v>
      </c>
      <c r="Y165" s="32">
        <v>0</v>
      </c>
      <c r="Z165" s="32">
        <v>5</v>
      </c>
      <c r="AA165" s="32">
        <v>8</v>
      </c>
      <c r="AB165" s="32">
        <v>0</v>
      </c>
      <c r="AC165" s="32">
        <v>37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59</v>
      </c>
      <c r="AJ165" s="32">
        <v>0</v>
      </c>
      <c r="AK165" s="32">
        <v>0</v>
      </c>
      <c r="AL165" s="32">
        <v>20</v>
      </c>
      <c r="AM165" s="32">
        <v>1</v>
      </c>
      <c r="AN165" s="32">
        <v>0</v>
      </c>
      <c r="AO165" s="32">
        <v>22</v>
      </c>
      <c r="AP165" s="174">
        <v>3582</v>
      </c>
      <c r="AQ165" s="32">
        <v>3582</v>
      </c>
      <c r="AR165" s="32">
        <v>0</v>
      </c>
      <c r="AS165" s="32">
        <v>220</v>
      </c>
      <c r="AT165" s="32">
        <v>4</v>
      </c>
      <c r="AU165" s="32">
        <v>0</v>
      </c>
      <c r="AV165" s="32">
        <v>0</v>
      </c>
      <c r="AW165" s="32">
        <v>0</v>
      </c>
      <c r="AX165" s="32">
        <v>0</v>
      </c>
      <c r="AY165" s="32">
        <v>36</v>
      </c>
      <c r="AZ165" s="32">
        <v>0</v>
      </c>
      <c r="BA165" s="32">
        <v>0</v>
      </c>
      <c r="BB165" s="32">
        <v>0</v>
      </c>
      <c r="BC165" s="32">
        <v>25</v>
      </c>
      <c r="BD165" s="32">
        <v>0</v>
      </c>
      <c r="BE165" s="174">
        <v>7</v>
      </c>
      <c r="BF165" s="32">
        <v>0</v>
      </c>
      <c r="BG165" s="32">
        <v>7</v>
      </c>
      <c r="BH165" s="32">
        <v>0</v>
      </c>
      <c r="BI165" s="32">
        <v>1</v>
      </c>
      <c r="BJ165" s="32">
        <v>5</v>
      </c>
      <c r="BK165" s="32">
        <v>0</v>
      </c>
      <c r="BL165" s="32">
        <v>2</v>
      </c>
      <c r="BM165" s="32">
        <v>0</v>
      </c>
      <c r="BN165" s="32">
        <v>0</v>
      </c>
      <c r="BO165" s="32">
        <v>0</v>
      </c>
      <c r="BP165" s="32">
        <v>0</v>
      </c>
      <c r="BQ165" s="32">
        <v>6</v>
      </c>
      <c r="BR165" s="32">
        <v>0</v>
      </c>
      <c r="BS165" s="32">
        <v>1</v>
      </c>
      <c r="BT165" s="32">
        <v>10</v>
      </c>
      <c r="BU165" s="32">
        <v>0</v>
      </c>
      <c r="BV165" s="32">
        <v>8</v>
      </c>
      <c r="BW165" s="32">
        <v>0</v>
      </c>
      <c r="BX165" s="32">
        <v>79</v>
      </c>
      <c r="BY165" s="32">
        <v>1</v>
      </c>
      <c r="BZ165" s="32">
        <v>0</v>
      </c>
      <c r="CA165" s="32">
        <v>0</v>
      </c>
      <c r="CB165" s="32">
        <v>16</v>
      </c>
      <c r="CC165" s="32">
        <v>0</v>
      </c>
      <c r="CD165" s="32">
        <v>0</v>
      </c>
      <c r="CE165" s="32">
        <v>0</v>
      </c>
      <c r="CF165" s="32">
        <v>21</v>
      </c>
      <c r="CG165" s="32">
        <v>8</v>
      </c>
      <c r="CH165" s="32">
        <v>42</v>
      </c>
      <c r="CI165" s="32">
        <v>0</v>
      </c>
      <c r="CJ165" s="32">
        <v>0</v>
      </c>
      <c r="CK165" s="32">
        <v>0</v>
      </c>
      <c r="CL165" s="32">
        <v>0</v>
      </c>
      <c r="CM165" s="32">
        <v>4</v>
      </c>
      <c r="CN165" s="32">
        <v>10</v>
      </c>
      <c r="CO165" s="32">
        <v>0</v>
      </c>
      <c r="CP165" s="15"/>
      <c r="CQ165" s="2"/>
      <c r="CR165" s="2"/>
      <c r="CS165" s="2"/>
    </row>
    <row r="166" spans="1:111" x14ac:dyDescent="0.2">
      <c r="A166" s="43" t="s">
        <v>185</v>
      </c>
      <c r="B166" s="43"/>
      <c r="C166" s="43"/>
      <c r="D166" s="32">
        <v>45</v>
      </c>
      <c r="E166" s="32">
        <v>761</v>
      </c>
      <c r="F166" s="32">
        <v>314</v>
      </c>
      <c r="G166" s="32">
        <v>148</v>
      </c>
      <c r="H166" s="32">
        <v>256</v>
      </c>
      <c r="I166" s="32">
        <v>481</v>
      </c>
      <c r="J166" s="32">
        <v>233</v>
      </c>
      <c r="K166" s="32">
        <v>634</v>
      </c>
      <c r="L166" s="32">
        <v>0</v>
      </c>
      <c r="M166" s="32">
        <v>72</v>
      </c>
      <c r="N166" s="32">
        <v>9</v>
      </c>
      <c r="O166" s="32">
        <v>277</v>
      </c>
      <c r="P166" s="32">
        <v>10</v>
      </c>
      <c r="Q166" s="32">
        <v>14</v>
      </c>
      <c r="R166" s="32">
        <v>2</v>
      </c>
      <c r="S166" s="32">
        <v>72</v>
      </c>
      <c r="T166" s="32">
        <v>549</v>
      </c>
      <c r="U166" s="32">
        <v>0</v>
      </c>
      <c r="V166" s="32">
        <v>1906</v>
      </c>
      <c r="W166" s="32">
        <v>106</v>
      </c>
      <c r="X166" s="32">
        <v>105</v>
      </c>
      <c r="Y166" s="32">
        <v>296</v>
      </c>
      <c r="Z166" s="32">
        <v>123</v>
      </c>
      <c r="AA166" s="32">
        <v>27</v>
      </c>
      <c r="AB166" s="32">
        <v>4</v>
      </c>
      <c r="AC166" s="32">
        <v>1342</v>
      </c>
      <c r="AD166" s="32">
        <v>369</v>
      </c>
      <c r="AE166" s="32">
        <v>352</v>
      </c>
      <c r="AF166" s="32">
        <v>17</v>
      </c>
      <c r="AG166" s="32">
        <v>94</v>
      </c>
      <c r="AH166" s="32">
        <v>547</v>
      </c>
      <c r="AI166" s="32">
        <v>1025</v>
      </c>
      <c r="AJ166" s="32">
        <v>940</v>
      </c>
      <c r="AK166" s="32">
        <v>41</v>
      </c>
      <c r="AL166" s="32">
        <v>1527</v>
      </c>
      <c r="AM166" s="32">
        <v>9</v>
      </c>
      <c r="AN166" s="32">
        <v>23</v>
      </c>
      <c r="AO166" s="32">
        <v>1467</v>
      </c>
      <c r="AP166" s="174">
        <v>71066</v>
      </c>
      <c r="AQ166" s="32">
        <v>71055</v>
      </c>
      <c r="AR166" s="32">
        <v>11</v>
      </c>
      <c r="AS166" s="32">
        <v>2321</v>
      </c>
      <c r="AT166" s="32">
        <v>218</v>
      </c>
      <c r="AU166" s="32">
        <v>37</v>
      </c>
      <c r="AV166" s="32">
        <v>96</v>
      </c>
      <c r="AW166" s="32">
        <v>1028</v>
      </c>
      <c r="AX166" s="32">
        <v>42</v>
      </c>
      <c r="AY166" s="32">
        <v>109</v>
      </c>
      <c r="AZ166" s="32">
        <v>1391</v>
      </c>
      <c r="BA166" s="32">
        <v>45</v>
      </c>
      <c r="BB166" s="32">
        <v>25</v>
      </c>
      <c r="BC166" s="32">
        <v>363</v>
      </c>
      <c r="BD166" s="32">
        <v>3</v>
      </c>
      <c r="BE166" s="174">
        <v>688</v>
      </c>
      <c r="BF166" s="32">
        <v>384</v>
      </c>
      <c r="BG166" s="32">
        <v>304</v>
      </c>
      <c r="BH166" s="32">
        <v>1250</v>
      </c>
      <c r="BI166" s="32">
        <v>408</v>
      </c>
      <c r="BJ166" s="32">
        <v>842</v>
      </c>
      <c r="BK166" s="32">
        <v>150</v>
      </c>
      <c r="BL166" s="32">
        <v>342</v>
      </c>
      <c r="BM166" s="32">
        <v>242</v>
      </c>
      <c r="BN166" s="32">
        <v>170</v>
      </c>
      <c r="BO166" s="32">
        <v>658</v>
      </c>
      <c r="BP166" s="32">
        <v>69</v>
      </c>
      <c r="BQ166" s="32">
        <v>75</v>
      </c>
      <c r="BR166" s="32">
        <v>583</v>
      </c>
      <c r="BS166" s="32">
        <v>51</v>
      </c>
      <c r="BT166" s="32">
        <v>258</v>
      </c>
      <c r="BU166" s="32">
        <v>44</v>
      </c>
      <c r="BV166" s="32">
        <v>186</v>
      </c>
      <c r="BW166" s="32">
        <v>0</v>
      </c>
      <c r="BX166" s="32">
        <v>3188</v>
      </c>
      <c r="BY166" s="32">
        <v>20</v>
      </c>
      <c r="BZ166" s="32">
        <v>35</v>
      </c>
      <c r="CA166" s="32">
        <v>139</v>
      </c>
      <c r="CB166" s="32">
        <v>78</v>
      </c>
      <c r="CC166" s="32">
        <v>584</v>
      </c>
      <c r="CD166" s="32">
        <v>63</v>
      </c>
      <c r="CE166" s="32">
        <v>0</v>
      </c>
      <c r="CF166" s="32">
        <v>771</v>
      </c>
      <c r="CG166" s="32">
        <v>124</v>
      </c>
      <c r="CH166" s="32">
        <v>414</v>
      </c>
      <c r="CI166" s="32">
        <v>153</v>
      </c>
      <c r="CJ166" s="32">
        <v>26</v>
      </c>
      <c r="CK166" s="32">
        <v>21</v>
      </c>
      <c r="CL166" s="32">
        <v>14</v>
      </c>
      <c r="CM166" s="32">
        <v>186</v>
      </c>
      <c r="CN166" s="32">
        <v>543</v>
      </c>
      <c r="CO166" s="32">
        <v>113</v>
      </c>
      <c r="CP166" s="15"/>
      <c r="CQ166" s="2"/>
      <c r="CR166" s="2"/>
      <c r="CS166" s="2"/>
    </row>
    <row r="167" spans="1:111" x14ac:dyDescent="0.2">
      <c r="A167" s="52" t="s">
        <v>229</v>
      </c>
      <c r="B167" s="52"/>
      <c r="C167" s="5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>
        <v>0</v>
      </c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174"/>
      <c r="BF167" s="32"/>
      <c r="BG167" s="32"/>
      <c r="BH167" s="32">
        <v>0</v>
      </c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15"/>
      <c r="CQ167" s="2"/>
      <c r="CR167" s="2"/>
      <c r="CS167" s="2"/>
    </row>
    <row r="168" spans="1:111" x14ac:dyDescent="0.2">
      <c r="A168" s="43" t="s">
        <v>186</v>
      </c>
      <c r="B168" s="43"/>
      <c r="C168" s="43"/>
      <c r="D168" s="32">
        <v>0</v>
      </c>
      <c r="E168" s="32">
        <v>0</v>
      </c>
      <c r="F168" s="32">
        <v>0</v>
      </c>
      <c r="G168" s="32">
        <v>0</v>
      </c>
      <c r="H168" s="32">
        <v>1</v>
      </c>
      <c r="I168" s="32">
        <v>0</v>
      </c>
      <c r="J168" s="32">
        <v>0</v>
      </c>
      <c r="K168" s="32">
        <v>2</v>
      </c>
      <c r="L168" s="32">
        <v>2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10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22</v>
      </c>
      <c r="AD168" s="32"/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1</v>
      </c>
      <c r="AO168" s="32">
        <v>2</v>
      </c>
      <c r="AP168" s="174">
        <v>277</v>
      </c>
      <c r="AQ168" s="32">
        <v>277</v>
      </c>
      <c r="AR168" s="32">
        <v>0</v>
      </c>
      <c r="AS168" s="32">
        <v>22</v>
      </c>
      <c r="AT168" s="32">
        <v>0</v>
      </c>
      <c r="AU168" s="32">
        <v>3</v>
      </c>
      <c r="AV168" s="32">
        <v>0</v>
      </c>
      <c r="AW168" s="32">
        <v>16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174">
        <v>0</v>
      </c>
      <c r="BF168" s="32">
        <v>0</v>
      </c>
      <c r="BG168" s="32">
        <v>0</v>
      </c>
      <c r="BH168" s="32"/>
      <c r="BI168" s="32">
        <v>2</v>
      </c>
      <c r="BJ168" s="32">
        <v>0</v>
      </c>
      <c r="BK168" s="32">
        <v>2</v>
      </c>
      <c r="BL168" s="32">
        <v>1</v>
      </c>
      <c r="BM168" s="32">
        <v>0</v>
      </c>
      <c r="BN168" s="32">
        <v>0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8</v>
      </c>
      <c r="BU168" s="32">
        <v>0</v>
      </c>
      <c r="BV168" s="32">
        <v>0</v>
      </c>
      <c r="BW168" s="32">
        <v>0</v>
      </c>
      <c r="BX168" s="32">
        <v>10</v>
      </c>
      <c r="BY168" s="32">
        <v>0</v>
      </c>
      <c r="BZ168" s="32">
        <v>0</v>
      </c>
      <c r="CA168" s="32">
        <v>0</v>
      </c>
      <c r="CB168" s="32">
        <v>0</v>
      </c>
      <c r="CC168" s="32">
        <v>0</v>
      </c>
      <c r="CD168" s="32">
        <v>0</v>
      </c>
      <c r="CE168" s="32">
        <v>2</v>
      </c>
      <c r="CF168" s="32">
        <v>0</v>
      </c>
      <c r="CG168" s="32">
        <v>0</v>
      </c>
      <c r="CH168" s="32">
        <v>8</v>
      </c>
      <c r="CI168" s="32">
        <v>0</v>
      </c>
      <c r="CJ168" s="32">
        <v>0</v>
      </c>
      <c r="CK168" s="32">
        <v>0</v>
      </c>
      <c r="CL168" s="32"/>
      <c r="CM168" s="32">
        <v>0</v>
      </c>
      <c r="CN168" s="32">
        <v>0</v>
      </c>
      <c r="CO168" s="32">
        <v>0</v>
      </c>
      <c r="CP168" s="15"/>
      <c r="CQ168" s="2"/>
      <c r="CR168" s="2"/>
      <c r="CS168" s="2"/>
    </row>
    <row r="169" spans="1:111" x14ac:dyDescent="0.2">
      <c r="A169" s="43" t="s">
        <v>187</v>
      </c>
      <c r="B169" s="43"/>
      <c r="C169" s="43"/>
      <c r="D169" s="32">
        <v>4</v>
      </c>
      <c r="E169" s="32">
        <v>40</v>
      </c>
      <c r="F169" s="32">
        <v>23</v>
      </c>
      <c r="G169" s="32">
        <v>2</v>
      </c>
      <c r="H169" s="32">
        <v>4</v>
      </c>
      <c r="I169" s="32">
        <v>0</v>
      </c>
      <c r="J169" s="32">
        <v>12</v>
      </c>
      <c r="K169" s="32">
        <v>6</v>
      </c>
      <c r="L169" s="32">
        <v>8</v>
      </c>
      <c r="M169" s="32">
        <v>6</v>
      </c>
      <c r="N169" s="32">
        <v>0</v>
      </c>
      <c r="O169" s="32">
        <v>0</v>
      </c>
      <c r="P169" s="32">
        <v>4</v>
      </c>
      <c r="Q169" s="32">
        <v>1</v>
      </c>
      <c r="R169" s="32">
        <v>0</v>
      </c>
      <c r="S169" s="32">
        <v>0</v>
      </c>
      <c r="T169" s="32">
        <v>23</v>
      </c>
      <c r="U169" s="32">
        <v>8</v>
      </c>
      <c r="V169" s="32">
        <v>107</v>
      </c>
      <c r="W169" s="32">
        <v>10</v>
      </c>
      <c r="X169" s="32">
        <v>0</v>
      </c>
      <c r="Y169" s="32">
        <v>6</v>
      </c>
      <c r="Z169" s="32">
        <v>10</v>
      </c>
      <c r="AA169" s="32">
        <v>0</v>
      </c>
      <c r="AB169" s="32">
        <v>0</v>
      </c>
      <c r="AC169" s="32">
        <v>21</v>
      </c>
      <c r="AD169" s="32">
        <v>34</v>
      </c>
      <c r="AE169" s="32">
        <v>27</v>
      </c>
      <c r="AF169" s="32">
        <v>7</v>
      </c>
      <c r="AG169" s="32">
        <v>0</v>
      </c>
      <c r="AH169" s="32">
        <v>0</v>
      </c>
      <c r="AI169" s="32">
        <v>14</v>
      </c>
      <c r="AJ169" s="32">
        <v>74</v>
      </c>
      <c r="AK169" s="32">
        <v>0</v>
      </c>
      <c r="AL169" s="32">
        <v>80</v>
      </c>
      <c r="AM169" s="32">
        <v>0</v>
      </c>
      <c r="AN169" s="32">
        <v>3</v>
      </c>
      <c r="AO169" s="32">
        <v>24</v>
      </c>
      <c r="AP169" s="174">
        <v>1421</v>
      </c>
      <c r="AQ169" s="32">
        <v>1421</v>
      </c>
      <c r="AR169" s="32">
        <v>0</v>
      </c>
      <c r="AS169" s="32">
        <v>154</v>
      </c>
      <c r="AT169" s="32">
        <v>17</v>
      </c>
      <c r="AU169" s="32">
        <v>0</v>
      </c>
      <c r="AV169" s="32">
        <v>34</v>
      </c>
      <c r="AW169" s="32">
        <v>7</v>
      </c>
      <c r="AX169" s="32">
        <v>0</v>
      </c>
      <c r="AY169" s="32">
        <v>7</v>
      </c>
      <c r="AZ169" s="32">
        <v>49</v>
      </c>
      <c r="BA169" s="32">
        <v>0</v>
      </c>
      <c r="BB169" s="32">
        <v>6</v>
      </c>
      <c r="BC169" s="32">
        <v>0</v>
      </c>
      <c r="BD169" s="32">
        <v>0</v>
      </c>
      <c r="BE169" s="174">
        <v>13</v>
      </c>
      <c r="BF169" s="32">
        <v>13</v>
      </c>
      <c r="BG169" s="32">
        <v>0</v>
      </c>
      <c r="BH169" s="32">
        <v>0</v>
      </c>
      <c r="BI169" s="32">
        <v>14</v>
      </c>
      <c r="BJ169" s="32">
        <v>0</v>
      </c>
      <c r="BK169" s="32">
        <v>32</v>
      </c>
      <c r="BL169" s="32">
        <v>13</v>
      </c>
      <c r="BM169" s="32">
        <v>21</v>
      </c>
      <c r="BN169" s="32">
        <v>0</v>
      </c>
      <c r="BO169" s="32">
        <v>38</v>
      </c>
      <c r="BP169" s="32">
        <v>0</v>
      </c>
      <c r="BQ169" s="32">
        <v>0</v>
      </c>
      <c r="BR169" s="32">
        <v>16</v>
      </c>
      <c r="BS169" s="32">
        <v>11</v>
      </c>
      <c r="BT169" s="32">
        <v>33</v>
      </c>
      <c r="BU169" s="32">
        <v>5</v>
      </c>
      <c r="BV169" s="32">
        <v>39</v>
      </c>
      <c r="BW169" s="32">
        <v>7</v>
      </c>
      <c r="BX169" s="32">
        <v>17</v>
      </c>
      <c r="BY169" s="32">
        <v>5</v>
      </c>
      <c r="BZ169" s="32">
        <v>9</v>
      </c>
      <c r="CA169" s="32">
        <v>0</v>
      </c>
      <c r="CB169" s="32">
        <v>0</v>
      </c>
      <c r="CC169" s="32">
        <v>37</v>
      </c>
      <c r="CD169" s="32">
        <v>3</v>
      </c>
      <c r="CE169" s="32">
        <v>0</v>
      </c>
      <c r="CF169" s="32">
        <v>66</v>
      </c>
      <c r="CG169" s="32">
        <v>3</v>
      </c>
      <c r="CH169" s="32">
        <v>27</v>
      </c>
      <c r="CI169" s="32">
        <v>446</v>
      </c>
      <c r="CJ169" s="32">
        <v>6</v>
      </c>
      <c r="CK169" s="32">
        <v>4</v>
      </c>
      <c r="CL169" s="32"/>
      <c r="CM169" s="32">
        <v>26</v>
      </c>
      <c r="CN169" s="32">
        <v>17</v>
      </c>
      <c r="CO169" s="32">
        <v>0</v>
      </c>
      <c r="CP169" s="15"/>
      <c r="CQ169" s="2"/>
      <c r="CR169" s="2"/>
      <c r="CS169" s="2"/>
    </row>
    <row r="170" spans="1:111" x14ac:dyDescent="0.2">
      <c r="A170" s="43" t="s">
        <v>188</v>
      </c>
      <c r="B170" s="43"/>
      <c r="C170" s="43"/>
      <c r="D170" s="32">
        <v>324</v>
      </c>
      <c r="E170" s="32">
        <v>8901</v>
      </c>
      <c r="F170" s="32">
        <v>5016</v>
      </c>
      <c r="G170" s="32">
        <v>3041</v>
      </c>
      <c r="H170" s="32">
        <v>3364</v>
      </c>
      <c r="I170" s="32">
        <v>8880</v>
      </c>
      <c r="J170" s="32">
        <v>2030</v>
      </c>
      <c r="K170" s="32">
        <v>6803</v>
      </c>
      <c r="L170" s="32">
        <v>2338</v>
      </c>
      <c r="M170" s="32">
        <v>815</v>
      </c>
      <c r="N170" s="32">
        <v>1</v>
      </c>
      <c r="O170" s="32">
        <v>3603</v>
      </c>
      <c r="P170" s="32">
        <v>239</v>
      </c>
      <c r="Q170" s="32">
        <v>281</v>
      </c>
      <c r="R170" s="32">
        <v>68</v>
      </c>
      <c r="S170" s="32">
        <v>1526</v>
      </c>
      <c r="T170" s="32">
        <v>8016</v>
      </c>
      <c r="U170" s="32">
        <v>785</v>
      </c>
      <c r="V170" s="32">
        <v>25400</v>
      </c>
      <c r="W170" s="32">
        <v>1563</v>
      </c>
      <c r="X170" s="32">
        <v>721</v>
      </c>
      <c r="Y170" s="32">
        <v>3100</v>
      </c>
      <c r="Z170" s="32">
        <v>2418</v>
      </c>
      <c r="AA170" s="32">
        <v>792</v>
      </c>
      <c r="AB170" s="32">
        <v>75</v>
      </c>
      <c r="AC170" s="32">
        <v>6000</v>
      </c>
      <c r="AD170" s="32">
        <v>5496</v>
      </c>
      <c r="AE170" s="32">
        <v>5066</v>
      </c>
      <c r="AF170" s="32">
        <v>430</v>
      </c>
      <c r="AG170" s="32">
        <v>1414</v>
      </c>
      <c r="AH170" s="32">
        <v>5570</v>
      </c>
      <c r="AI170" s="32">
        <v>7039</v>
      </c>
      <c r="AJ170" s="32">
        <v>3617</v>
      </c>
      <c r="AK170" s="32">
        <v>59</v>
      </c>
      <c r="AL170" s="32">
        <v>23459</v>
      </c>
      <c r="AM170" s="32">
        <v>177</v>
      </c>
      <c r="AN170" s="32">
        <v>737</v>
      </c>
      <c r="AO170" s="32">
        <v>14449</v>
      </c>
      <c r="AP170" s="174">
        <v>520182</v>
      </c>
      <c r="AQ170" s="32">
        <v>520010</v>
      </c>
      <c r="AR170" s="32">
        <v>172</v>
      </c>
      <c r="AS170" s="32">
        <v>38500</v>
      </c>
      <c r="AT170" s="32">
        <v>3024</v>
      </c>
      <c r="AU170" s="32">
        <v>688</v>
      </c>
      <c r="AV170" s="32">
        <v>2200</v>
      </c>
      <c r="AW170" s="32">
        <v>9853</v>
      </c>
      <c r="AX170" s="32">
        <v>975</v>
      </c>
      <c r="AY170" s="32">
        <v>1927</v>
      </c>
      <c r="AZ170" s="32">
        <v>14788</v>
      </c>
      <c r="BA170" s="32">
        <v>1113</v>
      </c>
      <c r="BB170" s="32">
        <v>1235</v>
      </c>
      <c r="BC170" s="32">
        <v>4320</v>
      </c>
      <c r="BD170" s="32">
        <v>15</v>
      </c>
      <c r="BE170" s="174">
        <v>3923</v>
      </c>
      <c r="BF170" s="32">
        <v>3268</v>
      </c>
      <c r="BG170" s="32">
        <v>655</v>
      </c>
      <c r="BH170" s="32">
        <v>8844</v>
      </c>
      <c r="BI170" s="32">
        <v>4030</v>
      </c>
      <c r="BJ170" s="32">
        <v>4814</v>
      </c>
      <c r="BK170" s="32">
        <v>1701</v>
      </c>
      <c r="BL170" s="32">
        <v>4389</v>
      </c>
      <c r="BM170" s="32">
        <v>3912</v>
      </c>
      <c r="BN170" s="32">
        <v>0</v>
      </c>
      <c r="BO170" s="32">
        <v>7980</v>
      </c>
      <c r="BP170" s="32">
        <v>1252</v>
      </c>
      <c r="BQ170" s="32">
        <v>1737</v>
      </c>
      <c r="BR170" s="32">
        <v>6275</v>
      </c>
      <c r="BS170" s="32">
        <v>1592</v>
      </c>
      <c r="BT170" s="32">
        <v>5927</v>
      </c>
      <c r="BU170" s="32">
        <v>687</v>
      </c>
      <c r="BV170" s="32">
        <v>3733</v>
      </c>
      <c r="BW170" s="32">
        <v>2047</v>
      </c>
      <c r="BX170" s="32">
        <v>30676</v>
      </c>
      <c r="BY170" s="32">
        <v>640</v>
      </c>
      <c r="BZ170" s="32">
        <v>965</v>
      </c>
      <c r="CA170" s="32">
        <v>942</v>
      </c>
      <c r="CB170" s="32">
        <v>1314</v>
      </c>
      <c r="CC170" s="32">
        <v>6919</v>
      </c>
      <c r="CD170" s="32">
        <v>850</v>
      </c>
      <c r="CE170" s="32">
        <v>66000</v>
      </c>
      <c r="CF170" s="32">
        <v>15182</v>
      </c>
      <c r="CG170" s="32">
        <v>1407</v>
      </c>
      <c r="CH170" s="32">
        <v>8942</v>
      </c>
      <c r="CI170" s="32">
        <v>2024</v>
      </c>
      <c r="CJ170" s="32">
        <v>667</v>
      </c>
      <c r="CK170" s="32">
        <v>452</v>
      </c>
      <c r="CL170" s="32"/>
      <c r="CM170" s="32">
        <v>2987</v>
      </c>
      <c r="CN170" s="32">
        <v>5152</v>
      </c>
      <c r="CO170" s="32">
        <v>1626</v>
      </c>
      <c r="CP170" s="15"/>
      <c r="CQ170" s="2"/>
      <c r="CR170" s="2"/>
      <c r="CS170" s="2"/>
    </row>
    <row r="171" spans="1:111" x14ac:dyDescent="0.2">
      <c r="A171" s="48" t="s">
        <v>88</v>
      </c>
      <c r="B171" s="48"/>
      <c r="C171" s="48"/>
      <c r="D171" s="32">
        <v>79</v>
      </c>
      <c r="E171" s="32">
        <v>65</v>
      </c>
      <c r="F171" s="32">
        <v>77</v>
      </c>
      <c r="G171" s="32">
        <v>65</v>
      </c>
      <c r="H171" s="32">
        <v>85</v>
      </c>
      <c r="I171" s="32">
        <v>70</v>
      </c>
      <c r="J171" s="32">
        <v>75</v>
      </c>
      <c r="K171" s="32">
        <v>72</v>
      </c>
      <c r="L171" s="32">
        <v>71</v>
      </c>
      <c r="M171" s="32">
        <v>71</v>
      </c>
      <c r="N171" s="32">
        <v>74</v>
      </c>
      <c r="O171" s="32">
        <v>74</v>
      </c>
      <c r="P171" s="32">
        <v>66</v>
      </c>
      <c r="Q171" s="32">
        <v>63</v>
      </c>
      <c r="R171" s="32">
        <v>0</v>
      </c>
      <c r="S171" s="32">
        <v>0</v>
      </c>
      <c r="T171" s="32">
        <v>53</v>
      </c>
      <c r="U171" s="32">
        <v>71</v>
      </c>
      <c r="V171" s="32">
        <v>73</v>
      </c>
      <c r="W171" s="32">
        <v>74</v>
      </c>
      <c r="X171" s="32">
        <v>71</v>
      </c>
      <c r="Y171" s="32">
        <v>67</v>
      </c>
      <c r="Z171" s="32">
        <v>89</v>
      </c>
      <c r="AA171" s="32">
        <v>69</v>
      </c>
      <c r="AB171" s="32">
        <v>66</v>
      </c>
      <c r="AC171" s="32">
        <v>76</v>
      </c>
      <c r="AD171" s="32"/>
      <c r="AE171" s="32">
        <v>69</v>
      </c>
      <c r="AF171" s="32">
        <v>71</v>
      </c>
      <c r="AG171" s="32">
        <v>66</v>
      </c>
      <c r="AH171" s="32">
        <v>75</v>
      </c>
      <c r="AI171" s="32">
        <v>60</v>
      </c>
      <c r="AJ171" s="32">
        <v>0</v>
      </c>
      <c r="AK171" s="32">
        <v>71</v>
      </c>
      <c r="AL171" s="32">
        <v>74</v>
      </c>
      <c r="AM171" s="32">
        <v>70</v>
      </c>
      <c r="AN171" s="32">
        <v>71</v>
      </c>
      <c r="AO171" s="32">
        <v>73</v>
      </c>
      <c r="AP171" s="174"/>
      <c r="AQ171" s="32">
        <v>78</v>
      </c>
      <c r="AR171" s="32">
        <v>68</v>
      </c>
      <c r="AS171" s="32">
        <v>722</v>
      </c>
      <c r="AT171" s="32">
        <v>54</v>
      </c>
      <c r="AU171" s="32">
        <v>73</v>
      </c>
      <c r="AV171" s="32">
        <v>75</v>
      </c>
      <c r="AW171" s="32">
        <v>72</v>
      </c>
      <c r="AX171" s="32">
        <v>75</v>
      </c>
      <c r="AY171" s="32">
        <v>72</v>
      </c>
      <c r="AZ171" s="32">
        <v>72</v>
      </c>
      <c r="BA171" s="32">
        <v>0</v>
      </c>
      <c r="BB171" s="32">
        <v>72</v>
      </c>
      <c r="BC171" s="32">
        <v>72</v>
      </c>
      <c r="BD171" s="32">
        <v>0</v>
      </c>
      <c r="BE171" s="174"/>
      <c r="BF171" s="32">
        <v>68</v>
      </c>
      <c r="BG171" s="32">
        <v>69</v>
      </c>
      <c r="BH171" s="32"/>
      <c r="BI171" s="32">
        <v>73</v>
      </c>
      <c r="BJ171" s="32">
        <v>0</v>
      </c>
      <c r="BK171" s="32">
        <v>69</v>
      </c>
      <c r="BL171" s="32">
        <v>0</v>
      </c>
      <c r="BM171" s="32">
        <v>75</v>
      </c>
      <c r="BN171" s="32">
        <v>72</v>
      </c>
      <c r="BO171" s="32">
        <v>69</v>
      </c>
      <c r="BP171" s="32">
        <v>70</v>
      </c>
      <c r="BQ171" s="32">
        <v>75</v>
      </c>
      <c r="BR171" s="32">
        <v>59</v>
      </c>
      <c r="BS171" s="32">
        <v>59</v>
      </c>
      <c r="BT171" s="32">
        <v>76</v>
      </c>
      <c r="BU171" s="32">
        <v>70</v>
      </c>
      <c r="BV171" s="32">
        <v>70</v>
      </c>
      <c r="BW171" s="32">
        <v>68</v>
      </c>
      <c r="BX171" s="32">
        <v>69</v>
      </c>
      <c r="BY171" s="32">
        <v>70</v>
      </c>
      <c r="BZ171" s="32">
        <v>0</v>
      </c>
      <c r="CA171" s="32">
        <v>8</v>
      </c>
      <c r="CB171" s="32">
        <v>56</v>
      </c>
      <c r="CC171" s="32">
        <v>75</v>
      </c>
      <c r="CD171" s="32">
        <v>70</v>
      </c>
      <c r="CE171" s="32">
        <v>74</v>
      </c>
      <c r="CF171" s="32">
        <v>72</v>
      </c>
      <c r="CG171" s="32">
        <v>66</v>
      </c>
      <c r="CH171" s="32">
        <v>71</v>
      </c>
      <c r="CI171" s="32">
        <v>66</v>
      </c>
      <c r="CJ171" s="32">
        <v>87</v>
      </c>
      <c r="CK171" s="32">
        <v>76</v>
      </c>
      <c r="CL171" s="32">
        <v>70</v>
      </c>
      <c r="CM171" s="32">
        <v>71</v>
      </c>
      <c r="CN171" s="32">
        <v>70</v>
      </c>
      <c r="CO171" s="32">
        <v>70</v>
      </c>
      <c r="CP171" s="15"/>
      <c r="CQ171" s="2"/>
      <c r="CR171" s="2"/>
      <c r="CS171" s="2"/>
    </row>
    <row r="172" spans="1:111" x14ac:dyDescent="0.2">
      <c r="A172" s="48"/>
      <c r="B172" s="48"/>
      <c r="C172" s="48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15"/>
      <c r="CQ172" s="2"/>
      <c r="CR172" s="2"/>
      <c r="CS172" s="2"/>
    </row>
    <row r="173" spans="1:111" s="5" customFormat="1" ht="12.75" customHeight="1" x14ac:dyDescent="0.2">
      <c r="A173" s="61"/>
      <c r="B173" s="61"/>
      <c r="C173" s="61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</row>
    <row r="174" spans="1:111" x14ac:dyDescent="0.2">
      <c r="A174" s="62" t="s">
        <v>11</v>
      </c>
      <c r="B174" s="62"/>
      <c r="C174" s="62"/>
      <c r="D174" s="174">
        <v>109896.89</v>
      </c>
      <c r="E174" s="174">
        <v>17769650</v>
      </c>
      <c r="F174" s="174">
        <v>4097888</v>
      </c>
      <c r="G174" s="174">
        <v>1701476.94</v>
      </c>
      <c r="H174" s="174">
        <v>5905835</v>
      </c>
      <c r="I174" s="174">
        <v>8196416.3300000001</v>
      </c>
      <c r="J174" s="174">
        <v>904081</v>
      </c>
      <c r="K174" s="174">
        <v>9021293</v>
      </c>
      <c r="L174" s="174">
        <v>3684687.31</v>
      </c>
      <c r="M174" s="174">
        <v>640611.39</v>
      </c>
      <c r="N174" s="174">
        <v>24291</v>
      </c>
      <c r="O174" s="174">
        <v>4884102</v>
      </c>
      <c r="P174" s="174">
        <v>78211.399999999994</v>
      </c>
      <c r="Q174" s="174">
        <v>0</v>
      </c>
      <c r="R174" s="174">
        <v>15497.79</v>
      </c>
      <c r="S174" s="174">
        <v>302762.77</v>
      </c>
      <c r="T174" s="174">
        <v>7313900</v>
      </c>
      <c r="U174" s="174">
        <v>1859165.96</v>
      </c>
      <c r="V174" s="174">
        <v>35886428</v>
      </c>
      <c r="W174" s="174">
        <v>1788589.37</v>
      </c>
      <c r="X174" s="174">
        <v>1233.58</v>
      </c>
      <c r="Y174" s="174">
        <v>3677870</v>
      </c>
      <c r="Z174" s="174">
        <v>2804029</v>
      </c>
      <c r="AA174" s="174">
        <v>174354.54</v>
      </c>
      <c r="AB174" s="174">
        <v>30072.89</v>
      </c>
      <c r="AC174" s="174">
        <v>7052228</v>
      </c>
      <c r="AD174" s="174">
        <v>6454742.7400000002</v>
      </c>
      <c r="AE174" s="174">
        <v>6137566</v>
      </c>
      <c r="AF174" s="174">
        <v>317176.74</v>
      </c>
      <c r="AG174" s="174">
        <v>884090.83</v>
      </c>
      <c r="AH174" s="174">
        <v>11569000</v>
      </c>
      <c r="AI174" s="174">
        <v>3275338.15</v>
      </c>
      <c r="AJ174" s="174">
        <v>4617056</v>
      </c>
      <c r="AK174" s="174">
        <v>57943</v>
      </c>
      <c r="AL174" s="174">
        <v>31425369</v>
      </c>
      <c r="AM174" s="174">
        <v>51362</v>
      </c>
      <c r="AN174" s="174">
        <v>150887.62</v>
      </c>
      <c r="AO174" s="174">
        <v>21563451</v>
      </c>
      <c r="AP174" s="174">
        <v>378520922.75999999</v>
      </c>
      <c r="AQ174" s="174">
        <v>378500000</v>
      </c>
      <c r="AR174" s="174">
        <v>20922.759999999998</v>
      </c>
      <c r="AS174" s="174">
        <v>70722819</v>
      </c>
      <c r="AT174" s="174">
        <v>1298789</v>
      </c>
      <c r="AU174" s="174">
        <v>344390.69</v>
      </c>
      <c r="AV174" s="174">
        <v>2501729</v>
      </c>
      <c r="AW174" s="174">
        <v>14663461.140000001</v>
      </c>
      <c r="AX174" s="174">
        <v>1173063</v>
      </c>
      <c r="AY174" s="174">
        <v>1543831.43</v>
      </c>
      <c r="AZ174" s="174">
        <v>14799324</v>
      </c>
      <c r="BA174" s="174">
        <v>1118084</v>
      </c>
      <c r="BB174" s="174">
        <v>953561.45</v>
      </c>
      <c r="BC174" s="174">
        <v>9527762.4199999999</v>
      </c>
      <c r="BD174" s="174">
        <v>0</v>
      </c>
      <c r="BE174" s="174">
        <v>6859536.1499999994</v>
      </c>
      <c r="BF174" s="174">
        <v>6389729.0999999996</v>
      </c>
      <c r="BG174" s="174">
        <v>469807.05</v>
      </c>
      <c r="BH174" s="174">
        <v>8641056.0800000001</v>
      </c>
      <c r="BI174" s="174">
        <v>4672285</v>
      </c>
      <c r="BJ174" s="174">
        <v>3968771.08</v>
      </c>
      <c r="BK174" s="174">
        <v>1517368.09</v>
      </c>
      <c r="BL174" s="174">
        <v>5049756</v>
      </c>
      <c r="BM174" s="174">
        <v>4459906</v>
      </c>
      <c r="BN174" s="174">
        <v>184227.9</v>
      </c>
      <c r="BO174" s="174">
        <v>13350051</v>
      </c>
      <c r="BP174" s="174">
        <v>1423059.72</v>
      </c>
      <c r="BQ174" s="174">
        <v>1552615</v>
      </c>
      <c r="BR174" s="174">
        <v>10634423</v>
      </c>
      <c r="BS174" s="174">
        <v>736153.97</v>
      </c>
      <c r="BT174" s="174">
        <v>3356036</v>
      </c>
      <c r="BU174" s="174">
        <v>133808.54999999999</v>
      </c>
      <c r="BV174" s="174">
        <v>5752245</v>
      </c>
      <c r="BW174" s="174">
        <v>1525495.46</v>
      </c>
      <c r="BX174" s="174">
        <v>56197851.420000002</v>
      </c>
      <c r="BY174" s="174">
        <v>286661</v>
      </c>
      <c r="BZ174" s="174">
        <v>252818.7</v>
      </c>
      <c r="CA174" s="174">
        <v>208644.3</v>
      </c>
      <c r="CB174" s="174">
        <v>2184234.13</v>
      </c>
      <c r="CC174" s="174">
        <v>6936925</v>
      </c>
      <c r="CD174" s="174">
        <v>996413</v>
      </c>
      <c r="CE174" s="174">
        <v>198056369</v>
      </c>
      <c r="CF174" s="174">
        <v>14935375</v>
      </c>
      <c r="CG174" s="174">
        <v>940822</v>
      </c>
      <c r="CH174" s="174">
        <v>13835703</v>
      </c>
      <c r="CI174" s="174">
        <v>1954654</v>
      </c>
      <c r="CJ174" s="174">
        <v>1064040.98</v>
      </c>
      <c r="CK174" s="174">
        <v>0</v>
      </c>
      <c r="CL174" s="174">
        <v>221249</v>
      </c>
      <c r="CM174" s="174">
        <v>4717752</v>
      </c>
      <c r="CN174" s="174">
        <v>6468970</v>
      </c>
      <c r="CO174" s="174">
        <v>2030837.23</v>
      </c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</row>
    <row r="175" spans="1:111" x14ac:dyDescent="0.2">
      <c r="A175" s="48"/>
      <c r="B175" s="48"/>
      <c r="C175" s="48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15"/>
      <c r="CQ175" s="2"/>
      <c r="CR175" s="2"/>
      <c r="CS175" s="2"/>
    </row>
    <row r="176" spans="1:111" x14ac:dyDescent="0.2">
      <c r="B176" s="2"/>
      <c r="C176" s="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</row>
    <row r="177" spans="1:98" x14ac:dyDescent="0.2">
      <c r="B177" s="2"/>
      <c r="C177" s="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T177" s="14"/>
    </row>
    <row r="178" spans="1:98" x14ac:dyDescent="0.2">
      <c r="A178" s="6" t="s">
        <v>208</v>
      </c>
      <c r="B178" s="6"/>
      <c r="C178" s="6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T178" s="14"/>
    </row>
    <row r="179" spans="1:98" x14ac:dyDescent="0.2">
      <c r="A179" s="2" t="s">
        <v>106</v>
      </c>
      <c r="B179" s="2"/>
      <c r="C179" s="2"/>
      <c r="D179" s="32">
        <v>1</v>
      </c>
      <c r="E179" s="32">
        <v>0.99173553719829999</v>
      </c>
      <c r="F179" s="32">
        <v>1</v>
      </c>
      <c r="G179" s="32">
        <v>1</v>
      </c>
      <c r="H179" s="32">
        <v>0.99731934852547</v>
      </c>
      <c r="I179" s="32">
        <v>0.97199341214168</v>
      </c>
      <c r="J179" s="32">
        <v>1</v>
      </c>
      <c r="K179" s="32">
        <v>0.96299125364432003</v>
      </c>
      <c r="L179" s="32">
        <v>0.97959183673469397</v>
      </c>
      <c r="M179" s="32">
        <v>1</v>
      </c>
      <c r="N179" s="32">
        <v>15</v>
      </c>
      <c r="O179" s="32">
        <v>0.9665717733493</v>
      </c>
      <c r="P179" s="32">
        <v>1</v>
      </c>
      <c r="Q179" s="32">
        <v>0.93333333333333302</v>
      </c>
      <c r="R179" s="32">
        <v>1</v>
      </c>
      <c r="S179" s="32">
        <v>0.92517682721100003</v>
      </c>
      <c r="T179" s="32">
        <v>0.94827586268966002</v>
      </c>
      <c r="U179" s="32">
        <v>1</v>
      </c>
      <c r="V179" s="32">
        <v>0.98831576266870003</v>
      </c>
      <c r="W179" s="32">
        <v>1</v>
      </c>
      <c r="X179" s="32">
        <v>0.85714285714285698</v>
      </c>
      <c r="Y179" s="32">
        <v>0.95667873611099996</v>
      </c>
      <c r="Z179" s="32">
        <v>0.98578199521327003</v>
      </c>
      <c r="AA179" s="32">
        <v>1</v>
      </c>
      <c r="AB179" s="32">
        <v>1</v>
      </c>
      <c r="AC179" s="32">
        <v>0.97872344255318999</v>
      </c>
      <c r="AD179" s="32"/>
      <c r="AE179" s="32">
        <v>1</v>
      </c>
      <c r="AF179" s="32">
        <v>1</v>
      </c>
      <c r="AG179" s="32">
        <v>1</v>
      </c>
      <c r="AH179" s="32">
        <v>1</v>
      </c>
      <c r="AI179" s="32">
        <v>0.94387755124799999</v>
      </c>
      <c r="AJ179" s="32">
        <v>1</v>
      </c>
      <c r="AK179" s="32">
        <v>1</v>
      </c>
      <c r="AL179" s="32">
        <v>0.98787215843440002</v>
      </c>
      <c r="AM179" s="32">
        <v>1</v>
      </c>
      <c r="AN179" s="32">
        <v>1</v>
      </c>
      <c r="AO179" s="32">
        <v>1</v>
      </c>
      <c r="AP179" s="32"/>
      <c r="AQ179" s="32">
        <v>0.97523862998316002</v>
      </c>
      <c r="AR179" s="32">
        <v>1</v>
      </c>
      <c r="AS179" s="32">
        <v>0.98945147679324896</v>
      </c>
      <c r="AT179" s="32">
        <v>0.94444444000000005</v>
      </c>
      <c r="AU179" s="32">
        <v>1</v>
      </c>
      <c r="AV179" s="32">
        <v>0.93478268695652</v>
      </c>
      <c r="AW179" s="32">
        <v>0.96398738324900002</v>
      </c>
      <c r="AX179" s="32">
        <v>1</v>
      </c>
      <c r="AY179" s="32">
        <v>1</v>
      </c>
      <c r="AZ179" s="32">
        <v>1</v>
      </c>
      <c r="BA179" s="32">
        <v>1</v>
      </c>
      <c r="BB179" s="32">
        <v>0.94927536231884102</v>
      </c>
      <c r="BC179" s="32">
        <v>1</v>
      </c>
      <c r="BD179" s="32">
        <v>1</v>
      </c>
      <c r="BE179" s="32"/>
      <c r="BF179" s="32">
        <v>0.96219931271477699</v>
      </c>
      <c r="BG179" s="32">
        <v>1</v>
      </c>
      <c r="BH179" s="32"/>
      <c r="BI179" s="32">
        <v>0.88597149253730001</v>
      </c>
      <c r="BJ179" s="32">
        <v>0.97798742138364803</v>
      </c>
      <c r="BK179" s="32">
        <v>1</v>
      </c>
      <c r="BL179" s="32">
        <v>1</v>
      </c>
      <c r="BM179" s="32">
        <v>1</v>
      </c>
      <c r="BN179" s="32"/>
      <c r="BO179" s="32">
        <v>0.94947627849661098</v>
      </c>
      <c r="BP179" s="32">
        <v>1</v>
      </c>
      <c r="BQ179" s="32">
        <v>1</v>
      </c>
      <c r="BR179" s="32">
        <v>1</v>
      </c>
      <c r="BS179" s="32">
        <v>1</v>
      </c>
      <c r="BT179" s="32">
        <v>0.91612932258640001</v>
      </c>
      <c r="BU179" s="32">
        <v>1</v>
      </c>
      <c r="BV179" s="32">
        <v>1</v>
      </c>
      <c r="BW179" s="32">
        <v>0.92376923769230002</v>
      </c>
      <c r="BX179" s="32">
        <v>0.98977116946114096</v>
      </c>
      <c r="BY179" s="32">
        <v>1</v>
      </c>
      <c r="BZ179" s="32">
        <v>1</v>
      </c>
      <c r="CA179" s="32">
        <v>1</v>
      </c>
      <c r="CB179" s="32">
        <v>1</v>
      </c>
      <c r="CC179" s="32">
        <v>0.91666666666666696</v>
      </c>
      <c r="CD179" s="32">
        <v>1</v>
      </c>
      <c r="CE179" s="32">
        <v>0.967741935483871</v>
      </c>
      <c r="CF179" s="32">
        <v>0.94179657669519001</v>
      </c>
      <c r="CG179" s="32">
        <v>1</v>
      </c>
      <c r="CH179" s="32">
        <v>1</v>
      </c>
      <c r="CI179" s="32">
        <v>1</v>
      </c>
      <c r="CJ179" s="32">
        <v>0.97959183673469397</v>
      </c>
      <c r="CK179" s="32">
        <v>1</v>
      </c>
      <c r="CL179" s="32">
        <v>1</v>
      </c>
      <c r="CM179" s="32">
        <v>0.94149377593359995</v>
      </c>
      <c r="CN179" s="32">
        <v>1</v>
      </c>
      <c r="CO179" s="32">
        <v>0.99358974358974395</v>
      </c>
      <c r="CT179" s="14"/>
    </row>
    <row r="180" spans="1:98" x14ac:dyDescent="0.2">
      <c r="A180" s="2" t="s">
        <v>107</v>
      </c>
      <c r="B180" s="2"/>
      <c r="C180" s="2"/>
      <c r="D180" s="32"/>
      <c r="E180" s="32">
        <v>0.99397593614458002</v>
      </c>
      <c r="F180" s="32">
        <v>1</v>
      </c>
      <c r="G180" s="32"/>
      <c r="H180" s="32">
        <v>1</v>
      </c>
      <c r="I180" s="32"/>
      <c r="J180" s="32">
        <v>1</v>
      </c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>
        <v>1</v>
      </c>
      <c r="W180" s="32"/>
      <c r="X180" s="32"/>
      <c r="Y180" s="32"/>
      <c r="Z180" s="32"/>
      <c r="AA180" s="32">
        <v>1</v>
      </c>
      <c r="AB180" s="32"/>
      <c r="AC180" s="32"/>
      <c r="AD180" s="32"/>
      <c r="AE180" s="32"/>
      <c r="AF180" s="32"/>
      <c r="AG180" s="32">
        <v>1</v>
      </c>
      <c r="AH180" s="32">
        <v>1</v>
      </c>
      <c r="AI180" s="32"/>
      <c r="AJ180" s="32">
        <v>1</v>
      </c>
      <c r="AK180" s="32"/>
      <c r="AL180" s="32"/>
      <c r="AM180" s="32"/>
      <c r="AN180" s="32"/>
      <c r="AO180" s="32">
        <v>1</v>
      </c>
      <c r="AP180" s="32"/>
      <c r="AQ180" s="32"/>
      <c r="AR180" s="32"/>
      <c r="AS180" s="32">
        <v>1</v>
      </c>
      <c r="AT180" s="32"/>
      <c r="AU180" s="32">
        <v>1</v>
      </c>
      <c r="AV180" s="32"/>
      <c r="AW180" s="32">
        <v>1</v>
      </c>
      <c r="AX180" s="32">
        <v>1</v>
      </c>
      <c r="AY180" s="32"/>
      <c r="AZ180" s="32">
        <v>1</v>
      </c>
      <c r="BA180" s="32"/>
      <c r="BB180" s="32"/>
      <c r="BC180" s="32"/>
      <c r="BD180" s="32"/>
      <c r="BE180" s="32"/>
      <c r="BF180" s="32">
        <v>1</v>
      </c>
      <c r="BG180" s="32"/>
      <c r="BH180" s="32"/>
      <c r="BI180" s="32">
        <v>0.97872344255318999</v>
      </c>
      <c r="BJ180" s="32">
        <v>1</v>
      </c>
      <c r="BK180" s="32">
        <v>1</v>
      </c>
      <c r="BL180" s="32"/>
      <c r="BM180" s="32">
        <v>1</v>
      </c>
      <c r="BN180" s="32"/>
      <c r="BO180" s="32"/>
      <c r="BP180" s="32">
        <v>1</v>
      </c>
      <c r="BQ180" s="32"/>
      <c r="BR180" s="32">
        <v>1</v>
      </c>
      <c r="BS180" s="32"/>
      <c r="BT180" s="32">
        <v>1</v>
      </c>
      <c r="BU180" s="32"/>
      <c r="BV180" s="32">
        <v>1</v>
      </c>
      <c r="BW180" s="32"/>
      <c r="BX180" s="32"/>
      <c r="BY180" s="32"/>
      <c r="BZ180" s="32">
        <v>1</v>
      </c>
      <c r="CA180" s="32"/>
      <c r="CB180" s="32"/>
      <c r="CC180" s="32">
        <v>1</v>
      </c>
      <c r="CD180" s="32">
        <v>1</v>
      </c>
      <c r="CE180" s="32">
        <v>0.9889527624394</v>
      </c>
      <c r="CF180" s="32">
        <v>1</v>
      </c>
      <c r="CG180" s="32"/>
      <c r="CH180" s="32">
        <v>1</v>
      </c>
      <c r="CI180" s="32"/>
      <c r="CJ180" s="32"/>
      <c r="CK180" s="32"/>
      <c r="CL180" s="32"/>
      <c r="CM180" s="32">
        <v>1</v>
      </c>
      <c r="CN180" s="32">
        <v>1</v>
      </c>
      <c r="CO180" s="32"/>
      <c r="CT180" s="14"/>
    </row>
    <row r="181" spans="1:98" x14ac:dyDescent="0.2">
      <c r="A181" s="2" t="s">
        <v>108</v>
      </c>
      <c r="B181" s="2"/>
      <c r="C181" s="2"/>
      <c r="D181" s="32">
        <v>1</v>
      </c>
      <c r="E181" s="32">
        <v>0.99927641998552996</v>
      </c>
      <c r="F181" s="32">
        <v>0.99369641956631405</v>
      </c>
      <c r="G181" s="32">
        <v>0.96377422724516004</v>
      </c>
      <c r="H181" s="32">
        <v>0.99871246487999998</v>
      </c>
      <c r="I181" s="32">
        <v>0.91924622262463895</v>
      </c>
      <c r="J181" s="32">
        <v>1</v>
      </c>
      <c r="K181" s="32">
        <v>0.99553713739241301</v>
      </c>
      <c r="L181" s="32">
        <v>1</v>
      </c>
      <c r="M181" s="32">
        <v>0.99862155387600005</v>
      </c>
      <c r="N181" s="32">
        <v>1</v>
      </c>
      <c r="O181" s="32">
        <v>0.97873711342619996</v>
      </c>
      <c r="P181" s="32">
        <v>1</v>
      </c>
      <c r="Q181" s="32">
        <v>0.84758823529411997</v>
      </c>
      <c r="R181" s="32">
        <v>1</v>
      </c>
      <c r="S181" s="32">
        <v>0.93524963855422005</v>
      </c>
      <c r="T181" s="32">
        <v>0.99471598414795204</v>
      </c>
      <c r="U181" s="32">
        <v>0.978494623655914</v>
      </c>
      <c r="V181" s="32">
        <v>0.99655348941499999</v>
      </c>
      <c r="W181" s="32">
        <v>0.95942857142857096</v>
      </c>
      <c r="X181" s="32">
        <v>0.91743119266549999</v>
      </c>
      <c r="Y181" s="32">
        <v>0.99514662756598005</v>
      </c>
      <c r="Z181" s="32">
        <v>0.99338758913225</v>
      </c>
      <c r="AA181" s="32">
        <v>1</v>
      </c>
      <c r="AB181" s="32">
        <v>1</v>
      </c>
      <c r="AC181" s="32">
        <v>0.75882352941177</v>
      </c>
      <c r="AD181" s="32"/>
      <c r="AE181" s="32">
        <v>1</v>
      </c>
      <c r="AF181" s="32">
        <v>1</v>
      </c>
      <c r="AG181" s="32">
        <v>1</v>
      </c>
      <c r="AH181" s="32">
        <v>1</v>
      </c>
      <c r="AI181" s="32">
        <v>0.98245231676290001</v>
      </c>
      <c r="AJ181" s="32">
        <v>0.96915351564562002</v>
      </c>
      <c r="AK181" s="32">
        <v>1</v>
      </c>
      <c r="AL181" s="32">
        <v>0.97222924568572999</v>
      </c>
      <c r="AM181" s="32">
        <v>1</v>
      </c>
      <c r="AN181" s="32">
        <v>1</v>
      </c>
      <c r="AO181" s="32">
        <v>0.98155286343612302</v>
      </c>
      <c r="AP181" s="32"/>
      <c r="AQ181" s="32">
        <v>0.91933261243625997</v>
      </c>
      <c r="AR181" s="32">
        <v>1</v>
      </c>
      <c r="AS181" s="32">
        <v>0.98486485667215995</v>
      </c>
      <c r="AT181" s="32">
        <v>0.95175148711169899</v>
      </c>
      <c r="AU181" s="32">
        <v>1</v>
      </c>
      <c r="AV181" s="32">
        <v>1</v>
      </c>
      <c r="AW181" s="32">
        <v>0.99951982439292097</v>
      </c>
      <c r="AX181" s="32">
        <v>1</v>
      </c>
      <c r="AY181" s="32">
        <v>1</v>
      </c>
      <c r="AZ181" s="32">
        <v>0.96726875627176701</v>
      </c>
      <c r="BA181" s="32">
        <v>0.99724517963361003</v>
      </c>
      <c r="BB181" s="32">
        <v>0.91914893617213</v>
      </c>
      <c r="BC181" s="32">
        <v>0.96657662947738998</v>
      </c>
      <c r="BD181" s="32">
        <v>1</v>
      </c>
      <c r="BE181" s="32"/>
      <c r="BF181" s="32">
        <v>0.95797114492750002</v>
      </c>
      <c r="BG181" s="32">
        <v>1</v>
      </c>
      <c r="BH181" s="32"/>
      <c r="BI181" s="32">
        <v>0.97445561139284997</v>
      </c>
      <c r="BJ181" s="32">
        <v>0.95258626896552001</v>
      </c>
      <c r="BK181" s="32">
        <v>1</v>
      </c>
      <c r="BL181" s="32">
        <v>1</v>
      </c>
      <c r="BM181" s="32">
        <v>0.94965425674799997</v>
      </c>
      <c r="BN181" s="32"/>
      <c r="BO181" s="32">
        <v>0.83483543788799996</v>
      </c>
      <c r="BP181" s="32">
        <v>1</v>
      </c>
      <c r="BQ181" s="32">
        <v>1</v>
      </c>
      <c r="BR181" s="32">
        <v>1</v>
      </c>
      <c r="BS181" s="32">
        <v>1</v>
      </c>
      <c r="BT181" s="32">
        <v>0.96835443379746999</v>
      </c>
      <c r="BU181" s="32">
        <v>1</v>
      </c>
      <c r="BV181" s="32">
        <v>0.98247151621384698</v>
      </c>
      <c r="BW181" s="32">
        <v>1</v>
      </c>
      <c r="BX181" s="32">
        <v>0.93153687753249304</v>
      </c>
      <c r="BY181" s="32">
        <v>1</v>
      </c>
      <c r="BZ181" s="32">
        <v>1</v>
      </c>
      <c r="CA181" s="32">
        <v>1</v>
      </c>
      <c r="CB181" s="32">
        <v>0.95711929631665804</v>
      </c>
      <c r="CC181" s="32">
        <v>0.96535585243445998</v>
      </c>
      <c r="CD181" s="32">
        <v>1</v>
      </c>
      <c r="CE181" s="32">
        <v>0.96688547578840001</v>
      </c>
      <c r="CF181" s="32">
        <v>1</v>
      </c>
      <c r="CG181" s="32">
        <v>1</v>
      </c>
      <c r="CH181" s="32">
        <v>0.98542116636694999</v>
      </c>
      <c r="CI181" s="32">
        <v>0.98594741613785997</v>
      </c>
      <c r="CJ181" s="32">
        <v>0.98378378378378395</v>
      </c>
      <c r="CK181" s="32">
        <v>1</v>
      </c>
      <c r="CL181" s="32">
        <v>1</v>
      </c>
      <c r="CM181" s="32">
        <v>0.93185439882700005</v>
      </c>
      <c r="CN181" s="32">
        <v>0.95241116751268995</v>
      </c>
      <c r="CO181" s="32">
        <v>1</v>
      </c>
      <c r="CT181" s="14"/>
    </row>
    <row r="182" spans="1:98" x14ac:dyDescent="0.2">
      <c r="A182" s="2" t="s">
        <v>109</v>
      </c>
      <c r="B182" s="2"/>
      <c r="C182" s="2"/>
      <c r="D182" s="32"/>
      <c r="E182" s="32">
        <v>0.69897969841889995</v>
      </c>
      <c r="F182" s="32">
        <v>0.71987885685875996</v>
      </c>
      <c r="G182" s="32"/>
      <c r="H182" s="32">
        <v>0.69363857649447003</v>
      </c>
      <c r="I182" s="32">
        <v>0.71424239379940002</v>
      </c>
      <c r="J182" s="32">
        <v>0.88329876819310005</v>
      </c>
      <c r="K182" s="32">
        <v>0.75135815727385002</v>
      </c>
      <c r="L182" s="32">
        <v>0.74529287478782003</v>
      </c>
      <c r="M182" s="32">
        <v>1</v>
      </c>
      <c r="N182" s="32">
        <v>1</v>
      </c>
      <c r="O182" s="32">
        <v>0.74669315879693998</v>
      </c>
      <c r="P182" s="32">
        <v>1</v>
      </c>
      <c r="Q182" s="32">
        <v>0.91442251496110005</v>
      </c>
      <c r="R182" s="32">
        <v>1</v>
      </c>
      <c r="S182" s="32">
        <v>0.96392815271886001</v>
      </c>
      <c r="T182" s="32">
        <v>0.53582651719450003</v>
      </c>
      <c r="U182" s="32">
        <v>0.93321238486199998</v>
      </c>
      <c r="V182" s="32">
        <v>0.79837559999476804</v>
      </c>
      <c r="W182" s="32">
        <v>0.82429954286700002</v>
      </c>
      <c r="X182" s="32">
        <v>0.72518782872300003</v>
      </c>
      <c r="Y182" s="32">
        <v>0.75531763937540997</v>
      </c>
      <c r="Z182" s="32">
        <v>0.99788757396450001</v>
      </c>
      <c r="AA182" s="32">
        <v>1</v>
      </c>
      <c r="AB182" s="32">
        <v>1</v>
      </c>
      <c r="AC182" s="32">
        <v>0.69575123978190001</v>
      </c>
      <c r="AD182" s="32"/>
      <c r="AE182" s="32">
        <v>0.78661755678333001</v>
      </c>
      <c r="AF182" s="32">
        <v>1</v>
      </c>
      <c r="AG182" s="32">
        <v>0.88923149951233005</v>
      </c>
      <c r="AH182" s="32">
        <v>0.63577544671126895</v>
      </c>
      <c r="AI182" s="32">
        <v>0.82435316842891004</v>
      </c>
      <c r="AJ182" s="32">
        <v>0.66646943992563001</v>
      </c>
      <c r="AK182" s="32">
        <v>0.88921479713639995</v>
      </c>
      <c r="AL182" s="32">
        <v>0.82677414247299996</v>
      </c>
      <c r="AM182" s="32">
        <v>0.98946389835768001</v>
      </c>
      <c r="AN182" s="32">
        <v>0.99939881853599999</v>
      </c>
      <c r="AO182" s="32">
        <v>0.83764754498000005</v>
      </c>
      <c r="AP182" s="32"/>
      <c r="AQ182" s="32">
        <v>0.76869134658794003</v>
      </c>
      <c r="AR182" s="32">
        <v>1</v>
      </c>
      <c r="AS182" s="32">
        <v>0.72416331335100004</v>
      </c>
      <c r="AT182" s="32">
        <v>1</v>
      </c>
      <c r="AU182" s="32">
        <v>1</v>
      </c>
      <c r="AV182" s="32">
        <v>0.74794314483799995</v>
      </c>
      <c r="AW182" s="32">
        <v>0.85741674727968997</v>
      </c>
      <c r="AX182" s="32">
        <v>1</v>
      </c>
      <c r="AY182" s="32">
        <v>0.93411356743553997</v>
      </c>
      <c r="AZ182" s="32">
        <v>0.69811432537197204</v>
      </c>
      <c r="BA182" s="32"/>
      <c r="BB182" s="32">
        <v>0.99847376119510001</v>
      </c>
      <c r="BC182" s="32">
        <v>0.76776779321412003</v>
      </c>
      <c r="BD182" s="32">
        <v>1</v>
      </c>
      <c r="BE182" s="32"/>
      <c r="BF182" s="32">
        <v>0.88135127712167005</v>
      </c>
      <c r="BG182" s="32">
        <v>1</v>
      </c>
      <c r="BH182" s="32"/>
      <c r="BI182" s="32">
        <v>0.99517643487329999</v>
      </c>
      <c r="BJ182" s="32"/>
      <c r="BK182" s="32"/>
      <c r="BL182" s="32">
        <v>0.96567174133959999</v>
      </c>
      <c r="BM182" s="32">
        <v>0.72421336616876997</v>
      </c>
      <c r="BN182" s="32"/>
      <c r="BO182" s="32">
        <v>0.77681517980000003</v>
      </c>
      <c r="BP182" s="32">
        <v>1</v>
      </c>
      <c r="BQ182" s="32">
        <v>1</v>
      </c>
      <c r="BR182" s="32">
        <v>0.71525881281978798</v>
      </c>
      <c r="BS182" s="32">
        <v>1</v>
      </c>
      <c r="BT182" s="32">
        <v>0.78234122791362004</v>
      </c>
      <c r="BU182" s="32">
        <v>1</v>
      </c>
      <c r="BV182" s="32">
        <v>0.72315775293819995</v>
      </c>
      <c r="BW182" s="32">
        <v>0.77331793242852997</v>
      </c>
      <c r="BX182" s="32">
        <v>0.67549733973925796</v>
      </c>
      <c r="BY182" s="32">
        <v>0.88743947333899997</v>
      </c>
      <c r="BZ182" s="32">
        <v>0.99443459679471002</v>
      </c>
      <c r="CA182" s="32">
        <v>1</v>
      </c>
      <c r="CB182" s="32">
        <v>0.775775245163</v>
      </c>
      <c r="CC182" s="32">
        <v>0.95459185533559399</v>
      </c>
      <c r="CD182" s="32">
        <v>1</v>
      </c>
      <c r="CE182" s="32">
        <v>0.81814146316964498</v>
      </c>
      <c r="CF182" s="32">
        <v>0.57292465452700003</v>
      </c>
      <c r="CG182" s="32">
        <v>1</v>
      </c>
      <c r="CH182" s="32">
        <v>0.98697191163340003</v>
      </c>
      <c r="CI182" s="32">
        <v>0.99992148476235998</v>
      </c>
      <c r="CJ182" s="32">
        <v>0.99956978144897601</v>
      </c>
      <c r="CK182" s="32">
        <v>1</v>
      </c>
      <c r="CL182" s="32"/>
      <c r="CM182" s="32">
        <v>0.87967354141391896</v>
      </c>
      <c r="CN182" s="32">
        <v>0.94694563225412298</v>
      </c>
      <c r="CO182" s="32">
        <v>0.99338957989459997</v>
      </c>
      <c r="CT182" s="14"/>
    </row>
    <row r="183" spans="1:98" x14ac:dyDescent="0.2">
      <c r="A183" s="2" t="s">
        <v>110</v>
      </c>
      <c r="B183" s="2"/>
      <c r="C183" s="2"/>
      <c r="D183" s="32">
        <v>1</v>
      </c>
      <c r="E183" s="32">
        <v>1</v>
      </c>
      <c r="F183" s="32">
        <v>1</v>
      </c>
      <c r="G183" s="32">
        <v>1</v>
      </c>
      <c r="H183" s="32">
        <v>1</v>
      </c>
      <c r="I183" s="32">
        <v>1</v>
      </c>
      <c r="J183" s="32">
        <v>1</v>
      </c>
      <c r="K183" s="32">
        <v>1</v>
      </c>
      <c r="L183" s="32">
        <v>1</v>
      </c>
      <c r="M183" s="32">
        <v>1</v>
      </c>
      <c r="N183" s="32">
        <v>1</v>
      </c>
      <c r="O183" s="32">
        <v>0.98939929328621901</v>
      </c>
      <c r="P183" s="32">
        <v>1</v>
      </c>
      <c r="Q183" s="32">
        <v>1</v>
      </c>
      <c r="R183" s="32">
        <v>1</v>
      </c>
      <c r="S183" s="32">
        <v>0.91666666666666696</v>
      </c>
      <c r="T183" s="32">
        <v>0.98666666666666702</v>
      </c>
      <c r="U183" s="32">
        <v>1</v>
      </c>
      <c r="V183" s="32">
        <v>1</v>
      </c>
      <c r="W183" s="32">
        <v>1</v>
      </c>
      <c r="X183" s="32">
        <v>1</v>
      </c>
      <c r="Y183" s="32">
        <v>0.98412698412698396</v>
      </c>
      <c r="Z183" s="32">
        <v>0.98282442748915999</v>
      </c>
      <c r="AA183" s="32">
        <v>1</v>
      </c>
      <c r="AB183" s="32">
        <v>1</v>
      </c>
      <c r="AC183" s="32">
        <v>1</v>
      </c>
      <c r="AD183" s="32"/>
      <c r="AE183" s="32">
        <v>1</v>
      </c>
      <c r="AF183" s="32">
        <v>1</v>
      </c>
      <c r="AG183" s="32">
        <v>1</v>
      </c>
      <c r="AH183" s="32">
        <v>1</v>
      </c>
      <c r="AI183" s="32">
        <v>1</v>
      </c>
      <c r="AJ183" s="32">
        <v>1</v>
      </c>
      <c r="AK183" s="32"/>
      <c r="AL183" s="32">
        <v>0.97483291562238905</v>
      </c>
      <c r="AM183" s="32">
        <v>1</v>
      </c>
      <c r="AN183" s="32">
        <v>1</v>
      </c>
      <c r="AO183" s="32">
        <v>1</v>
      </c>
      <c r="AP183" s="32"/>
      <c r="AQ183" s="32">
        <v>0.92157923217369997</v>
      </c>
      <c r="AR183" s="32">
        <v>1</v>
      </c>
      <c r="AS183" s="32">
        <v>0.99859484777517604</v>
      </c>
      <c r="AT183" s="32">
        <v>0.934579439252336</v>
      </c>
      <c r="AU183" s="32">
        <v>1</v>
      </c>
      <c r="AV183" s="32">
        <v>0.98972517162470997</v>
      </c>
      <c r="AW183" s="32">
        <v>0.91457286432167995</v>
      </c>
      <c r="AX183" s="32">
        <v>0.99354838796774003</v>
      </c>
      <c r="AY183" s="32">
        <v>0.95166666666666699</v>
      </c>
      <c r="AZ183" s="32">
        <v>1</v>
      </c>
      <c r="BA183" s="32">
        <v>1</v>
      </c>
      <c r="BB183" s="32">
        <v>0.92665545871559996</v>
      </c>
      <c r="BC183" s="32">
        <v>1</v>
      </c>
      <c r="BD183" s="32">
        <v>1</v>
      </c>
      <c r="BE183" s="32"/>
      <c r="BF183" s="32">
        <v>1</v>
      </c>
      <c r="BG183" s="32">
        <v>1</v>
      </c>
      <c r="BH183" s="32"/>
      <c r="BI183" s="32"/>
      <c r="BJ183" s="32">
        <v>1</v>
      </c>
      <c r="BK183" s="32">
        <v>1</v>
      </c>
      <c r="BL183" s="32">
        <v>1</v>
      </c>
      <c r="BM183" s="32">
        <v>1</v>
      </c>
      <c r="BN183" s="32"/>
      <c r="BO183" s="32">
        <v>0.99739583333333304</v>
      </c>
      <c r="BP183" s="32">
        <v>1</v>
      </c>
      <c r="BQ183" s="32">
        <v>1</v>
      </c>
      <c r="BR183" s="32">
        <v>1</v>
      </c>
      <c r="BS183" s="32">
        <v>1</v>
      </c>
      <c r="BT183" s="32">
        <v>1</v>
      </c>
      <c r="BU183" s="32">
        <v>1</v>
      </c>
      <c r="BV183" s="32">
        <v>0.97163257659489999</v>
      </c>
      <c r="BW183" s="32">
        <v>1</v>
      </c>
      <c r="BX183" s="32">
        <v>1</v>
      </c>
      <c r="BY183" s="32">
        <v>1</v>
      </c>
      <c r="BZ183" s="32">
        <v>0.99373475235109998</v>
      </c>
      <c r="CA183" s="32">
        <v>1</v>
      </c>
      <c r="CB183" s="32">
        <v>1</v>
      </c>
      <c r="CC183" s="32">
        <v>1</v>
      </c>
      <c r="CD183" s="32">
        <v>1</v>
      </c>
      <c r="CE183" s="32">
        <v>0.98816155988857901</v>
      </c>
      <c r="CF183" s="32">
        <v>0.99969145325516795</v>
      </c>
      <c r="CG183" s="32">
        <v>1</v>
      </c>
      <c r="CH183" s="32">
        <v>0.99941197647900004</v>
      </c>
      <c r="CI183" s="32">
        <v>1</v>
      </c>
      <c r="CJ183" s="32">
        <v>1</v>
      </c>
      <c r="CK183" s="32"/>
      <c r="CL183" s="32">
        <v>1</v>
      </c>
      <c r="CM183" s="32"/>
      <c r="CN183" s="32">
        <v>1</v>
      </c>
      <c r="CO183" s="32">
        <v>1</v>
      </c>
      <c r="CT183" s="14"/>
    </row>
    <row r="184" spans="1:98" x14ac:dyDescent="0.2">
      <c r="A184" s="2" t="s">
        <v>111</v>
      </c>
      <c r="B184" s="2"/>
      <c r="C184" s="2"/>
      <c r="D184" s="32">
        <v>1</v>
      </c>
      <c r="E184" s="32">
        <v>1</v>
      </c>
      <c r="F184" s="32">
        <v>0.99364467796610001</v>
      </c>
      <c r="G184" s="32">
        <v>1</v>
      </c>
      <c r="H184" s="32">
        <v>0.92500000000000004</v>
      </c>
      <c r="I184" s="32">
        <v>1</v>
      </c>
      <c r="J184" s="32">
        <v>1</v>
      </c>
      <c r="K184" s="32">
        <v>0.98185776487663301</v>
      </c>
      <c r="L184" s="32">
        <v>1</v>
      </c>
      <c r="M184" s="32">
        <v>0.98245614358769995</v>
      </c>
      <c r="N184" s="32">
        <v>1</v>
      </c>
      <c r="O184" s="32">
        <v>1</v>
      </c>
      <c r="P184" s="32">
        <v>1</v>
      </c>
      <c r="Q184" s="32">
        <v>1</v>
      </c>
      <c r="R184" s="32">
        <v>1</v>
      </c>
      <c r="S184" s="32">
        <v>0.87969767441861002</v>
      </c>
      <c r="T184" s="32">
        <v>1</v>
      </c>
      <c r="U184" s="32">
        <v>1</v>
      </c>
      <c r="V184" s="32">
        <v>0.99457346652589995</v>
      </c>
      <c r="W184" s="32">
        <v>0.94594594594594605</v>
      </c>
      <c r="X184" s="32">
        <v>1</v>
      </c>
      <c r="Y184" s="32">
        <v>0.95331125827815</v>
      </c>
      <c r="Z184" s="32">
        <v>1</v>
      </c>
      <c r="AA184" s="32"/>
      <c r="AB184" s="32">
        <v>1</v>
      </c>
      <c r="AC184" s="32">
        <v>1</v>
      </c>
      <c r="AD184" s="32"/>
      <c r="AE184" s="32">
        <v>1</v>
      </c>
      <c r="AF184" s="32">
        <v>1</v>
      </c>
      <c r="AG184" s="32">
        <v>1</v>
      </c>
      <c r="AH184" s="32">
        <v>1</v>
      </c>
      <c r="AI184" s="32">
        <v>0.94352941176476002</v>
      </c>
      <c r="AJ184" s="32">
        <v>0.99568965517241403</v>
      </c>
      <c r="AK184" s="32">
        <v>1</v>
      </c>
      <c r="AL184" s="32">
        <v>0.99371972789520002</v>
      </c>
      <c r="AM184" s="32">
        <v>1</v>
      </c>
      <c r="AN184" s="32">
        <v>1</v>
      </c>
      <c r="AO184" s="32">
        <v>0.99</v>
      </c>
      <c r="AP184" s="32"/>
      <c r="AQ184" s="32">
        <v>0.99914452788670005</v>
      </c>
      <c r="AR184" s="32">
        <v>0.8</v>
      </c>
      <c r="AS184" s="32">
        <v>0.99113167534222002</v>
      </c>
      <c r="AT184" s="32">
        <v>1</v>
      </c>
      <c r="AU184" s="32">
        <v>1</v>
      </c>
      <c r="AV184" s="32">
        <v>1</v>
      </c>
      <c r="AW184" s="32">
        <v>0.99719826589594995</v>
      </c>
      <c r="AX184" s="32">
        <v>1</v>
      </c>
      <c r="AY184" s="32">
        <v>0.96928982725527801</v>
      </c>
      <c r="AZ184" s="32">
        <v>1</v>
      </c>
      <c r="BA184" s="32">
        <v>1</v>
      </c>
      <c r="BB184" s="32">
        <v>0.95</v>
      </c>
      <c r="BC184" s="32">
        <v>1</v>
      </c>
      <c r="BD184" s="32">
        <v>1</v>
      </c>
      <c r="BE184" s="32"/>
      <c r="BF184" s="32">
        <v>0.99618949416341995</v>
      </c>
      <c r="BG184" s="32">
        <v>1</v>
      </c>
      <c r="BH184" s="32"/>
      <c r="BI184" s="32">
        <v>0.9671592775415</v>
      </c>
      <c r="BJ184" s="32">
        <v>1</v>
      </c>
      <c r="BK184" s="32">
        <v>1</v>
      </c>
      <c r="BL184" s="32">
        <v>0.96721311475497995</v>
      </c>
      <c r="BM184" s="32">
        <v>1</v>
      </c>
      <c r="BN184" s="32"/>
      <c r="BO184" s="32">
        <v>0.98586572438162501</v>
      </c>
      <c r="BP184" s="32">
        <v>1</v>
      </c>
      <c r="BQ184" s="32"/>
      <c r="BR184" s="32">
        <v>1</v>
      </c>
      <c r="BS184" s="32">
        <v>1</v>
      </c>
      <c r="BT184" s="32">
        <v>0.97642436149312395</v>
      </c>
      <c r="BU184" s="32">
        <v>1</v>
      </c>
      <c r="BV184" s="32">
        <v>1</v>
      </c>
      <c r="BW184" s="32">
        <v>1</v>
      </c>
      <c r="BX184" s="32">
        <v>0.99339339339339305</v>
      </c>
      <c r="BY184" s="32">
        <v>1</v>
      </c>
      <c r="BZ184" s="32">
        <v>1</v>
      </c>
      <c r="CA184" s="32">
        <v>1</v>
      </c>
      <c r="CB184" s="32">
        <v>1</v>
      </c>
      <c r="CC184" s="32">
        <v>1</v>
      </c>
      <c r="CD184" s="32">
        <v>1</v>
      </c>
      <c r="CE184" s="32">
        <v>0.91162655581600005</v>
      </c>
      <c r="CF184" s="32">
        <v>1</v>
      </c>
      <c r="CG184" s="32">
        <v>1</v>
      </c>
      <c r="CH184" s="32">
        <v>0.99886142345499995</v>
      </c>
      <c r="CI184" s="32">
        <v>1</v>
      </c>
      <c r="CJ184" s="32">
        <v>1</v>
      </c>
      <c r="CK184" s="32">
        <v>0.99139784946236598</v>
      </c>
      <c r="CL184" s="32"/>
      <c r="CM184" s="32">
        <v>0.94761947619499998</v>
      </c>
      <c r="CN184" s="32">
        <v>1</v>
      </c>
      <c r="CO184" s="32">
        <v>1</v>
      </c>
      <c r="CT184" s="14"/>
    </row>
    <row r="185" spans="1:98" x14ac:dyDescent="0.2">
      <c r="A185" s="2" t="s">
        <v>112</v>
      </c>
      <c r="B185" s="2"/>
      <c r="C185" s="2"/>
      <c r="D185" s="32">
        <v>1</v>
      </c>
      <c r="E185" s="32">
        <v>0.93993677555321398</v>
      </c>
      <c r="F185" s="32">
        <v>1</v>
      </c>
      <c r="G185" s="32">
        <v>1</v>
      </c>
      <c r="H185" s="32">
        <v>1</v>
      </c>
      <c r="I185" s="32">
        <v>0.91225217224330002</v>
      </c>
      <c r="J185" s="32">
        <v>1</v>
      </c>
      <c r="K185" s="32">
        <v>0.98156682276497997</v>
      </c>
      <c r="L185" s="32">
        <v>1</v>
      </c>
      <c r="M185" s="32">
        <v>1</v>
      </c>
      <c r="N185" s="32"/>
      <c r="O185" s="32">
        <v>0.92873512249443002</v>
      </c>
      <c r="P185" s="32">
        <v>1</v>
      </c>
      <c r="Q185" s="32">
        <v>1</v>
      </c>
      <c r="R185" s="32"/>
      <c r="S185" s="32">
        <v>0.83236994219653204</v>
      </c>
      <c r="T185" s="32">
        <v>0.93793134482759</v>
      </c>
      <c r="U185" s="32">
        <v>1</v>
      </c>
      <c r="V185" s="32">
        <v>0.98941798941798897</v>
      </c>
      <c r="W185" s="32">
        <v>1</v>
      </c>
      <c r="X185" s="32">
        <v>1</v>
      </c>
      <c r="Y185" s="32">
        <v>1</v>
      </c>
      <c r="Z185" s="32"/>
      <c r="AA185" s="32">
        <v>1</v>
      </c>
      <c r="AB185" s="32">
        <v>1</v>
      </c>
      <c r="AC185" s="32">
        <v>1</v>
      </c>
      <c r="AD185" s="32"/>
      <c r="AE185" s="32">
        <v>0.89361721276595996</v>
      </c>
      <c r="AF185" s="32"/>
      <c r="AG185" s="32">
        <v>1</v>
      </c>
      <c r="AH185" s="32">
        <v>0.89627228525121605</v>
      </c>
      <c r="AI185" s="32">
        <v>1</v>
      </c>
      <c r="AJ185" s="32">
        <v>1</v>
      </c>
      <c r="AK185" s="32">
        <v>1</v>
      </c>
      <c r="AL185" s="32">
        <v>0.95289855724637995</v>
      </c>
      <c r="AM185" s="32">
        <v>1</v>
      </c>
      <c r="AN185" s="32">
        <v>1</v>
      </c>
      <c r="AO185" s="32">
        <v>0.98611111111111105</v>
      </c>
      <c r="AP185" s="32"/>
      <c r="AQ185" s="32"/>
      <c r="AR185" s="32"/>
      <c r="AS185" s="32">
        <v>0.96226415943396004</v>
      </c>
      <c r="AT185" s="32"/>
      <c r="AU185" s="32">
        <v>1</v>
      </c>
      <c r="AV185" s="32">
        <v>0.96212121212121204</v>
      </c>
      <c r="AW185" s="32">
        <v>1</v>
      </c>
      <c r="AX185" s="32">
        <v>0.95588235294117696</v>
      </c>
      <c r="AY185" s="32">
        <v>1</v>
      </c>
      <c r="AZ185" s="32">
        <v>0.97938144329896903</v>
      </c>
      <c r="BA185" s="32">
        <v>1</v>
      </c>
      <c r="BB185" s="32">
        <v>1</v>
      </c>
      <c r="BC185" s="32">
        <v>1</v>
      </c>
      <c r="BD185" s="32"/>
      <c r="BE185" s="32"/>
      <c r="BF185" s="32">
        <v>1</v>
      </c>
      <c r="BG185" s="32"/>
      <c r="BH185" s="32"/>
      <c r="BI185" s="32"/>
      <c r="BJ185" s="32">
        <v>0.82926829268292701</v>
      </c>
      <c r="BK185" s="32">
        <v>1</v>
      </c>
      <c r="BL185" s="32">
        <v>1</v>
      </c>
      <c r="BM185" s="32">
        <v>1</v>
      </c>
      <c r="BN185" s="32"/>
      <c r="BO185" s="32">
        <v>1</v>
      </c>
      <c r="BP185" s="32">
        <v>1</v>
      </c>
      <c r="BQ185" s="32">
        <v>1</v>
      </c>
      <c r="BR185" s="32"/>
      <c r="BS185" s="32">
        <v>1</v>
      </c>
      <c r="BT185" s="32">
        <v>1</v>
      </c>
      <c r="BU185" s="32">
        <v>1</v>
      </c>
      <c r="BV185" s="32">
        <v>0.92631578947368398</v>
      </c>
      <c r="BW185" s="32">
        <v>1</v>
      </c>
      <c r="BX185" s="32">
        <v>0.93785317344633001</v>
      </c>
      <c r="BY185" s="32">
        <v>1</v>
      </c>
      <c r="BZ185" s="32">
        <v>1</v>
      </c>
      <c r="CA185" s="32">
        <v>1</v>
      </c>
      <c r="CB185" s="32">
        <v>1</v>
      </c>
      <c r="CC185" s="32">
        <v>0.98591549295774605</v>
      </c>
      <c r="CD185" s="32">
        <v>1</v>
      </c>
      <c r="CE185" s="32">
        <v>0.86319184498000001</v>
      </c>
      <c r="CF185" s="32">
        <v>1</v>
      </c>
      <c r="CG185" s="32">
        <v>0.9921875</v>
      </c>
      <c r="CH185" s="32">
        <v>0.84811265822784998</v>
      </c>
      <c r="CI185" s="32">
        <v>1</v>
      </c>
      <c r="CJ185" s="32"/>
      <c r="CK185" s="32"/>
      <c r="CL185" s="32">
        <v>1</v>
      </c>
      <c r="CM185" s="32">
        <v>0.91216216216216195</v>
      </c>
      <c r="CN185" s="32">
        <v>1</v>
      </c>
      <c r="CO185" s="32">
        <v>1</v>
      </c>
      <c r="CT185" s="14"/>
    </row>
    <row r="186" spans="1:98" x14ac:dyDescent="0.2">
      <c r="A186" s="2" t="s">
        <v>113</v>
      </c>
      <c r="B186" s="2"/>
      <c r="C186" s="2"/>
      <c r="D186" s="32">
        <v>1</v>
      </c>
      <c r="E186" s="32"/>
      <c r="F186" s="32">
        <v>1</v>
      </c>
      <c r="G186" s="32">
        <v>1</v>
      </c>
      <c r="H186" s="32"/>
      <c r="I186" s="32"/>
      <c r="J186" s="32"/>
      <c r="K186" s="32">
        <v>0.89583333333333304</v>
      </c>
      <c r="L186" s="32">
        <v>1</v>
      </c>
      <c r="M186" s="32"/>
      <c r="N186" s="32"/>
      <c r="O186" s="32"/>
      <c r="P186" s="32"/>
      <c r="Q186" s="32"/>
      <c r="R186" s="32"/>
      <c r="S186" s="32"/>
      <c r="T186" s="32"/>
      <c r="U186" s="32">
        <v>1</v>
      </c>
      <c r="V186" s="32"/>
      <c r="W186" s="32"/>
      <c r="X186" s="32"/>
      <c r="Y186" s="32"/>
      <c r="Z186" s="32"/>
      <c r="AA186" s="32"/>
      <c r="AB186" s="32"/>
      <c r="AC186" s="32">
        <v>1</v>
      </c>
      <c r="AD186" s="32"/>
      <c r="AE186" s="32"/>
      <c r="AF186" s="32"/>
      <c r="AG186" s="32">
        <v>1</v>
      </c>
      <c r="AH186" s="32"/>
      <c r="AI186" s="32">
        <v>1</v>
      </c>
      <c r="AJ186" s="32">
        <v>1</v>
      </c>
      <c r="AK186" s="32"/>
      <c r="AL186" s="32"/>
      <c r="AM186" s="32"/>
      <c r="AN186" s="32"/>
      <c r="AO186" s="32"/>
      <c r="AP186" s="32"/>
      <c r="AQ186" s="32">
        <v>0.63993745811927605</v>
      </c>
      <c r="AR186" s="32"/>
      <c r="AS186" s="32"/>
      <c r="AT186" s="32">
        <v>1</v>
      </c>
      <c r="AU186" s="32"/>
      <c r="AV186" s="32"/>
      <c r="AW186" s="32">
        <v>1</v>
      </c>
      <c r="AX186" s="32"/>
      <c r="AY186" s="32"/>
      <c r="AZ186" s="32"/>
      <c r="BA186" s="32"/>
      <c r="BB186" s="32"/>
      <c r="BC186" s="32">
        <v>1</v>
      </c>
      <c r="BD186" s="32">
        <v>1</v>
      </c>
      <c r="BE186" s="32"/>
      <c r="BF186" s="32"/>
      <c r="BG186" s="32">
        <v>1</v>
      </c>
      <c r="BH186" s="32"/>
      <c r="BI186" s="32"/>
      <c r="BJ186" s="32">
        <v>1</v>
      </c>
      <c r="BK186" s="32">
        <v>1</v>
      </c>
      <c r="BL186" s="32">
        <v>1</v>
      </c>
      <c r="BM186" s="32">
        <v>1</v>
      </c>
      <c r="BN186" s="32"/>
      <c r="BO186" s="32"/>
      <c r="BP186" s="32"/>
      <c r="BQ186" s="32"/>
      <c r="BR186" s="32"/>
      <c r="BS186" s="32"/>
      <c r="BT186" s="32"/>
      <c r="BU186" s="32">
        <v>1</v>
      </c>
      <c r="BV186" s="32"/>
      <c r="BW186" s="32">
        <v>1</v>
      </c>
      <c r="BX186" s="32"/>
      <c r="BY186" s="32"/>
      <c r="BZ186" s="32"/>
      <c r="CA186" s="32">
        <v>0.9516129322586</v>
      </c>
      <c r="CB186" s="32"/>
      <c r="CC186" s="32">
        <v>0.84615384615384603</v>
      </c>
      <c r="CD186" s="32"/>
      <c r="CE186" s="32"/>
      <c r="CF186" s="32"/>
      <c r="CG186" s="32">
        <v>1</v>
      </c>
      <c r="CH186" s="32">
        <v>0.92916666666666703</v>
      </c>
      <c r="CI186" s="32"/>
      <c r="CJ186" s="32"/>
      <c r="CK186" s="32">
        <v>1</v>
      </c>
      <c r="CL186" s="32"/>
      <c r="CM186" s="32"/>
      <c r="CN186" s="32">
        <v>1</v>
      </c>
      <c r="CO186" s="32"/>
      <c r="CT186" s="14"/>
    </row>
    <row r="187" spans="1:98" x14ac:dyDescent="0.2">
      <c r="A187" s="2" t="s">
        <v>115</v>
      </c>
      <c r="B187" s="2"/>
      <c r="C187" s="2"/>
      <c r="D187" s="32">
        <v>1.21457489878543E-2</v>
      </c>
      <c r="E187" s="32">
        <v>9.1906368684652504E-2</v>
      </c>
      <c r="F187" s="32">
        <v>0.18588022496679202</v>
      </c>
      <c r="G187" s="32">
        <v>1.5779092702169598E-2</v>
      </c>
      <c r="H187" s="32">
        <v>4.1142857142857099E-2</v>
      </c>
      <c r="I187" s="32">
        <v>7.5352218853131897E-2</v>
      </c>
      <c r="J187" s="32">
        <v>3.1681216558715898E-2</v>
      </c>
      <c r="K187" s="32">
        <v>0.15236386661038398</v>
      </c>
      <c r="L187" s="32">
        <v>7.4649364267924997E-2</v>
      </c>
      <c r="M187" s="32">
        <v>1.8038701213512599E-3</v>
      </c>
      <c r="N187" s="32">
        <v>32.329588014981304</v>
      </c>
      <c r="O187" s="32">
        <v>0.15827955621960099</v>
      </c>
      <c r="P187" s="32">
        <v>2.5516403402187103E-2</v>
      </c>
      <c r="Q187" s="32">
        <v>1.6456390565002699E-3</v>
      </c>
      <c r="R187" s="32">
        <v>0</v>
      </c>
      <c r="S187" s="32">
        <v>0.24824290132133803</v>
      </c>
      <c r="T187" s="32">
        <v>2.8676728676728699E-2</v>
      </c>
      <c r="U187" s="32">
        <v>0.315950920245399</v>
      </c>
      <c r="V187" s="32">
        <v>1.08299005999821E-2</v>
      </c>
      <c r="W187" s="32">
        <v>3.0257186081694403E-2</v>
      </c>
      <c r="X187" s="32">
        <v>4.5004500450045006E-3</v>
      </c>
      <c r="Y187" s="32">
        <v>0.62898066017158594</v>
      </c>
      <c r="Z187" s="32">
        <v>5.8050556757612498E-3</v>
      </c>
      <c r="AA187" s="32">
        <v>5.0000000000000001E-4</v>
      </c>
      <c r="AB187" s="32">
        <v>4.4247787610619503E-3</v>
      </c>
      <c r="AC187" s="32">
        <v>0.40368320940688202</v>
      </c>
      <c r="AD187" s="32"/>
      <c r="AE187" s="32">
        <v>6.0855872545387199E-2</v>
      </c>
      <c r="AF187" s="32">
        <v>2.6826115061409202E-2</v>
      </c>
      <c r="AG187" s="32">
        <v>9.6882898062342002E-3</v>
      </c>
      <c r="AH187" s="32">
        <v>3.89225589225589E-2</v>
      </c>
      <c r="AI187" s="32">
        <v>0.196303377947737</v>
      </c>
      <c r="AJ187" s="32">
        <v>5.8091702618641501E-2</v>
      </c>
      <c r="AK187" s="32">
        <v>0</v>
      </c>
      <c r="AL187" s="32">
        <v>3.5322534565004698E-2</v>
      </c>
      <c r="AM187" s="32">
        <v>0</v>
      </c>
      <c r="AN187" s="32">
        <v>0</v>
      </c>
      <c r="AO187" s="32">
        <v>0.10577244482536999</v>
      </c>
      <c r="AP187" s="32"/>
      <c r="AQ187" s="32">
        <v>0.52046987270545697</v>
      </c>
      <c r="AR187" s="32">
        <v>0</v>
      </c>
      <c r="AS187" s="32">
        <v>6.6446170825748593E-2</v>
      </c>
      <c r="AT187" s="32">
        <v>3.6174215019534099E-4</v>
      </c>
      <c r="AU187" s="32">
        <v>1.88582204697411E-3</v>
      </c>
      <c r="AV187" s="32">
        <v>0.115219456583698</v>
      </c>
      <c r="AW187" s="32">
        <v>4.8810510714196002E-2</v>
      </c>
      <c r="AX187" s="32">
        <v>0.43306992337164801</v>
      </c>
      <c r="AY187" s="32">
        <v>0.72889628397115902</v>
      </c>
      <c r="AZ187" s="32">
        <v>6.9577752504581813E-2</v>
      </c>
      <c r="BA187" s="32">
        <v>9.3385214007782108E-4</v>
      </c>
      <c r="BB187" s="32">
        <v>6.7558441558441595</v>
      </c>
      <c r="BC187" s="32">
        <v>3.5145987210628102E-2</v>
      </c>
      <c r="BD187" s="32">
        <v>0</v>
      </c>
      <c r="BE187" s="32"/>
      <c r="BF187" s="32">
        <v>2.01704977926625E-3</v>
      </c>
      <c r="BG187" s="32">
        <v>3.5482258870564699E-2</v>
      </c>
      <c r="BH187" s="32"/>
      <c r="BI187" s="32">
        <v>0.333885043635269</v>
      </c>
      <c r="BJ187" s="32">
        <v>0.23845743261275701</v>
      </c>
      <c r="BK187" s="32">
        <v>3.4740780331373603E-3</v>
      </c>
      <c r="BL187" s="32">
        <v>0.10819672131147499</v>
      </c>
      <c r="BM187" s="32">
        <v>1.2539052604914299E-2</v>
      </c>
      <c r="BN187" s="32"/>
      <c r="BO187" s="32">
        <v>2.0610552320451701E-2</v>
      </c>
      <c r="BP187" s="32">
        <v>0.49492411297617805</v>
      </c>
      <c r="BQ187" s="32">
        <v>2.2542468400289801E-2</v>
      </c>
      <c r="BR187" s="32">
        <v>1.05865522174535E-2</v>
      </c>
      <c r="BS187" s="32">
        <v>7.3772930094199302E-2</v>
      </c>
      <c r="BT187" s="32">
        <v>2.1559479157137202E-2</v>
      </c>
      <c r="BU187" s="32">
        <v>0.21828187098746601</v>
      </c>
      <c r="BV187" s="32">
        <v>0.14971214908896699</v>
      </c>
      <c r="BW187" s="32">
        <v>1.38002396253131</v>
      </c>
      <c r="BX187" s="32">
        <v>2.3076157652401199E-2</v>
      </c>
      <c r="BY187" s="32">
        <v>6.6666666666666697E-3</v>
      </c>
      <c r="BZ187" s="32">
        <v>0</v>
      </c>
      <c r="CA187" s="32">
        <v>3.6166365280289299E-3</v>
      </c>
      <c r="CB187" s="32">
        <v>1.5480485405050799E-2</v>
      </c>
      <c r="CC187" s="32">
        <v>2.9366618193569203E-2</v>
      </c>
      <c r="CD187" s="32">
        <v>1.85563767888033E-2</v>
      </c>
      <c r="CE187" s="32">
        <v>0.10405956390710899</v>
      </c>
      <c r="CF187" s="32">
        <v>6.0003827384939201E-2</v>
      </c>
      <c r="CG187" s="32">
        <v>0.20627376425855501</v>
      </c>
      <c r="CH187" s="32">
        <v>6.1232538348174404E-3</v>
      </c>
      <c r="CI187" s="32">
        <v>0.103124562140956</v>
      </c>
      <c r="CJ187" s="32">
        <v>9.5541401273885398E-3</v>
      </c>
      <c r="CK187" s="32">
        <v>2.6434047052603798E-3</v>
      </c>
      <c r="CL187" s="32">
        <v>0</v>
      </c>
      <c r="CM187" s="32">
        <v>3.5198686688233304E-2</v>
      </c>
      <c r="CN187" s="32">
        <v>3.5789937003108598E-2</v>
      </c>
      <c r="CO187" s="32">
        <v>1.02773475996058E-2</v>
      </c>
      <c r="CT187" s="14"/>
    </row>
    <row r="188" spans="1:98" x14ac:dyDescent="0.2">
      <c r="A188" s="2" t="s">
        <v>116</v>
      </c>
      <c r="B188" s="2"/>
      <c r="C188" s="2"/>
      <c r="D188" s="32">
        <v>1.0774566473988401</v>
      </c>
      <c r="E188" s="32">
        <v>0.42255288905019001</v>
      </c>
      <c r="F188" s="32">
        <v>0.45230760534720105</v>
      </c>
      <c r="G188" s="32">
        <v>5.0444127645575204E-3</v>
      </c>
      <c r="H188" s="32">
        <v>2.52E-2</v>
      </c>
      <c r="I188" s="32">
        <v>4.6092887952653205E-2</v>
      </c>
      <c r="J188" s="32">
        <v>2.8161081385525203E-4</v>
      </c>
      <c r="K188" s="32">
        <v>0.18289956552916903</v>
      </c>
      <c r="L188" s="32">
        <v>1.59832307087646E-2</v>
      </c>
      <c r="M188" s="32">
        <v>1.6380016380016399E-4</v>
      </c>
      <c r="N188" s="32">
        <v>0</v>
      </c>
      <c r="O188" s="32">
        <v>0.194106240264488</v>
      </c>
      <c r="P188" s="32">
        <v>3.3280680437424102</v>
      </c>
      <c r="Q188" s="32">
        <v>1.0970927043335201E-3</v>
      </c>
      <c r="R188" s="32">
        <v>0</v>
      </c>
      <c r="S188" s="32">
        <v>2.7173913043478299E-3</v>
      </c>
      <c r="T188" s="32">
        <v>6.2981162981163005E-2</v>
      </c>
      <c r="U188" s="32">
        <v>4.37569676700112E-2</v>
      </c>
      <c r="V188" s="32">
        <v>1.5900704461590101E-2</v>
      </c>
      <c r="W188" s="32">
        <v>5.4223374378915501E-2</v>
      </c>
      <c r="X188" s="32">
        <v>9.0009000900090012E-3</v>
      </c>
      <c r="Y188" s="32">
        <v>6.7470404531919506E-2</v>
      </c>
      <c r="Z188" s="32">
        <v>0.57261980156216996</v>
      </c>
      <c r="AA188" s="32">
        <v>8.7500000000000008E-3</v>
      </c>
      <c r="AB188" s="32">
        <v>2.9498525073746299E-3</v>
      </c>
      <c r="AC188" s="32">
        <v>6.6251513578965596E-2</v>
      </c>
      <c r="AD188" s="32"/>
      <c r="AE188" s="32">
        <v>5.4418303075213E-3</v>
      </c>
      <c r="AF188" s="32">
        <v>3.2341526520051699E-2</v>
      </c>
      <c r="AG188" s="32">
        <v>8.0805960751390501E-3</v>
      </c>
      <c r="AH188" s="32">
        <v>8.2768900287148506E-2</v>
      </c>
      <c r="AI188" s="32">
        <v>4.6428396332793997E-2</v>
      </c>
      <c r="AJ188" s="32">
        <v>0.23797836104989001</v>
      </c>
      <c r="AK188" s="32">
        <v>0</v>
      </c>
      <c r="AL188" s="32">
        <v>0.10013589190967101</v>
      </c>
      <c r="AM188" s="32">
        <v>0</v>
      </c>
      <c r="AN188" s="32">
        <v>1.9109497420217802E-4</v>
      </c>
      <c r="AO188" s="32">
        <v>8.6440764941329407E-2</v>
      </c>
      <c r="AP188" s="32"/>
      <c r="AQ188" s="32">
        <v>3.2429468367252898</v>
      </c>
      <c r="AR188" s="32">
        <v>0</v>
      </c>
      <c r="AS188" s="32">
        <v>9.6839430166797899E-2</v>
      </c>
      <c r="AT188" s="32">
        <v>1.23856844530856E-2</v>
      </c>
      <c r="AU188" s="32">
        <v>0.123949939996571</v>
      </c>
      <c r="AV188" s="32">
        <v>5.6438127090301E-2</v>
      </c>
      <c r="AW188" s="32">
        <v>7.474407868325969E-2</v>
      </c>
      <c r="AX188" s="32">
        <v>0.10081417624521101</v>
      </c>
      <c r="AY188" s="32">
        <v>0.17285730125291099</v>
      </c>
      <c r="AZ188" s="32">
        <v>6.4108600693966608E-2</v>
      </c>
      <c r="BA188" s="32">
        <v>5.13618677042802E-3</v>
      </c>
      <c r="BB188" s="32">
        <v>4.5850527281063695E-3</v>
      </c>
      <c r="BC188" s="32">
        <v>0.269215570045446</v>
      </c>
      <c r="BD188" s="32">
        <v>0</v>
      </c>
      <c r="BE188" s="32"/>
      <c r="BF188" s="32">
        <v>6.5699529090080507E-3</v>
      </c>
      <c r="BG188" s="32">
        <v>4.62009497625594</v>
      </c>
      <c r="BH188" s="32"/>
      <c r="BI188" s="32">
        <v>0.15299428227505302</v>
      </c>
      <c r="BJ188" s="32">
        <v>1.9306304507023502E-3</v>
      </c>
      <c r="BK188" s="32">
        <v>0</v>
      </c>
      <c r="BL188" s="32">
        <v>0.17497267759562798</v>
      </c>
      <c r="BM188" s="32">
        <v>0.53369078780714307</v>
      </c>
      <c r="BN188" s="32"/>
      <c r="BO188" s="32">
        <v>5.60423704954955E-2</v>
      </c>
      <c r="BP188" s="32">
        <v>7.1148628278564996E-2</v>
      </c>
      <c r="BQ188" s="32">
        <v>0.33169908374859297</v>
      </c>
      <c r="BR188" s="32">
        <v>5.9534028203556098E-2</v>
      </c>
      <c r="BS188" s="32">
        <v>0.21318790282597902</v>
      </c>
      <c r="BT188" s="32">
        <v>0.36824932150153999</v>
      </c>
      <c r="BU188" s="32">
        <v>2.7514521553041902E-3</v>
      </c>
      <c r="BV188" s="32">
        <v>7.3921300967416489E-2</v>
      </c>
      <c r="BW188" s="32">
        <v>1.9817073170731701E-2</v>
      </c>
      <c r="BX188" s="32">
        <v>7.8568557220222296E-2</v>
      </c>
      <c r="BY188" s="32">
        <v>3.0864197530864199E-2</v>
      </c>
      <c r="BZ188" s="32">
        <v>3.4614053305642099E-4</v>
      </c>
      <c r="CA188" s="32">
        <v>0</v>
      </c>
      <c r="CB188" s="32">
        <v>6.5543684865963195E-5</v>
      </c>
      <c r="CC188" s="32">
        <v>1.58032654706712E-2</v>
      </c>
      <c r="CD188" s="32">
        <v>2.3547880690737801E-3</v>
      </c>
      <c r="CE188" s="32">
        <v>8.0071510609965993E-2</v>
      </c>
      <c r="CF188" s="32">
        <v>0.24779850212278801</v>
      </c>
      <c r="CG188" s="32">
        <v>9.3543344386546696</v>
      </c>
      <c r="CH188" s="32">
        <v>9.1885392047103692E-2</v>
      </c>
      <c r="CI188" s="32">
        <v>5.0501750291715296E-2</v>
      </c>
      <c r="CJ188" s="32">
        <v>0</v>
      </c>
      <c r="CK188" s="32">
        <v>0</v>
      </c>
      <c r="CL188" s="32">
        <v>0</v>
      </c>
      <c r="CM188" s="32">
        <v>2.1717098595627603E-3</v>
      </c>
      <c r="CN188" s="32">
        <v>4.15366080718471E-2</v>
      </c>
      <c r="CO188" s="32">
        <v>7.9499085408751904E-3</v>
      </c>
      <c r="CT188" s="14"/>
    </row>
    <row r="189" spans="1:98" x14ac:dyDescent="0.2">
      <c r="A189" s="2" t="s">
        <v>117</v>
      </c>
      <c r="B189" s="2"/>
      <c r="C189" s="2"/>
      <c r="D189" s="32">
        <v>0</v>
      </c>
      <c r="E189" s="32">
        <v>0.19295248749074101</v>
      </c>
      <c r="F189" s="32">
        <v>1.00613288867535E-2</v>
      </c>
      <c r="G189" s="32">
        <v>7.9494718501579003E-3</v>
      </c>
      <c r="H189" s="32">
        <v>2.9685714285714301E-2</v>
      </c>
      <c r="I189" s="32">
        <v>2.9915528696871602E-2</v>
      </c>
      <c r="J189" s="32">
        <v>9.2931568572233204E-3</v>
      </c>
      <c r="K189" s="32">
        <v>1.08961389310403E-2</v>
      </c>
      <c r="L189" s="32">
        <v>1.0409084958764199</v>
      </c>
      <c r="M189" s="32">
        <v>4.1598427775958104E-2</v>
      </c>
      <c r="N189" s="32">
        <v>7.4906367041198505E-4</v>
      </c>
      <c r="O189" s="32">
        <v>0.11994150745462101</v>
      </c>
      <c r="P189" s="32">
        <v>1.09356014580802E-2</v>
      </c>
      <c r="Q189" s="32">
        <v>0</v>
      </c>
      <c r="R189" s="32">
        <v>0</v>
      </c>
      <c r="S189" s="32">
        <v>1.68381665107577E-3</v>
      </c>
      <c r="T189" s="32">
        <v>2.23002223002223E-2</v>
      </c>
      <c r="U189" s="32">
        <v>2.0016680567139303E-2</v>
      </c>
      <c r="V189" s="32">
        <v>2.2994028033049702E-2</v>
      </c>
      <c r="W189" s="32">
        <v>7.6237054085155301E-3</v>
      </c>
      <c r="X189" s="32">
        <v>3.000300030003E-4</v>
      </c>
      <c r="Y189" s="32">
        <v>0.72654748522319301</v>
      </c>
      <c r="Z189" s="32">
        <v>8.51355628230826E-2</v>
      </c>
      <c r="AA189" s="32">
        <v>0</v>
      </c>
      <c r="AB189" s="32">
        <v>0</v>
      </c>
      <c r="AC189" s="32">
        <v>0.15150466966447601</v>
      </c>
      <c r="AD189" s="32"/>
      <c r="AE189" s="32">
        <v>3.34151537606521E-2</v>
      </c>
      <c r="AF189" s="32">
        <v>0</v>
      </c>
      <c r="AG189" s="32">
        <v>1.9725107543804399E-2</v>
      </c>
      <c r="AH189" s="32">
        <v>7.1341036414565807E-3</v>
      </c>
      <c r="AI189" s="32">
        <v>4.9468059028288498E-2</v>
      </c>
      <c r="AJ189" s="32">
        <v>3.5890288217432405E-2</v>
      </c>
      <c r="AK189" s="32">
        <v>1.2866333095067899</v>
      </c>
      <c r="AL189" s="32">
        <v>2.5495836487509499E-2</v>
      </c>
      <c r="AM189" s="32">
        <v>0</v>
      </c>
      <c r="AN189" s="32">
        <v>4.7682624451649801E-3</v>
      </c>
      <c r="AO189" s="32">
        <v>2.3418385180006999E-2</v>
      </c>
      <c r="AP189" s="32"/>
      <c r="AQ189" s="32">
        <v>0.64262863833194206</v>
      </c>
      <c r="AR189" s="32">
        <v>0</v>
      </c>
      <c r="AS189" s="32">
        <v>0.30050458994467705</v>
      </c>
      <c r="AT189" s="32">
        <v>2.3816397228637399E-3</v>
      </c>
      <c r="AU189" s="32">
        <v>3.9773701354363103E-2</v>
      </c>
      <c r="AV189" s="32">
        <v>1.02426487262832E-2</v>
      </c>
      <c r="AW189" s="32">
        <v>6.6047070906972996E-2</v>
      </c>
      <c r="AX189" s="32">
        <v>5.3280651340996202E-2</v>
      </c>
      <c r="AY189" s="32">
        <v>1.16407982261641E-2</v>
      </c>
      <c r="AZ189" s="32">
        <v>6.2927843415648305E-2</v>
      </c>
      <c r="BA189" s="32">
        <v>1.4941634241245101E-2</v>
      </c>
      <c r="BB189" s="32">
        <v>1.0230569552603499</v>
      </c>
      <c r="BC189" s="32">
        <v>0.44811111658375602</v>
      </c>
      <c r="BD189" s="32">
        <v>0</v>
      </c>
      <c r="BE189" s="32"/>
      <c r="BF189" s="32">
        <v>0.111993645750596</v>
      </c>
      <c r="BG189" s="32">
        <v>0.322258306270297</v>
      </c>
      <c r="BH189" s="32"/>
      <c r="BI189" s="32">
        <v>1.1495636473066499E-2</v>
      </c>
      <c r="BJ189" s="32">
        <v>2.1241287753070003E-3</v>
      </c>
      <c r="BK189" s="32">
        <v>6.1398825413774699E-2</v>
      </c>
      <c r="BL189" s="32">
        <v>1.0546448087431701E-2</v>
      </c>
      <c r="BM189" s="32">
        <v>4.2894536857215199E-2</v>
      </c>
      <c r="BN189" s="32"/>
      <c r="BO189" s="32">
        <v>1.7620603633041701E-2</v>
      </c>
      <c r="BP189" s="32">
        <v>3.0108390204737099E-4</v>
      </c>
      <c r="BQ189" s="32">
        <v>2.65842101036061E-2</v>
      </c>
      <c r="BR189" s="32">
        <v>3.6971183323114699E-2</v>
      </c>
      <c r="BS189" s="32">
        <v>0</v>
      </c>
      <c r="BT189" s="32">
        <v>8.92873479096149E-2</v>
      </c>
      <c r="BU189" s="32">
        <v>4.5857535921736501E-3</v>
      </c>
      <c r="BV189" s="32">
        <v>4.6738678853344401E-2</v>
      </c>
      <c r="BW189" s="32">
        <v>0.22869906297668302</v>
      </c>
      <c r="BX189" s="32">
        <v>4.5090860082212102E-2</v>
      </c>
      <c r="BY189" s="32">
        <v>1.5</v>
      </c>
      <c r="BZ189" s="32">
        <v>0</v>
      </c>
      <c r="CA189" s="32">
        <v>1.0853835021707701E-2</v>
      </c>
      <c r="CB189" s="32">
        <v>1.71544555751981E-2</v>
      </c>
      <c r="CC189" s="32">
        <v>0.20581113801452802</v>
      </c>
      <c r="CD189" s="32">
        <v>0</v>
      </c>
      <c r="CE189" s="32">
        <v>3.6410053480357599E-2</v>
      </c>
      <c r="CF189" s="32">
        <v>4.7750667174990498E-2</v>
      </c>
      <c r="CG189" s="32">
        <v>0.10624232694305401</v>
      </c>
      <c r="CH189" s="32">
        <v>3.5113871635610798E-2</v>
      </c>
      <c r="CI189" s="32">
        <v>8.5020998600093309E-2</v>
      </c>
      <c r="CJ189" s="32">
        <v>0</v>
      </c>
      <c r="CK189" s="32">
        <v>1.7446471054718499E-2</v>
      </c>
      <c r="CL189" s="32">
        <v>0</v>
      </c>
      <c r="CM189" s="32">
        <v>6.3389454387572999E-2</v>
      </c>
      <c r="CN189" s="32">
        <v>0</v>
      </c>
      <c r="CO189" s="32">
        <v>1.83124383716016E-3</v>
      </c>
      <c r="CT189" s="14"/>
    </row>
    <row r="190" spans="1:98" x14ac:dyDescent="0.2">
      <c r="A190" s="2" t="s">
        <v>118</v>
      </c>
      <c r="B190" s="2"/>
      <c r="C190" s="2"/>
      <c r="D190" s="32">
        <v>0</v>
      </c>
      <c r="E190" s="32">
        <v>0.107642610231407</v>
      </c>
      <c r="F190" s="32">
        <v>4.29584828872622E-2</v>
      </c>
      <c r="G190" s="32">
        <v>3.1335597677221404E-2</v>
      </c>
      <c r="H190" s="32">
        <v>7.9057142857142895E-2</v>
      </c>
      <c r="I190" s="32">
        <v>9.4611058261986999E-2</v>
      </c>
      <c r="J190" s="32">
        <v>1.80934947901999E-2</v>
      </c>
      <c r="K190" s="32">
        <v>2.8527549281551802E-2</v>
      </c>
      <c r="L190" s="32">
        <v>2.3519392033543002E-2</v>
      </c>
      <c r="M190" s="32">
        <v>0</v>
      </c>
      <c r="N190" s="32">
        <v>1.4981273408239701E-3</v>
      </c>
      <c r="O190" s="32">
        <v>2.0981021712178499E-2</v>
      </c>
      <c r="P190" s="32">
        <v>2.9161603888213799E-2</v>
      </c>
      <c r="Q190" s="32">
        <v>0</v>
      </c>
      <c r="R190" s="32">
        <v>1.7094017094017101E-3</v>
      </c>
      <c r="S190" s="32">
        <v>0.24985968194574401</v>
      </c>
      <c r="T190" s="32">
        <v>2.8419328419328403E-2</v>
      </c>
      <c r="U190" s="32">
        <v>8.6629526462395495E-2</v>
      </c>
      <c r="V190" s="32">
        <v>1.45155619548293E-2</v>
      </c>
      <c r="W190" s="32">
        <v>1.7900615781182901E-3</v>
      </c>
      <c r="X190" s="32">
        <v>6.0006000600060002E-3</v>
      </c>
      <c r="Y190" s="32">
        <v>8.55279840608585E-2</v>
      </c>
      <c r="Z190" s="32">
        <v>2.98892988929889E-2</v>
      </c>
      <c r="AA190" s="32">
        <v>7.5000000000000002E-4</v>
      </c>
      <c r="AB190" s="32">
        <v>0</v>
      </c>
      <c r="AC190" s="32">
        <v>0.26201818969250801</v>
      </c>
      <c r="AD190" s="32"/>
      <c r="AE190" s="32">
        <v>1.7251759911078201E-2</v>
      </c>
      <c r="AF190" s="32">
        <v>0</v>
      </c>
      <c r="AG190" s="32">
        <v>9.1233221476510109E-3</v>
      </c>
      <c r="AH190" s="32">
        <v>2.0319874147876199E-3</v>
      </c>
      <c r="AI190" s="32">
        <v>2.8973428767526201E-2</v>
      </c>
      <c r="AJ190" s="32">
        <v>1.8388748074151401E-3</v>
      </c>
      <c r="AK190" s="32">
        <v>0</v>
      </c>
      <c r="AL190" s="32">
        <v>5.7469473265029603E-2</v>
      </c>
      <c r="AM190" s="32">
        <v>0</v>
      </c>
      <c r="AN190" s="32">
        <v>5.5238095238095202E-3</v>
      </c>
      <c r="AO190" s="32">
        <v>2.5547476293745E-2</v>
      </c>
      <c r="AP190" s="32"/>
      <c r="AQ190" s="32">
        <v>0.43967008286650999</v>
      </c>
      <c r="AR190" s="32">
        <v>0</v>
      </c>
      <c r="AS190" s="32">
        <v>0.179753158767366</v>
      </c>
      <c r="AT190" s="32">
        <v>3.9711191335740099E-3</v>
      </c>
      <c r="AU190" s="32">
        <v>0</v>
      </c>
      <c r="AV190" s="32">
        <v>8.4803772436872499E-3</v>
      </c>
      <c r="AW190" s="32">
        <v>8.1927228608237694E-3</v>
      </c>
      <c r="AX190" s="32">
        <v>6.2021072796934903E-2</v>
      </c>
      <c r="AY190" s="32">
        <v>1.8111074160292699</v>
      </c>
      <c r="AZ190" s="32">
        <v>3.4770766478083595E-2</v>
      </c>
      <c r="BA190" s="32">
        <v>3.1128404669260697E-4</v>
      </c>
      <c r="BB190" s="32">
        <v>2.4420024420024403E-3</v>
      </c>
      <c r="BC190" s="32">
        <v>1.5739151752880601E-2</v>
      </c>
      <c r="BD190" s="32">
        <v>0</v>
      </c>
      <c r="BE190" s="32"/>
      <c r="BF190" s="32">
        <v>8.0751669748311394E-3</v>
      </c>
      <c r="BG190" s="32">
        <v>4.7702297702297704E-2</v>
      </c>
      <c r="BH190" s="32"/>
      <c r="BI190" s="32">
        <v>5.4378573578092101E-2</v>
      </c>
      <c r="BJ190" s="32">
        <v>0.437068965517241</v>
      </c>
      <c r="BK190" s="32">
        <v>0</v>
      </c>
      <c r="BL190" s="32">
        <v>0.57289617486338806</v>
      </c>
      <c r="BM190" s="32">
        <v>8.2088646023072198E-2</v>
      </c>
      <c r="BN190" s="32"/>
      <c r="BO190" s="32">
        <v>6.2086630059121801E-2</v>
      </c>
      <c r="BP190" s="32">
        <v>5.2161701273949201E-3</v>
      </c>
      <c r="BQ190" s="32">
        <v>6.9633424043540906E-2</v>
      </c>
      <c r="BR190" s="32">
        <v>3.4866135295319803E-2</v>
      </c>
      <c r="BS190" s="32">
        <v>0</v>
      </c>
      <c r="BT190" s="32">
        <v>0.13777330527856602</v>
      </c>
      <c r="BU190" s="32">
        <v>5.49954170485793E-3</v>
      </c>
      <c r="BV190" s="32">
        <v>7.9529942429817813E-2</v>
      </c>
      <c r="BW190" s="32">
        <v>1.12200435729847E-2</v>
      </c>
      <c r="BX190" s="32">
        <v>4.1372667607463699E-2</v>
      </c>
      <c r="BY190" s="32">
        <v>0</v>
      </c>
      <c r="BZ190" s="32">
        <v>1.43474503025065E-2</v>
      </c>
      <c r="CA190" s="32">
        <v>3.71050698016165E-2</v>
      </c>
      <c r="CB190" s="32">
        <v>6.532105297537401E-4</v>
      </c>
      <c r="CC190" s="32">
        <v>0.105438691660137</v>
      </c>
      <c r="CD190" s="32">
        <v>1.8788163457022101E-2</v>
      </c>
      <c r="CE190" s="32">
        <v>5.4520738212391201E-2</v>
      </c>
      <c r="CF190" s="32">
        <v>7.7358580332080498E-2</v>
      </c>
      <c r="CG190" s="32">
        <v>0.25602409638554197</v>
      </c>
      <c r="CH190" s="32">
        <v>3.3299551179962398E-3</v>
      </c>
      <c r="CI190" s="32">
        <v>0.18852344296710999</v>
      </c>
      <c r="CJ190" s="32">
        <v>1.1580775911986102E-3</v>
      </c>
      <c r="CK190" s="32">
        <v>0</v>
      </c>
      <c r="CL190" s="32">
        <v>0</v>
      </c>
      <c r="CM190" s="32">
        <v>8.2947530864197511E-2</v>
      </c>
      <c r="CN190" s="32">
        <v>1.7382775249979599E-2</v>
      </c>
      <c r="CO190" s="32">
        <v>0.56479458811923</v>
      </c>
      <c r="CT190" s="14"/>
    </row>
    <row r="191" spans="1:98" x14ac:dyDescent="0.2">
      <c r="A191" s="2" t="s">
        <v>119</v>
      </c>
      <c r="B191" s="2"/>
      <c r="C191" s="2"/>
      <c r="D191" s="32">
        <v>0.26867400115807805</v>
      </c>
      <c r="E191" s="32">
        <v>0.204097322720695</v>
      </c>
      <c r="F191" s="32">
        <v>0.22033179775598499</v>
      </c>
      <c r="G191" s="32">
        <v>0.64112903225806395</v>
      </c>
      <c r="H191" s="32">
        <v>2.94571428571429E-2</v>
      </c>
      <c r="I191" s="32">
        <v>0.229242237678459</v>
      </c>
      <c r="J191" s="32">
        <v>2.81610813855252E-3</v>
      </c>
      <c r="K191" s="32">
        <v>0.118456143298125</v>
      </c>
      <c r="L191" s="32">
        <v>1.0659232535257499</v>
      </c>
      <c r="M191" s="32">
        <v>1.6342539630658599E-4</v>
      </c>
      <c r="N191" s="32">
        <v>0</v>
      </c>
      <c r="O191" s="32">
        <v>7.9409988237912107E-2</v>
      </c>
      <c r="P191" s="32">
        <v>0.18347509113001201</v>
      </c>
      <c r="Q191" s="32">
        <v>0</v>
      </c>
      <c r="R191" s="32">
        <v>2.5641025641025602E-2</v>
      </c>
      <c r="S191" s="32">
        <v>3.3613445378151301E-2</v>
      </c>
      <c r="T191" s="32">
        <v>0.23639873639873601</v>
      </c>
      <c r="U191" s="32">
        <v>0.18262558978628901</v>
      </c>
      <c r="V191" s="32">
        <v>4.61766409696538E-2</v>
      </c>
      <c r="W191" s="32">
        <v>3.5819184755354998E-2</v>
      </c>
      <c r="X191" s="32">
        <v>1.2601260126012599E-2</v>
      </c>
      <c r="Y191" s="32">
        <v>2.6934076675234401E-2</v>
      </c>
      <c r="Z191" s="32">
        <v>0.20529975766515601</v>
      </c>
      <c r="AA191" s="32">
        <v>5.2499999999999995E-3</v>
      </c>
      <c r="AB191" s="32">
        <v>0</v>
      </c>
      <c r="AC191" s="32">
        <v>0.31033287101248297</v>
      </c>
      <c r="AD191" s="32"/>
      <c r="AE191" s="32">
        <v>7.3545757688032606E-2</v>
      </c>
      <c r="AF191" s="32">
        <v>1.1944173969490399</v>
      </c>
      <c r="AG191" s="32">
        <v>2.1272136644660999E-2</v>
      </c>
      <c r="AH191" s="32">
        <v>1.5182583656908501E-2</v>
      </c>
      <c r="AI191" s="32">
        <v>7.9956858515540699</v>
      </c>
      <c r="AJ191" s="32">
        <v>1.6735158686933701E-2</v>
      </c>
      <c r="AK191" s="32">
        <v>0</v>
      </c>
      <c r="AL191" s="32">
        <v>6.467907395854991E-2</v>
      </c>
      <c r="AM191" s="32">
        <v>3.5398230088495601E-3</v>
      </c>
      <c r="AN191" s="32">
        <v>4.7519482988025094E-3</v>
      </c>
      <c r="AO191" s="32">
        <v>0.17240735871621102</v>
      </c>
      <c r="AP191" s="32"/>
      <c r="AQ191" s="32">
        <v>0.939673278277667</v>
      </c>
      <c r="AR191" s="32">
        <v>1.1111111111111101E-2</v>
      </c>
      <c r="AS191" s="32">
        <v>0.10136303238987901</v>
      </c>
      <c r="AT191" s="32">
        <v>8.3610108303249109E-2</v>
      </c>
      <c r="AU191" s="32">
        <v>3.23569482288828E-3</v>
      </c>
      <c r="AV191" s="32">
        <v>2.3871561039160102E-2</v>
      </c>
      <c r="AW191" s="32">
        <v>0.146792429258542</v>
      </c>
      <c r="AX191" s="32">
        <v>1.7121647509578501E-2</v>
      </c>
      <c r="AY191" s="32">
        <v>6.9316797696822099E-2</v>
      </c>
      <c r="AZ191" s="32">
        <v>0.19008743398987299</v>
      </c>
      <c r="BA191" s="32">
        <v>6.2256809338521394E-4</v>
      </c>
      <c r="BB191" s="32">
        <v>3.1084861672365603E-2</v>
      </c>
      <c r="BC191" s="32">
        <v>1.1734219918838299E-2</v>
      </c>
      <c r="BD191" s="32">
        <v>0</v>
      </c>
      <c r="BE191" s="32"/>
      <c r="BF191" s="32">
        <v>0.43742941043596101</v>
      </c>
      <c r="BG191" s="32">
        <v>5.9820538384845502E-3</v>
      </c>
      <c r="BH191" s="32"/>
      <c r="BI191" s="32">
        <v>2.1938007824255198E-2</v>
      </c>
      <c r="BJ191" s="32">
        <v>0.26740023863184403</v>
      </c>
      <c r="BK191" s="32">
        <v>7.2894456289978704E-2</v>
      </c>
      <c r="BL191" s="32">
        <v>8.3060109289617504E-2</v>
      </c>
      <c r="BM191" s="32">
        <v>2.2262699858328302E-3</v>
      </c>
      <c r="BN191" s="32"/>
      <c r="BO191" s="32">
        <v>2.2836958802546003E-2</v>
      </c>
      <c r="BP191" s="32">
        <v>1.33386821783171E-2</v>
      </c>
      <c r="BQ191" s="32">
        <v>2.2481798543883501E-2</v>
      </c>
      <c r="BR191" s="32">
        <v>0.244533006335581</v>
      </c>
      <c r="BS191" s="32">
        <v>7.0699058006940999E-2</v>
      </c>
      <c r="BT191" s="32">
        <v>5.3609001921141701E-2</v>
      </c>
      <c r="BU191" s="32">
        <v>0</v>
      </c>
      <c r="BV191" s="32">
        <v>0.46246068015906</v>
      </c>
      <c r="BW191" s="32">
        <v>3.5939882378566803E-3</v>
      </c>
      <c r="BX191" s="32">
        <v>0.120930586246075</v>
      </c>
      <c r="BY191" s="32">
        <v>6.9135802469135798E-3</v>
      </c>
      <c r="BZ191" s="32">
        <v>1.0375237765865501E-3</v>
      </c>
      <c r="CA191" s="32">
        <v>4.0793825799338504E-2</v>
      </c>
      <c r="CB191" s="32">
        <v>9.1276568001043203E-4</v>
      </c>
      <c r="CC191" s="32">
        <v>0.58690626947275304</v>
      </c>
      <c r="CD191" s="32">
        <v>0.144305772230889</v>
      </c>
      <c r="CE191" s="32">
        <v>0.18230654526591802</v>
      </c>
      <c r="CF191" s="32">
        <v>0.20772051837494801</v>
      </c>
      <c r="CG191" s="32">
        <v>4.8691246833661703E-2</v>
      </c>
      <c r="CH191" s="32">
        <v>0.26641875839272799</v>
      </c>
      <c r="CI191" s="32">
        <v>4.7903353701198803E-2</v>
      </c>
      <c r="CJ191" s="32">
        <v>2.8951939779965299E-4</v>
      </c>
      <c r="CK191" s="32">
        <v>2.0036910097548103E-2</v>
      </c>
      <c r="CL191" s="32">
        <v>0</v>
      </c>
      <c r="CM191" s="32">
        <v>6.3454589255601102E-2</v>
      </c>
      <c r="CN191" s="32">
        <v>6.5856377627321397E-2</v>
      </c>
      <c r="CO191" s="32">
        <v>1.1948271014900201E-2</v>
      </c>
      <c r="CT191" s="14"/>
    </row>
    <row r="192" spans="1:98" x14ac:dyDescent="0.2">
      <c r="A192" s="2" t="s">
        <v>120</v>
      </c>
      <c r="B192" s="2"/>
      <c r="C192" s="2"/>
      <c r="D192" s="32">
        <v>5.7770075101097607E-4</v>
      </c>
      <c r="E192" s="32">
        <v>1.55330133140114E-2</v>
      </c>
      <c r="F192" s="32">
        <v>0.26057711330299899</v>
      </c>
      <c r="G192" s="32">
        <v>0.29336818033322398</v>
      </c>
      <c r="H192" s="32">
        <v>6.7514285714285693E-2</v>
      </c>
      <c r="I192" s="32">
        <v>2.0730897009966803E-2</v>
      </c>
      <c r="J192" s="32">
        <v>0</v>
      </c>
      <c r="K192" s="32">
        <v>4.7785718776853302E-2</v>
      </c>
      <c r="L192" s="32">
        <v>0.162837882060344</v>
      </c>
      <c r="M192" s="32">
        <v>0</v>
      </c>
      <c r="N192" s="32">
        <v>4.4943820224719096E-3</v>
      </c>
      <c r="O192" s="32">
        <v>0.77013065454429808</v>
      </c>
      <c r="P192" s="32">
        <v>4.5194410692588098</v>
      </c>
      <c r="Q192" s="32">
        <v>0</v>
      </c>
      <c r="R192" s="32">
        <v>3.7606837606837598E-2</v>
      </c>
      <c r="S192" s="32">
        <v>0.28910041060097103</v>
      </c>
      <c r="T192" s="32">
        <v>0.241090441090441</v>
      </c>
      <c r="U192" s="32">
        <v>1.66703662597114</v>
      </c>
      <c r="V192" s="32">
        <v>7.73492969511346E-2</v>
      </c>
      <c r="W192" s="32">
        <v>0.45894962486602398</v>
      </c>
      <c r="X192" s="32">
        <v>5.4005400540053997E-3</v>
      </c>
      <c r="Y192" s="32">
        <v>8.5732889596295797E-2</v>
      </c>
      <c r="Z192" s="32">
        <v>0.60030515073393997</v>
      </c>
      <c r="AA192" s="32">
        <v>1.2249999999999999E-2</v>
      </c>
      <c r="AB192" s="32">
        <v>0</v>
      </c>
      <c r="AC192" s="32">
        <v>0.11202493290624201</v>
      </c>
      <c r="AD192" s="32"/>
      <c r="AE192" s="32">
        <v>0.20880418673582801</v>
      </c>
      <c r="AF192" s="32">
        <v>3.9546191247974101E-2</v>
      </c>
      <c r="AG192" s="32">
        <v>0.44041884816753901</v>
      </c>
      <c r="AH192" s="32">
        <v>2.0033534394529998E-2</v>
      </c>
      <c r="AI192" s="32">
        <v>2.8423012839361002E-2</v>
      </c>
      <c r="AJ192" s="32">
        <v>1.2403024163660601E-2</v>
      </c>
      <c r="AK192" s="32">
        <v>0.24982130092923499</v>
      </c>
      <c r="AL192" s="32">
        <v>7.277043094822469E-2</v>
      </c>
      <c r="AM192" s="32">
        <v>0</v>
      </c>
      <c r="AN192" s="32">
        <v>4.9317147192716199E-3</v>
      </c>
      <c r="AO192" s="32">
        <v>4.0207303028250103E-2</v>
      </c>
      <c r="AP192" s="32"/>
      <c r="AQ192" s="32">
        <v>1.13422052970573</v>
      </c>
      <c r="AR192" s="32">
        <v>5.2301255230125503E-3</v>
      </c>
      <c r="AS192" s="32">
        <v>0.132886691353268</v>
      </c>
      <c r="AT192" s="32">
        <v>0.31836557897776496</v>
      </c>
      <c r="AU192" s="32">
        <v>7.9870572207084503E-2</v>
      </c>
      <c r="AV192" s="32">
        <v>0.17077175697865399</v>
      </c>
      <c r="AW192" s="32">
        <v>5.9060519882253207E-2</v>
      </c>
      <c r="AX192" s="32">
        <v>0.18630268199233699</v>
      </c>
      <c r="AY192" s="32">
        <v>3.9946885028217305E-2</v>
      </c>
      <c r="AZ192" s="32">
        <v>0.12553695480524701</v>
      </c>
      <c r="BA192" s="32">
        <v>3.4863813229572001E-2</v>
      </c>
      <c r="BB192" s="32">
        <v>0</v>
      </c>
      <c r="BC192" s="32">
        <v>5.6253652834599599E-2</v>
      </c>
      <c r="BD192" s="32">
        <v>0</v>
      </c>
      <c r="BE192" s="32"/>
      <c r="BF192" s="32">
        <v>7.5919870710715208E-3</v>
      </c>
      <c r="BG192" s="32">
        <v>1.2961116650049899E-2</v>
      </c>
      <c r="BH192" s="32"/>
      <c r="BI192" s="32">
        <v>6.0427324706590402E-2</v>
      </c>
      <c r="BJ192" s="32">
        <v>6.7645308470541607E-2</v>
      </c>
      <c r="BK192" s="32">
        <v>7.3793378540087801E-2</v>
      </c>
      <c r="BL192" s="32">
        <v>0.253551912568306</v>
      </c>
      <c r="BM192" s="32">
        <v>6.0716454159077107E-3</v>
      </c>
      <c r="BN192" s="32"/>
      <c r="BO192" s="32">
        <v>9.5789180145008396E-2</v>
      </c>
      <c r="BP192" s="32">
        <v>5.0125313283208009E-4</v>
      </c>
      <c r="BQ192" s="32">
        <v>2.0316749320108799E-2</v>
      </c>
      <c r="BR192" s="32">
        <v>0.48718577559779302</v>
      </c>
      <c r="BS192" s="32">
        <v>0.39375309866137803</v>
      </c>
      <c r="BT192" s="32">
        <v>1.67718720458634E-2</v>
      </c>
      <c r="BU192" s="32">
        <v>0.116406966086159</v>
      </c>
      <c r="BV192" s="32">
        <v>0.222357409935308</v>
      </c>
      <c r="BW192" s="32">
        <v>0.83894152237830799</v>
      </c>
      <c r="BX192" s="32">
        <v>0.12081075657234601</v>
      </c>
      <c r="BY192" s="32">
        <v>2.12345679012346E-2</v>
      </c>
      <c r="BZ192" s="32">
        <v>7.7800829875518708E-3</v>
      </c>
      <c r="CA192" s="32">
        <v>7.3046018991964907E-3</v>
      </c>
      <c r="CB192" s="32">
        <v>7.6662981988425805E-2</v>
      </c>
      <c r="CC192" s="32">
        <v>0.23202075456519997</v>
      </c>
      <c r="CD192" s="32">
        <v>0.29832193909260402</v>
      </c>
      <c r="CE192" s="32">
        <v>0.13237463890030499</v>
      </c>
      <c r="CF192" s="32">
        <v>0.17839010343651698</v>
      </c>
      <c r="CG192" s="32">
        <v>0.15529455630126801</v>
      </c>
      <c r="CH192" s="32">
        <v>1.2891116473815601E-2</v>
      </c>
      <c r="CI192" s="32">
        <v>7.3167319529938393E-2</v>
      </c>
      <c r="CJ192" s="32">
        <v>2.8951939779965299E-4</v>
      </c>
      <c r="CK192" s="32">
        <v>7.5038248483249799</v>
      </c>
      <c r="CL192" s="32">
        <v>0</v>
      </c>
      <c r="CM192" s="32">
        <v>0.21920376959322999</v>
      </c>
      <c r="CN192" s="32">
        <v>3.9910107491944902E-2</v>
      </c>
      <c r="CO192" s="32">
        <v>4.6839887640449399E-2</v>
      </c>
      <c r="CT192" s="14"/>
    </row>
    <row r="193" spans="1:98" x14ac:dyDescent="0.2">
      <c r="A193" s="2" t="s">
        <v>121</v>
      </c>
      <c r="B193" s="2"/>
      <c r="C193" s="2"/>
      <c r="D193" s="32">
        <v>5.78034682080925E-4</v>
      </c>
      <c r="E193" s="32">
        <v>1.0229999397118199</v>
      </c>
      <c r="F193" s="32">
        <v>0.57756549755532305</v>
      </c>
      <c r="G193" s="32">
        <v>0.65680665011335404</v>
      </c>
      <c r="H193" s="32">
        <v>0.101742857142857</v>
      </c>
      <c r="I193" s="32">
        <v>0.19920649413170902</v>
      </c>
      <c r="J193" s="32">
        <v>7.9343846803717297E-2</v>
      </c>
      <c r="K193" s="32">
        <v>2.2826472860931903E-2</v>
      </c>
      <c r="L193" s="32">
        <v>0.14685085766662301</v>
      </c>
      <c r="M193" s="32">
        <v>7.9869600651996706E-2</v>
      </c>
      <c r="N193" s="32">
        <v>0</v>
      </c>
      <c r="O193" s="32">
        <v>0.38071017579553001</v>
      </c>
      <c r="P193" s="32">
        <v>1.9143377885783699</v>
      </c>
      <c r="Q193" s="32">
        <v>0</v>
      </c>
      <c r="R193" s="32">
        <v>0</v>
      </c>
      <c r="S193" s="32">
        <v>0.54940231602540202</v>
      </c>
      <c r="T193" s="32">
        <v>0.19104949104949101</v>
      </c>
      <c r="U193" s="32">
        <v>0.23946784922394701</v>
      </c>
      <c r="V193" s="32">
        <v>7.3445606636517502E-2</v>
      </c>
      <c r="W193" s="32">
        <v>5.63048597730679E-2</v>
      </c>
      <c r="X193" s="32">
        <v>6.21062106210621E-2</v>
      </c>
      <c r="Y193" s="32">
        <v>0.44854642753832802</v>
      </c>
      <c r="Z193" s="32">
        <v>0.31558195773315101</v>
      </c>
      <c r="AA193" s="32">
        <v>9.2499999999999995E-3</v>
      </c>
      <c r="AB193" s="32">
        <v>0.21828908554572299</v>
      </c>
      <c r="AC193" s="32">
        <v>0.77142115284749901</v>
      </c>
      <c r="AD193" s="32"/>
      <c r="AE193" s="32">
        <v>1.2752176732123</v>
      </c>
      <c r="AF193" s="32">
        <v>13.6428571428571</v>
      </c>
      <c r="AG193" s="32">
        <v>4.2927442152654205E-2</v>
      </c>
      <c r="AH193" s="32">
        <v>1.65829910238856E-2</v>
      </c>
      <c r="AI193" s="32">
        <v>1.3587180241105599</v>
      </c>
      <c r="AJ193" s="32">
        <v>0.369763655203039</v>
      </c>
      <c r="AK193" s="32">
        <v>0</v>
      </c>
      <c r="AL193" s="32">
        <v>0.159116294776216</v>
      </c>
      <c r="AM193" s="32">
        <v>8.8495575221238904E-4</v>
      </c>
      <c r="AN193" s="32">
        <v>4.1706161137440795E-3</v>
      </c>
      <c r="AO193" s="32">
        <v>0.16943468270595399</v>
      </c>
      <c r="AP193" s="32"/>
      <c r="AQ193" s="32">
        <v>6.1448509176773598</v>
      </c>
      <c r="AR193" s="32">
        <v>0</v>
      </c>
      <c r="AS193" s="32">
        <v>0.16900329289675101</v>
      </c>
      <c r="AT193" s="32">
        <v>8.0954440599769306E-2</v>
      </c>
      <c r="AU193" s="32">
        <v>2.6994703570818401E-2</v>
      </c>
      <c r="AV193" s="32">
        <v>6.5214904084512403E-3</v>
      </c>
      <c r="AW193" s="32">
        <v>5.8691644661451804E-2</v>
      </c>
      <c r="AX193" s="32">
        <v>0.39343869731800801</v>
      </c>
      <c r="AY193" s="32">
        <v>0.167642833462261</v>
      </c>
      <c r="AZ193" s="32">
        <v>0.15586720464769202</v>
      </c>
      <c r="BA193" s="32">
        <v>4.6225680933852098E-2</v>
      </c>
      <c r="BB193" s="32">
        <v>1.85931205453982E-3</v>
      </c>
      <c r="BC193" s="32">
        <v>8.6521654690231112E-2</v>
      </c>
      <c r="BD193" s="32">
        <v>1.1111111111111101E-2</v>
      </c>
      <c r="BE193" s="32"/>
      <c r="BF193" s="32">
        <v>0.13796598716071601</v>
      </c>
      <c r="BG193" s="32">
        <v>1.4947683109118102E-3</v>
      </c>
      <c r="BH193" s="32"/>
      <c r="BI193" s="32">
        <v>2.5157989768281701E-2</v>
      </c>
      <c r="BJ193" s="32">
        <v>0.186104873860785</v>
      </c>
      <c r="BK193" s="32">
        <v>4.4778102577730503E-2</v>
      </c>
      <c r="BL193" s="32">
        <v>0.24224043715846999</v>
      </c>
      <c r="BM193" s="32">
        <v>20.155938649799499</v>
      </c>
      <c r="BN193" s="32"/>
      <c r="BO193" s="32">
        <v>0.21666492638613302</v>
      </c>
      <c r="BP193" s="32">
        <v>2.6355346227076901E-2</v>
      </c>
      <c r="BQ193" s="32">
        <v>5.4326116481585002E-2</v>
      </c>
      <c r="BR193" s="32">
        <v>0.68967913345595699</v>
      </c>
      <c r="BS193" s="32">
        <v>3.7046108081308899</v>
      </c>
      <c r="BT193" s="32">
        <v>0.36242490775470398</v>
      </c>
      <c r="BU193" s="32">
        <v>9.1463414634146401E-4</v>
      </c>
      <c r="BV193" s="32">
        <v>3.5703305834174097</v>
      </c>
      <c r="BW193" s="32">
        <v>0.11413635373557</v>
      </c>
      <c r="BX193" s="32">
        <v>0.14242487618420402</v>
      </c>
      <c r="BY193" s="32">
        <v>0.35481481481481497</v>
      </c>
      <c r="BZ193" s="32">
        <v>2.4952347946629701E-2</v>
      </c>
      <c r="CA193" s="32">
        <v>6.9374770136079391</v>
      </c>
      <c r="CB193" s="32">
        <v>1.9456514689668601E-2</v>
      </c>
      <c r="CC193" s="32">
        <v>0.160546215107393</v>
      </c>
      <c r="CD193" s="32">
        <v>0.15092879256965902</v>
      </c>
      <c r="CE193" s="32">
        <v>0.34962173640439603</v>
      </c>
      <c r="CF193" s="32">
        <v>0.52566318195125206</v>
      </c>
      <c r="CG193" s="32">
        <v>0.14233780760626402</v>
      </c>
      <c r="CH193" s="32">
        <v>9.4852456313880604E-2</v>
      </c>
      <c r="CI193" s="32">
        <v>6.2121353341411098E-2</v>
      </c>
      <c r="CJ193" s="32">
        <v>1.1580775911986102E-3</v>
      </c>
      <c r="CK193" s="32">
        <v>0.111081932773109</v>
      </c>
      <c r="CL193" s="32">
        <v>0</v>
      </c>
      <c r="CM193" s="32">
        <v>0.14158824659112701</v>
      </c>
      <c r="CN193" s="32">
        <v>0.13233545877012901</v>
      </c>
      <c r="CO193" s="32">
        <v>1.2224251791485201E-2</v>
      </c>
      <c r="CT193" s="14"/>
    </row>
    <row r="194" spans="1:98" x14ac:dyDescent="0.2">
      <c r="A194" s="2" t="s">
        <v>122</v>
      </c>
      <c r="B194" s="2"/>
      <c r="C194" s="2"/>
      <c r="D194" s="32">
        <v>2.8901734104046198E-3</v>
      </c>
      <c r="E194" s="32">
        <v>0.84964430206500297</v>
      </c>
      <c r="F194" s="32">
        <v>0.10485261283667299</v>
      </c>
      <c r="G194" s="32">
        <v>0.39088087338114097</v>
      </c>
      <c r="H194" s="32">
        <v>0.17851428571428599</v>
      </c>
      <c r="I194" s="32">
        <v>0.131878510712333</v>
      </c>
      <c r="J194" s="32">
        <v>4.2241622078287804E-4</v>
      </c>
      <c r="K194" s="32">
        <v>3.6959190893388602E-2</v>
      </c>
      <c r="L194" s="32">
        <v>0.212850880062815</v>
      </c>
      <c r="M194" s="32">
        <v>0.49837133550488599</v>
      </c>
      <c r="N194" s="32">
        <v>1.4981273408239699</v>
      </c>
      <c r="O194" s="32">
        <v>1.9931970626569599E-2</v>
      </c>
      <c r="P194" s="32">
        <v>0.10571081409477501</v>
      </c>
      <c r="Q194" s="32">
        <v>0</v>
      </c>
      <c r="R194" s="32">
        <v>0</v>
      </c>
      <c r="S194" s="32">
        <v>3.6436492405181202E-2</v>
      </c>
      <c r="T194" s="32">
        <v>5.2275652275652298E-2</v>
      </c>
      <c r="U194" s="32">
        <v>0.14898919966768198</v>
      </c>
      <c r="V194" s="32">
        <v>6.4635134085588394E-2</v>
      </c>
      <c r="W194" s="32">
        <v>2.7316168604236499E-2</v>
      </c>
      <c r="X194" s="32">
        <v>1.0201020102010201E-2</v>
      </c>
      <c r="Y194" s="32">
        <v>5.39320160387241E-2</v>
      </c>
      <c r="Z194" s="32">
        <v>0.196660190096098</v>
      </c>
      <c r="AA194" s="32">
        <v>5.2499999999999995E-3</v>
      </c>
      <c r="AB194" s="32">
        <v>0</v>
      </c>
      <c r="AC194" s="32">
        <v>0.43949870354364701</v>
      </c>
      <c r="AD194" s="32"/>
      <c r="AE194" s="32">
        <v>9.7767691737680601E-2</v>
      </c>
      <c r="AF194" s="32">
        <v>7.4748131296717597E-3</v>
      </c>
      <c r="AG194" s="32">
        <v>1.787767903816E-2</v>
      </c>
      <c r="AH194" s="32">
        <v>8.8364827631093698E-2</v>
      </c>
      <c r="AI194" s="32">
        <v>0.171400587659158</v>
      </c>
      <c r="AJ194" s="32">
        <v>9.4144321766561501E-3</v>
      </c>
      <c r="AK194" s="32">
        <v>0</v>
      </c>
      <c r="AL194" s="32">
        <v>0.104962451576601</v>
      </c>
      <c r="AM194" s="32">
        <v>0</v>
      </c>
      <c r="AN194" s="32">
        <v>0</v>
      </c>
      <c r="AO194" s="32">
        <v>9.2704809035668009E-2</v>
      </c>
      <c r="AP194" s="32"/>
      <c r="AQ194" s="32">
        <v>6.6351091682079097</v>
      </c>
      <c r="AR194" s="32">
        <v>1.8333333333333299</v>
      </c>
      <c r="AS194" s="32">
        <v>0.12667696821237301</v>
      </c>
      <c r="AT194" s="32">
        <v>0.137940964722822</v>
      </c>
      <c r="AU194" s="32">
        <v>0.248419613873227</v>
      </c>
      <c r="AV194" s="32">
        <v>3.8673188627331101E-2</v>
      </c>
      <c r="AW194" s="32">
        <v>5.7723627773979005E-2</v>
      </c>
      <c r="AX194" s="32">
        <v>0.46396072796934901</v>
      </c>
      <c r="AY194" s="32">
        <v>0.14874116607773902</v>
      </c>
      <c r="AZ194" s="32">
        <v>0.238824458336653</v>
      </c>
      <c r="BA194" s="32">
        <v>0.10894941634241199</v>
      </c>
      <c r="BB194" s="32">
        <v>3.0883261272390404E-4</v>
      </c>
      <c r="BC194" s="32">
        <v>6.0669051532437401E-2</v>
      </c>
      <c r="BD194" s="32">
        <v>0.33333333333333298</v>
      </c>
      <c r="BE194" s="32"/>
      <c r="BF194" s="32">
        <v>6.2305295950155796E-3</v>
      </c>
      <c r="BG194" s="32">
        <v>0.64950495049504997</v>
      </c>
      <c r="BH194" s="32"/>
      <c r="BI194" s="32">
        <v>0.26042732470658997</v>
      </c>
      <c r="BJ194" s="32">
        <v>0.12687945133210202</v>
      </c>
      <c r="BK194" s="32">
        <v>5.8303653871520901E-2</v>
      </c>
      <c r="BL194" s="32">
        <v>7.5027322404371613E-2</v>
      </c>
      <c r="BM194" s="32">
        <v>6.6724544214312301E-2</v>
      </c>
      <c r="BN194" s="32"/>
      <c r="BO194" s="32">
        <v>3.67916818806183E-2</v>
      </c>
      <c r="BP194" s="32">
        <v>0.66910438789821702</v>
      </c>
      <c r="BQ194" s="32">
        <v>0.34534270650263599</v>
      </c>
      <c r="BR194" s="32">
        <v>0.30807275699979603</v>
      </c>
      <c r="BS194" s="32">
        <v>0.31898859692612802</v>
      </c>
      <c r="BT194" s="32">
        <v>0.11996462659713999</v>
      </c>
      <c r="BU194" s="32">
        <v>3.0487804878048803E-3</v>
      </c>
      <c r="BV194" s="32">
        <v>0.16199774467327399</v>
      </c>
      <c r="BW194" s="32">
        <v>0.23290505226480801</v>
      </c>
      <c r="BX194" s="32">
        <v>6.2047780963964502E-2</v>
      </c>
      <c r="BY194" s="32">
        <v>8.0987654320987715E-2</v>
      </c>
      <c r="BZ194" s="32">
        <v>2.5996533795493901E-3</v>
      </c>
      <c r="CA194" s="32">
        <v>0.27399779330636304</v>
      </c>
      <c r="CB194" s="32">
        <v>4.2668735453840201E-3</v>
      </c>
      <c r="CC194" s="32">
        <v>4.9127603119723404E-2</v>
      </c>
      <c r="CD194" s="32">
        <v>0.21315789473684202</v>
      </c>
      <c r="CE194" s="32">
        <v>0.194745287395723</v>
      </c>
      <c r="CF194" s="32">
        <v>0.19536723163841802</v>
      </c>
      <c r="CG194" s="32">
        <v>2.4747746910712602</v>
      </c>
      <c r="CH194" s="32">
        <v>0.29747121710526298</v>
      </c>
      <c r="CI194" s="32">
        <v>3.2083818393480797E-2</v>
      </c>
      <c r="CJ194" s="32">
        <v>2.8951939779965299E-4</v>
      </c>
      <c r="CK194" s="32">
        <v>0</v>
      </c>
      <c r="CL194" s="32">
        <v>0</v>
      </c>
      <c r="CM194" s="32">
        <v>3.8349072431810602E-3</v>
      </c>
      <c r="CN194" s="32">
        <v>0.27603689121406599</v>
      </c>
      <c r="CO194" s="32">
        <v>1.23489367674925</v>
      </c>
      <c r="CT194" s="14"/>
    </row>
    <row r="195" spans="1:98" x14ac:dyDescent="0.2">
      <c r="A195" s="2" t="s">
        <v>123</v>
      </c>
      <c r="B195" s="2"/>
      <c r="C195" s="2"/>
      <c r="D195" s="32">
        <v>4.10404624277457E-2</v>
      </c>
      <c r="E195" s="32">
        <v>3.7125748502994001E-2</v>
      </c>
      <c r="F195" s="32">
        <v>0.119351100811124</v>
      </c>
      <c r="G195" s="32">
        <v>8.7863869863013699E-2</v>
      </c>
      <c r="H195" s="32">
        <v>6.1085714285714299E-2</v>
      </c>
      <c r="I195" s="32">
        <v>0.115849418931894</v>
      </c>
      <c r="J195" s="32">
        <v>0.79555054914108703</v>
      </c>
      <c r="K195" s="32">
        <v>7.4564040889957897E-2</v>
      </c>
      <c r="L195" s="32">
        <v>0.44882764025863803</v>
      </c>
      <c r="M195" s="32">
        <v>6.4158931770069996E-2</v>
      </c>
      <c r="N195" s="32">
        <v>4.4943820224719096E-3</v>
      </c>
      <c r="O195" s="32">
        <v>7.9187462250055601E-2</v>
      </c>
      <c r="P195" s="32">
        <v>2.0631067961165098E-2</v>
      </c>
      <c r="Q195" s="32">
        <v>0</v>
      </c>
      <c r="R195" s="32">
        <v>0</v>
      </c>
      <c r="S195" s="32">
        <v>9.3231400335633E-2</v>
      </c>
      <c r="T195" s="32">
        <v>0.26210366210366204</v>
      </c>
      <c r="U195" s="32">
        <v>2.3029966703662603E-2</v>
      </c>
      <c r="V195" s="32">
        <v>3.3503092635609702E-2</v>
      </c>
      <c r="W195" s="32">
        <v>7.83587405613335E-4</v>
      </c>
      <c r="X195" s="32">
        <v>1.2001200120012E-2</v>
      </c>
      <c r="Y195" s="32">
        <v>0.62470668928919493</v>
      </c>
      <c r="Z195" s="32">
        <v>0.310853364123019</v>
      </c>
      <c r="AA195" s="32">
        <v>1.8249999999999999E-2</v>
      </c>
      <c r="AB195" s="32">
        <v>0.17994100294985302</v>
      </c>
      <c r="AC195" s="32">
        <v>0.33529208434151397</v>
      </c>
      <c r="AD195" s="32"/>
      <c r="AE195" s="32">
        <v>2.1419970359392401E-2</v>
      </c>
      <c r="AF195" s="32">
        <v>0</v>
      </c>
      <c r="AG195" s="32">
        <v>3.2672233820459307E-2</v>
      </c>
      <c r="AH195" s="32">
        <v>3.09555271537812E-2</v>
      </c>
      <c r="AI195" s="32">
        <v>0.58849687255668504</v>
      </c>
      <c r="AJ195" s="32">
        <v>1.2307389356569699E-2</v>
      </c>
      <c r="AK195" s="32">
        <v>2</v>
      </c>
      <c r="AL195" s="32">
        <v>0.10757966301076</v>
      </c>
      <c r="AM195" s="32">
        <v>2.6548672566371703E-3</v>
      </c>
      <c r="AN195" s="32">
        <v>0</v>
      </c>
      <c r="AO195" s="32">
        <v>1.97755749006189E-2</v>
      </c>
      <c r="AP195" s="32"/>
      <c r="AQ195" s="32">
        <v>3.9838307615712196</v>
      </c>
      <c r="AR195" s="32">
        <v>8</v>
      </c>
      <c r="AS195" s="32">
        <v>0.141560256451286</v>
      </c>
      <c r="AT195" s="32">
        <v>5.4664460907717797E-3</v>
      </c>
      <c r="AU195" s="32">
        <v>0.21339484025286201</v>
      </c>
      <c r="AV195" s="32">
        <v>1.3692930362749201E-2</v>
      </c>
      <c r="AW195" s="32">
        <v>2.1200799374402602E-2</v>
      </c>
      <c r="AX195" s="32">
        <v>0.12272509578544101</v>
      </c>
      <c r="AY195" s="32">
        <v>0.10820648577101301</v>
      </c>
      <c r="AZ195" s="32">
        <v>6.6165871043919799E-2</v>
      </c>
      <c r="BA195" s="32">
        <v>1.2451361867704301E-3</v>
      </c>
      <c r="BB195" s="32">
        <v>1.5413070283600502E-4</v>
      </c>
      <c r="BC195" s="32">
        <v>4.0745889458798706E-3</v>
      </c>
      <c r="BD195" s="32">
        <v>0.33333333333333298</v>
      </c>
      <c r="BE195" s="32"/>
      <c r="BF195" s="32">
        <v>4.0270219553387103E-2</v>
      </c>
      <c r="BG195" s="32">
        <v>9.8960910440376105E-4</v>
      </c>
      <c r="BH195" s="32"/>
      <c r="BI195" s="32">
        <v>7.7129100210653001E-2</v>
      </c>
      <c r="BJ195" s="32">
        <v>0.116161283957114</v>
      </c>
      <c r="BK195" s="32">
        <v>3.9094379360273802E-2</v>
      </c>
      <c r="BL195" s="32">
        <v>0.12568306010928998</v>
      </c>
      <c r="BM195" s="32">
        <v>1.3063789325726601E-2</v>
      </c>
      <c r="BN195" s="32"/>
      <c r="BO195" s="32">
        <v>0.12468555368574501</v>
      </c>
      <c r="BP195" s="32">
        <v>5.0085144746068295E-4</v>
      </c>
      <c r="BQ195" s="32">
        <v>1.75578611332801E-3</v>
      </c>
      <c r="BR195" s="32">
        <v>1.6268138156550198E-2</v>
      </c>
      <c r="BS195" s="32">
        <v>0.210907288051562</v>
      </c>
      <c r="BT195" s="32">
        <v>0.71256060744671101</v>
      </c>
      <c r="BU195" s="32">
        <v>3.0487804878048802E-4</v>
      </c>
      <c r="BV195" s="32">
        <v>0.17110807763071997</v>
      </c>
      <c r="BW195" s="32">
        <v>0.20243796255986099</v>
      </c>
      <c r="BX195" s="32">
        <v>0.113769483655439</v>
      </c>
      <c r="BY195" s="32">
        <v>1.6049382716049401E-2</v>
      </c>
      <c r="BZ195" s="32">
        <v>2.2876949740034701E-2</v>
      </c>
      <c r="CA195" s="32">
        <v>2.8002947678703E-2</v>
      </c>
      <c r="CB195" s="32">
        <v>9.7488540254374104E-3</v>
      </c>
      <c r="CC195" s="32">
        <v>5.15152734736588E-2</v>
      </c>
      <c r="CD195" s="32">
        <v>1.39168084119375E-3</v>
      </c>
      <c r="CE195" s="32">
        <v>0.13837315966031499</v>
      </c>
      <c r="CF195" s="32">
        <v>0.45134513357434597</v>
      </c>
      <c r="CG195" s="32">
        <v>0.18827560659381401</v>
      </c>
      <c r="CH195" s="32">
        <v>1.8197128714904802E-2</v>
      </c>
      <c r="CI195" s="32">
        <v>8.3201489064681305E-2</v>
      </c>
      <c r="CJ195" s="32">
        <v>2.34510712217719E-2</v>
      </c>
      <c r="CK195" s="32">
        <v>2.61574679571018E-3</v>
      </c>
      <c r="CL195" s="32">
        <v>0</v>
      </c>
      <c r="CM195" s="32">
        <v>6.2763309076982007E-2</v>
      </c>
      <c r="CN195" s="32">
        <v>1.88374596340151E-4</v>
      </c>
      <c r="CO195" s="32">
        <v>8.4039498564325208E-4</v>
      </c>
      <c r="CT195" s="14"/>
    </row>
    <row r="196" spans="1:98" x14ac:dyDescent="0.2">
      <c r="A196" s="2" t="s">
        <v>124</v>
      </c>
      <c r="B196" s="2"/>
      <c r="C196" s="2"/>
      <c r="D196" s="32">
        <v>5.7736720554272506E-4</v>
      </c>
      <c r="E196" s="32">
        <v>0.11826268969126101</v>
      </c>
      <c r="F196" s="32">
        <v>4.0217053387219807E-2</v>
      </c>
      <c r="G196" s="32">
        <v>0.16841422548913601</v>
      </c>
      <c r="H196" s="32">
        <v>0.142257142857143</v>
      </c>
      <c r="I196" s="32">
        <v>4.0488973321219097E-2</v>
      </c>
      <c r="J196" s="32">
        <v>0.211208110391439</v>
      </c>
      <c r="K196" s="32">
        <v>5.8705707441975702E-2</v>
      </c>
      <c r="L196" s="32">
        <v>56.418428608718401</v>
      </c>
      <c r="M196" s="32">
        <v>1.6276041666666698E-4</v>
      </c>
      <c r="N196" s="32">
        <v>8.8988764044943789</v>
      </c>
      <c r="O196" s="32">
        <v>0.14076358203261599</v>
      </c>
      <c r="P196" s="32">
        <v>1.2542475728155298</v>
      </c>
      <c r="Q196" s="32">
        <v>0</v>
      </c>
      <c r="R196" s="32">
        <v>0.427350427350427</v>
      </c>
      <c r="S196" s="32">
        <v>7.1248482584741799E-2</v>
      </c>
      <c r="T196" s="32">
        <v>8.2368082368082393E-2</v>
      </c>
      <c r="U196" s="32">
        <v>3.6101083032491002E-2</v>
      </c>
      <c r="V196" s="32">
        <v>2.57810130421595E-2</v>
      </c>
      <c r="W196" s="32">
        <v>0.327143365350409</v>
      </c>
      <c r="X196" s="32">
        <v>8.7008700870087E-3</v>
      </c>
      <c r="Y196" s="32">
        <v>0.62275859580762705</v>
      </c>
      <c r="Z196" s="32">
        <v>0.36948423317068102</v>
      </c>
      <c r="AA196" s="32">
        <v>2.7499999999999998E-3</v>
      </c>
      <c r="AB196" s="32">
        <v>0</v>
      </c>
      <c r="AC196" s="32">
        <v>1.0158072039388399</v>
      </c>
      <c r="AD196" s="32"/>
      <c r="AE196" s="32">
        <v>0.20176454242312</v>
      </c>
      <c r="AF196" s="32">
        <v>0</v>
      </c>
      <c r="AG196" s="32">
        <v>2.8157263531129401E-3</v>
      </c>
      <c r="AH196" s="32">
        <v>2.5292375537733201E-2</v>
      </c>
      <c r="AI196" s="32">
        <v>0.66389919906231698</v>
      </c>
      <c r="AJ196" s="32">
        <v>0.21428571428571402</v>
      </c>
      <c r="AK196" s="32">
        <v>0</v>
      </c>
      <c r="AL196" s="32">
        <v>8.2341098399751206E-2</v>
      </c>
      <c r="AM196" s="32">
        <v>2.6548672566371703E-3</v>
      </c>
      <c r="AN196" s="32">
        <v>0.14458286145715402</v>
      </c>
      <c r="AO196" s="32">
        <v>1.9177397174646799E-2</v>
      </c>
      <c r="AP196" s="32"/>
      <c r="AQ196" s="32">
        <v>1.6449043127134699</v>
      </c>
      <c r="AR196" s="32">
        <v>0</v>
      </c>
      <c r="AS196" s="32">
        <v>5.2519315878947898E-2</v>
      </c>
      <c r="AT196" s="32">
        <v>1.4438617915379601E-2</v>
      </c>
      <c r="AU196" s="32">
        <v>3.3609100310237901E-2</v>
      </c>
      <c r="AV196" s="32">
        <v>7.2208577366332904E-2</v>
      </c>
      <c r="AW196" s="32">
        <v>2.8440776265893402E-2</v>
      </c>
      <c r="AX196" s="32">
        <v>0.36590038314176204</v>
      </c>
      <c r="AY196" s="32">
        <v>0.13563243719700299</v>
      </c>
      <c r="AZ196" s="32">
        <v>0.13402681695364599</v>
      </c>
      <c r="BA196" s="32">
        <v>3.1128404669260697E-4</v>
      </c>
      <c r="BB196" s="32">
        <v>2.46229609110496E-2</v>
      </c>
      <c r="BC196" s="32">
        <v>7.0657087119950501E-2</v>
      </c>
      <c r="BD196" s="32">
        <v>0</v>
      </c>
      <c r="BE196" s="32"/>
      <c r="BF196" s="32">
        <v>9.9288122892469098E-3</v>
      </c>
      <c r="BG196" s="32">
        <v>3.2098765432098803E-3</v>
      </c>
      <c r="BH196" s="32"/>
      <c r="BI196" s="32">
        <v>0.118928678904604</v>
      </c>
      <c r="BJ196" s="32">
        <v>0.12115839243498801</v>
      </c>
      <c r="BK196" s="32">
        <v>4.4572627163083399E-3</v>
      </c>
      <c r="BL196" s="32">
        <v>5.1311475409836098E-2</v>
      </c>
      <c r="BM196" s="32">
        <v>8.6099326179186406E-3</v>
      </c>
      <c r="BN196" s="32"/>
      <c r="BO196" s="32">
        <v>8.7723851544251209E-3</v>
      </c>
      <c r="BP196" s="32">
        <v>1.44115292233787E-2</v>
      </c>
      <c r="BQ196" s="32">
        <v>0.575005981338225</v>
      </c>
      <c r="BR196" s="32">
        <v>0.24522787655834902</v>
      </c>
      <c r="BS196" s="32">
        <v>0</v>
      </c>
      <c r="BT196" s="32">
        <v>0.22254749489220302</v>
      </c>
      <c r="BU196" s="32">
        <v>0</v>
      </c>
      <c r="BV196" s="32">
        <v>5.2139592854175298E-2</v>
      </c>
      <c r="BW196" s="32">
        <v>10.099847560975599</v>
      </c>
      <c r="BX196" s="32">
        <v>5.1522950010575996E-2</v>
      </c>
      <c r="BY196" s="32">
        <v>2.09876543209877E-2</v>
      </c>
      <c r="BZ196" s="32">
        <v>1.7340038148083901E-4</v>
      </c>
      <c r="CA196" s="32">
        <v>10.270190895741599</v>
      </c>
      <c r="CB196" s="32">
        <v>1.9988393835837302E-2</v>
      </c>
      <c r="CC196" s="32">
        <v>8.5034356297982908E-2</v>
      </c>
      <c r="CD196" s="32">
        <v>3.0935808197989203E-4</v>
      </c>
      <c r="CE196" s="32">
        <v>0.165933016049745</v>
      </c>
      <c r="CF196" s="32">
        <v>0.34897926679595603</v>
      </c>
      <c r="CG196" s="32">
        <v>7.8094710606480197E-2</v>
      </c>
      <c r="CH196" s="32">
        <v>0.10052334530528501</v>
      </c>
      <c r="CI196" s="32">
        <v>1.0800260549946499</v>
      </c>
      <c r="CJ196" s="32">
        <v>0</v>
      </c>
      <c r="CK196" s="32">
        <v>7.3202614379084999E-2</v>
      </c>
      <c r="CL196" s="32">
        <v>0</v>
      </c>
      <c r="CM196" s="32">
        <v>0.16669856459330099</v>
      </c>
      <c r="CN196" s="32">
        <v>2.0467365028203101E-2</v>
      </c>
      <c r="CO196" s="32">
        <v>4.2010345309660302E-2</v>
      </c>
      <c r="CT196" s="14"/>
    </row>
    <row r="197" spans="1:98" x14ac:dyDescent="0.2">
      <c r="A197" s="2" t="s">
        <v>125</v>
      </c>
      <c r="B197" s="2"/>
      <c r="C197" s="2"/>
      <c r="D197" s="32">
        <v>5.78703703703704E-4</v>
      </c>
      <c r="E197" s="32">
        <v>0.428354158590046</v>
      </c>
      <c r="F197" s="32">
        <v>9.1343300455020801E-2</v>
      </c>
      <c r="G197" s="32">
        <v>0.11978829120760401</v>
      </c>
      <c r="H197" s="32">
        <v>0.21794285714285699</v>
      </c>
      <c r="I197" s="32">
        <v>2.45579891806307E-2</v>
      </c>
      <c r="J197" s="32">
        <v>0</v>
      </c>
      <c r="K197" s="32">
        <v>0.144967244860121</v>
      </c>
      <c r="L197" s="32">
        <v>1.1957955213161799</v>
      </c>
      <c r="M197" s="32">
        <v>0</v>
      </c>
      <c r="N197" s="32">
        <v>2.9962546816479402E-3</v>
      </c>
      <c r="O197" s="32">
        <v>9.2952284070318192E-2</v>
      </c>
      <c r="P197" s="32">
        <v>2.4271844660194199E-2</v>
      </c>
      <c r="Q197" s="32">
        <v>0</v>
      </c>
      <c r="R197" s="32">
        <v>0</v>
      </c>
      <c r="S197" s="32">
        <v>2.6359910581222102E-2</v>
      </c>
      <c r="T197" s="32">
        <v>4.0540540540540501E-2</v>
      </c>
      <c r="U197" s="32">
        <v>8.5967831392124196E-3</v>
      </c>
      <c r="V197" s="32">
        <v>2.0644082158164902E-2</v>
      </c>
      <c r="W197" s="32">
        <v>4.90509703561527E-3</v>
      </c>
      <c r="X197" s="32">
        <v>1.3501350135013501E-2</v>
      </c>
      <c r="Y197" s="32">
        <v>5.3576579175079304E-2</v>
      </c>
      <c r="Z197" s="32">
        <v>0.306628242074928</v>
      </c>
      <c r="AA197" s="32">
        <v>8.7749999999999995E-2</v>
      </c>
      <c r="AB197" s="32">
        <v>0</v>
      </c>
      <c r="AC197" s="32">
        <v>0.43520276100086303</v>
      </c>
      <c r="AD197" s="32"/>
      <c r="AE197" s="32">
        <v>0.34253427195257502</v>
      </c>
      <c r="AF197" s="32">
        <v>2.14773836641718E-2</v>
      </c>
      <c r="AG197" s="32">
        <v>1.1460720983538201E-2</v>
      </c>
      <c r="AH197" s="32">
        <v>5.1570861384429506E-3</v>
      </c>
      <c r="AI197" s="32">
        <v>2.7235454900429501E-2</v>
      </c>
      <c r="AJ197" s="32">
        <v>2.6018654884634304E-3</v>
      </c>
      <c r="AK197" s="32">
        <v>0</v>
      </c>
      <c r="AL197" s="32">
        <v>6.2125667698711896E-2</v>
      </c>
      <c r="AM197" s="32">
        <v>0</v>
      </c>
      <c r="AN197" s="32">
        <v>2.8301886792452802E-3</v>
      </c>
      <c r="AO197" s="32">
        <v>6.16641840105853E-2</v>
      </c>
      <c r="AP197" s="32"/>
      <c r="AQ197" s="32">
        <v>0.46393750849673399</v>
      </c>
      <c r="AR197" s="32">
        <v>0</v>
      </c>
      <c r="AS197" s="32">
        <v>4.4486173360024098E-2</v>
      </c>
      <c r="AT197" s="32">
        <v>2.2983552395317102E-3</v>
      </c>
      <c r="AU197" s="32">
        <v>1.03412616339193E-3</v>
      </c>
      <c r="AV197" s="32">
        <v>6.7129280434454694E-2</v>
      </c>
      <c r="AW197" s="32">
        <v>4.6942434922401501E-2</v>
      </c>
      <c r="AX197" s="32">
        <v>8.022030651341E-2</v>
      </c>
      <c r="AY197" s="32">
        <v>4.0951122853368598E-2</v>
      </c>
      <c r="AZ197" s="32">
        <v>7.9414981854006195E-2</v>
      </c>
      <c r="BA197" s="32">
        <v>1.86770428015564E-3</v>
      </c>
      <c r="BB197" s="32">
        <v>0</v>
      </c>
      <c r="BC197" s="32">
        <v>0.12961478617568001</v>
      </c>
      <c r="BD197" s="32">
        <v>0</v>
      </c>
      <c r="BE197" s="32"/>
      <c r="BF197" s="32">
        <v>2.9216765928756E-3</v>
      </c>
      <c r="BG197" s="32">
        <v>2.4390243902439001E-2</v>
      </c>
      <c r="BH197" s="32"/>
      <c r="BI197" s="32">
        <v>4.4477881432440601E-2</v>
      </c>
      <c r="BJ197" s="32">
        <v>0.114885245901639</v>
      </c>
      <c r="BK197" s="32">
        <v>8.3846456177125613E-3</v>
      </c>
      <c r="BL197" s="32">
        <v>0.177486338797814</v>
      </c>
      <c r="BM197" s="32">
        <v>5.0453373263455607E-2</v>
      </c>
      <c r="BN197" s="32"/>
      <c r="BO197" s="32">
        <v>3.9768905751487504E-2</v>
      </c>
      <c r="BP197" s="32">
        <v>2.0004000800159997E-3</v>
      </c>
      <c r="BQ197" s="32">
        <v>3.3436828278003302E-3</v>
      </c>
      <c r="BR197" s="32">
        <v>5.1645207439198905E-2</v>
      </c>
      <c r="BS197" s="32">
        <v>7.9325731284085295E-4</v>
      </c>
      <c r="BT197" s="32">
        <v>2.5554234135333802E-2</v>
      </c>
      <c r="BU197" s="32">
        <v>3.0413625304136303E-3</v>
      </c>
      <c r="BV197" s="32">
        <v>0.16039527568401701</v>
      </c>
      <c r="BW197" s="32">
        <v>9.3712542225127989E-3</v>
      </c>
      <c r="BX197" s="32">
        <v>3.74112387130709E-2</v>
      </c>
      <c r="BY197" s="32">
        <v>1.1358024691358E-2</v>
      </c>
      <c r="BZ197" s="32">
        <v>0</v>
      </c>
      <c r="CA197" s="32">
        <v>2.5697503671072001E-3</v>
      </c>
      <c r="CB197" s="32">
        <v>1.17821272212207E-2</v>
      </c>
      <c r="CC197" s="32">
        <v>7.6801970005853495E-2</v>
      </c>
      <c r="CD197" s="32">
        <v>1.54631204577084E-3</v>
      </c>
      <c r="CE197" s="32">
        <v>6.84924634238116E-2</v>
      </c>
      <c r="CF197" s="32">
        <v>3.6462859652565599E-2</v>
      </c>
      <c r="CG197" s="32">
        <v>1.21330634029631</v>
      </c>
      <c r="CH197" s="32">
        <v>9.2687528195874204E-3</v>
      </c>
      <c r="CI197" s="32">
        <v>3.0232558139534901E-2</v>
      </c>
      <c r="CJ197" s="32">
        <v>1.1580775911986102E-3</v>
      </c>
      <c r="CK197" s="32">
        <v>3.4004708344232302E-3</v>
      </c>
      <c r="CL197" s="32">
        <v>0</v>
      </c>
      <c r="CM197" s="32">
        <v>3.1052933307854001E-2</v>
      </c>
      <c r="CN197" s="32">
        <v>4.0507956920109299E-2</v>
      </c>
      <c r="CO197" s="32">
        <v>3.3545321126563698E-3</v>
      </c>
      <c r="CT197" s="14"/>
    </row>
    <row r="198" spans="1:98" x14ac:dyDescent="0.2">
      <c r="A198" s="2" t="s">
        <v>126</v>
      </c>
      <c r="B198" s="2"/>
      <c r="C198" s="2"/>
      <c r="D198" s="32">
        <v>0</v>
      </c>
      <c r="E198" s="32">
        <v>0.118998378241657</v>
      </c>
      <c r="F198" s="32">
        <v>0.20204618036910399</v>
      </c>
      <c r="G198" s="32">
        <v>0.126023265833692</v>
      </c>
      <c r="H198" s="32">
        <v>7.4342857142857099E-2</v>
      </c>
      <c r="I198" s="32">
        <v>3.83311389071758E-2</v>
      </c>
      <c r="J198" s="32">
        <v>0</v>
      </c>
      <c r="K198" s="32">
        <v>5.2786406368928805E-2</v>
      </c>
      <c r="L198" s="32">
        <v>0.93044610875936207</v>
      </c>
      <c r="M198" s="32">
        <v>8.1011017498379802E-4</v>
      </c>
      <c r="N198" s="32">
        <v>0</v>
      </c>
      <c r="O198" s="32">
        <v>0.14333852560638299</v>
      </c>
      <c r="P198" s="32">
        <v>3.1553398058252399E-2</v>
      </c>
      <c r="Q198" s="32">
        <v>3.2912781130005498E-3</v>
      </c>
      <c r="R198" s="32">
        <v>0</v>
      </c>
      <c r="S198" s="32">
        <v>5.8451228592702902E-2</v>
      </c>
      <c r="T198" s="32">
        <v>0.13696033696033699</v>
      </c>
      <c r="U198" s="32">
        <v>8.1450360510260698</v>
      </c>
      <c r="V198" s="32">
        <v>4.6538480571394002E-2</v>
      </c>
      <c r="W198" s="32">
        <v>0.134072652306817</v>
      </c>
      <c r="X198" s="32">
        <v>3.000300030003E-4</v>
      </c>
      <c r="Y198" s="32">
        <v>2.2126126126126099E-2</v>
      </c>
      <c r="Z198" s="32">
        <v>6.9885442276507809E-2</v>
      </c>
      <c r="AA198" s="32">
        <v>0</v>
      </c>
      <c r="AB198" s="32">
        <v>0.221238938053097</v>
      </c>
      <c r="AC198" s="32">
        <v>3.8654012079378804E-2</v>
      </c>
      <c r="AD198" s="32"/>
      <c r="AE198" s="32">
        <v>1.6487587995553901E-2</v>
      </c>
      <c r="AF198" s="32">
        <v>0</v>
      </c>
      <c r="AG198" s="32">
        <v>8.3342014793207596E-4</v>
      </c>
      <c r="AH198" s="32">
        <v>3.26028400887797E-2</v>
      </c>
      <c r="AI198" s="32">
        <v>0.58056016395042498</v>
      </c>
      <c r="AJ198" s="32">
        <v>0.22132273574722799</v>
      </c>
      <c r="AK198" s="32">
        <v>5.3609721229449597E-2</v>
      </c>
      <c r="AL198" s="32">
        <v>6.55507801712234E-2</v>
      </c>
      <c r="AM198" s="32">
        <v>8.8495575221238904E-4</v>
      </c>
      <c r="AN198" s="32">
        <v>0</v>
      </c>
      <c r="AO198" s="32">
        <v>4.2603746936401801E-2</v>
      </c>
      <c r="AP198" s="32"/>
      <c r="AQ198" s="32">
        <v>2.6430445543496397</v>
      </c>
      <c r="AR198" s="32">
        <v>0</v>
      </c>
      <c r="AS198" s="32">
        <v>9.9839585258841401E-2</v>
      </c>
      <c r="AT198" s="32">
        <v>3.8138332255979297E-2</v>
      </c>
      <c r="AU198" s="32">
        <v>2.9300241296104802E-3</v>
      </c>
      <c r="AV198" s="32">
        <v>3.6907185403000795E-2</v>
      </c>
      <c r="AW198" s="32">
        <v>4.05904514853931E-2</v>
      </c>
      <c r="AX198" s="32">
        <v>1.4128352490421499</v>
      </c>
      <c r="AY198" s="32">
        <v>8.2453825857519807E-3</v>
      </c>
      <c r="AZ198" s="32">
        <v>3.2619325302252103E-2</v>
      </c>
      <c r="BA198" s="32">
        <v>0</v>
      </c>
      <c r="BB198" s="32">
        <v>0</v>
      </c>
      <c r="BC198" s="32">
        <v>0.16666666666666699</v>
      </c>
      <c r="BD198" s="32">
        <v>0</v>
      </c>
      <c r="BE198" s="32"/>
      <c r="BF198" s="32">
        <v>1.6177957532861501E-2</v>
      </c>
      <c r="BG198" s="32">
        <v>4.92732200049273E-4</v>
      </c>
      <c r="BH198" s="32"/>
      <c r="BI198" s="32">
        <v>8.7330725248269597E-2</v>
      </c>
      <c r="BJ198" s="32">
        <v>0.161216331345435</v>
      </c>
      <c r="BK198" s="32">
        <v>5.12719643325465E-2</v>
      </c>
      <c r="BL198" s="32">
        <v>0.33978142076502699</v>
      </c>
      <c r="BM198" s="32">
        <v>0.107561766907911</v>
      </c>
      <c r="BN198" s="32"/>
      <c r="BO198" s="32">
        <v>0.77907276571605399</v>
      </c>
      <c r="BP198" s="32">
        <v>0.86488915518274401</v>
      </c>
      <c r="BQ198" s="32">
        <v>0.176040092275873</v>
      </c>
      <c r="BR198" s="32">
        <v>8.1561968095633902E-2</v>
      </c>
      <c r="BS198" s="32">
        <v>0</v>
      </c>
      <c r="BT198" s="32">
        <v>0.34635440490348601</v>
      </c>
      <c r="BU198" s="32">
        <v>4.8661800486618006E-3</v>
      </c>
      <c r="BV198" s="32">
        <v>0.34221615526143995</v>
      </c>
      <c r="BW198" s="32">
        <v>1.6269599303135898</v>
      </c>
      <c r="BX198" s="32">
        <v>3.5094854503949002E-2</v>
      </c>
      <c r="BY198" s="32">
        <v>1.7283950617283999E-3</v>
      </c>
      <c r="BZ198" s="32">
        <v>4.5219192267863299E-2</v>
      </c>
      <c r="CA198" s="32">
        <v>0.449725776965265</v>
      </c>
      <c r="CB198" s="32">
        <v>9.5146255223400797E-3</v>
      </c>
      <c r="CC198" s="32">
        <v>1.8538735241792E-2</v>
      </c>
      <c r="CD198" s="32">
        <v>9.2635479388605802E-4</v>
      </c>
      <c r="CE198" s="32">
        <v>6.1292686847356004E-2</v>
      </c>
      <c r="CF198" s="32">
        <v>0.15845914266265099</v>
      </c>
      <c r="CG198" s="32">
        <v>0.66006237387635303</v>
      </c>
      <c r="CH198" s="32">
        <v>5.1998853117064002E-2</v>
      </c>
      <c r="CI198" s="32">
        <v>0.18470123227156499</v>
      </c>
      <c r="CJ198" s="32">
        <v>0</v>
      </c>
      <c r="CK198" s="32">
        <v>4.9712192569335402E-3</v>
      </c>
      <c r="CL198" s="32">
        <v>0</v>
      </c>
      <c r="CM198" s="32">
        <v>1.28915202444614E-3</v>
      </c>
      <c r="CN198" s="32">
        <v>0.114159150344239</v>
      </c>
      <c r="CO198" s="32">
        <v>0.42537886723933205</v>
      </c>
      <c r="CT198" s="14"/>
    </row>
    <row r="199" spans="1:98" x14ac:dyDescent="0.2">
      <c r="A199" s="2" t="s">
        <v>127</v>
      </c>
      <c r="B199" s="2"/>
      <c r="C199" s="2"/>
      <c r="D199" s="32">
        <v>1.40485829959514</v>
      </c>
      <c r="E199" s="32">
        <v>3.6085053910585096</v>
      </c>
      <c r="F199" s="32">
        <v>2.3074922985614599</v>
      </c>
      <c r="G199" s="32">
        <v>2.5443829634733399</v>
      </c>
      <c r="H199" s="32">
        <v>1.04794285714286</v>
      </c>
      <c r="I199" s="32">
        <v>1.0457549990035198</v>
      </c>
      <c r="J199" s="32">
        <v>1.14869050971557</v>
      </c>
      <c r="K199" s="32">
        <v>0.93094522378089506</v>
      </c>
      <c r="L199" s="32">
        <v>61.737021235254801</v>
      </c>
      <c r="M199" s="32">
        <v>0.68781601696297501</v>
      </c>
      <c r="N199" s="32">
        <v>42.740823970037496</v>
      </c>
      <c r="O199" s="32">
        <v>2.1997329688145699</v>
      </c>
      <c r="P199" s="32">
        <v>11.448967</v>
      </c>
      <c r="Q199" s="32">
        <v>6.0340000000000003E-3</v>
      </c>
      <c r="R199" s="32">
        <v>1.48</v>
      </c>
      <c r="S199" s="32">
        <v>1.65978707508405</v>
      </c>
      <c r="T199" s="32">
        <v>1.3851643851643898</v>
      </c>
      <c r="U199" s="32">
        <v>10.9172372434954</v>
      </c>
      <c r="V199" s="32">
        <v>0.45261042393018103</v>
      </c>
      <c r="W199" s="32">
        <v>1.14127404018017</v>
      </c>
      <c r="X199" s="32">
        <v>0.14461399999999999</v>
      </c>
      <c r="Y199" s="32">
        <v>3.44505136738533</v>
      </c>
      <c r="Z199" s="32">
        <v>3.06841607067732</v>
      </c>
      <c r="AA199" s="32">
        <v>0.15075</v>
      </c>
      <c r="AB199" s="32">
        <v>0.62684399999999996</v>
      </c>
      <c r="AC199" s="32">
        <v>4.3424420615703898</v>
      </c>
      <c r="AD199" s="32"/>
      <c r="AE199" s="32">
        <v>2.3545062986291199</v>
      </c>
      <c r="AF199" s="32">
        <v>14.9655844155844</v>
      </c>
      <c r="AG199" s="32">
        <v>0.616895522880886</v>
      </c>
      <c r="AH199" s="32">
        <v>0.36461897186689601</v>
      </c>
      <c r="AI199" s="32">
        <v>11.726355981985499</v>
      </c>
      <c r="AJ199" s="32">
        <v>1.1932897862232801</v>
      </c>
      <c r="AK199" s="32">
        <v>3.5900643316654799</v>
      </c>
      <c r="AL199" s="32">
        <v>0.93747810024787304</v>
      </c>
      <c r="AM199" s="32">
        <v>1.06194690265487E-2</v>
      </c>
      <c r="AN199" s="32">
        <v>0.17248576850094902</v>
      </c>
      <c r="AO199" s="32">
        <v>0.85725743134291799</v>
      </c>
      <c r="AP199" s="32"/>
      <c r="AQ199" s="32">
        <v>28.449860000738397</v>
      </c>
      <c r="AR199" s="32">
        <v>9.8496745699674602</v>
      </c>
      <c r="AS199" s="32">
        <v>1.5107267077203801</v>
      </c>
      <c r="AT199" s="32">
        <v>0.69976223070826404</v>
      </c>
      <c r="AU199" s="32">
        <v>0.77619899999999997</v>
      </c>
      <c r="AV199" s="32">
        <v>0.61979265560323504</v>
      </c>
      <c r="AW199" s="32">
        <v>0.65657861948666807</v>
      </c>
      <c r="AX199" s="32">
        <v>3.6916906130268199</v>
      </c>
      <c r="AY199" s="32">
        <v>3.4357245495744402</v>
      </c>
      <c r="AZ199" s="32">
        <v>1.2539280100255699</v>
      </c>
      <c r="BA199" s="32">
        <v>0.215408560311284</v>
      </c>
      <c r="BB199" s="32">
        <v>7.84395826422812</v>
      </c>
      <c r="BC199" s="32">
        <v>1.3503172373710499</v>
      </c>
      <c r="BD199" s="32">
        <v>9.375E-2</v>
      </c>
      <c r="BE199" s="32"/>
      <c r="BF199" s="32">
        <v>0.7871723956448371</v>
      </c>
      <c r="BG199" s="32">
        <v>5.69880715705765</v>
      </c>
      <c r="BH199" s="32"/>
      <c r="BI199" s="32">
        <v>1.2485705687631699</v>
      </c>
      <c r="BJ199" s="32">
        <v>1.8400951499933897</v>
      </c>
      <c r="BK199" s="32">
        <v>0.41778190009275196</v>
      </c>
      <c r="BL199" s="32">
        <v>2.2147540983606602</v>
      </c>
      <c r="BM199" s="32">
        <v>0.96721175740012399</v>
      </c>
      <c r="BN199" s="32"/>
      <c r="BO199" s="32">
        <v>1.4915561442339498</v>
      </c>
      <c r="BP199" s="32">
        <v>2.164679</v>
      </c>
      <c r="BQ199" s="32">
        <v>1.6490720996994699</v>
      </c>
      <c r="BR199" s="32">
        <v>2.2661317616783001</v>
      </c>
      <c r="BS199" s="32">
        <v>4.9867129400099195</v>
      </c>
      <c r="BT199" s="32">
        <v>2.4766566035434399</v>
      </c>
      <c r="BU199" s="32">
        <v>0.35899999999999999</v>
      </c>
      <c r="BV199" s="32">
        <v>5.4929075909549496</v>
      </c>
      <c r="BW199" s="32">
        <v>14.767953766939799</v>
      </c>
      <c r="BX199" s="32">
        <v>0.87212076941192407</v>
      </c>
      <c r="BY199" s="32">
        <v>2.0516049382716099</v>
      </c>
      <c r="BZ199" s="32">
        <v>0.11933274131525901</v>
      </c>
      <c r="CA199" s="32">
        <v>18.061638146716799</v>
      </c>
      <c r="CB199" s="32">
        <v>0.18575047087094901</v>
      </c>
      <c r="CC199" s="32">
        <v>1.6185238900974899</v>
      </c>
      <c r="CD199" s="32">
        <v>0.85205399999999998</v>
      </c>
      <c r="CE199" s="32">
        <v>1.5677098411310499</v>
      </c>
      <c r="CF199" s="32">
        <v>2.5394429690674896</v>
      </c>
      <c r="CG199" s="32">
        <v>14.7818538224587</v>
      </c>
      <c r="CH199" s="32">
        <v>0.98849721706864602</v>
      </c>
      <c r="CI199" s="32">
        <v>2.0222760741914398</v>
      </c>
      <c r="CJ199" s="32">
        <v>3.7348002316155197E-2</v>
      </c>
      <c r="CK199" s="32">
        <v>7.7180431351919996</v>
      </c>
      <c r="CL199" s="32" t="s">
        <v>2</v>
      </c>
      <c r="CM199" s="32">
        <v>0.87360684089162199</v>
      </c>
      <c r="CN199" s="32">
        <v>0.78650924747488404</v>
      </c>
      <c r="CO199" s="32">
        <v>2.3623433149402402</v>
      </c>
      <c r="CT199" s="14"/>
    </row>
    <row r="200" spans="1:98" x14ac:dyDescent="0.2">
      <c r="A200" s="2" t="s">
        <v>128</v>
      </c>
      <c r="B200" s="2"/>
      <c r="C200" s="2"/>
      <c r="D200" s="32">
        <v>8.0971659919028306E-3</v>
      </c>
      <c r="E200" s="32">
        <v>4.0400066576888702E-2</v>
      </c>
      <c r="F200" s="32">
        <v>0.149026368595088</v>
      </c>
      <c r="G200" s="32">
        <v>7.2320841551610799E-3</v>
      </c>
      <c r="H200" s="32">
        <v>2.58857142857143E-2</v>
      </c>
      <c r="I200" s="32">
        <v>0.10267535556932998</v>
      </c>
      <c r="J200" s="32">
        <v>1.4080540692762602E-2</v>
      </c>
      <c r="K200" s="32">
        <v>0.26230476994512503</v>
      </c>
      <c r="L200" s="32">
        <v>9.680167780836281E-2</v>
      </c>
      <c r="M200" s="32">
        <v>2.2958346999016103E-3</v>
      </c>
      <c r="N200" s="32">
        <v>1.2411985018726601</v>
      </c>
      <c r="O200" s="32">
        <v>0.14127221286200201</v>
      </c>
      <c r="P200" s="32">
        <v>2.3086269744836001E-2</v>
      </c>
      <c r="Q200" s="32">
        <v>6.85682940208448E-2</v>
      </c>
      <c r="R200" s="32">
        <v>0</v>
      </c>
      <c r="S200" s="32">
        <v>0.28872645487770604</v>
      </c>
      <c r="T200" s="32">
        <v>3.8411138411138399E-2</v>
      </c>
      <c r="U200" s="32">
        <v>0.13329615170105999</v>
      </c>
      <c r="V200" s="32">
        <v>2.2387391421151599E-2</v>
      </c>
      <c r="W200" s="32">
        <v>1.3759815575246701E-2</v>
      </c>
      <c r="X200" s="32">
        <v>9.0009000900090012E-3</v>
      </c>
      <c r="Y200" s="32">
        <v>0.90384615384615397</v>
      </c>
      <c r="Z200" s="32">
        <v>1.1873977518602601E-2</v>
      </c>
      <c r="AA200" s="32">
        <v>5.0000000000000001E-4</v>
      </c>
      <c r="AB200" s="32">
        <v>1.47492625368732E-3</v>
      </c>
      <c r="AC200" s="32">
        <v>0.30157357772782301</v>
      </c>
      <c r="AD200" s="32"/>
      <c r="AE200" s="32">
        <v>5.1593182660244499E-2</v>
      </c>
      <c r="AF200" s="32">
        <v>1.6806722689075602E-2</v>
      </c>
      <c r="AG200" s="32">
        <v>1.5374894692502101E-2</v>
      </c>
      <c r="AH200" s="32">
        <v>0.231582491582492</v>
      </c>
      <c r="AI200" s="32">
        <v>0.12918566455851402</v>
      </c>
      <c r="AJ200" s="32">
        <v>2.2173171465837298E-2</v>
      </c>
      <c r="AK200" s="32">
        <v>0</v>
      </c>
      <c r="AL200" s="32">
        <v>3.7374358264001303E-2</v>
      </c>
      <c r="AM200" s="32">
        <v>0</v>
      </c>
      <c r="AN200" s="32">
        <v>3.82775119617225E-4</v>
      </c>
      <c r="AO200" s="32">
        <v>8.9659310049282209E-2</v>
      </c>
      <c r="AP200" s="32"/>
      <c r="AQ200" s="32">
        <v>0.22867764691279702</v>
      </c>
      <c r="AR200" s="32">
        <v>0</v>
      </c>
      <c r="AS200" s="32">
        <v>4.2957272062723102E-2</v>
      </c>
      <c r="AT200" s="32">
        <v>7.2348430039068096E-5</v>
      </c>
      <c r="AU200" s="32">
        <v>1.7143836790673801E-3</v>
      </c>
      <c r="AV200" s="32">
        <v>4.9363480904427104E-2</v>
      </c>
      <c r="AW200" s="32">
        <v>4.2756299143366705E-2</v>
      </c>
      <c r="AX200" s="32">
        <v>0.24485153256704997</v>
      </c>
      <c r="AY200" s="32">
        <v>0.22384914032168601</v>
      </c>
      <c r="AZ200" s="32">
        <v>0.141227263178483</v>
      </c>
      <c r="BA200" s="32">
        <v>6.2256809338521394E-4</v>
      </c>
      <c r="BB200" s="32">
        <v>0.58838808250573005</v>
      </c>
      <c r="BC200" s="32">
        <v>2.2257472859763101E-2</v>
      </c>
      <c r="BD200" s="32">
        <v>0</v>
      </c>
      <c r="BE200" s="32"/>
      <c r="BF200" s="32">
        <v>2.8238696909727499E-2</v>
      </c>
      <c r="BG200" s="32">
        <v>3.4482758620689696E-2</v>
      </c>
      <c r="BH200" s="32"/>
      <c r="BI200" s="32">
        <v>0.39055070719229601</v>
      </c>
      <c r="BJ200" s="32">
        <v>8.4534294101948196E-2</v>
      </c>
      <c r="BK200" s="32">
        <v>3.2068412613575604E-3</v>
      </c>
      <c r="BL200" s="32">
        <v>0.15808743169398901</v>
      </c>
      <c r="BM200" s="32">
        <v>3.3648568774803704E-2</v>
      </c>
      <c r="BN200" s="32"/>
      <c r="BO200" s="32">
        <v>1.0552320451738101E-2</v>
      </c>
      <c r="BP200" s="32">
        <v>0.24746205648808903</v>
      </c>
      <c r="BQ200" s="32">
        <v>1.6262780774494803E-2</v>
      </c>
      <c r="BR200" s="32">
        <v>2.3502963417126498E-2</v>
      </c>
      <c r="BS200" s="32">
        <v>5.0074367873078798E-2</v>
      </c>
      <c r="BT200" s="32">
        <v>1.5033696215655801E-2</v>
      </c>
      <c r="BU200" s="32">
        <v>0.228064811984103</v>
      </c>
      <c r="BV200" s="32">
        <v>9.4634696421152603E-2</v>
      </c>
      <c r="BW200" s="32">
        <v>1.8562248121119698</v>
      </c>
      <c r="BX200" s="32">
        <v>2.3840538413525503E-2</v>
      </c>
      <c r="BY200" s="32">
        <v>4.4444444444444401E-3</v>
      </c>
      <c r="BZ200" s="32">
        <v>1.73040318394186E-4</v>
      </c>
      <c r="CA200" s="32">
        <v>6.5099457504520803E-3</v>
      </c>
      <c r="CB200" s="32">
        <v>8.4617907510659215E-3</v>
      </c>
      <c r="CC200" s="32">
        <v>5.9076587493940902E-2</v>
      </c>
      <c r="CD200" s="32">
        <v>1.58830004717723E-2</v>
      </c>
      <c r="CE200" s="32">
        <v>0.181313892335874</v>
      </c>
      <c r="CF200" s="32">
        <v>0.12795904698114999</v>
      </c>
      <c r="CG200" s="32">
        <v>0.2</v>
      </c>
      <c r="CH200" s="32">
        <v>4.7574568777632505E-2</v>
      </c>
      <c r="CI200" s="32">
        <v>0.57853439820652908</v>
      </c>
      <c r="CJ200" s="32">
        <v>3.47423277359583E-3</v>
      </c>
      <c r="CK200" s="32">
        <v>3.4364261168384901E-3</v>
      </c>
      <c r="CL200" s="32">
        <v>0</v>
      </c>
      <c r="CM200" s="32">
        <v>0.218000096567042</v>
      </c>
      <c r="CN200" s="32">
        <v>2.9215152265412204E-2</v>
      </c>
      <c r="CO200" s="32">
        <v>2.0695480782767797E-2</v>
      </c>
      <c r="CT200" s="14"/>
    </row>
    <row r="201" spans="1:98" x14ac:dyDescent="0.2">
      <c r="A201" s="2" t="s">
        <v>129</v>
      </c>
      <c r="B201" s="2"/>
      <c r="C201" s="2"/>
      <c r="D201" s="32">
        <v>1.03063583815029</v>
      </c>
      <c r="E201" s="32">
        <v>0.51937878994087305</v>
      </c>
      <c r="F201" s="32">
        <v>0.389706921402934</v>
      </c>
      <c r="G201" s="32">
        <v>3.6188178528347402E-3</v>
      </c>
      <c r="H201" s="32">
        <v>1.6E-2</v>
      </c>
      <c r="I201" s="32">
        <v>2.29043367773431E-2</v>
      </c>
      <c r="J201" s="32">
        <v>1.4080540692762601E-4</v>
      </c>
      <c r="K201" s="32">
        <v>0.26492175306871402</v>
      </c>
      <c r="L201" s="32">
        <v>9.9633171754225106E-2</v>
      </c>
      <c r="M201" s="32">
        <v>1.6380016380016399E-4</v>
      </c>
      <c r="N201" s="32">
        <v>0</v>
      </c>
      <c r="O201" s="32">
        <v>0.55485265600661204</v>
      </c>
      <c r="P201" s="32">
        <v>1.0115431348724198</v>
      </c>
      <c r="Q201" s="32">
        <v>4.1140976412506899E-2</v>
      </c>
      <c r="R201" s="32">
        <v>0</v>
      </c>
      <c r="S201" s="32">
        <v>2.6236881559220399E-3</v>
      </c>
      <c r="T201" s="32">
        <v>0.152790452790453</v>
      </c>
      <c r="U201" s="32">
        <v>7.58082497212932E-2</v>
      </c>
      <c r="V201" s="32">
        <v>5.9258638040925897E-2</v>
      </c>
      <c r="W201" s="32">
        <v>3.0460142579390802E-2</v>
      </c>
      <c r="X201" s="32">
        <v>6.0006000600060002E-3</v>
      </c>
      <c r="Y201" s="32">
        <v>0.18276563294356901</v>
      </c>
      <c r="Z201" s="32">
        <v>0.32874181971712102</v>
      </c>
      <c r="AA201" s="32">
        <v>0.10050000000000001</v>
      </c>
      <c r="AB201" s="32">
        <v>1.47492625368732E-3</v>
      </c>
      <c r="AC201" s="32">
        <v>0.208873897249611</v>
      </c>
      <c r="AD201" s="32"/>
      <c r="AE201" s="32">
        <v>4.3303075213041902E-3</v>
      </c>
      <c r="AF201" s="32">
        <v>3.8809831824062106E-2</v>
      </c>
      <c r="AG201" s="32">
        <v>2.9383985727778404E-3</v>
      </c>
      <c r="AH201" s="32">
        <v>6.5474233357445011E-2</v>
      </c>
      <c r="AI201" s="32">
        <v>2.9661224689905404E-2</v>
      </c>
      <c r="AJ201" s="32">
        <v>0.44820677218994204</v>
      </c>
      <c r="AK201" s="32">
        <v>0</v>
      </c>
      <c r="AL201" s="32">
        <v>0.11556005643409199</v>
      </c>
      <c r="AM201" s="32">
        <v>0</v>
      </c>
      <c r="AN201" s="32">
        <v>7.6437989680871402E-4</v>
      </c>
      <c r="AO201" s="32">
        <v>0.157102049194348</v>
      </c>
      <c r="AP201" s="32"/>
      <c r="AQ201" s="32">
        <v>0.6506421989899499</v>
      </c>
      <c r="AR201" s="32">
        <v>0</v>
      </c>
      <c r="AS201" s="32">
        <v>6.5212255709070105E-2</v>
      </c>
      <c r="AT201" s="32">
        <v>5.9768128465471299E-3</v>
      </c>
      <c r="AU201" s="32">
        <v>3.9430824618549597E-2</v>
      </c>
      <c r="AV201" s="32">
        <v>0.16825022803283701</v>
      </c>
      <c r="AW201" s="32">
        <v>0.13041951023685303</v>
      </c>
      <c r="AX201" s="32">
        <v>3.2926245210728004E-2</v>
      </c>
      <c r="AY201" s="32">
        <v>4.1578889012085597E-2</v>
      </c>
      <c r="AZ201" s="32">
        <v>0.12853593341398201</v>
      </c>
      <c r="BA201" s="32">
        <v>7.1595330739299603E-3</v>
      </c>
      <c r="BB201" s="32">
        <v>8.7116001834021094E-3</v>
      </c>
      <c r="BC201" s="32">
        <v>0.17980636237897599</v>
      </c>
      <c r="BD201" s="32">
        <v>0</v>
      </c>
      <c r="BE201" s="32"/>
      <c r="BF201" s="32">
        <v>9.8739176667172988E-3</v>
      </c>
      <c r="BG201" s="32">
        <v>0.236940764808798</v>
      </c>
      <c r="BH201" s="32"/>
      <c r="BI201" s="32">
        <v>0.24240144447788101</v>
      </c>
      <c r="BJ201" s="32">
        <v>1.73091005925038E-3</v>
      </c>
      <c r="BK201" s="32">
        <v>0</v>
      </c>
      <c r="BL201" s="32">
        <v>0.179234972677596</v>
      </c>
      <c r="BM201" s="32">
        <v>0.35645529004475196</v>
      </c>
      <c r="BN201" s="32"/>
      <c r="BO201" s="32">
        <v>0.104958474099099</v>
      </c>
      <c r="BP201" s="32">
        <v>0.25675811476233501</v>
      </c>
      <c r="BQ201" s="32">
        <v>0.12232760006429801</v>
      </c>
      <c r="BR201" s="32">
        <v>2.5424075209482901E-2</v>
      </c>
      <c r="BS201" s="32">
        <v>0.27595438770451197</v>
      </c>
      <c r="BT201" s="32">
        <v>0.58024578416125405</v>
      </c>
      <c r="BU201" s="32">
        <v>2.1400183430143702E-2</v>
      </c>
      <c r="BV201" s="32">
        <v>5.3089204107068702E-2</v>
      </c>
      <c r="BW201" s="32">
        <v>1.3610627177700301E-2</v>
      </c>
      <c r="BX201" s="32">
        <v>0.13579555463213502</v>
      </c>
      <c r="BY201" s="32">
        <v>1.2345679012345699E-2</v>
      </c>
      <c r="BZ201" s="32">
        <v>1.7307026652821001E-4</v>
      </c>
      <c r="CA201" s="32">
        <v>3.6483035388544299E-4</v>
      </c>
      <c r="CB201" s="32">
        <v>6.5543684865963195E-5</v>
      </c>
      <c r="CC201" s="32">
        <v>9.0707518645434405E-3</v>
      </c>
      <c r="CD201" s="32">
        <v>9.419152276295131E-4</v>
      </c>
      <c r="CE201" s="32">
        <v>0.175995228689277</v>
      </c>
      <c r="CF201" s="32">
        <v>0.311071888565568</v>
      </c>
      <c r="CG201" s="32">
        <v>2.0346755092373301</v>
      </c>
      <c r="CH201" s="32">
        <v>0.58740722312061999</v>
      </c>
      <c r="CI201" s="32">
        <v>4.1446907817969704E-2</v>
      </c>
      <c r="CJ201" s="32">
        <v>0</v>
      </c>
      <c r="CK201" s="32">
        <v>0</v>
      </c>
      <c r="CL201" s="32">
        <v>0</v>
      </c>
      <c r="CM201" s="32">
        <v>2.41301095506974E-3</v>
      </c>
      <c r="CN201" s="32">
        <v>2.7380756804118098E-2</v>
      </c>
      <c r="CO201" s="32">
        <v>5.2061347966793304E-3</v>
      </c>
      <c r="CT201" s="14"/>
    </row>
    <row r="202" spans="1:98" x14ac:dyDescent="0.2">
      <c r="A202" s="2" t="s">
        <v>130</v>
      </c>
      <c r="B202" s="2"/>
      <c r="C202" s="2"/>
      <c r="D202" s="32">
        <v>0</v>
      </c>
      <c r="E202" s="32">
        <v>0.32342670556756503</v>
      </c>
      <c r="F202" s="32">
        <v>5.6806941186445508E-3</v>
      </c>
      <c r="G202" s="32">
        <v>2.9402156158118303E-3</v>
      </c>
      <c r="H202" s="32">
        <v>8.6771428571428597E-2</v>
      </c>
      <c r="I202" s="32">
        <v>2.7378050816333301E-2</v>
      </c>
      <c r="J202" s="32">
        <v>5.1393973528583497E-3</v>
      </c>
      <c r="K202" s="32">
        <v>4.0612881470241106E-2</v>
      </c>
      <c r="L202" s="32">
        <v>0.943709909674041</v>
      </c>
      <c r="M202" s="32">
        <v>0.11103832296102199</v>
      </c>
      <c r="N202" s="32">
        <v>4.4943820224719096E-3</v>
      </c>
      <c r="O202" s="32">
        <v>9.3683440887560809E-2</v>
      </c>
      <c r="P202" s="32">
        <v>1.03280680437424E-2</v>
      </c>
      <c r="Q202" s="32">
        <v>0</v>
      </c>
      <c r="R202" s="32">
        <v>0</v>
      </c>
      <c r="S202" s="32">
        <v>1.2160898035547202E-3</v>
      </c>
      <c r="T202" s="32">
        <v>2.8665028665028701E-2</v>
      </c>
      <c r="U202" s="32">
        <v>4.4203502919099198E-2</v>
      </c>
      <c r="V202" s="32">
        <v>6.0540884789640398E-2</v>
      </c>
      <c r="W202" s="32">
        <v>3.3084004602991902E-3</v>
      </c>
      <c r="X202" s="32">
        <v>3.000300030003E-4</v>
      </c>
      <c r="Y202" s="32">
        <v>0.49961924792399504</v>
      </c>
      <c r="Z202" s="32">
        <v>0.132767169532651</v>
      </c>
      <c r="AA202" s="32">
        <v>0</v>
      </c>
      <c r="AB202" s="32">
        <v>0</v>
      </c>
      <c r="AC202" s="32">
        <v>0.29150812867519899</v>
      </c>
      <c r="AD202" s="32"/>
      <c r="AE202" s="32">
        <v>6.523249351611711E-2</v>
      </c>
      <c r="AF202" s="32">
        <v>0</v>
      </c>
      <c r="AG202" s="32">
        <v>1.7836533417269998E-2</v>
      </c>
      <c r="AH202" s="32">
        <v>3.4970238095238096E-2</v>
      </c>
      <c r="AI202" s="32">
        <v>2.0640290238760604E-2</v>
      </c>
      <c r="AJ202" s="32">
        <v>1.1648165662800499E-2</v>
      </c>
      <c r="AK202" s="32">
        <v>0.514653323802716</v>
      </c>
      <c r="AL202" s="32">
        <v>4.6990375256840106E-2</v>
      </c>
      <c r="AM202" s="32">
        <v>0</v>
      </c>
      <c r="AN202" s="32">
        <v>3.81460995613199E-3</v>
      </c>
      <c r="AO202" s="32">
        <v>0.10545519646038801</v>
      </c>
      <c r="AP202" s="32"/>
      <c r="AQ202" s="32">
        <v>0.27056620666500197</v>
      </c>
      <c r="AR202" s="32">
        <v>1.0526315789473699E-3</v>
      </c>
      <c r="AS202" s="32">
        <v>0.247910654321915</v>
      </c>
      <c r="AT202" s="32">
        <v>2.9590069284064699E-3</v>
      </c>
      <c r="AU202" s="32">
        <v>2.2801302931596101E-2</v>
      </c>
      <c r="AV202" s="32">
        <v>5.4312495275530996E-2</v>
      </c>
      <c r="AW202" s="32">
        <v>4.3338301789896901E-2</v>
      </c>
      <c r="AX202" s="32">
        <v>2.9932950191570901E-2</v>
      </c>
      <c r="AY202" s="32">
        <v>1.16407982261641E-2</v>
      </c>
      <c r="AZ202" s="32">
        <v>4.1971212702920001E-2</v>
      </c>
      <c r="BA202" s="32">
        <v>1.24513618677043E-2</v>
      </c>
      <c r="BB202" s="32">
        <v>1.4506031455183999</v>
      </c>
      <c r="BC202" s="32">
        <v>0.10924493917155101</v>
      </c>
      <c r="BD202" s="32">
        <v>0</v>
      </c>
      <c r="BE202" s="32"/>
      <c r="BF202" s="32">
        <v>6.4866296002118101E-2</v>
      </c>
      <c r="BG202" s="32">
        <v>0.43017736697476899</v>
      </c>
      <c r="BH202" s="32"/>
      <c r="BI202" s="32">
        <v>1.4384592235931401E-2</v>
      </c>
      <c r="BJ202" s="32">
        <v>7.2353136408894805E-3</v>
      </c>
      <c r="BK202" s="32">
        <v>8.0085424452749604E-2</v>
      </c>
      <c r="BL202" s="32">
        <v>8.7978142076502695E-3</v>
      </c>
      <c r="BM202" s="32">
        <v>9.2755214050494E-2</v>
      </c>
      <c r="BN202" s="32"/>
      <c r="BO202" s="32">
        <v>0.137380977477952</v>
      </c>
      <c r="BP202" s="32">
        <v>4.0144520272982701E-4</v>
      </c>
      <c r="BQ202" s="32">
        <v>1.74283190105212E-2</v>
      </c>
      <c r="BR202" s="32">
        <v>6.2006948702227706E-2</v>
      </c>
      <c r="BS202" s="32">
        <v>0</v>
      </c>
      <c r="BT202" s="32">
        <v>7.9041258805232814E-2</v>
      </c>
      <c r="BU202" s="32">
        <v>5.5029043106083796E-3</v>
      </c>
      <c r="BV202" s="32">
        <v>2.6292361564484501E-2</v>
      </c>
      <c r="BW202" s="32">
        <v>0.44345173240357399</v>
      </c>
      <c r="BX202" s="32">
        <v>9.1354253240189601E-2</v>
      </c>
      <c r="BY202" s="32">
        <v>1.0002469135802499</v>
      </c>
      <c r="BZ202" s="32">
        <v>0</v>
      </c>
      <c r="CA202" s="32">
        <v>6.1505065123010107E-3</v>
      </c>
      <c r="CB202" s="32">
        <v>7.0058272768938699E-3</v>
      </c>
      <c r="CC202" s="32">
        <v>0.13924535916061298</v>
      </c>
      <c r="CD202" s="32">
        <v>0</v>
      </c>
      <c r="CE202" s="32">
        <v>7.1906127354715604E-2</v>
      </c>
      <c r="CF202" s="32">
        <v>0.15786313381624098</v>
      </c>
      <c r="CG202" s="32">
        <v>0.171498725092077</v>
      </c>
      <c r="CH202" s="32">
        <v>0.32971014492753598</v>
      </c>
      <c r="CI202" s="32">
        <v>0.61717218852076494</v>
      </c>
      <c r="CJ202" s="32">
        <v>0</v>
      </c>
      <c r="CK202" s="32">
        <v>5.28680941052075E-2</v>
      </c>
      <c r="CL202" s="32">
        <v>0</v>
      </c>
      <c r="CM202" s="32">
        <v>3.5361088330358406E-2</v>
      </c>
      <c r="CN202" s="32">
        <v>0</v>
      </c>
      <c r="CO202" s="32">
        <v>2.0425412029863401E-3</v>
      </c>
      <c r="CT202" s="14"/>
    </row>
    <row r="203" spans="1:98" x14ac:dyDescent="0.2">
      <c r="A203" s="2" t="s">
        <v>131</v>
      </c>
      <c r="B203" s="2"/>
      <c r="C203" s="2"/>
      <c r="D203" s="32">
        <v>5.7937427578215494E-4</v>
      </c>
      <c r="E203" s="32">
        <v>0.18752547285160101</v>
      </c>
      <c r="F203" s="32">
        <v>4.8384817567758504E-2</v>
      </c>
      <c r="G203" s="32">
        <v>1.7092144187575299E-2</v>
      </c>
      <c r="H203" s="32">
        <v>0.15711428571428598</v>
      </c>
      <c r="I203" s="32">
        <v>4.7113603364542102E-2</v>
      </c>
      <c r="J203" s="32">
        <v>1.8727119121374303E-2</v>
      </c>
      <c r="K203" s="32">
        <v>0.14964340563398101</v>
      </c>
      <c r="L203" s="32">
        <v>4.9986897274633096E-2</v>
      </c>
      <c r="M203" s="32">
        <v>0</v>
      </c>
      <c r="N203" s="32">
        <v>7.4906367041198505E-4</v>
      </c>
      <c r="O203" s="32">
        <v>1.0236195441396201E-2</v>
      </c>
      <c r="P203" s="32">
        <v>9.7205346294046199E-3</v>
      </c>
      <c r="Q203" s="32">
        <v>0</v>
      </c>
      <c r="R203" s="32">
        <v>1.7094017094017101E-3</v>
      </c>
      <c r="S203" s="32">
        <v>7.8110383536015002E-2</v>
      </c>
      <c r="T203" s="32">
        <v>4.9455949455949506E-2</v>
      </c>
      <c r="U203" s="32">
        <v>5.3760445682451197E-2</v>
      </c>
      <c r="V203" s="32">
        <v>1.6491151701853401E-2</v>
      </c>
      <c r="W203" s="32">
        <v>1.3604467993699001E-3</v>
      </c>
      <c r="X203" s="32">
        <v>3.0003000300030001E-3</v>
      </c>
      <c r="Y203" s="32">
        <v>0.32769425828654203</v>
      </c>
      <c r="Z203" s="32">
        <v>3.8165524512387999E-2</v>
      </c>
      <c r="AA203" s="32">
        <v>5.0000000000000001E-4</v>
      </c>
      <c r="AB203" s="32">
        <v>0</v>
      </c>
      <c r="AC203" s="32">
        <v>6.6435686444348191E-2</v>
      </c>
      <c r="AD203" s="32"/>
      <c r="AE203" s="32">
        <v>2.5796591330122302E-2</v>
      </c>
      <c r="AF203" s="32">
        <v>0</v>
      </c>
      <c r="AG203" s="32">
        <v>6.9211409395973098E-3</v>
      </c>
      <c r="AH203" s="32">
        <v>6.3363048418108709E-4</v>
      </c>
      <c r="AI203" s="32">
        <v>1.82861064810276E-2</v>
      </c>
      <c r="AJ203" s="32">
        <v>1.49097957357984E-3</v>
      </c>
      <c r="AK203" s="32">
        <v>0</v>
      </c>
      <c r="AL203" s="32">
        <v>6.7870854921719098E-2</v>
      </c>
      <c r="AM203" s="32">
        <v>0</v>
      </c>
      <c r="AN203" s="32">
        <v>6.0952380952380997E-3</v>
      </c>
      <c r="AO203" s="32">
        <v>2.5828124335587E-2</v>
      </c>
      <c r="AP203" s="32"/>
      <c r="AQ203" s="32">
        <v>0.23534519107485502</v>
      </c>
      <c r="AR203" s="32">
        <v>0</v>
      </c>
      <c r="AS203" s="32">
        <v>4.42084500600309E-2</v>
      </c>
      <c r="AT203" s="32">
        <v>2.0938628158844799E-3</v>
      </c>
      <c r="AU203" s="32">
        <v>0</v>
      </c>
      <c r="AV203" s="32">
        <v>1.38424094919379E-2</v>
      </c>
      <c r="AW203" s="32">
        <v>4.0400755481619505E-3</v>
      </c>
      <c r="AX203" s="32">
        <v>4.31034482758621E-2</v>
      </c>
      <c r="AY203" s="32">
        <v>0.28932490854672399</v>
      </c>
      <c r="AZ203" s="32">
        <v>5.2402442646345103E-2</v>
      </c>
      <c r="BA203" s="32">
        <v>1.55642023346304E-4</v>
      </c>
      <c r="BB203" s="32">
        <v>1.2210012210012201E-3</v>
      </c>
      <c r="BC203" s="32">
        <v>1.2454032851189E-2</v>
      </c>
      <c r="BD203" s="32">
        <v>0</v>
      </c>
      <c r="BE203" s="32"/>
      <c r="BF203" s="32">
        <v>5.4337572167088002E-3</v>
      </c>
      <c r="BG203" s="32">
        <v>3.5964035964036002E-2</v>
      </c>
      <c r="BH203" s="32"/>
      <c r="BI203" s="32">
        <v>0.15335540174541101</v>
      </c>
      <c r="BJ203" s="32">
        <v>0.493037135278515</v>
      </c>
      <c r="BK203" s="32">
        <v>1.33422281521014E-4</v>
      </c>
      <c r="BL203" s="32">
        <v>0.68</v>
      </c>
      <c r="BM203" s="32">
        <v>5.8004452539971697E-2</v>
      </c>
      <c r="BN203" s="32"/>
      <c r="BO203" s="32">
        <v>9.8085998491254503E-2</v>
      </c>
      <c r="BP203" s="32">
        <v>4.1127495235229201E-3</v>
      </c>
      <c r="BQ203" s="32">
        <v>0.49303665759564602</v>
      </c>
      <c r="BR203" s="32">
        <v>2.39321479664827E-2</v>
      </c>
      <c r="BS203" s="32">
        <v>0</v>
      </c>
      <c r="BT203" s="32">
        <v>0.20376299820083602</v>
      </c>
      <c r="BU203" s="32">
        <v>0.11060189428658701</v>
      </c>
      <c r="BV203" s="32">
        <v>5.3920113953350397E-2</v>
      </c>
      <c r="BW203" s="32">
        <v>7.6252723311546807E-3</v>
      </c>
      <c r="BX203" s="32">
        <v>0.10956700938557</v>
      </c>
      <c r="BY203" s="32">
        <v>0</v>
      </c>
      <c r="BZ203" s="32">
        <v>7.0872947277441697E-3</v>
      </c>
      <c r="CA203" s="32">
        <v>2.9390154298310101E-2</v>
      </c>
      <c r="CB203" s="32">
        <v>7.8385263570448799E-4</v>
      </c>
      <c r="CC203" s="32">
        <v>0.164928776645973</v>
      </c>
      <c r="CD203" s="32">
        <v>1.3308282448724E-2</v>
      </c>
      <c r="CE203" s="32">
        <v>0.14245607813585098</v>
      </c>
      <c r="CF203" s="32">
        <v>0.36013130976735297</v>
      </c>
      <c r="CG203" s="32">
        <v>0.211502259036145</v>
      </c>
      <c r="CH203" s="32">
        <v>0.12043682392603799</v>
      </c>
      <c r="CI203" s="32">
        <v>1.0500583158385799</v>
      </c>
      <c r="CJ203" s="32">
        <v>5.7903879559930501E-4</v>
      </c>
      <c r="CK203" s="32">
        <v>0</v>
      </c>
      <c r="CL203" s="32">
        <v>0</v>
      </c>
      <c r="CM203" s="32">
        <v>2.7199074074074101E-2</v>
      </c>
      <c r="CN203" s="32">
        <v>2.4793613601068E-2</v>
      </c>
      <c r="CO203" s="32">
        <v>0.75336480868155908</v>
      </c>
      <c r="CT203" s="14"/>
    </row>
    <row r="204" spans="1:98" x14ac:dyDescent="0.2">
      <c r="A204" s="2" t="s">
        <v>132</v>
      </c>
      <c r="B204" s="2"/>
      <c r="C204" s="2"/>
      <c r="D204" s="32">
        <v>0.269253039953677</v>
      </c>
      <c r="E204" s="32">
        <v>0.12109563434635799</v>
      </c>
      <c r="F204" s="32">
        <v>0.368482039397451</v>
      </c>
      <c r="G204" s="32">
        <v>0.28825196163905803</v>
      </c>
      <c r="H204" s="32">
        <v>1.7571428571428602E-2</v>
      </c>
      <c r="I204" s="32">
        <v>0.11917201903557501</v>
      </c>
      <c r="J204" s="32">
        <v>2.81610813855252E-3</v>
      </c>
      <c r="K204" s="32">
        <v>0.14730896033262603</v>
      </c>
      <c r="L204" s="32">
        <v>1.4815349294850799</v>
      </c>
      <c r="M204" s="32">
        <v>1.6342539630658599E-4</v>
      </c>
      <c r="N204" s="32">
        <v>0</v>
      </c>
      <c r="O204" s="32">
        <v>5.9573385891852404E-2</v>
      </c>
      <c r="P204" s="32">
        <v>0.18408262454434998</v>
      </c>
      <c r="Q204" s="32">
        <v>0</v>
      </c>
      <c r="R204" s="32">
        <v>2.5641025641025602E-2</v>
      </c>
      <c r="S204" s="32">
        <v>2.19421101774043E-2</v>
      </c>
      <c r="T204" s="32">
        <v>0.18489528489528501</v>
      </c>
      <c r="U204" s="32">
        <v>0.121010269220094</v>
      </c>
      <c r="V204" s="32">
        <v>7.2022191524441906E-2</v>
      </c>
      <c r="W204" s="32">
        <v>8.4175084175084194E-2</v>
      </c>
      <c r="X204" s="32">
        <v>9.6009600960096E-3</v>
      </c>
      <c r="Y204" s="32">
        <v>0.102197444158853</v>
      </c>
      <c r="Z204" s="32">
        <v>0.48377410178063396</v>
      </c>
      <c r="AA204" s="32">
        <v>4.0000000000000001E-3</v>
      </c>
      <c r="AB204" s="32">
        <v>0</v>
      </c>
      <c r="AC204" s="32">
        <v>0.22295423023578401</v>
      </c>
      <c r="AD204" s="32"/>
      <c r="AE204" s="32">
        <v>0.10791033716191199</v>
      </c>
      <c r="AF204" s="32">
        <v>0.29860434923726104</v>
      </c>
      <c r="AG204" s="32">
        <v>1.3727339411086701E-2</v>
      </c>
      <c r="AH204" s="32">
        <v>0.102984162994634</v>
      </c>
      <c r="AI204" s="32">
        <v>0.45028924404353404</v>
      </c>
      <c r="AJ204" s="32">
        <v>0.17081744813586203</v>
      </c>
      <c r="AK204" s="32">
        <v>0</v>
      </c>
      <c r="AL204" s="32">
        <v>0.125485201358564</v>
      </c>
      <c r="AM204" s="32">
        <v>1.76991150442478E-3</v>
      </c>
      <c r="AN204" s="32">
        <v>3.9916365709941103E-3</v>
      </c>
      <c r="AO204" s="32">
        <v>0.15259412557993601</v>
      </c>
      <c r="AP204" s="32"/>
      <c r="AQ204" s="32">
        <v>0.40261047112673798</v>
      </c>
      <c r="AR204" s="32">
        <v>2.2222222222222201E-3</v>
      </c>
      <c r="AS204" s="32">
        <v>0.129498792701919</v>
      </c>
      <c r="AT204" s="32">
        <v>3.4223826714801404E-2</v>
      </c>
      <c r="AU204" s="32">
        <v>4.7683923705722107E-3</v>
      </c>
      <c r="AV204" s="32">
        <v>2.9274273890719602E-2</v>
      </c>
      <c r="AW204" s="32">
        <v>0.257904928477731</v>
      </c>
      <c r="AX204" s="32">
        <v>5.50766283524904E-3</v>
      </c>
      <c r="AY204" s="32">
        <v>9.9656737902779294E-3</v>
      </c>
      <c r="AZ204" s="32">
        <v>0.20078668859156701</v>
      </c>
      <c r="BA204" s="32">
        <v>3.1128404669260697E-4</v>
      </c>
      <c r="BB204" s="32">
        <v>3.8856077090456902E-2</v>
      </c>
      <c r="BC204" s="32">
        <v>8.0183836112061799E-3</v>
      </c>
      <c r="BD204" s="32">
        <v>0</v>
      </c>
      <c r="BE204" s="32"/>
      <c r="BF204" s="32">
        <v>0.21493110458549802</v>
      </c>
      <c r="BG204" s="32">
        <v>5.9820538384845502E-3</v>
      </c>
      <c r="BH204" s="32"/>
      <c r="BI204" s="32">
        <v>4.9924766777008696E-2</v>
      </c>
      <c r="BJ204" s="32">
        <v>0.210128596049317</v>
      </c>
      <c r="BK204" s="32">
        <v>0.12073560767590599</v>
      </c>
      <c r="BL204" s="32">
        <v>0.30830601092896204</v>
      </c>
      <c r="BM204" s="32">
        <v>1.7000607164541601E-3</v>
      </c>
      <c r="BN204" s="32"/>
      <c r="BO204" s="32">
        <v>1.33944184094565E-2</v>
      </c>
      <c r="BP204" s="32">
        <v>7.1206498846655298E-3</v>
      </c>
      <c r="BQ204" s="32">
        <v>1.6881350508040599E-2</v>
      </c>
      <c r="BR204" s="32">
        <v>0.16505211526670799</v>
      </c>
      <c r="BS204" s="32">
        <v>0.25919682697074897</v>
      </c>
      <c r="BT204" s="32">
        <v>3.7599487695544796E-2</v>
      </c>
      <c r="BU204" s="32">
        <v>0</v>
      </c>
      <c r="BV204" s="32">
        <v>0.41854115971274303</v>
      </c>
      <c r="BW204" s="32">
        <v>8.0592463515574003E-3</v>
      </c>
      <c r="BX204" s="32">
        <v>0.201061916818007</v>
      </c>
      <c r="BY204" s="32">
        <v>1.97530864197531E-3</v>
      </c>
      <c r="BZ204" s="32">
        <v>5.1876188829327299E-4</v>
      </c>
      <c r="CA204" s="32">
        <v>2.7563395810363801E-2</v>
      </c>
      <c r="CB204" s="32">
        <v>1.3691485200156501E-3</v>
      </c>
      <c r="CC204" s="32">
        <v>0.29341293292327503</v>
      </c>
      <c r="CD204" s="32">
        <v>0.37441497659906403</v>
      </c>
      <c r="CE204" s="32">
        <v>0.24610105267513702</v>
      </c>
      <c r="CF204" s="32">
        <v>0.28977121574886899</v>
      </c>
      <c r="CG204" s="32">
        <v>5.0849047753072502E-2</v>
      </c>
      <c r="CH204" s="32">
        <v>2.4612126846400195</v>
      </c>
      <c r="CI204" s="32">
        <v>3.6568869816689199E-2</v>
      </c>
      <c r="CJ204" s="32">
        <v>2.8951939779965299E-4</v>
      </c>
      <c r="CK204" s="32">
        <v>7.9093066174531993E-3</v>
      </c>
      <c r="CL204" s="32">
        <v>0</v>
      </c>
      <c r="CM204" s="32">
        <v>2.50060226451457E-2</v>
      </c>
      <c r="CN204" s="32">
        <v>0.101775566250646</v>
      </c>
      <c r="CO204" s="32">
        <v>1.94686533595727E-2</v>
      </c>
      <c r="CT204" s="14"/>
    </row>
    <row r="205" spans="1:98" x14ac:dyDescent="0.2">
      <c r="A205" s="2" t="s">
        <v>133</v>
      </c>
      <c r="B205" s="2"/>
      <c r="C205" s="2"/>
      <c r="D205" s="32">
        <v>1.1554015020219502E-3</v>
      </c>
      <c r="E205" s="32">
        <v>0.12485282130241801</v>
      </c>
      <c r="F205" s="32">
        <v>0.19481106746177501</v>
      </c>
      <c r="G205" s="32">
        <v>0.313405205270609</v>
      </c>
      <c r="H205" s="32">
        <v>5.4657142857142897E-2</v>
      </c>
      <c r="I205" s="32">
        <v>1.48006644518272E-2</v>
      </c>
      <c r="J205" s="32">
        <v>0</v>
      </c>
      <c r="K205" s="32">
        <v>4.9378576069415002E-2</v>
      </c>
      <c r="L205" s="32">
        <v>0.109234897571831</v>
      </c>
      <c r="M205" s="32">
        <v>0</v>
      </c>
      <c r="N205" s="32">
        <v>4.4943820224719096E-3</v>
      </c>
      <c r="O205" s="32">
        <v>0.55647391677528102</v>
      </c>
      <c r="P205" s="32">
        <v>1.0376670716889398</v>
      </c>
      <c r="Q205" s="32">
        <v>0</v>
      </c>
      <c r="R205" s="32">
        <v>3.7606837606837598E-2</v>
      </c>
      <c r="S205" s="32">
        <v>0.129432624113475</v>
      </c>
      <c r="T205" s="32">
        <v>0.56532116532116494</v>
      </c>
      <c r="U205" s="32">
        <v>0.55410654827968908</v>
      </c>
      <c r="V205" s="32">
        <v>7.5756647640261701E-2</v>
      </c>
      <c r="W205" s="32">
        <v>0.229081814933905</v>
      </c>
      <c r="X205" s="32">
        <v>3.000300030003E-4</v>
      </c>
      <c r="Y205" s="32">
        <v>0.92244248299811904</v>
      </c>
      <c r="Z205" s="32">
        <v>0.79702214973430807</v>
      </c>
      <c r="AA205" s="32">
        <v>2.0250000000000001E-2</v>
      </c>
      <c r="AB205" s="32">
        <v>0</v>
      </c>
      <c r="AC205" s="32">
        <v>4.9692667301532302E-2</v>
      </c>
      <c r="AD205" s="32"/>
      <c r="AE205" s="32">
        <v>0.218854205261208</v>
      </c>
      <c r="AF205" s="32">
        <v>4.6353322528363002E-2</v>
      </c>
      <c r="AG205" s="32">
        <v>0.29717277486910998</v>
      </c>
      <c r="AH205" s="32">
        <v>0.14356640463384401</v>
      </c>
      <c r="AI205" s="32">
        <v>2.0092129765755203E-2</v>
      </c>
      <c r="AJ205" s="32">
        <v>8.4004546128378706E-3</v>
      </c>
      <c r="AK205" s="32">
        <v>1</v>
      </c>
      <c r="AL205" s="32">
        <v>0.23264446879751199</v>
      </c>
      <c r="AM205" s="32">
        <v>0</v>
      </c>
      <c r="AN205" s="32">
        <v>3.4142640364188204E-3</v>
      </c>
      <c r="AO205" s="32">
        <v>0.103558363254522</v>
      </c>
      <c r="AP205" s="32"/>
      <c r="AQ205" s="32">
        <v>0.43980749534290603</v>
      </c>
      <c r="AR205" s="32">
        <v>3.1380753138075305E-3</v>
      </c>
      <c r="AS205" s="32">
        <v>0.14455218076870902</v>
      </c>
      <c r="AT205" s="32">
        <v>0.43632688420444704</v>
      </c>
      <c r="AU205" s="32">
        <v>5.60286103542234E-2</v>
      </c>
      <c r="AV205" s="32">
        <v>3.4864627486920999E-2</v>
      </c>
      <c r="AW205" s="32">
        <v>7.0934989771990198E-2</v>
      </c>
      <c r="AX205" s="32">
        <v>0.18738026819923398</v>
      </c>
      <c r="AY205" s="32">
        <v>4.5369038397698406E-3</v>
      </c>
      <c r="AZ205" s="32">
        <v>0.174143588777735</v>
      </c>
      <c r="BA205" s="32">
        <v>1.4941634241245101E-2</v>
      </c>
      <c r="BB205" s="32">
        <v>0</v>
      </c>
      <c r="BC205" s="32">
        <v>0.55620494837327095</v>
      </c>
      <c r="BD205" s="32">
        <v>0</v>
      </c>
      <c r="BE205" s="32"/>
      <c r="BF205" s="32">
        <v>9.8470327357462317E-3</v>
      </c>
      <c r="BG205" s="32">
        <v>8.22532402791625E-3</v>
      </c>
      <c r="BH205" s="32"/>
      <c r="BI205" s="32">
        <v>5.0285886247366796E-2</v>
      </c>
      <c r="BJ205" s="32">
        <v>4.7212854592342798E-2</v>
      </c>
      <c r="BK205" s="32">
        <v>0.10969285999202201</v>
      </c>
      <c r="BL205" s="32">
        <v>0.107814207650273</v>
      </c>
      <c r="BM205" s="32">
        <v>6.4764217769682202E-3</v>
      </c>
      <c r="BN205" s="32"/>
      <c r="BO205" s="32">
        <v>0.13247699386503098</v>
      </c>
      <c r="BP205" s="32">
        <v>1.00250626566416E-4</v>
      </c>
      <c r="BQ205" s="32">
        <v>1.2078067509198501E-2</v>
      </c>
      <c r="BR205" s="32">
        <v>0.17559779276517501</v>
      </c>
      <c r="BS205" s="32">
        <v>1.4575111551809601</v>
      </c>
      <c r="BT205" s="32">
        <v>1.4362821333821199E-2</v>
      </c>
      <c r="BU205" s="32">
        <v>0.23586923311946201</v>
      </c>
      <c r="BV205" s="32">
        <v>9.9679506202148507E-2</v>
      </c>
      <c r="BW205" s="32">
        <v>0.529892192094087</v>
      </c>
      <c r="BX205" s="32">
        <v>0.109367404731643</v>
      </c>
      <c r="BY205" s="32">
        <v>1.4567901234567899E-2</v>
      </c>
      <c r="BZ205" s="32">
        <v>2.5933609958506201E-3</v>
      </c>
      <c r="CA205" s="32">
        <v>1.49744338933528E-2</v>
      </c>
      <c r="CB205" s="32">
        <v>0.63073021652903294</v>
      </c>
      <c r="CC205" s="32">
        <v>0.523489662939426</v>
      </c>
      <c r="CD205" s="32">
        <v>0.14760720944686098</v>
      </c>
      <c r="CE205" s="32">
        <v>0.276019136435809</v>
      </c>
      <c r="CF205" s="32">
        <v>0.14909256242185401</v>
      </c>
      <c r="CG205" s="32">
        <v>0.12695749440715901</v>
      </c>
      <c r="CH205" s="32">
        <v>0.58082214384423403</v>
      </c>
      <c r="CI205" s="32">
        <v>0.86345831001678808</v>
      </c>
      <c r="CJ205" s="32">
        <v>2.8951939779965299E-4</v>
      </c>
      <c r="CK205" s="32">
        <v>1.0005275652862</v>
      </c>
      <c r="CL205" s="32">
        <v>0</v>
      </c>
      <c r="CM205" s="32">
        <v>5.7120877007404605E-2</v>
      </c>
      <c r="CN205" s="32">
        <v>4.9874096336609504E-2</v>
      </c>
      <c r="CO205" s="32">
        <v>2.26123595505618E-2</v>
      </c>
      <c r="CT205" s="14"/>
    </row>
    <row r="206" spans="1:98" x14ac:dyDescent="0.2">
      <c r="A206" s="2" t="s">
        <v>134</v>
      </c>
      <c r="B206" s="2"/>
      <c r="C206" s="2"/>
      <c r="D206" s="32">
        <v>5.78034682080925E-4</v>
      </c>
      <c r="E206" s="32">
        <v>0.67296678121420395</v>
      </c>
      <c r="F206" s="32">
        <v>0.67656784331458608</v>
      </c>
      <c r="G206" s="32">
        <v>0.218503724495304</v>
      </c>
      <c r="H206" s="32">
        <v>7.7714285714285694E-2</v>
      </c>
      <c r="I206" s="32">
        <v>0.21220471787380299</v>
      </c>
      <c r="J206" s="32">
        <v>2.7175443537031801E-2</v>
      </c>
      <c r="K206" s="32">
        <v>2.2826472860931903E-2</v>
      </c>
      <c r="L206" s="32">
        <v>0.48219196019379301</v>
      </c>
      <c r="M206" s="32">
        <v>4.9388753056234705E-2</v>
      </c>
      <c r="N206" s="32">
        <v>0</v>
      </c>
      <c r="O206" s="32">
        <v>0.323171313221223</v>
      </c>
      <c r="P206" s="32">
        <v>0.39246658566221099</v>
      </c>
      <c r="Q206" s="32">
        <v>0</v>
      </c>
      <c r="R206" s="32">
        <v>0</v>
      </c>
      <c r="S206" s="32">
        <v>0.157732536421367</v>
      </c>
      <c r="T206" s="32">
        <v>0.60277290277290307</v>
      </c>
      <c r="U206" s="32">
        <v>0.153547671840355</v>
      </c>
      <c r="V206" s="32">
        <v>7.5321144188885497E-2</v>
      </c>
      <c r="W206" s="32">
        <v>2.4834082637550801E-2</v>
      </c>
      <c r="X206" s="32">
        <v>3.9003900390039002E-2</v>
      </c>
      <c r="Y206" s="32">
        <v>1.3120118599942101</v>
      </c>
      <c r="Z206" s="32">
        <v>0.27221112396172903</v>
      </c>
      <c r="AA206" s="32">
        <v>1.4E-2</v>
      </c>
      <c r="AB206" s="32">
        <v>8.8495575221238895E-2</v>
      </c>
      <c r="AC206" s="32">
        <v>0.28146096589925595</v>
      </c>
      <c r="AD206" s="32"/>
      <c r="AE206" s="32">
        <v>0.84593831048536494</v>
      </c>
      <c r="AF206" s="32">
        <v>1.24025974025974</v>
      </c>
      <c r="AG206" s="32">
        <v>2.6908177154224701E-2</v>
      </c>
      <c r="AH206" s="32">
        <v>3.61000630284063E-2</v>
      </c>
      <c r="AI206" s="32">
        <v>0.70915417034205608</v>
      </c>
      <c r="AJ206" s="32">
        <v>0.37647407115014597</v>
      </c>
      <c r="AK206" s="32">
        <v>0</v>
      </c>
      <c r="AL206" s="32">
        <v>0.15304655774042999</v>
      </c>
      <c r="AM206" s="32">
        <v>8.8495575221238904E-4</v>
      </c>
      <c r="AN206" s="32">
        <v>3.7914691943127998E-3</v>
      </c>
      <c r="AO206" s="32">
        <v>0.42781475974859801</v>
      </c>
      <c r="AP206" s="32"/>
      <c r="AQ206" s="32">
        <v>0.78517290973489307</v>
      </c>
      <c r="AR206" s="32">
        <v>0</v>
      </c>
      <c r="AS206" s="32">
        <v>0.17220709612122401</v>
      </c>
      <c r="AT206" s="32">
        <v>2.0544982698961902E-2</v>
      </c>
      <c r="AU206" s="32">
        <v>1.6743550316077199E-2</v>
      </c>
      <c r="AV206" s="32">
        <v>5.80069410014874E-2</v>
      </c>
      <c r="AW206" s="32">
        <v>5.0869413581784706E-2</v>
      </c>
      <c r="AX206" s="32">
        <v>0.497126436781609</v>
      </c>
      <c r="AY206" s="32">
        <v>3.4257929052933997E-2</v>
      </c>
      <c r="AZ206" s="32">
        <v>0.45441045441045402</v>
      </c>
      <c r="BA206" s="32">
        <v>4.1245136186770399E-2</v>
      </c>
      <c r="BB206" s="32">
        <v>2.0142547257514702E-3</v>
      </c>
      <c r="BC206" s="32">
        <v>5.5884637793746403E-2</v>
      </c>
      <c r="BD206" s="32">
        <v>1.1111111111111101E-2</v>
      </c>
      <c r="BE206" s="32"/>
      <c r="BF206" s="32">
        <v>8.5933100574388993E-2</v>
      </c>
      <c r="BG206" s="32">
        <v>1.4947683109118102E-3</v>
      </c>
      <c r="BH206" s="32"/>
      <c r="BI206" s="32">
        <v>7.0117363827866402E-2</v>
      </c>
      <c r="BJ206" s="32">
        <v>0.47391361775194796</v>
      </c>
      <c r="BK206" s="32">
        <v>4.2519266542652104E-2</v>
      </c>
      <c r="BL206" s="32">
        <v>0.23726775956284199</v>
      </c>
      <c r="BM206" s="32">
        <v>0.86262350655256503</v>
      </c>
      <c r="BN206" s="32"/>
      <c r="BO206" s="32">
        <v>0.22237304653510098</v>
      </c>
      <c r="BP206" s="32">
        <v>7.51578314460367E-3</v>
      </c>
      <c r="BQ206" s="32">
        <v>7.0384277382759403E-2</v>
      </c>
      <c r="BR206" s="32">
        <v>0.29202942979766999</v>
      </c>
      <c r="BS206" s="32">
        <v>1.8432325235498299</v>
      </c>
      <c r="BT206" s="32">
        <v>0.68057207330832792</v>
      </c>
      <c r="BU206" s="32">
        <v>5.4878048780487802E-3</v>
      </c>
      <c r="BV206" s="32">
        <v>1.1240132945575398</v>
      </c>
      <c r="BW206" s="32">
        <v>5.2494010019603604E-2</v>
      </c>
      <c r="BX206" s="32">
        <v>9.7188168861161689E-2</v>
      </c>
      <c r="BY206" s="32">
        <v>0.234814814814815</v>
      </c>
      <c r="BZ206" s="32">
        <v>2.0966903482931901E-2</v>
      </c>
      <c r="CA206" s="32">
        <v>2.0187568959176199</v>
      </c>
      <c r="CB206" s="32">
        <v>1.72514430248395E-2</v>
      </c>
      <c r="CC206" s="32">
        <v>0.28042796235218403</v>
      </c>
      <c r="CD206" s="32">
        <v>0.61919504643962908</v>
      </c>
      <c r="CE206" s="32">
        <v>0.242310513302812</v>
      </c>
      <c r="CF206" s="32">
        <v>0.39630374630516302</v>
      </c>
      <c r="CG206" s="32">
        <v>8.5197613721103613E-2</v>
      </c>
      <c r="CH206" s="32">
        <v>0.67367293109132909</v>
      </c>
      <c r="CI206" s="32">
        <v>0.215677136732221</v>
      </c>
      <c r="CJ206" s="32">
        <v>2.8951939779965299E-4</v>
      </c>
      <c r="CK206" s="32">
        <v>0.110031512605042</v>
      </c>
      <c r="CL206" s="32">
        <v>0</v>
      </c>
      <c r="CM206" s="32">
        <v>6.7025158440560811E-2</v>
      </c>
      <c r="CN206" s="32">
        <v>0.16727007457041002</v>
      </c>
      <c r="CO206" s="32">
        <v>1.39103554868624E-2</v>
      </c>
      <c r="CT206" s="14"/>
    </row>
    <row r="207" spans="1:98" x14ac:dyDescent="0.2">
      <c r="A207" s="2" t="s">
        <v>135</v>
      </c>
      <c r="B207" s="2"/>
      <c r="C207" s="2"/>
      <c r="D207" s="32">
        <v>1.73410404624277E-3</v>
      </c>
      <c r="E207" s="32">
        <v>0.41218848230534405</v>
      </c>
      <c r="F207" s="32">
        <v>0.139954215301133</v>
      </c>
      <c r="G207" s="32">
        <v>0.262442470298619</v>
      </c>
      <c r="H207" s="32">
        <v>0.33368571428571403</v>
      </c>
      <c r="I207" s="32">
        <v>6.5317890341502205E-2</v>
      </c>
      <c r="J207" s="32">
        <v>4.2241622078287804E-4</v>
      </c>
      <c r="K207" s="32">
        <v>6.5053170457619713E-2</v>
      </c>
      <c r="L207" s="32">
        <v>0.31374730092259401</v>
      </c>
      <c r="M207" s="32">
        <v>0.30830618892508099</v>
      </c>
      <c r="N207" s="32">
        <v>0.37453183520599304</v>
      </c>
      <c r="O207" s="32">
        <v>0.18107257526146803</v>
      </c>
      <c r="P207" s="32">
        <v>3.9489671931956301E-2</v>
      </c>
      <c r="Q207" s="32">
        <v>0</v>
      </c>
      <c r="R207" s="32">
        <v>0</v>
      </c>
      <c r="S207" s="32">
        <v>2.50675612710838E-2</v>
      </c>
      <c r="T207" s="32">
        <v>0.16048906048906</v>
      </c>
      <c r="U207" s="32">
        <v>5.51093879811686E-2</v>
      </c>
      <c r="V207" s="32">
        <v>7.5685961233343299E-2</v>
      </c>
      <c r="W207" s="32">
        <v>1.8258326795521002E-2</v>
      </c>
      <c r="X207" s="32">
        <v>4.8004800480048E-3</v>
      </c>
      <c r="Y207" s="32">
        <v>0.33717443918650403</v>
      </c>
      <c r="Z207" s="32">
        <v>0.23903796670692598</v>
      </c>
      <c r="AA207" s="32">
        <v>4.2499999999999994E-3</v>
      </c>
      <c r="AB207" s="32">
        <v>0</v>
      </c>
      <c r="AC207" s="32">
        <v>0.23284356093344902</v>
      </c>
      <c r="AD207" s="32"/>
      <c r="AE207" s="32">
        <v>6.7687106335679897E-2</v>
      </c>
      <c r="AF207" s="32">
        <v>4.8748781280467997E-3</v>
      </c>
      <c r="AG207" s="32">
        <v>1.36957658128594E-2</v>
      </c>
      <c r="AH207" s="32">
        <v>0.125485431627362</v>
      </c>
      <c r="AI207" s="32">
        <v>3.5798237022526901E-2</v>
      </c>
      <c r="AJ207" s="32">
        <v>3.94321766561514E-3</v>
      </c>
      <c r="AK207" s="32">
        <v>0</v>
      </c>
      <c r="AL207" s="32">
        <v>0.12262211353258201</v>
      </c>
      <c r="AM207" s="32">
        <v>8.8495575221238904E-4</v>
      </c>
      <c r="AN207" s="32">
        <v>0</v>
      </c>
      <c r="AO207" s="32">
        <v>0.10907438266929299</v>
      </c>
      <c r="AP207" s="32"/>
      <c r="AQ207" s="32">
        <v>0.62379002233804903</v>
      </c>
      <c r="AR207" s="32">
        <v>0.33333333333333298</v>
      </c>
      <c r="AS207" s="32">
        <v>0.117320126466902</v>
      </c>
      <c r="AT207" s="32">
        <v>7.28581713462923E-2</v>
      </c>
      <c r="AU207" s="32">
        <v>3.2120280198189001E-2</v>
      </c>
      <c r="AV207" s="32">
        <v>1.7349434423723598E-2</v>
      </c>
      <c r="AW207" s="32">
        <v>7.7404115124013198E-2</v>
      </c>
      <c r="AX207" s="32">
        <v>0.23946360153256699</v>
      </c>
      <c r="AY207" s="32">
        <v>6.1837455830388707E-3</v>
      </c>
      <c r="AZ207" s="32">
        <v>0.42237064188283702</v>
      </c>
      <c r="BA207" s="32">
        <v>8.2801556420233499E-2</v>
      </c>
      <c r="BB207" s="32">
        <v>1.8529956763434201E-3</v>
      </c>
      <c r="BC207" s="32">
        <v>2.6297979309678001E-2</v>
      </c>
      <c r="BD207" s="32">
        <v>0.33333333333333298</v>
      </c>
      <c r="BE207" s="32"/>
      <c r="BF207" s="32">
        <v>6.4181961490823109E-3</v>
      </c>
      <c r="BG207" s="32">
        <v>0.15371287128712899</v>
      </c>
      <c r="BH207" s="32"/>
      <c r="BI207" s="32">
        <v>0.341619018958772</v>
      </c>
      <c r="BJ207" s="32">
        <v>2.9016090741229201E-2</v>
      </c>
      <c r="BK207" s="32">
        <v>3.6274897770742602E-2</v>
      </c>
      <c r="BL207" s="32">
        <v>2.8251366120218599E-2</v>
      </c>
      <c r="BM207" s="32">
        <v>2.8029269502666501E-2</v>
      </c>
      <c r="BN207" s="32"/>
      <c r="BO207" s="32">
        <v>6.1655625684627804E-2</v>
      </c>
      <c r="BP207" s="32">
        <v>1.0444800641154099</v>
      </c>
      <c r="BQ207" s="32">
        <v>0.41220642275123803</v>
      </c>
      <c r="BR207" s="32">
        <v>0.168301655426119</v>
      </c>
      <c r="BS207" s="32">
        <v>0.118591968269707</v>
      </c>
      <c r="BT207" s="32">
        <v>0.10380264080748901</v>
      </c>
      <c r="BU207" s="32">
        <v>1.34146341463415E-2</v>
      </c>
      <c r="BV207" s="32">
        <v>0.17211703958691901</v>
      </c>
      <c r="BW207" s="32">
        <v>0.13011759581881502</v>
      </c>
      <c r="BX207" s="32">
        <v>6.5314855423077314E-2</v>
      </c>
      <c r="BY207" s="32">
        <v>2.7654320987654298E-2</v>
      </c>
      <c r="BZ207" s="32">
        <v>1.7331022530329301E-3</v>
      </c>
      <c r="CA207" s="32">
        <v>1.0154468554615699</v>
      </c>
      <c r="CB207" s="32">
        <v>4.3315231445564999E-3</v>
      </c>
      <c r="CC207" s="32">
        <v>7.0716410709978306E-2</v>
      </c>
      <c r="CD207" s="32">
        <v>7.198142414860681E-2</v>
      </c>
      <c r="CE207" s="32">
        <v>0.19237236296582999</v>
      </c>
      <c r="CF207" s="32">
        <v>0.17022598870056499</v>
      </c>
      <c r="CG207" s="32">
        <v>1.8887856545572799</v>
      </c>
      <c r="CH207" s="32">
        <v>1.1162623355263199</v>
      </c>
      <c r="CI207" s="32">
        <v>0.19743888242141999</v>
      </c>
      <c r="CJ207" s="32">
        <v>2.8951939779965299E-4</v>
      </c>
      <c r="CK207" s="32">
        <v>0</v>
      </c>
      <c r="CL207" s="32">
        <v>0</v>
      </c>
      <c r="CM207" s="32">
        <v>1.04021858971286E-2</v>
      </c>
      <c r="CN207" s="32">
        <v>6.5260773421066801E-2</v>
      </c>
      <c r="CO207" s="32">
        <v>0.30338971155870598</v>
      </c>
      <c r="CT207" s="14"/>
    </row>
    <row r="208" spans="1:98" x14ac:dyDescent="0.2">
      <c r="A208" s="2" t="s">
        <v>136</v>
      </c>
      <c r="B208" s="2"/>
      <c r="C208" s="2"/>
      <c r="D208" s="32">
        <v>2.4277456647398801E-2</v>
      </c>
      <c r="E208" s="32">
        <v>0.15356287425149698</v>
      </c>
      <c r="F208" s="32">
        <v>0.175734109600656</v>
      </c>
      <c r="G208" s="32">
        <v>4.7303082191780803E-2</v>
      </c>
      <c r="H208" s="32">
        <v>5.62857142857143E-2</v>
      </c>
      <c r="I208" s="32">
        <v>6.2874548885872308E-2</v>
      </c>
      <c r="J208" s="32">
        <v>0.58434243874964797</v>
      </c>
      <c r="K208" s="32">
        <v>7.2366101976071504E-2</v>
      </c>
      <c r="L208" s="32">
        <v>0.200378812618379</v>
      </c>
      <c r="M208" s="32">
        <v>0.189871356456603</v>
      </c>
      <c r="N208" s="32">
        <v>1.4981273408239701E-3</v>
      </c>
      <c r="O208" s="32">
        <v>3.0327113202149002E-2</v>
      </c>
      <c r="P208" s="32">
        <v>7.2815533980582501E-3</v>
      </c>
      <c r="Q208" s="32">
        <v>0</v>
      </c>
      <c r="R208" s="32">
        <v>0</v>
      </c>
      <c r="S208" s="32">
        <v>5.1090807383926899E-2</v>
      </c>
      <c r="T208" s="32">
        <v>0.151117351117351</v>
      </c>
      <c r="U208" s="32">
        <v>8.0466148723640409E-3</v>
      </c>
      <c r="V208" s="32">
        <v>4.0035974994068503E-2</v>
      </c>
      <c r="W208" s="32">
        <v>1.49593959253455E-3</v>
      </c>
      <c r="X208" s="32">
        <v>6.0006000600060002E-3</v>
      </c>
      <c r="Y208" s="32">
        <v>0.26471968520992001</v>
      </c>
      <c r="Z208" s="32">
        <v>0.16043875301773899</v>
      </c>
      <c r="AA208" s="32">
        <v>1.575E-2</v>
      </c>
      <c r="AB208" s="32">
        <v>0.103244837758112</v>
      </c>
      <c r="AC208" s="32">
        <v>0.107500864154857</v>
      </c>
      <c r="AD208" s="32"/>
      <c r="AE208" s="32">
        <v>3.8208595776213404E-2</v>
      </c>
      <c r="AF208" s="32">
        <v>2.3429873088187402E-2</v>
      </c>
      <c r="AG208" s="32">
        <v>1.13778705636743E-2</v>
      </c>
      <c r="AH208" s="32">
        <v>6.9644520503433505E-2</v>
      </c>
      <c r="AI208" s="32">
        <v>0.39943315089914</v>
      </c>
      <c r="AJ208" s="32">
        <v>5.0214148574804305E-3</v>
      </c>
      <c r="AK208" s="32">
        <v>1</v>
      </c>
      <c r="AL208" s="32">
        <v>0.13411237587793701</v>
      </c>
      <c r="AM208" s="32">
        <v>8.8495575221238904E-4</v>
      </c>
      <c r="AN208" s="32">
        <v>1.8885741265344701E-4</v>
      </c>
      <c r="AO208" s="32">
        <v>9.3510458075445804E-3</v>
      </c>
      <c r="AP208" s="32"/>
      <c r="AQ208" s="32">
        <v>0.511657121997242</v>
      </c>
      <c r="AR208" s="32">
        <v>1</v>
      </c>
      <c r="AS208" s="32">
        <v>8.6731881816209902E-2</v>
      </c>
      <c r="AT208" s="32">
        <v>4.5313961015608101E-3</v>
      </c>
      <c r="AU208" s="32">
        <v>9.2772936955407503E-2</v>
      </c>
      <c r="AV208" s="32">
        <v>7.1112456027537206E-3</v>
      </c>
      <c r="AW208" s="32">
        <v>8.2606159154947109E-2</v>
      </c>
      <c r="AX208" s="32">
        <v>7.7945402298850594E-2</v>
      </c>
      <c r="AY208" s="32">
        <v>2.8016765938672E-2</v>
      </c>
      <c r="AZ208" s="32">
        <v>0.146225560859707</v>
      </c>
      <c r="BA208" s="32">
        <v>1.5564202334630301E-3</v>
      </c>
      <c r="BB208" s="32">
        <v>3.0826140567201003E-4</v>
      </c>
      <c r="BC208" s="32">
        <v>2.2530080053688698E-3</v>
      </c>
      <c r="BD208" s="32">
        <v>0.33333333333333298</v>
      </c>
      <c r="BE208" s="32"/>
      <c r="BF208" s="32">
        <v>6.2600863201351109E-2</v>
      </c>
      <c r="BG208" s="32">
        <v>9.8960910440376105E-4</v>
      </c>
      <c r="BH208" s="32"/>
      <c r="BI208" s="32">
        <v>5.65452904002407E-2</v>
      </c>
      <c r="BJ208" s="32">
        <v>8.4457015062816498E-2</v>
      </c>
      <c r="BK208" s="32">
        <v>0.13110438330920099</v>
      </c>
      <c r="BL208" s="32">
        <v>0.11945355191256801</v>
      </c>
      <c r="BM208" s="32">
        <v>2.64583074951424E-2</v>
      </c>
      <c r="BN208" s="32"/>
      <c r="BO208" s="32">
        <v>0.10551517149251401</v>
      </c>
      <c r="BP208" s="32">
        <v>3.0051086847641002E-4</v>
      </c>
      <c r="BQ208" s="32">
        <v>6.3048683160415002E-3</v>
      </c>
      <c r="BR208" s="32">
        <v>7.6231350909462502E-3</v>
      </c>
      <c r="BS208" s="32">
        <v>0.36777392166583994</v>
      </c>
      <c r="BT208" s="32">
        <v>0.63318391120056094</v>
      </c>
      <c r="BU208" s="32">
        <v>1.5243902439024402E-3</v>
      </c>
      <c r="BV208" s="32">
        <v>0.19093121253486903</v>
      </c>
      <c r="BW208" s="32">
        <v>0.189268611232042</v>
      </c>
      <c r="BX208" s="32">
        <v>8.1168975020159309E-2</v>
      </c>
      <c r="BY208" s="32">
        <v>1.50617283950617E-2</v>
      </c>
      <c r="BZ208" s="32">
        <v>1.05719237435009E-2</v>
      </c>
      <c r="CA208" s="32">
        <v>1.8054532056005899E-2</v>
      </c>
      <c r="CB208" s="32">
        <v>2.4275292142811003E-2</v>
      </c>
      <c r="CC208" s="32">
        <v>6.9927959109751706E-2</v>
      </c>
      <c r="CD208" s="32">
        <v>9.2778722746250208E-4</v>
      </c>
      <c r="CE208" s="32">
        <v>0.19198027714219501</v>
      </c>
      <c r="CF208" s="32">
        <v>0.216939762430161</v>
      </c>
      <c r="CG208" s="32">
        <v>0.10983515465826998</v>
      </c>
      <c r="CH208" s="32">
        <v>0.31999014151040306</v>
      </c>
      <c r="CI208" s="32">
        <v>0.35402512796649604</v>
      </c>
      <c r="CJ208" s="32">
        <v>1.4765489287782301E-2</v>
      </c>
      <c r="CK208" s="32">
        <v>6.8009416688464604E-3</v>
      </c>
      <c r="CL208" s="32">
        <v>0</v>
      </c>
      <c r="CM208" s="32">
        <v>1.55112983531214E-2</v>
      </c>
      <c r="CN208" s="32">
        <v>1.88374596340151E-4</v>
      </c>
      <c r="CO208" s="32">
        <v>6.3029623923243901E-4</v>
      </c>
      <c r="CT208" s="14"/>
    </row>
    <row r="209" spans="1:99" x14ac:dyDescent="0.2">
      <c r="A209" s="2" t="s">
        <v>137</v>
      </c>
      <c r="B209" s="2"/>
      <c r="C209" s="2"/>
      <c r="D209" s="32">
        <v>5.7736720554272506E-4</v>
      </c>
      <c r="E209" s="32">
        <v>0.16653958286611301</v>
      </c>
      <c r="F209" s="32">
        <v>4.0527937144956602E-2</v>
      </c>
      <c r="G209" s="32">
        <v>0.15749648686628501</v>
      </c>
      <c r="H209" s="32">
        <v>0.19757142857142901</v>
      </c>
      <c r="I209" s="32">
        <v>0.13045345667795499</v>
      </c>
      <c r="J209" s="32">
        <v>2.1120811039143902E-4</v>
      </c>
      <c r="K209" s="32">
        <v>5.0507970595523297E-2</v>
      </c>
      <c r="L209" s="32">
        <v>5.94831636648395</v>
      </c>
      <c r="M209" s="32">
        <v>3.2552083333333299E-4</v>
      </c>
      <c r="N209" s="32">
        <v>0.98951310861423203</v>
      </c>
      <c r="O209" s="32">
        <v>3.8465206472327297E-2</v>
      </c>
      <c r="P209" s="32">
        <v>0.71844660194174803</v>
      </c>
      <c r="Q209" s="32">
        <v>0</v>
      </c>
      <c r="R209" s="32">
        <v>0.427350427350427</v>
      </c>
      <c r="S209" s="32">
        <v>2.3344850126062199E-2</v>
      </c>
      <c r="T209" s="32">
        <v>0.124499824499824</v>
      </c>
      <c r="U209" s="32">
        <v>2.6936961955012498E-2</v>
      </c>
      <c r="V209" s="32">
        <v>4.9378222626630303E-2</v>
      </c>
      <c r="W209" s="32">
        <v>9.6620419779437902E-2</v>
      </c>
      <c r="X209" s="32">
        <v>9.0009000900090012E-3</v>
      </c>
      <c r="Y209" s="32">
        <v>0.38979687556373299</v>
      </c>
      <c r="Z209" s="32">
        <v>0.39356734351225098</v>
      </c>
      <c r="AA209" s="32">
        <v>2.7499999999999998E-3</v>
      </c>
      <c r="AB209" s="32">
        <v>0</v>
      </c>
      <c r="AC209" s="32">
        <v>0.422734732659584</v>
      </c>
      <c r="AD209" s="32"/>
      <c r="AE209" s="32">
        <v>0.19403019636902599</v>
      </c>
      <c r="AF209" s="32">
        <v>0</v>
      </c>
      <c r="AG209" s="32">
        <v>2.7114401918865399E-3</v>
      </c>
      <c r="AH209" s="32">
        <v>0.209105255193584</v>
      </c>
      <c r="AI209" s="32">
        <v>0.23569056456339099</v>
      </c>
      <c r="AJ209" s="32">
        <v>0.25425228591092297</v>
      </c>
      <c r="AK209" s="32">
        <v>0</v>
      </c>
      <c r="AL209" s="32">
        <v>0.13539902533439302</v>
      </c>
      <c r="AM209" s="32">
        <v>1.76991150442478E-3</v>
      </c>
      <c r="AN209" s="32">
        <v>0.101359003397508</v>
      </c>
      <c r="AO209" s="32">
        <v>3.0370462974538503E-2</v>
      </c>
      <c r="AP209" s="32"/>
      <c r="AQ209" s="32">
        <v>0.503381655748387</v>
      </c>
      <c r="AR209" s="32">
        <v>0</v>
      </c>
      <c r="AS209" s="32">
        <v>5.2803242441342504E-2</v>
      </c>
      <c r="AT209" s="32">
        <v>3.8071977587817002E-3</v>
      </c>
      <c r="AU209" s="32">
        <v>3.0334367459496702E-2</v>
      </c>
      <c r="AV209" s="32">
        <v>5.3693557528811602E-2</v>
      </c>
      <c r="AW209" s="32">
        <v>6.3511537412942701E-2</v>
      </c>
      <c r="AX209" s="32">
        <v>0.39319923371647503</v>
      </c>
      <c r="AY209" s="32">
        <v>2.8206258263552202E-2</v>
      </c>
      <c r="AZ209" s="32">
        <v>0.26291770194209202</v>
      </c>
      <c r="BA209" s="32">
        <v>1.55642023346304E-4</v>
      </c>
      <c r="BB209" s="32">
        <v>2.46229609110496E-2</v>
      </c>
      <c r="BC209" s="32">
        <v>6.0855497930246895E-2</v>
      </c>
      <c r="BD209" s="32">
        <v>0</v>
      </c>
      <c r="BE209" s="32"/>
      <c r="BF209" s="32">
        <v>2.6714125140502101E-2</v>
      </c>
      <c r="BG209" s="32">
        <v>2.2222222222222201E-3</v>
      </c>
      <c r="BH209" s="32"/>
      <c r="BI209" s="32">
        <v>0.199217574480891</v>
      </c>
      <c r="BJ209" s="32">
        <v>0.465195692146047</v>
      </c>
      <c r="BK209" s="32">
        <v>2.35972732039853E-3</v>
      </c>
      <c r="BL209" s="32">
        <v>0.114972677595628</v>
      </c>
      <c r="BM209" s="32">
        <v>1.9632310123949798E-2</v>
      </c>
      <c r="BN209" s="32"/>
      <c r="BO209" s="32">
        <v>5.0004325633705307E-3</v>
      </c>
      <c r="BP209" s="32">
        <v>8.0064051240992806E-3</v>
      </c>
      <c r="BQ209" s="32">
        <v>0.26740569423399002</v>
      </c>
      <c r="BR209" s="32">
        <v>0.21984467606785199</v>
      </c>
      <c r="BS209" s="32">
        <v>0</v>
      </c>
      <c r="BT209" s="32">
        <v>0.22867685176714503</v>
      </c>
      <c r="BU209" s="32">
        <v>0</v>
      </c>
      <c r="BV209" s="32">
        <v>7.9322214968247401E-2</v>
      </c>
      <c r="BW209" s="32">
        <v>1.9617813588850199</v>
      </c>
      <c r="BX209" s="32">
        <v>5.34442642600296E-2</v>
      </c>
      <c r="BY209" s="32">
        <v>9.3827160493827211E-3</v>
      </c>
      <c r="BZ209" s="32">
        <v>1.7340038148083901E-4</v>
      </c>
      <c r="CA209" s="32">
        <v>2.0044052863436099</v>
      </c>
      <c r="CB209" s="32">
        <v>1.43142691340512E-2</v>
      </c>
      <c r="CC209" s="32">
        <v>0.190400386886171</v>
      </c>
      <c r="CD209" s="32">
        <v>3.0935808197989203E-4</v>
      </c>
      <c r="CE209" s="32">
        <v>0.194766149788765</v>
      </c>
      <c r="CF209" s="32">
        <v>0.26896952322062601</v>
      </c>
      <c r="CG209" s="32">
        <v>5.8617188221175995E-2</v>
      </c>
      <c r="CH209" s="32">
        <v>0.55086711133914801</v>
      </c>
      <c r="CI209" s="32">
        <v>0.87474991857814199</v>
      </c>
      <c r="CJ209" s="32">
        <v>0</v>
      </c>
      <c r="CK209" s="32">
        <v>2.00287581699346</v>
      </c>
      <c r="CL209" s="32">
        <v>0</v>
      </c>
      <c r="CM209" s="32">
        <v>5.7894736842105297E-2</v>
      </c>
      <c r="CN209" s="32">
        <v>3.0620467365028201E-2</v>
      </c>
      <c r="CO209" s="32">
        <v>4.3268558646721703E-2</v>
      </c>
      <c r="CT209" s="14"/>
    </row>
    <row r="210" spans="1:99" x14ac:dyDescent="0.2">
      <c r="A210" s="2" t="s">
        <v>138</v>
      </c>
      <c r="B210" s="2"/>
      <c r="C210" s="2"/>
      <c r="D210" s="32">
        <v>1.1574074074074099E-3</v>
      </c>
      <c r="E210" s="32">
        <v>0.19034980467002702</v>
      </c>
      <c r="F210" s="32">
        <v>9.6656586496340111E-2</v>
      </c>
      <c r="G210" s="32">
        <v>0.143659537697127</v>
      </c>
      <c r="H210" s="32">
        <v>0.35117142857142902</v>
      </c>
      <c r="I210" s="32">
        <v>3.7422483177200198E-2</v>
      </c>
      <c r="J210" s="32">
        <v>0</v>
      </c>
      <c r="K210" s="32">
        <v>9.0416546495817998E-2</v>
      </c>
      <c r="L210" s="32">
        <v>2.3588822876542399</v>
      </c>
      <c r="M210" s="32">
        <v>0</v>
      </c>
      <c r="N210" s="32">
        <v>8.2397003745318404E-3</v>
      </c>
      <c r="O210" s="32">
        <v>3.9228152716406506E-2</v>
      </c>
      <c r="P210" s="32">
        <v>1.6383495145631099E-2</v>
      </c>
      <c r="Q210" s="32">
        <v>0</v>
      </c>
      <c r="R210" s="32">
        <v>0</v>
      </c>
      <c r="S210" s="32">
        <v>1.3599105812220602E-2</v>
      </c>
      <c r="T210" s="32">
        <v>4.3067743067743101E-2</v>
      </c>
      <c r="U210" s="32">
        <v>1.05379922351636E-2</v>
      </c>
      <c r="V210" s="32">
        <v>7.6045271723879898E-2</v>
      </c>
      <c r="W210" s="32">
        <v>3.1989763275751802E-3</v>
      </c>
      <c r="X210" s="32">
        <v>6.0006000600060002E-3</v>
      </c>
      <c r="Y210" s="32">
        <v>0.28208826074415899</v>
      </c>
      <c r="Z210" s="32">
        <v>0.27922452187581903</v>
      </c>
      <c r="AA210" s="32">
        <v>7.9250000000000001E-2</v>
      </c>
      <c r="AB210" s="32">
        <v>0</v>
      </c>
      <c r="AC210" s="32">
        <v>0.115962036238136</v>
      </c>
      <c r="AD210" s="32"/>
      <c r="AE210" s="32">
        <v>0.60267691737680607</v>
      </c>
      <c r="AF210" s="32">
        <v>6.5082980800520704E-2</v>
      </c>
      <c r="AG210" s="32">
        <v>5.6261721191915E-3</v>
      </c>
      <c r="AH210" s="32">
        <v>6.1496633868461902E-2</v>
      </c>
      <c r="AI210" s="32">
        <v>1.3276064037485401E-2</v>
      </c>
      <c r="AJ210" s="32">
        <v>1.91458026509573E-3</v>
      </c>
      <c r="AK210" s="32">
        <v>0</v>
      </c>
      <c r="AL210" s="32">
        <v>0.17343541512831501</v>
      </c>
      <c r="AM210" s="32">
        <v>0</v>
      </c>
      <c r="AN210" s="32">
        <v>6.2264150943396202E-3</v>
      </c>
      <c r="AO210" s="32">
        <v>8.6471327402697903E-2</v>
      </c>
      <c r="AP210" s="32"/>
      <c r="AQ210" s="32">
        <v>0.16517309397409499</v>
      </c>
      <c r="AR210" s="32">
        <v>0</v>
      </c>
      <c r="AS210" s="32">
        <v>2.8659497953905298E-2</v>
      </c>
      <c r="AT210" s="32">
        <v>1.7237664296487799E-3</v>
      </c>
      <c r="AU210" s="32">
        <v>3.4470872113064504E-3</v>
      </c>
      <c r="AV210" s="32">
        <v>4.0579272891838901E-2</v>
      </c>
      <c r="AW210" s="32">
        <v>7.7079082421319514E-2</v>
      </c>
      <c r="AX210" s="32">
        <v>1.8797892720306502E-2</v>
      </c>
      <c r="AY210" s="32">
        <v>8.2562747688243107E-3</v>
      </c>
      <c r="AZ210" s="32">
        <v>9.5721022550290899E-2</v>
      </c>
      <c r="BA210" s="32">
        <v>1.86770428015564E-3</v>
      </c>
      <c r="BB210" s="32">
        <v>0</v>
      </c>
      <c r="BC210" s="32">
        <v>0.36889999528501999</v>
      </c>
      <c r="BD210" s="32">
        <v>0</v>
      </c>
      <c r="BE210" s="32"/>
      <c r="BF210" s="32">
        <v>4.0079409671498704E-3</v>
      </c>
      <c r="BG210" s="32">
        <v>1.67528948016753E-2</v>
      </c>
      <c r="BH210" s="32"/>
      <c r="BI210" s="32">
        <v>0.41089377068913602</v>
      </c>
      <c r="BJ210" s="32">
        <v>5.0491803278688505E-2</v>
      </c>
      <c r="BK210" s="32">
        <v>0.19848028298178999</v>
      </c>
      <c r="BL210" s="32">
        <v>0.14032786885245899</v>
      </c>
      <c r="BM210" s="32">
        <v>3.3316695782380806E-2</v>
      </c>
      <c r="BN210" s="32"/>
      <c r="BO210" s="32">
        <v>3.7078554798654802E-2</v>
      </c>
      <c r="BP210" s="32">
        <v>2.2004400880176003E-3</v>
      </c>
      <c r="BQ210" s="32">
        <v>1.2817450839901301E-2</v>
      </c>
      <c r="BR210" s="32">
        <v>2.1970161455140001E-2</v>
      </c>
      <c r="BS210" s="32">
        <v>9.9157164105106608E-4</v>
      </c>
      <c r="BT210" s="32">
        <v>4.3454395755191701E-2</v>
      </c>
      <c r="BU210" s="32">
        <v>9.1240875912408804E-3</v>
      </c>
      <c r="BV210" s="32">
        <v>7.2289156626505993E-2</v>
      </c>
      <c r="BW210" s="32">
        <v>4.4676909665467999E-3</v>
      </c>
      <c r="BX210" s="32">
        <v>4.3227842552818405E-2</v>
      </c>
      <c r="BY210" s="32">
        <v>4.9382716049382706E-3</v>
      </c>
      <c r="BZ210" s="32">
        <v>0</v>
      </c>
      <c r="CA210" s="32">
        <v>2.2026431718061702E-3</v>
      </c>
      <c r="CB210" s="32">
        <v>1.5065670873036299E-2</v>
      </c>
      <c r="CC210" s="32">
        <v>0.13172395696667499</v>
      </c>
      <c r="CD210" s="32">
        <v>3.0926240915416701E-3</v>
      </c>
      <c r="CE210" s="32">
        <v>0.12930005385903701</v>
      </c>
      <c r="CF210" s="32">
        <v>6.8673899432779198E-2</v>
      </c>
      <c r="CG210" s="32">
        <v>1.0296309929143301</v>
      </c>
      <c r="CH210" s="32">
        <v>0.427490464668006</v>
      </c>
      <c r="CI210" s="32">
        <v>1.42325581395349E-2</v>
      </c>
      <c r="CJ210" s="32">
        <v>2.8951939779965299E-4</v>
      </c>
      <c r="CK210" s="32">
        <v>2.8773214752811902E-3</v>
      </c>
      <c r="CL210" s="32">
        <v>0</v>
      </c>
      <c r="CM210" s="32">
        <v>2.7708771259315904E-3</v>
      </c>
      <c r="CN210" s="32">
        <v>4.16599689224669E-2</v>
      </c>
      <c r="CO210" s="32">
        <v>2.65567125585296E-3</v>
      </c>
      <c r="CT210" s="14"/>
    </row>
    <row r="211" spans="1:99" x14ac:dyDescent="0.2">
      <c r="A211" s="2" t="s">
        <v>139</v>
      </c>
      <c r="B211" s="2"/>
      <c r="C211" s="2"/>
      <c r="D211" s="32">
        <v>5.78703703703704E-4</v>
      </c>
      <c r="E211" s="32">
        <v>0.38041392034041999</v>
      </c>
      <c r="F211" s="32">
        <v>0.27996495492185497</v>
      </c>
      <c r="G211" s="32">
        <v>0.11266695389918101</v>
      </c>
      <c r="H211" s="32">
        <v>0.170028571428571</v>
      </c>
      <c r="I211" s="32">
        <v>3.6454904542462099E-2</v>
      </c>
      <c r="J211" s="32">
        <v>0</v>
      </c>
      <c r="K211" s="32">
        <v>0.14301289831519601</v>
      </c>
      <c r="L211" s="32">
        <v>0.43829371540214901</v>
      </c>
      <c r="M211" s="32">
        <v>1.2961762799740802E-3</v>
      </c>
      <c r="N211" s="32">
        <v>0</v>
      </c>
      <c r="O211" s="32">
        <v>0.23711733477445401</v>
      </c>
      <c r="P211" s="32">
        <v>1.2742718446601901E-2</v>
      </c>
      <c r="Q211" s="32">
        <v>1</v>
      </c>
      <c r="R211" s="32">
        <v>0</v>
      </c>
      <c r="S211" s="32">
        <v>4.0208488458674599E-2</v>
      </c>
      <c r="T211" s="32">
        <v>9.9859599859599898E-2</v>
      </c>
      <c r="U211" s="32">
        <v>2.2246256239600699</v>
      </c>
      <c r="V211" s="32">
        <v>0.10794464208147501</v>
      </c>
      <c r="W211" s="32">
        <v>0.10769886969503101</v>
      </c>
      <c r="X211" s="32">
        <v>3.000300030003E-4</v>
      </c>
      <c r="Y211" s="32">
        <v>0.14025225225225199</v>
      </c>
      <c r="Z211" s="32">
        <v>0.293403776743213</v>
      </c>
      <c r="AA211" s="32">
        <v>0</v>
      </c>
      <c r="AB211" s="32">
        <v>0.14749262536873198</v>
      </c>
      <c r="AC211" s="32">
        <v>2.64020707506471E-2</v>
      </c>
      <c r="AD211" s="32"/>
      <c r="AE211" s="32">
        <v>5.3306780288995895E-2</v>
      </c>
      <c r="AF211" s="32">
        <v>0</v>
      </c>
      <c r="AG211" s="32">
        <v>6.2506511094905697E-4</v>
      </c>
      <c r="AH211" s="32">
        <v>9.9058331717197801E-2</v>
      </c>
      <c r="AI211" s="32">
        <v>8.6610715331316507E-2</v>
      </c>
      <c r="AJ211" s="32">
        <v>0.229908743008537</v>
      </c>
      <c r="AK211" s="32">
        <v>1.7869907076483203E-2</v>
      </c>
      <c r="AL211" s="32">
        <v>9.8604494614747309E-2</v>
      </c>
      <c r="AM211" s="32">
        <v>8.8495575221238904E-4</v>
      </c>
      <c r="AN211" s="32">
        <v>1.8857250612860601E-4</v>
      </c>
      <c r="AO211" s="32">
        <v>0.18730527977402101</v>
      </c>
      <c r="AP211" s="32"/>
      <c r="AQ211" s="32">
        <v>0.37394876442149499</v>
      </c>
      <c r="AR211" s="32">
        <v>0</v>
      </c>
      <c r="AS211" s="32">
        <v>5.7639530724911701E-2</v>
      </c>
      <c r="AT211" s="32">
        <v>1.9966961143431699E-2</v>
      </c>
      <c r="AU211" s="32">
        <v>2.41296104791451E-3</v>
      </c>
      <c r="AV211" s="32">
        <v>3.7359571740933399E-2</v>
      </c>
      <c r="AW211" s="32">
        <v>2.1962818849978399E-2</v>
      </c>
      <c r="AX211" s="32">
        <v>0.20354406130268199</v>
      </c>
      <c r="AY211" s="32">
        <v>1.6490765171504002E-3</v>
      </c>
      <c r="AZ211" s="32">
        <v>1.8030091200822902E-2</v>
      </c>
      <c r="BA211" s="32">
        <v>1.55642023346304E-4</v>
      </c>
      <c r="BB211" s="32">
        <v>0</v>
      </c>
      <c r="BC211" s="32">
        <v>8.3215995494227007E-2</v>
      </c>
      <c r="BD211" s="32">
        <v>0</v>
      </c>
      <c r="BE211" s="32"/>
      <c r="BF211" s="32">
        <v>3.8572445043628103E-3</v>
      </c>
      <c r="BG211" s="32">
        <v>4.92732200049273E-4</v>
      </c>
      <c r="BH211" s="32"/>
      <c r="BI211" s="32">
        <v>0.40433343364429697</v>
      </c>
      <c r="BJ211" s="32">
        <v>0.232059768005767</v>
      </c>
      <c r="BK211" s="32">
        <v>2.4127983215316E-2</v>
      </c>
      <c r="BL211" s="32">
        <v>0.126448087431694</v>
      </c>
      <c r="BM211" s="32">
        <v>8.7887862906580197E-2</v>
      </c>
      <c r="BN211" s="32"/>
      <c r="BO211" s="32">
        <v>0.16394203496467402</v>
      </c>
      <c r="BP211" s="32">
        <v>0.24915118833632899</v>
      </c>
      <c r="BQ211" s="32">
        <v>0.17158539495664601</v>
      </c>
      <c r="BR211" s="32">
        <v>0.10070062937893401</v>
      </c>
      <c r="BS211" s="32">
        <v>0</v>
      </c>
      <c r="BT211" s="32">
        <v>0.81102674351233495</v>
      </c>
      <c r="BU211" s="32">
        <v>2.06812652068127E-2</v>
      </c>
      <c r="BV211" s="32">
        <v>0.25651373968781499</v>
      </c>
      <c r="BW211" s="32">
        <v>0.66082317073170704</v>
      </c>
      <c r="BX211" s="32">
        <v>7.2315079635800694E-2</v>
      </c>
      <c r="BY211" s="32">
        <v>9.8765432098765413E-4</v>
      </c>
      <c r="BZ211" s="32">
        <v>1.8639972385226099E-2</v>
      </c>
      <c r="CA211" s="32">
        <v>0.11480804387568599</v>
      </c>
      <c r="CB211" s="32">
        <v>1.5171970427515299E-2</v>
      </c>
      <c r="CC211" s="32">
        <v>9.6191169335274093E-2</v>
      </c>
      <c r="CD211" s="32">
        <v>1.8527095877721202E-3</v>
      </c>
      <c r="CE211" s="32">
        <v>0.125030415553888</v>
      </c>
      <c r="CF211" s="32">
        <v>0.243493505161369</v>
      </c>
      <c r="CG211" s="32">
        <v>0.34360667767382103</v>
      </c>
      <c r="CH211" s="32">
        <v>0.13846563447202401</v>
      </c>
      <c r="CI211" s="32">
        <v>0.24710532434317603</v>
      </c>
      <c r="CJ211" s="32">
        <v>0</v>
      </c>
      <c r="CK211" s="32">
        <v>2.0931449502878102E-3</v>
      </c>
      <c r="CL211" s="32">
        <v>0</v>
      </c>
      <c r="CM211" s="32">
        <v>6.4457601222307108E-3</v>
      </c>
      <c r="CN211" s="32">
        <v>4.0027752575118702E-2</v>
      </c>
      <c r="CO211" s="32">
        <v>0.26496263705565998</v>
      </c>
      <c r="CT211" s="14"/>
    </row>
    <row r="212" spans="1:99" x14ac:dyDescent="0.2">
      <c r="A212" s="2" t="s">
        <v>140</v>
      </c>
      <c r="B212" s="2"/>
      <c r="C212" s="2"/>
      <c r="D212" s="32">
        <v>1.33892423366108</v>
      </c>
      <c r="E212" s="32">
        <v>3.2921547692446502</v>
      </c>
      <c r="F212" s="32">
        <v>2.5654975553231796</v>
      </c>
      <c r="G212" s="32">
        <v>1.5785709999999999</v>
      </c>
      <c r="H212" s="32">
        <v>1.5444571428571399</v>
      </c>
      <c r="I212" s="32">
        <v>0.87887796452534406</v>
      </c>
      <c r="J212" s="32">
        <v>0.65305500000000005</v>
      </c>
      <c r="K212" s="32">
        <v>1.35470941883768</v>
      </c>
      <c r="L212" s="32">
        <v>12.5227119268433</v>
      </c>
      <c r="M212" s="32">
        <v>0.66318708204208099</v>
      </c>
      <c r="N212" s="32">
        <v>2.6247191011236</v>
      </c>
      <c r="O212" s="32">
        <v>2.2654735035127302</v>
      </c>
      <c r="P212" s="32">
        <v>3.464156</v>
      </c>
      <c r="Q212" s="32">
        <v>1.1097090000000001</v>
      </c>
      <c r="R212" s="32">
        <v>1.48</v>
      </c>
      <c r="S212" s="32">
        <v>0.83236832274934602</v>
      </c>
      <c r="T212" s="32">
        <v>2.2013455013454997</v>
      </c>
      <c r="U212" s="32">
        <v>3.4609894203678198</v>
      </c>
      <c r="V212" s="32">
        <v>0.73174590837423104</v>
      </c>
      <c r="W212" s="32">
        <v>0.61507113748480702</v>
      </c>
      <c r="X212" s="32">
        <v>9.3309000000000003E-2</v>
      </c>
      <c r="Y212" s="32">
        <v>5.6618072637823795</v>
      </c>
      <c r="Z212" s="32">
        <v>3.43147875473286</v>
      </c>
      <c r="AA212" s="32">
        <v>0.24174999999999999</v>
      </c>
      <c r="AB212" s="32">
        <v>0.34218300000000001</v>
      </c>
      <c r="AC212" s="32">
        <v>2.3280006918021399</v>
      </c>
      <c r="AD212" s="32"/>
      <c r="AE212" s="32">
        <v>2.2755650240829897</v>
      </c>
      <c r="AF212" s="32">
        <v>1.7344155844155797</v>
      </c>
      <c r="AG212" s="32">
        <v>0.41491557285512903</v>
      </c>
      <c r="AH212" s="32">
        <v>1.17729739153174</v>
      </c>
      <c r="AI212" s="32">
        <v>2.14793420794987</v>
      </c>
      <c r="AJ212" s="32">
        <v>1.5332049999999999</v>
      </c>
      <c r="AK212" s="32">
        <v>2.5325232308792001</v>
      </c>
      <c r="AL212" s="32">
        <v>1.44311255499271</v>
      </c>
      <c r="AM212" s="32">
        <v>7.0796460176991106E-3</v>
      </c>
      <c r="AN212" s="32">
        <v>0.130740037950664</v>
      </c>
      <c r="AO212" s="32">
        <v>1.4837781023376801</v>
      </c>
      <c r="AP212" s="32"/>
      <c r="AQ212" s="32">
        <v>5.1909107379133097</v>
      </c>
      <c r="AR212" s="32">
        <v>1.3397462624483099</v>
      </c>
      <c r="AS212" s="32">
        <v>1.1887971832592099</v>
      </c>
      <c r="AT212" s="32">
        <v>0.60429425751134802</v>
      </c>
      <c r="AU212" s="32">
        <v>0.30291099999999999</v>
      </c>
      <c r="AV212" s="32">
        <v>0.56412106482360502</v>
      </c>
      <c r="AW212" s="32">
        <v>0.92219038126090203</v>
      </c>
      <c r="AX212" s="32">
        <v>1.9730000000000001</v>
      </c>
      <c r="AY212" s="32">
        <v>0.68586271692273704</v>
      </c>
      <c r="AZ212" s="32">
        <v>2.1387426021572398</v>
      </c>
      <c r="BA212" s="32">
        <v>0.16342412451361901</v>
      </c>
      <c r="BB212" s="32">
        <v>2.1165783792378101</v>
      </c>
      <c r="BC212" s="32">
        <v>1.4899501138179898</v>
      </c>
      <c r="BD212" s="32">
        <v>9.375E-2</v>
      </c>
      <c r="BE212" s="32"/>
      <c r="BF212" s="32">
        <v>0.52272227565335305</v>
      </c>
      <c r="BG212" s="32">
        <v>0.92420477137176904</v>
      </c>
      <c r="BH212" s="32"/>
      <c r="BI212" s="32">
        <v>2.3836292506771</v>
      </c>
      <c r="BJ212" s="32">
        <v>2.18157790405709</v>
      </c>
      <c r="BK212" s="32">
        <v>0.75049688617993904</v>
      </c>
      <c r="BL212" s="32">
        <v>2.2089617486338802</v>
      </c>
      <c r="BM212" s="32">
        <v>1.59975160422273</v>
      </c>
      <c r="BN212" s="32"/>
      <c r="BO212" s="32">
        <v>1.0931351191202399</v>
      </c>
      <c r="BP212" s="32">
        <v>1.827704</v>
      </c>
      <c r="BQ212" s="32">
        <v>1.61871888394278</v>
      </c>
      <c r="BR212" s="32">
        <v>1.28598573054386</v>
      </c>
      <c r="BS212" s="32">
        <v>4.3733267228557295</v>
      </c>
      <c r="BT212" s="32">
        <v>3.4307626627633896</v>
      </c>
      <c r="BU212" s="32">
        <v>0.65100000000000002</v>
      </c>
      <c r="BV212" s="32">
        <v>2.6413436999228401</v>
      </c>
      <c r="BW212" s="32">
        <v>5.8578163201237796</v>
      </c>
      <c r="BX212" s="32">
        <v>1.0836458629741199</v>
      </c>
      <c r="BY212" s="32">
        <v>1.3264197530864199</v>
      </c>
      <c r="BZ212" s="32">
        <v>6.2630830442983093E-2</v>
      </c>
      <c r="CA212" s="32">
        <v>5.25862752344496</v>
      </c>
      <c r="CB212" s="32">
        <v>0.73852049100474093</v>
      </c>
      <c r="CC212" s="32">
        <v>2.0300942712110199</v>
      </c>
      <c r="CD212" s="32">
        <v>1.2518670000000001</v>
      </c>
      <c r="CE212" s="32">
        <v>2.1691918893530002</v>
      </c>
      <c r="CF212" s="32">
        <v>2.7591082212624398</v>
      </c>
      <c r="CG212" s="32">
        <v>6.3050499393260493</v>
      </c>
      <c r="CH212" s="32">
        <v>7.3527932385075196</v>
      </c>
      <c r="CI212" s="32">
        <v>5.0892907074284697</v>
      </c>
      <c r="CJ212" s="32">
        <v>2.0266357845975698E-2</v>
      </c>
      <c r="CK212" s="32">
        <v>3.1985796948974201</v>
      </c>
      <c r="CL212" s="32" t="s">
        <v>2</v>
      </c>
      <c r="CM212" s="32">
        <v>0.52406799999999998</v>
      </c>
      <c r="CN212" s="32">
        <v>0.57867800373690104</v>
      </c>
      <c r="CO212" s="32">
        <v>1.45220720861716</v>
      </c>
      <c r="CT212" s="14"/>
    </row>
    <row r="213" spans="1:99" x14ac:dyDescent="0.2">
      <c r="A213" s="2" t="s">
        <v>141</v>
      </c>
      <c r="B213" s="2"/>
      <c r="C213" s="2"/>
      <c r="D213" s="32">
        <v>1.5</v>
      </c>
      <c r="E213" s="32">
        <v>2.2749063670412002</v>
      </c>
      <c r="F213" s="32">
        <v>1.2472975535748199</v>
      </c>
      <c r="G213" s="32">
        <v>2.1818181818181799</v>
      </c>
      <c r="H213" s="32">
        <v>1.5894039735099299</v>
      </c>
      <c r="I213" s="32">
        <v>0.73388807309512205</v>
      </c>
      <c r="J213" s="32">
        <v>2.25</v>
      </c>
      <c r="K213" s="32">
        <v>0.58086578693273305</v>
      </c>
      <c r="L213" s="32">
        <v>0.77115775220040594</v>
      </c>
      <c r="M213" s="32">
        <v>0.78571428571428603</v>
      </c>
      <c r="N213" s="32">
        <v>26.047073023536498</v>
      </c>
      <c r="O213" s="32">
        <v>1.1203870387038701</v>
      </c>
      <c r="P213" s="32">
        <v>1.1052631578947398</v>
      </c>
      <c r="Q213" s="32">
        <v>2.39999999999999E-2</v>
      </c>
      <c r="R213" s="32">
        <v>0</v>
      </c>
      <c r="S213" s="32">
        <v>0.85978578383641702</v>
      </c>
      <c r="T213" s="32">
        <v>0.74657325616813897</v>
      </c>
      <c r="U213" s="32">
        <v>2.3702928870292901</v>
      </c>
      <c r="V213" s="32">
        <v>0.48375000000000001</v>
      </c>
      <c r="W213" s="32">
        <v>2.1989528795811499</v>
      </c>
      <c r="X213" s="32">
        <v>0.5</v>
      </c>
      <c r="Y213" s="32">
        <v>0.69589349636005304</v>
      </c>
      <c r="Z213" s="32">
        <v>0.48888888888888904</v>
      </c>
      <c r="AA213" s="32">
        <v>1</v>
      </c>
      <c r="AB213" s="32">
        <v>3</v>
      </c>
      <c r="AC213" s="32">
        <v>1.33858944954128</v>
      </c>
      <c r="AD213" s="32"/>
      <c r="AE213" s="32">
        <v>1.17953321364452</v>
      </c>
      <c r="AF213" s="32">
        <v>1.59615384615385</v>
      </c>
      <c r="AG213" s="32">
        <v>0.63013698630136994</v>
      </c>
      <c r="AH213" s="32">
        <v>0.168072113986624</v>
      </c>
      <c r="AI213" s="32">
        <v>1.5195445920303601</v>
      </c>
      <c r="AJ213" s="32">
        <v>2.6199095022624399</v>
      </c>
      <c r="AK213" s="32">
        <v>0</v>
      </c>
      <c r="AL213" s="32">
        <v>0.94510076441973601</v>
      </c>
      <c r="AM213" s="32">
        <v>0</v>
      </c>
      <c r="AN213" s="32">
        <v>0</v>
      </c>
      <c r="AO213" s="32">
        <v>1.1797151323965198</v>
      </c>
      <c r="AP213" s="32"/>
      <c r="AQ213" s="32">
        <v>2.27599802487005</v>
      </c>
      <c r="AR213" s="32">
        <v>0</v>
      </c>
      <c r="AS213" s="32">
        <v>1.5467967967967999</v>
      </c>
      <c r="AT213" s="32">
        <v>5</v>
      </c>
      <c r="AU213" s="32">
        <v>1.1000000000000001</v>
      </c>
      <c r="AV213" s="32">
        <v>2.3341031562740597</v>
      </c>
      <c r="AW213" s="32">
        <v>1.14159811985899</v>
      </c>
      <c r="AX213" s="32">
        <v>1.7687041564792199</v>
      </c>
      <c r="AY213" s="32">
        <v>3.25619425173439</v>
      </c>
      <c r="AZ213" s="32">
        <v>0.49266516208452998</v>
      </c>
      <c r="BA213" s="32">
        <v>1.5</v>
      </c>
      <c r="BB213" s="32">
        <v>11.4819527395482</v>
      </c>
      <c r="BC213" s="32">
        <v>1.5790645879732701</v>
      </c>
      <c r="BD213" s="32">
        <v>0</v>
      </c>
      <c r="BE213" s="32"/>
      <c r="BF213" s="32">
        <v>7.1428571428571397E-2</v>
      </c>
      <c r="BG213" s="32">
        <v>1.02898550724638</v>
      </c>
      <c r="BH213" s="32"/>
      <c r="BI213" s="32">
        <v>0.85490830636461701</v>
      </c>
      <c r="BJ213" s="32">
        <v>2.8208366219415897</v>
      </c>
      <c r="BK213" s="32">
        <v>1.0833333333333299</v>
      </c>
      <c r="BL213" s="32">
        <v>0.684410646387833</v>
      </c>
      <c r="BM213" s="32">
        <v>0.37264742785445398</v>
      </c>
      <c r="BN213" s="32"/>
      <c r="BO213" s="32">
        <v>1.9531772575250799</v>
      </c>
      <c r="BP213" s="32">
        <v>2</v>
      </c>
      <c r="BQ213" s="32">
        <v>1.3861386138613898</v>
      </c>
      <c r="BR213" s="32">
        <v>0.45043478260869602</v>
      </c>
      <c r="BS213" s="32">
        <v>1.4732673267326699</v>
      </c>
      <c r="BT213" s="32">
        <v>1.4340770791075099</v>
      </c>
      <c r="BU213" s="32">
        <v>0.95710455764075109</v>
      </c>
      <c r="BV213" s="32">
        <v>1.5820006271558498</v>
      </c>
      <c r="BW213" s="32">
        <v>0.74345734068771296</v>
      </c>
      <c r="BX213" s="32">
        <v>0.967937772718649</v>
      </c>
      <c r="BY213" s="32">
        <v>1.5</v>
      </c>
      <c r="BZ213" s="32">
        <v>0</v>
      </c>
      <c r="CA213" s="32">
        <v>0.55555555555555602</v>
      </c>
      <c r="CB213" s="32">
        <v>1.8294573643410899</v>
      </c>
      <c r="CC213" s="32">
        <v>0.49709401709401702</v>
      </c>
      <c r="CD213" s="32">
        <v>1.16831683168317</v>
      </c>
      <c r="CE213" s="32">
        <v>0.57391941988837702</v>
      </c>
      <c r="CF213" s="32">
        <v>0.468929933447992</v>
      </c>
      <c r="CG213" s="32">
        <v>1.0313688212927801</v>
      </c>
      <c r="CH213" s="32">
        <v>0.128708551483421</v>
      </c>
      <c r="CI213" s="32">
        <v>0.17825139258900502</v>
      </c>
      <c r="CJ213" s="32">
        <v>2.75</v>
      </c>
      <c r="CK213" s="32">
        <v>0.76923076923076905</v>
      </c>
      <c r="CL213" s="32">
        <v>0</v>
      </c>
      <c r="CM213" s="32">
        <v>0.16146179401993399</v>
      </c>
      <c r="CN213" s="32">
        <v>1.2250470809792799</v>
      </c>
      <c r="CO213" s="32">
        <v>0.49659863945578198</v>
      </c>
      <c r="CT213" s="14"/>
    </row>
    <row r="214" spans="1:99" x14ac:dyDescent="0.2">
      <c r="A214" s="2" t="s">
        <v>142</v>
      </c>
      <c r="B214" s="2"/>
      <c r="C214" s="2"/>
      <c r="D214" s="32">
        <v>1.0454290521592799</v>
      </c>
      <c r="E214" s="32">
        <v>0.81357363302859109</v>
      </c>
      <c r="F214" s="32">
        <v>1.1606352889984799</v>
      </c>
      <c r="G214" s="32">
        <v>1.39393939393939</v>
      </c>
      <c r="H214" s="32">
        <v>1.575</v>
      </c>
      <c r="I214" s="32">
        <v>2.0124087591240896</v>
      </c>
      <c r="J214" s="32">
        <v>2</v>
      </c>
      <c r="K214" s="32">
        <v>0.69039089244486895</v>
      </c>
      <c r="L214" s="32">
        <v>0.16042077580539099</v>
      </c>
      <c r="M214" s="32">
        <v>1</v>
      </c>
      <c r="N214" s="32">
        <v>0</v>
      </c>
      <c r="O214" s="32">
        <v>0.34983384897444703</v>
      </c>
      <c r="P214" s="32">
        <v>3.2900900900900898</v>
      </c>
      <c r="Q214" s="32">
        <v>2.66666666666668E-2</v>
      </c>
      <c r="R214" s="32">
        <v>0</v>
      </c>
      <c r="S214" s="32">
        <v>1.03571428571429</v>
      </c>
      <c r="T214" s="32">
        <v>0.41220614135844996</v>
      </c>
      <c r="U214" s="32">
        <v>0.57720588235294101</v>
      </c>
      <c r="V214" s="32">
        <v>0.26832720067930899</v>
      </c>
      <c r="W214" s="32">
        <v>1.7801418439716299</v>
      </c>
      <c r="X214" s="32">
        <v>1.5</v>
      </c>
      <c r="Y214" s="32">
        <v>0.36916352076296405</v>
      </c>
      <c r="Z214" s="32">
        <v>1.74185262481939</v>
      </c>
      <c r="AA214" s="32">
        <v>8.7064676616915401E-2</v>
      </c>
      <c r="AB214" s="32">
        <v>2</v>
      </c>
      <c r="AC214" s="32">
        <v>0.31718426501035202</v>
      </c>
      <c r="AD214" s="32"/>
      <c r="AE214" s="32">
        <v>1.25668449197861</v>
      </c>
      <c r="AF214" s="32">
        <v>0.83333333333333304</v>
      </c>
      <c r="AG214" s="32">
        <v>2.75</v>
      </c>
      <c r="AH214" s="32">
        <v>1.2641446267157699</v>
      </c>
      <c r="AI214" s="32">
        <v>1.56528925619835</v>
      </c>
      <c r="AJ214" s="32">
        <v>0.53095663835494</v>
      </c>
      <c r="AK214" s="32">
        <v>0</v>
      </c>
      <c r="AL214" s="32">
        <v>0.86652685192120404</v>
      </c>
      <c r="AM214" s="32">
        <v>0</v>
      </c>
      <c r="AN214" s="32">
        <v>0.25</v>
      </c>
      <c r="AO214" s="32">
        <v>0.55022048015678704</v>
      </c>
      <c r="AP214" s="32"/>
      <c r="AQ214" s="32">
        <v>4.9842245734439103</v>
      </c>
      <c r="AR214" s="32">
        <v>0</v>
      </c>
      <c r="AS214" s="32">
        <v>1.48498819913277</v>
      </c>
      <c r="AT214" s="32">
        <v>2.07228915662651</v>
      </c>
      <c r="AU214" s="32">
        <v>3.1434782608695602</v>
      </c>
      <c r="AV214" s="32">
        <v>0.33544160831262698</v>
      </c>
      <c r="AW214" s="32">
        <v>0.57310504040015209</v>
      </c>
      <c r="AX214" s="32">
        <v>3.0618181818181895</v>
      </c>
      <c r="AY214" s="32">
        <v>4.1573333333333293</v>
      </c>
      <c r="AZ214" s="32">
        <v>0.49876014427412102</v>
      </c>
      <c r="BA214" s="32">
        <v>0.71739130434782605</v>
      </c>
      <c r="BB214" s="32">
        <v>0.52631578947368396</v>
      </c>
      <c r="BC214" s="32">
        <v>1.4972527472527499</v>
      </c>
      <c r="BD214" s="32">
        <v>0</v>
      </c>
      <c r="BE214" s="32"/>
      <c r="BF214" s="32">
        <v>0.66538461538461502</v>
      </c>
      <c r="BG214" s="32">
        <v>19.498945147679301</v>
      </c>
      <c r="BH214" s="32"/>
      <c r="BI214" s="32">
        <v>0.63116076970825596</v>
      </c>
      <c r="BJ214" s="32">
        <v>1.1153846153846199</v>
      </c>
      <c r="BK214" s="32">
        <v>0</v>
      </c>
      <c r="BL214" s="32">
        <v>0.97621951219512204</v>
      </c>
      <c r="BM214" s="32">
        <v>1.4972166291602498</v>
      </c>
      <c r="BN214" s="32"/>
      <c r="BO214" s="32">
        <v>0.53394803017602699</v>
      </c>
      <c r="BP214" s="32">
        <v>0.27710371819960899</v>
      </c>
      <c r="BQ214" s="32">
        <v>2.7115637319316699</v>
      </c>
      <c r="BR214" s="32">
        <v>2.3416398713826396</v>
      </c>
      <c r="BS214" s="32">
        <v>0.77254761049227405</v>
      </c>
      <c r="BT214" s="32">
        <v>0.63464368299348306</v>
      </c>
      <c r="BU214" s="32">
        <v>0.128571428571429</v>
      </c>
      <c r="BV214" s="32">
        <v>1.3923979877026298</v>
      </c>
      <c r="BW214" s="32">
        <v>1.456</v>
      </c>
      <c r="BX214" s="32">
        <v>0.57857974388824196</v>
      </c>
      <c r="BY214" s="32">
        <v>2.5</v>
      </c>
      <c r="BZ214" s="32">
        <v>2</v>
      </c>
      <c r="CA214" s="32">
        <v>0</v>
      </c>
      <c r="CB214" s="32">
        <v>1</v>
      </c>
      <c r="CC214" s="32">
        <v>1.7422222222222199</v>
      </c>
      <c r="CD214" s="32">
        <v>2.5</v>
      </c>
      <c r="CE214" s="32">
        <v>0.45496409877868699</v>
      </c>
      <c r="CF214" s="32">
        <v>0.796595614169606</v>
      </c>
      <c r="CG214" s="32">
        <v>4.5974576271186391</v>
      </c>
      <c r="CH214" s="32">
        <v>0.15642536971023202</v>
      </c>
      <c r="CI214" s="32">
        <v>1.2184684684684699</v>
      </c>
      <c r="CJ214" s="32">
        <v>0</v>
      </c>
      <c r="CK214" s="32">
        <v>0</v>
      </c>
      <c r="CL214" s="32">
        <v>0</v>
      </c>
      <c r="CM214" s="32">
        <v>0.89999999999999902</v>
      </c>
      <c r="CN214" s="32">
        <v>1.5170000000000001</v>
      </c>
      <c r="CO214" s="32">
        <v>1.5270270270270299</v>
      </c>
      <c r="CT214" s="14"/>
    </row>
    <row r="215" spans="1:99" x14ac:dyDescent="0.2">
      <c r="A215" s="2" t="s">
        <v>143</v>
      </c>
      <c r="B215" s="2"/>
      <c r="C215" s="2"/>
      <c r="D215" s="32">
        <v>0</v>
      </c>
      <c r="E215" s="32">
        <v>0.59658798784762801</v>
      </c>
      <c r="F215" s="32">
        <v>1.7711442786069698</v>
      </c>
      <c r="G215" s="32">
        <v>2.7037037037037002</v>
      </c>
      <c r="H215" s="32">
        <v>0.34211392821863701</v>
      </c>
      <c r="I215" s="32">
        <v>1.0926829268292699</v>
      </c>
      <c r="J215" s="32">
        <v>1.8082191780821901</v>
      </c>
      <c r="K215" s="32">
        <v>0.26829268292682901</v>
      </c>
      <c r="L215" s="32">
        <v>1.1029962546816499</v>
      </c>
      <c r="M215" s="32">
        <v>0.37463126843657801</v>
      </c>
      <c r="N215" s="32">
        <v>0.16666666666666699</v>
      </c>
      <c r="O215" s="32">
        <v>1.28028503562945</v>
      </c>
      <c r="P215" s="32">
        <v>1.0588235294117598</v>
      </c>
      <c r="Q215" s="32">
        <v>0</v>
      </c>
      <c r="R215" s="32">
        <v>0</v>
      </c>
      <c r="S215" s="32">
        <v>1.3846153846153799</v>
      </c>
      <c r="T215" s="32">
        <v>0.77795918367346895</v>
      </c>
      <c r="U215" s="32">
        <v>0.45283018867924502</v>
      </c>
      <c r="V215" s="32">
        <v>0.37980991049183405</v>
      </c>
      <c r="W215" s="32">
        <v>2.3043478260869601</v>
      </c>
      <c r="X215" s="32">
        <v>1</v>
      </c>
      <c r="Y215" s="32">
        <v>1.45420235157497</v>
      </c>
      <c r="Z215" s="32">
        <v>0.64123957091775896</v>
      </c>
      <c r="AA215" s="32">
        <v>0</v>
      </c>
      <c r="AB215" s="32">
        <v>0</v>
      </c>
      <c r="AC215" s="32">
        <v>0.51972708395134992</v>
      </c>
      <c r="AD215" s="32"/>
      <c r="AE215" s="32">
        <v>0.51224707135250303</v>
      </c>
      <c r="AF215" s="32">
        <v>0</v>
      </c>
      <c r="AG215" s="32">
        <v>1.1058823529411801</v>
      </c>
      <c r="AH215" s="32">
        <v>0.204005006257822</v>
      </c>
      <c r="AI215" s="32">
        <v>2.3966745843230401</v>
      </c>
      <c r="AJ215" s="32">
        <v>3.08119658119658</v>
      </c>
      <c r="AK215" s="32">
        <v>2.5</v>
      </c>
      <c r="AL215" s="32">
        <v>0.54257571573230201</v>
      </c>
      <c r="AM215" s="32">
        <v>0</v>
      </c>
      <c r="AN215" s="32">
        <v>1.25</v>
      </c>
      <c r="AO215" s="32">
        <v>0.222069523039612</v>
      </c>
      <c r="AP215" s="32"/>
      <c r="AQ215" s="32">
        <v>2.3751252835783898</v>
      </c>
      <c r="AR215" s="32">
        <v>0</v>
      </c>
      <c r="AS215" s="32">
        <v>1.2121487507933799</v>
      </c>
      <c r="AT215" s="32">
        <v>0.80487804878048808</v>
      </c>
      <c r="AU215" s="32">
        <v>1.7443609022556399</v>
      </c>
      <c r="AV215" s="32">
        <v>0.18858733472512199</v>
      </c>
      <c r="AW215" s="32">
        <v>1.5239884393063599</v>
      </c>
      <c r="AX215" s="32">
        <v>1.78</v>
      </c>
      <c r="AY215" s="32">
        <v>1</v>
      </c>
      <c r="AZ215" s="32">
        <v>1.4993096306524001</v>
      </c>
      <c r="BA215" s="32">
        <v>1.2</v>
      </c>
      <c r="BB215" s="32">
        <v>0.70526315789473992</v>
      </c>
      <c r="BC215" s="32">
        <v>4.1018935978358897</v>
      </c>
      <c r="BD215" s="32">
        <v>0</v>
      </c>
      <c r="BE215" s="32"/>
      <c r="BF215" s="32">
        <v>1.7265306122448998</v>
      </c>
      <c r="BG215" s="32">
        <v>0.74912891986062702</v>
      </c>
      <c r="BH215" s="32"/>
      <c r="BI215" s="32">
        <v>0.79916317991631802</v>
      </c>
      <c r="BJ215" s="32">
        <v>0.293577981651376</v>
      </c>
      <c r="BK215" s="32">
        <v>0.76666666666666705</v>
      </c>
      <c r="BL215" s="32">
        <v>1.1987577639751599</v>
      </c>
      <c r="BM215" s="32">
        <v>0.46244879380974102</v>
      </c>
      <c r="BN215" s="32"/>
      <c r="BO215" s="32">
        <v>0.12826086956521701</v>
      </c>
      <c r="BP215" s="32">
        <v>0.75</v>
      </c>
      <c r="BQ215" s="32">
        <v>1.5253456221198201</v>
      </c>
      <c r="BR215" s="32">
        <v>0.596242584047462</v>
      </c>
      <c r="BS215" s="32">
        <v>0</v>
      </c>
      <c r="BT215" s="32">
        <v>1.12962962962963</v>
      </c>
      <c r="BU215" s="32">
        <v>0.83333333333333304</v>
      </c>
      <c r="BV215" s="32">
        <v>1.7776523702031599</v>
      </c>
      <c r="BW215" s="32">
        <v>0.51572481572481599</v>
      </c>
      <c r="BX215" s="32">
        <v>0.49358249323825898</v>
      </c>
      <c r="BY215" s="32">
        <v>1.4996297210565299</v>
      </c>
      <c r="BZ215" s="32">
        <v>0</v>
      </c>
      <c r="CA215" s="32">
        <v>1.76470588235294</v>
      </c>
      <c r="CB215" s="32">
        <v>2.4485981308411202</v>
      </c>
      <c r="CC215" s="32">
        <v>1.47804665990436</v>
      </c>
      <c r="CD215" s="32">
        <v>0</v>
      </c>
      <c r="CE215" s="32">
        <v>0.50635536663997205</v>
      </c>
      <c r="CF215" s="32">
        <v>0.30248143452273102</v>
      </c>
      <c r="CG215" s="32">
        <v>0.61949339207048504</v>
      </c>
      <c r="CH215" s="32">
        <v>0.106499215070644</v>
      </c>
      <c r="CI215" s="32">
        <v>0.137758959624981</v>
      </c>
      <c r="CJ215" s="32">
        <v>0</v>
      </c>
      <c r="CK215" s="32">
        <v>0.33</v>
      </c>
      <c r="CL215" s="32">
        <v>0</v>
      </c>
      <c r="CM215" s="32">
        <v>1.7926330150068199</v>
      </c>
      <c r="CN215" s="32">
        <v>0</v>
      </c>
      <c r="CO215" s="32">
        <v>0.89655172413793105</v>
      </c>
      <c r="CT215" s="14"/>
      <c r="CU215" s="14"/>
    </row>
    <row r="216" spans="1:99" x14ac:dyDescent="0.2">
      <c r="A216" s="2" t="s">
        <v>144</v>
      </c>
      <c r="B216" s="2"/>
      <c r="C216" s="2"/>
      <c r="D216" s="32">
        <v>0</v>
      </c>
      <c r="E216" s="32">
        <v>0.57401593817918406</v>
      </c>
      <c r="F216" s="32">
        <v>0.88785046728971906</v>
      </c>
      <c r="G216" s="32">
        <v>1.8333333333333299</v>
      </c>
      <c r="H216" s="32">
        <v>0.50318239679941801</v>
      </c>
      <c r="I216" s="32">
        <v>2.0081473609635103</v>
      </c>
      <c r="J216" s="32">
        <v>0.96616541353383201</v>
      </c>
      <c r="K216" s="32">
        <v>0.190636862083509</v>
      </c>
      <c r="L216" s="32">
        <v>0.47051114023591101</v>
      </c>
      <c r="M216" s="32">
        <v>0</v>
      </c>
      <c r="N216" s="32">
        <v>2</v>
      </c>
      <c r="O216" s="32">
        <v>2.0496894409937898</v>
      </c>
      <c r="P216" s="32">
        <v>3</v>
      </c>
      <c r="Q216" s="32">
        <v>0</v>
      </c>
      <c r="R216" s="32">
        <v>1</v>
      </c>
      <c r="S216" s="32">
        <v>3.1988023952095799</v>
      </c>
      <c r="T216" s="32">
        <v>0.57463922403595902</v>
      </c>
      <c r="U216" s="32">
        <v>1.6113989637305699</v>
      </c>
      <c r="V216" s="32">
        <v>0.88020304568527907</v>
      </c>
      <c r="W216" s="32">
        <v>1.31578947368421</v>
      </c>
      <c r="X216" s="32">
        <v>2</v>
      </c>
      <c r="Y216" s="32">
        <v>0.26099933672341402</v>
      </c>
      <c r="Z216" s="32">
        <v>0.78314917127071804</v>
      </c>
      <c r="AA216" s="32">
        <v>1.5</v>
      </c>
      <c r="AB216" s="32">
        <v>0</v>
      </c>
      <c r="AC216" s="32">
        <v>3.94393741851369</v>
      </c>
      <c r="AD216" s="32"/>
      <c r="AE216" s="32">
        <v>0.6687612208258531</v>
      </c>
      <c r="AF216" s="32">
        <v>0</v>
      </c>
      <c r="AG216" s="32">
        <v>1.3181818181818201</v>
      </c>
      <c r="AH216" s="32">
        <v>3.2068965517241401</v>
      </c>
      <c r="AI216" s="32">
        <v>1.5844504021447698</v>
      </c>
      <c r="AJ216" s="32">
        <v>1.2333333333333301</v>
      </c>
      <c r="AK216" s="32">
        <v>0</v>
      </c>
      <c r="AL216" s="32">
        <v>0.84674744897959198</v>
      </c>
      <c r="AM216" s="32">
        <v>0</v>
      </c>
      <c r="AN216" s="32">
        <v>0.90625</v>
      </c>
      <c r="AO216" s="32">
        <v>0.989134013829437</v>
      </c>
      <c r="AP216" s="32"/>
      <c r="AQ216" s="32">
        <v>1.8681923384900001</v>
      </c>
      <c r="AR216" s="32">
        <v>0</v>
      </c>
      <c r="AS216" s="32">
        <v>4.0660362107985799</v>
      </c>
      <c r="AT216" s="32">
        <v>1.8965517241379299</v>
      </c>
      <c r="AU216" s="32">
        <v>0</v>
      </c>
      <c r="AV216" s="32">
        <v>0.61263736263736301</v>
      </c>
      <c r="AW216" s="32">
        <v>2.0278637770897801</v>
      </c>
      <c r="AX216" s="32">
        <v>1.43888888888889</v>
      </c>
      <c r="AY216" s="32">
        <v>6.2597701149425298</v>
      </c>
      <c r="AZ216" s="32">
        <v>0.66353331490185208</v>
      </c>
      <c r="BA216" s="32">
        <v>2</v>
      </c>
      <c r="BB216" s="32">
        <v>2</v>
      </c>
      <c r="BC216" s="32">
        <v>1.26377952755906</v>
      </c>
      <c r="BD216" s="32">
        <v>0</v>
      </c>
      <c r="BE216" s="32"/>
      <c r="BF216" s="32">
        <v>1.4861111111111101</v>
      </c>
      <c r="BG216" s="32">
        <v>1.3263888888888899</v>
      </c>
      <c r="BH216" s="32"/>
      <c r="BI216" s="32">
        <v>0.35459183673469402</v>
      </c>
      <c r="BJ216" s="32">
        <v>0.88648285137861504</v>
      </c>
      <c r="BK216" s="32">
        <v>0</v>
      </c>
      <c r="BL216" s="32">
        <v>0.84249437479909994</v>
      </c>
      <c r="BM216" s="32">
        <v>1.4152128401953898</v>
      </c>
      <c r="BN216" s="32"/>
      <c r="BO216" s="32">
        <v>0.63298157753532502</v>
      </c>
      <c r="BP216" s="32">
        <v>1.26829268292683</v>
      </c>
      <c r="BQ216" s="32">
        <v>0.14123376623376602</v>
      </c>
      <c r="BR216" s="32">
        <v>1.4568744662681501</v>
      </c>
      <c r="BS216" s="32">
        <v>0</v>
      </c>
      <c r="BT216" s="32">
        <v>0.676144866806345</v>
      </c>
      <c r="BU216" s="32">
        <v>4.9723756906077304E-2</v>
      </c>
      <c r="BV216" s="32">
        <v>1.47495872317006</v>
      </c>
      <c r="BW216" s="32">
        <v>1.47142857142857</v>
      </c>
      <c r="BX216" s="32">
        <v>0.37760150468168602</v>
      </c>
      <c r="BY216" s="32">
        <v>0</v>
      </c>
      <c r="BZ216" s="32">
        <v>2.0243902439024399</v>
      </c>
      <c r="CA216" s="32">
        <v>1.2625</v>
      </c>
      <c r="CB216" s="32">
        <v>0.83333333333333304</v>
      </c>
      <c r="CC216" s="32">
        <v>0.639298331100012</v>
      </c>
      <c r="CD216" s="32">
        <v>1.4117647058823499</v>
      </c>
      <c r="CE216" s="32">
        <v>0.38271963489264604</v>
      </c>
      <c r="CF216" s="32">
        <v>0.21480659480025399</v>
      </c>
      <c r="CG216" s="32">
        <v>1.2105028927458801</v>
      </c>
      <c r="CH216" s="32">
        <v>2.7648978189936502E-2</v>
      </c>
      <c r="CI216" s="32">
        <v>0.17953616491914001</v>
      </c>
      <c r="CJ216" s="32">
        <v>2</v>
      </c>
      <c r="CK216" s="32">
        <v>0</v>
      </c>
      <c r="CL216" s="32">
        <v>0</v>
      </c>
      <c r="CM216" s="32">
        <v>3.0496453900709199</v>
      </c>
      <c r="CN216" s="32">
        <v>0.70109890109890094</v>
      </c>
      <c r="CO216" s="32">
        <v>0.74969600598634401</v>
      </c>
      <c r="CT216" s="14"/>
      <c r="CU216" s="14"/>
    </row>
    <row r="217" spans="1:99" x14ac:dyDescent="0.2">
      <c r="A217" s="2" t="s">
        <v>145</v>
      </c>
      <c r="B217" s="2"/>
      <c r="C217" s="2"/>
      <c r="D217" s="32">
        <v>0.99784946236559191</v>
      </c>
      <c r="E217" s="32">
        <v>1.68542263164447</v>
      </c>
      <c r="F217" s="32">
        <v>0.59794447001073803</v>
      </c>
      <c r="G217" s="32">
        <v>2.2241965973535001</v>
      </c>
      <c r="H217" s="32">
        <v>1.6764227642276399</v>
      </c>
      <c r="I217" s="32">
        <v>1.9236246858419399</v>
      </c>
      <c r="J217" s="32">
        <v>1</v>
      </c>
      <c r="K217" s="32">
        <v>0.80413399857448298</v>
      </c>
      <c r="L217" s="32">
        <v>0.71947223944036109</v>
      </c>
      <c r="M217" s="32">
        <v>1</v>
      </c>
      <c r="N217" s="32">
        <v>0</v>
      </c>
      <c r="O217" s="32">
        <v>1.3329775880469599</v>
      </c>
      <c r="P217" s="32">
        <v>0.99669966996699699</v>
      </c>
      <c r="Q217" s="32">
        <v>0</v>
      </c>
      <c r="R217" s="32">
        <v>1</v>
      </c>
      <c r="S217" s="32">
        <v>1.5319148936170199</v>
      </c>
      <c r="T217" s="32">
        <v>1.27855470480289</v>
      </c>
      <c r="U217" s="32">
        <v>1.5091743119266101</v>
      </c>
      <c r="V217" s="32">
        <v>0.64114462490332602</v>
      </c>
      <c r="W217" s="32">
        <v>0.42553191489361702</v>
      </c>
      <c r="X217" s="32">
        <v>1.3125</v>
      </c>
      <c r="Y217" s="32">
        <v>0.263549415515409</v>
      </c>
      <c r="Z217" s="32">
        <v>0.42437112054883896</v>
      </c>
      <c r="AA217" s="32">
        <v>1.3125</v>
      </c>
      <c r="AB217" s="32">
        <v>0</v>
      </c>
      <c r="AC217" s="32">
        <v>1.39191290824261</v>
      </c>
      <c r="AD217" s="32"/>
      <c r="AE217" s="32">
        <v>0.68154506437768203</v>
      </c>
      <c r="AF217" s="32">
        <v>4</v>
      </c>
      <c r="AG217" s="32">
        <v>1.5496183206106899</v>
      </c>
      <c r="AH217" s="32">
        <v>0.14742639271340799</v>
      </c>
      <c r="AI217" s="32">
        <v>17.756777354382098</v>
      </c>
      <c r="AJ217" s="32">
        <v>9.7971014492753597E-2</v>
      </c>
      <c r="AK217" s="32">
        <v>0</v>
      </c>
      <c r="AL217" s="32">
        <v>0.51543188565904807</v>
      </c>
      <c r="AM217" s="32">
        <v>2</v>
      </c>
      <c r="AN217" s="32">
        <v>1.1904761904761898</v>
      </c>
      <c r="AO217" s="32">
        <v>1.12984269912734</v>
      </c>
      <c r="AP217" s="32"/>
      <c r="AQ217" s="32">
        <v>2.3339514137521498</v>
      </c>
      <c r="AR217" s="32">
        <v>5</v>
      </c>
      <c r="AS217" s="32">
        <v>0.78273341608054003</v>
      </c>
      <c r="AT217" s="32">
        <v>2.44303797468354</v>
      </c>
      <c r="AU217" s="32">
        <v>0.67857142857142805</v>
      </c>
      <c r="AV217" s="32">
        <v>0.81544502617800996</v>
      </c>
      <c r="AW217" s="32">
        <v>0.56917264096105502</v>
      </c>
      <c r="AX217" s="32">
        <v>3.10869565217391</v>
      </c>
      <c r="AY217" s="32">
        <v>6.9555555555555593</v>
      </c>
      <c r="AZ217" s="32">
        <v>0.94671332707987599</v>
      </c>
      <c r="BA217" s="32">
        <v>2</v>
      </c>
      <c r="BB217" s="32">
        <v>0.80000000000000104</v>
      </c>
      <c r="BC217" s="32">
        <v>1.4634146341463401</v>
      </c>
      <c r="BD217" s="32">
        <v>0</v>
      </c>
      <c r="BE217" s="32"/>
      <c r="BF217" s="32">
        <v>2.0352075669994698</v>
      </c>
      <c r="BG217" s="32">
        <v>1</v>
      </c>
      <c r="BH217" s="32"/>
      <c r="BI217" s="32">
        <v>0.43942133815551498</v>
      </c>
      <c r="BJ217" s="32">
        <v>1.2725552050473199</v>
      </c>
      <c r="BK217" s="32">
        <v>0.6037527593818981</v>
      </c>
      <c r="BL217" s="32">
        <v>0.26940801134349501</v>
      </c>
      <c r="BM217" s="32">
        <v>1.30952380952381</v>
      </c>
      <c r="BN217" s="32"/>
      <c r="BO217" s="32">
        <v>1.7049608355091401</v>
      </c>
      <c r="BP217" s="32">
        <v>1.8732394366197198</v>
      </c>
      <c r="BQ217" s="32">
        <v>1.33175355450237</v>
      </c>
      <c r="BR217" s="32">
        <v>1.4815502724120899</v>
      </c>
      <c r="BS217" s="32">
        <v>0.272762050497322</v>
      </c>
      <c r="BT217" s="32">
        <v>1.4257907542579098</v>
      </c>
      <c r="BU217" s="32">
        <v>0</v>
      </c>
      <c r="BV217" s="32">
        <v>1.10493477027794</v>
      </c>
      <c r="BW217" s="32">
        <v>0.445945945945946</v>
      </c>
      <c r="BX217" s="32">
        <v>0.601459431800485</v>
      </c>
      <c r="BY217" s="32">
        <v>3.5</v>
      </c>
      <c r="BZ217" s="32">
        <v>2</v>
      </c>
      <c r="CA217" s="32">
        <v>1.48</v>
      </c>
      <c r="CB217" s="32">
        <v>0.66666666666666696</v>
      </c>
      <c r="CC217" s="32">
        <v>2.00027402891005</v>
      </c>
      <c r="CD217" s="32">
        <v>0.38541666666666702</v>
      </c>
      <c r="CE217" s="32">
        <v>0.740779217659705</v>
      </c>
      <c r="CF217" s="32">
        <v>0.71684317518607199</v>
      </c>
      <c r="CG217" s="32">
        <v>0.95756457564575603</v>
      </c>
      <c r="CH217" s="32">
        <v>0.108246946741092</v>
      </c>
      <c r="CI217" s="32">
        <v>1.30994897959184</v>
      </c>
      <c r="CJ217" s="32">
        <v>1</v>
      </c>
      <c r="CK217" s="32">
        <v>2.5333333333333297</v>
      </c>
      <c r="CL217" s="32">
        <v>0</v>
      </c>
      <c r="CM217" s="32">
        <v>2.5375722543352599</v>
      </c>
      <c r="CN217" s="32">
        <v>0.64707453913972801</v>
      </c>
      <c r="CO217" s="32">
        <v>0.61371841155234708</v>
      </c>
      <c r="CT217" s="14"/>
      <c r="CU217" s="14"/>
    </row>
    <row r="218" spans="1:99" x14ac:dyDescent="0.2">
      <c r="A218" s="2" t="s">
        <v>146</v>
      </c>
      <c r="B218" s="2"/>
      <c r="C218" s="2"/>
      <c r="D218" s="32">
        <v>0.5</v>
      </c>
      <c r="E218" s="32">
        <v>0.12441059122234301</v>
      </c>
      <c r="F218" s="32">
        <v>1.3375888582620001</v>
      </c>
      <c r="G218" s="32">
        <v>0.936066712995134</v>
      </c>
      <c r="H218" s="32">
        <v>1.2352326189231599</v>
      </c>
      <c r="I218" s="32">
        <v>1.4006734006733998</v>
      </c>
      <c r="J218" s="32">
        <v>0</v>
      </c>
      <c r="K218" s="32">
        <v>0.967741935483872</v>
      </c>
      <c r="L218" s="32">
        <v>1.4907130017974799</v>
      </c>
      <c r="M218" s="32">
        <v>0</v>
      </c>
      <c r="N218" s="32">
        <v>1</v>
      </c>
      <c r="O218" s="32">
        <v>1.3839474435875501</v>
      </c>
      <c r="P218" s="32">
        <v>4.3553864168618306</v>
      </c>
      <c r="Q218" s="32">
        <v>0</v>
      </c>
      <c r="R218" s="32">
        <v>1</v>
      </c>
      <c r="S218" s="32">
        <v>2.2335976928622903</v>
      </c>
      <c r="T218" s="32">
        <v>0.42646632724864403</v>
      </c>
      <c r="U218" s="32">
        <v>3.0085127691537301</v>
      </c>
      <c r="V218" s="32">
        <v>1.02102322846222</v>
      </c>
      <c r="W218" s="32">
        <v>2.0034310667498398</v>
      </c>
      <c r="X218" s="32">
        <v>18</v>
      </c>
      <c r="Y218" s="32">
        <v>9.2941176470588208E-2</v>
      </c>
      <c r="Z218" s="32">
        <v>0.753185028714766</v>
      </c>
      <c r="AA218" s="32">
        <v>0.60493827160493796</v>
      </c>
      <c r="AB218" s="32">
        <v>0</v>
      </c>
      <c r="AC218" s="32">
        <v>2.25435540069686</v>
      </c>
      <c r="AD218" s="32"/>
      <c r="AE218" s="32">
        <v>0.95407893344619599</v>
      </c>
      <c r="AF218" s="32">
        <v>0.85314685314685301</v>
      </c>
      <c r="AG218" s="32">
        <v>1.48202959830867</v>
      </c>
      <c r="AH218" s="32">
        <v>0.13954193841953602</v>
      </c>
      <c r="AI218" s="32">
        <v>1.41463414634146</v>
      </c>
      <c r="AJ218" s="32">
        <v>1.47647058823529</v>
      </c>
      <c r="AK218" s="32">
        <v>0.24982130092923499</v>
      </c>
      <c r="AL218" s="32">
        <v>0.31279673797687502</v>
      </c>
      <c r="AM218" s="32">
        <v>0</v>
      </c>
      <c r="AN218" s="32">
        <v>1.4444444444444398</v>
      </c>
      <c r="AO218" s="32">
        <v>0.38825742088478205</v>
      </c>
      <c r="AP218" s="32"/>
      <c r="AQ218" s="32">
        <v>2.5789022281700897</v>
      </c>
      <c r="AR218" s="32">
        <v>1.6666666666666701</v>
      </c>
      <c r="AS218" s="32">
        <v>0.919299111549852</v>
      </c>
      <c r="AT218" s="32">
        <v>0.72964923891462607</v>
      </c>
      <c r="AU218" s="32">
        <v>1.4255319148936199</v>
      </c>
      <c r="AV218" s="32">
        <v>4.898138006571739</v>
      </c>
      <c r="AW218" s="32">
        <v>0.83260066819060996</v>
      </c>
      <c r="AX218" s="32">
        <v>0.99424920127795402</v>
      </c>
      <c r="AY218" s="32">
        <v>8.8048780487804912</v>
      </c>
      <c r="AZ218" s="32">
        <v>0.72088186356073203</v>
      </c>
      <c r="BA218" s="32">
        <v>2.3333333333333299</v>
      </c>
      <c r="BB218" s="32">
        <v>0</v>
      </c>
      <c r="BC218" s="32">
        <v>0.101138353765324</v>
      </c>
      <c r="BD218" s="32">
        <v>0</v>
      </c>
      <c r="BE218" s="32"/>
      <c r="BF218" s="32">
        <v>0.77099236641221403</v>
      </c>
      <c r="BG218" s="32">
        <v>1.5757575757575799</v>
      </c>
      <c r="BH218" s="32"/>
      <c r="BI218" s="32">
        <v>1.2016756433273501</v>
      </c>
      <c r="BJ218" s="32">
        <v>1.4327731092436999</v>
      </c>
      <c r="BK218" s="32">
        <v>0.67272727272727295</v>
      </c>
      <c r="BL218" s="32">
        <v>2.3517486061834796</v>
      </c>
      <c r="BM218" s="32">
        <v>0.9375</v>
      </c>
      <c r="BN218" s="32"/>
      <c r="BO218" s="32">
        <v>0.72306275490067096</v>
      </c>
      <c r="BP218" s="32">
        <v>5</v>
      </c>
      <c r="BQ218" s="32">
        <v>1.6821192052980098</v>
      </c>
      <c r="BR218" s="32">
        <v>2.7744413407821198</v>
      </c>
      <c r="BS218" s="32">
        <v>0.27015443227430402</v>
      </c>
      <c r="BT218" s="32">
        <v>1.1677282377919298</v>
      </c>
      <c r="BU218" s="32">
        <v>0.49352331606217598</v>
      </c>
      <c r="BV218" s="32">
        <v>2.2307234295921399</v>
      </c>
      <c r="BW218" s="32">
        <v>1.5832305795314399</v>
      </c>
      <c r="BX218" s="32">
        <v>1.1046321970314801</v>
      </c>
      <c r="BY218" s="32">
        <v>1.4576271186440699</v>
      </c>
      <c r="BZ218" s="32">
        <v>3</v>
      </c>
      <c r="CA218" s="32">
        <v>0.48780487804878098</v>
      </c>
      <c r="CB218" s="32">
        <v>0.121546391752577</v>
      </c>
      <c r="CC218" s="32">
        <v>0.44321936227429903</v>
      </c>
      <c r="CD218" s="32">
        <v>2.0210526315789501</v>
      </c>
      <c r="CE218" s="32">
        <v>0.47958500490088396</v>
      </c>
      <c r="CF218" s="32">
        <v>1.19650571791614</v>
      </c>
      <c r="CG218" s="32">
        <v>1.22320117474302</v>
      </c>
      <c r="CH218" s="32">
        <v>2.2194602272727303E-2</v>
      </c>
      <c r="CI218" s="32">
        <v>8.4737524303305195E-2</v>
      </c>
      <c r="CJ218" s="32">
        <v>1</v>
      </c>
      <c r="CK218" s="32">
        <v>7.4998681782230694</v>
      </c>
      <c r="CL218" s="32">
        <v>0</v>
      </c>
      <c r="CM218" s="32">
        <v>3.83754208754209</v>
      </c>
      <c r="CN218" s="32">
        <v>0.800217155266015</v>
      </c>
      <c r="CO218" s="32">
        <v>2.0714285714285698</v>
      </c>
      <c r="CT218" s="14"/>
      <c r="CU218" s="14"/>
    </row>
    <row r="219" spans="1:99" x14ac:dyDescent="0.2">
      <c r="A219" s="2" t="s">
        <v>147</v>
      </c>
      <c r="B219" s="2"/>
      <c r="C219" s="2"/>
      <c r="D219" s="32">
        <v>1</v>
      </c>
      <c r="E219" s="32">
        <v>1.5201343784994399</v>
      </c>
      <c r="F219" s="32">
        <v>0.85366974393249506</v>
      </c>
      <c r="G219" s="32">
        <v>3.00592885375494</v>
      </c>
      <c r="H219" s="32">
        <v>1.3091911764705899</v>
      </c>
      <c r="I219" s="32">
        <v>0.93874677305796606</v>
      </c>
      <c r="J219" s="32">
        <v>2.9196891191709899</v>
      </c>
      <c r="K219" s="32">
        <v>0.99999999999999811</v>
      </c>
      <c r="L219" s="32">
        <v>0.30454854039375395</v>
      </c>
      <c r="M219" s="32">
        <v>1.6171617161716199</v>
      </c>
      <c r="N219" s="32">
        <v>0</v>
      </c>
      <c r="O219" s="32">
        <v>1.1780444619319299</v>
      </c>
      <c r="P219" s="32">
        <v>4.8777089783281697</v>
      </c>
      <c r="Q219" s="32">
        <v>0</v>
      </c>
      <c r="R219" s="32">
        <v>0</v>
      </c>
      <c r="S219" s="32">
        <v>3.48312611012433</v>
      </c>
      <c r="T219" s="32">
        <v>0.31695102777615997</v>
      </c>
      <c r="U219" s="32">
        <v>1.5595667870036101</v>
      </c>
      <c r="V219" s="32">
        <v>0.97509945484013494</v>
      </c>
      <c r="W219" s="32">
        <v>2.2672413793103399</v>
      </c>
      <c r="X219" s="32">
        <v>1.59230769230769</v>
      </c>
      <c r="Y219" s="32">
        <v>0.34187680859859398</v>
      </c>
      <c r="Z219" s="32">
        <v>1.1593279258400899</v>
      </c>
      <c r="AA219" s="32">
        <v>0.66071428571428603</v>
      </c>
      <c r="AB219" s="32">
        <v>2.4666666666666699</v>
      </c>
      <c r="AC219" s="32">
        <v>2.7407749077490799</v>
      </c>
      <c r="AD219" s="32"/>
      <c r="AE219" s="32">
        <v>1.5074594180285199</v>
      </c>
      <c r="AF219" s="32">
        <v>11</v>
      </c>
      <c r="AG219" s="32">
        <v>1.5953307392996099</v>
      </c>
      <c r="AH219" s="32">
        <v>0.45936183022275701</v>
      </c>
      <c r="AI219" s="32">
        <v>1.9159698707760298</v>
      </c>
      <c r="AJ219" s="32">
        <v>0.98217562254259405</v>
      </c>
      <c r="AK219" s="32">
        <v>0</v>
      </c>
      <c r="AL219" s="32">
        <v>1.0396594155752299</v>
      </c>
      <c r="AM219" s="32">
        <v>1</v>
      </c>
      <c r="AN219" s="32">
        <v>1.1000000000000001</v>
      </c>
      <c r="AO219" s="32">
        <v>0.39604683766759502</v>
      </c>
      <c r="AP219" s="32"/>
      <c r="AQ219" s="32">
        <v>7.8261117283734603</v>
      </c>
      <c r="AR219" s="32">
        <v>0</v>
      </c>
      <c r="AS219" s="32">
        <v>0.98139563759778103</v>
      </c>
      <c r="AT219" s="32">
        <v>3.9403508771929801</v>
      </c>
      <c r="AU219" s="32">
        <v>1.6122448979591799</v>
      </c>
      <c r="AV219" s="32">
        <v>0.112426035502958</v>
      </c>
      <c r="AW219" s="32">
        <v>1.1537708129285</v>
      </c>
      <c r="AX219" s="32">
        <v>0.79142581888246699</v>
      </c>
      <c r="AY219" s="32">
        <v>4.8935483870967698</v>
      </c>
      <c r="AZ219" s="32">
        <v>0.34300972421488901</v>
      </c>
      <c r="BA219" s="32">
        <v>1.1207547169811301</v>
      </c>
      <c r="BB219" s="32">
        <v>0.92307692307692302</v>
      </c>
      <c r="BC219" s="32">
        <v>1.5482189400521298</v>
      </c>
      <c r="BD219" s="32">
        <v>1</v>
      </c>
      <c r="BE219" s="32"/>
      <c r="BF219" s="32">
        <v>1.6055045871559599</v>
      </c>
      <c r="BG219" s="32">
        <v>1</v>
      </c>
      <c r="BH219" s="32"/>
      <c r="BI219" s="32">
        <v>0.35879828326180302</v>
      </c>
      <c r="BJ219" s="32">
        <v>0.392697881828317</v>
      </c>
      <c r="BK219" s="32">
        <v>1.0531250000000001</v>
      </c>
      <c r="BL219" s="32">
        <v>1.02095808383234</v>
      </c>
      <c r="BM219" s="32">
        <v>23.365858334132099</v>
      </c>
      <c r="BN219" s="32"/>
      <c r="BO219" s="32">
        <v>0.97433088120206601</v>
      </c>
      <c r="BP219" s="32">
        <v>3.5066666666666699</v>
      </c>
      <c r="BQ219" s="32">
        <v>0.77185017026106695</v>
      </c>
      <c r="BR219" s="32">
        <v>2.3616768143327</v>
      </c>
      <c r="BS219" s="32">
        <v>2.0098445317122997</v>
      </c>
      <c r="BT219" s="32">
        <v>0.53252979657675403</v>
      </c>
      <c r="BU219" s="32">
        <v>0.16666666666666699</v>
      </c>
      <c r="BV219" s="32">
        <v>3.1764131266995799</v>
      </c>
      <c r="BW219" s="32">
        <v>2.1742738589211599</v>
      </c>
      <c r="BX219" s="32">
        <v>1.46545487843963</v>
      </c>
      <c r="BY219" s="32">
        <v>1.5110410094637199</v>
      </c>
      <c r="BZ219" s="32">
        <v>1.1900826446280999</v>
      </c>
      <c r="CA219" s="32">
        <v>3.4365093824011699</v>
      </c>
      <c r="CB219" s="32">
        <v>1.1278195488721798</v>
      </c>
      <c r="CC219" s="32">
        <v>0.57250430292598997</v>
      </c>
      <c r="CD219" s="32">
        <v>0.24374999999999999</v>
      </c>
      <c r="CE219" s="32">
        <v>1.44286655844552</v>
      </c>
      <c r="CF219" s="32">
        <v>1.32641486953414</v>
      </c>
      <c r="CG219" s="32">
        <v>1.67067833698031</v>
      </c>
      <c r="CH219" s="32">
        <v>0.14079897222562099</v>
      </c>
      <c r="CI219" s="32">
        <v>0.288029386343993</v>
      </c>
      <c r="CJ219" s="32">
        <v>4</v>
      </c>
      <c r="CK219" s="32">
        <v>1.00954653937947</v>
      </c>
      <c r="CL219" s="32">
        <v>0</v>
      </c>
      <c r="CM219" s="32">
        <v>2.1124641833810802</v>
      </c>
      <c r="CN219" s="32">
        <v>0.79114844128573703</v>
      </c>
      <c r="CO219" s="32">
        <v>0.87878787878787901</v>
      </c>
      <c r="CT219" s="14"/>
      <c r="CU219" s="14"/>
    </row>
    <row r="220" spans="1:99" x14ac:dyDescent="0.2">
      <c r="A220" s="2" t="s">
        <v>148</v>
      </c>
      <c r="B220" s="2"/>
      <c r="C220" s="2"/>
      <c r="D220" s="32">
        <v>1.6666666666666701</v>
      </c>
      <c r="E220" s="32">
        <v>2.0613004451579897</v>
      </c>
      <c r="F220" s="32">
        <v>0.74919224555735109</v>
      </c>
      <c r="G220" s="32">
        <v>1.48939641109299</v>
      </c>
      <c r="H220" s="32">
        <v>0.53497730970117297</v>
      </c>
      <c r="I220" s="32">
        <v>2.0190258751902599</v>
      </c>
      <c r="J220" s="32">
        <v>1</v>
      </c>
      <c r="K220" s="32">
        <v>0.56813819577735103</v>
      </c>
      <c r="L220" s="32">
        <v>0.67841501564129303</v>
      </c>
      <c r="M220" s="32">
        <v>1.6164817749603799</v>
      </c>
      <c r="N220" s="32">
        <v>4</v>
      </c>
      <c r="O220" s="32">
        <v>0.110077247191011</v>
      </c>
      <c r="P220" s="32">
        <v>2.6769230769230798</v>
      </c>
      <c r="Q220" s="32">
        <v>0</v>
      </c>
      <c r="R220" s="32">
        <v>0</v>
      </c>
      <c r="S220" s="32">
        <v>1.4535315985130099</v>
      </c>
      <c r="T220" s="32">
        <v>0.32572719982503501</v>
      </c>
      <c r="U220" s="32">
        <v>2.7035175879396998</v>
      </c>
      <c r="V220" s="32">
        <v>0.85399105768525996</v>
      </c>
      <c r="W220" s="32">
        <v>1.49609375</v>
      </c>
      <c r="X220" s="32">
        <v>2.125</v>
      </c>
      <c r="Y220" s="32">
        <v>0.15995286050996399</v>
      </c>
      <c r="Z220" s="32">
        <v>0.82271528998242405</v>
      </c>
      <c r="AA220" s="32">
        <v>1.23529411764706</v>
      </c>
      <c r="AB220" s="32">
        <v>0</v>
      </c>
      <c r="AC220" s="32">
        <v>1.8875278396436499</v>
      </c>
      <c r="AD220" s="32"/>
      <c r="AE220" s="32">
        <v>1.4444064317481999</v>
      </c>
      <c r="AF220" s="32">
        <v>1.5333333333333299</v>
      </c>
      <c r="AG220" s="32">
        <v>1.30534351145038</v>
      </c>
      <c r="AH220" s="32">
        <v>0.70418395573997206</v>
      </c>
      <c r="AI220" s="32">
        <v>4.7879616963064304</v>
      </c>
      <c r="AJ220" s="32">
        <v>2.3875000000000002</v>
      </c>
      <c r="AK220" s="32">
        <v>0</v>
      </c>
      <c r="AL220" s="32">
        <v>0.85598305683021492</v>
      </c>
      <c r="AM220" s="32">
        <v>0</v>
      </c>
      <c r="AN220" s="32">
        <v>0</v>
      </c>
      <c r="AO220" s="32">
        <v>0.84992283950617298</v>
      </c>
      <c r="AP220" s="32"/>
      <c r="AQ220" s="32">
        <v>10.636767070012798</v>
      </c>
      <c r="AR220" s="32">
        <v>5.5</v>
      </c>
      <c r="AS220" s="32">
        <v>1.0797547874116098</v>
      </c>
      <c r="AT220" s="32">
        <v>1.8932806324110698</v>
      </c>
      <c r="AU220" s="32">
        <v>7.7340425531914798</v>
      </c>
      <c r="AV220" s="32">
        <v>2.2290748898678396</v>
      </c>
      <c r="AW220" s="32">
        <v>0.745743655637648</v>
      </c>
      <c r="AX220" s="32">
        <v>1.9375</v>
      </c>
      <c r="AY220" s="32">
        <v>24.053571428571399</v>
      </c>
      <c r="AZ220" s="32">
        <v>0.565438112062017</v>
      </c>
      <c r="BA220" s="32">
        <v>1.31578947368421</v>
      </c>
      <c r="BB220" s="32">
        <v>0.16666666666666699</v>
      </c>
      <c r="BC220" s="32">
        <v>2.3069852941176499</v>
      </c>
      <c r="BD220" s="32">
        <v>1</v>
      </c>
      <c r="BE220" s="32"/>
      <c r="BF220" s="32">
        <v>0.97076023391812905</v>
      </c>
      <c r="BG220" s="32">
        <v>4.22544283413849</v>
      </c>
      <c r="BH220" s="32"/>
      <c r="BI220" s="32">
        <v>0.76233262861169804</v>
      </c>
      <c r="BJ220" s="32">
        <v>4.3727272727272695</v>
      </c>
      <c r="BK220" s="32">
        <v>1.6072727272727301</v>
      </c>
      <c r="BL220" s="32">
        <v>2.6557059961315299</v>
      </c>
      <c r="BM220" s="32">
        <v>2.38053097345133</v>
      </c>
      <c r="BN220" s="32"/>
      <c r="BO220" s="32">
        <v>0.59672870840383496</v>
      </c>
      <c r="BP220" s="32">
        <v>0.64061001342796908</v>
      </c>
      <c r="BQ220" s="32">
        <v>0.83779069767441905</v>
      </c>
      <c r="BR220" s="32">
        <v>1.8304796599878599</v>
      </c>
      <c r="BS220" s="32">
        <v>2.6897993311036799</v>
      </c>
      <c r="BT220" s="32">
        <v>1.1556991774383101</v>
      </c>
      <c r="BU220" s="32">
        <v>0.22727272727272702</v>
      </c>
      <c r="BV220" s="32">
        <v>0.94120689655172507</v>
      </c>
      <c r="BW220" s="32">
        <v>1.78995815899582</v>
      </c>
      <c r="BX220" s="32">
        <v>0.94997961125458796</v>
      </c>
      <c r="BY220" s="32">
        <v>2.9285714285714297</v>
      </c>
      <c r="BZ220" s="32">
        <v>1.5</v>
      </c>
      <c r="CA220" s="32">
        <v>0.26982977182180401</v>
      </c>
      <c r="CB220" s="32">
        <v>0.98507462686567204</v>
      </c>
      <c r="CC220" s="32">
        <v>0.69471290505969296</v>
      </c>
      <c r="CD220" s="32">
        <v>2.9612903225806502</v>
      </c>
      <c r="CE220" s="32">
        <v>1.01233505891028</v>
      </c>
      <c r="CF220" s="32">
        <v>1.1476933289080697</v>
      </c>
      <c r="CG220" s="32">
        <v>1.3102464459638901</v>
      </c>
      <c r="CH220" s="32">
        <v>0.26648862694539099</v>
      </c>
      <c r="CI220" s="32">
        <v>0.16250000000000001</v>
      </c>
      <c r="CJ220" s="32">
        <v>1</v>
      </c>
      <c r="CK220" s="32">
        <v>0</v>
      </c>
      <c r="CL220" s="32">
        <v>0</v>
      </c>
      <c r="CM220" s="32">
        <v>0.36866359447004599</v>
      </c>
      <c r="CN220" s="32">
        <v>4.2297520661156991</v>
      </c>
      <c r="CO220" s="32">
        <v>4.0703215359703897</v>
      </c>
      <c r="CT220" s="14"/>
      <c r="CU220" s="14"/>
    </row>
    <row r="221" spans="1:99" x14ac:dyDescent="0.2">
      <c r="A221" s="2" t="s">
        <v>149</v>
      </c>
      <c r="B221" s="2"/>
      <c r="C221" s="2"/>
      <c r="D221" s="32">
        <v>1.6904761904761898</v>
      </c>
      <c r="E221" s="32">
        <v>0.24176252680834501</v>
      </c>
      <c r="F221" s="32">
        <v>0.67915728530074004</v>
      </c>
      <c r="G221" s="32">
        <v>1.8574660633484199</v>
      </c>
      <c r="H221" s="32">
        <v>1.0852791878172598</v>
      </c>
      <c r="I221" s="32">
        <v>1.8425487098472899</v>
      </c>
      <c r="J221" s="32">
        <v>1.36144578313253</v>
      </c>
      <c r="K221" s="32">
        <v>1.0303724928366798</v>
      </c>
      <c r="L221" s="32">
        <v>2.2398956975228197</v>
      </c>
      <c r="M221" s="32">
        <v>0.33790737564322498</v>
      </c>
      <c r="N221" s="32">
        <v>3</v>
      </c>
      <c r="O221" s="32">
        <v>2.6111111111111098</v>
      </c>
      <c r="P221" s="32">
        <v>2.8333333333333295</v>
      </c>
      <c r="Q221" s="32">
        <v>0</v>
      </c>
      <c r="R221" s="32">
        <v>0</v>
      </c>
      <c r="S221" s="32">
        <v>1.8248175182481798</v>
      </c>
      <c r="T221" s="32">
        <v>1.7344379064725901</v>
      </c>
      <c r="U221" s="32">
        <v>2.8620689655172398</v>
      </c>
      <c r="V221" s="32">
        <v>0.83682469680264604</v>
      </c>
      <c r="W221" s="32">
        <v>0.52380952380952406</v>
      </c>
      <c r="X221" s="32">
        <v>2</v>
      </c>
      <c r="Y221" s="32">
        <v>2.35987999454521</v>
      </c>
      <c r="Z221" s="32">
        <v>1.9375204448805998</v>
      </c>
      <c r="AA221" s="32">
        <v>1.1587301587301599</v>
      </c>
      <c r="AB221" s="32">
        <v>1.7428571428571398</v>
      </c>
      <c r="AC221" s="32">
        <v>3.1189710610932497</v>
      </c>
      <c r="AD221" s="32"/>
      <c r="AE221" s="32">
        <v>0.560606060606061</v>
      </c>
      <c r="AF221" s="32">
        <v>0</v>
      </c>
      <c r="AG221" s="32">
        <v>2.8715596330275202</v>
      </c>
      <c r="AH221" s="32">
        <v>0.44447900466562995</v>
      </c>
      <c r="AI221" s="32">
        <v>1.4733300709566901</v>
      </c>
      <c r="AJ221" s="32">
        <v>2.45098039215687</v>
      </c>
      <c r="AK221" s="32">
        <v>2</v>
      </c>
      <c r="AL221" s="32">
        <v>0.80216059335698209</v>
      </c>
      <c r="AM221" s="32">
        <v>3</v>
      </c>
      <c r="AN221" s="32">
        <v>0</v>
      </c>
      <c r="AO221" s="32">
        <v>2.1147982062780302</v>
      </c>
      <c r="AP221" s="32"/>
      <c r="AQ221" s="32">
        <v>7.7861337022348494</v>
      </c>
      <c r="AR221" s="32">
        <v>8</v>
      </c>
      <c r="AS221" s="32">
        <v>1.6321594030585098</v>
      </c>
      <c r="AT221" s="32">
        <v>1.2063492063492098</v>
      </c>
      <c r="AU221" s="32">
        <v>2.30018416206262</v>
      </c>
      <c r="AV221" s="32">
        <v>1.9255319148936199</v>
      </c>
      <c r="AW221" s="32">
        <v>0.256649135987979</v>
      </c>
      <c r="AX221" s="32">
        <v>1.5745007680491601</v>
      </c>
      <c r="AY221" s="32">
        <v>3.86220472440945</v>
      </c>
      <c r="AZ221" s="32">
        <v>0.45249182601803201</v>
      </c>
      <c r="BA221" s="32">
        <v>0.8</v>
      </c>
      <c r="BB221" s="32">
        <v>0.5</v>
      </c>
      <c r="BC221" s="32">
        <v>1.8085106382978697</v>
      </c>
      <c r="BD221" s="32">
        <v>1</v>
      </c>
      <c r="BE221" s="32"/>
      <c r="BF221" s="32">
        <v>0.643285371702638</v>
      </c>
      <c r="BG221" s="32">
        <v>1</v>
      </c>
      <c r="BH221" s="32"/>
      <c r="BI221" s="32">
        <v>1.3640234167110199</v>
      </c>
      <c r="BJ221" s="32">
        <v>1.37538940809969</v>
      </c>
      <c r="BK221" s="32">
        <v>0.298192771084337</v>
      </c>
      <c r="BL221" s="32">
        <v>1.0521500457456499</v>
      </c>
      <c r="BM221" s="32">
        <v>0.49375000000000002</v>
      </c>
      <c r="BN221" s="32"/>
      <c r="BO221" s="32">
        <v>1.18168365669188</v>
      </c>
      <c r="BP221" s="32">
        <v>1.6666666666666701</v>
      </c>
      <c r="BQ221" s="32">
        <v>0.27848101265822806</v>
      </c>
      <c r="BR221" s="32">
        <v>2.1340482573726498</v>
      </c>
      <c r="BS221" s="32">
        <v>0.57346993798867707</v>
      </c>
      <c r="BT221" s="32">
        <v>1.1253612020805202</v>
      </c>
      <c r="BU221" s="32">
        <v>0.2</v>
      </c>
      <c r="BV221" s="32">
        <v>0.89617656201429896</v>
      </c>
      <c r="BW221" s="32">
        <v>1.0695802185163901</v>
      </c>
      <c r="BX221" s="32">
        <v>1.40163755458515</v>
      </c>
      <c r="BY221" s="32">
        <v>1.0655737704917998</v>
      </c>
      <c r="BZ221" s="32">
        <v>2.1639344262295097</v>
      </c>
      <c r="CA221" s="32">
        <v>1.5510204081632699</v>
      </c>
      <c r="CB221" s="32">
        <v>0.40159574468085102</v>
      </c>
      <c r="CC221" s="32">
        <v>0.73669064748201407</v>
      </c>
      <c r="CD221" s="32">
        <v>1.5</v>
      </c>
      <c r="CE221" s="32">
        <v>0.72076757946247905</v>
      </c>
      <c r="CF221" s="32">
        <v>2.0805090248019695</v>
      </c>
      <c r="CG221" s="32">
        <v>1.7141652613828</v>
      </c>
      <c r="CH221" s="32">
        <v>5.68677792041078E-2</v>
      </c>
      <c r="CI221" s="32">
        <v>0.23501577287066303</v>
      </c>
      <c r="CJ221" s="32">
        <v>1.5882352941176499</v>
      </c>
      <c r="CK221" s="32">
        <v>0.38461538461538503</v>
      </c>
      <c r="CL221" s="32">
        <v>0</v>
      </c>
      <c r="CM221" s="32">
        <v>4.0462962962963003</v>
      </c>
      <c r="CN221" s="32">
        <v>1</v>
      </c>
      <c r="CO221" s="32">
        <v>1.3333333333333299</v>
      </c>
      <c r="CT221" s="14"/>
      <c r="CU221" s="14"/>
    </row>
    <row r="222" spans="1:99" x14ac:dyDescent="0.2">
      <c r="A222" s="2" t="s">
        <v>150</v>
      </c>
      <c r="B222" s="2"/>
      <c r="C222" s="2"/>
      <c r="D222" s="32">
        <v>1</v>
      </c>
      <c r="E222" s="32">
        <v>0.71011760481192199</v>
      </c>
      <c r="F222" s="32">
        <v>0.99232914923291504</v>
      </c>
      <c r="G222" s="32">
        <v>1.0693205216197601</v>
      </c>
      <c r="H222" s="32">
        <v>0.72002892263195895</v>
      </c>
      <c r="I222" s="32">
        <v>0.31037102697226798</v>
      </c>
      <c r="J222" s="32">
        <v>1000</v>
      </c>
      <c r="K222" s="32">
        <v>1.16230580539657</v>
      </c>
      <c r="L222" s="32">
        <v>9.4847726873793192</v>
      </c>
      <c r="M222" s="32">
        <v>0.5</v>
      </c>
      <c r="N222" s="32">
        <v>8.9931869795609405</v>
      </c>
      <c r="O222" s="32">
        <v>3.6595041322314095</v>
      </c>
      <c r="P222" s="32">
        <v>1.7457770270270299</v>
      </c>
      <c r="Q222" s="32">
        <v>0</v>
      </c>
      <c r="R222" s="32">
        <v>1</v>
      </c>
      <c r="S222" s="32">
        <v>3.052</v>
      </c>
      <c r="T222" s="32">
        <v>0.661591955643267</v>
      </c>
      <c r="U222" s="32">
        <v>1.34020618556701</v>
      </c>
      <c r="V222" s="32">
        <v>0.52211302211302202</v>
      </c>
      <c r="W222" s="32">
        <v>3.3858615611192899</v>
      </c>
      <c r="X222" s="32">
        <v>0.96666666666666701</v>
      </c>
      <c r="Y222" s="32">
        <v>1.5976490188818999</v>
      </c>
      <c r="Z222" s="32">
        <v>0.93880815891214608</v>
      </c>
      <c r="AA222" s="32">
        <v>1</v>
      </c>
      <c r="AB222" s="32">
        <v>0</v>
      </c>
      <c r="AC222" s="32">
        <v>2.4029423784225599</v>
      </c>
      <c r="AD222" s="32"/>
      <c r="AE222" s="32">
        <v>1.03986155865855</v>
      </c>
      <c r="AF222" s="32">
        <v>0</v>
      </c>
      <c r="AG222" s="32">
        <v>1.0384615384615399</v>
      </c>
      <c r="AH222" s="32">
        <v>0.120955236224543</v>
      </c>
      <c r="AI222" s="32">
        <v>2.8168255283878998</v>
      </c>
      <c r="AJ222" s="32">
        <v>0.84280742459396596</v>
      </c>
      <c r="AK222" s="32">
        <v>0</v>
      </c>
      <c r="AL222" s="32">
        <v>0.60813656668793903</v>
      </c>
      <c r="AM222" s="32">
        <v>1.5</v>
      </c>
      <c r="AN222" s="32">
        <v>1.42644320297952</v>
      </c>
      <c r="AO222" s="32">
        <v>0.63144895718990102</v>
      </c>
      <c r="AP222" s="32"/>
      <c r="AQ222" s="32">
        <v>3.2677080976817798</v>
      </c>
      <c r="AR222" s="32">
        <v>0</v>
      </c>
      <c r="AS222" s="32">
        <v>0.99462293318994499</v>
      </c>
      <c r="AT222" s="32">
        <v>3.79245283018868</v>
      </c>
      <c r="AU222" s="32">
        <v>1.1079545454545499</v>
      </c>
      <c r="AV222" s="32">
        <v>1.3448275862068999</v>
      </c>
      <c r="AW222" s="32">
        <v>0.44780487804878</v>
      </c>
      <c r="AX222" s="32">
        <v>0.93057247259439602</v>
      </c>
      <c r="AY222" s="32">
        <v>4.80859375</v>
      </c>
      <c r="AZ222" s="32">
        <v>0.50976718556275002</v>
      </c>
      <c r="BA222" s="32">
        <v>2</v>
      </c>
      <c r="BB222" s="32">
        <v>1</v>
      </c>
      <c r="BC222" s="32">
        <v>1.1610633307271299</v>
      </c>
      <c r="BD222" s="32">
        <v>0</v>
      </c>
      <c r="BE222" s="32"/>
      <c r="BF222" s="32">
        <v>0.37166900420757404</v>
      </c>
      <c r="BG222" s="32">
        <v>1.4444444444444398</v>
      </c>
      <c r="BH222" s="32"/>
      <c r="BI222" s="32">
        <v>0.59697885196374612</v>
      </c>
      <c r="BJ222" s="32">
        <v>0.260446075663467</v>
      </c>
      <c r="BK222" s="32">
        <v>1.8888888888888899</v>
      </c>
      <c r="BL222" s="32">
        <v>0.44629277566539899</v>
      </c>
      <c r="BM222" s="32">
        <v>0.43855932203389703</v>
      </c>
      <c r="BN222" s="32"/>
      <c r="BO222" s="32">
        <v>1.7543252595155698</v>
      </c>
      <c r="BP222" s="32">
        <v>1.8</v>
      </c>
      <c r="BQ222" s="32">
        <v>2.1503131524008396</v>
      </c>
      <c r="BR222" s="32">
        <v>1.11545970066004</v>
      </c>
      <c r="BS222" s="32">
        <v>0</v>
      </c>
      <c r="BT222" s="32">
        <v>0.97319642619015911</v>
      </c>
      <c r="BU222" s="32">
        <v>0</v>
      </c>
      <c r="BV222" s="32">
        <v>0.65731387953610199</v>
      </c>
      <c r="BW222" s="32">
        <v>5.1483043791974197</v>
      </c>
      <c r="BX222" s="32">
        <v>0.9640501319261211</v>
      </c>
      <c r="BY222" s="32">
        <v>2.2368421052631597</v>
      </c>
      <c r="BZ222" s="32">
        <v>1</v>
      </c>
      <c r="CA222" s="32">
        <v>5.1238095238095198</v>
      </c>
      <c r="CB222" s="32">
        <v>1.3963963963963999</v>
      </c>
      <c r="CC222" s="32">
        <v>0.44660810667795503</v>
      </c>
      <c r="CD222" s="32">
        <v>1</v>
      </c>
      <c r="CE222" s="32">
        <v>0.85196024170375406</v>
      </c>
      <c r="CF222" s="32">
        <v>1.2974676930579299</v>
      </c>
      <c r="CG222" s="32">
        <v>1.3322834645669299</v>
      </c>
      <c r="CH222" s="32">
        <v>0.18248202376960598</v>
      </c>
      <c r="CI222" s="32">
        <v>1.2346683687037898</v>
      </c>
      <c r="CJ222" s="32">
        <v>0</v>
      </c>
      <c r="CK222" s="32">
        <v>3.6548753426445597E-2</v>
      </c>
      <c r="CL222" s="32">
        <v>0</v>
      </c>
      <c r="CM222" s="32">
        <v>2.8793388429751996</v>
      </c>
      <c r="CN222" s="32">
        <v>0.66842105263157892</v>
      </c>
      <c r="CO222" s="32">
        <v>0.97092084006461998</v>
      </c>
      <c r="CT222" s="14"/>
      <c r="CU222" s="14"/>
    </row>
    <row r="223" spans="1:99" x14ac:dyDescent="0.2">
      <c r="A223" s="2" t="s">
        <v>151</v>
      </c>
      <c r="B223" s="2"/>
      <c r="C223" s="2"/>
      <c r="D223" s="32">
        <v>0.5</v>
      </c>
      <c r="E223" s="32">
        <v>2.2503524988250003</v>
      </c>
      <c r="F223" s="32">
        <v>0.94502923976608211</v>
      </c>
      <c r="G223" s="32">
        <v>0.83383458646616404</v>
      </c>
      <c r="H223" s="32">
        <v>0.62061671141485597</v>
      </c>
      <c r="I223" s="32">
        <v>0.65623622741295706</v>
      </c>
      <c r="J223" s="32">
        <v>0</v>
      </c>
      <c r="K223" s="32">
        <v>1.6033264980633399</v>
      </c>
      <c r="L223" s="32">
        <v>0.50693310453627105</v>
      </c>
      <c r="M223" s="32">
        <v>0</v>
      </c>
      <c r="N223" s="32">
        <v>0.36363636363636398</v>
      </c>
      <c r="O223" s="32">
        <v>2.3695299837925399</v>
      </c>
      <c r="P223" s="32">
        <v>1.4814814814814798</v>
      </c>
      <c r="Q223" s="32">
        <v>0</v>
      </c>
      <c r="R223" s="32">
        <v>0</v>
      </c>
      <c r="S223" s="32">
        <v>1.9383561643835601</v>
      </c>
      <c r="T223" s="32">
        <v>0.94132029339853307</v>
      </c>
      <c r="U223" s="32">
        <v>0.81578947368421106</v>
      </c>
      <c r="V223" s="32">
        <v>0.27147095000361798</v>
      </c>
      <c r="W223" s="32">
        <v>1.5333333333333299</v>
      </c>
      <c r="X223" s="32">
        <v>2.25</v>
      </c>
      <c r="Y223" s="32">
        <v>0.18992842535787302</v>
      </c>
      <c r="Z223" s="32">
        <v>1.0981422405704599</v>
      </c>
      <c r="AA223" s="32">
        <v>1.1072555205047299</v>
      </c>
      <c r="AB223" s="32">
        <v>0</v>
      </c>
      <c r="AC223" s="32">
        <v>3.7529761904761898</v>
      </c>
      <c r="AD223" s="32"/>
      <c r="AE223" s="32">
        <v>0.56835472220087602</v>
      </c>
      <c r="AF223" s="32">
        <v>0.33</v>
      </c>
      <c r="AG223" s="32">
        <v>2.0370370370370399</v>
      </c>
      <c r="AH223" s="32">
        <v>8.3859649122806995E-2</v>
      </c>
      <c r="AI223" s="32">
        <v>2.0514705882352899</v>
      </c>
      <c r="AJ223" s="32">
        <v>1.3589743589743599</v>
      </c>
      <c r="AK223" s="32">
        <v>0</v>
      </c>
      <c r="AL223" s="32">
        <v>0.35820635394880995</v>
      </c>
      <c r="AM223" s="32">
        <v>0</v>
      </c>
      <c r="AN223" s="32">
        <v>0.45454545454545403</v>
      </c>
      <c r="AO223" s="32">
        <v>0.713117120585122</v>
      </c>
      <c r="AP223" s="32"/>
      <c r="AQ223" s="32">
        <v>2.8087958960767399</v>
      </c>
      <c r="AR223" s="32">
        <v>0</v>
      </c>
      <c r="AS223" s="32">
        <v>1.55223142539251</v>
      </c>
      <c r="AT223" s="32">
        <v>1.3333333333333299</v>
      </c>
      <c r="AU223" s="32">
        <v>0.29999999999999899</v>
      </c>
      <c r="AV223" s="32">
        <v>1.6542750929368</v>
      </c>
      <c r="AW223" s="32">
        <v>0.60901652494785807</v>
      </c>
      <c r="AX223" s="32">
        <v>4.2675159235668794</v>
      </c>
      <c r="AY223" s="32">
        <v>4.96</v>
      </c>
      <c r="AZ223" s="32">
        <v>0.82965037081882897</v>
      </c>
      <c r="BA223" s="32">
        <v>1</v>
      </c>
      <c r="BB223" s="32">
        <v>0</v>
      </c>
      <c r="BC223" s="32">
        <v>0.351354805725971</v>
      </c>
      <c r="BD223" s="32">
        <v>0</v>
      </c>
      <c r="BE223" s="32"/>
      <c r="BF223" s="32">
        <v>0.72897196261682196</v>
      </c>
      <c r="BG223" s="32">
        <v>1.45588235294118</v>
      </c>
      <c r="BH223" s="32"/>
      <c r="BI223" s="32">
        <v>0.10824666764318201</v>
      </c>
      <c r="BJ223" s="32">
        <v>2.2753246753246801</v>
      </c>
      <c r="BK223" s="32">
        <v>4.2244224422442196E-2</v>
      </c>
      <c r="BL223" s="32">
        <v>1.2647975077881599</v>
      </c>
      <c r="BM223" s="32">
        <v>1.5143570536828999</v>
      </c>
      <c r="BN223" s="32"/>
      <c r="BO223" s="32">
        <v>1.07255813953488</v>
      </c>
      <c r="BP223" s="32">
        <v>0.90909090909090906</v>
      </c>
      <c r="BQ223" s="32">
        <v>0.26086956521739102</v>
      </c>
      <c r="BR223" s="32">
        <v>2.3506976744185999</v>
      </c>
      <c r="BS223" s="32">
        <v>0.8</v>
      </c>
      <c r="BT223" s="32">
        <v>0.58807017543859608</v>
      </c>
      <c r="BU223" s="32">
        <v>0.33333333333333298</v>
      </c>
      <c r="BV223" s="32">
        <v>2.2188013136289002</v>
      </c>
      <c r="BW223" s="32">
        <v>2.0975609756097602</v>
      </c>
      <c r="BX223" s="32">
        <v>0.86544311498681803</v>
      </c>
      <c r="BY223" s="32">
        <v>2.2999999999999998</v>
      </c>
      <c r="BZ223" s="32">
        <v>0</v>
      </c>
      <c r="CA223" s="32">
        <v>1.1666666666666701</v>
      </c>
      <c r="CB223" s="32">
        <v>0.78205128205128205</v>
      </c>
      <c r="CC223" s="32">
        <v>0.58305240576156903</v>
      </c>
      <c r="CD223" s="32">
        <v>0.5</v>
      </c>
      <c r="CE223" s="32">
        <v>0.52971720722160098</v>
      </c>
      <c r="CF223" s="32">
        <v>0.5309565927337051</v>
      </c>
      <c r="CG223" s="32">
        <v>1.1783894896773599</v>
      </c>
      <c r="CH223" s="32">
        <v>2.16817767544491E-2</v>
      </c>
      <c r="CI223" s="32">
        <v>2.1241830065359499</v>
      </c>
      <c r="CJ223" s="32">
        <v>4</v>
      </c>
      <c r="CK223" s="32">
        <v>1.1818181818181801</v>
      </c>
      <c r="CL223" s="32">
        <v>0</v>
      </c>
      <c r="CM223" s="32">
        <v>11.206896551724098</v>
      </c>
      <c r="CN223" s="32">
        <v>0.97234726688102902</v>
      </c>
      <c r="CO223" s="32">
        <v>1.2631578947368398</v>
      </c>
      <c r="CT223" s="14"/>
      <c r="CU223" s="14"/>
    </row>
    <row r="224" spans="1:99" x14ac:dyDescent="0.2">
      <c r="A224" s="2" t="s">
        <v>152</v>
      </c>
      <c r="B224" s="2"/>
      <c r="C224" s="2"/>
      <c r="D224" s="32">
        <v>0</v>
      </c>
      <c r="E224" s="32">
        <v>0.31281289111389199</v>
      </c>
      <c r="F224" s="32">
        <v>0.72168382798304098</v>
      </c>
      <c r="G224" s="32">
        <v>1.1185468451242799</v>
      </c>
      <c r="H224" s="32">
        <v>0.43723743908586798</v>
      </c>
      <c r="I224" s="32">
        <v>1.05146726862302</v>
      </c>
      <c r="J224" s="32">
        <v>0</v>
      </c>
      <c r="K224" s="32">
        <v>0.36910241657077097</v>
      </c>
      <c r="L224" s="32">
        <v>2.1228826151560196</v>
      </c>
      <c r="M224" s="32">
        <v>0.625</v>
      </c>
      <c r="N224" s="32">
        <v>0</v>
      </c>
      <c r="O224" s="32">
        <v>0.60450462528489102</v>
      </c>
      <c r="P224" s="32">
        <v>2.4761904761904798</v>
      </c>
      <c r="Q224" s="32">
        <v>3.2912781130005498E-3</v>
      </c>
      <c r="R224" s="32">
        <v>0</v>
      </c>
      <c r="S224" s="32">
        <v>1.4537037037036999</v>
      </c>
      <c r="T224" s="32">
        <v>1.3715289982425298</v>
      </c>
      <c r="U224" s="32">
        <v>3.6613064073797097</v>
      </c>
      <c r="V224" s="32">
        <v>0.43113284433577803</v>
      </c>
      <c r="W224" s="32">
        <v>1.2448844884488399</v>
      </c>
      <c r="X224" s="32">
        <v>1</v>
      </c>
      <c r="Y224" s="32">
        <v>0.15775950668036998</v>
      </c>
      <c r="Z224" s="32">
        <v>0.23818862542342703</v>
      </c>
      <c r="AA224" s="32">
        <v>0</v>
      </c>
      <c r="AB224" s="32">
        <v>1.5</v>
      </c>
      <c r="AC224" s="32">
        <v>1.4640522875816999</v>
      </c>
      <c r="AD224" s="32"/>
      <c r="AE224" s="32">
        <v>0.30929626411815797</v>
      </c>
      <c r="AF224" s="32">
        <v>0</v>
      </c>
      <c r="AG224" s="32">
        <v>1.3333333333333299</v>
      </c>
      <c r="AH224" s="32">
        <v>0.32912769197302605</v>
      </c>
      <c r="AI224" s="32">
        <v>6.7030985915493</v>
      </c>
      <c r="AJ224" s="32">
        <v>0.96265471617584297</v>
      </c>
      <c r="AK224" s="32">
        <v>3</v>
      </c>
      <c r="AL224" s="32">
        <v>0.66478491094481607</v>
      </c>
      <c r="AM224" s="32">
        <v>1</v>
      </c>
      <c r="AN224" s="32">
        <v>0</v>
      </c>
      <c r="AO224" s="32">
        <v>0.227456198713684</v>
      </c>
      <c r="AP224" s="32"/>
      <c r="AQ224" s="32">
        <v>7.0679323100277598</v>
      </c>
      <c r="AR224" s="32">
        <v>0</v>
      </c>
      <c r="AS224" s="32">
        <v>1.7321373717515498</v>
      </c>
      <c r="AT224" s="32">
        <v>1.9100719424460399</v>
      </c>
      <c r="AU224" s="32">
        <v>1.2142857142857097</v>
      </c>
      <c r="AV224" s="32">
        <v>0.98789101917255406</v>
      </c>
      <c r="AW224" s="32">
        <v>1.8481439820022498</v>
      </c>
      <c r="AX224" s="32">
        <v>6.9411764705882595</v>
      </c>
      <c r="AY224" s="32">
        <v>5</v>
      </c>
      <c r="AZ224" s="32">
        <v>1.8091603053435099</v>
      </c>
      <c r="BA224" s="32">
        <v>0</v>
      </c>
      <c r="BB224" s="32">
        <v>0</v>
      </c>
      <c r="BC224" s="32">
        <v>2.0028200789622099</v>
      </c>
      <c r="BD224" s="32">
        <v>0</v>
      </c>
      <c r="BE224" s="32"/>
      <c r="BF224" s="32">
        <v>4.1941747572815498</v>
      </c>
      <c r="BG224" s="32">
        <v>1</v>
      </c>
      <c r="BH224" s="32"/>
      <c r="BI224" s="32">
        <v>0.21598690086335201</v>
      </c>
      <c r="BJ224" s="32">
        <v>0.69471900593052793</v>
      </c>
      <c r="BK224" s="32">
        <v>2.125</v>
      </c>
      <c r="BL224" s="32">
        <v>2.6871218668971499</v>
      </c>
      <c r="BM224" s="32">
        <v>1.2238523426407899</v>
      </c>
      <c r="BN224" s="32"/>
      <c r="BO224" s="32">
        <v>4.7521233092167305</v>
      </c>
      <c r="BP224" s="32">
        <v>3.4713426853707401</v>
      </c>
      <c r="BQ224" s="32">
        <v>1.02596198423737</v>
      </c>
      <c r="BR224" s="32">
        <v>0.8099449685534591</v>
      </c>
      <c r="BS224" s="32">
        <v>0</v>
      </c>
      <c r="BT224" s="32">
        <v>0.42705670025567799</v>
      </c>
      <c r="BU224" s="32">
        <v>0.23529411764705901</v>
      </c>
      <c r="BV224" s="32">
        <v>1.3341045812123999</v>
      </c>
      <c r="BW224" s="32">
        <v>2.46202010215851</v>
      </c>
      <c r="BX224" s="32">
        <v>0.485304789550072</v>
      </c>
      <c r="BY224" s="32">
        <v>1.75</v>
      </c>
      <c r="BZ224" s="32">
        <v>2.42592592592593</v>
      </c>
      <c r="CA224" s="32">
        <v>3.9171974522292996</v>
      </c>
      <c r="CB224" s="32">
        <v>0.62711864406779705</v>
      </c>
      <c r="CC224" s="32">
        <v>0.192728036990332</v>
      </c>
      <c r="CD224" s="32">
        <v>0.5</v>
      </c>
      <c r="CE224" s="32">
        <v>0.49022221173806402</v>
      </c>
      <c r="CF224" s="32">
        <v>0.65077359068627405</v>
      </c>
      <c r="CG224" s="32">
        <v>1.92098238120662</v>
      </c>
      <c r="CH224" s="32">
        <v>0.37553616328945399</v>
      </c>
      <c r="CI224" s="32">
        <v>0.74745954083553001</v>
      </c>
      <c r="CJ224" s="32">
        <v>0</v>
      </c>
      <c r="CK224" s="32">
        <v>2.375</v>
      </c>
      <c r="CL224" s="32">
        <v>0</v>
      </c>
      <c r="CM224" s="32">
        <v>0.2</v>
      </c>
      <c r="CN224" s="32">
        <v>2.8520000000000003</v>
      </c>
      <c r="CO224" s="32">
        <v>1.6054296257248299</v>
      </c>
      <c r="CT224" s="14"/>
      <c r="CU224" s="14"/>
    </row>
    <row r="225" spans="1:99" x14ac:dyDescent="0.2">
      <c r="A225" s="2" t="s">
        <v>153</v>
      </c>
      <c r="B225" s="2"/>
      <c r="C225" s="2"/>
      <c r="D225" s="32">
        <v>1.0492440604751574</v>
      </c>
      <c r="E225" s="32">
        <v>1.0960922690419086</v>
      </c>
      <c r="F225" s="32">
        <v>0.89943266317818871</v>
      </c>
      <c r="G225" s="32">
        <v>1.6118267493025908</v>
      </c>
      <c r="H225" s="32">
        <v>0.67851857333136323</v>
      </c>
      <c r="I225" s="32">
        <v>1.1898750921219206</v>
      </c>
      <c r="J225" s="32">
        <v>1.7589491079856518</v>
      </c>
      <c r="K225" s="32">
        <v>0.68719181459565837</v>
      </c>
      <c r="L225" s="32">
        <v>4.9300041074104097</v>
      </c>
      <c r="M225" s="32">
        <v>1.0371372356123958</v>
      </c>
      <c r="N225" s="32">
        <v>16.283961187214601</v>
      </c>
      <c r="O225" s="32">
        <v>0.97098154774433409</v>
      </c>
      <c r="P225" s="32">
        <v>3.3049802029700741</v>
      </c>
      <c r="Q225" s="32">
        <v>5.4374615327081243E-3</v>
      </c>
      <c r="R225" s="32">
        <v>1</v>
      </c>
      <c r="S225" s="32">
        <v>1.9940536295299016</v>
      </c>
      <c r="T225" s="32">
        <v>0.62923534007621873</v>
      </c>
      <c r="U225" s="32">
        <v>3.1543688574278161</v>
      </c>
      <c r="V225" s="32">
        <v>0.61853495694396976</v>
      </c>
      <c r="W225" s="32">
        <v>1.8555155178426184</v>
      </c>
      <c r="X225" s="32">
        <v>1.5498397796568391</v>
      </c>
      <c r="Y225" s="32">
        <v>0.60847203143468676</v>
      </c>
      <c r="Z225" s="32">
        <v>0.89419643541292904</v>
      </c>
      <c r="AA225" s="32">
        <v>0.62357807652533614</v>
      </c>
      <c r="AB225" s="32">
        <v>1.8318969674121739</v>
      </c>
      <c r="AC225" s="32">
        <v>1.865309609598458</v>
      </c>
      <c r="AD225" s="32"/>
      <c r="AE225" s="32">
        <v>1.034690845443075</v>
      </c>
      <c r="AF225" s="32">
        <v>8.6286035192811834</v>
      </c>
      <c r="AG225" s="32">
        <v>1.4867977083527781</v>
      </c>
      <c r="AH225" s="32">
        <v>0.30970846830171195</v>
      </c>
      <c r="AI225" s="32">
        <v>5.4593646018505879</v>
      </c>
      <c r="AJ225" s="32">
        <v>0.77829760940205661</v>
      </c>
      <c r="AK225" s="32">
        <v>1.4175839683883729</v>
      </c>
      <c r="AL225" s="32">
        <v>0.64962230215827399</v>
      </c>
      <c r="AM225" s="32">
        <v>1.5</v>
      </c>
      <c r="AN225" s="32">
        <v>1.319303338171266</v>
      </c>
      <c r="AO225" s="32">
        <v>0.57775312224403097</v>
      </c>
      <c r="AP225" s="32"/>
      <c r="AQ225" s="32">
        <v>5.4807068426252563</v>
      </c>
      <c r="AR225" s="32">
        <v>7.3518955387624985</v>
      </c>
      <c r="AS225" s="32">
        <v>1.2708027315295005</v>
      </c>
      <c r="AT225" s="32">
        <v>1.1579825921068316</v>
      </c>
      <c r="AU225" s="32">
        <v>2.5624655426841549</v>
      </c>
      <c r="AV225" s="32">
        <v>1.0986873106698081</v>
      </c>
      <c r="AW225" s="32">
        <v>0.71197730189826358</v>
      </c>
      <c r="AX225" s="32">
        <v>1.8711052270789761</v>
      </c>
      <c r="AY225" s="32">
        <v>5.0093473005640536</v>
      </c>
      <c r="AZ225" s="32">
        <v>0.5862921553817636</v>
      </c>
      <c r="BA225" s="32">
        <v>1.3180952380952351</v>
      </c>
      <c r="BB225" s="32">
        <v>3.7059616318356077</v>
      </c>
      <c r="BC225" s="32">
        <v>0.9062835224132898</v>
      </c>
      <c r="BD225" s="32">
        <v>1</v>
      </c>
      <c r="BE225" s="32"/>
      <c r="BF225" s="32">
        <v>1.5059094136765965</v>
      </c>
      <c r="BG225" s="32">
        <v>6.1661737026082255</v>
      </c>
      <c r="BH225" s="32"/>
      <c r="BI225" s="32">
        <v>0.52381072618927527</v>
      </c>
      <c r="BJ225" s="32">
        <v>0.84346983280833421</v>
      </c>
      <c r="BK225" s="32">
        <v>0.55667372881355914</v>
      </c>
      <c r="BL225" s="32">
        <v>1.0026222046309141</v>
      </c>
      <c r="BM225" s="32">
        <v>0.60460121111743614</v>
      </c>
      <c r="BN225" s="32"/>
      <c r="BO225" s="32">
        <v>1.3644755512331916</v>
      </c>
      <c r="BP225" s="32">
        <v>1.1843706639587155</v>
      </c>
      <c r="BQ225" s="32">
        <v>1.0187513817610858</v>
      </c>
      <c r="BR225" s="32">
        <v>1.762174888767952</v>
      </c>
      <c r="BS225" s="32">
        <v>1.1402562067792767</v>
      </c>
      <c r="BT225" s="32">
        <v>0.7218968045864641</v>
      </c>
      <c r="BU225" s="32">
        <v>0.55145929339477717</v>
      </c>
      <c r="BV225" s="32">
        <v>2.0795883516088463</v>
      </c>
      <c r="BW225" s="32">
        <v>2.5210680840582831</v>
      </c>
      <c r="BX225" s="32">
        <v>0.8048023798276176</v>
      </c>
      <c r="BY225" s="32">
        <v>1.5467237527922597</v>
      </c>
      <c r="BZ225" s="32">
        <v>1.9053354469552395</v>
      </c>
      <c r="CA225" s="32">
        <v>3.4346677086732522</v>
      </c>
      <c r="CB225" s="32">
        <v>0.25151701697300177</v>
      </c>
      <c r="CC225" s="32">
        <v>0.79726538469170971</v>
      </c>
      <c r="CD225" s="32">
        <v>0.68062661608621355</v>
      </c>
      <c r="CE225" s="32">
        <v>0.72271607174349484</v>
      </c>
      <c r="CF225" s="32">
        <v>0.92038541638122418</v>
      </c>
      <c r="CG225" s="32">
        <v>2.3444467474017725</v>
      </c>
      <c r="CH225" s="32">
        <v>0.13443832636170966</v>
      </c>
      <c r="CI225" s="32">
        <v>0.39735911946229946</v>
      </c>
      <c r="CJ225" s="32">
        <v>1.8428571428571421</v>
      </c>
      <c r="CK225" s="32">
        <v>2.412959460570677</v>
      </c>
      <c r="CL225" s="32" t="s">
        <v>2</v>
      </c>
      <c r="CM225" s="32">
        <v>1.6669723030057588</v>
      </c>
      <c r="CN225" s="32">
        <v>1.3591483387926986</v>
      </c>
      <c r="CO225" s="32">
        <v>1.6267260628665672</v>
      </c>
      <c r="CT225" s="14"/>
      <c r="CU225" s="14"/>
    </row>
    <row r="226" spans="1:99" x14ac:dyDescent="0.2"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U231"/>
  <sheetViews>
    <sheetView topLeftCell="AP8" zoomScale="85" workbookViewId="0">
      <pane ySplit="4725" topLeftCell="A126"/>
      <selection activeCell="A24" sqref="A24:XFD24"/>
      <selection pane="bottomLeft" activeCell="C13" sqref="C13:C33"/>
    </sheetView>
  </sheetViews>
  <sheetFormatPr defaultColWidth="25.7109375" defaultRowHeight="12.75" x14ac:dyDescent="0.2"/>
  <cols>
    <col min="1" max="3" width="35.85546875" style="2" customWidth="1"/>
    <col min="4" max="99" width="25.7109375" style="14" customWidth="1"/>
    <col min="100" max="16384" width="25.7109375" style="2"/>
  </cols>
  <sheetData>
    <row r="1" spans="1:99" s="5" customFormat="1" ht="48" customHeight="1" x14ac:dyDescent="0.2">
      <c r="A1" s="40" t="s">
        <v>330</v>
      </c>
      <c r="B1" s="40"/>
      <c r="C1" s="40"/>
      <c r="D1" s="12" t="s">
        <v>246</v>
      </c>
      <c r="E1" s="12" t="s">
        <v>247</v>
      </c>
      <c r="F1" s="12" t="s">
        <v>285</v>
      </c>
      <c r="G1" s="12" t="s">
        <v>248</v>
      </c>
      <c r="H1" s="12" t="s">
        <v>249</v>
      </c>
      <c r="I1" s="12" t="s">
        <v>250</v>
      </c>
      <c r="J1" s="12" t="s">
        <v>286</v>
      </c>
      <c r="K1" s="12" t="s">
        <v>251</v>
      </c>
      <c r="L1" s="12" t="s">
        <v>156</v>
      </c>
      <c r="M1" s="12" t="s">
        <v>252</v>
      </c>
      <c r="N1" s="12" t="s">
        <v>289</v>
      </c>
      <c r="O1" s="12" t="s">
        <v>290</v>
      </c>
      <c r="P1" s="12" t="s">
        <v>253</v>
      </c>
      <c r="Q1" s="12" t="s">
        <v>154</v>
      </c>
      <c r="R1" s="12" t="s">
        <v>254</v>
      </c>
      <c r="S1" s="12" t="s">
        <v>262</v>
      </c>
      <c r="T1" s="68" t="s">
        <v>6</v>
      </c>
      <c r="U1" s="41" t="s">
        <v>155</v>
      </c>
      <c r="V1" s="12" t="s">
        <v>291</v>
      </c>
      <c r="W1" s="12" t="s">
        <v>292</v>
      </c>
      <c r="X1" s="12" t="s">
        <v>255</v>
      </c>
      <c r="Y1" s="12" t="s">
        <v>256</v>
      </c>
      <c r="Z1" s="12" t="s">
        <v>277</v>
      </c>
      <c r="AA1" s="12" t="s">
        <v>278</v>
      </c>
      <c r="AB1" s="12" t="s">
        <v>279</v>
      </c>
      <c r="AC1" s="73" t="s">
        <v>317</v>
      </c>
      <c r="AD1" s="12" t="s">
        <v>12</v>
      </c>
      <c r="AE1" s="12" t="s">
        <v>201</v>
      </c>
      <c r="AF1" s="12" t="s">
        <v>53</v>
      </c>
      <c r="AG1" s="12" t="s">
        <v>13</v>
      </c>
      <c r="AH1" s="12" t="s">
        <v>264</v>
      </c>
      <c r="AI1" s="12" t="s">
        <v>200</v>
      </c>
      <c r="AJ1" s="12" t="s">
        <v>51</v>
      </c>
      <c r="AK1" s="12" t="s">
        <v>14</v>
      </c>
      <c r="AL1" s="12" t="s">
        <v>15</v>
      </c>
      <c r="AM1" s="12" t="s">
        <v>258</v>
      </c>
      <c r="AN1" s="12" t="s">
        <v>17</v>
      </c>
      <c r="AO1" s="12" t="s">
        <v>18</v>
      </c>
      <c r="AP1" s="12" t="s">
        <v>19</v>
      </c>
      <c r="AQ1" s="12" t="s">
        <v>20</v>
      </c>
      <c r="AR1" s="12" t="s">
        <v>21</v>
      </c>
      <c r="AS1" s="12" t="s">
        <v>8</v>
      </c>
      <c r="AT1" s="12" t="s">
        <v>219</v>
      </c>
      <c r="AU1" s="12" t="s">
        <v>22</v>
      </c>
      <c r="AV1" s="12" t="s">
        <v>23</v>
      </c>
      <c r="AW1" s="12" t="s">
        <v>265</v>
      </c>
      <c r="AX1" s="67" t="s">
        <v>205</v>
      </c>
      <c r="AY1" s="12" t="s">
        <v>24</v>
      </c>
      <c r="AZ1" s="12" t="s">
        <v>26</v>
      </c>
      <c r="BA1" s="12" t="s">
        <v>266</v>
      </c>
      <c r="BB1" s="12" t="s">
        <v>27</v>
      </c>
      <c r="BC1" s="12" t="s">
        <v>28</v>
      </c>
      <c r="BD1" s="12" t="s">
        <v>29</v>
      </c>
      <c r="BE1" s="12" t="s">
        <v>30</v>
      </c>
      <c r="BF1" s="12" t="s">
        <v>282</v>
      </c>
      <c r="BG1" s="15" t="s">
        <v>7</v>
      </c>
      <c r="BH1" s="12" t="s">
        <v>267</v>
      </c>
      <c r="BI1" s="12" t="s">
        <v>218</v>
      </c>
      <c r="BJ1" s="12" t="s">
        <v>206</v>
      </c>
      <c r="BK1" s="12" t="s">
        <v>31</v>
      </c>
      <c r="BL1" s="12" t="s">
        <v>39</v>
      </c>
      <c r="BM1" s="12" t="s">
        <v>32</v>
      </c>
      <c r="BN1" s="12" t="s">
        <v>33</v>
      </c>
      <c r="BO1" s="12" t="s">
        <v>268</v>
      </c>
      <c r="BP1" s="12" t="s">
        <v>269</v>
      </c>
      <c r="BQ1" s="12" t="s">
        <v>270</v>
      </c>
      <c r="BR1" s="12" t="s">
        <v>34</v>
      </c>
      <c r="BS1" s="12" t="s">
        <v>35</v>
      </c>
      <c r="BT1" s="12" t="s">
        <v>36</v>
      </c>
      <c r="BU1" s="12" t="s">
        <v>37</v>
      </c>
      <c r="BV1" s="12" t="s">
        <v>40</v>
      </c>
      <c r="BW1" s="12" t="s">
        <v>38</v>
      </c>
      <c r="BX1" s="12" t="s">
        <v>62</v>
      </c>
      <c r="BY1" s="12" t="s">
        <v>204</v>
      </c>
      <c r="BZ1" s="29" t="s">
        <v>198</v>
      </c>
      <c r="CA1" s="12" t="s">
        <v>197</v>
      </c>
      <c r="CB1" s="12" t="s">
        <v>284</v>
      </c>
      <c r="CC1" s="12" t="s">
        <v>41</v>
      </c>
      <c r="CD1" s="12" t="s">
        <v>42</v>
      </c>
      <c r="CE1" s="12" t="s">
        <v>44</v>
      </c>
      <c r="CF1" s="12" t="s">
        <v>217</v>
      </c>
      <c r="CG1" s="12" t="s">
        <v>45</v>
      </c>
      <c r="CH1" s="12" t="s">
        <v>46</v>
      </c>
      <c r="CI1" s="12" t="s">
        <v>47</v>
      </c>
      <c r="CJ1" s="12" t="s">
        <v>271</v>
      </c>
      <c r="CK1" s="12" t="s">
        <v>114</v>
      </c>
      <c r="CL1" s="12" t="s">
        <v>280</v>
      </c>
      <c r="CM1" s="12" t="s">
        <v>48</v>
      </c>
      <c r="CN1" s="12" t="s">
        <v>49</v>
      </c>
      <c r="CO1" s="12" t="s">
        <v>50</v>
      </c>
      <c r="CP1" s="12" t="s">
        <v>52</v>
      </c>
      <c r="CQ1" s="12" t="s">
        <v>272</v>
      </c>
      <c r="CR1" s="12" t="s">
        <v>54</v>
      </c>
      <c r="CS1" s="12" t="s">
        <v>55</v>
      </c>
      <c r="CT1" s="12" t="s">
        <v>56</v>
      </c>
      <c r="CU1" s="12" t="s">
        <v>57</v>
      </c>
    </row>
    <row r="2" spans="1:99" s="131" customFormat="1" ht="15.75" thickBot="1" x14ac:dyDescent="0.3">
      <c r="A2" s="131" t="s">
        <v>347</v>
      </c>
      <c r="B2" s="131" t="s">
        <v>355</v>
      </c>
      <c r="C2" s="131" t="s">
        <v>343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3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3"/>
      <c r="BX2" s="132"/>
      <c r="BY2" s="132"/>
      <c r="BZ2" s="132"/>
      <c r="CA2" s="132"/>
    </row>
    <row r="3" spans="1:99" s="125" customFormat="1" ht="15.75" thickTop="1" x14ac:dyDescent="0.25"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7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7"/>
      <c r="BX3" s="126"/>
      <c r="BY3" s="126"/>
      <c r="BZ3" s="126"/>
      <c r="CA3" s="126"/>
    </row>
    <row r="4" spans="1:99" s="125" customFormat="1" x14ac:dyDescent="0.2">
      <c r="A4" s="125" t="s">
        <v>348</v>
      </c>
      <c r="B4" s="125" t="s">
        <v>356</v>
      </c>
      <c r="C4" s="125">
        <v>2005</v>
      </c>
      <c r="D4" s="128">
        <f>D64+D65+D66+D67+D68+D69+D70+D71+D72+D74</f>
        <v>3419921.9800000004</v>
      </c>
      <c r="E4" s="128">
        <f t="shared" ref="E4:BP4" si="0">E64+E65+E66+E67+E68+E69+E70+E71+E72+E74</f>
        <v>211370872</v>
      </c>
      <c r="F4" s="128">
        <f t="shared" si="0"/>
        <v>80809559</v>
      </c>
      <c r="G4" s="128">
        <f t="shared" si="0"/>
        <v>20371241.549999997</v>
      </c>
      <c r="H4" s="128">
        <f t="shared" si="0"/>
        <v>62387339.600000009</v>
      </c>
      <c r="I4" s="128">
        <f t="shared" si="0"/>
        <v>175937129.37999997</v>
      </c>
      <c r="J4" s="128">
        <f t="shared" si="0"/>
        <v>24407657.660000004</v>
      </c>
      <c r="K4" s="128">
        <f t="shared" si="0"/>
        <v>146845232</v>
      </c>
      <c r="L4" s="128">
        <f t="shared" si="0"/>
        <v>54360260.560000002</v>
      </c>
      <c r="M4" s="128">
        <f t="shared" si="0"/>
        <v>14437578.790000001</v>
      </c>
      <c r="N4" s="128">
        <f t="shared" si="0"/>
        <v>2151646.2200000002</v>
      </c>
      <c r="O4" s="128">
        <f t="shared" si="0"/>
        <v>58527885.989999995</v>
      </c>
      <c r="P4" s="128">
        <f t="shared" si="0"/>
        <v>1245056.7200000002</v>
      </c>
      <c r="Q4" s="128">
        <f t="shared" si="0"/>
        <v>2626848.7899999996</v>
      </c>
      <c r="R4" s="128">
        <f t="shared" si="0"/>
        <v>603899.41</v>
      </c>
      <c r="S4" s="128">
        <f t="shared" si="0"/>
        <v>21402163.41</v>
      </c>
      <c r="T4" s="128">
        <f t="shared" si="0"/>
        <v>197501118</v>
      </c>
      <c r="U4" s="128">
        <f t="shared" si="0"/>
        <v>8225100.4900000002</v>
      </c>
      <c r="V4" s="128">
        <f t="shared" si="0"/>
        <v>751819811</v>
      </c>
      <c r="W4" s="128">
        <f t="shared" si="0"/>
        <v>18911720.739999995</v>
      </c>
      <c r="X4" s="128">
        <f t="shared" si="0"/>
        <v>5848621.7800000012</v>
      </c>
      <c r="Y4" s="128">
        <f t="shared" si="0"/>
        <v>35343230.859999999</v>
      </c>
      <c r="Z4" s="128">
        <f t="shared" si="0"/>
        <v>62319393.57</v>
      </c>
      <c r="AA4" s="128">
        <f t="shared" si="0"/>
        <v>9238150.9099999983</v>
      </c>
      <c r="AB4" s="128">
        <f t="shared" si="0"/>
        <v>1029219.07</v>
      </c>
      <c r="AC4" s="128">
        <f t="shared" si="0"/>
        <v>87945231.419999987</v>
      </c>
      <c r="AD4" s="128">
        <f t="shared" si="0"/>
        <v>146844999.44</v>
      </c>
      <c r="AE4" s="128">
        <f t="shared" si="0"/>
        <v>141467041.19000003</v>
      </c>
      <c r="AF4" s="128">
        <f t="shared" si="0"/>
        <v>5377958.25</v>
      </c>
      <c r="AG4" s="128">
        <f t="shared" si="0"/>
        <v>22898520.249999996</v>
      </c>
      <c r="AH4" s="128">
        <f t="shared" si="0"/>
        <v>114372688.24999997</v>
      </c>
      <c r="AI4" s="128">
        <f t="shared" si="0"/>
        <v>111867932.05000001</v>
      </c>
      <c r="AJ4" s="128">
        <f t="shared" si="0"/>
        <v>2504756.2000000002</v>
      </c>
      <c r="AK4" s="128">
        <f t="shared" si="0"/>
        <v>41578363.970000014</v>
      </c>
      <c r="AL4" s="128">
        <f t="shared" si="0"/>
        <v>37146919</v>
      </c>
      <c r="AM4" s="128">
        <f t="shared" si="0"/>
        <v>508947697.95999998</v>
      </c>
      <c r="AN4" s="128">
        <f t="shared" si="0"/>
        <v>3780266.5300000003</v>
      </c>
      <c r="AO4" s="128">
        <f t="shared" si="0"/>
        <v>549387.43000000005</v>
      </c>
      <c r="AP4" s="128">
        <f t="shared" si="0"/>
        <v>2868302.88</v>
      </c>
      <c r="AQ4" s="128">
        <f t="shared" si="0"/>
        <v>431938553.47000003</v>
      </c>
      <c r="AR4" s="128">
        <f t="shared" si="0"/>
        <v>5478215064.1799994</v>
      </c>
      <c r="AS4" s="128">
        <f t="shared" si="0"/>
        <v>5475708100</v>
      </c>
      <c r="AT4" s="128">
        <f t="shared" si="0"/>
        <v>2506964.1800000002</v>
      </c>
      <c r="AU4" s="128">
        <f t="shared" si="0"/>
        <v>863603472.04999995</v>
      </c>
      <c r="AV4" s="128">
        <f t="shared" si="0"/>
        <v>39183280.11999999</v>
      </c>
      <c r="AW4" s="128">
        <f t="shared" si="0"/>
        <v>11102943.459999999</v>
      </c>
      <c r="AX4" s="128">
        <f t="shared" si="0"/>
        <v>28849124</v>
      </c>
      <c r="AY4" s="128">
        <f t="shared" si="0"/>
        <v>257464999.63</v>
      </c>
      <c r="AZ4" s="128">
        <f t="shared" si="0"/>
        <v>19211278.389999997</v>
      </c>
      <c r="BA4" s="128">
        <f t="shared" si="0"/>
        <v>18926870.720000003</v>
      </c>
      <c r="BB4" s="128">
        <f t="shared" si="0"/>
        <v>309256853.66000003</v>
      </c>
      <c r="BC4" s="128">
        <f t="shared" si="0"/>
        <v>14382192.639999999</v>
      </c>
      <c r="BD4" s="128">
        <f t="shared" si="0"/>
        <v>14007697.449999999</v>
      </c>
      <c r="BE4" s="128">
        <f t="shared" si="0"/>
        <v>83988532.370000005</v>
      </c>
      <c r="BF4" s="128">
        <f t="shared" si="0"/>
        <v>278026</v>
      </c>
      <c r="BG4" s="128">
        <f t="shared" si="0"/>
        <v>93183241.690000013</v>
      </c>
      <c r="BH4" s="128">
        <f t="shared" si="0"/>
        <v>86265523</v>
      </c>
      <c r="BI4" s="128">
        <f t="shared" si="0"/>
        <v>6917718.6900000004</v>
      </c>
      <c r="BJ4" s="128">
        <f t="shared" si="0"/>
        <v>153214048</v>
      </c>
      <c r="BK4" s="128">
        <f t="shared" si="0"/>
        <v>108782632</v>
      </c>
      <c r="BL4" s="128">
        <f t="shared" si="0"/>
        <v>44431416</v>
      </c>
      <c r="BM4" s="128">
        <f t="shared" si="0"/>
        <v>36194269.57</v>
      </c>
      <c r="BN4" s="128">
        <f t="shared" si="0"/>
        <v>67650241.529999986</v>
      </c>
      <c r="BO4" s="128">
        <f t="shared" si="0"/>
        <v>67432884</v>
      </c>
      <c r="BP4" s="128">
        <f t="shared" si="0"/>
        <v>5494326.9900000002</v>
      </c>
      <c r="BQ4" s="128">
        <f t="shared" ref="BQ4:CU4" si="1">BQ64+BQ65+BQ66+BQ67+BQ68+BQ69+BQ70+BQ71+BQ72+BQ74</f>
        <v>147838405.10000002</v>
      </c>
      <c r="BR4" s="128">
        <f t="shared" si="1"/>
        <v>27004863.559999999</v>
      </c>
      <c r="BS4" s="128">
        <f t="shared" si="1"/>
        <v>34234390.120000005</v>
      </c>
      <c r="BT4" s="128">
        <f t="shared" si="1"/>
        <v>115312031.84999999</v>
      </c>
      <c r="BU4" s="128">
        <f t="shared" si="1"/>
        <v>21807504.909999996</v>
      </c>
      <c r="BV4" s="128">
        <f t="shared" si="1"/>
        <v>70159059.5</v>
      </c>
      <c r="BW4" s="128">
        <f t="shared" si="1"/>
        <v>10331623.809999999</v>
      </c>
      <c r="BX4" s="128">
        <f t="shared" si="1"/>
        <v>56535698.850000009</v>
      </c>
      <c r="BY4" s="128">
        <f t="shared" si="1"/>
        <v>6757574.6900000004</v>
      </c>
      <c r="BZ4" s="128">
        <f t="shared" si="1"/>
        <v>911163209.35000014</v>
      </c>
      <c r="CA4" s="128">
        <f t="shared" si="1"/>
        <v>870451854.83000004</v>
      </c>
      <c r="CB4" s="128">
        <f t="shared" si="1"/>
        <v>40711354.519999988</v>
      </c>
      <c r="CC4" s="128">
        <f t="shared" si="1"/>
        <v>10380999.720000003</v>
      </c>
      <c r="CD4" s="128">
        <f t="shared" si="1"/>
        <v>4381905.67</v>
      </c>
      <c r="CE4" s="128">
        <f t="shared" si="1"/>
        <v>6623702.9500000002</v>
      </c>
      <c r="CF4" s="128">
        <f t="shared" si="1"/>
        <v>36059639.57</v>
      </c>
      <c r="CG4" s="128">
        <f t="shared" si="1"/>
        <v>128297616</v>
      </c>
      <c r="CH4" s="128">
        <f t="shared" si="1"/>
        <v>12702386.800000001</v>
      </c>
      <c r="CI4" s="128">
        <f t="shared" si="1"/>
        <v>3270310050.5600004</v>
      </c>
      <c r="CJ4" s="128">
        <f t="shared" si="1"/>
        <v>256701730</v>
      </c>
      <c r="CK4" s="128">
        <f t="shared" si="1"/>
        <v>241943430</v>
      </c>
      <c r="CL4" s="128">
        <f t="shared" si="1"/>
        <v>14758300</v>
      </c>
      <c r="CM4" s="128">
        <f t="shared" si="1"/>
        <v>17359809.559999999</v>
      </c>
      <c r="CN4" s="128">
        <f t="shared" si="1"/>
        <v>170601090.33999997</v>
      </c>
      <c r="CO4" s="128">
        <f t="shared" si="1"/>
        <v>38451458</v>
      </c>
      <c r="CP4" s="128">
        <f t="shared" si="1"/>
        <v>7099145.1200000001</v>
      </c>
      <c r="CQ4" s="128">
        <f t="shared" si="1"/>
        <v>4864803</v>
      </c>
      <c r="CR4" s="128">
        <f t="shared" si="1"/>
        <v>4113267.4900000007</v>
      </c>
      <c r="CS4" s="128">
        <f t="shared" si="1"/>
        <v>29897339</v>
      </c>
      <c r="CT4" s="128">
        <f t="shared" si="1"/>
        <v>114004380.40999998</v>
      </c>
      <c r="CU4" s="128">
        <f t="shared" si="1"/>
        <v>26039919.610000003</v>
      </c>
    </row>
    <row r="5" spans="1:99" s="125" customFormat="1" x14ac:dyDescent="0.2">
      <c r="A5" s="125" t="str">
        <f>A76</f>
        <v>Accumulated Amortization</v>
      </c>
      <c r="B5" s="192" t="s">
        <v>654</v>
      </c>
      <c r="C5" s="125">
        <v>2005</v>
      </c>
      <c r="D5" s="128">
        <f>D76</f>
        <v>-2289322.5099999998</v>
      </c>
      <c r="E5" s="128">
        <f t="shared" ref="E5:BP5" si="2">E76</f>
        <v>-79370223</v>
      </c>
      <c r="F5" s="128">
        <f t="shared" si="2"/>
        <v>-33407373</v>
      </c>
      <c r="G5" s="128">
        <f t="shared" si="2"/>
        <v>-4158441.29</v>
      </c>
      <c r="H5" s="128">
        <f t="shared" si="2"/>
        <v>-11329394.530000001</v>
      </c>
      <c r="I5" s="128">
        <f t="shared" si="2"/>
        <v>-91975155.760000005</v>
      </c>
      <c r="J5" s="128">
        <f t="shared" si="2"/>
        <v>-10131428.789999999</v>
      </c>
      <c r="K5" s="128">
        <f t="shared" si="2"/>
        <v>-63426722</v>
      </c>
      <c r="L5" s="128">
        <f t="shared" si="2"/>
        <v>-19248687.960000001</v>
      </c>
      <c r="M5" s="128">
        <f t="shared" si="2"/>
        <v>-6580705.1299999999</v>
      </c>
      <c r="N5" s="128">
        <f t="shared" si="2"/>
        <v>-1229407.72</v>
      </c>
      <c r="O5" s="128">
        <f t="shared" si="2"/>
        <v>-14978637.85</v>
      </c>
      <c r="P5" s="128">
        <f t="shared" si="2"/>
        <v>-244907.72</v>
      </c>
      <c r="Q5" s="128">
        <f t="shared" si="2"/>
        <v>-470315.66</v>
      </c>
      <c r="R5" s="128">
        <f t="shared" si="2"/>
        <v>-333776.31</v>
      </c>
      <c r="S5" s="128">
        <f t="shared" si="2"/>
        <v>-11035675.67</v>
      </c>
      <c r="T5" s="128">
        <f t="shared" si="2"/>
        <v>-48882050</v>
      </c>
      <c r="U5" s="128">
        <f t="shared" si="2"/>
        <v>-2984046.45</v>
      </c>
      <c r="V5" s="128">
        <f t="shared" si="2"/>
        <v>-313429151</v>
      </c>
      <c r="W5" s="128">
        <f t="shared" si="2"/>
        <v>-3184988.37</v>
      </c>
      <c r="X5" s="128">
        <f t="shared" si="2"/>
        <v>-3627702.53</v>
      </c>
      <c r="Y5" s="128">
        <f t="shared" si="2"/>
        <v>-6920064.0599999996</v>
      </c>
      <c r="Z5" s="128">
        <f t="shared" si="2"/>
        <v>-31562391.93</v>
      </c>
      <c r="AA5" s="128">
        <f t="shared" si="2"/>
        <v>-5870097.9199999999</v>
      </c>
      <c r="AB5" s="128">
        <f t="shared" si="2"/>
        <v>-700306.12</v>
      </c>
      <c r="AC5" s="128">
        <f t="shared" si="2"/>
        <v>-39812634.439999998</v>
      </c>
      <c r="AD5" s="128">
        <f t="shared" si="2"/>
        <v>-80712043.800000012</v>
      </c>
      <c r="AE5" s="128">
        <f t="shared" si="2"/>
        <v>-76850767.870000005</v>
      </c>
      <c r="AF5" s="128">
        <f t="shared" si="2"/>
        <v>-3861275.93</v>
      </c>
      <c r="AG5" s="128">
        <f t="shared" si="2"/>
        <v>-9372477.0700000003</v>
      </c>
      <c r="AH5" s="128">
        <f t="shared" si="2"/>
        <v>-26182670.530000001</v>
      </c>
      <c r="AI5" s="128">
        <f t="shared" si="2"/>
        <v>-25724897.75</v>
      </c>
      <c r="AJ5" s="128">
        <f t="shared" si="2"/>
        <v>-457772.78</v>
      </c>
      <c r="AK5" s="128">
        <f t="shared" si="2"/>
        <v>-11172472.190000001</v>
      </c>
      <c r="AL5" s="128">
        <f t="shared" si="2"/>
        <v>-8833401</v>
      </c>
      <c r="AM5" s="128">
        <f t="shared" si="2"/>
        <v>-243161170.81</v>
      </c>
      <c r="AN5" s="128">
        <f t="shared" si="2"/>
        <v>-2737080.84</v>
      </c>
      <c r="AO5" s="128">
        <f t="shared" si="2"/>
        <v>-185223.43</v>
      </c>
      <c r="AP5" s="128">
        <f t="shared" si="2"/>
        <v>-846949.18</v>
      </c>
      <c r="AQ5" s="128">
        <f t="shared" si="2"/>
        <v>-169258533.77000001</v>
      </c>
      <c r="AR5" s="128">
        <f t="shared" si="2"/>
        <v>-2177131629.9299998</v>
      </c>
      <c r="AS5" s="128">
        <f t="shared" si="2"/>
        <v>-2175841300</v>
      </c>
      <c r="AT5" s="128">
        <f t="shared" si="2"/>
        <v>-1290329.93</v>
      </c>
      <c r="AU5" s="128">
        <f t="shared" si="2"/>
        <v>-408947230.77000004</v>
      </c>
      <c r="AV5" s="128">
        <f t="shared" si="2"/>
        <v>-20244528.489999998</v>
      </c>
      <c r="AW5" s="128">
        <f t="shared" si="2"/>
        <v>-6091388.1299999999</v>
      </c>
      <c r="AX5" s="128">
        <f t="shared" si="2"/>
        <v>-8407967</v>
      </c>
      <c r="AY5" s="128">
        <f t="shared" si="2"/>
        <v>-107756958.84</v>
      </c>
      <c r="AZ5" s="128">
        <f t="shared" si="2"/>
        <v>-9355220.6600000001</v>
      </c>
      <c r="BA5" s="128">
        <f t="shared" si="2"/>
        <v>-4729667.96</v>
      </c>
      <c r="BB5" s="128">
        <f t="shared" si="2"/>
        <v>-131390716.56</v>
      </c>
      <c r="BC5" s="128">
        <f t="shared" si="2"/>
        <v>-7416504.8899999997</v>
      </c>
      <c r="BD5" s="128">
        <f t="shared" si="2"/>
        <v>-8583571.1899999995</v>
      </c>
      <c r="BE5" s="128">
        <f t="shared" si="2"/>
        <v>-33693433.210000001</v>
      </c>
      <c r="BF5" s="128">
        <f t="shared" si="2"/>
        <v>-120801</v>
      </c>
      <c r="BG5" s="128">
        <f t="shared" si="2"/>
        <v>-40915842.540000007</v>
      </c>
      <c r="BH5" s="128">
        <f t="shared" si="2"/>
        <v>-36720806</v>
      </c>
      <c r="BI5" s="128">
        <f t="shared" si="2"/>
        <v>-4195036.54</v>
      </c>
      <c r="BJ5" s="128">
        <f t="shared" si="2"/>
        <v>-70730324</v>
      </c>
      <c r="BK5" s="128">
        <f t="shared" si="2"/>
        <v>-50231759</v>
      </c>
      <c r="BL5" s="128">
        <f t="shared" si="2"/>
        <v>-20498565</v>
      </c>
      <c r="BM5" s="128">
        <f t="shared" si="2"/>
        <v>-13760243.060000001</v>
      </c>
      <c r="BN5" s="128">
        <f t="shared" si="2"/>
        <v>-29448520.630000003</v>
      </c>
      <c r="BO5" s="128">
        <f t="shared" si="2"/>
        <v>-37247110</v>
      </c>
      <c r="BP5" s="128">
        <f t="shared" si="2"/>
        <v>-1950836.89</v>
      </c>
      <c r="BQ5" s="128">
        <f t="shared" ref="BQ5:CU5" si="3">BQ76</f>
        <v>-43941335.350000001</v>
      </c>
      <c r="BR5" s="128">
        <f t="shared" si="3"/>
        <v>-12274280.07</v>
      </c>
      <c r="BS5" s="128">
        <f t="shared" si="3"/>
        <v>-19235843.050000001</v>
      </c>
      <c r="BT5" s="128">
        <f t="shared" si="3"/>
        <v>-63362308.280000001</v>
      </c>
      <c r="BU5" s="128">
        <f t="shared" si="3"/>
        <v>-12767569.07</v>
      </c>
      <c r="BV5" s="128">
        <f t="shared" si="3"/>
        <v>-38991564.009999998</v>
      </c>
      <c r="BW5" s="128">
        <f t="shared" si="3"/>
        <v>-5726282.8600000003</v>
      </c>
      <c r="BX5" s="128">
        <f t="shared" si="3"/>
        <v>-14802477.449999999</v>
      </c>
      <c r="BY5" s="128">
        <f t="shared" si="3"/>
        <v>-374716.51</v>
      </c>
      <c r="BZ5" s="128">
        <f t="shared" si="3"/>
        <v>-393693722.94</v>
      </c>
      <c r="CA5" s="128">
        <f t="shared" si="3"/>
        <v>-373035555.49000001</v>
      </c>
      <c r="CB5" s="128">
        <f t="shared" si="3"/>
        <v>-20658167.449999999</v>
      </c>
      <c r="CC5" s="128">
        <f t="shared" si="3"/>
        <v>-6299715.7599999998</v>
      </c>
      <c r="CD5" s="128">
        <f t="shared" si="3"/>
        <v>-745481.88</v>
      </c>
      <c r="CE5" s="128">
        <f t="shared" si="3"/>
        <v>-1368548.51</v>
      </c>
      <c r="CF5" s="128">
        <f t="shared" si="3"/>
        <v>-14262245.869999999</v>
      </c>
      <c r="CG5" s="128">
        <f t="shared" si="3"/>
        <v>-64425736</v>
      </c>
      <c r="CH5" s="128">
        <f t="shared" si="3"/>
        <v>-6336046.4199999999</v>
      </c>
      <c r="CI5" s="128">
        <f t="shared" si="3"/>
        <v>-1616925866.74</v>
      </c>
      <c r="CJ5" s="128">
        <f t="shared" si="3"/>
        <v>-121631462</v>
      </c>
      <c r="CK5" s="128">
        <f t="shared" si="3"/>
        <v>-116456936</v>
      </c>
      <c r="CL5" s="128">
        <f t="shared" si="3"/>
        <v>-5174526</v>
      </c>
      <c r="CM5" s="128">
        <f t="shared" si="3"/>
        <v>-8079073.1899999995</v>
      </c>
      <c r="CN5" s="128">
        <f t="shared" si="3"/>
        <v>-71139802.379999995</v>
      </c>
      <c r="CO5" s="128">
        <f t="shared" si="3"/>
        <v>-19059623</v>
      </c>
      <c r="CP5" s="128">
        <f t="shared" si="3"/>
        <v>-4228038.17</v>
      </c>
      <c r="CQ5" s="128">
        <f t="shared" si="3"/>
        <v>-1094936</v>
      </c>
      <c r="CR5" s="128">
        <f t="shared" si="3"/>
        <v>-2078776.68</v>
      </c>
      <c r="CS5" s="128">
        <f t="shared" si="3"/>
        <v>-5887771</v>
      </c>
      <c r="CT5" s="128">
        <f t="shared" si="3"/>
        <v>-47208911.710000001</v>
      </c>
      <c r="CU5" s="128">
        <f t="shared" si="3"/>
        <v>-7991788.9000000004</v>
      </c>
    </row>
    <row r="6" spans="1:99" s="125" customFormat="1" x14ac:dyDescent="0.2">
      <c r="A6" s="199" t="s">
        <v>241</v>
      </c>
      <c r="B6" s="192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</row>
    <row r="7" spans="1:99" s="125" customFormat="1" x14ac:dyDescent="0.2">
      <c r="A7" s="125" t="s">
        <v>349</v>
      </c>
      <c r="B7" s="125" t="s">
        <v>357</v>
      </c>
      <c r="C7" s="125">
        <v>2005</v>
      </c>
      <c r="D7" s="129">
        <f>D174</f>
        <v>230883</v>
      </c>
      <c r="E7" s="129">
        <f t="shared" ref="E7:BN7" si="4">E174</f>
        <v>16907754</v>
      </c>
      <c r="F7" s="129">
        <f t="shared" si="4"/>
        <v>5147855</v>
      </c>
      <c r="G7" s="129">
        <f t="shared" si="4"/>
        <v>5096148</v>
      </c>
      <c r="H7" s="129">
        <f t="shared" si="4"/>
        <v>11065762</v>
      </c>
      <c r="I7" s="129">
        <f t="shared" si="4"/>
        <v>7409269.6399999997</v>
      </c>
      <c r="J7" s="129">
        <f t="shared" si="4"/>
        <v>1018728.11</v>
      </c>
      <c r="K7" s="129">
        <f t="shared" si="4"/>
        <v>7338653.2000000002</v>
      </c>
      <c r="L7" s="129">
        <f t="shared" si="4"/>
        <v>4498639.3899999997</v>
      </c>
      <c r="M7" s="129">
        <f t="shared" si="4"/>
        <v>591475.34</v>
      </c>
      <c r="N7" s="129">
        <f t="shared" si="4"/>
        <v>33079.96</v>
      </c>
      <c r="O7" s="129">
        <f t="shared" si="4"/>
        <v>3795188</v>
      </c>
      <c r="P7" s="129">
        <f t="shared" si="4"/>
        <v>26379</v>
      </c>
      <c r="Q7" s="129">
        <f t="shared" si="4"/>
        <v>153743</v>
      </c>
      <c r="R7" s="129">
        <f t="shared" si="4"/>
        <v>3205.16</v>
      </c>
      <c r="S7" s="129">
        <f t="shared" si="4"/>
        <v>826248.11</v>
      </c>
      <c r="T7" s="129">
        <f t="shared" si="4"/>
        <v>6266503</v>
      </c>
      <c r="U7" s="129">
        <f t="shared" si="4"/>
        <v>1368191.94</v>
      </c>
      <c r="V7" s="129">
        <f t="shared" si="4"/>
        <v>30245000</v>
      </c>
      <c r="W7" s="129">
        <f t="shared" si="4"/>
        <v>1316101.05</v>
      </c>
      <c r="X7" s="129">
        <f t="shared" si="4"/>
        <v>117089.86</v>
      </c>
      <c r="Y7" s="129">
        <f t="shared" si="4"/>
        <v>1193755</v>
      </c>
      <c r="Z7" s="129">
        <f t="shared" si="4"/>
        <v>3060463</v>
      </c>
      <c r="AA7" s="129">
        <f t="shared" si="4"/>
        <v>83425</v>
      </c>
      <c r="AB7" s="129">
        <f t="shared" si="4"/>
        <v>1933</v>
      </c>
      <c r="AC7" s="129">
        <f t="shared" si="4"/>
        <v>0</v>
      </c>
      <c r="AD7" s="129">
        <f t="shared" si="4"/>
        <v>5307086.5999999996</v>
      </c>
      <c r="AE7" s="129">
        <f t="shared" si="4"/>
        <v>5273803.3499999996</v>
      </c>
      <c r="AF7" s="129">
        <f t="shared" si="4"/>
        <v>33283.25</v>
      </c>
      <c r="AG7" s="129">
        <f t="shared" si="4"/>
        <v>1124268.3600000001</v>
      </c>
      <c r="AH7" s="129">
        <f t="shared" si="4"/>
        <v>0</v>
      </c>
      <c r="AI7" s="129">
        <f t="shared" si="4"/>
        <v>9874449.5199999996</v>
      </c>
      <c r="AJ7" s="129">
        <f t="shared" si="4"/>
        <v>261847.75</v>
      </c>
      <c r="AK7" s="129">
        <f t="shared" si="4"/>
        <v>2363411.67</v>
      </c>
      <c r="AL7" s="129">
        <f t="shared" si="4"/>
        <v>3750244</v>
      </c>
      <c r="AM7" s="129">
        <f t="shared" si="4"/>
        <v>16756798.85</v>
      </c>
      <c r="AN7" s="129">
        <f t="shared" si="4"/>
        <v>108950</v>
      </c>
      <c r="AO7" s="129">
        <f t="shared" si="4"/>
        <v>0</v>
      </c>
      <c r="AP7" s="129">
        <f t="shared" si="4"/>
        <v>156358.03</v>
      </c>
      <c r="AQ7" s="129">
        <f t="shared" si="4"/>
        <v>17698000</v>
      </c>
      <c r="AR7" s="129">
        <f t="shared" si="4"/>
        <v>286440020.05000001</v>
      </c>
      <c r="AS7" s="129">
        <f t="shared" si="4"/>
        <v>286400000</v>
      </c>
      <c r="AT7" s="129">
        <f t="shared" si="4"/>
        <v>40020.050000000003</v>
      </c>
      <c r="AU7" s="129">
        <f t="shared" si="4"/>
        <v>59282886</v>
      </c>
      <c r="AV7" s="129">
        <f t="shared" si="4"/>
        <v>1298789</v>
      </c>
      <c r="AW7" s="129">
        <f t="shared" si="4"/>
        <v>473234</v>
      </c>
      <c r="AX7" s="129">
        <f t="shared" si="4"/>
        <v>2966731</v>
      </c>
      <c r="AY7" s="129">
        <f t="shared" si="4"/>
        <v>15081086.08</v>
      </c>
      <c r="AZ7" s="129">
        <f t="shared" si="4"/>
        <v>957215</v>
      </c>
      <c r="BA7" s="129">
        <f t="shared" si="4"/>
        <v>1005063.99</v>
      </c>
      <c r="BB7" s="129">
        <f t="shared" si="4"/>
        <v>16712064</v>
      </c>
      <c r="BC7" s="129">
        <f t="shared" si="4"/>
        <v>421142</v>
      </c>
      <c r="BD7" s="129">
        <f t="shared" si="4"/>
        <v>507657.18</v>
      </c>
      <c r="BE7" s="129">
        <f t="shared" si="4"/>
        <v>10355469.43</v>
      </c>
      <c r="BF7" s="129">
        <f t="shared" si="4"/>
        <v>0</v>
      </c>
      <c r="BG7" s="129">
        <f t="shared" si="4"/>
        <v>6213071.5499999998</v>
      </c>
      <c r="BH7" s="129">
        <f t="shared" si="4"/>
        <v>6093737.7199999997</v>
      </c>
      <c r="BI7" s="129">
        <f t="shared" si="4"/>
        <v>119333.83</v>
      </c>
      <c r="BJ7" s="129">
        <f t="shared" si="4"/>
        <v>8335488</v>
      </c>
      <c r="BK7" s="129">
        <f t="shared" si="4"/>
        <v>4213481</v>
      </c>
      <c r="BL7" s="129">
        <f t="shared" si="4"/>
        <v>4122007</v>
      </c>
      <c r="BM7" s="129">
        <f t="shared" si="4"/>
        <v>3375491.11</v>
      </c>
      <c r="BN7" s="129">
        <f t="shared" si="4"/>
        <v>4070895</v>
      </c>
      <c r="BO7" s="129">
        <f t="shared" ref="BO7:CU7" si="5">BO174</f>
        <v>2646546.9300000002</v>
      </c>
      <c r="BP7" s="129">
        <f t="shared" si="5"/>
        <v>167266.28</v>
      </c>
      <c r="BQ7" s="129">
        <f t="shared" si="5"/>
        <v>13136525</v>
      </c>
      <c r="BR7" s="129">
        <f t="shared" si="5"/>
        <v>936983.87</v>
      </c>
      <c r="BS7" s="129">
        <f t="shared" si="5"/>
        <v>1410731</v>
      </c>
      <c r="BT7" s="129">
        <f t="shared" si="5"/>
        <v>10943000</v>
      </c>
      <c r="BU7" s="129">
        <f t="shared" si="5"/>
        <v>822862.8</v>
      </c>
      <c r="BV7" s="129">
        <f t="shared" si="5"/>
        <v>3761856</v>
      </c>
      <c r="BW7" s="129">
        <f t="shared" si="5"/>
        <v>432363.47</v>
      </c>
      <c r="BX7" s="129">
        <f t="shared" si="5"/>
        <v>4564154</v>
      </c>
      <c r="BY7" s="129">
        <f t="shared" si="5"/>
        <v>1702498.69</v>
      </c>
      <c r="BZ7" s="129">
        <f t="shared" si="5"/>
        <v>0</v>
      </c>
      <c r="CA7" s="129">
        <f t="shared" si="5"/>
        <v>46136886</v>
      </c>
      <c r="CB7" s="129">
        <f t="shared" si="5"/>
        <v>1614462</v>
      </c>
      <c r="CC7" s="129">
        <f t="shared" si="5"/>
        <v>408295</v>
      </c>
      <c r="CD7" s="129">
        <f t="shared" si="5"/>
        <v>280085.3</v>
      </c>
      <c r="CE7" s="129">
        <f t="shared" si="5"/>
        <v>279586.96000000002</v>
      </c>
      <c r="CF7" s="129">
        <f t="shared" si="5"/>
        <v>2144120.31</v>
      </c>
      <c r="CG7" s="129">
        <f t="shared" si="5"/>
        <v>5760884</v>
      </c>
      <c r="CH7" s="129">
        <f t="shared" si="5"/>
        <v>757445</v>
      </c>
      <c r="CI7" s="129">
        <f t="shared" si="5"/>
        <v>155798967</v>
      </c>
      <c r="CJ7" s="129">
        <f t="shared" si="5"/>
        <v>0</v>
      </c>
      <c r="CK7" s="129">
        <f t="shared" si="5"/>
        <v>9354165</v>
      </c>
      <c r="CL7" s="129">
        <f t="shared" si="5"/>
        <v>932329</v>
      </c>
      <c r="CM7" s="129">
        <f t="shared" si="5"/>
        <v>807225.04</v>
      </c>
      <c r="CN7" s="129">
        <f t="shared" si="5"/>
        <v>9577593</v>
      </c>
      <c r="CO7" s="129">
        <f t="shared" si="5"/>
        <v>1543607</v>
      </c>
      <c r="CP7" s="129">
        <f t="shared" si="5"/>
        <v>342500.69</v>
      </c>
      <c r="CQ7" s="129">
        <f t="shared" si="5"/>
        <v>0</v>
      </c>
      <c r="CR7" s="129">
        <f t="shared" si="5"/>
        <v>54400</v>
      </c>
      <c r="CS7" s="129">
        <f t="shared" si="5"/>
        <v>3491787</v>
      </c>
      <c r="CT7" s="129">
        <f t="shared" si="5"/>
        <v>4588415</v>
      </c>
      <c r="CU7" s="129">
        <f t="shared" si="5"/>
        <v>1307333.8799999999</v>
      </c>
    </row>
    <row r="8" spans="1:99" s="125" customFormat="1" x14ac:dyDescent="0.2">
      <c r="A8" s="125" t="s">
        <v>350</v>
      </c>
      <c r="B8" s="125" t="s">
        <v>358</v>
      </c>
      <c r="C8" s="125">
        <v>2005</v>
      </c>
      <c r="D8" s="128">
        <f>D90+D91+D92+D93+D95+D96+D98</f>
        <v>658727.25</v>
      </c>
      <c r="E8" s="128">
        <f t="shared" ref="E8:BN8" si="6">E90+E91+E92+E93+E95+E96+E98</f>
        <v>7169958</v>
      </c>
      <c r="F8" s="128">
        <f t="shared" si="6"/>
        <v>8698112</v>
      </c>
      <c r="G8" s="128">
        <f t="shared" si="6"/>
        <v>2977851.7199999997</v>
      </c>
      <c r="H8" s="128">
        <f t="shared" si="6"/>
        <v>6830242.9000000004</v>
      </c>
      <c r="I8" s="128">
        <f t="shared" si="6"/>
        <v>10467051.26</v>
      </c>
      <c r="J8" s="128">
        <f t="shared" si="6"/>
        <v>2585797.98</v>
      </c>
      <c r="K8" s="128">
        <f t="shared" si="6"/>
        <v>7225426</v>
      </c>
      <c r="L8" s="128">
        <f t="shared" si="6"/>
        <v>3844105.39</v>
      </c>
      <c r="M8" s="128">
        <f t="shared" si="6"/>
        <v>1405800.75</v>
      </c>
      <c r="N8" s="128">
        <f t="shared" si="6"/>
        <v>521658.19</v>
      </c>
      <c r="O8" s="128">
        <f t="shared" si="6"/>
        <v>5065583.24</v>
      </c>
      <c r="P8" s="128">
        <f t="shared" si="6"/>
        <v>377730.46</v>
      </c>
      <c r="Q8" s="128">
        <f t="shared" si="6"/>
        <v>356123.2</v>
      </c>
      <c r="R8" s="128">
        <f t="shared" si="6"/>
        <v>155412.62</v>
      </c>
      <c r="S8" s="128">
        <f t="shared" si="6"/>
        <v>1131676.1600000001</v>
      </c>
      <c r="T8" s="128">
        <f t="shared" si="6"/>
        <v>20930759</v>
      </c>
      <c r="U8" s="128">
        <f t="shared" si="6"/>
        <v>1199546.0999999999</v>
      </c>
      <c r="V8" s="128">
        <f t="shared" si="6"/>
        <v>37450448</v>
      </c>
      <c r="W8" s="128">
        <f t="shared" si="6"/>
        <v>4295764.830000001</v>
      </c>
      <c r="X8" s="128">
        <f t="shared" si="6"/>
        <v>763976.04</v>
      </c>
      <c r="Y8" s="128">
        <f t="shared" si="6"/>
        <v>6312487.5199999996</v>
      </c>
      <c r="Z8" s="128">
        <f t="shared" si="6"/>
        <v>3037717.34</v>
      </c>
      <c r="AA8" s="128">
        <f t="shared" si="6"/>
        <v>1039412.9999999999</v>
      </c>
      <c r="AB8" s="128">
        <f t="shared" si="6"/>
        <v>198967.05</v>
      </c>
      <c r="AC8" s="128">
        <f t="shared" si="6"/>
        <v>7346344.5099999998</v>
      </c>
      <c r="AD8" s="128">
        <f t="shared" si="6"/>
        <v>9577961.120000001</v>
      </c>
      <c r="AE8" s="128">
        <f t="shared" si="6"/>
        <v>8826416.5299999993</v>
      </c>
      <c r="AF8" s="128">
        <f t="shared" si="6"/>
        <v>751544.59</v>
      </c>
      <c r="AG8" s="128">
        <f t="shared" si="6"/>
        <v>1511846.4799999997</v>
      </c>
      <c r="AH8" s="128">
        <f t="shared" si="6"/>
        <v>8566317.6400000006</v>
      </c>
      <c r="AI8" s="128">
        <f t="shared" si="6"/>
        <v>8173418.2599999998</v>
      </c>
      <c r="AJ8" s="128">
        <f t="shared" si="6"/>
        <v>392899.37999999995</v>
      </c>
      <c r="AK8" s="128">
        <f t="shared" si="6"/>
        <v>5281192.7700000005</v>
      </c>
      <c r="AL8" s="128">
        <f t="shared" si="6"/>
        <v>3711596</v>
      </c>
      <c r="AM8" s="128">
        <f t="shared" si="6"/>
        <v>36729069.129999995</v>
      </c>
      <c r="AN8" s="128">
        <f t="shared" si="6"/>
        <v>594375.69000000006</v>
      </c>
      <c r="AO8" s="128">
        <f t="shared" si="6"/>
        <v>270949.45</v>
      </c>
      <c r="AP8" s="128">
        <f t="shared" si="6"/>
        <v>724066.12</v>
      </c>
      <c r="AQ8" s="128">
        <f t="shared" si="6"/>
        <v>13311695.74</v>
      </c>
      <c r="AR8" s="128">
        <f t="shared" si="6"/>
        <v>330358047.92000002</v>
      </c>
      <c r="AS8" s="128">
        <f t="shared" si="6"/>
        <v>330055500</v>
      </c>
      <c r="AT8" s="128">
        <f t="shared" si="6"/>
        <v>302547.92</v>
      </c>
      <c r="AU8" s="128">
        <f t="shared" si="6"/>
        <v>33018711.990000006</v>
      </c>
      <c r="AV8" s="128">
        <f t="shared" si="6"/>
        <v>2593786.6799999997</v>
      </c>
      <c r="AW8" s="128">
        <f t="shared" si="6"/>
        <v>1221287.6099999999</v>
      </c>
      <c r="AX8" s="128">
        <f t="shared" si="6"/>
        <v>5008954</v>
      </c>
      <c r="AY8" s="128">
        <f t="shared" si="6"/>
        <v>9920630.040000001</v>
      </c>
      <c r="AZ8" s="128">
        <f t="shared" si="6"/>
        <v>1610159.8699999999</v>
      </c>
      <c r="BA8" s="128">
        <f t="shared" si="6"/>
        <v>1925357.68</v>
      </c>
      <c r="BB8" s="128">
        <f t="shared" si="6"/>
        <v>21011035.850000001</v>
      </c>
      <c r="BC8" s="128">
        <f t="shared" si="6"/>
        <v>1516781</v>
      </c>
      <c r="BD8" s="128">
        <f t="shared" si="6"/>
        <v>1520850.79</v>
      </c>
      <c r="BE8" s="128">
        <f t="shared" si="6"/>
        <v>3997409.29</v>
      </c>
      <c r="BF8" s="128">
        <f t="shared" si="6"/>
        <v>35265</v>
      </c>
      <c r="BG8" s="128">
        <f t="shared" si="6"/>
        <v>5554092.8500000006</v>
      </c>
      <c r="BH8" s="128">
        <f t="shared" si="6"/>
        <v>4663338.8499999996</v>
      </c>
      <c r="BI8" s="128">
        <f t="shared" si="6"/>
        <v>890753.99999999988</v>
      </c>
      <c r="BJ8" s="128">
        <f t="shared" si="6"/>
        <v>12104253</v>
      </c>
      <c r="BK8" s="128">
        <f t="shared" si="6"/>
        <v>7596924</v>
      </c>
      <c r="BL8" s="128">
        <f t="shared" si="6"/>
        <v>4507329</v>
      </c>
      <c r="BM8" s="128">
        <f t="shared" si="6"/>
        <v>1334840.51</v>
      </c>
      <c r="BN8" s="128">
        <f t="shared" si="6"/>
        <v>3651757.03</v>
      </c>
      <c r="BO8" s="128">
        <f t="shared" ref="BO8:CU8" si="7">BO90+BO91+BO92+BO93+BO95+BO96+BO98</f>
        <v>4466705</v>
      </c>
      <c r="BP8" s="128">
        <f t="shared" si="7"/>
        <v>1634640.47</v>
      </c>
      <c r="BQ8" s="128">
        <f t="shared" si="7"/>
        <v>9670235.5499999989</v>
      </c>
      <c r="BR8" s="128">
        <f t="shared" si="7"/>
        <v>1637533.62</v>
      </c>
      <c r="BS8" s="128">
        <f t="shared" si="7"/>
        <v>2949155.17</v>
      </c>
      <c r="BT8" s="128">
        <f t="shared" si="7"/>
        <v>7675841.6899999995</v>
      </c>
      <c r="BU8" s="128">
        <f t="shared" si="7"/>
        <v>1856499.68</v>
      </c>
      <c r="BV8" s="128">
        <f t="shared" si="7"/>
        <v>6785963.3900000006</v>
      </c>
      <c r="BW8" s="128">
        <f t="shared" si="7"/>
        <v>984578.89000000013</v>
      </c>
      <c r="BX8" s="128">
        <f t="shared" si="7"/>
        <v>5271823.58</v>
      </c>
      <c r="BY8" s="128">
        <f t="shared" si="7"/>
        <v>3921070.62</v>
      </c>
      <c r="BZ8" s="128">
        <f t="shared" si="7"/>
        <v>38762336.160000004</v>
      </c>
      <c r="CA8" s="128">
        <f t="shared" si="7"/>
        <v>36239976.040000007</v>
      </c>
      <c r="CB8" s="128">
        <f t="shared" si="7"/>
        <v>2522360.1199999996</v>
      </c>
      <c r="CC8" s="128">
        <f t="shared" si="7"/>
        <v>697695.37</v>
      </c>
      <c r="CD8" s="128">
        <f t="shared" si="7"/>
        <v>1177051.5</v>
      </c>
      <c r="CE8" s="128">
        <f t="shared" si="7"/>
        <v>991517.33</v>
      </c>
      <c r="CF8" s="128">
        <f t="shared" si="7"/>
        <v>2904042.9699999997</v>
      </c>
      <c r="CG8" s="128">
        <f t="shared" si="7"/>
        <v>10019522.030000001</v>
      </c>
      <c r="CH8" s="128">
        <f t="shared" si="7"/>
        <v>1364812</v>
      </c>
      <c r="CI8" s="128">
        <f t="shared" si="7"/>
        <v>136233684.62</v>
      </c>
      <c r="CJ8" s="128">
        <f t="shared" si="7"/>
        <v>18163731</v>
      </c>
      <c r="CK8" s="128">
        <f t="shared" si="7"/>
        <v>17044268</v>
      </c>
      <c r="CL8" s="128">
        <f t="shared" si="7"/>
        <v>1119463</v>
      </c>
      <c r="CM8" s="128">
        <f t="shared" si="7"/>
        <v>1552577.23</v>
      </c>
      <c r="CN8" s="128">
        <f t="shared" si="7"/>
        <v>8083610.46</v>
      </c>
      <c r="CO8" s="128">
        <f t="shared" si="7"/>
        <v>3695885</v>
      </c>
      <c r="CP8" s="128">
        <f t="shared" si="7"/>
        <v>932192.42</v>
      </c>
      <c r="CQ8" s="128">
        <f t="shared" si="7"/>
        <v>1396310</v>
      </c>
      <c r="CR8" s="128">
        <f t="shared" si="7"/>
        <v>425644.24999999994</v>
      </c>
      <c r="CS8" s="128">
        <f t="shared" si="7"/>
        <v>4096622</v>
      </c>
      <c r="CT8" s="128">
        <f t="shared" si="7"/>
        <v>7168880.7999999998</v>
      </c>
      <c r="CU8" s="128">
        <f t="shared" si="7"/>
        <v>2955139.43</v>
      </c>
    </row>
    <row r="9" spans="1:99" s="125" customFormat="1" x14ac:dyDescent="0.2">
      <c r="A9" s="125" t="s">
        <v>351</v>
      </c>
      <c r="B9" s="125" t="s">
        <v>359</v>
      </c>
      <c r="C9" s="125">
        <v>2005</v>
      </c>
      <c r="D9" s="128">
        <f>D103</f>
        <v>0</v>
      </c>
      <c r="E9" s="128">
        <f t="shared" ref="E9:BN9" si="8">E103</f>
        <v>4700578</v>
      </c>
      <c r="F9" s="128">
        <f t="shared" si="8"/>
        <v>-420000</v>
      </c>
      <c r="G9" s="128">
        <f t="shared" si="8"/>
        <v>269648</v>
      </c>
      <c r="H9" s="128">
        <f t="shared" si="8"/>
        <v>650513</v>
      </c>
      <c r="I9" s="128">
        <f t="shared" si="8"/>
        <v>2992370</v>
      </c>
      <c r="J9" s="128">
        <f t="shared" si="8"/>
        <v>146703</v>
      </c>
      <c r="K9" s="128">
        <f t="shared" si="8"/>
        <v>1950983</v>
      </c>
      <c r="L9" s="128">
        <f t="shared" si="8"/>
        <v>111056.17</v>
      </c>
      <c r="M9" s="128">
        <f t="shared" si="8"/>
        <v>175000</v>
      </c>
      <c r="N9" s="128">
        <f t="shared" si="8"/>
        <v>0</v>
      </c>
      <c r="O9" s="128">
        <f t="shared" si="8"/>
        <v>1225736.27</v>
      </c>
      <c r="P9" s="128">
        <f t="shared" si="8"/>
        <v>0</v>
      </c>
      <c r="Q9" s="128">
        <f t="shared" si="8"/>
        <v>-8884</v>
      </c>
      <c r="R9" s="128">
        <f t="shared" si="8"/>
        <v>0</v>
      </c>
      <c r="S9" s="128">
        <f t="shared" si="8"/>
        <v>162000</v>
      </c>
      <c r="T9" s="128">
        <f t="shared" si="8"/>
        <v>376268</v>
      </c>
      <c r="U9" s="128">
        <f t="shared" si="8"/>
        <v>147964</v>
      </c>
      <c r="V9" s="128">
        <f t="shared" si="8"/>
        <v>8558529</v>
      </c>
      <c r="W9" s="128">
        <f t="shared" si="8"/>
        <v>-121000</v>
      </c>
      <c r="X9" s="128">
        <f t="shared" si="8"/>
        <v>-13078</v>
      </c>
      <c r="Y9" s="128">
        <f t="shared" si="8"/>
        <v>301318.08</v>
      </c>
      <c r="Z9" s="128">
        <f t="shared" si="8"/>
        <v>925000.39</v>
      </c>
      <c r="AA9" s="128">
        <f t="shared" si="8"/>
        <v>-1260.8399999999999</v>
      </c>
      <c r="AB9" s="128">
        <f t="shared" si="8"/>
        <v>-2664</v>
      </c>
      <c r="AC9" s="128">
        <f t="shared" si="8"/>
        <v>354467.02</v>
      </c>
      <c r="AD9" s="128">
        <f t="shared" si="8"/>
        <v>-113646</v>
      </c>
      <c r="AE9" s="128">
        <f t="shared" si="8"/>
        <v>-113646</v>
      </c>
      <c r="AF9" s="128">
        <f t="shared" si="8"/>
        <v>0</v>
      </c>
      <c r="AG9" s="128">
        <f t="shared" si="8"/>
        <v>135712.95999999999</v>
      </c>
      <c r="AH9" s="128">
        <f t="shared" si="8"/>
        <v>1136716.67</v>
      </c>
      <c r="AI9" s="128">
        <f t="shared" si="8"/>
        <v>1141646.67</v>
      </c>
      <c r="AJ9" s="128">
        <f t="shared" si="8"/>
        <v>-4930</v>
      </c>
      <c r="AK9" s="128">
        <f t="shared" si="8"/>
        <v>747049</v>
      </c>
      <c r="AL9" s="128">
        <f t="shared" si="8"/>
        <v>634589</v>
      </c>
      <c r="AM9" s="128">
        <f t="shared" si="8"/>
        <v>5652337.6100000003</v>
      </c>
      <c r="AN9" s="128">
        <f t="shared" si="8"/>
        <v>-23253</v>
      </c>
      <c r="AO9" s="128">
        <f t="shared" si="8"/>
        <v>-2025</v>
      </c>
      <c r="AP9" s="128">
        <f t="shared" si="8"/>
        <v>48825</v>
      </c>
      <c r="AQ9" s="128">
        <f t="shared" si="8"/>
        <v>8594713</v>
      </c>
      <c r="AR9" s="128">
        <f t="shared" si="8"/>
        <v>56060500</v>
      </c>
      <c r="AS9" s="128">
        <f t="shared" si="8"/>
        <v>56060500</v>
      </c>
      <c r="AT9" s="128">
        <f t="shared" si="8"/>
        <v>0</v>
      </c>
      <c r="AU9" s="128">
        <f t="shared" si="8"/>
        <v>0</v>
      </c>
      <c r="AV9" s="128">
        <f t="shared" si="8"/>
        <v>159000</v>
      </c>
      <c r="AW9" s="128">
        <f t="shared" si="8"/>
        <v>16917</v>
      </c>
      <c r="AX9" s="128">
        <f t="shared" si="8"/>
        <v>400517</v>
      </c>
      <c r="AY9" s="128">
        <f t="shared" si="8"/>
        <v>2939451</v>
      </c>
      <c r="AZ9" s="128">
        <f t="shared" si="8"/>
        <v>663000</v>
      </c>
      <c r="BA9" s="128">
        <f t="shared" si="8"/>
        <v>698447</v>
      </c>
      <c r="BB9" s="128">
        <f t="shared" si="8"/>
        <v>2509000</v>
      </c>
      <c r="BC9" s="128">
        <f t="shared" si="8"/>
        <v>182897</v>
      </c>
      <c r="BD9" s="128">
        <f t="shared" si="8"/>
        <v>0</v>
      </c>
      <c r="BE9" s="128">
        <f t="shared" si="8"/>
        <v>902653</v>
      </c>
      <c r="BF9" s="128">
        <f t="shared" si="8"/>
        <v>0</v>
      </c>
      <c r="BG9" s="128">
        <f t="shared" si="8"/>
        <v>595906</v>
      </c>
      <c r="BH9" s="128">
        <f t="shared" si="8"/>
        <v>676606</v>
      </c>
      <c r="BI9" s="128">
        <f t="shared" si="8"/>
        <v>-80700</v>
      </c>
      <c r="BJ9" s="128">
        <f t="shared" si="8"/>
        <v>574211</v>
      </c>
      <c r="BK9" s="128">
        <f t="shared" si="8"/>
        <v>-353789</v>
      </c>
      <c r="BL9" s="128">
        <f t="shared" si="8"/>
        <v>928000</v>
      </c>
      <c r="BM9" s="128">
        <f t="shared" si="8"/>
        <v>220587.61</v>
      </c>
      <c r="BN9" s="128">
        <f t="shared" si="8"/>
        <v>392233.51</v>
      </c>
      <c r="BO9" s="128">
        <f t="shared" ref="BO9:CU9" si="9">BO103</f>
        <v>95808</v>
      </c>
      <c r="BP9" s="128">
        <f t="shared" si="9"/>
        <v>28729</v>
      </c>
      <c r="BQ9" s="128">
        <f t="shared" si="9"/>
        <v>2655260</v>
      </c>
      <c r="BR9" s="128">
        <f t="shared" si="9"/>
        <v>563029</v>
      </c>
      <c r="BS9" s="128">
        <f t="shared" si="9"/>
        <v>1198433</v>
      </c>
      <c r="BT9" s="128">
        <f t="shared" si="9"/>
        <v>2333000</v>
      </c>
      <c r="BU9" s="128">
        <f t="shared" si="9"/>
        <v>217372</v>
      </c>
      <c r="BV9" s="128">
        <f t="shared" si="9"/>
        <v>0</v>
      </c>
      <c r="BW9" s="128">
        <f t="shared" si="9"/>
        <v>29722</v>
      </c>
      <c r="BX9" s="128">
        <f t="shared" si="9"/>
        <v>2782935.5</v>
      </c>
      <c r="BY9" s="128">
        <f t="shared" si="9"/>
        <v>-628643</v>
      </c>
      <c r="BZ9" s="128">
        <f t="shared" si="9"/>
        <v>11065431</v>
      </c>
      <c r="CA9" s="128">
        <f t="shared" si="9"/>
        <v>9910431</v>
      </c>
      <c r="CB9" s="128">
        <f t="shared" si="9"/>
        <v>1155000</v>
      </c>
      <c r="CC9" s="128">
        <f t="shared" si="9"/>
        <v>57250</v>
      </c>
      <c r="CD9" s="128">
        <f t="shared" si="9"/>
        <v>25880.65</v>
      </c>
      <c r="CE9" s="128">
        <f t="shared" si="9"/>
        <v>28066</v>
      </c>
      <c r="CF9" s="128">
        <f t="shared" si="9"/>
        <v>876594</v>
      </c>
      <c r="CG9" s="128">
        <f t="shared" si="9"/>
        <v>1364999</v>
      </c>
      <c r="CH9" s="128">
        <f t="shared" si="9"/>
        <v>34184</v>
      </c>
      <c r="CI9" s="128">
        <f t="shared" si="9"/>
        <v>61113786</v>
      </c>
      <c r="CJ9" s="128">
        <f t="shared" si="9"/>
        <v>3929460</v>
      </c>
      <c r="CK9" s="128">
        <f t="shared" si="9"/>
        <v>3749701</v>
      </c>
      <c r="CL9" s="128">
        <f t="shared" si="9"/>
        <v>179759</v>
      </c>
      <c r="CM9" s="128">
        <f t="shared" si="9"/>
        <v>216651.97</v>
      </c>
      <c r="CN9" s="128">
        <f t="shared" si="9"/>
        <v>3088616</v>
      </c>
      <c r="CO9" s="128">
        <f t="shared" si="9"/>
        <v>0</v>
      </c>
      <c r="CP9" s="128">
        <f t="shared" si="9"/>
        <v>4200</v>
      </c>
      <c r="CQ9" s="128">
        <f t="shared" si="9"/>
        <v>-64026</v>
      </c>
      <c r="CR9" s="128">
        <f t="shared" si="9"/>
        <v>0</v>
      </c>
      <c r="CS9" s="128">
        <f t="shared" si="9"/>
        <v>655872</v>
      </c>
      <c r="CT9" s="128">
        <f t="shared" si="9"/>
        <v>1771167.25</v>
      </c>
      <c r="CU9" s="128">
        <f t="shared" si="9"/>
        <v>275538.63</v>
      </c>
    </row>
    <row r="10" spans="1:99" s="125" customFormat="1" x14ac:dyDescent="0.2">
      <c r="A10" s="125" t="s">
        <v>87</v>
      </c>
      <c r="B10" s="125" t="s">
        <v>360</v>
      </c>
      <c r="C10" s="125">
        <v>2005</v>
      </c>
      <c r="D10" s="142">
        <f>D116</f>
        <v>1765</v>
      </c>
      <c r="E10" s="142">
        <f t="shared" ref="E10:BP10" si="10">E116</f>
        <v>65812</v>
      </c>
      <c r="F10" s="142">
        <f t="shared" si="10"/>
        <v>35208</v>
      </c>
      <c r="G10" s="142">
        <f t="shared" si="10"/>
        <v>9149</v>
      </c>
      <c r="H10" s="142">
        <f t="shared" si="10"/>
        <v>35986</v>
      </c>
      <c r="I10" s="142">
        <f t="shared" si="10"/>
        <v>59537</v>
      </c>
      <c r="J10" s="142">
        <f t="shared" si="10"/>
        <v>14124</v>
      </c>
      <c r="K10" s="142">
        <f t="shared" si="10"/>
        <v>47346</v>
      </c>
      <c r="L10" s="142">
        <f t="shared" si="10"/>
        <v>15230</v>
      </c>
      <c r="M10" s="142">
        <f t="shared" si="10"/>
        <v>6086</v>
      </c>
      <c r="N10" s="142">
        <f t="shared" si="10"/>
        <v>1353</v>
      </c>
      <c r="O10" s="142">
        <f t="shared" si="10"/>
        <v>31955</v>
      </c>
      <c r="P10" s="142">
        <f t="shared" si="10"/>
        <v>1633</v>
      </c>
      <c r="Q10" s="142">
        <f t="shared" si="10"/>
        <v>1791</v>
      </c>
      <c r="R10" s="142">
        <f t="shared" si="10"/>
        <v>586</v>
      </c>
      <c r="S10" s="142">
        <f t="shared" si="10"/>
        <v>10555</v>
      </c>
      <c r="T10" s="142">
        <f t="shared" si="10"/>
        <v>84254</v>
      </c>
      <c r="U10" s="142">
        <f t="shared" si="10"/>
        <v>3537</v>
      </c>
      <c r="V10" s="142">
        <f t="shared" si="10"/>
        <v>178140</v>
      </c>
      <c r="W10" s="142">
        <f t="shared" si="10"/>
        <v>13570</v>
      </c>
      <c r="X10" s="142">
        <f t="shared" si="10"/>
        <v>3315</v>
      </c>
      <c r="Y10" s="142">
        <f t="shared" si="10"/>
        <v>27437</v>
      </c>
      <c r="Z10" s="142">
        <f t="shared" si="10"/>
        <v>18860</v>
      </c>
      <c r="AA10" s="142">
        <f t="shared" si="10"/>
        <v>4040</v>
      </c>
      <c r="AB10" s="142">
        <f t="shared" si="10"/>
        <v>682</v>
      </c>
      <c r="AC10" s="142">
        <f t="shared" si="10"/>
        <v>11457</v>
      </c>
      <c r="AD10" s="142">
        <f t="shared" si="10"/>
        <v>45915</v>
      </c>
      <c r="AE10" s="142">
        <f t="shared" si="10"/>
        <v>42814</v>
      </c>
      <c r="AF10" s="142">
        <f t="shared" si="10"/>
        <v>3101</v>
      </c>
      <c r="AG10" s="142">
        <f t="shared" si="10"/>
        <v>9530</v>
      </c>
      <c r="AH10" s="142">
        <f t="shared" si="10"/>
        <v>56177</v>
      </c>
      <c r="AI10" s="142">
        <f t="shared" si="10"/>
        <v>54520</v>
      </c>
      <c r="AJ10" s="142">
        <f t="shared" si="10"/>
        <v>1657</v>
      </c>
      <c r="AK10" s="142">
        <f t="shared" si="10"/>
        <v>20462</v>
      </c>
      <c r="AL10" s="142">
        <f t="shared" si="10"/>
        <v>19873</v>
      </c>
      <c r="AM10" s="142">
        <f t="shared" si="10"/>
        <v>230327</v>
      </c>
      <c r="AN10" s="142">
        <f t="shared" si="10"/>
        <v>2780</v>
      </c>
      <c r="AO10" s="142">
        <f t="shared" si="10"/>
        <v>1130</v>
      </c>
      <c r="AP10" s="142">
        <f t="shared" si="10"/>
        <v>5248</v>
      </c>
      <c r="AQ10" s="142">
        <f t="shared" si="10"/>
        <v>116166</v>
      </c>
      <c r="AR10" s="142">
        <f t="shared" si="10"/>
        <v>1152927</v>
      </c>
      <c r="AS10" s="142">
        <f t="shared" si="10"/>
        <v>1151989</v>
      </c>
      <c r="AT10" s="142">
        <f t="shared" si="10"/>
        <v>938</v>
      </c>
      <c r="AU10" s="142">
        <f t="shared" si="10"/>
        <v>278581</v>
      </c>
      <c r="AV10" s="142">
        <f t="shared" si="10"/>
        <v>13793</v>
      </c>
      <c r="AW10" s="142">
        <f t="shared" si="10"/>
        <v>5847</v>
      </c>
      <c r="AX10" s="142">
        <f t="shared" si="10"/>
        <v>26265</v>
      </c>
      <c r="AY10" s="142">
        <f t="shared" si="10"/>
        <v>79487</v>
      </c>
      <c r="AZ10" s="142">
        <f t="shared" si="10"/>
        <v>8551</v>
      </c>
      <c r="BA10" s="142">
        <f t="shared" si="10"/>
        <v>8995</v>
      </c>
      <c r="BB10" s="142">
        <f t="shared" si="10"/>
        <v>138046</v>
      </c>
      <c r="BC10" s="142">
        <f t="shared" si="10"/>
        <v>6829</v>
      </c>
      <c r="BD10" s="142">
        <f t="shared" si="10"/>
        <v>6516</v>
      </c>
      <c r="BE10" s="142">
        <f t="shared" si="10"/>
        <v>19858</v>
      </c>
      <c r="BF10" s="142">
        <f t="shared" si="10"/>
        <v>189</v>
      </c>
      <c r="BG10" s="142">
        <f t="shared" si="10"/>
        <v>30166</v>
      </c>
      <c r="BH10" s="142">
        <f t="shared" si="10"/>
        <v>26176</v>
      </c>
      <c r="BI10" s="142">
        <f t="shared" si="10"/>
        <v>3990</v>
      </c>
      <c r="BJ10" s="142">
        <f t="shared" si="10"/>
        <v>48671</v>
      </c>
      <c r="BK10" s="142">
        <f t="shared" si="10"/>
        <v>33683</v>
      </c>
      <c r="BL10" s="142">
        <f t="shared" si="10"/>
        <v>14988</v>
      </c>
      <c r="BM10" s="142">
        <f t="shared" si="10"/>
        <v>7466</v>
      </c>
      <c r="BN10" s="142">
        <f t="shared" si="10"/>
        <v>18171</v>
      </c>
      <c r="BO10" s="142">
        <f t="shared" si="10"/>
        <v>23405</v>
      </c>
      <c r="BP10" s="142">
        <f t="shared" si="10"/>
        <v>6202</v>
      </c>
      <c r="BQ10" s="142">
        <f t="shared" ref="BQ10:CU10" si="11">BQ116</f>
        <v>54677</v>
      </c>
      <c r="BR10" s="142">
        <f t="shared" si="11"/>
        <v>9927</v>
      </c>
      <c r="BS10" s="142">
        <f t="shared" si="11"/>
        <v>12374</v>
      </c>
      <c r="BT10" s="142">
        <f t="shared" si="11"/>
        <v>49500</v>
      </c>
      <c r="BU10" s="142">
        <f t="shared" si="11"/>
        <v>10190</v>
      </c>
      <c r="BV10" s="142">
        <f t="shared" si="11"/>
        <v>32497</v>
      </c>
      <c r="BW10" s="142">
        <f t="shared" si="11"/>
        <v>3265</v>
      </c>
      <c r="BX10" s="142">
        <f t="shared" si="11"/>
        <v>33531</v>
      </c>
      <c r="BY10" s="142">
        <f t="shared" si="11"/>
        <v>9135</v>
      </c>
      <c r="BZ10" s="142">
        <f t="shared" si="11"/>
        <v>219788</v>
      </c>
      <c r="CA10" s="142">
        <f t="shared" si="11"/>
        <v>203749</v>
      </c>
      <c r="CB10" s="142">
        <f t="shared" si="11"/>
        <v>16039</v>
      </c>
      <c r="CC10" s="142">
        <f t="shared" si="11"/>
        <v>4116</v>
      </c>
      <c r="CD10" s="142">
        <f t="shared" si="11"/>
        <v>5823</v>
      </c>
      <c r="CE10" s="142">
        <f t="shared" si="11"/>
        <v>2760</v>
      </c>
      <c r="CF10" s="142">
        <f t="shared" si="11"/>
        <v>15243</v>
      </c>
      <c r="CG10" s="142">
        <f t="shared" si="11"/>
        <v>49558</v>
      </c>
      <c r="CH10" s="142">
        <f t="shared" si="11"/>
        <v>6343</v>
      </c>
      <c r="CI10" s="142">
        <f t="shared" si="11"/>
        <v>676678</v>
      </c>
      <c r="CJ10" s="142">
        <f t="shared" si="11"/>
        <v>106730</v>
      </c>
      <c r="CK10" s="142">
        <f t="shared" si="11"/>
        <v>100802</v>
      </c>
      <c r="CL10" s="142">
        <f t="shared" si="11"/>
        <v>5928</v>
      </c>
      <c r="CM10" s="142">
        <f t="shared" si="11"/>
        <v>10545</v>
      </c>
      <c r="CN10" s="142">
        <f t="shared" si="11"/>
        <v>48041</v>
      </c>
      <c r="CO10" s="142">
        <f t="shared" si="11"/>
        <v>21430</v>
      </c>
      <c r="CP10" s="142">
        <f t="shared" si="11"/>
        <v>3416</v>
      </c>
      <c r="CQ10" s="142">
        <f t="shared" si="11"/>
        <v>3773</v>
      </c>
      <c r="CR10" s="142">
        <f t="shared" si="11"/>
        <v>1976</v>
      </c>
      <c r="CS10" s="142">
        <f t="shared" si="11"/>
        <v>20699</v>
      </c>
      <c r="CT10" s="142">
        <f t="shared" si="11"/>
        <v>36235</v>
      </c>
      <c r="CU10" s="142">
        <f t="shared" si="11"/>
        <v>14195</v>
      </c>
    </row>
    <row r="11" spans="1:99" s="125" customFormat="1" x14ac:dyDescent="0.2">
      <c r="A11" s="125" t="s">
        <v>352</v>
      </c>
      <c r="B11" s="125" t="s">
        <v>361</v>
      </c>
      <c r="C11" s="125">
        <v>2005</v>
      </c>
      <c r="D11" s="142">
        <f>D117</f>
        <v>1482</v>
      </c>
      <c r="E11" s="142">
        <f t="shared" ref="E11:BP11" si="12">E117</f>
        <v>59186</v>
      </c>
      <c r="F11" s="142">
        <f t="shared" si="12"/>
        <v>30859</v>
      </c>
      <c r="G11" s="142">
        <f t="shared" si="12"/>
        <v>7733</v>
      </c>
      <c r="H11" s="142">
        <f t="shared" si="12"/>
        <v>32594</v>
      </c>
      <c r="I11" s="142">
        <f t="shared" si="12"/>
        <v>53983</v>
      </c>
      <c r="J11" s="142">
        <f t="shared" si="12"/>
        <v>12232</v>
      </c>
      <c r="K11" s="142">
        <f t="shared" si="12"/>
        <v>42188</v>
      </c>
      <c r="L11" s="142">
        <f t="shared" si="12"/>
        <v>13818</v>
      </c>
      <c r="M11" s="142">
        <f t="shared" si="12"/>
        <v>5409</v>
      </c>
      <c r="N11" s="142">
        <f t="shared" si="12"/>
        <v>1171</v>
      </c>
      <c r="O11" s="142">
        <f t="shared" si="12"/>
        <v>28303</v>
      </c>
      <c r="P11" s="142">
        <f t="shared" si="12"/>
        <v>0</v>
      </c>
      <c r="Q11" s="142">
        <f t="shared" si="12"/>
        <v>1589</v>
      </c>
      <c r="R11" s="142">
        <f t="shared" si="12"/>
        <v>495</v>
      </c>
      <c r="S11" s="142">
        <f t="shared" si="12"/>
        <v>9463</v>
      </c>
      <c r="T11" s="142">
        <f t="shared" si="12"/>
        <v>75921</v>
      </c>
      <c r="U11" s="142">
        <f t="shared" si="12"/>
        <v>3097</v>
      </c>
      <c r="V11" s="142">
        <f t="shared" si="12"/>
        <v>157897</v>
      </c>
      <c r="W11" s="142">
        <f t="shared" si="12"/>
        <v>12007</v>
      </c>
      <c r="X11" s="142">
        <f t="shared" si="12"/>
        <v>2843</v>
      </c>
      <c r="Y11" s="142">
        <f t="shared" si="12"/>
        <v>25266</v>
      </c>
      <c r="Z11" s="142">
        <f t="shared" si="12"/>
        <v>16657</v>
      </c>
      <c r="AA11" s="142">
        <f t="shared" si="12"/>
        <v>3530</v>
      </c>
      <c r="AB11" s="142">
        <f t="shared" si="12"/>
        <v>593</v>
      </c>
      <c r="AC11" s="142">
        <f t="shared" si="12"/>
        <v>10454</v>
      </c>
      <c r="AD11" s="142">
        <f t="shared" si="12"/>
        <v>41389</v>
      </c>
      <c r="AE11" s="142">
        <f t="shared" si="12"/>
        <v>38606</v>
      </c>
      <c r="AF11" s="142">
        <f t="shared" si="12"/>
        <v>2783</v>
      </c>
      <c r="AG11" s="142">
        <f t="shared" si="12"/>
        <v>8698</v>
      </c>
      <c r="AH11" s="142">
        <f t="shared" si="12"/>
        <v>51302</v>
      </c>
      <c r="AI11" s="142">
        <f t="shared" si="12"/>
        <v>49781</v>
      </c>
      <c r="AJ11" s="142">
        <f t="shared" si="12"/>
        <v>1521</v>
      </c>
      <c r="AK11" s="142">
        <f t="shared" si="12"/>
        <v>17893</v>
      </c>
      <c r="AL11" s="142">
        <f t="shared" si="12"/>
        <v>18392</v>
      </c>
      <c r="AM11" s="142">
        <f t="shared" si="12"/>
        <v>208193</v>
      </c>
      <c r="AN11" s="142">
        <f t="shared" si="12"/>
        <v>2344</v>
      </c>
      <c r="AO11" s="142">
        <f t="shared" si="12"/>
        <v>974</v>
      </c>
      <c r="AP11" s="142">
        <f t="shared" si="12"/>
        <v>4611</v>
      </c>
      <c r="AQ11" s="142">
        <f t="shared" si="12"/>
        <v>107609</v>
      </c>
      <c r="AR11" s="142">
        <f t="shared" si="12"/>
        <v>1044116</v>
      </c>
      <c r="AS11" s="142">
        <f t="shared" si="12"/>
        <v>1043286</v>
      </c>
      <c r="AT11" s="142">
        <f t="shared" si="12"/>
        <v>830</v>
      </c>
      <c r="AU11" s="142">
        <f t="shared" si="12"/>
        <v>252268</v>
      </c>
      <c r="AV11" s="142">
        <f t="shared" si="12"/>
        <v>12821</v>
      </c>
      <c r="AW11" s="142">
        <f t="shared" si="12"/>
        <v>4993</v>
      </c>
      <c r="AX11" s="142">
        <f t="shared" si="12"/>
        <v>22426</v>
      </c>
      <c r="AY11" s="142">
        <f t="shared" si="12"/>
        <v>71490</v>
      </c>
      <c r="AZ11" s="142">
        <f t="shared" si="12"/>
        <v>7374</v>
      </c>
      <c r="BA11" s="142">
        <f t="shared" si="12"/>
        <v>7354</v>
      </c>
      <c r="BB11" s="142">
        <f t="shared" si="12"/>
        <v>124638</v>
      </c>
      <c r="BC11" s="142">
        <f t="shared" si="12"/>
        <v>6057</v>
      </c>
      <c r="BD11" s="142">
        <f t="shared" si="12"/>
        <v>5695</v>
      </c>
      <c r="BE11" s="142">
        <f t="shared" si="12"/>
        <v>17611</v>
      </c>
      <c r="BF11" s="142">
        <f t="shared" si="12"/>
        <v>160</v>
      </c>
      <c r="BG11" s="142">
        <f t="shared" si="12"/>
        <v>26855</v>
      </c>
      <c r="BH11" s="142">
        <f t="shared" si="12"/>
        <v>23155</v>
      </c>
      <c r="BI11" s="142">
        <f t="shared" si="12"/>
        <v>3700</v>
      </c>
      <c r="BJ11" s="142">
        <f t="shared" si="12"/>
        <v>43068</v>
      </c>
      <c r="BK11" s="142">
        <f t="shared" si="12"/>
        <v>29713</v>
      </c>
      <c r="BL11" s="142">
        <f t="shared" si="12"/>
        <v>13355</v>
      </c>
      <c r="BM11" s="142">
        <f t="shared" si="12"/>
        <v>6124</v>
      </c>
      <c r="BN11" s="142">
        <f t="shared" si="12"/>
        <v>15905</v>
      </c>
      <c r="BO11" s="142">
        <f t="shared" si="12"/>
        <v>20463</v>
      </c>
      <c r="BP11" s="142">
        <f t="shared" si="12"/>
        <v>5317</v>
      </c>
      <c r="BQ11" s="142">
        <f t="shared" ref="BQ11:CU11" si="13">BQ117</f>
        <v>48681</v>
      </c>
      <c r="BR11" s="142">
        <f t="shared" si="13"/>
        <v>8865</v>
      </c>
      <c r="BS11" s="142">
        <f t="shared" si="13"/>
        <v>10848</v>
      </c>
      <c r="BT11" s="142">
        <f t="shared" si="13"/>
        <v>44917</v>
      </c>
      <c r="BU11" s="142">
        <f t="shared" si="13"/>
        <v>8601</v>
      </c>
      <c r="BV11" s="142">
        <f t="shared" si="13"/>
        <v>28646</v>
      </c>
      <c r="BW11" s="142">
        <f t="shared" si="13"/>
        <v>2612</v>
      </c>
      <c r="BX11" s="142">
        <f t="shared" si="13"/>
        <v>29400</v>
      </c>
      <c r="BY11" s="142">
        <f t="shared" si="13"/>
        <v>8098</v>
      </c>
      <c r="BZ11" s="142">
        <f t="shared" si="13"/>
        <v>192706</v>
      </c>
      <c r="CA11" s="142">
        <f t="shared" si="13"/>
        <v>178139</v>
      </c>
      <c r="CB11" s="142">
        <f t="shared" si="13"/>
        <v>14567</v>
      </c>
      <c r="CC11" s="142">
        <f t="shared" si="13"/>
        <v>3531</v>
      </c>
      <c r="CD11" s="142">
        <f t="shared" si="13"/>
        <v>4931</v>
      </c>
      <c r="CE11" s="142">
        <f t="shared" si="13"/>
        <v>2300</v>
      </c>
      <c r="CF11" s="142">
        <f t="shared" si="13"/>
        <v>13469</v>
      </c>
      <c r="CG11" s="142">
        <f t="shared" si="13"/>
        <v>44418</v>
      </c>
      <c r="CH11" s="142">
        <f t="shared" si="13"/>
        <v>5607</v>
      </c>
      <c r="CI11" s="142">
        <f t="shared" si="13"/>
        <v>597469</v>
      </c>
      <c r="CJ11" s="142">
        <f t="shared" si="13"/>
        <v>96322</v>
      </c>
      <c r="CK11" s="142">
        <f t="shared" si="13"/>
        <v>91114</v>
      </c>
      <c r="CL11" s="142">
        <f t="shared" si="13"/>
        <v>5208</v>
      </c>
      <c r="CM11" s="142">
        <f t="shared" si="13"/>
        <v>9727</v>
      </c>
      <c r="CN11" s="142">
        <f t="shared" si="13"/>
        <v>42322</v>
      </c>
      <c r="CO11" s="142">
        <f t="shared" si="13"/>
        <v>19321</v>
      </c>
      <c r="CP11" s="142">
        <f t="shared" si="13"/>
        <v>2909</v>
      </c>
      <c r="CQ11" s="142">
        <f t="shared" si="13"/>
        <v>3226</v>
      </c>
      <c r="CR11" s="142">
        <f t="shared" si="13"/>
        <v>1729</v>
      </c>
      <c r="CS11" s="142">
        <f t="shared" si="13"/>
        <v>18022</v>
      </c>
      <c r="CT11" s="142">
        <f t="shared" si="13"/>
        <v>33870</v>
      </c>
      <c r="CU11" s="142">
        <f t="shared" si="13"/>
        <v>12826</v>
      </c>
    </row>
    <row r="12" spans="1:99" s="125" customFormat="1" x14ac:dyDescent="0.2">
      <c r="A12" s="191" t="s">
        <v>655</v>
      </c>
      <c r="C12" s="125">
        <f>C11</f>
        <v>2005</v>
      </c>
      <c r="D12" s="198">
        <f>D118+D119</f>
        <v>283</v>
      </c>
      <c r="E12" s="198">
        <f t="shared" ref="E12:BP12" si="14">E118+E119</f>
        <v>6626</v>
      </c>
      <c r="F12" s="198">
        <f t="shared" si="14"/>
        <v>4344</v>
      </c>
      <c r="G12" s="198">
        <f t="shared" si="14"/>
        <v>1415</v>
      </c>
      <c r="H12" s="198">
        <f t="shared" si="14"/>
        <v>3392</v>
      </c>
      <c r="I12" s="198">
        <f t="shared" si="14"/>
        <v>5554</v>
      </c>
      <c r="J12" s="198">
        <f t="shared" si="14"/>
        <v>1890</v>
      </c>
      <c r="K12" s="198">
        <f t="shared" si="14"/>
        <v>5155</v>
      </c>
      <c r="L12" s="198">
        <f t="shared" si="14"/>
        <v>1412</v>
      </c>
      <c r="M12" s="198">
        <f t="shared" si="14"/>
        <v>677</v>
      </c>
      <c r="N12" s="198">
        <f t="shared" si="14"/>
        <v>182</v>
      </c>
      <c r="O12" s="198">
        <f t="shared" si="14"/>
        <v>3650</v>
      </c>
      <c r="P12" s="198">
        <f t="shared" si="14"/>
        <v>1633</v>
      </c>
      <c r="Q12" s="198">
        <f t="shared" si="14"/>
        <v>202</v>
      </c>
      <c r="R12" s="198">
        <f t="shared" si="14"/>
        <v>91</v>
      </c>
      <c r="S12" s="198">
        <f t="shared" si="14"/>
        <v>1092</v>
      </c>
      <c r="T12" s="198">
        <f t="shared" si="14"/>
        <v>8324</v>
      </c>
      <c r="U12" s="198">
        <f t="shared" si="14"/>
        <v>440</v>
      </c>
      <c r="V12" s="198">
        <f t="shared" si="14"/>
        <v>20235</v>
      </c>
      <c r="W12" s="198">
        <f t="shared" si="14"/>
        <v>1562</v>
      </c>
      <c r="X12" s="198">
        <f t="shared" si="14"/>
        <v>472</v>
      </c>
      <c r="Y12" s="198">
        <f t="shared" si="14"/>
        <v>2171</v>
      </c>
      <c r="Z12" s="198">
        <f t="shared" si="14"/>
        <v>2202</v>
      </c>
      <c r="AA12" s="198">
        <f t="shared" si="14"/>
        <v>510</v>
      </c>
      <c r="AB12" s="198">
        <f t="shared" si="14"/>
        <v>89</v>
      </c>
      <c r="AC12" s="198">
        <f t="shared" si="14"/>
        <v>1001</v>
      </c>
      <c r="AD12" s="198">
        <f t="shared" si="14"/>
        <v>4526</v>
      </c>
      <c r="AE12" s="198">
        <f t="shared" si="14"/>
        <v>4208</v>
      </c>
      <c r="AF12" s="198">
        <f t="shared" si="14"/>
        <v>318</v>
      </c>
      <c r="AG12" s="198">
        <f t="shared" si="14"/>
        <v>832</v>
      </c>
      <c r="AH12" s="198">
        <f t="shared" si="14"/>
        <v>4871</v>
      </c>
      <c r="AI12" s="198">
        <f t="shared" si="14"/>
        <v>4735</v>
      </c>
      <c r="AJ12" s="198">
        <f t="shared" si="14"/>
        <v>136</v>
      </c>
      <c r="AK12" s="198">
        <f t="shared" si="14"/>
        <v>2569</v>
      </c>
      <c r="AL12" s="198">
        <f t="shared" si="14"/>
        <v>1481</v>
      </c>
      <c r="AM12" s="198">
        <f t="shared" si="14"/>
        <v>22121</v>
      </c>
      <c r="AN12" s="198">
        <f t="shared" si="14"/>
        <v>436</v>
      </c>
      <c r="AO12" s="198">
        <f t="shared" si="14"/>
        <v>156</v>
      </c>
      <c r="AP12" s="198">
        <f t="shared" si="14"/>
        <v>636</v>
      </c>
      <c r="AQ12" s="198">
        <f t="shared" si="14"/>
        <v>8554</v>
      </c>
      <c r="AR12" s="198">
        <f t="shared" si="14"/>
        <v>108787</v>
      </c>
      <c r="AS12" s="198">
        <f t="shared" si="14"/>
        <v>108679</v>
      </c>
      <c r="AT12" s="198">
        <f t="shared" si="14"/>
        <v>108</v>
      </c>
      <c r="AU12" s="198">
        <f t="shared" si="14"/>
        <v>26303</v>
      </c>
      <c r="AV12" s="198">
        <f t="shared" si="14"/>
        <v>972</v>
      </c>
      <c r="AW12" s="198">
        <f t="shared" si="14"/>
        <v>854</v>
      </c>
      <c r="AX12" s="198">
        <f t="shared" si="14"/>
        <v>3836</v>
      </c>
      <c r="AY12" s="198">
        <f t="shared" si="14"/>
        <v>7993</v>
      </c>
      <c r="AZ12" s="198">
        <f t="shared" si="14"/>
        <v>1177</v>
      </c>
      <c r="BA12" s="198">
        <f t="shared" si="14"/>
        <v>1641</v>
      </c>
      <c r="BB12" s="198">
        <f t="shared" si="14"/>
        <v>13405</v>
      </c>
      <c r="BC12" s="198">
        <f t="shared" si="14"/>
        <v>771</v>
      </c>
      <c r="BD12" s="198">
        <f t="shared" si="14"/>
        <v>821</v>
      </c>
      <c r="BE12" s="198">
        <f t="shared" si="14"/>
        <v>2245</v>
      </c>
      <c r="BF12" s="198">
        <f t="shared" si="14"/>
        <v>29</v>
      </c>
      <c r="BG12" s="198">
        <f t="shared" si="14"/>
        <v>3311</v>
      </c>
      <c r="BH12" s="198">
        <f t="shared" si="14"/>
        <v>3021</v>
      </c>
      <c r="BI12" s="198">
        <f t="shared" si="14"/>
        <v>290</v>
      </c>
      <c r="BJ12" s="198">
        <f t="shared" si="14"/>
        <v>5603</v>
      </c>
      <c r="BK12" s="198">
        <f t="shared" si="14"/>
        <v>3970</v>
      </c>
      <c r="BL12" s="198">
        <f t="shared" si="14"/>
        <v>1633</v>
      </c>
      <c r="BM12" s="198">
        <f t="shared" si="14"/>
        <v>1342</v>
      </c>
      <c r="BN12" s="198">
        <f t="shared" si="14"/>
        <v>2266</v>
      </c>
      <c r="BO12" s="198">
        <f t="shared" si="14"/>
        <v>2942</v>
      </c>
      <c r="BP12" s="198">
        <f t="shared" si="14"/>
        <v>885</v>
      </c>
      <c r="BQ12" s="198">
        <f t="shared" ref="BQ12:CU12" si="15">BQ118+BQ119</f>
        <v>5995</v>
      </c>
      <c r="BR12" s="198">
        <f t="shared" si="15"/>
        <v>1062</v>
      </c>
      <c r="BS12" s="198">
        <f t="shared" si="15"/>
        <v>1526</v>
      </c>
      <c r="BT12" s="198">
        <f t="shared" si="15"/>
        <v>4581</v>
      </c>
      <c r="BU12" s="198">
        <f t="shared" si="15"/>
        <v>1589</v>
      </c>
      <c r="BV12" s="198">
        <f t="shared" si="15"/>
        <v>3851</v>
      </c>
      <c r="BW12" s="198">
        <f t="shared" si="15"/>
        <v>653</v>
      </c>
      <c r="BX12" s="198">
        <f t="shared" si="15"/>
        <v>4129</v>
      </c>
      <c r="BY12" s="198">
        <f t="shared" si="15"/>
        <v>1037</v>
      </c>
      <c r="BZ12" s="198">
        <f t="shared" si="15"/>
        <v>27077</v>
      </c>
      <c r="CA12" s="198">
        <f t="shared" si="15"/>
        <v>25605</v>
      </c>
      <c r="CB12" s="198">
        <f t="shared" si="15"/>
        <v>1472</v>
      </c>
      <c r="CC12" s="198">
        <f t="shared" si="15"/>
        <v>585</v>
      </c>
      <c r="CD12" s="198">
        <f t="shared" si="15"/>
        <v>892</v>
      </c>
      <c r="CE12" s="198">
        <f t="shared" si="15"/>
        <v>460</v>
      </c>
      <c r="CF12" s="198">
        <f t="shared" si="15"/>
        <v>1773</v>
      </c>
      <c r="CG12" s="198">
        <f t="shared" si="15"/>
        <v>5139</v>
      </c>
      <c r="CH12" s="198">
        <f t="shared" si="15"/>
        <v>736</v>
      </c>
      <c r="CI12" s="198">
        <f t="shared" si="15"/>
        <v>79162</v>
      </c>
      <c r="CJ12" s="198">
        <f t="shared" si="15"/>
        <v>10404</v>
      </c>
      <c r="CK12" s="198">
        <f t="shared" si="15"/>
        <v>9684</v>
      </c>
      <c r="CL12" s="198">
        <f t="shared" si="15"/>
        <v>720</v>
      </c>
      <c r="CM12" s="198">
        <f t="shared" si="15"/>
        <v>818</v>
      </c>
      <c r="CN12" s="198">
        <f t="shared" si="15"/>
        <v>5717</v>
      </c>
      <c r="CO12" s="198">
        <f t="shared" si="15"/>
        <v>2106</v>
      </c>
      <c r="CP12" s="198">
        <f t="shared" si="15"/>
        <v>507</v>
      </c>
      <c r="CQ12" s="198">
        <f t="shared" si="15"/>
        <v>546</v>
      </c>
      <c r="CR12" s="198">
        <f t="shared" si="15"/>
        <v>247</v>
      </c>
      <c r="CS12" s="198">
        <f t="shared" si="15"/>
        <v>2677</v>
      </c>
      <c r="CT12" s="198">
        <f t="shared" si="15"/>
        <v>2365</v>
      </c>
      <c r="CU12" s="198">
        <f t="shared" si="15"/>
        <v>1368</v>
      </c>
    </row>
    <row r="13" spans="1:99" s="125" customFormat="1" x14ac:dyDescent="0.2">
      <c r="A13" s="191" t="s">
        <v>678</v>
      </c>
      <c r="C13" s="125">
        <f>C12</f>
        <v>2005</v>
      </c>
      <c r="D13" s="198">
        <f>D120</f>
        <v>0</v>
      </c>
      <c r="E13" s="198">
        <f t="shared" ref="E13:BP13" si="16">E120</f>
        <v>0</v>
      </c>
      <c r="F13" s="198">
        <f t="shared" si="16"/>
        <v>5</v>
      </c>
      <c r="G13" s="198">
        <f t="shared" si="16"/>
        <v>1</v>
      </c>
      <c r="H13" s="198">
        <f t="shared" si="16"/>
        <v>0</v>
      </c>
      <c r="I13" s="198">
        <f t="shared" si="16"/>
        <v>0</v>
      </c>
      <c r="J13" s="198">
        <f t="shared" si="16"/>
        <v>2</v>
      </c>
      <c r="K13" s="198">
        <f t="shared" si="16"/>
        <v>3</v>
      </c>
      <c r="L13" s="198">
        <f t="shared" si="16"/>
        <v>0</v>
      </c>
      <c r="M13" s="198">
        <f t="shared" si="16"/>
        <v>0</v>
      </c>
      <c r="N13" s="198">
        <f t="shared" si="16"/>
        <v>0</v>
      </c>
      <c r="O13" s="198">
        <f t="shared" si="16"/>
        <v>2</v>
      </c>
      <c r="P13" s="198">
        <f t="shared" si="16"/>
        <v>0</v>
      </c>
      <c r="Q13" s="198">
        <f t="shared" si="16"/>
        <v>0</v>
      </c>
      <c r="R13" s="198">
        <f t="shared" si="16"/>
        <v>0</v>
      </c>
      <c r="S13" s="198">
        <f t="shared" si="16"/>
        <v>0</v>
      </c>
      <c r="T13" s="198">
        <f t="shared" si="16"/>
        <v>9</v>
      </c>
      <c r="U13" s="198">
        <f t="shared" si="16"/>
        <v>0</v>
      </c>
      <c r="V13" s="198">
        <f t="shared" si="16"/>
        <v>8</v>
      </c>
      <c r="W13" s="198">
        <f t="shared" si="16"/>
        <v>1</v>
      </c>
      <c r="X13" s="198">
        <f t="shared" si="16"/>
        <v>0</v>
      </c>
      <c r="Y13" s="198">
        <f t="shared" si="16"/>
        <v>0</v>
      </c>
      <c r="Z13" s="198">
        <f t="shared" si="16"/>
        <v>1</v>
      </c>
      <c r="AA13" s="198">
        <f t="shared" si="16"/>
        <v>0</v>
      </c>
      <c r="AB13" s="198">
        <f t="shared" si="16"/>
        <v>0</v>
      </c>
      <c r="AC13" s="198">
        <f t="shared" si="16"/>
        <v>2</v>
      </c>
      <c r="AD13" s="198">
        <f t="shared" si="16"/>
        <v>0</v>
      </c>
      <c r="AE13" s="198">
        <f t="shared" si="16"/>
        <v>0</v>
      </c>
      <c r="AF13" s="198">
        <f t="shared" si="16"/>
        <v>0</v>
      </c>
      <c r="AG13" s="198">
        <f t="shared" si="16"/>
        <v>0</v>
      </c>
      <c r="AH13" s="198">
        <f t="shared" si="16"/>
        <v>4</v>
      </c>
      <c r="AI13" s="198">
        <f t="shared" si="16"/>
        <v>4</v>
      </c>
      <c r="AJ13" s="198">
        <f t="shared" si="16"/>
        <v>0</v>
      </c>
      <c r="AK13" s="198">
        <f t="shared" si="16"/>
        <v>0</v>
      </c>
      <c r="AL13" s="198">
        <f t="shared" si="16"/>
        <v>0</v>
      </c>
      <c r="AM13" s="198">
        <f t="shared" si="16"/>
        <v>13</v>
      </c>
      <c r="AN13" s="198">
        <f t="shared" si="16"/>
        <v>0</v>
      </c>
      <c r="AO13" s="198">
        <f t="shared" si="16"/>
        <v>0</v>
      </c>
      <c r="AP13" s="198">
        <f t="shared" si="16"/>
        <v>1</v>
      </c>
      <c r="AQ13" s="198">
        <f t="shared" si="16"/>
        <v>3</v>
      </c>
      <c r="AR13" s="198">
        <f t="shared" si="16"/>
        <v>24</v>
      </c>
      <c r="AS13" s="198">
        <f t="shared" si="16"/>
        <v>24</v>
      </c>
      <c r="AT13" s="198">
        <f t="shared" si="16"/>
        <v>0</v>
      </c>
      <c r="AU13" s="198">
        <f t="shared" si="16"/>
        <v>10</v>
      </c>
      <c r="AV13" s="198">
        <f t="shared" si="16"/>
        <v>0</v>
      </c>
      <c r="AW13" s="198">
        <f t="shared" si="16"/>
        <v>0</v>
      </c>
      <c r="AX13" s="198">
        <f t="shared" si="16"/>
        <v>3</v>
      </c>
      <c r="AY13" s="198">
        <f t="shared" si="16"/>
        <v>4</v>
      </c>
      <c r="AZ13" s="198">
        <f t="shared" si="16"/>
        <v>0</v>
      </c>
      <c r="BA13" s="198">
        <f t="shared" si="16"/>
        <v>0</v>
      </c>
      <c r="BB13" s="198">
        <f t="shared" si="16"/>
        <v>3</v>
      </c>
      <c r="BC13" s="198">
        <f t="shared" si="16"/>
        <v>1</v>
      </c>
      <c r="BD13" s="198">
        <f t="shared" si="16"/>
        <v>0</v>
      </c>
      <c r="BE13" s="198">
        <f t="shared" si="16"/>
        <v>2</v>
      </c>
      <c r="BF13" s="198">
        <f t="shared" si="16"/>
        <v>0</v>
      </c>
      <c r="BG13" s="198">
        <f t="shared" si="16"/>
        <v>0</v>
      </c>
      <c r="BH13" s="198">
        <f t="shared" si="16"/>
        <v>0</v>
      </c>
      <c r="BI13" s="198">
        <f t="shared" si="16"/>
        <v>0</v>
      </c>
      <c r="BJ13" s="198">
        <f t="shared" si="16"/>
        <v>0</v>
      </c>
      <c r="BK13" s="198">
        <f t="shared" si="16"/>
        <v>0</v>
      </c>
      <c r="BL13" s="198">
        <f t="shared" si="16"/>
        <v>0</v>
      </c>
      <c r="BM13" s="198">
        <f t="shared" si="16"/>
        <v>0</v>
      </c>
      <c r="BN13" s="198">
        <f t="shared" si="16"/>
        <v>0</v>
      </c>
      <c r="BO13" s="198">
        <f t="shared" si="16"/>
        <v>0</v>
      </c>
      <c r="BP13" s="198">
        <f t="shared" si="16"/>
        <v>0</v>
      </c>
      <c r="BQ13" s="198">
        <f t="shared" ref="BQ13:CU13" si="17">BQ120</f>
        <v>1</v>
      </c>
      <c r="BR13" s="198">
        <f t="shared" si="17"/>
        <v>0</v>
      </c>
      <c r="BS13" s="198">
        <f t="shared" si="17"/>
        <v>0</v>
      </c>
      <c r="BT13" s="198">
        <f t="shared" si="17"/>
        <v>2</v>
      </c>
      <c r="BU13" s="198">
        <f t="shared" si="17"/>
        <v>0</v>
      </c>
      <c r="BV13" s="198">
        <f t="shared" si="17"/>
        <v>0</v>
      </c>
      <c r="BW13" s="198">
        <f t="shared" si="17"/>
        <v>0</v>
      </c>
      <c r="BX13" s="198">
        <f t="shared" si="17"/>
        <v>2</v>
      </c>
      <c r="BY13" s="198">
        <f t="shared" si="17"/>
        <v>0</v>
      </c>
      <c r="BZ13" s="198">
        <f t="shared" si="17"/>
        <v>5</v>
      </c>
      <c r="CA13" s="198">
        <f t="shared" si="17"/>
        <v>5</v>
      </c>
      <c r="CB13" s="198">
        <f t="shared" si="17"/>
        <v>0</v>
      </c>
      <c r="CC13" s="198">
        <f t="shared" si="17"/>
        <v>0</v>
      </c>
      <c r="CD13" s="198">
        <f t="shared" si="17"/>
        <v>0</v>
      </c>
      <c r="CE13" s="198">
        <f t="shared" si="17"/>
        <v>0</v>
      </c>
      <c r="CF13" s="198">
        <f t="shared" si="17"/>
        <v>1</v>
      </c>
      <c r="CG13" s="198">
        <f t="shared" si="17"/>
        <v>1</v>
      </c>
      <c r="CH13" s="198">
        <f t="shared" si="17"/>
        <v>0</v>
      </c>
      <c r="CI13" s="198">
        <f t="shared" si="17"/>
        <v>47</v>
      </c>
      <c r="CJ13" s="198">
        <f t="shared" si="17"/>
        <v>4</v>
      </c>
      <c r="CK13" s="198">
        <f t="shared" si="17"/>
        <v>4</v>
      </c>
      <c r="CL13" s="198">
        <f t="shared" si="17"/>
        <v>0</v>
      </c>
      <c r="CM13" s="198">
        <f t="shared" si="17"/>
        <v>0</v>
      </c>
      <c r="CN13" s="198">
        <f t="shared" si="17"/>
        <v>2</v>
      </c>
      <c r="CO13" s="198">
        <f t="shared" si="17"/>
        <v>3</v>
      </c>
      <c r="CP13" s="198">
        <f t="shared" si="17"/>
        <v>0</v>
      </c>
      <c r="CQ13" s="198">
        <f t="shared" si="17"/>
        <v>1</v>
      </c>
      <c r="CR13" s="198">
        <f t="shared" si="17"/>
        <v>0</v>
      </c>
      <c r="CS13" s="198">
        <f t="shared" si="17"/>
        <v>0</v>
      </c>
      <c r="CT13" s="198">
        <f t="shared" si="17"/>
        <v>0</v>
      </c>
      <c r="CU13" s="198">
        <f t="shared" si="17"/>
        <v>1</v>
      </c>
    </row>
    <row r="14" spans="1:99" s="125" customFormat="1" x14ac:dyDescent="0.2">
      <c r="A14" s="246" t="s">
        <v>680</v>
      </c>
      <c r="B14" s="246" t="s">
        <v>669</v>
      </c>
      <c r="C14" s="125">
        <f t="shared" ref="C14:C33" si="18">C13</f>
        <v>2005</v>
      </c>
      <c r="D14" s="198">
        <f t="shared" ref="D14:S15" si="19">D129</f>
        <v>525637</v>
      </c>
      <c r="E14" s="198">
        <f t="shared" si="19"/>
        <v>10477548</v>
      </c>
      <c r="F14" s="198">
        <f t="shared" si="19"/>
        <v>8791501</v>
      </c>
      <c r="G14" s="198">
        <f t="shared" si="19"/>
        <v>1644397</v>
      </c>
      <c r="H14" s="198">
        <f t="shared" si="19"/>
        <v>6635712</v>
      </c>
      <c r="I14" s="198">
        <f t="shared" si="19"/>
        <v>9532175</v>
      </c>
      <c r="J14" s="198">
        <f t="shared" si="19"/>
        <v>1946331</v>
      </c>
      <c r="K14" s="198">
        <f t="shared" si="19"/>
        <v>9912703</v>
      </c>
      <c r="L14" s="198">
        <f t="shared" si="19"/>
        <v>2314975</v>
      </c>
      <c r="M14" s="198">
        <f t="shared" si="19"/>
        <v>1193247</v>
      </c>
      <c r="N14" s="198">
        <f t="shared" si="19"/>
        <v>222272</v>
      </c>
      <c r="O14" s="198">
        <f t="shared" si="19"/>
        <v>7962220</v>
      </c>
      <c r="P14" s="198">
        <f t="shared" si="19"/>
        <v>368062</v>
      </c>
      <c r="Q14" s="198">
        <f t="shared" si="19"/>
        <v>378611</v>
      </c>
      <c r="R14" s="198">
        <f t="shared" si="19"/>
        <v>123564</v>
      </c>
      <c r="S14" s="198">
        <f t="shared" si="19"/>
        <v>0</v>
      </c>
      <c r="T14" s="198">
        <f t="shared" ref="T14:CE15" si="20">T129</f>
        <v>0</v>
      </c>
      <c r="U14" s="198">
        <f t="shared" si="20"/>
        <v>579573</v>
      </c>
      <c r="V14" s="198">
        <f t="shared" si="20"/>
        <v>39216977</v>
      </c>
      <c r="W14" s="198">
        <f t="shared" si="20"/>
        <v>3234698</v>
      </c>
      <c r="X14" s="198">
        <f t="shared" si="20"/>
        <v>613293</v>
      </c>
      <c r="Y14" s="198">
        <f t="shared" si="20"/>
        <v>5636172</v>
      </c>
      <c r="Z14" s="198">
        <f t="shared" si="20"/>
        <v>3668342</v>
      </c>
      <c r="AA14" s="198">
        <f t="shared" si="20"/>
        <v>3017</v>
      </c>
      <c r="AB14" s="198">
        <f t="shared" si="20"/>
        <v>103645</v>
      </c>
      <c r="AC14" s="198">
        <f t="shared" si="20"/>
        <v>0</v>
      </c>
      <c r="AD14" s="198">
        <f t="shared" si="20"/>
        <v>8392880</v>
      </c>
      <c r="AE14" s="198">
        <f t="shared" si="20"/>
        <v>7733572</v>
      </c>
      <c r="AF14" s="198">
        <f t="shared" si="20"/>
        <v>659308</v>
      </c>
      <c r="AG14" s="198">
        <f t="shared" si="20"/>
        <v>0</v>
      </c>
      <c r="AH14" s="198">
        <f t="shared" si="20"/>
        <v>8540031</v>
      </c>
      <c r="AI14" s="198">
        <f t="shared" si="20"/>
        <v>8341768</v>
      </c>
      <c r="AJ14" s="198">
        <f t="shared" si="20"/>
        <v>198263</v>
      </c>
      <c r="AK14" s="198">
        <f t="shared" si="20"/>
        <v>2177588</v>
      </c>
      <c r="AL14" s="198">
        <f t="shared" si="20"/>
        <v>3106513</v>
      </c>
      <c r="AM14" s="198">
        <f t="shared" si="20"/>
        <v>39440325</v>
      </c>
      <c r="AN14" s="198">
        <f t="shared" si="20"/>
        <v>1094897</v>
      </c>
      <c r="AO14" s="198">
        <f t="shared" si="20"/>
        <v>345396</v>
      </c>
      <c r="AP14" s="198">
        <f t="shared" si="20"/>
        <v>948741.11</v>
      </c>
      <c r="AQ14" s="198">
        <f t="shared" si="20"/>
        <v>22688359</v>
      </c>
      <c r="AR14" s="198">
        <f t="shared" si="20"/>
        <v>118607204</v>
      </c>
      <c r="AS14" s="198">
        <f t="shared" si="20"/>
        <v>118314000</v>
      </c>
      <c r="AT14" s="198">
        <f t="shared" si="20"/>
        <v>293204</v>
      </c>
      <c r="AU14" s="198">
        <f t="shared" si="20"/>
        <v>0</v>
      </c>
      <c r="AV14" s="198">
        <f t="shared" si="20"/>
        <v>0</v>
      </c>
      <c r="AW14" s="198">
        <f t="shared" si="20"/>
        <v>1802995</v>
      </c>
      <c r="AX14" s="198">
        <f t="shared" si="20"/>
        <v>4018997</v>
      </c>
      <c r="AY14" s="198">
        <f t="shared" si="20"/>
        <v>15550040</v>
      </c>
      <c r="AZ14" s="198">
        <f t="shared" si="20"/>
        <v>1913094</v>
      </c>
      <c r="BA14" s="198">
        <f t="shared" si="20"/>
        <v>0</v>
      </c>
      <c r="BB14" s="198">
        <f t="shared" si="20"/>
        <v>21874451</v>
      </c>
      <c r="BC14" s="198">
        <f t="shared" si="20"/>
        <v>0</v>
      </c>
      <c r="BD14" s="198">
        <f t="shared" si="20"/>
        <v>1100219</v>
      </c>
      <c r="BE14" s="198">
        <f t="shared" si="20"/>
        <v>185095</v>
      </c>
      <c r="BF14" s="198">
        <f t="shared" si="20"/>
        <v>66392</v>
      </c>
      <c r="BG14" s="198">
        <f t="shared" si="20"/>
        <v>0</v>
      </c>
      <c r="BH14" s="198">
        <f t="shared" si="20"/>
        <v>0</v>
      </c>
      <c r="BI14" s="198">
        <f t="shared" si="20"/>
        <v>0</v>
      </c>
      <c r="BJ14" s="198">
        <f t="shared" si="20"/>
        <v>1861917</v>
      </c>
      <c r="BK14" s="198">
        <f t="shared" si="20"/>
        <v>15309</v>
      </c>
      <c r="BL14" s="198">
        <f t="shared" si="20"/>
        <v>1846608</v>
      </c>
      <c r="BM14" s="198">
        <f t="shared" si="20"/>
        <v>983596</v>
      </c>
      <c r="BN14" s="198">
        <f t="shared" si="20"/>
        <v>3409153.49</v>
      </c>
      <c r="BO14" s="198">
        <f t="shared" si="20"/>
        <v>3289523</v>
      </c>
      <c r="BP14" s="198">
        <f t="shared" si="20"/>
        <v>1786858.62</v>
      </c>
      <c r="BQ14" s="198">
        <f t="shared" si="20"/>
        <v>10899391</v>
      </c>
      <c r="BR14" s="198">
        <f t="shared" si="20"/>
        <v>1653280</v>
      </c>
      <c r="BS14" s="198">
        <f t="shared" si="20"/>
        <v>2520849</v>
      </c>
      <c r="BT14" s="198">
        <f t="shared" si="20"/>
        <v>41058</v>
      </c>
      <c r="BU14" s="198">
        <f t="shared" si="20"/>
        <v>2426246</v>
      </c>
      <c r="BV14" s="198">
        <f t="shared" si="20"/>
        <v>281406</v>
      </c>
      <c r="BW14" s="198">
        <f t="shared" si="20"/>
        <v>918701</v>
      </c>
      <c r="BX14" s="198">
        <f t="shared" si="20"/>
        <v>5985582</v>
      </c>
      <c r="BY14" s="198">
        <f t="shared" si="20"/>
        <v>1727721</v>
      </c>
      <c r="BZ14" s="198">
        <f t="shared" si="20"/>
        <v>2868937</v>
      </c>
      <c r="CA14" s="198">
        <f t="shared" si="20"/>
        <v>440542</v>
      </c>
      <c r="CB14" s="198">
        <f t="shared" si="20"/>
        <v>2428395</v>
      </c>
      <c r="CC14" s="198">
        <f t="shared" si="20"/>
        <v>1092429</v>
      </c>
      <c r="CD14" s="198">
        <f t="shared" si="20"/>
        <v>1358999</v>
      </c>
      <c r="CE14" s="198">
        <f t="shared" si="20"/>
        <v>492940.57</v>
      </c>
      <c r="CF14" s="198">
        <f t="shared" ref="CF14:CU15" si="21">CF129</f>
        <v>0</v>
      </c>
      <c r="CG14" s="198">
        <f t="shared" si="21"/>
        <v>10779848</v>
      </c>
      <c r="CH14" s="198">
        <f t="shared" si="21"/>
        <v>1280811.4099999999</v>
      </c>
      <c r="CI14" s="198">
        <f t="shared" si="21"/>
        <v>109288346</v>
      </c>
      <c r="CJ14" s="198">
        <f t="shared" si="21"/>
        <v>20297012</v>
      </c>
      <c r="CK14" s="198">
        <f t="shared" si="21"/>
        <v>19738230</v>
      </c>
      <c r="CL14" s="198">
        <f t="shared" si="21"/>
        <v>558782</v>
      </c>
      <c r="CM14" s="198">
        <f t="shared" si="21"/>
        <v>1506679.03</v>
      </c>
      <c r="CN14" s="198">
        <f t="shared" si="21"/>
        <v>7324552</v>
      </c>
      <c r="CO14" s="198">
        <f t="shared" si="21"/>
        <v>4841853</v>
      </c>
      <c r="CP14" s="198">
        <f t="shared" si="21"/>
        <v>728596</v>
      </c>
      <c r="CQ14" s="198">
        <f t="shared" si="21"/>
        <v>1063727</v>
      </c>
      <c r="CR14" s="198">
        <f t="shared" si="21"/>
        <v>15193</v>
      </c>
      <c r="CS14" s="198">
        <f t="shared" si="21"/>
        <v>6577386</v>
      </c>
      <c r="CT14" s="198">
        <f t="shared" si="21"/>
        <v>0</v>
      </c>
      <c r="CU14" s="198">
        <f t="shared" si="21"/>
        <v>2525573</v>
      </c>
    </row>
    <row r="15" spans="1:99" s="125" customFormat="1" x14ac:dyDescent="0.2">
      <c r="A15" s="246" t="s">
        <v>681</v>
      </c>
      <c r="B15" s="246" t="s">
        <v>668</v>
      </c>
      <c r="C15" s="125">
        <f t="shared" si="18"/>
        <v>2005</v>
      </c>
      <c r="D15" s="198">
        <f t="shared" si="19"/>
        <v>2065</v>
      </c>
      <c r="E15" s="198">
        <f t="shared" ref="E15:BP15" si="22">E130</f>
        <v>0</v>
      </c>
      <c r="F15" s="198">
        <f t="shared" si="22"/>
        <v>699473</v>
      </c>
      <c r="G15" s="198">
        <f t="shared" si="22"/>
        <v>210113</v>
      </c>
      <c r="H15" s="198">
        <f t="shared" si="22"/>
        <v>545615</v>
      </c>
      <c r="I15" s="198">
        <f t="shared" si="22"/>
        <v>0</v>
      </c>
      <c r="J15" s="198">
        <f t="shared" si="22"/>
        <v>0</v>
      </c>
      <c r="K15" s="198">
        <f t="shared" si="22"/>
        <v>0</v>
      </c>
      <c r="L15" s="198">
        <f t="shared" si="22"/>
        <v>817726</v>
      </c>
      <c r="M15" s="198">
        <f t="shared" si="22"/>
        <v>49767</v>
      </c>
      <c r="N15" s="198">
        <f t="shared" si="22"/>
        <v>23346</v>
      </c>
      <c r="O15" s="198">
        <f t="shared" si="22"/>
        <v>432493</v>
      </c>
      <c r="P15" s="198">
        <f t="shared" si="22"/>
        <v>47961</v>
      </c>
      <c r="Q15" s="198">
        <f t="shared" si="22"/>
        <v>0</v>
      </c>
      <c r="R15" s="198">
        <f t="shared" si="22"/>
        <v>1802</v>
      </c>
      <c r="S15" s="198">
        <f t="shared" si="22"/>
        <v>0</v>
      </c>
      <c r="T15" s="198">
        <f t="shared" si="22"/>
        <v>0</v>
      </c>
      <c r="U15" s="198">
        <f t="shared" si="22"/>
        <v>69028</v>
      </c>
      <c r="V15" s="198">
        <f t="shared" si="22"/>
        <v>0</v>
      </c>
      <c r="W15" s="198">
        <f t="shared" si="22"/>
        <v>168820</v>
      </c>
      <c r="X15" s="198">
        <f t="shared" si="22"/>
        <v>27408</v>
      </c>
      <c r="Y15" s="198">
        <f t="shared" si="22"/>
        <v>420151</v>
      </c>
      <c r="Z15" s="198">
        <f t="shared" si="22"/>
        <v>170856</v>
      </c>
      <c r="AA15" s="198">
        <f t="shared" si="22"/>
        <v>0</v>
      </c>
      <c r="AB15" s="198">
        <f t="shared" si="22"/>
        <v>0</v>
      </c>
      <c r="AC15" s="198">
        <f t="shared" si="22"/>
        <v>0</v>
      </c>
      <c r="AD15" s="198">
        <f t="shared" si="22"/>
        <v>578246</v>
      </c>
      <c r="AE15" s="198">
        <f t="shared" si="22"/>
        <v>537190</v>
      </c>
      <c r="AF15" s="198">
        <f t="shared" si="22"/>
        <v>41056</v>
      </c>
      <c r="AG15" s="198">
        <f t="shared" si="22"/>
        <v>0</v>
      </c>
      <c r="AH15" s="198">
        <f t="shared" si="22"/>
        <v>130002</v>
      </c>
      <c r="AI15" s="198">
        <f t="shared" si="22"/>
        <v>129370</v>
      </c>
      <c r="AJ15" s="198">
        <f t="shared" si="22"/>
        <v>632</v>
      </c>
      <c r="AK15" s="198">
        <f t="shared" si="22"/>
        <v>539685</v>
      </c>
      <c r="AL15" s="198">
        <f t="shared" si="22"/>
        <v>322737</v>
      </c>
      <c r="AM15" s="198">
        <f t="shared" si="22"/>
        <v>600625</v>
      </c>
      <c r="AN15" s="198">
        <f t="shared" si="22"/>
        <v>66131</v>
      </c>
      <c r="AO15" s="198">
        <f t="shared" si="22"/>
        <v>0</v>
      </c>
      <c r="AP15" s="198">
        <f t="shared" si="22"/>
        <v>113764.46</v>
      </c>
      <c r="AQ15" s="198">
        <f t="shared" si="22"/>
        <v>66522.53</v>
      </c>
      <c r="AR15" s="198">
        <f t="shared" si="22"/>
        <v>23577000</v>
      </c>
      <c r="AS15" s="198">
        <f t="shared" si="22"/>
        <v>23577000</v>
      </c>
      <c r="AT15" s="198">
        <f t="shared" si="22"/>
        <v>0</v>
      </c>
      <c r="AU15" s="198">
        <f t="shared" si="22"/>
        <v>37437830</v>
      </c>
      <c r="AV15" s="198">
        <f t="shared" si="22"/>
        <v>0</v>
      </c>
      <c r="AW15" s="198">
        <f t="shared" si="22"/>
        <v>0</v>
      </c>
      <c r="AX15" s="198">
        <f t="shared" si="22"/>
        <v>0</v>
      </c>
      <c r="AY15" s="198">
        <f t="shared" si="22"/>
        <v>0</v>
      </c>
      <c r="AZ15" s="198">
        <f t="shared" si="22"/>
        <v>41099</v>
      </c>
      <c r="BA15" s="198">
        <f t="shared" si="22"/>
        <v>40993</v>
      </c>
      <c r="BB15" s="198">
        <f t="shared" si="22"/>
        <v>904028</v>
      </c>
      <c r="BC15" s="198">
        <f t="shared" si="22"/>
        <v>0</v>
      </c>
      <c r="BD15" s="198">
        <f t="shared" si="22"/>
        <v>42991</v>
      </c>
      <c r="BE15" s="198">
        <f t="shared" si="22"/>
        <v>11151</v>
      </c>
      <c r="BF15" s="198">
        <f t="shared" si="22"/>
        <v>0</v>
      </c>
      <c r="BG15" s="198">
        <f t="shared" si="22"/>
        <v>0</v>
      </c>
      <c r="BH15" s="198">
        <f t="shared" si="22"/>
        <v>0</v>
      </c>
      <c r="BI15" s="198">
        <f t="shared" si="22"/>
        <v>0</v>
      </c>
      <c r="BJ15" s="198">
        <f t="shared" si="22"/>
        <v>303761</v>
      </c>
      <c r="BK15" s="198">
        <f t="shared" si="22"/>
        <v>104</v>
      </c>
      <c r="BL15" s="198">
        <f t="shared" si="22"/>
        <v>303657</v>
      </c>
      <c r="BM15" s="198">
        <f t="shared" si="22"/>
        <v>141050</v>
      </c>
      <c r="BN15" s="198">
        <f t="shared" si="22"/>
        <v>306916</v>
      </c>
      <c r="BO15" s="198">
        <f t="shared" si="22"/>
        <v>621423</v>
      </c>
      <c r="BP15" s="198">
        <f t="shared" si="22"/>
        <v>0</v>
      </c>
      <c r="BQ15" s="198">
        <f t="shared" si="20"/>
        <v>155137</v>
      </c>
      <c r="BR15" s="198">
        <f t="shared" si="20"/>
        <v>140975</v>
      </c>
      <c r="BS15" s="198">
        <f t="shared" si="20"/>
        <v>433230</v>
      </c>
      <c r="BT15" s="198">
        <f t="shared" si="20"/>
        <v>0</v>
      </c>
      <c r="BU15" s="198">
        <f t="shared" si="20"/>
        <v>284332</v>
      </c>
      <c r="BV15" s="198">
        <f t="shared" si="20"/>
        <v>6947864</v>
      </c>
      <c r="BW15" s="198">
        <f t="shared" si="20"/>
        <v>16288</v>
      </c>
      <c r="BX15" s="198">
        <f t="shared" si="20"/>
        <v>966991</v>
      </c>
      <c r="BY15" s="198">
        <f t="shared" si="20"/>
        <v>14896</v>
      </c>
      <c r="BZ15" s="198">
        <f t="shared" si="20"/>
        <v>36572706</v>
      </c>
      <c r="CA15" s="198">
        <f t="shared" si="20"/>
        <v>36528576</v>
      </c>
      <c r="CB15" s="198">
        <f t="shared" si="20"/>
        <v>44130</v>
      </c>
      <c r="CC15" s="198">
        <f t="shared" si="20"/>
        <v>0</v>
      </c>
      <c r="CD15" s="198">
        <f t="shared" si="20"/>
        <v>0</v>
      </c>
      <c r="CE15" s="198">
        <f t="shared" si="20"/>
        <v>0</v>
      </c>
      <c r="CF15" s="198">
        <f t="shared" si="21"/>
        <v>2895198</v>
      </c>
      <c r="CG15" s="198">
        <f t="shared" si="21"/>
        <v>126496</v>
      </c>
      <c r="CH15" s="198">
        <f t="shared" si="21"/>
        <v>111833.95</v>
      </c>
      <c r="CI15" s="198">
        <f t="shared" si="21"/>
        <v>0</v>
      </c>
      <c r="CJ15" s="198">
        <f t="shared" si="21"/>
        <v>1027166</v>
      </c>
      <c r="CK15" s="198">
        <f t="shared" si="21"/>
        <v>980229</v>
      </c>
      <c r="CL15" s="198">
        <f t="shared" si="21"/>
        <v>46937</v>
      </c>
      <c r="CM15" s="198">
        <f t="shared" si="21"/>
        <v>3927</v>
      </c>
      <c r="CN15" s="198">
        <f t="shared" si="21"/>
        <v>0</v>
      </c>
      <c r="CO15" s="198">
        <f t="shared" si="21"/>
        <v>1145544</v>
      </c>
      <c r="CP15" s="198">
        <f t="shared" si="21"/>
        <v>39379</v>
      </c>
      <c r="CQ15" s="198">
        <f t="shared" si="21"/>
        <v>23382</v>
      </c>
      <c r="CR15" s="198">
        <f t="shared" si="21"/>
        <v>434710</v>
      </c>
      <c r="CS15" s="198">
        <f t="shared" si="21"/>
        <v>7546</v>
      </c>
      <c r="CT15" s="198">
        <f t="shared" si="21"/>
        <v>0</v>
      </c>
      <c r="CU15" s="198">
        <f t="shared" si="21"/>
        <v>0</v>
      </c>
    </row>
    <row r="16" spans="1:99" s="125" customFormat="1" x14ac:dyDescent="0.2">
      <c r="A16" s="125" t="s">
        <v>345</v>
      </c>
      <c r="B16" s="125" t="s">
        <v>363</v>
      </c>
      <c r="C16" s="125">
        <f t="shared" si="18"/>
        <v>2005</v>
      </c>
      <c r="D16" s="145">
        <f>D124</f>
        <v>45002145</v>
      </c>
      <c r="E16" s="145">
        <f t="shared" ref="E16:BP16" si="23">E124</f>
        <v>1486446616</v>
      </c>
      <c r="F16" s="145">
        <f t="shared" si="23"/>
        <v>1154632630</v>
      </c>
      <c r="G16" s="145">
        <f t="shared" si="23"/>
        <v>220596967</v>
      </c>
      <c r="H16" s="145">
        <f t="shared" si="23"/>
        <v>931155703</v>
      </c>
      <c r="I16" s="145">
        <f t="shared" si="23"/>
        <v>1810325433</v>
      </c>
      <c r="J16" s="145">
        <f t="shared" si="23"/>
        <v>353069346</v>
      </c>
      <c r="K16" s="145">
        <f t="shared" si="23"/>
        <v>1627497173</v>
      </c>
      <c r="L16" s="145">
        <f t="shared" si="23"/>
        <v>288717399</v>
      </c>
      <c r="M16" s="145">
        <f t="shared" si="23"/>
        <v>160523822</v>
      </c>
      <c r="N16" s="145">
        <f t="shared" si="23"/>
        <v>29440248</v>
      </c>
      <c r="O16" s="145">
        <f t="shared" si="23"/>
        <v>946838236</v>
      </c>
      <c r="P16" s="145">
        <f t="shared" si="23"/>
        <v>19730932</v>
      </c>
      <c r="Q16" s="145">
        <f t="shared" si="23"/>
        <v>30467427</v>
      </c>
      <c r="R16" s="145">
        <f t="shared" si="23"/>
        <v>8972237</v>
      </c>
      <c r="S16" s="145">
        <f t="shared" si="23"/>
        <v>188200406</v>
      </c>
      <c r="T16" s="145">
        <f t="shared" si="23"/>
        <v>961633772</v>
      </c>
      <c r="U16" s="145">
        <f t="shared" si="23"/>
        <v>86515635</v>
      </c>
      <c r="V16" s="145">
        <f t="shared" si="23"/>
        <v>8316326455</v>
      </c>
      <c r="W16" s="145">
        <f t="shared" si="23"/>
        <v>396180246</v>
      </c>
      <c r="X16" s="145">
        <f t="shared" si="23"/>
        <v>65748316</v>
      </c>
      <c r="Y16" s="145">
        <f t="shared" si="23"/>
        <v>590255414</v>
      </c>
      <c r="Z16" s="145">
        <f t="shared" si="23"/>
        <v>632444846</v>
      </c>
      <c r="AA16" s="145">
        <f t="shared" si="23"/>
        <v>45760156</v>
      </c>
      <c r="AB16" s="145">
        <f t="shared" si="23"/>
        <v>9244178</v>
      </c>
      <c r="AC16" s="145">
        <f t="shared" si="23"/>
        <v>92629060</v>
      </c>
      <c r="AD16" s="145">
        <f t="shared" si="23"/>
        <v>957243410</v>
      </c>
      <c r="AE16" s="145">
        <f t="shared" si="23"/>
        <v>897742616</v>
      </c>
      <c r="AF16" s="145">
        <f t="shared" si="23"/>
        <v>59500794</v>
      </c>
      <c r="AG16" s="145">
        <f t="shared" si="23"/>
        <v>182318202.77000001</v>
      </c>
      <c r="AH16" s="145">
        <f t="shared" si="23"/>
        <v>1624508601</v>
      </c>
      <c r="AI16" s="145">
        <f t="shared" si="23"/>
        <v>1607712564</v>
      </c>
      <c r="AJ16" s="145">
        <f t="shared" si="23"/>
        <v>16796037</v>
      </c>
      <c r="AK16" s="145">
        <f t="shared" si="23"/>
        <v>373431336</v>
      </c>
      <c r="AL16" s="145">
        <f t="shared" si="23"/>
        <v>483654085</v>
      </c>
      <c r="AM16" s="145">
        <f t="shared" si="23"/>
        <v>5648818655.8400002</v>
      </c>
      <c r="AN16" s="145">
        <f t="shared" si="23"/>
        <v>121037860</v>
      </c>
      <c r="AO16" s="145">
        <f t="shared" si="23"/>
        <v>26270838</v>
      </c>
      <c r="AP16" s="145">
        <f t="shared" si="23"/>
        <v>199656293.83000001</v>
      </c>
      <c r="AQ16" s="145">
        <f t="shared" si="23"/>
        <v>3848132954.5300002</v>
      </c>
      <c r="AR16" s="145">
        <f t="shared" si="23"/>
        <v>22976809392</v>
      </c>
      <c r="AS16" s="145">
        <f t="shared" si="23"/>
        <v>22958378000</v>
      </c>
      <c r="AT16" s="145">
        <f t="shared" si="23"/>
        <v>18431392</v>
      </c>
      <c r="AU16" s="145">
        <f t="shared" si="23"/>
        <v>7663197036</v>
      </c>
      <c r="AV16" s="145">
        <f t="shared" si="23"/>
        <v>193008478</v>
      </c>
      <c r="AW16" s="145">
        <f t="shared" si="23"/>
        <v>112447624</v>
      </c>
      <c r="AX16" s="145">
        <f t="shared" si="23"/>
        <v>730565274</v>
      </c>
      <c r="AY16" s="145">
        <f t="shared" si="23"/>
        <v>2096185970</v>
      </c>
      <c r="AZ16" s="145">
        <f t="shared" si="23"/>
        <v>282135179</v>
      </c>
      <c r="BA16" s="145">
        <f t="shared" si="23"/>
        <v>130465148</v>
      </c>
      <c r="BB16" s="145">
        <f t="shared" si="23"/>
        <v>3429289369</v>
      </c>
      <c r="BC16" s="145">
        <f t="shared" si="23"/>
        <v>286255815</v>
      </c>
      <c r="BD16" s="145">
        <f t="shared" si="23"/>
        <v>233239876</v>
      </c>
      <c r="BE16" s="145">
        <f t="shared" si="23"/>
        <v>546558100</v>
      </c>
      <c r="BF16" s="145">
        <f t="shared" si="23"/>
        <v>4251407</v>
      </c>
      <c r="BG16" s="145">
        <f t="shared" si="23"/>
        <v>384947379</v>
      </c>
      <c r="BH16" s="145">
        <f t="shared" si="23"/>
        <v>342344275</v>
      </c>
      <c r="BI16" s="145">
        <f t="shared" si="23"/>
        <v>42603104</v>
      </c>
      <c r="BJ16" s="145">
        <f t="shared" si="23"/>
        <v>1288232430</v>
      </c>
      <c r="BK16" s="145">
        <f t="shared" si="23"/>
        <v>916344131</v>
      </c>
      <c r="BL16" s="145">
        <f t="shared" si="23"/>
        <v>371888299</v>
      </c>
      <c r="BM16" s="145">
        <f t="shared" si="23"/>
        <v>179455433</v>
      </c>
      <c r="BN16" s="145">
        <f t="shared" si="23"/>
        <v>359438988.14999998</v>
      </c>
      <c r="BO16" s="145">
        <f t="shared" si="23"/>
        <v>598747463</v>
      </c>
      <c r="BP16" s="145">
        <f t="shared" si="23"/>
        <v>134684870.25999999</v>
      </c>
      <c r="BQ16" s="145">
        <f t="shared" ref="BQ16:CU16" si="24">BQ124</f>
        <v>1650320458</v>
      </c>
      <c r="BR16" s="145">
        <f t="shared" si="24"/>
        <v>250828291</v>
      </c>
      <c r="BS16" s="145">
        <f t="shared" si="24"/>
        <v>323017339</v>
      </c>
      <c r="BT16" s="145">
        <f t="shared" si="24"/>
        <v>1128827182</v>
      </c>
      <c r="BU16" s="145">
        <f t="shared" si="24"/>
        <v>200891724</v>
      </c>
      <c r="BV16" s="145">
        <f t="shared" si="24"/>
        <v>717784001</v>
      </c>
      <c r="BW16" s="145">
        <f t="shared" si="24"/>
        <v>93693596</v>
      </c>
      <c r="BX16" s="145">
        <f t="shared" si="24"/>
        <v>822852234</v>
      </c>
      <c r="BY16" s="145">
        <f t="shared" si="24"/>
        <v>189633718</v>
      </c>
      <c r="BZ16" s="145">
        <f t="shared" si="24"/>
        <v>6839843019</v>
      </c>
      <c r="CA16" s="145">
        <f t="shared" si="24"/>
        <v>6405015772</v>
      </c>
      <c r="CB16" s="145">
        <f t="shared" si="24"/>
        <v>434827247</v>
      </c>
      <c r="CC16" s="145">
        <f t="shared" si="24"/>
        <v>98424070</v>
      </c>
      <c r="CD16" s="145">
        <f t="shared" si="24"/>
        <v>123510432</v>
      </c>
      <c r="CE16" s="145">
        <f t="shared" si="24"/>
        <v>94428257.5</v>
      </c>
      <c r="CF16" s="145">
        <f t="shared" si="24"/>
        <v>376178610</v>
      </c>
      <c r="CG16" s="145">
        <f t="shared" si="24"/>
        <v>1054662883</v>
      </c>
      <c r="CH16" s="145">
        <f t="shared" si="24"/>
        <v>235792985.46999997</v>
      </c>
      <c r="CI16" s="145">
        <f t="shared" si="24"/>
        <v>26372168650</v>
      </c>
      <c r="CJ16" s="145">
        <f t="shared" si="24"/>
        <v>2554393866</v>
      </c>
      <c r="CK16" s="145">
        <f t="shared" si="24"/>
        <v>2460918603</v>
      </c>
      <c r="CL16" s="145">
        <f t="shared" si="24"/>
        <v>93475263</v>
      </c>
      <c r="CM16" s="145">
        <f t="shared" si="24"/>
        <v>105073227.97</v>
      </c>
      <c r="CN16" s="145">
        <f t="shared" si="24"/>
        <v>1304073193</v>
      </c>
      <c r="CO16" s="145">
        <f t="shared" si="24"/>
        <v>522014198</v>
      </c>
      <c r="CP16" s="145">
        <f t="shared" si="24"/>
        <v>92239845</v>
      </c>
      <c r="CQ16" s="145">
        <f t="shared" si="24"/>
        <v>150869466.86000001</v>
      </c>
      <c r="CR16" s="145">
        <f t="shared" si="24"/>
        <v>62217604</v>
      </c>
      <c r="CS16" s="145">
        <f t="shared" si="24"/>
        <v>363910371</v>
      </c>
      <c r="CT16" s="145">
        <f t="shared" si="24"/>
        <v>423047546</v>
      </c>
      <c r="CU16" s="145">
        <f t="shared" si="24"/>
        <v>435838216</v>
      </c>
    </row>
    <row r="17" spans="1:99" s="125" customFormat="1" x14ac:dyDescent="0.2">
      <c r="A17" s="125" t="s">
        <v>353</v>
      </c>
      <c r="B17" s="125" t="s">
        <v>364</v>
      </c>
      <c r="C17" s="125">
        <f t="shared" si="18"/>
        <v>2005</v>
      </c>
      <c r="D17" s="145">
        <f>D125</f>
        <v>11569234</v>
      </c>
      <c r="E17" s="145">
        <f t="shared" ref="E17:BP17" si="25">E125</f>
        <v>542827565</v>
      </c>
      <c r="F17" s="145">
        <f t="shared" si="25"/>
        <v>273364168</v>
      </c>
      <c r="G17" s="145">
        <f t="shared" si="25"/>
        <v>81427290</v>
      </c>
      <c r="H17" s="145">
        <f t="shared" si="25"/>
        <v>267429851</v>
      </c>
      <c r="I17" s="145">
        <f t="shared" si="25"/>
        <v>583725346</v>
      </c>
      <c r="J17" s="145">
        <f t="shared" si="25"/>
        <v>119652548</v>
      </c>
      <c r="K17" s="145">
        <f t="shared" si="25"/>
        <v>402124758</v>
      </c>
      <c r="L17" s="145">
        <f t="shared" si="25"/>
        <v>110810182</v>
      </c>
      <c r="M17" s="145">
        <f t="shared" si="25"/>
        <v>47935426</v>
      </c>
      <c r="N17" s="145">
        <f t="shared" si="25"/>
        <v>15211690</v>
      </c>
      <c r="O17" s="145">
        <f t="shared" si="25"/>
        <v>267121761</v>
      </c>
      <c r="P17" s="145">
        <f t="shared" si="25"/>
        <v>0</v>
      </c>
      <c r="Q17" s="145">
        <f t="shared" si="25"/>
        <v>20161977</v>
      </c>
      <c r="R17" s="145">
        <f t="shared" si="25"/>
        <v>4976691</v>
      </c>
      <c r="S17" s="145">
        <f t="shared" si="25"/>
        <v>97150870</v>
      </c>
      <c r="T17" s="145">
        <f t="shared" si="25"/>
        <v>708455513</v>
      </c>
      <c r="U17" s="145">
        <f t="shared" si="25"/>
        <v>29392189</v>
      </c>
      <c r="V17" s="145">
        <f t="shared" si="25"/>
        <v>1702721148</v>
      </c>
      <c r="W17" s="145">
        <f t="shared" si="25"/>
        <v>136114023</v>
      </c>
      <c r="X17" s="145">
        <f t="shared" si="25"/>
        <v>33696585</v>
      </c>
      <c r="Y17" s="145">
        <f t="shared" si="25"/>
        <v>290492846</v>
      </c>
      <c r="Z17" s="145">
        <f t="shared" si="25"/>
        <v>147667028</v>
      </c>
      <c r="AA17" s="145">
        <f t="shared" si="25"/>
        <v>45702800</v>
      </c>
      <c r="AB17" s="145">
        <f t="shared" si="25"/>
        <v>5874838</v>
      </c>
      <c r="AC17" s="145">
        <f t="shared" si="25"/>
        <v>92524010</v>
      </c>
      <c r="AD17" s="145">
        <f t="shared" si="25"/>
        <v>408838126</v>
      </c>
      <c r="AE17" s="145">
        <f t="shared" si="25"/>
        <v>379532699</v>
      </c>
      <c r="AF17" s="145">
        <f t="shared" si="25"/>
        <v>29305427</v>
      </c>
      <c r="AG17" s="145">
        <f t="shared" si="25"/>
        <v>96245989.75</v>
      </c>
      <c r="AH17" s="145">
        <f t="shared" si="25"/>
        <v>354888035</v>
      </c>
      <c r="AI17" s="145">
        <f t="shared" si="25"/>
        <v>341291161</v>
      </c>
      <c r="AJ17" s="145">
        <f t="shared" si="25"/>
        <v>13596874</v>
      </c>
      <c r="AK17" s="145">
        <f t="shared" si="25"/>
        <v>181464306</v>
      </c>
      <c r="AL17" s="145">
        <f t="shared" si="25"/>
        <v>210303787</v>
      </c>
      <c r="AM17" s="145">
        <f t="shared" si="25"/>
        <v>1767536174</v>
      </c>
      <c r="AN17" s="145">
        <f t="shared" si="25"/>
        <v>28856113</v>
      </c>
      <c r="AO17" s="145">
        <f t="shared" si="25"/>
        <v>14960327</v>
      </c>
      <c r="AP17" s="145">
        <f t="shared" si="25"/>
        <v>54972595.310000002</v>
      </c>
      <c r="AQ17" s="145">
        <f t="shared" si="25"/>
        <v>1104270425</v>
      </c>
      <c r="AR17" s="145">
        <f t="shared" si="25"/>
        <v>12728099230</v>
      </c>
      <c r="AS17" s="145">
        <f t="shared" si="25"/>
        <v>12717781000</v>
      </c>
      <c r="AT17" s="145">
        <f t="shared" si="25"/>
        <v>10318230</v>
      </c>
      <c r="AU17" s="145">
        <f t="shared" si="25"/>
        <v>2358151590</v>
      </c>
      <c r="AV17" s="145">
        <f t="shared" si="25"/>
        <v>163178241</v>
      </c>
      <c r="AW17" s="145">
        <f t="shared" si="25"/>
        <v>42160183</v>
      </c>
      <c r="AX17" s="145">
        <f t="shared" si="25"/>
        <v>203351921</v>
      </c>
      <c r="AY17" s="145">
        <f t="shared" si="25"/>
        <v>659625447</v>
      </c>
      <c r="AZ17" s="145">
        <f t="shared" si="25"/>
        <v>75304918</v>
      </c>
      <c r="BA17" s="145">
        <f t="shared" si="25"/>
        <v>82285609</v>
      </c>
      <c r="BB17" s="145">
        <f t="shared" si="25"/>
        <v>1149377750</v>
      </c>
      <c r="BC17" s="145">
        <f t="shared" si="25"/>
        <v>176126892</v>
      </c>
      <c r="BD17" s="145">
        <f t="shared" si="25"/>
        <v>48370213</v>
      </c>
      <c r="BE17" s="145">
        <f t="shared" si="25"/>
        <v>195066759</v>
      </c>
      <c r="BF17" s="145">
        <f t="shared" si="25"/>
        <v>1714697</v>
      </c>
      <c r="BG17" s="145">
        <f t="shared" si="25"/>
        <v>279763637</v>
      </c>
      <c r="BH17" s="145">
        <f t="shared" si="25"/>
        <v>243141981</v>
      </c>
      <c r="BI17" s="145">
        <f t="shared" si="25"/>
        <v>36621656</v>
      </c>
      <c r="BJ17" s="145">
        <f t="shared" si="25"/>
        <v>491238460</v>
      </c>
      <c r="BK17" s="145">
        <f t="shared" si="25"/>
        <v>284433553</v>
      </c>
      <c r="BL17" s="145">
        <f t="shared" si="25"/>
        <v>206804907</v>
      </c>
      <c r="BM17" s="145">
        <f t="shared" si="25"/>
        <v>67693051</v>
      </c>
      <c r="BN17" s="145">
        <f t="shared" si="25"/>
        <v>144724830</v>
      </c>
      <c r="BO17" s="145">
        <f t="shared" si="25"/>
        <v>215924636</v>
      </c>
      <c r="BP17" s="145">
        <f t="shared" si="25"/>
        <v>52006839.219999999</v>
      </c>
      <c r="BQ17" s="145">
        <f t="shared" ref="BQ17:CU17" si="26">BQ125</f>
        <v>582122828</v>
      </c>
      <c r="BR17" s="145">
        <f t="shared" si="26"/>
        <v>85230972</v>
      </c>
      <c r="BS17" s="145">
        <f t="shared" si="26"/>
        <v>110976692</v>
      </c>
      <c r="BT17" s="145">
        <f t="shared" si="26"/>
        <v>485942543</v>
      </c>
      <c r="BU17" s="145">
        <f t="shared" si="26"/>
        <v>78865660</v>
      </c>
      <c r="BV17" s="145">
        <f t="shared" si="26"/>
        <v>347274259</v>
      </c>
      <c r="BW17" s="145">
        <f t="shared" si="26"/>
        <v>36691794</v>
      </c>
      <c r="BX17" s="145">
        <f t="shared" si="26"/>
        <v>297081386</v>
      </c>
      <c r="BY17" s="145">
        <f t="shared" si="26"/>
        <v>65358453</v>
      </c>
      <c r="BZ17" s="145">
        <f t="shared" si="26"/>
        <v>2041954318</v>
      </c>
      <c r="CA17" s="145">
        <f t="shared" si="26"/>
        <v>1879783570</v>
      </c>
      <c r="CB17" s="145">
        <f t="shared" si="26"/>
        <v>162170748</v>
      </c>
      <c r="CC17" s="145">
        <f t="shared" si="26"/>
        <v>32131824</v>
      </c>
      <c r="CD17" s="145">
        <f t="shared" si="26"/>
        <v>46192526</v>
      </c>
      <c r="CE17" s="145">
        <f t="shared" si="26"/>
        <v>32820792</v>
      </c>
      <c r="CF17" s="145">
        <f t="shared" si="26"/>
        <v>117918983</v>
      </c>
      <c r="CG17" s="145">
        <f t="shared" si="26"/>
        <v>357638570</v>
      </c>
      <c r="CH17" s="145">
        <f t="shared" si="26"/>
        <v>55742813.189999998</v>
      </c>
      <c r="CI17" s="145">
        <f t="shared" si="26"/>
        <v>5724299075</v>
      </c>
      <c r="CJ17" s="145">
        <f t="shared" si="26"/>
        <v>962156040</v>
      </c>
      <c r="CK17" s="145">
        <f t="shared" si="26"/>
        <v>915611860</v>
      </c>
      <c r="CL17" s="145">
        <f t="shared" si="26"/>
        <v>46544180</v>
      </c>
      <c r="CM17" s="145">
        <f t="shared" si="26"/>
        <v>74670218.299999997</v>
      </c>
      <c r="CN17" s="145">
        <f t="shared" si="26"/>
        <v>408066674</v>
      </c>
      <c r="CO17" s="145">
        <f t="shared" si="26"/>
        <v>179182296</v>
      </c>
      <c r="CP17" s="145">
        <f t="shared" si="26"/>
        <v>25217181</v>
      </c>
      <c r="CQ17" s="145">
        <f t="shared" si="26"/>
        <v>27719584</v>
      </c>
      <c r="CR17" s="145">
        <f t="shared" si="26"/>
        <v>17044279</v>
      </c>
      <c r="CS17" s="145">
        <f t="shared" si="26"/>
        <v>188311417</v>
      </c>
      <c r="CT17" s="145">
        <f t="shared" si="26"/>
        <v>347571675</v>
      </c>
      <c r="CU17" s="145">
        <f t="shared" si="26"/>
        <v>114732006</v>
      </c>
    </row>
    <row r="18" spans="1:99" s="125" customFormat="1" x14ac:dyDescent="0.2">
      <c r="A18" s="125" t="s">
        <v>656</v>
      </c>
      <c r="C18" s="125">
        <f t="shared" si="18"/>
        <v>2005</v>
      </c>
      <c r="D18" s="198">
        <f>D126+D127</f>
        <v>13401038</v>
      </c>
      <c r="E18" s="198">
        <f t="shared" ref="E18:BP18" si="27">E126+E127</f>
        <v>933141503</v>
      </c>
      <c r="F18" s="198">
        <f t="shared" si="27"/>
        <v>520860707</v>
      </c>
      <c r="G18" s="198">
        <f t="shared" si="27"/>
        <v>137315167</v>
      </c>
      <c r="H18" s="198">
        <f t="shared" si="27"/>
        <v>656544525</v>
      </c>
      <c r="I18" s="198">
        <f t="shared" si="27"/>
        <v>1217067912</v>
      </c>
      <c r="J18" s="198">
        <f t="shared" si="27"/>
        <v>133456326</v>
      </c>
      <c r="K18" s="198">
        <f t="shared" si="27"/>
        <v>956019822</v>
      </c>
      <c r="L18" s="198">
        <f t="shared" si="27"/>
        <v>174774516</v>
      </c>
      <c r="M18" s="198">
        <f t="shared" si="27"/>
        <v>111345382</v>
      </c>
      <c r="N18" s="198">
        <f t="shared" si="27"/>
        <v>13982940</v>
      </c>
      <c r="O18" s="198">
        <f t="shared" si="27"/>
        <v>617466451</v>
      </c>
      <c r="P18" s="198">
        <f t="shared" si="27"/>
        <v>19314909</v>
      </c>
      <c r="Q18" s="198">
        <f t="shared" si="27"/>
        <v>9926839</v>
      </c>
      <c r="R18" s="198">
        <f t="shared" si="27"/>
        <v>3870180</v>
      </c>
      <c r="S18" s="198">
        <f t="shared" si="27"/>
        <v>91049536</v>
      </c>
      <c r="T18" s="198">
        <f t="shared" si="27"/>
        <v>253178259</v>
      </c>
      <c r="U18" s="198">
        <f t="shared" si="27"/>
        <v>56474845</v>
      </c>
      <c r="V18" s="198">
        <f t="shared" si="27"/>
        <v>5593729737</v>
      </c>
      <c r="W18" s="198">
        <f t="shared" si="27"/>
        <v>165808473</v>
      </c>
      <c r="X18" s="198">
        <f t="shared" si="27"/>
        <v>31411030</v>
      </c>
      <c r="Y18" s="198">
        <f t="shared" si="27"/>
        <v>293706245</v>
      </c>
      <c r="Z18" s="198">
        <f t="shared" si="27"/>
        <v>436543349</v>
      </c>
      <c r="AA18" s="198">
        <f t="shared" si="27"/>
        <v>54339</v>
      </c>
      <c r="AB18" s="198">
        <f t="shared" si="27"/>
        <v>3265695</v>
      </c>
      <c r="AC18" s="198">
        <f t="shared" si="27"/>
        <v>9379</v>
      </c>
      <c r="AD18" s="198">
        <f t="shared" si="27"/>
        <v>539434158</v>
      </c>
      <c r="AE18" s="198">
        <f t="shared" si="27"/>
        <v>509939155</v>
      </c>
      <c r="AF18" s="198">
        <f t="shared" si="27"/>
        <v>29495003</v>
      </c>
      <c r="AG18" s="198">
        <f t="shared" si="27"/>
        <v>86072213.019999996</v>
      </c>
      <c r="AH18" s="198">
        <f t="shared" si="27"/>
        <v>1006361598</v>
      </c>
      <c r="AI18" s="198">
        <f t="shared" si="27"/>
        <v>1003361330</v>
      </c>
      <c r="AJ18" s="198">
        <f t="shared" si="27"/>
        <v>3000268</v>
      </c>
      <c r="AK18" s="198">
        <f t="shared" si="27"/>
        <v>189249757</v>
      </c>
      <c r="AL18" s="198">
        <f t="shared" si="27"/>
        <v>269921048</v>
      </c>
      <c r="AM18" s="198">
        <f t="shared" si="27"/>
        <v>2679748257.8400002</v>
      </c>
      <c r="AN18" s="198">
        <f t="shared" si="27"/>
        <v>91020719</v>
      </c>
      <c r="AO18" s="198">
        <f t="shared" si="27"/>
        <v>10965115</v>
      </c>
      <c r="AP18" s="198">
        <f t="shared" si="27"/>
        <v>106011732.56</v>
      </c>
      <c r="AQ18" s="198">
        <f t="shared" si="27"/>
        <v>2412532405</v>
      </c>
      <c r="AR18" s="198">
        <f t="shared" si="27"/>
        <v>8446984958</v>
      </c>
      <c r="AS18" s="198">
        <f t="shared" si="27"/>
        <v>8439165000</v>
      </c>
      <c r="AT18" s="198">
        <f t="shared" si="27"/>
        <v>7819958</v>
      </c>
      <c r="AU18" s="198">
        <f t="shared" si="27"/>
        <v>4641277631</v>
      </c>
      <c r="AV18" s="198">
        <f t="shared" si="27"/>
        <v>29830237</v>
      </c>
      <c r="AW18" s="198">
        <f t="shared" si="27"/>
        <v>68484446</v>
      </c>
      <c r="AX18" s="198">
        <f t="shared" si="27"/>
        <v>370393080</v>
      </c>
      <c r="AY18" s="198">
        <f t="shared" si="27"/>
        <v>1187722170</v>
      </c>
      <c r="AZ18" s="198">
        <f t="shared" si="27"/>
        <v>204876068</v>
      </c>
      <c r="BA18" s="198">
        <f t="shared" si="27"/>
        <v>48138546</v>
      </c>
      <c r="BB18" s="198">
        <f t="shared" si="27"/>
        <v>2031496439</v>
      </c>
      <c r="BC18" s="198">
        <f t="shared" si="27"/>
        <v>110128923</v>
      </c>
      <c r="BD18" s="198">
        <f t="shared" si="27"/>
        <v>183726453</v>
      </c>
      <c r="BE18" s="198">
        <f t="shared" si="27"/>
        <v>351110782</v>
      </c>
      <c r="BF18" s="198">
        <f t="shared" si="27"/>
        <v>2470318</v>
      </c>
      <c r="BG18" s="198">
        <f t="shared" si="27"/>
        <v>105183742</v>
      </c>
      <c r="BH18" s="198">
        <f t="shared" si="27"/>
        <v>99202294</v>
      </c>
      <c r="BI18" s="198">
        <f t="shared" si="27"/>
        <v>5981448</v>
      </c>
      <c r="BJ18" s="198">
        <f t="shared" si="27"/>
        <v>794828292</v>
      </c>
      <c r="BK18" s="198">
        <f t="shared" si="27"/>
        <v>631895165</v>
      </c>
      <c r="BL18" s="198">
        <f t="shared" si="27"/>
        <v>162933127</v>
      </c>
      <c r="BM18" s="198">
        <f t="shared" si="27"/>
        <v>110637736</v>
      </c>
      <c r="BN18" s="198">
        <f t="shared" si="27"/>
        <v>210998088.66</v>
      </c>
      <c r="BO18" s="198">
        <f t="shared" si="27"/>
        <v>378911881</v>
      </c>
      <c r="BP18" s="198">
        <f t="shared" si="27"/>
        <v>80891172.420000002</v>
      </c>
      <c r="BQ18" s="198">
        <f t="shared" ref="BQ18:CU18" si="28">BQ126+BQ127</f>
        <v>998060864</v>
      </c>
      <c r="BR18" s="198">
        <f t="shared" si="28"/>
        <v>163803064</v>
      </c>
      <c r="BS18" s="198">
        <f t="shared" si="28"/>
        <v>209086568</v>
      </c>
      <c r="BT18" s="198">
        <f t="shared" si="28"/>
        <v>633701746</v>
      </c>
      <c r="BU18" s="198">
        <f t="shared" si="28"/>
        <v>119315486</v>
      </c>
      <c r="BV18" s="198">
        <f t="shared" si="28"/>
        <v>363280472</v>
      </c>
      <c r="BW18" s="198">
        <f t="shared" si="28"/>
        <v>56066813</v>
      </c>
      <c r="BX18" s="198">
        <f t="shared" si="28"/>
        <v>452166586</v>
      </c>
      <c r="BY18" s="198">
        <f t="shared" si="28"/>
        <v>122532648</v>
      </c>
      <c r="BZ18" s="198">
        <f t="shared" si="28"/>
        <v>4360476404</v>
      </c>
      <c r="CA18" s="198">
        <f t="shared" si="28"/>
        <v>4090292430</v>
      </c>
      <c r="CB18" s="198">
        <f t="shared" si="28"/>
        <v>270183974</v>
      </c>
      <c r="CC18" s="198">
        <f t="shared" si="28"/>
        <v>65199817</v>
      </c>
      <c r="CD18" s="198">
        <f t="shared" si="28"/>
        <v>75958907</v>
      </c>
      <c r="CE18" s="198">
        <f t="shared" si="28"/>
        <v>61114524.93</v>
      </c>
      <c r="CF18" s="198">
        <f t="shared" si="28"/>
        <v>217029986</v>
      </c>
      <c r="CG18" s="198">
        <f t="shared" si="28"/>
        <v>659584718</v>
      </c>
      <c r="CH18" s="198">
        <f t="shared" si="28"/>
        <v>178657526.91999999</v>
      </c>
      <c r="CI18" s="198">
        <f t="shared" si="28"/>
        <v>17975481706</v>
      </c>
      <c r="CJ18" s="198">
        <f t="shared" si="28"/>
        <v>1376910397</v>
      </c>
      <c r="CK18" s="198">
        <f t="shared" si="28"/>
        <v>1330585033</v>
      </c>
      <c r="CL18" s="198">
        <f t="shared" si="28"/>
        <v>46325364</v>
      </c>
      <c r="CM18" s="198">
        <f t="shared" si="28"/>
        <v>28892403.640000001</v>
      </c>
      <c r="CN18" s="198">
        <f t="shared" si="28"/>
        <v>788169735</v>
      </c>
      <c r="CO18" s="198">
        <f t="shared" si="28"/>
        <v>210808234</v>
      </c>
      <c r="CP18" s="198">
        <f t="shared" si="28"/>
        <v>66254689</v>
      </c>
      <c r="CQ18" s="198">
        <f t="shared" si="28"/>
        <v>55524174</v>
      </c>
      <c r="CR18" s="198">
        <f t="shared" si="28"/>
        <v>44723422</v>
      </c>
      <c r="CS18" s="198">
        <f t="shared" si="28"/>
        <v>169014022</v>
      </c>
      <c r="CT18" s="198">
        <f t="shared" si="28"/>
        <v>75475871</v>
      </c>
      <c r="CU18" s="198">
        <f t="shared" si="28"/>
        <v>295021833</v>
      </c>
    </row>
    <row r="19" spans="1:99" s="125" customFormat="1" x14ac:dyDescent="0.2">
      <c r="A19" s="125" t="s">
        <v>679</v>
      </c>
      <c r="C19" s="125">
        <f t="shared" si="18"/>
        <v>2005</v>
      </c>
      <c r="D19" s="198">
        <f>D128</f>
        <v>19504171</v>
      </c>
      <c r="E19" s="198">
        <f t="shared" ref="E19:BP19" si="29">E128</f>
        <v>0</v>
      </c>
      <c r="F19" s="198">
        <f t="shared" si="29"/>
        <v>350916781</v>
      </c>
      <c r="G19" s="198">
        <f t="shared" si="29"/>
        <v>0</v>
      </c>
      <c r="H19" s="198">
        <f t="shared" si="29"/>
        <v>0</v>
      </c>
      <c r="I19" s="198">
        <f t="shared" si="29"/>
        <v>0</v>
      </c>
      <c r="J19" s="198">
        <f t="shared" si="29"/>
        <v>98014141</v>
      </c>
      <c r="K19" s="198">
        <f t="shared" si="29"/>
        <v>259439890</v>
      </c>
      <c r="L19" s="198">
        <f t="shared" si="29"/>
        <v>0</v>
      </c>
      <c r="M19" s="198">
        <f t="shared" si="29"/>
        <v>0</v>
      </c>
      <c r="N19" s="198">
        <f t="shared" si="29"/>
        <v>0</v>
      </c>
      <c r="O19" s="198">
        <f t="shared" si="29"/>
        <v>53855311</v>
      </c>
      <c r="P19" s="198">
        <f t="shared" si="29"/>
        <v>0</v>
      </c>
      <c r="Q19" s="198">
        <f t="shared" si="29"/>
        <v>0</v>
      </c>
      <c r="R19" s="198">
        <f t="shared" si="29"/>
        <v>0</v>
      </c>
      <c r="S19" s="198">
        <f t="shared" si="29"/>
        <v>0</v>
      </c>
      <c r="T19" s="198">
        <f t="shared" si="29"/>
        <v>0</v>
      </c>
      <c r="U19" s="198">
        <f t="shared" si="29"/>
        <v>0</v>
      </c>
      <c r="V19" s="198">
        <f t="shared" si="29"/>
        <v>980658593</v>
      </c>
      <c r="W19" s="198">
        <f t="shared" si="29"/>
        <v>90854232</v>
      </c>
      <c r="X19" s="198">
        <f t="shared" si="29"/>
        <v>0</v>
      </c>
      <c r="Y19" s="198">
        <f t="shared" si="29"/>
        <v>0</v>
      </c>
      <c r="Z19" s="198">
        <f t="shared" si="29"/>
        <v>44395271</v>
      </c>
      <c r="AA19" s="198">
        <f t="shared" si="29"/>
        <v>0</v>
      </c>
      <c r="AB19" s="198">
        <f t="shared" si="29"/>
        <v>0</v>
      </c>
      <c r="AC19" s="198">
        <f t="shared" si="29"/>
        <v>95671</v>
      </c>
      <c r="AD19" s="198">
        <f t="shared" si="29"/>
        <v>0</v>
      </c>
      <c r="AE19" s="198">
        <f t="shared" si="29"/>
        <v>0</v>
      </c>
      <c r="AF19" s="198">
        <f t="shared" si="29"/>
        <v>0</v>
      </c>
      <c r="AG19" s="198">
        <f t="shared" si="29"/>
        <v>0</v>
      </c>
      <c r="AH19" s="198">
        <f t="shared" si="29"/>
        <v>254588935</v>
      </c>
      <c r="AI19" s="198">
        <f t="shared" si="29"/>
        <v>254588935</v>
      </c>
      <c r="AJ19" s="198">
        <f t="shared" si="29"/>
        <v>0</v>
      </c>
      <c r="AK19" s="198">
        <f t="shared" si="29"/>
        <v>0</v>
      </c>
      <c r="AL19" s="198">
        <f t="shared" si="29"/>
        <v>0</v>
      </c>
      <c r="AM19" s="198">
        <f t="shared" si="29"/>
        <v>1161493274</v>
      </c>
      <c r="AN19" s="198">
        <f t="shared" si="29"/>
        <v>0</v>
      </c>
      <c r="AO19" s="198">
        <f t="shared" si="29"/>
        <v>0</v>
      </c>
      <c r="AP19" s="198">
        <f t="shared" si="29"/>
        <v>37609460.390000001</v>
      </c>
      <c r="AQ19" s="198">
        <f t="shared" si="29"/>
        <v>308575243</v>
      </c>
      <c r="AR19" s="198">
        <f t="shared" si="29"/>
        <v>1659541000</v>
      </c>
      <c r="AS19" s="198">
        <f t="shared" si="29"/>
        <v>1659541000</v>
      </c>
      <c r="AT19" s="198">
        <f t="shared" si="29"/>
        <v>0</v>
      </c>
      <c r="AU19" s="198">
        <f t="shared" si="29"/>
        <v>626329985</v>
      </c>
      <c r="AV19" s="198">
        <f t="shared" si="29"/>
        <v>0</v>
      </c>
      <c r="AW19" s="198">
        <f t="shared" si="29"/>
        <v>0</v>
      </c>
      <c r="AX19" s="198">
        <f t="shared" si="29"/>
        <v>152801276</v>
      </c>
      <c r="AY19" s="198">
        <f t="shared" si="29"/>
        <v>233288313</v>
      </c>
      <c r="AZ19" s="198">
        <f t="shared" si="29"/>
        <v>0</v>
      </c>
      <c r="BA19" s="198">
        <f t="shared" si="29"/>
        <v>0</v>
      </c>
      <c r="BB19" s="198">
        <f t="shared" si="29"/>
        <v>225636701</v>
      </c>
      <c r="BC19" s="198">
        <f t="shared" si="29"/>
        <v>0</v>
      </c>
      <c r="BD19" s="198">
        <f t="shared" si="29"/>
        <v>0</v>
      </c>
      <c r="BE19" s="198">
        <f t="shared" si="29"/>
        <v>184313</v>
      </c>
      <c r="BF19" s="198">
        <f t="shared" si="29"/>
        <v>0</v>
      </c>
      <c r="BG19" s="198">
        <f t="shared" si="29"/>
        <v>0</v>
      </c>
      <c r="BH19" s="198">
        <f t="shared" si="29"/>
        <v>0</v>
      </c>
      <c r="BI19" s="198">
        <f t="shared" si="29"/>
        <v>0</v>
      </c>
      <c r="BJ19" s="198">
        <f t="shared" si="29"/>
        <v>0</v>
      </c>
      <c r="BK19" s="198">
        <f t="shared" si="29"/>
        <v>0</v>
      </c>
      <c r="BL19" s="198">
        <f t="shared" si="29"/>
        <v>0</v>
      </c>
      <c r="BM19" s="198">
        <f t="shared" si="29"/>
        <v>0</v>
      </c>
      <c r="BN19" s="198">
        <f t="shared" si="29"/>
        <v>0</v>
      </c>
      <c r="BO19" s="198">
        <f t="shared" si="29"/>
        <v>0</v>
      </c>
      <c r="BP19" s="198">
        <f t="shared" si="29"/>
        <v>0</v>
      </c>
      <c r="BQ19" s="198">
        <f t="shared" ref="BQ19:CU19" si="30">BQ128</f>
        <v>59082238</v>
      </c>
      <c r="BR19" s="198">
        <f t="shared" si="30"/>
        <v>0</v>
      </c>
      <c r="BS19" s="198">
        <f t="shared" si="30"/>
        <v>0</v>
      </c>
      <c r="BT19" s="198">
        <f t="shared" si="30"/>
        <v>9141835</v>
      </c>
      <c r="BU19" s="198">
        <f t="shared" si="30"/>
        <v>0</v>
      </c>
      <c r="BV19" s="198">
        <f t="shared" si="30"/>
        <v>0</v>
      </c>
      <c r="BW19" s="198">
        <f t="shared" si="30"/>
        <v>0</v>
      </c>
      <c r="BX19" s="198">
        <f t="shared" si="30"/>
        <v>66651689</v>
      </c>
      <c r="BY19" s="198">
        <f t="shared" si="30"/>
        <v>0</v>
      </c>
      <c r="BZ19" s="198">
        <f t="shared" si="30"/>
        <v>397970654</v>
      </c>
      <c r="CA19" s="198">
        <f t="shared" si="30"/>
        <v>397970654</v>
      </c>
      <c r="CB19" s="198">
        <f t="shared" si="30"/>
        <v>0</v>
      </c>
      <c r="CC19" s="198">
        <f t="shared" si="30"/>
        <v>0</v>
      </c>
      <c r="CD19" s="198">
        <f t="shared" si="30"/>
        <v>0</v>
      </c>
      <c r="CE19" s="198">
        <f t="shared" si="30"/>
        <v>0</v>
      </c>
      <c r="CF19" s="198">
        <f t="shared" si="30"/>
        <v>38334443</v>
      </c>
      <c r="CG19" s="198">
        <f t="shared" si="30"/>
        <v>26533251</v>
      </c>
      <c r="CH19" s="198">
        <f t="shared" si="30"/>
        <v>0</v>
      </c>
      <c r="CI19" s="198">
        <f t="shared" si="30"/>
        <v>2563099523</v>
      </c>
      <c r="CJ19" s="198">
        <f t="shared" si="30"/>
        <v>194003251</v>
      </c>
      <c r="CK19" s="198">
        <f t="shared" si="30"/>
        <v>194003251</v>
      </c>
      <c r="CL19" s="198">
        <f t="shared" si="30"/>
        <v>0</v>
      </c>
      <c r="CM19" s="198">
        <f t="shared" si="30"/>
        <v>0</v>
      </c>
      <c r="CN19" s="198">
        <f t="shared" si="30"/>
        <v>100512232</v>
      </c>
      <c r="CO19" s="198">
        <f t="shared" si="30"/>
        <v>126036271</v>
      </c>
      <c r="CP19" s="198">
        <f t="shared" si="30"/>
        <v>0</v>
      </c>
      <c r="CQ19" s="198">
        <f t="shared" si="30"/>
        <v>66538599.859999999</v>
      </c>
      <c r="CR19" s="198">
        <f t="shared" si="30"/>
        <v>0</v>
      </c>
      <c r="CS19" s="198">
        <f t="shared" si="30"/>
        <v>0</v>
      </c>
      <c r="CT19" s="198">
        <f t="shared" si="30"/>
        <v>0</v>
      </c>
      <c r="CU19" s="198">
        <f t="shared" si="30"/>
        <v>23558804</v>
      </c>
    </row>
    <row r="20" spans="1:99" s="125" customFormat="1" x14ac:dyDescent="0.2">
      <c r="A20" s="246" t="s">
        <v>682</v>
      </c>
      <c r="B20" s="246" t="s">
        <v>670</v>
      </c>
      <c r="C20" s="125">
        <f t="shared" si="18"/>
        <v>2005</v>
      </c>
      <c r="D20" s="198">
        <f>D129</f>
        <v>525637</v>
      </c>
      <c r="E20" s="198">
        <f t="shared" ref="E20:BP20" si="31">E129</f>
        <v>10477548</v>
      </c>
      <c r="F20" s="198">
        <f t="shared" si="31"/>
        <v>8791501</v>
      </c>
      <c r="G20" s="198">
        <f t="shared" si="31"/>
        <v>1644397</v>
      </c>
      <c r="H20" s="198">
        <f t="shared" si="31"/>
        <v>6635712</v>
      </c>
      <c r="I20" s="198">
        <f t="shared" si="31"/>
        <v>9532175</v>
      </c>
      <c r="J20" s="198">
        <f t="shared" si="31"/>
        <v>1946331</v>
      </c>
      <c r="K20" s="198">
        <f t="shared" si="31"/>
        <v>9912703</v>
      </c>
      <c r="L20" s="198">
        <f t="shared" si="31"/>
        <v>2314975</v>
      </c>
      <c r="M20" s="198">
        <f t="shared" si="31"/>
        <v>1193247</v>
      </c>
      <c r="N20" s="198">
        <f t="shared" si="31"/>
        <v>222272</v>
      </c>
      <c r="O20" s="198">
        <f t="shared" si="31"/>
        <v>7962220</v>
      </c>
      <c r="P20" s="198">
        <f t="shared" si="31"/>
        <v>368062</v>
      </c>
      <c r="Q20" s="198">
        <f t="shared" si="31"/>
        <v>378611</v>
      </c>
      <c r="R20" s="198">
        <f t="shared" si="31"/>
        <v>123564</v>
      </c>
      <c r="S20" s="198">
        <f t="shared" si="31"/>
        <v>0</v>
      </c>
      <c r="T20" s="198">
        <f t="shared" si="31"/>
        <v>0</v>
      </c>
      <c r="U20" s="198">
        <f t="shared" si="31"/>
        <v>579573</v>
      </c>
      <c r="V20" s="198">
        <f t="shared" si="31"/>
        <v>39216977</v>
      </c>
      <c r="W20" s="198">
        <f t="shared" si="31"/>
        <v>3234698</v>
      </c>
      <c r="X20" s="198">
        <f t="shared" si="31"/>
        <v>613293</v>
      </c>
      <c r="Y20" s="198">
        <f t="shared" si="31"/>
        <v>5636172</v>
      </c>
      <c r="Z20" s="198">
        <f t="shared" si="31"/>
        <v>3668342</v>
      </c>
      <c r="AA20" s="198">
        <f t="shared" si="31"/>
        <v>3017</v>
      </c>
      <c r="AB20" s="198">
        <f t="shared" si="31"/>
        <v>103645</v>
      </c>
      <c r="AC20" s="198">
        <f t="shared" si="31"/>
        <v>0</v>
      </c>
      <c r="AD20" s="198">
        <f t="shared" si="31"/>
        <v>8392880</v>
      </c>
      <c r="AE20" s="198">
        <f t="shared" si="31"/>
        <v>7733572</v>
      </c>
      <c r="AF20" s="198">
        <f t="shared" si="31"/>
        <v>659308</v>
      </c>
      <c r="AG20" s="198">
        <f t="shared" si="31"/>
        <v>0</v>
      </c>
      <c r="AH20" s="198">
        <f t="shared" si="31"/>
        <v>8540031</v>
      </c>
      <c r="AI20" s="198">
        <f t="shared" si="31"/>
        <v>8341768</v>
      </c>
      <c r="AJ20" s="198">
        <f t="shared" si="31"/>
        <v>198263</v>
      </c>
      <c r="AK20" s="198">
        <f t="shared" si="31"/>
        <v>2177588</v>
      </c>
      <c r="AL20" s="198">
        <f t="shared" si="31"/>
        <v>3106513</v>
      </c>
      <c r="AM20" s="198">
        <f t="shared" si="31"/>
        <v>39440325</v>
      </c>
      <c r="AN20" s="198">
        <f t="shared" si="31"/>
        <v>1094897</v>
      </c>
      <c r="AO20" s="198">
        <f t="shared" si="31"/>
        <v>345396</v>
      </c>
      <c r="AP20" s="198">
        <f t="shared" si="31"/>
        <v>948741.11</v>
      </c>
      <c r="AQ20" s="198">
        <f t="shared" si="31"/>
        <v>22688359</v>
      </c>
      <c r="AR20" s="198">
        <f t="shared" si="31"/>
        <v>118607204</v>
      </c>
      <c r="AS20" s="198">
        <f t="shared" si="31"/>
        <v>118314000</v>
      </c>
      <c r="AT20" s="198">
        <f t="shared" si="31"/>
        <v>293204</v>
      </c>
      <c r="AU20" s="198">
        <f t="shared" si="31"/>
        <v>0</v>
      </c>
      <c r="AV20" s="198">
        <f t="shared" si="31"/>
        <v>0</v>
      </c>
      <c r="AW20" s="198">
        <f t="shared" si="31"/>
        <v>1802995</v>
      </c>
      <c r="AX20" s="198">
        <f t="shared" si="31"/>
        <v>4018997</v>
      </c>
      <c r="AY20" s="198">
        <f t="shared" si="31"/>
        <v>15550040</v>
      </c>
      <c r="AZ20" s="198">
        <f t="shared" si="31"/>
        <v>1913094</v>
      </c>
      <c r="BA20" s="198">
        <f t="shared" si="31"/>
        <v>0</v>
      </c>
      <c r="BB20" s="198">
        <f t="shared" si="31"/>
        <v>21874451</v>
      </c>
      <c r="BC20" s="198">
        <f t="shared" si="31"/>
        <v>0</v>
      </c>
      <c r="BD20" s="198">
        <f t="shared" si="31"/>
        <v>1100219</v>
      </c>
      <c r="BE20" s="198">
        <f t="shared" si="31"/>
        <v>185095</v>
      </c>
      <c r="BF20" s="198">
        <f t="shared" si="31"/>
        <v>66392</v>
      </c>
      <c r="BG20" s="198">
        <f t="shared" si="31"/>
        <v>0</v>
      </c>
      <c r="BH20" s="198">
        <f t="shared" si="31"/>
        <v>0</v>
      </c>
      <c r="BI20" s="198">
        <f t="shared" si="31"/>
        <v>0</v>
      </c>
      <c r="BJ20" s="198">
        <f t="shared" si="31"/>
        <v>1861917</v>
      </c>
      <c r="BK20" s="198">
        <f t="shared" si="31"/>
        <v>15309</v>
      </c>
      <c r="BL20" s="198">
        <f t="shared" si="31"/>
        <v>1846608</v>
      </c>
      <c r="BM20" s="198">
        <f t="shared" si="31"/>
        <v>983596</v>
      </c>
      <c r="BN20" s="198">
        <f t="shared" si="31"/>
        <v>3409153.49</v>
      </c>
      <c r="BO20" s="198">
        <f t="shared" si="31"/>
        <v>3289523</v>
      </c>
      <c r="BP20" s="198">
        <f t="shared" si="31"/>
        <v>1786858.62</v>
      </c>
      <c r="BQ20" s="198">
        <f t="shared" ref="BQ20:CU20" si="32">BQ129</f>
        <v>10899391</v>
      </c>
      <c r="BR20" s="198">
        <f t="shared" si="32"/>
        <v>1653280</v>
      </c>
      <c r="BS20" s="198">
        <f t="shared" si="32"/>
        <v>2520849</v>
      </c>
      <c r="BT20" s="198">
        <f t="shared" si="32"/>
        <v>41058</v>
      </c>
      <c r="BU20" s="198">
        <f t="shared" si="32"/>
        <v>2426246</v>
      </c>
      <c r="BV20" s="198">
        <f t="shared" si="32"/>
        <v>281406</v>
      </c>
      <c r="BW20" s="198">
        <f t="shared" si="32"/>
        <v>918701</v>
      </c>
      <c r="BX20" s="198">
        <f t="shared" si="32"/>
        <v>5985582</v>
      </c>
      <c r="BY20" s="198">
        <f t="shared" si="32"/>
        <v>1727721</v>
      </c>
      <c r="BZ20" s="198">
        <f t="shared" si="32"/>
        <v>2868937</v>
      </c>
      <c r="CA20" s="198">
        <f t="shared" si="32"/>
        <v>440542</v>
      </c>
      <c r="CB20" s="198">
        <f t="shared" si="32"/>
        <v>2428395</v>
      </c>
      <c r="CC20" s="198">
        <f t="shared" si="32"/>
        <v>1092429</v>
      </c>
      <c r="CD20" s="198">
        <f t="shared" si="32"/>
        <v>1358999</v>
      </c>
      <c r="CE20" s="198">
        <f t="shared" si="32"/>
        <v>492940.57</v>
      </c>
      <c r="CF20" s="198">
        <f t="shared" si="32"/>
        <v>0</v>
      </c>
      <c r="CG20" s="198">
        <f t="shared" si="32"/>
        <v>10779848</v>
      </c>
      <c r="CH20" s="198">
        <f t="shared" si="32"/>
        <v>1280811.4099999999</v>
      </c>
      <c r="CI20" s="198">
        <f t="shared" si="32"/>
        <v>109288346</v>
      </c>
      <c r="CJ20" s="198">
        <f t="shared" si="32"/>
        <v>20297012</v>
      </c>
      <c r="CK20" s="198">
        <f t="shared" si="32"/>
        <v>19738230</v>
      </c>
      <c r="CL20" s="198">
        <f t="shared" si="32"/>
        <v>558782</v>
      </c>
      <c r="CM20" s="198">
        <f t="shared" si="32"/>
        <v>1506679.03</v>
      </c>
      <c r="CN20" s="198">
        <f t="shared" si="32"/>
        <v>7324552</v>
      </c>
      <c r="CO20" s="198">
        <f t="shared" si="32"/>
        <v>4841853</v>
      </c>
      <c r="CP20" s="198">
        <f t="shared" si="32"/>
        <v>728596</v>
      </c>
      <c r="CQ20" s="198">
        <f t="shared" si="32"/>
        <v>1063727</v>
      </c>
      <c r="CR20" s="198">
        <f t="shared" si="32"/>
        <v>15193</v>
      </c>
      <c r="CS20" s="198">
        <f t="shared" si="32"/>
        <v>6577386</v>
      </c>
      <c r="CT20" s="198">
        <f t="shared" si="32"/>
        <v>0</v>
      </c>
      <c r="CU20" s="198">
        <f t="shared" si="32"/>
        <v>2525573</v>
      </c>
    </row>
    <row r="21" spans="1:99" s="125" customFormat="1" x14ac:dyDescent="0.2">
      <c r="A21" s="246" t="s">
        <v>683</v>
      </c>
      <c r="B21" s="246" t="s">
        <v>671</v>
      </c>
      <c r="C21" s="125">
        <f t="shared" si="18"/>
        <v>2005</v>
      </c>
      <c r="D21" s="198">
        <f>D130</f>
        <v>2065</v>
      </c>
      <c r="E21" s="198">
        <f t="shared" ref="E21:BP21" si="33">E130</f>
        <v>0</v>
      </c>
      <c r="F21" s="198">
        <f t="shared" si="33"/>
        <v>699473</v>
      </c>
      <c r="G21" s="198">
        <f t="shared" si="33"/>
        <v>210113</v>
      </c>
      <c r="H21" s="198">
        <f t="shared" si="33"/>
        <v>545615</v>
      </c>
      <c r="I21" s="198">
        <f t="shared" si="33"/>
        <v>0</v>
      </c>
      <c r="J21" s="198">
        <f t="shared" si="33"/>
        <v>0</v>
      </c>
      <c r="K21" s="198">
        <f t="shared" si="33"/>
        <v>0</v>
      </c>
      <c r="L21" s="198">
        <f t="shared" si="33"/>
        <v>817726</v>
      </c>
      <c r="M21" s="198">
        <f t="shared" si="33"/>
        <v>49767</v>
      </c>
      <c r="N21" s="198">
        <f t="shared" si="33"/>
        <v>23346</v>
      </c>
      <c r="O21" s="198">
        <f t="shared" si="33"/>
        <v>432493</v>
      </c>
      <c r="P21" s="198">
        <f t="shared" si="33"/>
        <v>47961</v>
      </c>
      <c r="Q21" s="198">
        <f t="shared" si="33"/>
        <v>0</v>
      </c>
      <c r="R21" s="198">
        <f t="shared" si="33"/>
        <v>1802</v>
      </c>
      <c r="S21" s="198">
        <f t="shared" si="33"/>
        <v>0</v>
      </c>
      <c r="T21" s="198">
        <f t="shared" si="33"/>
        <v>0</v>
      </c>
      <c r="U21" s="198">
        <f t="shared" si="33"/>
        <v>69028</v>
      </c>
      <c r="V21" s="198">
        <f t="shared" si="33"/>
        <v>0</v>
      </c>
      <c r="W21" s="198">
        <f t="shared" si="33"/>
        <v>168820</v>
      </c>
      <c r="X21" s="198">
        <f t="shared" si="33"/>
        <v>27408</v>
      </c>
      <c r="Y21" s="198">
        <f t="shared" si="33"/>
        <v>420151</v>
      </c>
      <c r="Z21" s="198">
        <f t="shared" si="33"/>
        <v>170856</v>
      </c>
      <c r="AA21" s="198">
        <f t="shared" si="33"/>
        <v>0</v>
      </c>
      <c r="AB21" s="198">
        <f t="shared" si="33"/>
        <v>0</v>
      </c>
      <c r="AC21" s="198">
        <f t="shared" si="33"/>
        <v>0</v>
      </c>
      <c r="AD21" s="198">
        <f t="shared" si="33"/>
        <v>578246</v>
      </c>
      <c r="AE21" s="198">
        <f t="shared" si="33"/>
        <v>537190</v>
      </c>
      <c r="AF21" s="198">
        <f t="shared" si="33"/>
        <v>41056</v>
      </c>
      <c r="AG21" s="198">
        <f t="shared" si="33"/>
        <v>0</v>
      </c>
      <c r="AH21" s="198">
        <f t="shared" si="33"/>
        <v>130002</v>
      </c>
      <c r="AI21" s="198">
        <f t="shared" si="33"/>
        <v>129370</v>
      </c>
      <c r="AJ21" s="198">
        <f t="shared" si="33"/>
        <v>632</v>
      </c>
      <c r="AK21" s="198">
        <f t="shared" si="33"/>
        <v>539685</v>
      </c>
      <c r="AL21" s="198">
        <f t="shared" si="33"/>
        <v>322737</v>
      </c>
      <c r="AM21" s="198">
        <f t="shared" si="33"/>
        <v>600625</v>
      </c>
      <c r="AN21" s="198">
        <f t="shared" si="33"/>
        <v>66131</v>
      </c>
      <c r="AO21" s="198">
        <f t="shared" si="33"/>
        <v>0</v>
      </c>
      <c r="AP21" s="198">
        <f t="shared" si="33"/>
        <v>113764.46</v>
      </c>
      <c r="AQ21" s="198">
        <f t="shared" si="33"/>
        <v>66522.53</v>
      </c>
      <c r="AR21" s="198">
        <f t="shared" si="33"/>
        <v>23577000</v>
      </c>
      <c r="AS21" s="198">
        <f t="shared" si="33"/>
        <v>23577000</v>
      </c>
      <c r="AT21" s="198">
        <f t="shared" si="33"/>
        <v>0</v>
      </c>
      <c r="AU21" s="198">
        <f t="shared" si="33"/>
        <v>37437830</v>
      </c>
      <c r="AV21" s="198">
        <f t="shared" si="33"/>
        <v>0</v>
      </c>
      <c r="AW21" s="198">
        <f t="shared" si="33"/>
        <v>0</v>
      </c>
      <c r="AX21" s="198">
        <f t="shared" si="33"/>
        <v>0</v>
      </c>
      <c r="AY21" s="198">
        <f t="shared" si="33"/>
        <v>0</v>
      </c>
      <c r="AZ21" s="198">
        <f t="shared" si="33"/>
        <v>41099</v>
      </c>
      <c r="BA21" s="198">
        <f t="shared" si="33"/>
        <v>40993</v>
      </c>
      <c r="BB21" s="198">
        <f t="shared" si="33"/>
        <v>904028</v>
      </c>
      <c r="BC21" s="198">
        <f t="shared" si="33"/>
        <v>0</v>
      </c>
      <c r="BD21" s="198">
        <f t="shared" si="33"/>
        <v>42991</v>
      </c>
      <c r="BE21" s="198">
        <f t="shared" si="33"/>
        <v>11151</v>
      </c>
      <c r="BF21" s="198">
        <f t="shared" si="33"/>
        <v>0</v>
      </c>
      <c r="BG21" s="198">
        <f t="shared" si="33"/>
        <v>0</v>
      </c>
      <c r="BH21" s="198">
        <f t="shared" si="33"/>
        <v>0</v>
      </c>
      <c r="BI21" s="198">
        <f t="shared" si="33"/>
        <v>0</v>
      </c>
      <c r="BJ21" s="198">
        <f t="shared" si="33"/>
        <v>303761</v>
      </c>
      <c r="BK21" s="198">
        <f t="shared" si="33"/>
        <v>104</v>
      </c>
      <c r="BL21" s="198">
        <f t="shared" si="33"/>
        <v>303657</v>
      </c>
      <c r="BM21" s="198">
        <f t="shared" si="33"/>
        <v>141050</v>
      </c>
      <c r="BN21" s="198">
        <f t="shared" si="33"/>
        <v>306916</v>
      </c>
      <c r="BO21" s="198">
        <f t="shared" si="33"/>
        <v>621423</v>
      </c>
      <c r="BP21" s="198">
        <f t="shared" si="33"/>
        <v>0</v>
      </c>
      <c r="BQ21" s="198">
        <f t="shared" ref="BQ21:CU21" si="34">BQ130</f>
        <v>155137</v>
      </c>
      <c r="BR21" s="198">
        <f t="shared" si="34"/>
        <v>140975</v>
      </c>
      <c r="BS21" s="198">
        <f t="shared" si="34"/>
        <v>433230</v>
      </c>
      <c r="BT21" s="198">
        <f t="shared" si="34"/>
        <v>0</v>
      </c>
      <c r="BU21" s="198">
        <f t="shared" si="34"/>
        <v>284332</v>
      </c>
      <c r="BV21" s="198">
        <f t="shared" si="34"/>
        <v>6947864</v>
      </c>
      <c r="BW21" s="198">
        <f t="shared" si="34"/>
        <v>16288</v>
      </c>
      <c r="BX21" s="198">
        <f t="shared" si="34"/>
        <v>966991</v>
      </c>
      <c r="BY21" s="198">
        <f t="shared" si="34"/>
        <v>14896</v>
      </c>
      <c r="BZ21" s="198">
        <f t="shared" si="34"/>
        <v>36572706</v>
      </c>
      <c r="CA21" s="198">
        <f t="shared" si="34"/>
        <v>36528576</v>
      </c>
      <c r="CB21" s="198">
        <f t="shared" si="34"/>
        <v>44130</v>
      </c>
      <c r="CC21" s="198">
        <f t="shared" si="34"/>
        <v>0</v>
      </c>
      <c r="CD21" s="198">
        <f t="shared" si="34"/>
        <v>0</v>
      </c>
      <c r="CE21" s="198">
        <f t="shared" si="34"/>
        <v>0</v>
      </c>
      <c r="CF21" s="198">
        <f t="shared" si="34"/>
        <v>2895198</v>
      </c>
      <c r="CG21" s="198">
        <f t="shared" si="34"/>
        <v>126496</v>
      </c>
      <c r="CH21" s="198">
        <f t="shared" si="34"/>
        <v>111833.95</v>
      </c>
      <c r="CI21" s="198">
        <f t="shared" si="34"/>
        <v>0</v>
      </c>
      <c r="CJ21" s="198">
        <f t="shared" si="34"/>
        <v>1027166</v>
      </c>
      <c r="CK21" s="198">
        <f t="shared" si="34"/>
        <v>980229</v>
      </c>
      <c r="CL21" s="198">
        <f t="shared" si="34"/>
        <v>46937</v>
      </c>
      <c r="CM21" s="198">
        <f t="shared" si="34"/>
        <v>3927</v>
      </c>
      <c r="CN21" s="198">
        <f t="shared" si="34"/>
        <v>0</v>
      </c>
      <c r="CO21" s="198">
        <f t="shared" si="34"/>
        <v>1145544</v>
      </c>
      <c r="CP21" s="198">
        <f t="shared" si="34"/>
        <v>39379</v>
      </c>
      <c r="CQ21" s="198">
        <f t="shared" si="34"/>
        <v>23382</v>
      </c>
      <c r="CR21" s="198">
        <f t="shared" si="34"/>
        <v>434710</v>
      </c>
      <c r="CS21" s="198">
        <f t="shared" si="34"/>
        <v>7546</v>
      </c>
      <c r="CT21" s="198">
        <f t="shared" si="34"/>
        <v>0</v>
      </c>
      <c r="CU21" s="198">
        <f t="shared" si="34"/>
        <v>0</v>
      </c>
    </row>
    <row r="22" spans="1:99" s="125" customFormat="1" x14ac:dyDescent="0.2">
      <c r="A22" s="125" t="s">
        <v>346</v>
      </c>
      <c r="B22" s="125" t="s">
        <v>366</v>
      </c>
      <c r="C22" s="125">
        <f t="shared" si="18"/>
        <v>2005</v>
      </c>
      <c r="D22" s="142">
        <f>D132</f>
        <v>55559</v>
      </c>
      <c r="E22" s="142">
        <f t="shared" ref="E22:BP22" si="35">E132</f>
        <v>1907707</v>
      </c>
      <c r="F22" s="142">
        <f t="shared" si="35"/>
        <v>1541743</v>
      </c>
      <c r="G22" s="142">
        <f t="shared" si="35"/>
        <v>493405</v>
      </c>
      <c r="H22" s="142">
        <f t="shared" si="35"/>
        <v>1461810</v>
      </c>
      <c r="I22" s="142">
        <f t="shared" si="35"/>
        <v>2539571</v>
      </c>
      <c r="J22" s="142">
        <f t="shared" si="35"/>
        <v>442668</v>
      </c>
      <c r="K22" s="142">
        <f t="shared" si="35"/>
        <v>2596896</v>
      </c>
      <c r="L22" s="142">
        <f t="shared" si="35"/>
        <v>386143</v>
      </c>
      <c r="M22" s="142">
        <f t="shared" si="35"/>
        <v>223349</v>
      </c>
      <c r="N22" s="142">
        <f t="shared" si="35"/>
        <v>22788</v>
      </c>
      <c r="O22" s="142">
        <f t="shared" si="35"/>
        <v>1374784</v>
      </c>
      <c r="P22" s="142">
        <f t="shared" si="35"/>
        <v>10029</v>
      </c>
      <c r="Q22" s="142">
        <f t="shared" si="35"/>
        <v>15285</v>
      </c>
      <c r="R22" s="142">
        <f t="shared" si="35"/>
        <v>0</v>
      </c>
      <c r="S22" s="142">
        <f t="shared" si="35"/>
        <v>0</v>
      </c>
      <c r="T22" s="142">
        <f t="shared" si="35"/>
        <v>4894173</v>
      </c>
      <c r="U22" s="142">
        <f t="shared" si="35"/>
        <v>109050</v>
      </c>
      <c r="V22" s="142">
        <f t="shared" si="35"/>
        <v>0</v>
      </c>
      <c r="W22" s="142">
        <f t="shared" si="35"/>
        <v>523594</v>
      </c>
      <c r="X22" s="142">
        <f t="shared" si="35"/>
        <v>38980</v>
      </c>
      <c r="Y22" s="142">
        <f t="shared" si="35"/>
        <v>533424</v>
      </c>
      <c r="Z22" s="142">
        <f t="shared" si="35"/>
        <v>976615</v>
      </c>
      <c r="AA22" s="142">
        <f t="shared" si="35"/>
        <v>51537069</v>
      </c>
      <c r="AB22" s="142">
        <f t="shared" si="35"/>
        <v>5759</v>
      </c>
      <c r="AC22" s="142">
        <f t="shared" si="35"/>
        <v>106906699</v>
      </c>
      <c r="AD22" s="142">
        <f t="shared" si="35"/>
        <v>1034165</v>
      </c>
      <c r="AE22" s="142">
        <f t="shared" si="35"/>
        <v>925136</v>
      </c>
      <c r="AF22" s="142">
        <f t="shared" si="35"/>
        <v>109029</v>
      </c>
      <c r="AG22" s="142">
        <f t="shared" si="35"/>
        <v>179329</v>
      </c>
      <c r="AH22" s="142">
        <f t="shared" si="35"/>
        <v>2490044</v>
      </c>
      <c r="AI22" s="142">
        <f t="shared" si="35"/>
        <v>2489521</v>
      </c>
      <c r="AJ22" s="142">
        <f t="shared" si="35"/>
        <v>523</v>
      </c>
      <c r="AK22" s="142">
        <f t="shared" si="35"/>
        <v>389535</v>
      </c>
      <c r="AL22" s="142">
        <f t="shared" si="35"/>
        <v>748518</v>
      </c>
      <c r="AM22" s="142">
        <f t="shared" si="35"/>
        <v>9598466</v>
      </c>
      <c r="AN22" s="142">
        <f t="shared" si="35"/>
        <v>175320</v>
      </c>
      <c r="AO22" s="142">
        <f t="shared" si="35"/>
        <v>13210</v>
      </c>
      <c r="AP22" s="142">
        <f t="shared" si="35"/>
        <v>278292</v>
      </c>
      <c r="AQ22" s="142">
        <f t="shared" si="35"/>
        <v>5650821</v>
      </c>
      <c r="AR22" s="142">
        <f t="shared" si="35"/>
        <v>24836426</v>
      </c>
      <c r="AS22" s="142">
        <f t="shared" si="35"/>
        <v>24821262</v>
      </c>
      <c r="AT22" s="142">
        <f t="shared" si="35"/>
        <v>15164</v>
      </c>
      <c r="AU22" s="142">
        <f t="shared" si="35"/>
        <v>10246631</v>
      </c>
      <c r="AV22" s="142">
        <f t="shared" si="35"/>
        <v>126359</v>
      </c>
      <c r="AW22" s="142">
        <f t="shared" si="35"/>
        <v>150139</v>
      </c>
      <c r="AX22" s="142">
        <f t="shared" si="35"/>
        <v>981195</v>
      </c>
      <c r="AY22" s="142">
        <f t="shared" si="35"/>
        <v>2831785</v>
      </c>
      <c r="AZ22" s="142">
        <f t="shared" si="35"/>
        <v>261293</v>
      </c>
      <c r="BA22" s="142">
        <f t="shared" si="35"/>
        <v>223472</v>
      </c>
      <c r="BB22" s="142">
        <f t="shared" si="35"/>
        <v>4553209</v>
      </c>
      <c r="BC22" s="142">
        <f t="shared" si="35"/>
        <v>303380</v>
      </c>
      <c r="BD22" s="142">
        <f t="shared" si="35"/>
        <v>360616</v>
      </c>
      <c r="BE22" s="142">
        <f t="shared" si="35"/>
        <v>94292501</v>
      </c>
      <c r="BF22" s="142">
        <f t="shared" si="35"/>
        <v>8622</v>
      </c>
      <c r="BG22" s="142">
        <f t="shared" si="35"/>
        <v>859957</v>
      </c>
      <c r="BH22" s="142">
        <f t="shared" si="35"/>
        <v>851246</v>
      </c>
      <c r="BI22" s="142">
        <f t="shared" si="35"/>
        <v>8711</v>
      </c>
      <c r="BJ22" s="142">
        <f t="shared" si="35"/>
        <v>7813208</v>
      </c>
      <c r="BK22" s="142">
        <f t="shared" si="35"/>
        <v>7380152</v>
      </c>
      <c r="BL22" s="142">
        <f t="shared" si="35"/>
        <v>433056</v>
      </c>
      <c r="BM22" s="142">
        <f t="shared" si="35"/>
        <v>186682</v>
      </c>
      <c r="BN22" s="142">
        <f t="shared" si="35"/>
        <v>378506</v>
      </c>
      <c r="BO22" s="142">
        <f t="shared" si="35"/>
        <v>807264</v>
      </c>
      <c r="BP22" s="142">
        <f t="shared" si="35"/>
        <v>165364</v>
      </c>
      <c r="BQ22" s="142">
        <f t="shared" ref="BQ22:CU22" si="36">BQ132</f>
        <v>2231057</v>
      </c>
      <c r="BR22" s="142">
        <f t="shared" si="36"/>
        <v>297196</v>
      </c>
      <c r="BS22" s="142">
        <f t="shared" si="36"/>
        <v>404421</v>
      </c>
      <c r="BT22" s="142">
        <f t="shared" si="36"/>
        <v>1234902</v>
      </c>
      <c r="BU22" s="142">
        <f t="shared" si="36"/>
        <v>216433</v>
      </c>
      <c r="BV22" s="142">
        <f t="shared" si="36"/>
        <v>704274</v>
      </c>
      <c r="BW22" s="142">
        <f t="shared" si="36"/>
        <v>0</v>
      </c>
      <c r="BX22" s="142">
        <f t="shared" si="36"/>
        <v>920151</v>
      </c>
      <c r="BY22" s="142">
        <f t="shared" si="36"/>
        <v>371413</v>
      </c>
      <c r="BZ22" s="142">
        <f t="shared" si="36"/>
        <v>9672781</v>
      </c>
      <c r="CA22" s="142">
        <f t="shared" si="36"/>
        <v>9211551</v>
      </c>
      <c r="CB22" s="142">
        <f t="shared" si="36"/>
        <v>461230</v>
      </c>
      <c r="CC22" s="142">
        <f t="shared" si="36"/>
        <v>150279</v>
      </c>
      <c r="CD22" s="142">
        <f t="shared" si="36"/>
        <v>143455</v>
      </c>
      <c r="CE22" s="142">
        <f t="shared" si="36"/>
        <v>105723</v>
      </c>
      <c r="CF22" s="142">
        <f t="shared" si="36"/>
        <v>0</v>
      </c>
      <c r="CG22" s="142">
        <f t="shared" si="36"/>
        <v>1475643</v>
      </c>
      <c r="CH22" s="142">
        <f t="shared" si="36"/>
        <v>352579</v>
      </c>
      <c r="CI22" s="142">
        <f t="shared" si="36"/>
        <v>43747648</v>
      </c>
      <c r="CJ22" s="142">
        <f t="shared" si="36"/>
        <v>3017486</v>
      </c>
      <c r="CK22" s="142">
        <f t="shared" si="36"/>
        <v>2939178</v>
      </c>
      <c r="CL22" s="142">
        <f t="shared" si="36"/>
        <v>78308</v>
      </c>
      <c r="CM22" s="142">
        <f t="shared" si="36"/>
        <v>47169</v>
      </c>
      <c r="CN22" s="142">
        <f t="shared" si="36"/>
        <v>1777889</v>
      </c>
      <c r="CO22" s="142">
        <f t="shared" si="36"/>
        <v>729471</v>
      </c>
      <c r="CP22" s="142">
        <f t="shared" si="36"/>
        <v>145144</v>
      </c>
      <c r="CQ22" s="142">
        <f t="shared" si="36"/>
        <v>239458</v>
      </c>
      <c r="CR22" s="142">
        <f t="shared" si="36"/>
        <v>82490</v>
      </c>
      <c r="CS22" s="142">
        <f t="shared" si="36"/>
        <v>0</v>
      </c>
      <c r="CT22" s="142">
        <f t="shared" si="36"/>
        <v>1019212</v>
      </c>
      <c r="CU22" s="142">
        <f t="shared" si="36"/>
        <v>588541</v>
      </c>
    </row>
    <row r="23" spans="1:99" s="125" customFormat="1" x14ac:dyDescent="0.2">
      <c r="A23" s="125" t="s">
        <v>354</v>
      </c>
      <c r="B23" s="125" t="s">
        <v>367</v>
      </c>
      <c r="C23" s="125">
        <f t="shared" si="18"/>
        <v>2005</v>
      </c>
      <c r="D23" s="142">
        <f>D133</f>
        <v>0</v>
      </c>
      <c r="E23" s="142">
        <f t="shared" ref="E23:BP23" si="37">E133</f>
        <v>0</v>
      </c>
      <c r="F23" s="142">
        <f t="shared" si="37"/>
        <v>0</v>
      </c>
      <c r="G23" s="142">
        <f t="shared" si="37"/>
        <v>0</v>
      </c>
      <c r="H23" s="142">
        <f t="shared" si="37"/>
        <v>0</v>
      </c>
      <c r="I23" s="142">
        <f t="shared" si="37"/>
        <v>0</v>
      </c>
      <c r="J23" s="142">
        <f t="shared" si="37"/>
        <v>0</v>
      </c>
      <c r="K23" s="142">
        <f t="shared" si="37"/>
        <v>0</v>
      </c>
      <c r="L23" s="142">
        <f t="shared" si="37"/>
        <v>0</v>
      </c>
      <c r="M23" s="142">
        <f t="shared" si="37"/>
        <v>0</v>
      </c>
      <c r="N23" s="142">
        <f t="shared" si="37"/>
        <v>0</v>
      </c>
      <c r="O23" s="142">
        <f t="shared" si="37"/>
        <v>0</v>
      </c>
      <c r="P23" s="142">
        <f t="shared" si="37"/>
        <v>0</v>
      </c>
      <c r="Q23" s="142">
        <f t="shared" si="37"/>
        <v>0</v>
      </c>
      <c r="R23" s="142">
        <f t="shared" si="37"/>
        <v>0</v>
      </c>
      <c r="S23" s="142">
        <f t="shared" si="37"/>
        <v>0</v>
      </c>
      <c r="T23" s="142">
        <f t="shared" si="37"/>
        <v>0</v>
      </c>
      <c r="U23" s="142">
        <f t="shared" si="37"/>
        <v>0</v>
      </c>
      <c r="V23" s="142">
        <f t="shared" si="37"/>
        <v>0</v>
      </c>
      <c r="W23" s="142">
        <f t="shared" si="37"/>
        <v>0</v>
      </c>
      <c r="X23" s="142">
        <f t="shared" si="37"/>
        <v>0</v>
      </c>
      <c r="Y23" s="142">
        <f t="shared" si="37"/>
        <v>0</v>
      </c>
      <c r="Z23" s="142">
        <f t="shared" si="37"/>
        <v>0</v>
      </c>
      <c r="AA23" s="142">
        <f t="shared" si="37"/>
        <v>0</v>
      </c>
      <c r="AB23" s="142">
        <f t="shared" si="37"/>
        <v>0</v>
      </c>
      <c r="AC23" s="142">
        <f t="shared" si="37"/>
        <v>0</v>
      </c>
      <c r="AD23" s="142">
        <f t="shared" si="37"/>
        <v>0</v>
      </c>
      <c r="AE23" s="142">
        <f t="shared" si="37"/>
        <v>0</v>
      </c>
      <c r="AF23" s="142">
        <f t="shared" si="37"/>
        <v>0</v>
      </c>
      <c r="AG23" s="142">
        <f t="shared" si="37"/>
        <v>0</v>
      </c>
      <c r="AH23" s="142">
        <f t="shared" si="37"/>
        <v>0</v>
      </c>
      <c r="AI23" s="142">
        <f t="shared" si="37"/>
        <v>0</v>
      </c>
      <c r="AJ23" s="142">
        <f t="shared" si="37"/>
        <v>0</v>
      </c>
      <c r="AK23" s="142">
        <f t="shared" si="37"/>
        <v>0</v>
      </c>
      <c r="AL23" s="142">
        <f t="shared" si="37"/>
        <v>0</v>
      </c>
      <c r="AM23" s="142">
        <f t="shared" si="37"/>
        <v>0</v>
      </c>
      <c r="AN23" s="142">
        <f t="shared" si="37"/>
        <v>0</v>
      </c>
      <c r="AO23" s="142">
        <f t="shared" si="37"/>
        <v>0</v>
      </c>
      <c r="AP23" s="142">
        <f t="shared" si="37"/>
        <v>0</v>
      </c>
      <c r="AQ23" s="142">
        <f t="shared" si="37"/>
        <v>0</v>
      </c>
      <c r="AR23" s="142">
        <f t="shared" si="37"/>
        <v>0</v>
      </c>
      <c r="AS23" s="142">
        <f t="shared" si="37"/>
        <v>0</v>
      </c>
      <c r="AT23" s="142">
        <f t="shared" si="37"/>
        <v>0</v>
      </c>
      <c r="AU23" s="142">
        <f t="shared" si="37"/>
        <v>0</v>
      </c>
      <c r="AV23" s="142">
        <f t="shared" si="37"/>
        <v>0</v>
      </c>
      <c r="AW23" s="142">
        <f t="shared" si="37"/>
        <v>0</v>
      </c>
      <c r="AX23" s="142">
        <f t="shared" si="37"/>
        <v>0</v>
      </c>
      <c r="AY23" s="142">
        <f t="shared" si="37"/>
        <v>0</v>
      </c>
      <c r="AZ23" s="142">
        <f t="shared" si="37"/>
        <v>0</v>
      </c>
      <c r="BA23" s="142">
        <f t="shared" si="37"/>
        <v>0</v>
      </c>
      <c r="BB23" s="142">
        <f t="shared" si="37"/>
        <v>0</v>
      </c>
      <c r="BC23" s="142">
        <f t="shared" si="37"/>
        <v>0</v>
      </c>
      <c r="BD23" s="142">
        <f t="shared" si="37"/>
        <v>0</v>
      </c>
      <c r="BE23" s="142">
        <f t="shared" si="37"/>
        <v>0</v>
      </c>
      <c r="BF23" s="142">
        <f t="shared" si="37"/>
        <v>0</v>
      </c>
      <c r="BG23" s="142">
        <f t="shared" si="37"/>
        <v>0</v>
      </c>
      <c r="BH23" s="142">
        <f t="shared" si="37"/>
        <v>0</v>
      </c>
      <c r="BI23" s="142">
        <f t="shared" si="37"/>
        <v>0</v>
      </c>
      <c r="BJ23" s="142">
        <f t="shared" si="37"/>
        <v>0</v>
      </c>
      <c r="BK23" s="142">
        <f t="shared" si="37"/>
        <v>0</v>
      </c>
      <c r="BL23" s="142">
        <f t="shared" si="37"/>
        <v>0</v>
      </c>
      <c r="BM23" s="142">
        <f t="shared" si="37"/>
        <v>0</v>
      </c>
      <c r="BN23" s="142">
        <f t="shared" si="37"/>
        <v>0</v>
      </c>
      <c r="BO23" s="142">
        <f t="shared" si="37"/>
        <v>0</v>
      </c>
      <c r="BP23" s="142">
        <f t="shared" si="37"/>
        <v>0</v>
      </c>
      <c r="BQ23" s="142">
        <f t="shared" ref="BQ23:CU23" si="38">BQ133</f>
        <v>0</v>
      </c>
      <c r="BR23" s="142">
        <f t="shared" si="38"/>
        <v>0</v>
      </c>
      <c r="BS23" s="142">
        <f t="shared" si="38"/>
        <v>0</v>
      </c>
      <c r="BT23" s="142">
        <f t="shared" si="38"/>
        <v>0</v>
      </c>
      <c r="BU23" s="142">
        <f t="shared" si="38"/>
        <v>0</v>
      </c>
      <c r="BV23" s="142">
        <f t="shared" si="38"/>
        <v>0</v>
      </c>
      <c r="BW23" s="142">
        <f t="shared" si="38"/>
        <v>0</v>
      </c>
      <c r="BX23" s="142">
        <f t="shared" si="38"/>
        <v>0</v>
      </c>
      <c r="BY23" s="142">
        <f t="shared" si="38"/>
        <v>0</v>
      </c>
      <c r="BZ23" s="142">
        <f t="shared" si="38"/>
        <v>0</v>
      </c>
      <c r="CA23" s="142">
        <f t="shared" si="38"/>
        <v>0</v>
      </c>
      <c r="CB23" s="142">
        <f t="shared" si="38"/>
        <v>0</v>
      </c>
      <c r="CC23" s="142">
        <f t="shared" si="38"/>
        <v>0</v>
      </c>
      <c r="CD23" s="142">
        <f t="shared" si="38"/>
        <v>0</v>
      </c>
      <c r="CE23" s="142">
        <f t="shared" si="38"/>
        <v>0</v>
      </c>
      <c r="CF23" s="142">
        <f t="shared" si="38"/>
        <v>0</v>
      </c>
      <c r="CG23" s="142">
        <f t="shared" si="38"/>
        <v>0</v>
      </c>
      <c r="CH23" s="142">
        <f t="shared" si="38"/>
        <v>0</v>
      </c>
      <c r="CI23" s="142">
        <f t="shared" si="38"/>
        <v>0</v>
      </c>
      <c r="CJ23" s="142">
        <f t="shared" si="38"/>
        <v>0</v>
      </c>
      <c r="CK23" s="142">
        <f t="shared" si="38"/>
        <v>0</v>
      </c>
      <c r="CL23" s="142">
        <f t="shared" si="38"/>
        <v>0</v>
      </c>
      <c r="CM23" s="142">
        <f t="shared" si="38"/>
        <v>0</v>
      </c>
      <c r="CN23" s="142">
        <f t="shared" si="38"/>
        <v>0</v>
      </c>
      <c r="CO23" s="142">
        <f t="shared" si="38"/>
        <v>0</v>
      </c>
      <c r="CP23" s="142">
        <f t="shared" si="38"/>
        <v>0</v>
      </c>
      <c r="CQ23" s="142">
        <f t="shared" si="38"/>
        <v>0</v>
      </c>
      <c r="CR23" s="142">
        <f t="shared" si="38"/>
        <v>0</v>
      </c>
      <c r="CS23" s="142">
        <f t="shared" si="38"/>
        <v>0</v>
      </c>
      <c r="CT23" s="142">
        <f t="shared" si="38"/>
        <v>0</v>
      </c>
      <c r="CU23" s="142">
        <f t="shared" si="38"/>
        <v>0</v>
      </c>
    </row>
    <row r="24" spans="1:99" s="125" customFormat="1" x14ac:dyDescent="0.2">
      <c r="A24" s="125" t="s">
        <v>684</v>
      </c>
      <c r="C24" s="125">
        <f t="shared" si="18"/>
        <v>2005</v>
      </c>
      <c r="D24" s="142">
        <f>D134+D135</f>
        <v>20152</v>
      </c>
      <c r="E24" s="142">
        <f t="shared" ref="E24:BP24" si="39">E134+E135</f>
        <v>1876766</v>
      </c>
      <c r="F24" s="142">
        <f t="shared" si="39"/>
        <v>961530</v>
      </c>
      <c r="G24" s="142">
        <f t="shared" si="39"/>
        <v>322400</v>
      </c>
      <c r="H24" s="142">
        <f t="shared" si="39"/>
        <v>1439690</v>
      </c>
      <c r="I24" s="142">
        <f t="shared" si="39"/>
        <v>2514137</v>
      </c>
      <c r="J24" s="142">
        <f t="shared" si="39"/>
        <v>234816</v>
      </c>
      <c r="K24" s="142">
        <f t="shared" si="39"/>
        <v>2047219</v>
      </c>
      <c r="L24" s="142">
        <f t="shared" si="39"/>
        <v>388663</v>
      </c>
      <c r="M24" s="142">
        <f t="shared" si="39"/>
        <v>220083</v>
      </c>
      <c r="N24" s="142">
        <f t="shared" si="39"/>
        <v>21943</v>
      </c>
      <c r="O24" s="142">
        <f t="shared" si="39"/>
        <v>1231881</v>
      </c>
      <c r="P24" s="142">
        <f t="shared" si="39"/>
        <v>8931</v>
      </c>
      <c r="Q24" s="142">
        <f t="shared" si="39"/>
        <v>14288</v>
      </c>
      <c r="R24" s="142">
        <f t="shared" si="39"/>
        <v>0</v>
      </c>
      <c r="S24" s="142">
        <f t="shared" si="39"/>
        <v>202355</v>
      </c>
      <c r="T24" s="142">
        <f t="shared" si="39"/>
        <v>2984709</v>
      </c>
      <c r="U24" s="142">
        <f t="shared" si="39"/>
        <v>107108</v>
      </c>
      <c r="V24" s="142">
        <f t="shared" si="39"/>
        <v>11663097</v>
      </c>
      <c r="W24" s="142">
        <f t="shared" si="39"/>
        <v>365147</v>
      </c>
      <c r="X24" s="142">
        <f t="shared" si="39"/>
        <v>37219</v>
      </c>
      <c r="Y24" s="142">
        <f t="shared" si="39"/>
        <v>519605</v>
      </c>
      <c r="Z24" s="142">
        <f t="shared" si="39"/>
        <v>885095</v>
      </c>
      <c r="AA24" s="142">
        <f t="shared" si="39"/>
        <v>50276418</v>
      </c>
      <c r="AB24" s="142">
        <f t="shared" si="39"/>
        <v>5472</v>
      </c>
      <c r="AC24" s="142">
        <f t="shared" si="39"/>
        <v>62736815</v>
      </c>
      <c r="AD24" s="142">
        <f t="shared" si="39"/>
        <v>1009068</v>
      </c>
      <c r="AE24" s="142">
        <f t="shared" si="39"/>
        <v>902212</v>
      </c>
      <c r="AF24" s="142">
        <f t="shared" si="39"/>
        <v>106856</v>
      </c>
      <c r="AG24" s="142">
        <f t="shared" si="39"/>
        <v>174383</v>
      </c>
      <c r="AH24" s="142">
        <f t="shared" si="39"/>
        <v>2002441</v>
      </c>
      <c r="AI24" s="142">
        <f t="shared" si="39"/>
        <v>2002441</v>
      </c>
      <c r="AJ24" s="142">
        <f t="shared" si="39"/>
        <v>0</v>
      </c>
      <c r="AK24" s="142">
        <f t="shared" si="39"/>
        <v>382385</v>
      </c>
      <c r="AL24" s="142">
        <f t="shared" si="39"/>
        <v>740269</v>
      </c>
      <c r="AM24" s="142">
        <f t="shared" si="39"/>
        <v>5437621</v>
      </c>
      <c r="AN24" s="142">
        <f t="shared" si="39"/>
        <v>172114</v>
      </c>
      <c r="AO24" s="142">
        <f t="shared" si="39"/>
        <v>12302</v>
      </c>
      <c r="AP24" s="142">
        <f t="shared" si="39"/>
        <v>198609</v>
      </c>
      <c r="AQ24" s="142">
        <f t="shared" si="39"/>
        <v>5069328</v>
      </c>
      <c r="AR24" s="142">
        <f t="shared" si="39"/>
        <v>14309</v>
      </c>
      <c r="AS24" s="142">
        <f t="shared" si="39"/>
        <v>18076099</v>
      </c>
      <c r="AT24" s="142">
        <f t="shared" si="39"/>
        <v>14309</v>
      </c>
      <c r="AU24" s="142">
        <f t="shared" si="39"/>
        <v>9012558</v>
      </c>
      <c r="AV24" s="142">
        <f t="shared" si="39"/>
        <v>121854</v>
      </c>
      <c r="AW24" s="142">
        <f t="shared" si="39"/>
        <v>144847</v>
      </c>
      <c r="AX24" s="142">
        <f t="shared" si="39"/>
        <v>663658</v>
      </c>
      <c r="AY24" s="142">
        <f t="shared" si="39"/>
        <v>2343889</v>
      </c>
      <c r="AZ24" s="142">
        <f t="shared" si="39"/>
        <v>257755</v>
      </c>
      <c r="BA24" s="142">
        <f t="shared" si="39"/>
        <v>218320</v>
      </c>
      <c r="BB24" s="142">
        <f t="shared" si="39"/>
        <v>4047633</v>
      </c>
      <c r="BC24" s="142">
        <f t="shared" si="39"/>
        <v>223073</v>
      </c>
      <c r="BD24" s="142">
        <f t="shared" si="39"/>
        <v>357933</v>
      </c>
      <c r="BE24" s="142">
        <f t="shared" si="39"/>
        <v>689195</v>
      </c>
      <c r="BF24" s="142">
        <f t="shared" si="39"/>
        <v>8444</v>
      </c>
      <c r="BG24" s="142">
        <f t="shared" si="39"/>
        <v>845837</v>
      </c>
      <c r="BH24" s="142">
        <f t="shared" si="39"/>
        <v>838396</v>
      </c>
      <c r="BI24" s="142">
        <f t="shared" si="39"/>
        <v>7441</v>
      </c>
      <c r="BJ24" s="142">
        <f t="shared" si="39"/>
        <v>1719941</v>
      </c>
      <c r="BK24" s="142">
        <f t="shared" si="39"/>
        <v>1292153</v>
      </c>
      <c r="BL24" s="142">
        <f t="shared" si="39"/>
        <v>427788</v>
      </c>
      <c r="BM24" s="142">
        <f t="shared" si="39"/>
        <v>183705</v>
      </c>
      <c r="BN24" s="142">
        <f t="shared" si="39"/>
        <v>369082</v>
      </c>
      <c r="BO24" s="142">
        <f t="shared" si="39"/>
        <v>796355</v>
      </c>
      <c r="BP24" s="142">
        <f t="shared" si="39"/>
        <v>165364</v>
      </c>
      <c r="BQ24" s="142">
        <f t="shared" ref="BQ24:CU24" si="40">BQ134+BQ135</f>
        <v>1989992</v>
      </c>
      <c r="BR24" s="142">
        <f t="shared" si="40"/>
        <v>292401</v>
      </c>
      <c r="BS24" s="142">
        <f t="shared" si="40"/>
        <v>396182</v>
      </c>
      <c r="BT24" s="142">
        <f t="shared" si="40"/>
        <v>1056085</v>
      </c>
      <c r="BU24" s="142">
        <f t="shared" si="40"/>
        <v>208872</v>
      </c>
      <c r="BV24" s="142">
        <f t="shared" si="40"/>
        <v>682195</v>
      </c>
      <c r="BW24" s="142">
        <f t="shared" si="40"/>
        <v>0</v>
      </c>
      <c r="BX24" s="142">
        <f t="shared" si="40"/>
        <v>764986</v>
      </c>
      <c r="BY24" s="142">
        <f t="shared" si="40"/>
        <v>365465</v>
      </c>
      <c r="BZ24" s="142">
        <f t="shared" si="40"/>
        <v>8854597</v>
      </c>
      <c r="CA24" s="142">
        <f t="shared" si="40"/>
        <v>8400430</v>
      </c>
      <c r="CB24" s="142">
        <f t="shared" si="40"/>
        <v>454167</v>
      </c>
      <c r="CC24" s="142">
        <f t="shared" si="40"/>
        <v>147227</v>
      </c>
      <c r="CD24" s="142">
        <f t="shared" si="40"/>
        <v>139429</v>
      </c>
      <c r="CE24" s="142">
        <f t="shared" si="40"/>
        <v>104253</v>
      </c>
      <c r="CF24" s="142">
        <f t="shared" si="40"/>
        <v>408245</v>
      </c>
      <c r="CG24" s="142">
        <f t="shared" si="40"/>
        <v>1376667</v>
      </c>
      <c r="CH24" s="142">
        <f t="shared" si="40"/>
        <v>348784</v>
      </c>
      <c r="CI24" s="142">
        <f t="shared" si="40"/>
        <v>38106341</v>
      </c>
      <c r="CJ24" s="142">
        <f t="shared" si="40"/>
        <v>2621049</v>
      </c>
      <c r="CK24" s="142">
        <f t="shared" si="40"/>
        <v>2544626</v>
      </c>
      <c r="CL24" s="142">
        <f t="shared" si="40"/>
        <v>76423</v>
      </c>
      <c r="CM24" s="142">
        <f t="shared" si="40"/>
        <v>42950</v>
      </c>
      <c r="CN24" s="142">
        <f t="shared" si="40"/>
        <v>1559940</v>
      </c>
      <c r="CO24" s="142">
        <f t="shared" si="40"/>
        <v>418237</v>
      </c>
      <c r="CP24" s="142">
        <f t="shared" si="40"/>
        <v>143037</v>
      </c>
      <c r="CQ24" s="142">
        <f t="shared" si="40"/>
        <v>111937</v>
      </c>
      <c r="CR24" s="142">
        <f t="shared" si="40"/>
        <v>82490</v>
      </c>
      <c r="CS24" s="142">
        <f t="shared" si="40"/>
        <v>0</v>
      </c>
      <c r="CT24" s="142">
        <f t="shared" si="40"/>
        <v>996880</v>
      </c>
      <c r="CU24" s="142">
        <f t="shared" si="40"/>
        <v>519148</v>
      </c>
    </row>
    <row r="25" spans="1:99" s="125" customFormat="1" x14ac:dyDescent="0.2">
      <c r="A25" s="125" t="s">
        <v>685</v>
      </c>
      <c r="C25" s="125">
        <f t="shared" si="18"/>
        <v>2005</v>
      </c>
      <c r="D25" s="142">
        <f>D136</f>
        <v>33896</v>
      </c>
      <c r="E25" s="142">
        <f t="shared" ref="E25:BP26" si="41">E136</f>
        <v>0</v>
      </c>
      <c r="F25" s="142">
        <f t="shared" si="41"/>
        <v>553899</v>
      </c>
      <c r="G25" s="142">
        <f t="shared" si="41"/>
        <v>166298</v>
      </c>
      <c r="H25" s="142">
        <f t="shared" si="41"/>
        <v>0</v>
      </c>
      <c r="I25" s="142">
        <f t="shared" si="41"/>
        <v>0</v>
      </c>
      <c r="J25" s="142">
        <f t="shared" si="41"/>
        <v>202414</v>
      </c>
      <c r="K25" s="142">
        <f t="shared" si="41"/>
        <v>522734</v>
      </c>
      <c r="L25" s="142">
        <f t="shared" si="41"/>
        <v>0</v>
      </c>
      <c r="M25" s="142">
        <f t="shared" si="41"/>
        <v>0</v>
      </c>
      <c r="N25" s="142">
        <f t="shared" si="41"/>
        <v>0</v>
      </c>
      <c r="O25" s="142">
        <f t="shared" si="41"/>
        <v>118961</v>
      </c>
      <c r="P25" s="142">
        <f t="shared" si="41"/>
        <v>0</v>
      </c>
      <c r="Q25" s="142">
        <f t="shared" si="41"/>
        <v>0</v>
      </c>
      <c r="R25" s="142">
        <f t="shared" si="41"/>
        <v>0</v>
      </c>
      <c r="S25" s="142">
        <f t="shared" si="41"/>
        <v>0</v>
      </c>
      <c r="T25" s="142">
        <f t="shared" si="41"/>
        <v>1909464</v>
      </c>
      <c r="U25" s="142">
        <f t="shared" si="41"/>
        <v>0</v>
      </c>
      <c r="V25" s="142">
        <f t="shared" si="41"/>
        <v>1612869</v>
      </c>
      <c r="W25" s="142">
        <f t="shared" si="41"/>
        <v>149974</v>
      </c>
      <c r="X25" s="142">
        <f t="shared" si="41"/>
        <v>0</v>
      </c>
      <c r="Y25" s="142">
        <f t="shared" si="41"/>
        <v>0</v>
      </c>
      <c r="Z25" s="142">
        <f t="shared" si="41"/>
        <v>80495</v>
      </c>
      <c r="AA25" s="142">
        <f t="shared" si="41"/>
        <v>0</v>
      </c>
      <c r="AB25" s="142">
        <f t="shared" si="41"/>
        <v>0</v>
      </c>
      <c r="AC25" s="142">
        <f t="shared" si="41"/>
        <v>42215410</v>
      </c>
      <c r="AD25" s="142">
        <f t="shared" si="41"/>
        <v>0</v>
      </c>
      <c r="AE25" s="142">
        <f t="shared" si="41"/>
        <v>0</v>
      </c>
      <c r="AF25" s="142">
        <f t="shared" si="41"/>
        <v>0</v>
      </c>
      <c r="AG25" s="142">
        <f t="shared" si="41"/>
        <v>0</v>
      </c>
      <c r="AH25" s="142">
        <f t="shared" si="41"/>
        <v>463386</v>
      </c>
      <c r="AI25" s="142">
        <f t="shared" si="41"/>
        <v>463386</v>
      </c>
      <c r="AJ25" s="142">
        <f t="shared" si="41"/>
        <v>0</v>
      </c>
      <c r="AK25" s="142">
        <f t="shared" si="41"/>
        <v>0</v>
      </c>
      <c r="AL25" s="142">
        <f t="shared" si="41"/>
        <v>0</v>
      </c>
      <c r="AM25" s="142">
        <f t="shared" si="41"/>
        <v>4049286</v>
      </c>
      <c r="AN25" s="142">
        <f t="shared" si="41"/>
        <v>0</v>
      </c>
      <c r="AO25" s="142">
        <f t="shared" si="41"/>
        <v>0</v>
      </c>
      <c r="AP25" s="142">
        <f t="shared" si="41"/>
        <v>76540</v>
      </c>
      <c r="AQ25" s="142">
        <f t="shared" si="41"/>
        <v>515784</v>
      </c>
      <c r="AR25" s="142">
        <f t="shared" si="41"/>
        <v>6745163</v>
      </c>
      <c r="AS25" s="142">
        <f t="shared" si="41"/>
        <v>6745163</v>
      </c>
      <c r="AT25" s="142">
        <f t="shared" si="41"/>
        <v>0</v>
      </c>
      <c r="AU25" s="142">
        <f t="shared" si="41"/>
        <v>1130272</v>
      </c>
      <c r="AV25" s="142">
        <f t="shared" si="41"/>
        <v>0</v>
      </c>
      <c r="AW25" s="142">
        <f t="shared" si="41"/>
        <v>0</v>
      </c>
      <c r="AX25" s="142">
        <f t="shared" si="41"/>
        <v>306824</v>
      </c>
      <c r="AY25" s="142">
        <f t="shared" si="41"/>
        <v>445748</v>
      </c>
      <c r="AZ25" s="142">
        <f t="shared" si="41"/>
        <v>0</v>
      </c>
      <c r="BA25" s="142">
        <f t="shared" si="41"/>
        <v>0</v>
      </c>
      <c r="BB25" s="142">
        <f t="shared" si="41"/>
        <v>440796</v>
      </c>
      <c r="BC25" s="142">
        <f t="shared" si="41"/>
        <v>75882</v>
      </c>
      <c r="BD25" s="142">
        <f t="shared" si="41"/>
        <v>0</v>
      </c>
      <c r="BE25" s="142">
        <f t="shared" si="41"/>
        <v>89641173</v>
      </c>
      <c r="BF25" s="142">
        <f t="shared" si="41"/>
        <v>0</v>
      </c>
      <c r="BG25" s="142">
        <f t="shared" si="41"/>
        <v>0</v>
      </c>
      <c r="BH25" s="142">
        <f t="shared" si="41"/>
        <v>0</v>
      </c>
      <c r="BI25" s="142">
        <f t="shared" si="41"/>
        <v>0</v>
      </c>
      <c r="BJ25" s="142">
        <f t="shared" si="41"/>
        <v>0</v>
      </c>
      <c r="BK25" s="142">
        <f t="shared" si="41"/>
        <v>0</v>
      </c>
      <c r="BL25" s="142">
        <f t="shared" si="41"/>
        <v>0</v>
      </c>
      <c r="BM25" s="142">
        <f t="shared" si="41"/>
        <v>0</v>
      </c>
      <c r="BN25" s="142">
        <f t="shared" si="41"/>
        <v>0</v>
      </c>
      <c r="BO25" s="142">
        <f t="shared" si="41"/>
        <v>0</v>
      </c>
      <c r="BP25" s="142">
        <f t="shared" si="41"/>
        <v>0</v>
      </c>
      <c r="BQ25" s="142">
        <f t="shared" ref="BQ25:CU27" si="42">BQ136</f>
        <v>211702</v>
      </c>
      <c r="BR25" s="142">
        <f t="shared" si="42"/>
        <v>0</v>
      </c>
      <c r="BS25" s="142">
        <f t="shared" si="42"/>
        <v>0</v>
      </c>
      <c r="BT25" s="142">
        <f t="shared" si="42"/>
        <v>154704</v>
      </c>
      <c r="BU25" s="142">
        <f t="shared" si="42"/>
        <v>0</v>
      </c>
      <c r="BV25" s="142">
        <f t="shared" si="42"/>
        <v>0</v>
      </c>
      <c r="BW25" s="142">
        <f t="shared" si="42"/>
        <v>0</v>
      </c>
      <c r="BX25" s="142">
        <f t="shared" si="42"/>
        <v>136079</v>
      </c>
      <c r="BY25" s="142">
        <f t="shared" si="42"/>
        <v>0</v>
      </c>
      <c r="BZ25" s="142">
        <f t="shared" si="42"/>
        <v>709878</v>
      </c>
      <c r="CA25" s="142">
        <f t="shared" si="42"/>
        <v>709878</v>
      </c>
      <c r="CB25" s="142">
        <f t="shared" si="42"/>
        <v>0</v>
      </c>
      <c r="CC25" s="142">
        <f t="shared" si="42"/>
        <v>0</v>
      </c>
      <c r="CD25" s="142">
        <f t="shared" si="42"/>
        <v>0</v>
      </c>
      <c r="CE25" s="142">
        <f t="shared" si="42"/>
        <v>0</v>
      </c>
      <c r="CF25" s="142">
        <f t="shared" si="42"/>
        <v>68146</v>
      </c>
      <c r="CG25" s="142">
        <f t="shared" si="42"/>
        <v>68367</v>
      </c>
      <c r="CH25" s="142">
        <f t="shared" si="42"/>
        <v>0</v>
      </c>
      <c r="CI25" s="142">
        <f t="shared" si="42"/>
        <v>5323781</v>
      </c>
      <c r="CJ25" s="142">
        <f t="shared" si="42"/>
        <v>343836</v>
      </c>
      <c r="CK25" s="142">
        <f t="shared" si="42"/>
        <v>343836</v>
      </c>
      <c r="CL25" s="142">
        <f t="shared" si="42"/>
        <v>0</v>
      </c>
      <c r="CM25" s="142">
        <f t="shared" si="42"/>
        <v>0</v>
      </c>
      <c r="CN25" s="142">
        <f t="shared" si="42"/>
        <v>197766</v>
      </c>
      <c r="CO25" s="142">
        <f t="shared" si="42"/>
        <v>296105</v>
      </c>
      <c r="CP25" s="142">
        <f t="shared" si="42"/>
        <v>0</v>
      </c>
      <c r="CQ25" s="142">
        <f t="shared" si="42"/>
        <v>124517</v>
      </c>
      <c r="CR25" s="142">
        <f t="shared" si="42"/>
        <v>0</v>
      </c>
      <c r="CS25" s="142">
        <f t="shared" si="42"/>
        <v>0</v>
      </c>
      <c r="CT25" s="142">
        <f t="shared" si="42"/>
        <v>0</v>
      </c>
      <c r="CU25" s="142">
        <f t="shared" si="42"/>
        <v>62704</v>
      </c>
    </row>
    <row r="26" spans="1:99" s="125" customFormat="1" x14ac:dyDescent="0.2">
      <c r="A26" s="125" t="s">
        <v>686</v>
      </c>
      <c r="C26" s="125">
        <f t="shared" si="18"/>
        <v>2005</v>
      </c>
      <c r="D26" s="142">
        <f t="shared" ref="D26:S27" si="43">D137</f>
        <v>1511</v>
      </c>
      <c r="E26" s="142">
        <f t="shared" si="43"/>
        <v>30941</v>
      </c>
      <c r="F26" s="142">
        <f t="shared" si="43"/>
        <v>24463</v>
      </c>
      <c r="G26" s="142">
        <f t="shared" si="43"/>
        <v>4707</v>
      </c>
      <c r="H26" s="142">
        <f t="shared" si="43"/>
        <v>20301</v>
      </c>
      <c r="I26" s="142">
        <f t="shared" si="43"/>
        <v>25434</v>
      </c>
      <c r="J26" s="142">
        <f t="shared" si="43"/>
        <v>5438</v>
      </c>
      <c r="K26" s="142">
        <f t="shared" si="43"/>
        <v>26943</v>
      </c>
      <c r="L26" s="142">
        <f t="shared" si="43"/>
        <v>-1800</v>
      </c>
      <c r="M26" s="142">
        <f t="shared" si="43"/>
        <v>3128</v>
      </c>
      <c r="N26" s="142">
        <f t="shared" si="43"/>
        <v>780</v>
      </c>
      <c r="O26" s="142">
        <f t="shared" si="43"/>
        <v>22741</v>
      </c>
      <c r="P26" s="142">
        <f t="shared" si="43"/>
        <v>1001</v>
      </c>
      <c r="Q26" s="142">
        <f t="shared" si="43"/>
        <v>997</v>
      </c>
      <c r="R26" s="142">
        <f t="shared" si="43"/>
        <v>0</v>
      </c>
      <c r="S26" s="142">
        <f t="shared" si="43"/>
        <v>0</v>
      </c>
      <c r="T26" s="142">
        <f t="shared" si="41"/>
        <v>0</v>
      </c>
      <c r="U26" s="142">
        <f t="shared" si="41"/>
        <v>1691</v>
      </c>
      <c r="V26" s="142">
        <f t="shared" si="41"/>
        <v>108179</v>
      </c>
      <c r="W26" s="142">
        <f t="shared" si="41"/>
        <v>8473</v>
      </c>
      <c r="X26" s="142">
        <f t="shared" si="41"/>
        <v>1718</v>
      </c>
      <c r="Y26" s="142">
        <f t="shared" si="41"/>
        <v>12726</v>
      </c>
      <c r="Z26" s="142">
        <f t="shared" si="41"/>
        <v>10550</v>
      </c>
      <c r="AA26" s="142">
        <f t="shared" si="41"/>
        <v>1260651</v>
      </c>
      <c r="AB26" s="142">
        <f t="shared" si="41"/>
        <v>287</v>
      </c>
      <c r="AC26" s="142">
        <f t="shared" si="41"/>
        <v>1954474</v>
      </c>
      <c r="AD26" s="142">
        <f t="shared" si="41"/>
        <v>23670</v>
      </c>
      <c r="AE26" s="142">
        <f t="shared" si="41"/>
        <v>21611</v>
      </c>
      <c r="AF26" s="142">
        <f t="shared" si="41"/>
        <v>2059</v>
      </c>
      <c r="AG26" s="142">
        <f t="shared" si="41"/>
        <v>4946</v>
      </c>
      <c r="AH26" s="142">
        <f t="shared" si="41"/>
        <v>23860</v>
      </c>
      <c r="AI26" s="142">
        <f t="shared" si="41"/>
        <v>23339</v>
      </c>
      <c r="AJ26" s="142">
        <f t="shared" si="41"/>
        <v>521</v>
      </c>
      <c r="AK26" s="142">
        <f t="shared" si="41"/>
        <v>5668</v>
      </c>
      <c r="AL26" s="142">
        <f t="shared" si="41"/>
        <v>7406</v>
      </c>
      <c r="AM26" s="142">
        <f t="shared" si="41"/>
        <v>109892</v>
      </c>
      <c r="AN26" s="142">
        <f t="shared" si="41"/>
        <v>3037</v>
      </c>
      <c r="AO26" s="142">
        <f t="shared" si="41"/>
        <v>908</v>
      </c>
      <c r="AP26" s="142">
        <f t="shared" si="41"/>
        <v>2843</v>
      </c>
      <c r="AQ26" s="142">
        <f t="shared" si="41"/>
        <v>65522</v>
      </c>
      <c r="AR26" s="142">
        <f t="shared" si="41"/>
        <v>855</v>
      </c>
      <c r="AS26" s="142">
        <f t="shared" si="41"/>
        <v>0</v>
      </c>
      <c r="AT26" s="142">
        <f t="shared" si="41"/>
        <v>855</v>
      </c>
      <c r="AU26" s="142">
        <f t="shared" si="41"/>
        <v>103801</v>
      </c>
      <c r="AV26" s="142">
        <f t="shared" si="41"/>
        <v>385</v>
      </c>
      <c r="AW26" s="142">
        <f t="shared" si="41"/>
        <v>5292</v>
      </c>
      <c r="AX26" s="142">
        <f t="shared" si="41"/>
        <v>10713</v>
      </c>
      <c r="AY26" s="142">
        <f t="shared" si="41"/>
        <v>42148</v>
      </c>
      <c r="AZ26" s="142">
        <f t="shared" si="41"/>
        <v>3466</v>
      </c>
      <c r="BA26" s="142">
        <f t="shared" si="41"/>
        <v>5152</v>
      </c>
      <c r="BB26" s="142">
        <f t="shared" si="41"/>
        <v>62334</v>
      </c>
      <c r="BC26" s="142">
        <f t="shared" si="41"/>
        <v>4309</v>
      </c>
      <c r="BD26" s="142">
        <f t="shared" si="41"/>
        <v>2595</v>
      </c>
      <c r="BE26" s="142">
        <f t="shared" si="41"/>
        <v>514</v>
      </c>
      <c r="BF26" s="142">
        <f t="shared" si="41"/>
        <v>178</v>
      </c>
      <c r="BG26" s="142">
        <f t="shared" si="41"/>
        <v>13151</v>
      </c>
      <c r="BH26" s="142">
        <f t="shared" si="41"/>
        <v>11905</v>
      </c>
      <c r="BI26" s="142">
        <f t="shared" si="41"/>
        <v>1246</v>
      </c>
      <c r="BJ26" s="142">
        <f t="shared" si="41"/>
        <v>6036702</v>
      </c>
      <c r="BK26" s="142">
        <f t="shared" si="41"/>
        <v>6032228</v>
      </c>
      <c r="BL26" s="142">
        <f t="shared" si="41"/>
        <v>4474</v>
      </c>
      <c r="BM26" s="142">
        <f t="shared" si="41"/>
        <v>2627</v>
      </c>
      <c r="BN26" s="142">
        <f t="shared" si="41"/>
        <v>9128</v>
      </c>
      <c r="BO26" s="142">
        <f t="shared" si="41"/>
        <v>9192</v>
      </c>
      <c r="BP26" s="142">
        <f t="shared" si="41"/>
        <v>0</v>
      </c>
      <c r="BQ26" s="142">
        <f t="shared" si="42"/>
        <v>29363</v>
      </c>
      <c r="BR26" s="142">
        <f t="shared" si="42"/>
        <v>4431</v>
      </c>
      <c r="BS26" s="142">
        <f t="shared" si="42"/>
        <v>7037</v>
      </c>
      <c r="BT26" s="142">
        <f t="shared" si="42"/>
        <v>23979</v>
      </c>
      <c r="BU26" s="142">
        <f t="shared" si="42"/>
        <v>6773</v>
      </c>
      <c r="BV26" s="142">
        <f t="shared" si="42"/>
        <v>21295</v>
      </c>
      <c r="BW26" s="142">
        <f t="shared" si="42"/>
        <v>0</v>
      </c>
      <c r="BX26" s="142">
        <f t="shared" si="42"/>
        <v>16365</v>
      </c>
      <c r="BY26" s="142">
        <f t="shared" si="42"/>
        <v>5893</v>
      </c>
      <c r="BZ26" s="142">
        <f t="shared" si="42"/>
        <v>106945</v>
      </c>
      <c r="CA26" s="142">
        <f t="shared" si="42"/>
        <v>100103</v>
      </c>
      <c r="CB26" s="142">
        <f t="shared" si="42"/>
        <v>6842</v>
      </c>
      <c r="CC26" s="142">
        <f t="shared" si="42"/>
        <v>3052</v>
      </c>
      <c r="CD26" s="142">
        <f t="shared" si="42"/>
        <v>3765</v>
      </c>
      <c r="CE26" s="142">
        <f t="shared" si="42"/>
        <v>1470</v>
      </c>
      <c r="CF26" s="142">
        <f t="shared" si="42"/>
        <v>0</v>
      </c>
      <c r="CG26" s="142">
        <f t="shared" si="42"/>
        <v>30609</v>
      </c>
      <c r="CH26" s="142">
        <f t="shared" si="42"/>
        <v>3463</v>
      </c>
      <c r="CI26" s="142">
        <f t="shared" si="42"/>
        <v>317526</v>
      </c>
      <c r="CJ26" s="142">
        <f t="shared" si="42"/>
        <v>49760</v>
      </c>
      <c r="CK26" s="142">
        <f t="shared" si="42"/>
        <v>48005</v>
      </c>
      <c r="CL26" s="142">
        <f t="shared" si="42"/>
        <v>1755</v>
      </c>
      <c r="CM26" s="142">
        <f t="shared" si="42"/>
        <v>4205</v>
      </c>
      <c r="CN26" s="142">
        <f t="shared" si="42"/>
        <v>20183</v>
      </c>
      <c r="CO26" s="142">
        <f t="shared" si="42"/>
        <v>13039</v>
      </c>
      <c r="CP26" s="142">
        <f t="shared" si="42"/>
        <v>1998</v>
      </c>
      <c r="CQ26" s="142">
        <f t="shared" si="42"/>
        <v>2940</v>
      </c>
      <c r="CR26" s="142">
        <f t="shared" si="42"/>
        <v>0</v>
      </c>
      <c r="CS26" s="142">
        <f t="shared" si="42"/>
        <v>0</v>
      </c>
      <c r="CT26" s="142">
        <f t="shared" si="42"/>
        <v>22245</v>
      </c>
      <c r="CU26" s="142">
        <f t="shared" si="42"/>
        <v>6689</v>
      </c>
    </row>
    <row r="27" spans="1:99" s="125" customFormat="1" x14ac:dyDescent="0.2">
      <c r="A27" s="125" t="s">
        <v>687</v>
      </c>
      <c r="C27" s="125">
        <f t="shared" si="18"/>
        <v>2005</v>
      </c>
      <c r="D27" s="142">
        <f t="shared" si="43"/>
        <v>0</v>
      </c>
      <c r="E27" s="142">
        <f t="shared" ref="E27:BP27" si="44">E138</f>
        <v>0</v>
      </c>
      <c r="F27" s="142">
        <f t="shared" si="44"/>
        <v>1851</v>
      </c>
      <c r="G27" s="142">
        <f t="shared" si="44"/>
        <v>0</v>
      </c>
      <c r="H27" s="142">
        <f t="shared" si="44"/>
        <v>1819</v>
      </c>
      <c r="I27" s="142">
        <f t="shared" si="44"/>
        <v>0</v>
      </c>
      <c r="J27" s="142">
        <f t="shared" si="44"/>
        <v>0</v>
      </c>
      <c r="K27" s="142">
        <f t="shared" si="44"/>
        <v>0</v>
      </c>
      <c r="L27" s="142">
        <f t="shared" si="44"/>
        <v>-720</v>
      </c>
      <c r="M27" s="142">
        <f t="shared" si="44"/>
        <v>138</v>
      </c>
      <c r="N27" s="142">
        <f t="shared" si="44"/>
        <v>65</v>
      </c>
      <c r="O27" s="142">
        <f t="shared" si="44"/>
        <v>1201</v>
      </c>
      <c r="P27" s="142">
        <f t="shared" si="44"/>
        <v>97</v>
      </c>
      <c r="Q27" s="142">
        <f t="shared" si="44"/>
        <v>0</v>
      </c>
      <c r="R27" s="142">
        <f t="shared" si="44"/>
        <v>0</v>
      </c>
      <c r="S27" s="142">
        <f t="shared" si="44"/>
        <v>0</v>
      </c>
      <c r="T27" s="142">
        <f t="shared" si="44"/>
        <v>0</v>
      </c>
      <c r="U27" s="142">
        <f t="shared" si="44"/>
        <v>251</v>
      </c>
      <c r="V27" s="142">
        <f t="shared" si="44"/>
        <v>0</v>
      </c>
      <c r="W27" s="142">
        <f t="shared" si="44"/>
        <v>0</v>
      </c>
      <c r="X27" s="142">
        <f t="shared" si="44"/>
        <v>43</v>
      </c>
      <c r="Y27" s="142">
        <f t="shared" si="44"/>
        <v>1093</v>
      </c>
      <c r="Z27" s="142">
        <f t="shared" si="44"/>
        <v>475</v>
      </c>
      <c r="AA27" s="142">
        <f t="shared" si="44"/>
        <v>0</v>
      </c>
      <c r="AB27" s="142">
        <f t="shared" si="44"/>
        <v>0</v>
      </c>
      <c r="AC27" s="142">
        <f t="shared" si="44"/>
        <v>0</v>
      </c>
      <c r="AD27" s="142">
        <f t="shared" si="44"/>
        <v>1427</v>
      </c>
      <c r="AE27" s="142">
        <f t="shared" si="44"/>
        <v>1313</v>
      </c>
      <c r="AF27" s="142">
        <f t="shared" si="44"/>
        <v>114</v>
      </c>
      <c r="AG27" s="142">
        <f t="shared" si="44"/>
        <v>0</v>
      </c>
      <c r="AH27" s="142">
        <f t="shared" si="44"/>
        <v>357</v>
      </c>
      <c r="AI27" s="142">
        <f t="shared" si="44"/>
        <v>355</v>
      </c>
      <c r="AJ27" s="142">
        <f t="shared" si="44"/>
        <v>2</v>
      </c>
      <c r="AK27" s="142">
        <f t="shared" si="44"/>
        <v>1482</v>
      </c>
      <c r="AL27" s="142">
        <f t="shared" si="44"/>
        <v>843</v>
      </c>
      <c r="AM27" s="142">
        <f t="shared" si="44"/>
        <v>1667</v>
      </c>
      <c r="AN27" s="142">
        <f t="shared" si="44"/>
        <v>169</v>
      </c>
      <c r="AO27" s="142">
        <f t="shared" si="44"/>
        <v>0</v>
      </c>
      <c r="AP27" s="142">
        <f t="shared" si="44"/>
        <v>300</v>
      </c>
      <c r="AQ27" s="142">
        <f t="shared" si="44"/>
        <v>187</v>
      </c>
      <c r="AR27" s="142">
        <f t="shared" si="44"/>
        <v>0</v>
      </c>
      <c r="AS27" s="142">
        <f t="shared" si="44"/>
        <v>0</v>
      </c>
      <c r="AT27" s="142">
        <f t="shared" si="44"/>
        <v>0</v>
      </c>
      <c r="AU27" s="142">
        <f t="shared" si="44"/>
        <v>0</v>
      </c>
      <c r="AV27" s="142">
        <f t="shared" si="44"/>
        <v>4120</v>
      </c>
      <c r="AW27" s="142">
        <f t="shared" si="44"/>
        <v>0</v>
      </c>
      <c r="AX27" s="142">
        <f t="shared" si="44"/>
        <v>0</v>
      </c>
      <c r="AY27" s="142">
        <f t="shared" si="44"/>
        <v>0</v>
      </c>
      <c r="AZ27" s="142">
        <f t="shared" si="44"/>
        <v>72</v>
      </c>
      <c r="BA27" s="142">
        <f t="shared" si="44"/>
        <v>0</v>
      </c>
      <c r="BB27" s="142">
        <f t="shared" si="44"/>
        <v>2446</v>
      </c>
      <c r="BC27" s="142">
        <f t="shared" si="44"/>
        <v>116</v>
      </c>
      <c r="BD27" s="142">
        <f t="shared" si="44"/>
        <v>88</v>
      </c>
      <c r="BE27" s="142">
        <f t="shared" si="44"/>
        <v>3961619</v>
      </c>
      <c r="BF27" s="142">
        <f t="shared" si="44"/>
        <v>0</v>
      </c>
      <c r="BG27" s="142">
        <f t="shared" si="44"/>
        <v>969</v>
      </c>
      <c r="BH27" s="142">
        <f t="shared" si="44"/>
        <v>945</v>
      </c>
      <c r="BI27" s="142">
        <f t="shared" si="44"/>
        <v>24</v>
      </c>
      <c r="BJ27" s="142">
        <f t="shared" si="44"/>
        <v>56565</v>
      </c>
      <c r="BK27" s="142">
        <f t="shared" si="44"/>
        <v>55771</v>
      </c>
      <c r="BL27" s="142">
        <f t="shared" si="44"/>
        <v>794</v>
      </c>
      <c r="BM27" s="142">
        <f t="shared" si="44"/>
        <v>350</v>
      </c>
      <c r="BN27" s="142">
        <f t="shared" si="44"/>
        <v>296</v>
      </c>
      <c r="BO27" s="142">
        <f t="shared" si="44"/>
        <v>1717</v>
      </c>
      <c r="BP27" s="142">
        <f t="shared" si="44"/>
        <v>0</v>
      </c>
      <c r="BQ27" s="142">
        <f t="shared" si="42"/>
        <v>0</v>
      </c>
      <c r="BR27" s="142">
        <f t="shared" si="42"/>
        <v>364</v>
      </c>
      <c r="BS27" s="142">
        <f t="shared" si="42"/>
        <v>1202</v>
      </c>
      <c r="BT27" s="142">
        <f t="shared" si="42"/>
        <v>134</v>
      </c>
      <c r="BU27" s="142">
        <f t="shared" si="42"/>
        <v>788</v>
      </c>
      <c r="BV27" s="142">
        <f t="shared" si="42"/>
        <v>784</v>
      </c>
      <c r="BW27" s="142">
        <f t="shared" si="42"/>
        <v>0</v>
      </c>
      <c r="BX27" s="142">
        <f t="shared" si="42"/>
        <v>2721</v>
      </c>
      <c r="BY27" s="142">
        <f t="shared" si="42"/>
        <v>55</v>
      </c>
      <c r="BZ27" s="142">
        <f t="shared" si="42"/>
        <v>1361</v>
      </c>
      <c r="CA27" s="142">
        <f t="shared" si="42"/>
        <v>1140</v>
      </c>
      <c r="CB27" s="142">
        <f t="shared" si="42"/>
        <v>221</v>
      </c>
      <c r="CC27" s="142">
        <f t="shared" si="42"/>
        <v>0</v>
      </c>
      <c r="CD27" s="142">
        <f t="shared" si="42"/>
        <v>261</v>
      </c>
      <c r="CE27" s="142">
        <f t="shared" si="42"/>
        <v>0</v>
      </c>
      <c r="CF27" s="142">
        <f t="shared" si="42"/>
        <v>8082</v>
      </c>
      <c r="CG27" s="142">
        <f t="shared" si="42"/>
        <v>0</v>
      </c>
      <c r="CH27" s="142">
        <f t="shared" si="42"/>
        <v>332</v>
      </c>
      <c r="CI27" s="142">
        <f t="shared" si="42"/>
        <v>0</v>
      </c>
      <c r="CJ27" s="142">
        <f t="shared" si="42"/>
        <v>2841</v>
      </c>
      <c r="CK27" s="142">
        <f t="shared" si="42"/>
        <v>2711</v>
      </c>
      <c r="CL27" s="142">
        <f t="shared" si="42"/>
        <v>130</v>
      </c>
      <c r="CM27" s="142">
        <f t="shared" si="42"/>
        <v>14</v>
      </c>
      <c r="CN27" s="142">
        <f t="shared" si="42"/>
        <v>0</v>
      </c>
      <c r="CO27" s="142">
        <f t="shared" si="42"/>
        <v>2090</v>
      </c>
      <c r="CP27" s="142">
        <f t="shared" si="42"/>
        <v>109</v>
      </c>
      <c r="CQ27" s="142">
        <f t="shared" si="42"/>
        <v>64</v>
      </c>
      <c r="CR27" s="142">
        <f t="shared" si="42"/>
        <v>0</v>
      </c>
      <c r="CS27" s="142">
        <f t="shared" si="42"/>
        <v>0</v>
      </c>
      <c r="CT27" s="142">
        <f t="shared" si="42"/>
        <v>87</v>
      </c>
      <c r="CU27" s="142">
        <f t="shared" si="42"/>
        <v>0</v>
      </c>
    </row>
    <row r="28" spans="1:99" s="125" customFormat="1" x14ac:dyDescent="0.2">
      <c r="A28" s="245" t="s">
        <v>176</v>
      </c>
      <c r="B28" s="245" t="s">
        <v>675</v>
      </c>
      <c r="C28" s="125">
        <f t="shared" si="18"/>
        <v>2005</v>
      </c>
      <c r="D28" s="142">
        <f>D140</f>
        <v>793499.5</v>
      </c>
      <c r="E28" s="142">
        <f t="shared" ref="E28:BP28" si="45">E140</f>
        <v>31675471</v>
      </c>
      <c r="F28" s="142">
        <f t="shared" si="45"/>
        <v>13240923</v>
      </c>
      <c r="G28" s="142">
        <f t="shared" si="45"/>
        <v>4293189.45</v>
      </c>
      <c r="H28" s="142">
        <f t="shared" si="45"/>
        <v>13237987.91</v>
      </c>
      <c r="I28" s="142">
        <f t="shared" si="45"/>
        <v>26795252.629999999</v>
      </c>
      <c r="J28" s="142">
        <f t="shared" si="45"/>
        <v>3768276.65</v>
      </c>
      <c r="K28" s="142">
        <f t="shared" si="45"/>
        <v>19637600</v>
      </c>
      <c r="L28" s="142">
        <f t="shared" si="45"/>
        <v>6833989.2199999997</v>
      </c>
      <c r="M28" s="142">
        <f t="shared" si="45"/>
        <v>2444823</v>
      </c>
      <c r="N28" s="142">
        <f t="shared" si="45"/>
        <v>494186.03</v>
      </c>
      <c r="O28" s="142">
        <f t="shared" si="45"/>
        <v>11753156.130000001</v>
      </c>
      <c r="P28" s="142">
        <f t="shared" si="45"/>
        <v>430205.67</v>
      </c>
      <c r="Q28" s="142">
        <f t="shared" si="45"/>
        <v>477547.78</v>
      </c>
      <c r="R28" s="142">
        <f t="shared" si="45"/>
        <v>119517.01</v>
      </c>
      <c r="S28" s="142">
        <f t="shared" si="45"/>
        <v>3902635.8</v>
      </c>
      <c r="T28" s="142">
        <f t="shared" si="45"/>
        <v>36574280</v>
      </c>
      <c r="U28" s="142">
        <f t="shared" si="45"/>
        <v>1790199.32</v>
      </c>
      <c r="V28" s="142">
        <f t="shared" si="45"/>
        <v>103495246</v>
      </c>
      <c r="W28" s="142">
        <f t="shared" si="45"/>
        <v>5549275.8100000005</v>
      </c>
      <c r="X28" s="142">
        <f t="shared" si="45"/>
        <v>928923.53</v>
      </c>
      <c r="Y28" s="142">
        <f t="shared" si="45"/>
        <v>8717673.6899999995</v>
      </c>
      <c r="Z28" s="142">
        <f t="shared" si="45"/>
        <v>8359082.6900000004</v>
      </c>
      <c r="AA28" s="142">
        <f t="shared" si="45"/>
        <v>1277413.75</v>
      </c>
      <c r="AB28" s="142">
        <f t="shared" si="45"/>
        <v>167765.70000000001</v>
      </c>
      <c r="AC28" s="142">
        <f t="shared" si="45"/>
        <v>12718000</v>
      </c>
      <c r="AD28" s="142">
        <f t="shared" si="45"/>
        <v>16841302.539999999</v>
      </c>
      <c r="AE28" s="142">
        <f t="shared" si="45"/>
        <v>16011159</v>
      </c>
      <c r="AF28" s="142">
        <f t="shared" si="45"/>
        <v>830143.54</v>
      </c>
      <c r="AG28" s="142">
        <f t="shared" si="45"/>
        <v>3054450.81</v>
      </c>
      <c r="AH28" s="142">
        <f t="shared" si="45"/>
        <v>21548941.77</v>
      </c>
      <c r="AI28" s="142">
        <f t="shared" si="45"/>
        <v>21110005.91</v>
      </c>
      <c r="AJ28" s="142">
        <f t="shared" si="45"/>
        <v>438935.86</v>
      </c>
      <c r="AK28" s="142">
        <f t="shared" si="45"/>
        <v>9056017.7599999998</v>
      </c>
      <c r="AL28" s="142">
        <f t="shared" si="45"/>
        <v>8264018</v>
      </c>
      <c r="AM28" s="142">
        <f t="shared" si="45"/>
        <v>79773553.290000007</v>
      </c>
      <c r="AN28" s="142">
        <f t="shared" si="45"/>
        <v>639440.34</v>
      </c>
      <c r="AO28" s="142">
        <f t="shared" si="45"/>
        <v>299588.78999999998</v>
      </c>
      <c r="AP28" s="142">
        <f t="shared" si="45"/>
        <v>1224508.94</v>
      </c>
      <c r="AQ28" s="142">
        <f t="shared" si="45"/>
        <v>55128685.020000003</v>
      </c>
      <c r="AR28" s="142">
        <f t="shared" si="45"/>
        <v>691515647.34000003</v>
      </c>
      <c r="AS28" s="142">
        <f t="shared" si="45"/>
        <v>691075400</v>
      </c>
      <c r="AT28" s="142">
        <f t="shared" si="45"/>
        <v>440247.34</v>
      </c>
      <c r="AU28" s="142">
        <f t="shared" si="45"/>
        <v>89810458.739999995</v>
      </c>
      <c r="AV28" s="142">
        <f t="shared" si="45"/>
        <v>5495280.5599999996</v>
      </c>
      <c r="AW28" s="142">
        <f t="shared" si="45"/>
        <v>1389372.4</v>
      </c>
      <c r="AX28" s="142">
        <f t="shared" si="45"/>
        <v>8064491</v>
      </c>
      <c r="AY28" s="142">
        <f t="shared" si="45"/>
        <v>31527574.98</v>
      </c>
      <c r="AZ28" s="142">
        <f t="shared" si="45"/>
        <v>3487682.59</v>
      </c>
      <c r="BA28" s="142">
        <f t="shared" si="45"/>
        <v>3948950.03</v>
      </c>
      <c r="BB28" s="142">
        <f t="shared" si="45"/>
        <v>44384226.170000002</v>
      </c>
      <c r="BC28" s="142">
        <f t="shared" si="45"/>
        <v>2390897.4300000002</v>
      </c>
      <c r="BD28" s="142">
        <f t="shared" si="45"/>
        <v>2827407.7</v>
      </c>
      <c r="BE28" s="142">
        <f t="shared" si="45"/>
        <v>9454816.5299999993</v>
      </c>
      <c r="BF28" s="142">
        <f t="shared" si="45"/>
        <v>0</v>
      </c>
      <c r="BG28" s="142">
        <f t="shared" si="45"/>
        <v>1413020.07</v>
      </c>
      <c r="BH28" s="142">
        <f t="shared" si="45"/>
        <v>90075</v>
      </c>
      <c r="BI28" s="142">
        <f t="shared" si="45"/>
        <v>1322945.07</v>
      </c>
      <c r="BJ28" s="142">
        <f t="shared" si="45"/>
        <v>78442765</v>
      </c>
      <c r="BK28" s="142">
        <f t="shared" si="45"/>
        <v>70123911</v>
      </c>
      <c r="BL28" s="142">
        <f t="shared" si="45"/>
        <v>8318854</v>
      </c>
      <c r="BM28" s="142">
        <f t="shared" si="45"/>
        <v>3643028.85</v>
      </c>
      <c r="BN28" s="142">
        <f t="shared" si="45"/>
        <v>7798294.4199999999</v>
      </c>
      <c r="BO28" s="142">
        <f t="shared" si="45"/>
        <v>10149515</v>
      </c>
      <c r="BP28" s="142">
        <f t="shared" si="45"/>
        <v>2124077.0099999998</v>
      </c>
      <c r="BQ28" s="142">
        <f t="shared" ref="BQ28:CU28" si="46">BQ140</f>
        <v>26511149.469999999</v>
      </c>
      <c r="BR28" s="142">
        <f t="shared" si="46"/>
        <v>4026193.9</v>
      </c>
      <c r="BS28" s="142">
        <f t="shared" si="46"/>
        <v>6667607</v>
      </c>
      <c r="BT28" s="142">
        <f t="shared" si="46"/>
        <v>17413400</v>
      </c>
      <c r="BU28" s="142">
        <f t="shared" si="46"/>
        <v>3777887.83</v>
      </c>
      <c r="BV28" s="142">
        <f t="shared" si="46"/>
        <v>10951917.77</v>
      </c>
      <c r="BW28" s="142">
        <f t="shared" si="46"/>
        <v>1597494.74</v>
      </c>
      <c r="BX28" s="142">
        <f t="shared" si="46"/>
        <v>13368454.220000001</v>
      </c>
      <c r="BY28" s="142">
        <f t="shared" si="46"/>
        <v>2680967.48</v>
      </c>
      <c r="BZ28" s="142">
        <f t="shared" si="46"/>
        <v>101917691.95</v>
      </c>
      <c r="CA28" s="142">
        <f t="shared" si="46"/>
        <v>96445662.400000006</v>
      </c>
      <c r="CB28" s="142">
        <f t="shared" si="46"/>
        <v>5472029.5499999998</v>
      </c>
      <c r="CC28" s="142">
        <f t="shared" si="46"/>
        <v>1337962.76</v>
      </c>
      <c r="CD28" s="142">
        <f t="shared" si="46"/>
        <v>1551221.99</v>
      </c>
      <c r="CE28" s="142">
        <f t="shared" si="46"/>
        <v>1268289.77</v>
      </c>
      <c r="CF28" s="142">
        <f t="shared" si="46"/>
        <v>5573566.8400000008</v>
      </c>
      <c r="CG28" s="142">
        <f t="shared" si="46"/>
        <v>15416077</v>
      </c>
      <c r="CH28" s="142">
        <f t="shared" si="46"/>
        <v>1731173.07</v>
      </c>
      <c r="CI28" s="142">
        <f t="shared" si="46"/>
        <v>2410995.17</v>
      </c>
      <c r="CJ28" s="142">
        <f t="shared" si="46"/>
        <v>39464161</v>
      </c>
      <c r="CK28" s="142">
        <f t="shared" si="46"/>
        <v>37262655</v>
      </c>
      <c r="CL28" s="142">
        <f t="shared" si="46"/>
        <v>2201506</v>
      </c>
      <c r="CM28" s="142">
        <f t="shared" si="46"/>
        <v>2708423.81</v>
      </c>
      <c r="CN28" s="142">
        <f t="shared" si="46"/>
        <v>21705646.789999999</v>
      </c>
      <c r="CO28" s="142">
        <f t="shared" si="46"/>
        <v>5196176</v>
      </c>
      <c r="CP28" s="142">
        <f t="shared" si="46"/>
        <v>1107409.8999999999</v>
      </c>
      <c r="CQ28" s="142">
        <f t="shared" si="46"/>
        <v>1563519</v>
      </c>
      <c r="CR28" s="142">
        <f t="shared" si="46"/>
        <v>782658.68</v>
      </c>
      <c r="CS28" s="142">
        <f t="shared" si="46"/>
        <v>7121637</v>
      </c>
      <c r="CT28" s="142">
        <f t="shared" si="46"/>
        <v>18116560.23</v>
      </c>
      <c r="CU28" s="142">
        <f t="shared" si="46"/>
        <v>5376323.9199999999</v>
      </c>
    </row>
    <row r="29" spans="1:99" s="125" customFormat="1" x14ac:dyDescent="0.2">
      <c r="A29" s="245" t="s">
        <v>93</v>
      </c>
      <c r="B29" s="245" t="s">
        <v>672</v>
      </c>
      <c r="C29" s="125">
        <f t="shared" si="18"/>
        <v>2005</v>
      </c>
      <c r="D29" s="142">
        <f>D141</f>
        <v>528534.04</v>
      </c>
      <c r="E29" s="142">
        <f t="shared" ref="E29:BP29" si="47">E141</f>
        <v>17313847</v>
      </c>
      <c r="F29" s="142">
        <f t="shared" si="47"/>
        <v>6975629</v>
      </c>
      <c r="G29" s="142">
        <f t="shared" si="47"/>
        <v>2085281</v>
      </c>
      <c r="H29" s="142">
        <f t="shared" si="47"/>
        <v>8139157</v>
      </c>
      <c r="I29" s="142">
        <f t="shared" si="47"/>
        <v>16306496.1</v>
      </c>
      <c r="J29" s="142">
        <f t="shared" si="47"/>
        <v>2648454</v>
      </c>
      <c r="K29" s="142">
        <f t="shared" si="47"/>
        <v>9499683</v>
      </c>
      <c r="L29" s="142">
        <f t="shared" si="47"/>
        <v>11751896.529999999</v>
      </c>
      <c r="M29" s="142">
        <f t="shared" si="47"/>
        <v>1527388.76</v>
      </c>
      <c r="N29" s="142">
        <f t="shared" si="47"/>
        <v>353141.81</v>
      </c>
      <c r="O29" s="142">
        <f t="shared" si="47"/>
        <v>25774034.600000001</v>
      </c>
      <c r="P29" s="142">
        <f t="shared" si="47"/>
        <v>0</v>
      </c>
      <c r="Q29" s="142">
        <f t="shared" si="47"/>
        <v>332214.98</v>
      </c>
      <c r="R29" s="142">
        <f t="shared" si="47"/>
        <v>49857.86</v>
      </c>
      <c r="S29" s="142">
        <f t="shared" si="47"/>
        <v>2429358.36</v>
      </c>
      <c r="T29" s="142">
        <f t="shared" si="47"/>
        <v>17436312</v>
      </c>
      <c r="U29" s="142">
        <f t="shared" si="47"/>
        <v>2813725.83</v>
      </c>
      <c r="V29" s="142">
        <f t="shared" si="47"/>
        <v>39614411</v>
      </c>
      <c r="W29" s="142">
        <f t="shared" si="47"/>
        <v>2559981.52</v>
      </c>
      <c r="X29" s="142">
        <f t="shared" si="47"/>
        <v>598644.9</v>
      </c>
      <c r="Y29" s="142">
        <f t="shared" si="47"/>
        <v>6241879.8700000001</v>
      </c>
      <c r="Z29" s="142">
        <f t="shared" si="47"/>
        <v>4651216.55</v>
      </c>
      <c r="AA29" s="142">
        <f t="shared" si="47"/>
        <v>662528.69999999995</v>
      </c>
      <c r="AB29" s="142">
        <f t="shared" si="47"/>
        <v>116303.57</v>
      </c>
      <c r="AC29" s="142">
        <f t="shared" si="47"/>
        <v>7513964.4900000002</v>
      </c>
      <c r="AD29" s="142">
        <f t="shared" si="47"/>
        <v>9639929.75</v>
      </c>
      <c r="AE29" s="142">
        <f t="shared" si="47"/>
        <v>9000407.9299999997</v>
      </c>
      <c r="AF29" s="142">
        <f t="shared" si="47"/>
        <v>639521.81999999995</v>
      </c>
      <c r="AG29" s="142">
        <f t="shared" si="47"/>
        <v>2083745.35</v>
      </c>
      <c r="AH29" s="142">
        <f t="shared" si="47"/>
        <v>13160013.470000001</v>
      </c>
      <c r="AI29" s="142">
        <f t="shared" si="47"/>
        <v>12820736.560000001</v>
      </c>
      <c r="AJ29" s="142">
        <f t="shared" si="47"/>
        <v>339276.91</v>
      </c>
      <c r="AK29" s="142">
        <f t="shared" si="47"/>
        <v>5987541.8200000003</v>
      </c>
      <c r="AL29" s="142">
        <f t="shared" si="47"/>
        <v>4152262</v>
      </c>
      <c r="AM29" s="142">
        <f t="shared" si="47"/>
        <v>57755101</v>
      </c>
      <c r="AN29" s="142">
        <f t="shared" si="47"/>
        <v>343780</v>
      </c>
      <c r="AO29" s="142">
        <f t="shared" si="47"/>
        <v>217100.04</v>
      </c>
      <c r="AP29" s="142">
        <f t="shared" si="47"/>
        <v>451502.99</v>
      </c>
      <c r="AQ29" s="142">
        <f t="shared" si="47"/>
        <v>28324913</v>
      </c>
      <c r="AR29" s="142">
        <f t="shared" si="47"/>
        <v>453380330.97000003</v>
      </c>
      <c r="AS29" s="142">
        <f t="shared" si="47"/>
        <v>453086000</v>
      </c>
      <c r="AT29" s="142">
        <f t="shared" si="47"/>
        <v>294330.96999999997</v>
      </c>
      <c r="AU29" s="142">
        <f t="shared" si="47"/>
        <v>55295736.740000002</v>
      </c>
      <c r="AV29" s="142">
        <f t="shared" si="47"/>
        <v>4283058.6900000004</v>
      </c>
      <c r="AW29" s="142">
        <f t="shared" si="47"/>
        <v>873580.28</v>
      </c>
      <c r="AX29" s="142">
        <f t="shared" si="47"/>
        <v>4285612</v>
      </c>
      <c r="AY29" s="142">
        <f t="shared" si="47"/>
        <v>15353945.550000001</v>
      </c>
      <c r="AZ29" s="142">
        <f t="shared" si="47"/>
        <v>1650048</v>
      </c>
      <c r="BA29" s="142">
        <f t="shared" si="47"/>
        <v>2155214</v>
      </c>
      <c r="BB29" s="142">
        <f t="shared" si="47"/>
        <v>25118165</v>
      </c>
      <c r="BC29" s="142">
        <f t="shared" si="47"/>
        <v>16379168.18</v>
      </c>
      <c r="BD29" s="142">
        <f t="shared" si="47"/>
        <v>1738610.61</v>
      </c>
      <c r="BE29" s="142">
        <f t="shared" si="47"/>
        <v>5607073.3200000003</v>
      </c>
      <c r="BF29" s="142">
        <f t="shared" si="47"/>
        <v>113409</v>
      </c>
      <c r="BG29" s="142">
        <f t="shared" si="47"/>
        <v>7553443.8599999994</v>
      </c>
      <c r="BH29" s="142">
        <f t="shared" si="47"/>
        <v>6473022.9199999999</v>
      </c>
      <c r="BI29" s="142">
        <f t="shared" si="47"/>
        <v>1080420.94</v>
      </c>
      <c r="BJ29" s="142">
        <f t="shared" si="47"/>
        <v>19722351</v>
      </c>
      <c r="BK29" s="142">
        <f t="shared" si="47"/>
        <v>15426642</v>
      </c>
      <c r="BL29" s="142">
        <f t="shared" si="47"/>
        <v>4295709</v>
      </c>
      <c r="BM29" s="142">
        <f t="shared" si="47"/>
        <v>1748703.81</v>
      </c>
      <c r="BN29" s="142">
        <f t="shared" si="47"/>
        <v>5321368.43</v>
      </c>
      <c r="BO29" s="142">
        <f t="shared" si="47"/>
        <v>6032429</v>
      </c>
      <c r="BP29" s="142">
        <f t="shared" si="47"/>
        <v>1418689</v>
      </c>
      <c r="BQ29" s="142">
        <f t="shared" ref="BQ29:CU29" si="48">BQ141</f>
        <v>15818225</v>
      </c>
      <c r="BR29" s="142">
        <f t="shared" si="48"/>
        <v>2777049</v>
      </c>
      <c r="BS29" s="142">
        <f t="shared" si="48"/>
        <v>3332493</v>
      </c>
      <c r="BT29" s="142">
        <f t="shared" si="48"/>
        <v>9079188</v>
      </c>
      <c r="BU29" s="142">
        <f t="shared" si="48"/>
        <v>2179722</v>
      </c>
      <c r="BV29" s="142">
        <f t="shared" si="48"/>
        <v>5763799</v>
      </c>
      <c r="BW29" s="142">
        <f t="shared" si="48"/>
        <v>891116.71</v>
      </c>
      <c r="BX29" s="142">
        <f t="shared" si="48"/>
        <v>8570470.6699999999</v>
      </c>
      <c r="BY29" s="142">
        <f t="shared" si="48"/>
        <v>6382047.3399999999</v>
      </c>
      <c r="BZ29" s="142">
        <f t="shared" si="48"/>
        <v>51771990.740000002</v>
      </c>
      <c r="CA29" s="142">
        <f t="shared" si="48"/>
        <v>47554165.740000002</v>
      </c>
      <c r="CB29" s="142">
        <f t="shared" si="48"/>
        <v>4217825</v>
      </c>
      <c r="CC29" s="142">
        <f t="shared" si="48"/>
        <v>743332</v>
      </c>
      <c r="CD29" s="142">
        <f t="shared" si="48"/>
        <v>941449.11</v>
      </c>
      <c r="CE29" s="142">
        <f t="shared" si="48"/>
        <v>748754.4</v>
      </c>
      <c r="CF29" s="142">
        <f t="shared" si="48"/>
        <v>3738433.2</v>
      </c>
      <c r="CG29" s="142">
        <f t="shared" si="48"/>
        <v>10066710</v>
      </c>
      <c r="CH29" s="142">
        <f t="shared" si="48"/>
        <v>1256775.74</v>
      </c>
      <c r="CI29" s="142">
        <f t="shared" si="48"/>
        <v>184133091</v>
      </c>
      <c r="CJ29" s="142">
        <f t="shared" si="48"/>
        <v>24390379</v>
      </c>
      <c r="CK29" s="142">
        <f t="shared" si="48"/>
        <v>22563814</v>
      </c>
      <c r="CL29" s="142">
        <f t="shared" si="48"/>
        <v>1826565</v>
      </c>
      <c r="CM29" s="142">
        <f t="shared" si="48"/>
        <v>2123017.0099999998</v>
      </c>
      <c r="CN29" s="142">
        <f t="shared" si="48"/>
        <v>11616665</v>
      </c>
      <c r="CO29" s="142">
        <f t="shared" si="48"/>
        <v>3784602</v>
      </c>
      <c r="CP29" s="142">
        <f t="shared" si="48"/>
        <v>587584.47</v>
      </c>
      <c r="CQ29" s="142">
        <f t="shared" si="48"/>
        <v>650162.84</v>
      </c>
      <c r="CR29" s="142">
        <f t="shared" si="48"/>
        <v>391924.06</v>
      </c>
      <c r="CS29" s="142">
        <f t="shared" si="48"/>
        <v>9735434</v>
      </c>
      <c r="CT29" s="142">
        <f t="shared" si="48"/>
        <v>11901694</v>
      </c>
      <c r="CU29" s="142">
        <f t="shared" si="48"/>
        <v>3202238.45</v>
      </c>
    </row>
    <row r="30" spans="1:99" s="125" customFormat="1" x14ac:dyDescent="0.2">
      <c r="A30" s="245" t="s">
        <v>99</v>
      </c>
      <c r="B30" s="245" t="s">
        <v>673</v>
      </c>
      <c r="C30" s="125">
        <f t="shared" si="18"/>
        <v>2005</v>
      </c>
      <c r="D30" s="142">
        <f>D142+D143</f>
        <v>203987.65000000002</v>
      </c>
      <c r="E30" s="142">
        <f t="shared" ref="E30:BP30" si="49">E142+E143</f>
        <v>10001982</v>
      </c>
      <c r="F30" s="142">
        <f t="shared" si="49"/>
        <v>5012577</v>
      </c>
      <c r="G30" s="142">
        <f t="shared" si="49"/>
        <v>11280896</v>
      </c>
      <c r="H30" s="142">
        <f t="shared" si="49"/>
        <v>6819700</v>
      </c>
      <c r="I30" s="142">
        <f t="shared" si="49"/>
        <v>10446675.26</v>
      </c>
      <c r="J30" s="142">
        <f t="shared" si="49"/>
        <v>784779</v>
      </c>
      <c r="K30" s="142">
        <f t="shared" si="49"/>
        <v>9470407</v>
      </c>
      <c r="L30" s="142">
        <f t="shared" si="49"/>
        <v>16046098.470000001</v>
      </c>
      <c r="M30" s="142">
        <f t="shared" si="49"/>
        <v>906689.76</v>
      </c>
      <c r="N30" s="142">
        <f t="shared" si="49"/>
        <v>135399.56</v>
      </c>
      <c r="O30" s="142">
        <f t="shared" si="49"/>
        <v>55064643.390000001</v>
      </c>
      <c r="P30" s="142">
        <f t="shared" si="49"/>
        <v>232727.91</v>
      </c>
      <c r="Q30" s="142">
        <f t="shared" si="49"/>
        <v>139731.77000000002</v>
      </c>
      <c r="R30" s="142">
        <f t="shared" si="49"/>
        <v>18129.89</v>
      </c>
      <c r="S30" s="142">
        <f t="shared" si="49"/>
        <v>1473277.4400000002</v>
      </c>
      <c r="T30" s="142">
        <f t="shared" si="49"/>
        <v>14904488</v>
      </c>
      <c r="U30" s="142">
        <f t="shared" si="49"/>
        <v>5317395.53</v>
      </c>
      <c r="V30" s="142">
        <f t="shared" si="49"/>
        <v>58763026</v>
      </c>
      <c r="W30" s="142">
        <f t="shared" si="49"/>
        <v>2576709.84</v>
      </c>
      <c r="X30" s="142">
        <f t="shared" si="49"/>
        <v>322266.56000000006</v>
      </c>
      <c r="Y30" s="142">
        <f t="shared" si="49"/>
        <v>2376256.4699999997</v>
      </c>
      <c r="Z30" s="142">
        <f t="shared" si="49"/>
        <v>3543131.65</v>
      </c>
      <c r="AA30" s="142">
        <f t="shared" si="49"/>
        <v>587523.87</v>
      </c>
      <c r="AB30" s="142">
        <f t="shared" si="49"/>
        <v>49433.29</v>
      </c>
      <c r="AC30" s="142">
        <f t="shared" si="49"/>
        <v>2150270.09</v>
      </c>
      <c r="AD30" s="142">
        <f t="shared" si="49"/>
        <v>7161001.4700000007</v>
      </c>
      <c r="AE30" s="142">
        <f t="shared" si="49"/>
        <v>6973362.0299999993</v>
      </c>
      <c r="AF30" s="142">
        <f t="shared" si="49"/>
        <v>187639.44</v>
      </c>
      <c r="AG30" s="142">
        <f t="shared" si="49"/>
        <v>914335.62</v>
      </c>
      <c r="AH30" s="142">
        <f t="shared" si="49"/>
        <v>7984830.2200000007</v>
      </c>
      <c r="AI30" s="142">
        <f t="shared" si="49"/>
        <v>7891940.6799999997</v>
      </c>
      <c r="AJ30" s="142">
        <f t="shared" si="49"/>
        <v>92889.54</v>
      </c>
      <c r="AK30" s="142">
        <f t="shared" si="49"/>
        <v>2984336.08</v>
      </c>
      <c r="AL30" s="142">
        <f t="shared" si="49"/>
        <v>3037885</v>
      </c>
      <c r="AM30" s="142">
        <f t="shared" si="49"/>
        <v>19842102.770000003</v>
      </c>
      <c r="AN30" s="142">
        <f t="shared" si="49"/>
        <v>283723.14</v>
      </c>
      <c r="AO30" s="142">
        <f t="shared" si="49"/>
        <v>87968.84</v>
      </c>
      <c r="AP30" s="142">
        <f t="shared" si="49"/>
        <v>151916.4</v>
      </c>
      <c r="AQ30" s="142">
        <f t="shared" si="49"/>
        <v>25028757</v>
      </c>
      <c r="AR30" s="142">
        <f t="shared" si="49"/>
        <v>203524821.38999999</v>
      </c>
      <c r="AS30" s="142">
        <f t="shared" si="49"/>
        <v>203392000</v>
      </c>
      <c r="AT30" s="142">
        <f t="shared" si="49"/>
        <v>132821.39000000001</v>
      </c>
      <c r="AU30" s="142">
        <f t="shared" si="49"/>
        <v>43263889.890000001</v>
      </c>
      <c r="AV30" s="142">
        <f t="shared" si="49"/>
        <v>1135358.1499999999</v>
      </c>
      <c r="AW30" s="142">
        <f t="shared" si="49"/>
        <v>491424.66000000003</v>
      </c>
      <c r="AX30" s="142">
        <f t="shared" si="49"/>
        <v>3496262</v>
      </c>
      <c r="AY30" s="142">
        <f t="shared" si="49"/>
        <v>14426261.550000001</v>
      </c>
      <c r="AZ30" s="142">
        <f t="shared" si="49"/>
        <v>1828034</v>
      </c>
      <c r="BA30" s="142">
        <f t="shared" si="49"/>
        <v>1735720</v>
      </c>
      <c r="BB30" s="142">
        <f t="shared" si="49"/>
        <v>14171682</v>
      </c>
      <c r="BC30" s="142">
        <f t="shared" si="49"/>
        <v>9769955.9100000001</v>
      </c>
      <c r="BD30" s="142">
        <f t="shared" si="49"/>
        <v>1515067.48</v>
      </c>
      <c r="BE30" s="142">
        <f t="shared" si="49"/>
        <v>3391127.6900000004</v>
      </c>
      <c r="BF30" s="142">
        <f t="shared" si="49"/>
        <v>236347</v>
      </c>
      <c r="BG30" s="142">
        <f t="shared" si="49"/>
        <v>6402719.8300000001</v>
      </c>
      <c r="BH30" s="142">
        <f t="shared" si="49"/>
        <v>6185666.0099999998</v>
      </c>
      <c r="BI30" s="142">
        <f t="shared" si="49"/>
        <v>217053.82</v>
      </c>
      <c r="BJ30" s="142">
        <f t="shared" si="49"/>
        <v>44264525</v>
      </c>
      <c r="BK30" s="142">
        <f t="shared" si="49"/>
        <v>40544511</v>
      </c>
      <c r="BL30" s="142">
        <f t="shared" si="49"/>
        <v>3720014</v>
      </c>
      <c r="BM30" s="142">
        <f t="shared" si="49"/>
        <v>1858234.92</v>
      </c>
      <c r="BN30" s="142">
        <f t="shared" si="49"/>
        <v>3437164.74</v>
      </c>
      <c r="BO30" s="142">
        <f t="shared" si="49"/>
        <v>4018202</v>
      </c>
      <c r="BP30" s="142">
        <f t="shared" si="49"/>
        <v>840404.35</v>
      </c>
      <c r="BQ30" s="142">
        <f t="shared" ref="BQ30:CU30" si="50">BQ142+BQ143</f>
        <v>9547080</v>
      </c>
      <c r="BR30" s="142">
        <f t="shared" si="50"/>
        <v>1245319</v>
      </c>
      <c r="BS30" s="142">
        <f t="shared" si="50"/>
        <v>3228381</v>
      </c>
      <c r="BT30" s="142">
        <f t="shared" si="50"/>
        <v>7369336</v>
      </c>
      <c r="BU30" s="142">
        <f t="shared" si="50"/>
        <v>1541661</v>
      </c>
      <c r="BV30" s="142">
        <f t="shared" si="50"/>
        <v>5062799</v>
      </c>
      <c r="BW30" s="142">
        <f t="shared" si="50"/>
        <v>692134.5</v>
      </c>
      <c r="BX30" s="142">
        <f t="shared" si="50"/>
        <v>5210865.8900000006</v>
      </c>
      <c r="BY30" s="142">
        <f t="shared" si="50"/>
        <v>11253820.41</v>
      </c>
      <c r="BZ30" s="142">
        <f t="shared" si="50"/>
        <v>48809599.950000003</v>
      </c>
      <c r="CA30" s="142">
        <f t="shared" si="50"/>
        <v>46070308.950000003</v>
      </c>
      <c r="CB30" s="142">
        <f t="shared" si="50"/>
        <v>2739291</v>
      </c>
      <c r="CC30" s="142">
        <f t="shared" si="50"/>
        <v>517514</v>
      </c>
      <c r="CD30" s="142">
        <f t="shared" si="50"/>
        <v>562780.67999999993</v>
      </c>
      <c r="CE30" s="142">
        <f t="shared" si="50"/>
        <v>530876.41999999993</v>
      </c>
      <c r="CF30" s="142">
        <f t="shared" si="50"/>
        <v>1854883.58</v>
      </c>
      <c r="CG30" s="142">
        <f t="shared" si="50"/>
        <v>5172036</v>
      </c>
      <c r="CH30" s="142">
        <f t="shared" si="50"/>
        <v>443594.52</v>
      </c>
      <c r="CI30" s="142">
        <f t="shared" si="50"/>
        <v>258102935.71000001</v>
      </c>
      <c r="CJ30" s="142">
        <f t="shared" si="50"/>
        <v>14369455</v>
      </c>
      <c r="CK30" s="142">
        <f t="shared" si="50"/>
        <v>13683141</v>
      </c>
      <c r="CL30" s="142">
        <f t="shared" si="50"/>
        <v>686314</v>
      </c>
      <c r="CM30" s="142">
        <f t="shared" si="50"/>
        <v>592669.85</v>
      </c>
      <c r="CN30" s="142">
        <f t="shared" si="50"/>
        <v>9426416</v>
      </c>
      <c r="CO30" s="142">
        <f t="shared" si="50"/>
        <v>1152173</v>
      </c>
      <c r="CP30" s="142">
        <f t="shared" si="50"/>
        <v>510979.22</v>
      </c>
      <c r="CQ30" s="142">
        <f t="shared" si="50"/>
        <v>609307.14999999991</v>
      </c>
      <c r="CR30" s="142">
        <f t="shared" si="50"/>
        <v>387381.6</v>
      </c>
      <c r="CS30" s="142">
        <f t="shared" si="50"/>
        <v>10238657</v>
      </c>
      <c r="CT30" s="142">
        <f t="shared" si="50"/>
        <v>5853412</v>
      </c>
      <c r="CU30" s="142">
        <f t="shared" si="50"/>
        <v>1867271.92</v>
      </c>
    </row>
    <row r="31" spans="1:99" s="125" customFormat="1" x14ac:dyDescent="0.2">
      <c r="A31" s="245" t="s">
        <v>688</v>
      </c>
      <c r="B31" s="245" t="s">
        <v>674</v>
      </c>
      <c r="C31" s="125">
        <f t="shared" si="18"/>
        <v>2005</v>
      </c>
      <c r="D31" s="142">
        <f>D144</f>
        <v>42919.26</v>
      </c>
      <c r="E31" s="142">
        <f t="shared" ref="E31:BP31" si="51">E144</f>
        <v>0</v>
      </c>
      <c r="F31" s="142">
        <f t="shared" si="51"/>
        <v>1129464</v>
      </c>
      <c r="G31" s="142">
        <f t="shared" si="51"/>
        <v>108693</v>
      </c>
      <c r="H31" s="142">
        <f t="shared" si="51"/>
        <v>0</v>
      </c>
      <c r="I31" s="142">
        <f t="shared" si="51"/>
        <v>0</v>
      </c>
      <c r="J31" s="142">
        <f t="shared" si="51"/>
        <v>311945</v>
      </c>
      <c r="K31" s="142">
        <f t="shared" si="51"/>
        <v>594930</v>
      </c>
      <c r="L31" s="142">
        <f t="shared" si="51"/>
        <v>0</v>
      </c>
      <c r="M31" s="142">
        <f t="shared" si="51"/>
        <v>0</v>
      </c>
      <c r="N31" s="142">
        <f t="shared" si="51"/>
        <v>0</v>
      </c>
      <c r="O31" s="142">
        <f t="shared" si="51"/>
        <v>5158649.97</v>
      </c>
      <c r="P31" s="142">
        <f t="shared" si="51"/>
        <v>0</v>
      </c>
      <c r="Q31" s="142">
        <f t="shared" si="51"/>
        <v>0</v>
      </c>
      <c r="R31" s="142">
        <f t="shared" si="51"/>
        <v>0</v>
      </c>
      <c r="S31" s="142">
        <f t="shared" si="51"/>
        <v>0</v>
      </c>
      <c r="T31" s="142">
        <f t="shared" si="51"/>
        <v>5564736</v>
      </c>
      <c r="U31" s="142">
        <f t="shared" si="51"/>
        <v>0</v>
      </c>
      <c r="V31" s="142">
        <f t="shared" si="51"/>
        <v>4575551</v>
      </c>
      <c r="W31" s="142">
        <f t="shared" si="51"/>
        <v>361850.43</v>
      </c>
      <c r="X31" s="142">
        <f t="shared" si="51"/>
        <v>0</v>
      </c>
      <c r="Y31" s="142">
        <f t="shared" si="51"/>
        <v>0</v>
      </c>
      <c r="Z31" s="142">
        <f t="shared" si="51"/>
        <v>132794.92000000001</v>
      </c>
      <c r="AA31" s="142">
        <f t="shared" si="51"/>
        <v>0</v>
      </c>
      <c r="AB31" s="142">
        <f t="shared" si="51"/>
        <v>0</v>
      </c>
      <c r="AC31" s="142">
        <f t="shared" si="51"/>
        <v>703086.73</v>
      </c>
      <c r="AD31" s="142">
        <f t="shared" si="51"/>
        <v>0</v>
      </c>
      <c r="AE31" s="142">
        <f t="shared" si="51"/>
        <v>0</v>
      </c>
      <c r="AF31" s="142">
        <f t="shared" si="51"/>
        <v>0</v>
      </c>
      <c r="AG31" s="142">
        <f t="shared" si="51"/>
        <v>0</v>
      </c>
      <c r="AH31" s="142">
        <f t="shared" si="51"/>
        <v>343851.2</v>
      </c>
      <c r="AI31" s="142">
        <f t="shared" si="51"/>
        <v>343851.2</v>
      </c>
      <c r="AJ31" s="142">
        <f t="shared" si="51"/>
        <v>0</v>
      </c>
      <c r="AK31" s="142">
        <f t="shared" si="51"/>
        <v>0</v>
      </c>
      <c r="AL31" s="142">
        <f t="shared" si="51"/>
        <v>0</v>
      </c>
      <c r="AM31" s="142">
        <f t="shared" si="51"/>
        <v>1791645</v>
      </c>
      <c r="AN31" s="142">
        <f t="shared" si="51"/>
        <v>0</v>
      </c>
      <c r="AO31" s="142">
        <f t="shared" si="51"/>
        <v>0</v>
      </c>
      <c r="AP31" s="142">
        <f t="shared" si="51"/>
        <v>108014.43</v>
      </c>
      <c r="AQ31" s="142">
        <f t="shared" si="51"/>
        <v>1589502</v>
      </c>
      <c r="AR31" s="142">
        <f t="shared" si="51"/>
        <v>7945000</v>
      </c>
      <c r="AS31" s="142">
        <f t="shared" si="51"/>
        <v>7945000</v>
      </c>
      <c r="AT31" s="142">
        <f t="shared" si="51"/>
        <v>0</v>
      </c>
      <c r="AU31" s="142">
        <f t="shared" si="51"/>
        <v>3590724.54</v>
      </c>
      <c r="AV31" s="142">
        <f t="shared" si="51"/>
        <v>0</v>
      </c>
      <c r="AW31" s="142">
        <f t="shared" si="51"/>
        <v>0</v>
      </c>
      <c r="AX31" s="142">
        <f t="shared" si="51"/>
        <v>203774</v>
      </c>
      <c r="AY31" s="142">
        <f t="shared" si="51"/>
        <v>972644.4</v>
      </c>
      <c r="AZ31" s="142">
        <f t="shared" si="51"/>
        <v>0</v>
      </c>
      <c r="BA31" s="142">
        <f t="shared" si="51"/>
        <v>0</v>
      </c>
      <c r="BB31" s="142">
        <f t="shared" si="51"/>
        <v>637762</v>
      </c>
      <c r="BC31" s="142">
        <f t="shared" si="51"/>
        <v>362291.05</v>
      </c>
      <c r="BD31" s="142">
        <f t="shared" si="51"/>
        <v>0</v>
      </c>
      <c r="BE31" s="142">
        <f t="shared" si="51"/>
        <v>435067.57</v>
      </c>
      <c r="BF31" s="142">
        <f t="shared" si="51"/>
        <v>0</v>
      </c>
      <c r="BG31" s="142">
        <f t="shared" si="51"/>
        <v>0</v>
      </c>
      <c r="BH31" s="142">
        <f t="shared" si="51"/>
        <v>0</v>
      </c>
      <c r="BI31" s="142">
        <f t="shared" si="51"/>
        <v>0</v>
      </c>
      <c r="BJ31" s="142">
        <f t="shared" si="51"/>
        <v>0</v>
      </c>
      <c r="BK31" s="142">
        <f t="shared" si="51"/>
        <v>0</v>
      </c>
      <c r="BL31" s="142">
        <f t="shared" si="51"/>
        <v>0</v>
      </c>
      <c r="BM31" s="142">
        <f t="shared" si="51"/>
        <v>0</v>
      </c>
      <c r="BN31" s="142">
        <f t="shared" si="51"/>
        <v>0</v>
      </c>
      <c r="BO31" s="142">
        <f t="shared" si="51"/>
        <v>0</v>
      </c>
      <c r="BP31" s="142">
        <f t="shared" si="51"/>
        <v>0</v>
      </c>
      <c r="BQ31" s="142">
        <f t="shared" ref="BQ31:CU31" si="52">BQ144</f>
        <v>1021571</v>
      </c>
      <c r="BR31" s="142">
        <f t="shared" si="52"/>
        <v>0</v>
      </c>
      <c r="BS31" s="142">
        <f t="shared" si="52"/>
        <v>0</v>
      </c>
      <c r="BT31" s="142">
        <f t="shared" si="52"/>
        <v>713103</v>
      </c>
      <c r="BU31" s="142">
        <f t="shared" si="52"/>
        <v>0</v>
      </c>
      <c r="BV31" s="142">
        <f t="shared" si="52"/>
        <v>0</v>
      </c>
      <c r="BW31" s="142">
        <f t="shared" si="52"/>
        <v>0</v>
      </c>
      <c r="BX31" s="142">
        <f t="shared" si="52"/>
        <v>115272.16</v>
      </c>
      <c r="BY31" s="142">
        <f t="shared" si="52"/>
        <v>0</v>
      </c>
      <c r="BZ31" s="142">
        <f t="shared" si="52"/>
        <v>590802.22</v>
      </c>
      <c r="CA31" s="142">
        <f t="shared" si="52"/>
        <v>590802.22</v>
      </c>
      <c r="CB31" s="142">
        <f t="shared" si="52"/>
        <v>0</v>
      </c>
      <c r="CC31" s="142">
        <f t="shared" si="52"/>
        <v>0</v>
      </c>
      <c r="CD31" s="142">
        <f t="shared" si="52"/>
        <v>0</v>
      </c>
      <c r="CE31" s="142">
        <f t="shared" si="52"/>
        <v>0</v>
      </c>
      <c r="CF31" s="142">
        <f t="shared" si="52"/>
        <v>-37259.050000000003</v>
      </c>
      <c r="CG31" s="142">
        <f t="shared" si="52"/>
        <v>287824</v>
      </c>
      <c r="CH31" s="142">
        <f t="shared" si="52"/>
        <v>0</v>
      </c>
      <c r="CI31" s="142">
        <f t="shared" si="52"/>
        <v>18537643.780000001</v>
      </c>
      <c r="CJ31" s="142">
        <f t="shared" si="52"/>
        <v>527874</v>
      </c>
      <c r="CK31" s="142">
        <f t="shared" si="52"/>
        <v>527874</v>
      </c>
      <c r="CL31" s="142">
        <f t="shared" si="52"/>
        <v>0</v>
      </c>
      <c r="CM31" s="142">
        <f t="shared" si="52"/>
        <v>0</v>
      </c>
      <c r="CN31" s="142">
        <f t="shared" si="52"/>
        <v>520904</v>
      </c>
      <c r="CO31" s="142">
        <f t="shared" si="52"/>
        <v>469512</v>
      </c>
      <c r="CP31" s="142">
        <f t="shared" si="52"/>
        <v>0</v>
      </c>
      <c r="CQ31" s="142">
        <f t="shared" si="52"/>
        <v>327263.14</v>
      </c>
      <c r="CR31" s="142">
        <f t="shared" si="52"/>
        <v>0</v>
      </c>
      <c r="CS31" s="142">
        <f t="shared" si="52"/>
        <v>0</v>
      </c>
      <c r="CT31" s="142">
        <f t="shared" si="52"/>
        <v>0</v>
      </c>
      <c r="CU31" s="142">
        <f t="shared" si="52"/>
        <v>226223.55</v>
      </c>
    </row>
    <row r="32" spans="1:99" s="125" customFormat="1" x14ac:dyDescent="0.2">
      <c r="A32" s="245" t="s">
        <v>97</v>
      </c>
      <c r="B32" s="245" t="s">
        <v>676</v>
      </c>
      <c r="C32" s="125">
        <f t="shared" si="18"/>
        <v>2005</v>
      </c>
      <c r="D32" s="142">
        <f>D145</f>
        <v>17839.2</v>
      </c>
      <c r="E32" s="142">
        <f t="shared" ref="E32:BP32" si="53">E145</f>
        <v>90966</v>
      </c>
      <c r="F32" s="142">
        <f t="shared" si="53"/>
        <v>211647</v>
      </c>
      <c r="G32" s="142">
        <f t="shared" si="53"/>
        <v>50226</v>
      </c>
      <c r="H32" s="142">
        <f t="shared" si="53"/>
        <v>67426</v>
      </c>
      <c r="I32" s="142">
        <f t="shared" si="53"/>
        <v>42081.27</v>
      </c>
      <c r="J32" s="142">
        <f t="shared" si="53"/>
        <v>23100</v>
      </c>
      <c r="K32" s="142">
        <f t="shared" si="53"/>
        <v>72580</v>
      </c>
      <c r="L32" s="142">
        <f t="shared" si="53"/>
        <v>200980.57</v>
      </c>
      <c r="M32" s="142">
        <f t="shared" si="53"/>
        <v>10295.33</v>
      </c>
      <c r="N32" s="142">
        <f t="shared" si="53"/>
        <v>5328.69</v>
      </c>
      <c r="O32" s="142">
        <f t="shared" si="53"/>
        <v>708003.87</v>
      </c>
      <c r="P32" s="142">
        <f t="shared" si="53"/>
        <v>1314</v>
      </c>
      <c r="Q32" s="142">
        <f t="shared" si="53"/>
        <v>6113.02</v>
      </c>
      <c r="R32" s="142">
        <f t="shared" si="53"/>
        <v>87.36</v>
      </c>
      <c r="S32" s="142">
        <f t="shared" si="53"/>
        <v>0</v>
      </c>
      <c r="T32" s="142">
        <f t="shared" si="53"/>
        <v>478995</v>
      </c>
      <c r="U32" s="142">
        <f t="shared" si="53"/>
        <v>55519.32</v>
      </c>
      <c r="V32" s="142">
        <f t="shared" si="53"/>
        <v>542258</v>
      </c>
      <c r="W32" s="142">
        <f t="shared" si="53"/>
        <v>42523.41</v>
      </c>
      <c r="X32" s="142">
        <f t="shared" si="53"/>
        <v>7148.1</v>
      </c>
      <c r="Y32" s="142">
        <f t="shared" si="53"/>
        <v>92881.32</v>
      </c>
      <c r="Z32" s="142">
        <f t="shared" si="53"/>
        <v>65501.24</v>
      </c>
      <c r="AA32" s="142">
        <f t="shared" si="53"/>
        <v>13717.85</v>
      </c>
      <c r="AB32" s="142">
        <f t="shared" si="53"/>
        <v>2028.84</v>
      </c>
      <c r="AC32" s="142">
        <f t="shared" si="53"/>
        <v>19534.3</v>
      </c>
      <c r="AD32" s="142">
        <f t="shared" si="53"/>
        <v>48977.21</v>
      </c>
      <c r="AE32" s="142">
        <f t="shared" si="53"/>
        <v>31801.599999999999</v>
      </c>
      <c r="AF32" s="142">
        <f t="shared" si="53"/>
        <v>17175.61</v>
      </c>
      <c r="AG32" s="142">
        <f t="shared" si="53"/>
        <v>29701.7</v>
      </c>
      <c r="AH32" s="142">
        <f t="shared" si="53"/>
        <v>55873.07</v>
      </c>
      <c r="AI32" s="142">
        <f t="shared" si="53"/>
        <v>49121.59</v>
      </c>
      <c r="AJ32" s="142">
        <f t="shared" si="53"/>
        <v>6751.48</v>
      </c>
      <c r="AK32" s="142">
        <f t="shared" si="53"/>
        <v>69366.78</v>
      </c>
      <c r="AL32" s="142">
        <f t="shared" si="53"/>
        <v>47079</v>
      </c>
      <c r="AM32" s="142">
        <f t="shared" si="53"/>
        <v>371230</v>
      </c>
      <c r="AN32" s="142">
        <f t="shared" si="53"/>
        <v>9886.5300000000007</v>
      </c>
      <c r="AO32" s="142">
        <f t="shared" si="53"/>
        <v>4552.6099999999997</v>
      </c>
      <c r="AP32" s="142">
        <f t="shared" si="53"/>
        <v>9226.82</v>
      </c>
      <c r="AQ32" s="142">
        <f t="shared" si="53"/>
        <v>177089</v>
      </c>
      <c r="AR32" s="142">
        <f t="shared" si="53"/>
        <v>4096404.98</v>
      </c>
      <c r="AS32" s="142">
        <f t="shared" si="53"/>
        <v>4083310</v>
      </c>
      <c r="AT32" s="142">
        <f t="shared" si="53"/>
        <v>13094.98</v>
      </c>
      <c r="AU32" s="142">
        <f t="shared" si="53"/>
        <v>370333.98</v>
      </c>
      <c r="AV32" s="142">
        <f t="shared" si="53"/>
        <v>30960.94</v>
      </c>
      <c r="AW32" s="142">
        <f t="shared" si="53"/>
        <v>24367.47</v>
      </c>
      <c r="AX32" s="142">
        <f t="shared" si="53"/>
        <v>78843</v>
      </c>
      <c r="AY32" s="142">
        <f t="shared" si="53"/>
        <v>375323.48</v>
      </c>
      <c r="AZ32" s="142">
        <f t="shared" si="53"/>
        <v>9124</v>
      </c>
      <c r="BA32" s="142">
        <f t="shared" si="53"/>
        <v>41702</v>
      </c>
      <c r="BB32" s="142">
        <f t="shared" si="53"/>
        <v>147574</v>
      </c>
      <c r="BC32" s="142">
        <f t="shared" si="53"/>
        <v>143085.89000000001</v>
      </c>
      <c r="BD32" s="142">
        <f t="shared" si="53"/>
        <v>24022.58</v>
      </c>
      <c r="BE32" s="142">
        <f t="shared" si="53"/>
        <v>4184.8</v>
      </c>
      <c r="BF32" s="142">
        <f t="shared" si="53"/>
        <v>9344</v>
      </c>
      <c r="BG32" s="142">
        <f t="shared" si="53"/>
        <v>56014.87</v>
      </c>
      <c r="BH32" s="142">
        <f t="shared" si="53"/>
        <v>45317.53</v>
      </c>
      <c r="BI32" s="142">
        <f t="shared" si="53"/>
        <v>10697.34</v>
      </c>
      <c r="BJ32" s="142">
        <f t="shared" si="53"/>
        <v>369815</v>
      </c>
      <c r="BK32" s="142">
        <f t="shared" si="53"/>
        <v>350377</v>
      </c>
      <c r="BL32" s="142">
        <f t="shared" si="53"/>
        <v>19438</v>
      </c>
      <c r="BM32" s="142">
        <f t="shared" si="53"/>
        <v>30879.95</v>
      </c>
      <c r="BN32" s="142">
        <f t="shared" si="53"/>
        <v>52595.6</v>
      </c>
      <c r="BO32" s="142">
        <f t="shared" si="53"/>
        <v>70626</v>
      </c>
      <c r="BP32" s="142">
        <f t="shared" si="53"/>
        <v>33369</v>
      </c>
      <c r="BQ32" s="142">
        <f t="shared" ref="BQ32:CU32" si="54">BQ145</f>
        <v>111940</v>
      </c>
      <c r="BR32" s="142">
        <f t="shared" si="54"/>
        <v>2289</v>
      </c>
      <c r="BS32" s="142">
        <f t="shared" si="54"/>
        <v>86148</v>
      </c>
      <c r="BT32" s="142">
        <f t="shared" si="54"/>
        <v>249709</v>
      </c>
      <c r="BU32" s="142">
        <f t="shared" si="54"/>
        <v>46667</v>
      </c>
      <c r="BV32" s="142">
        <f t="shared" si="54"/>
        <v>112414</v>
      </c>
      <c r="BW32" s="142">
        <f t="shared" si="54"/>
        <v>13963.11</v>
      </c>
      <c r="BX32" s="142">
        <f t="shared" si="54"/>
        <v>142978.25</v>
      </c>
      <c r="BY32" s="142">
        <f t="shared" si="54"/>
        <v>162938.73000000001</v>
      </c>
      <c r="BZ32" s="142">
        <f t="shared" si="54"/>
        <v>732481.45</v>
      </c>
      <c r="CA32" s="142">
        <f t="shared" si="54"/>
        <v>665112.44999999995</v>
      </c>
      <c r="CB32" s="142">
        <f t="shared" si="54"/>
        <v>67369</v>
      </c>
      <c r="CC32" s="142">
        <f t="shared" si="54"/>
        <v>16256</v>
      </c>
      <c r="CD32" s="142">
        <f t="shared" si="54"/>
        <v>45260.67</v>
      </c>
      <c r="CE32" s="142">
        <f t="shared" si="54"/>
        <v>7676.22</v>
      </c>
      <c r="CF32" s="142">
        <f t="shared" si="54"/>
        <v>0</v>
      </c>
      <c r="CG32" s="142">
        <f t="shared" si="54"/>
        <v>88208</v>
      </c>
      <c r="CH32" s="142">
        <f t="shared" si="54"/>
        <v>25235.41</v>
      </c>
      <c r="CI32" s="142">
        <f t="shared" si="54"/>
        <v>1738217.84</v>
      </c>
      <c r="CJ32" s="142">
        <f t="shared" si="54"/>
        <v>313103</v>
      </c>
      <c r="CK32" s="142">
        <f t="shared" si="54"/>
        <v>307990</v>
      </c>
      <c r="CL32" s="142">
        <f t="shared" si="54"/>
        <v>5113</v>
      </c>
      <c r="CM32" s="142">
        <f t="shared" si="54"/>
        <v>8161.2</v>
      </c>
      <c r="CN32" s="142">
        <f t="shared" si="54"/>
        <v>141661</v>
      </c>
      <c r="CO32" s="142">
        <f t="shared" si="54"/>
        <v>18938</v>
      </c>
      <c r="CP32" s="142">
        <f t="shared" si="54"/>
        <v>8220.08</v>
      </c>
      <c r="CQ32" s="142">
        <f t="shared" si="54"/>
        <v>20157.03</v>
      </c>
      <c r="CR32" s="142">
        <f t="shared" si="54"/>
        <v>93.86</v>
      </c>
      <c r="CS32" s="142">
        <f t="shared" si="54"/>
        <v>368612</v>
      </c>
      <c r="CT32" s="142">
        <f t="shared" si="54"/>
        <v>230910</v>
      </c>
      <c r="CU32" s="142">
        <f t="shared" si="54"/>
        <v>54029.919999999998</v>
      </c>
    </row>
    <row r="33" spans="1:99" s="125" customFormat="1" x14ac:dyDescent="0.2">
      <c r="A33" s="245" t="s">
        <v>98</v>
      </c>
      <c r="B33" s="245" t="s">
        <v>677</v>
      </c>
      <c r="C33" s="125">
        <f t="shared" si="18"/>
        <v>2005</v>
      </c>
      <c r="D33" s="142">
        <f>D146</f>
        <v>219.35</v>
      </c>
      <c r="E33" s="142">
        <f t="shared" ref="E33:BP33" si="55">E146</f>
        <v>0</v>
      </c>
      <c r="F33" s="142">
        <f t="shared" si="55"/>
        <v>18205</v>
      </c>
      <c r="G33" s="142">
        <f t="shared" si="55"/>
        <v>7266</v>
      </c>
      <c r="H33" s="142">
        <f t="shared" si="55"/>
        <v>5367</v>
      </c>
      <c r="I33" s="142">
        <f t="shared" si="55"/>
        <v>0</v>
      </c>
      <c r="J33" s="142">
        <f t="shared" si="55"/>
        <v>0</v>
      </c>
      <c r="K33" s="142">
        <f t="shared" si="55"/>
        <v>0</v>
      </c>
      <c r="L33" s="142">
        <f t="shared" si="55"/>
        <v>60485.95</v>
      </c>
      <c r="M33" s="142">
        <f t="shared" si="55"/>
        <v>449.15</v>
      </c>
      <c r="N33" s="142">
        <f t="shared" si="55"/>
        <v>502.22</v>
      </c>
      <c r="O33" s="142">
        <f t="shared" si="55"/>
        <v>47030.69</v>
      </c>
      <c r="P33" s="142">
        <f t="shared" si="55"/>
        <v>170.05</v>
      </c>
      <c r="Q33" s="142">
        <f t="shared" si="55"/>
        <v>0</v>
      </c>
      <c r="R33" s="142">
        <f t="shared" si="55"/>
        <v>7.44</v>
      </c>
      <c r="S33" s="142">
        <f t="shared" si="55"/>
        <v>0</v>
      </c>
      <c r="T33" s="142">
        <f t="shared" si="55"/>
        <v>33642</v>
      </c>
      <c r="U33" s="142">
        <f t="shared" si="55"/>
        <v>8853.4500000000007</v>
      </c>
      <c r="V33" s="142">
        <f t="shared" si="55"/>
        <v>0</v>
      </c>
      <c r="W33" s="142">
        <f t="shared" si="55"/>
        <v>8210.5499999999993</v>
      </c>
      <c r="X33" s="142">
        <f t="shared" si="55"/>
        <v>863.97</v>
      </c>
      <c r="Y33" s="142">
        <f t="shared" si="55"/>
        <v>6656.03</v>
      </c>
      <c r="Z33" s="142">
        <f t="shared" si="55"/>
        <v>3324.93</v>
      </c>
      <c r="AA33" s="142">
        <f t="shared" si="55"/>
        <v>0</v>
      </c>
      <c r="AB33" s="142">
        <f t="shared" si="55"/>
        <v>0</v>
      </c>
      <c r="AC33" s="142">
        <f t="shared" si="55"/>
        <v>0</v>
      </c>
      <c r="AD33" s="142">
        <f t="shared" si="55"/>
        <v>6075.59</v>
      </c>
      <c r="AE33" s="142">
        <f t="shared" si="55"/>
        <v>5587.36</v>
      </c>
      <c r="AF33" s="142">
        <f t="shared" si="55"/>
        <v>488.23</v>
      </c>
      <c r="AG33" s="142">
        <f t="shared" si="55"/>
        <v>0</v>
      </c>
      <c r="AH33" s="142">
        <f t="shared" si="55"/>
        <v>4373.8100000000004</v>
      </c>
      <c r="AI33" s="142">
        <f t="shared" si="55"/>
        <v>4355.88</v>
      </c>
      <c r="AJ33" s="142">
        <f t="shared" si="55"/>
        <v>17.93</v>
      </c>
      <c r="AK33" s="142">
        <f t="shared" si="55"/>
        <v>14773.08</v>
      </c>
      <c r="AL33" s="142">
        <f t="shared" si="55"/>
        <v>8441</v>
      </c>
      <c r="AM33" s="142">
        <f t="shared" si="55"/>
        <v>14223</v>
      </c>
      <c r="AN33" s="142">
        <f t="shared" si="55"/>
        <v>2050.86</v>
      </c>
      <c r="AO33" s="142">
        <f t="shared" si="55"/>
        <v>0</v>
      </c>
      <c r="AP33" s="142">
        <f t="shared" si="55"/>
        <v>1475.02</v>
      </c>
      <c r="AQ33" s="142">
        <f t="shared" si="55"/>
        <v>8424</v>
      </c>
      <c r="AR33" s="142">
        <f t="shared" si="55"/>
        <v>885690</v>
      </c>
      <c r="AS33" s="142">
        <f t="shared" si="55"/>
        <v>885690</v>
      </c>
      <c r="AT33" s="142">
        <f t="shared" si="55"/>
        <v>0</v>
      </c>
      <c r="AU33" s="142">
        <f t="shared" si="55"/>
        <v>0</v>
      </c>
      <c r="AV33" s="142">
        <f t="shared" si="55"/>
        <v>4321.67</v>
      </c>
      <c r="AW33" s="142">
        <f t="shared" si="55"/>
        <v>0</v>
      </c>
      <c r="AX33" s="142">
        <f t="shared" si="55"/>
        <v>0</v>
      </c>
      <c r="AY33" s="142">
        <f t="shared" si="55"/>
        <v>0</v>
      </c>
      <c r="AZ33" s="142">
        <f t="shared" si="55"/>
        <v>477</v>
      </c>
      <c r="BA33" s="142">
        <f t="shared" si="55"/>
        <v>1344</v>
      </c>
      <c r="BB33" s="142">
        <f t="shared" si="55"/>
        <v>6961</v>
      </c>
      <c r="BC33" s="142">
        <f t="shared" si="55"/>
        <v>3577.31</v>
      </c>
      <c r="BD33" s="142">
        <f t="shared" si="55"/>
        <v>1145.07</v>
      </c>
      <c r="BE33" s="142">
        <f t="shared" si="55"/>
        <v>17363.150000000001</v>
      </c>
      <c r="BF33" s="142">
        <f t="shared" si="55"/>
        <v>0</v>
      </c>
      <c r="BG33" s="142">
        <f t="shared" si="55"/>
        <v>11650.6</v>
      </c>
      <c r="BH33" s="142">
        <f t="shared" si="55"/>
        <v>11202.84</v>
      </c>
      <c r="BI33" s="142">
        <f t="shared" si="55"/>
        <v>447.76</v>
      </c>
      <c r="BJ33" s="142">
        <f t="shared" si="55"/>
        <v>7669</v>
      </c>
      <c r="BK33" s="142">
        <f t="shared" si="55"/>
        <v>2841</v>
      </c>
      <c r="BL33" s="142">
        <f t="shared" si="55"/>
        <v>4828</v>
      </c>
      <c r="BM33" s="142">
        <f t="shared" si="55"/>
        <v>5210.17</v>
      </c>
      <c r="BN33" s="142">
        <f t="shared" si="55"/>
        <v>6222.58</v>
      </c>
      <c r="BO33" s="142">
        <f t="shared" si="55"/>
        <v>28257</v>
      </c>
      <c r="BP33" s="142">
        <f t="shared" si="55"/>
        <v>290.88</v>
      </c>
      <c r="BQ33" s="142">
        <f t="shared" ref="BQ33:CU33" si="56">BQ146</f>
        <v>12333</v>
      </c>
      <c r="BR33" s="142">
        <f t="shared" si="56"/>
        <v>1537</v>
      </c>
      <c r="BS33" s="142">
        <f t="shared" si="56"/>
        <v>20585</v>
      </c>
      <c r="BT33" s="142">
        <f t="shared" si="56"/>
        <v>2064</v>
      </c>
      <c r="BU33" s="142">
        <f t="shared" si="56"/>
        <v>9838</v>
      </c>
      <c r="BV33" s="142">
        <f t="shared" si="56"/>
        <v>12757</v>
      </c>
      <c r="BW33" s="142">
        <f t="shared" si="56"/>
        <v>280.42</v>
      </c>
      <c r="BX33" s="142">
        <f t="shared" si="56"/>
        <v>17100.189999999999</v>
      </c>
      <c r="BY33" s="142">
        <f t="shared" si="56"/>
        <v>5565.9</v>
      </c>
      <c r="BZ33" s="142">
        <f t="shared" si="56"/>
        <v>6333.86</v>
      </c>
      <c r="CA33" s="142">
        <f t="shared" si="56"/>
        <v>3738.86</v>
      </c>
      <c r="CB33" s="142">
        <f t="shared" si="56"/>
        <v>2595</v>
      </c>
      <c r="CC33" s="142">
        <f t="shared" si="56"/>
        <v>0</v>
      </c>
      <c r="CD33" s="142">
        <f t="shared" si="56"/>
        <v>1731.53</v>
      </c>
      <c r="CE33" s="142">
        <f t="shared" si="56"/>
        <v>0</v>
      </c>
      <c r="CF33" s="142">
        <f t="shared" si="56"/>
        <v>17509.11</v>
      </c>
      <c r="CG33" s="142">
        <f t="shared" si="56"/>
        <v>964</v>
      </c>
      <c r="CH33" s="142">
        <f t="shared" si="56"/>
        <v>5567.4</v>
      </c>
      <c r="CI33" s="142">
        <f t="shared" si="56"/>
        <v>0</v>
      </c>
      <c r="CJ33" s="142">
        <f t="shared" si="56"/>
        <v>30667</v>
      </c>
      <c r="CK33" s="142">
        <f t="shared" si="56"/>
        <v>29993</v>
      </c>
      <c r="CL33" s="142">
        <f t="shared" si="56"/>
        <v>674</v>
      </c>
      <c r="CM33" s="142">
        <f t="shared" si="56"/>
        <v>132.15</v>
      </c>
      <c r="CN33" s="142">
        <f t="shared" si="56"/>
        <v>0</v>
      </c>
      <c r="CO33" s="142">
        <f t="shared" si="56"/>
        <v>4126</v>
      </c>
      <c r="CP33" s="142">
        <f t="shared" si="56"/>
        <v>626.13</v>
      </c>
      <c r="CQ33" s="142">
        <f t="shared" si="56"/>
        <v>1067.98</v>
      </c>
      <c r="CR33" s="142">
        <f t="shared" si="56"/>
        <v>3259.16</v>
      </c>
      <c r="CS33" s="142">
        <f t="shared" si="56"/>
        <v>369</v>
      </c>
      <c r="CT33" s="142">
        <f t="shared" si="56"/>
        <v>1882</v>
      </c>
      <c r="CU33" s="142">
        <f t="shared" si="56"/>
        <v>0</v>
      </c>
    </row>
    <row r="34" spans="1:99" s="125" customFormat="1" x14ac:dyDescent="0.2">
      <c r="A34" s="137" t="s">
        <v>63</v>
      </c>
      <c r="B34" s="125" t="s">
        <v>388</v>
      </c>
      <c r="C34" s="125">
        <v>2005</v>
      </c>
      <c r="D34" s="142">
        <f>D148</f>
        <v>380</v>
      </c>
      <c r="E34" s="142">
        <f t="shared" ref="E34:BN34" si="57">E148</f>
        <v>374</v>
      </c>
      <c r="F34" s="142">
        <f t="shared" si="57"/>
        <v>201</v>
      </c>
      <c r="G34" s="142">
        <f t="shared" si="57"/>
        <v>257</v>
      </c>
      <c r="H34" s="142">
        <f t="shared" si="57"/>
        <v>74</v>
      </c>
      <c r="I34" s="142">
        <f t="shared" si="57"/>
        <v>188</v>
      </c>
      <c r="J34" s="142">
        <f t="shared" si="57"/>
        <v>58</v>
      </c>
      <c r="K34" s="142">
        <f t="shared" si="57"/>
        <v>303</v>
      </c>
      <c r="L34" s="142">
        <f t="shared" si="57"/>
        <v>168</v>
      </c>
      <c r="M34" s="142">
        <f t="shared" si="57"/>
        <v>10</v>
      </c>
      <c r="N34" s="142">
        <f t="shared" si="57"/>
        <v>2</v>
      </c>
      <c r="O34" s="142">
        <f t="shared" si="57"/>
        <v>70</v>
      </c>
      <c r="P34" s="142">
        <f t="shared" si="57"/>
        <v>4</v>
      </c>
      <c r="Q34" s="142">
        <f t="shared" si="57"/>
        <v>5</v>
      </c>
      <c r="R34" s="142">
        <f t="shared" si="57"/>
        <v>2</v>
      </c>
      <c r="S34" s="142">
        <f t="shared" si="57"/>
        <v>21</v>
      </c>
      <c r="T34" s="142">
        <f t="shared" si="57"/>
        <v>120</v>
      </c>
      <c r="U34" s="142">
        <f t="shared" si="57"/>
        <v>66</v>
      </c>
      <c r="V34" s="142">
        <f t="shared" si="57"/>
        <v>287</v>
      </c>
      <c r="W34" s="142">
        <f t="shared" si="57"/>
        <v>46</v>
      </c>
      <c r="X34" s="142">
        <f t="shared" si="57"/>
        <v>99</v>
      </c>
      <c r="Y34" s="142">
        <f t="shared" si="57"/>
        <v>104</v>
      </c>
      <c r="Z34" s="142">
        <f t="shared" si="57"/>
        <v>45</v>
      </c>
      <c r="AA34" s="142">
        <f t="shared" si="57"/>
        <v>26</v>
      </c>
      <c r="AB34" s="142">
        <f t="shared" si="57"/>
        <v>1</v>
      </c>
      <c r="AC34" s="142">
        <f t="shared" si="57"/>
        <v>14200</v>
      </c>
      <c r="AD34" s="142">
        <f t="shared" si="57"/>
        <v>410</v>
      </c>
      <c r="AE34" s="142">
        <f t="shared" si="57"/>
        <v>401</v>
      </c>
      <c r="AF34" s="142">
        <f t="shared" si="57"/>
        <v>9</v>
      </c>
      <c r="AG34" s="142">
        <f t="shared" si="57"/>
        <v>67</v>
      </c>
      <c r="AH34" s="142">
        <f t="shared" si="57"/>
        <v>93</v>
      </c>
      <c r="AI34" s="142">
        <f t="shared" si="57"/>
        <v>89</v>
      </c>
      <c r="AJ34" s="142">
        <f t="shared" si="57"/>
        <v>4</v>
      </c>
      <c r="AK34" s="142">
        <f t="shared" si="57"/>
        <v>1252</v>
      </c>
      <c r="AL34" s="142">
        <f t="shared" si="57"/>
        <v>280</v>
      </c>
      <c r="AM34" s="142">
        <f t="shared" si="57"/>
        <v>426</v>
      </c>
      <c r="AN34" s="142">
        <f t="shared" si="57"/>
        <v>93</v>
      </c>
      <c r="AO34" s="142">
        <f t="shared" si="57"/>
        <v>9</v>
      </c>
      <c r="AP34" s="142">
        <f t="shared" si="57"/>
        <v>8</v>
      </c>
      <c r="AQ34" s="142">
        <f t="shared" si="57"/>
        <v>269</v>
      </c>
      <c r="AR34" s="142">
        <f t="shared" si="57"/>
        <v>650006</v>
      </c>
      <c r="AS34" s="142">
        <f t="shared" si="57"/>
        <v>650000</v>
      </c>
      <c r="AT34" s="142">
        <f t="shared" si="57"/>
        <v>6</v>
      </c>
      <c r="AU34" s="142">
        <f t="shared" si="57"/>
        <v>1104</v>
      </c>
      <c r="AV34" s="142">
        <f t="shared" si="57"/>
        <v>292</v>
      </c>
      <c r="AW34" s="142">
        <f t="shared" si="57"/>
        <v>24</v>
      </c>
      <c r="AX34" s="142">
        <f t="shared" si="57"/>
        <v>31</v>
      </c>
      <c r="AY34" s="142">
        <f t="shared" si="57"/>
        <v>404</v>
      </c>
      <c r="AZ34" s="142">
        <f t="shared" si="57"/>
        <v>27</v>
      </c>
      <c r="BA34" s="142">
        <f t="shared" si="57"/>
        <v>77</v>
      </c>
      <c r="BB34" s="142">
        <f t="shared" si="57"/>
        <v>421</v>
      </c>
      <c r="BC34" s="142">
        <f t="shared" si="57"/>
        <v>21</v>
      </c>
      <c r="BD34" s="142">
        <f t="shared" si="57"/>
        <v>20</v>
      </c>
      <c r="BE34" s="142">
        <f t="shared" si="57"/>
        <v>370</v>
      </c>
      <c r="BF34" s="142">
        <f t="shared" si="57"/>
        <v>4</v>
      </c>
      <c r="BG34" s="142">
        <f t="shared" si="57"/>
        <v>88</v>
      </c>
      <c r="BH34" s="142">
        <f t="shared" si="57"/>
        <v>41</v>
      </c>
      <c r="BI34" s="142">
        <f t="shared" si="57"/>
        <v>47</v>
      </c>
      <c r="BJ34" s="142">
        <f t="shared" si="57"/>
        <v>776</v>
      </c>
      <c r="BK34" s="142">
        <f t="shared" si="57"/>
        <v>209</v>
      </c>
      <c r="BL34" s="142">
        <f t="shared" si="57"/>
        <v>567</v>
      </c>
      <c r="BM34" s="142">
        <f t="shared" si="57"/>
        <v>125</v>
      </c>
      <c r="BN34" s="142">
        <f t="shared" si="57"/>
        <v>693</v>
      </c>
      <c r="BO34" s="142">
        <f t="shared" ref="BO34:CU34" si="58">BO148</f>
        <v>330</v>
      </c>
      <c r="BP34" s="142">
        <f t="shared" si="58"/>
        <v>28</v>
      </c>
      <c r="BQ34" s="142">
        <f t="shared" si="58"/>
        <v>143</v>
      </c>
      <c r="BR34" s="142">
        <f t="shared" si="58"/>
        <v>16</v>
      </c>
      <c r="BS34" s="142">
        <f t="shared" si="58"/>
        <v>27</v>
      </c>
      <c r="BT34" s="142">
        <f t="shared" si="58"/>
        <v>143</v>
      </c>
      <c r="BU34" s="142">
        <f t="shared" si="58"/>
        <v>35</v>
      </c>
      <c r="BV34" s="142">
        <f t="shared" si="58"/>
        <v>342</v>
      </c>
      <c r="BW34" s="142">
        <f t="shared" si="58"/>
        <v>15</v>
      </c>
      <c r="BX34" s="142">
        <f t="shared" si="58"/>
        <v>64</v>
      </c>
      <c r="BY34" s="142">
        <f t="shared" si="58"/>
        <v>122</v>
      </c>
      <c r="BZ34" s="142">
        <f t="shared" si="58"/>
        <v>636</v>
      </c>
      <c r="CA34" s="142">
        <f t="shared" si="58"/>
        <v>587</v>
      </c>
      <c r="CB34" s="142">
        <f t="shared" si="58"/>
        <v>49</v>
      </c>
      <c r="CC34" s="142">
        <f t="shared" si="58"/>
        <v>13</v>
      </c>
      <c r="CD34" s="142">
        <f t="shared" si="58"/>
        <v>18</v>
      </c>
      <c r="CE34" s="142">
        <f t="shared" si="58"/>
        <v>536</v>
      </c>
      <c r="CF34" s="142">
        <f t="shared" si="58"/>
        <v>32</v>
      </c>
      <c r="CG34" s="142">
        <f t="shared" si="58"/>
        <v>381</v>
      </c>
      <c r="CH34" s="142">
        <f t="shared" si="58"/>
        <v>9</v>
      </c>
      <c r="CI34" s="142">
        <f t="shared" si="58"/>
        <v>630</v>
      </c>
      <c r="CJ34" s="142">
        <f t="shared" si="58"/>
        <v>639</v>
      </c>
      <c r="CK34" s="142">
        <f t="shared" si="58"/>
        <v>418</v>
      </c>
      <c r="CL34" s="142">
        <f t="shared" si="58"/>
        <v>221</v>
      </c>
      <c r="CM34" s="142">
        <f t="shared" si="58"/>
        <v>61</v>
      </c>
      <c r="CN34" s="142">
        <f t="shared" si="58"/>
        <v>656</v>
      </c>
      <c r="CO34" s="142">
        <f t="shared" si="58"/>
        <v>86</v>
      </c>
      <c r="CP34" s="142">
        <f t="shared" si="58"/>
        <v>14</v>
      </c>
      <c r="CQ34" s="142">
        <f t="shared" si="58"/>
        <v>11</v>
      </c>
      <c r="CR34" s="142">
        <f t="shared" si="58"/>
        <v>0</v>
      </c>
      <c r="CS34" s="142">
        <f t="shared" si="58"/>
        <v>49</v>
      </c>
      <c r="CT34" s="142">
        <f t="shared" si="58"/>
        <v>147</v>
      </c>
      <c r="CU34" s="142">
        <f t="shared" si="58"/>
        <v>31</v>
      </c>
    </row>
    <row r="35" spans="1:99" s="125" customFormat="1" x14ac:dyDescent="0.2">
      <c r="A35" s="137" t="s">
        <v>64</v>
      </c>
      <c r="B35" s="125" t="s">
        <v>386</v>
      </c>
      <c r="C35" s="125">
        <v>2005</v>
      </c>
      <c r="D35" s="142">
        <f>D149</f>
        <v>380</v>
      </c>
      <c r="E35" s="142">
        <f t="shared" ref="E35:BN35" si="59">E149</f>
        <v>363</v>
      </c>
      <c r="F35" s="142">
        <f t="shared" si="59"/>
        <v>54</v>
      </c>
      <c r="G35" s="142">
        <f t="shared" si="59"/>
        <v>17</v>
      </c>
      <c r="H35" s="142">
        <f t="shared" si="59"/>
        <v>74</v>
      </c>
      <c r="I35" s="142">
        <f t="shared" si="59"/>
        <v>98</v>
      </c>
      <c r="J35" s="142">
        <f t="shared" si="59"/>
        <v>58</v>
      </c>
      <c r="K35" s="142">
        <f t="shared" si="59"/>
        <v>90</v>
      </c>
      <c r="L35" s="142">
        <f t="shared" si="59"/>
        <v>35</v>
      </c>
      <c r="M35" s="142">
        <f t="shared" si="59"/>
        <v>10</v>
      </c>
      <c r="N35" s="142">
        <f t="shared" si="59"/>
        <v>2</v>
      </c>
      <c r="O35" s="142">
        <f t="shared" si="59"/>
        <v>0</v>
      </c>
      <c r="P35" s="142">
        <f t="shared" si="59"/>
        <v>4</v>
      </c>
      <c r="Q35" s="142">
        <f t="shared" si="59"/>
        <v>5</v>
      </c>
      <c r="R35" s="142">
        <f t="shared" si="59"/>
        <v>2</v>
      </c>
      <c r="S35" s="142">
        <f t="shared" si="59"/>
        <v>21</v>
      </c>
      <c r="T35" s="142">
        <f t="shared" si="59"/>
        <v>120</v>
      </c>
      <c r="U35" s="142">
        <f t="shared" si="59"/>
        <v>18</v>
      </c>
      <c r="V35" s="142">
        <f t="shared" si="59"/>
        <v>287</v>
      </c>
      <c r="W35" s="142">
        <f t="shared" si="59"/>
        <v>46</v>
      </c>
      <c r="X35" s="142">
        <f t="shared" si="59"/>
        <v>26</v>
      </c>
      <c r="Y35" s="142">
        <f t="shared" si="59"/>
        <v>66</v>
      </c>
      <c r="Z35" s="142">
        <f t="shared" si="59"/>
        <v>45</v>
      </c>
      <c r="AA35" s="142">
        <f t="shared" si="59"/>
        <v>26</v>
      </c>
      <c r="AB35" s="142">
        <f t="shared" si="59"/>
        <v>1</v>
      </c>
      <c r="AC35" s="142">
        <f t="shared" si="59"/>
        <v>3</v>
      </c>
      <c r="AD35" s="142">
        <f t="shared" si="59"/>
        <v>290</v>
      </c>
      <c r="AE35" s="142">
        <f t="shared" si="59"/>
        <v>281</v>
      </c>
      <c r="AF35" s="142">
        <f t="shared" si="59"/>
        <v>9</v>
      </c>
      <c r="AG35" s="142">
        <f t="shared" si="59"/>
        <v>22</v>
      </c>
      <c r="AH35" s="142">
        <f t="shared" si="59"/>
        <v>93</v>
      </c>
      <c r="AI35" s="142">
        <f t="shared" si="59"/>
        <v>89</v>
      </c>
      <c r="AJ35" s="142">
        <f t="shared" si="59"/>
        <v>4</v>
      </c>
      <c r="AK35" s="142">
        <f t="shared" si="59"/>
        <v>36</v>
      </c>
      <c r="AL35" s="142">
        <f t="shared" si="59"/>
        <v>25</v>
      </c>
      <c r="AM35" s="142">
        <f t="shared" si="59"/>
        <v>311</v>
      </c>
      <c r="AN35" s="142">
        <f t="shared" si="59"/>
        <v>93</v>
      </c>
      <c r="AO35" s="142">
        <f t="shared" si="59"/>
        <v>9</v>
      </c>
      <c r="AP35" s="142">
        <f t="shared" si="59"/>
        <v>8</v>
      </c>
      <c r="AQ35" s="142">
        <f t="shared" si="59"/>
        <v>269</v>
      </c>
      <c r="AR35" s="142">
        <f t="shared" si="59"/>
        <v>6</v>
      </c>
      <c r="AS35" s="142">
        <f t="shared" si="59"/>
        <v>0</v>
      </c>
      <c r="AT35" s="142">
        <f t="shared" si="59"/>
        <v>6</v>
      </c>
      <c r="AU35" s="142">
        <f t="shared" si="59"/>
        <v>1104</v>
      </c>
      <c r="AV35" s="142">
        <f t="shared" si="59"/>
        <v>59</v>
      </c>
      <c r="AW35" s="142">
        <f t="shared" si="59"/>
        <v>24</v>
      </c>
      <c r="AX35" s="142">
        <f t="shared" si="59"/>
        <v>31</v>
      </c>
      <c r="AY35" s="142">
        <f t="shared" si="59"/>
        <v>124</v>
      </c>
      <c r="AZ35" s="142">
        <f t="shared" si="59"/>
        <v>27</v>
      </c>
      <c r="BA35" s="142">
        <f t="shared" si="59"/>
        <v>20</v>
      </c>
      <c r="BB35" s="142">
        <f t="shared" si="59"/>
        <v>163</v>
      </c>
      <c r="BC35" s="142">
        <f t="shared" si="59"/>
        <v>5</v>
      </c>
      <c r="BD35" s="142">
        <f t="shared" si="59"/>
        <v>20</v>
      </c>
      <c r="BE35" s="142">
        <f t="shared" si="59"/>
        <v>57</v>
      </c>
      <c r="BF35" s="142">
        <f t="shared" si="59"/>
        <v>0</v>
      </c>
      <c r="BG35" s="142">
        <f t="shared" si="59"/>
        <v>66</v>
      </c>
      <c r="BH35" s="142">
        <f t="shared" si="59"/>
        <v>41</v>
      </c>
      <c r="BI35" s="142">
        <f t="shared" si="59"/>
        <v>25</v>
      </c>
      <c r="BJ35" s="142">
        <f t="shared" si="59"/>
        <v>265</v>
      </c>
      <c r="BK35" s="142">
        <f t="shared" si="59"/>
        <v>209</v>
      </c>
      <c r="BL35" s="142">
        <f t="shared" si="59"/>
        <v>56</v>
      </c>
      <c r="BM35" s="142">
        <f t="shared" si="59"/>
        <v>14</v>
      </c>
      <c r="BN35" s="142">
        <f t="shared" si="59"/>
        <v>144</v>
      </c>
      <c r="BO35" s="142">
        <f t="shared" ref="BO35:CU35" si="60">BO149</f>
        <v>51</v>
      </c>
      <c r="BP35" s="142">
        <f t="shared" si="60"/>
        <v>28</v>
      </c>
      <c r="BQ35" s="142">
        <f t="shared" si="60"/>
        <v>102</v>
      </c>
      <c r="BR35" s="142">
        <f t="shared" si="60"/>
        <v>16</v>
      </c>
      <c r="BS35" s="142">
        <f t="shared" si="60"/>
        <v>27</v>
      </c>
      <c r="BT35" s="142">
        <f t="shared" si="60"/>
        <v>65</v>
      </c>
      <c r="BU35" s="142">
        <f t="shared" si="60"/>
        <v>35</v>
      </c>
      <c r="BV35" s="142">
        <f t="shared" si="60"/>
        <v>58</v>
      </c>
      <c r="BW35" s="142">
        <f t="shared" si="60"/>
        <v>15</v>
      </c>
      <c r="BX35" s="142">
        <f t="shared" si="60"/>
        <v>64</v>
      </c>
      <c r="BY35" s="142">
        <f t="shared" si="60"/>
        <v>20</v>
      </c>
      <c r="BZ35" s="142">
        <f t="shared" si="60"/>
        <v>411</v>
      </c>
      <c r="CA35" s="142">
        <f t="shared" si="60"/>
        <v>383</v>
      </c>
      <c r="CB35" s="142">
        <f t="shared" si="60"/>
        <v>28</v>
      </c>
      <c r="CC35" s="142">
        <f t="shared" si="60"/>
        <v>13</v>
      </c>
      <c r="CD35" s="142">
        <f t="shared" si="60"/>
        <v>11</v>
      </c>
      <c r="CE35" s="142">
        <f t="shared" si="60"/>
        <v>6</v>
      </c>
      <c r="CF35" s="142">
        <f t="shared" si="60"/>
        <v>0</v>
      </c>
      <c r="CG35" s="142">
        <f t="shared" si="60"/>
        <v>55</v>
      </c>
      <c r="CH35" s="142">
        <f t="shared" si="60"/>
        <v>8</v>
      </c>
      <c r="CI35" s="142">
        <f t="shared" si="60"/>
        <v>630</v>
      </c>
      <c r="CJ35" s="142">
        <f t="shared" si="60"/>
        <v>253</v>
      </c>
      <c r="CK35" s="142">
        <f t="shared" si="60"/>
        <v>243</v>
      </c>
      <c r="CL35" s="142">
        <f t="shared" si="60"/>
        <v>10</v>
      </c>
      <c r="CM35" s="142">
        <f t="shared" si="60"/>
        <v>53</v>
      </c>
      <c r="CN35" s="142">
        <f t="shared" si="60"/>
        <v>66</v>
      </c>
      <c r="CO35" s="142">
        <f t="shared" si="60"/>
        <v>86</v>
      </c>
      <c r="CP35" s="142">
        <f t="shared" si="60"/>
        <v>14</v>
      </c>
      <c r="CQ35" s="142">
        <f t="shared" si="60"/>
        <v>11</v>
      </c>
      <c r="CR35" s="142">
        <f t="shared" si="60"/>
        <v>0</v>
      </c>
      <c r="CS35" s="142">
        <f t="shared" si="60"/>
        <v>49</v>
      </c>
      <c r="CT35" s="142">
        <f t="shared" si="60"/>
        <v>71</v>
      </c>
      <c r="CU35" s="142">
        <f t="shared" si="60"/>
        <v>31</v>
      </c>
    </row>
    <row r="36" spans="1:99" s="125" customFormat="1" x14ac:dyDescent="0.2">
      <c r="A36" s="137" t="s">
        <v>65</v>
      </c>
      <c r="B36" s="125" t="s">
        <v>387</v>
      </c>
      <c r="C36" s="125">
        <v>2005</v>
      </c>
      <c r="D36" s="142">
        <f>D150</f>
        <v>0</v>
      </c>
      <c r="E36" s="142">
        <f t="shared" ref="E36:BN36" si="61">E150</f>
        <v>11</v>
      </c>
      <c r="F36" s="142">
        <f t="shared" si="61"/>
        <v>147</v>
      </c>
      <c r="G36" s="142">
        <f t="shared" si="61"/>
        <v>240</v>
      </c>
      <c r="H36" s="142">
        <f t="shared" si="61"/>
        <v>0</v>
      </c>
      <c r="I36" s="142">
        <f t="shared" si="61"/>
        <v>90</v>
      </c>
      <c r="J36" s="142">
        <f t="shared" si="61"/>
        <v>0</v>
      </c>
      <c r="K36" s="142">
        <f t="shared" si="61"/>
        <v>213</v>
      </c>
      <c r="L36" s="142">
        <f t="shared" si="61"/>
        <v>133</v>
      </c>
      <c r="M36" s="142">
        <f t="shared" si="61"/>
        <v>0</v>
      </c>
      <c r="N36" s="142">
        <f t="shared" si="61"/>
        <v>0</v>
      </c>
      <c r="O36" s="142">
        <f t="shared" si="61"/>
        <v>70</v>
      </c>
      <c r="P36" s="142">
        <f t="shared" si="61"/>
        <v>0</v>
      </c>
      <c r="Q36" s="142">
        <f t="shared" si="61"/>
        <v>0</v>
      </c>
      <c r="R36" s="142">
        <f t="shared" si="61"/>
        <v>0</v>
      </c>
      <c r="S36" s="142">
        <f t="shared" si="61"/>
        <v>0</v>
      </c>
      <c r="T36" s="142">
        <f t="shared" si="61"/>
        <v>0</v>
      </c>
      <c r="U36" s="142">
        <f t="shared" si="61"/>
        <v>48</v>
      </c>
      <c r="V36" s="142">
        <f t="shared" si="61"/>
        <v>0</v>
      </c>
      <c r="W36" s="142">
        <f t="shared" si="61"/>
        <v>0</v>
      </c>
      <c r="X36" s="142">
        <f t="shared" si="61"/>
        <v>73</v>
      </c>
      <c r="Y36" s="142">
        <f t="shared" si="61"/>
        <v>38</v>
      </c>
      <c r="Z36" s="142">
        <f t="shared" si="61"/>
        <v>0</v>
      </c>
      <c r="AA36" s="142">
        <f t="shared" si="61"/>
        <v>0</v>
      </c>
      <c r="AB36" s="142">
        <f t="shared" si="61"/>
        <v>0</v>
      </c>
      <c r="AC36" s="142">
        <f t="shared" si="61"/>
        <v>14197</v>
      </c>
      <c r="AD36" s="142">
        <f t="shared" si="61"/>
        <v>120</v>
      </c>
      <c r="AE36" s="142">
        <f t="shared" si="61"/>
        <v>120</v>
      </c>
      <c r="AF36" s="142">
        <f t="shared" si="61"/>
        <v>0</v>
      </c>
      <c r="AG36" s="142">
        <f t="shared" si="61"/>
        <v>45</v>
      </c>
      <c r="AH36" s="142">
        <f t="shared" si="61"/>
        <v>0</v>
      </c>
      <c r="AI36" s="142">
        <f t="shared" si="61"/>
        <v>0</v>
      </c>
      <c r="AJ36" s="142">
        <f t="shared" si="61"/>
        <v>0</v>
      </c>
      <c r="AK36" s="142">
        <f t="shared" si="61"/>
        <v>1216</v>
      </c>
      <c r="AL36" s="142">
        <f t="shared" si="61"/>
        <v>255</v>
      </c>
      <c r="AM36" s="142">
        <f t="shared" si="61"/>
        <v>115</v>
      </c>
      <c r="AN36" s="142">
        <f t="shared" si="61"/>
        <v>0</v>
      </c>
      <c r="AO36" s="142">
        <f t="shared" si="61"/>
        <v>0</v>
      </c>
      <c r="AP36" s="142">
        <f t="shared" si="61"/>
        <v>0</v>
      </c>
      <c r="AQ36" s="142">
        <f t="shared" si="61"/>
        <v>0</v>
      </c>
      <c r="AR36" s="142">
        <f t="shared" si="61"/>
        <v>650000</v>
      </c>
      <c r="AS36" s="142">
        <f t="shared" si="61"/>
        <v>650000</v>
      </c>
      <c r="AT36" s="142">
        <f t="shared" si="61"/>
        <v>0</v>
      </c>
      <c r="AU36" s="142">
        <f t="shared" si="61"/>
        <v>0</v>
      </c>
      <c r="AV36" s="142">
        <f t="shared" si="61"/>
        <v>233</v>
      </c>
      <c r="AW36" s="142">
        <f t="shared" si="61"/>
        <v>0</v>
      </c>
      <c r="AX36" s="142">
        <f t="shared" si="61"/>
        <v>0</v>
      </c>
      <c r="AY36" s="142">
        <f t="shared" si="61"/>
        <v>280</v>
      </c>
      <c r="AZ36" s="142">
        <f t="shared" si="61"/>
        <v>0</v>
      </c>
      <c r="BA36" s="142">
        <f t="shared" si="61"/>
        <v>57</v>
      </c>
      <c r="BB36" s="142">
        <f t="shared" si="61"/>
        <v>258</v>
      </c>
      <c r="BC36" s="142">
        <f t="shared" si="61"/>
        <v>16</v>
      </c>
      <c r="BD36" s="142">
        <f t="shared" si="61"/>
        <v>0</v>
      </c>
      <c r="BE36" s="142">
        <f t="shared" si="61"/>
        <v>313</v>
      </c>
      <c r="BF36" s="142">
        <f t="shared" si="61"/>
        <v>4</v>
      </c>
      <c r="BG36" s="142">
        <f t="shared" si="61"/>
        <v>22</v>
      </c>
      <c r="BH36" s="142">
        <f t="shared" si="61"/>
        <v>0</v>
      </c>
      <c r="BI36" s="142">
        <f t="shared" si="61"/>
        <v>22</v>
      </c>
      <c r="BJ36" s="142">
        <f t="shared" si="61"/>
        <v>511</v>
      </c>
      <c r="BK36" s="142">
        <f t="shared" si="61"/>
        <v>0</v>
      </c>
      <c r="BL36" s="142">
        <f t="shared" si="61"/>
        <v>511</v>
      </c>
      <c r="BM36" s="142">
        <f t="shared" si="61"/>
        <v>111</v>
      </c>
      <c r="BN36" s="142">
        <f t="shared" si="61"/>
        <v>549</v>
      </c>
      <c r="BO36" s="142">
        <f t="shared" ref="BO36:CU36" si="62">BO150</f>
        <v>279</v>
      </c>
      <c r="BP36" s="142">
        <f t="shared" si="62"/>
        <v>0</v>
      </c>
      <c r="BQ36" s="142">
        <f t="shared" si="62"/>
        <v>41</v>
      </c>
      <c r="BR36" s="142">
        <f t="shared" si="62"/>
        <v>0</v>
      </c>
      <c r="BS36" s="142">
        <f t="shared" si="62"/>
        <v>0</v>
      </c>
      <c r="BT36" s="142">
        <f t="shared" si="62"/>
        <v>78</v>
      </c>
      <c r="BU36" s="142">
        <f t="shared" si="62"/>
        <v>0</v>
      </c>
      <c r="BV36" s="142">
        <f t="shared" si="62"/>
        <v>284</v>
      </c>
      <c r="BW36" s="142">
        <f t="shared" si="62"/>
        <v>0</v>
      </c>
      <c r="BX36" s="142">
        <f t="shared" si="62"/>
        <v>0</v>
      </c>
      <c r="BY36" s="142">
        <f t="shared" si="62"/>
        <v>102</v>
      </c>
      <c r="BZ36" s="142">
        <f t="shared" si="62"/>
        <v>225</v>
      </c>
      <c r="CA36" s="142">
        <f t="shared" si="62"/>
        <v>204</v>
      </c>
      <c r="CB36" s="142">
        <f t="shared" si="62"/>
        <v>21</v>
      </c>
      <c r="CC36" s="142">
        <f t="shared" si="62"/>
        <v>0</v>
      </c>
      <c r="CD36" s="142">
        <f t="shared" si="62"/>
        <v>7</v>
      </c>
      <c r="CE36" s="142">
        <f t="shared" si="62"/>
        <v>530</v>
      </c>
      <c r="CF36" s="142">
        <f t="shared" si="62"/>
        <v>32</v>
      </c>
      <c r="CG36" s="142">
        <f t="shared" si="62"/>
        <v>326</v>
      </c>
      <c r="CH36" s="142">
        <f t="shared" si="62"/>
        <v>1</v>
      </c>
      <c r="CI36" s="142">
        <f t="shared" si="62"/>
        <v>0</v>
      </c>
      <c r="CJ36" s="142">
        <f t="shared" si="62"/>
        <v>386</v>
      </c>
      <c r="CK36" s="142">
        <f t="shared" si="62"/>
        <v>175</v>
      </c>
      <c r="CL36" s="142">
        <f t="shared" si="62"/>
        <v>211</v>
      </c>
      <c r="CM36" s="142">
        <f t="shared" si="62"/>
        <v>8</v>
      </c>
      <c r="CN36" s="142">
        <f t="shared" si="62"/>
        <v>590</v>
      </c>
      <c r="CO36" s="142">
        <f t="shared" si="62"/>
        <v>0</v>
      </c>
      <c r="CP36" s="142">
        <f t="shared" si="62"/>
        <v>0</v>
      </c>
      <c r="CQ36" s="142">
        <f t="shared" si="62"/>
        <v>0</v>
      </c>
      <c r="CR36" s="142">
        <f t="shared" si="62"/>
        <v>0</v>
      </c>
      <c r="CS36" s="142">
        <f t="shared" si="62"/>
        <v>0</v>
      </c>
      <c r="CT36" s="142">
        <f t="shared" si="62"/>
        <v>76</v>
      </c>
      <c r="CU36" s="142">
        <f t="shared" si="62"/>
        <v>0</v>
      </c>
    </row>
    <row r="37" spans="1:99" s="125" customFormat="1" x14ac:dyDescent="0.2">
      <c r="A37" s="137" t="s">
        <v>66</v>
      </c>
      <c r="B37" s="125" t="s">
        <v>384</v>
      </c>
      <c r="C37" s="125">
        <v>2005</v>
      </c>
      <c r="D37" s="142">
        <f>D152</f>
        <v>3000</v>
      </c>
      <c r="E37" s="142">
        <f t="shared" ref="E37:BN37" si="63">E152</f>
        <v>177661</v>
      </c>
      <c r="F37" s="142">
        <f t="shared" si="63"/>
        <v>83178</v>
      </c>
      <c r="G37" s="142">
        <f t="shared" si="63"/>
        <v>25000</v>
      </c>
      <c r="H37" s="142">
        <f t="shared" si="63"/>
        <v>88300</v>
      </c>
      <c r="I37" s="142">
        <f t="shared" si="63"/>
        <v>161700</v>
      </c>
      <c r="J37" s="142">
        <f t="shared" si="63"/>
        <v>22500</v>
      </c>
      <c r="K37" s="142">
        <f t="shared" si="63"/>
        <v>129440</v>
      </c>
      <c r="L37" s="142">
        <f t="shared" si="63"/>
        <v>27750</v>
      </c>
      <c r="M37" s="142">
        <f t="shared" si="63"/>
        <v>17800</v>
      </c>
      <c r="N37" s="142">
        <f t="shared" si="63"/>
        <v>2600</v>
      </c>
      <c r="O37" s="142">
        <f t="shared" si="63"/>
        <v>94769</v>
      </c>
      <c r="P37" s="142">
        <f t="shared" si="63"/>
        <v>3150</v>
      </c>
      <c r="Q37" s="142">
        <f t="shared" si="63"/>
        <v>4000</v>
      </c>
      <c r="R37" s="142">
        <f t="shared" si="63"/>
        <v>1475</v>
      </c>
      <c r="S37" s="142">
        <f t="shared" si="63"/>
        <v>20997</v>
      </c>
      <c r="T37" s="142">
        <f t="shared" si="63"/>
        <v>208402</v>
      </c>
      <c r="U37" s="142">
        <f t="shared" si="63"/>
        <v>6700</v>
      </c>
      <c r="V37" s="142">
        <f t="shared" si="63"/>
        <v>700000</v>
      </c>
      <c r="W37" s="142">
        <f t="shared" si="63"/>
        <v>32542</v>
      </c>
      <c r="X37" s="142">
        <f t="shared" si="63"/>
        <v>7138</v>
      </c>
      <c r="Y37" s="142">
        <f t="shared" si="63"/>
        <v>69335</v>
      </c>
      <c r="Z37" s="142">
        <f t="shared" si="63"/>
        <v>43632</v>
      </c>
      <c r="AA37" s="142">
        <f t="shared" si="63"/>
        <v>8315</v>
      </c>
      <c r="AB37" s="142">
        <f t="shared" si="63"/>
        <v>1600</v>
      </c>
      <c r="AC37" s="142">
        <f t="shared" si="63"/>
        <v>18347</v>
      </c>
      <c r="AD37" s="142">
        <f t="shared" si="63"/>
        <v>103918</v>
      </c>
      <c r="AE37" s="142">
        <f t="shared" si="63"/>
        <v>97200</v>
      </c>
      <c r="AF37" s="142">
        <f t="shared" si="63"/>
        <v>6718</v>
      </c>
      <c r="AG37" s="142">
        <f t="shared" si="63"/>
        <v>21500</v>
      </c>
      <c r="AH37" s="142">
        <f t="shared" si="63"/>
        <v>123872</v>
      </c>
      <c r="AI37" s="142">
        <f t="shared" si="63"/>
        <v>120287</v>
      </c>
      <c r="AJ37" s="142">
        <f t="shared" si="63"/>
        <v>3585</v>
      </c>
      <c r="AK37" s="142">
        <f t="shared" si="63"/>
        <v>43728</v>
      </c>
      <c r="AL37" s="142">
        <f t="shared" si="63"/>
        <v>50000</v>
      </c>
      <c r="AM37" s="142">
        <f t="shared" si="63"/>
        <v>630800</v>
      </c>
      <c r="AN37" s="142">
        <f t="shared" si="63"/>
        <v>5635</v>
      </c>
      <c r="AO37" s="142">
        <f t="shared" si="63"/>
        <v>2460</v>
      </c>
      <c r="AP37" s="142">
        <f t="shared" si="63"/>
        <v>10500</v>
      </c>
      <c r="AQ37" s="142">
        <f t="shared" si="63"/>
        <v>412503</v>
      </c>
      <c r="AR37" s="142">
        <f t="shared" si="63"/>
        <v>2866889</v>
      </c>
      <c r="AS37" s="142">
        <f t="shared" si="63"/>
        <v>2865000</v>
      </c>
      <c r="AT37" s="142">
        <f t="shared" si="63"/>
        <v>1889</v>
      </c>
      <c r="AU37" s="142">
        <f t="shared" si="63"/>
        <v>773850</v>
      </c>
      <c r="AV37" s="142">
        <f t="shared" si="63"/>
        <v>31270</v>
      </c>
      <c r="AW37" s="142">
        <f t="shared" si="63"/>
        <v>12000</v>
      </c>
      <c r="AX37" s="142">
        <f t="shared" si="63"/>
        <v>57800</v>
      </c>
      <c r="AY37" s="142">
        <f t="shared" si="63"/>
        <v>224780</v>
      </c>
      <c r="AZ37" s="142">
        <f t="shared" si="63"/>
        <v>22000</v>
      </c>
      <c r="BA37" s="142">
        <f t="shared" si="63"/>
        <v>21007</v>
      </c>
      <c r="BB37" s="142">
        <f t="shared" si="63"/>
        <v>336500</v>
      </c>
      <c r="BC37" s="142">
        <f t="shared" si="63"/>
        <v>6763</v>
      </c>
      <c r="BD37" s="142">
        <f t="shared" si="63"/>
        <v>16000</v>
      </c>
      <c r="BE37" s="142">
        <f t="shared" si="63"/>
        <v>60000</v>
      </c>
      <c r="BF37" s="142">
        <f t="shared" si="63"/>
        <v>402</v>
      </c>
      <c r="BG37" s="142">
        <f t="shared" si="63"/>
        <v>81599</v>
      </c>
      <c r="BH37" s="142">
        <f t="shared" si="63"/>
        <v>77114</v>
      </c>
      <c r="BI37" s="142">
        <f t="shared" si="63"/>
        <v>4485</v>
      </c>
      <c r="BJ37" s="142">
        <f t="shared" si="63"/>
        <v>123641</v>
      </c>
      <c r="BK37" s="142">
        <f t="shared" si="63"/>
        <v>83941</v>
      </c>
      <c r="BL37" s="142">
        <f t="shared" si="63"/>
        <v>39700</v>
      </c>
      <c r="BM37" s="142">
        <f t="shared" si="63"/>
        <v>14000</v>
      </c>
      <c r="BN37" s="142">
        <f t="shared" si="63"/>
        <v>31200</v>
      </c>
      <c r="BO37" s="142">
        <f t="shared" ref="BO37:CU37" si="64">BO152</f>
        <v>55000</v>
      </c>
      <c r="BP37" s="142">
        <f t="shared" si="64"/>
        <v>14000</v>
      </c>
      <c r="BQ37" s="142">
        <f t="shared" si="64"/>
        <v>158700</v>
      </c>
      <c r="BR37" s="142">
        <f t="shared" si="64"/>
        <v>27865</v>
      </c>
      <c r="BS37" s="142">
        <f t="shared" si="64"/>
        <v>30000</v>
      </c>
      <c r="BT37" s="142">
        <f t="shared" si="64"/>
        <v>155000</v>
      </c>
      <c r="BU37" s="142">
        <f t="shared" si="64"/>
        <v>20200</v>
      </c>
      <c r="BV37" s="142">
        <f t="shared" si="64"/>
        <v>77566</v>
      </c>
      <c r="BW37" s="142">
        <f t="shared" si="64"/>
        <v>6500</v>
      </c>
      <c r="BX37" s="142">
        <f t="shared" si="64"/>
        <v>79850</v>
      </c>
      <c r="BY37" s="142">
        <f t="shared" si="64"/>
        <v>18450</v>
      </c>
      <c r="BZ37" s="142">
        <f t="shared" si="64"/>
        <v>715000</v>
      </c>
      <c r="CA37" s="142">
        <f t="shared" si="64"/>
        <v>667000</v>
      </c>
      <c r="CB37" s="142">
        <f t="shared" si="64"/>
        <v>48000</v>
      </c>
      <c r="CC37" s="142">
        <f t="shared" si="64"/>
        <v>8125</v>
      </c>
      <c r="CD37" s="142">
        <f t="shared" si="64"/>
        <v>9900</v>
      </c>
      <c r="CE37" s="142">
        <f t="shared" si="64"/>
        <v>5336</v>
      </c>
      <c r="CF37" s="142">
        <f t="shared" si="64"/>
        <v>33000</v>
      </c>
      <c r="CG37" s="142">
        <f t="shared" si="64"/>
        <v>110716</v>
      </c>
      <c r="CH37" s="142">
        <f t="shared" si="64"/>
        <v>15140</v>
      </c>
      <c r="CI37" s="142">
        <f t="shared" si="64"/>
        <v>2500000</v>
      </c>
      <c r="CJ37" s="142">
        <f t="shared" si="64"/>
        <v>309688</v>
      </c>
      <c r="CK37" s="142">
        <f t="shared" si="64"/>
        <v>298276</v>
      </c>
      <c r="CL37" s="142">
        <f t="shared" si="64"/>
        <v>11412</v>
      </c>
      <c r="CM37" s="142">
        <f t="shared" si="64"/>
        <v>16000</v>
      </c>
      <c r="CN37" s="142">
        <f t="shared" si="64"/>
        <v>142670</v>
      </c>
      <c r="CO37" s="142">
        <f t="shared" si="64"/>
        <v>47161</v>
      </c>
      <c r="CP37" s="142">
        <f t="shared" si="64"/>
        <v>6400</v>
      </c>
      <c r="CQ37" s="142">
        <f t="shared" si="64"/>
        <v>7412</v>
      </c>
      <c r="CR37" s="142">
        <f t="shared" si="64"/>
        <v>0</v>
      </c>
      <c r="CS37" s="142">
        <f t="shared" si="64"/>
        <v>35319</v>
      </c>
      <c r="CT37" s="142">
        <f t="shared" si="64"/>
        <v>110000</v>
      </c>
      <c r="CU37" s="142">
        <f t="shared" si="64"/>
        <v>34350</v>
      </c>
    </row>
    <row r="38" spans="1:99" s="125" customFormat="1" x14ac:dyDescent="0.2">
      <c r="A38" s="137" t="s">
        <v>67</v>
      </c>
      <c r="B38" s="125" t="s">
        <v>385</v>
      </c>
      <c r="C38" s="125">
        <v>2005</v>
      </c>
      <c r="D38" s="142">
        <f>D153</f>
        <v>3000</v>
      </c>
      <c r="E38" s="142">
        <f t="shared" ref="E38:BN38" si="65">E153</f>
        <v>193108</v>
      </c>
      <c r="F38" s="142">
        <f t="shared" si="65"/>
        <v>85488</v>
      </c>
      <c r="G38" s="142">
        <f t="shared" si="65"/>
        <v>30000</v>
      </c>
      <c r="H38" s="142">
        <f t="shared" si="65"/>
        <v>88300</v>
      </c>
      <c r="I38" s="142">
        <f t="shared" si="65"/>
        <v>161700</v>
      </c>
      <c r="J38" s="142">
        <f t="shared" si="65"/>
        <v>22500</v>
      </c>
      <c r="K38" s="142">
        <f t="shared" si="65"/>
        <v>129440</v>
      </c>
      <c r="L38" s="142">
        <f t="shared" si="65"/>
        <v>27750</v>
      </c>
      <c r="M38" s="142">
        <f t="shared" si="65"/>
        <v>26000</v>
      </c>
      <c r="N38" s="142">
        <f t="shared" si="65"/>
        <v>2600</v>
      </c>
      <c r="O38" s="142">
        <f t="shared" si="65"/>
        <v>107341</v>
      </c>
      <c r="P38" s="142">
        <f t="shared" si="65"/>
        <v>7500</v>
      </c>
      <c r="Q38" s="142">
        <f t="shared" si="65"/>
        <v>12500</v>
      </c>
      <c r="R38" s="142">
        <f t="shared" si="65"/>
        <v>4500</v>
      </c>
      <c r="S38" s="142">
        <f t="shared" si="65"/>
        <v>68450</v>
      </c>
      <c r="T38" s="142">
        <f t="shared" si="65"/>
        <v>208402</v>
      </c>
      <c r="U38" s="142">
        <f t="shared" si="65"/>
        <v>5000</v>
      </c>
      <c r="V38" s="142">
        <f t="shared" si="65"/>
        <v>700000</v>
      </c>
      <c r="W38" s="142">
        <f t="shared" si="65"/>
        <v>62569</v>
      </c>
      <c r="X38" s="142">
        <f t="shared" si="65"/>
        <v>8700</v>
      </c>
      <c r="Y38" s="142">
        <f t="shared" si="65"/>
        <v>97807</v>
      </c>
      <c r="Z38" s="142">
        <f t="shared" si="65"/>
        <v>43632</v>
      </c>
      <c r="AA38" s="142">
        <f t="shared" si="65"/>
        <v>8315</v>
      </c>
      <c r="AB38" s="142">
        <f t="shared" si="65"/>
        <v>1600</v>
      </c>
      <c r="AC38" s="142">
        <f t="shared" si="65"/>
        <v>4090</v>
      </c>
      <c r="AD38" s="142">
        <f t="shared" si="65"/>
        <v>177000</v>
      </c>
      <c r="AE38" s="142">
        <f t="shared" si="65"/>
        <v>162000</v>
      </c>
      <c r="AF38" s="142">
        <f t="shared" si="65"/>
        <v>15000</v>
      </c>
      <c r="AG38" s="142">
        <f t="shared" si="65"/>
        <v>21500</v>
      </c>
      <c r="AH38" s="142">
        <f t="shared" si="65"/>
        <v>123872</v>
      </c>
      <c r="AI38" s="142">
        <f t="shared" si="65"/>
        <v>120287</v>
      </c>
      <c r="AJ38" s="142">
        <f t="shared" si="65"/>
        <v>3585</v>
      </c>
      <c r="AK38" s="142">
        <f t="shared" si="65"/>
        <v>43728</v>
      </c>
      <c r="AL38" s="142">
        <f t="shared" si="65"/>
        <v>50000</v>
      </c>
      <c r="AM38" s="142">
        <f t="shared" si="65"/>
        <v>664300</v>
      </c>
      <c r="AN38" s="142">
        <f t="shared" si="65"/>
        <v>5635</v>
      </c>
      <c r="AO38" s="142">
        <f t="shared" si="65"/>
        <v>9314</v>
      </c>
      <c r="AP38" s="142">
        <f t="shared" si="65"/>
        <v>10500</v>
      </c>
      <c r="AQ38" s="142">
        <f t="shared" si="65"/>
        <v>412503</v>
      </c>
      <c r="AR38" s="142">
        <f t="shared" si="65"/>
        <v>2866889</v>
      </c>
      <c r="AS38" s="142">
        <f t="shared" si="65"/>
        <v>2865000</v>
      </c>
      <c r="AT38" s="142">
        <f t="shared" si="65"/>
        <v>1889</v>
      </c>
      <c r="AU38" s="142">
        <f t="shared" si="65"/>
        <v>858800</v>
      </c>
      <c r="AV38" s="142">
        <f t="shared" si="65"/>
        <v>31270</v>
      </c>
      <c r="AW38" s="142">
        <f t="shared" si="65"/>
        <v>16500</v>
      </c>
      <c r="AX38" s="142">
        <f t="shared" si="65"/>
        <v>119000</v>
      </c>
      <c r="AY38" s="142">
        <f t="shared" si="65"/>
        <v>224780</v>
      </c>
      <c r="AZ38" s="142">
        <f t="shared" si="65"/>
        <v>22000</v>
      </c>
      <c r="BA38" s="142">
        <f t="shared" si="65"/>
        <v>34035</v>
      </c>
      <c r="BB38" s="142">
        <f t="shared" si="65"/>
        <v>336500</v>
      </c>
      <c r="BC38" s="142">
        <f t="shared" si="65"/>
        <v>18231</v>
      </c>
      <c r="BD38" s="142">
        <f t="shared" si="65"/>
        <v>17000</v>
      </c>
      <c r="BE38" s="142">
        <f t="shared" si="65"/>
        <v>60000</v>
      </c>
      <c r="BF38" s="142">
        <f t="shared" si="65"/>
        <v>402</v>
      </c>
      <c r="BG38" s="142">
        <f t="shared" si="65"/>
        <v>108843</v>
      </c>
      <c r="BH38" s="142">
        <f t="shared" si="65"/>
        <v>99493</v>
      </c>
      <c r="BI38" s="142">
        <f t="shared" si="65"/>
        <v>9350</v>
      </c>
      <c r="BJ38" s="142">
        <f t="shared" si="65"/>
        <v>88681</v>
      </c>
      <c r="BK38" s="142">
        <f t="shared" si="65"/>
        <v>83941</v>
      </c>
      <c r="BL38" s="142">
        <f t="shared" si="65"/>
        <v>4740</v>
      </c>
      <c r="BM38" s="142">
        <f t="shared" si="65"/>
        <v>14000</v>
      </c>
      <c r="BN38" s="142">
        <f t="shared" si="65"/>
        <v>61900</v>
      </c>
      <c r="BO38" s="142">
        <f t="shared" ref="BO38:CU38" si="66">BO153</f>
        <v>55000</v>
      </c>
      <c r="BP38" s="142">
        <f t="shared" si="66"/>
        <v>18777</v>
      </c>
      <c r="BQ38" s="142">
        <f t="shared" si="66"/>
        <v>158700</v>
      </c>
      <c r="BR38" s="142">
        <f t="shared" si="66"/>
        <v>27865</v>
      </c>
      <c r="BS38" s="142">
        <f t="shared" si="66"/>
        <v>30000</v>
      </c>
      <c r="BT38" s="142">
        <f t="shared" si="66"/>
        <v>155000</v>
      </c>
      <c r="BU38" s="142">
        <f t="shared" si="66"/>
        <v>20200</v>
      </c>
      <c r="BV38" s="142">
        <f t="shared" si="66"/>
        <v>74566</v>
      </c>
      <c r="BW38" s="142">
        <f t="shared" si="66"/>
        <v>6500</v>
      </c>
      <c r="BX38" s="142">
        <f t="shared" si="66"/>
        <v>79850</v>
      </c>
      <c r="BY38" s="142">
        <f t="shared" si="66"/>
        <v>18450</v>
      </c>
      <c r="BZ38" s="142">
        <f t="shared" si="66"/>
        <v>715000</v>
      </c>
      <c r="CA38" s="142">
        <f t="shared" si="66"/>
        <v>667000</v>
      </c>
      <c r="CB38" s="142">
        <f t="shared" si="66"/>
        <v>48000</v>
      </c>
      <c r="CC38" s="142">
        <f t="shared" si="66"/>
        <v>8125</v>
      </c>
      <c r="CD38" s="142">
        <f t="shared" si="66"/>
        <v>16700</v>
      </c>
      <c r="CE38" s="142">
        <f t="shared" si="66"/>
        <v>5336</v>
      </c>
      <c r="CF38" s="142">
        <f t="shared" si="66"/>
        <v>33000</v>
      </c>
      <c r="CG38" s="142">
        <f t="shared" si="66"/>
        <v>109016</v>
      </c>
      <c r="CH38" s="142">
        <f t="shared" si="66"/>
        <v>15000</v>
      </c>
      <c r="CI38" s="142">
        <f t="shared" si="66"/>
        <v>0</v>
      </c>
      <c r="CJ38" s="142">
        <f t="shared" si="66"/>
        <v>382728</v>
      </c>
      <c r="CK38" s="142">
        <f t="shared" si="66"/>
        <v>356070</v>
      </c>
      <c r="CL38" s="142">
        <f t="shared" si="66"/>
        <v>26658</v>
      </c>
      <c r="CM38" s="142">
        <f t="shared" si="66"/>
        <v>16000</v>
      </c>
      <c r="CN38" s="142">
        <f t="shared" si="66"/>
        <v>142670</v>
      </c>
      <c r="CO38" s="142">
        <f t="shared" si="66"/>
        <v>47161</v>
      </c>
      <c r="CP38" s="142">
        <f t="shared" si="66"/>
        <v>11000</v>
      </c>
      <c r="CQ38" s="142">
        <f t="shared" si="66"/>
        <v>7412</v>
      </c>
      <c r="CR38" s="142">
        <f t="shared" si="66"/>
        <v>0</v>
      </c>
      <c r="CS38" s="142">
        <f t="shared" si="66"/>
        <v>75854</v>
      </c>
      <c r="CT38" s="142">
        <f t="shared" si="66"/>
        <v>110000</v>
      </c>
      <c r="CU38" s="142">
        <f t="shared" si="66"/>
        <v>34550</v>
      </c>
    </row>
    <row r="39" spans="1:99" s="125" customFormat="1" x14ac:dyDescent="0.2">
      <c r="A39" s="137" t="s">
        <v>68</v>
      </c>
      <c r="B39" s="125" t="s">
        <v>383</v>
      </c>
      <c r="C39" s="125">
        <v>2005</v>
      </c>
      <c r="D39" s="142">
        <f>D154</f>
        <v>0</v>
      </c>
      <c r="E39" s="142">
        <f t="shared" ref="E39:BN39" si="67">E154</f>
        <v>187</v>
      </c>
      <c r="F39" s="142">
        <f t="shared" si="67"/>
        <v>0</v>
      </c>
      <c r="G39" s="142">
        <f t="shared" si="67"/>
        <v>0</v>
      </c>
      <c r="H39" s="142">
        <f t="shared" si="67"/>
        <v>0</v>
      </c>
      <c r="I39" s="142">
        <f t="shared" si="67"/>
        <v>0</v>
      </c>
      <c r="J39" s="142">
        <f t="shared" si="67"/>
        <v>0</v>
      </c>
      <c r="K39" s="142">
        <f t="shared" si="67"/>
        <v>0</v>
      </c>
      <c r="L39" s="142">
        <f t="shared" si="67"/>
        <v>0</v>
      </c>
      <c r="M39" s="142">
        <f t="shared" si="67"/>
        <v>0</v>
      </c>
      <c r="N39" s="142">
        <f t="shared" si="67"/>
        <v>3</v>
      </c>
      <c r="O39" s="142">
        <f t="shared" si="67"/>
        <v>0</v>
      </c>
      <c r="P39" s="142">
        <f t="shared" si="67"/>
        <v>0</v>
      </c>
      <c r="Q39" s="142">
        <f t="shared" si="67"/>
        <v>0</v>
      </c>
      <c r="R39" s="142">
        <f t="shared" si="67"/>
        <v>0</v>
      </c>
      <c r="S39" s="142">
        <f t="shared" si="67"/>
        <v>0</v>
      </c>
      <c r="T39" s="142">
        <f t="shared" si="67"/>
        <v>0</v>
      </c>
      <c r="U39" s="142">
        <f t="shared" si="67"/>
        <v>200</v>
      </c>
      <c r="V39" s="142">
        <f t="shared" si="67"/>
        <v>0</v>
      </c>
      <c r="W39" s="142">
        <f t="shared" si="67"/>
        <v>235</v>
      </c>
      <c r="X39" s="142">
        <f t="shared" si="67"/>
        <v>65</v>
      </c>
      <c r="Y39" s="142">
        <f t="shared" si="67"/>
        <v>0</v>
      </c>
      <c r="Z39" s="142">
        <f t="shared" si="67"/>
        <v>0</v>
      </c>
      <c r="AA39" s="142">
        <f t="shared" si="67"/>
        <v>0</v>
      </c>
      <c r="AB39" s="142">
        <f t="shared" si="67"/>
        <v>0</v>
      </c>
      <c r="AC39" s="142">
        <f t="shared" si="67"/>
        <v>0</v>
      </c>
      <c r="AD39" s="142">
        <f t="shared" si="67"/>
        <v>148</v>
      </c>
      <c r="AE39" s="142">
        <f t="shared" si="67"/>
        <v>142</v>
      </c>
      <c r="AF39" s="142">
        <f t="shared" si="67"/>
        <v>6</v>
      </c>
      <c r="AG39" s="142">
        <f t="shared" si="67"/>
        <v>0</v>
      </c>
      <c r="AH39" s="142">
        <f t="shared" si="67"/>
        <v>0</v>
      </c>
      <c r="AI39" s="142">
        <f t="shared" si="67"/>
        <v>0</v>
      </c>
      <c r="AJ39" s="142">
        <f t="shared" si="67"/>
        <v>0</v>
      </c>
      <c r="AK39" s="142">
        <f t="shared" si="67"/>
        <v>0</v>
      </c>
      <c r="AL39" s="142">
        <f t="shared" si="67"/>
        <v>0</v>
      </c>
      <c r="AM39" s="142">
        <f t="shared" si="67"/>
        <v>0</v>
      </c>
      <c r="AN39" s="142">
        <f t="shared" si="67"/>
        <v>0</v>
      </c>
      <c r="AO39" s="142">
        <f t="shared" si="67"/>
        <v>0</v>
      </c>
      <c r="AP39" s="142">
        <f t="shared" si="67"/>
        <v>0</v>
      </c>
      <c r="AQ39" s="142">
        <f t="shared" si="67"/>
        <v>0</v>
      </c>
      <c r="AR39" s="142">
        <f t="shared" si="67"/>
        <v>153598</v>
      </c>
      <c r="AS39" s="142">
        <f t="shared" si="67"/>
        <v>153598</v>
      </c>
      <c r="AT39" s="142">
        <f t="shared" si="67"/>
        <v>0</v>
      </c>
      <c r="AU39" s="142">
        <f t="shared" si="67"/>
        <v>0</v>
      </c>
      <c r="AV39" s="142">
        <f t="shared" si="67"/>
        <v>588</v>
      </c>
      <c r="AW39" s="142">
        <f t="shared" si="67"/>
        <v>200</v>
      </c>
      <c r="AX39" s="142">
        <f t="shared" si="67"/>
        <v>0</v>
      </c>
      <c r="AY39" s="142">
        <f t="shared" si="67"/>
        <v>0</v>
      </c>
      <c r="AZ39" s="142">
        <f t="shared" si="67"/>
        <v>0</v>
      </c>
      <c r="BA39" s="142">
        <f t="shared" si="67"/>
        <v>150</v>
      </c>
      <c r="BB39" s="142">
        <f t="shared" si="67"/>
        <v>0</v>
      </c>
      <c r="BC39" s="142">
        <f t="shared" si="67"/>
        <v>0</v>
      </c>
      <c r="BD39" s="142">
        <f t="shared" si="67"/>
        <v>0</v>
      </c>
      <c r="BE39" s="142">
        <f t="shared" si="67"/>
        <v>0</v>
      </c>
      <c r="BF39" s="142">
        <f t="shared" si="67"/>
        <v>0</v>
      </c>
      <c r="BG39" s="142">
        <f t="shared" si="67"/>
        <v>525</v>
      </c>
      <c r="BH39" s="142">
        <f t="shared" si="67"/>
        <v>0</v>
      </c>
      <c r="BI39" s="142">
        <f t="shared" si="67"/>
        <v>525</v>
      </c>
      <c r="BJ39" s="142">
        <f t="shared" si="67"/>
        <v>0</v>
      </c>
      <c r="BK39" s="142">
        <f t="shared" si="67"/>
        <v>0</v>
      </c>
      <c r="BL39" s="142">
        <f t="shared" si="67"/>
        <v>0</v>
      </c>
      <c r="BM39" s="142">
        <f t="shared" si="67"/>
        <v>215</v>
      </c>
      <c r="BN39" s="142">
        <f t="shared" si="67"/>
        <v>200</v>
      </c>
      <c r="BO39" s="142">
        <f t="shared" ref="BO39:CU39" si="68">BO154</f>
        <v>0</v>
      </c>
      <c r="BP39" s="142">
        <f t="shared" si="68"/>
        <v>0</v>
      </c>
      <c r="BQ39" s="142">
        <f t="shared" si="68"/>
        <v>0</v>
      </c>
      <c r="BR39" s="142">
        <f t="shared" si="68"/>
        <v>0</v>
      </c>
      <c r="BS39" s="142">
        <f t="shared" si="68"/>
        <v>0</v>
      </c>
      <c r="BT39" s="142">
        <f t="shared" si="68"/>
        <v>0</v>
      </c>
      <c r="BU39" s="142">
        <f t="shared" si="68"/>
        <v>0</v>
      </c>
      <c r="BV39" s="142">
        <f t="shared" si="68"/>
        <v>100</v>
      </c>
      <c r="BW39" s="142">
        <f t="shared" si="68"/>
        <v>0</v>
      </c>
      <c r="BX39" s="142">
        <f t="shared" si="68"/>
        <v>0</v>
      </c>
      <c r="BY39" s="142">
        <f t="shared" si="68"/>
        <v>0</v>
      </c>
      <c r="BZ39" s="142">
        <f t="shared" si="68"/>
        <v>0</v>
      </c>
      <c r="CA39" s="142">
        <f t="shared" si="68"/>
        <v>0</v>
      </c>
      <c r="CB39" s="142">
        <f t="shared" si="68"/>
        <v>0</v>
      </c>
      <c r="CC39" s="142">
        <f t="shared" si="68"/>
        <v>0</v>
      </c>
      <c r="CD39" s="142">
        <f t="shared" si="68"/>
        <v>0</v>
      </c>
      <c r="CE39" s="142">
        <f t="shared" si="68"/>
        <v>112</v>
      </c>
      <c r="CF39" s="142">
        <f t="shared" si="68"/>
        <v>0</v>
      </c>
      <c r="CG39" s="142">
        <f t="shared" si="68"/>
        <v>0</v>
      </c>
      <c r="CH39" s="142">
        <f t="shared" si="68"/>
        <v>0</v>
      </c>
      <c r="CI39" s="142">
        <f t="shared" si="68"/>
        <v>0</v>
      </c>
      <c r="CJ39" s="142">
        <f t="shared" si="68"/>
        <v>1618</v>
      </c>
      <c r="CK39" s="142">
        <f t="shared" si="68"/>
        <v>0</v>
      </c>
      <c r="CL39" s="142">
        <f t="shared" si="68"/>
        <v>1618</v>
      </c>
      <c r="CM39" s="142">
        <f t="shared" si="68"/>
        <v>1000</v>
      </c>
      <c r="CN39" s="142">
        <f t="shared" si="68"/>
        <v>0</v>
      </c>
      <c r="CO39" s="142">
        <f t="shared" si="68"/>
        <v>0</v>
      </c>
      <c r="CP39" s="142">
        <f t="shared" si="68"/>
        <v>0</v>
      </c>
      <c r="CQ39" s="142">
        <f t="shared" si="68"/>
        <v>0</v>
      </c>
      <c r="CR39" s="142">
        <f t="shared" si="68"/>
        <v>0</v>
      </c>
      <c r="CS39" s="142">
        <f t="shared" si="68"/>
        <v>706</v>
      </c>
      <c r="CT39" s="142">
        <f t="shared" si="68"/>
        <v>0</v>
      </c>
      <c r="CU39" s="142">
        <f t="shared" si="68"/>
        <v>0</v>
      </c>
    </row>
    <row r="40" spans="1:99" s="125" customFormat="1" x14ac:dyDescent="0.2">
      <c r="A40" s="137" t="s">
        <v>69</v>
      </c>
      <c r="B40" s="125" t="s">
        <v>382</v>
      </c>
      <c r="C40" s="125">
        <v>2005</v>
      </c>
      <c r="D40" s="142">
        <f>D156</f>
        <v>8071</v>
      </c>
      <c r="E40" s="142">
        <f t="shared" ref="E40:BN40" si="69">E156</f>
        <v>280827</v>
      </c>
      <c r="F40" s="142">
        <f t="shared" si="69"/>
        <v>46309</v>
      </c>
      <c r="G40" s="142">
        <f t="shared" si="69"/>
        <v>43700</v>
      </c>
      <c r="H40" s="142">
        <f t="shared" si="69"/>
        <v>158578</v>
      </c>
      <c r="I40" s="142">
        <f t="shared" si="69"/>
        <v>281190</v>
      </c>
      <c r="J40" s="142">
        <f t="shared" si="69"/>
        <v>62540</v>
      </c>
      <c r="K40" s="142">
        <f t="shared" si="69"/>
        <v>253000</v>
      </c>
      <c r="L40" s="142">
        <f t="shared" si="69"/>
        <v>49510</v>
      </c>
      <c r="M40" s="142">
        <f t="shared" si="69"/>
        <v>27808</v>
      </c>
      <c r="N40" s="142">
        <f t="shared" si="69"/>
        <v>7691</v>
      </c>
      <c r="O40" s="142">
        <f t="shared" si="69"/>
        <v>147093</v>
      </c>
      <c r="P40" s="142">
        <f t="shared" si="69"/>
        <v>6083</v>
      </c>
      <c r="Q40" s="142">
        <f t="shared" si="69"/>
        <v>6624</v>
      </c>
      <c r="R40" s="142">
        <f t="shared" si="69"/>
        <v>1683</v>
      </c>
      <c r="S40" s="142">
        <f t="shared" si="69"/>
        <v>46528</v>
      </c>
      <c r="T40" s="142">
        <f t="shared" si="69"/>
        <v>481500</v>
      </c>
      <c r="U40" s="142">
        <f t="shared" si="69"/>
        <v>16900</v>
      </c>
      <c r="V40" s="142">
        <f t="shared" si="69"/>
        <v>1225200</v>
      </c>
      <c r="W40" s="142">
        <f t="shared" si="69"/>
        <v>73963</v>
      </c>
      <c r="X40" s="142">
        <f t="shared" si="69"/>
        <v>15021</v>
      </c>
      <c r="Y40" s="142">
        <f t="shared" si="69"/>
        <v>100287</v>
      </c>
      <c r="Z40" s="142">
        <f t="shared" si="69"/>
        <v>97761</v>
      </c>
      <c r="AA40" s="142">
        <f t="shared" si="69"/>
        <v>18575</v>
      </c>
      <c r="AB40" s="142">
        <f t="shared" si="69"/>
        <v>2144</v>
      </c>
      <c r="AC40" s="142">
        <f t="shared" si="69"/>
        <v>44521</v>
      </c>
      <c r="AD40" s="142">
        <f t="shared" si="69"/>
        <v>193604</v>
      </c>
      <c r="AE40" s="142">
        <f t="shared" si="69"/>
        <v>178048</v>
      </c>
      <c r="AF40" s="142">
        <f t="shared" si="69"/>
        <v>15556</v>
      </c>
      <c r="AG40" s="142">
        <f t="shared" si="69"/>
        <v>32833</v>
      </c>
      <c r="AH40" s="142">
        <f t="shared" si="69"/>
        <v>255760</v>
      </c>
      <c r="AI40" s="142">
        <f t="shared" si="69"/>
        <v>252079</v>
      </c>
      <c r="AJ40" s="142">
        <f t="shared" si="69"/>
        <v>3681</v>
      </c>
      <c r="AK40" s="142">
        <f t="shared" si="69"/>
        <v>80079</v>
      </c>
      <c r="AL40" s="142">
        <f t="shared" si="69"/>
        <v>0</v>
      </c>
      <c r="AM40" s="142">
        <f t="shared" si="69"/>
        <v>1003342.99</v>
      </c>
      <c r="AN40" s="142">
        <f t="shared" si="69"/>
        <v>22617</v>
      </c>
      <c r="AO40" s="142">
        <f t="shared" si="69"/>
        <v>6976</v>
      </c>
      <c r="AP40" s="142">
        <f t="shared" si="69"/>
        <v>37386</v>
      </c>
      <c r="AQ40" s="142">
        <f t="shared" si="69"/>
        <v>593400</v>
      </c>
      <c r="AR40" s="142">
        <f t="shared" si="69"/>
        <v>4407238</v>
      </c>
      <c r="AS40" s="142">
        <f t="shared" si="69"/>
        <v>4402210</v>
      </c>
      <c r="AT40" s="142">
        <f t="shared" si="69"/>
        <v>5028</v>
      </c>
      <c r="AU40" s="142">
        <f t="shared" si="69"/>
        <v>1361692</v>
      </c>
      <c r="AV40" s="142">
        <f t="shared" si="69"/>
        <v>62729</v>
      </c>
      <c r="AW40" s="142">
        <f t="shared" si="69"/>
        <v>23000</v>
      </c>
      <c r="AX40" s="142">
        <f t="shared" si="69"/>
        <v>143124</v>
      </c>
      <c r="AY40" s="142">
        <f t="shared" si="69"/>
        <v>337284</v>
      </c>
      <c r="AZ40" s="142">
        <f t="shared" si="69"/>
        <v>48397</v>
      </c>
      <c r="BA40" s="142">
        <f t="shared" si="69"/>
        <v>44197</v>
      </c>
      <c r="BB40" s="142">
        <f t="shared" si="69"/>
        <v>546920</v>
      </c>
      <c r="BC40" s="142">
        <f t="shared" si="69"/>
        <v>29291</v>
      </c>
      <c r="BD40" s="142">
        <f t="shared" si="69"/>
        <v>39722</v>
      </c>
      <c r="BE40" s="142">
        <f t="shared" si="69"/>
        <v>106124</v>
      </c>
      <c r="BF40" s="142">
        <f t="shared" si="69"/>
        <v>3955</v>
      </c>
      <c r="BG40" s="142">
        <f t="shared" si="69"/>
        <v>129763</v>
      </c>
      <c r="BH40" s="142">
        <f t="shared" si="69"/>
        <v>120034</v>
      </c>
      <c r="BI40" s="142">
        <f t="shared" si="69"/>
        <v>9729</v>
      </c>
      <c r="BJ40" s="142">
        <f t="shared" si="69"/>
        <v>203581</v>
      </c>
      <c r="BK40" s="142">
        <f t="shared" si="69"/>
        <v>134664</v>
      </c>
      <c r="BL40" s="142">
        <f t="shared" si="69"/>
        <v>68917</v>
      </c>
      <c r="BM40" s="142">
        <f t="shared" si="69"/>
        <v>29598</v>
      </c>
      <c r="BN40" s="142">
        <f t="shared" si="69"/>
        <v>67289</v>
      </c>
      <c r="BO40" s="142">
        <f t="shared" ref="BO40:CU40" si="70">BO156</f>
        <v>119000</v>
      </c>
      <c r="BP40" s="142">
        <f t="shared" si="70"/>
        <v>23943</v>
      </c>
      <c r="BQ40" s="142">
        <f t="shared" si="70"/>
        <v>266138</v>
      </c>
      <c r="BR40" s="142">
        <f t="shared" si="70"/>
        <v>42730</v>
      </c>
      <c r="BS40" s="142">
        <f t="shared" si="70"/>
        <v>60656</v>
      </c>
      <c r="BT40" s="142">
        <f t="shared" si="70"/>
        <v>217814</v>
      </c>
      <c r="BU40" s="142">
        <f t="shared" si="70"/>
        <v>41386</v>
      </c>
      <c r="BV40" s="142">
        <f t="shared" si="70"/>
        <v>156336</v>
      </c>
      <c r="BW40" s="142">
        <f t="shared" si="70"/>
        <v>20</v>
      </c>
      <c r="BX40" s="142">
        <f t="shared" si="70"/>
        <v>152882</v>
      </c>
      <c r="BY40" s="142">
        <f t="shared" si="70"/>
        <v>34900</v>
      </c>
      <c r="BZ40" s="142">
        <f t="shared" si="70"/>
        <v>1099666</v>
      </c>
      <c r="CA40" s="142">
        <f t="shared" si="70"/>
        <v>1024038</v>
      </c>
      <c r="CB40" s="142">
        <f t="shared" si="70"/>
        <v>75628</v>
      </c>
      <c r="CC40" s="142">
        <f t="shared" si="70"/>
        <v>19031</v>
      </c>
      <c r="CD40" s="142">
        <f t="shared" si="70"/>
        <v>25475</v>
      </c>
      <c r="CE40" s="142">
        <f t="shared" si="70"/>
        <v>22753</v>
      </c>
      <c r="CF40" s="142">
        <f t="shared" si="70"/>
        <v>61768</v>
      </c>
      <c r="CG40" s="142">
        <f t="shared" si="70"/>
        <v>197</v>
      </c>
      <c r="CH40" s="142">
        <f t="shared" si="70"/>
        <v>37330</v>
      </c>
      <c r="CI40" s="142">
        <f t="shared" si="70"/>
        <v>4326536</v>
      </c>
      <c r="CJ40" s="142">
        <f t="shared" si="70"/>
        <v>447500</v>
      </c>
      <c r="CK40" s="142">
        <f t="shared" si="70"/>
        <v>426200</v>
      </c>
      <c r="CL40" s="142">
        <f t="shared" si="70"/>
        <v>21300</v>
      </c>
      <c r="CM40" s="142">
        <f t="shared" si="70"/>
        <v>23086</v>
      </c>
      <c r="CN40" s="142">
        <f t="shared" si="70"/>
        <v>222407</v>
      </c>
      <c r="CO40" s="142">
        <f t="shared" si="70"/>
        <v>87268</v>
      </c>
      <c r="CP40" s="142">
        <f t="shared" si="70"/>
        <v>16598</v>
      </c>
      <c r="CQ40" s="142">
        <f t="shared" si="70"/>
        <v>25</v>
      </c>
      <c r="CR40" s="142">
        <f t="shared" si="70"/>
        <v>0</v>
      </c>
      <c r="CS40" s="142">
        <f t="shared" si="70"/>
        <v>83355</v>
      </c>
      <c r="CT40" s="142">
        <f t="shared" si="70"/>
        <v>150630</v>
      </c>
      <c r="CU40" s="142">
        <f t="shared" si="70"/>
        <v>68957</v>
      </c>
    </row>
    <row r="41" spans="1:99" s="125" customFormat="1" x14ac:dyDescent="0.2">
      <c r="A41" s="137" t="s">
        <v>70</v>
      </c>
      <c r="B41" s="125" t="s">
        <v>381</v>
      </c>
      <c r="C41" s="125">
        <v>2005</v>
      </c>
      <c r="D41" s="142">
        <f>D157</f>
        <v>6822</v>
      </c>
      <c r="E41" s="142">
        <f t="shared" ref="E41:BN41" si="71">E157</f>
        <v>313186</v>
      </c>
      <c r="F41" s="142">
        <f t="shared" si="71"/>
        <v>47583</v>
      </c>
      <c r="G41" s="142">
        <f t="shared" si="71"/>
        <v>46125</v>
      </c>
      <c r="H41" s="142">
        <f t="shared" si="71"/>
        <v>192711</v>
      </c>
      <c r="I41" s="142">
        <f t="shared" si="71"/>
        <v>364963</v>
      </c>
      <c r="J41" s="142">
        <f t="shared" si="71"/>
        <v>54854</v>
      </c>
      <c r="K41" s="142">
        <f t="shared" si="71"/>
        <v>312448</v>
      </c>
      <c r="L41" s="142">
        <f t="shared" si="71"/>
        <v>59200</v>
      </c>
      <c r="M41" s="142">
        <f t="shared" si="71"/>
        <v>28286</v>
      </c>
      <c r="N41" s="142">
        <f t="shared" si="71"/>
        <v>6080</v>
      </c>
      <c r="O41" s="142">
        <f t="shared" si="71"/>
        <v>182533</v>
      </c>
      <c r="P41" s="142">
        <f t="shared" si="71"/>
        <v>6127</v>
      </c>
      <c r="Q41" s="142">
        <f t="shared" si="71"/>
        <v>5611</v>
      </c>
      <c r="R41" s="142">
        <f t="shared" si="71"/>
        <v>1929</v>
      </c>
      <c r="S41" s="142">
        <f t="shared" si="71"/>
        <v>47354</v>
      </c>
      <c r="T41" s="142">
        <f t="shared" si="71"/>
        <v>640300</v>
      </c>
      <c r="U41" s="142">
        <f t="shared" si="71"/>
        <v>15200</v>
      </c>
      <c r="V41" s="142">
        <f t="shared" si="71"/>
        <v>1570200</v>
      </c>
      <c r="W41" s="142">
        <f t="shared" si="71"/>
        <v>80284</v>
      </c>
      <c r="X41" s="142">
        <f t="shared" si="71"/>
        <v>9609</v>
      </c>
      <c r="Y41" s="142">
        <f t="shared" si="71"/>
        <v>138842</v>
      </c>
      <c r="Z41" s="142">
        <f t="shared" si="71"/>
        <v>101863</v>
      </c>
      <c r="AA41" s="142">
        <f t="shared" si="71"/>
        <v>14695</v>
      </c>
      <c r="AB41" s="142">
        <f t="shared" si="71"/>
        <v>1570</v>
      </c>
      <c r="AC41" s="142">
        <f t="shared" si="71"/>
        <v>27018</v>
      </c>
      <c r="AD41" s="142">
        <f t="shared" si="71"/>
        <v>154571</v>
      </c>
      <c r="AE41" s="142">
        <f t="shared" si="71"/>
        <v>143614</v>
      </c>
      <c r="AF41" s="142">
        <f t="shared" si="71"/>
        <v>10957</v>
      </c>
      <c r="AG41" s="142">
        <f t="shared" si="71"/>
        <v>39019</v>
      </c>
      <c r="AH41" s="142">
        <f t="shared" si="71"/>
        <v>283187</v>
      </c>
      <c r="AI41" s="142">
        <f t="shared" si="71"/>
        <v>279418</v>
      </c>
      <c r="AJ41" s="142">
        <f t="shared" si="71"/>
        <v>3769</v>
      </c>
      <c r="AK41" s="142">
        <f t="shared" si="71"/>
        <v>88622</v>
      </c>
      <c r="AL41" s="142">
        <f t="shared" si="71"/>
        <v>0</v>
      </c>
      <c r="AM41" s="142">
        <f t="shared" si="71"/>
        <v>1231753.8899999999</v>
      </c>
      <c r="AN41" s="142">
        <f t="shared" si="71"/>
        <v>17937</v>
      </c>
      <c r="AO41" s="142">
        <f t="shared" si="71"/>
        <v>3874</v>
      </c>
      <c r="AP41" s="142">
        <f t="shared" si="71"/>
        <v>30809</v>
      </c>
      <c r="AQ41" s="142">
        <f t="shared" si="71"/>
        <v>731200</v>
      </c>
      <c r="AR41" s="142">
        <f t="shared" si="71"/>
        <v>3518890</v>
      </c>
      <c r="AS41" s="142">
        <f t="shared" si="71"/>
        <v>3516900</v>
      </c>
      <c r="AT41" s="142">
        <f t="shared" si="71"/>
        <v>1990</v>
      </c>
      <c r="AU41" s="142">
        <f t="shared" si="71"/>
        <v>1464855</v>
      </c>
      <c r="AV41" s="142">
        <f t="shared" si="71"/>
        <v>47387</v>
      </c>
      <c r="AW41" s="142">
        <f t="shared" si="71"/>
        <v>20100</v>
      </c>
      <c r="AX41" s="142">
        <f t="shared" si="71"/>
        <v>116616</v>
      </c>
      <c r="AY41" s="142">
        <f t="shared" si="71"/>
        <v>386568</v>
      </c>
      <c r="AZ41" s="142">
        <f t="shared" si="71"/>
        <v>48706</v>
      </c>
      <c r="BA41" s="142">
        <f t="shared" si="71"/>
        <v>34620</v>
      </c>
      <c r="BB41" s="142">
        <f t="shared" si="71"/>
        <v>708063</v>
      </c>
      <c r="BC41" s="142">
        <f t="shared" si="71"/>
        <v>35608</v>
      </c>
      <c r="BD41" s="142">
        <f t="shared" si="71"/>
        <v>32039</v>
      </c>
      <c r="BE41" s="142">
        <f t="shared" si="71"/>
        <v>120578</v>
      </c>
      <c r="BF41" s="142">
        <f t="shared" si="71"/>
        <v>4489</v>
      </c>
      <c r="BG41" s="142">
        <f t="shared" si="71"/>
        <v>158205</v>
      </c>
      <c r="BH41" s="142">
        <f t="shared" si="71"/>
        <v>149909</v>
      </c>
      <c r="BI41" s="142">
        <f t="shared" si="71"/>
        <v>8296</v>
      </c>
      <c r="BJ41" s="142">
        <f t="shared" si="71"/>
        <v>260983</v>
      </c>
      <c r="BK41" s="142">
        <f t="shared" si="71"/>
        <v>188338</v>
      </c>
      <c r="BL41" s="142">
        <f t="shared" si="71"/>
        <v>72645</v>
      </c>
      <c r="BM41" s="142">
        <f t="shared" si="71"/>
        <v>40534</v>
      </c>
      <c r="BN41" s="142">
        <f t="shared" si="71"/>
        <v>73575</v>
      </c>
      <c r="BO41" s="142">
        <f t="shared" ref="BO41:CU41" si="72">BO157</f>
        <v>78000</v>
      </c>
      <c r="BP41" s="142">
        <f t="shared" si="72"/>
        <v>21005</v>
      </c>
      <c r="BQ41" s="142">
        <f t="shared" si="72"/>
        <v>335427</v>
      </c>
      <c r="BR41" s="142">
        <f t="shared" si="72"/>
        <v>46108</v>
      </c>
      <c r="BS41" s="142">
        <f t="shared" si="72"/>
        <v>56765</v>
      </c>
      <c r="BT41" s="142">
        <f t="shared" si="72"/>
        <v>211272</v>
      </c>
      <c r="BU41" s="142">
        <f t="shared" si="72"/>
        <v>35915</v>
      </c>
      <c r="BV41" s="142">
        <f t="shared" si="72"/>
        <v>100440</v>
      </c>
      <c r="BW41" s="142">
        <f t="shared" si="72"/>
        <v>12</v>
      </c>
      <c r="BX41" s="142">
        <f t="shared" si="72"/>
        <v>154667</v>
      </c>
      <c r="BY41" s="142">
        <f t="shared" si="72"/>
        <v>40900</v>
      </c>
      <c r="BZ41" s="142">
        <f t="shared" si="72"/>
        <v>1488919</v>
      </c>
      <c r="CA41" s="142">
        <f t="shared" si="72"/>
        <v>1395736</v>
      </c>
      <c r="CB41" s="142">
        <f t="shared" si="72"/>
        <v>93183</v>
      </c>
      <c r="CC41" s="142">
        <f t="shared" si="72"/>
        <v>18576</v>
      </c>
      <c r="CD41" s="142">
        <f t="shared" si="72"/>
        <v>22345</v>
      </c>
      <c r="CE41" s="142">
        <f t="shared" si="72"/>
        <v>15308</v>
      </c>
      <c r="CF41" s="142">
        <f t="shared" si="72"/>
        <v>74621</v>
      </c>
      <c r="CG41" s="142">
        <f t="shared" si="72"/>
        <v>171</v>
      </c>
      <c r="CH41" s="142">
        <f t="shared" si="72"/>
        <v>42283</v>
      </c>
      <c r="CI41" s="142">
        <f t="shared" si="72"/>
        <v>5005205</v>
      </c>
      <c r="CJ41" s="142">
        <f t="shared" si="72"/>
        <v>477431</v>
      </c>
      <c r="CK41" s="142">
        <f t="shared" si="72"/>
        <v>461900</v>
      </c>
      <c r="CL41" s="142">
        <f t="shared" si="72"/>
        <v>15531</v>
      </c>
      <c r="CM41" s="142">
        <f t="shared" si="72"/>
        <v>23337</v>
      </c>
      <c r="CN41" s="142">
        <f t="shared" si="72"/>
        <v>258204</v>
      </c>
      <c r="CO41" s="142">
        <f t="shared" si="72"/>
        <v>104312</v>
      </c>
      <c r="CP41" s="142">
        <f t="shared" si="72"/>
        <v>14920</v>
      </c>
      <c r="CQ41" s="142">
        <f t="shared" si="72"/>
        <v>25</v>
      </c>
      <c r="CR41" s="142">
        <f t="shared" si="72"/>
        <v>0</v>
      </c>
      <c r="CS41" s="142">
        <f t="shared" si="72"/>
        <v>66916</v>
      </c>
      <c r="CT41" s="142">
        <f t="shared" si="72"/>
        <v>181998</v>
      </c>
      <c r="CU41" s="142">
        <f t="shared" si="72"/>
        <v>79084</v>
      </c>
    </row>
    <row r="42" spans="1:99" s="125" customFormat="1" x14ac:dyDescent="0.2">
      <c r="A42" s="200" t="s">
        <v>657</v>
      </c>
      <c r="C42" s="125">
        <f>C41</f>
        <v>2005</v>
      </c>
      <c r="D42" s="143">
        <f>MAX(D40:D41)</f>
        <v>8071</v>
      </c>
      <c r="E42" s="143">
        <f t="shared" ref="E42:BP42" si="73">MAX(E40:E41)</f>
        <v>313186</v>
      </c>
      <c r="F42" s="143">
        <f t="shared" si="73"/>
        <v>47583</v>
      </c>
      <c r="G42" s="143">
        <f t="shared" si="73"/>
        <v>46125</v>
      </c>
      <c r="H42" s="143">
        <f t="shared" si="73"/>
        <v>192711</v>
      </c>
      <c r="I42" s="143">
        <f t="shared" si="73"/>
        <v>364963</v>
      </c>
      <c r="J42" s="143">
        <f t="shared" si="73"/>
        <v>62540</v>
      </c>
      <c r="K42" s="143">
        <f t="shared" si="73"/>
        <v>312448</v>
      </c>
      <c r="L42" s="143">
        <f t="shared" si="73"/>
        <v>59200</v>
      </c>
      <c r="M42" s="143">
        <f t="shared" si="73"/>
        <v>28286</v>
      </c>
      <c r="N42" s="143">
        <f t="shared" si="73"/>
        <v>7691</v>
      </c>
      <c r="O42" s="143">
        <f t="shared" si="73"/>
        <v>182533</v>
      </c>
      <c r="P42" s="143">
        <f t="shared" si="73"/>
        <v>6127</v>
      </c>
      <c r="Q42" s="143">
        <f t="shared" si="73"/>
        <v>6624</v>
      </c>
      <c r="R42" s="143">
        <f t="shared" si="73"/>
        <v>1929</v>
      </c>
      <c r="S42" s="143">
        <f t="shared" si="73"/>
        <v>47354</v>
      </c>
      <c r="T42" s="143">
        <f t="shared" si="73"/>
        <v>640300</v>
      </c>
      <c r="U42" s="143">
        <f t="shared" si="73"/>
        <v>16900</v>
      </c>
      <c r="V42" s="143">
        <f t="shared" si="73"/>
        <v>1570200</v>
      </c>
      <c r="W42" s="143">
        <f t="shared" si="73"/>
        <v>80284</v>
      </c>
      <c r="X42" s="143">
        <f t="shared" si="73"/>
        <v>15021</v>
      </c>
      <c r="Y42" s="143">
        <f t="shared" si="73"/>
        <v>138842</v>
      </c>
      <c r="Z42" s="143">
        <f t="shared" si="73"/>
        <v>101863</v>
      </c>
      <c r="AA42" s="143">
        <f t="shared" si="73"/>
        <v>18575</v>
      </c>
      <c r="AB42" s="143">
        <f t="shared" si="73"/>
        <v>2144</v>
      </c>
      <c r="AC42" s="143">
        <f t="shared" si="73"/>
        <v>44521</v>
      </c>
      <c r="AD42" s="143">
        <f t="shared" si="73"/>
        <v>193604</v>
      </c>
      <c r="AE42" s="143">
        <f t="shared" si="73"/>
        <v>178048</v>
      </c>
      <c r="AF42" s="143">
        <f t="shared" si="73"/>
        <v>15556</v>
      </c>
      <c r="AG42" s="143">
        <f t="shared" si="73"/>
        <v>39019</v>
      </c>
      <c r="AH42" s="143">
        <f t="shared" si="73"/>
        <v>283187</v>
      </c>
      <c r="AI42" s="143">
        <f t="shared" si="73"/>
        <v>279418</v>
      </c>
      <c r="AJ42" s="143">
        <f t="shared" si="73"/>
        <v>3769</v>
      </c>
      <c r="AK42" s="143">
        <f t="shared" si="73"/>
        <v>88622</v>
      </c>
      <c r="AL42" s="143">
        <f t="shared" si="73"/>
        <v>0</v>
      </c>
      <c r="AM42" s="143">
        <f t="shared" si="73"/>
        <v>1231753.8899999999</v>
      </c>
      <c r="AN42" s="143">
        <f t="shared" si="73"/>
        <v>22617</v>
      </c>
      <c r="AO42" s="143">
        <f t="shared" si="73"/>
        <v>6976</v>
      </c>
      <c r="AP42" s="143">
        <f t="shared" si="73"/>
        <v>37386</v>
      </c>
      <c r="AQ42" s="143">
        <f t="shared" si="73"/>
        <v>731200</v>
      </c>
      <c r="AR42" s="143">
        <f t="shared" si="73"/>
        <v>4407238</v>
      </c>
      <c r="AS42" s="143">
        <f t="shared" si="73"/>
        <v>4402210</v>
      </c>
      <c r="AT42" s="143">
        <f t="shared" si="73"/>
        <v>5028</v>
      </c>
      <c r="AU42" s="143">
        <f t="shared" si="73"/>
        <v>1464855</v>
      </c>
      <c r="AV42" s="143">
        <f t="shared" si="73"/>
        <v>62729</v>
      </c>
      <c r="AW42" s="143">
        <f t="shared" si="73"/>
        <v>23000</v>
      </c>
      <c r="AX42" s="143">
        <f t="shared" si="73"/>
        <v>143124</v>
      </c>
      <c r="AY42" s="143">
        <f t="shared" si="73"/>
        <v>386568</v>
      </c>
      <c r="AZ42" s="143">
        <f t="shared" si="73"/>
        <v>48706</v>
      </c>
      <c r="BA42" s="143">
        <f t="shared" si="73"/>
        <v>44197</v>
      </c>
      <c r="BB42" s="143">
        <f t="shared" si="73"/>
        <v>708063</v>
      </c>
      <c r="BC42" s="143">
        <f t="shared" si="73"/>
        <v>35608</v>
      </c>
      <c r="BD42" s="143">
        <f t="shared" si="73"/>
        <v>39722</v>
      </c>
      <c r="BE42" s="143">
        <f t="shared" si="73"/>
        <v>120578</v>
      </c>
      <c r="BF42" s="143">
        <f t="shared" si="73"/>
        <v>4489</v>
      </c>
      <c r="BG42" s="143">
        <f t="shared" si="73"/>
        <v>158205</v>
      </c>
      <c r="BH42" s="143">
        <f t="shared" si="73"/>
        <v>149909</v>
      </c>
      <c r="BI42" s="143">
        <f t="shared" si="73"/>
        <v>9729</v>
      </c>
      <c r="BJ42" s="143">
        <f t="shared" si="73"/>
        <v>260983</v>
      </c>
      <c r="BK42" s="143">
        <f t="shared" si="73"/>
        <v>188338</v>
      </c>
      <c r="BL42" s="143">
        <f t="shared" si="73"/>
        <v>72645</v>
      </c>
      <c r="BM42" s="143">
        <f t="shared" si="73"/>
        <v>40534</v>
      </c>
      <c r="BN42" s="143">
        <f t="shared" si="73"/>
        <v>73575</v>
      </c>
      <c r="BO42" s="143">
        <f t="shared" si="73"/>
        <v>119000</v>
      </c>
      <c r="BP42" s="143">
        <f t="shared" si="73"/>
        <v>23943</v>
      </c>
      <c r="BQ42" s="143">
        <f t="shared" ref="BQ42:CC42" si="74">MAX(BQ40:BQ41)</f>
        <v>335427</v>
      </c>
      <c r="BR42" s="143">
        <f t="shared" si="74"/>
        <v>46108</v>
      </c>
      <c r="BS42" s="143">
        <f t="shared" si="74"/>
        <v>60656</v>
      </c>
      <c r="BT42" s="143">
        <f t="shared" si="74"/>
        <v>217814</v>
      </c>
      <c r="BU42" s="143">
        <f t="shared" si="74"/>
        <v>41386</v>
      </c>
      <c r="BV42" s="143">
        <f t="shared" si="74"/>
        <v>156336</v>
      </c>
      <c r="BW42" s="143">
        <f t="shared" si="74"/>
        <v>20</v>
      </c>
      <c r="BX42" s="143">
        <f t="shared" si="74"/>
        <v>154667</v>
      </c>
      <c r="BY42" s="143">
        <f t="shared" si="74"/>
        <v>40900</v>
      </c>
      <c r="BZ42" s="143">
        <f t="shared" si="74"/>
        <v>1488919</v>
      </c>
      <c r="CA42" s="143">
        <f t="shared" si="74"/>
        <v>1395736</v>
      </c>
      <c r="CB42" s="143">
        <f t="shared" si="74"/>
        <v>93183</v>
      </c>
      <c r="CC42" s="143">
        <f t="shared" si="74"/>
        <v>19031</v>
      </c>
    </row>
    <row r="43" spans="1:99" s="125" customFormat="1" x14ac:dyDescent="0.2">
      <c r="A43" s="137" t="s">
        <v>71</v>
      </c>
      <c r="B43" s="125" t="s">
        <v>380</v>
      </c>
      <c r="C43" s="125">
        <v>2005</v>
      </c>
      <c r="D43" s="142">
        <f>D158</f>
        <v>6714</v>
      </c>
      <c r="E43" s="142">
        <f t="shared" ref="E43:BN43" si="75">E158</f>
        <v>264962</v>
      </c>
      <c r="F43" s="142">
        <f t="shared" si="75"/>
        <v>45502</v>
      </c>
      <c r="G43" s="142">
        <f t="shared" si="75"/>
        <v>42000</v>
      </c>
      <c r="H43" s="142">
        <f t="shared" si="75"/>
        <v>158942</v>
      </c>
      <c r="I43" s="142">
        <f t="shared" si="75"/>
        <v>288285</v>
      </c>
      <c r="J43" s="142">
        <f t="shared" si="75"/>
        <v>55005</v>
      </c>
      <c r="K43" s="142">
        <f t="shared" si="75"/>
        <v>260847</v>
      </c>
      <c r="L43" s="142">
        <f t="shared" si="75"/>
        <v>47700</v>
      </c>
      <c r="M43" s="142">
        <f t="shared" si="75"/>
        <v>25159</v>
      </c>
      <c r="N43" s="142">
        <f t="shared" si="75"/>
        <v>4902</v>
      </c>
      <c r="O43" s="142">
        <f t="shared" si="75"/>
        <v>148119</v>
      </c>
      <c r="P43" s="142">
        <f t="shared" si="75"/>
        <v>5912</v>
      </c>
      <c r="Q43" s="142">
        <f t="shared" si="75"/>
        <v>5372</v>
      </c>
      <c r="R43" s="142">
        <f t="shared" si="75"/>
        <v>1543</v>
      </c>
      <c r="S43" s="142">
        <f t="shared" si="75"/>
        <v>38111</v>
      </c>
      <c r="T43" s="142">
        <f t="shared" si="75"/>
        <v>508050</v>
      </c>
      <c r="U43" s="142">
        <f t="shared" si="75"/>
        <v>14500</v>
      </c>
      <c r="V43" s="142">
        <f t="shared" si="75"/>
        <v>1266767</v>
      </c>
      <c r="W43" s="142">
        <f t="shared" si="75"/>
        <v>67618</v>
      </c>
      <c r="X43" s="142">
        <f t="shared" si="75"/>
        <v>10858</v>
      </c>
      <c r="Y43" s="142">
        <f t="shared" si="75"/>
        <v>97900</v>
      </c>
      <c r="Z43" s="142">
        <f t="shared" si="75"/>
        <v>92783</v>
      </c>
      <c r="AA43" s="142">
        <f t="shared" si="75"/>
        <v>13985</v>
      </c>
      <c r="AB43" s="142">
        <f t="shared" si="75"/>
        <v>1665</v>
      </c>
      <c r="AC43" s="142">
        <f t="shared" si="75"/>
        <v>31797</v>
      </c>
      <c r="AD43" s="142">
        <f t="shared" si="75"/>
        <v>158537</v>
      </c>
      <c r="AE43" s="142">
        <f t="shared" si="75"/>
        <v>147633</v>
      </c>
      <c r="AF43" s="142">
        <f t="shared" si="75"/>
        <v>10904</v>
      </c>
      <c r="AG43" s="142">
        <f t="shared" si="75"/>
        <v>30181</v>
      </c>
      <c r="AH43" s="142">
        <f t="shared" si="75"/>
        <v>248284</v>
      </c>
      <c r="AI43" s="142">
        <f t="shared" si="75"/>
        <v>245173</v>
      </c>
      <c r="AJ43" s="142">
        <f t="shared" si="75"/>
        <v>3111</v>
      </c>
      <c r="AK43" s="142">
        <f t="shared" si="75"/>
        <v>72768</v>
      </c>
      <c r="AL43" s="142">
        <f t="shared" si="75"/>
        <v>0</v>
      </c>
      <c r="AM43" s="142">
        <f t="shared" si="75"/>
        <v>1013115.39</v>
      </c>
      <c r="AN43" s="142">
        <f t="shared" si="75"/>
        <v>18827</v>
      </c>
      <c r="AO43" s="142">
        <f t="shared" si="75"/>
        <v>3720</v>
      </c>
      <c r="AP43" s="142">
        <f t="shared" si="75"/>
        <v>31348</v>
      </c>
      <c r="AQ43" s="142">
        <f t="shared" si="75"/>
        <v>596300</v>
      </c>
      <c r="AR43" s="142">
        <f t="shared" si="75"/>
        <v>3438235</v>
      </c>
      <c r="AS43" s="142">
        <f t="shared" si="75"/>
        <v>3435096</v>
      </c>
      <c r="AT43" s="142">
        <f t="shared" si="75"/>
        <v>3139</v>
      </c>
      <c r="AU43" s="142">
        <f t="shared" si="75"/>
        <v>1244768</v>
      </c>
      <c r="AV43" s="142">
        <f t="shared" si="75"/>
        <v>45178</v>
      </c>
      <c r="AW43" s="142">
        <f t="shared" si="75"/>
        <v>17500</v>
      </c>
      <c r="AX43" s="142">
        <f t="shared" si="75"/>
        <v>23854</v>
      </c>
      <c r="AY43" s="142">
        <f t="shared" si="75"/>
        <v>325378</v>
      </c>
      <c r="AZ43" s="142">
        <f t="shared" si="75"/>
        <v>44563</v>
      </c>
      <c r="BA43" s="142">
        <f t="shared" si="75"/>
        <v>35538</v>
      </c>
      <c r="BB43" s="142">
        <f t="shared" si="75"/>
        <v>562370</v>
      </c>
      <c r="BC43" s="142">
        <f t="shared" si="75"/>
        <v>28602</v>
      </c>
      <c r="BD43" s="142">
        <f t="shared" si="75"/>
        <v>36748</v>
      </c>
      <c r="BE43" s="142">
        <f t="shared" si="75"/>
        <v>102713</v>
      </c>
      <c r="BF43" s="142">
        <f t="shared" si="75"/>
        <v>704</v>
      </c>
      <c r="BG43" s="142">
        <f t="shared" si="75"/>
        <v>128153</v>
      </c>
      <c r="BH43" s="142">
        <f t="shared" si="75"/>
        <v>120414</v>
      </c>
      <c r="BI43" s="142">
        <f t="shared" si="75"/>
        <v>7739</v>
      </c>
      <c r="BJ43" s="142">
        <f t="shared" si="75"/>
        <v>213709</v>
      </c>
      <c r="BK43" s="142">
        <f t="shared" si="75"/>
        <v>142928</v>
      </c>
      <c r="BL43" s="142">
        <f t="shared" si="75"/>
        <v>70781</v>
      </c>
      <c r="BM43" s="142">
        <f t="shared" si="75"/>
        <v>30752</v>
      </c>
      <c r="BN43" s="142">
        <f t="shared" si="75"/>
        <v>62395</v>
      </c>
      <c r="BO43" s="142">
        <f t="shared" ref="BO43:CU43" si="76">BO158</f>
        <v>92957</v>
      </c>
      <c r="BP43" s="142">
        <f t="shared" si="76"/>
        <v>22474</v>
      </c>
      <c r="BQ43" s="142">
        <f t="shared" si="76"/>
        <v>266679</v>
      </c>
      <c r="BR43" s="142">
        <f t="shared" si="76"/>
        <v>40515</v>
      </c>
      <c r="BS43" s="142">
        <f t="shared" si="76"/>
        <v>53230</v>
      </c>
      <c r="BT43" s="142">
        <f t="shared" si="76"/>
        <v>189320</v>
      </c>
      <c r="BU43" s="142">
        <f t="shared" si="76"/>
        <v>34808</v>
      </c>
      <c r="BV43" s="142">
        <f t="shared" si="76"/>
        <v>115436</v>
      </c>
      <c r="BW43" s="142">
        <f t="shared" si="76"/>
        <v>16</v>
      </c>
      <c r="BX43" s="142">
        <f t="shared" si="76"/>
        <v>137204</v>
      </c>
      <c r="BY43" s="142">
        <f t="shared" si="76"/>
        <v>34300</v>
      </c>
      <c r="BZ43" s="142">
        <f t="shared" si="76"/>
        <v>1157510</v>
      </c>
      <c r="CA43" s="142">
        <f t="shared" si="76"/>
        <v>1081724</v>
      </c>
      <c r="CB43" s="142">
        <f t="shared" si="76"/>
        <v>75786</v>
      </c>
      <c r="CC43" s="142">
        <f t="shared" si="76"/>
        <v>16996</v>
      </c>
      <c r="CD43" s="142">
        <f t="shared" si="76"/>
        <v>21620</v>
      </c>
      <c r="CE43" s="142">
        <f t="shared" si="76"/>
        <v>16378</v>
      </c>
      <c r="CF43" s="142">
        <f t="shared" si="76"/>
        <v>60810</v>
      </c>
      <c r="CG43" s="142">
        <f t="shared" si="76"/>
        <v>169</v>
      </c>
      <c r="CH43" s="142">
        <f t="shared" si="76"/>
        <v>36579</v>
      </c>
      <c r="CI43" s="142">
        <f t="shared" si="76"/>
        <v>4174409</v>
      </c>
      <c r="CJ43" s="142">
        <f t="shared" si="76"/>
        <v>415215</v>
      </c>
      <c r="CK43" s="142">
        <f t="shared" si="76"/>
        <v>399184</v>
      </c>
      <c r="CL43" s="142">
        <f t="shared" si="76"/>
        <v>16031</v>
      </c>
      <c r="CM43" s="142">
        <f t="shared" si="76"/>
        <v>19455</v>
      </c>
      <c r="CN43" s="142">
        <f t="shared" si="76"/>
        <v>219477</v>
      </c>
      <c r="CO43" s="142">
        <f t="shared" si="76"/>
        <v>86463</v>
      </c>
      <c r="CP43" s="142">
        <f t="shared" si="76"/>
        <v>15759</v>
      </c>
      <c r="CQ43" s="142">
        <f t="shared" si="76"/>
        <v>24</v>
      </c>
      <c r="CR43" s="142">
        <f t="shared" si="76"/>
        <v>0</v>
      </c>
      <c r="CS43" s="142">
        <f t="shared" si="76"/>
        <v>73626</v>
      </c>
      <c r="CT43" s="142">
        <f t="shared" si="76"/>
        <v>145535</v>
      </c>
      <c r="CU43" s="142">
        <f t="shared" si="76"/>
        <v>67711</v>
      </c>
    </row>
    <row r="44" spans="1:99" s="125" customFormat="1" x14ac:dyDescent="0.2">
      <c r="A44" s="137" t="s">
        <v>72</v>
      </c>
      <c r="B44" s="125" t="s">
        <v>379</v>
      </c>
      <c r="C44" s="125">
        <v>2005</v>
      </c>
      <c r="D44" s="142">
        <f>D160</f>
        <v>92</v>
      </c>
      <c r="E44" s="142">
        <f t="shared" ref="E44:BN44" si="77">E160</f>
        <v>1485</v>
      </c>
      <c r="F44" s="142">
        <f t="shared" si="77"/>
        <v>785</v>
      </c>
      <c r="G44" s="142">
        <f t="shared" si="77"/>
        <v>432</v>
      </c>
      <c r="H44" s="142">
        <f t="shared" si="77"/>
        <v>478</v>
      </c>
      <c r="I44" s="142">
        <f t="shared" si="77"/>
        <v>1384</v>
      </c>
      <c r="J44" s="142">
        <f t="shared" si="77"/>
        <v>340</v>
      </c>
      <c r="K44" s="142">
        <f t="shared" si="77"/>
        <v>1089</v>
      </c>
      <c r="L44" s="142">
        <f t="shared" si="77"/>
        <v>501</v>
      </c>
      <c r="M44" s="142">
        <f t="shared" si="77"/>
        <v>140</v>
      </c>
      <c r="N44" s="142">
        <f t="shared" si="77"/>
        <v>27</v>
      </c>
      <c r="O44" s="142">
        <f t="shared" si="77"/>
        <v>783</v>
      </c>
      <c r="P44" s="142">
        <f t="shared" si="77"/>
        <v>21</v>
      </c>
      <c r="Q44" s="142">
        <f t="shared" si="77"/>
        <v>28</v>
      </c>
      <c r="R44" s="142">
        <f t="shared" si="77"/>
        <v>7</v>
      </c>
      <c r="S44" s="142">
        <f t="shared" si="77"/>
        <v>142</v>
      </c>
      <c r="T44" s="142">
        <f t="shared" si="77"/>
        <v>1184</v>
      </c>
      <c r="U44" s="142">
        <f t="shared" si="77"/>
        <v>168</v>
      </c>
      <c r="V44" s="142">
        <f t="shared" si="77"/>
        <v>5027</v>
      </c>
      <c r="W44" s="142">
        <f t="shared" si="77"/>
        <v>258</v>
      </c>
      <c r="X44" s="142">
        <f t="shared" si="77"/>
        <v>136</v>
      </c>
      <c r="Y44" s="142">
        <f t="shared" si="77"/>
        <v>458</v>
      </c>
      <c r="Z44" s="142">
        <f t="shared" si="77"/>
        <v>275</v>
      </c>
      <c r="AA44" s="142">
        <f t="shared" si="77"/>
        <v>84</v>
      </c>
      <c r="AB44" s="142">
        <f t="shared" si="77"/>
        <v>8</v>
      </c>
      <c r="AC44" s="142">
        <f t="shared" si="77"/>
        <v>1832</v>
      </c>
      <c r="AD44" s="142">
        <f t="shared" si="77"/>
        <v>870</v>
      </c>
      <c r="AE44" s="142">
        <f t="shared" si="77"/>
        <v>833</v>
      </c>
      <c r="AF44" s="142">
        <f t="shared" si="77"/>
        <v>37</v>
      </c>
      <c r="AG44" s="142">
        <f t="shared" si="77"/>
        <v>238</v>
      </c>
      <c r="AH44" s="142">
        <f t="shared" si="77"/>
        <v>976</v>
      </c>
      <c r="AI44" s="142">
        <f t="shared" si="77"/>
        <v>938</v>
      </c>
      <c r="AJ44" s="142">
        <f t="shared" si="77"/>
        <v>38</v>
      </c>
      <c r="AK44" s="142">
        <f t="shared" si="77"/>
        <v>1665</v>
      </c>
      <c r="AL44" s="142">
        <f t="shared" si="77"/>
        <v>1320</v>
      </c>
      <c r="AM44" s="142">
        <f t="shared" si="77"/>
        <v>3273</v>
      </c>
      <c r="AN44" s="142">
        <f t="shared" si="77"/>
        <v>68</v>
      </c>
      <c r="AO44" s="142">
        <f t="shared" si="77"/>
        <v>20</v>
      </c>
      <c r="AP44" s="142">
        <f t="shared" si="77"/>
        <v>65</v>
      </c>
      <c r="AQ44" s="142">
        <f t="shared" si="77"/>
        <v>2486</v>
      </c>
      <c r="AR44" s="142">
        <f t="shared" si="77"/>
        <v>119650</v>
      </c>
      <c r="AS44" s="142">
        <f t="shared" si="77"/>
        <v>119630</v>
      </c>
      <c r="AT44" s="142">
        <f t="shared" si="77"/>
        <v>20</v>
      </c>
      <c r="AU44" s="142">
        <f t="shared" si="77"/>
        <v>5242</v>
      </c>
      <c r="AV44" s="142">
        <f t="shared" si="77"/>
        <v>597</v>
      </c>
      <c r="AW44" s="142">
        <f t="shared" si="77"/>
        <v>98</v>
      </c>
      <c r="AX44" s="142">
        <f t="shared" si="77"/>
        <v>348</v>
      </c>
      <c r="AY44" s="142">
        <f t="shared" si="77"/>
        <v>1706</v>
      </c>
      <c r="AZ44" s="142">
        <f t="shared" si="77"/>
        <v>100</v>
      </c>
      <c r="BA44" s="142">
        <f t="shared" si="77"/>
        <v>659</v>
      </c>
      <c r="BB44" s="142">
        <f t="shared" si="77"/>
        <v>2536</v>
      </c>
      <c r="BC44" s="142">
        <f t="shared" si="77"/>
        <v>107</v>
      </c>
      <c r="BD44" s="142">
        <f t="shared" si="77"/>
        <v>115</v>
      </c>
      <c r="BE44" s="142">
        <f t="shared" si="77"/>
        <v>788</v>
      </c>
      <c r="BF44" s="142">
        <f t="shared" si="77"/>
        <v>4</v>
      </c>
      <c r="BG44" s="142">
        <f t="shared" si="77"/>
        <v>1002</v>
      </c>
      <c r="BH44" s="142">
        <f t="shared" si="77"/>
        <v>645</v>
      </c>
      <c r="BI44" s="142">
        <f t="shared" si="77"/>
        <v>357</v>
      </c>
      <c r="BJ44" s="142">
        <f t="shared" si="77"/>
        <v>2114</v>
      </c>
      <c r="BK44" s="142">
        <f t="shared" si="77"/>
        <v>814</v>
      </c>
      <c r="BL44" s="142">
        <f t="shared" si="77"/>
        <v>1300</v>
      </c>
      <c r="BM44" s="142">
        <f t="shared" si="77"/>
        <v>335</v>
      </c>
      <c r="BN44" s="142">
        <f t="shared" si="77"/>
        <v>771</v>
      </c>
      <c r="BO44" s="142">
        <f t="shared" ref="BO44:CU44" si="78">BO160</f>
        <v>558</v>
      </c>
      <c r="BP44" s="142">
        <f t="shared" si="78"/>
        <v>370</v>
      </c>
      <c r="BQ44" s="142">
        <f t="shared" si="78"/>
        <v>1347</v>
      </c>
      <c r="BR44" s="142">
        <f t="shared" si="78"/>
        <v>153</v>
      </c>
      <c r="BS44" s="142">
        <f t="shared" si="78"/>
        <v>299</v>
      </c>
      <c r="BT44" s="142">
        <f t="shared" si="78"/>
        <v>2002</v>
      </c>
      <c r="BU44" s="142">
        <f t="shared" si="78"/>
        <v>146</v>
      </c>
      <c r="BV44" s="142">
        <f t="shared" si="78"/>
        <v>715</v>
      </c>
      <c r="BW44" s="142">
        <f t="shared" si="78"/>
        <v>128</v>
      </c>
      <c r="BX44" s="142">
        <f t="shared" si="78"/>
        <v>536</v>
      </c>
      <c r="BY44" s="142">
        <f t="shared" si="78"/>
        <v>307</v>
      </c>
      <c r="BZ44" s="142">
        <f t="shared" si="78"/>
        <v>5857</v>
      </c>
      <c r="CA44" s="142">
        <f t="shared" si="78"/>
        <v>5478</v>
      </c>
      <c r="CB44" s="142">
        <f t="shared" si="78"/>
        <v>379</v>
      </c>
      <c r="CC44" s="142">
        <f t="shared" si="78"/>
        <v>70</v>
      </c>
      <c r="CD44" s="142">
        <f t="shared" si="78"/>
        <v>86</v>
      </c>
      <c r="CE44" s="142">
        <f t="shared" si="78"/>
        <v>212</v>
      </c>
      <c r="CF44" s="142">
        <f t="shared" si="78"/>
        <v>239</v>
      </c>
      <c r="CG44" s="142">
        <f t="shared" si="78"/>
        <v>1340</v>
      </c>
      <c r="CH44" s="142">
        <f t="shared" si="78"/>
        <v>147</v>
      </c>
      <c r="CI44" s="142">
        <f t="shared" si="78"/>
        <v>20422</v>
      </c>
      <c r="CJ44" s="142">
        <f t="shared" si="78"/>
        <v>1927</v>
      </c>
      <c r="CK44" s="142">
        <f t="shared" si="78"/>
        <v>1659</v>
      </c>
      <c r="CL44" s="142">
        <f t="shared" si="78"/>
        <v>268</v>
      </c>
      <c r="CM44" s="142">
        <f t="shared" si="78"/>
        <v>217</v>
      </c>
      <c r="CN44" s="142">
        <f t="shared" si="78"/>
        <v>1334</v>
      </c>
      <c r="CO44" s="142">
        <f t="shared" si="78"/>
        <v>430</v>
      </c>
      <c r="CP44" s="142">
        <f t="shared" si="78"/>
        <v>165</v>
      </c>
      <c r="CQ44" s="142">
        <f t="shared" si="78"/>
        <v>65</v>
      </c>
      <c r="CR44" s="142">
        <f t="shared" si="78"/>
        <v>34</v>
      </c>
      <c r="CS44" s="142">
        <f t="shared" si="78"/>
        <v>432</v>
      </c>
      <c r="CT44" s="142">
        <f t="shared" si="78"/>
        <v>980</v>
      </c>
      <c r="CU44" s="142">
        <f t="shared" si="78"/>
        <v>254</v>
      </c>
    </row>
    <row r="45" spans="1:99" s="125" customFormat="1" x14ac:dyDescent="0.2">
      <c r="A45" s="137" t="s">
        <v>73</v>
      </c>
      <c r="B45" s="125" t="s">
        <v>378</v>
      </c>
      <c r="C45" s="125">
        <v>2005</v>
      </c>
      <c r="D45" s="142">
        <f>D161</f>
        <v>92</v>
      </c>
      <c r="E45" s="142">
        <f t="shared" ref="E45:BN45" si="79">E161</f>
        <v>677</v>
      </c>
      <c r="F45" s="142">
        <f t="shared" si="79"/>
        <v>605</v>
      </c>
      <c r="G45" s="142">
        <f t="shared" si="79"/>
        <v>405</v>
      </c>
      <c r="H45" s="142">
        <f t="shared" si="79"/>
        <v>275</v>
      </c>
      <c r="I45" s="142">
        <f t="shared" si="79"/>
        <v>814</v>
      </c>
      <c r="J45" s="142">
        <f t="shared" si="79"/>
        <v>230</v>
      </c>
      <c r="K45" s="142">
        <f t="shared" si="79"/>
        <v>727</v>
      </c>
      <c r="L45" s="142">
        <f t="shared" si="79"/>
        <v>480</v>
      </c>
      <c r="M45" s="142">
        <f t="shared" si="79"/>
        <v>77</v>
      </c>
      <c r="N45" s="142">
        <f t="shared" si="79"/>
        <v>26</v>
      </c>
      <c r="O45" s="142">
        <f t="shared" si="79"/>
        <v>559</v>
      </c>
      <c r="P45" s="142">
        <f t="shared" si="79"/>
        <v>17</v>
      </c>
      <c r="Q45" s="142">
        <f t="shared" si="79"/>
        <v>15</v>
      </c>
      <c r="R45" s="142">
        <f t="shared" si="79"/>
        <v>6</v>
      </c>
      <c r="S45" s="142">
        <f t="shared" si="79"/>
        <v>89</v>
      </c>
      <c r="T45" s="142">
        <f t="shared" si="79"/>
        <v>813</v>
      </c>
      <c r="U45" s="142">
        <f t="shared" si="79"/>
        <v>163</v>
      </c>
      <c r="V45" s="142">
        <f t="shared" si="79"/>
        <v>1715</v>
      </c>
      <c r="W45" s="142">
        <f t="shared" si="79"/>
        <v>203</v>
      </c>
      <c r="X45" s="142">
        <f t="shared" si="79"/>
        <v>126</v>
      </c>
      <c r="Y45" s="142">
        <f t="shared" si="79"/>
        <v>232</v>
      </c>
      <c r="Z45" s="142">
        <f t="shared" si="79"/>
        <v>185</v>
      </c>
      <c r="AA45" s="142">
        <f t="shared" si="79"/>
        <v>76</v>
      </c>
      <c r="AB45" s="142">
        <f t="shared" si="79"/>
        <v>6</v>
      </c>
      <c r="AC45" s="142">
        <f t="shared" si="79"/>
        <v>1831</v>
      </c>
      <c r="AD45" s="142">
        <f t="shared" si="79"/>
        <v>695</v>
      </c>
      <c r="AE45" s="142">
        <f t="shared" si="79"/>
        <v>660</v>
      </c>
      <c r="AF45" s="142">
        <f t="shared" si="79"/>
        <v>35</v>
      </c>
      <c r="AG45" s="142">
        <f t="shared" si="79"/>
        <v>180</v>
      </c>
      <c r="AH45" s="142">
        <f t="shared" si="79"/>
        <v>421</v>
      </c>
      <c r="AI45" s="142">
        <f t="shared" si="79"/>
        <v>411</v>
      </c>
      <c r="AJ45" s="142">
        <f t="shared" si="79"/>
        <v>10</v>
      </c>
      <c r="AK45" s="142">
        <f t="shared" si="79"/>
        <v>1585</v>
      </c>
      <c r="AL45" s="142">
        <f t="shared" si="79"/>
        <v>875</v>
      </c>
      <c r="AM45" s="142">
        <f t="shared" si="79"/>
        <v>1603</v>
      </c>
      <c r="AN45" s="142">
        <f t="shared" si="79"/>
        <v>57</v>
      </c>
      <c r="AO45" s="142">
        <f t="shared" si="79"/>
        <v>17</v>
      </c>
      <c r="AP45" s="142">
        <f t="shared" si="79"/>
        <v>56</v>
      </c>
      <c r="AQ45" s="142">
        <f t="shared" si="79"/>
        <v>763</v>
      </c>
      <c r="AR45" s="142">
        <f t="shared" si="79"/>
        <v>115430</v>
      </c>
      <c r="AS45" s="142">
        <f t="shared" si="79"/>
        <v>115410</v>
      </c>
      <c r="AT45" s="142">
        <f t="shared" si="79"/>
        <v>20</v>
      </c>
      <c r="AU45" s="142">
        <f t="shared" si="79"/>
        <v>3318</v>
      </c>
      <c r="AV45" s="142">
        <f t="shared" si="79"/>
        <v>493</v>
      </c>
      <c r="AW45" s="142">
        <f t="shared" si="79"/>
        <v>88</v>
      </c>
      <c r="AX45" s="142">
        <f t="shared" si="79"/>
        <v>242</v>
      </c>
      <c r="AY45" s="142">
        <f t="shared" si="79"/>
        <v>1021</v>
      </c>
      <c r="AZ45" s="142">
        <f t="shared" si="79"/>
        <v>93</v>
      </c>
      <c r="BA45" s="142">
        <f t="shared" si="79"/>
        <v>580</v>
      </c>
      <c r="BB45" s="142">
        <f t="shared" si="79"/>
        <v>1256</v>
      </c>
      <c r="BC45" s="142">
        <f t="shared" si="79"/>
        <v>83</v>
      </c>
      <c r="BD45" s="142">
        <f t="shared" si="79"/>
        <v>79</v>
      </c>
      <c r="BE45" s="142">
        <f t="shared" si="79"/>
        <v>547</v>
      </c>
      <c r="BF45" s="142">
        <f t="shared" si="79"/>
        <v>3</v>
      </c>
      <c r="BG45" s="142">
        <f t="shared" si="79"/>
        <v>579</v>
      </c>
      <c r="BH45" s="142">
        <f t="shared" si="79"/>
        <v>237</v>
      </c>
      <c r="BI45" s="142">
        <f t="shared" si="79"/>
        <v>342</v>
      </c>
      <c r="BJ45" s="142">
        <f t="shared" si="79"/>
        <v>1572</v>
      </c>
      <c r="BK45" s="142">
        <f t="shared" si="79"/>
        <v>472</v>
      </c>
      <c r="BL45" s="142">
        <f t="shared" si="79"/>
        <v>1100</v>
      </c>
      <c r="BM45" s="142">
        <f t="shared" si="79"/>
        <v>253</v>
      </c>
      <c r="BN45" s="142">
        <f t="shared" si="79"/>
        <v>693</v>
      </c>
      <c r="BO45" s="142">
        <f t="shared" ref="BO45:CU45" si="80">BO161</f>
        <v>468</v>
      </c>
      <c r="BP45" s="142">
        <f t="shared" si="80"/>
        <v>365</v>
      </c>
      <c r="BQ45" s="142">
        <f t="shared" si="80"/>
        <v>535</v>
      </c>
      <c r="BR45" s="142">
        <f t="shared" si="80"/>
        <v>89</v>
      </c>
      <c r="BS45" s="142">
        <f t="shared" si="80"/>
        <v>245</v>
      </c>
      <c r="BT45" s="142">
        <f t="shared" si="80"/>
        <v>1003</v>
      </c>
      <c r="BU45" s="142">
        <f t="shared" si="80"/>
        <v>127</v>
      </c>
      <c r="BV45" s="142">
        <f t="shared" si="80"/>
        <v>604</v>
      </c>
      <c r="BW45" s="142">
        <f t="shared" si="80"/>
        <v>117</v>
      </c>
      <c r="BX45" s="142">
        <f t="shared" si="80"/>
        <v>380</v>
      </c>
      <c r="BY45" s="142">
        <f t="shared" si="80"/>
        <v>298</v>
      </c>
      <c r="BZ45" s="142">
        <f t="shared" si="80"/>
        <v>1929</v>
      </c>
      <c r="CA45" s="142">
        <f t="shared" si="80"/>
        <v>1789</v>
      </c>
      <c r="CB45" s="142">
        <f t="shared" si="80"/>
        <v>140</v>
      </c>
      <c r="CC45" s="142">
        <f t="shared" si="80"/>
        <v>68</v>
      </c>
      <c r="CD45" s="142">
        <f t="shared" si="80"/>
        <v>76</v>
      </c>
      <c r="CE45" s="142">
        <f t="shared" si="80"/>
        <v>205</v>
      </c>
      <c r="CF45" s="142">
        <f t="shared" si="80"/>
        <v>172</v>
      </c>
      <c r="CG45" s="142">
        <f t="shared" si="80"/>
        <v>886</v>
      </c>
      <c r="CH45" s="142">
        <f t="shared" si="80"/>
        <v>100</v>
      </c>
      <c r="CI45" s="142">
        <f t="shared" si="80"/>
        <v>9134</v>
      </c>
      <c r="CJ45" s="142">
        <f t="shared" si="80"/>
        <v>1336</v>
      </c>
      <c r="CK45" s="142">
        <f t="shared" si="80"/>
        <v>1118</v>
      </c>
      <c r="CL45" s="142">
        <f t="shared" si="80"/>
        <v>218</v>
      </c>
      <c r="CM45" s="142">
        <f t="shared" si="80"/>
        <v>121</v>
      </c>
      <c r="CN45" s="142">
        <f t="shared" si="80"/>
        <v>936</v>
      </c>
      <c r="CO45" s="142">
        <f t="shared" si="80"/>
        <v>326</v>
      </c>
      <c r="CP45" s="142">
        <f t="shared" si="80"/>
        <v>153</v>
      </c>
      <c r="CQ45" s="142">
        <f t="shared" si="80"/>
        <v>53</v>
      </c>
      <c r="CR45" s="142">
        <f t="shared" si="80"/>
        <v>27</v>
      </c>
      <c r="CS45" s="142">
        <f t="shared" si="80"/>
        <v>314</v>
      </c>
      <c r="CT45" s="142">
        <f t="shared" si="80"/>
        <v>475</v>
      </c>
      <c r="CU45" s="142">
        <f t="shared" si="80"/>
        <v>149</v>
      </c>
    </row>
    <row r="46" spans="1:99" s="125" customFormat="1" x14ac:dyDescent="0.2">
      <c r="A46" s="137" t="s">
        <v>74</v>
      </c>
      <c r="B46" s="125" t="s">
        <v>377</v>
      </c>
      <c r="C46" s="125">
        <v>2005</v>
      </c>
      <c r="D46" s="142">
        <f>D162</f>
        <v>0</v>
      </c>
      <c r="E46" s="142">
        <f t="shared" ref="E46:BN46" si="81">E162</f>
        <v>808</v>
      </c>
      <c r="F46" s="142">
        <f t="shared" si="81"/>
        <v>180</v>
      </c>
      <c r="G46" s="142">
        <f t="shared" si="81"/>
        <v>27</v>
      </c>
      <c r="H46" s="142">
        <f t="shared" si="81"/>
        <v>203</v>
      </c>
      <c r="I46" s="142">
        <f t="shared" si="81"/>
        <v>570</v>
      </c>
      <c r="J46" s="142">
        <f t="shared" si="81"/>
        <v>110</v>
      </c>
      <c r="K46" s="142">
        <f t="shared" si="81"/>
        <v>362</v>
      </c>
      <c r="L46" s="142">
        <f t="shared" si="81"/>
        <v>20</v>
      </c>
      <c r="M46" s="142">
        <f t="shared" si="81"/>
        <v>63</v>
      </c>
      <c r="N46" s="142">
        <f t="shared" si="81"/>
        <v>1</v>
      </c>
      <c r="O46" s="142">
        <f t="shared" si="81"/>
        <v>224</v>
      </c>
      <c r="P46" s="142">
        <f t="shared" si="81"/>
        <v>4</v>
      </c>
      <c r="Q46" s="142">
        <f t="shared" si="81"/>
        <v>12</v>
      </c>
      <c r="R46" s="142">
        <f t="shared" si="81"/>
        <v>1</v>
      </c>
      <c r="S46" s="142">
        <f t="shared" si="81"/>
        <v>52</v>
      </c>
      <c r="T46" s="142">
        <f t="shared" si="81"/>
        <v>371</v>
      </c>
      <c r="U46" s="142">
        <f t="shared" si="81"/>
        <v>5</v>
      </c>
      <c r="V46" s="142">
        <f t="shared" si="81"/>
        <v>3312</v>
      </c>
      <c r="W46" s="142">
        <f t="shared" si="81"/>
        <v>55</v>
      </c>
      <c r="X46" s="142">
        <f t="shared" si="81"/>
        <v>11</v>
      </c>
      <c r="Y46" s="142">
        <f t="shared" si="81"/>
        <v>225</v>
      </c>
      <c r="Z46" s="142">
        <f t="shared" si="81"/>
        <v>90</v>
      </c>
      <c r="AA46" s="142">
        <f t="shared" si="81"/>
        <v>0</v>
      </c>
      <c r="AB46" s="142">
        <f t="shared" si="81"/>
        <v>1</v>
      </c>
      <c r="AC46" s="142">
        <f t="shared" si="81"/>
        <v>1</v>
      </c>
      <c r="AD46" s="142">
        <f t="shared" si="81"/>
        <v>175</v>
      </c>
      <c r="AE46" s="142">
        <f t="shared" si="81"/>
        <v>173</v>
      </c>
      <c r="AF46" s="142">
        <f t="shared" si="81"/>
        <v>2</v>
      </c>
      <c r="AG46" s="142">
        <f t="shared" si="81"/>
        <v>58</v>
      </c>
      <c r="AH46" s="142">
        <f t="shared" si="81"/>
        <v>554</v>
      </c>
      <c r="AI46" s="142">
        <f t="shared" si="81"/>
        <v>527</v>
      </c>
      <c r="AJ46" s="142">
        <f t="shared" si="81"/>
        <v>27</v>
      </c>
      <c r="AK46" s="142">
        <f t="shared" si="81"/>
        <v>80</v>
      </c>
      <c r="AL46" s="142">
        <f t="shared" si="81"/>
        <v>445</v>
      </c>
      <c r="AM46" s="142">
        <f t="shared" si="81"/>
        <v>1670</v>
      </c>
      <c r="AN46" s="142">
        <f t="shared" si="81"/>
        <v>11</v>
      </c>
      <c r="AO46" s="142">
        <f t="shared" si="81"/>
        <v>2</v>
      </c>
      <c r="AP46" s="142">
        <f t="shared" si="81"/>
        <v>8</v>
      </c>
      <c r="AQ46" s="142">
        <f t="shared" si="81"/>
        <v>1723</v>
      </c>
      <c r="AR46" s="142">
        <f t="shared" si="81"/>
        <v>4220</v>
      </c>
      <c r="AS46" s="142">
        <f t="shared" si="81"/>
        <v>4220</v>
      </c>
      <c r="AT46" s="142">
        <f t="shared" si="81"/>
        <v>0</v>
      </c>
      <c r="AU46" s="142">
        <f t="shared" si="81"/>
        <v>1924</v>
      </c>
      <c r="AV46" s="142">
        <f t="shared" si="81"/>
        <v>104</v>
      </c>
      <c r="AW46" s="142">
        <f t="shared" si="81"/>
        <v>10</v>
      </c>
      <c r="AX46" s="142">
        <f t="shared" si="81"/>
        <v>106</v>
      </c>
      <c r="AY46" s="142">
        <f t="shared" si="81"/>
        <v>684</v>
      </c>
      <c r="AZ46" s="142">
        <f t="shared" si="81"/>
        <v>7</v>
      </c>
      <c r="BA46" s="142">
        <f t="shared" si="81"/>
        <v>79</v>
      </c>
      <c r="BB46" s="142">
        <f t="shared" si="81"/>
        <v>1280</v>
      </c>
      <c r="BC46" s="142">
        <f t="shared" si="81"/>
        <v>34</v>
      </c>
      <c r="BD46" s="142">
        <f t="shared" si="81"/>
        <v>36</v>
      </c>
      <c r="BE46" s="142">
        <f t="shared" si="81"/>
        <v>241</v>
      </c>
      <c r="BF46" s="142">
        <f t="shared" si="81"/>
        <v>1</v>
      </c>
      <c r="BG46" s="142">
        <f t="shared" si="81"/>
        <v>421</v>
      </c>
      <c r="BH46" s="142">
        <f t="shared" si="81"/>
        <v>407</v>
      </c>
      <c r="BI46" s="142">
        <f t="shared" si="81"/>
        <v>14</v>
      </c>
      <c r="BJ46" s="142">
        <f t="shared" si="81"/>
        <v>541</v>
      </c>
      <c r="BK46" s="142">
        <f t="shared" si="81"/>
        <v>341</v>
      </c>
      <c r="BL46" s="142">
        <f t="shared" si="81"/>
        <v>200</v>
      </c>
      <c r="BM46" s="142">
        <f t="shared" si="81"/>
        <v>82</v>
      </c>
      <c r="BN46" s="142">
        <f t="shared" si="81"/>
        <v>78</v>
      </c>
      <c r="BO46" s="142">
        <f t="shared" ref="BO46:CU46" si="82">BO162</f>
        <v>90</v>
      </c>
      <c r="BP46" s="142">
        <f t="shared" si="82"/>
        <v>5</v>
      </c>
      <c r="BQ46" s="142">
        <f t="shared" si="82"/>
        <v>812</v>
      </c>
      <c r="BR46" s="142">
        <f t="shared" si="82"/>
        <v>64</v>
      </c>
      <c r="BS46" s="142">
        <f t="shared" si="82"/>
        <v>54</v>
      </c>
      <c r="BT46" s="142">
        <f t="shared" si="82"/>
        <v>999</v>
      </c>
      <c r="BU46" s="142">
        <f t="shared" si="82"/>
        <v>19</v>
      </c>
      <c r="BV46" s="142">
        <f t="shared" si="82"/>
        <v>111</v>
      </c>
      <c r="BW46" s="142">
        <f t="shared" si="82"/>
        <v>11</v>
      </c>
      <c r="BX46" s="142">
        <f t="shared" si="82"/>
        <v>156</v>
      </c>
      <c r="BY46" s="142">
        <f t="shared" si="82"/>
        <v>8</v>
      </c>
      <c r="BZ46" s="142">
        <f t="shared" si="82"/>
        <v>3928</v>
      </c>
      <c r="CA46" s="142">
        <f t="shared" si="82"/>
        <v>3689</v>
      </c>
      <c r="CB46" s="142">
        <f t="shared" si="82"/>
        <v>239</v>
      </c>
      <c r="CC46" s="142">
        <f t="shared" si="82"/>
        <v>2</v>
      </c>
      <c r="CD46" s="142">
        <f t="shared" si="82"/>
        <v>9</v>
      </c>
      <c r="CE46" s="142">
        <f t="shared" si="82"/>
        <v>6</v>
      </c>
      <c r="CF46" s="142">
        <f t="shared" si="82"/>
        <v>67</v>
      </c>
      <c r="CG46" s="142">
        <f t="shared" si="82"/>
        <v>454</v>
      </c>
      <c r="CH46" s="142">
        <f t="shared" si="82"/>
        <v>47</v>
      </c>
      <c r="CI46" s="142">
        <f t="shared" si="82"/>
        <v>11288</v>
      </c>
      <c r="CJ46" s="142">
        <f t="shared" si="82"/>
        <v>583</v>
      </c>
      <c r="CK46" s="142">
        <f t="shared" si="82"/>
        <v>541</v>
      </c>
      <c r="CL46" s="142">
        <f t="shared" si="82"/>
        <v>42</v>
      </c>
      <c r="CM46" s="142">
        <f t="shared" si="82"/>
        <v>96</v>
      </c>
      <c r="CN46" s="142">
        <f t="shared" si="82"/>
        <v>398</v>
      </c>
      <c r="CO46" s="142">
        <f t="shared" si="82"/>
        <v>104</v>
      </c>
      <c r="CP46" s="142">
        <f t="shared" si="82"/>
        <v>12</v>
      </c>
      <c r="CQ46" s="142">
        <f t="shared" si="82"/>
        <v>12</v>
      </c>
      <c r="CR46" s="142">
        <f t="shared" si="82"/>
        <v>7</v>
      </c>
      <c r="CS46" s="142">
        <f t="shared" si="82"/>
        <v>118</v>
      </c>
      <c r="CT46" s="142">
        <f t="shared" si="82"/>
        <v>505</v>
      </c>
      <c r="CU46" s="142">
        <f t="shared" si="82"/>
        <v>104</v>
      </c>
    </row>
    <row r="47" spans="1:99" s="125" customFormat="1" x14ac:dyDescent="0.2">
      <c r="A47" s="137" t="s">
        <v>75</v>
      </c>
      <c r="B47" s="125" t="s">
        <v>376</v>
      </c>
      <c r="C47" s="125">
        <v>2005</v>
      </c>
      <c r="D47" s="142">
        <f>D164</f>
        <v>47</v>
      </c>
      <c r="E47" s="142">
        <f t="shared" ref="E47:BN47" si="83">E164</f>
        <v>705</v>
      </c>
      <c r="F47" s="142">
        <f t="shared" si="83"/>
        <v>450</v>
      </c>
      <c r="G47" s="142">
        <f t="shared" si="83"/>
        <v>202</v>
      </c>
      <c r="H47" s="142">
        <f t="shared" si="83"/>
        <v>230</v>
      </c>
      <c r="I47" s="142">
        <f t="shared" si="83"/>
        <v>119</v>
      </c>
      <c r="J47" s="142">
        <f t="shared" si="83"/>
        <v>110</v>
      </c>
      <c r="K47" s="142">
        <f t="shared" si="83"/>
        <v>458</v>
      </c>
      <c r="L47" s="142">
        <f t="shared" si="83"/>
        <v>0</v>
      </c>
      <c r="M47" s="142">
        <f t="shared" si="83"/>
        <v>68</v>
      </c>
      <c r="N47" s="142">
        <f t="shared" si="83"/>
        <v>15</v>
      </c>
      <c r="O47" s="142">
        <f t="shared" si="83"/>
        <v>503</v>
      </c>
      <c r="P47" s="142">
        <f t="shared" si="83"/>
        <v>10</v>
      </c>
      <c r="Q47" s="142">
        <f t="shared" si="83"/>
        <v>12</v>
      </c>
      <c r="R47" s="142">
        <f t="shared" si="83"/>
        <v>5</v>
      </c>
      <c r="S47" s="142">
        <f t="shared" si="83"/>
        <v>70</v>
      </c>
      <c r="T47" s="142">
        <f t="shared" si="83"/>
        <v>684</v>
      </c>
      <c r="U47" s="142">
        <f t="shared" si="83"/>
        <v>0</v>
      </c>
      <c r="V47" s="142">
        <f t="shared" si="83"/>
        <v>3036</v>
      </c>
      <c r="W47" s="142">
        <f t="shared" si="83"/>
        <v>14</v>
      </c>
      <c r="X47" s="142">
        <f t="shared" si="83"/>
        <v>31</v>
      </c>
      <c r="Y47" s="142">
        <f t="shared" si="83"/>
        <v>163</v>
      </c>
      <c r="Z47" s="142">
        <f t="shared" si="83"/>
        <v>146</v>
      </c>
      <c r="AA47" s="142">
        <f t="shared" si="83"/>
        <v>48</v>
      </c>
      <c r="AB47" s="142">
        <f t="shared" si="83"/>
        <v>3</v>
      </c>
      <c r="AC47" s="142">
        <f t="shared" si="83"/>
        <v>0</v>
      </c>
      <c r="AD47" s="142">
        <f t="shared" si="83"/>
        <v>20</v>
      </c>
      <c r="AE47" s="142">
        <f t="shared" si="83"/>
        <v>0</v>
      </c>
      <c r="AF47" s="142">
        <f t="shared" si="83"/>
        <v>20</v>
      </c>
      <c r="AG47" s="142">
        <f t="shared" si="83"/>
        <v>111</v>
      </c>
      <c r="AH47" s="142">
        <f t="shared" si="83"/>
        <v>444</v>
      </c>
      <c r="AI47" s="142">
        <f t="shared" si="83"/>
        <v>436</v>
      </c>
      <c r="AJ47" s="142">
        <f t="shared" si="83"/>
        <v>8</v>
      </c>
      <c r="AK47" s="142">
        <f t="shared" si="83"/>
        <v>605</v>
      </c>
      <c r="AL47" s="142">
        <f t="shared" si="83"/>
        <v>392</v>
      </c>
      <c r="AM47" s="142">
        <f t="shared" si="83"/>
        <v>1899</v>
      </c>
      <c r="AN47" s="142">
        <f t="shared" si="83"/>
        <v>27</v>
      </c>
      <c r="AO47" s="142">
        <f t="shared" si="83"/>
        <v>9</v>
      </c>
      <c r="AP47" s="142">
        <f t="shared" si="83"/>
        <v>42</v>
      </c>
      <c r="AQ47" s="142">
        <f t="shared" si="83"/>
        <v>1064</v>
      </c>
      <c r="AR47" s="142">
        <f t="shared" si="83"/>
        <v>45144</v>
      </c>
      <c r="AS47" s="142">
        <f t="shared" si="83"/>
        <v>45135</v>
      </c>
      <c r="AT47" s="142">
        <f t="shared" si="83"/>
        <v>9</v>
      </c>
      <c r="AU47" s="142">
        <f t="shared" si="83"/>
        <v>2788</v>
      </c>
      <c r="AV47" s="142">
        <f t="shared" si="83"/>
        <v>291</v>
      </c>
      <c r="AW47" s="142">
        <f t="shared" si="83"/>
        <v>61</v>
      </c>
      <c r="AX47" s="142">
        <f t="shared" si="83"/>
        <v>252</v>
      </c>
      <c r="AY47" s="142">
        <f t="shared" si="83"/>
        <v>740</v>
      </c>
      <c r="AZ47" s="142">
        <f t="shared" si="83"/>
        <v>58</v>
      </c>
      <c r="BA47" s="142">
        <f t="shared" si="83"/>
        <v>159</v>
      </c>
      <c r="BB47" s="142">
        <f t="shared" si="83"/>
        <v>1168</v>
      </c>
      <c r="BC47" s="142">
        <f t="shared" si="83"/>
        <v>63</v>
      </c>
      <c r="BD47" s="142">
        <f t="shared" si="83"/>
        <v>78</v>
      </c>
      <c r="BE47" s="142">
        <f t="shared" si="83"/>
        <v>413</v>
      </c>
      <c r="BF47" s="142">
        <f t="shared" si="83"/>
        <v>1</v>
      </c>
      <c r="BG47" s="142">
        <f t="shared" si="83"/>
        <v>299</v>
      </c>
      <c r="BH47" s="142">
        <f t="shared" si="83"/>
        <v>268</v>
      </c>
      <c r="BI47" s="142">
        <f t="shared" si="83"/>
        <v>31</v>
      </c>
      <c r="BJ47" s="142">
        <f t="shared" si="83"/>
        <v>875</v>
      </c>
      <c r="BK47" s="142">
        <f t="shared" si="83"/>
        <v>425</v>
      </c>
      <c r="BL47" s="142">
        <f t="shared" si="83"/>
        <v>450</v>
      </c>
      <c r="BM47" s="142">
        <f t="shared" si="83"/>
        <v>182</v>
      </c>
      <c r="BN47" s="142">
        <f t="shared" si="83"/>
        <v>371</v>
      </c>
      <c r="BO47" s="142">
        <f t="shared" ref="BO47:CU47" si="84">BO164</f>
        <v>317</v>
      </c>
      <c r="BP47" s="142">
        <f t="shared" si="84"/>
        <v>200</v>
      </c>
      <c r="BQ47" s="142">
        <f t="shared" si="84"/>
        <v>706</v>
      </c>
      <c r="BR47" s="142">
        <f t="shared" si="84"/>
        <v>84</v>
      </c>
      <c r="BS47" s="142">
        <f t="shared" si="84"/>
        <v>218</v>
      </c>
      <c r="BT47" s="142">
        <f t="shared" si="84"/>
        <v>349</v>
      </c>
      <c r="BU47" s="142">
        <f t="shared" si="84"/>
        <v>96</v>
      </c>
      <c r="BV47" s="142">
        <f t="shared" si="84"/>
        <v>449</v>
      </c>
      <c r="BW47" s="142">
        <f t="shared" si="84"/>
        <v>84</v>
      </c>
      <c r="BX47" s="142">
        <f t="shared" si="84"/>
        <v>348</v>
      </c>
      <c r="BY47" s="142">
        <f t="shared" si="84"/>
        <v>0</v>
      </c>
      <c r="BZ47" s="142">
        <f t="shared" si="84"/>
        <v>2667</v>
      </c>
      <c r="CA47" s="142">
        <f t="shared" si="84"/>
        <v>2517</v>
      </c>
      <c r="CB47" s="142">
        <f t="shared" si="84"/>
        <v>150</v>
      </c>
      <c r="CC47" s="142">
        <f t="shared" si="84"/>
        <v>49</v>
      </c>
      <c r="CD47" s="142">
        <f t="shared" si="84"/>
        <v>43</v>
      </c>
      <c r="CE47" s="142">
        <f t="shared" si="84"/>
        <v>72</v>
      </c>
      <c r="CF47" s="142">
        <f t="shared" si="84"/>
        <v>156</v>
      </c>
      <c r="CG47" s="142">
        <f t="shared" si="84"/>
        <v>755</v>
      </c>
      <c r="CH47" s="142">
        <f t="shared" si="84"/>
        <v>87</v>
      </c>
      <c r="CI47" s="142">
        <f t="shared" si="84"/>
        <v>16776</v>
      </c>
      <c r="CJ47" s="142">
        <f t="shared" si="84"/>
        <v>1036</v>
      </c>
      <c r="CK47" s="142">
        <f t="shared" si="84"/>
        <v>959</v>
      </c>
      <c r="CL47" s="142">
        <f t="shared" si="84"/>
        <v>77</v>
      </c>
      <c r="CM47" s="142">
        <f t="shared" si="84"/>
        <v>88</v>
      </c>
      <c r="CN47" s="142">
        <f t="shared" si="84"/>
        <v>880</v>
      </c>
      <c r="CO47" s="142">
        <f t="shared" si="84"/>
        <v>277</v>
      </c>
      <c r="CP47" s="142">
        <f t="shared" si="84"/>
        <v>139</v>
      </c>
      <c r="CQ47" s="142">
        <f t="shared" si="84"/>
        <v>45</v>
      </c>
      <c r="CR47" s="142">
        <f t="shared" si="84"/>
        <v>20</v>
      </c>
      <c r="CS47" s="142">
        <f t="shared" si="84"/>
        <v>186</v>
      </c>
      <c r="CT47" s="142">
        <f t="shared" si="84"/>
        <v>441</v>
      </c>
      <c r="CU47" s="142">
        <f t="shared" si="84"/>
        <v>140</v>
      </c>
    </row>
    <row r="48" spans="1:99" s="125" customFormat="1" x14ac:dyDescent="0.2">
      <c r="A48" s="137" t="s">
        <v>76</v>
      </c>
      <c r="B48" s="125" t="s">
        <v>375</v>
      </c>
      <c r="C48" s="125">
        <v>2005</v>
      </c>
      <c r="D48" s="142">
        <f>D165</f>
        <v>0</v>
      </c>
      <c r="E48" s="142">
        <f t="shared" ref="E48:BN48" si="85">E165</f>
        <v>0</v>
      </c>
      <c r="F48" s="142">
        <f t="shared" si="85"/>
        <v>5</v>
      </c>
      <c r="G48" s="142">
        <f t="shared" si="85"/>
        <v>19</v>
      </c>
      <c r="H48" s="142">
        <f t="shared" si="85"/>
        <v>0</v>
      </c>
      <c r="I48" s="142">
        <f t="shared" si="85"/>
        <v>0</v>
      </c>
      <c r="J48" s="142">
        <f t="shared" si="85"/>
        <v>0</v>
      </c>
      <c r="K48" s="142">
        <f t="shared" si="85"/>
        <v>2</v>
      </c>
      <c r="L48" s="142">
        <f t="shared" si="85"/>
        <v>0</v>
      </c>
      <c r="M48" s="142">
        <f t="shared" si="85"/>
        <v>0</v>
      </c>
      <c r="N48" s="142">
        <f t="shared" si="85"/>
        <v>2</v>
      </c>
      <c r="O48" s="142">
        <f t="shared" si="85"/>
        <v>2</v>
      </c>
      <c r="P48" s="142">
        <f t="shared" si="85"/>
        <v>1</v>
      </c>
      <c r="Q48" s="142">
        <f t="shared" si="85"/>
        <v>1</v>
      </c>
      <c r="R48" s="142">
        <f t="shared" si="85"/>
        <v>0</v>
      </c>
      <c r="S48" s="142">
        <f t="shared" si="85"/>
        <v>1</v>
      </c>
      <c r="T48" s="142">
        <f t="shared" si="85"/>
        <v>29</v>
      </c>
      <c r="U48" s="142">
        <f t="shared" si="85"/>
        <v>0</v>
      </c>
      <c r="V48" s="142">
        <f t="shared" si="85"/>
        <v>99</v>
      </c>
      <c r="W48" s="142">
        <f t="shared" si="85"/>
        <v>5</v>
      </c>
      <c r="X48" s="142">
        <f t="shared" si="85"/>
        <v>1</v>
      </c>
      <c r="Y48" s="142">
        <f t="shared" si="85"/>
        <v>0</v>
      </c>
      <c r="Z48" s="142">
        <f t="shared" si="85"/>
        <v>6</v>
      </c>
      <c r="AA48" s="142">
        <f t="shared" si="85"/>
        <v>8</v>
      </c>
      <c r="AB48" s="142">
        <f t="shared" si="85"/>
        <v>0</v>
      </c>
      <c r="AC48" s="142">
        <f t="shared" si="85"/>
        <v>0</v>
      </c>
      <c r="AD48" s="142">
        <f t="shared" si="85"/>
        <v>0</v>
      </c>
      <c r="AE48" s="142">
        <f t="shared" si="85"/>
        <v>0</v>
      </c>
      <c r="AF48" s="142">
        <f t="shared" si="85"/>
        <v>0</v>
      </c>
      <c r="AG48" s="142">
        <f t="shared" si="85"/>
        <v>0</v>
      </c>
      <c r="AH48" s="142">
        <f t="shared" si="85"/>
        <v>0</v>
      </c>
      <c r="AI48" s="142">
        <f t="shared" si="85"/>
        <v>0</v>
      </c>
      <c r="AJ48" s="142">
        <f t="shared" si="85"/>
        <v>0</v>
      </c>
      <c r="AK48" s="142">
        <f t="shared" si="85"/>
        <v>59</v>
      </c>
      <c r="AL48" s="142">
        <f t="shared" si="85"/>
        <v>0</v>
      </c>
      <c r="AM48" s="142">
        <f t="shared" si="85"/>
        <v>81</v>
      </c>
      <c r="AN48" s="142">
        <f t="shared" si="85"/>
        <v>0</v>
      </c>
      <c r="AO48" s="142">
        <f t="shared" si="85"/>
        <v>0</v>
      </c>
      <c r="AP48" s="142">
        <f t="shared" si="85"/>
        <v>0</v>
      </c>
      <c r="AQ48" s="142">
        <f t="shared" si="85"/>
        <v>21</v>
      </c>
      <c r="AR48" s="142">
        <f t="shared" si="85"/>
        <v>3575</v>
      </c>
      <c r="AS48" s="142">
        <f t="shared" si="85"/>
        <v>3575</v>
      </c>
      <c r="AT48" s="142">
        <f t="shared" si="85"/>
        <v>0</v>
      </c>
      <c r="AU48" s="142">
        <f t="shared" si="85"/>
        <v>220</v>
      </c>
      <c r="AV48" s="142">
        <f t="shared" si="85"/>
        <v>4</v>
      </c>
      <c r="AW48" s="142">
        <f t="shared" si="85"/>
        <v>0</v>
      </c>
      <c r="AX48" s="142">
        <f t="shared" si="85"/>
        <v>0</v>
      </c>
      <c r="AY48" s="142">
        <f t="shared" si="85"/>
        <v>0</v>
      </c>
      <c r="AZ48" s="142">
        <f t="shared" si="85"/>
        <v>0</v>
      </c>
      <c r="BA48" s="142">
        <f t="shared" si="85"/>
        <v>34</v>
      </c>
      <c r="BB48" s="142">
        <f t="shared" si="85"/>
        <v>0</v>
      </c>
      <c r="BC48" s="142">
        <f t="shared" si="85"/>
        <v>0</v>
      </c>
      <c r="BD48" s="142">
        <f t="shared" si="85"/>
        <v>0</v>
      </c>
      <c r="BE48" s="142">
        <f t="shared" si="85"/>
        <v>25</v>
      </c>
      <c r="BF48" s="142">
        <f t="shared" si="85"/>
        <v>0</v>
      </c>
      <c r="BG48" s="142">
        <f t="shared" si="85"/>
        <v>7</v>
      </c>
      <c r="BH48" s="142">
        <f t="shared" si="85"/>
        <v>0</v>
      </c>
      <c r="BI48" s="142">
        <f t="shared" si="85"/>
        <v>7</v>
      </c>
      <c r="BJ48" s="142">
        <f t="shared" si="85"/>
        <v>0</v>
      </c>
      <c r="BK48" s="142">
        <f t="shared" si="85"/>
        <v>2</v>
      </c>
      <c r="BL48" s="142">
        <f t="shared" si="85"/>
        <v>0</v>
      </c>
      <c r="BM48" s="142">
        <f t="shared" si="85"/>
        <v>6</v>
      </c>
      <c r="BN48" s="142">
        <f t="shared" si="85"/>
        <v>0</v>
      </c>
      <c r="BO48" s="142">
        <f t="shared" ref="BO48:CU48" si="86">BO165</f>
        <v>0</v>
      </c>
      <c r="BP48" s="142">
        <f t="shared" si="86"/>
        <v>0</v>
      </c>
      <c r="BQ48" s="142">
        <f t="shared" si="86"/>
        <v>0</v>
      </c>
      <c r="BR48" s="142">
        <f t="shared" si="86"/>
        <v>0</v>
      </c>
      <c r="BS48" s="142">
        <f t="shared" si="86"/>
        <v>6</v>
      </c>
      <c r="BT48" s="142">
        <f t="shared" si="86"/>
        <v>0</v>
      </c>
      <c r="BU48" s="142">
        <f t="shared" si="86"/>
        <v>1</v>
      </c>
      <c r="BV48" s="142">
        <f t="shared" si="86"/>
        <v>10</v>
      </c>
      <c r="BW48" s="142">
        <f t="shared" si="86"/>
        <v>0</v>
      </c>
      <c r="BX48" s="142">
        <f t="shared" si="86"/>
        <v>8</v>
      </c>
      <c r="BY48" s="142">
        <f t="shared" si="86"/>
        <v>0</v>
      </c>
      <c r="BZ48" s="142">
        <f t="shared" si="86"/>
        <v>52</v>
      </c>
      <c r="CA48" s="142">
        <f t="shared" si="86"/>
        <v>52</v>
      </c>
      <c r="CB48" s="142">
        <f t="shared" si="86"/>
        <v>0</v>
      </c>
      <c r="CC48" s="142">
        <f t="shared" si="86"/>
        <v>1</v>
      </c>
      <c r="CD48" s="142">
        <f t="shared" si="86"/>
        <v>0</v>
      </c>
      <c r="CE48" s="142">
        <f t="shared" si="86"/>
        <v>0</v>
      </c>
      <c r="CF48" s="142">
        <f t="shared" si="86"/>
        <v>15</v>
      </c>
      <c r="CG48" s="142">
        <f t="shared" si="86"/>
        <v>0</v>
      </c>
      <c r="CH48" s="142">
        <f t="shared" si="86"/>
        <v>0</v>
      </c>
      <c r="CI48" s="142">
        <f t="shared" si="86"/>
        <v>111</v>
      </c>
      <c r="CJ48" s="142">
        <f t="shared" si="86"/>
        <v>21</v>
      </c>
      <c r="CK48" s="142">
        <f t="shared" si="86"/>
        <v>20</v>
      </c>
      <c r="CL48" s="142">
        <f t="shared" si="86"/>
        <v>1</v>
      </c>
      <c r="CM48" s="142">
        <f t="shared" si="86"/>
        <v>7</v>
      </c>
      <c r="CN48" s="142">
        <f t="shared" si="86"/>
        <v>42</v>
      </c>
      <c r="CO48" s="142">
        <f t="shared" si="86"/>
        <v>0</v>
      </c>
      <c r="CP48" s="142">
        <f t="shared" si="86"/>
        <v>0</v>
      </c>
      <c r="CQ48" s="142">
        <f t="shared" si="86"/>
        <v>0</v>
      </c>
      <c r="CR48" s="142">
        <f t="shared" si="86"/>
        <v>0</v>
      </c>
      <c r="CS48" s="142">
        <f t="shared" si="86"/>
        <v>0</v>
      </c>
      <c r="CT48" s="142">
        <f t="shared" si="86"/>
        <v>9</v>
      </c>
      <c r="CU48" s="142">
        <f t="shared" si="86"/>
        <v>0</v>
      </c>
    </row>
    <row r="49" spans="1:99" s="125" customFormat="1" x14ac:dyDescent="0.2">
      <c r="A49" s="137" t="s">
        <v>77</v>
      </c>
      <c r="B49" s="125" t="s">
        <v>374</v>
      </c>
      <c r="C49" s="125">
        <v>2005</v>
      </c>
      <c r="D49" s="142">
        <f>D166</f>
        <v>45</v>
      </c>
      <c r="E49" s="142">
        <f t="shared" ref="E49:BN49" si="87">E166</f>
        <v>780</v>
      </c>
      <c r="F49" s="142">
        <f t="shared" si="87"/>
        <v>330</v>
      </c>
      <c r="G49" s="142">
        <f t="shared" si="87"/>
        <v>211</v>
      </c>
      <c r="H49" s="142">
        <f t="shared" si="87"/>
        <v>247</v>
      </c>
      <c r="I49" s="142">
        <f t="shared" si="87"/>
        <v>451</v>
      </c>
      <c r="J49" s="142">
        <f t="shared" si="87"/>
        <v>230</v>
      </c>
      <c r="K49" s="142">
        <f t="shared" si="87"/>
        <v>628</v>
      </c>
      <c r="L49" s="142">
        <f t="shared" si="87"/>
        <v>0</v>
      </c>
      <c r="M49" s="142">
        <f t="shared" si="87"/>
        <v>72</v>
      </c>
      <c r="N49" s="142">
        <f t="shared" si="87"/>
        <v>9</v>
      </c>
      <c r="O49" s="142">
        <f t="shared" si="87"/>
        <v>279</v>
      </c>
      <c r="P49" s="142">
        <f t="shared" si="87"/>
        <v>10</v>
      </c>
      <c r="Q49" s="142">
        <f t="shared" si="87"/>
        <v>14</v>
      </c>
      <c r="R49" s="142">
        <f t="shared" si="87"/>
        <v>2</v>
      </c>
      <c r="S49" s="142">
        <f t="shared" si="87"/>
        <v>70</v>
      </c>
      <c r="T49" s="142">
        <f t="shared" si="87"/>
        <v>471</v>
      </c>
      <c r="U49" s="142">
        <f t="shared" si="87"/>
        <v>0</v>
      </c>
      <c r="V49" s="142">
        <f t="shared" si="87"/>
        <v>1892</v>
      </c>
      <c r="W49" s="142">
        <f t="shared" si="87"/>
        <v>106</v>
      </c>
      <c r="X49" s="142">
        <f t="shared" si="87"/>
        <v>105</v>
      </c>
      <c r="Y49" s="142">
        <f t="shared" si="87"/>
        <v>294</v>
      </c>
      <c r="Z49" s="142">
        <f t="shared" si="87"/>
        <v>123</v>
      </c>
      <c r="AA49" s="142">
        <f t="shared" si="87"/>
        <v>27</v>
      </c>
      <c r="AB49" s="142">
        <f t="shared" si="87"/>
        <v>2</v>
      </c>
      <c r="AC49" s="142">
        <f t="shared" si="87"/>
        <v>0</v>
      </c>
      <c r="AD49" s="142">
        <f t="shared" si="87"/>
        <v>16</v>
      </c>
      <c r="AE49" s="142">
        <f t="shared" si="87"/>
        <v>0</v>
      </c>
      <c r="AF49" s="142">
        <f t="shared" si="87"/>
        <v>16</v>
      </c>
      <c r="AG49" s="142">
        <f t="shared" si="87"/>
        <v>127</v>
      </c>
      <c r="AH49" s="142">
        <f t="shared" si="87"/>
        <v>531</v>
      </c>
      <c r="AI49" s="142">
        <f t="shared" si="87"/>
        <v>502</v>
      </c>
      <c r="AJ49" s="142">
        <f t="shared" si="87"/>
        <v>29</v>
      </c>
      <c r="AK49" s="142">
        <f t="shared" si="87"/>
        <v>1001</v>
      </c>
      <c r="AL49" s="142">
        <f t="shared" si="87"/>
        <v>924</v>
      </c>
      <c r="AM49" s="142">
        <f t="shared" si="87"/>
        <v>1293</v>
      </c>
      <c r="AN49" s="142">
        <f t="shared" si="87"/>
        <v>41</v>
      </c>
      <c r="AO49" s="142">
        <f t="shared" si="87"/>
        <v>9</v>
      </c>
      <c r="AP49" s="142">
        <f t="shared" si="87"/>
        <v>22</v>
      </c>
      <c r="AQ49" s="142">
        <f t="shared" si="87"/>
        <v>1401</v>
      </c>
      <c r="AR49" s="142">
        <f t="shared" si="87"/>
        <v>70931</v>
      </c>
      <c r="AS49" s="142">
        <f t="shared" si="87"/>
        <v>70920</v>
      </c>
      <c r="AT49" s="142">
        <f t="shared" si="87"/>
        <v>11</v>
      </c>
      <c r="AU49" s="142">
        <f t="shared" si="87"/>
        <v>2234</v>
      </c>
      <c r="AV49" s="142">
        <f t="shared" si="87"/>
        <v>198</v>
      </c>
      <c r="AW49" s="142">
        <f t="shared" si="87"/>
        <v>37</v>
      </c>
      <c r="AX49" s="142">
        <f t="shared" si="87"/>
        <v>96</v>
      </c>
      <c r="AY49" s="142">
        <f t="shared" si="87"/>
        <v>965</v>
      </c>
      <c r="AZ49" s="142">
        <f t="shared" si="87"/>
        <v>42</v>
      </c>
      <c r="BA49" s="142">
        <f t="shared" si="87"/>
        <v>113</v>
      </c>
      <c r="BB49" s="142">
        <f t="shared" si="87"/>
        <v>1368</v>
      </c>
      <c r="BC49" s="142">
        <f t="shared" si="87"/>
        <v>44</v>
      </c>
      <c r="BD49" s="142">
        <f t="shared" si="87"/>
        <v>25</v>
      </c>
      <c r="BE49" s="142">
        <f t="shared" si="87"/>
        <v>350</v>
      </c>
      <c r="BF49" s="142">
        <f t="shared" si="87"/>
        <v>3</v>
      </c>
      <c r="BG49" s="142">
        <f t="shared" si="87"/>
        <v>0</v>
      </c>
      <c r="BH49" s="142">
        <f t="shared" si="87"/>
        <v>376</v>
      </c>
      <c r="BI49" s="142">
        <f t="shared" si="87"/>
        <v>304</v>
      </c>
      <c r="BJ49" s="142">
        <f t="shared" si="87"/>
        <v>1236</v>
      </c>
      <c r="BK49" s="142">
        <f t="shared" si="87"/>
        <v>386</v>
      </c>
      <c r="BL49" s="142">
        <f t="shared" si="87"/>
        <v>850</v>
      </c>
      <c r="BM49" s="142">
        <f t="shared" si="87"/>
        <v>152</v>
      </c>
      <c r="BN49" s="142">
        <f t="shared" si="87"/>
        <v>380</v>
      </c>
      <c r="BO49" s="142">
        <f t="shared" ref="BO49:CU49" si="88">BO166</f>
        <v>240</v>
      </c>
      <c r="BP49" s="142">
        <f t="shared" si="88"/>
        <v>170</v>
      </c>
      <c r="BQ49" s="142">
        <f t="shared" si="88"/>
        <v>641</v>
      </c>
      <c r="BR49" s="142">
        <f t="shared" si="88"/>
        <v>69</v>
      </c>
      <c r="BS49" s="142">
        <f t="shared" si="88"/>
        <v>75</v>
      </c>
      <c r="BT49" s="142">
        <f t="shared" si="88"/>
        <v>575</v>
      </c>
      <c r="BU49" s="142">
        <f t="shared" si="88"/>
        <v>51</v>
      </c>
      <c r="BV49" s="142">
        <f t="shared" si="88"/>
        <v>256</v>
      </c>
      <c r="BW49" s="142">
        <f t="shared" si="88"/>
        <v>44</v>
      </c>
      <c r="BX49" s="142">
        <f t="shared" si="88"/>
        <v>179</v>
      </c>
      <c r="BY49" s="142">
        <f t="shared" si="88"/>
        <v>0</v>
      </c>
      <c r="BZ49" s="142">
        <f t="shared" si="88"/>
        <v>3137</v>
      </c>
      <c r="CA49" s="142">
        <f t="shared" si="88"/>
        <v>2908</v>
      </c>
      <c r="CB49" s="142">
        <f t="shared" si="88"/>
        <v>229</v>
      </c>
      <c r="CC49" s="142">
        <f t="shared" si="88"/>
        <v>20</v>
      </c>
      <c r="CD49" s="142">
        <f t="shared" si="88"/>
        <v>43</v>
      </c>
      <c r="CE49" s="142">
        <f t="shared" si="88"/>
        <v>139</v>
      </c>
      <c r="CF49" s="142">
        <f t="shared" si="88"/>
        <v>69</v>
      </c>
      <c r="CG49" s="142">
        <f t="shared" si="88"/>
        <v>584</v>
      </c>
      <c r="CH49" s="142">
        <f t="shared" si="88"/>
        <v>60</v>
      </c>
      <c r="CI49" s="142">
        <f t="shared" si="88"/>
        <v>3535</v>
      </c>
      <c r="CJ49" s="142">
        <f t="shared" si="88"/>
        <v>731</v>
      </c>
      <c r="CK49" s="142">
        <f t="shared" si="88"/>
        <v>541</v>
      </c>
      <c r="CL49" s="142">
        <f t="shared" si="88"/>
        <v>190</v>
      </c>
      <c r="CM49" s="142">
        <f t="shared" si="88"/>
        <v>121</v>
      </c>
      <c r="CN49" s="142">
        <f t="shared" si="88"/>
        <v>410</v>
      </c>
      <c r="CO49" s="142">
        <f t="shared" si="88"/>
        <v>153</v>
      </c>
      <c r="CP49" s="142">
        <f t="shared" si="88"/>
        <v>26</v>
      </c>
      <c r="CQ49" s="142">
        <f t="shared" si="88"/>
        <v>19</v>
      </c>
      <c r="CR49" s="142">
        <f t="shared" si="88"/>
        <v>14</v>
      </c>
      <c r="CS49" s="142">
        <f t="shared" si="88"/>
        <v>245</v>
      </c>
      <c r="CT49" s="142">
        <f t="shared" si="88"/>
        <v>531</v>
      </c>
      <c r="CU49" s="142">
        <f t="shared" si="88"/>
        <v>113</v>
      </c>
    </row>
    <row r="50" spans="1:99" s="125" customFormat="1" x14ac:dyDescent="0.2">
      <c r="A50" s="137" t="s">
        <v>78</v>
      </c>
      <c r="B50" s="125" t="s">
        <v>373</v>
      </c>
      <c r="C50" s="125">
        <v>2005</v>
      </c>
      <c r="D50" s="142">
        <f>D168</f>
        <v>0</v>
      </c>
      <c r="E50" s="142">
        <f t="shared" ref="E50:BN50" si="89">E168</f>
        <v>0</v>
      </c>
      <c r="F50" s="142">
        <f t="shared" si="89"/>
        <v>0</v>
      </c>
      <c r="G50" s="142">
        <f t="shared" si="89"/>
        <v>0</v>
      </c>
      <c r="H50" s="142">
        <f t="shared" si="89"/>
        <v>1</v>
      </c>
      <c r="I50" s="142">
        <f t="shared" si="89"/>
        <v>0</v>
      </c>
      <c r="J50" s="142">
        <f t="shared" si="89"/>
        <v>0</v>
      </c>
      <c r="K50" s="142">
        <f t="shared" si="89"/>
        <v>2</v>
      </c>
      <c r="L50" s="142">
        <f t="shared" si="89"/>
        <v>2</v>
      </c>
      <c r="M50" s="142">
        <f t="shared" si="89"/>
        <v>0</v>
      </c>
      <c r="N50" s="142">
        <f t="shared" si="89"/>
        <v>0</v>
      </c>
      <c r="O50" s="142">
        <f t="shared" si="89"/>
        <v>0</v>
      </c>
      <c r="P50" s="142">
        <f t="shared" si="89"/>
        <v>0</v>
      </c>
      <c r="Q50" s="142">
        <f t="shared" si="89"/>
        <v>0</v>
      </c>
      <c r="R50" s="142">
        <f t="shared" si="89"/>
        <v>0</v>
      </c>
      <c r="S50" s="142">
        <f t="shared" si="89"/>
        <v>0</v>
      </c>
      <c r="T50" s="142">
        <f t="shared" si="89"/>
        <v>10</v>
      </c>
      <c r="U50" s="142">
        <f t="shared" si="89"/>
        <v>0</v>
      </c>
      <c r="V50" s="142">
        <f t="shared" si="89"/>
        <v>0</v>
      </c>
      <c r="W50" s="142">
        <f t="shared" si="89"/>
        <v>0</v>
      </c>
      <c r="X50" s="142">
        <f t="shared" si="89"/>
        <v>0</v>
      </c>
      <c r="Y50" s="142">
        <f t="shared" si="89"/>
        <v>0</v>
      </c>
      <c r="Z50" s="142">
        <f t="shared" si="89"/>
        <v>0</v>
      </c>
      <c r="AA50" s="142">
        <f t="shared" si="89"/>
        <v>0</v>
      </c>
      <c r="AB50" s="142">
        <f t="shared" si="89"/>
        <v>0</v>
      </c>
      <c r="AC50" s="142">
        <f t="shared" si="89"/>
        <v>0</v>
      </c>
      <c r="AD50" s="142">
        <f t="shared" si="89"/>
        <v>0</v>
      </c>
      <c r="AE50" s="142">
        <f t="shared" si="89"/>
        <v>0</v>
      </c>
      <c r="AF50" s="142">
        <f t="shared" si="89"/>
        <v>0</v>
      </c>
      <c r="AG50" s="142">
        <f t="shared" si="89"/>
        <v>0</v>
      </c>
      <c r="AH50" s="142">
        <f t="shared" si="89"/>
        <v>0</v>
      </c>
      <c r="AI50" s="142">
        <f t="shared" si="89"/>
        <v>0</v>
      </c>
      <c r="AJ50" s="142">
        <f t="shared" si="89"/>
        <v>0</v>
      </c>
      <c r="AK50" s="142">
        <f t="shared" si="89"/>
        <v>0</v>
      </c>
      <c r="AL50" s="142">
        <f t="shared" si="89"/>
        <v>0</v>
      </c>
      <c r="AM50" s="142">
        <f t="shared" si="89"/>
        <v>0</v>
      </c>
      <c r="AN50" s="142">
        <f t="shared" si="89"/>
        <v>0</v>
      </c>
      <c r="AO50" s="142">
        <f t="shared" si="89"/>
        <v>0</v>
      </c>
      <c r="AP50" s="142">
        <f t="shared" si="89"/>
        <v>1</v>
      </c>
      <c r="AQ50" s="142">
        <f t="shared" si="89"/>
        <v>2</v>
      </c>
      <c r="AR50" s="142">
        <f t="shared" si="89"/>
        <v>260</v>
      </c>
      <c r="AS50" s="142">
        <f t="shared" si="89"/>
        <v>260</v>
      </c>
      <c r="AT50" s="142">
        <f t="shared" si="89"/>
        <v>0</v>
      </c>
      <c r="AU50" s="142">
        <f t="shared" si="89"/>
        <v>22</v>
      </c>
      <c r="AV50" s="142">
        <f t="shared" si="89"/>
        <v>0</v>
      </c>
      <c r="AW50" s="142">
        <f t="shared" si="89"/>
        <v>3</v>
      </c>
      <c r="AX50" s="142">
        <f t="shared" si="89"/>
        <v>0</v>
      </c>
      <c r="AY50" s="142">
        <f t="shared" si="89"/>
        <v>16</v>
      </c>
      <c r="AZ50" s="142">
        <f t="shared" si="89"/>
        <v>0</v>
      </c>
      <c r="BA50" s="142">
        <f t="shared" si="89"/>
        <v>0</v>
      </c>
      <c r="BB50" s="142">
        <f t="shared" si="89"/>
        <v>0</v>
      </c>
      <c r="BC50" s="142">
        <f t="shared" si="89"/>
        <v>0</v>
      </c>
      <c r="BD50" s="142">
        <f t="shared" si="89"/>
        <v>0</v>
      </c>
      <c r="BE50" s="142">
        <f t="shared" si="89"/>
        <v>0</v>
      </c>
      <c r="BF50" s="142">
        <f t="shared" si="89"/>
        <v>0</v>
      </c>
      <c r="BG50" s="142">
        <f t="shared" si="89"/>
        <v>0</v>
      </c>
      <c r="BH50" s="142">
        <f t="shared" si="89"/>
        <v>0</v>
      </c>
      <c r="BI50" s="142">
        <f t="shared" si="89"/>
        <v>0</v>
      </c>
      <c r="BJ50" s="142">
        <f t="shared" si="89"/>
        <v>0</v>
      </c>
      <c r="BK50" s="142">
        <f t="shared" si="89"/>
        <v>2</v>
      </c>
      <c r="BL50" s="142">
        <f t="shared" si="89"/>
        <v>0</v>
      </c>
      <c r="BM50" s="142">
        <f t="shared" si="89"/>
        <v>2</v>
      </c>
      <c r="BN50" s="142">
        <f t="shared" si="89"/>
        <v>1</v>
      </c>
      <c r="BO50" s="142">
        <f t="shared" ref="BO50:CU50" si="90">BO168</f>
        <v>0</v>
      </c>
      <c r="BP50" s="142">
        <f t="shared" si="90"/>
        <v>0</v>
      </c>
      <c r="BQ50" s="142">
        <f t="shared" si="90"/>
        <v>0</v>
      </c>
      <c r="BR50" s="142">
        <f t="shared" si="90"/>
        <v>0</v>
      </c>
      <c r="BS50" s="142">
        <f t="shared" si="90"/>
        <v>0</v>
      </c>
      <c r="BT50" s="142">
        <f t="shared" si="90"/>
        <v>0</v>
      </c>
      <c r="BU50" s="142">
        <f t="shared" si="90"/>
        <v>0</v>
      </c>
      <c r="BV50" s="142">
        <f t="shared" si="90"/>
        <v>8</v>
      </c>
      <c r="BW50" s="142">
        <f t="shared" si="90"/>
        <v>0</v>
      </c>
      <c r="BX50" s="142">
        <f t="shared" si="90"/>
        <v>0</v>
      </c>
      <c r="BY50" s="142">
        <f t="shared" si="90"/>
        <v>0</v>
      </c>
      <c r="BZ50" s="142">
        <f t="shared" si="90"/>
        <v>18</v>
      </c>
      <c r="CA50" s="142">
        <f t="shared" si="90"/>
        <v>18</v>
      </c>
      <c r="CB50" s="142">
        <f t="shared" si="90"/>
        <v>0</v>
      </c>
      <c r="CC50" s="142">
        <f t="shared" si="90"/>
        <v>0</v>
      </c>
      <c r="CD50" s="142">
        <f t="shared" si="90"/>
        <v>0</v>
      </c>
      <c r="CE50" s="142">
        <f t="shared" si="90"/>
        <v>0</v>
      </c>
      <c r="CF50" s="142">
        <f t="shared" si="90"/>
        <v>0</v>
      </c>
      <c r="CG50" s="142">
        <f t="shared" si="90"/>
        <v>0</v>
      </c>
      <c r="CH50" s="142">
        <f t="shared" si="90"/>
        <v>0</v>
      </c>
      <c r="CI50" s="142">
        <f t="shared" si="90"/>
        <v>2</v>
      </c>
      <c r="CJ50" s="142">
        <f t="shared" si="90"/>
        <v>0</v>
      </c>
      <c r="CK50" s="142">
        <f t="shared" si="90"/>
        <v>0</v>
      </c>
      <c r="CL50" s="142">
        <f t="shared" si="90"/>
        <v>0</v>
      </c>
      <c r="CM50" s="142">
        <f t="shared" si="90"/>
        <v>0</v>
      </c>
      <c r="CN50" s="142">
        <f t="shared" si="90"/>
        <v>8</v>
      </c>
      <c r="CO50" s="142">
        <f t="shared" si="90"/>
        <v>0</v>
      </c>
      <c r="CP50" s="142">
        <f t="shared" si="90"/>
        <v>0</v>
      </c>
      <c r="CQ50" s="142">
        <f t="shared" si="90"/>
        <v>0</v>
      </c>
      <c r="CR50" s="142">
        <f t="shared" si="90"/>
        <v>0</v>
      </c>
      <c r="CS50" s="142">
        <f t="shared" si="90"/>
        <v>0</v>
      </c>
      <c r="CT50" s="142">
        <f t="shared" si="90"/>
        <v>0</v>
      </c>
      <c r="CU50" s="142">
        <f t="shared" si="90"/>
        <v>0</v>
      </c>
    </row>
    <row r="51" spans="1:99" s="125" customFormat="1" x14ac:dyDescent="0.2">
      <c r="A51" s="137" t="s">
        <v>79</v>
      </c>
      <c r="B51" s="125" t="s">
        <v>372</v>
      </c>
      <c r="C51" s="125">
        <v>2005</v>
      </c>
      <c r="D51" s="142">
        <f>D169</f>
        <v>4</v>
      </c>
      <c r="E51" s="142">
        <f t="shared" ref="E51:BN51" si="91">E169</f>
        <v>41</v>
      </c>
      <c r="F51" s="142">
        <f t="shared" si="91"/>
        <v>23</v>
      </c>
      <c r="G51" s="142">
        <f t="shared" si="91"/>
        <v>0</v>
      </c>
      <c r="H51" s="142">
        <f t="shared" si="91"/>
        <v>5</v>
      </c>
      <c r="I51" s="142">
        <f t="shared" si="91"/>
        <v>0</v>
      </c>
      <c r="J51" s="142">
        <f t="shared" si="91"/>
        <v>12</v>
      </c>
      <c r="K51" s="142">
        <f t="shared" si="91"/>
        <v>8</v>
      </c>
      <c r="L51" s="142">
        <f t="shared" si="91"/>
        <v>8</v>
      </c>
      <c r="M51" s="142">
        <f t="shared" si="91"/>
        <v>6</v>
      </c>
      <c r="N51" s="142">
        <f t="shared" si="91"/>
        <v>0</v>
      </c>
      <c r="O51" s="142">
        <f t="shared" si="91"/>
        <v>44</v>
      </c>
      <c r="P51" s="142">
        <f t="shared" si="91"/>
        <v>4</v>
      </c>
      <c r="Q51" s="142">
        <f t="shared" si="91"/>
        <v>1</v>
      </c>
      <c r="R51" s="142">
        <f t="shared" si="91"/>
        <v>0</v>
      </c>
      <c r="S51" s="142">
        <f t="shared" si="91"/>
        <v>0</v>
      </c>
      <c r="T51" s="142">
        <f t="shared" si="91"/>
        <v>25</v>
      </c>
      <c r="U51" s="142">
        <f t="shared" si="91"/>
        <v>8</v>
      </c>
      <c r="V51" s="142">
        <f t="shared" si="91"/>
        <v>112</v>
      </c>
      <c r="W51" s="142">
        <f t="shared" si="91"/>
        <v>10</v>
      </c>
      <c r="X51" s="142">
        <f t="shared" si="91"/>
        <v>0</v>
      </c>
      <c r="Y51" s="142">
        <f t="shared" si="91"/>
        <v>6</v>
      </c>
      <c r="Z51" s="142">
        <f t="shared" si="91"/>
        <v>10</v>
      </c>
      <c r="AA51" s="142">
        <f t="shared" si="91"/>
        <v>0</v>
      </c>
      <c r="AB51" s="142">
        <f t="shared" si="91"/>
        <v>0</v>
      </c>
      <c r="AC51" s="142">
        <f t="shared" si="91"/>
        <v>0</v>
      </c>
      <c r="AD51" s="142">
        <f t="shared" si="91"/>
        <v>37</v>
      </c>
      <c r="AE51" s="142">
        <f t="shared" si="91"/>
        <v>30</v>
      </c>
      <c r="AF51" s="142">
        <f t="shared" si="91"/>
        <v>7</v>
      </c>
      <c r="AG51" s="142">
        <f t="shared" si="91"/>
        <v>0</v>
      </c>
      <c r="AH51" s="142">
        <f t="shared" si="91"/>
        <v>1</v>
      </c>
      <c r="AI51" s="142">
        <f t="shared" si="91"/>
        <v>0</v>
      </c>
      <c r="AJ51" s="142">
        <f t="shared" si="91"/>
        <v>1</v>
      </c>
      <c r="AK51" s="142">
        <f t="shared" si="91"/>
        <v>18</v>
      </c>
      <c r="AL51" s="142">
        <f t="shared" si="91"/>
        <v>74</v>
      </c>
      <c r="AM51" s="142">
        <f t="shared" si="91"/>
        <v>85</v>
      </c>
      <c r="AN51" s="142">
        <f t="shared" si="91"/>
        <v>0</v>
      </c>
      <c r="AO51" s="142">
        <f t="shared" si="91"/>
        <v>0</v>
      </c>
      <c r="AP51" s="142">
        <f t="shared" si="91"/>
        <v>3</v>
      </c>
      <c r="AQ51" s="142">
        <f t="shared" si="91"/>
        <v>24</v>
      </c>
      <c r="AR51" s="142">
        <f t="shared" si="91"/>
        <v>1522</v>
      </c>
      <c r="AS51" s="142">
        <f t="shared" si="91"/>
        <v>1522</v>
      </c>
      <c r="AT51" s="142">
        <f t="shared" si="91"/>
        <v>0</v>
      </c>
      <c r="AU51" s="142">
        <f t="shared" si="91"/>
        <v>154</v>
      </c>
      <c r="AV51" s="142">
        <f t="shared" si="91"/>
        <v>15</v>
      </c>
      <c r="AW51" s="142">
        <f t="shared" si="91"/>
        <v>0</v>
      </c>
      <c r="AX51" s="142">
        <f t="shared" si="91"/>
        <v>34</v>
      </c>
      <c r="AY51" s="142">
        <f t="shared" si="91"/>
        <v>7</v>
      </c>
      <c r="AZ51" s="142">
        <f t="shared" si="91"/>
        <v>0</v>
      </c>
      <c r="BA51" s="142">
        <f t="shared" si="91"/>
        <v>7</v>
      </c>
      <c r="BB51" s="142">
        <f t="shared" si="91"/>
        <v>49</v>
      </c>
      <c r="BC51" s="142">
        <f t="shared" si="91"/>
        <v>0</v>
      </c>
      <c r="BD51" s="142">
        <f t="shared" si="91"/>
        <v>6</v>
      </c>
      <c r="BE51" s="142">
        <f t="shared" si="91"/>
        <v>8</v>
      </c>
      <c r="BF51" s="142">
        <f t="shared" si="91"/>
        <v>0</v>
      </c>
      <c r="BG51" s="142">
        <f t="shared" si="91"/>
        <v>13</v>
      </c>
      <c r="BH51" s="142">
        <f t="shared" si="91"/>
        <v>13</v>
      </c>
      <c r="BI51" s="142">
        <f t="shared" si="91"/>
        <v>0</v>
      </c>
      <c r="BJ51" s="142">
        <f t="shared" si="91"/>
        <v>0</v>
      </c>
      <c r="BK51" s="142">
        <f t="shared" si="91"/>
        <v>0</v>
      </c>
      <c r="BL51" s="142">
        <f t="shared" si="91"/>
        <v>0</v>
      </c>
      <c r="BM51" s="142">
        <f t="shared" si="91"/>
        <v>32</v>
      </c>
      <c r="BN51" s="142">
        <f t="shared" si="91"/>
        <v>14</v>
      </c>
      <c r="BO51" s="142">
        <f t="shared" ref="BO51:CU51" si="92">BO169</f>
        <v>20</v>
      </c>
      <c r="BP51" s="142">
        <f t="shared" si="92"/>
        <v>0</v>
      </c>
      <c r="BQ51" s="142">
        <f t="shared" si="92"/>
        <v>0</v>
      </c>
      <c r="BR51" s="142">
        <f t="shared" si="92"/>
        <v>0</v>
      </c>
      <c r="BS51" s="142">
        <f t="shared" si="92"/>
        <v>0</v>
      </c>
      <c r="BT51" s="142">
        <f t="shared" si="92"/>
        <v>16</v>
      </c>
      <c r="BU51" s="142">
        <f t="shared" si="92"/>
        <v>11</v>
      </c>
      <c r="BV51" s="142">
        <f t="shared" si="92"/>
        <v>35</v>
      </c>
      <c r="BW51" s="142">
        <f t="shared" si="92"/>
        <v>3</v>
      </c>
      <c r="BX51" s="142">
        <f t="shared" si="92"/>
        <v>39</v>
      </c>
      <c r="BY51" s="142">
        <f t="shared" si="92"/>
        <v>7</v>
      </c>
      <c r="BZ51" s="142">
        <f t="shared" si="92"/>
        <v>24</v>
      </c>
      <c r="CA51" s="142">
        <f t="shared" si="92"/>
        <v>15</v>
      </c>
      <c r="CB51" s="142">
        <f t="shared" si="92"/>
        <v>9</v>
      </c>
      <c r="CC51" s="142">
        <f t="shared" si="92"/>
        <v>5</v>
      </c>
      <c r="CD51" s="142">
        <f t="shared" si="92"/>
        <v>9</v>
      </c>
      <c r="CE51" s="142">
        <f t="shared" si="92"/>
        <v>0</v>
      </c>
      <c r="CF51" s="142">
        <f t="shared" si="92"/>
        <v>0</v>
      </c>
      <c r="CG51" s="142">
        <f t="shared" si="92"/>
        <v>37</v>
      </c>
      <c r="CH51" s="142">
        <f t="shared" si="92"/>
        <v>5</v>
      </c>
      <c r="CI51" s="142">
        <f t="shared" si="92"/>
        <v>0</v>
      </c>
      <c r="CJ51" s="142">
        <f t="shared" si="92"/>
        <v>66</v>
      </c>
      <c r="CK51" s="142">
        <f t="shared" si="92"/>
        <v>62</v>
      </c>
      <c r="CL51" s="142">
        <f t="shared" si="92"/>
        <v>4</v>
      </c>
      <c r="CM51" s="142">
        <f t="shared" si="92"/>
        <v>3</v>
      </c>
      <c r="CN51" s="142">
        <f t="shared" si="92"/>
        <v>29</v>
      </c>
      <c r="CO51" s="142">
        <f t="shared" si="92"/>
        <v>174</v>
      </c>
      <c r="CP51" s="142">
        <f t="shared" si="92"/>
        <v>6</v>
      </c>
      <c r="CQ51" s="142">
        <f t="shared" si="92"/>
        <v>4</v>
      </c>
      <c r="CR51" s="142">
        <f t="shared" si="92"/>
        <v>0</v>
      </c>
      <c r="CS51" s="142">
        <f t="shared" si="92"/>
        <v>27</v>
      </c>
      <c r="CT51" s="142">
        <f t="shared" si="92"/>
        <v>17</v>
      </c>
      <c r="CU51" s="142">
        <f t="shared" si="92"/>
        <v>0</v>
      </c>
    </row>
    <row r="52" spans="1:99" s="125" customFormat="1" x14ac:dyDescent="0.2">
      <c r="A52" s="137" t="s">
        <v>80</v>
      </c>
      <c r="B52" s="125" t="s">
        <v>371</v>
      </c>
      <c r="C52" s="125">
        <v>2005</v>
      </c>
      <c r="D52" s="142">
        <f>D170</f>
        <v>324</v>
      </c>
      <c r="E52" s="142">
        <f t="shared" ref="E52:BN52" si="93">E170</f>
        <v>8863</v>
      </c>
      <c r="F52" s="142">
        <f t="shared" si="93"/>
        <v>5014</v>
      </c>
      <c r="G52" s="142">
        <f t="shared" si="93"/>
        <v>2631</v>
      </c>
      <c r="H52" s="142">
        <f t="shared" si="93"/>
        <v>3315</v>
      </c>
      <c r="I52" s="142">
        <f t="shared" si="93"/>
        <v>8669</v>
      </c>
      <c r="J52" s="142">
        <f t="shared" si="93"/>
        <v>2020</v>
      </c>
      <c r="K52" s="142">
        <f t="shared" si="93"/>
        <v>6743</v>
      </c>
      <c r="L52" s="142">
        <f t="shared" si="93"/>
        <v>2316</v>
      </c>
      <c r="M52" s="142">
        <f t="shared" si="93"/>
        <v>815</v>
      </c>
      <c r="N52" s="142">
        <f t="shared" si="93"/>
        <v>1</v>
      </c>
      <c r="O52" s="142">
        <f t="shared" si="93"/>
        <v>3545</v>
      </c>
      <c r="P52" s="142">
        <f t="shared" si="93"/>
        <v>241</v>
      </c>
      <c r="Q52" s="142">
        <f t="shared" si="93"/>
        <v>281</v>
      </c>
      <c r="R52" s="142">
        <f t="shared" si="93"/>
        <v>66</v>
      </c>
      <c r="S52" s="142">
        <f t="shared" si="93"/>
        <v>1530</v>
      </c>
      <c r="T52" s="142">
        <f t="shared" si="93"/>
        <v>8096</v>
      </c>
      <c r="U52" s="142">
        <f t="shared" si="93"/>
        <v>630</v>
      </c>
      <c r="V52" s="142">
        <f t="shared" si="93"/>
        <v>25349</v>
      </c>
      <c r="W52" s="142">
        <f t="shared" si="93"/>
        <v>1563</v>
      </c>
      <c r="X52" s="142">
        <f t="shared" si="93"/>
        <v>703</v>
      </c>
      <c r="Y52" s="142">
        <f t="shared" si="93"/>
        <v>3051</v>
      </c>
      <c r="Z52" s="142">
        <f t="shared" si="93"/>
        <v>2418</v>
      </c>
      <c r="AA52" s="142">
        <f t="shared" si="93"/>
        <v>792</v>
      </c>
      <c r="AB52" s="142">
        <f t="shared" si="93"/>
        <v>113</v>
      </c>
      <c r="AC52" s="142">
        <f t="shared" si="93"/>
        <v>5634</v>
      </c>
      <c r="AD52" s="142">
        <f t="shared" si="93"/>
        <v>5485</v>
      </c>
      <c r="AE52" s="142">
        <f t="shared" si="93"/>
        <v>5066</v>
      </c>
      <c r="AF52" s="142">
        <f t="shared" si="93"/>
        <v>419</v>
      </c>
      <c r="AG52" s="142">
        <f t="shared" si="93"/>
        <v>1420</v>
      </c>
      <c r="AH52" s="142">
        <f t="shared" si="93"/>
        <v>5318</v>
      </c>
      <c r="AI52" s="142">
        <f t="shared" si="93"/>
        <v>5066</v>
      </c>
      <c r="AJ52" s="142">
        <f t="shared" si="93"/>
        <v>252</v>
      </c>
      <c r="AK52" s="142">
        <f t="shared" si="93"/>
        <v>6935</v>
      </c>
      <c r="AL52" s="142">
        <f t="shared" si="93"/>
        <v>3560</v>
      </c>
      <c r="AM52" s="142">
        <f t="shared" si="93"/>
        <v>23413</v>
      </c>
      <c r="AN52" s="142">
        <f t="shared" si="93"/>
        <v>59</v>
      </c>
      <c r="AO52" s="142">
        <f t="shared" si="93"/>
        <v>175</v>
      </c>
      <c r="AP52" s="142">
        <f t="shared" si="93"/>
        <v>736</v>
      </c>
      <c r="AQ52" s="142">
        <f t="shared" si="93"/>
        <v>13963</v>
      </c>
      <c r="AR52" s="142">
        <f t="shared" si="93"/>
        <v>525466</v>
      </c>
      <c r="AS52" s="142">
        <f t="shared" si="93"/>
        <v>525294</v>
      </c>
      <c r="AT52" s="142">
        <f t="shared" si="93"/>
        <v>172</v>
      </c>
      <c r="AU52" s="142">
        <f t="shared" si="93"/>
        <v>38377</v>
      </c>
      <c r="AV52" s="142">
        <f t="shared" si="93"/>
        <v>3222</v>
      </c>
      <c r="AW52" s="142">
        <f t="shared" si="93"/>
        <v>688</v>
      </c>
      <c r="AX52" s="142">
        <f t="shared" si="93"/>
        <v>2250</v>
      </c>
      <c r="AY52" s="142">
        <f t="shared" si="93"/>
        <v>9613</v>
      </c>
      <c r="AZ52" s="142">
        <f t="shared" si="93"/>
        <v>590</v>
      </c>
      <c r="BA52" s="142">
        <f t="shared" si="93"/>
        <v>1735</v>
      </c>
      <c r="BB52" s="142">
        <f t="shared" si="93"/>
        <v>14660</v>
      </c>
      <c r="BC52" s="142">
        <f t="shared" si="93"/>
        <v>1108</v>
      </c>
      <c r="BD52" s="142">
        <f t="shared" si="93"/>
        <v>1128</v>
      </c>
      <c r="BE52" s="142">
        <f t="shared" si="93"/>
        <v>4133</v>
      </c>
      <c r="BF52" s="142">
        <f t="shared" si="93"/>
        <v>15</v>
      </c>
      <c r="BG52" s="142">
        <f t="shared" si="93"/>
        <v>3805</v>
      </c>
      <c r="BH52" s="142">
        <f t="shared" si="93"/>
        <v>3150</v>
      </c>
      <c r="BI52" s="142">
        <f t="shared" si="93"/>
        <v>655</v>
      </c>
      <c r="BJ52" s="142">
        <f t="shared" si="93"/>
        <v>8227</v>
      </c>
      <c r="BK52" s="142">
        <f t="shared" si="93"/>
        <v>4149</v>
      </c>
      <c r="BL52" s="142">
        <f t="shared" si="93"/>
        <v>4078</v>
      </c>
      <c r="BM52" s="142">
        <f t="shared" si="93"/>
        <v>1652</v>
      </c>
      <c r="BN52" s="142">
        <f t="shared" si="93"/>
        <v>4562</v>
      </c>
      <c r="BO52" s="142">
        <f t="shared" ref="BO52:CU52" si="94">BO170</f>
        <v>5147</v>
      </c>
      <c r="BP52" s="142">
        <f t="shared" si="94"/>
        <v>725</v>
      </c>
      <c r="BQ52" s="142">
        <f t="shared" si="94"/>
        <v>7775</v>
      </c>
      <c r="BR52" s="142">
        <f t="shared" si="94"/>
        <v>1240</v>
      </c>
      <c r="BS52" s="142">
        <f t="shared" si="94"/>
        <v>1699</v>
      </c>
      <c r="BT52" s="142">
        <f t="shared" si="94"/>
        <v>6286</v>
      </c>
      <c r="BU52" s="142">
        <f t="shared" si="94"/>
        <v>1592</v>
      </c>
      <c r="BV52" s="142">
        <f t="shared" si="94"/>
        <v>5944</v>
      </c>
      <c r="BW52" s="142">
        <f t="shared" si="94"/>
        <v>687</v>
      </c>
      <c r="BX52" s="142">
        <f t="shared" si="94"/>
        <v>3537</v>
      </c>
      <c r="BY52" s="142">
        <f t="shared" si="94"/>
        <v>2042</v>
      </c>
      <c r="BZ52" s="142">
        <f t="shared" si="94"/>
        <v>31029</v>
      </c>
      <c r="CA52" s="142">
        <f t="shared" si="94"/>
        <v>31029</v>
      </c>
      <c r="CB52" s="142">
        <f t="shared" si="94"/>
        <v>0</v>
      </c>
      <c r="CC52" s="142">
        <f t="shared" si="94"/>
        <v>425</v>
      </c>
      <c r="CD52" s="142">
        <f t="shared" si="94"/>
        <v>965</v>
      </c>
      <c r="CE52" s="142">
        <f t="shared" si="94"/>
        <v>937</v>
      </c>
      <c r="CF52" s="142">
        <f t="shared" si="94"/>
        <v>1301</v>
      </c>
      <c r="CG52" s="142">
        <f t="shared" si="94"/>
        <v>6830</v>
      </c>
      <c r="CH52" s="142">
        <f t="shared" si="94"/>
        <v>791</v>
      </c>
      <c r="CI52" s="142">
        <f t="shared" si="94"/>
        <v>58605</v>
      </c>
      <c r="CJ52" s="142">
        <f t="shared" si="94"/>
        <v>14882</v>
      </c>
      <c r="CK52" s="142">
        <f t="shared" si="94"/>
        <v>13200</v>
      </c>
      <c r="CL52" s="142">
        <f t="shared" si="94"/>
        <v>1682</v>
      </c>
      <c r="CM52" s="142">
        <f t="shared" si="94"/>
        <v>1276</v>
      </c>
      <c r="CN52" s="142">
        <f t="shared" si="94"/>
        <v>8898</v>
      </c>
      <c r="CO52" s="142">
        <f t="shared" si="94"/>
        <v>2313</v>
      </c>
      <c r="CP52" s="142">
        <f t="shared" si="94"/>
        <v>667</v>
      </c>
      <c r="CQ52" s="142">
        <f t="shared" si="94"/>
        <v>430</v>
      </c>
      <c r="CR52" s="142">
        <f t="shared" si="94"/>
        <v>0</v>
      </c>
      <c r="CS52" s="142">
        <f t="shared" si="94"/>
        <v>2992</v>
      </c>
      <c r="CT52" s="142">
        <f t="shared" si="94"/>
        <v>5007</v>
      </c>
      <c r="CU52" s="142">
        <f t="shared" si="94"/>
        <v>1640</v>
      </c>
    </row>
    <row r="53" spans="1:99" s="125" customFormat="1" x14ac:dyDescent="0.2">
      <c r="A53" s="138" t="s">
        <v>81</v>
      </c>
      <c r="B53" s="125" t="s">
        <v>370</v>
      </c>
      <c r="C53" s="125">
        <v>2005</v>
      </c>
      <c r="D53" s="142">
        <f>D171</f>
        <v>77</v>
      </c>
      <c r="E53" s="142">
        <f t="shared" ref="E53:BN53" si="95">E171</f>
        <v>66</v>
      </c>
      <c r="F53" s="142">
        <f t="shared" si="95"/>
        <v>78</v>
      </c>
      <c r="G53" s="142">
        <f t="shared" si="95"/>
        <v>65</v>
      </c>
      <c r="H53" s="142">
        <f t="shared" si="95"/>
        <v>74</v>
      </c>
      <c r="I53" s="142">
        <f t="shared" si="95"/>
        <v>72</v>
      </c>
      <c r="J53" s="142">
        <f t="shared" si="95"/>
        <v>78</v>
      </c>
      <c r="K53" s="142">
        <f t="shared" si="95"/>
        <v>77</v>
      </c>
      <c r="L53" s="142">
        <f t="shared" si="95"/>
        <v>72</v>
      </c>
      <c r="M53" s="142">
        <f t="shared" si="95"/>
        <v>72</v>
      </c>
      <c r="N53" s="142">
        <f t="shared" si="95"/>
        <v>74</v>
      </c>
      <c r="O53" s="142">
        <f t="shared" si="95"/>
        <v>73</v>
      </c>
      <c r="P53" s="142">
        <f t="shared" si="95"/>
        <v>69</v>
      </c>
      <c r="Q53" s="142">
        <f t="shared" si="95"/>
        <v>68</v>
      </c>
      <c r="R53" s="142">
        <f t="shared" si="95"/>
        <v>0</v>
      </c>
      <c r="S53" s="142">
        <f t="shared" si="95"/>
        <v>0</v>
      </c>
      <c r="T53" s="142">
        <f t="shared" si="95"/>
        <v>58</v>
      </c>
      <c r="U53" s="142">
        <f t="shared" si="95"/>
        <v>0</v>
      </c>
      <c r="V53" s="142">
        <f t="shared" si="95"/>
        <v>75</v>
      </c>
      <c r="W53" s="142">
        <f t="shared" si="95"/>
        <v>74</v>
      </c>
      <c r="X53" s="142">
        <f t="shared" si="95"/>
        <v>70</v>
      </c>
      <c r="Y53" s="142">
        <f t="shared" si="95"/>
        <v>66</v>
      </c>
      <c r="Z53" s="142">
        <f t="shared" si="95"/>
        <v>80</v>
      </c>
      <c r="AA53" s="142">
        <f t="shared" si="95"/>
        <v>71</v>
      </c>
      <c r="AB53" s="142">
        <f t="shared" si="95"/>
        <v>66</v>
      </c>
      <c r="AC53" s="142">
        <f t="shared" si="95"/>
        <v>0</v>
      </c>
      <c r="AD53" s="142">
        <f t="shared" si="95"/>
        <v>0</v>
      </c>
      <c r="AE53" s="142">
        <f t="shared" si="95"/>
        <v>71</v>
      </c>
      <c r="AF53" s="142">
        <f t="shared" si="95"/>
        <v>68</v>
      </c>
      <c r="AG53" s="142">
        <f t="shared" si="95"/>
        <v>66</v>
      </c>
      <c r="AH53" s="142">
        <f t="shared" si="95"/>
        <v>76</v>
      </c>
      <c r="AI53" s="142">
        <f t="shared" si="95"/>
        <v>0</v>
      </c>
      <c r="AJ53" s="142">
        <f t="shared" si="95"/>
        <v>62</v>
      </c>
      <c r="AK53" s="142">
        <f t="shared" si="95"/>
        <v>68</v>
      </c>
      <c r="AL53" s="142">
        <f t="shared" si="95"/>
        <v>0</v>
      </c>
      <c r="AM53" s="142">
        <f t="shared" si="95"/>
        <v>76</v>
      </c>
      <c r="AN53" s="142">
        <f t="shared" si="95"/>
        <v>70</v>
      </c>
      <c r="AO53" s="142">
        <f t="shared" si="95"/>
        <v>70</v>
      </c>
      <c r="AP53" s="142">
        <f t="shared" si="95"/>
        <v>71</v>
      </c>
      <c r="AQ53" s="142">
        <f t="shared" si="95"/>
        <v>74</v>
      </c>
      <c r="AR53" s="142">
        <f t="shared" si="95"/>
        <v>0</v>
      </c>
      <c r="AS53" s="142">
        <f t="shared" si="95"/>
        <v>77</v>
      </c>
      <c r="AT53" s="142">
        <f t="shared" si="95"/>
        <v>68</v>
      </c>
      <c r="AU53" s="142">
        <f t="shared" si="95"/>
        <v>72</v>
      </c>
      <c r="AV53" s="142">
        <f t="shared" si="95"/>
        <v>46</v>
      </c>
      <c r="AW53" s="142">
        <f t="shared" si="95"/>
        <v>73</v>
      </c>
      <c r="AX53" s="142">
        <f t="shared" si="95"/>
        <v>60</v>
      </c>
      <c r="AY53" s="142">
        <f t="shared" si="95"/>
        <v>72</v>
      </c>
      <c r="AZ53" s="142">
        <f t="shared" si="95"/>
        <v>75</v>
      </c>
      <c r="BA53" s="142">
        <f t="shared" si="95"/>
        <v>73</v>
      </c>
      <c r="BB53" s="142">
        <f t="shared" si="95"/>
        <v>72</v>
      </c>
      <c r="BC53" s="142">
        <f t="shared" si="95"/>
        <v>71</v>
      </c>
      <c r="BD53" s="142">
        <f t="shared" si="95"/>
        <v>72</v>
      </c>
      <c r="BE53" s="142">
        <f t="shared" si="95"/>
        <v>74</v>
      </c>
      <c r="BF53" s="142">
        <f t="shared" si="95"/>
        <v>0</v>
      </c>
      <c r="BG53" s="142">
        <f t="shared" si="95"/>
        <v>0</v>
      </c>
      <c r="BH53" s="142">
        <f t="shared" si="95"/>
        <v>70</v>
      </c>
      <c r="BI53" s="142">
        <f t="shared" si="95"/>
        <v>69</v>
      </c>
      <c r="BJ53" s="142">
        <f t="shared" si="95"/>
        <v>0</v>
      </c>
      <c r="BK53" s="142">
        <f t="shared" si="95"/>
        <v>73</v>
      </c>
      <c r="BL53" s="142">
        <f t="shared" si="95"/>
        <v>0</v>
      </c>
      <c r="BM53" s="142">
        <f t="shared" si="95"/>
        <v>76</v>
      </c>
      <c r="BN53" s="142">
        <f t="shared" si="95"/>
        <v>0</v>
      </c>
      <c r="BO53" s="142">
        <f t="shared" ref="BO53:CU53" si="96">BO171</f>
        <v>74</v>
      </c>
      <c r="BP53" s="142">
        <f t="shared" si="96"/>
        <v>73</v>
      </c>
      <c r="BQ53" s="142">
        <f t="shared" si="96"/>
        <v>70</v>
      </c>
      <c r="BR53" s="142">
        <f t="shared" si="96"/>
        <v>72</v>
      </c>
      <c r="BS53" s="142">
        <f t="shared" si="96"/>
        <v>74</v>
      </c>
      <c r="BT53" s="142">
        <f t="shared" si="96"/>
        <v>51</v>
      </c>
      <c r="BU53" s="142">
        <f t="shared" si="96"/>
        <v>0</v>
      </c>
      <c r="BV53" s="142">
        <f t="shared" si="96"/>
        <v>75</v>
      </c>
      <c r="BW53" s="142">
        <f t="shared" si="96"/>
        <v>76</v>
      </c>
      <c r="BX53" s="142">
        <f t="shared" si="96"/>
        <v>72</v>
      </c>
      <c r="BY53" s="142">
        <f t="shared" si="96"/>
        <v>67</v>
      </c>
      <c r="BZ53" s="142">
        <f t="shared" si="96"/>
        <v>71</v>
      </c>
      <c r="CA53" s="142">
        <f t="shared" si="96"/>
        <v>0</v>
      </c>
      <c r="CB53" s="142">
        <f t="shared" si="96"/>
        <v>0</v>
      </c>
      <c r="CC53" s="142">
        <f t="shared" si="96"/>
        <v>69</v>
      </c>
      <c r="CD53" s="142">
        <f t="shared" si="96"/>
        <v>0</v>
      </c>
      <c r="CE53" s="142">
        <f t="shared" si="96"/>
        <v>8</v>
      </c>
      <c r="CF53" s="142">
        <f t="shared" si="96"/>
        <v>0</v>
      </c>
      <c r="CG53" s="142">
        <f t="shared" si="96"/>
        <v>74</v>
      </c>
      <c r="CH53" s="142">
        <f t="shared" si="96"/>
        <v>76</v>
      </c>
      <c r="CI53" s="142">
        <f t="shared" si="96"/>
        <v>75</v>
      </c>
      <c r="CJ53" s="142">
        <f t="shared" si="96"/>
        <v>74</v>
      </c>
      <c r="CK53" s="142">
        <f t="shared" si="96"/>
        <v>0</v>
      </c>
      <c r="CL53" s="142">
        <f t="shared" si="96"/>
        <v>72</v>
      </c>
      <c r="CM53" s="142">
        <f t="shared" si="96"/>
        <v>67</v>
      </c>
      <c r="CN53" s="142">
        <f t="shared" si="96"/>
        <v>71</v>
      </c>
      <c r="CO53" s="142">
        <f t="shared" si="96"/>
        <v>69</v>
      </c>
      <c r="CP53" s="142">
        <f t="shared" si="96"/>
        <v>88</v>
      </c>
      <c r="CQ53" s="142">
        <f t="shared" si="96"/>
        <v>76</v>
      </c>
      <c r="CR53" s="142">
        <f t="shared" si="96"/>
        <v>0</v>
      </c>
      <c r="CS53" s="142">
        <f t="shared" si="96"/>
        <v>69</v>
      </c>
      <c r="CT53" s="142">
        <f t="shared" si="96"/>
        <v>72</v>
      </c>
      <c r="CU53" s="142">
        <f t="shared" si="96"/>
        <v>74</v>
      </c>
    </row>
    <row r="54" spans="1:99" s="5" customFormat="1" ht="48" customHeight="1" x14ac:dyDescent="0.2">
      <c r="A54" s="40"/>
      <c r="B54" s="40"/>
      <c r="C54" s="40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68"/>
      <c r="U54" s="41"/>
      <c r="V54" s="12"/>
      <c r="W54" s="12"/>
      <c r="X54" s="12"/>
      <c r="Y54" s="12"/>
      <c r="Z54" s="12"/>
      <c r="AA54" s="12"/>
      <c r="AB54" s="12"/>
      <c r="AC54" s="73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67"/>
      <c r="AY54" s="12"/>
      <c r="AZ54" s="12"/>
      <c r="BA54" s="12"/>
      <c r="BB54" s="12"/>
      <c r="BC54" s="12"/>
      <c r="BD54" s="12"/>
      <c r="BE54" s="12"/>
      <c r="BF54" s="12"/>
      <c r="BG54" s="15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29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</row>
    <row r="55" spans="1:99" s="5" customFormat="1" ht="48" customHeight="1" x14ac:dyDescent="0.2">
      <c r="A55" s="40" t="s">
        <v>330</v>
      </c>
      <c r="B55" s="40"/>
      <c r="C55" s="40"/>
      <c r="D55" s="12" t="s">
        <v>246</v>
      </c>
      <c r="E55" s="12" t="s">
        <v>247</v>
      </c>
      <c r="F55" s="12" t="s">
        <v>285</v>
      </c>
      <c r="G55" s="12" t="s">
        <v>248</v>
      </c>
      <c r="H55" s="12" t="s">
        <v>249</v>
      </c>
      <c r="I55" s="12" t="s">
        <v>250</v>
      </c>
      <c r="J55" s="12" t="s">
        <v>286</v>
      </c>
      <c r="K55" s="12" t="s">
        <v>251</v>
      </c>
      <c r="L55" s="12" t="s">
        <v>156</v>
      </c>
      <c r="M55" s="12" t="s">
        <v>252</v>
      </c>
      <c r="N55" s="12" t="s">
        <v>289</v>
      </c>
      <c r="O55" s="12" t="s">
        <v>290</v>
      </c>
      <c r="P55" s="12" t="s">
        <v>253</v>
      </c>
      <c r="Q55" s="12" t="s">
        <v>154</v>
      </c>
      <c r="R55" s="12" t="s">
        <v>254</v>
      </c>
      <c r="S55" s="12" t="s">
        <v>262</v>
      </c>
      <c r="T55" s="68" t="s">
        <v>6</v>
      </c>
      <c r="U55" s="41" t="s">
        <v>155</v>
      </c>
      <c r="V55" s="12" t="s">
        <v>291</v>
      </c>
      <c r="W55" s="12" t="s">
        <v>292</v>
      </c>
      <c r="X55" s="12" t="s">
        <v>255</v>
      </c>
      <c r="Y55" s="12" t="s">
        <v>256</v>
      </c>
      <c r="Z55" s="12" t="s">
        <v>277</v>
      </c>
      <c r="AA55" s="12" t="s">
        <v>278</v>
      </c>
      <c r="AB55" s="12" t="s">
        <v>279</v>
      </c>
      <c r="AC55" s="73" t="s">
        <v>317</v>
      </c>
      <c r="AD55" s="12" t="s">
        <v>12</v>
      </c>
      <c r="AE55" s="12" t="s">
        <v>201</v>
      </c>
      <c r="AF55" s="12" t="s">
        <v>53</v>
      </c>
      <c r="AG55" s="12" t="s">
        <v>13</v>
      </c>
      <c r="AH55" s="12" t="s">
        <v>264</v>
      </c>
      <c r="AI55" s="12" t="s">
        <v>200</v>
      </c>
      <c r="AJ55" s="12" t="s">
        <v>51</v>
      </c>
      <c r="AK55" s="12" t="s">
        <v>14</v>
      </c>
      <c r="AL55" s="12" t="s">
        <v>15</v>
      </c>
      <c r="AM55" s="12" t="s">
        <v>258</v>
      </c>
      <c r="AN55" s="12" t="s">
        <v>17</v>
      </c>
      <c r="AO55" s="12" t="s">
        <v>18</v>
      </c>
      <c r="AP55" s="12" t="s">
        <v>19</v>
      </c>
      <c r="AQ55" s="12" t="s">
        <v>20</v>
      </c>
      <c r="AR55" s="12" t="s">
        <v>21</v>
      </c>
      <c r="AS55" s="12" t="s">
        <v>8</v>
      </c>
      <c r="AT55" s="12" t="s">
        <v>219</v>
      </c>
      <c r="AU55" s="12" t="s">
        <v>22</v>
      </c>
      <c r="AV55" s="12" t="s">
        <v>23</v>
      </c>
      <c r="AW55" s="12" t="s">
        <v>265</v>
      </c>
      <c r="AX55" s="67" t="s">
        <v>205</v>
      </c>
      <c r="AY55" s="12" t="s">
        <v>24</v>
      </c>
      <c r="AZ55" s="12" t="s">
        <v>26</v>
      </c>
      <c r="BA55" s="12" t="s">
        <v>266</v>
      </c>
      <c r="BB55" s="12" t="s">
        <v>27</v>
      </c>
      <c r="BC55" s="12" t="s">
        <v>28</v>
      </c>
      <c r="BD55" s="12" t="s">
        <v>29</v>
      </c>
      <c r="BE55" s="12" t="s">
        <v>30</v>
      </c>
      <c r="BF55" s="12" t="s">
        <v>282</v>
      </c>
      <c r="BG55" s="15" t="s">
        <v>7</v>
      </c>
      <c r="BH55" s="12" t="s">
        <v>267</v>
      </c>
      <c r="BI55" s="12" t="s">
        <v>218</v>
      </c>
      <c r="BJ55" s="12" t="s">
        <v>206</v>
      </c>
      <c r="BK55" s="12" t="s">
        <v>31</v>
      </c>
      <c r="BL55" s="12" t="s">
        <v>39</v>
      </c>
      <c r="BM55" s="12" t="s">
        <v>32</v>
      </c>
      <c r="BN55" s="12" t="s">
        <v>33</v>
      </c>
      <c r="BO55" s="12" t="s">
        <v>268</v>
      </c>
      <c r="BP55" s="12" t="s">
        <v>269</v>
      </c>
      <c r="BQ55" s="12" t="s">
        <v>270</v>
      </c>
      <c r="BR55" s="12" t="s">
        <v>34</v>
      </c>
      <c r="BS55" s="12" t="s">
        <v>35</v>
      </c>
      <c r="BT55" s="12" t="s">
        <v>36</v>
      </c>
      <c r="BU55" s="12" t="s">
        <v>37</v>
      </c>
      <c r="BV55" s="12" t="s">
        <v>40</v>
      </c>
      <c r="BW55" s="12" t="s">
        <v>38</v>
      </c>
      <c r="BX55" s="12" t="s">
        <v>62</v>
      </c>
      <c r="BY55" s="12" t="s">
        <v>204</v>
      </c>
      <c r="BZ55" s="29" t="s">
        <v>198</v>
      </c>
      <c r="CA55" s="12" t="s">
        <v>197</v>
      </c>
      <c r="CB55" s="12" t="s">
        <v>284</v>
      </c>
      <c r="CC55" s="12" t="s">
        <v>41</v>
      </c>
      <c r="CD55" s="12" t="s">
        <v>42</v>
      </c>
      <c r="CE55" s="12" t="s">
        <v>44</v>
      </c>
      <c r="CF55" s="12" t="s">
        <v>217</v>
      </c>
      <c r="CG55" s="12" t="s">
        <v>45</v>
      </c>
      <c r="CH55" s="12" t="s">
        <v>46</v>
      </c>
      <c r="CI55" s="12" t="s">
        <v>47</v>
      </c>
      <c r="CJ55" s="12" t="s">
        <v>271</v>
      </c>
      <c r="CK55" s="12" t="s">
        <v>114</v>
      </c>
      <c r="CL55" s="12" t="s">
        <v>280</v>
      </c>
      <c r="CM55" s="12" t="s">
        <v>48</v>
      </c>
      <c r="CN55" s="12" t="s">
        <v>49</v>
      </c>
      <c r="CO55" s="12" t="s">
        <v>50</v>
      </c>
      <c r="CP55" s="12" t="s">
        <v>52</v>
      </c>
      <c r="CQ55" s="12" t="s">
        <v>272</v>
      </c>
      <c r="CR55" s="12" t="s">
        <v>54</v>
      </c>
      <c r="CS55" s="12" t="s">
        <v>55</v>
      </c>
      <c r="CT55" s="12" t="s">
        <v>56</v>
      </c>
      <c r="CU55" s="12" t="s">
        <v>57</v>
      </c>
    </row>
    <row r="56" spans="1:99" x14ac:dyDescent="0.2">
      <c r="A56" s="6" t="s">
        <v>214</v>
      </c>
      <c r="B56" s="6"/>
      <c r="C56" s="6"/>
    </row>
    <row r="57" spans="1:99" x14ac:dyDescent="0.2">
      <c r="A57" s="2" t="s">
        <v>283</v>
      </c>
      <c r="D57" s="15">
        <v>658665.14</v>
      </c>
      <c r="E57" s="15">
        <v>7536804</v>
      </c>
      <c r="F57" s="15">
        <v>9068325</v>
      </c>
      <c r="G57" s="15">
        <v>3132995.85</v>
      </c>
      <c r="H57" s="15">
        <v>7153784.669999999</v>
      </c>
      <c r="I57" s="15">
        <v>11006113.33</v>
      </c>
      <c r="J57" s="15">
        <v>2641106.86</v>
      </c>
      <c r="K57" s="15">
        <v>7312283</v>
      </c>
      <c r="L57" s="15">
        <v>4092224.71</v>
      </c>
      <c r="M57" s="15">
        <v>1449225.24</v>
      </c>
      <c r="N57" s="15">
        <v>526085.71</v>
      </c>
      <c r="O57" s="15">
        <v>5174815.01</v>
      </c>
      <c r="P57" s="15">
        <v>365518.76</v>
      </c>
      <c r="Q57" s="15">
        <v>356123.2</v>
      </c>
      <c r="R57" s="15">
        <v>155986.35</v>
      </c>
      <c r="S57" s="15">
        <v>1188238.79</v>
      </c>
      <c r="T57" s="15">
        <v>21843228</v>
      </c>
      <c r="U57" s="15">
        <v>1257406.8799999999</v>
      </c>
      <c r="V57" s="15">
        <v>40713648</v>
      </c>
      <c r="W57" s="15">
        <v>4394612.3</v>
      </c>
      <c r="X57" s="15">
        <v>785754.68</v>
      </c>
      <c r="Y57" s="15">
        <v>6478196.9399999995</v>
      </c>
      <c r="Z57" s="15">
        <v>3226627.16</v>
      </c>
      <c r="AA57" s="15">
        <v>1056324.97</v>
      </c>
      <c r="AB57" s="15">
        <v>200949.33</v>
      </c>
      <c r="AC57" s="15">
        <v>7725258.8399999999</v>
      </c>
      <c r="AD57" s="15">
        <v>9184324.9500000011</v>
      </c>
      <c r="AE57" s="15">
        <v>8989485.6900000013</v>
      </c>
      <c r="AF57" s="15">
        <v>194839.26</v>
      </c>
      <c r="AG57" s="15">
        <v>1539250.55</v>
      </c>
      <c r="AH57" s="15">
        <v>8625096.7200000007</v>
      </c>
      <c r="AI57" s="15">
        <v>8227197.0299999993</v>
      </c>
      <c r="AJ57" s="15">
        <v>397899.69</v>
      </c>
      <c r="AK57" s="15">
        <v>5322841.05</v>
      </c>
      <c r="AL57" s="15">
        <v>3944696</v>
      </c>
      <c r="AM57" s="15">
        <v>39233801.340000004</v>
      </c>
      <c r="AN57" s="15">
        <v>594375.68999999994</v>
      </c>
      <c r="AO57" s="15">
        <v>274784.95</v>
      </c>
      <c r="AP57" s="15">
        <v>754617.88</v>
      </c>
      <c r="AQ57" s="15">
        <v>14697589.939999999</v>
      </c>
      <c r="AR57" s="15">
        <v>355941178.69999993</v>
      </c>
      <c r="AS57" s="15">
        <v>355635900</v>
      </c>
      <c r="AT57" s="15">
        <v>305278.7</v>
      </c>
      <c r="AU57" s="15">
        <v>37611791.88000001</v>
      </c>
      <c r="AV57" s="15">
        <v>2735389.08</v>
      </c>
      <c r="AW57" s="15">
        <v>1222339.69</v>
      </c>
      <c r="AX57" s="15">
        <v>5370235</v>
      </c>
      <c r="AY57" s="15">
        <v>11032752.27</v>
      </c>
      <c r="AZ57" s="15">
        <v>1653734.82</v>
      </c>
      <c r="BA57" s="15">
        <v>1933941.5</v>
      </c>
      <c r="BB57" s="15">
        <v>21504642.950000003</v>
      </c>
      <c r="BC57" s="15">
        <v>1546496.95</v>
      </c>
      <c r="BD57" s="15">
        <v>1624653.48</v>
      </c>
      <c r="BE57" s="15">
        <v>4131165.43</v>
      </c>
      <c r="BF57" s="15">
        <v>40544</v>
      </c>
      <c r="BG57" s="15">
        <v>5805734.3399999999</v>
      </c>
      <c r="BH57" s="15">
        <v>4901766.8499999996</v>
      </c>
      <c r="BI57" s="15">
        <v>903967.49</v>
      </c>
      <c r="BJ57" s="15">
        <v>12584355</v>
      </c>
      <c r="BK57" s="15">
        <v>8076145</v>
      </c>
      <c r="BL57" s="15">
        <v>4508210</v>
      </c>
      <c r="BM57" s="15">
        <v>1413955.17</v>
      </c>
      <c r="BN57" s="15">
        <v>3912840.56</v>
      </c>
      <c r="BO57" s="15">
        <v>4581221</v>
      </c>
      <c r="BP57" s="15">
        <v>1624790.93</v>
      </c>
      <c r="BQ57" s="15">
        <v>10800898.35</v>
      </c>
      <c r="BR57" s="15">
        <v>1740870.66</v>
      </c>
      <c r="BS57" s="15">
        <v>3347072.37</v>
      </c>
      <c r="BT57" s="15">
        <v>7843150.6099999994</v>
      </c>
      <c r="BU57" s="15">
        <v>1912807.53</v>
      </c>
      <c r="BV57" s="15">
        <v>7034858.4300000006</v>
      </c>
      <c r="BW57" s="15">
        <v>986532.45</v>
      </c>
      <c r="BX57" s="15">
        <v>5549697.0000000009</v>
      </c>
      <c r="BY57" s="15">
        <v>4050814.38</v>
      </c>
      <c r="BZ57" s="15">
        <v>41838917.510000005</v>
      </c>
      <c r="CA57" s="15">
        <v>39233847.899999999</v>
      </c>
      <c r="CB57" s="15">
        <v>2605069.61</v>
      </c>
      <c r="CC57" s="15">
        <v>703029.53</v>
      </c>
      <c r="CD57" s="15">
        <v>1346055.71</v>
      </c>
      <c r="CE57" s="15">
        <v>1030097.45</v>
      </c>
      <c r="CF57" s="15">
        <v>3126125.03</v>
      </c>
      <c r="CG57" s="15">
        <v>10399659.030000001</v>
      </c>
      <c r="CH57" s="15">
        <v>1373439.48</v>
      </c>
      <c r="CI57" s="15">
        <v>157441700.12</v>
      </c>
      <c r="CJ57" s="15">
        <v>18768580</v>
      </c>
      <c r="CK57" s="15">
        <v>17620658</v>
      </c>
      <c r="CL57" s="15">
        <v>1147922</v>
      </c>
      <c r="CM57" s="15">
        <v>1598053.53</v>
      </c>
      <c r="CN57" s="15">
        <v>8526760.870000001</v>
      </c>
      <c r="CO57" s="15">
        <v>3821939</v>
      </c>
      <c r="CP57" s="15">
        <v>944279.62</v>
      </c>
      <c r="CQ57" s="15">
        <v>1397977</v>
      </c>
      <c r="CR57" s="15">
        <v>420494.52</v>
      </c>
      <c r="CS57" s="15">
        <v>4268665</v>
      </c>
      <c r="CT57" s="15">
        <v>7240219.1799999997</v>
      </c>
      <c r="CU57" s="15">
        <v>3099275.22</v>
      </c>
    </row>
    <row r="58" spans="1:99" x14ac:dyDescent="0.2">
      <c r="A58" s="2" t="s">
        <v>281</v>
      </c>
      <c r="D58" s="15">
        <v>303520.95</v>
      </c>
      <c r="E58" s="15">
        <v>2925658</v>
      </c>
      <c r="F58" s="15">
        <v>549219</v>
      </c>
      <c r="G58" s="15">
        <v>958777.45</v>
      </c>
      <c r="H58" s="15">
        <v>2740030.83</v>
      </c>
      <c r="I58" s="15">
        <v>5537707.9399999995</v>
      </c>
      <c r="J58" s="15">
        <v>1115667.4099999999</v>
      </c>
      <c r="K58" s="15">
        <v>3296500</v>
      </c>
      <c r="L58" s="15">
        <v>1759114.49</v>
      </c>
      <c r="M58" s="15">
        <v>489425.7</v>
      </c>
      <c r="N58" s="15">
        <v>258404.88</v>
      </c>
      <c r="O58" s="15">
        <v>1801441</v>
      </c>
      <c r="P58" s="15">
        <v>124002.32</v>
      </c>
      <c r="Q58" s="15">
        <v>41410.720000000001</v>
      </c>
      <c r="R58" s="15">
        <v>33475.230000000003</v>
      </c>
      <c r="S58" s="15">
        <v>601124.86</v>
      </c>
      <c r="T58" s="15">
        <v>4238012</v>
      </c>
      <c r="U58" s="15">
        <v>408202.68</v>
      </c>
      <c r="V58" s="15">
        <v>15936721</v>
      </c>
      <c r="W58" s="15">
        <v>2007592.27</v>
      </c>
      <c r="X58" s="15">
        <v>281426.01</v>
      </c>
      <c r="Y58" s="15">
        <v>2626222.37</v>
      </c>
      <c r="Z58" s="15">
        <v>1141573.93</v>
      </c>
      <c r="AA58" s="15">
        <v>280524.81</v>
      </c>
      <c r="AB58" s="15">
        <v>38255.4</v>
      </c>
      <c r="AC58" s="15">
        <v>4656138.5</v>
      </c>
      <c r="AD58" s="15">
        <v>4256763.42</v>
      </c>
      <c r="AE58" s="15">
        <v>3938378.62</v>
      </c>
      <c r="AF58" s="15">
        <v>318384.8</v>
      </c>
      <c r="AG58" s="15">
        <v>523362.74</v>
      </c>
      <c r="AH58" s="15">
        <v>2519874.35</v>
      </c>
      <c r="AI58" s="15">
        <v>2441231.1800000002</v>
      </c>
      <c r="AJ58" s="15">
        <v>78643.17</v>
      </c>
      <c r="AK58" s="15">
        <v>2682996.4900000002</v>
      </c>
      <c r="AL58" s="15">
        <v>1202329</v>
      </c>
      <c r="AM58" s="15">
        <v>12796803.91</v>
      </c>
      <c r="AN58" s="15">
        <v>285535.34000000003</v>
      </c>
      <c r="AO58" s="15">
        <v>7095.05</v>
      </c>
      <c r="AP58" s="15">
        <v>227511.05</v>
      </c>
      <c r="AQ58" s="15">
        <v>5939965.6399999997</v>
      </c>
      <c r="AR58" s="15">
        <v>220014323.25999999</v>
      </c>
      <c r="AS58" s="15">
        <v>219939800</v>
      </c>
      <c r="AT58" s="15">
        <v>74523.259999999995</v>
      </c>
      <c r="AU58" s="15">
        <v>12919833.740000002</v>
      </c>
      <c r="AV58" s="15">
        <v>1017608.13</v>
      </c>
      <c r="AW58" s="15">
        <v>377815.08</v>
      </c>
      <c r="AX58" s="15">
        <v>2268859</v>
      </c>
      <c r="AY58" s="15">
        <v>5418302</v>
      </c>
      <c r="AZ58" s="15">
        <v>587818.43999999994</v>
      </c>
      <c r="BA58" s="15">
        <v>860137.18</v>
      </c>
      <c r="BB58" s="15">
        <v>11021626.41</v>
      </c>
      <c r="BC58" s="15">
        <v>444451.05</v>
      </c>
      <c r="BD58" s="15">
        <v>502860.76</v>
      </c>
      <c r="BE58" s="15">
        <v>1449682.27</v>
      </c>
      <c r="BF58" s="15">
        <v>3311</v>
      </c>
      <c r="BG58" s="15">
        <v>1929122.76</v>
      </c>
      <c r="BH58" s="15">
        <v>1718329.85</v>
      </c>
      <c r="BI58" s="15">
        <v>210792.91</v>
      </c>
      <c r="BJ58" s="15">
        <v>6035995</v>
      </c>
      <c r="BK58" s="15">
        <v>3587779</v>
      </c>
      <c r="BL58" s="15">
        <v>2448216</v>
      </c>
      <c r="BM58" s="15">
        <v>532606.6</v>
      </c>
      <c r="BN58" s="15">
        <v>1451384.66</v>
      </c>
      <c r="BO58" s="15">
        <v>1665193</v>
      </c>
      <c r="BP58" s="15">
        <v>357345.2</v>
      </c>
      <c r="BQ58" s="15">
        <v>4306584.9000000004</v>
      </c>
      <c r="BR58" s="15">
        <v>534320.54</v>
      </c>
      <c r="BS58" s="15">
        <v>1125316.7</v>
      </c>
      <c r="BT58" s="15">
        <v>927628.93</v>
      </c>
      <c r="BU58" s="15">
        <v>763678.17</v>
      </c>
      <c r="BV58" s="15">
        <v>3130413.52</v>
      </c>
      <c r="BW58" s="15">
        <v>309550.77</v>
      </c>
      <c r="BX58" s="15">
        <v>2430792.17</v>
      </c>
      <c r="BY58" s="15">
        <v>693626.29</v>
      </c>
      <c r="BZ58" s="15">
        <v>15148938.309999999</v>
      </c>
      <c r="CA58" s="15">
        <v>14400814.66</v>
      </c>
      <c r="CB58" s="15">
        <v>748123.65</v>
      </c>
      <c r="CC58" s="15">
        <v>224366.27</v>
      </c>
      <c r="CD58" s="15">
        <v>299453.3</v>
      </c>
      <c r="CE58" s="15">
        <v>493022.49</v>
      </c>
      <c r="CF58" s="15">
        <v>874784.78</v>
      </c>
      <c r="CG58" s="15">
        <v>4967560.22</v>
      </c>
      <c r="CH58" s="15">
        <v>671784</v>
      </c>
      <c r="CI58" s="15">
        <v>83518885.859999999</v>
      </c>
      <c r="CJ58" s="15">
        <v>5195526</v>
      </c>
      <c r="CK58" s="15">
        <v>4948758</v>
      </c>
      <c r="CL58" s="15">
        <v>246768</v>
      </c>
      <c r="CM58" s="15">
        <v>296861.32</v>
      </c>
      <c r="CN58" s="15">
        <v>4913786.66</v>
      </c>
      <c r="CO58" s="15">
        <v>1792374</v>
      </c>
      <c r="CP58" s="15">
        <v>345372.78</v>
      </c>
      <c r="CQ58" s="15">
        <v>352816</v>
      </c>
      <c r="CR58" s="15">
        <v>102803.5</v>
      </c>
      <c r="CS58" s="15">
        <v>1113992</v>
      </c>
      <c r="CT58" s="15">
        <v>3032195</v>
      </c>
      <c r="CU58" s="15">
        <v>982961.82</v>
      </c>
    </row>
    <row r="59" spans="1:99" x14ac:dyDescent="0.2">
      <c r="A59" s="2" t="s">
        <v>61</v>
      </c>
      <c r="D59" s="15">
        <v>355206.3</v>
      </c>
      <c r="E59" s="15">
        <v>4578238</v>
      </c>
      <c r="F59" s="15">
        <v>8434521</v>
      </c>
      <c r="G59" s="15">
        <v>2092495.27</v>
      </c>
      <c r="H59" s="15">
        <v>4252909.0599999996</v>
      </c>
      <c r="I59" s="15">
        <v>5330469.5599999996</v>
      </c>
      <c r="J59" s="15">
        <v>1471185.66</v>
      </c>
      <c r="K59" s="15">
        <v>3928926</v>
      </c>
      <c r="L59" s="15">
        <v>2291039.23</v>
      </c>
      <c r="M59" s="15">
        <v>952481.68</v>
      </c>
      <c r="N59" s="15">
        <v>269901.37</v>
      </c>
      <c r="O59" s="15">
        <v>3264142.24</v>
      </c>
      <c r="P59" s="15">
        <v>253728.14</v>
      </c>
      <c r="Q59" s="15">
        <v>314712.48</v>
      </c>
      <c r="R59" s="15">
        <v>121937.39</v>
      </c>
      <c r="S59" s="15">
        <v>585781.88</v>
      </c>
      <c r="T59" s="15">
        <v>17416357</v>
      </c>
      <c r="U59" s="15">
        <v>822645.02</v>
      </c>
      <c r="V59" s="15">
        <v>23534312</v>
      </c>
      <c r="W59" s="15">
        <v>2353398.7400000002</v>
      </c>
      <c r="X59" s="15">
        <v>500274.03</v>
      </c>
      <c r="Y59" s="15">
        <v>3769705.15</v>
      </c>
      <c r="Z59" s="15">
        <v>2034388.65</v>
      </c>
      <c r="AA59" s="15">
        <v>772681.63</v>
      </c>
      <c r="AB59" s="15">
        <v>161036.95000000001</v>
      </c>
      <c r="AC59" s="15">
        <v>3070556.17</v>
      </c>
      <c r="AD59" s="15">
        <v>4962702.9800000004</v>
      </c>
      <c r="AE59" s="15">
        <v>5099429.91</v>
      </c>
      <c r="AF59" s="15">
        <v>-136726.93</v>
      </c>
      <c r="AG59" s="15">
        <v>1015887.81</v>
      </c>
      <c r="AH59" s="15">
        <v>6047643.6400000006</v>
      </c>
      <c r="AI59" s="15">
        <v>5733387.4299999997</v>
      </c>
      <c r="AJ59" s="15">
        <v>314256.21000000002</v>
      </c>
      <c r="AK59" s="15">
        <v>2751373.6</v>
      </c>
      <c r="AL59" s="15">
        <v>2672363</v>
      </c>
      <c r="AM59" s="15">
        <v>25420048.180000003</v>
      </c>
      <c r="AN59" s="15">
        <v>308840.34999999998</v>
      </c>
      <c r="AO59" s="15">
        <v>263854.40000000002</v>
      </c>
      <c r="AP59" s="15">
        <v>521455.53</v>
      </c>
      <c r="AQ59" s="15">
        <v>8166788.1000000006</v>
      </c>
      <c r="AR59" s="15">
        <v>126210424.66</v>
      </c>
      <c r="AS59" s="15">
        <v>125982400</v>
      </c>
      <c r="AT59" s="15">
        <v>228024.66</v>
      </c>
      <c r="AU59" s="15">
        <v>23940465.860000003</v>
      </c>
      <c r="AV59" s="15">
        <v>1644526.7</v>
      </c>
      <c r="AW59" s="15">
        <v>856188.82</v>
      </c>
      <c r="AX59" s="15">
        <v>2938176</v>
      </c>
      <c r="AY59" s="15">
        <v>5522831.0700000003</v>
      </c>
      <c r="AZ59" s="15">
        <v>1065916.3799999999</v>
      </c>
      <c r="BA59" s="15">
        <v>1073804.32</v>
      </c>
      <c r="BB59" s="15">
        <v>9989409.4399999995</v>
      </c>
      <c r="BC59" s="15">
        <v>1072329.95</v>
      </c>
      <c r="BD59" s="15">
        <v>1058480.7</v>
      </c>
      <c r="BE59" s="15">
        <v>2645027.02</v>
      </c>
      <c r="BF59" s="15">
        <v>31954</v>
      </c>
      <c r="BG59" s="15">
        <v>3864066</v>
      </c>
      <c r="BH59" s="15">
        <v>3170686</v>
      </c>
      <c r="BI59" s="15">
        <v>693380</v>
      </c>
      <c r="BJ59" s="15">
        <v>6483360</v>
      </c>
      <c r="BK59" s="15">
        <v>4423366</v>
      </c>
      <c r="BL59" s="15">
        <v>2059994</v>
      </c>
      <c r="BM59" s="15">
        <v>870618.32</v>
      </c>
      <c r="BN59" s="15">
        <v>2375491.4</v>
      </c>
      <c r="BO59" s="15">
        <v>2880028</v>
      </c>
      <c r="BP59" s="15">
        <v>1281259.93</v>
      </c>
      <c r="BQ59" s="15">
        <v>6312488.9199999999</v>
      </c>
      <c r="BR59" s="15">
        <v>1134266.08</v>
      </c>
      <c r="BS59" s="15">
        <v>1906749.41</v>
      </c>
      <c r="BT59" s="15">
        <v>6748911.1600000001</v>
      </c>
      <c r="BU59" s="15">
        <v>1128821.51</v>
      </c>
      <c r="BV59" s="15">
        <v>3818652.71</v>
      </c>
      <c r="BW59" s="15">
        <v>677951.12</v>
      </c>
      <c r="BX59" s="15">
        <v>2973153.78</v>
      </c>
      <c r="BY59" s="15">
        <v>3325289.91</v>
      </c>
      <c r="BZ59" s="15">
        <v>25766823.859999999</v>
      </c>
      <c r="CA59" s="15">
        <v>23932587.390000001</v>
      </c>
      <c r="CB59" s="15">
        <v>1834236.47</v>
      </c>
      <c r="CC59" s="15">
        <v>477896.1</v>
      </c>
      <c r="CD59" s="15">
        <v>899916.64</v>
      </c>
      <c r="CE59" s="15">
        <v>502225</v>
      </c>
      <c r="CF59" s="15">
        <v>2138206.14</v>
      </c>
      <c r="CG59" s="15">
        <v>5195401.8099999996</v>
      </c>
      <c r="CH59" s="15">
        <v>696810</v>
      </c>
      <c r="CI59" s="15">
        <v>67797987.650000006</v>
      </c>
      <c r="CJ59" s="15">
        <v>12976836</v>
      </c>
      <c r="CK59" s="15">
        <v>12095592</v>
      </c>
      <c r="CL59" s="15">
        <v>881244</v>
      </c>
      <c r="CM59" s="15">
        <v>1301192.21</v>
      </c>
      <c r="CN59" s="15">
        <v>3504984.8</v>
      </c>
      <c r="CO59" s="15">
        <v>2012736</v>
      </c>
      <c r="CP59" s="15">
        <v>598906.84</v>
      </c>
      <c r="CQ59" s="15">
        <v>1043494</v>
      </c>
      <c r="CR59" s="15">
        <v>316264.87</v>
      </c>
      <c r="CS59" s="15">
        <v>3107323</v>
      </c>
      <c r="CT59" s="15">
        <v>4136685.8</v>
      </c>
      <c r="CU59" s="15">
        <v>2102049.35</v>
      </c>
    </row>
    <row r="60" spans="1:99" x14ac:dyDescent="0.2">
      <c r="A60" s="2" t="s">
        <v>240</v>
      </c>
      <c r="D60" s="15">
        <v>-62.11</v>
      </c>
      <c r="E60" s="15">
        <v>32908</v>
      </c>
      <c r="F60" s="15">
        <v>84585</v>
      </c>
      <c r="G60" s="15">
        <v>81723.13</v>
      </c>
      <c r="H60" s="15">
        <v>160844.78</v>
      </c>
      <c r="I60" s="15">
        <v>137935.82999999999</v>
      </c>
      <c r="J60" s="15">
        <v>54253.79</v>
      </c>
      <c r="K60" s="15">
        <v>86857</v>
      </c>
      <c r="L60" s="15">
        <v>42070.99</v>
      </c>
      <c r="M60" s="15">
        <v>7317.86</v>
      </c>
      <c r="N60" s="15">
        <v>-2220.54</v>
      </c>
      <c r="O60" s="15">
        <v>109231.77</v>
      </c>
      <c r="P60" s="15">
        <v>-12211.7</v>
      </c>
      <c r="Q60" s="15">
        <v>0</v>
      </c>
      <c r="R60" s="15">
        <v>573.73</v>
      </c>
      <c r="S60" s="15">
        <v>1332.05</v>
      </c>
      <c r="T60" s="15">
        <v>188859</v>
      </c>
      <c r="U60" s="15">
        <v>26559.18</v>
      </c>
      <c r="V60" s="15">
        <v>1242615</v>
      </c>
      <c r="W60" s="15">
        <v>33621.29</v>
      </c>
      <c r="X60" s="15">
        <v>4054.64</v>
      </c>
      <c r="Y60" s="15">
        <v>82269.42</v>
      </c>
      <c r="Z60" s="15">
        <v>50664.58</v>
      </c>
      <c r="AA60" s="15">
        <v>3118.53</v>
      </c>
      <c r="AB60" s="15">
        <v>1656.98</v>
      </c>
      <c r="AC60" s="15">
        <v>-1435.83</v>
      </c>
      <c r="AD60" s="15">
        <v>-35141.449999999997</v>
      </c>
      <c r="AE60" s="15">
        <v>-48322.84</v>
      </c>
      <c r="AF60" s="15">
        <v>13181.39</v>
      </c>
      <c r="AG60" s="15">
        <v>0</v>
      </c>
      <c r="AH60" s="15">
        <v>57578.73</v>
      </c>
      <c r="AI60" s="15">
        <v>52578.42</v>
      </c>
      <c r="AJ60" s="15">
        <v>5000.3100000000004</v>
      </c>
      <c r="AK60" s="15">
        <v>-111529.04</v>
      </c>
      <c r="AL60" s="15">
        <v>70004</v>
      </c>
      <c r="AM60" s="15">
        <v>1016949.25</v>
      </c>
      <c r="AN60" s="15">
        <v>0</v>
      </c>
      <c r="AO60" s="15">
        <v>3835.5</v>
      </c>
      <c r="AP60" s="15">
        <v>5651.3</v>
      </c>
      <c r="AQ60" s="15">
        <v>590836.19999999995</v>
      </c>
      <c r="AR60" s="15">
        <v>9716430.7799999993</v>
      </c>
      <c r="AS60" s="15">
        <v>9713700</v>
      </c>
      <c r="AT60" s="15">
        <v>2730.78</v>
      </c>
      <c r="AU60" s="15">
        <v>751492.28</v>
      </c>
      <c r="AV60" s="15">
        <v>73254.25</v>
      </c>
      <c r="AW60" s="15">
        <v>-11664.21</v>
      </c>
      <c r="AX60" s="15">
        <v>163200</v>
      </c>
      <c r="AY60" s="15">
        <v>91619.199999999997</v>
      </c>
      <c r="AZ60" s="15">
        <v>0</v>
      </c>
      <c r="BA60" s="15">
        <v>0</v>
      </c>
      <c r="BB60" s="15">
        <v>493607.1</v>
      </c>
      <c r="BC60" s="15">
        <v>29715.95</v>
      </c>
      <c r="BD60" s="15">
        <v>63312.02</v>
      </c>
      <c r="BE60" s="15">
        <v>36456.14</v>
      </c>
      <c r="BF60" s="15">
        <v>5279</v>
      </c>
      <c r="BG60" s="15">
        <v>12545.58</v>
      </c>
      <c r="BH60" s="15">
        <v>12751</v>
      </c>
      <c r="BI60" s="15">
        <v>-205.42</v>
      </c>
      <c r="BJ60" s="15">
        <v>65000</v>
      </c>
      <c r="BK60" s="15">
        <v>65000</v>
      </c>
      <c r="BL60" s="15">
        <v>0</v>
      </c>
      <c r="BM60" s="15">
        <v>10730.25</v>
      </c>
      <c r="BN60" s="15">
        <v>85964.5</v>
      </c>
      <c r="BO60" s="15">
        <v>36000</v>
      </c>
      <c r="BP60" s="15">
        <v>-13814.2</v>
      </c>
      <c r="BQ60" s="15">
        <v>181824.53</v>
      </c>
      <c r="BR60" s="15">
        <v>72284.039999999994</v>
      </c>
      <c r="BS60" s="15">
        <v>315006.26</v>
      </c>
      <c r="BT60" s="15">
        <v>166610.51999999999</v>
      </c>
      <c r="BU60" s="15">
        <v>20307.849999999999</v>
      </c>
      <c r="BV60" s="15">
        <v>85792.2</v>
      </c>
      <c r="BW60" s="15">
        <v>-969.44</v>
      </c>
      <c r="BX60" s="15">
        <v>145751.04999999999</v>
      </c>
      <c r="BY60" s="15">
        <v>31898.18</v>
      </c>
      <c r="BZ60" s="15">
        <v>923155.34</v>
      </c>
      <c r="CA60" s="15">
        <v>900445.85</v>
      </c>
      <c r="CB60" s="15">
        <v>22709.49</v>
      </c>
      <c r="CC60" s="15">
        <v>767.16</v>
      </c>
      <c r="CD60" s="15">
        <v>146685.76999999999</v>
      </c>
      <c r="CE60" s="15">
        <v>34849.96</v>
      </c>
      <c r="CF60" s="15">
        <v>113134.11</v>
      </c>
      <c r="CG60" s="15">
        <v>236697</v>
      </c>
      <c r="CH60" s="15">
        <v>4845.4799999999996</v>
      </c>
      <c r="CI60" s="15">
        <v>6124826.6100000003</v>
      </c>
      <c r="CJ60" s="15">
        <v>596218</v>
      </c>
      <c r="CK60" s="15">
        <v>576308</v>
      </c>
      <c r="CL60" s="15">
        <v>19910</v>
      </c>
      <c r="CM60" s="15">
        <v>0</v>
      </c>
      <c r="CN60" s="15">
        <v>107989.41</v>
      </c>
      <c r="CO60" s="15">
        <v>16829</v>
      </c>
      <c r="CP60" s="15">
        <v>0</v>
      </c>
      <c r="CQ60" s="15">
        <v>1667</v>
      </c>
      <c r="CR60" s="15">
        <v>1426.15</v>
      </c>
      <c r="CS60" s="15">
        <v>47350</v>
      </c>
      <c r="CT60" s="15">
        <v>71338.38</v>
      </c>
      <c r="CU60" s="15">
        <v>14264.05</v>
      </c>
    </row>
    <row r="61" spans="1:99" x14ac:dyDescent="0.2">
      <c r="A61" s="2" t="s">
        <v>241</v>
      </c>
      <c r="D61" s="15">
        <v>156430.39999999999</v>
      </c>
      <c r="E61" s="15">
        <v>7036488</v>
      </c>
      <c r="F61" s="15">
        <v>3397376</v>
      </c>
      <c r="G61" s="15">
        <v>833690.39</v>
      </c>
      <c r="H61" s="15">
        <v>2497700.0699999998</v>
      </c>
      <c r="I61" s="15">
        <v>5764636.6299999999</v>
      </c>
      <c r="J61" s="15">
        <v>788853.2</v>
      </c>
      <c r="K61" s="15">
        <v>4976243</v>
      </c>
      <c r="L61" s="15">
        <v>2293586.9500000002</v>
      </c>
      <c r="M61" s="15">
        <v>447230.09</v>
      </c>
      <c r="N61" s="15">
        <v>37730.959999999999</v>
      </c>
      <c r="O61" s="15">
        <v>2846537.99</v>
      </c>
      <c r="P61" s="15">
        <v>52053.47</v>
      </c>
      <c r="Q61" s="15">
        <v>110380.68</v>
      </c>
      <c r="R61" s="15">
        <v>22139.87</v>
      </c>
      <c r="S61" s="15">
        <v>646812.55000000005</v>
      </c>
      <c r="T61" s="15">
        <v>9266493</v>
      </c>
      <c r="U61" s="15">
        <v>239883.12</v>
      </c>
      <c r="V61" s="15">
        <v>37712298</v>
      </c>
      <c r="W61" s="15">
        <v>1037905.88</v>
      </c>
      <c r="X61" s="15">
        <v>180866</v>
      </c>
      <c r="Y61" s="15">
        <v>1272140.68</v>
      </c>
      <c r="Z61" s="15">
        <v>2286740.4700000002</v>
      </c>
      <c r="AA61" s="15">
        <v>359462.95</v>
      </c>
      <c r="AB61" s="15">
        <v>36917.69</v>
      </c>
      <c r="AC61" s="15">
        <v>3327556.49</v>
      </c>
      <c r="AD61" s="15">
        <v>4463796.63</v>
      </c>
      <c r="AE61" s="15">
        <v>4270481.8</v>
      </c>
      <c r="AF61" s="15">
        <v>193314.83</v>
      </c>
      <c r="AG61" s="15">
        <v>807043.06</v>
      </c>
      <c r="AH61" s="15">
        <v>5042852.9000000004</v>
      </c>
      <c r="AI61" s="15">
        <v>4944084.04</v>
      </c>
      <c r="AJ61" s="15">
        <v>98768.86</v>
      </c>
      <c r="AK61" s="15">
        <v>2227884.41</v>
      </c>
      <c r="AL61" s="15">
        <v>1884106</v>
      </c>
      <c r="AM61" s="15">
        <v>19079990.23</v>
      </c>
      <c r="AN61" s="15">
        <v>108950.21</v>
      </c>
      <c r="AO61" s="15">
        <v>40155.18</v>
      </c>
      <c r="AP61" s="15">
        <v>171462.31</v>
      </c>
      <c r="AQ61" s="15">
        <v>13329604.91</v>
      </c>
      <c r="AR61" s="15">
        <v>221722747.08999997</v>
      </c>
      <c r="AS61" s="15">
        <v>221629400</v>
      </c>
      <c r="AT61" s="15">
        <v>93347.09</v>
      </c>
      <c r="AU61" s="15">
        <v>29674250.550000001</v>
      </c>
      <c r="AV61" s="15">
        <v>1485975.16</v>
      </c>
      <c r="AW61" s="15">
        <v>365106.65</v>
      </c>
      <c r="AX61" s="15">
        <v>1576211</v>
      </c>
      <c r="AY61" s="15">
        <v>8218644.4800000004</v>
      </c>
      <c r="AZ61" s="15">
        <v>749415.27</v>
      </c>
      <c r="BA61" s="15">
        <v>815830.78</v>
      </c>
      <c r="BB61" s="15">
        <v>12473326.380000001</v>
      </c>
      <c r="BC61" s="15">
        <v>434125.56</v>
      </c>
      <c r="BD61" s="15">
        <v>434410.51</v>
      </c>
      <c r="BE61" s="15">
        <v>2288723.8199999998</v>
      </c>
      <c r="BF61" s="15">
        <v>13348</v>
      </c>
      <c r="BG61" s="15">
        <v>3279993.83</v>
      </c>
      <c r="BH61" s="15">
        <v>3001408</v>
      </c>
      <c r="BI61" s="15">
        <v>278585.83</v>
      </c>
      <c r="BJ61" s="15">
        <v>6199644</v>
      </c>
      <c r="BK61" s="15">
        <v>4057011</v>
      </c>
      <c r="BL61" s="15">
        <v>2142633</v>
      </c>
      <c r="BM61" s="15">
        <v>1084878.43</v>
      </c>
      <c r="BN61" s="15">
        <v>2841200.23</v>
      </c>
      <c r="BO61" s="15">
        <v>2141531</v>
      </c>
      <c r="BP61" s="15">
        <v>363348.54</v>
      </c>
      <c r="BQ61" s="15">
        <v>7442858.5800000001</v>
      </c>
      <c r="BR61" s="15">
        <v>897824.97</v>
      </c>
      <c r="BS61" s="15">
        <v>1241351.97</v>
      </c>
      <c r="BT61" s="15">
        <v>3544566.1</v>
      </c>
      <c r="BU61" s="15">
        <v>681969.24</v>
      </c>
      <c r="BV61" s="15">
        <v>2668234.81</v>
      </c>
      <c r="BW61" s="15">
        <v>380947.1</v>
      </c>
      <c r="BX61" s="15">
        <v>2733226.07</v>
      </c>
      <c r="BY61" s="15">
        <v>199411.88</v>
      </c>
      <c r="BZ61" s="15">
        <v>27403032.579999998</v>
      </c>
      <c r="CA61" s="15">
        <v>26097311.68</v>
      </c>
      <c r="CB61" s="15">
        <v>1305720.8999999999</v>
      </c>
      <c r="CC61" s="15">
        <v>354837.23</v>
      </c>
      <c r="CD61" s="15">
        <v>149655.26999999999</v>
      </c>
      <c r="CE61" s="15">
        <v>232160.49</v>
      </c>
      <c r="CF61" s="15">
        <v>1136353.08</v>
      </c>
      <c r="CG61" s="15">
        <v>4227942</v>
      </c>
      <c r="CH61" s="15">
        <v>384319.5</v>
      </c>
      <c r="CI61" s="15">
        <v>124987458.45999999</v>
      </c>
      <c r="CJ61" s="15">
        <v>9018022</v>
      </c>
      <c r="CK61" s="15">
        <v>8589516</v>
      </c>
      <c r="CL61" s="15">
        <v>428506</v>
      </c>
      <c r="CM61" s="15">
        <v>582125.43000000005</v>
      </c>
      <c r="CN61" s="15">
        <v>5610063.7599999998</v>
      </c>
      <c r="CO61" s="15">
        <v>1274813</v>
      </c>
      <c r="CP61" s="15">
        <v>231640</v>
      </c>
      <c r="CQ61" s="15">
        <v>203021</v>
      </c>
      <c r="CR61" s="15">
        <v>0</v>
      </c>
      <c r="CS61" s="15">
        <v>1330308</v>
      </c>
      <c r="CT61" s="15">
        <v>3658784.87</v>
      </c>
      <c r="CU61" s="15">
        <v>1513230.47</v>
      </c>
    </row>
    <row r="62" spans="1:99" x14ac:dyDescent="0.2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</row>
    <row r="63" spans="1:99" x14ac:dyDescent="0.2">
      <c r="A63" s="6" t="s">
        <v>105</v>
      </c>
      <c r="B63" s="6"/>
      <c r="C63" s="6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</row>
    <row r="64" spans="1:99" x14ac:dyDescent="0.2">
      <c r="A64" s="1" t="s">
        <v>293</v>
      </c>
      <c r="B64" s="1"/>
      <c r="C64" s="1"/>
      <c r="D64" s="15">
        <v>15588.47</v>
      </c>
      <c r="E64" s="15">
        <v>18603461</v>
      </c>
      <c r="F64" s="15">
        <v>728977</v>
      </c>
      <c r="G64" s="15">
        <v>920345.98</v>
      </c>
      <c r="H64" s="15">
        <v>1400809.31</v>
      </c>
      <c r="I64" s="15">
        <v>2135220.6800000002</v>
      </c>
      <c r="J64" s="15">
        <v>171107.32</v>
      </c>
      <c r="K64" s="15">
        <v>6047916</v>
      </c>
      <c r="L64" s="15">
        <v>3371110.16</v>
      </c>
      <c r="M64" s="15">
        <v>82821.38</v>
      </c>
      <c r="N64" s="15">
        <v>140.5</v>
      </c>
      <c r="O64" s="15">
        <v>941125.71</v>
      </c>
      <c r="P64" s="15">
        <v>0</v>
      </c>
      <c r="Q64" s="15">
        <v>52808</v>
      </c>
      <c r="R64" s="15">
        <v>0</v>
      </c>
      <c r="S64" s="15">
        <v>159101.75</v>
      </c>
      <c r="T64" s="15">
        <v>310232</v>
      </c>
      <c r="U64" s="15">
        <v>194179.08</v>
      </c>
      <c r="V64" s="15">
        <v>18136600</v>
      </c>
      <c r="W64" s="15">
        <v>268219.76</v>
      </c>
      <c r="X64" s="15">
        <v>444621.15</v>
      </c>
      <c r="Y64" s="15">
        <v>52562.29</v>
      </c>
      <c r="Z64" s="15">
        <v>2038066.67</v>
      </c>
      <c r="AA64" s="15">
        <v>917909.02</v>
      </c>
      <c r="AB64" s="15">
        <v>5256.47</v>
      </c>
      <c r="AC64" s="15">
        <v>11889629.43</v>
      </c>
      <c r="AD64" s="15">
        <v>9696740.870000001</v>
      </c>
      <c r="AE64" s="15">
        <v>9290539.370000001</v>
      </c>
      <c r="AF64" s="15">
        <v>406201.5</v>
      </c>
      <c r="AG64" s="15">
        <v>111555.65</v>
      </c>
      <c r="AH64" s="15">
        <v>10913022.35</v>
      </c>
      <c r="AI64" s="15">
        <v>10688892.119999999</v>
      </c>
      <c r="AJ64" s="15">
        <v>224130.23</v>
      </c>
      <c r="AK64" s="15">
        <v>856213.51</v>
      </c>
      <c r="AL64" s="15">
        <v>3170431</v>
      </c>
      <c r="AM64" s="15">
        <v>3643061.59</v>
      </c>
      <c r="AN64" s="15">
        <v>11832</v>
      </c>
      <c r="AO64" s="15">
        <v>0</v>
      </c>
      <c r="AP64" s="15">
        <v>46887.7</v>
      </c>
      <c r="AQ64" s="15">
        <v>31770869.609999999</v>
      </c>
      <c r="AR64" s="15">
        <v>323476742.26999998</v>
      </c>
      <c r="AS64" s="15">
        <v>323465100</v>
      </c>
      <c r="AT64" s="15">
        <v>11642.27</v>
      </c>
      <c r="AU64" s="15">
        <v>11724883.639999999</v>
      </c>
      <c r="AV64" s="15">
        <v>1522207.3</v>
      </c>
      <c r="AW64" s="15">
        <v>55993.78</v>
      </c>
      <c r="AX64" s="15">
        <v>637981</v>
      </c>
      <c r="AY64" s="15">
        <v>9842771.1599999983</v>
      </c>
      <c r="AZ64" s="15">
        <v>619137.07999999996</v>
      </c>
      <c r="BA64" s="15">
        <v>1333944.0900000001</v>
      </c>
      <c r="BB64" s="15">
        <v>7634759.5</v>
      </c>
      <c r="BC64" s="15">
        <v>11981.94</v>
      </c>
      <c r="BD64" s="15">
        <v>1268176.23</v>
      </c>
      <c r="BE64" s="15">
        <v>69883.360000000001</v>
      </c>
      <c r="BF64" s="15">
        <v>0</v>
      </c>
      <c r="BG64" s="15">
        <v>1764373.59</v>
      </c>
      <c r="BH64" s="15">
        <v>1458530</v>
      </c>
      <c r="BI64" s="15">
        <v>305843.59000000003</v>
      </c>
      <c r="BJ64" s="15">
        <v>2685226</v>
      </c>
      <c r="BK64" s="15">
        <v>915684</v>
      </c>
      <c r="BL64" s="15">
        <v>1769542</v>
      </c>
      <c r="BM64" s="15">
        <v>308793.71000000002</v>
      </c>
      <c r="BN64" s="15">
        <v>2266641.6</v>
      </c>
      <c r="BO64" s="15">
        <v>1165676</v>
      </c>
      <c r="BP64" s="15">
        <v>85065.33</v>
      </c>
      <c r="BQ64" s="15">
        <v>980417.57</v>
      </c>
      <c r="BR64" s="15">
        <v>217565.1</v>
      </c>
      <c r="BS64" s="15">
        <v>214030.16</v>
      </c>
      <c r="BT64" s="15">
        <v>646248.93000000005</v>
      </c>
      <c r="BU64" s="15">
        <v>672415.8</v>
      </c>
      <c r="BV64" s="15">
        <v>1178746.52</v>
      </c>
      <c r="BW64" s="15">
        <v>109352.52</v>
      </c>
      <c r="BX64" s="15">
        <v>342596.68</v>
      </c>
      <c r="BY64" s="15">
        <v>241652.15</v>
      </c>
      <c r="BZ64" s="15">
        <v>5376762.8600000003</v>
      </c>
      <c r="CA64" s="15">
        <v>5374262.8600000003</v>
      </c>
      <c r="CB64" s="15">
        <v>2500</v>
      </c>
      <c r="CC64" s="15">
        <v>194398.1</v>
      </c>
      <c r="CD64" s="15">
        <v>100605.33</v>
      </c>
      <c r="CE64" s="15">
        <v>91864.15</v>
      </c>
      <c r="CF64" s="15">
        <v>180398.16</v>
      </c>
      <c r="CG64" s="15">
        <v>4027393</v>
      </c>
      <c r="CH64" s="15">
        <v>11520.38</v>
      </c>
      <c r="CI64" s="15">
        <v>53523108.159999996</v>
      </c>
      <c r="CJ64" s="15">
        <v>3169467</v>
      </c>
      <c r="CK64" s="15">
        <v>2167142</v>
      </c>
      <c r="CL64" s="15">
        <v>1002325</v>
      </c>
      <c r="CM64" s="15">
        <v>508704.14</v>
      </c>
      <c r="CN64" s="15">
        <v>9179182.4400000013</v>
      </c>
      <c r="CO64" s="15">
        <v>320459</v>
      </c>
      <c r="CP64" s="15">
        <v>314345.56</v>
      </c>
      <c r="CQ64" s="15">
        <v>89638</v>
      </c>
      <c r="CR64" s="15">
        <v>3744.71</v>
      </c>
      <c r="CS64" s="15">
        <v>114286</v>
      </c>
      <c r="CT64" s="15">
        <v>1545302.05</v>
      </c>
      <c r="CU64" s="15">
        <v>230139.07</v>
      </c>
    </row>
    <row r="65" spans="1:99" x14ac:dyDescent="0.2">
      <c r="A65" s="1" t="s">
        <v>294</v>
      </c>
      <c r="B65" s="1"/>
      <c r="C65" s="1"/>
      <c r="D65" s="15">
        <v>0</v>
      </c>
      <c r="E65" s="15">
        <v>0</v>
      </c>
      <c r="F65" s="15">
        <v>0</v>
      </c>
      <c r="G65" s="15">
        <v>2440513.09</v>
      </c>
      <c r="H65" s="15">
        <v>4137447.31</v>
      </c>
      <c r="I65" s="15">
        <v>0</v>
      </c>
      <c r="J65" s="15">
        <v>0</v>
      </c>
      <c r="K65" s="15">
        <v>9290178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21388642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144356.48000000001</v>
      </c>
      <c r="AE65" s="15">
        <v>0</v>
      </c>
      <c r="AF65" s="15">
        <v>144356.48000000001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202437.89</v>
      </c>
      <c r="AQ65" s="15">
        <v>13574847.43</v>
      </c>
      <c r="AR65" s="15">
        <v>88994500</v>
      </c>
      <c r="AS65" s="15">
        <v>88994500</v>
      </c>
      <c r="AT65" s="15">
        <v>0</v>
      </c>
      <c r="AU65" s="15">
        <v>28306010.879999999</v>
      </c>
      <c r="AV65" s="15">
        <v>0</v>
      </c>
      <c r="AW65" s="15">
        <v>1099066.96</v>
      </c>
      <c r="AX65" s="15">
        <v>0</v>
      </c>
      <c r="AY65" s="15">
        <v>36707954.119999997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10062</v>
      </c>
      <c r="BK65" s="15">
        <v>10062</v>
      </c>
      <c r="BL65" s="15">
        <v>0</v>
      </c>
      <c r="BM65" s="15">
        <v>4816646.2</v>
      </c>
      <c r="BN65" s="15">
        <v>2796567.28</v>
      </c>
      <c r="BO65" s="15">
        <v>0</v>
      </c>
      <c r="BP65" s="15">
        <v>3644.42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4678224.0199999996</v>
      </c>
      <c r="BW65" s="15">
        <v>0</v>
      </c>
      <c r="BX65" s="15">
        <v>1741023.34</v>
      </c>
      <c r="BY65" s="15">
        <v>0</v>
      </c>
      <c r="BZ65" s="15">
        <v>77554117.5</v>
      </c>
      <c r="CA65" s="15">
        <v>77547117.5</v>
      </c>
      <c r="CB65" s="15">
        <v>7000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98073</v>
      </c>
      <c r="CK65" s="15">
        <v>98073</v>
      </c>
      <c r="CL65" s="15">
        <v>0</v>
      </c>
      <c r="CM65" s="15">
        <v>0</v>
      </c>
      <c r="CN65" s="15">
        <v>18717059.66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</row>
    <row r="66" spans="1:99" x14ac:dyDescent="0.2">
      <c r="A66" s="1" t="s">
        <v>295</v>
      </c>
      <c r="B66" s="1"/>
      <c r="C66" s="1"/>
      <c r="D66" s="15">
        <v>472050.32</v>
      </c>
      <c r="E66" s="15">
        <v>21881676</v>
      </c>
      <c r="F66" s="15">
        <v>5067256</v>
      </c>
      <c r="G66" s="15">
        <v>116080.26</v>
      </c>
      <c r="H66" s="15">
        <v>140682.51</v>
      </c>
      <c r="I66" s="15">
        <v>11573432.029999999</v>
      </c>
      <c r="J66" s="15">
        <v>1998838.72</v>
      </c>
      <c r="K66" s="15">
        <v>628136</v>
      </c>
      <c r="L66" s="15">
        <v>1780689.82</v>
      </c>
      <c r="M66" s="15">
        <v>1270184.01</v>
      </c>
      <c r="N66" s="15">
        <v>457507.56</v>
      </c>
      <c r="O66" s="15">
        <v>199844.77</v>
      </c>
      <c r="P66" s="15">
        <v>197857.5</v>
      </c>
      <c r="Q66" s="15">
        <v>193600</v>
      </c>
      <c r="R66" s="15">
        <v>0</v>
      </c>
      <c r="S66" s="15">
        <v>142098.48000000001</v>
      </c>
      <c r="T66" s="15">
        <v>2246726</v>
      </c>
      <c r="U66" s="15">
        <v>2200601.15</v>
      </c>
      <c r="V66" s="15">
        <v>62884573</v>
      </c>
      <c r="W66" s="15">
        <v>161425.09</v>
      </c>
      <c r="X66" s="15">
        <v>284254.34999999998</v>
      </c>
      <c r="Y66" s="15">
        <v>19295.740000000002</v>
      </c>
      <c r="Z66" s="15">
        <v>1745895.87</v>
      </c>
      <c r="AA66" s="15">
        <v>1047561.06</v>
      </c>
      <c r="AB66" s="15">
        <v>41899.599999999999</v>
      </c>
      <c r="AC66" s="15">
        <v>8546399.3599999994</v>
      </c>
      <c r="AD66" s="15">
        <v>14622579.040000001</v>
      </c>
      <c r="AE66" s="15">
        <v>13494432.390000001</v>
      </c>
      <c r="AF66" s="15">
        <v>1128146.6499999999</v>
      </c>
      <c r="AG66" s="15">
        <v>143555.23000000001</v>
      </c>
      <c r="AH66" s="15">
        <v>0</v>
      </c>
      <c r="AI66" s="15">
        <v>0</v>
      </c>
      <c r="AJ66" s="15">
        <v>0</v>
      </c>
      <c r="AK66" s="15">
        <v>399499.35</v>
      </c>
      <c r="AL66" s="15">
        <v>2052096</v>
      </c>
      <c r="AM66" s="15">
        <v>11429323.039999999</v>
      </c>
      <c r="AN66" s="15">
        <v>0</v>
      </c>
      <c r="AO66" s="15">
        <v>0</v>
      </c>
      <c r="AP66" s="15">
        <v>151715</v>
      </c>
      <c r="AQ66" s="15">
        <v>40190522.920000002</v>
      </c>
      <c r="AR66" s="15">
        <v>245130100</v>
      </c>
      <c r="AS66" s="15">
        <v>245130100</v>
      </c>
      <c r="AT66" s="15">
        <v>0</v>
      </c>
      <c r="AU66" s="15">
        <v>40458433.439999998</v>
      </c>
      <c r="AV66" s="15">
        <v>2801519.83</v>
      </c>
      <c r="AW66" s="15">
        <v>0</v>
      </c>
      <c r="AX66" s="15">
        <v>2424875</v>
      </c>
      <c r="AY66" s="15">
        <v>2759055.32</v>
      </c>
      <c r="AZ66" s="15">
        <v>2539002.09</v>
      </c>
      <c r="BA66" s="15">
        <v>1014628.63</v>
      </c>
      <c r="BB66" s="15">
        <v>9334948.5199999996</v>
      </c>
      <c r="BC66" s="15">
        <v>575068.16000000003</v>
      </c>
      <c r="BD66" s="15">
        <v>1101275.8600000001</v>
      </c>
      <c r="BE66" s="15">
        <v>1516191.65</v>
      </c>
      <c r="BF66" s="15">
        <v>0</v>
      </c>
      <c r="BG66" s="15">
        <v>7997368.46</v>
      </c>
      <c r="BH66" s="15">
        <v>7550885</v>
      </c>
      <c r="BI66" s="15">
        <v>446483.46</v>
      </c>
      <c r="BJ66" s="15">
        <v>4202686</v>
      </c>
      <c r="BK66" s="15">
        <v>3357096</v>
      </c>
      <c r="BL66" s="15">
        <v>845590</v>
      </c>
      <c r="BM66" s="15">
        <v>242131.84</v>
      </c>
      <c r="BN66" s="15">
        <v>2310203.9500000002</v>
      </c>
      <c r="BO66" s="15">
        <v>6554284</v>
      </c>
      <c r="BP66" s="15">
        <v>428958.12</v>
      </c>
      <c r="BQ66" s="15">
        <v>3035555.01</v>
      </c>
      <c r="BR66" s="15">
        <v>797080.98</v>
      </c>
      <c r="BS66" s="15">
        <v>2962900.86</v>
      </c>
      <c r="BT66" s="15">
        <v>9944637.5800000001</v>
      </c>
      <c r="BU66" s="15">
        <v>1912341.52</v>
      </c>
      <c r="BV66" s="15">
        <v>7238959.3799999999</v>
      </c>
      <c r="BW66" s="15">
        <v>1585609.95</v>
      </c>
      <c r="BX66" s="15">
        <v>0</v>
      </c>
      <c r="BY66" s="15">
        <v>1519550.76</v>
      </c>
      <c r="BZ66" s="15">
        <v>11295134.77</v>
      </c>
      <c r="CA66" s="15">
        <v>7272543.5999999996</v>
      </c>
      <c r="CB66" s="15">
        <v>4022591.17</v>
      </c>
      <c r="CC66" s="15">
        <v>1031863.17</v>
      </c>
      <c r="CD66" s="15">
        <v>443245.3</v>
      </c>
      <c r="CE66" s="15">
        <v>0</v>
      </c>
      <c r="CF66" s="15">
        <v>850124.96</v>
      </c>
      <c r="CG66" s="15">
        <v>7986951.9400000004</v>
      </c>
      <c r="CH66" s="15">
        <v>472813.83</v>
      </c>
      <c r="CI66" s="15">
        <v>142786852.5</v>
      </c>
      <c r="CJ66" s="15">
        <v>24788333</v>
      </c>
      <c r="CK66" s="15">
        <v>23996420</v>
      </c>
      <c r="CL66" s="15">
        <v>791913</v>
      </c>
      <c r="CM66" s="15">
        <v>1203705.42</v>
      </c>
      <c r="CN66" s="15">
        <v>3994419.11</v>
      </c>
      <c r="CO66" s="15">
        <v>3737923</v>
      </c>
      <c r="CP66" s="15">
        <v>939730.51</v>
      </c>
      <c r="CQ66" s="15">
        <v>152252</v>
      </c>
      <c r="CR66" s="15">
        <v>73281.78</v>
      </c>
      <c r="CS66" s="15">
        <v>3073798</v>
      </c>
      <c r="CT66" s="15">
        <v>9782940.6699999999</v>
      </c>
      <c r="CU66" s="15">
        <v>564461.24</v>
      </c>
    </row>
    <row r="67" spans="1:99" x14ac:dyDescent="0.2">
      <c r="A67" s="1" t="s">
        <v>296</v>
      </c>
      <c r="B67" s="1"/>
      <c r="C67" s="1"/>
      <c r="D67" s="15">
        <v>1061336.05</v>
      </c>
      <c r="E67" s="15">
        <v>118451433</v>
      </c>
      <c r="F67" s="15">
        <v>41155964</v>
      </c>
      <c r="G67" s="15">
        <v>8061839.5799999991</v>
      </c>
      <c r="H67" s="15">
        <v>36693503.18</v>
      </c>
      <c r="I67" s="15">
        <v>73600971.210000008</v>
      </c>
      <c r="J67" s="15">
        <v>14557993.85</v>
      </c>
      <c r="K67" s="15">
        <v>71564655</v>
      </c>
      <c r="L67" s="15">
        <v>29003426.850000001</v>
      </c>
      <c r="M67" s="15">
        <v>4693909.3</v>
      </c>
      <c r="N67" s="15">
        <v>1187948.06</v>
      </c>
      <c r="O67" s="15">
        <v>32704420.450000003</v>
      </c>
      <c r="P67" s="15">
        <v>786120.26</v>
      </c>
      <c r="Q67" s="15">
        <v>1668107.44</v>
      </c>
      <c r="R67" s="15">
        <v>352794.41</v>
      </c>
      <c r="S67" s="15">
        <v>12528009.640000001</v>
      </c>
      <c r="T67" s="15">
        <v>121810233</v>
      </c>
      <c r="U67" s="15">
        <v>3683493.51</v>
      </c>
      <c r="V67" s="15">
        <v>527583502</v>
      </c>
      <c r="W67" s="15">
        <v>11670257.68</v>
      </c>
      <c r="X67" s="15">
        <v>3049244.81</v>
      </c>
      <c r="Y67" s="15">
        <v>20911561.539999999</v>
      </c>
      <c r="Z67" s="15">
        <v>34816806.969999999</v>
      </c>
      <c r="AA67" s="15">
        <v>4727936.47</v>
      </c>
      <c r="AB67" s="15">
        <v>625209.1</v>
      </c>
      <c r="AC67" s="15">
        <v>39230279.189999998</v>
      </c>
      <c r="AD67" s="15">
        <v>74838733.170000002</v>
      </c>
      <c r="AE67" s="15">
        <v>73324334.579999998</v>
      </c>
      <c r="AF67" s="15">
        <v>1514398.59</v>
      </c>
      <c r="AG67" s="15">
        <v>12673510.6</v>
      </c>
      <c r="AH67" s="15">
        <v>73572854.069999993</v>
      </c>
      <c r="AI67" s="15">
        <v>71915940.24000001</v>
      </c>
      <c r="AJ67" s="15">
        <v>1656913.83</v>
      </c>
      <c r="AK67" s="15">
        <v>24747621.300000001</v>
      </c>
      <c r="AL67" s="15">
        <v>19767038</v>
      </c>
      <c r="AM67" s="15">
        <v>308646280.77000004</v>
      </c>
      <c r="AN67" s="15">
        <v>1999233.57</v>
      </c>
      <c r="AO67" s="15">
        <v>411332.07</v>
      </c>
      <c r="AP67" s="15">
        <v>883900.69</v>
      </c>
      <c r="AQ67" s="15">
        <v>219009989.91</v>
      </c>
      <c r="AR67" s="15">
        <v>2757893517.0999999</v>
      </c>
      <c r="AS67" s="15">
        <v>2755795400</v>
      </c>
      <c r="AT67" s="15">
        <v>2098117.1</v>
      </c>
      <c r="AU67" s="15">
        <v>418803967.38000005</v>
      </c>
      <c r="AV67" s="15">
        <v>20579075.649999999</v>
      </c>
      <c r="AW67" s="15">
        <v>5946099.6699999999</v>
      </c>
      <c r="AX67" s="15">
        <v>15596860</v>
      </c>
      <c r="AY67" s="15">
        <v>101901601.62</v>
      </c>
      <c r="AZ67" s="15">
        <v>10558139.539999999</v>
      </c>
      <c r="BA67" s="15">
        <v>10747294.16</v>
      </c>
      <c r="BB67" s="15">
        <v>183648315.67000002</v>
      </c>
      <c r="BC67" s="15">
        <v>8579789.9700000007</v>
      </c>
      <c r="BD67" s="15">
        <v>6475038.7999999998</v>
      </c>
      <c r="BE67" s="15">
        <v>46930270.82</v>
      </c>
      <c r="BF67" s="15">
        <v>193149</v>
      </c>
      <c r="BG67" s="15">
        <v>53764274.310000002</v>
      </c>
      <c r="BH67" s="15">
        <v>50756796</v>
      </c>
      <c r="BI67" s="15">
        <v>3007478.31</v>
      </c>
      <c r="BJ67" s="15">
        <v>96576317</v>
      </c>
      <c r="BK67" s="15">
        <v>67185901</v>
      </c>
      <c r="BL67" s="15">
        <v>29390416</v>
      </c>
      <c r="BM67" s="15">
        <v>18929893.82</v>
      </c>
      <c r="BN67" s="15">
        <v>40711037.889999993</v>
      </c>
      <c r="BO67" s="15">
        <v>30048873</v>
      </c>
      <c r="BP67" s="15">
        <v>3348701.25</v>
      </c>
      <c r="BQ67" s="15">
        <v>83937159.170000002</v>
      </c>
      <c r="BR67" s="15">
        <v>12234111.25</v>
      </c>
      <c r="BS67" s="15">
        <v>16177586.540000003</v>
      </c>
      <c r="BT67" s="15">
        <v>73013570.659999996</v>
      </c>
      <c r="BU67" s="15">
        <v>12243365.92</v>
      </c>
      <c r="BV67" s="15">
        <v>34745610.909999996</v>
      </c>
      <c r="BW67" s="15">
        <v>4912683.5</v>
      </c>
      <c r="BX67" s="15">
        <v>38077891.93</v>
      </c>
      <c r="BY67" s="15">
        <v>3358509.34</v>
      </c>
      <c r="BZ67" s="15">
        <v>505026842.06</v>
      </c>
      <c r="CA67" s="15">
        <v>477460507.23000002</v>
      </c>
      <c r="CB67" s="15">
        <v>27566334.829999998</v>
      </c>
      <c r="CC67" s="15">
        <v>4970641.78</v>
      </c>
      <c r="CD67" s="15">
        <v>2553163</v>
      </c>
      <c r="CE67" s="15">
        <v>4383236.7699999996</v>
      </c>
      <c r="CF67" s="15">
        <v>20217766.219999999</v>
      </c>
      <c r="CG67" s="15">
        <v>61294094</v>
      </c>
      <c r="CH67" s="15">
        <v>8432449.4299999997</v>
      </c>
      <c r="CI67" s="15">
        <v>1996514328.6400001</v>
      </c>
      <c r="CJ67" s="15">
        <v>130309792</v>
      </c>
      <c r="CK67" s="15">
        <v>124180809</v>
      </c>
      <c r="CL67" s="15">
        <v>6128983</v>
      </c>
      <c r="CM67" s="15">
        <v>11012460.93</v>
      </c>
      <c r="CN67" s="15">
        <v>72929437.170000002</v>
      </c>
      <c r="CO67" s="15">
        <v>22139041</v>
      </c>
      <c r="CP67" s="15">
        <v>3151102.54</v>
      </c>
      <c r="CQ67" s="15">
        <v>3090438</v>
      </c>
      <c r="CR67" s="15">
        <v>2413379.85</v>
      </c>
      <c r="CS67" s="15">
        <v>16562460</v>
      </c>
      <c r="CT67" s="15">
        <v>49220072.640000001</v>
      </c>
      <c r="CU67" s="15">
        <v>14030718.130000001</v>
      </c>
    </row>
    <row r="68" spans="1:99" x14ac:dyDescent="0.2">
      <c r="A68" s="1" t="s">
        <v>242</v>
      </c>
      <c r="B68" s="1"/>
      <c r="C68" s="1"/>
      <c r="D68" s="15">
        <v>447137.34</v>
      </c>
      <c r="E68" s="15">
        <v>29311531</v>
      </c>
      <c r="F68" s="15">
        <v>11225631</v>
      </c>
      <c r="G68" s="15">
        <v>3345151.55</v>
      </c>
      <c r="H68" s="15">
        <v>11357192.140000001</v>
      </c>
      <c r="I68" s="15">
        <v>33969643.68</v>
      </c>
      <c r="J68" s="15">
        <v>3572610.69</v>
      </c>
      <c r="K68" s="15">
        <v>30976417</v>
      </c>
      <c r="L68" s="15">
        <v>6865958.25</v>
      </c>
      <c r="M68" s="15">
        <v>2311114.89</v>
      </c>
      <c r="N68" s="15">
        <v>339040.9</v>
      </c>
      <c r="O68" s="15">
        <v>11858568.359999999</v>
      </c>
      <c r="P68" s="15">
        <v>128665.05</v>
      </c>
      <c r="Q68" s="15">
        <v>499422.99</v>
      </c>
      <c r="R68" s="15">
        <v>123329.19</v>
      </c>
      <c r="S68" s="15">
        <v>4411293.93</v>
      </c>
      <c r="T68" s="15">
        <v>43462876</v>
      </c>
      <c r="U68" s="15">
        <v>939567.92</v>
      </c>
      <c r="V68" s="15">
        <v>69701910</v>
      </c>
      <c r="W68" s="15">
        <v>3300581.99</v>
      </c>
      <c r="X68" s="15">
        <v>765675.09</v>
      </c>
      <c r="Y68" s="15">
        <v>7971228.0499999998</v>
      </c>
      <c r="Z68" s="15">
        <v>11673544.08</v>
      </c>
      <c r="AA68" s="15">
        <v>1055563.68</v>
      </c>
      <c r="AB68" s="15">
        <v>252506.99</v>
      </c>
      <c r="AC68" s="15">
        <v>8685096.8100000005</v>
      </c>
      <c r="AD68" s="15">
        <v>21202288.580000002</v>
      </c>
      <c r="AE68" s="15">
        <v>20387201.190000001</v>
      </c>
      <c r="AF68" s="15">
        <v>815087.39</v>
      </c>
      <c r="AG68" s="15">
        <v>5513819.7199999997</v>
      </c>
      <c r="AH68" s="15">
        <v>12765480.539999999</v>
      </c>
      <c r="AI68" s="15">
        <v>12439233.35</v>
      </c>
      <c r="AJ68" s="15">
        <v>326247.19</v>
      </c>
      <c r="AK68" s="15">
        <v>7771584.6500000004</v>
      </c>
      <c r="AL68" s="15">
        <v>5663716</v>
      </c>
      <c r="AM68" s="15">
        <v>77261476.75</v>
      </c>
      <c r="AN68" s="15">
        <v>523507.23</v>
      </c>
      <c r="AO68" s="15">
        <v>57032.800000000003</v>
      </c>
      <c r="AP68" s="15">
        <v>279194.7</v>
      </c>
      <c r="AQ68" s="15">
        <v>68918540.170000002</v>
      </c>
      <c r="AR68" s="15">
        <v>1376856795</v>
      </c>
      <c r="AS68" s="15">
        <v>1376604800</v>
      </c>
      <c r="AT68" s="15">
        <v>251995</v>
      </c>
      <c r="AU68" s="15">
        <v>121968050.3</v>
      </c>
      <c r="AV68" s="15">
        <v>6505132.8499999996</v>
      </c>
      <c r="AW68" s="15">
        <v>1503096.88</v>
      </c>
      <c r="AX68" s="15">
        <v>2769249</v>
      </c>
      <c r="AY68" s="15">
        <v>40522990.460000001</v>
      </c>
      <c r="AZ68" s="15">
        <v>3471470.51</v>
      </c>
      <c r="BA68" s="15">
        <v>3269546.35</v>
      </c>
      <c r="BB68" s="15">
        <v>49636837.600000001</v>
      </c>
      <c r="BC68" s="15">
        <v>2715133.49</v>
      </c>
      <c r="BD68" s="15">
        <v>2233777.59</v>
      </c>
      <c r="BE68" s="15">
        <v>21446500.73</v>
      </c>
      <c r="BF68" s="15">
        <v>58265</v>
      </c>
      <c r="BG68" s="15">
        <v>13456412.51</v>
      </c>
      <c r="BH68" s="15">
        <v>12560147</v>
      </c>
      <c r="BI68" s="15">
        <v>896265.51</v>
      </c>
      <c r="BJ68" s="15">
        <v>26007695</v>
      </c>
      <c r="BK68" s="15">
        <v>18362934</v>
      </c>
      <c r="BL68" s="15">
        <v>7644761</v>
      </c>
      <c r="BM68" s="15">
        <v>5854601.25</v>
      </c>
      <c r="BN68" s="15">
        <v>8358044.6299999999</v>
      </c>
      <c r="BO68" s="15">
        <v>11348763</v>
      </c>
      <c r="BP68" s="15">
        <v>482026.33</v>
      </c>
      <c r="BQ68" s="15">
        <v>30226645.449999999</v>
      </c>
      <c r="BR68" s="15">
        <v>6081998.9299999997</v>
      </c>
      <c r="BS68" s="15">
        <v>4060847.86</v>
      </c>
      <c r="BT68" s="15">
        <v>15494637.560000001</v>
      </c>
      <c r="BU68" s="15">
        <v>2786492.12</v>
      </c>
      <c r="BV68" s="15">
        <v>13060600.710000001</v>
      </c>
      <c r="BW68" s="15">
        <v>2032089.05</v>
      </c>
      <c r="BX68" s="15">
        <v>11281569.17</v>
      </c>
      <c r="BY68" s="15">
        <v>987613.99</v>
      </c>
      <c r="BZ68" s="15">
        <v>185785965.83000001</v>
      </c>
      <c r="CA68" s="15">
        <v>180292924.71000001</v>
      </c>
      <c r="CB68" s="15">
        <v>5493041.1200000001</v>
      </c>
      <c r="CC68" s="15">
        <v>1354140.89</v>
      </c>
      <c r="CD68" s="15">
        <v>640624.93000000005</v>
      </c>
      <c r="CE68" s="15">
        <v>1281875.27</v>
      </c>
      <c r="CF68" s="15">
        <v>6916738.8499999996</v>
      </c>
      <c r="CG68" s="15">
        <v>21466817</v>
      </c>
      <c r="CH68" s="15">
        <v>2833083.27</v>
      </c>
      <c r="CI68" s="15">
        <v>515631589.89999998</v>
      </c>
      <c r="CJ68" s="15">
        <v>53894825</v>
      </c>
      <c r="CK68" s="15">
        <v>51430971</v>
      </c>
      <c r="CL68" s="15">
        <v>2463854</v>
      </c>
      <c r="CM68" s="15">
        <v>2738604.6</v>
      </c>
      <c r="CN68" s="15">
        <v>27722802.5</v>
      </c>
      <c r="CO68" s="15">
        <v>4654667</v>
      </c>
      <c r="CP68" s="15">
        <v>726019.05</v>
      </c>
      <c r="CQ68" s="15">
        <v>713469</v>
      </c>
      <c r="CR68" s="15">
        <v>1065469.92</v>
      </c>
      <c r="CS68" s="15">
        <v>4885105</v>
      </c>
      <c r="CT68" s="15">
        <v>22600150.41</v>
      </c>
      <c r="CU68" s="15">
        <v>3520312.54</v>
      </c>
    </row>
    <row r="69" spans="1:99" x14ac:dyDescent="0.2">
      <c r="A69" s="1" t="s">
        <v>297</v>
      </c>
      <c r="B69" s="1"/>
      <c r="C69" s="1"/>
      <c r="D69" s="15">
        <v>394632.87</v>
      </c>
      <c r="E69" s="15">
        <v>7533910</v>
      </c>
      <c r="F69" s="15">
        <v>6036159</v>
      </c>
      <c r="G69" s="15">
        <v>3227074.44</v>
      </c>
      <c r="H69" s="15">
        <v>5809792.6299999999</v>
      </c>
      <c r="I69" s="15">
        <v>34348977.799999997</v>
      </c>
      <c r="J69" s="15">
        <v>1567705.16</v>
      </c>
      <c r="K69" s="15">
        <v>21267529</v>
      </c>
      <c r="L69" s="15">
        <v>2099882.12</v>
      </c>
      <c r="M69" s="15">
        <v>3668522.11</v>
      </c>
      <c r="N69" s="15">
        <v>167009.20000000001</v>
      </c>
      <c r="O69" s="15">
        <v>5082917.6900000004</v>
      </c>
      <c r="P69" s="15">
        <v>100450.53</v>
      </c>
      <c r="Q69" s="15">
        <v>171466.71</v>
      </c>
      <c r="R69" s="15">
        <v>65631.899999999994</v>
      </c>
      <c r="S69" s="15">
        <v>1115558.68</v>
      </c>
      <c r="T69" s="15">
        <v>6860226</v>
      </c>
      <c r="U69" s="15">
        <v>639109.94999999995</v>
      </c>
      <c r="V69" s="15">
        <v>32393177</v>
      </c>
      <c r="W69" s="15">
        <v>3132874.92</v>
      </c>
      <c r="X69" s="15">
        <v>413020.12</v>
      </c>
      <c r="Y69" s="15">
        <v>6225134.3000000007</v>
      </c>
      <c r="Z69" s="15">
        <v>7121964.6600000001</v>
      </c>
      <c r="AA69" s="15">
        <v>359032.5</v>
      </c>
      <c r="AB69" s="15">
        <v>66506.990000000005</v>
      </c>
      <c r="AC69" s="15">
        <v>4915495.91</v>
      </c>
      <c r="AD69" s="15">
        <v>16184649.33</v>
      </c>
      <c r="AE69" s="15">
        <v>15856432.460000001</v>
      </c>
      <c r="AF69" s="15">
        <v>328216.87</v>
      </c>
      <c r="AG69" s="15">
        <v>2166096.4700000002</v>
      </c>
      <c r="AH69" s="15">
        <v>11187690.91</v>
      </c>
      <c r="AI69" s="15">
        <v>10895362.25</v>
      </c>
      <c r="AJ69" s="15">
        <v>292328.65999999997</v>
      </c>
      <c r="AK69" s="15">
        <v>3892737.77</v>
      </c>
      <c r="AL69" s="15">
        <v>2738567</v>
      </c>
      <c r="AM69" s="15">
        <v>46256836.07</v>
      </c>
      <c r="AN69" s="15">
        <v>331176.39</v>
      </c>
      <c r="AO69" s="15">
        <v>44838.77</v>
      </c>
      <c r="AP69" s="15">
        <v>237505.69</v>
      </c>
      <c r="AQ69" s="15">
        <v>40386408.560000002</v>
      </c>
      <c r="AR69" s="15">
        <v>137865080.69999999</v>
      </c>
      <c r="AS69" s="15">
        <v>137763700</v>
      </c>
      <c r="AT69" s="15">
        <v>101380.7</v>
      </c>
      <c r="AU69" s="15">
        <v>107128403.38</v>
      </c>
      <c r="AV69" s="15">
        <v>4498250.6100000003</v>
      </c>
      <c r="AW69" s="15">
        <v>1307183.3999999999</v>
      </c>
      <c r="AX69" s="15">
        <v>4502904</v>
      </c>
      <c r="AY69" s="15">
        <v>41650310.469999999</v>
      </c>
      <c r="AZ69" s="15">
        <v>1308487.56</v>
      </c>
      <c r="BA69" s="15">
        <v>1217559.8799999999</v>
      </c>
      <c r="BB69" s="15">
        <v>21381348.48</v>
      </c>
      <c r="BC69" s="15">
        <v>1311342.7</v>
      </c>
      <c r="BD69" s="15">
        <v>894491.7</v>
      </c>
      <c r="BE69" s="15">
        <v>9728709.0199999996</v>
      </c>
      <c r="BF69" s="15">
        <v>19521</v>
      </c>
      <c r="BG69" s="15">
        <v>9678514.7100000009</v>
      </c>
      <c r="BH69" s="15">
        <v>8287168</v>
      </c>
      <c r="BI69" s="15">
        <v>1391346.71</v>
      </c>
      <c r="BJ69" s="15">
        <v>8006541</v>
      </c>
      <c r="BK69" s="15">
        <v>5934516</v>
      </c>
      <c r="BL69" s="15">
        <v>2072025</v>
      </c>
      <c r="BM69" s="15">
        <v>2369657.98</v>
      </c>
      <c r="BN69" s="15">
        <v>4329347.26</v>
      </c>
      <c r="BO69" s="15">
        <v>11021890</v>
      </c>
      <c r="BP69" s="15">
        <v>677773.28</v>
      </c>
      <c r="BQ69" s="15">
        <v>7987226.8399999999</v>
      </c>
      <c r="BR69" s="15">
        <v>3551474.97</v>
      </c>
      <c r="BS69" s="15">
        <v>4027752.71</v>
      </c>
      <c r="BT69" s="15">
        <v>7855975.7199999997</v>
      </c>
      <c r="BU69" s="15">
        <v>1245644.33</v>
      </c>
      <c r="BV69" s="15">
        <v>5497252.8399999999</v>
      </c>
      <c r="BW69" s="15">
        <v>1691888.79</v>
      </c>
      <c r="BX69" s="15">
        <v>3551473.59</v>
      </c>
      <c r="BY69" s="15">
        <v>498913.44</v>
      </c>
      <c r="BZ69" s="15">
        <v>84008846.379999995</v>
      </c>
      <c r="CA69" s="15">
        <v>81343113.00999999</v>
      </c>
      <c r="CB69" s="15">
        <v>2665733.37</v>
      </c>
      <c r="CC69" s="15">
        <v>1940081.34</v>
      </c>
      <c r="CD69" s="15">
        <v>445303.5</v>
      </c>
      <c r="CE69" s="15">
        <v>284579.8</v>
      </c>
      <c r="CF69" s="15">
        <v>5465769.2400000002</v>
      </c>
      <c r="CG69" s="15">
        <v>22094209</v>
      </c>
      <c r="CH69" s="15">
        <v>952519.89</v>
      </c>
      <c r="CI69" s="15">
        <v>157644330.91999999</v>
      </c>
      <c r="CJ69" s="15">
        <v>32100646</v>
      </c>
      <c r="CK69" s="15">
        <v>29427896</v>
      </c>
      <c r="CL69" s="15">
        <v>2672750</v>
      </c>
      <c r="CM69" s="15">
        <v>913727.76</v>
      </c>
      <c r="CN69" s="15">
        <v>23272588.150000002</v>
      </c>
      <c r="CO69" s="15">
        <v>2388813</v>
      </c>
      <c r="CP69" s="15">
        <v>833885.17</v>
      </c>
      <c r="CQ69" s="15">
        <v>382754</v>
      </c>
      <c r="CR69" s="15">
        <v>379619.83</v>
      </c>
      <c r="CS69" s="15">
        <v>4735540</v>
      </c>
      <c r="CT69" s="15">
        <v>20915674.439999998</v>
      </c>
      <c r="CU69" s="15">
        <v>4445428.12</v>
      </c>
    </row>
    <row r="70" spans="1:99" x14ac:dyDescent="0.2">
      <c r="A70" s="1" t="s">
        <v>298</v>
      </c>
      <c r="B70" s="1"/>
      <c r="C70" s="1"/>
      <c r="D70" s="15">
        <v>296253.67</v>
      </c>
      <c r="E70" s="15">
        <v>0</v>
      </c>
      <c r="F70" s="15">
        <v>3873355</v>
      </c>
      <c r="G70" s="15">
        <v>227732.56</v>
      </c>
      <c r="H70" s="15">
        <v>0</v>
      </c>
      <c r="I70" s="15">
        <v>7072957.2300000004</v>
      </c>
      <c r="J70" s="15">
        <v>0</v>
      </c>
      <c r="K70" s="15">
        <v>0</v>
      </c>
      <c r="L70" s="15">
        <v>0</v>
      </c>
      <c r="M70" s="15">
        <v>1020233.9</v>
      </c>
      <c r="N70" s="15">
        <v>0</v>
      </c>
      <c r="O70" s="15">
        <v>2935117</v>
      </c>
      <c r="P70" s="15">
        <v>0</v>
      </c>
      <c r="Q70" s="15">
        <v>0</v>
      </c>
      <c r="R70" s="15">
        <v>0</v>
      </c>
      <c r="S70" s="15">
        <v>791546.86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157180.32</v>
      </c>
      <c r="AA70" s="15">
        <v>261145.93</v>
      </c>
      <c r="AB70" s="15">
        <v>0</v>
      </c>
      <c r="AC70" s="15">
        <v>659991.05000000005</v>
      </c>
      <c r="AD70" s="15">
        <v>0</v>
      </c>
      <c r="AE70" s="15">
        <v>0</v>
      </c>
      <c r="AF70" s="15">
        <v>0</v>
      </c>
      <c r="AG70" s="15">
        <v>679558.66</v>
      </c>
      <c r="AH70" s="15">
        <v>0</v>
      </c>
      <c r="AI70" s="15">
        <v>0</v>
      </c>
      <c r="AJ70" s="15">
        <v>0</v>
      </c>
      <c r="AK70" s="15">
        <v>1241843.8400000001</v>
      </c>
      <c r="AL70" s="15">
        <v>0</v>
      </c>
      <c r="AM70" s="15">
        <v>22207492.399999999</v>
      </c>
      <c r="AN70" s="15">
        <v>201569.97</v>
      </c>
      <c r="AO70" s="15">
        <v>0</v>
      </c>
      <c r="AP70" s="15">
        <v>821948.77</v>
      </c>
      <c r="AQ70" s="15">
        <v>0</v>
      </c>
      <c r="AR70" s="15">
        <v>99494800</v>
      </c>
      <c r="AS70" s="15">
        <v>99494800</v>
      </c>
      <c r="AT70" s="15">
        <v>0</v>
      </c>
      <c r="AU70" s="15">
        <v>43559396.43</v>
      </c>
      <c r="AV70" s="15">
        <v>514289.73</v>
      </c>
      <c r="AW70" s="15">
        <v>268125.48</v>
      </c>
      <c r="AX70" s="15">
        <v>51108</v>
      </c>
      <c r="AY70" s="15">
        <v>8926347.6199999992</v>
      </c>
      <c r="AZ70" s="15">
        <v>0</v>
      </c>
      <c r="BA70" s="15">
        <v>110778.17</v>
      </c>
      <c r="BB70" s="15">
        <v>11090461.189999999</v>
      </c>
      <c r="BC70" s="15">
        <v>91365.19</v>
      </c>
      <c r="BD70" s="15">
        <v>0</v>
      </c>
      <c r="BE70" s="15">
        <v>0</v>
      </c>
      <c r="BF70" s="15">
        <v>0</v>
      </c>
      <c r="BG70" s="15">
        <v>616547.99</v>
      </c>
      <c r="BH70" s="15">
        <v>347913</v>
      </c>
      <c r="BI70" s="15">
        <v>268634.99</v>
      </c>
      <c r="BJ70" s="15">
        <v>5828263</v>
      </c>
      <c r="BK70" s="15">
        <v>5397673</v>
      </c>
      <c r="BL70" s="15">
        <v>430590</v>
      </c>
      <c r="BM70" s="15">
        <v>858923.88</v>
      </c>
      <c r="BN70" s="15">
        <v>1909751.89</v>
      </c>
      <c r="BO70" s="15">
        <v>1445292</v>
      </c>
      <c r="BP70" s="15">
        <v>0</v>
      </c>
      <c r="BQ70" s="15">
        <v>0</v>
      </c>
      <c r="BR70" s="15">
        <v>2433743.67</v>
      </c>
      <c r="BS70" s="15">
        <v>1154515.3700000001</v>
      </c>
      <c r="BT70" s="15">
        <v>65931.25</v>
      </c>
      <c r="BU70" s="15">
        <v>0</v>
      </c>
      <c r="BV70" s="15">
        <v>0</v>
      </c>
      <c r="BW70" s="15">
        <v>0</v>
      </c>
      <c r="BX70" s="15">
        <v>0</v>
      </c>
      <c r="BY70" s="15">
        <v>21827.35</v>
      </c>
      <c r="BZ70" s="15">
        <v>1596353.97</v>
      </c>
      <c r="CA70" s="15">
        <v>1596353.97</v>
      </c>
      <c r="CB70" s="15">
        <v>0</v>
      </c>
      <c r="CC70" s="15">
        <v>0</v>
      </c>
      <c r="CD70" s="15">
        <v>0</v>
      </c>
      <c r="CE70" s="15">
        <v>0</v>
      </c>
      <c r="CF70" s="15">
        <v>2385249.7799999998</v>
      </c>
      <c r="CG70" s="15">
        <v>0</v>
      </c>
      <c r="CH70" s="15">
        <v>0</v>
      </c>
      <c r="CI70" s="15">
        <v>106850727.53</v>
      </c>
      <c r="CJ70" s="15">
        <v>720537</v>
      </c>
      <c r="CK70" s="15">
        <v>479841</v>
      </c>
      <c r="CL70" s="15">
        <v>240696</v>
      </c>
      <c r="CM70" s="15">
        <v>982606.71</v>
      </c>
      <c r="CN70" s="15">
        <v>0</v>
      </c>
      <c r="CO70" s="15">
        <v>1600034</v>
      </c>
      <c r="CP70" s="15">
        <v>0</v>
      </c>
      <c r="CQ70" s="15">
        <v>0</v>
      </c>
      <c r="CR70" s="15">
        <v>0</v>
      </c>
      <c r="CS70" s="15">
        <v>0</v>
      </c>
      <c r="CT70" s="15">
        <v>5468348.71</v>
      </c>
      <c r="CU70" s="15">
        <v>434909.98</v>
      </c>
    </row>
    <row r="71" spans="1:99" x14ac:dyDescent="0.2">
      <c r="A71" s="1" t="s">
        <v>299</v>
      </c>
      <c r="B71" s="1"/>
      <c r="C71" s="1"/>
      <c r="D71" s="15">
        <v>519785.56</v>
      </c>
      <c r="E71" s="15">
        <v>6298532</v>
      </c>
      <c r="F71" s="15">
        <v>5135270</v>
      </c>
      <c r="G71" s="15">
        <v>1310404.05</v>
      </c>
      <c r="H71" s="15">
        <v>2299940.14</v>
      </c>
      <c r="I71" s="15">
        <v>6000824.8100000005</v>
      </c>
      <c r="J71" s="15">
        <v>1243417.58</v>
      </c>
      <c r="K71" s="15">
        <v>4843854</v>
      </c>
      <c r="L71" s="15">
        <v>4429959.2</v>
      </c>
      <c r="M71" s="15">
        <v>1008772.57</v>
      </c>
      <c r="N71" s="15">
        <v>0</v>
      </c>
      <c r="O71" s="15">
        <v>2372390.0099999998</v>
      </c>
      <c r="P71" s="15">
        <v>19803.77</v>
      </c>
      <c r="Q71" s="15">
        <v>17627.759999999998</v>
      </c>
      <c r="R71" s="15">
        <v>34902.01</v>
      </c>
      <c r="S71" s="15">
        <v>1919376.6</v>
      </c>
      <c r="T71" s="15">
        <v>1412336</v>
      </c>
      <c r="U71" s="15">
        <v>243401.13</v>
      </c>
      <c r="V71" s="15">
        <v>19814710</v>
      </c>
      <c r="W71" s="15">
        <v>93512.47</v>
      </c>
      <c r="X71" s="15">
        <v>728860.53</v>
      </c>
      <c r="Y71" s="15">
        <v>13347.5</v>
      </c>
      <c r="Z71" s="15">
        <v>3316651.87</v>
      </c>
      <c r="AA71" s="15">
        <v>839390.15</v>
      </c>
      <c r="AB71" s="15">
        <v>18169.419999999998</v>
      </c>
      <c r="AC71" s="15">
        <v>6816791.620000001</v>
      </c>
      <c r="AD71" s="15">
        <v>6882658.1900000004</v>
      </c>
      <c r="AE71" s="15">
        <v>6368069.3700000001</v>
      </c>
      <c r="AF71" s="15">
        <v>514588.82</v>
      </c>
      <c r="AG71" s="15">
        <v>1088821.52</v>
      </c>
      <c r="AH71" s="15">
        <v>4753832.32</v>
      </c>
      <c r="AI71" s="15">
        <v>4750531.2300000004</v>
      </c>
      <c r="AJ71" s="15">
        <v>3301.09</v>
      </c>
      <c r="AK71" s="15">
        <v>1629101.88</v>
      </c>
      <c r="AL71" s="15">
        <v>2077948</v>
      </c>
      <c r="AM71" s="15">
        <v>25876839.829999998</v>
      </c>
      <c r="AN71" s="15">
        <v>579619.54</v>
      </c>
      <c r="AO71" s="15">
        <v>3245.64</v>
      </c>
      <c r="AP71" s="15">
        <v>208298.77</v>
      </c>
      <c r="AQ71" s="15">
        <v>11191593.98</v>
      </c>
      <c r="AR71" s="15">
        <v>235708703.47999999</v>
      </c>
      <c r="AS71" s="15">
        <v>235701100</v>
      </c>
      <c r="AT71" s="15">
        <v>7603.48</v>
      </c>
      <c r="AU71" s="15">
        <v>31366537.780000001</v>
      </c>
      <c r="AV71" s="15">
        <v>656444.05000000005</v>
      </c>
      <c r="AW71" s="15">
        <v>840814.53</v>
      </c>
      <c r="AX71" s="15">
        <v>612706</v>
      </c>
      <c r="AY71" s="15">
        <v>9493705.1000000015</v>
      </c>
      <c r="AZ71" s="15">
        <v>269039.07</v>
      </c>
      <c r="BA71" s="15">
        <v>892074.77</v>
      </c>
      <c r="BB71" s="15">
        <v>10600030.809999999</v>
      </c>
      <c r="BC71" s="15">
        <v>1058918.1299999999</v>
      </c>
      <c r="BD71" s="15">
        <v>1270770</v>
      </c>
      <c r="BE71" s="15">
        <v>2744352.87</v>
      </c>
      <c r="BF71" s="15">
        <v>7091</v>
      </c>
      <c r="BG71" s="15">
        <v>3947833.03</v>
      </c>
      <c r="BH71" s="15">
        <v>3504466</v>
      </c>
      <c r="BI71" s="15">
        <v>443367.03</v>
      </c>
      <c r="BJ71" s="15">
        <v>6282184</v>
      </c>
      <c r="BK71" s="15">
        <v>4907986</v>
      </c>
      <c r="BL71" s="15">
        <v>1374198</v>
      </c>
      <c r="BM71" s="15">
        <v>1542587.72</v>
      </c>
      <c r="BN71" s="15">
        <v>3254704.94</v>
      </c>
      <c r="BO71" s="15">
        <v>3034470</v>
      </c>
      <c r="BP71" s="15">
        <v>302770.27</v>
      </c>
      <c r="BQ71" s="15">
        <v>2044236.58</v>
      </c>
      <c r="BR71" s="15">
        <v>1168820.8500000001</v>
      </c>
      <c r="BS71" s="15">
        <v>2557651.9300000002</v>
      </c>
      <c r="BT71" s="15">
        <v>5386086.5599999987</v>
      </c>
      <c r="BU71" s="15">
        <v>1857947.95</v>
      </c>
      <c r="BV71" s="15">
        <v>0</v>
      </c>
      <c r="BW71" s="15">
        <v>0</v>
      </c>
      <c r="BX71" s="15">
        <v>0</v>
      </c>
      <c r="BY71" s="15">
        <v>129507.66</v>
      </c>
      <c r="BZ71" s="15">
        <v>18978233.460000001</v>
      </c>
      <c r="CA71" s="15">
        <v>18555271.75</v>
      </c>
      <c r="CB71" s="15">
        <v>422961.71</v>
      </c>
      <c r="CC71" s="15">
        <v>822179.96</v>
      </c>
      <c r="CD71" s="15">
        <v>101892.94</v>
      </c>
      <c r="CE71" s="15">
        <v>562314.02</v>
      </c>
      <c r="CF71" s="15">
        <v>0</v>
      </c>
      <c r="CG71" s="15">
        <v>8056073</v>
      </c>
      <c r="CH71" s="15">
        <v>0</v>
      </c>
      <c r="CI71" s="15">
        <v>117693771.57999998</v>
      </c>
      <c r="CJ71" s="15">
        <v>5581197</v>
      </c>
      <c r="CK71" s="15">
        <v>4405222</v>
      </c>
      <c r="CL71" s="15">
        <v>1175975</v>
      </c>
      <c r="CM71" s="15">
        <v>0</v>
      </c>
      <c r="CN71" s="15">
        <v>8148579.3599999994</v>
      </c>
      <c r="CO71" s="15">
        <v>2090336</v>
      </c>
      <c r="CP71" s="15">
        <v>642958.82999999996</v>
      </c>
      <c r="CQ71" s="15">
        <v>360283</v>
      </c>
      <c r="CR71" s="15">
        <v>96488.2</v>
      </c>
      <c r="CS71" s="15">
        <v>0</v>
      </c>
      <c r="CT71" s="15">
        <v>948258.1</v>
      </c>
      <c r="CU71" s="15">
        <v>1474636.94</v>
      </c>
    </row>
    <row r="72" spans="1:99" x14ac:dyDescent="0.2">
      <c r="A72" s="1" t="s">
        <v>300</v>
      </c>
      <c r="B72" s="1"/>
      <c r="C72" s="1"/>
      <c r="D72" s="15">
        <v>213137.7</v>
      </c>
      <c r="E72" s="15">
        <v>6388373</v>
      </c>
      <c r="F72" s="15">
        <v>5950994</v>
      </c>
      <c r="G72" s="15">
        <v>681100.04</v>
      </c>
      <c r="H72" s="15">
        <v>0</v>
      </c>
      <c r="I72" s="15">
        <v>4581573.9800000004</v>
      </c>
      <c r="J72" s="15">
        <v>38821.01</v>
      </c>
      <c r="K72" s="15">
        <v>1450460</v>
      </c>
      <c r="L72" s="15">
        <v>6809234.1600000001</v>
      </c>
      <c r="M72" s="15">
        <v>208995.89</v>
      </c>
      <c r="N72" s="15">
        <v>0</v>
      </c>
      <c r="O72" s="15">
        <v>339562.51</v>
      </c>
      <c r="P72" s="15">
        <v>12159.61</v>
      </c>
      <c r="Q72" s="15">
        <v>23815.89</v>
      </c>
      <c r="R72" s="15">
        <v>2125.61</v>
      </c>
      <c r="S72" s="15">
        <v>335177.46999999997</v>
      </c>
      <c r="T72" s="15">
        <v>9847</v>
      </c>
      <c r="U72" s="15">
        <v>324747.75</v>
      </c>
      <c r="V72" s="15">
        <v>6021814</v>
      </c>
      <c r="W72" s="15">
        <v>284848.83</v>
      </c>
      <c r="X72" s="15">
        <v>162945.73000000001</v>
      </c>
      <c r="Y72" s="15">
        <v>150101.44</v>
      </c>
      <c r="Z72" s="15">
        <v>1146053.18</v>
      </c>
      <c r="AA72" s="15">
        <v>29612.1</v>
      </c>
      <c r="AB72" s="15">
        <v>19670.5</v>
      </c>
      <c r="AC72" s="15">
        <v>5050552.0599999996</v>
      </c>
      <c r="AD72" s="15">
        <v>1989998.3</v>
      </c>
      <c r="AE72" s="15">
        <v>1500808.36</v>
      </c>
      <c r="AF72" s="15">
        <v>489189.94</v>
      </c>
      <c r="AG72" s="15">
        <v>521602.4</v>
      </c>
      <c r="AH72" s="15">
        <v>864826.08</v>
      </c>
      <c r="AI72" s="15">
        <v>862990.88</v>
      </c>
      <c r="AJ72" s="15">
        <v>1835.2</v>
      </c>
      <c r="AK72" s="15">
        <v>1039761.67</v>
      </c>
      <c r="AL72" s="15">
        <v>1088496</v>
      </c>
      <c r="AM72" s="15">
        <v>10334168.49</v>
      </c>
      <c r="AN72" s="15">
        <v>133327.82999999999</v>
      </c>
      <c r="AO72" s="15">
        <v>32938.15</v>
      </c>
      <c r="AP72" s="15">
        <v>36413.67</v>
      </c>
      <c r="AQ72" s="15">
        <v>3036853.75</v>
      </c>
      <c r="AR72" s="15">
        <v>191897025.63</v>
      </c>
      <c r="AS72" s="15">
        <v>191860800</v>
      </c>
      <c r="AT72" s="15">
        <v>36225.629999999997</v>
      </c>
      <c r="AU72" s="15">
        <v>49744519.359999999</v>
      </c>
      <c r="AV72" s="15">
        <v>1063477.74</v>
      </c>
      <c r="AW72" s="15">
        <v>82562.759999999995</v>
      </c>
      <c r="AX72" s="15">
        <v>752154</v>
      </c>
      <c r="AY72" s="15">
        <v>3731878.19</v>
      </c>
      <c r="AZ72" s="15">
        <v>417383.49</v>
      </c>
      <c r="BA72" s="15">
        <v>341044.67</v>
      </c>
      <c r="BB72" s="15">
        <v>11585956.109999999</v>
      </c>
      <c r="BC72" s="15">
        <v>38593.06</v>
      </c>
      <c r="BD72" s="15">
        <v>457366.99</v>
      </c>
      <c r="BE72" s="15">
        <v>1511078.92</v>
      </c>
      <c r="BF72" s="15">
        <v>0</v>
      </c>
      <c r="BG72" s="15">
        <v>1230379.0900000001</v>
      </c>
      <c r="BH72" s="15">
        <v>1072080</v>
      </c>
      <c r="BI72" s="15">
        <v>158299.09</v>
      </c>
      <c r="BJ72" s="15">
        <v>3486113</v>
      </c>
      <c r="BK72" s="15">
        <v>2581819</v>
      </c>
      <c r="BL72" s="15">
        <v>904294</v>
      </c>
      <c r="BM72" s="15">
        <v>987965.25</v>
      </c>
      <c r="BN72" s="15">
        <v>1110189.19</v>
      </c>
      <c r="BO72" s="15">
        <v>1266189</v>
      </c>
      <c r="BP72" s="15">
        <v>165387.99</v>
      </c>
      <c r="BQ72" s="15">
        <v>4215256.04</v>
      </c>
      <c r="BR72" s="15">
        <v>520067.81</v>
      </c>
      <c r="BS72" s="15">
        <v>1153920.97</v>
      </c>
      <c r="BT72" s="15">
        <v>1935922.6</v>
      </c>
      <c r="BU72" s="15">
        <v>270975.99</v>
      </c>
      <c r="BV72" s="15">
        <v>2935.75</v>
      </c>
      <c r="BW72" s="15">
        <v>0</v>
      </c>
      <c r="BX72" s="15">
        <v>57746.6</v>
      </c>
      <c r="BY72" s="15">
        <v>0</v>
      </c>
      <c r="BZ72" s="15">
        <v>8729482.5899999999</v>
      </c>
      <c r="CA72" s="15">
        <v>8664864.1799999997</v>
      </c>
      <c r="CB72" s="15">
        <v>64618.41</v>
      </c>
      <c r="CC72" s="15">
        <v>67694.48</v>
      </c>
      <c r="CD72" s="15">
        <v>97070.67</v>
      </c>
      <c r="CE72" s="15">
        <v>19832.939999999999</v>
      </c>
      <c r="CF72" s="15">
        <v>0</v>
      </c>
      <c r="CG72" s="15">
        <v>2850386</v>
      </c>
      <c r="CH72" s="15">
        <v>0</v>
      </c>
      <c r="CI72" s="15">
        <v>128308446.95</v>
      </c>
      <c r="CJ72" s="15">
        <v>1812613</v>
      </c>
      <c r="CK72" s="15">
        <v>1530809</v>
      </c>
      <c r="CL72" s="15">
        <v>281804</v>
      </c>
      <c r="CM72" s="15">
        <v>0</v>
      </c>
      <c r="CN72" s="15">
        <v>4545754.5</v>
      </c>
      <c r="CO72" s="15">
        <v>675208</v>
      </c>
      <c r="CP72" s="15">
        <v>303548.33</v>
      </c>
      <c r="CQ72" s="15">
        <v>75969</v>
      </c>
      <c r="CR72" s="15">
        <v>81283.199999999997</v>
      </c>
      <c r="CS72" s="15">
        <v>267519</v>
      </c>
      <c r="CT72" s="15">
        <v>1721839.02</v>
      </c>
      <c r="CU72" s="15">
        <v>1289649.01</v>
      </c>
    </row>
    <row r="73" spans="1:99" x14ac:dyDescent="0.2">
      <c r="A73" s="1" t="s">
        <v>301</v>
      </c>
      <c r="B73" s="1"/>
      <c r="C73" s="1"/>
      <c r="D73" s="15">
        <v>0</v>
      </c>
      <c r="E73" s="15">
        <v>0</v>
      </c>
      <c r="F73" s="15">
        <v>255</v>
      </c>
      <c r="G73" s="15">
        <v>2121.58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1787.06</v>
      </c>
      <c r="O73" s="15">
        <v>0</v>
      </c>
      <c r="P73" s="15">
        <v>-1895.68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53848.69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-864843.48</v>
      </c>
      <c r="AE73" s="15">
        <v>-864843.48</v>
      </c>
      <c r="AF73" s="15">
        <v>0</v>
      </c>
      <c r="AG73" s="15">
        <v>0</v>
      </c>
      <c r="AH73" s="15">
        <v>3054.8299999999581</v>
      </c>
      <c r="AI73" s="15">
        <v>3055.13</v>
      </c>
      <c r="AJ73" s="15">
        <v>-0.2999999999992724</v>
      </c>
      <c r="AK73" s="15">
        <v>-1.9999999989522621E-2</v>
      </c>
      <c r="AL73" s="15">
        <v>55108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-5528605.7300000004</v>
      </c>
      <c r="AV73" s="15">
        <v>0</v>
      </c>
      <c r="AW73" s="15">
        <v>-104071.49</v>
      </c>
      <c r="AX73" s="15">
        <v>-3372</v>
      </c>
      <c r="AY73" s="15">
        <v>269.13000000012107</v>
      </c>
      <c r="AZ73" s="15">
        <v>0</v>
      </c>
      <c r="BA73" s="15">
        <v>1.0000000000218279E-2</v>
      </c>
      <c r="BB73" s="15">
        <v>0</v>
      </c>
      <c r="BC73" s="15">
        <v>0</v>
      </c>
      <c r="BD73" s="15">
        <v>92.439999999987776</v>
      </c>
      <c r="BE73" s="15">
        <v>0</v>
      </c>
      <c r="BF73" s="15">
        <v>0</v>
      </c>
      <c r="BG73" s="15">
        <v>-769970</v>
      </c>
      <c r="BH73" s="15">
        <v>-769970</v>
      </c>
      <c r="BI73" s="15">
        <v>0</v>
      </c>
      <c r="BJ73" s="15">
        <v>-638227</v>
      </c>
      <c r="BK73" s="15">
        <v>-638227</v>
      </c>
      <c r="BL73" s="15">
        <v>0</v>
      </c>
      <c r="BM73" s="15">
        <v>0</v>
      </c>
      <c r="BN73" s="15">
        <v>7068</v>
      </c>
      <c r="BO73" s="15">
        <v>0</v>
      </c>
      <c r="BP73" s="15">
        <v>2320.15</v>
      </c>
      <c r="BQ73" s="15">
        <v>-2508351.73</v>
      </c>
      <c r="BR73" s="15">
        <v>0</v>
      </c>
      <c r="BS73" s="15">
        <v>50</v>
      </c>
      <c r="BT73" s="15">
        <v>-118063.01</v>
      </c>
      <c r="BU73" s="15">
        <v>0</v>
      </c>
      <c r="BV73" s="15">
        <v>11.080000000016298</v>
      </c>
      <c r="BW73" s="15">
        <v>0</v>
      </c>
      <c r="BX73" s="15">
        <v>0</v>
      </c>
      <c r="BY73" s="15">
        <v>-139236.01</v>
      </c>
      <c r="BZ73" s="15">
        <v>-373387.91</v>
      </c>
      <c r="CA73" s="15">
        <v>0</v>
      </c>
      <c r="CB73" s="15">
        <v>-373387.91</v>
      </c>
      <c r="CC73" s="15">
        <v>0</v>
      </c>
      <c r="CD73" s="15">
        <v>0</v>
      </c>
      <c r="CE73" s="15">
        <v>0</v>
      </c>
      <c r="CF73" s="15">
        <v>-181967.23</v>
      </c>
      <c r="CG73" s="15">
        <v>0</v>
      </c>
      <c r="CH73" s="15">
        <v>-126695.26</v>
      </c>
      <c r="CI73" s="15">
        <v>0</v>
      </c>
      <c r="CJ73" s="15">
        <v>-233669</v>
      </c>
      <c r="CK73" s="15">
        <v>-126811</v>
      </c>
      <c r="CL73" s="15">
        <v>-106858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1350</v>
      </c>
      <c r="CS73" s="15">
        <v>0</v>
      </c>
      <c r="CT73" s="15">
        <v>0</v>
      </c>
      <c r="CU73" s="15">
        <v>0</v>
      </c>
    </row>
    <row r="74" spans="1:99" x14ac:dyDescent="0.2">
      <c r="A74" s="1" t="s">
        <v>302</v>
      </c>
      <c r="B74" s="1"/>
      <c r="C74" s="1"/>
      <c r="D74" s="15">
        <v>0</v>
      </c>
      <c r="E74" s="15">
        <v>2901956</v>
      </c>
      <c r="F74" s="15">
        <v>1635953</v>
      </c>
      <c r="G74" s="15">
        <v>41000</v>
      </c>
      <c r="H74" s="15">
        <v>547972.38</v>
      </c>
      <c r="I74" s="15">
        <v>2653527.96</v>
      </c>
      <c r="J74" s="15">
        <v>1257163.33</v>
      </c>
      <c r="K74" s="15">
        <v>776087</v>
      </c>
      <c r="L74" s="15">
        <v>0</v>
      </c>
      <c r="M74" s="15">
        <v>173024.74</v>
      </c>
      <c r="N74" s="15">
        <v>0</v>
      </c>
      <c r="O74" s="15">
        <v>2093939.49</v>
      </c>
      <c r="P74" s="15">
        <v>0</v>
      </c>
      <c r="Q74" s="15">
        <v>0</v>
      </c>
      <c r="R74" s="15">
        <v>25116.29</v>
      </c>
      <c r="S74" s="15">
        <v>0</v>
      </c>
      <c r="T74" s="15">
        <v>0</v>
      </c>
      <c r="U74" s="15">
        <v>0</v>
      </c>
      <c r="V74" s="15">
        <v>15283525</v>
      </c>
      <c r="W74" s="15">
        <v>0</v>
      </c>
      <c r="X74" s="15">
        <v>0</v>
      </c>
      <c r="Y74" s="15">
        <v>0</v>
      </c>
      <c r="Z74" s="15">
        <v>303229.95</v>
      </c>
      <c r="AA74" s="15">
        <v>0</v>
      </c>
      <c r="AB74" s="15">
        <v>0</v>
      </c>
      <c r="AC74" s="15">
        <v>2150995.9900000002</v>
      </c>
      <c r="AD74" s="15">
        <v>1282995.48</v>
      </c>
      <c r="AE74" s="15">
        <v>1245223.47</v>
      </c>
      <c r="AF74" s="15">
        <v>37772.01</v>
      </c>
      <c r="AG74" s="15">
        <v>0</v>
      </c>
      <c r="AH74" s="15">
        <v>314981.98</v>
      </c>
      <c r="AI74" s="15">
        <v>314981.98</v>
      </c>
      <c r="AJ74" s="15">
        <v>0</v>
      </c>
      <c r="AK74" s="15">
        <v>0</v>
      </c>
      <c r="AL74" s="15">
        <v>588627</v>
      </c>
      <c r="AM74" s="15">
        <v>3292219.02</v>
      </c>
      <c r="AN74" s="15">
        <v>0</v>
      </c>
      <c r="AO74" s="15">
        <v>0</v>
      </c>
      <c r="AP74" s="15">
        <v>0</v>
      </c>
      <c r="AQ74" s="15">
        <v>3858927.14</v>
      </c>
      <c r="AR74" s="15">
        <v>20897800</v>
      </c>
      <c r="AS74" s="15">
        <v>20897800</v>
      </c>
      <c r="AT74" s="15">
        <v>0</v>
      </c>
      <c r="AU74" s="15">
        <v>10543269.460000001</v>
      </c>
      <c r="AV74" s="15">
        <v>1042882.36</v>
      </c>
      <c r="AW74" s="15">
        <v>0</v>
      </c>
      <c r="AX74" s="15">
        <v>1501287</v>
      </c>
      <c r="AY74" s="15">
        <v>1928385.57</v>
      </c>
      <c r="AZ74" s="15">
        <v>28619.05</v>
      </c>
      <c r="BA74" s="15">
        <v>0</v>
      </c>
      <c r="BB74" s="15">
        <v>4344195.78</v>
      </c>
      <c r="BC74" s="15">
        <v>0</v>
      </c>
      <c r="BD74" s="15">
        <v>306800.28000000003</v>
      </c>
      <c r="BE74" s="15">
        <v>41545</v>
      </c>
      <c r="BF74" s="15">
        <v>0</v>
      </c>
      <c r="BG74" s="15">
        <v>727538</v>
      </c>
      <c r="BH74" s="15">
        <v>727538</v>
      </c>
      <c r="BI74" s="15">
        <v>0</v>
      </c>
      <c r="BJ74" s="15">
        <v>128961</v>
      </c>
      <c r="BK74" s="15">
        <v>128961</v>
      </c>
      <c r="BL74" s="15">
        <v>0</v>
      </c>
      <c r="BM74" s="15">
        <v>283067.92</v>
      </c>
      <c r="BN74" s="15">
        <v>603752.9</v>
      </c>
      <c r="BO74" s="15">
        <v>1547447</v>
      </c>
      <c r="BP74" s="15">
        <v>0</v>
      </c>
      <c r="BQ74" s="15">
        <v>15411908.439999999</v>
      </c>
      <c r="BR74" s="15">
        <v>0</v>
      </c>
      <c r="BS74" s="15">
        <v>1925183.72</v>
      </c>
      <c r="BT74" s="15">
        <v>969020.99</v>
      </c>
      <c r="BU74" s="15">
        <v>818321.28</v>
      </c>
      <c r="BV74" s="15">
        <v>3756729.37</v>
      </c>
      <c r="BW74" s="15">
        <v>0</v>
      </c>
      <c r="BX74" s="15">
        <v>1483397.54</v>
      </c>
      <c r="BY74" s="15">
        <v>0</v>
      </c>
      <c r="BZ74" s="15">
        <v>12811469.93</v>
      </c>
      <c r="CA74" s="15">
        <v>12344896.02</v>
      </c>
      <c r="CB74" s="15">
        <v>466573.91</v>
      </c>
      <c r="CC74" s="15">
        <v>0</v>
      </c>
      <c r="CD74" s="15">
        <v>0</v>
      </c>
      <c r="CE74" s="15">
        <v>0</v>
      </c>
      <c r="CF74" s="15">
        <v>43592.36</v>
      </c>
      <c r="CG74" s="15">
        <v>521692.06</v>
      </c>
      <c r="CH74" s="15">
        <v>0</v>
      </c>
      <c r="CI74" s="15">
        <v>51356894.379999995</v>
      </c>
      <c r="CJ74" s="15">
        <v>4226247</v>
      </c>
      <c r="CK74" s="15">
        <v>4226247</v>
      </c>
      <c r="CL74" s="15">
        <v>0</v>
      </c>
      <c r="CM74" s="15">
        <v>0</v>
      </c>
      <c r="CN74" s="15">
        <v>2091267.45</v>
      </c>
      <c r="CO74" s="15">
        <v>844977</v>
      </c>
      <c r="CP74" s="15">
        <v>187555.13</v>
      </c>
      <c r="CQ74" s="15">
        <v>0</v>
      </c>
      <c r="CR74" s="15">
        <v>0</v>
      </c>
      <c r="CS74" s="15">
        <v>258631</v>
      </c>
      <c r="CT74" s="15">
        <v>1801794.37</v>
      </c>
      <c r="CU74" s="15">
        <v>49664.58</v>
      </c>
    </row>
    <row r="75" spans="1:99" x14ac:dyDescent="0.2">
      <c r="A75" s="1" t="s">
        <v>303</v>
      </c>
      <c r="B75" s="1"/>
      <c r="C75" s="1"/>
      <c r="D75" s="15">
        <v>0</v>
      </c>
      <c r="E75" s="15">
        <v>-17031341</v>
      </c>
      <c r="F75" s="15">
        <v>-2698606</v>
      </c>
      <c r="G75" s="15">
        <v>-1628128.65</v>
      </c>
      <c r="H75" s="15">
        <v>-616348.16000000003</v>
      </c>
      <c r="I75" s="15">
        <v>-6168201.2199999997</v>
      </c>
      <c r="J75" s="15">
        <v>-5293817.78</v>
      </c>
      <c r="K75" s="15">
        <v>-8539817</v>
      </c>
      <c r="L75" s="15">
        <v>-2880444.71</v>
      </c>
      <c r="M75" s="15">
        <v>-868919.68</v>
      </c>
      <c r="N75" s="15">
        <v>0</v>
      </c>
      <c r="O75" s="15">
        <v>-2885841.2</v>
      </c>
      <c r="P75" s="15">
        <v>-3074</v>
      </c>
      <c r="Q75" s="15">
        <v>-266730.59999999998</v>
      </c>
      <c r="R75" s="15">
        <v>0</v>
      </c>
      <c r="S75" s="15">
        <v>-2473860.0699999998</v>
      </c>
      <c r="T75" s="15">
        <v>-6725363</v>
      </c>
      <c r="U75" s="15">
        <v>-719342.15</v>
      </c>
      <c r="V75" s="15">
        <v>-51655533</v>
      </c>
      <c r="W75" s="15">
        <v>-288263.40999999997</v>
      </c>
      <c r="X75" s="15">
        <v>-104494.11</v>
      </c>
      <c r="Y75" s="15">
        <v>-5570769.9400000004</v>
      </c>
      <c r="Z75" s="15">
        <v>-2006603.45</v>
      </c>
      <c r="AA75" s="15">
        <v>0</v>
      </c>
      <c r="AB75" s="15">
        <v>0</v>
      </c>
      <c r="AC75" s="15">
        <v>0</v>
      </c>
      <c r="AD75" s="15">
        <v>-5307829.22</v>
      </c>
      <c r="AE75" s="15">
        <v>-5307829.22</v>
      </c>
      <c r="AF75" s="15">
        <v>0</v>
      </c>
      <c r="AG75" s="15">
        <v>-2821349.73</v>
      </c>
      <c r="AH75" s="15">
        <v>-15754433</v>
      </c>
      <c r="AI75" s="15">
        <v>-14923867.01</v>
      </c>
      <c r="AJ75" s="15">
        <v>-830565.99</v>
      </c>
      <c r="AK75" s="15">
        <v>-1435820.5</v>
      </c>
      <c r="AL75" s="15">
        <v>-3329331</v>
      </c>
      <c r="AM75" s="15">
        <v>-6306689.2300000004</v>
      </c>
      <c r="AN75" s="15">
        <v>0</v>
      </c>
      <c r="AO75" s="15">
        <v>0</v>
      </c>
      <c r="AP75" s="15">
        <v>0</v>
      </c>
      <c r="AQ75" s="15">
        <v>-47802440.920000002</v>
      </c>
      <c r="AR75" s="15">
        <v>-69887.67</v>
      </c>
      <c r="AS75" s="15">
        <v>0</v>
      </c>
      <c r="AT75" s="15">
        <v>-69887.67</v>
      </c>
      <c r="AU75" s="15">
        <v>-63127611.920000002</v>
      </c>
      <c r="AV75" s="15">
        <v>-2652222.0099999998</v>
      </c>
      <c r="AW75" s="15">
        <v>-274602.21999999997</v>
      </c>
      <c r="AX75" s="15">
        <v>-55549</v>
      </c>
      <c r="AY75" s="15">
        <v>-20619130.239999998</v>
      </c>
      <c r="AZ75" s="15">
        <v>-751688.56</v>
      </c>
      <c r="BA75" s="15">
        <v>-1609265.11</v>
      </c>
      <c r="BB75" s="15">
        <v>-13416323.34</v>
      </c>
      <c r="BC75" s="15">
        <v>-742099.22</v>
      </c>
      <c r="BD75" s="15">
        <v>-146730</v>
      </c>
      <c r="BE75" s="15">
        <v>-18812854.5</v>
      </c>
      <c r="BF75" s="15">
        <v>0</v>
      </c>
      <c r="BG75" s="15">
        <v>-11011550</v>
      </c>
      <c r="BH75" s="15">
        <v>-11011550</v>
      </c>
      <c r="BI75" s="15">
        <v>0</v>
      </c>
      <c r="BJ75" s="15">
        <v>-10372198</v>
      </c>
      <c r="BK75" s="15">
        <v>-5022830</v>
      </c>
      <c r="BL75" s="15">
        <v>-5349368</v>
      </c>
      <c r="BM75" s="15">
        <v>-3524304.34</v>
      </c>
      <c r="BN75" s="15">
        <v>-4910416.95</v>
      </c>
      <c r="BO75" s="15">
        <v>-2184501</v>
      </c>
      <c r="BP75" s="15">
        <v>0</v>
      </c>
      <c r="BQ75" s="15">
        <v>-14593471.59</v>
      </c>
      <c r="BR75" s="15">
        <v>-2070756.7</v>
      </c>
      <c r="BS75" s="15">
        <v>-211433</v>
      </c>
      <c r="BT75" s="15">
        <v>-13062590.23</v>
      </c>
      <c r="BU75" s="15">
        <v>-638284.74</v>
      </c>
      <c r="BV75" s="15">
        <v>-1539291.41</v>
      </c>
      <c r="BW75" s="15">
        <v>-330341.68</v>
      </c>
      <c r="BX75" s="15">
        <v>0</v>
      </c>
      <c r="BY75" s="15">
        <v>-136671.44</v>
      </c>
      <c r="BZ75" s="15">
        <v>-133412914.2</v>
      </c>
      <c r="CA75" s="15">
        <v>-133412914.2</v>
      </c>
      <c r="CB75" s="15">
        <v>0</v>
      </c>
      <c r="CC75" s="15">
        <v>0</v>
      </c>
      <c r="CD75" s="15">
        <v>-166974.15</v>
      </c>
      <c r="CE75" s="15">
        <v>-384205.96</v>
      </c>
      <c r="CF75" s="15">
        <v>-3477874.9</v>
      </c>
      <c r="CG75" s="15">
        <v>-4932881</v>
      </c>
      <c r="CH75" s="15">
        <v>-1244882.0900000001</v>
      </c>
      <c r="CI75" s="15">
        <v>-144237438.43000001</v>
      </c>
      <c r="CJ75" s="15">
        <v>-24471003</v>
      </c>
      <c r="CK75" s="15">
        <v>-22065856</v>
      </c>
      <c r="CL75" s="15">
        <v>-2405147</v>
      </c>
      <c r="CM75" s="15">
        <v>-1106494.8</v>
      </c>
      <c r="CN75" s="15">
        <v>-14857883</v>
      </c>
      <c r="CO75" s="15">
        <v>-442034</v>
      </c>
      <c r="CP75" s="15">
        <v>-223192.78</v>
      </c>
      <c r="CQ75" s="15">
        <v>-85574</v>
      </c>
      <c r="CR75" s="15">
        <v>-223178.44</v>
      </c>
      <c r="CS75" s="15">
        <v>-2937905</v>
      </c>
      <c r="CT75" s="15">
        <v>-13588962.050000001</v>
      </c>
      <c r="CU75" s="15">
        <v>-1050360.2</v>
      </c>
    </row>
    <row r="76" spans="1:99" x14ac:dyDescent="0.2">
      <c r="A76" s="1" t="s">
        <v>304</v>
      </c>
      <c r="B76" s="1"/>
      <c r="C76" s="1"/>
      <c r="D76" s="15">
        <v>-2289322.5099999998</v>
      </c>
      <c r="E76" s="15">
        <v>-79370223</v>
      </c>
      <c r="F76" s="15">
        <v>-33407373</v>
      </c>
      <c r="G76" s="15">
        <v>-4158441.29</v>
      </c>
      <c r="H76" s="15">
        <v>-11329394.530000001</v>
      </c>
      <c r="I76" s="15">
        <v>-91975155.760000005</v>
      </c>
      <c r="J76" s="15">
        <v>-10131428.789999999</v>
      </c>
      <c r="K76" s="15">
        <v>-63426722</v>
      </c>
      <c r="L76" s="15">
        <v>-19248687.960000001</v>
      </c>
      <c r="M76" s="15">
        <v>-6580705.1299999999</v>
      </c>
      <c r="N76" s="15">
        <v>-1229407.72</v>
      </c>
      <c r="O76" s="15">
        <v>-14978637.85</v>
      </c>
      <c r="P76" s="15">
        <v>-244907.72</v>
      </c>
      <c r="Q76" s="15">
        <v>-470315.66</v>
      </c>
      <c r="R76" s="15">
        <v>-333776.31</v>
      </c>
      <c r="S76" s="15">
        <v>-11035675.67</v>
      </c>
      <c r="T76" s="15">
        <v>-48882050</v>
      </c>
      <c r="U76" s="15">
        <v>-2984046.45</v>
      </c>
      <c r="V76" s="15">
        <v>-313429151</v>
      </c>
      <c r="W76" s="15">
        <v>-3184988.37</v>
      </c>
      <c r="X76" s="15">
        <v>-3627702.53</v>
      </c>
      <c r="Y76" s="15">
        <v>-6920064.0599999996</v>
      </c>
      <c r="Z76" s="15">
        <v>-31562391.93</v>
      </c>
      <c r="AA76" s="15">
        <v>-5870097.9199999999</v>
      </c>
      <c r="AB76" s="15">
        <v>-700306.12</v>
      </c>
      <c r="AC76" s="15">
        <v>-39812634.439999998</v>
      </c>
      <c r="AD76" s="15">
        <v>-80712043.800000012</v>
      </c>
      <c r="AE76" s="15">
        <v>-76850767.870000005</v>
      </c>
      <c r="AF76" s="15">
        <v>-3861275.93</v>
      </c>
      <c r="AG76" s="15">
        <v>-9372477.0700000003</v>
      </c>
      <c r="AH76" s="15">
        <v>-26182670.530000001</v>
      </c>
      <c r="AI76" s="15">
        <v>-25724897.75</v>
      </c>
      <c r="AJ76" s="15">
        <v>-457772.78</v>
      </c>
      <c r="AK76" s="15">
        <v>-11172472.190000001</v>
      </c>
      <c r="AL76" s="15">
        <v>-8833401</v>
      </c>
      <c r="AM76" s="15">
        <v>-243161170.81</v>
      </c>
      <c r="AN76" s="15">
        <v>-2737080.84</v>
      </c>
      <c r="AO76" s="15">
        <v>-185223.43</v>
      </c>
      <c r="AP76" s="15">
        <v>-846949.18</v>
      </c>
      <c r="AQ76" s="15">
        <v>-169258533.77000001</v>
      </c>
      <c r="AR76" s="15">
        <v>-2177131629.9299998</v>
      </c>
      <c r="AS76" s="15">
        <v>-2175841300</v>
      </c>
      <c r="AT76" s="15">
        <v>-1290329.93</v>
      </c>
      <c r="AU76" s="15">
        <v>-408947230.77000004</v>
      </c>
      <c r="AV76" s="15">
        <v>-20244528.489999998</v>
      </c>
      <c r="AW76" s="15">
        <v>-6091388.1299999999</v>
      </c>
      <c r="AX76" s="15">
        <v>-8407967</v>
      </c>
      <c r="AY76" s="15">
        <v>-107756958.84</v>
      </c>
      <c r="AZ76" s="15">
        <v>-9355220.6600000001</v>
      </c>
      <c r="BA76" s="15">
        <v>-4729667.96</v>
      </c>
      <c r="BB76" s="15">
        <v>-131390716.56</v>
      </c>
      <c r="BC76" s="15">
        <v>-7416504.8899999997</v>
      </c>
      <c r="BD76" s="15">
        <v>-8583571.1899999995</v>
      </c>
      <c r="BE76" s="15">
        <v>-33693433.210000001</v>
      </c>
      <c r="BF76" s="15">
        <v>-120801</v>
      </c>
      <c r="BG76" s="15">
        <v>-40915842.540000007</v>
      </c>
      <c r="BH76" s="15">
        <v>-36720806</v>
      </c>
      <c r="BI76" s="15">
        <v>-4195036.54</v>
      </c>
      <c r="BJ76" s="15">
        <v>-70730324</v>
      </c>
      <c r="BK76" s="15">
        <v>-50231759</v>
      </c>
      <c r="BL76" s="15">
        <v>-20498565</v>
      </c>
      <c r="BM76" s="15">
        <v>-13760243.060000001</v>
      </c>
      <c r="BN76" s="15">
        <v>-29448520.630000003</v>
      </c>
      <c r="BO76" s="15">
        <v>-37247110</v>
      </c>
      <c r="BP76" s="15">
        <v>-1950836.89</v>
      </c>
      <c r="BQ76" s="15">
        <v>-43941335.350000001</v>
      </c>
      <c r="BR76" s="15">
        <v>-12274280.07</v>
      </c>
      <c r="BS76" s="15">
        <v>-19235843.050000001</v>
      </c>
      <c r="BT76" s="15">
        <v>-63362308.280000001</v>
      </c>
      <c r="BU76" s="15">
        <v>-12767569.07</v>
      </c>
      <c r="BV76" s="15">
        <v>-38991564.009999998</v>
      </c>
      <c r="BW76" s="15">
        <v>-5726282.8600000003</v>
      </c>
      <c r="BX76" s="15">
        <v>-14802477.449999999</v>
      </c>
      <c r="BY76" s="15">
        <v>-374716.51</v>
      </c>
      <c r="BZ76" s="15">
        <v>-393693722.94</v>
      </c>
      <c r="CA76" s="15">
        <v>-373035555.49000001</v>
      </c>
      <c r="CB76" s="15">
        <v>-20658167.449999999</v>
      </c>
      <c r="CC76" s="15">
        <v>-6299715.7599999998</v>
      </c>
      <c r="CD76" s="15">
        <v>-745481.88</v>
      </c>
      <c r="CE76" s="15">
        <v>-1368548.51</v>
      </c>
      <c r="CF76" s="15">
        <v>-14262245.869999999</v>
      </c>
      <c r="CG76" s="15">
        <v>-64425736</v>
      </c>
      <c r="CH76" s="15">
        <v>-6336046.4199999999</v>
      </c>
      <c r="CI76" s="15">
        <v>-1616925866.74</v>
      </c>
      <c r="CJ76" s="15">
        <v>-121631462</v>
      </c>
      <c r="CK76" s="15">
        <v>-116456936</v>
      </c>
      <c r="CL76" s="15">
        <v>-5174526</v>
      </c>
      <c r="CM76" s="15">
        <v>-8079073.1899999995</v>
      </c>
      <c r="CN76" s="15">
        <v>-71139802.379999995</v>
      </c>
      <c r="CO76" s="15">
        <v>-19059623</v>
      </c>
      <c r="CP76" s="15">
        <v>-4228038.17</v>
      </c>
      <c r="CQ76" s="15">
        <v>-1094936</v>
      </c>
      <c r="CR76" s="15">
        <v>-2078776.68</v>
      </c>
      <c r="CS76" s="15">
        <v>-5887771</v>
      </c>
      <c r="CT76" s="15">
        <v>-47208911.710000001</v>
      </c>
      <c r="CU76" s="15">
        <v>-7991788.9000000004</v>
      </c>
    </row>
    <row r="77" spans="1:99" x14ac:dyDescent="0.2">
      <c r="A77" s="1" t="s">
        <v>305</v>
      </c>
      <c r="B77" s="1"/>
      <c r="C77" s="1"/>
      <c r="D77" s="15">
        <v>838949.78</v>
      </c>
      <c r="E77" s="15">
        <v>13587676</v>
      </c>
      <c r="F77" s="15">
        <v>-7891463</v>
      </c>
      <c r="G77" s="15">
        <v>0</v>
      </c>
      <c r="H77" s="15">
        <v>240462.41</v>
      </c>
      <c r="I77" s="15">
        <v>695259.53</v>
      </c>
      <c r="J77" s="15">
        <v>155358.45000000001</v>
      </c>
      <c r="K77" s="15">
        <v>208930</v>
      </c>
      <c r="L77" s="15">
        <v>700154.69</v>
      </c>
      <c r="M77" s="15">
        <v>2516.21</v>
      </c>
      <c r="N77" s="15">
        <v>0</v>
      </c>
      <c r="O77" s="15">
        <v>0</v>
      </c>
      <c r="P77" s="15">
        <v>0</v>
      </c>
      <c r="Q77" s="15">
        <v>92372.63</v>
      </c>
      <c r="R77" s="15">
        <v>-57348.14</v>
      </c>
      <c r="S77" s="15">
        <v>0</v>
      </c>
      <c r="T77" s="15">
        <v>3817265</v>
      </c>
      <c r="U77" s="15">
        <v>3441618.92</v>
      </c>
      <c r="V77" s="15">
        <v>7312451</v>
      </c>
      <c r="W77" s="15">
        <v>137220.96</v>
      </c>
      <c r="X77" s="15">
        <v>273381.46000000002</v>
      </c>
      <c r="Y77" s="15">
        <v>15814.19</v>
      </c>
      <c r="Z77" s="15">
        <v>135901.26999999999</v>
      </c>
      <c r="AA77" s="15">
        <v>0</v>
      </c>
      <c r="AB77" s="15">
        <v>0</v>
      </c>
      <c r="AC77" s="15">
        <v>903316</v>
      </c>
      <c r="AD77" s="15">
        <v>250532.21</v>
      </c>
      <c r="AE77" s="15">
        <v>250532.21</v>
      </c>
      <c r="AF77" s="15">
        <v>0</v>
      </c>
      <c r="AG77" s="15">
        <v>0</v>
      </c>
      <c r="AH77" s="15">
        <v>5224611.74</v>
      </c>
      <c r="AI77" s="15">
        <v>5222370.99</v>
      </c>
      <c r="AJ77" s="15">
        <v>2240.75</v>
      </c>
      <c r="AK77" s="15">
        <v>0</v>
      </c>
      <c r="AL77" s="15">
        <v>331217</v>
      </c>
      <c r="AM77" s="15">
        <v>3826533.63</v>
      </c>
      <c r="AN77" s="15">
        <v>25471.33</v>
      </c>
      <c r="AO77" s="15">
        <v>2267</v>
      </c>
      <c r="AP77" s="15">
        <v>10000</v>
      </c>
      <c r="AQ77" s="15">
        <v>0</v>
      </c>
      <c r="AR77" s="15">
        <v>96882060.910000011</v>
      </c>
      <c r="AS77" s="15">
        <v>96869200</v>
      </c>
      <c r="AT77" s="15">
        <v>12860.91</v>
      </c>
      <c r="AU77" s="15">
        <v>16591608.499999998</v>
      </c>
      <c r="AV77" s="15">
        <v>7313.78</v>
      </c>
      <c r="AW77" s="15">
        <v>2250000</v>
      </c>
      <c r="AX77" s="15">
        <v>1814071</v>
      </c>
      <c r="AY77" s="15">
        <v>2931473.13</v>
      </c>
      <c r="AZ77" s="15">
        <v>816068.47</v>
      </c>
      <c r="BA77" s="15">
        <v>0</v>
      </c>
      <c r="BB77" s="15">
        <v>2774070.15</v>
      </c>
      <c r="BC77" s="15">
        <v>0</v>
      </c>
      <c r="BD77" s="15">
        <v>2595.7600000000002</v>
      </c>
      <c r="BE77" s="15">
        <v>14587.34</v>
      </c>
      <c r="BF77" s="15">
        <v>4344</v>
      </c>
      <c r="BG77" s="15">
        <v>231854.45</v>
      </c>
      <c r="BH77" s="15">
        <v>174319</v>
      </c>
      <c r="BI77" s="15">
        <v>57535.45</v>
      </c>
      <c r="BJ77" s="15">
        <v>6740920</v>
      </c>
      <c r="BK77" s="15">
        <v>6776315</v>
      </c>
      <c r="BL77" s="15">
        <v>-35395</v>
      </c>
      <c r="BM77" s="15">
        <v>25037.68</v>
      </c>
      <c r="BN77" s="15">
        <v>1179111.28</v>
      </c>
      <c r="BO77" s="15">
        <v>6361</v>
      </c>
      <c r="BP77" s="15">
        <v>46700.14</v>
      </c>
      <c r="BQ77" s="15">
        <v>5268310.8899999997</v>
      </c>
      <c r="BR77" s="15">
        <v>9803.68</v>
      </c>
      <c r="BS77" s="15">
        <v>300733.61</v>
      </c>
      <c r="BT77" s="15">
        <v>5588283.8600000003</v>
      </c>
      <c r="BU77" s="15">
        <v>0</v>
      </c>
      <c r="BV77" s="15">
        <v>5824275.1299999999</v>
      </c>
      <c r="BW77" s="15">
        <v>401387.38</v>
      </c>
      <c r="BX77" s="15">
        <v>1684823.05</v>
      </c>
      <c r="BY77" s="15">
        <v>104792.08</v>
      </c>
      <c r="BZ77" s="15">
        <v>13330429.49</v>
      </c>
      <c r="CA77" s="15">
        <v>13330429.49</v>
      </c>
      <c r="CB77" s="15">
        <v>0</v>
      </c>
      <c r="CC77" s="15">
        <v>0</v>
      </c>
      <c r="CD77" s="15">
        <v>21241.37</v>
      </c>
      <c r="CE77" s="15">
        <v>27175.94</v>
      </c>
      <c r="CF77" s="15">
        <v>0</v>
      </c>
      <c r="CG77" s="15">
        <v>715436</v>
      </c>
      <c r="CH77" s="15">
        <v>133449.59</v>
      </c>
      <c r="CI77" s="15">
        <v>63172543.18</v>
      </c>
      <c r="CJ77" s="15">
        <v>10649489</v>
      </c>
      <c r="CK77" s="15">
        <v>10640673</v>
      </c>
      <c r="CL77" s="15">
        <v>8816</v>
      </c>
      <c r="CM77" s="15">
        <v>0</v>
      </c>
      <c r="CN77" s="15">
        <v>5128</v>
      </c>
      <c r="CO77" s="15">
        <v>8010</v>
      </c>
      <c r="CP77" s="15">
        <v>3934.52</v>
      </c>
      <c r="CQ77" s="15">
        <v>247601</v>
      </c>
      <c r="CR77" s="15">
        <v>4214.8100000000004</v>
      </c>
      <c r="CS77" s="15">
        <v>45289</v>
      </c>
      <c r="CT77" s="15">
        <v>24494.66</v>
      </c>
      <c r="CU77" s="15">
        <v>16365.32</v>
      </c>
    </row>
    <row r="78" spans="1:99" x14ac:dyDescent="0.2">
      <c r="A78" s="1" t="s">
        <v>83</v>
      </c>
      <c r="B78" s="1"/>
      <c r="C78" s="1"/>
      <c r="D78" s="15">
        <v>668078.05000000005</v>
      </c>
      <c r="E78" s="15">
        <v>49349206</v>
      </c>
      <c r="F78" s="15">
        <v>26090993</v>
      </c>
      <c r="G78" s="15">
        <v>10357425.179</v>
      </c>
      <c r="H78" s="15">
        <v>26755153.529999997</v>
      </c>
      <c r="I78" s="15">
        <v>55336137.670000017</v>
      </c>
      <c r="J78" s="15">
        <v>9784663.4400000013</v>
      </c>
      <c r="K78" s="15">
        <v>40409405</v>
      </c>
      <c r="L78" s="15">
        <v>11110398.25</v>
      </c>
      <c r="M78" s="15">
        <v>8311399.3099999996</v>
      </c>
      <c r="N78" s="15">
        <v>1199412</v>
      </c>
      <c r="O78" s="15">
        <v>27917119.759999994</v>
      </c>
      <c r="P78" s="15">
        <v>1283390.1100000001</v>
      </c>
      <c r="Q78" s="15">
        <v>2098118.2200000002</v>
      </c>
      <c r="R78" s="15">
        <v>145192.72</v>
      </c>
      <c r="S78" s="15">
        <v>14532696.380000001</v>
      </c>
      <c r="T78" s="15">
        <v>60259384</v>
      </c>
      <c r="U78" s="15">
        <v>-1170158.6100000001</v>
      </c>
      <c r="V78" s="15">
        <v>221199624</v>
      </c>
      <c r="W78" s="15">
        <v>9407785.2199999988</v>
      </c>
      <c r="X78" s="15">
        <v>2931136.19</v>
      </c>
      <c r="Y78" s="15">
        <v>23058742.609999996</v>
      </c>
      <c r="Z78" s="15">
        <v>13110777.489999996</v>
      </c>
      <c r="AA78" s="15">
        <v>4369896.63</v>
      </c>
      <c r="AB78" s="15">
        <v>561284.32999999996</v>
      </c>
      <c r="AC78" s="15">
        <v>15025449.970000001</v>
      </c>
      <c r="AD78" s="15">
        <v>39368598.640000001</v>
      </c>
      <c r="AE78" s="15">
        <v>36634227.799999997</v>
      </c>
      <c r="AF78" s="15">
        <v>2734370.84</v>
      </c>
      <c r="AG78" s="15">
        <v>5257469.42</v>
      </c>
      <c r="AH78" s="15">
        <v>38298920.639999993</v>
      </c>
      <c r="AI78" s="15">
        <v>37617303.539999992</v>
      </c>
      <c r="AJ78" s="15">
        <v>681617.1</v>
      </c>
      <c r="AK78" s="15">
        <v>13138293.130000001</v>
      </c>
      <c r="AL78" s="15">
        <v>20022888</v>
      </c>
      <c r="AM78" s="15">
        <v>139461737.32999998</v>
      </c>
      <c r="AN78" s="15">
        <v>4933703.79</v>
      </c>
      <c r="AO78" s="15">
        <v>1882601.22</v>
      </c>
      <c r="AP78" s="15">
        <v>5175146.4400000004</v>
      </c>
      <c r="AQ78" s="15">
        <v>136248174.33000001</v>
      </c>
      <c r="AR78" s="15">
        <v>852858032.73999989</v>
      </c>
      <c r="AS78" s="15">
        <v>851877400</v>
      </c>
      <c r="AT78" s="15">
        <v>980632.74</v>
      </c>
      <c r="AU78" s="15">
        <v>169804510.63000005</v>
      </c>
      <c r="AV78" s="15">
        <v>11028803.17</v>
      </c>
      <c r="AW78" s="15">
        <v>3845263.51</v>
      </c>
      <c r="AX78" s="15">
        <v>17528709</v>
      </c>
      <c r="AY78" s="15">
        <v>66344256.149999991</v>
      </c>
      <c r="AZ78" s="15">
        <v>7986646.2300000004</v>
      </c>
      <c r="BA78" s="15">
        <v>10174212.41</v>
      </c>
      <c r="BB78" s="15">
        <v>85227552.280000016</v>
      </c>
      <c r="BC78" s="15">
        <v>7143936.1299999999</v>
      </c>
      <c r="BD78" s="15">
        <v>8514222.6600000001</v>
      </c>
      <c r="BE78" s="15">
        <v>18781390.960000001</v>
      </c>
      <c r="BF78" s="15">
        <v>126036</v>
      </c>
      <c r="BG78" s="15">
        <v>29929350.569999997</v>
      </c>
      <c r="BH78" s="15">
        <v>26750060</v>
      </c>
      <c r="BI78" s="15">
        <v>3179290.57</v>
      </c>
      <c r="BJ78" s="15">
        <v>44225619</v>
      </c>
      <c r="BK78" s="15">
        <v>30254629</v>
      </c>
      <c r="BL78" s="15">
        <v>13970990</v>
      </c>
      <c r="BM78" s="15">
        <v>5373778.629999999</v>
      </c>
      <c r="BN78" s="15">
        <v>14360467.519999998</v>
      </c>
      <c r="BO78" s="15">
        <v>28841483</v>
      </c>
      <c r="BP78" s="15">
        <v>3955637.48</v>
      </c>
      <c r="BQ78" s="15">
        <v>52624044.549999997</v>
      </c>
      <c r="BR78" s="15">
        <v>8049461.75</v>
      </c>
      <c r="BS78" s="15">
        <v>12507163.110000001</v>
      </c>
      <c r="BT78" s="15">
        <v>42908318.809999995</v>
      </c>
      <c r="BU78" s="15">
        <v>9930962.8699999992</v>
      </c>
      <c r="BV78" s="15">
        <v>27035196.570000004</v>
      </c>
      <c r="BW78" s="15">
        <v>4467076.29</v>
      </c>
      <c r="BX78" s="15">
        <v>20471401.940000001</v>
      </c>
      <c r="BY78" s="15">
        <v>2769911.64</v>
      </c>
      <c r="BZ78" s="15">
        <v>212963936.62</v>
      </c>
      <c r="CA78" s="15">
        <v>194739948.30000007</v>
      </c>
      <c r="CB78" s="15">
        <v>18223988.32</v>
      </c>
      <c r="CC78" s="15">
        <v>4722667.5</v>
      </c>
      <c r="CD78" s="15">
        <v>3799813.76217</v>
      </c>
      <c r="CE78" s="15">
        <v>3237362.98</v>
      </c>
      <c r="CF78" s="15">
        <v>7808064.1899999995</v>
      </c>
      <c r="CG78" s="15">
        <v>31960616.230000004</v>
      </c>
      <c r="CH78" s="15">
        <v>4558610.13</v>
      </c>
      <c r="CI78" s="15">
        <v>807916132.23999989</v>
      </c>
      <c r="CJ78" s="15">
        <v>77579737</v>
      </c>
      <c r="CK78" s="15">
        <v>74379756</v>
      </c>
      <c r="CL78" s="15">
        <v>3199981</v>
      </c>
      <c r="CM78" s="15">
        <v>1703194.84</v>
      </c>
      <c r="CN78" s="15">
        <v>36266475.390000008</v>
      </c>
      <c r="CO78" s="15">
        <v>18961759</v>
      </c>
      <c r="CP78" s="15">
        <v>3563358.61</v>
      </c>
      <c r="CQ78" s="15">
        <v>2234276</v>
      </c>
      <c r="CR78" s="15">
        <v>2455868.15</v>
      </c>
      <c r="CS78" s="15">
        <v>18561214</v>
      </c>
      <c r="CT78" s="15">
        <v>27639138.230000004</v>
      </c>
      <c r="CU78" s="15">
        <v>11716499.949999999</v>
      </c>
    </row>
    <row r="79" spans="1:99" x14ac:dyDescent="0.2">
      <c r="A79" s="1" t="s">
        <v>306</v>
      </c>
      <c r="B79" s="1"/>
      <c r="C79" s="1"/>
      <c r="D79" s="15">
        <v>-1913451.51</v>
      </c>
      <c r="E79" s="15">
        <v>-96230668</v>
      </c>
      <c r="F79" s="15">
        <v>-36608270</v>
      </c>
      <c r="G79" s="15">
        <v>-12208777.890000001</v>
      </c>
      <c r="H79" s="15">
        <v>-50705593.240000002</v>
      </c>
      <c r="I79" s="15">
        <v>-78831880.340000004</v>
      </c>
      <c r="J79" s="15">
        <v>-10274465.509999998</v>
      </c>
      <c r="K79" s="15">
        <v>-63444853</v>
      </c>
      <c r="L79" s="15">
        <v>-32288654.129999999</v>
      </c>
      <c r="M79" s="15">
        <v>-7962925.9900000002</v>
      </c>
      <c r="N79" s="15">
        <v>-2950403.89</v>
      </c>
      <c r="O79" s="15">
        <v>-43191689.159999996</v>
      </c>
      <c r="P79" s="15">
        <v>-1477105.93</v>
      </c>
      <c r="Q79" s="15">
        <v>-3671188.82</v>
      </c>
      <c r="R79" s="15">
        <v>-114895.51</v>
      </c>
      <c r="S79" s="15">
        <v>-9894683.1499999985</v>
      </c>
      <c r="T79" s="15">
        <v>-147274458</v>
      </c>
      <c r="U79" s="15">
        <v>-3547337.56</v>
      </c>
      <c r="V79" s="15">
        <v>-436883493</v>
      </c>
      <c r="W79" s="15">
        <v>-16026968.620000001</v>
      </c>
      <c r="X79" s="15">
        <v>-5617760.0300000003</v>
      </c>
      <c r="Y79" s="15">
        <v>-45175620.179999992</v>
      </c>
      <c r="Z79" s="15">
        <v>-23136199.650000002</v>
      </c>
      <c r="AA79" s="15">
        <v>-2005222.82</v>
      </c>
      <c r="AB79" s="15">
        <v>-313802.37</v>
      </c>
      <c r="AC79" s="15">
        <v>-42431811.089999981</v>
      </c>
      <c r="AD79" s="15">
        <v>-79681613.179999992</v>
      </c>
      <c r="AE79" s="15">
        <v>-75388091.189999998</v>
      </c>
      <c r="AF79" s="15">
        <v>-4293521.99</v>
      </c>
      <c r="AG79" s="15">
        <v>-8204697.4800000004</v>
      </c>
      <c r="AH79" s="15">
        <v>-66734646.230000004</v>
      </c>
      <c r="AI79" s="15">
        <v>-65165534.539999999</v>
      </c>
      <c r="AJ79" s="15">
        <v>-1569111.69</v>
      </c>
      <c r="AK79" s="15">
        <v>-19390231.359999999</v>
      </c>
      <c r="AL79" s="15">
        <v>-25407499</v>
      </c>
      <c r="AM79" s="15">
        <v>-244369680.59</v>
      </c>
      <c r="AN79" s="15">
        <v>-3190126.28</v>
      </c>
      <c r="AO79" s="15">
        <v>-1530715.23</v>
      </c>
      <c r="AP79" s="15">
        <v>-4850967.7300000004</v>
      </c>
      <c r="AQ79" s="15">
        <v>-208152979.75999999</v>
      </c>
      <c r="AR79" s="15">
        <v>-2833916774.2799997</v>
      </c>
      <c r="AS79" s="15">
        <v>-2832579100</v>
      </c>
      <c r="AT79" s="15">
        <v>-1337674.28</v>
      </c>
      <c r="AU79" s="15">
        <v>-392777931.21000004</v>
      </c>
      <c r="AV79" s="15">
        <v>-15013032.049999999</v>
      </c>
      <c r="AW79" s="15">
        <v>-4206039.97</v>
      </c>
      <c r="AX79" s="15">
        <v>-25641274</v>
      </c>
      <c r="AY79" s="15">
        <v>-112124263.8</v>
      </c>
      <c r="AZ79" s="15">
        <v>-11302338.539999999</v>
      </c>
      <c r="BA79" s="15">
        <v>-10141612.040000001</v>
      </c>
      <c r="BB79" s="15">
        <v>-130110013.02</v>
      </c>
      <c r="BC79" s="15">
        <v>-9424288.75</v>
      </c>
      <c r="BD79" s="15">
        <v>-5492719.1399999997</v>
      </c>
      <c r="BE79" s="15">
        <v>-27203440.84</v>
      </c>
      <c r="BF79" s="15">
        <v>-158700</v>
      </c>
      <c r="BG79" s="15">
        <v>-39526042.039999999</v>
      </c>
      <c r="BH79" s="15">
        <v>-35573619.280000001</v>
      </c>
      <c r="BI79" s="15">
        <v>-3952422.76</v>
      </c>
      <c r="BJ79" s="15">
        <v>-71419923</v>
      </c>
      <c r="BK79" s="15">
        <v>-54286467</v>
      </c>
      <c r="BL79" s="15">
        <v>-17133456</v>
      </c>
      <c r="BM79" s="15">
        <v>-16396656.370000001</v>
      </c>
      <c r="BN79" s="15">
        <v>-25126786.850000001</v>
      </c>
      <c r="BO79" s="15">
        <v>-32211995</v>
      </c>
      <c r="BP79" s="15">
        <v>-4656977.07</v>
      </c>
      <c r="BQ79" s="15">
        <v>-98941169.019999996</v>
      </c>
      <c r="BR79" s="15">
        <v>-12539237.59</v>
      </c>
      <c r="BS79" s="15">
        <v>-17924818.030000001</v>
      </c>
      <c r="BT79" s="15">
        <v>-55763835.780000001</v>
      </c>
      <c r="BU79" s="15">
        <v>-10670507.549999999</v>
      </c>
      <c r="BV79" s="15">
        <v>-58683844.969999999</v>
      </c>
      <c r="BW79" s="15">
        <v>-5080852.8899999997</v>
      </c>
      <c r="BX79" s="15">
        <v>-36934996.290000007</v>
      </c>
      <c r="BY79" s="15">
        <v>-9915248.9900000002</v>
      </c>
      <c r="BZ79" s="15">
        <v>-414675691.78999996</v>
      </c>
      <c r="CA79" s="15">
        <v>-392813232.12</v>
      </c>
      <c r="CB79" s="15">
        <v>-21862459.670000002</v>
      </c>
      <c r="CC79" s="15">
        <v>-5883883.8399999999</v>
      </c>
      <c r="CD79" s="15">
        <v>-4084748.12</v>
      </c>
      <c r="CE79" s="15">
        <v>-3577328.13</v>
      </c>
      <c r="CF79" s="15">
        <v>-14578320.609999999</v>
      </c>
      <c r="CG79" s="15">
        <v>-53018436.230000004</v>
      </c>
      <c r="CH79" s="15">
        <v>-2286863.81</v>
      </c>
      <c r="CI79" s="15">
        <v>-1723706412.74</v>
      </c>
      <c r="CJ79" s="15">
        <v>-123642880</v>
      </c>
      <c r="CK79" s="15">
        <v>-117261327</v>
      </c>
      <c r="CL79" s="15">
        <v>-6381553</v>
      </c>
      <c r="CM79" s="15">
        <v>-3216703.49</v>
      </c>
      <c r="CN79" s="15">
        <v>-77170937.850000009</v>
      </c>
      <c r="CO79" s="15">
        <v>-23841210</v>
      </c>
      <c r="CP79" s="15">
        <v>-4398167.62</v>
      </c>
      <c r="CQ79" s="15">
        <v>-2639836</v>
      </c>
      <c r="CR79" s="15">
        <v>-2122938.3199999998</v>
      </c>
      <c r="CS79" s="15">
        <v>-22507412</v>
      </c>
      <c r="CT79" s="15">
        <v>-41740027.300000004</v>
      </c>
      <c r="CU79" s="15">
        <v>-16212729.93</v>
      </c>
    </row>
    <row r="80" spans="1:99" x14ac:dyDescent="0.2">
      <c r="A80" s="1" t="s">
        <v>307</v>
      </c>
      <c r="B80" s="1"/>
      <c r="C80" s="1"/>
      <c r="D80" s="15">
        <v>-724175.79</v>
      </c>
      <c r="E80" s="15">
        <v>-81675522</v>
      </c>
      <c r="F80" s="15">
        <v>-26295095</v>
      </c>
      <c r="G80" s="15">
        <v>-12735440.479999997</v>
      </c>
      <c r="H80" s="15">
        <v>-26731619.610000003</v>
      </c>
      <c r="I80" s="15">
        <v>-54993289.259999961</v>
      </c>
      <c r="J80" s="15">
        <v>-8647967.4699999988</v>
      </c>
      <c r="K80" s="15">
        <v>-52052175</v>
      </c>
      <c r="L80" s="15">
        <v>-11753026.699999999</v>
      </c>
      <c r="M80" s="15">
        <v>-7338943.5099999998</v>
      </c>
      <c r="N80" s="15">
        <v>826966.33</v>
      </c>
      <c r="O80" s="15">
        <v>-25388837.539999999</v>
      </c>
      <c r="P80" s="15">
        <v>-801463.5</v>
      </c>
      <c r="Q80" s="15">
        <v>-409104.56</v>
      </c>
      <c r="R80" s="15">
        <v>-243072.17</v>
      </c>
      <c r="S80" s="15">
        <v>-12530640.900000002</v>
      </c>
      <c r="T80" s="15">
        <v>-58695896</v>
      </c>
      <c r="U80" s="15">
        <v>-3245834.64</v>
      </c>
      <c r="V80" s="15">
        <v>-178363709</v>
      </c>
      <c r="W80" s="15">
        <v>-9010355.209999999</v>
      </c>
      <c r="X80" s="15">
        <v>296817.24</v>
      </c>
      <c r="Y80" s="15">
        <v>-751333.48</v>
      </c>
      <c r="Z80" s="15">
        <v>-18860877.300000001</v>
      </c>
      <c r="AA80" s="15">
        <v>-5732726.7999999989</v>
      </c>
      <c r="AB80" s="15">
        <v>-576394.91</v>
      </c>
      <c r="AC80" s="15">
        <v>-21629551.860000003</v>
      </c>
      <c r="AD80" s="15">
        <v>-19897800.609999999</v>
      </c>
      <c r="AE80" s="15">
        <v>-19940269.439999998</v>
      </c>
      <c r="AF80" s="15">
        <v>42468.830000000053</v>
      </c>
      <c r="AG80" s="15">
        <v>-7757465.3899999987</v>
      </c>
      <c r="AH80" s="15">
        <v>-49227525.699999996</v>
      </c>
      <c r="AI80" s="15">
        <v>-48896362.409999996</v>
      </c>
      <c r="AJ80" s="15">
        <v>-331163.28999999998</v>
      </c>
      <c r="AK80" s="15">
        <v>-22718133.030000001</v>
      </c>
      <c r="AL80" s="15">
        <v>-19985901</v>
      </c>
      <c r="AM80" s="15">
        <v>-158398427.41000003</v>
      </c>
      <c r="AN80" s="15">
        <v>-2812234.53</v>
      </c>
      <c r="AO80" s="15">
        <v>-718316.99</v>
      </c>
      <c r="AP80" s="15">
        <v>-2355532.41</v>
      </c>
      <c r="AQ80" s="15">
        <v>-142972773.3499999</v>
      </c>
      <c r="AR80" s="15">
        <v>-1416836865.95</v>
      </c>
      <c r="AS80" s="15">
        <v>-1416034300</v>
      </c>
      <c r="AT80" s="15">
        <v>-802565.95</v>
      </c>
      <c r="AU80" s="15">
        <v>-179618211.54999998</v>
      </c>
      <c r="AV80" s="15">
        <v>-12309614.520000001</v>
      </c>
      <c r="AW80" s="15">
        <v>-6522105.1599999983</v>
      </c>
      <c r="AX80" s="15">
        <v>-14083742</v>
      </c>
      <c r="AY80" s="15">
        <v>-86240645.159999996</v>
      </c>
      <c r="AZ80" s="15">
        <v>-6604745.3299999991</v>
      </c>
      <c r="BA80" s="15">
        <v>-12620538.029999999</v>
      </c>
      <c r="BB80" s="15">
        <v>-122341423.17</v>
      </c>
      <c r="BC80" s="15">
        <v>-3943235.91</v>
      </c>
      <c r="BD80" s="15">
        <v>-8301587.9800000004</v>
      </c>
      <c r="BE80" s="15">
        <v>-23074782.120000001</v>
      </c>
      <c r="BF80" s="15">
        <v>-128905</v>
      </c>
      <c r="BG80" s="15">
        <v>-31121042.129999999</v>
      </c>
      <c r="BH80" s="15">
        <v>-29113956.719999999</v>
      </c>
      <c r="BI80" s="15">
        <v>-2007085.41</v>
      </c>
      <c r="BJ80" s="15">
        <v>-51019915</v>
      </c>
      <c r="BK80" s="15">
        <v>-35634293</v>
      </c>
      <c r="BL80" s="15">
        <v>-15385622</v>
      </c>
      <c r="BM80" s="15">
        <v>-7911882.1099999957</v>
      </c>
      <c r="BN80" s="15">
        <v>-23711163.900000002</v>
      </c>
      <c r="BO80" s="15">
        <v>-24637122</v>
      </c>
      <c r="BP80" s="15">
        <v>-2891170.8</v>
      </c>
      <c r="BQ80" s="15">
        <v>-45746432.850000001</v>
      </c>
      <c r="BR80" s="15">
        <v>-8179854.6299999971</v>
      </c>
      <c r="BS80" s="15">
        <v>-9670242.7599999905</v>
      </c>
      <c r="BT80" s="15">
        <v>-31501837.220000003</v>
      </c>
      <c r="BU80" s="15">
        <v>-7662106.4199999999</v>
      </c>
      <c r="BV80" s="15">
        <v>-3803841.8899999941</v>
      </c>
      <c r="BW80" s="15">
        <v>-4062610.05</v>
      </c>
      <c r="BX80" s="15">
        <v>-26954450.099999998</v>
      </c>
      <c r="BY80" s="15">
        <v>933594.54</v>
      </c>
      <c r="BZ80" s="15">
        <v>-195301858.61999997</v>
      </c>
      <c r="CA80" s="15">
        <v>-179260530.81</v>
      </c>
      <c r="CB80" s="15">
        <v>-16041327.809999999</v>
      </c>
      <c r="CC80" s="15">
        <v>-2920067.62</v>
      </c>
      <c r="CD80" s="15">
        <v>-3205756.65</v>
      </c>
      <c r="CE80" s="15">
        <v>-4558159.2699999996</v>
      </c>
      <c r="CF80" s="15">
        <v>-11367295.15</v>
      </c>
      <c r="CG80" s="15">
        <v>-38596615</v>
      </c>
      <c r="CH80" s="15">
        <v>-7399958.9399999995</v>
      </c>
      <c r="CI80" s="15">
        <v>-656529008.07000005</v>
      </c>
      <c r="CJ80" s="15">
        <v>-74951942</v>
      </c>
      <c r="CK80" s="15">
        <v>-71052929</v>
      </c>
      <c r="CL80" s="15">
        <v>-3899013</v>
      </c>
      <c r="CM80" s="15">
        <v>-6660732.9199999999</v>
      </c>
      <c r="CN80" s="15">
        <v>-43704070.5</v>
      </c>
      <c r="CO80" s="15">
        <v>-14078360</v>
      </c>
      <c r="CP80" s="15">
        <v>-1817039.68</v>
      </c>
      <c r="CQ80" s="15">
        <v>-3526334</v>
      </c>
      <c r="CR80" s="15">
        <v>-2149807.0099999998</v>
      </c>
      <c r="CS80" s="15">
        <v>-17170754</v>
      </c>
      <c r="CT80" s="15">
        <v>-31229133.920000002</v>
      </c>
      <c r="CU80" s="15">
        <v>-12517905.85</v>
      </c>
    </row>
    <row r="81" spans="1:99" x14ac:dyDescent="0.2">
      <c r="A81" s="1" t="s">
        <v>308</v>
      </c>
      <c r="B81" s="1"/>
      <c r="C81" s="1"/>
      <c r="D81" s="15">
        <v>-2916884.08</v>
      </c>
      <c r="E81" s="15">
        <v>-119056463</v>
      </c>
      <c r="F81" s="15">
        <v>-81483499</v>
      </c>
      <c r="G81" s="15">
        <v>-19096897.990000002</v>
      </c>
      <c r="H81" s="15">
        <v>-76209179.670000002</v>
      </c>
      <c r="I81" s="15">
        <v>-144162716.70000002</v>
      </c>
      <c r="J81" s="15">
        <v>-28376183.100000001</v>
      </c>
      <c r="K81" s="15">
        <v>-128454452</v>
      </c>
      <c r="L81" s="15">
        <v>-22474135.850000001</v>
      </c>
      <c r="M81" s="15">
        <v>-11122081.85</v>
      </c>
      <c r="N81" s="15">
        <v>-2143132.84</v>
      </c>
      <c r="O81" s="15">
        <v>-71858292.61999999</v>
      </c>
      <c r="P81" s="15">
        <v>-2277616.7999999998</v>
      </c>
      <c r="Q81" s="15">
        <v>-2019143.91</v>
      </c>
      <c r="R81" s="15">
        <v>-557286.98</v>
      </c>
      <c r="S81" s="15">
        <v>-10346681.879999999</v>
      </c>
      <c r="T81" s="15">
        <v>-216831155</v>
      </c>
      <c r="U81" s="15">
        <v>-6686827.3300000001</v>
      </c>
      <c r="V81" s="15">
        <v>-672411614</v>
      </c>
      <c r="W81" s="15">
        <v>-33943942.57</v>
      </c>
      <c r="X81" s="15">
        <v>-4824974.82</v>
      </c>
      <c r="Y81" s="15">
        <v>-185417.96</v>
      </c>
      <c r="Z81" s="15">
        <v>-47252267.359999999</v>
      </c>
      <c r="AA81" s="15">
        <v>-6208318.6600000011</v>
      </c>
      <c r="AB81" s="15">
        <v>-558755.59</v>
      </c>
      <c r="AC81" s="15">
        <v>-13871765.92</v>
      </c>
      <c r="AD81" s="15">
        <v>-72247814.589999989</v>
      </c>
      <c r="AE81" s="15">
        <v>-67536377.739999995</v>
      </c>
      <c r="AF81" s="15">
        <v>-4711436.8499999996</v>
      </c>
      <c r="AG81" s="15">
        <v>-13050642.290000001</v>
      </c>
      <c r="AH81" s="15">
        <v>-133763224.75</v>
      </c>
      <c r="AI81" s="15">
        <v>-132207736.81</v>
      </c>
      <c r="AJ81" s="15">
        <v>-1555487.94</v>
      </c>
      <c r="AK81" s="15">
        <v>-29784136.760000002</v>
      </c>
      <c r="AL81" s="15">
        <v>-37019576</v>
      </c>
      <c r="AM81" s="15">
        <v>-445800634.28999996</v>
      </c>
      <c r="AN81" s="15">
        <v>-8813918.7199999988</v>
      </c>
      <c r="AO81" s="15">
        <v>-1931698.01</v>
      </c>
      <c r="AP81" s="15">
        <v>-15735099.49</v>
      </c>
      <c r="AQ81" s="15">
        <v>-282796915.60999995</v>
      </c>
      <c r="AR81" s="15">
        <v>-1845600362.6499999</v>
      </c>
      <c r="AS81" s="15">
        <v>-1844428500</v>
      </c>
      <c r="AT81" s="15">
        <v>-1171862.6499999999</v>
      </c>
      <c r="AU81" s="15">
        <v>-592231026.8499999</v>
      </c>
      <c r="AV81" s="15">
        <v>-17750499.169999998</v>
      </c>
      <c r="AW81" s="15">
        <v>-7370170.8999999994</v>
      </c>
      <c r="AX81" s="15">
        <v>-55642274</v>
      </c>
      <c r="AY81" s="15">
        <v>-151048088.63000003</v>
      </c>
      <c r="AZ81" s="15">
        <v>-884032.46</v>
      </c>
      <c r="BA81" s="15">
        <v>-16629038.830000002</v>
      </c>
      <c r="BB81" s="15">
        <v>-273714541.13000005</v>
      </c>
      <c r="BC81" s="15">
        <v>-13583191.280000001</v>
      </c>
      <c r="BD81" s="15">
        <v>-18153346.09</v>
      </c>
      <c r="BE81" s="15">
        <v>-50722122.960000001</v>
      </c>
      <c r="BF81" s="15">
        <v>-314053</v>
      </c>
      <c r="BG81" s="15">
        <v>-16200354.340000002</v>
      </c>
      <c r="BH81" s="15">
        <v>-12981477</v>
      </c>
      <c r="BI81" s="15">
        <v>-3218877.34</v>
      </c>
      <c r="BJ81" s="15">
        <v>-14105435</v>
      </c>
      <c r="BK81" s="15">
        <v>-14105435</v>
      </c>
      <c r="BL81" s="15">
        <v>0</v>
      </c>
      <c r="BM81" s="15">
        <v>-13363281.260000002</v>
      </c>
      <c r="BN81" s="15">
        <v>0</v>
      </c>
      <c r="BO81" s="15">
        <v>-51189315</v>
      </c>
      <c r="BP81" s="15">
        <v>-10771857.83</v>
      </c>
      <c r="BQ81" s="15">
        <v>-124780426.48999998</v>
      </c>
      <c r="BR81" s="15">
        <v>-17829582.050000001</v>
      </c>
      <c r="BS81" s="15">
        <v>-22689160.129999999</v>
      </c>
      <c r="BT81" s="15">
        <v>-105439086.83999999</v>
      </c>
      <c r="BU81" s="15">
        <v>-15344643.770000001</v>
      </c>
      <c r="BV81" s="15">
        <v>-54039507.659999996</v>
      </c>
      <c r="BW81" s="15">
        <v>-6881532.6399999997</v>
      </c>
      <c r="BX81" s="15">
        <v>-64584376.500000007</v>
      </c>
      <c r="BY81" s="15">
        <v>-15490674.959999997</v>
      </c>
      <c r="BZ81" s="15">
        <v>-524590267.29000008</v>
      </c>
      <c r="CA81" s="15">
        <v>-495509976.79000008</v>
      </c>
      <c r="CB81" s="15">
        <v>-29080290.5</v>
      </c>
      <c r="CC81" s="15">
        <v>-7708445.3999999994</v>
      </c>
      <c r="CD81" s="15">
        <v>-9580975.8800000008</v>
      </c>
      <c r="CE81" s="15">
        <v>-5799943.6099999994</v>
      </c>
      <c r="CF81" s="15">
        <v>-28709531.32</v>
      </c>
      <c r="CG81" s="15">
        <v>-81998061</v>
      </c>
      <c r="CH81" s="15">
        <v>-17913251.050000001</v>
      </c>
      <c r="CI81" s="15">
        <v>-2686750531.1199999</v>
      </c>
      <c r="CJ81" s="15">
        <v>-169990264</v>
      </c>
      <c r="CK81" s="15">
        <v>-169990264</v>
      </c>
      <c r="CL81" s="15">
        <v>0</v>
      </c>
      <c r="CM81" s="15">
        <v>-8555962.1800000016</v>
      </c>
      <c r="CN81" s="15">
        <v>-107717101.01000001</v>
      </c>
      <c r="CO81" s="15">
        <v>-38455069</v>
      </c>
      <c r="CP81" s="15">
        <v>-6888445.8200000012</v>
      </c>
      <c r="CQ81" s="15">
        <v>-6971805</v>
      </c>
      <c r="CR81" s="15">
        <v>-5228421.8600000003</v>
      </c>
      <c r="CS81" s="15">
        <v>-32641935</v>
      </c>
      <c r="CT81" s="15">
        <v>-78837731.170000017</v>
      </c>
      <c r="CU81" s="15">
        <v>-32502004.069999997</v>
      </c>
    </row>
    <row r="82" spans="1:99" x14ac:dyDescent="0.2">
      <c r="A82" s="1" t="s">
        <v>243</v>
      </c>
      <c r="B82" s="1"/>
      <c r="C82" s="1"/>
      <c r="D82" s="15">
        <v>-793499.7</v>
      </c>
      <c r="E82" s="15">
        <v>-31675471</v>
      </c>
      <c r="F82" s="15">
        <v>-13240923</v>
      </c>
      <c r="G82" s="15">
        <v>-4293189.45</v>
      </c>
      <c r="H82" s="15">
        <v>-13320593.560000001</v>
      </c>
      <c r="I82" s="15">
        <v>-26795252.629999999</v>
      </c>
      <c r="J82" s="15">
        <v>-3768276.65</v>
      </c>
      <c r="K82" s="15">
        <v>-19637600</v>
      </c>
      <c r="L82" s="15">
        <v>-6833989.2199999997</v>
      </c>
      <c r="M82" s="15">
        <v>-2444823</v>
      </c>
      <c r="N82" s="15">
        <v>-494186.03</v>
      </c>
      <c r="O82" s="15">
        <v>-11753156.130000001</v>
      </c>
      <c r="P82" s="15">
        <v>-430205.67</v>
      </c>
      <c r="Q82" s="15">
        <v>-477547.78</v>
      </c>
      <c r="R82" s="15">
        <v>-119517.01</v>
      </c>
      <c r="S82" s="15">
        <v>-9510472.2699999996</v>
      </c>
      <c r="T82" s="15">
        <v>-36574280</v>
      </c>
      <c r="U82" s="15">
        <v>-1790199.32</v>
      </c>
      <c r="V82" s="15">
        <v>-103495246</v>
      </c>
      <c r="W82" s="15">
        <v>-5549275.8100000005</v>
      </c>
      <c r="X82" s="15">
        <v>-928923.53</v>
      </c>
      <c r="Y82" s="15">
        <v>-8717673.6899999995</v>
      </c>
      <c r="Z82" s="15">
        <v>-8359082.6900000004</v>
      </c>
      <c r="AA82" s="15">
        <v>-1277413.75</v>
      </c>
      <c r="AB82" s="15">
        <v>-167765.70000000001</v>
      </c>
      <c r="AC82" s="15">
        <v>-12718000</v>
      </c>
      <c r="AD82" s="15">
        <v>-16841302.539999999</v>
      </c>
      <c r="AE82" s="15">
        <v>-16011159</v>
      </c>
      <c r="AF82" s="15">
        <v>-830143.54</v>
      </c>
      <c r="AG82" s="15">
        <v>-3054450.81</v>
      </c>
      <c r="AH82" s="15">
        <v>-21548941.77</v>
      </c>
      <c r="AI82" s="15">
        <v>-21110005.91</v>
      </c>
      <c r="AJ82" s="15">
        <v>-438935.86</v>
      </c>
      <c r="AK82" s="15">
        <v>-9056017.7599999998</v>
      </c>
      <c r="AL82" s="15">
        <v>-8264018</v>
      </c>
      <c r="AM82" s="15">
        <v>-79773553.290000007</v>
      </c>
      <c r="AN82" s="15">
        <v>-639440.34</v>
      </c>
      <c r="AO82" s="15">
        <v>-299588.78999999998</v>
      </c>
      <c r="AP82" s="15">
        <v>-1224508.94</v>
      </c>
      <c r="AQ82" s="15">
        <v>-55128685.020000003</v>
      </c>
      <c r="AR82" s="15">
        <v>-691515647.34000003</v>
      </c>
      <c r="AS82" s="15">
        <v>-691075400</v>
      </c>
      <c r="AT82" s="15">
        <v>-440247.34</v>
      </c>
      <c r="AU82" s="15">
        <v>-89810458.739999995</v>
      </c>
      <c r="AV82" s="15">
        <v>-5495280.5599999996</v>
      </c>
      <c r="AW82" s="15">
        <v>-1389372.4</v>
      </c>
      <c r="AX82" s="15">
        <v>-8064491</v>
      </c>
      <c r="AY82" s="15">
        <v>-31527574.98</v>
      </c>
      <c r="AZ82" s="15">
        <v>-3487682.59</v>
      </c>
      <c r="BA82" s="15">
        <v>-3948950.03</v>
      </c>
      <c r="BB82" s="15">
        <v>-44384226.170000002</v>
      </c>
      <c r="BC82" s="15">
        <v>-2390897.4300000002</v>
      </c>
      <c r="BD82" s="15">
        <v>-2827407.7</v>
      </c>
      <c r="BE82" s="15">
        <v>-9454816.5299999993</v>
      </c>
      <c r="BF82" s="15">
        <v>0</v>
      </c>
      <c r="BG82" s="15">
        <v>-1413020.07</v>
      </c>
      <c r="BH82" s="15">
        <v>-90075</v>
      </c>
      <c r="BI82" s="15">
        <v>-1322945.07</v>
      </c>
      <c r="BJ82" s="15">
        <v>-78442765</v>
      </c>
      <c r="BK82" s="15">
        <v>-70123911</v>
      </c>
      <c r="BL82" s="15">
        <v>-8318854</v>
      </c>
      <c r="BM82" s="15">
        <v>-3625561.85</v>
      </c>
      <c r="BN82" s="15">
        <v>-7798294.4199999999</v>
      </c>
      <c r="BO82" s="15">
        <v>-10149515</v>
      </c>
      <c r="BP82" s="15">
        <v>-2124077.0099999998</v>
      </c>
      <c r="BQ82" s="15">
        <v>-26511149.469999999</v>
      </c>
      <c r="BR82" s="15">
        <v>-4026193.9</v>
      </c>
      <c r="BS82" s="15">
        <v>-6667606.9699999997</v>
      </c>
      <c r="BT82" s="15">
        <v>-17290539.84</v>
      </c>
      <c r="BU82" s="15">
        <v>-3777887.83</v>
      </c>
      <c r="BV82" s="15">
        <v>-10951917.77</v>
      </c>
      <c r="BW82" s="15">
        <v>-1597494.74</v>
      </c>
      <c r="BX82" s="15">
        <v>-13368454.220000001</v>
      </c>
      <c r="BY82" s="15">
        <v>-2680967.48</v>
      </c>
      <c r="BZ82" s="15">
        <v>-101917691.95</v>
      </c>
      <c r="CA82" s="15">
        <v>-96445662.400000006</v>
      </c>
      <c r="CB82" s="15">
        <v>-5472029.5499999998</v>
      </c>
      <c r="CC82" s="15">
        <v>-1337962.76</v>
      </c>
      <c r="CD82" s="15">
        <v>-1551221.99</v>
      </c>
      <c r="CE82" s="15">
        <v>-1268289.77</v>
      </c>
      <c r="CF82" s="15">
        <v>-5573566.8399999999</v>
      </c>
      <c r="CG82" s="15">
        <v>-15416077</v>
      </c>
      <c r="CH82" s="15">
        <v>-1731173.07</v>
      </c>
      <c r="CI82" s="15">
        <v>-2410995.17</v>
      </c>
      <c r="CJ82" s="15">
        <v>-39464161</v>
      </c>
      <c r="CK82" s="15">
        <v>-37262655</v>
      </c>
      <c r="CL82" s="15">
        <v>-2201506</v>
      </c>
      <c r="CM82" s="15">
        <v>-2708423.81</v>
      </c>
      <c r="CN82" s="15">
        <v>-21705646.789999999</v>
      </c>
      <c r="CO82" s="15">
        <v>-5196176</v>
      </c>
      <c r="CP82" s="15">
        <v>-1129793.73</v>
      </c>
      <c r="CQ82" s="15">
        <v>-1563519</v>
      </c>
      <c r="CR82" s="15">
        <v>-398987.39</v>
      </c>
      <c r="CS82" s="15">
        <v>-7121637</v>
      </c>
      <c r="CT82" s="15">
        <v>-18116560.23</v>
      </c>
      <c r="CU82" s="15">
        <v>-5376323.9199999999</v>
      </c>
    </row>
    <row r="83" spans="1:99" x14ac:dyDescent="0.2">
      <c r="A83" s="1" t="s">
        <v>244</v>
      </c>
      <c r="B83" s="1"/>
      <c r="C83" s="1"/>
      <c r="D83" s="15">
        <v>-4984.09</v>
      </c>
      <c r="E83" s="15">
        <v>-506118</v>
      </c>
      <c r="F83" s="15">
        <v>-141653</v>
      </c>
      <c r="G83" s="15">
        <v>-76963.23</v>
      </c>
      <c r="H83" s="15">
        <v>-147578.73000000001</v>
      </c>
      <c r="I83" s="15">
        <v>-305395.37</v>
      </c>
      <c r="J83" s="15">
        <v>-56118.35</v>
      </c>
      <c r="K83" s="15">
        <v>-324051</v>
      </c>
      <c r="L83" s="15">
        <v>-68348.070000000007</v>
      </c>
      <c r="M83" s="15">
        <v>-9132.92</v>
      </c>
      <c r="N83" s="15">
        <v>-5090.99</v>
      </c>
      <c r="O83" s="15">
        <v>-243374.62</v>
      </c>
      <c r="P83" s="15">
        <v>-12226.38</v>
      </c>
      <c r="Q83" s="15">
        <v>-3607.88</v>
      </c>
      <c r="R83" s="15">
        <v>-7174.88</v>
      </c>
      <c r="S83" s="15">
        <v>-62366.26</v>
      </c>
      <c r="T83" s="15">
        <v>-1032558</v>
      </c>
      <c r="U83" s="15">
        <v>-14407.36</v>
      </c>
      <c r="V83" s="15">
        <v>-363131</v>
      </c>
      <c r="W83" s="15">
        <v>-66733.3</v>
      </c>
      <c r="X83" s="15">
        <v>-8429.31</v>
      </c>
      <c r="Y83" s="15">
        <v>-148056.34</v>
      </c>
      <c r="Z83" s="15">
        <v>-72554.899999999994</v>
      </c>
      <c r="AA83" s="15">
        <v>-15542.86</v>
      </c>
      <c r="AB83" s="15">
        <v>-6318.63</v>
      </c>
      <c r="AC83" s="15">
        <v>40050.660000000003</v>
      </c>
      <c r="AD83" s="15">
        <v>-111036.63</v>
      </c>
      <c r="AE83" s="15">
        <v>-106457.24</v>
      </c>
      <c r="AF83" s="15">
        <v>-4579.3900000000003</v>
      </c>
      <c r="AG83" s="15">
        <v>-14878.67</v>
      </c>
      <c r="AH83" s="15">
        <v>-68155.58</v>
      </c>
      <c r="AI83" s="15">
        <v>-63657.96</v>
      </c>
      <c r="AJ83" s="15">
        <v>-4497.62</v>
      </c>
      <c r="AK83" s="15">
        <v>-169475.58</v>
      </c>
      <c r="AL83" s="15">
        <v>-153424</v>
      </c>
      <c r="AM83" s="15">
        <v>-767824.83</v>
      </c>
      <c r="AN83" s="15">
        <v>-5672.81</v>
      </c>
      <c r="AO83" s="15">
        <v>-4726.1099999999997</v>
      </c>
      <c r="AP83" s="15">
        <v>-11294.65</v>
      </c>
      <c r="AQ83" s="15">
        <v>-1102742.02</v>
      </c>
      <c r="AR83" s="15">
        <v>-15164801.050000001</v>
      </c>
      <c r="AS83" s="15">
        <v>-15159700</v>
      </c>
      <c r="AT83" s="15">
        <v>-5101.05</v>
      </c>
      <c r="AU83" s="15">
        <v>-904435.99</v>
      </c>
      <c r="AV83" s="15">
        <v>-87297.89</v>
      </c>
      <c r="AW83" s="15">
        <v>-23525.52</v>
      </c>
      <c r="AX83" s="15">
        <v>-40317</v>
      </c>
      <c r="AY83" s="15">
        <v>-178528.15</v>
      </c>
      <c r="AZ83" s="15">
        <v>-27799.59</v>
      </c>
      <c r="BA83" s="15">
        <v>-94183.3</v>
      </c>
      <c r="BB83" s="15">
        <v>-981789.01</v>
      </c>
      <c r="BC83" s="15">
        <v>-38727.879999999997</v>
      </c>
      <c r="BD83" s="15">
        <v>-20400.53</v>
      </c>
      <c r="BE83" s="15">
        <v>-112250.35</v>
      </c>
      <c r="BF83" s="15">
        <v>-2534.65</v>
      </c>
      <c r="BG83" s="15">
        <v>-212851.87</v>
      </c>
      <c r="BH83" s="15">
        <v>-201171</v>
      </c>
      <c r="BI83" s="15">
        <v>-11680.87</v>
      </c>
      <c r="BJ83" s="15">
        <v>-490943</v>
      </c>
      <c r="BK83" s="15">
        <v>-444059</v>
      </c>
      <c r="BL83" s="15">
        <v>-46884</v>
      </c>
      <c r="BM83" s="15">
        <v>-2591.81</v>
      </c>
      <c r="BN83" s="15">
        <v>-96132.73</v>
      </c>
      <c r="BO83" s="15">
        <v>-260363</v>
      </c>
      <c r="BP83" s="15">
        <v>-34315.699999999997</v>
      </c>
      <c r="BQ83" s="15">
        <v>-248369.4</v>
      </c>
      <c r="BR83" s="15">
        <v>-38906.589999999997</v>
      </c>
      <c r="BS83" s="15">
        <v>-43834.54</v>
      </c>
      <c r="BT83" s="15">
        <v>-185271.02</v>
      </c>
      <c r="BU83" s="15">
        <v>-29222.57</v>
      </c>
      <c r="BV83" s="15">
        <v>-184483.76</v>
      </c>
      <c r="BW83" s="15">
        <v>-13467.9</v>
      </c>
      <c r="BX83" s="15">
        <v>-188759.16</v>
      </c>
      <c r="BY83" s="15">
        <v>-36632.65</v>
      </c>
      <c r="BZ83" s="15">
        <v>-1473022.29</v>
      </c>
      <c r="CA83" s="15">
        <v>-1429011.67</v>
      </c>
      <c r="CB83" s="15">
        <v>-44010.62</v>
      </c>
      <c r="CC83" s="15">
        <v>-20297.48</v>
      </c>
      <c r="CD83" s="15">
        <v>-51248.02</v>
      </c>
      <c r="CE83" s="15">
        <v>-54863.06</v>
      </c>
      <c r="CF83" s="15">
        <v>-137272.6</v>
      </c>
      <c r="CG83" s="15">
        <v>-237209</v>
      </c>
      <c r="CH83" s="15">
        <v>-7618.05</v>
      </c>
      <c r="CI83" s="15">
        <v>-5018917.1500000004</v>
      </c>
      <c r="CJ83" s="15">
        <v>-507768</v>
      </c>
      <c r="CK83" s="15">
        <v>-501233</v>
      </c>
      <c r="CL83" s="15">
        <v>-6535</v>
      </c>
      <c r="CM83" s="15">
        <v>-30643.91</v>
      </c>
      <c r="CN83" s="15">
        <v>-174031.06</v>
      </c>
      <c r="CO83" s="15">
        <v>-78610</v>
      </c>
      <c r="CP83" s="15">
        <v>-17240.439999999999</v>
      </c>
      <c r="CQ83" s="15">
        <v>-16142</v>
      </c>
      <c r="CR83" s="15">
        <v>0</v>
      </c>
      <c r="CS83" s="15">
        <v>-97768</v>
      </c>
      <c r="CT83" s="15">
        <v>-294355.25</v>
      </c>
      <c r="CU83" s="15">
        <v>-41923.79</v>
      </c>
    </row>
    <row r="84" spans="1:99" x14ac:dyDescent="0.2">
      <c r="A84" s="1" t="s">
        <v>309</v>
      </c>
      <c r="B84" s="1"/>
      <c r="C84" s="1"/>
      <c r="D84" s="15">
        <v>-7237</v>
      </c>
      <c r="E84" s="15">
        <v>-412657</v>
      </c>
      <c r="F84" s="15">
        <v>-1835055</v>
      </c>
      <c r="G84" s="15">
        <v>-41703.49</v>
      </c>
      <c r="H84" s="15">
        <v>-171968.87</v>
      </c>
      <c r="I84" s="15">
        <v>-281368.90000000002</v>
      </c>
      <c r="J84" s="15">
        <v>-92887.5</v>
      </c>
      <c r="K84" s="15">
        <v>-91543</v>
      </c>
      <c r="L84" s="15">
        <v>-105384.43</v>
      </c>
      <c r="M84" s="15">
        <v>-14569</v>
      </c>
      <c r="N84" s="15">
        <v>-980</v>
      </c>
      <c r="O84" s="15">
        <v>-272039.65999999997</v>
      </c>
      <c r="P84" s="15">
        <v>-5416.7</v>
      </c>
      <c r="Q84" s="15">
        <v>-3593.4</v>
      </c>
      <c r="R84" s="15">
        <v>-4956.41</v>
      </c>
      <c r="S84" s="15">
        <v>-26670.29</v>
      </c>
      <c r="T84" s="15">
        <v>-302902</v>
      </c>
      <c r="U84" s="15">
        <v>-12225.57</v>
      </c>
      <c r="V84" s="15">
        <v>-4913722</v>
      </c>
      <c r="W84" s="15">
        <v>-66648.56</v>
      </c>
      <c r="X84" s="15">
        <v>-19621.849999999999</v>
      </c>
      <c r="Y84" s="15">
        <v>-70833.070000000007</v>
      </c>
      <c r="Z84" s="15">
        <v>-24849.53</v>
      </c>
      <c r="AA84" s="15">
        <v>-4529.54</v>
      </c>
      <c r="AB84" s="15">
        <v>-884</v>
      </c>
      <c r="AC84" s="15">
        <v>-65</v>
      </c>
      <c r="AD84" s="15">
        <v>-625626.06000000006</v>
      </c>
      <c r="AE84" s="15">
        <v>-512777.55</v>
      </c>
      <c r="AF84" s="15">
        <v>-112848.51</v>
      </c>
      <c r="AG84" s="15">
        <v>-12756.46</v>
      </c>
      <c r="AH84" s="15">
        <v>-551982.06000000006</v>
      </c>
      <c r="AI84" s="15">
        <v>-537899.97</v>
      </c>
      <c r="AJ84" s="15">
        <v>-14082.09</v>
      </c>
      <c r="AK84" s="15">
        <v>-41510.400000000001</v>
      </c>
      <c r="AL84" s="15">
        <v>-135780</v>
      </c>
      <c r="AM84" s="15">
        <v>-744096.02</v>
      </c>
      <c r="AN84" s="15">
        <v>-4111.05</v>
      </c>
      <c r="AO84" s="15">
        <v>-2360.4</v>
      </c>
      <c r="AP84" s="15">
        <v>-38317.07</v>
      </c>
      <c r="AQ84" s="15">
        <v>-430602.01</v>
      </c>
      <c r="AR84" s="15">
        <v>-114555</v>
      </c>
      <c r="AS84" s="15">
        <v>-112600</v>
      </c>
      <c r="AT84" s="15">
        <v>-1955</v>
      </c>
      <c r="AU84" s="15">
        <v>-2356496.52</v>
      </c>
      <c r="AV84" s="15">
        <v>-88395.89</v>
      </c>
      <c r="AW84" s="15">
        <v>-25815.81</v>
      </c>
      <c r="AX84" s="15">
        <v>-205901</v>
      </c>
      <c r="AY84" s="15">
        <v>0</v>
      </c>
      <c r="AZ84" s="15">
        <v>-40780.870000000003</v>
      </c>
      <c r="BA84" s="15">
        <v>-24252.41</v>
      </c>
      <c r="BB84" s="15">
        <v>-799901.51</v>
      </c>
      <c r="BC84" s="15">
        <v>-40789.18</v>
      </c>
      <c r="BD84" s="15">
        <v>-18098.080000000002</v>
      </c>
      <c r="BE84" s="15">
        <v>-195400.5</v>
      </c>
      <c r="BF84" s="15">
        <v>-4235.6400000000003</v>
      </c>
      <c r="BG84" s="15">
        <v>-319583.2</v>
      </c>
      <c r="BH84" s="15">
        <v>-314318</v>
      </c>
      <c r="BI84" s="15">
        <v>-5265.2</v>
      </c>
      <c r="BJ84" s="15">
        <v>-27245</v>
      </c>
      <c r="BK84" s="15">
        <v>0</v>
      </c>
      <c r="BL84" s="15">
        <v>-27245</v>
      </c>
      <c r="BM84" s="15">
        <v>-18282.52</v>
      </c>
      <c r="BN84" s="15">
        <v>-35814.6</v>
      </c>
      <c r="BO84" s="15">
        <v>-2602</v>
      </c>
      <c r="BP84" s="15">
        <v>-32279.74</v>
      </c>
      <c r="BQ84" s="15">
        <v>-60597.9</v>
      </c>
      <c r="BR84" s="15">
        <v>-21847.51</v>
      </c>
      <c r="BS84" s="15">
        <v>-190980.06</v>
      </c>
      <c r="BT84" s="15">
        <v>-245430.7</v>
      </c>
      <c r="BU84" s="15">
        <v>-33120.089999999997</v>
      </c>
      <c r="BV84" s="15">
        <v>-88967.65</v>
      </c>
      <c r="BW84" s="15">
        <v>-10114.4</v>
      </c>
      <c r="BX84" s="15">
        <v>-302170.87</v>
      </c>
      <c r="BY84" s="15">
        <v>-38833.230000000003</v>
      </c>
      <c r="BZ84" s="15">
        <v>-1914769.99</v>
      </c>
      <c r="CA84" s="15">
        <v>-1878227.1</v>
      </c>
      <c r="CB84" s="15">
        <v>-36542.89</v>
      </c>
      <c r="CC84" s="15">
        <v>-3886</v>
      </c>
      <c r="CD84" s="15">
        <v>-40933.71</v>
      </c>
      <c r="CE84" s="15">
        <v>-11647.9</v>
      </c>
      <c r="CF84" s="15">
        <v>-683369.02</v>
      </c>
      <c r="CG84" s="15">
        <v>-177609</v>
      </c>
      <c r="CH84" s="15">
        <v>-14231.25</v>
      </c>
      <c r="CI84" s="15">
        <v>-4071905.69</v>
      </c>
      <c r="CJ84" s="15">
        <v>-451563</v>
      </c>
      <c r="CK84" s="15">
        <v>-438959</v>
      </c>
      <c r="CL84" s="15">
        <v>-12604</v>
      </c>
      <c r="CM84" s="15">
        <v>0</v>
      </c>
      <c r="CN84" s="15">
        <v>-59469.3</v>
      </c>
      <c r="CO84" s="15">
        <v>-59646</v>
      </c>
      <c r="CP84" s="15">
        <v>-32749.06</v>
      </c>
      <c r="CQ84" s="15">
        <v>-17880</v>
      </c>
      <c r="CR84" s="15">
        <v>0</v>
      </c>
      <c r="CS84" s="15">
        <v>-12722</v>
      </c>
      <c r="CT84" s="15">
        <v>-90813.03</v>
      </c>
      <c r="CU84" s="15">
        <v>-45383.35</v>
      </c>
    </row>
    <row r="85" spans="1:99" x14ac:dyDescent="0.2">
      <c r="A85" s="1" t="s">
        <v>310</v>
      </c>
      <c r="B85" s="1"/>
      <c r="C85" s="1"/>
      <c r="D85" s="15">
        <v>-30119.15</v>
      </c>
      <c r="E85" s="15">
        <v>-329234</v>
      </c>
      <c r="F85" s="15">
        <v>-171760</v>
      </c>
      <c r="G85" s="15">
        <v>-253216.14</v>
      </c>
      <c r="H85" s="15">
        <v>-233907.12</v>
      </c>
      <c r="I85" s="15">
        <v>-379103.89</v>
      </c>
      <c r="J85" s="15">
        <v>-145672.47</v>
      </c>
      <c r="K85" s="15">
        <v>-665609</v>
      </c>
      <c r="L85" s="15">
        <v>-847939.67</v>
      </c>
      <c r="M85" s="15">
        <v>-116103.35</v>
      </c>
      <c r="N85" s="15">
        <v>-2256.52</v>
      </c>
      <c r="O85" s="15">
        <v>-410916.09</v>
      </c>
      <c r="P85" s="15">
        <v>-6554.61</v>
      </c>
      <c r="Q85" s="15">
        <v>-7257.13</v>
      </c>
      <c r="R85" s="15">
        <v>-9648.74</v>
      </c>
      <c r="S85" s="15">
        <v>-54565.56</v>
      </c>
      <c r="T85" s="15">
        <v>-470029</v>
      </c>
      <c r="U85" s="15">
        <v>-281073.03000000003</v>
      </c>
      <c r="V85" s="15">
        <v>-795297</v>
      </c>
      <c r="W85" s="15">
        <v>-64842.28</v>
      </c>
      <c r="X85" s="15">
        <v>-36393.870000000003</v>
      </c>
      <c r="Y85" s="15">
        <v>-100284.86</v>
      </c>
      <c r="Z85" s="15">
        <v>-168755.05</v>
      </c>
      <c r="AA85" s="15">
        <v>-35937.9</v>
      </c>
      <c r="AB85" s="15">
        <v>-2695.78</v>
      </c>
      <c r="AC85" s="15">
        <v>-55046.66</v>
      </c>
      <c r="AD85" s="15">
        <v>-468903.67999999999</v>
      </c>
      <c r="AE85" s="15">
        <v>-445247.57</v>
      </c>
      <c r="AF85" s="15">
        <v>-23656.11</v>
      </c>
      <c r="AG85" s="15">
        <v>-107892.33</v>
      </c>
      <c r="AH85" s="15">
        <v>-63112.69</v>
      </c>
      <c r="AI85" s="15">
        <v>-52047.199999999997</v>
      </c>
      <c r="AJ85" s="15">
        <v>-11065.49</v>
      </c>
      <c r="AK85" s="15">
        <v>12732.22</v>
      </c>
      <c r="AL85" s="15">
        <v>-53644</v>
      </c>
      <c r="AM85" s="15">
        <v>-1797184.3</v>
      </c>
      <c r="AN85" s="15">
        <v>-15535.95</v>
      </c>
      <c r="AO85" s="15">
        <v>272.06</v>
      </c>
      <c r="AP85" s="15">
        <v>-3335.81</v>
      </c>
      <c r="AQ85" s="15">
        <v>-2653235.4300000002</v>
      </c>
      <c r="AR85" s="15">
        <v>-133375173.04000001</v>
      </c>
      <c r="AS85" s="15">
        <v>-133366600</v>
      </c>
      <c r="AT85" s="15">
        <v>-8573.0400000000009</v>
      </c>
      <c r="AU85" s="15">
        <v>-1073144.7</v>
      </c>
      <c r="AV85" s="15">
        <v>-155797.07</v>
      </c>
      <c r="AW85" s="15">
        <v>-117900.98</v>
      </c>
      <c r="AX85" s="15">
        <v>-117019</v>
      </c>
      <c r="AY85" s="15">
        <v>-560941.68999999994</v>
      </c>
      <c r="AZ85" s="15">
        <v>-9926.2000000000007</v>
      </c>
      <c r="BA85" s="15">
        <v>-106799.58</v>
      </c>
      <c r="BB85" s="15">
        <v>-1639765.36</v>
      </c>
      <c r="BC85" s="15">
        <v>-203246.02</v>
      </c>
      <c r="BD85" s="15">
        <v>-92017.27</v>
      </c>
      <c r="BE85" s="15">
        <v>-113841.45</v>
      </c>
      <c r="BF85" s="15">
        <v>-7433.62</v>
      </c>
      <c r="BG85" s="15">
        <v>-143275.62</v>
      </c>
      <c r="BH85" s="15">
        <v>-71378</v>
      </c>
      <c r="BI85" s="15">
        <v>-71897.62</v>
      </c>
      <c r="BJ85" s="15">
        <v>-467671</v>
      </c>
      <c r="BK85" s="15">
        <v>-315855</v>
      </c>
      <c r="BL85" s="15">
        <v>-151816</v>
      </c>
      <c r="BM85" s="15">
        <v>-213814.36</v>
      </c>
      <c r="BN85" s="15">
        <v>-432486</v>
      </c>
      <c r="BO85" s="15">
        <v>-396119</v>
      </c>
      <c r="BP85" s="15">
        <v>-93617.49</v>
      </c>
      <c r="BQ85" s="15">
        <v>-2331283.63</v>
      </c>
      <c r="BR85" s="15">
        <v>-44332.45</v>
      </c>
      <c r="BS85" s="15">
        <v>-112690.85</v>
      </c>
      <c r="BT85" s="15">
        <v>-114516.75</v>
      </c>
      <c r="BU85" s="15">
        <v>-24144.66</v>
      </c>
      <c r="BV85" s="15">
        <v>-276296.32000000001</v>
      </c>
      <c r="BW85" s="15">
        <v>-29199.26</v>
      </c>
      <c r="BX85" s="15">
        <v>-223525.18</v>
      </c>
      <c r="BY85" s="15">
        <v>-551352.65</v>
      </c>
      <c r="BZ85" s="15">
        <v>-596480.87</v>
      </c>
      <c r="CA85" s="15">
        <v>-536849</v>
      </c>
      <c r="CB85" s="15">
        <v>-59631.87</v>
      </c>
      <c r="CC85" s="15">
        <v>-42386.47</v>
      </c>
      <c r="CD85" s="15">
        <v>-47426.720000000001</v>
      </c>
      <c r="CE85" s="15">
        <v>-37297.97</v>
      </c>
      <c r="CF85" s="15">
        <v>-371609.87</v>
      </c>
      <c r="CG85" s="15">
        <v>-869449</v>
      </c>
      <c r="CH85" s="15">
        <v>-33515.4</v>
      </c>
      <c r="CI85" s="15">
        <v>-8377065.4000000004</v>
      </c>
      <c r="CJ85" s="15">
        <v>-347564</v>
      </c>
      <c r="CK85" s="15">
        <v>-279147</v>
      </c>
      <c r="CL85" s="15">
        <v>-68417</v>
      </c>
      <c r="CM85" s="15">
        <v>-101886.67</v>
      </c>
      <c r="CN85" s="15">
        <v>-309257.14</v>
      </c>
      <c r="CO85" s="15">
        <v>-147534</v>
      </c>
      <c r="CP85" s="15">
        <v>-54844.43</v>
      </c>
      <c r="CQ85" s="15">
        <v>-12806</v>
      </c>
      <c r="CR85" s="15">
        <v>-23030.71</v>
      </c>
      <c r="CS85" s="15">
        <v>-341923</v>
      </c>
      <c r="CT85" s="15">
        <v>-106919.52</v>
      </c>
      <c r="CU85" s="15">
        <v>-562937.06999999995</v>
      </c>
    </row>
    <row r="86" spans="1:99" x14ac:dyDescent="0.2">
      <c r="A86" s="1" t="s">
        <v>311</v>
      </c>
      <c r="B86" s="1"/>
      <c r="C86" s="1"/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-90939.79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</row>
    <row r="87" spans="1:99" x14ac:dyDescent="0.2">
      <c r="A87" s="1" t="s">
        <v>312</v>
      </c>
      <c r="B87" s="1"/>
      <c r="C87" s="1"/>
      <c r="D87" s="15">
        <v>-7948.36</v>
      </c>
      <c r="E87" s="15">
        <v>-974839</v>
      </c>
      <c r="F87" s="15">
        <v>25699</v>
      </c>
      <c r="G87" s="15">
        <v>465258.1</v>
      </c>
      <c r="H87" s="15">
        <v>-304810.51</v>
      </c>
      <c r="I87" s="15">
        <v>-933229.45</v>
      </c>
      <c r="J87" s="15">
        <v>-330957.78999999998</v>
      </c>
      <c r="K87" s="15">
        <v>-253103</v>
      </c>
      <c r="L87" s="15">
        <v>-97870.88</v>
      </c>
      <c r="M87" s="15">
        <v>-396498.07</v>
      </c>
      <c r="N87" s="15">
        <v>-24977.39</v>
      </c>
      <c r="O87" s="15">
        <v>-410506.89</v>
      </c>
      <c r="P87" s="15">
        <v>-18141.400000000001</v>
      </c>
      <c r="Q87" s="15">
        <v>-49645.77</v>
      </c>
      <c r="R87" s="15">
        <v>0</v>
      </c>
      <c r="S87" s="15">
        <v>-491941.56</v>
      </c>
      <c r="T87" s="15">
        <v>-1407249</v>
      </c>
      <c r="U87" s="15">
        <v>-88941.18</v>
      </c>
      <c r="V87" s="15">
        <v>-9089554</v>
      </c>
      <c r="W87" s="15">
        <v>-481926.95</v>
      </c>
      <c r="X87" s="15">
        <v>-32538.95</v>
      </c>
      <c r="Y87" s="15">
        <v>-127251.16</v>
      </c>
      <c r="Z87" s="15">
        <v>-589299.01</v>
      </c>
      <c r="AA87" s="15">
        <v>-73014.97</v>
      </c>
      <c r="AB87" s="15">
        <v>-16157.03</v>
      </c>
      <c r="AC87" s="15">
        <v>165974.89000000001</v>
      </c>
      <c r="AD87" s="15">
        <v>-269354.61</v>
      </c>
      <c r="AE87" s="15">
        <v>-284679.28999999998</v>
      </c>
      <c r="AF87" s="15">
        <v>15324.68</v>
      </c>
      <c r="AG87" s="15">
        <v>-154027.4</v>
      </c>
      <c r="AH87" s="15">
        <v>-1969037.93</v>
      </c>
      <c r="AI87" s="15">
        <v>-1916295.01</v>
      </c>
      <c r="AJ87" s="15">
        <v>-52742.92</v>
      </c>
      <c r="AK87" s="15">
        <v>-343475.92</v>
      </c>
      <c r="AL87" s="15">
        <v>-768376</v>
      </c>
      <c r="AM87" s="15">
        <v>-2265250.04</v>
      </c>
      <c r="AN87" s="15">
        <v>-133708.04999999999</v>
      </c>
      <c r="AO87" s="15">
        <v>-43093.3</v>
      </c>
      <c r="AP87" s="15">
        <v>-62874.7</v>
      </c>
      <c r="AQ87" s="15">
        <v>-280241.58</v>
      </c>
      <c r="AR87" s="15">
        <v>-8198807.4000000004</v>
      </c>
      <c r="AS87" s="15">
        <v>-8202900</v>
      </c>
      <c r="AT87" s="15">
        <v>4092.6</v>
      </c>
      <c r="AU87" s="15">
        <v>-3053926.31</v>
      </c>
      <c r="AV87" s="15">
        <v>-195914.97</v>
      </c>
      <c r="AW87" s="15">
        <v>-101536.44</v>
      </c>
      <c r="AX87" s="15">
        <v>-63175</v>
      </c>
      <c r="AY87" s="15">
        <v>-946333.76</v>
      </c>
      <c r="AZ87" s="15">
        <v>-129074.82</v>
      </c>
      <c r="BA87" s="15">
        <v>-531765.92000000004</v>
      </c>
      <c r="BB87" s="15">
        <v>1815558.61</v>
      </c>
      <c r="BC87" s="15">
        <v>128403.05</v>
      </c>
      <c r="BD87" s="15">
        <v>-14058.87</v>
      </c>
      <c r="BE87" s="15">
        <v>-592097.97</v>
      </c>
      <c r="BF87" s="15">
        <v>-807.09</v>
      </c>
      <c r="BG87" s="15">
        <v>-438055.99</v>
      </c>
      <c r="BH87" s="15">
        <v>-444062.57</v>
      </c>
      <c r="BI87" s="15">
        <v>6006.58</v>
      </c>
      <c r="BJ87" s="15">
        <v>-1639004</v>
      </c>
      <c r="BK87" s="15">
        <v>-719080</v>
      </c>
      <c r="BL87" s="15">
        <v>-919924</v>
      </c>
      <c r="BM87" s="15">
        <v>-8657.070000000007</v>
      </c>
      <c r="BN87" s="15">
        <v>-434239.94</v>
      </c>
      <c r="BO87" s="15">
        <v>-3085711</v>
      </c>
      <c r="BP87" s="15">
        <v>-30922.83</v>
      </c>
      <c r="BQ87" s="15">
        <v>-1097379</v>
      </c>
      <c r="BR87" s="15">
        <v>-251480.24</v>
      </c>
      <c r="BS87" s="15">
        <v>-158278.56</v>
      </c>
      <c r="BT87" s="15">
        <v>-730069.18</v>
      </c>
      <c r="BU87" s="15">
        <v>-87128.37</v>
      </c>
      <c r="BV87" s="15">
        <v>-383065.2</v>
      </c>
      <c r="BW87" s="15">
        <v>36930.18</v>
      </c>
      <c r="BX87" s="15">
        <v>-339423.36</v>
      </c>
      <c r="BY87" s="15">
        <v>189741.96</v>
      </c>
      <c r="BZ87" s="15">
        <v>-7695946.5399999991</v>
      </c>
      <c r="CA87" s="15">
        <v>-5742544.7200000007</v>
      </c>
      <c r="CB87" s="15">
        <v>-1953401.82</v>
      </c>
      <c r="CC87" s="15">
        <v>-51004.08</v>
      </c>
      <c r="CD87" s="15">
        <v>-42387.74</v>
      </c>
      <c r="CE87" s="15">
        <v>-50518.91</v>
      </c>
      <c r="CF87" s="15">
        <v>-127855.76</v>
      </c>
      <c r="CG87" s="15">
        <v>-711858.39</v>
      </c>
      <c r="CH87" s="15">
        <v>-70980.78</v>
      </c>
      <c r="CI87" s="15">
        <v>-15993045.800000001</v>
      </c>
      <c r="CJ87" s="15">
        <v>-1382577</v>
      </c>
      <c r="CK87" s="15">
        <v>-1351115</v>
      </c>
      <c r="CL87" s="15">
        <v>-31462</v>
      </c>
      <c r="CM87" s="15">
        <v>-236528.95</v>
      </c>
      <c r="CN87" s="15">
        <v>-120709.17</v>
      </c>
      <c r="CO87" s="15">
        <v>-356538</v>
      </c>
      <c r="CP87" s="15">
        <v>-136709.25</v>
      </c>
      <c r="CQ87" s="15">
        <v>-59284</v>
      </c>
      <c r="CR87" s="15">
        <v>-54305.98</v>
      </c>
      <c r="CS87" s="15">
        <v>-474804</v>
      </c>
      <c r="CT87" s="15">
        <v>-319165.65000000002</v>
      </c>
      <c r="CU87" s="15">
        <v>-270106.71999999997</v>
      </c>
    </row>
    <row r="88" spans="1:99" x14ac:dyDescent="0.2">
      <c r="A88" s="1" t="s">
        <v>101</v>
      </c>
      <c r="B88" s="1"/>
      <c r="C88" s="1"/>
      <c r="D88" s="15">
        <v>3079004.55</v>
      </c>
      <c r="E88" s="15">
        <v>119056462</v>
      </c>
      <c r="F88" s="15">
        <v>81291542</v>
      </c>
      <c r="G88" s="15">
        <v>19096897.990000002</v>
      </c>
      <c r="H88" s="15">
        <v>75911507.469999999</v>
      </c>
      <c r="I88" s="15">
        <v>144162716.70000002</v>
      </c>
      <c r="J88" s="15">
        <v>28376182.699999999</v>
      </c>
      <c r="K88" s="15">
        <v>128454452</v>
      </c>
      <c r="L88" s="15">
        <v>23117553.57</v>
      </c>
      <c r="M88" s="15">
        <v>11122081.85</v>
      </c>
      <c r="N88" s="15">
        <v>2185831.1</v>
      </c>
      <c r="O88" s="15">
        <v>71404757.849999994</v>
      </c>
      <c r="P88" s="15">
        <v>2277589.39</v>
      </c>
      <c r="Q88" s="15">
        <v>2019143.91</v>
      </c>
      <c r="R88" s="15">
        <v>561535.31000000006</v>
      </c>
      <c r="S88" s="15">
        <v>16965467.029999997</v>
      </c>
      <c r="T88" s="15">
        <v>216831156</v>
      </c>
      <c r="U88" s="15">
        <v>6844756.7699999996</v>
      </c>
      <c r="V88" s="15">
        <v>672411613</v>
      </c>
      <c r="W88" s="15">
        <v>34045280.170000002</v>
      </c>
      <c r="X88" s="15">
        <v>4913836.8600000003</v>
      </c>
      <c r="Y88" s="15">
        <v>0</v>
      </c>
      <c r="Z88" s="15">
        <v>47252267.560000002</v>
      </c>
      <c r="AA88" s="15">
        <v>6131101.6100000003</v>
      </c>
      <c r="AB88" s="15">
        <v>561194.94999999995</v>
      </c>
      <c r="AC88" s="15">
        <v>13877609.319999997</v>
      </c>
      <c r="AD88" s="15">
        <v>72251928.840000004</v>
      </c>
      <c r="AE88" s="15">
        <v>67536378.760000005</v>
      </c>
      <c r="AF88" s="15">
        <v>4715550.08</v>
      </c>
      <c r="AG88" s="15">
        <v>13141508.67</v>
      </c>
      <c r="AH88" s="15">
        <v>133762861.79000001</v>
      </c>
      <c r="AI88" s="15">
        <v>132207736.81</v>
      </c>
      <c r="AJ88" s="15">
        <v>1555124.98</v>
      </c>
      <c r="AK88" s="15">
        <v>29900544.010000002</v>
      </c>
      <c r="AL88" s="15">
        <v>36847936</v>
      </c>
      <c r="AM88" s="15">
        <v>445800634.29000002</v>
      </c>
      <c r="AN88" s="15">
        <v>8881743.5300000012</v>
      </c>
      <c r="AO88" s="15">
        <v>1931698.01</v>
      </c>
      <c r="AP88" s="15">
        <v>15836653.439999999</v>
      </c>
      <c r="AQ88" s="15">
        <v>282796915.61000001</v>
      </c>
      <c r="AR88" s="15">
        <v>1845866451.8700001</v>
      </c>
      <c r="AS88" s="15">
        <v>1844696400</v>
      </c>
      <c r="AT88" s="15">
        <v>1170051.8700000001</v>
      </c>
      <c r="AU88" s="15">
        <v>592231027.76999998</v>
      </c>
      <c r="AV88" s="15">
        <v>17757192.670000002</v>
      </c>
      <c r="AW88" s="15">
        <v>7370170.9000000004</v>
      </c>
      <c r="AX88" s="15">
        <v>55642274</v>
      </c>
      <c r="AY88" s="15">
        <v>151072077.35999998</v>
      </c>
      <c r="AZ88" s="15">
        <v>0</v>
      </c>
      <c r="BA88" s="15">
        <v>16629038.830000002</v>
      </c>
      <c r="BB88" s="15">
        <v>273714542.11000001</v>
      </c>
      <c r="BC88" s="15">
        <v>13608535.500000002</v>
      </c>
      <c r="BD88" s="15">
        <v>18306847.210000001</v>
      </c>
      <c r="BE88" s="15">
        <v>50722122.960000001</v>
      </c>
      <c r="BF88" s="15">
        <v>271371</v>
      </c>
      <c r="BG88" s="15">
        <v>3218876.35</v>
      </c>
      <c r="BH88" s="15">
        <v>0</v>
      </c>
      <c r="BI88" s="15">
        <v>3218876.35</v>
      </c>
      <c r="BJ88" s="15">
        <v>70429950</v>
      </c>
      <c r="BK88" s="15">
        <v>70429950</v>
      </c>
      <c r="BL88" s="15">
        <v>0</v>
      </c>
      <c r="BM88" s="15">
        <v>13363281.26</v>
      </c>
      <c r="BN88" s="15">
        <v>0</v>
      </c>
      <c r="BO88" s="15">
        <v>52986244</v>
      </c>
      <c r="BP88" s="15">
        <v>10815846.98</v>
      </c>
      <c r="BQ88" s="15">
        <v>124780226.52999999</v>
      </c>
      <c r="BR88" s="15">
        <v>17136871.02</v>
      </c>
      <c r="BS88" s="15">
        <v>22689160.129999999</v>
      </c>
      <c r="BT88" s="15">
        <v>105316105.21000001</v>
      </c>
      <c r="BU88" s="15">
        <v>15339804.260000002</v>
      </c>
      <c r="BV88" s="15">
        <v>54039509.699999996</v>
      </c>
      <c r="BW88" s="15">
        <v>6881582.9199999999</v>
      </c>
      <c r="BX88" s="15">
        <v>64347476.500000007</v>
      </c>
      <c r="BY88" s="15">
        <v>15954948.139999999</v>
      </c>
      <c r="BZ88" s="15">
        <v>520443394.02000004</v>
      </c>
      <c r="CA88" s="15">
        <v>491331376.65999997</v>
      </c>
      <c r="CB88" s="15">
        <v>29112017.360000003</v>
      </c>
      <c r="CC88" s="15">
        <v>7692113.8699999992</v>
      </c>
      <c r="CD88" s="15">
        <v>9493153.8800000008</v>
      </c>
      <c r="CE88" s="15">
        <v>5779463.3799999999</v>
      </c>
      <c r="CF88" s="15">
        <v>28709531.32</v>
      </c>
      <c r="CG88" s="15">
        <v>81604157</v>
      </c>
      <c r="CH88" s="15">
        <v>17913251.050000001</v>
      </c>
      <c r="CI88" s="15">
        <v>2224034094.2199998</v>
      </c>
      <c r="CJ88" s="15">
        <v>168860028</v>
      </c>
      <c r="CK88" s="15">
        <v>168860028</v>
      </c>
      <c r="CL88" s="15">
        <v>0</v>
      </c>
      <c r="CM88" s="15">
        <v>8556211.3499999996</v>
      </c>
      <c r="CN88" s="15">
        <v>107717100</v>
      </c>
      <c r="CO88" s="15">
        <v>38336065</v>
      </c>
      <c r="CP88" s="15">
        <v>6888445.8199999994</v>
      </c>
      <c r="CQ88" s="15">
        <v>7337075</v>
      </c>
      <c r="CR88" s="15">
        <v>4945522.0999999996</v>
      </c>
      <c r="CS88" s="15">
        <v>32658226</v>
      </c>
      <c r="CT88" s="15">
        <v>78837730.170000002</v>
      </c>
      <c r="CU88" s="15">
        <v>32617913.539999999</v>
      </c>
    </row>
    <row r="89" spans="1:99" x14ac:dyDescent="0.2">
      <c r="A89" s="1" t="s">
        <v>313</v>
      </c>
      <c r="B89" s="1"/>
      <c r="C89" s="1"/>
      <c r="D89" s="15">
        <v>744.6</v>
      </c>
      <c r="E89" s="15">
        <v>0</v>
      </c>
      <c r="F89" s="15">
        <v>0</v>
      </c>
      <c r="G89" s="15">
        <v>0</v>
      </c>
      <c r="H89" s="15">
        <v>289720.8</v>
      </c>
      <c r="I89" s="15">
        <v>0</v>
      </c>
      <c r="J89" s="15">
        <v>49773.760000000002</v>
      </c>
      <c r="K89" s="15">
        <v>0</v>
      </c>
      <c r="L89" s="15">
        <v>0</v>
      </c>
      <c r="M89" s="15">
        <v>0</v>
      </c>
      <c r="N89" s="15">
        <v>0</v>
      </c>
      <c r="O89" s="15">
        <v>72997.100000000006</v>
      </c>
      <c r="P89" s="15">
        <v>0</v>
      </c>
      <c r="Q89" s="15">
        <v>0</v>
      </c>
      <c r="R89" s="15">
        <v>92465.54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-78571.37</v>
      </c>
      <c r="Y89" s="15">
        <v>117612</v>
      </c>
      <c r="Z89" s="15">
        <v>0</v>
      </c>
      <c r="AA89" s="15">
        <v>31530.22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24645.15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692711.03</v>
      </c>
      <c r="BS89" s="15">
        <v>265546.13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119002</v>
      </c>
      <c r="CP89" s="15">
        <v>0</v>
      </c>
      <c r="CQ89" s="15">
        <v>0</v>
      </c>
      <c r="CR89" s="15">
        <v>18988.52</v>
      </c>
      <c r="CS89" s="15">
        <v>0</v>
      </c>
      <c r="CT89" s="15">
        <v>0</v>
      </c>
      <c r="CU89" s="15">
        <v>0</v>
      </c>
    </row>
    <row r="90" spans="1:99" x14ac:dyDescent="0.2">
      <c r="A90" s="1" t="s">
        <v>102</v>
      </c>
      <c r="B90" s="1"/>
      <c r="C90" s="1"/>
      <c r="D90" s="15">
        <v>269708.17</v>
      </c>
      <c r="E90" s="15">
        <v>1643578</v>
      </c>
      <c r="F90" s="15">
        <v>296163</v>
      </c>
      <c r="G90" s="15">
        <v>466480.16</v>
      </c>
      <c r="H90" s="15">
        <v>569926.48</v>
      </c>
      <c r="I90" s="15">
        <v>3140864.56</v>
      </c>
      <c r="J90" s="15">
        <v>215550.77</v>
      </c>
      <c r="K90" s="15">
        <v>2317402</v>
      </c>
      <c r="L90" s="15">
        <v>869059.1</v>
      </c>
      <c r="M90" s="15">
        <v>202769.44</v>
      </c>
      <c r="N90" s="15">
        <v>258404.88</v>
      </c>
      <c r="O90" s="15">
        <v>833770.85</v>
      </c>
      <c r="P90" s="15">
        <v>89170.12</v>
      </c>
      <c r="Q90" s="15">
        <v>25505.05</v>
      </c>
      <c r="R90" s="15">
        <v>0</v>
      </c>
      <c r="S90" s="15">
        <v>249339.71</v>
      </c>
      <c r="T90" s="15">
        <v>1938190</v>
      </c>
      <c r="U90" s="15">
        <v>243558.6</v>
      </c>
      <c r="V90" s="15">
        <v>13816931</v>
      </c>
      <c r="W90" s="15">
        <v>1881050.81</v>
      </c>
      <c r="X90" s="15">
        <v>180232.61</v>
      </c>
      <c r="Y90" s="15">
        <v>560306.99</v>
      </c>
      <c r="Z90" s="15">
        <v>441800.07</v>
      </c>
      <c r="AA90" s="15">
        <v>181236.68</v>
      </c>
      <c r="AB90" s="15">
        <v>20799.52</v>
      </c>
      <c r="AC90" s="15">
        <v>1777767.19</v>
      </c>
      <c r="AD90" s="15">
        <v>2980831.2</v>
      </c>
      <c r="AE90" s="15">
        <v>2662446.4</v>
      </c>
      <c r="AF90" s="15">
        <v>318384.8</v>
      </c>
      <c r="AG90" s="15">
        <v>163333.56</v>
      </c>
      <c r="AH90" s="15">
        <v>986285.16</v>
      </c>
      <c r="AI90" s="15">
        <v>945339.43</v>
      </c>
      <c r="AJ90" s="15">
        <v>40945.730000000003</v>
      </c>
      <c r="AK90" s="15">
        <v>1062550.82</v>
      </c>
      <c r="AL90" s="15">
        <v>610650</v>
      </c>
      <c r="AM90" s="15">
        <v>6486170.6800000006</v>
      </c>
      <c r="AN90" s="15">
        <v>67756.08</v>
      </c>
      <c r="AO90" s="15">
        <v>1947</v>
      </c>
      <c r="AP90" s="15">
        <v>92606.7</v>
      </c>
      <c r="AQ90" s="15">
        <v>3070667.14</v>
      </c>
      <c r="AR90" s="15">
        <v>43231418.719999999</v>
      </c>
      <c r="AS90" s="15">
        <v>43202600</v>
      </c>
      <c r="AT90" s="15">
        <v>28818.720000000001</v>
      </c>
      <c r="AU90" s="15">
        <v>7500239.4600000009</v>
      </c>
      <c r="AV90" s="15">
        <v>616201.51</v>
      </c>
      <c r="AW90" s="15">
        <v>117030.92</v>
      </c>
      <c r="AX90" s="15">
        <v>1031354</v>
      </c>
      <c r="AY90" s="15">
        <v>2301728.19</v>
      </c>
      <c r="AZ90" s="15">
        <v>488364.72</v>
      </c>
      <c r="BA90" s="15">
        <v>172642.66</v>
      </c>
      <c r="BB90" s="15">
        <v>5718414.3100000005</v>
      </c>
      <c r="BC90" s="15">
        <v>119522.96</v>
      </c>
      <c r="BD90" s="15">
        <v>303348.67</v>
      </c>
      <c r="BE90" s="15">
        <v>504376.95</v>
      </c>
      <c r="BF90" s="15">
        <v>0</v>
      </c>
      <c r="BG90" s="15">
        <v>1068778.92</v>
      </c>
      <c r="BH90" s="15">
        <v>1007128.85</v>
      </c>
      <c r="BI90" s="15">
        <v>61650.07</v>
      </c>
      <c r="BJ90" s="15">
        <v>3638924</v>
      </c>
      <c r="BK90" s="15">
        <v>2018422</v>
      </c>
      <c r="BL90" s="15">
        <v>1620502</v>
      </c>
      <c r="BM90" s="15">
        <v>275943.27</v>
      </c>
      <c r="BN90" s="15">
        <v>642635.93999999994</v>
      </c>
      <c r="BO90" s="15">
        <v>749835</v>
      </c>
      <c r="BP90" s="15">
        <v>229354.76</v>
      </c>
      <c r="BQ90" s="15">
        <v>2374404.85</v>
      </c>
      <c r="BR90" s="15">
        <v>215005.06</v>
      </c>
      <c r="BS90" s="15">
        <v>546359.93000000005</v>
      </c>
      <c r="BT90" s="15">
        <v>865421.88</v>
      </c>
      <c r="BU90" s="15">
        <v>304001.91999999998</v>
      </c>
      <c r="BV90" s="15">
        <v>1484071.22</v>
      </c>
      <c r="BW90" s="15">
        <v>78638.09</v>
      </c>
      <c r="BX90" s="15">
        <v>640776.63</v>
      </c>
      <c r="BY90" s="15">
        <v>307178.09000000003</v>
      </c>
      <c r="BZ90" s="15">
        <v>6838060.25</v>
      </c>
      <c r="CA90" s="15">
        <v>6414435.0700000003</v>
      </c>
      <c r="CB90" s="15">
        <v>423625.18</v>
      </c>
      <c r="CC90" s="15">
        <v>113221.52</v>
      </c>
      <c r="CD90" s="15">
        <v>186925.44</v>
      </c>
      <c r="CE90" s="15">
        <v>405266.48</v>
      </c>
      <c r="CF90" s="15">
        <v>400169.38</v>
      </c>
      <c r="CG90" s="15">
        <v>2552704.8199999998</v>
      </c>
      <c r="CH90" s="15">
        <v>508464</v>
      </c>
      <c r="CI90" s="15">
        <v>48594641.859999999</v>
      </c>
      <c r="CJ90" s="15">
        <v>3213059</v>
      </c>
      <c r="CK90" s="15">
        <v>3146297</v>
      </c>
      <c r="CL90" s="15">
        <v>66762</v>
      </c>
      <c r="CM90" s="15">
        <v>0</v>
      </c>
      <c r="CN90" s="15">
        <v>3282105.72</v>
      </c>
      <c r="CO90" s="15">
        <v>1029962</v>
      </c>
      <c r="CP90" s="15">
        <v>163342.53</v>
      </c>
      <c r="CQ90" s="15">
        <v>352016</v>
      </c>
      <c r="CR90" s="15">
        <v>51256.58</v>
      </c>
      <c r="CS90" s="15">
        <v>243683</v>
      </c>
      <c r="CT90" s="15">
        <v>1529090</v>
      </c>
      <c r="CU90" s="15">
        <v>522221.17</v>
      </c>
    </row>
    <row r="91" spans="1:99" x14ac:dyDescent="0.2">
      <c r="A91" s="1" t="s">
        <v>103</v>
      </c>
      <c r="B91" s="1"/>
      <c r="C91" s="1"/>
      <c r="D91" s="15">
        <v>33812.78</v>
      </c>
      <c r="E91" s="15">
        <v>1282080</v>
      </c>
      <c r="F91" s="15">
        <v>253056</v>
      </c>
      <c r="G91" s="15">
        <v>492297.29</v>
      </c>
      <c r="H91" s="15">
        <v>2170104.35</v>
      </c>
      <c r="I91" s="15">
        <v>2396843.38</v>
      </c>
      <c r="J91" s="15">
        <v>900116.64</v>
      </c>
      <c r="K91" s="15">
        <v>979098</v>
      </c>
      <c r="L91" s="15">
        <v>890055.39</v>
      </c>
      <c r="M91" s="15">
        <v>286656.26</v>
      </c>
      <c r="N91" s="15">
        <v>0</v>
      </c>
      <c r="O91" s="15">
        <v>967670.15</v>
      </c>
      <c r="P91" s="15">
        <v>34832.199999999997</v>
      </c>
      <c r="Q91" s="15">
        <v>15905.67</v>
      </c>
      <c r="R91" s="15">
        <v>33475.230000000003</v>
      </c>
      <c r="S91" s="15">
        <v>351785.15</v>
      </c>
      <c r="T91" s="15">
        <v>2299822</v>
      </c>
      <c r="U91" s="15">
        <v>164644.07999999999</v>
      </c>
      <c r="V91" s="15">
        <v>2119790</v>
      </c>
      <c r="W91" s="15">
        <v>126541.46</v>
      </c>
      <c r="X91" s="15">
        <v>101193.4</v>
      </c>
      <c r="Y91" s="15">
        <v>2065915.38</v>
      </c>
      <c r="Z91" s="15">
        <v>699773.86</v>
      </c>
      <c r="AA91" s="15">
        <v>99288.13</v>
      </c>
      <c r="AB91" s="15">
        <v>17455.88</v>
      </c>
      <c r="AC91" s="15">
        <v>2878371.31</v>
      </c>
      <c r="AD91" s="15">
        <v>1275932.22</v>
      </c>
      <c r="AE91" s="15">
        <v>1275932.22</v>
      </c>
      <c r="AF91" s="15">
        <v>0</v>
      </c>
      <c r="AG91" s="15">
        <v>360029.18</v>
      </c>
      <c r="AH91" s="15">
        <v>1533589.19</v>
      </c>
      <c r="AI91" s="15">
        <v>1495891.75</v>
      </c>
      <c r="AJ91" s="15">
        <v>37697.440000000002</v>
      </c>
      <c r="AK91" s="15">
        <v>1620445.67</v>
      </c>
      <c r="AL91" s="15">
        <v>591679</v>
      </c>
      <c r="AM91" s="15">
        <v>6310633.2299999995</v>
      </c>
      <c r="AN91" s="15">
        <v>217779.26</v>
      </c>
      <c r="AO91" s="15">
        <v>5148.05</v>
      </c>
      <c r="AP91" s="15">
        <v>134904.35</v>
      </c>
      <c r="AQ91" s="15">
        <v>2869298.5</v>
      </c>
      <c r="AR91" s="15">
        <v>176782904.53999999</v>
      </c>
      <c r="AS91" s="15">
        <v>176737200</v>
      </c>
      <c r="AT91" s="15">
        <v>45704.54</v>
      </c>
      <c r="AU91" s="15">
        <v>5419594.2800000003</v>
      </c>
      <c r="AV91" s="15">
        <v>401406.62</v>
      </c>
      <c r="AW91" s="15">
        <v>260784.16</v>
      </c>
      <c r="AX91" s="15">
        <v>1237505</v>
      </c>
      <c r="AY91" s="15">
        <v>3116573.81</v>
      </c>
      <c r="AZ91" s="15">
        <v>99453.72</v>
      </c>
      <c r="BA91" s="15">
        <v>687494.52</v>
      </c>
      <c r="BB91" s="15">
        <v>5303212.0999999996</v>
      </c>
      <c r="BC91" s="15">
        <v>324928.09000000003</v>
      </c>
      <c r="BD91" s="15">
        <v>199512.09</v>
      </c>
      <c r="BE91" s="15">
        <v>945305.32</v>
      </c>
      <c r="BF91" s="15">
        <v>3311</v>
      </c>
      <c r="BG91" s="15">
        <v>860343.84</v>
      </c>
      <c r="BH91" s="15">
        <v>711201</v>
      </c>
      <c r="BI91" s="15">
        <v>149142.84</v>
      </c>
      <c r="BJ91" s="15">
        <v>2397071</v>
      </c>
      <c r="BK91" s="15">
        <v>1569357</v>
      </c>
      <c r="BL91" s="15">
        <v>827714</v>
      </c>
      <c r="BM91" s="15">
        <v>256663.33</v>
      </c>
      <c r="BN91" s="15">
        <v>808748.72</v>
      </c>
      <c r="BO91" s="15">
        <v>915358</v>
      </c>
      <c r="BP91" s="15">
        <v>127990.44</v>
      </c>
      <c r="BQ91" s="15">
        <v>1932180.05</v>
      </c>
      <c r="BR91" s="15">
        <v>319315.48</v>
      </c>
      <c r="BS91" s="15">
        <v>578956.77</v>
      </c>
      <c r="BT91" s="15">
        <v>62207.05</v>
      </c>
      <c r="BU91" s="15">
        <v>459676.25</v>
      </c>
      <c r="BV91" s="15">
        <v>1646342.3</v>
      </c>
      <c r="BW91" s="15">
        <v>230912.68</v>
      </c>
      <c r="BX91" s="15">
        <v>1790015.54</v>
      </c>
      <c r="BY91" s="15">
        <v>386448.2</v>
      </c>
      <c r="BZ91" s="15">
        <v>8310878.0599999987</v>
      </c>
      <c r="CA91" s="15">
        <v>7986379.5899999989</v>
      </c>
      <c r="CB91" s="15">
        <v>324498.46999999997</v>
      </c>
      <c r="CC91" s="15">
        <v>111144.75</v>
      </c>
      <c r="CD91" s="15">
        <v>112527.86</v>
      </c>
      <c r="CE91" s="15">
        <v>87756.01</v>
      </c>
      <c r="CF91" s="15">
        <v>474615.4</v>
      </c>
      <c r="CG91" s="15">
        <v>2414855.4</v>
      </c>
      <c r="CH91" s="15">
        <v>163320</v>
      </c>
      <c r="CI91" s="15">
        <v>34924244</v>
      </c>
      <c r="CJ91" s="15">
        <v>1982467</v>
      </c>
      <c r="CK91" s="15">
        <v>1802461</v>
      </c>
      <c r="CL91" s="15">
        <v>180006</v>
      </c>
      <c r="CM91" s="15">
        <v>296861.32</v>
      </c>
      <c r="CN91" s="15">
        <v>1631680.94</v>
      </c>
      <c r="CO91" s="15">
        <v>762412</v>
      </c>
      <c r="CP91" s="15">
        <v>182030.25</v>
      </c>
      <c r="CQ91" s="15">
        <v>800</v>
      </c>
      <c r="CR91" s="15">
        <v>51546.92</v>
      </c>
      <c r="CS91" s="15">
        <v>870309</v>
      </c>
      <c r="CT91" s="15">
        <v>1503105</v>
      </c>
      <c r="CU91" s="15">
        <v>460740.65</v>
      </c>
    </row>
    <row r="92" spans="1:99" x14ac:dyDescent="0.2">
      <c r="A92" s="1" t="s">
        <v>209</v>
      </c>
      <c r="B92" s="1"/>
      <c r="C92" s="1"/>
      <c r="D92" s="15">
        <v>130002.84</v>
      </c>
      <c r="E92" s="15">
        <v>1020862</v>
      </c>
      <c r="F92" s="15">
        <v>152905</v>
      </c>
      <c r="G92" s="15">
        <v>746451.64</v>
      </c>
      <c r="H92" s="15">
        <v>954980.94</v>
      </c>
      <c r="I92" s="15">
        <v>1832044.95</v>
      </c>
      <c r="J92" s="15">
        <v>475224</v>
      </c>
      <c r="K92" s="15">
        <v>565767</v>
      </c>
      <c r="L92" s="15">
        <v>974593.3</v>
      </c>
      <c r="M92" s="15">
        <v>254151.95</v>
      </c>
      <c r="N92" s="15">
        <v>55149.19</v>
      </c>
      <c r="O92" s="15">
        <v>1297654.6299999999</v>
      </c>
      <c r="P92" s="15">
        <v>74913.429999999993</v>
      </c>
      <c r="Q92" s="15">
        <v>120745.46</v>
      </c>
      <c r="R92" s="15">
        <v>52888.91</v>
      </c>
      <c r="S92" s="15">
        <v>467042.96</v>
      </c>
      <c r="T92" s="15">
        <v>0</v>
      </c>
      <c r="U92" s="15">
        <v>213549.47</v>
      </c>
      <c r="V92" s="15">
        <v>4111042</v>
      </c>
      <c r="W92" s="15">
        <v>1094265.08</v>
      </c>
      <c r="X92" s="15">
        <v>197171.17</v>
      </c>
      <c r="Y92" s="15">
        <v>1259066.94</v>
      </c>
      <c r="Z92" s="15">
        <v>791529.07</v>
      </c>
      <c r="AA92" s="15">
        <v>236005.43</v>
      </c>
      <c r="AB92" s="15">
        <v>31599.74</v>
      </c>
      <c r="AC92" s="15">
        <v>857141.62</v>
      </c>
      <c r="AD92" s="15">
        <v>1872756.32</v>
      </c>
      <c r="AE92" s="15">
        <v>1774073.79</v>
      </c>
      <c r="AF92" s="15">
        <v>98682.53</v>
      </c>
      <c r="AG92" s="15">
        <v>427302.36</v>
      </c>
      <c r="AH92" s="15">
        <v>1597338.2</v>
      </c>
      <c r="AI92" s="15">
        <v>1512105.14</v>
      </c>
      <c r="AJ92" s="15">
        <v>85233.06</v>
      </c>
      <c r="AK92" s="15">
        <v>1151386.67</v>
      </c>
      <c r="AL92" s="15">
        <v>801056</v>
      </c>
      <c r="AM92" s="15">
        <v>7896185.9900000002</v>
      </c>
      <c r="AN92" s="15">
        <v>113210.64</v>
      </c>
      <c r="AO92" s="15">
        <v>143915.29</v>
      </c>
      <c r="AP92" s="15">
        <v>252479.86</v>
      </c>
      <c r="AQ92" s="15">
        <v>3003941.56</v>
      </c>
      <c r="AR92" s="15">
        <v>82699606.189999998</v>
      </c>
      <c r="AS92" s="15">
        <v>82589700</v>
      </c>
      <c r="AT92" s="15">
        <v>109906.19</v>
      </c>
      <c r="AU92" s="15">
        <v>8192687.9199999999</v>
      </c>
      <c r="AV92" s="15">
        <v>769119.49</v>
      </c>
      <c r="AW92" s="15">
        <v>377073.51</v>
      </c>
      <c r="AX92" s="15">
        <v>1046530</v>
      </c>
      <c r="AY92" s="15">
        <v>2269401.4300000002</v>
      </c>
      <c r="AZ92" s="15">
        <v>336819.35</v>
      </c>
      <c r="BA92" s="15">
        <v>568262.05000000005</v>
      </c>
      <c r="BB92" s="15">
        <v>4051833.24</v>
      </c>
      <c r="BC92" s="15">
        <v>524704.25</v>
      </c>
      <c r="BD92" s="15">
        <v>343615.85</v>
      </c>
      <c r="BE92" s="15">
        <v>1018508.53</v>
      </c>
      <c r="BF92" s="15">
        <v>11670</v>
      </c>
      <c r="BG92" s="15">
        <v>1469106.34</v>
      </c>
      <c r="BH92" s="15">
        <v>1253865</v>
      </c>
      <c r="BI92" s="15">
        <v>215241.34</v>
      </c>
      <c r="BJ92" s="15">
        <v>3016223</v>
      </c>
      <c r="BK92" s="15">
        <v>2175667</v>
      </c>
      <c r="BL92" s="15">
        <v>840556</v>
      </c>
      <c r="BM92" s="15">
        <v>287006.78000000003</v>
      </c>
      <c r="BN92" s="15">
        <v>768563.05</v>
      </c>
      <c r="BO92" s="15">
        <v>775243</v>
      </c>
      <c r="BP92" s="15">
        <v>549107.97</v>
      </c>
      <c r="BQ92" s="15">
        <v>1333724.72</v>
      </c>
      <c r="BR92" s="15">
        <v>405477.44</v>
      </c>
      <c r="BS92" s="15">
        <v>858922.03</v>
      </c>
      <c r="BT92" s="15">
        <v>1919587.49</v>
      </c>
      <c r="BU92" s="15">
        <v>433899.58</v>
      </c>
      <c r="BV92" s="15">
        <v>757262.39</v>
      </c>
      <c r="BW92" s="15">
        <v>313426.3</v>
      </c>
      <c r="BX92" s="15">
        <v>1794501.76</v>
      </c>
      <c r="BY92" s="15">
        <v>477753.36</v>
      </c>
      <c r="BZ92" s="15">
        <v>6023288.0700000003</v>
      </c>
      <c r="CA92" s="15">
        <v>5401418.1100000003</v>
      </c>
      <c r="CB92" s="15">
        <v>621869.96</v>
      </c>
      <c r="CC92" s="15">
        <v>234726.75</v>
      </c>
      <c r="CD92" s="15">
        <v>308054.26</v>
      </c>
      <c r="CE92" s="15">
        <v>258017.58</v>
      </c>
      <c r="CF92" s="15">
        <v>1167675.07</v>
      </c>
      <c r="CG92" s="15">
        <v>2215888.4500000002</v>
      </c>
      <c r="CH92" s="15">
        <v>326184</v>
      </c>
      <c r="CI92" s="15">
        <v>26161318.050000001</v>
      </c>
      <c r="CJ92" s="15">
        <v>6933237</v>
      </c>
      <c r="CK92" s="15">
        <v>6468713</v>
      </c>
      <c r="CL92" s="15">
        <v>464524</v>
      </c>
      <c r="CM92" s="15">
        <v>387021.41</v>
      </c>
      <c r="CN92" s="15">
        <v>1216228.8500000001</v>
      </c>
      <c r="CO92" s="15">
        <v>857573</v>
      </c>
      <c r="CP92" s="15">
        <v>250171.35</v>
      </c>
      <c r="CQ92" s="15">
        <v>295137</v>
      </c>
      <c r="CR92" s="15">
        <v>65994.31</v>
      </c>
      <c r="CS92" s="15">
        <v>1041329</v>
      </c>
      <c r="CT92" s="15">
        <v>1764212.67</v>
      </c>
      <c r="CU92" s="15">
        <v>654350.80000000005</v>
      </c>
    </row>
    <row r="93" spans="1:99" x14ac:dyDescent="0.2">
      <c r="A93" s="1" t="s">
        <v>104</v>
      </c>
      <c r="B93" s="1"/>
      <c r="C93" s="1"/>
      <c r="D93" s="15">
        <v>0</v>
      </c>
      <c r="E93" s="15">
        <v>23402</v>
      </c>
      <c r="F93" s="15">
        <v>15456</v>
      </c>
      <c r="G93" s="15">
        <v>27024.65</v>
      </c>
      <c r="H93" s="15">
        <v>112417.38</v>
      </c>
      <c r="I93" s="15">
        <v>10627.3</v>
      </c>
      <c r="J93" s="15">
        <v>68260.100000000006</v>
      </c>
      <c r="K93" s="15">
        <v>15261</v>
      </c>
      <c r="L93" s="15">
        <v>0</v>
      </c>
      <c r="M93" s="15">
        <v>22311.32</v>
      </c>
      <c r="N93" s="15">
        <v>1107</v>
      </c>
      <c r="O93" s="15">
        <v>18842.79</v>
      </c>
      <c r="P93" s="15">
        <v>1590.22</v>
      </c>
      <c r="Q93" s="15">
        <v>1657.5</v>
      </c>
      <c r="R93" s="15">
        <v>0</v>
      </c>
      <c r="S93" s="15">
        <v>8650.2199999999993</v>
      </c>
      <c r="T93" s="15">
        <v>20019</v>
      </c>
      <c r="U93" s="15">
        <v>0</v>
      </c>
      <c r="V93" s="15">
        <v>0</v>
      </c>
      <c r="W93" s="15">
        <v>26119.78</v>
      </c>
      <c r="X93" s="15">
        <v>0</v>
      </c>
      <c r="Y93" s="15">
        <v>8651.76</v>
      </c>
      <c r="Z93" s="15">
        <v>13074.33</v>
      </c>
      <c r="AA93" s="15">
        <v>3874.14</v>
      </c>
      <c r="AB93" s="15">
        <v>0</v>
      </c>
      <c r="AC93" s="15">
        <v>0</v>
      </c>
      <c r="AD93" s="15">
        <v>133659.49</v>
      </c>
      <c r="AE93" s="15">
        <v>130017.01</v>
      </c>
      <c r="AF93" s="15">
        <v>3642.48</v>
      </c>
      <c r="AG93" s="15">
        <v>6484.08</v>
      </c>
      <c r="AH93" s="15">
        <v>11299</v>
      </c>
      <c r="AI93" s="15">
        <v>10676.95</v>
      </c>
      <c r="AJ93" s="15">
        <v>622.04999999999995</v>
      </c>
      <c r="AK93" s="15">
        <v>31256.03</v>
      </c>
      <c r="AL93" s="15">
        <v>501</v>
      </c>
      <c r="AM93" s="15">
        <v>148172.35</v>
      </c>
      <c r="AN93" s="15">
        <v>0</v>
      </c>
      <c r="AO93" s="15">
        <v>0</v>
      </c>
      <c r="AP93" s="15">
        <v>95</v>
      </c>
      <c r="AQ93" s="15">
        <v>634195.84</v>
      </c>
      <c r="AR93" s="15">
        <v>803515.75</v>
      </c>
      <c r="AS93" s="15">
        <v>803000</v>
      </c>
      <c r="AT93" s="15">
        <v>515.75</v>
      </c>
      <c r="AU93" s="15">
        <v>3195462.25</v>
      </c>
      <c r="AV93" s="15">
        <v>13885.41</v>
      </c>
      <c r="AW93" s="15">
        <v>0</v>
      </c>
      <c r="AX93" s="15">
        <v>0</v>
      </c>
      <c r="AY93" s="15">
        <v>127255.33</v>
      </c>
      <c r="AZ93" s="15">
        <v>6995.19</v>
      </c>
      <c r="BA93" s="15">
        <v>12955.05</v>
      </c>
      <c r="BB93" s="15">
        <v>115178.65</v>
      </c>
      <c r="BC93" s="15">
        <v>10625.31</v>
      </c>
      <c r="BD93" s="15">
        <v>4377.0600000000004</v>
      </c>
      <c r="BE93" s="15">
        <v>4488.71</v>
      </c>
      <c r="BF93" s="15">
        <v>0</v>
      </c>
      <c r="BG93" s="15">
        <v>28600.05</v>
      </c>
      <c r="BH93" s="15">
        <v>22220</v>
      </c>
      <c r="BI93" s="15">
        <v>6380.05</v>
      </c>
      <c r="BJ93" s="15">
        <v>69984</v>
      </c>
      <c r="BK93" s="15">
        <v>68184</v>
      </c>
      <c r="BL93" s="15">
        <v>1800</v>
      </c>
      <c r="BM93" s="15">
        <v>0</v>
      </c>
      <c r="BN93" s="15">
        <v>32926.58</v>
      </c>
      <c r="BO93" s="15">
        <v>2337</v>
      </c>
      <c r="BP93" s="15">
        <v>0</v>
      </c>
      <c r="BQ93" s="15">
        <v>50080.3</v>
      </c>
      <c r="BR93" s="15">
        <v>24622.81</v>
      </c>
      <c r="BS93" s="15">
        <v>6406.95</v>
      </c>
      <c r="BT93" s="15">
        <v>705394.94</v>
      </c>
      <c r="BU93" s="15">
        <v>54359.49</v>
      </c>
      <c r="BV93" s="15">
        <v>442386.32</v>
      </c>
      <c r="BW93" s="15">
        <v>17313.04</v>
      </c>
      <c r="BX93" s="15">
        <v>0</v>
      </c>
      <c r="BY93" s="15">
        <v>0</v>
      </c>
      <c r="BZ93" s="15">
        <v>496414.6</v>
      </c>
      <c r="CA93" s="15">
        <v>496414.6</v>
      </c>
      <c r="CB93" s="15">
        <v>0</v>
      </c>
      <c r="CC93" s="15">
        <v>609.16</v>
      </c>
      <c r="CD93" s="15">
        <v>244</v>
      </c>
      <c r="CE93" s="15">
        <v>0</v>
      </c>
      <c r="CF93" s="15">
        <v>3876.92</v>
      </c>
      <c r="CG93" s="15">
        <v>23436.32</v>
      </c>
      <c r="CH93" s="15">
        <v>0</v>
      </c>
      <c r="CI93" s="15">
        <v>2716301.08</v>
      </c>
      <c r="CJ93" s="15">
        <v>21558</v>
      </c>
      <c r="CK93" s="15">
        <v>20057</v>
      </c>
      <c r="CL93" s="15">
        <v>1501</v>
      </c>
      <c r="CM93" s="15">
        <v>0</v>
      </c>
      <c r="CN93" s="15">
        <v>203737.36</v>
      </c>
      <c r="CO93" s="15">
        <v>45272</v>
      </c>
      <c r="CP93" s="15">
        <v>869.79</v>
      </c>
      <c r="CQ93" s="15">
        <v>75687</v>
      </c>
      <c r="CR93" s="15">
        <v>0</v>
      </c>
      <c r="CS93" s="15">
        <v>7721</v>
      </c>
      <c r="CT93" s="15">
        <v>2701</v>
      </c>
      <c r="CU93" s="15">
        <v>10378.83</v>
      </c>
    </row>
    <row r="94" spans="1:99" x14ac:dyDescent="0.2">
      <c r="A94" s="1" t="s">
        <v>210</v>
      </c>
      <c r="B94" s="1"/>
      <c r="C94" s="1"/>
      <c r="D94" s="15">
        <v>0</v>
      </c>
      <c r="E94" s="15">
        <v>276472</v>
      </c>
      <c r="F94" s="15">
        <v>104549</v>
      </c>
      <c r="G94" s="15">
        <v>205698.87</v>
      </c>
      <c r="H94" s="15">
        <v>274800.53000000003</v>
      </c>
      <c r="I94" s="15">
        <v>156520.72</v>
      </c>
      <c r="J94" s="15">
        <v>122419.99</v>
      </c>
      <c r="K94" s="15">
        <v>732165</v>
      </c>
      <c r="L94" s="15">
        <v>0</v>
      </c>
      <c r="M94" s="15">
        <v>13089.04</v>
      </c>
      <c r="N94" s="15">
        <v>0</v>
      </c>
      <c r="O94" s="15">
        <v>679460</v>
      </c>
      <c r="P94" s="15">
        <v>2.72</v>
      </c>
      <c r="Q94" s="15">
        <v>0</v>
      </c>
      <c r="R94" s="15">
        <v>0</v>
      </c>
      <c r="S94" s="15">
        <v>379.69</v>
      </c>
      <c r="T94" s="15">
        <v>0</v>
      </c>
      <c r="U94" s="15">
        <v>0</v>
      </c>
      <c r="V94" s="15">
        <v>1647765</v>
      </c>
      <c r="W94" s="15">
        <v>0</v>
      </c>
      <c r="X94" s="15">
        <v>0</v>
      </c>
      <c r="Y94" s="15">
        <v>185047.77</v>
      </c>
      <c r="Z94" s="15">
        <v>92467.97</v>
      </c>
      <c r="AA94" s="15">
        <v>16029.24</v>
      </c>
      <c r="AB94" s="15">
        <v>2645.96</v>
      </c>
      <c r="AC94" s="15">
        <v>0</v>
      </c>
      <c r="AD94" s="15">
        <v>0</v>
      </c>
      <c r="AE94" s="15">
        <v>0</v>
      </c>
      <c r="AF94" s="15">
        <v>0</v>
      </c>
      <c r="AG94" s="15">
        <v>16060.27</v>
      </c>
      <c r="AH94" s="15">
        <v>0</v>
      </c>
      <c r="AI94" s="15">
        <v>0</v>
      </c>
      <c r="AJ94" s="15">
        <v>0</v>
      </c>
      <c r="AK94" s="15">
        <v>56075.54</v>
      </c>
      <c r="AL94" s="15">
        <v>0</v>
      </c>
      <c r="AM94" s="15">
        <v>336267.64</v>
      </c>
      <c r="AN94" s="15">
        <v>0</v>
      </c>
      <c r="AO94" s="15">
        <v>23598.33</v>
      </c>
      <c r="AP94" s="15">
        <v>5260.7</v>
      </c>
      <c r="AQ94" s="15">
        <v>114000.66</v>
      </c>
      <c r="AR94" s="15">
        <v>4920.42</v>
      </c>
      <c r="AS94" s="15">
        <v>0</v>
      </c>
      <c r="AT94" s="15">
        <v>4920.42</v>
      </c>
      <c r="AU94" s="15">
        <v>0</v>
      </c>
      <c r="AV94" s="15">
        <v>26487.54</v>
      </c>
      <c r="AW94" s="15">
        <v>0</v>
      </c>
      <c r="AX94" s="15">
        <v>22680</v>
      </c>
      <c r="AY94" s="15">
        <v>142134.04</v>
      </c>
      <c r="AZ94" s="15">
        <v>0</v>
      </c>
      <c r="BA94" s="15">
        <v>22354.83</v>
      </c>
      <c r="BB94" s="15">
        <v>881983.96</v>
      </c>
      <c r="BC94" s="15">
        <v>122936.7</v>
      </c>
      <c r="BD94" s="15">
        <v>72370.539999999994</v>
      </c>
      <c r="BE94" s="15">
        <v>172405.4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18006.41</v>
      </c>
      <c r="BN94" s="15">
        <v>127675.87</v>
      </c>
      <c r="BO94" s="15">
        <v>170532</v>
      </c>
      <c r="BP94" s="15">
        <v>0</v>
      </c>
      <c r="BQ94" s="15">
        <v>89815.15</v>
      </c>
      <c r="BR94" s="15">
        <v>27556.13</v>
      </c>
      <c r="BS94" s="15">
        <v>29623.81</v>
      </c>
      <c r="BT94" s="15">
        <v>219362.01</v>
      </c>
      <c r="BU94" s="15">
        <v>25614.71</v>
      </c>
      <c r="BV94" s="15">
        <v>23599.14</v>
      </c>
      <c r="BW94" s="15">
        <v>7490.25</v>
      </c>
      <c r="BX94" s="15">
        <v>551939.61</v>
      </c>
      <c r="BY94" s="15">
        <v>0</v>
      </c>
      <c r="BZ94" s="15">
        <v>1040190.43</v>
      </c>
      <c r="CA94" s="15">
        <v>1040190.43</v>
      </c>
      <c r="CB94" s="15">
        <v>0</v>
      </c>
      <c r="CC94" s="15">
        <v>11684.59</v>
      </c>
      <c r="CD94" s="15">
        <v>11432.52</v>
      </c>
      <c r="CE94" s="15">
        <v>0</v>
      </c>
      <c r="CF94" s="15">
        <v>0</v>
      </c>
      <c r="CG94" s="15">
        <v>381159.67999999999</v>
      </c>
      <c r="CH94" s="15">
        <v>0</v>
      </c>
      <c r="CI94" s="15">
        <v>9052597.2899999991</v>
      </c>
      <c r="CJ94" s="15">
        <v>450</v>
      </c>
      <c r="CK94" s="15">
        <v>0</v>
      </c>
      <c r="CL94" s="15">
        <v>450</v>
      </c>
      <c r="CM94" s="15">
        <v>0</v>
      </c>
      <c r="CN94" s="15">
        <v>50064.97</v>
      </c>
      <c r="CO94" s="15">
        <v>0</v>
      </c>
      <c r="CP94" s="15">
        <v>16811.78</v>
      </c>
      <c r="CQ94" s="15">
        <v>8840</v>
      </c>
      <c r="CR94" s="15">
        <v>0</v>
      </c>
      <c r="CS94" s="15">
        <v>54974</v>
      </c>
      <c r="CT94" s="15">
        <v>236973.52</v>
      </c>
      <c r="CU94" s="15">
        <v>45272.99</v>
      </c>
    </row>
    <row r="95" spans="1:99" x14ac:dyDescent="0.2">
      <c r="A95" s="1" t="s">
        <v>211</v>
      </c>
      <c r="B95" s="1"/>
      <c r="C95" s="1"/>
      <c r="D95" s="15">
        <v>218201.16</v>
      </c>
      <c r="E95" s="15">
        <v>3139226</v>
      </c>
      <c r="F95" s="15">
        <v>7803884</v>
      </c>
      <c r="G95" s="15">
        <v>1238854.08</v>
      </c>
      <c r="H95" s="15">
        <v>2998903.39</v>
      </c>
      <c r="I95" s="15">
        <v>3061496.01</v>
      </c>
      <c r="J95" s="15">
        <v>925823.03</v>
      </c>
      <c r="K95" s="15">
        <v>3304889</v>
      </c>
      <c r="L95" s="15">
        <v>1029413.27</v>
      </c>
      <c r="M95" s="15">
        <v>625632.31999999995</v>
      </c>
      <c r="N95" s="15">
        <v>189600.75</v>
      </c>
      <c r="O95" s="15">
        <v>1826219.82</v>
      </c>
      <c r="P95" s="15">
        <v>171244.28</v>
      </c>
      <c r="Q95" s="15">
        <v>186425.68</v>
      </c>
      <c r="R95" s="15">
        <v>67806.48</v>
      </c>
      <c r="S95" s="15">
        <v>-1892.2199999999575</v>
      </c>
      <c r="T95" s="15">
        <v>16390222</v>
      </c>
      <c r="U95" s="15">
        <v>559768.15</v>
      </c>
      <c r="V95" s="15">
        <v>17402685</v>
      </c>
      <c r="W95" s="15">
        <v>1143039.8500000001</v>
      </c>
      <c r="X95" s="15">
        <v>279234.86</v>
      </c>
      <c r="Y95" s="15">
        <v>2417103.52</v>
      </c>
      <c r="Z95" s="15">
        <v>1078683.69</v>
      </c>
      <c r="AA95" s="15">
        <v>502838.82</v>
      </c>
      <c r="AB95" s="15">
        <v>128011.91</v>
      </c>
      <c r="AC95" s="15">
        <v>1718831.25</v>
      </c>
      <c r="AD95" s="15">
        <v>3260504.16</v>
      </c>
      <c r="AE95" s="15">
        <v>2929989.92</v>
      </c>
      <c r="AF95" s="15">
        <v>330514.24</v>
      </c>
      <c r="AG95" s="15">
        <v>546558.41</v>
      </c>
      <c r="AH95" s="15">
        <v>4124537.84</v>
      </c>
      <c r="AI95" s="15">
        <v>3900742.15</v>
      </c>
      <c r="AJ95" s="15">
        <v>223795.69</v>
      </c>
      <c r="AK95" s="15">
        <v>1401104.26</v>
      </c>
      <c r="AL95" s="15">
        <v>1658471</v>
      </c>
      <c r="AM95" s="15">
        <v>15566248.640000001</v>
      </c>
      <c r="AN95" s="15">
        <v>193283.03</v>
      </c>
      <c r="AO95" s="15">
        <v>118197.07</v>
      </c>
      <c r="AP95" s="15">
        <v>240208.85</v>
      </c>
      <c r="AQ95" s="15">
        <v>3718515.3</v>
      </c>
      <c r="AR95" s="15">
        <v>26840477.159999996</v>
      </c>
      <c r="AS95" s="15">
        <v>26723000</v>
      </c>
      <c r="AT95" s="15">
        <v>117477.16</v>
      </c>
      <c r="AU95" s="15">
        <v>8435879.2800000012</v>
      </c>
      <c r="AV95" s="15">
        <v>775512.95</v>
      </c>
      <c r="AW95" s="15">
        <v>443712.6</v>
      </c>
      <c r="AX95" s="15">
        <v>1544361</v>
      </c>
      <c r="AY95" s="15">
        <v>2030897.48</v>
      </c>
      <c r="AZ95" s="15">
        <v>665177.25</v>
      </c>
      <c r="BA95" s="15">
        <v>459784.81</v>
      </c>
      <c r="BB95" s="15">
        <v>5047884.05</v>
      </c>
      <c r="BC95" s="15">
        <v>537000.39</v>
      </c>
      <c r="BD95" s="15">
        <v>654475.69999999995</v>
      </c>
      <c r="BE95" s="15">
        <v>1467582.37</v>
      </c>
      <c r="BF95" s="15">
        <v>20284</v>
      </c>
      <c r="BG95" s="15">
        <v>2044324.6</v>
      </c>
      <c r="BH95" s="15">
        <v>1597002</v>
      </c>
      <c r="BI95" s="15">
        <v>447322.6</v>
      </c>
      <c r="BJ95" s="15">
        <v>2855259</v>
      </c>
      <c r="BK95" s="15">
        <v>1699596</v>
      </c>
      <c r="BL95" s="15">
        <v>1155663</v>
      </c>
      <c r="BM95" s="15">
        <v>491818.28</v>
      </c>
      <c r="BN95" s="15">
        <v>1366305.59</v>
      </c>
      <c r="BO95" s="15">
        <v>2004966</v>
      </c>
      <c r="BP95" s="15">
        <v>678872.54</v>
      </c>
      <c r="BQ95" s="15">
        <v>3949187.87</v>
      </c>
      <c r="BR95" s="15">
        <v>667145.32999999996</v>
      </c>
      <c r="BS95" s="15">
        <v>918232.27</v>
      </c>
      <c r="BT95" s="15">
        <v>4087762.58</v>
      </c>
      <c r="BU95" s="15">
        <v>600591.78</v>
      </c>
      <c r="BV95" s="15">
        <v>2385478.3199999998</v>
      </c>
      <c r="BW95" s="15">
        <v>343598.78</v>
      </c>
      <c r="BX95" s="15">
        <v>918703.36</v>
      </c>
      <c r="BY95" s="15">
        <v>2712825.27</v>
      </c>
      <c r="BZ95" s="15">
        <v>16990155.91</v>
      </c>
      <c r="CA95" s="15">
        <v>15876967.299999999</v>
      </c>
      <c r="CB95" s="15">
        <v>1113188.6100000001</v>
      </c>
      <c r="CC95" s="15">
        <v>234678.68</v>
      </c>
      <c r="CD95" s="15">
        <v>543873.5</v>
      </c>
      <c r="CE95" s="15">
        <v>215270.97</v>
      </c>
      <c r="CF95" s="15">
        <v>841240.36</v>
      </c>
      <c r="CG95" s="15">
        <v>2649659.04</v>
      </c>
      <c r="CH95" s="15">
        <v>366844</v>
      </c>
      <c r="CI95" s="15">
        <v>21159218.640000004</v>
      </c>
      <c r="CJ95" s="15">
        <v>5932357</v>
      </c>
      <c r="CK95" s="15">
        <v>5549277</v>
      </c>
      <c r="CL95" s="15">
        <v>383080</v>
      </c>
      <c r="CM95" s="15">
        <v>867813.22</v>
      </c>
      <c r="CN95" s="15">
        <v>1749857.59</v>
      </c>
      <c r="CO95" s="15">
        <v>989364</v>
      </c>
      <c r="CP95" s="15">
        <v>325860.14</v>
      </c>
      <c r="CQ95" s="15">
        <v>640405</v>
      </c>
      <c r="CR95" s="15">
        <v>240745.27</v>
      </c>
      <c r="CS95" s="15">
        <v>1824043</v>
      </c>
      <c r="CT95" s="15">
        <v>2340494.13</v>
      </c>
      <c r="CU95" s="15">
        <v>1266305.3500000001</v>
      </c>
    </row>
    <row r="96" spans="1:99" x14ac:dyDescent="0.2">
      <c r="A96" s="1" t="s">
        <v>212</v>
      </c>
      <c r="B96" s="1"/>
      <c r="C96" s="1"/>
      <c r="D96" s="15">
        <v>6344.67</v>
      </c>
      <c r="E96" s="15">
        <v>60810</v>
      </c>
      <c r="F96" s="15">
        <v>160195</v>
      </c>
      <c r="G96" s="15">
        <v>0</v>
      </c>
      <c r="H96" s="15">
        <v>0</v>
      </c>
      <c r="I96" s="15">
        <v>25175.06</v>
      </c>
      <c r="J96" s="15">
        <v>823.44</v>
      </c>
      <c r="K96" s="15">
        <v>43009</v>
      </c>
      <c r="L96" s="15">
        <v>79661.94</v>
      </c>
      <c r="M96" s="15">
        <v>10474.92</v>
      </c>
      <c r="N96" s="15">
        <v>17396.37</v>
      </c>
      <c r="O96" s="15">
        <v>114060</v>
      </c>
      <c r="P96" s="15">
        <v>5656.32</v>
      </c>
      <c r="Q96" s="15">
        <v>5883.84</v>
      </c>
      <c r="R96" s="15">
        <v>1242</v>
      </c>
      <c r="S96" s="15">
        <v>47514.22</v>
      </c>
      <c r="T96" s="15">
        <v>264042</v>
      </c>
      <c r="U96" s="15">
        <v>17678.64</v>
      </c>
      <c r="V96" s="15">
        <v>0</v>
      </c>
      <c r="W96" s="15">
        <v>23947.48</v>
      </c>
      <c r="X96" s="15">
        <v>4680</v>
      </c>
      <c r="Y96" s="15">
        <v>0</v>
      </c>
      <c r="Z96" s="15">
        <v>12856.32</v>
      </c>
      <c r="AA96" s="15">
        <v>13739.83</v>
      </c>
      <c r="AB96" s="15">
        <v>1100</v>
      </c>
      <c r="AC96" s="15">
        <v>113042.14</v>
      </c>
      <c r="AD96" s="15">
        <v>0</v>
      </c>
      <c r="AE96" s="15">
        <v>0</v>
      </c>
      <c r="AF96" s="15">
        <v>0</v>
      </c>
      <c r="AG96" s="15">
        <v>4132.4399999999996</v>
      </c>
      <c r="AH96" s="15">
        <v>291614.92</v>
      </c>
      <c r="AI96" s="15">
        <v>287793.56</v>
      </c>
      <c r="AJ96" s="15">
        <v>3821.36</v>
      </c>
      <c r="AK96" s="15">
        <v>14449.32</v>
      </c>
      <c r="AL96" s="15">
        <v>37166</v>
      </c>
      <c r="AM96" s="15">
        <v>112227.62</v>
      </c>
      <c r="AN96" s="15">
        <v>402.52</v>
      </c>
      <c r="AO96" s="15">
        <v>1742.04</v>
      </c>
      <c r="AP96" s="15">
        <v>3771.36</v>
      </c>
      <c r="AQ96" s="15">
        <v>5032.5</v>
      </c>
      <c r="AR96" s="15">
        <v>0</v>
      </c>
      <c r="AS96" s="15">
        <v>0</v>
      </c>
      <c r="AT96" s="15">
        <v>0</v>
      </c>
      <c r="AU96" s="15">
        <v>274848.8</v>
      </c>
      <c r="AV96" s="15">
        <v>14180.4</v>
      </c>
      <c r="AW96" s="15">
        <v>20729.28</v>
      </c>
      <c r="AX96" s="15">
        <v>146392</v>
      </c>
      <c r="AY96" s="15">
        <v>74773.8</v>
      </c>
      <c r="AZ96" s="15">
        <v>11608.68</v>
      </c>
      <c r="BA96" s="15">
        <v>15996.7</v>
      </c>
      <c r="BB96" s="15">
        <v>461192.88</v>
      </c>
      <c r="BC96" s="15">
        <v>0</v>
      </c>
      <c r="BD96" s="15">
        <v>15521.42</v>
      </c>
      <c r="BE96" s="15">
        <v>54652.46</v>
      </c>
      <c r="BF96" s="15">
        <v>0</v>
      </c>
      <c r="BG96" s="15">
        <v>79202.399999999994</v>
      </c>
      <c r="BH96" s="15">
        <v>69369</v>
      </c>
      <c r="BI96" s="15">
        <v>9833.4</v>
      </c>
      <c r="BJ96" s="15">
        <v>105821</v>
      </c>
      <c r="BK96" s="15">
        <v>52925</v>
      </c>
      <c r="BL96" s="15">
        <v>52896</v>
      </c>
      <c r="BM96" s="15">
        <v>19431.650000000001</v>
      </c>
      <c r="BN96" s="15">
        <v>27462</v>
      </c>
      <c r="BO96" s="15">
        <v>0</v>
      </c>
      <c r="BP96" s="15">
        <v>46714.31</v>
      </c>
      <c r="BQ96" s="15">
        <v>30657.759999999998</v>
      </c>
      <c r="BR96" s="15">
        <v>4394</v>
      </c>
      <c r="BS96" s="15">
        <v>20907.38</v>
      </c>
      <c r="BT96" s="15">
        <v>33726.79</v>
      </c>
      <c r="BU96" s="15">
        <v>3970.66</v>
      </c>
      <c r="BV96" s="15">
        <v>68851.91</v>
      </c>
      <c r="BW96" s="15">
        <v>0</v>
      </c>
      <c r="BX96" s="15">
        <v>70710</v>
      </c>
      <c r="BY96" s="15">
        <v>36865.699999999997</v>
      </c>
      <c r="BZ96" s="15">
        <v>91020.07</v>
      </c>
      <c r="CA96" s="15">
        <v>59765.17</v>
      </c>
      <c r="CB96" s="15">
        <v>31254.9</v>
      </c>
      <c r="CC96" s="15">
        <v>2462.2600000000002</v>
      </c>
      <c r="CD96" s="15">
        <v>25426.44</v>
      </c>
      <c r="CE96" s="15">
        <v>24279.93</v>
      </c>
      <c r="CF96" s="15">
        <v>15118.51</v>
      </c>
      <c r="CG96" s="15">
        <v>29880</v>
      </c>
      <c r="CH96" s="15">
        <v>0</v>
      </c>
      <c r="CI96" s="15">
        <v>2677960.9900000002</v>
      </c>
      <c r="CJ96" s="15">
        <v>23735</v>
      </c>
      <c r="CK96" s="15">
        <v>2016</v>
      </c>
      <c r="CL96" s="15">
        <v>21719</v>
      </c>
      <c r="CM96" s="15">
        <v>881.28</v>
      </c>
      <c r="CN96" s="15">
        <v>0</v>
      </c>
      <c r="CO96" s="15">
        <v>0</v>
      </c>
      <c r="CP96" s="15">
        <v>9753.36</v>
      </c>
      <c r="CQ96" s="15">
        <v>28958</v>
      </c>
      <c r="CR96" s="15">
        <v>13658.76</v>
      </c>
      <c r="CS96" s="15">
        <v>84679</v>
      </c>
      <c r="CT96" s="15">
        <v>24132</v>
      </c>
      <c r="CU96" s="15">
        <v>40209.629999999997</v>
      </c>
    </row>
    <row r="97" spans="1:99" x14ac:dyDescent="0.2">
      <c r="A97" s="1" t="s">
        <v>240</v>
      </c>
      <c r="B97" s="1"/>
      <c r="C97" s="1"/>
      <c r="D97" s="15">
        <v>-62.11</v>
      </c>
      <c r="E97" s="15">
        <v>32908</v>
      </c>
      <c r="F97" s="15">
        <v>84585</v>
      </c>
      <c r="G97" s="15">
        <v>81723.13</v>
      </c>
      <c r="H97" s="15">
        <v>160844.78</v>
      </c>
      <c r="I97" s="15">
        <v>137935.82999999999</v>
      </c>
      <c r="J97" s="15">
        <v>54253.79</v>
      </c>
      <c r="K97" s="15">
        <v>86857</v>
      </c>
      <c r="L97" s="15">
        <v>42070.99</v>
      </c>
      <c r="M97" s="15">
        <v>7317.86</v>
      </c>
      <c r="N97" s="15">
        <v>-2220.54</v>
      </c>
      <c r="O97" s="15">
        <v>109231.77</v>
      </c>
      <c r="P97" s="15">
        <v>-12211.7</v>
      </c>
      <c r="Q97" s="15">
        <v>0</v>
      </c>
      <c r="R97" s="15">
        <v>573.73</v>
      </c>
      <c r="S97" s="15">
        <v>1332.05</v>
      </c>
      <c r="T97" s="15">
        <v>188859</v>
      </c>
      <c r="U97" s="15">
        <v>26559.18</v>
      </c>
      <c r="V97" s="15">
        <v>1242615</v>
      </c>
      <c r="W97" s="15">
        <v>33621.29</v>
      </c>
      <c r="X97" s="15">
        <v>4054.64</v>
      </c>
      <c r="Y97" s="15">
        <v>82269.42</v>
      </c>
      <c r="Z97" s="15">
        <v>50664.58</v>
      </c>
      <c r="AA97" s="15">
        <v>3118.53</v>
      </c>
      <c r="AB97" s="15">
        <v>1656.98</v>
      </c>
      <c r="AC97" s="15">
        <v>-1435.83</v>
      </c>
      <c r="AD97" s="15">
        <v>-35141.449999999997</v>
      </c>
      <c r="AE97" s="15">
        <v>-48322.84</v>
      </c>
      <c r="AF97" s="15">
        <v>13181.39</v>
      </c>
      <c r="AG97" s="15">
        <v>0</v>
      </c>
      <c r="AH97" s="15">
        <v>57578.73</v>
      </c>
      <c r="AI97" s="15">
        <v>52578.42</v>
      </c>
      <c r="AJ97" s="15">
        <v>5000.3100000000004</v>
      </c>
      <c r="AK97" s="15">
        <v>-111529.04</v>
      </c>
      <c r="AL97" s="15">
        <v>70004</v>
      </c>
      <c r="AM97" s="15">
        <v>1016949.25</v>
      </c>
      <c r="AN97" s="15">
        <v>0</v>
      </c>
      <c r="AO97" s="15">
        <v>3835.5</v>
      </c>
      <c r="AP97" s="15">
        <v>5651.3</v>
      </c>
      <c r="AQ97" s="15">
        <v>590836.19999999995</v>
      </c>
      <c r="AR97" s="15">
        <v>9716430.7799999993</v>
      </c>
      <c r="AS97" s="15">
        <v>9713700</v>
      </c>
      <c r="AT97" s="15">
        <v>2730.78</v>
      </c>
      <c r="AU97" s="15">
        <v>751492.28</v>
      </c>
      <c r="AV97" s="15">
        <v>73254.25</v>
      </c>
      <c r="AW97" s="15">
        <v>-11664.21</v>
      </c>
      <c r="AX97" s="15">
        <v>163200</v>
      </c>
      <c r="AY97" s="15">
        <v>91619.199999999997</v>
      </c>
      <c r="AZ97" s="15">
        <v>0</v>
      </c>
      <c r="BA97" s="15">
        <v>0</v>
      </c>
      <c r="BB97" s="15">
        <v>493607.1</v>
      </c>
      <c r="BC97" s="15">
        <v>29715.95</v>
      </c>
      <c r="BD97" s="15">
        <v>63312.02</v>
      </c>
      <c r="BE97" s="15">
        <v>36456.14</v>
      </c>
      <c r="BF97" s="15">
        <v>5279</v>
      </c>
      <c r="BG97" s="15">
        <v>12545.58</v>
      </c>
      <c r="BH97" s="15">
        <v>12751</v>
      </c>
      <c r="BI97" s="15">
        <v>-205.42</v>
      </c>
      <c r="BJ97" s="15">
        <v>65000</v>
      </c>
      <c r="BK97" s="15">
        <v>65000</v>
      </c>
      <c r="BL97" s="15">
        <v>0</v>
      </c>
      <c r="BM97" s="15">
        <v>10730.25</v>
      </c>
      <c r="BN97" s="15">
        <v>85964.5</v>
      </c>
      <c r="BO97" s="15">
        <v>36000</v>
      </c>
      <c r="BP97" s="15">
        <v>-13814.2</v>
      </c>
      <c r="BQ97" s="15">
        <v>181824.53</v>
      </c>
      <c r="BR97" s="15">
        <v>72284.039999999994</v>
      </c>
      <c r="BS97" s="15">
        <v>315006.26</v>
      </c>
      <c r="BT97" s="15">
        <v>166610.51999999999</v>
      </c>
      <c r="BU97" s="15">
        <v>20307.849999999999</v>
      </c>
      <c r="BV97" s="15">
        <v>85792.2</v>
      </c>
      <c r="BW97" s="15">
        <v>-969.44</v>
      </c>
      <c r="BX97" s="15">
        <v>145751.04999999999</v>
      </c>
      <c r="BY97" s="15">
        <v>31898.18</v>
      </c>
      <c r="BZ97" s="15">
        <v>923155.34</v>
      </c>
      <c r="CA97" s="15">
        <v>900445.85</v>
      </c>
      <c r="CB97" s="15">
        <v>22709.49</v>
      </c>
      <c r="CC97" s="15">
        <v>767.16</v>
      </c>
      <c r="CD97" s="15">
        <v>146685.76999999999</v>
      </c>
      <c r="CE97" s="15">
        <v>34849.96</v>
      </c>
      <c r="CF97" s="15">
        <v>113134.11</v>
      </c>
      <c r="CG97" s="15">
        <v>236697</v>
      </c>
      <c r="CH97" s="15">
        <v>4845.4799999999996</v>
      </c>
      <c r="CI97" s="15">
        <v>6124826.6100000003</v>
      </c>
      <c r="CJ97" s="15">
        <v>596218</v>
      </c>
      <c r="CK97" s="15">
        <v>576308</v>
      </c>
      <c r="CL97" s="15">
        <v>19910</v>
      </c>
      <c r="CM97" s="15">
        <v>0</v>
      </c>
      <c r="CN97" s="15">
        <v>107989.41</v>
      </c>
      <c r="CO97" s="15">
        <v>16829</v>
      </c>
      <c r="CP97" s="15">
        <v>0</v>
      </c>
      <c r="CQ97" s="15">
        <v>1667</v>
      </c>
      <c r="CR97" s="15">
        <v>1426.15</v>
      </c>
      <c r="CS97" s="15">
        <v>47350</v>
      </c>
      <c r="CT97" s="15">
        <v>71338.38</v>
      </c>
      <c r="CU97" s="15">
        <v>14264.05</v>
      </c>
    </row>
    <row r="98" spans="1:99" x14ac:dyDescent="0.2">
      <c r="A98" s="1" t="s">
        <v>231</v>
      </c>
      <c r="B98" s="1"/>
      <c r="C98" s="1"/>
      <c r="D98" s="15">
        <v>657.63</v>
      </c>
      <c r="E98" s="15">
        <v>0</v>
      </c>
      <c r="F98" s="15">
        <v>16453</v>
      </c>
      <c r="G98" s="15">
        <v>6743.9</v>
      </c>
      <c r="H98" s="15">
        <v>23910.36</v>
      </c>
      <c r="I98" s="15">
        <v>0</v>
      </c>
      <c r="J98" s="15">
        <v>0</v>
      </c>
      <c r="K98" s="15">
        <v>0</v>
      </c>
      <c r="L98" s="15">
        <v>1322.39</v>
      </c>
      <c r="M98" s="15">
        <v>3804.54</v>
      </c>
      <c r="N98" s="15">
        <v>0</v>
      </c>
      <c r="O98" s="15">
        <v>7365</v>
      </c>
      <c r="P98" s="15">
        <v>323.89</v>
      </c>
      <c r="Q98" s="15">
        <v>0</v>
      </c>
      <c r="R98" s="15">
        <v>0</v>
      </c>
      <c r="S98" s="15">
        <v>9236.1200000000008</v>
      </c>
      <c r="T98" s="15">
        <v>18464</v>
      </c>
      <c r="U98" s="15">
        <v>347.16</v>
      </c>
      <c r="V98" s="15">
        <v>0</v>
      </c>
      <c r="W98" s="15">
        <v>800.37</v>
      </c>
      <c r="X98" s="15">
        <v>1464</v>
      </c>
      <c r="Y98" s="15">
        <v>1442.93</v>
      </c>
      <c r="Z98" s="15">
        <v>0</v>
      </c>
      <c r="AA98" s="15">
        <v>2429.9699999999998</v>
      </c>
      <c r="AB98" s="15">
        <v>0</v>
      </c>
      <c r="AC98" s="15">
        <v>1191</v>
      </c>
      <c r="AD98" s="15">
        <v>54277.73</v>
      </c>
      <c r="AE98" s="15">
        <v>53957.19</v>
      </c>
      <c r="AF98" s="15">
        <v>320.54000000000002</v>
      </c>
      <c r="AG98" s="15">
        <v>4006.45</v>
      </c>
      <c r="AH98" s="15">
        <v>21653.33</v>
      </c>
      <c r="AI98" s="15">
        <v>20869.28</v>
      </c>
      <c r="AJ98" s="15">
        <v>784.05</v>
      </c>
      <c r="AK98" s="15">
        <v>0</v>
      </c>
      <c r="AL98" s="15">
        <v>12073</v>
      </c>
      <c r="AM98" s="15">
        <v>209430.62</v>
      </c>
      <c r="AN98" s="15">
        <v>1944.16</v>
      </c>
      <c r="AO98" s="15">
        <v>0</v>
      </c>
      <c r="AP98" s="15">
        <v>0</v>
      </c>
      <c r="AQ98" s="15">
        <v>10044.9</v>
      </c>
      <c r="AR98" s="15">
        <v>125.56</v>
      </c>
      <c r="AS98" s="15">
        <v>0</v>
      </c>
      <c r="AT98" s="15">
        <v>125.56</v>
      </c>
      <c r="AU98" s="15">
        <v>0</v>
      </c>
      <c r="AV98" s="15">
        <v>3480.3</v>
      </c>
      <c r="AW98" s="15">
        <v>1957.14</v>
      </c>
      <c r="AX98" s="15">
        <v>2812</v>
      </c>
      <c r="AY98" s="15">
        <v>0</v>
      </c>
      <c r="AZ98" s="15">
        <v>1740.96</v>
      </c>
      <c r="BA98" s="15">
        <v>8221.89</v>
      </c>
      <c r="BB98" s="15">
        <v>313320.62</v>
      </c>
      <c r="BC98" s="15">
        <v>0</v>
      </c>
      <c r="BD98" s="15">
        <v>0</v>
      </c>
      <c r="BE98" s="15">
        <v>2494.9499999999998</v>
      </c>
      <c r="BF98" s="15">
        <v>0</v>
      </c>
      <c r="BG98" s="15">
        <v>3736.7</v>
      </c>
      <c r="BH98" s="15">
        <v>2553</v>
      </c>
      <c r="BI98" s="15">
        <v>1183.7</v>
      </c>
      <c r="BJ98" s="15">
        <v>20971</v>
      </c>
      <c r="BK98" s="15">
        <v>12773</v>
      </c>
      <c r="BL98" s="15">
        <v>8198</v>
      </c>
      <c r="BM98" s="15">
        <v>3977.2</v>
      </c>
      <c r="BN98" s="15">
        <v>5115.1499999999996</v>
      </c>
      <c r="BO98" s="15">
        <v>18966</v>
      </c>
      <c r="BP98" s="15">
        <v>2600.4499999999998</v>
      </c>
      <c r="BQ98" s="15">
        <v>0</v>
      </c>
      <c r="BR98" s="15">
        <v>1573.5</v>
      </c>
      <c r="BS98" s="15">
        <v>19369.84</v>
      </c>
      <c r="BT98" s="15">
        <v>1740.96</v>
      </c>
      <c r="BU98" s="15">
        <v>0</v>
      </c>
      <c r="BV98" s="15">
        <v>1570.93</v>
      </c>
      <c r="BW98" s="15">
        <v>690</v>
      </c>
      <c r="BX98" s="15">
        <v>57116.29</v>
      </c>
      <c r="BY98" s="15">
        <v>0</v>
      </c>
      <c r="BZ98" s="15">
        <v>12519.2</v>
      </c>
      <c r="CA98" s="15">
        <v>4596.2</v>
      </c>
      <c r="CB98" s="15">
        <v>7923</v>
      </c>
      <c r="CC98" s="15">
        <v>852.25</v>
      </c>
      <c r="CD98" s="15">
        <v>0</v>
      </c>
      <c r="CE98" s="15">
        <v>926.36</v>
      </c>
      <c r="CF98" s="15">
        <v>1347.33</v>
      </c>
      <c r="CG98" s="15">
        <v>133098</v>
      </c>
      <c r="CH98" s="15">
        <v>0</v>
      </c>
      <c r="CI98" s="15">
        <v>0</v>
      </c>
      <c r="CJ98" s="15">
        <v>57318</v>
      </c>
      <c r="CK98" s="15">
        <v>55447</v>
      </c>
      <c r="CL98" s="15">
        <v>1871</v>
      </c>
      <c r="CM98" s="15">
        <v>0</v>
      </c>
      <c r="CN98" s="15">
        <v>0</v>
      </c>
      <c r="CO98" s="15">
        <v>11302</v>
      </c>
      <c r="CP98" s="15">
        <v>165</v>
      </c>
      <c r="CQ98" s="15">
        <v>3307</v>
      </c>
      <c r="CR98" s="15">
        <v>2442.41</v>
      </c>
      <c r="CS98" s="15">
        <v>24858</v>
      </c>
      <c r="CT98" s="15">
        <v>5146</v>
      </c>
      <c r="CU98" s="15">
        <v>933</v>
      </c>
    </row>
    <row r="99" spans="1:99" x14ac:dyDescent="0.2">
      <c r="A99" s="1" t="s">
        <v>232</v>
      </c>
      <c r="B99" s="1"/>
      <c r="C99" s="1"/>
      <c r="D99" s="15">
        <v>0</v>
      </c>
      <c r="E99" s="15">
        <v>40873</v>
      </c>
      <c r="F99" s="15">
        <v>26202</v>
      </c>
      <c r="G99" s="15">
        <v>0</v>
      </c>
      <c r="H99" s="15">
        <v>1575</v>
      </c>
      <c r="I99" s="15">
        <v>23367.7</v>
      </c>
      <c r="J99" s="15">
        <v>0</v>
      </c>
      <c r="K99" s="15">
        <v>13186</v>
      </c>
      <c r="L99" s="15">
        <v>0</v>
      </c>
      <c r="M99" s="15">
        <v>104700</v>
      </c>
      <c r="N99" s="15">
        <v>0</v>
      </c>
      <c r="O99" s="15">
        <v>400000</v>
      </c>
      <c r="P99" s="15">
        <v>0</v>
      </c>
      <c r="Q99" s="15">
        <v>1280</v>
      </c>
      <c r="R99" s="15">
        <v>0</v>
      </c>
      <c r="S99" s="15">
        <v>694.79</v>
      </c>
      <c r="T99" s="15">
        <v>11744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4270</v>
      </c>
      <c r="AD99" s="15">
        <v>0</v>
      </c>
      <c r="AE99" s="15">
        <v>0</v>
      </c>
      <c r="AF99" s="15">
        <v>0</v>
      </c>
      <c r="AG99" s="15">
        <v>0</v>
      </c>
      <c r="AH99" s="15">
        <v>5686.25</v>
      </c>
      <c r="AI99" s="15">
        <v>5686.25</v>
      </c>
      <c r="AJ99" s="15">
        <v>0</v>
      </c>
      <c r="AK99" s="15">
        <v>0</v>
      </c>
      <c r="AL99" s="15">
        <v>325000</v>
      </c>
      <c r="AM99" s="15">
        <v>13100</v>
      </c>
      <c r="AN99" s="15">
        <v>0</v>
      </c>
      <c r="AO99" s="15">
        <v>452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40747.24</v>
      </c>
      <c r="AV99" s="15">
        <v>930</v>
      </c>
      <c r="AW99" s="15">
        <v>0</v>
      </c>
      <c r="AX99" s="15">
        <v>1142</v>
      </c>
      <c r="AY99" s="15">
        <v>155560</v>
      </c>
      <c r="AZ99" s="15">
        <v>0</v>
      </c>
      <c r="BA99" s="15">
        <v>0</v>
      </c>
      <c r="BB99" s="15">
        <v>60653.29</v>
      </c>
      <c r="BC99" s="15">
        <v>0</v>
      </c>
      <c r="BD99" s="15">
        <v>0</v>
      </c>
      <c r="BE99" s="15">
        <v>0</v>
      </c>
      <c r="BF99" s="15">
        <v>0</v>
      </c>
      <c r="BG99" s="15">
        <v>1885000</v>
      </c>
      <c r="BH99" s="15">
        <v>1885000</v>
      </c>
      <c r="BI99" s="15">
        <v>0</v>
      </c>
      <c r="BJ99" s="15">
        <v>700</v>
      </c>
      <c r="BK99" s="15">
        <v>0</v>
      </c>
      <c r="BL99" s="15">
        <v>700</v>
      </c>
      <c r="BM99" s="15">
        <v>0</v>
      </c>
      <c r="BN99" s="15">
        <v>6726.43</v>
      </c>
      <c r="BO99" s="15">
        <v>0</v>
      </c>
      <c r="BP99" s="15">
        <v>750</v>
      </c>
      <c r="BQ99" s="15">
        <v>0</v>
      </c>
      <c r="BR99" s="15">
        <v>3905</v>
      </c>
      <c r="BS99" s="15">
        <v>12614</v>
      </c>
      <c r="BT99" s="15">
        <v>5230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24905.46</v>
      </c>
      <c r="CA99" s="15">
        <v>24905.46</v>
      </c>
      <c r="CB99" s="15">
        <v>0</v>
      </c>
      <c r="CC99" s="15">
        <v>0</v>
      </c>
      <c r="CD99" s="15">
        <v>201.14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138</v>
      </c>
      <c r="CK99" s="15">
        <v>0</v>
      </c>
      <c r="CL99" s="15">
        <v>138</v>
      </c>
      <c r="CM99" s="15">
        <v>0</v>
      </c>
      <c r="CN99" s="15">
        <v>1750</v>
      </c>
      <c r="CO99" s="15">
        <v>1040</v>
      </c>
      <c r="CP99" s="15">
        <v>0</v>
      </c>
      <c r="CQ99" s="15">
        <v>0</v>
      </c>
      <c r="CR99" s="15">
        <v>0</v>
      </c>
      <c r="CS99" s="15">
        <v>8076</v>
      </c>
      <c r="CT99" s="15">
        <v>0</v>
      </c>
      <c r="CU99" s="15">
        <v>560</v>
      </c>
    </row>
    <row r="100" spans="1:99" x14ac:dyDescent="0.2">
      <c r="A100" s="1" t="s">
        <v>233</v>
      </c>
      <c r="B100" s="1"/>
      <c r="C100" s="1"/>
      <c r="D100" s="15">
        <v>156430.39999999999</v>
      </c>
      <c r="E100" s="15">
        <v>7036488</v>
      </c>
      <c r="F100" s="15">
        <v>3397376</v>
      </c>
      <c r="G100" s="15">
        <v>833690.39</v>
      </c>
      <c r="H100" s="15">
        <v>2497700.0699999998</v>
      </c>
      <c r="I100" s="15">
        <v>5764636.6299999999</v>
      </c>
      <c r="J100" s="15">
        <v>788853.2</v>
      </c>
      <c r="K100" s="15">
        <v>4976243</v>
      </c>
      <c r="L100" s="15">
        <v>2293586.9500000002</v>
      </c>
      <c r="M100" s="15">
        <v>447230.09</v>
      </c>
      <c r="N100" s="15">
        <v>37730.959999999999</v>
      </c>
      <c r="O100" s="15">
        <v>2846537.99</v>
      </c>
      <c r="P100" s="15">
        <v>52053.47</v>
      </c>
      <c r="Q100" s="15">
        <v>94545.68</v>
      </c>
      <c r="R100" s="15">
        <v>22139.87</v>
      </c>
      <c r="S100" s="15">
        <v>646812.55000000005</v>
      </c>
      <c r="T100" s="15">
        <v>9266493</v>
      </c>
      <c r="U100" s="15">
        <v>239883.12</v>
      </c>
      <c r="V100" s="15">
        <v>37712298</v>
      </c>
      <c r="W100" s="15">
        <v>1037905.88</v>
      </c>
      <c r="X100" s="15">
        <v>157783</v>
      </c>
      <c r="Y100" s="15">
        <v>1272140.68</v>
      </c>
      <c r="Z100" s="15">
        <v>2256679.75</v>
      </c>
      <c r="AA100" s="15">
        <v>359462.95</v>
      </c>
      <c r="AB100" s="15">
        <v>36917.69</v>
      </c>
      <c r="AC100" s="15">
        <v>3327556.49</v>
      </c>
      <c r="AD100" s="15">
        <v>4463796.63</v>
      </c>
      <c r="AE100" s="15">
        <v>4270481.8</v>
      </c>
      <c r="AF100" s="15">
        <v>193314.83</v>
      </c>
      <c r="AG100" s="15">
        <v>807043.06</v>
      </c>
      <c r="AH100" s="15">
        <v>5042852.9000000004</v>
      </c>
      <c r="AI100" s="15">
        <v>4944084.04</v>
      </c>
      <c r="AJ100" s="15">
        <v>98768.86</v>
      </c>
      <c r="AK100" s="15">
        <v>2227884.41</v>
      </c>
      <c r="AL100" s="15">
        <v>1884106</v>
      </c>
      <c r="AM100" s="15">
        <v>19079990.23</v>
      </c>
      <c r="AN100" s="15">
        <v>108950.21</v>
      </c>
      <c r="AO100" s="15">
        <v>40155.18</v>
      </c>
      <c r="AP100" s="15">
        <v>171462.31</v>
      </c>
      <c r="AQ100" s="15">
        <v>13287226</v>
      </c>
      <c r="AR100" s="15">
        <v>221725675.19999999</v>
      </c>
      <c r="AS100" s="15">
        <v>221629400</v>
      </c>
      <c r="AT100" s="15">
        <v>96275.199999999997</v>
      </c>
      <c r="AU100" s="15">
        <v>29674250.550000001</v>
      </c>
      <c r="AV100" s="15">
        <v>1485975.16</v>
      </c>
      <c r="AW100" s="15">
        <v>365106.65</v>
      </c>
      <c r="AX100" s="15">
        <v>1576211</v>
      </c>
      <c r="AY100" s="15">
        <v>8218644.4800000004</v>
      </c>
      <c r="AZ100" s="15">
        <v>749415.27</v>
      </c>
      <c r="BA100" s="15">
        <v>815830.78</v>
      </c>
      <c r="BB100" s="15">
        <v>12473326.380000001</v>
      </c>
      <c r="BC100" s="15">
        <v>449251.75</v>
      </c>
      <c r="BD100" s="15">
        <v>434410.51</v>
      </c>
      <c r="BE100" s="15">
        <v>2288723.8199999998</v>
      </c>
      <c r="BF100" s="15">
        <v>13348</v>
      </c>
      <c r="BG100" s="15">
        <v>3283286.17</v>
      </c>
      <c r="BH100" s="15">
        <v>3001408</v>
      </c>
      <c r="BI100" s="15">
        <v>281878.17</v>
      </c>
      <c r="BJ100" s="15">
        <v>6422498</v>
      </c>
      <c r="BK100" s="15">
        <v>4057011</v>
      </c>
      <c r="BL100" s="15">
        <v>2365487</v>
      </c>
      <c r="BM100" s="15">
        <v>1084878.43</v>
      </c>
      <c r="BN100" s="15">
        <v>2612720.5499999998</v>
      </c>
      <c r="BO100" s="15">
        <v>2141531</v>
      </c>
      <c r="BP100" s="15">
        <v>354000.4</v>
      </c>
      <c r="BQ100" s="15">
        <v>7442858.5800000001</v>
      </c>
      <c r="BR100" s="15">
        <v>897824.97</v>
      </c>
      <c r="BS100" s="15">
        <v>1226494.4099999999</v>
      </c>
      <c r="BT100" s="15">
        <v>3544566.1</v>
      </c>
      <c r="BU100" s="15">
        <v>681969.24</v>
      </c>
      <c r="BV100" s="15">
        <v>2749383.42</v>
      </c>
      <c r="BW100" s="15">
        <v>380947.1</v>
      </c>
      <c r="BX100" s="15">
        <v>2733226.07</v>
      </c>
      <c r="BY100" s="15">
        <v>199411.88</v>
      </c>
      <c r="BZ100" s="15">
        <v>27403032.579999998</v>
      </c>
      <c r="CA100" s="15">
        <v>26097311.68</v>
      </c>
      <c r="CB100" s="15">
        <v>1305720.8999999999</v>
      </c>
      <c r="CC100" s="15">
        <v>354837.23</v>
      </c>
      <c r="CD100" s="15">
        <v>149655.26999999999</v>
      </c>
      <c r="CE100" s="15">
        <v>232160.49</v>
      </c>
      <c r="CF100" s="15">
        <v>1136353.08</v>
      </c>
      <c r="CG100" s="15">
        <v>4227942</v>
      </c>
      <c r="CH100" s="15">
        <v>384319.5</v>
      </c>
      <c r="CI100" s="15">
        <v>124987458.45999999</v>
      </c>
      <c r="CJ100" s="15">
        <v>9018022</v>
      </c>
      <c r="CK100" s="15">
        <v>8589516</v>
      </c>
      <c r="CL100" s="15">
        <v>428506</v>
      </c>
      <c r="CM100" s="15">
        <v>582125.43000000005</v>
      </c>
      <c r="CN100" s="15">
        <v>5610063.7599999998</v>
      </c>
      <c r="CO100" s="15">
        <v>1274813</v>
      </c>
      <c r="CP100" s="15">
        <v>231640</v>
      </c>
      <c r="CQ100" s="15">
        <v>203021</v>
      </c>
      <c r="CR100" s="15">
        <v>0</v>
      </c>
      <c r="CS100" s="15">
        <v>1309158</v>
      </c>
      <c r="CT100" s="15">
        <v>3658784.87</v>
      </c>
      <c r="CU100" s="15">
        <v>1513230.47</v>
      </c>
    </row>
    <row r="101" spans="1:99" x14ac:dyDescent="0.2">
      <c r="A101" s="1" t="s">
        <v>234</v>
      </c>
      <c r="B101" s="1"/>
      <c r="C101" s="1"/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15835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23083</v>
      </c>
      <c r="Y101" s="15">
        <v>0</v>
      </c>
      <c r="Z101" s="15">
        <v>30060.720000000001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42378.91</v>
      </c>
      <c r="AR101" s="15">
        <v>-2928.11</v>
      </c>
      <c r="AS101" s="15">
        <v>0</v>
      </c>
      <c r="AT101" s="15">
        <v>-2928.11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-15126.19</v>
      </c>
      <c r="BD101" s="15">
        <v>0</v>
      </c>
      <c r="BE101" s="15">
        <v>0</v>
      </c>
      <c r="BF101" s="15">
        <v>0</v>
      </c>
      <c r="BG101" s="15">
        <v>-3292.34</v>
      </c>
      <c r="BH101" s="15">
        <v>0</v>
      </c>
      <c r="BI101" s="15">
        <v>-3292.34</v>
      </c>
      <c r="BJ101" s="15">
        <v>-222854</v>
      </c>
      <c r="BK101" s="15">
        <v>0</v>
      </c>
      <c r="BL101" s="15">
        <v>-222854</v>
      </c>
      <c r="BM101" s="15">
        <v>0</v>
      </c>
      <c r="BN101" s="15">
        <v>228479.68</v>
      </c>
      <c r="BO101" s="15">
        <v>0</v>
      </c>
      <c r="BP101" s="15">
        <v>9348.14</v>
      </c>
      <c r="BQ101" s="15">
        <v>0</v>
      </c>
      <c r="BR101" s="15">
        <v>0</v>
      </c>
      <c r="BS101" s="15">
        <v>14857.56</v>
      </c>
      <c r="BT101" s="15">
        <v>0</v>
      </c>
      <c r="BU101" s="15">
        <v>0</v>
      </c>
      <c r="BV101" s="15">
        <v>-81148.61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21150</v>
      </c>
      <c r="CT101" s="15">
        <v>0</v>
      </c>
      <c r="CU101" s="15">
        <v>0</v>
      </c>
    </row>
    <row r="102" spans="1:99" x14ac:dyDescent="0.2">
      <c r="A102" s="1" t="s">
        <v>235</v>
      </c>
      <c r="B102" s="1"/>
      <c r="C102" s="1"/>
      <c r="D102" s="15">
        <v>1270.06</v>
      </c>
      <c r="E102" s="15">
        <v>3555172</v>
      </c>
      <c r="F102" s="15">
        <v>1434273</v>
      </c>
      <c r="G102" s="15">
        <v>320701.26</v>
      </c>
      <c r="H102" s="15">
        <v>2220735.48</v>
      </c>
      <c r="I102" s="15">
        <v>3457809.56</v>
      </c>
      <c r="J102" s="15">
        <v>282017.95</v>
      </c>
      <c r="K102" s="15">
        <v>2303558</v>
      </c>
      <c r="L102" s="15">
        <v>1199180.8</v>
      </c>
      <c r="M102" s="15">
        <v>377895.13</v>
      </c>
      <c r="N102" s="15">
        <v>259260.2</v>
      </c>
      <c r="O102" s="15">
        <v>1733242.7</v>
      </c>
      <c r="P102" s="15">
        <v>31661.68</v>
      </c>
      <c r="Q102" s="15">
        <v>485.81</v>
      </c>
      <c r="R102" s="15">
        <v>0</v>
      </c>
      <c r="S102" s="15">
        <v>387318.83</v>
      </c>
      <c r="T102" s="15">
        <v>5772353</v>
      </c>
      <c r="U102" s="15">
        <v>154456.29999999999</v>
      </c>
      <c r="V102" s="15">
        <v>17243232</v>
      </c>
      <c r="W102" s="15">
        <v>598201.81999999995</v>
      </c>
      <c r="X102" s="15">
        <v>172506.08</v>
      </c>
      <c r="Y102" s="15">
        <v>785171.03</v>
      </c>
      <c r="Z102" s="15">
        <v>1155348.28</v>
      </c>
      <c r="AA102" s="15">
        <v>2339.23</v>
      </c>
      <c r="AB102" s="15">
        <v>4881.1899999999996</v>
      </c>
      <c r="AC102" s="15">
        <v>1408096.01</v>
      </c>
      <c r="AD102" s="15">
        <v>4071829.21</v>
      </c>
      <c r="AE102" s="15">
        <v>4070456.14</v>
      </c>
      <c r="AF102" s="15">
        <v>1373.07</v>
      </c>
      <c r="AG102" s="15">
        <v>384520.57</v>
      </c>
      <c r="AH102" s="15">
        <v>2760539.85</v>
      </c>
      <c r="AI102" s="15">
        <v>2707821.16</v>
      </c>
      <c r="AJ102" s="15">
        <v>52718.69</v>
      </c>
      <c r="AK102" s="15">
        <v>968226.45</v>
      </c>
      <c r="AL102" s="15">
        <v>1202259</v>
      </c>
      <c r="AM102" s="15">
        <v>9626154.6199999992</v>
      </c>
      <c r="AN102" s="15">
        <v>25530.89</v>
      </c>
      <c r="AO102" s="15">
        <v>21496.59</v>
      </c>
      <c r="AP102" s="15">
        <v>133340.70000000001</v>
      </c>
      <c r="AQ102" s="15">
        <v>9733124.2100000009</v>
      </c>
      <c r="AR102" s="15">
        <v>116877463.67</v>
      </c>
      <c r="AS102" s="15">
        <v>116831700</v>
      </c>
      <c r="AT102" s="15">
        <v>45763.67</v>
      </c>
      <c r="AU102" s="15">
        <v>12820217.470000001</v>
      </c>
      <c r="AV102" s="15">
        <v>895610.17</v>
      </c>
      <c r="AW102" s="15">
        <v>159246.42000000001</v>
      </c>
      <c r="AX102" s="15">
        <v>850002</v>
      </c>
      <c r="AY102" s="15">
        <v>5578968.4800000004</v>
      </c>
      <c r="AZ102" s="15">
        <v>557737.02</v>
      </c>
      <c r="BA102" s="15">
        <v>184487.11</v>
      </c>
      <c r="BB102" s="15">
        <v>4496208.22</v>
      </c>
      <c r="BC102" s="15">
        <v>280819.03999999998</v>
      </c>
      <c r="BD102" s="15">
        <v>34099.17</v>
      </c>
      <c r="BE102" s="15">
        <v>1143290.06</v>
      </c>
      <c r="BF102" s="15">
        <v>6687</v>
      </c>
      <c r="BG102" s="15">
        <v>1902226.59</v>
      </c>
      <c r="BH102" s="15">
        <v>1709512</v>
      </c>
      <c r="BI102" s="15">
        <v>192714.59</v>
      </c>
      <c r="BJ102" s="15">
        <v>2929373</v>
      </c>
      <c r="BK102" s="15">
        <v>2360406</v>
      </c>
      <c r="BL102" s="15">
        <v>568967</v>
      </c>
      <c r="BM102" s="15">
        <v>699393.59</v>
      </c>
      <c r="BN102" s="15">
        <v>1093685.44</v>
      </c>
      <c r="BO102" s="15">
        <v>1014804</v>
      </c>
      <c r="BP102" s="15">
        <v>254039.63</v>
      </c>
      <c r="BQ102" s="15">
        <v>5628693.9100000001</v>
      </c>
      <c r="BR102" s="15">
        <v>644988.14</v>
      </c>
      <c r="BS102" s="15">
        <v>839720.53</v>
      </c>
      <c r="BT102" s="15">
        <v>1610655.67</v>
      </c>
      <c r="BU102" s="15">
        <v>405719.61</v>
      </c>
      <c r="BV102" s="15">
        <v>2826663.96</v>
      </c>
      <c r="BW102" s="15">
        <v>186826.23</v>
      </c>
      <c r="BX102" s="15">
        <v>1694299.73</v>
      </c>
      <c r="BY102" s="15">
        <v>7987.04</v>
      </c>
      <c r="BZ102" s="15">
        <v>20108798.949999999</v>
      </c>
      <c r="CA102" s="15">
        <v>19305459.490000002</v>
      </c>
      <c r="CB102" s="15">
        <v>803339.46</v>
      </c>
      <c r="CC102" s="15">
        <v>226118.01</v>
      </c>
      <c r="CD102" s="15">
        <v>85188.6</v>
      </c>
      <c r="CE102" s="15">
        <v>90455.22</v>
      </c>
      <c r="CF102" s="15">
        <v>576722.32999999996</v>
      </c>
      <c r="CG102" s="15">
        <v>112435.68</v>
      </c>
      <c r="CH102" s="15">
        <v>15098.86</v>
      </c>
      <c r="CI102" s="15">
        <v>80619198.220000014</v>
      </c>
      <c r="CJ102" s="15">
        <v>5079492</v>
      </c>
      <c r="CK102" s="15">
        <v>4847763</v>
      </c>
      <c r="CL102" s="15">
        <v>231729</v>
      </c>
      <c r="CM102" s="15">
        <v>266408.11</v>
      </c>
      <c r="CN102" s="15">
        <v>3440334.51</v>
      </c>
      <c r="CO102" s="15">
        <v>687548</v>
      </c>
      <c r="CP102" s="15">
        <v>140123.45000000001</v>
      </c>
      <c r="CQ102" s="15">
        <v>83042</v>
      </c>
      <c r="CR102" s="15">
        <v>74284.14</v>
      </c>
      <c r="CS102" s="15">
        <v>592119</v>
      </c>
      <c r="CT102" s="15">
        <v>2069172.46</v>
      </c>
      <c r="CU102" s="15">
        <v>796107.92</v>
      </c>
    </row>
    <row r="103" spans="1:99" x14ac:dyDescent="0.2">
      <c r="A103" s="1" t="s">
        <v>236</v>
      </c>
      <c r="B103" s="1"/>
      <c r="C103" s="1"/>
      <c r="D103" s="15">
        <v>0</v>
      </c>
      <c r="E103" s="15">
        <v>4700578</v>
      </c>
      <c r="F103" s="15">
        <v>-420000</v>
      </c>
      <c r="G103" s="15">
        <v>269648</v>
      </c>
      <c r="H103" s="15">
        <v>650513</v>
      </c>
      <c r="I103" s="15">
        <v>2992370</v>
      </c>
      <c r="J103" s="15">
        <v>146703</v>
      </c>
      <c r="K103" s="15">
        <v>1950983</v>
      </c>
      <c r="L103" s="15">
        <v>111056.17</v>
      </c>
      <c r="M103" s="15">
        <v>175000</v>
      </c>
      <c r="N103" s="15">
        <v>0</v>
      </c>
      <c r="O103" s="15">
        <v>1225736.27</v>
      </c>
      <c r="P103" s="15">
        <v>0</v>
      </c>
      <c r="Q103" s="15">
        <v>-8884</v>
      </c>
      <c r="R103" s="15">
        <v>0</v>
      </c>
      <c r="S103" s="15">
        <v>162000</v>
      </c>
      <c r="T103" s="15">
        <v>376268</v>
      </c>
      <c r="U103" s="15">
        <v>147964</v>
      </c>
      <c r="V103" s="15">
        <v>8558529</v>
      </c>
      <c r="W103" s="15">
        <v>-121000</v>
      </c>
      <c r="X103" s="15">
        <v>-13078</v>
      </c>
      <c r="Y103" s="15">
        <v>301318.08</v>
      </c>
      <c r="Z103" s="15">
        <v>925000.39</v>
      </c>
      <c r="AA103" s="15">
        <v>-1260.8399999999999</v>
      </c>
      <c r="AB103" s="15">
        <v>-2664</v>
      </c>
      <c r="AC103" s="15">
        <v>354467.02</v>
      </c>
      <c r="AD103" s="15">
        <v>-113646</v>
      </c>
      <c r="AE103" s="15">
        <v>-113646</v>
      </c>
      <c r="AF103" s="15">
        <v>0</v>
      </c>
      <c r="AG103" s="15">
        <v>135712.95999999999</v>
      </c>
      <c r="AH103" s="15">
        <v>1136716.67</v>
      </c>
      <c r="AI103" s="15">
        <v>1141646.67</v>
      </c>
      <c r="AJ103" s="15">
        <v>-4930</v>
      </c>
      <c r="AK103" s="15">
        <v>747049</v>
      </c>
      <c r="AL103" s="15">
        <v>634589</v>
      </c>
      <c r="AM103" s="15">
        <v>5652337.6100000003</v>
      </c>
      <c r="AN103" s="15">
        <v>-23253</v>
      </c>
      <c r="AO103" s="15">
        <v>-2025</v>
      </c>
      <c r="AP103" s="15">
        <v>48825</v>
      </c>
      <c r="AQ103" s="15">
        <v>8594713</v>
      </c>
      <c r="AR103" s="15">
        <v>56060500</v>
      </c>
      <c r="AS103" s="15">
        <v>56060500</v>
      </c>
      <c r="AT103" s="15">
        <v>0</v>
      </c>
      <c r="AU103" s="15">
        <v>0</v>
      </c>
      <c r="AV103" s="15">
        <v>159000</v>
      </c>
      <c r="AW103" s="15">
        <v>16917</v>
      </c>
      <c r="AX103" s="15">
        <v>400517</v>
      </c>
      <c r="AY103" s="15">
        <v>2939451</v>
      </c>
      <c r="AZ103" s="15">
        <v>663000</v>
      </c>
      <c r="BA103" s="15">
        <v>698447</v>
      </c>
      <c r="BB103" s="15">
        <v>2509000</v>
      </c>
      <c r="BC103" s="15">
        <v>182897</v>
      </c>
      <c r="BD103" s="15">
        <v>0</v>
      </c>
      <c r="BE103" s="15">
        <v>902653</v>
      </c>
      <c r="BF103" s="15">
        <v>0</v>
      </c>
      <c r="BG103" s="15">
        <v>595906</v>
      </c>
      <c r="BH103" s="15">
        <v>676606</v>
      </c>
      <c r="BI103" s="15">
        <v>-80700</v>
      </c>
      <c r="BJ103" s="15">
        <v>574211</v>
      </c>
      <c r="BK103" s="15">
        <v>-353789</v>
      </c>
      <c r="BL103" s="15">
        <v>928000</v>
      </c>
      <c r="BM103" s="15">
        <v>220587.61</v>
      </c>
      <c r="BN103" s="15">
        <v>392233.51</v>
      </c>
      <c r="BO103" s="15">
        <v>95808</v>
      </c>
      <c r="BP103" s="15">
        <v>28729</v>
      </c>
      <c r="BQ103" s="15">
        <v>2655260</v>
      </c>
      <c r="BR103" s="15">
        <v>563029</v>
      </c>
      <c r="BS103" s="15">
        <v>1198433</v>
      </c>
      <c r="BT103" s="15">
        <v>2333000</v>
      </c>
      <c r="BU103" s="15">
        <v>217372</v>
      </c>
      <c r="BV103" s="15">
        <v>0</v>
      </c>
      <c r="BW103" s="15">
        <v>29722</v>
      </c>
      <c r="BX103" s="15">
        <v>2782935.5</v>
      </c>
      <c r="BY103" s="15">
        <v>-628643</v>
      </c>
      <c r="BZ103" s="15">
        <v>11065431</v>
      </c>
      <c r="CA103" s="15">
        <v>9910431</v>
      </c>
      <c r="CB103" s="15">
        <v>1155000</v>
      </c>
      <c r="CC103" s="15">
        <v>57250</v>
      </c>
      <c r="CD103" s="15">
        <v>25880.65</v>
      </c>
      <c r="CE103" s="15">
        <v>28066</v>
      </c>
      <c r="CF103" s="15">
        <v>876594</v>
      </c>
      <c r="CG103" s="15">
        <v>1364999</v>
      </c>
      <c r="CH103" s="15">
        <v>34184</v>
      </c>
      <c r="CI103" s="15">
        <v>61113786</v>
      </c>
      <c r="CJ103" s="15">
        <v>3929460</v>
      </c>
      <c r="CK103" s="15">
        <v>3749701</v>
      </c>
      <c r="CL103" s="15">
        <v>179759</v>
      </c>
      <c r="CM103" s="15">
        <v>216651.97</v>
      </c>
      <c r="CN103" s="15">
        <v>3088616</v>
      </c>
      <c r="CO103" s="15">
        <v>0</v>
      </c>
      <c r="CP103" s="15">
        <v>4200</v>
      </c>
      <c r="CQ103" s="15">
        <v>-64026</v>
      </c>
      <c r="CR103" s="15">
        <v>0</v>
      </c>
      <c r="CS103" s="15">
        <v>655872</v>
      </c>
      <c r="CT103" s="15">
        <v>1771167.25</v>
      </c>
      <c r="CU103" s="15">
        <v>275538.63</v>
      </c>
    </row>
    <row r="104" spans="1:99" x14ac:dyDescent="0.2">
      <c r="A104" s="1" t="s">
        <v>237</v>
      </c>
      <c r="B104" s="1"/>
      <c r="C104" s="1"/>
      <c r="D104" s="15">
        <v>0</v>
      </c>
      <c r="E104" s="15">
        <v>333938</v>
      </c>
      <c r="F104" s="15">
        <v>285628</v>
      </c>
      <c r="G104" s="15">
        <v>73421</v>
      </c>
      <c r="H104" s="15">
        <v>162696.99</v>
      </c>
      <c r="I104" s="15">
        <v>401126.24</v>
      </c>
      <c r="J104" s="15">
        <v>1055.0899999999999</v>
      </c>
      <c r="K104" s="15">
        <v>0</v>
      </c>
      <c r="L104" s="15">
        <v>206048.33</v>
      </c>
      <c r="M104" s="15">
        <v>36106.629999999997</v>
      </c>
      <c r="N104" s="15">
        <v>6648.06</v>
      </c>
      <c r="O104" s="15">
        <v>0</v>
      </c>
      <c r="P104" s="15">
        <v>0</v>
      </c>
      <c r="Q104" s="15">
        <v>0</v>
      </c>
      <c r="R104" s="15">
        <v>0</v>
      </c>
      <c r="S104" s="15">
        <v>55230.58</v>
      </c>
      <c r="T104" s="15">
        <v>723610</v>
      </c>
      <c r="U104" s="15">
        <v>31301.599999999999</v>
      </c>
      <c r="V104" s="15">
        <v>2020585</v>
      </c>
      <c r="W104" s="15">
        <v>65226.18</v>
      </c>
      <c r="X104" s="15">
        <v>17724</v>
      </c>
      <c r="Y104" s="15">
        <v>83440</v>
      </c>
      <c r="Z104" s="15">
        <v>138245.24</v>
      </c>
      <c r="AA104" s="15">
        <v>13793.44</v>
      </c>
      <c r="AB104" s="15">
        <v>325.3</v>
      </c>
      <c r="AC104" s="15">
        <v>380350.16</v>
      </c>
      <c r="AD104" s="15">
        <v>-358494.71999999997</v>
      </c>
      <c r="AE104" s="15">
        <v>211392</v>
      </c>
      <c r="AF104" s="15">
        <v>-569886.71999999997</v>
      </c>
      <c r="AG104" s="15">
        <v>27404.07</v>
      </c>
      <c r="AH104" s="15">
        <v>1200.3499999999999</v>
      </c>
      <c r="AI104" s="15">
        <v>1200.3499999999999</v>
      </c>
      <c r="AJ104" s="15">
        <v>0</v>
      </c>
      <c r="AK104" s="15">
        <v>153177.32</v>
      </c>
      <c r="AL104" s="15">
        <v>163096</v>
      </c>
      <c r="AM104" s="15">
        <v>1487782.96</v>
      </c>
      <c r="AN104" s="15">
        <v>0</v>
      </c>
      <c r="AO104" s="15">
        <v>0</v>
      </c>
      <c r="AP104" s="15">
        <v>24900.46</v>
      </c>
      <c r="AQ104" s="15">
        <v>795058</v>
      </c>
      <c r="AR104" s="15">
        <v>15866700</v>
      </c>
      <c r="AS104" s="15">
        <v>15866700</v>
      </c>
      <c r="AT104" s="15">
        <v>0</v>
      </c>
      <c r="AU104" s="15">
        <v>3841587.61</v>
      </c>
      <c r="AV104" s="15">
        <v>68348.149999999994</v>
      </c>
      <c r="AW104" s="15">
        <v>12716.29</v>
      </c>
      <c r="AX104" s="15">
        <v>198081</v>
      </c>
      <c r="AY104" s="15">
        <v>1020503.03</v>
      </c>
      <c r="AZ104" s="15">
        <v>43574.95</v>
      </c>
      <c r="BA104" s="15">
        <v>8583.82</v>
      </c>
      <c r="BB104" s="15">
        <v>0</v>
      </c>
      <c r="BC104" s="15">
        <v>0</v>
      </c>
      <c r="BD104" s="15">
        <v>40490.67</v>
      </c>
      <c r="BE104" s="15">
        <v>97300</v>
      </c>
      <c r="BF104" s="15">
        <v>0</v>
      </c>
      <c r="BG104" s="15">
        <v>239095.91</v>
      </c>
      <c r="BH104" s="15">
        <v>225677</v>
      </c>
      <c r="BI104" s="15">
        <v>13418.91</v>
      </c>
      <c r="BJ104" s="15">
        <v>415102</v>
      </c>
      <c r="BK104" s="15">
        <v>414221</v>
      </c>
      <c r="BL104" s="15">
        <v>881</v>
      </c>
      <c r="BM104" s="15">
        <v>68384.41</v>
      </c>
      <c r="BN104" s="15">
        <v>175119.03</v>
      </c>
      <c r="BO104" s="15">
        <v>78516</v>
      </c>
      <c r="BP104" s="15">
        <v>3964.66</v>
      </c>
      <c r="BQ104" s="15">
        <v>948838.27</v>
      </c>
      <c r="BR104" s="15">
        <v>31053</v>
      </c>
      <c r="BS104" s="15">
        <v>82910.94</v>
      </c>
      <c r="BT104" s="15">
        <v>698.40000000002328</v>
      </c>
      <c r="BU104" s="15">
        <v>36000</v>
      </c>
      <c r="BV104" s="15">
        <v>163102.84</v>
      </c>
      <c r="BW104" s="15">
        <v>2923</v>
      </c>
      <c r="BX104" s="15">
        <v>132122.37</v>
      </c>
      <c r="BY104" s="15">
        <v>97845.58</v>
      </c>
      <c r="BZ104" s="15">
        <v>2153426.0099999998</v>
      </c>
      <c r="CA104" s="15">
        <v>2093426.01</v>
      </c>
      <c r="CB104" s="15">
        <v>60000</v>
      </c>
      <c r="CC104" s="15">
        <v>4567</v>
      </c>
      <c r="CD104" s="15">
        <v>22318.44</v>
      </c>
      <c r="CE104" s="15">
        <v>3730.16</v>
      </c>
      <c r="CF104" s="15">
        <v>108947.95</v>
      </c>
      <c r="CG104" s="15">
        <v>143440</v>
      </c>
      <c r="CH104" s="15">
        <v>3782</v>
      </c>
      <c r="CI104" s="15">
        <v>15083188.890000001</v>
      </c>
      <c r="CJ104" s="15">
        <v>8631</v>
      </c>
      <c r="CK104" s="15">
        <v>82</v>
      </c>
      <c r="CL104" s="15">
        <v>8549</v>
      </c>
      <c r="CM104" s="15">
        <v>45476.3</v>
      </c>
      <c r="CN104" s="15">
        <v>335161</v>
      </c>
      <c r="CO104" s="15">
        <v>109225</v>
      </c>
      <c r="CP104" s="15">
        <v>12087.2</v>
      </c>
      <c r="CQ104" s="15">
        <v>0</v>
      </c>
      <c r="CR104" s="15">
        <v>-6575.88</v>
      </c>
      <c r="CS104" s="15">
        <v>124693</v>
      </c>
      <c r="CT104" s="15">
        <v>0</v>
      </c>
      <c r="CU104" s="15">
        <v>129871.74</v>
      </c>
    </row>
    <row r="105" spans="1:99" x14ac:dyDescent="0.2">
      <c r="A105" s="1" t="s">
        <v>238</v>
      </c>
      <c r="B105" s="1"/>
      <c r="C105" s="1"/>
      <c r="D105" s="15">
        <v>0</v>
      </c>
      <c r="E105" s="15">
        <v>0</v>
      </c>
      <c r="F105" s="15">
        <v>129391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652.45000000000005</v>
      </c>
      <c r="P105" s="15">
        <v>0</v>
      </c>
      <c r="Q105" s="15">
        <v>0</v>
      </c>
      <c r="R105" s="15">
        <v>4167.33</v>
      </c>
      <c r="S105" s="15">
        <v>0</v>
      </c>
      <c r="T105" s="15">
        <v>0</v>
      </c>
      <c r="U105" s="15">
        <v>23802.06</v>
      </c>
      <c r="V105" s="15">
        <v>2159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34130.86</v>
      </c>
      <c r="AE105" s="15">
        <v>0</v>
      </c>
      <c r="AF105" s="15">
        <v>34130.86</v>
      </c>
      <c r="AG105" s="15">
        <v>0</v>
      </c>
      <c r="AH105" s="15">
        <v>0</v>
      </c>
      <c r="AI105" s="15">
        <v>0</v>
      </c>
      <c r="AJ105" s="15">
        <v>0</v>
      </c>
      <c r="AK105" s="15">
        <v>2340.17</v>
      </c>
      <c r="AL105" s="15">
        <v>1886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1642300</v>
      </c>
      <c r="AS105" s="15">
        <v>1642300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1015.55</v>
      </c>
      <c r="BC105" s="15">
        <v>92</v>
      </c>
      <c r="BD105" s="15">
        <v>94.72</v>
      </c>
      <c r="BE105" s="15">
        <v>0</v>
      </c>
      <c r="BF105" s="15">
        <v>0</v>
      </c>
      <c r="BG105" s="15">
        <v>43.45</v>
      </c>
      <c r="BH105" s="15">
        <v>0</v>
      </c>
      <c r="BI105" s="15">
        <v>43.45</v>
      </c>
      <c r="BJ105" s="15">
        <v>666</v>
      </c>
      <c r="BK105" s="15">
        <v>0</v>
      </c>
      <c r="BL105" s="15">
        <v>666</v>
      </c>
      <c r="BM105" s="15">
        <v>0</v>
      </c>
      <c r="BN105" s="15">
        <v>0</v>
      </c>
      <c r="BO105" s="15">
        <v>0</v>
      </c>
      <c r="BP105" s="15">
        <v>-13094.68</v>
      </c>
      <c r="BQ105" s="15">
        <v>0</v>
      </c>
      <c r="BR105" s="15">
        <v>1371.13</v>
      </c>
      <c r="BS105" s="15">
        <v>13064.41</v>
      </c>
      <c r="BT105" s="15">
        <v>0</v>
      </c>
      <c r="BU105" s="15">
        <v>0</v>
      </c>
      <c r="BV105" s="15">
        <v>70133.55</v>
      </c>
      <c r="BW105" s="15">
        <v>8241.39</v>
      </c>
      <c r="BX105" s="15">
        <v>0</v>
      </c>
      <c r="BY105" s="15">
        <v>1992.13</v>
      </c>
      <c r="BZ105" s="15">
        <v>-18257.78</v>
      </c>
      <c r="CA105" s="15">
        <v>-18257.78</v>
      </c>
      <c r="CB105" s="15">
        <v>0</v>
      </c>
      <c r="CC105" s="15">
        <v>0</v>
      </c>
      <c r="CD105" s="15">
        <v>-144.71</v>
      </c>
      <c r="CE105" s="15">
        <v>3093.36</v>
      </c>
      <c r="CF105" s="15">
        <v>0</v>
      </c>
      <c r="CG105" s="15">
        <v>2102</v>
      </c>
      <c r="CH105" s="15">
        <v>0</v>
      </c>
      <c r="CI105" s="15">
        <v>0</v>
      </c>
      <c r="CJ105" s="15">
        <v>6291</v>
      </c>
      <c r="CK105" s="15">
        <v>6291</v>
      </c>
      <c r="CL105" s="15">
        <v>0</v>
      </c>
      <c r="CM105" s="15">
        <v>0</v>
      </c>
      <c r="CN105" s="15">
        <v>0</v>
      </c>
      <c r="CO105" s="15">
        <v>1610</v>
      </c>
      <c r="CP105" s="15">
        <v>81</v>
      </c>
      <c r="CQ105" s="15">
        <v>0</v>
      </c>
      <c r="CR105" s="15">
        <v>31491</v>
      </c>
      <c r="CS105" s="15">
        <v>235</v>
      </c>
      <c r="CT105" s="15">
        <v>1008</v>
      </c>
      <c r="CU105" s="15">
        <v>18.329999999999998</v>
      </c>
    </row>
    <row r="106" spans="1:99" x14ac:dyDescent="0.2">
      <c r="A106" s="1" t="s">
        <v>239</v>
      </c>
      <c r="B106" s="1"/>
      <c r="C106" s="1"/>
      <c r="D106" s="15">
        <v>0</v>
      </c>
      <c r="E106" s="15">
        <v>0</v>
      </c>
      <c r="F106" s="15">
        <v>-1629251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-333523.05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-3690762.48</v>
      </c>
      <c r="AV106" s="15">
        <v>0</v>
      </c>
      <c r="AW106" s="15">
        <v>0</v>
      </c>
      <c r="AX106" s="15">
        <v>409516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-17435.96</v>
      </c>
      <c r="BH106" s="15">
        <v>0</v>
      </c>
      <c r="BI106" s="15">
        <v>-17435.96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29997.75</v>
      </c>
      <c r="BU106" s="15">
        <v>0</v>
      </c>
      <c r="BV106" s="15">
        <v>0</v>
      </c>
      <c r="BW106" s="15">
        <v>0</v>
      </c>
      <c r="BX106" s="15">
        <v>-2179623.4300000002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43750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</row>
    <row r="107" spans="1:99" x14ac:dyDescent="0.2"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</row>
    <row r="108" spans="1:99" x14ac:dyDescent="0.2"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</row>
    <row r="109" spans="1:99" x14ac:dyDescent="0.2">
      <c r="A109" s="6" t="s">
        <v>213</v>
      </c>
      <c r="B109" s="6"/>
      <c r="C109" s="6"/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3">
        <v>0</v>
      </c>
      <c r="AI109" s="14">
        <v>0</v>
      </c>
      <c r="AJ109" s="14">
        <v>0</v>
      </c>
      <c r="AK109" s="14">
        <v>0</v>
      </c>
      <c r="AL109" s="14">
        <v>0</v>
      </c>
      <c r="AM109" s="239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</row>
    <row r="110" spans="1:99" x14ac:dyDescent="0.2">
      <c r="A110" s="6" t="s">
        <v>195</v>
      </c>
      <c r="B110" s="6"/>
      <c r="C110" s="6"/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0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</row>
    <row r="111" spans="1:99" ht="13.5" customHeight="1" x14ac:dyDescent="0.2">
      <c r="A111" s="2" t="s">
        <v>157</v>
      </c>
      <c r="D111" s="32">
        <v>44631589.079999998</v>
      </c>
      <c r="E111" s="32">
        <v>1564290816</v>
      </c>
      <c r="F111" s="32">
        <v>1173691504.5479841</v>
      </c>
      <c r="G111" s="32">
        <v>236756088</v>
      </c>
      <c r="H111" s="32">
        <v>1093582421</v>
      </c>
      <c r="I111" s="32">
        <v>1805005250</v>
      </c>
      <c r="J111" s="32">
        <v>363975076</v>
      </c>
      <c r="K111" s="32">
        <v>1753799919</v>
      </c>
      <c r="L111" s="32">
        <v>309842824</v>
      </c>
      <c r="M111" s="32">
        <v>160365716</v>
      </c>
      <c r="N111" s="32">
        <v>31058652</v>
      </c>
      <c r="O111" s="32">
        <v>946838236</v>
      </c>
      <c r="P111" s="32">
        <v>31465249</v>
      </c>
      <c r="Q111" s="32">
        <v>31367342</v>
      </c>
      <c r="R111" s="32">
        <v>9422856</v>
      </c>
      <c r="S111" s="32">
        <v>0</v>
      </c>
      <c r="T111" s="32">
        <v>3301018914.3900003</v>
      </c>
      <c r="U111" s="32">
        <v>89988594</v>
      </c>
      <c r="V111" s="32">
        <v>8281072795</v>
      </c>
      <c r="W111" s="32">
        <v>449150417</v>
      </c>
      <c r="X111" s="32">
        <v>68878486</v>
      </c>
      <c r="Y111" s="32">
        <v>579622532</v>
      </c>
      <c r="Z111" s="32">
        <v>650800740</v>
      </c>
      <c r="AA111" s="32">
        <v>87506711</v>
      </c>
      <c r="AB111" s="32">
        <v>10082200</v>
      </c>
      <c r="AC111" s="32">
        <v>200809976</v>
      </c>
      <c r="AD111" s="32">
        <v>1000820746</v>
      </c>
      <c r="AE111" s="32">
        <v>935989770</v>
      </c>
      <c r="AF111" s="32">
        <v>64830976</v>
      </c>
      <c r="AG111" s="32">
        <v>176939231.31</v>
      </c>
      <c r="AH111" s="32">
        <v>1641085764</v>
      </c>
      <c r="AI111" s="32">
        <v>1623952202</v>
      </c>
      <c r="AJ111" s="32">
        <v>17133562</v>
      </c>
      <c r="AK111" s="32">
        <v>466483593</v>
      </c>
      <c r="AL111" s="32">
        <v>497855484</v>
      </c>
      <c r="AM111" s="32">
        <v>6893066813.9282112</v>
      </c>
      <c r="AN111" s="32">
        <v>116962701</v>
      </c>
      <c r="AO111" s="32">
        <v>27722602</v>
      </c>
      <c r="AP111" s="32">
        <v>196472575.15000001</v>
      </c>
      <c r="AQ111" s="32">
        <v>3848066432</v>
      </c>
      <c r="AR111" s="32">
        <v>41747865773</v>
      </c>
      <c r="AS111" s="32">
        <v>41729176000</v>
      </c>
      <c r="AT111" s="32">
        <v>18689773</v>
      </c>
      <c r="AU111" s="32">
        <v>7911789396</v>
      </c>
      <c r="AV111" s="32">
        <v>234707280</v>
      </c>
      <c r="AW111" s="32">
        <v>113976768</v>
      </c>
      <c r="AX111" s="32">
        <v>757106760</v>
      </c>
      <c r="AY111" s="32">
        <v>2085131141</v>
      </c>
      <c r="AZ111" s="32">
        <v>294463330</v>
      </c>
      <c r="BA111" s="32">
        <v>228546050</v>
      </c>
      <c r="BB111" s="32">
        <v>3559556957</v>
      </c>
      <c r="BC111" s="32">
        <v>176126892</v>
      </c>
      <c r="BD111" s="32">
        <v>238157129</v>
      </c>
      <c r="BE111" s="32">
        <v>667635809</v>
      </c>
      <c r="BF111" s="32">
        <v>4114118</v>
      </c>
      <c r="BG111" s="32">
        <v>775000833</v>
      </c>
      <c r="BH111" s="32">
        <v>727741286</v>
      </c>
      <c r="BI111" s="32">
        <v>47259547</v>
      </c>
      <c r="BJ111" s="32">
        <v>1283965054</v>
      </c>
      <c r="BK111" s="32">
        <v>912492660</v>
      </c>
      <c r="BL111" s="32">
        <v>371472394</v>
      </c>
      <c r="BM111" s="32">
        <v>188569914</v>
      </c>
      <c r="BN111" s="32">
        <v>380716677</v>
      </c>
      <c r="BO111" s="32">
        <v>606363661</v>
      </c>
      <c r="BP111" s="32">
        <v>142110009.27000001</v>
      </c>
      <c r="BQ111" s="32">
        <v>1720887803</v>
      </c>
      <c r="BR111" s="32">
        <v>248459689.59999999</v>
      </c>
      <c r="BS111" s="32">
        <v>336014548</v>
      </c>
      <c r="BT111" s="32">
        <v>1174501350</v>
      </c>
      <c r="BU111" s="32">
        <v>210517816.5</v>
      </c>
      <c r="BV111" s="32">
        <v>749219032</v>
      </c>
      <c r="BW111" s="32">
        <v>93149276</v>
      </c>
      <c r="BX111" s="32">
        <v>860938404</v>
      </c>
      <c r="BY111" s="32">
        <v>196801318</v>
      </c>
      <c r="BZ111" s="32">
        <v>7032653674</v>
      </c>
      <c r="CA111" s="32">
        <v>6567322554</v>
      </c>
      <c r="CB111" s="32">
        <v>465331120</v>
      </c>
      <c r="CC111" s="32">
        <v>102456460</v>
      </c>
      <c r="CD111" s="32">
        <v>135663190</v>
      </c>
      <c r="CE111" s="32">
        <v>98717832</v>
      </c>
      <c r="CF111" s="32">
        <v>386377488</v>
      </c>
      <c r="CG111" s="32">
        <v>1101297420</v>
      </c>
      <c r="CH111" s="32">
        <v>235792985.47</v>
      </c>
      <c r="CI111" s="32">
        <v>27399675871.238079</v>
      </c>
      <c r="CJ111" s="32">
        <v>2680941441</v>
      </c>
      <c r="CK111" s="32">
        <v>2578738753</v>
      </c>
      <c r="CL111" s="32">
        <v>102202688</v>
      </c>
      <c r="CM111" s="32">
        <v>112556578.5</v>
      </c>
      <c r="CN111" s="32">
        <v>1366831570</v>
      </c>
      <c r="CO111" s="32">
        <v>520774860</v>
      </c>
      <c r="CP111" s="32">
        <v>99177535</v>
      </c>
      <c r="CQ111" s="32">
        <v>154271323.79999998</v>
      </c>
      <c r="CR111" s="32">
        <v>65300000</v>
      </c>
      <c r="CS111" s="32">
        <v>343668317</v>
      </c>
      <c r="CT111" s="32">
        <v>911868483</v>
      </c>
      <c r="CU111" s="32">
        <v>433900601</v>
      </c>
    </row>
    <row r="112" spans="1:99" x14ac:dyDescent="0.2">
      <c r="A112" s="2" t="s">
        <v>257</v>
      </c>
      <c r="D112" s="32">
        <v>44631.589079999998</v>
      </c>
      <c r="E112" s="32">
        <v>1564290.8160000001</v>
      </c>
      <c r="F112" s="32">
        <v>1173691.5045479841</v>
      </c>
      <c r="G112" s="32">
        <v>236756.08799999999</v>
      </c>
      <c r="H112" s="32">
        <v>1093582.4210000001</v>
      </c>
      <c r="I112" s="32">
        <v>1805005.25</v>
      </c>
      <c r="J112" s="32">
        <v>363975.076</v>
      </c>
      <c r="K112" s="32">
        <v>1753799.919</v>
      </c>
      <c r="L112" s="32">
        <v>309842.82400000002</v>
      </c>
      <c r="M112" s="32">
        <v>160365.71599999999</v>
      </c>
      <c r="N112" s="32">
        <v>31058.651999999998</v>
      </c>
      <c r="O112" s="32">
        <v>946838.23600000003</v>
      </c>
      <c r="P112" s="32">
        <v>31465.249</v>
      </c>
      <c r="Q112" s="32">
        <v>31367.342000000001</v>
      </c>
      <c r="R112" s="32">
        <v>9422.8559999999998</v>
      </c>
      <c r="S112" s="32">
        <v>0</v>
      </c>
      <c r="T112" s="32">
        <v>3301018.9143900005</v>
      </c>
      <c r="U112" s="32">
        <v>89988.593999999997</v>
      </c>
      <c r="V112" s="32">
        <v>8281073</v>
      </c>
      <c r="W112" s="32">
        <v>449150.41700000002</v>
      </c>
      <c r="X112" s="32">
        <v>68878.486000000004</v>
      </c>
      <c r="Y112" s="32">
        <v>579622.53200000001</v>
      </c>
      <c r="Z112" s="32">
        <v>650800.74</v>
      </c>
      <c r="AA112" s="32">
        <v>87506.710999999996</v>
      </c>
      <c r="AB112" s="32">
        <v>10082.200000000001</v>
      </c>
      <c r="AC112" s="32">
        <v>200809.976</v>
      </c>
      <c r="AD112" s="32">
        <v>1000820.746</v>
      </c>
      <c r="AE112" s="32">
        <v>935989.77</v>
      </c>
      <c r="AF112" s="32">
        <v>64830.976000000002</v>
      </c>
      <c r="AG112" s="32">
        <v>176939.23131</v>
      </c>
      <c r="AH112" s="32">
        <v>1641085.764</v>
      </c>
      <c r="AI112" s="32">
        <v>1623952.202</v>
      </c>
      <c r="AJ112" s="32">
        <v>17133.562000000002</v>
      </c>
      <c r="AK112" s="32">
        <v>466483.59299999999</v>
      </c>
      <c r="AL112" s="32">
        <v>497855.484</v>
      </c>
      <c r="AM112" s="32">
        <v>6893066.8139282111</v>
      </c>
      <c r="AN112" s="32">
        <v>116962.701</v>
      </c>
      <c r="AO112" s="32">
        <v>27722.601999999999</v>
      </c>
      <c r="AP112" s="32">
        <v>196472.57515000002</v>
      </c>
      <c r="AQ112" s="32">
        <v>3848066.432</v>
      </c>
      <c r="AR112" s="32">
        <v>41747865.773000002</v>
      </c>
      <c r="AS112" s="32">
        <v>41729176</v>
      </c>
      <c r="AT112" s="32">
        <v>18689.773000000001</v>
      </c>
      <c r="AU112" s="32">
        <v>7911789.3959999997</v>
      </c>
      <c r="AV112" s="32">
        <v>234707.28</v>
      </c>
      <c r="AW112" s="32">
        <v>113976.768</v>
      </c>
      <c r="AX112" s="32">
        <v>757106.76</v>
      </c>
      <c r="AY112" s="32">
        <v>2085131.1410000001</v>
      </c>
      <c r="AZ112" s="32">
        <v>294463.33</v>
      </c>
      <c r="BA112" s="32">
        <v>228546.05</v>
      </c>
      <c r="BB112" s="32">
        <v>3559556.9569999999</v>
      </c>
      <c r="BC112" s="32">
        <v>176126.89199999999</v>
      </c>
      <c r="BD112" s="32">
        <v>238157.12899999999</v>
      </c>
      <c r="BE112" s="32">
        <v>667635.80900000001</v>
      </c>
      <c r="BF112" s="32">
        <v>4114.1180000000004</v>
      </c>
      <c r="BG112" s="32">
        <v>775000.83299999998</v>
      </c>
      <c r="BH112" s="32">
        <v>727741.28599999996</v>
      </c>
      <c r="BI112" s="32">
        <v>47259.546999999999</v>
      </c>
      <c r="BJ112" s="32">
        <v>1283965.054</v>
      </c>
      <c r="BK112" s="32">
        <v>912492.66</v>
      </c>
      <c r="BL112" s="32">
        <v>371472.39399999997</v>
      </c>
      <c r="BM112" s="32">
        <v>188569.91399999999</v>
      </c>
      <c r="BN112" s="32">
        <v>380716.67700000003</v>
      </c>
      <c r="BO112" s="32">
        <v>606363.66099999996</v>
      </c>
      <c r="BP112" s="32">
        <v>142110.00927000001</v>
      </c>
      <c r="BQ112" s="32">
        <v>1720887.8030000001</v>
      </c>
      <c r="BR112" s="32">
        <v>248459.68959999998</v>
      </c>
      <c r="BS112" s="32">
        <v>336014.54800000001</v>
      </c>
      <c r="BT112" s="32">
        <v>1174501.3500000001</v>
      </c>
      <c r="BU112" s="32">
        <v>210517.81649999999</v>
      </c>
      <c r="BV112" s="32">
        <v>749219.03200000001</v>
      </c>
      <c r="BW112" s="32">
        <v>93149.275999999998</v>
      </c>
      <c r="BX112" s="32">
        <v>860938.40399999998</v>
      </c>
      <c r="BY112" s="32">
        <v>196801.318</v>
      </c>
      <c r="BZ112" s="32">
        <v>7032653.6739999996</v>
      </c>
      <c r="CA112" s="32">
        <v>6567322.5539999995</v>
      </c>
      <c r="CB112" s="32">
        <v>465331.12</v>
      </c>
      <c r="CC112" s="32">
        <v>102456.46</v>
      </c>
      <c r="CD112" s="32">
        <v>135663.19</v>
      </c>
      <c r="CE112" s="32">
        <v>98717.831999999995</v>
      </c>
      <c r="CF112" s="32">
        <v>386377.48800000001</v>
      </c>
      <c r="CG112" s="32">
        <v>1101297.42</v>
      </c>
      <c r="CH112" s="32">
        <v>235792.98546999999</v>
      </c>
      <c r="CI112" s="32">
        <v>27399675.871238079</v>
      </c>
      <c r="CJ112" s="32">
        <v>2680941.4410000001</v>
      </c>
      <c r="CK112" s="32">
        <v>2578738.753</v>
      </c>
      <c r="CL112" s="32">
        <v>102202.68799999999</v>
      </c>
      <c r="CM112" s="32">
        <v>112556.5785</v>
      </c>
      <c r="CN112" s="32">
        <v>1366831.57</v>
      </c>
      <c r="CO112" s="32">
        <v>520774.86</v>
      </c>
      <c r="CP112" s="32">
        <v>99177.535000000003</v>
      </c>
      <c r="CQ112" s="32">
        <v>154271.32379999998</v>
      </c>
      <c r="CR112" s="32">
        <v>65300</v>
      </c>
      <c r="CS112" s="32">
        <v>343668.31699999998</v>
      </c>
      <c r="CT112" s="32">
        <v>911868.48300000001</v>
      </c>
      <c r="CU112" s="32">
        <v>433900.60100000002</v>
      </c>
    </row>
    <row r="113" spans="1:99" x14ac:dyDescent="0.2">
      <c r="A113" s="2" t="s">
        <v>158</v>
      </c>
      <c r="D113" s="32">
        <v>43304829</v>
      </c>
      <c r="E113" s="32">
        <v>1485097407</v>
      </c>
      <c r="F113" s="32">
        <v>1151289161.477391</v>
      </c>
      <c r="G113" s="32">
        <v>220752448</v>
      </c>
      <c r="H113" s="32">
        <v>1053744814</v>
      </c>
      <c r="I113" s="32">
        <v>1730029198</v>
      </c>
      <c r="J113" s="32">
        <v>353069346</v>
      </c>
      <c r="K113" s="32">
        <v>1684456067</v>
      </c>
      <c r="L113" s="32">
        <v>288717400</v>
      </c>
      <c r="M113" s="32">
        <v>153045313.15000001</v>
      </c>
      <c r="N113" s="32">
        <v>29349819</v>
      </c>
      <c r="O113" s="32">
        <v>908820594</v>
      </c>
      <c r="P113" s="32">
        <v>29715034</v>
      </c>
      <c r="Q113" s="32">
        <v>30467427</v>
      </c>
      <c r="R113" s="32">
        <v>8984477</v>
      </c>
      <c r="S113" s="32">
        <v>0</v>
      </c>
      <c r="T113" s="32">
        <v>3233360612</v>
      </c>
      <c r="U113" s="32">
        <v>85174143</v>
      </c>
      <c r="V113" s="32">
        <v>8037747113</v>
      </c>
      <c r="W113" s="32">
        <v>437169749</v>
      </c>
      <c r="X113" s="32">
        <v>65748316</v>
      </c>
      <c r="Y113" s="32">
        <v>590255414</v>
      </c>
      <c r="Z113" s="32">
        <v>632444846</v>
      </c>
      <c r="AA113" s="32">
        <v>83923661</v>
      </c>
      <c r="AB113" s="32">
        <v>9858856</v>
      </c>
      <c r="AC113" s="32">
        <v>184011616</v>
      </c>
      <c r="AD113" s="32">
        <v>957243409</v>
      </c>
      <c r="AE113" s="32">
        <v>897742615</v>
      </c>
      <c r="AF113" s="32">
        <v>59500794</v>
      </c>
      <c r="AG113" s="32">
        <v>169969514.35999998</v>
      </c>
      <c r="AH113" s="32">
        <v>1624508600</v>
      </c>
      <c r="AI113" s="32">
        <v>1607712564</v>
      </c>
      <c r="AJ113" s="32">
        <v>16796036</v>
      </c>
      <c r="AK113" s="32">
        <v>441115402</v>
      </c>
      <c r="AL113" s="32">
        <v>483654085</v>
      </c>
      <c r="AM113" s="32">
        <v>6705203568.9150686</v>
      </c>
      <c r="AN113" s="32">
        <v>121037860</v>
      </c>
      <c r="AO113" s="32">
        <v>26271338</v>
      </c>
      <c r="AP113" s="32">
        <v>193375188.30999997</v>
      </c>
      <c r="AQ113" s="32">
        <v>3723506554</v>
      </c>
      <c r="AR113" s="32">
        <v>39979679394</v>
      </c>
      <c r="AS113" s="32">
        <v>39961248000</v>
      </c>
      <c r="AT113" s="32">
        <v>18431394</v>
      </c>
      <c r="AU113" s="32">
        <v>7663197036</v>
      </c>
      <c r="AV113" s="32">
        <v>224229173</v>
      </c>
      <c r="AW113" s="32">
        <v>109072288</v>
      </c>
      <c r="AX113" s="32">
        <v>730565275</v>
      </c>
      <c r="AY113" s="32">
        <v>2040878172</v>
      </c>
      <c r="AZ113" s="32">
        <v>282135179</v>
      </c>
      <c r="BA113" s="32">
        <v>221881194</v>
      </c>
      <c r="BB113" s="32">
        <v>3429289369</v>
      </c>
      <c r="BC113" s="32">
        <v>166120968</v>
      </c>
      <c r="BD113" s="32">
        <v>233239879</v>
      </c>
      <c r="BE113" s="32">
        <v>639965427</v>
      </c>
      <c r="BF113" s="32">
        <v>4251408</v>
      </c>
      <c r="BG113" s="32">
        <v>743759570</v>
      </c>
      <c r="BH113" s="32">
        <v>700635236</v>
      </c>
      <c r="BI113" s="32">
        <v>43124334</v>
      </c>
      <c r="BJ113" s="32">
        <v>1223566036</v>
      </c>
      <c r="BK113" s="32">
        <v>876655309</v>
      </c>
      <c r="BL113" s="32">
        <v>346910727</v>
      </c>
      <c r="BM113" s="32">
        <v>179455433</v>
      </c>
      <c r="BN113" s="32">
        <v>361239934</v>
      </c>
      <c r="BO113" s="32">
        <v>598750463</v>
      </c>
      <c r="BP113" s="32">
        <v>134684870.25999999</v>
      </c>
      <c r="BQ113" s="32">
        <v>1665501281</v>
      </c>
      <c r="BR113" s="32">
        <v>232862030</v>
      </c>
      <c r="BS113" s="32">
        <v>323017340</v>
      </c>
      <c r="BT113" s="32">
        <v>1123916371</v>
      </c>
      <c r="BU113" s="32">
        <v>199131058.13</v>
      </c>
      <c r="BV113" s="32">
        <v>717784011</v>
      </c>
      <c r="BW113" s="32">
        <v>88507083</v>
      </c>
      <c r="BX113" s="32">
        <v>822852234</v>
      </c>
      <c r="BY113" s="32">
        <v>189633718</v>
      </c>
      <c r="BZ113" s="32">
        <v>6841749303</v>
      </c>
      <c r="CA113" s="32">
        <v>6405015772</v>
      </c>
      <c r="CB113" s="32">
        <v>436733531</v>
      </c>
      <c r="CC113" s="32">
        <v>98424070</v>
      </c>
      <c r="CD113" s="32">
        <v>126336727</v>
      </c>
      <c r="CE113" s="32">
        <v>92835163</v>
      </c>
      <c r="CF113" s="32">
        <v>376178682</v>
      </c>
      <c r="CG113" s="32">
        <v>1058058663</v>
      </c>
      <c r="CH113" s="32">
        <v>55130664.600000001</v>
      </c>
      <c r="CI113" s="32">
        <v>26603391895</v>
      </c>
      <c r="CJ113" s="32">
        <v>2554393866</v>
      </c>
      <c r="CK113" s="32">
        <v>2460918603</v>
      </c>
      <c r="CL113" s="32">
        <v>93475263</v>
      </c>
      <c r="CM113" s="32">
        <v>105073227.97</v>
      </c>
      <c r="CN113" s="32">
        <v>1304073193</v>
      </c>
      <c r="CO113" s="32">
        <v>505469177</v>
      </c>
      <c r="CP113" s="32">
        <v>92239845</v>
      </c>
      <c r="CQ113" s="32">
        <v>150869466.86000001</v>
      </c>
      <c r="CR113" s="32">
        <v>62000000</v>
      </c>
      <c r="CS113" s="32">
        <v>97090294</v>
      </c>
      <c r="CT113" s="32">
        <v>867930558</v>
      </c>
      <c r="CU113" s="32">
        <v>420508332</v>
      </c>
    </row>
    <row r="114" spans="1:99" x14ac:dyDescent="0.2">
      <c r="A114" s="2" t="s">
        <v>159</v>
      </c>
      <c r="D114" s="32">
        <v>1326760.08</v>
      </c>
      <c r="E114" s="32">
        <v>79193409</v>
      </c>
      <c r="F114" s="32">
        <v>22402343.070593119</v>
      </c>
      <c r="G114" s="32">
        <v>16003640</v>
      </c>
      <c r="H114" s="32">
        <v>39837607</v>
      </c>
      <c r="I114" s="32">
        <v>74976052</v>
      </c>
      <c r="J114" s="32">
        <v>10905730</v>
      </c>
      <c r="K114" s="32">
        <v>69343852</v>
      </c>
      <c r="L114" s="32">
        <v>19302297</v>
      </c>
      <c r="M114" s="32">
        <v>7320402.8499999996</v>
      </c>
      <c r="N114" s="32">
        <v>1708833</v>
      </c>
      <c r="O114" s="32">
        <v>38017642</v>
      </c>
      <c r="P114" s="32">
        <v>1750215</v>
      </c>
      <c r="Q114" s="32">
        <v>899815</v>
      </c>
      <c r="R114" s="32">
        <v>438379</v>
      </c>
      <c r="S114" s="32">
        <v>0</v>
      </c>
      <c r="T114" s="32">
        <v>67658302.390000343</v>
      </c>
      <c r="U114" s="32">
        <v>4814452</v>
      </c>
      <c r="V114" s="32">
        <v>243325682</v>
      </c>
      <c r="W114" s="32">
        <v>11980668</v>
      </c>
      <c r="X114" s="32">
        <v>3130170</v>
      </c>
      <c r="Y114" s="32">
        <v>23896556</v>
      </c>
      <c r="Z114" s="32">
        <v>18355894</v>
      </c>
      <c r="AA114" s="32">
        <v>3583050</v>
      </c>
      <c r="AB114" s="32">
        <v>223344</v>
      </c>
      <c r="AC114" s="32">
        <v>16798360</v>
      </c>
      <c r="AD114" s="32">
        <v>43577338</v>
      </c>
      <c r="AE114" s="32">
        <v>38247155</v>
      </c>
      <c r="AF114" s="32">
        <v>5330183</v>
      </c>
      <c r="AG114" s="32">
        <v>6969716.9500000002</v>
      </c>
      <c r="AH114" s="32">
        <v>16577164</v>
      </c>
      <c r="AI114" s="32">
        <v>16239638</v>
      </c>
      <c r="AJ114" s="32">
        <v>337526</v>
      </c>
      <c r="AK114" s="32">
        <v>25368191</v>
      </c>
      <c r="AL114" s="32">
        <v>14204399</v>
      </c>
      <c r="AM114" s="32">
        <v>187863245.01314259</v>
      </c>
      <c r="AN114" s="32">
        <v>4075159</v>
      </c>
      <c r="AO114" s="32">
        <v>1451264</v>
      </c>
      <c r="AP114" s="32">
        <v>3097386.84</v>
      </c>
      <c r="AQ114" s="32">
        <v>124559878</v>
      </c>
      <c r="AR114" s="32">
        <v>1768186378</v>
      </c>
      <c r="AS114" s="32">
        <v>1767928000</v>
      </c>
      <c r="AT114" s="32">
        <v>258378</v>
      </c>
      <c r="AU114" s="32">
        <v>248592360</v>
      </c>
      <c r="AV114" s="32">
        <v>10478107</v>
      </c>
      <c r="AW114" s="32">
        <v>4904480</v>
      </c>
      <c r="AX114" s="32">
        <v>26541485</v>
      </c>
      <c r="AY114" s="32">
        <v>44252969</v>
      </c>
      <c r="AZ114" s="32">
        <v>12328151</v>
      </c>
      <c r="BA114" s="32">
        <v>6664856</v>
      </c>
      <c r="BB114" s="32">
        <v>130267588</v>
      </c>
      <c r="BC114" s="32">
        <v>10005924</v>
      </c>
      <c r="BD114" s="32">
        <v>4917250</v>
      </c>
      <c r="BE114" s="32">
        <v>27670382</v>
      </c>
      <c r="BF114" s="32">
        <v>0</v>
      </c>
      <c r="BG114" s="32">
        <v>31241263</v>
      </c>
      <c r="BH114" s="32">
        <v>27106050</v>
      </c>
      <c r="BI114" s="32">
        <v>4135213</v>
      </c>
      <c r="BJ114" s="32">
        <v>70323073</v>
      </c>
      <c r="BK114" s="32">
        <v>45761407</v>
      </c>
      <c r="BL114" s="32">
        <v>24561666</v>
      </c>
      <c r="BM114" s="32">
        <v>9114481</v>
      </c>
      <c r="BN114" s="32">
        <v>19476743</v>
      </c>
      <c r="BO114" s="32">
        <v>7613198</v>
      </c>
      <c r="BP114" s="32">
        <v>7425139.0099999998</v>
      </c>
      <c r="BQ114" s="32">
        <v>55386522</v>
      </c>
      <c r="BR114" s="32">
        <v>7793276.6000000006</v>
      </c>
      <c r="BS114" s="32">
        <v>12997208</v>
      </c>
      <c r="BT114" s="32">
        <v>50584979</v>
      </c>
      <c r="BU114" s="32">
        <v>11386758.369999999</v>
      </c>
      <c r="BV114" s="32">
        <v>31944773</v>
      </c>
      <c r="BW114" s="32">
        <v>4642193</v>
      </c>
      <c r="BX114" s="32">
        <v>38086170</v>
      </c>
      <c r="BY114" s="32">
        <v>9242288</v>
      </c>
      <c r="BZ114" s="32">
        <v>190904371</v>
      </c>
      <c r="CA114" s="32">
        <v>162306782</v>
      </c>
      <c r="CB114" s="32">
        <v>28597589</v>
      </c>
      <c r="CC114" s="32">
        <v>4032390</v>
      </c>
      <c r="CD114" s="32">
        <v>4992578</v>
      </c>
      <c r="CE114" s="32">
        <v>5882669</v>
      </c>
      <c r="CF114" s="32">
        <v>10198806</v>
      </c>
      <c r="CG114" s="32">
        <v>43238757</v>
      </c>
      <c r="CH114" s="32">
        <v>11159923.549999999</v>
      </c>
      <c r="CI114" s="32">
        <v>796283976.23807907</v>
      </c>
      <c r="CJ114" s="32">
        <v>126547575</v>
      </c>
      <c r="CK114" s="32">
        <v>117820150</v>
      </c>
      <c r="CL114" s="32">
        <v>8727425</v>
      </c>
      <c r="CM114" s="32">
        <v>7483350.5300000003</v>
      </c>
      <c r="CN114" s="32">
        <v>62758377</v>
      </c>
      <c r="CO114" s="32">
        <v>16677293</v>
      </c>
      <c r="CP114" s="32">
        <v>6937690</v>
      </c>
      <c r="CQ114" s="32">
        <v>3401856.94</v>
      </c>
      <c r="CR114" s="32">
        <v>3300000</v>
      </c>
      <c r="CS114" s="32">
        <v>26693661</v>
      </c>
      <c r="CT114" s="32">
        <v>43937925</v>
      </c>
      <c r="CU114" s="32">
        <v>13392269</v>
      </c>
    </row>
    <row r="115" spans="1:99" x14ac:dyDescent="0.2">
      <c r="A115" s="6" t="s">
        <v>225</v>
      </c>
      <c r="B115" s="6"/>
      <c r="C115" s="6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</row>
    <row r="116" spans="1:99" ht="25.5" x14ac:dyDescent="0.2">
      <c r="A116" s="35" t="s">
        <v>87</v>
      </c>
      <c r="B116" s="35"/>
      <c r="C116" s="35"/>
      <c r="D116" s="32">
        <v>1765</v>
      </c>
      <c r="E116" s="32">
        <v>65812</v>
      </c>
      <c r="F116" s="32">
        <v>35208</v>
      </c>
      <c r="G116" s="32">
        <v>9149</v>
      </c>
      <c r="H116" s="32">
        <v>35986</v>
      </c>
      <c r="I116" s="32">
        <v>59537</v>
      </c>
      <c r="J116" s="32">
        <v>14124</v>
      </c>
      <c r="K116" s="32">
        <v>47346</v>
      </c>
      <c r="L116" s="32">
        <v>15230</v>
      </c>
      <c r="M116" s="32">
        <v>6086</v>
      </c>
      <c r="N116" s="32">
        <v>1353</v>
      </c>
      <c r="O116" s="32">
        <v>31955</v>
      </c>
      <c r="P116" s="32">
        <v>1633</v>
      </c>
      <c r="Q116" s="32">
        <v>1791</v>
      </c>
      <c r="R116" s="32">
        <v>586</v>
      </c>
      <c r="S116" s="32">
        <v>10555</v>
      </c>
      <c r="T116" s="32">
        <v>84254</v>
      </c>
      <c r="U116" s="32">
        <v>3537</v>
      </c>
      <c r="V116" s="32">
        <v>178140</v>
      </c>
      <c r="W116" s="32">
        <v>13570</v>
      </c>
      <c r="X116" s="32">
        <v>3315</v>
      </c>
      <c r="Y116" s="32">
        <v>27437</v>
      </c>
      <c r="Z116" s="32">
        <v>18860</v>
      </c>
      <c r="AA116" s="32">
        <v>4040</v>
      </c>
      <c r="AB116" s="32">
        <v>682</v>
      </c>
      <c r="AC116" s="32">
        <v>11457</v>
      </c>
      <c r="AD116" s="32">
        <v>45915</v>
      </c>
      <c r="AE116" s="32">
        <v>42814</v>
      </c>
      <c r="AF116" s="32">
        <v>3101</v>
      </c>
      <c r="AG116" s="32">
        <v>9530</v>
      </c>
      <c r="AH116" s="32">
        <v>56177</v>
      </c>
      <c r="AI116" s="32">
        <v>54520</v>
      </c>
      <c r="AJ116" s="32">
        <v>1657</v>
      </c>
      <c r="AK116" s="32">
        <v>20462</v>
      </c>
      <c r="AL116" s="32">
        <v>19873</v>
      </c>
      <c r="AM116" s="32">
        <v>230327</v>
      </c>
      <c r="AN116" s="32">
        <v>2780</v>
      </c>
      <c r="AO116" s="32">
        <v>1130</v>
      </c>
      <c r="AP116" s="32">
        <v>5248</v>
      </c>
      <c r="AQ116" s="32">
        <v>116166</v>
      </c>
      <c r="AR116" s="32">
        <v>1152927</v>
      </c>
      <c r="AS116" s="32">
        <v>1151989</v>
      </c>
      <c r="AT116" s="32">
        <v>938</v>
      </c>
      <c r="AU116" s="32">
        <v>278581</v>
      </c>
      <c r="AV116" s="32">
        <v>13793</v>
      </c>
      <c r="AW116" s="32">
        <v>5847</v>
      </c>
      <c r="AX116" s="32">
        <v>26265</v>
      </c>
      <c r="AY116" s="32">
        <v>79487</v>
      </c>
      <c r="AZ116" s="32">
        <v>8551</v>
      </c>
      <c r="BA116" s="32">
        <v>8995</v>
      </c>
      <c r="BB116" s="32">
        <v>138046</v>
      </c>
      <c r="BC116" s="32">
        <v>6829</v>
      </c>
      <c r="BD116" s="32">
        <v>6516</v>
      </c>
      <c r="BE116" s="32">
        <v>19858</v>
      </c>
      <c r="BF116" s="32">
        <v>189</v>
      </c>
      <c r="BG116" s="32">
        <v>30166</v>
      </c>
      <c r="BH116" s="32">
        <v>26176</v>
      </c>
      <c r="BI116" s="32">
        <v>3990</v>
      </c>
      <c r="BJ116" s="32">
        <v>48671</v>
      </c>
      <c r="BK116" s="32">
        <v>33683</v>
      </c>
      <c r="BL116" s="32">
        <v>14988</v>
      </c>
      <c r="BM116" s="32">
        <v>7466</v>
      </c>
      <c r="BN116" s="32">
        <v>18171</v>
      </c>
      <c r="BO116" s="32">
        <v>23405</v>
      </c>
      <c r="BP116" s="32">
        <v>6202</v>
      </c>
      <c r="BQ116" s="32">
        <v>54677</v>
      </c>
      <c r="BR116" s="32">
        <v>9927</v>
      </c>
      <c r="BS116" s="32">
        <v>12374</v>
      </c>
      <c r="BT116" s="32">
        <v>49500</v>
      </c>
      <c r="BU116" s="32">
        <v>10190</v>
      </c>
      <c r="BV116" s="32">
        <v>32497</v>
      </c>
      <c r="BW116" s="32">
        <v>3265</v>
      </c>
      <c r="BX116" s="32">
        <v>33531</v>
      </c>
      <c r="BY116" s="32">
        <v>9135</v>
      </c>
      <c r="BZ116" s="32">
        <v>219788</v>
      </c>
      <c r="CA116" s="32">
        <v>203749</v>
      </c>
      <c r="CB116" s="32">
        <v>16039</v>
      </c>
      <c r="CC116" s="32">
        <v>4116</v>
      </c>
      <c r="CD116" s="32">
        <v>5823</v>
      </c>
      <c r="CE116" s="32">
        <v>2760</v>
      </c>
      <c r="CF116" s="32">
        <v>15243</v>
      </c>
      <c r="CG116" s="32">
        <v>49558</v>
      </c>
      <c r="CH116" s="32">
        <v>6343</v>
      </c>
      <c r="CI116" s="32">
        <v>676678</v>
      </c>
      <c r="CJ116" s="32">
        <v>106730</v>
      </c>
      <c r="CK116" s="32">
        <v>100802</v>
      </c>
      <c r="CL116" s="32">
        <v>5928</v>
      </c>
      <c r="CM116" s="32">
        <v>10545</v>
      </c>
      <c r="CN116" s="32">
        <v>48041</v>
      </c>
      <c r="CO116" s="32">
        <v>21430</v>
      </c>
      <c r="CP116" s="32">
        <v>3416</v>
      </c>
      <c r="CQ116" s="32">
        <v>3773</v>
      </c>
      <c r="CR116" s="32">
        <v>1976</v>
      </c>
      <c r="CS116" s="32">
        <v>20699</v>
      </c>
      <c r="CT116" s="32">
        <v>36235</v>
      </c>
      <c r="CU116" s="32">
        <v>14195</v>
      </c>
    </row>
    <row r="117" spans="1:99" x14ac:dyDescent="0.2">
      <c r="A117" s="2" t="s">
        <v>389</v>
      </c>
      <c r="D117" s="32">
        <v>1482</v>
      </c>
      <c r="E117" s="32">
        <v>59186</v>
      </c>
      <c r="F117" s="32">
        <v>30859</v>
      </c>
      <c r="G117" s="32">
        <v>7733</v>
      </c>
      <c r="H117" s="32">
        <v>32594</v>
      </c>
      <c r="I117" s="32">
        <v>53983</v>
      </c>
      <c r="J117" s="32">
        <v>12232</v>
      </c>
      <c r="K117" s="32">
        <v>42188</v>
      </c>
      <c r="L117" s="32">
        <v>13818</v>
      </c>
      <c r="M117" s="32">
        <v>5409</v>
      </c>
      <c r="N117" s="32">
        <v>1171</v>
      </c>
      <c r="O117" s="32">
        <v>28303</v>
      </c>
      <c r="P117" s="32">
        <v>0</v>
      </c>
      <c r="Q117" s="32">
        <v>1589</v>
      </c>
      <c r="R117" s="32">
        <v>495</v>
      </c>
      <c r="S117" s="32">
        <v>9463</v>
      </c>
      <c r="T117" s="32">
        <v>75921</v>
      </c>
      <c r="U117" s="32">
        <v>3097</v>
      </c>
      <c r="V117" s="32">
        <v>157897</v>
      </c>
      <c r="W117" s="32">
        <v>12007</v>
      </c>
      <c r="X117" s="32">
        <v>2843</v>
      </c>
      <c r="Y117" s="32">
        <v>25266</v>
      </c>
      <c r="Z117" s="32">
        <v>16657</v>
      </c>
      <c r="AA117" s="32">
        <v>3530</v>
      </c>
      <c r="AB117" s="32">
        <v>593</v>
      </c>
      <c r="AC117" s="32">
        <v>10454</v>
      </c>
      <c r="AD117" s="32">
        <v>41389</v>
      </c>
      <c r="AE117" s="32">
        <v>38606</v>
      </c>
      <c r="AF117" s="32">
        <v>2783</v>
      </c>
      <c r="AG117" s="32">
        <v>8698</v>
      </c>
      <c r="AH117" s="32">
        <v>51302</v>
      </c>
      <c r="AI117" s="32">
        <v>49781</v>
      </c>
      <c r="AJ117" s="32">
        <v>1521</v>
      </c>
      <c r="AK117" s="32">
        <v>17893</v>
      </c>
      <c r="AL117" s="32">
        <v>18392</v>
      </c>
      <c r="AM117" s="32">
        <v>208193</v>
      </c>
      <c r="AN117" s="32">
        <v>2344</v>
      </c>
      <c r="AO117" s="32">
        <v>974</v>
      </c>
      <c r="AP117" s="32">
        <v>4611</v>
      </c>
      <c r="AQ117" s="32">
        <v>107609</v>
      </c>
      <c r="AR117" s="32">
        <v>1044116</v>
      </c>
      <c r="AS117" s="32">
        <v>1043286</v>
      </c>
      <c r="AT117" s="32">
        <v>830</v>
      </c>
      <c r="AU117" s="32">
        <v>252268</v>
      </c>
      <c r="AV117" s="32">
        <v>12821</v>
      </c>
      <c r="AW117" s="32">
        <v>4993</v>
      </c>
      <c r="AX117" s="32">
        <v>22426</v>
      </c>
      <c r="AY117" s="32">
        <v>71490</v>
      </c>
      <c r="AZ117" s="32">
        <v>7374</v>
      </c>
      <c r="BA117" s="32">
        <v>7354</v>
      </c>
      <c r="BB117" s="32">
        <v>124638</v>
      </c>
      <c r="BC117" s="32">
        <v>6057</v>
      </c>
      <c r="BD117" s="32">
        <v>5695</v>
      </c>
      <c r="BE117" s="32">
        <v>17611</v>
      </c>
      <c r="BF117" s="32">
        <v>160</v>
      </c>
      <c r="BG117" s="32">
        <v>26855</v>
      </c>
      <c r="BH117" s="32">
        <v>23155</v>
      </c>
      <c r="BI117" s="32">
        <v>3700</v>
      </c>
      <c r="BJ117" s="32">
        <v>43068</v>
      </c>
      <c r="BK117" s="32">
        <v>29713</v>
      </c>
      <c r="BL117" s="32">
        <v>13355</v>
      </c>
      <c r="BM117" s="32">
        <v>6124</v>
      </c>
      <c r="BN117" s="32">
        <v>15905</v>
      </c>
      <c r="BO117" s="32">
        <v>20463</v>
      </c>
      <c r="BP117" s="32">
        <v>5317</v>
      </c>
      <c r="BQ117" s="32">
        <v>48681</v>
      </c>
      <c r="BR117" s="32">
        <v>8865</v>
      </c>
      <c r="BS117" s="32">
        <v>10848</v>
      </c>
      <c r="BT117" s="32">
        <v>44917</v>
      </c>
      <c r="BU117" s="32">
        <v>8601</v>
      </c>
      <c r="BV117" s="32">
        <v>28646</v>
      </c>
      <c r="BW117" s="32">
        <v>2612</v>
      </c>
      <c r="BX117" s="32">
        <v>29400</v>
      </c>
      <c r="BY117" s="32">
        <v>8098</v>
      </c>
      <c r="BZ117" s="32">
        <v>192706</v>
      </c>
      <c r="CA117" s="32">
        <v>178139</v>
      </c>
      <c r="CB117" s="32">
        <v>14567</v>
      </c>
      <c r="CC117" s="32">
        <v>3531</v>
      </c>
      <c r="CD117" s="32">
        <v>4931</v>
      </c>
      <c r="CE117" s="32">
        <v>2300</v>
      </c>
      <c r="CF117" s="32">
        <v>13469</v>
      </c>
      <c r="CG117" s="32">
        <v>44418</v>
      </c>
      <c r="CH117" s="32">
        <v>5607</v>
      </c>
      <c r="CI117" s="32">
        <v>597469</v>
      </c>
      <c r="CJ117" s="32">
        <v>96322</v>
      </c>
      <c r="CK117" s="32">
        <v>91114</v>
      </c>
      <c r="CL117" s="32">
        <v>5208</v>
      </c>
      <c r="CM117" s="32">
        <v>9727</v>
      </c>
      <c r="CN117" s="32">
        <v>42322</v>
      </c>
      <c r="CO117" s="32">
        <v>19321</v>
      </c>
      <c r="CP117" s="32">
        <v>2909</v>
      </c>
      <c r="CQ117" s="32">
        <v>3226</v>
      </c>
      <c r="CR117" s="32">
        <v>1729</v>
      </c>
      <c r="CS117" s="32">
        <v>18022</v>
      </c>
      <c r="CT117" s="32">
        <v>33870</v>
      </c>
      <c r="CU117" s="32">
        <v>12826</v>
      </c>
    </row>
    <row r="118" spans="1:99" x14ac:dyDescent="0.2">
      <c r="A118" s="2" t="s">
        <v>274</v>
      </c>
      <c r="D118" s="32">
        <v>262</v>
      </c>
      <c r="E118" s="32">
        <v>5863</v>
      </c>
      <c r="F118" s="32">
        <v>3997</v>
      </c>
      <c r="G118" s="32">
        <v>1294</v>
      </c>
      <c r="H118" s="32">
        <v>2997</v>
      </c>
      <c r="I118" s="32">
        <v>4475</v>
      </c>
      <c r="J118" s="32">
        <v>1771</v>
      </c>
      <c r="K118" s="32">
        <v>4491</v>
      </c>
      <c r="L118" s="32">
        <v>1412</v>
      </c>
      <c r="M118" s="32">
        <v>624</v>
      </c>
      <c r="N118" s="32">
        <v>167</v>
      </c>
      <c r="O118" s="32">
        <v>3244</v>
      </c>
      <c r="P118" s="32">
        <v>1377</v>
      </c>
      <c r="Q118" s="32">
        <v>189</v>
      </c>
      <c r="R118" s="32">
        <v>91</v>
      </c>
      <c r="S118" s="32">
        <v>991</v>
      </c>
      <c r="T118" s="32">
        <v>7059</v>
      </c>
      <c r="U118" s="32">
        <v>440</v>
      </c>
      <c r="V118" s="32">
        <v>15734</v>
      </c>
      <c r="W118" s="32">
        <v>1422</v>
      </c>
      <c r="X118" s="32">
        <v>456</v>
      </c>
      <c r="Y118" s="32">
        <v>1813</v>
      </c>
      <c r="Z118" s="32">
        <v>1990</v>
      </c>
      <c r="AA118" s="32">
        <v>458</v>
      </c>
      <c r="AB118" s="32">
        <v>83</v>
      </c>
      <c r="AC118" s="32">
        <v>956</v>
      </c>
      <c r="AD118" s="32">
        <v>4048</v>
      </c>
      <c r="AE118" s="32">
        <v>3730</v>
      </c>
      <c r="AF118" s="32">
        <v>318</v>
      </c>
      <c r="AG118" s="32">
        <v>715</v>
      </c>
      <c r="AH118" s="32">
        <v>4204</v>
      </c>
      <c r="AI118" s="32">
        <v>4068</v>
      </c>
      <c r="AJ118" s="32">
        <v>136</v>
      </c>
      <c r="AK118" s="32">
        <v>2366</v>
      </c>
      <c r="AL118" s="32">
        <v>1481</v>
      </c>
      <c r="AM118" s="32">
        <v>20037</v>
      </c>
      <c r="AN118" s="32">
        <v>395</v>
      </c>
      <c r="AO118" s="32">
        <v>144</v>
      </c>
      <c r="AP118" s="32">
        <v>564</v>
      </c>
      <c r="AQ118" s="32">
        <v>7067</v>
      </c>
      <c r="AR118" s="32">
        <v>108776</v>
      </c>
      <c r="AS118" s="32">
        <v>108679</v>
      </c>
      <c r="AT118" s="32">
        <v>97</v>
      </c>
      <c r="AU118" s="32">
        <v>22983</v>
      </c>
      <c r="AV118" s="32">
        <v>890</v>
      </c>
      <c r="AW118" s="32">
        <v>791</v>
      </c>
      <c r="AX118" s="32">
        <v>3411</v>
      </c>
      <c r="AY118" s="32">
        <v>6916</v>
      </c>
      <c r="AZ118" s="32">
        <v>963</v>
      </c>
      <c r="BA118" s="32">
        <v>1545</v>
      </c>
      <c r="BB118" s="32">
        <v>11816</v>
      </c>
      <c r="BC118" s="32">
        <v>691</v>
      </c>
      <c r="BD118" s="32">
        <v>714</v>
      </c>
      <c r="BE118" s="32">
        <v>1990</v>
      </c>
      <c r="BF118" s="32">
        <v>25</v>
      </c>
      <c r="BG118" s="32">
        <v>2923</v>
      </c>
      <c r="BH118" s="32">
        <v>2644</v>
      </c>
      <c r="BI118" s="32">
        <v>279</v>
      </c>
      <c r="BJ118" s="32">
        <v>4649</v>
      </c>
      <c r="BK118" s="32">
        <v>3438</v>
      </c>
      <c r="BL118" s="32">
        <v>1211</v>
      </c>
      <c r="BM118" s="32">
        <v>1234</v>
      </c>
      <c r="BN118" s="32">
        <v>2107</v>
      </c>
      <c r="BO118" s="32">
        <v>2685</v>
      </c>
      <c r="BP118" s="32">
        <v>830</v>
      </c>
      <c r="BQ118" s="32">
        <v>5217</v>
      </c>
      <c r="BR118" s="32">
        <v>938</v>
      </c>
      <c r="BS118" s="32">
        <v>1369</v>
      </c>
      <c r="BT118" s="32">
        <v>4043</v>
      </c>
      <c r="BU118" s="32">
        <v>1468</v>
      </c>
      <c r="BV118" s="32">
        <v>3851</v>
      </c>
      <c r="BW118" s="32">
        <v>592</v>
      </c>
      <c r="BX118" s="32">
        <v>3672</v>
      </c>
      <c r="BY118" s="32">
        <v>1037</v>
      </c>
      <c r="BZ118" s="32">
        <v>23661</v>
      </c>
      <c r="CA118" s="32">
        <v>22376</v>
      </c>
      <c r="CB118" s="32">
        <v>1285</v>
      </c>
      <c r="CC118" s="32">
        <v>524</v>
      </c>
      <c r="CD118" s="32">
        <v>825</v>
      </c>
      <c r="CE118" s="32">
        <v>423</v>
      </c>
      <c r="CF118" s="32">
        <v>1594</v>
      </c>
      <c r="CG118" s="32">
        <v>4631</v>
      </c>
      <c r="CH118" s="32">
        <v>652</v>
      </c>
      <c r="CI118" s="32">
        <v>67147</v>
      </c>
      <c r="CJ118" s="32">
        <v>9310</v>
      </c>
      <c r="CK118" s="32">
        <v>8647</v>
      </c>
      <c r="CL118" s="32">
        <v>663</v>
      </c>
      <c r="CM118" s="32">
        <v>774</v>
      </c>
      <c r="CN118" s="32">
        <v>5098</v>
      </c>
      <c r="CO118" s="32">
        <v>1897</v>
      </c>
      <c r="CP118" s="32">
        <v>459</v>
      </c>
      <c r="CQ118" s="32">
        <v>500</v>
      </c>
      <c r="CR118" s="32">
        <v>228</v>
      </c>
      <c r="CS118" s="32">
        <v>2428</v>
      </c>
      <c r="CT118" s="32">
        <v>1964</v>
      </c>
      <c r="CU118" s="32">
        <v>1190</v>
      </c>
    </row>
    <row r="119" spans="1:99" x14ac:dyDescent="0.2">
      <c r="A119" s="2" t="s">
        <v>275</v>
      </c>
      <c r="D119" s="32">
        <v>21</v>
      </c>
      <c r="E119" s="32">
        <v>763</v>
      </c>
      <c r="F119" s="32">
        <v>347</v>
      </c>
      <c r="G119" s="32">
        <v>121</v>
      </c>
      <c r="H119" s="32">
        <v>395</v>
      </c>
      <c r="I119" s="32">
        <v>1079</v>
      </c>
      <c r="J119" s="32">
        <v>119</v>
      </c>
      <c r="K119" s="32">
        <v>664</v>
      </c>
      <c r="L119" s="32">
        <v>0</v>
      </c>
      <c r="M119" s="32">
        <v>53</v>
      </c>
      <c r="N119" s="32">
        <v>15</v>
      </c>
      <c r="O119" s="32">
        <v>406</v>
      </c>
      <c r="P119" s="32">
        <v>256</v>
      </c>
      <c r="Q119" s="32">
        <v>13</v>
      </c>
      <c r="R119" s="32">
        <v>0</v>
      </c>
      <c r="S119" s="32">
        <v>101</v>
      </c>
      <c r="T119" s="32">
        <v>1265</v>
      </c>
      <c r="U119" s="32">
        <v>0</v>
      </c>
      <c r="V119" s="32">
        <v>4501</v>
      </c>
      <c r="W119" s="32">
        <v>140</v>
      </c>
      <c r="X119" s="32">
        <v>16</v>
      </c>
      <c r="Y119" s="32">
        <v>358</v>
      </c>
      <c r="Z119" s="32">
        <v>212</v>
      </c>
      <c r="AA119" s="32">
        <v>52</v>
      </c>
      <c r="AB119" s="32">
        <v>6</v>
      </c>
      <c r="AC119" s="32">
        <v>45</v>
      </c>
      <c r="AD119" s="32">
        <v>478</v>
      </c>
      <c r="AE119" s="32">
        <v>478</v>
      </c>
      <c r="AF119" s="32">
        <v>0</v>
      </c>
      <c r="AG119" s="32">
        <v>117</v>
      </c>
      <c r="AH119" s="32">
        <v>667</v>
      </c>
      <c r="AI119" s="32">
        <v>667</v>
      </c>
      <c r="AJ119" s="32">
        <v>0</v>
      </c>
      <c r="AK119" s="32">
        <v>203</v>
      </c>
      <c r="AL119" s="32">
        <v>0</v>
      </c>
      <c r="AM119" s="32">
        <v>2084</v>
      </c>
      <c r="AN119" s="32">
        <v>41</v>
      </c>
      <c r="AO119" s="32">
        <v>12</v>
      </c>
      <c r="AP119" s="32">
        <v>72</v>
      </c>
      <c r="AQ119" s="32">
        <v>1487</v>
      </c>
      <c r="AR119" s="32">
        <v>11</v>
      </c>
      <c r="AS119" s="32">
        <v>0</v>
      </c>
      <c r="AT119" s="32">
        <v>11</v>
      </c>
      <c r="AU119" s="32">
        <v>3320</v>
      </c>
      <c r="AV119" s="32">
        <v>82</v>
      </c>
      <c r="AW119" s="32">
        <v>63</v>
      </c>
      <c r="AX119" s="32">
        <v>425</v>
      </c>
      <c r="AY119" s="32">
        <v>1077</v>
      </c>
      <c r="AZ119" s="32">
        <v>214</v>
      </c>
      <c r="BA119" s="32">
        <v>96</v>
      </c>
      <c r="BB119" s="32">
        <v>1589</v>
      </c>
      <c r="BC119" s="32">
        <v>80</v>
      </c>
      <c r="BD119" s="32">
        <v>107</v>
      </c>
      <c r="BE119" s="32">
        <v>255</v>
      </c>
      <c r="BF119" s="32">
        <v>4</v>
      </c>
      <c r="BG119" s="32">
        <v>388</v>
      </c>
      <c r="BH119" s="32">
        <v>377</v>
      </c>
      <c r="BI119" s="32">
        <v>11</v>
      </c>
      <c r="BJ119" s="32">
        <v>954</v>
      </c>
      <c r="BK119" s="32">
        <v>532</v>
      </c>
      <c r="BL119" s="32">
        <v>422</v>
      </c>
      <c r="BM119" s="32">
        <v>108</v>
      </c>
      <c r="BN119" s="32">
        <v>159</v>
      </c>
      <c r="BO119" s="32">
        <v>257</v>
      </c>
      <c r="BP119" s="32">
        <v>55</v>
      </c>
      <c r="BQ119" s="32">
        <v>778</v>
      </c>
      <c r="BR119" s="32">
        <v>124</v>
      </c>
      <c r="BS119" s="32">
        <v>157</v>
      </c>
      <c r="BT119" s="32">
        <v>538</v>
      </c>
      <c r="BU119" s="32">
        <v>121</v>
      </c>
      <c r="BV119" s="32">
        <v>0</v>
      </c>
      <c r="BW119" s="32">
        <v>61</v>
      </c>
      <c r="BX119" s="32">
        <v>457</v>
      </c>
      <c r="BY119" s="32">
        <v>0</v>
      </c>
      <c r="BZ119" s="32">
        <v>3416</v>
      </c>
      <c r="CA119" s="32">
        <v>3229</v>
      </c>
      <c r="CB119" s="32">
        <v>187</v>
      </c>
      <c r="CC119" s="32">
        <v>61</v>
      </c>
      <c r="CD119" s="32">
        <v>67</v>
      </c>
      <c r="CE119" s="32">
        <v>37</v>
      </c>
      <c r="CF119" s="32">
        <v>179</v>
      </c>
      <c r="CG119" s="32">
        <v>508</v>
      </c>
      <c r="CH119" s="32">
        <v>84</v>
      </c>
      <c r="CI119" s="32">
        <v>12015</v>
      </c>
      <c r="CJ119" s="32">
        <v>1094</v>
      </c>
      <c r="CK119" s="32">
        <v>1037</v>
      </c>
      <c r="CL119" s="32">
        <v>57</v>
      </c>
      <c r="CM119" s="32">
        <v>44</v>
      </c>
      <c r="CN119" s="32">
        <v>619</v>
      </c>
      <c r="CO119" s="32">
        <v>209</v>
      </c>
      <c r="CP119" s="32">
        <v>48</v>
      </c>
      <c r="CQ119" s="32">
        <v>46</v>
      </c>
      <c r="CR119" s="32">
        <v>19</v>
      </c>
      <c r="CS119" s="32">
        <v>249</v>
      </c>
      <c r="CT119" s="32">
        <v>401</v>
      </c>
      <c r="CU119" s="32">
        <v>178</v>
      </c>
    </row>
    <row r="120" spans="1:99" x14ac:dyDescent="0.2">
      <c r="A120" s="2" t="s">
        <v>161</v>
      </c>
      <c r="D120" s="32"/>
      <c r="E120" s="32">
        <v>0</v>
      </c>
      <c r="F120" s="32">
        <v>5</v>
      </c>
      <c r="G120" s="32">
        <v>1</v>
      </c>
      <c r="H120" s="32">
        <v>0</v>
      </c>
      <c r="I120" s="32">
        <v>0</v>
      </c>
      <c r="J120" s="32">
        <v>2</v>
      </c>
      <c r="K120" s="32">
        <v>3</v>
      </c>
      <c r="L120" s="32">
        <v>0</v>
      </c>
      <c r="M120" s="32">
        <v>0</v>
      </c>
      <c r="N120" s="32">
        <v>0</v>
      </c>
      <c r="O120" s="32">
        <v>2</v>
      </c>
      <c r="P120" s="32">
        <v>0</v>
      </c>
      <c r="Q120" s="32">
        <v>0</v>
      </c>
      <c r="R120" s="32">
        <v>0</v>
      </c>
      <c r="S120" s="32">
        <v>0</v>
      </c>
      <c r="T120" s="32">
        <v>9</v>
      </c>
      <c r="U120" s="32">
        <v>0</v>
      </c>
      <c r="V120" s="32">
        <v>8</v>
      </c>
      <c r="W120" s="32">
        <v>1</v>
      </c>
      <c r="X120" s="32">
        <v>0</v>
      </c>
      <c r="Y120" s="32">
        <v>0</v>
      </c>
      <c r="Z120" s="32">
        <v>1</v>
      </c>
      <c r="AA120" s="32">
        <v>0</v>
      </c>
      <c r="AB120" s="32">
        <v>0</v>
      </c>
      <c r="AC120" s="32">
        <v>2</v>
      </c>
      <c r="AD120" s="32">
        <v>0</v>
      </c>
      <c r="AE120" s="32">
        <v>0</v>
      </c>
      <c r="AF120" s="32">
        <v>0</v>
      </c>
      <c r="AG120" s="32">
        <v>0</v>
      </c>
      <c r="AH120" s="32">
        <v>4</v>
      </c>
      <c r="AI120" s="32">
        <v>4</v>
      </c>
      <c r="AJ120" s="32">
        <v>0</v>
      </c>
      <c r="AK120" s="32">
        <v>0</v>
      </c>
      <c r="AL120" s="32">
        <v>0</v>
      </c>
      <c r="AM120" s="32">
        <v>13</v>
      </c>
      <c r="AN120" s="32">
        <v>0</v>
      </c>
      <c r="AO120" s="32">
        <v>0</v>
      </c>
      <c r="AP120" s="32">
        <v>1</v>
      </c>
      <c r="AQ120" s="32">
        <v>3</v>
      </c>
      <c r="AR120" s="32">
        <v>24</v>
      </c>
      <c r="AS120" s="32">
        <v>24</v>
      </c>
      <c r="AT120" s="32">
        <v>0</v>
      </c>
      <c r="AU120" s="32">
        <v>10</v>
      </c>
      <c r="AV120" s="32">
        <v>0</v>
      </c>
      <c r="AW120" s="32">
        <v>0</v>
      </c>
      <c r="AX120" s="32">
        <v>3</v>
      </c>
      <c r="AY120" s="32">
        <v>4</v>
      </c>
      <c r="AZ120" s="32">
        <v>0</v>
      </c>
      <c r="BA120" s="32">
        <v>0</v>
      </c>
      <c r="BB120" s="32">
        <v>3</v>
      </c>
      <c r="BC120" s="32">
        <v>1</v>
      </c>
      <c r="BD120" s="32">
        <v>0</v>
      </c>
      <c r="BE120" s="32">
        <v>2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0</v>
      </c>
      <c r="BP120" s="32">
        <v>0</v>
      </c>
      <c r="BQ120" s="32">
        <v>1</v>
      </c>
      <c r="BR120" s="32">
        <v>0</v>
      </c>
      <c r="BS120" s="32">
        <v>0</v>
      </c>
      <c r="BT120" s="32">
        <v>2</v>
      </c>
      <c r="BU120" s="32">
        <v>0</v>
      </c>
      <c r="BV120" s="32">
        <v>0</v>
      </c>
      <c r="BW120" s="32">
        <v>0</v>
      </c>
      <c r="BX120" s="32">
        <v>2</v>
      </c>
      <c r="BY120" s="32">
        <v>0</v>
      </c>
      <c r="BZ120" s="32">
        <v>5</v>
      </c>
      <c r="CA120" s="32">
        <v>5</v>
      </c>
      <c r="CB120" s="32">
        <v>0</v>
      </c>
      <c r="CC120" s="32">
        <v>0</v>
      </c>
      <c r="CD120" s="32">
        <v>0</v>
      </c>
      <c r="CE120" s="32">
        <v>0</v>
      </c>
      <c r="CF120" s="32">
        <v>1</v>
      </c>
      <c r="CG120" s="32">
        <v>1</v>
      </c>
      <c r="CH120" s="32">
        <v>0</v>
      </c>
      <c r="CI120" s="32">
        <v>47</v>
      </c>
      <c r="CJ120" s="32">
        <v>4</v>
      </c>
      <c r="CK120" s="32">
        <v>4</v>
      </c>
      <c r="CL120" s="32">
        <v>0</v>
      </c>
      <c r="CM120" s="32">
        <v>0</v>
      </c>
      <c r="CN120" s="32">
        <v>2</v>
      </c>
      <c r="CO120" s="32">
        <v>3</v>
      </c>
      <c r="CP120" s="32">
        <v>0</v>
      </c>
      <c r="CQ120" s="32">
        <v>1</v>
      </c>
      <c r="CR120" s="32">
        <v>0</v>
      </c>
      <c r="CS120" s="32">
        <v>0</v>
      </c>
      <c r="CT120" s="32">
        <v>0</v>
      </c>
      <c r="CU120" s="32">
        <v>1</v>
      </c>
    </row>
    <row r="121" spans="1:99" x14ac:dyDescent="0.2">
      <c r="A121" s="2" t="s">
        <v>220</v>
      </c>
      <c r="D121" s="32">
        <v>2</v>
      </c>
      <c r="E121" s="32">
        <v>0</v>
      </c>
      <c r="F121" s="32">
        <v>320</v>
      </c>
      <c r="G121" s="32">
        <v>236</v>
      </c>
      <c r="H121" s="32">
        <v>749</v>
      </c>
      <c r="I121" s="32">
        <v>0</v>
      </c>
      <c r="J121" s="32">
        <v>0</v>
      </c>
      <c r="K121" s="32">
        <v>0</v>
      </c>
      <c r="L121" s="32">
        <v>20</v>
      </c>
      <c r="M121" s="32">
        <v>25</v>
      </c>
      <c r="N121" s="32">
        <v>24</v>
      </c>
      <c r="O121" s="32">
        <v>353</v>
      </c>
      <c r="P121" s="32">
        <v>22</v>
      </c>
      <c r="Q121" s="32">
        <v>0</v>
      </c>
      <c r="R121" s="32">
        <v>1</v>
      </c>
      <c r="S121" s="32">
        <v>0</v>
      </c>
      <c r="T121" s="32">
        <v>1520</v>
      </c>
      <c r="U121" s="32">
        <v>43</v>
      </c>
      <c r="V121" s="32">
        <v>48195</v>
      </c>
      <c r="W121" s="32">
        <v>255</v>
      </c>
      <c r="X121" s="32">
        <v>27</v>
      </c>
      <c r="Y121" s="32">
        <v>334</v>
      </c>
      <c r="Z121" s="32">
        <v>68</v>
      </c>
      <c r="AA121" s="32">
        <v>0</v>
      </c>
      <c r="AB121" s="32">
        <v>0</v>
      </c>
      <c r="AC121" s="32">
        <v>0</v>
      </c>
      <c r="AD121" s="32">
        <v>444</v>
      </c>
      <c r="AE121" s="32">
        <v>425</v>
      </c>
      <c r="AF121" s="32">
        <v>19</v>
      </c>
      <c r="AG121" s="32">
        <v>0</v>
      </c>
      <c r="AH121" s="32">
        <v>36</v>
      </c>
      <c r="AI121" s="32">
        <v>35</v>
      </c>
      <c r="AJ121" s="32">
        <v>1</v>
      </c>
      <c r="AK121" s="32">
        <v>705</v>
      </c>
      <c r="AL121" s="32">
        <v>177</v>
      </c>
      <c r="AM121" s="32">
        <v>36</v>
      </c>
      <c r="AN121" s="32">
        <v>20</v>
      </c>
      <c r="AO121" s="32">
        <v>0</v>
      </c>
      <c r="AP121" s="32">
        <v>24</v>
      </c>
      <c r="AQ121" s="32">
        <v>58</v>
      </c>
      <c r="AR121" s="32">
        <v>35338</v>
      </c>
      <c r="AS121" s="32">
        <v>35338</v>
      </c>
      <c r="AT121" s="32">
        <v>0</v>
      </c>
      <c r="AU121" s="32">
        <v>0</v>
      </c>
      <c r="AV121" s="32">
        <v>189</v>
      </c>
      <c r="AW121" s="32">
        <v>0</v>
      </c>
      <c r="AX121" s="32">
        <v>0</v>
      </c>
      <c r="AY121" s="32">
        <v>0</v>
      </c>
      <c r="AZ121" s="32">
        <v>1</v>
      </c>
      <c r="BA121" s="32">
        <v>47</v>
      </c>
      <c r="BB121" s="32">
        <v>758</v>
      </c>
      <c r="BC121" s="32">
        <v>48</v>
      </c>
      <c r="BD121" s="32">
        <v>34</v>
      </c>
      <c r="BE121" s="32">
        <v>5446</v>
      </c>
      <c r="BF121" s="32">
        <v>0</v>
      </c>
      <c r="BG121" s="32">
        <v>105</v>
      </c>
      <c r="BH121" s="32">
        <v>100</v>
      </c>
      <c r="BI121" s="32">
        <v>5</v>
      </c>
      <c r="BJ121" s="32">
        <v>522</v>
      </c>
      <c r="BK121" s="32">
        <v>34</v>
      </c>
      <c r="BL121" s="32">
        <v>488</v>
      </c>
      <c r="BM121" s="32">
        <v>80</v>
      </c>
      <c r="BN121" s="32">
        <v>400</v>
      </c>
      <c r="BO121" s="32">
        <v>675</v>
      </c>
      <c r="BP121" s="32">
        <v>1</v>
      </c>
      <c r="BQ121" s="32">
        <v>207</v>
      </c>
      <c r="BR121" s="32">
        <v>174</v>
      </c>
      <c r="BS121" s="32">
        <v>3493</v>
      </c>
      <c r="BT121" s="32">
        <v>10547</v>
      </c>
      <c r="BU121" s="32">
        <v>250</v>
      </c>
      <c r="BV121" s="32">
        <v>466</v>
      </c>
      <c r="BW121" s="32">
        <v>16</v>
      </c>
      <c r="BX121" s="32">
        <v>689</v>
      </c>
      <c r="BY121" s="32">
        <v>0</v>
      </c>
      <c r="BZ121" s="32">
        <v>154</v>
      </c>
      <c r="CA121" s="32">
        <v>130</v>
      </c>
      <c r="CB121" s="32">
        <v>24</v>
      </c>
      <c r="CC121" s="32">
        <v>0</v>
      </c>
      <c r="CD121" s="32">
        <v>33</v>
      </c>
      <c r="CE121" s="32">
        <v>0</v>
      </c>
      <c r="CF121" s="32">
        <v>4581</v>
      </c>
      <c r="CG121" s="32">
        <v>153</v>
      </c>
      <c r="CH121" s="32">
        <v>18</v>
      </c>
      <c r="CI121" s="32">
        <v>0</v>
      </c>
      <c r="CJ121" s="32">
        <v>816</v>
      </c>
      <c r="CK121" s="32">
        <v>738</v>
      </c>
      <c r="CL121" s="32">
        <v>78</v>
      </c>
      <c r="CM121" s="32">
        <v>12</v>
      </c>
      <c r="CN121" s="32">
        <v>0</v>
      </c>
      <c r="CO121" s="32">
        <v>730</v>
      </c>
      <c r="CP121" s="32">
        <v>44</v>
      </c>
      <c r="CQ121" s="32">
        <v>13</v>
      </c>
      <c r="CR121" s="32">
        <v>670</v>
      </c>
      <c r="CS121" s="32">
        <v>6</v>
      </c>
      <c r="CT121" s="32">
        <v>76</v>
      </c>
      <c r="CU121" s="32">
        <v>0</v>
      </c>
    </row>
    <row r="122" spans="1:99" x14ac:dyDescent="0.2">
      <c r="A122" s="2" t="s">
        <v>221</v>
      </c>
      <c r="D122" s="32">
        <v>1</v>
      </c>
      <c r="E122" s="32">
        <v>14026</v>
      </c>
      <c r="F122" s="32">
        <v>9458</v>
      </c>
      <c r="G122" s="32">
        <v>2670</v>
      </c>
      <c r="H122" s="32">
        <v>9332</v>
      </c>
      <c r="I122" s="32">
        <v>14145</v>
      </c>
      <c r="J122" s="32">
        <v>3</v>
      </c>
      <c r="K122" s="32">
        <v>12089</v>
      </c>
      <c r="L122" s="32">
        <v>6</v>
      </c>
      <c r="M122" s="32">
        <v>1557</v>
      </c>
      <c r="N122" s="32">
        <v>341</v>
      </c>
      <c r="O122" s="32">
        <v>10465</v>
      </c>
      <c r="P122" s="32">
        <v>715</v>
      </c>
      <c r="Q122" s="32">
        <v>1</v>
      </c>
      <c r="R122" s="32">
        <v>207</v>
      </c>
      <c r="S122" s="32">
        <v>0</v>
      </c>
      <c r="T122" s="32">
        <v>23260</v>
      </c>
      <c r="U122" s="32">
        <v>6</v>
      </c>
      <c r="V122" s="32">
        <v>0</v>
      </c>
      <c r="W122" s="32">
        <v>0</v>
      </c>
      <c r="X122" s="32">
        <v>1016</v>
      </c>
      <c r="Y122" s="32">
        <v>7279</v>
      </c>
      <c r="Z122" s="32">
        <v>5740</v>
      </c>
      <c r="AA122" s="32">
        <v>1006</v>
      </c>
      <c r="AB122" s="32">
        <v>152</v>
      </c>
      <c r="AC122" s="32">
        <v>101</v>
      </c>
      <c r="AD122" s="32">
        <v>8600</v>
      </c>
      <c r="AE122" s="32">
        <v>8599</v>
      </c>
      <c r="AF122" s="32">
        <v>1</v>
      </c>
      <c r="AG122" s="32">
        <v>2534</v>
      </c>
      <c r="AH122" s="32">
        <v>11565</v>
      </c>
      <c r="AI122" s="32">
        <v>11564</v>
      </c>
      <c r="AJ122" s="32">
        <v>1</v>
      </c>
      <c r="AK122" s="32">
        <v>2764</v>
      </c>
      <c r="AL122" s="32">
        <v>4289</v>
      </c>
      <c r="AM122" s="32">
        <v>141</v>
      </c>
      <c r="AN122" s="32">
        <v>902</v>
      </c>
      <c r="AO122" s="32">
        <v>362</v>
      </c>
      <c r="AP122" s="32">
        <v>1</v>
      </c>
      <c r="AQ122" s="32">
        <v>1</v>
      </c>
      <c r="AR122" s="32">
        <v>151693</v>
      </c>
      <c r="AS122" s="32">
        <v>151327</v>
      </c>
      <c r="AT122" s="32">
        <v>366</v>
      </c>
      <c r="AU122" s="32">
        <v>44932</v>
      </c>
      <c r="AV122" s="32">
        <v>2371</v>
      </c>
      <c r="AW122" s="32">
        <v>550</v>
      </c>
      <c r="AX122" s="32">
        <v>5040</v>
      </c>
      <c r="AY122" s="32">
        <v>21457</v>
      </c>
      <c r="AZ122" s="32">
        <v>2</v>
      </c>
      <c r="BA122" s="32">
        <v>7</v>
      </c>
      <c r="BB122" s="32">
        <v>31752</v>
      </c>
      <c r="BC122" s="32">
        <v>1961</v>
      </c>
      <c r="BD122" s="32">
        <v>1487</v>
      </c>
      <c r="BE122" s="32">
        <v>298</v>
      </c>
      <c r="BF122" s="32">
        <v>82</v>
      </c>
      <c r="BG122" s="32">
        <v>7409</v>
      </c>
      <c r="BH122" s="32">
        <v>6693</v>
      </c>
      <c r="BI122" s="32">
        <v>716</v>
      </c>
      <c r="BJ122" s="32">
        <v>11752</v>
      </c>
      <c r="BK122" s="32">
        <v>9344</v>
      </c>
      <c r="BL122" s="32">
        <v>2408</v>
      </c>
      <c r="BM122" s="32">
        <v>1658</v>
      </c>
      <c r="BN122" s="32">
        <v>3800</v>
      </c>
      <c r="BO122" s="32">
        <v>5692</v>
      </c>
      <c r="BP122" s="32">
        <v>3</v>
      </c>
      <c r="BQ122" s="32">
        <v>15451</v>
      </c>
      <c r="BR122" s="32">
        <v>2506</v>
      </c>
      <c r="BS122" s="32">
        <v>248</v>
      </c>
      <c r="BT122" s="32">
        <v>77</v>
      </c>
      <c r="BU122" s="32">
        <v>2604</v>
      </c>
      <c r="BV122" s="32">
        <v>8650</v>
      </c>
      <c r="BW122" s="32">
        <v>1004</v>
      </c>
      <c r="BX122" s="32">
        <v>8275</v>
      </c>
      <c r="BY122" s="32">
        <v>37</v>
      </c>
      <c r="BZ122" s="32">
        <v>53644</v>
      </c>
      <c r="CA122" s="32">
        <v>49676</v>
      </c>
      <c r="CB122" s="32">
        <v>3968</v>
      </c>
      <c r="CC122" s="32">
        <v>1147</v>
      </c>
      <c r="CD122" s="32">
        <v>5</v>
      </c>
      <c r="CE122" s="32">
        <v>532</v>
      </c>
      <c r="CF122" s="32">
        <v>32</v>
      </c>
      <c r="CG122" s="32">
        <v>12919</v>
      </c>
      <c r="CH122" s="32">
        <v>1</v>
      </c>
      <c r="CI122" s="32">
        <v>159861</v>
      </c>
      <c r="CJ122" s="32">
        <v>25952</v>
      </c>
      <c r="CK122" s="32">
        <v>24740</v>
      </c>
      <c r="CL122" s="32">
        <v>1212</v>
      </c>
      <c r="CM122" s="32">
        <v>2229</v>
      </c>
      <c r="CN122" s="32">
        <v>12378</v>
      </c>
      <c r="CO122" s="32">
        <v>6495</v>
      </c>
      <c r="CP122" s="32">
        <v>942</v>
      </c>
      <c r="CQ122" s="32">
        <v>1328</v>
      </c>
      <c r="CR122" s="32">
        <v>7</v>
      </c>
      <c r="CS122" s="32">
        <v>11</v>
      </c>
      <c r="CT122" s="32">
        <v>10519</v>
      </c>
      <c r="CU122" s="32">
        <v>3909</v>
      </c>
    </row>
    <row r="123" spans="1:99" x14ac:dyDescent="0.2">
      <c r="A123" s="6" t="s">
        <v>194</v>
      </c>
      <c r="B123" s="6"/>
      <c r="C123" s="6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</row>
    <row r="124" spans="1:99" s="30" customFormat="1" x14ac:dyDescent="0.2">
      <c r="A124" s="30" t="s">
        <v>162</v>
      </c>
      <c r="D124" s="32">
        <v>45002145</v>
      </c>
      <c r="E124" s="32">
        <v>1486446616</v>
      </c>
      <c r="F124" s="32">
        <v>1154632630</v>
      </c>
      <c r="G124" s="32">
        <v>220596967</v>
      </c>
      <c r="H124" s="32">
        <v>931155703</v>
      </c>
      <c r="I124" s="32">
        <v>1810325433</v>
      </c>
      <c r="J124" s="32">
        <v>353069346</v>
      </c>
      <c r="K124" s="32">
        <v>1627497173</v>
      </c>
      <c r="L124" s="32">
        <v>288717399</v>
      </c>
      <c r="M124" s="32">
        <v>160523822</v>
      </c>
      <c r="N124" s="32">
        <v>29440248</v>
      </c>
      <c r="O124" s="32">
        <v>946838236</v>
      </c>
      <c r="P124" s="32">
        <v>19730932</v>
      </c>
      <c r="Q124" s="32">
        <v>30467427</v>
      </c>
      <c r="R124" s="32">
        <v>8972237</v>
      </c>
      <c r="S124" s="32">
        <v>188200406</v>
      </c>
      <c r="T124" s="32">
        <v>961633772</v>
      </c>
      <c r="U124" s="32">
        <v>86515635</v>
      </c>
      <c r="V124" s="32">
        <v>8316326455</v>
      </c>
      <c r="W124" s="32">
        <v>396180246</v>
      </c>
      <c r="X124" s="32">
        <v>65748316</v>
      </c>
      <c r="Y124" s="32">
        <v>590255414</v>
      </c>
      <c r="Z124" s="32">
        <v>632444846</v>
      </c>
      <c r="AA124" s="32">
        <v>45760156</v>
      </c>
      <c r="AB124" s="32">
        <v>9244178</v>
      </c>
      <c r="AC124" s="32">
        <v>92629060</v>
      </c>
      <c r="AD124" s="32">
        <v>957243410</v>
      </c>
      <c r="AE124" s="32">
        <v>897742616</v>
      </c>
      <c r="AF124" s="32">
        <v>59500794</v>
      </c>
      <c r="AG124" s="32">
        <v>182318202.77000001</v>
      </c>
      <c r="AH124" s="32">
        <v>1624508601</v>
      </c>
      <c r="AI124" s="32">
        <v>1607712564</v>
      </c>
      <c r="AJ124" s="32">
        <v>16796037</v>
      </c>
      <c r="AK124" s="32">
        <v>373431336</v>
      </c>
      <c r="AL124" s="32">
        <v>483654085</v>
      </c>
      <c r="AM124" s="32">
        <v>5648818655.8400002</v>
      </c>
      <c r="AN124" s="32">
        <v>121037860</v>
      </c>
      <c r="AO124" s="32">
        <v>26270838</v>
      </c>
      <c r="AP124" s="32">
        <v>199656293.83000001</v>
      </c>
      <c r="AQ124" s="32">
        <v>3848132954.5300002</v>
      </c>
      <c r="AR124" s="32">
        <v>22976809392</v>
      </c>
      <c r="AS124" s="32">
        <v>22958378000</v>
      </c>
      <c r="AT124" s="32">
        <v>18431392</v>
      </c>
      <c r="AU124" s="32">
        <v>7663197036</v>
      </c>
      <c r="AV124" s="32">
        <v>193008478</v>
      </c>
      <c r="AW124" s="32">
        <v>112447624</v>
      </c>
      <c r="AX124" s="32">
        <v>730565274</v>
      </c>
      <c r="AY124" s="32">
        <v>2096185970</v>
      </c>
      <c r="AZ124" s="32">
        <v>282135179</v>
      </c>
      <c r="BA124" s="32">
        <v>130465148</v>
      </c>
      <c r="BB124" s="32">
        <v>3429289369</v>
      </c>
      <c r="BC124" s="32">
        <v>286255815</v>
      </c>
      <c r="BD124" s="32">
        <v>233239876</v>
      </c>
      <c r="BE124" s="32">
        <v>546558100</v>
      </c>
      <c r="BF124" s="32">
        <v>4251407</v>
      </c>
      <c r="BG124" s="32">
        <v>384947379</v>
      </c>
      <c r="BH124" s="32">
        <v>342344275</v>
      </c>
      <c r="BI124" s="32">
        <v>42603104</v>
      </c>
      <c r="BJ124" s="32">
        <v>1288232430</v>
      </c>
      <c r="BK124" s="32">
        <v>916344131</v>
      </c>
      <c r="BL124" s="32">
        <v>371888299</v>
      </c>
      <c r="BM124" s="32">
        <v>179455433</v>
      </c>
      <c r="BN124" s="32">
        <v>359438988.14999998</v>
      </c>
      <c r="BO124" s="32">
        <v>598747463</v>
      </c>
      <c r="BP124" s="32">
        <v>134684870.25999999</v>
      </c>
      <c r="BQ124" s="32">
        <v>1650320458</v>
      </c>
      <c r="BR124" s="32">
        <v>250828291</v>
      </c>
      <c r="BS124" s="32">
        <v>323017339</v>
      </c>
      <c r="BT124" s="32">
        <v>1128827182</v>
      </c>
      <c r="BU124" s="32">
        <v>200891724</v>
      </c>
      <c r="BV124" s="32">
        <v>717784001</v>
      </c>
      <c r="BW124" s="32">
        <v>93693596</v>
      </c>
      <c r="BX124" s="32">
        <v>822852234</v>
      </c>
      <c r="BY124" s="32">
        <v>189633718</v>
      </c>
      <c r="BZ124" s="32">
        <v>6839843019</v>
      </c>
      <c r="CA124" s="32">
        <v>6405015772</v>
      </c>
      <c r="CB124" s="32">
        <v>434827247</v>
      </c>
      <c r="CC124" s="32">
        <v>98424070</v>
      </c>
      <c r="CD124" s="32">
        <v>123510432</v>
      </c>
      <c r="CE124" s="32">
        <v>94428257.5</v>
      </c>
      <c r="CF124" s="32">
        <v>376178610</v>
      </c>
      <c r="CG124" s="32">
        <v>1054662883</v>
      </c>
      <c r="CH124" s="32">
        <v>235792985.46999997</v>
      </c>
      <c r="CI124" s="32">
        <v>26372168650</v>
      </c>
      <c r="CJ124" s="32">
        <v>2554393866</v>
      </c>
      <c r="CK124" s="32">
        <v>2460918603</v>
      </c>
      <c r="CL124" s="32">
        <v>93475263</v>
      </c>
      <c r="CM124" s="32">
        <v>105073227.97</v>
      </c>
      <c r="CN124" s="32">
        <v>1304073193</v>
      </c>
      <c r="CO124" s="32">
        <v>522014198</v>
      </c>
      <c r="CP124" s="32">
        <v>92239845</v>
      </c>
      <c r="CQ124" s="32">
        <v>150869466.86000001</v>
      </c>
      <c r="CR124" s="32">
        <v>62217604</v>
      </c>
      <c r="CS124" s="32">
        <v>363910371</v>
      </c>
      <c r="CT124" s="32">
        <v>423047546</v>
      </c>
      <c r="CU124" s="32">
        <v>435838216</v>
      </c>
    </row>
    <row r="125" spans="1:99" s="30" customFormat="1" x14ac:dyDescent="0.2">
      <c r="A125" s="30" t="s">
        <v>163</v>
      </c>
      <c r="D125" s="32">
        <v>11569234</v>
      </c>
      <c r="E125" s="32">
        <v>542827565</v>
      </c>
      <c r="F125" s="32">
        <v>273364168</v>
      </c>
      <c r="G125" s="32">
        <v>81427290</v>
      </c>
      <c r="H125" s="32">
        <v>267429851</v>
      </c>
      <c r="I125" s="32">
        <v>583725346</v>
      </c>
      <c r="J125" s="32">
        <v>119652548</v>
      </c>
      <c r="K125" s="32">
        <v>402124758</v>
      </c>
      <c r="L125" s="32">
        <v>110810182</v>
      </c>
      <c r="M125" s="32">
        <v>47935426</v>
      </c>
      <c r="N125" s="32">
        <v>15211690</v>
      </c>
      <c r="O125" s="32">
        <v>267121761</v>
      </c>
      <c r="P125" s="32">
        <v>0</v>
      </c>
      <c r="Q125" s="32">
        <v>20161977</v>
      </c>
      <c r="R125" s="32">
        <v>4976691</v>
      </c>
      <c r="S125" s="32">
        <v>97150870</v>
      </c>
      <c r="T125" s="32">
        <v>708455513</v>
      </c>
      <c r="U125" s="32">
        <v>29392189</v>
      </c>
      <c r="V125" s="32">
        <v>1702721148</v>
      </c>
      <c r="W125" s="32">
        <v>136114023</v>
      </c>
      <c r="X125" s="32">
        <v>33696585</v>
      </c>
      <c r="Y125" s="32">
        <v>290492846</v>
      </c>
      <c r="Z125" s="32">
        <v>147667028</v>
      </c>
      <c r="AA125" s="32">
        <v>45702800</v>
      </c>
      <c r="AB125" s="32">
        <v>5874838</v>
      </c>
      <c r="AC125" s="32">
        <v>92524010</v>
      </c>
      <c r="AD125" s="32">
        <v>408838126</v>
      </c>
      <c r="AE125" s="32">
        <v>379532699</v>
      </c>
      <c r="AF125" s="32">
        <v>29305427</v>
      </c>
      <c r="AG125" s="32">
        <v>96245989.75</v>
      </c>
      <c r="AH125" s="32">
        <v>354888035</v>
      </c>
      <c r="AI125" s="32">
        <v>341291161</v>
      </c>
      <c r="AJ125" s="32">
        <v>13596874</v>
      </c>
      <c r="AK125" s="32">
        <v>181464306</v>
      </c>
      <c r="AL125" s="32">
        <v>210303787</v>
      </c>
      <c r="AM125" s="32">
        <v>1767536174</v>
      </c>
      <c r="AN125" s="32">
        <v>28856113</v>
      </c>
      <c r="AO125" s="32">
        <v>14960327</v>
      </c>
      <c r="AP125" s="32">
        <v>54972595.310000002</v>
      </c>
      <c r="AQ125" s="32">
        <v>1104270425</v>
      </c>
      <c r="AR125" s="32">
        <v>12728099230</v>
      </c>
      <c r="AS125" s="32">
        <v>12717781000</v>
      </c>
      <c r="AT125" s="32">
        <v>10318230</v>
      </c>
      <c r="AU125" s="32">
        <v>2358151590</v>
      </c>
      <c r="AV125" s="32">
        <v>163178241</v>
      </c>
      <c r="AW125" s="32">
        <v>42160183</v>
      </c>
      <c r="AX125" s="32">
        <v>203351921</v>
      </c>
      <c r="AY125" s="32">
        <v>659625447</v>
      </c>
      <c r="AZ125" s="32">
        <v>75304918</v>
      </c>
      <c r="BA125" s="32">
        <v>82285609</v>
      </c>
      <c r="BB125" s="32">
        <v>1149377750</v>
      </c>
      <c r="BC125" s="32">
        <v>176126892</v>
      </c>
      <c r="BD125" s="32">
        <v>48370213</v>
      </c>
      <c r="BE125" s="32">
        <v>195066759</v>
      </c>
      <c r="BF125" s="32">
        <v>1714697</v>
      </c>
      <c r="BG125" s="32">
        <v>279763637</v>
      </c>
      <c r="BH125" s="32">
        <v>243141981</v>
      </c>
      <c r="BI125" s="32">
        <v>36621656</v>
      </c>
      <c r="BJ125" s="32">
        <v>491238460</v>
      </c>
      <c r="BK125" s="32">
        <v>284433553</v>
      </c>
      <c r="BL125" s="32">
        <v>206804907</v>
      </c>
      <c r="BM125" s="32">
        <v>67693051</v>
      </c>
      <c r="BN125" s="32">
        <v>144724830</v>
      </c>
      <c r="BO125" s="32">
        <v>215924636</v>
      </c>
      <c r="BP125" s="32">
        <v>52006839.219999999</v>
      </c>
      <c r="BQ125" s="32">
        <v>582122828</v>
      </c>
      <c r="BR125" s="32">
        <v>85230972</v>
      </c>
      <c r="BS125" s="32">
        <v>110976692</v>
      </c>
      <c r="BT125" s="32">
        <v>485942543</v>
      </c>
      <c r="BU125" s="32">
        <v>78865660</v>
      </c>
      <c r="BV125" s="32">
        <v>347274259</v>
      </c>
      <c r="BW125" s="32">
        <v>36691794</v>
      </c>
      <c r="BX125" s="32">
        <v>297081386</v>
      </c>
      <c r="BY125" s="32">
        <v>65358453</v>
      </c>
      <c r="BZ125" s="32">
        <v>2041954318</v>
      </c>
      <c r="CA125" s="32">
        <v>1879783570</v>
      </c>
      <c r="CB125" s="32">
        <v>162170748</v>
      </c>
      <c r="CC125" s="32">
        <v>32131824</v>
      </c>
      <c r="CD125" s="32">
        <v>46192526</v>
      </c>
      <c r="CE125" s="32">
        <v>32820792</v>
      </c>
      <c r="CF125" s="32">
        <v>117918983</v>
      </c>
      <c r="CG125" s="32">
        <v>357638570</v>
      </c>
      <c r="CH125" s="32">
        <v>55742813.189999998</v>
      </c>
      <c r="CI125" s="32">
        <v>5724299075</v>
      </c>
      <c r="CJ125" s="32">
        <v>962156040</v>
      </c>
      <c r="CK125" s="32">
        <v>915611860</v>
      </c>
      <c r="CL125" s="32">
        <v>46544180</v>
      </c>
      <c r="CM125" s="32">
        <v>74670218.299999997</v>
      </c>
      <c r="CN125" s="32">
        <v>408066674</v>
      </c>
      <c r="CO125" s="32">
        <v>179182296</v>
      </c>
      <c r="CP125" s="32">
        <v>25217181</v>
      </c>
      <c r="CQ125" s="32">
        <v>27719584</v>
      </c>
      <c r="CR125" s="32">
        <v>17044279</v>
      </c>
      <c r="CS125" s="32">
        <v>188311417</v>
      </c>
      <c r="CT125" s="32">
        <v>347571675</v>
      </c>
      <c r="CU125" s="32">
        <v>114732006</v>
      </c>
    </row>
    <row r="126" spans="1:99" s="30" customFormat="1" x14ac:dyDescent="0.2">
      <c r="A126" s="30" t="s">
        <v>164</v>
      </c>
      <c r="D126" s="32">
        <v>5896317</v>
      </c>
      <c r="E126" s="32">
        <v>195922166</v>
      </c>
      <c r="F126" s="32">
        <v>123985496</v>
      </c>
      <c r="G126" s="32">
        <v>36194530</v>
      </c>
      <c r="H126" s="32">
        <v>106376839</v>
      </c>
      <c r="I126" s="32">
        <v>177250091</v>
      </c>
      <c r="J126" s="32">
        <v>46007765</v>
      </c>
      <c r="K126" s="32">
        <v>177649213</v>
      </c>
      <c r="L126" s="32">
        <v>174774516</v>
      </c>
      <c r="M126" s="32">
        <v>23194936</v>
      </c>
      <c r="N126" s="32">
        <v>5832605</v>
      </c>
      <c r="O126" s="32">
        <v>112842304</v>
      </c>
      <c r="P126" s="32">
        <v>12774851</v>
      </c>
      <c r="Q126" s="32">
        <v>5275325</v>
      </c>
      <c r="R126" s="32">
        <v>3870180</v>
      </c>
      <c r="S126" s="32">
        <v>28421154</v>
      </c>
      <c r="T126" s="32">
        <v>253178259</v>
      </c>
      <c r="U126" s="32">
        <v>56474845</v>
      </c>
      <c r="V126" s="32">
        <v>714521517</v>
      </c>
      <c r="W126" s="32">
        <v>23559273</v>
      </c>
      <c r="X126" s="32">
        <v>15047031</v>
      </c>
      <c r="Y126" s="32">
        <v>180100352</v>
      </c>
      <c r="Z126" s="32">
        <v>72195892</v>
      </c>
      <c r="AA126" s="32">
        <v>0</v>
      </c>
      <c r="AB126" s="32">
        <v>1747709</v>
      </c>
      <c r="AC126" s="32">
        <v>0</v>
      </c>
      <c r="AD126" s="32">
        <v>161372334.91</v>
      </c>
      <c r="AE126" s="32">
        <v>139772850</v>
      </c>
      <c r="AF126" s="32">
        <v>21599484.91</v>
      </c>
      <c r="AG126" s="32">
        <v>19873300.98</v>
      </c>
      <c r="AH126" s="32">
        <v>153346113</v>
      </c>
      <c r="AI126" s="32">
        <v>150345845</v>
      </c>
      <c r="AJ126" s="32">
        <v>3000268</v>
      </c>
      <c r="AK126" s="32">
        <v>55139130</v>
      </c>
      <c r="AL126" s="32">
        <v>269921048</v>
      </c>
      <c r="AM126" s="32">
        <v>645198184.83999991</v>
      </c>
      <c r="AN126" s="32">
        <v>13903170</v>
      </c>
      <c r="AO126" s="32">
        <v>5523387</v>
      </c>
      <c r="AP126" s="32">
        <v>22696892.18</v>
      </c>
      <c r="AQ126" s="32">
        <v>304064860</v>
      </c>
      <c r="AR126" s="32">
        <v>8442542310</v>
      </c>
      <c r="AS126" s="32">
        <v>8439165000</v>
      </c>
      <c r="AT126" s="32">
        <v>3377310</v>
      </c>
      <c r="AU126" s="32">
        <v>784295919</v>
      </c>
      <c r="AV126" s="32">
        <v>29830237</v>
      </c>
      <c r="AW126" s="32">
        <v>30205659</v>
      </c>
      <c r="AX126" s="32">
        <v>92049424</v>
      </c>
      <c r="AY126" s="32">
        <v>241292628</v>
      </c>
      <c r="AZ126" s="32">
        <v>32136377</v>
      </c>
      <c r="BA126" s="32">
        <v>48138546</v>
      </c>
      <c r="BB126" s="32">
        <v>427769226</v>
      </c>
      <c r="BC126" s="32">
        <v>24602013</v>
      </c>
      <c r="BD126" s="32">
        <v>26768114</v>
      </c>
      <c r="BE126" s="32">
        <v>66174762</v>
      </c>
      <c r="BF126" s="32">
        <v>522582</v>
      </c>
      <c r="BG126" s="32">
        <v>105183742</v>
      </c>
      <c r="BH126" s="32">
        <v>99202294</v>
      </c>
      <c r="BI126" s="32">
        <v>5981448</v>
      </c>
      <c r="BJ126" s="32">
        <v>133704806</v>
      </c>
      <c r="BK126" s="32">
        <v>95850738</v>
      </c>
      <c r="BL126" s="32">
        <v>37854068</v>
      </c>
      <c r="BM126" s="32">
        <v>35073548</v>
      </c>
      <c r="BN126" s="32">
        <v>66635465</v>
      </c>
      <c r="BO126" s="32">
        <v>95560549</v>
      </c>
      <c r="BP126" s="32">
        <v>25573896.25</v>
      </c>
      <c r="BQ126" s="32">
        <v>175377492</v>
      </c>
      <c r="BR126" s="32">
        <v>34021787</v>
      </c>
      <c r="BS126" s="32">
        <v>51774504</v>
      </c>
      <c r="BT126" s="32">
        <v>570796913</v>
      </c>
      <c r="BU126" s="32">
        <v>45038267</v>
      </c>
      <c r="BV126" s="32">
        <v>363280472</v>
      </c>
      <c r="BW126" s="32">
        <v>17540166</v>
      </c>
      <c r="BX126" s="32">
        <v>126898487</v>
      </c>
      <c r="BY126" s="32">
        <v>122532648</v>
      </c>
      <c r="BZ126" s="32">
        <v>818456564</v>
      </c>
      <c r="CA126" s="32">
        <v>775454054</v>
      </c>
      <c r="CB126" s="32">
        <v>43002510</v>
      </c>
      <c r="CC126" s="32">
        <v>14516777</v>
      </c>
      <c r="CD126" s="32">
        <v>22845349</v>
      </c>
      <c r="CE126" s="32">
        <v>16223367.390000001</v>
      </c>
      <c r="CF126" s="32">
        <v>41226678</v>
      </c>
      <c r="CG126" s="32">
        <v>149341239</v>
      </c>
      <c r="CH126" s="32">
        <v>29164259.469999999</v>
      </c>
      <c r="CI126" s="32">
        <v>2684338210</v>
      </c>
      <c r="CJ126" s="32">
        <v>318929520</v>
      </c>
      <c r="CK126" s="32">
        <v>302415861</v>
      </c>
      <c r="CL126" s="32">
        <v>16513659</v>
      </c>
      <c r="CM126" s="32">
        <v>14797711.4</v>
      </c>
      <c r="CN126" s="32">
        <v>187554393</v>
      </c>
      <c r="CO126" s="32">
        <v>59974963</v>
      </c>
      <c r="CP126" s="32">
        <v>12138579</v>
      </c>
      <c r="CQ126" s="32">
        <v>16195748</v>
      </c>
      <c r="CR126" s="32">
        <v>7978269</v>
      </c>
      <c r="CS126" s="32">
        <v>64934739</v>
      </c>
      <c r="CT126" s="32">
        <v>75475871</v>
      </c>
      <c r="CU126" s="32">
        <v>48032406</v>
      </c>
    </row>
    <row r="127" spans="1:99" s="30" customFormat="1" x14ac:dyDescent="0.2">
      <c r="A127" s="30" t="s">
        <v>165</v>
      </c>
      <c r="D127" s="32">
        <v>7504721</v>
      </c>
      <c r="E127" s="32">
        <v>737219337</v>
      </c>
      <c r="F127" s="32">
        <v>396875211</v>
      </c>
      <c r="G127" s="32">
        <v>101120637</v>
      </c>
      <c r="H127" s="32">
        <v>550167686</v>
      </c>
      <c r="I127" s="32">
        <v>1039817821</v>
      </c>
      <c r="J127" s="32">
        <v>87448561</v>
      </c>
      <c r="K127" s="32">
        <v>778370609</v>
      </c>
      <c r="L127" s="32">
        <v>0</v>
      </c>
      <c r="M127" s="32">
        <v>88150446</v>
      </c>
      <c r="N127" s="32">
        <v>8150335</v>
      </c>
      <c r="O127" s="32">
        <v>504624147</v>
      </c>
      <c r="P127" s="32">
        <v>6540058</v>
      </c>
      <c r="Q127" s="32">
        <v>4651514</v>
      </c>
      <c r="R127" s="32">
        <v>0</v>
      </c>
      <c r="S127" s="32">
        <v>62628382</v>
      </c>
      <c r="T127" s="32">
        <v>0</v>
      </c>
      <c r="U127" s="32">
        <v>0</v>
      </c>
      <c r="V127" s="32">
        <v>4879208220</v>
      </c>
      <c r="W127" s="32">
        <v>142249200</v>
      </c>
      <c r="X127" s="32">
        <v>16363999</v>
      </c>
      <c r="Y127" s="32">
        <v>113605893</v>
      </c>
      <c r="Z127" s="32">
        <v>364347457</v>
      </c>
      <c r="AA127" s="32">
        <v>54339</v>
      </c>
      <c r="AB127" s="32">
        <v>1517986</v>
      </c>
      <c r="AC127" s="32">
        <v>9379</v>
      </c>
      <c r="AD127" s="32">
        <v>378061823.08999997</v>
      </c>
      <c r="AE127" s="32">
        <v>370166305</v>
      </c>
      <c r="AF127" s="32">
        <v>7895518.0899999999</v>
      </c>
      <c r="AG127" s="32">
        <v>66198912.039999999</v>
      </c>
      <c r="AH127" s="32">
        <v>853015485</v>
      </c>
      <c r="AI127" s="32">
        <v>853015485</v>
      </c>
      <c r="AJ127" s="32">
        <v>0</v>
      </c>
      <c r="AK127" s="32">
        <v>134110627</v>
      </c>
      <c r="AL127" s="32">
        <v>0</v>
      </c>
      <c r="AM127" s="32">
        <v>2034550073</v>
      </c>
      <c r="AN127" s="32">
        <v>77117549</v>
      </c>
      <c r="AO127" s="32">
        <v>5441728</v>
      </c>
      <c r="AP127" s="32">
        <v>83314840.379999995</v>
      </c>
      <c r="AQ127" s="32">
        <v>2108467545</v>
      </c>
      <c r="AR127" s="32">
        <v>4442648</v>
      </c>
      <c r="AS127" s="32">
        <v>0</v>
      </c>
      <c r="AT127" s="32">
        <v>4442648</v>
      </c>
      <c r="AU127" s="32">
        <v>3856981712</v>
      </c>
      <c r="AV127" s="32">
        <v>0</v>
      </c>
      <c r="AW127" s="32">
        <v>38278787</v>
      </c>
      <c r="AX127" s="32">
        <v>278343656</v>
      </c>
      <c r="AY127" s="32">
        <v>946429542</v>
      </c>
      <c r="AZ127" s="32">
        <v>172739691</v>
      </c>
      <c r="BA127" s="32">
        <v>0</v>
      </c>
      <c r="BB127" s="32">
        <v>1603727213</v>
      </c>
      <c r="BC127" s="32">
        <v>85526910</v>
      </c>
      <c r="BD127" s="32">
        <v>156958339</v>
      </c>
      <c r="BE127" s="32">
        <v>284936020</v>
      </c>
      <c r="BF127" s="32">
        <v>1947736</v>
      </c>
      <c r="BG127" s="32">
        <v>0</v>
      </c>
      <c r="BH127" s="32">
        <v>0</v>
      </c>
      <c r="BI127" s="32">
        <v>0</v>
      </c>
      <c r="BJ127" s="32">
        <v>661123486</v>
      </c>
      <c r="BK127" s="32">
        <v>536044427</v>
      </c>
      <c r="BL127" s="32">
        <v>125079059</v>
      </c>
      <c r="BM127" s="32">
        <v>75564188</v>
      </c>
      <c r="BN127" s="32">
        <v>144362623.66</v>
      </c>
      <c r="BO127" s="32">
        <v>283351332</v>
      </c>
      <c r="BP127" s="32">
        <v>55317276.170000002</v>
      </c>
      <c r="BQ127" s="32">
        <v>822683372</v>
      </c>
      <c r="BR127" s="32">
        <v>129781277</v>
      </c>
      <c r="BS127" s="32">
        <v>157312064</v>
      </c>
      <c r="BT127" s="32">
        <v>62904833</v>
      </c>
      <c r="BU127" s="32">
        <v>74277219</v>
      </c>
      <c r="BV127" s="32">
        <v>0</v>
      </c>
      <c r="BW127" s="32">
        <v>38526647</v>
      </c>
      <c r="BX127" s="32">
        <v>325268099</v>
      </c>
      <c r="BY127" s="32">
        <v>0</v>
      </c>
      <c r="BZ127" s="32">
        <v>3542019840</v>
      </c>
      <c r="CA127" s="32">
        <v>3314838376</v>
      </c>
      <c r="CB127" s="32">
        <v>227181464</v>
      </c>
      <c r="CC127" s="32">
        <v>50683040</v>
      </c>
      <c r="CD127" s="32">
        <v>53113558</v>
      </c>
      <c r="CE127" s="32">
        <v>44891157.539999999</v>
      </c>
      <c r="CF127" s="32">
        <v>175803308</v>
      </c>
      <c r="CG127" s="32">
        <v>510243479</v>
      </c>
      <c r="CH127" s="32">
        <v>149493267.44999999</v>
      </c>
      <c r="CI127" s="32">
        <v>15291143496</v>
      </c>
      <c r="CJ127" s="32">
        <v>1057980877</v>
      </c>
      <c r="CK127" s="32">
        <v>1028169172</v>
      </c>
      <c r="CL127" s="32">
        <v>29811705</v>
      </c>
      <c r="CM127" s="32">
        <v>14094692.24</v>
      </c>
      <c r="CN127" s="32">
        <v>600615342</v>
      </c>
      <c r="CO127" s="32">
        <v>150833271</v>
      </c>
      <c r="CP127" s="32">
        <v>54116110</v>
      </c>
      <c r="CQ127" s="32">
        <v>39328426</v>
      </c>
      <c r="CR127" s="32">
        <v>36745153</v>
      </c>
      <c r="CS127" s="32">
        <v>104079283</v>
      </c>
      <c r="CT127" s="32">
        <v>0</v>
      </c>
      <c r="CU127" s="32">
        <v>246989427</v>
      </c>
    </row>
    <row r="128" spans="1:99" s="30" customFormat="1" x14ac:dyDescent="0.2">
      <c r="A128" s="30" t="s">
        <v>166</v>
      </c>
      <c r="D128" s="32">
        <v>19504171</v>
      </c>
      <c r="E128" s="32">
        <v>0</v>
      </c>
      <c r="F128" s="32">
        <v>350916781</v>
      </c>
      <c r="G128" s="32">
        <v>0</v>
      </c>
      <c r="H128" s="32">
        <v>0</v>
      </c>
      <c r="I128" s="32">
        <v>0</v>
      </c>
      <c r="J128" s="32">
        <v>98014141</v>
      </c>
      <c r="K128" s="32">
        <v>259439890</v>
      </c>
      <c r="L128" s="32">
        <v>0</v>
      </c>
      <c r="M128" s="32">
        <v>0</v>
      </c>
      <c r="N128" s="32">
        <v>0</v>
      </c>
      <c r="O128" s="32">
        <v>53855311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980658593</v>
      </c>
      <c r="W128" s="32">
        <v>90854232</v>
      </c>
      <c r="X128" s="32">
        <v>0</v>
      </c>
      <c r="Y128" s="32">
        <v>0</v>
      </c>
      <c r="Z128" s="32">
        <v>44395271</v>
      </c>
      <c r="AA128" s="32">
        <v>0</v>
      </c>
      <c r="AB128" s="32">
        <v>0</v>
      </c>
      <c r="AC128" s="32">
        <v>95671</v>
      </c>
      <c r="AD128" s="32">
        <v>0</v>
      </c>
      <c r="AE128" s="32">
        <v>0</v>
      </c>
      <c r="AF128" s="32">
        <v>0</v>
      </c>
      <c r="AG128" s="32">
        <v>0</v>
      </c>
      <c r="AH128" s="32">
        <v>254588935</v>
      </c>
      <c r="AI128" s="32">
        <v>254588935</v>
      </c>
      <c r="AJ128" s="32">
        <v>0</v>
      </c>
      <c r="AK128" s="32">
        <v>0</v>
      </c>
      <c r="AL128" s="32">
        <v>0</v>
      </c>
      <c r="AM128" s="32">
        <v>1161493274</v>
      </c>
      <c r="AN128" s="32">
        <v>0</v>
      </c>
      <c r="AO128" s="32">
        <v>0</v>
      </c>
      <c r="AP128" s="32">
        <v>37609460.390000001</v>
      </c>
      <c r="AQ128" s="32">
        <v>308575243</v>
      </c>
      <c r="AR128" s="32">
        <v>1659541000</v>
      </c>
      <c r="AS128" s="32">
        <v>1659541000</v>
      </c>
      <c r="AT128" s="32">
        <v>0</v>
      </c>
      <c r="AU128" s="32">
        <v>626329985</v>
      </c>
      <c r="AV128" s="32">
        <v>0</v>
      </c>
      <c r="AW128" s="32">
        <v>0</v>
      </c>
      <c r="AX128" s="32">
        <v>152801276</v>
      </c>
      <c r="AY128" s="32">
        <v>233288313</v>
      </c>
      <c r="AZ128" s="32">
        <v>0</v>
      </c>
      <c r="BA128" s="32">
        <v>0</v>
      </c>
      <c r="BB128" s="32">
        <v>225636701</v>
      </c>
      <c r="BC128" s="32">
        <v>0</v>
      </c>
      <c r="BD128" s="32">
        <v>0</v>
      </c>
      <c r="BE128" s="32">
        <v>184313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59082238</v>
      </c>
      <c r="BR128" s="32">
        <v>0</v>
      </c>
      <c r="BS128" s="32">
        <v>0</v>
      </c>
      <c r="BT128" s="32">
        <v>9141835</v>
      </c>
      <c r="BU128" s="32">
        <v>0</v>
      </c>
      <c r="BV128" s="32">
        <v>0</v>
      </c>
      <c r="BW128" s="32">
        <v>0</v>
      </c>
      <c r="BX128" s="32">
        <v>66651689</v>
      </c>
      <c r="BY128" s="32">
        <v>0</v>
      </c>
      <c r="BZ128" s="32">
        <v>397970654</v>
      </c>
      <c r="CA128" s="32">
        <v>397970654</v>
      </c>
      <c r="CB128" s="32">
        <v>0</v>
      </c>
      <c r="CC128" s="32">
        <v>0</v>
      </c>
      <c r="CD128" s="32">
        <v>0</v>
      </c>
      <c r="CE128" s="32">
        <v>0</v>
      </c>
      <c r="CF128" s="32">
        <v>38334443</v>
      </c>
      <c r="CG128" s="32">
        <v>26533251</v>
      </c>
      <c r="CH128" s="32">
        <v>0</v>
      </c>
      <c r="CI128" s="32">
        <v>2563099523</v>
      </c>
      <c r="CJ128" s="32">
        <v>194003251</v>
      </c>
      <c r="CK128" s="32">
        <v>194003251</v>
      </c>
      <c r="CL128" s="32">
        <v>0</v>
      </c>
      <c r="CM128" s="32">
        <v>0</v>
      </c>
      <c r="CN128" s="32">
        <v>100512232</v>
      </c>
      <c r="CO128" s="32">
        <v>126036271</v>
      </c>
      <c r="CP128" s="32">
        <v>0</v>
      </c>
      <c r="CQ128" s="32">
        <v>66538599.859999999</v>
      </c>
      <c r="CR128" s="32">
        <v>0</v>
      </c>
      <c r="CS128" s="32">
        <v>0</v>
      </c>
      <c r="CT128" s="32">
        <v>0</v>
      </c>
      <c r="CU128" s="32">
        <v>23558804</v>
      </c>
    </row>
    <row r="129" spans="1:99" s="30" customFormat="1" x14ac:dyDescent="0.2">
      <c r="A129" s="30" t="s">
        <v>167</v>
      </c>
      <c r="D129" s="32">
        <v>525637</v>
      </c>
      <c r="E129" s="32">
        <v>10477548</v>
      </c>
      <c r="F129" s="32">
        <v>8791501</v>
      </c>
      <c r="G129" s="32">
        <v>1644397</v>
      </c>
      <c r="H129" s="32">
        <v>6635712</v>
      </c>
      <c r="I129" s="32">
        <v>9532175</v>
      </c>
      <c r="J129" s="32">
        <v>1946331</v>
      </c>
      <c r="K129" s="32">
        <v>9912703</v>
      </c>
      <c r="L129" s="32">
        <v>2314975</v>
      </c>
      <c r="M129" s="32">
        <v>1193247</v>
      </c>
      <c r="N129" s="32">
        <v>222272</v>
      </c>
      <c r="O129" s="32">
        <v>7962220</v>
      </c>
      <c r="P129" s="32">
        <v>368062</v>
      </c>
      <c r="Q129" s="32">
        <v>378611</v>
      </c>
      <c r="R129" s="32">
        <v>123564</v>
      </c>
      <c r="S129" s="32">
        <v>0</v>
      </c>
      <c r="T129" s="32">
        <v>0</v>
      </c>
      <c r="U129" s="32">
        <v>579573</v>
      </c>
      <c r="V129" s="32">
        <v>39216977</v>
      </c>
      <c r="W129" s="32">
        <v>3234698</v>
      </c>
      <c r="X129" s="32">
        <v>613293</v>
      </c>
      <c r="Y129" s="32">
        <v>5636172</v>
      </c>
      <c r="Z129" s="32">
        <v>3668342</v>
      </c>
      <c r="AA129" s="32">
        <v>3017</v>
      </c>
      <c r="AB129" s="32">
        <v>103645</v>
      </c>
      <c r="AC129" s="32">
        <v>0</v>
      </c>
      <c r="AD129" s="32">
        <v>8392880</v>
      </c>
      <c r="AE129" s="32">
        <v>7733572</v>
      </c>
      <c r="AF129" s="32">
        <v>659308</v>
      </c>
      <c r="AG129" s="32">
        <v>0</v>
      </c>
      <c r="AH129" s="32">
        <v>8540031</v>
      </c>
      <c r="AI129" s="32">
        <v>8341768</v>
      </c>
      <c r="AJ129" s="32">
        <v>198263</v>
      </c>
      <c r="AK129" s="32">
        <v>2177588</v>
      </c>
      <c r="AL129" s="32">
        <v>3106513</v>
      </c>
      <c r="AM129" s="32">
        <v>39440325</v>
      </c>
      <c r="AN129" s="32">
        <v>1094897</v>
      </c>
      <c r="AO129" s="32">
        <v>345396</v>
      </c>
      <c r="AP129" s="32">
        <v>948741.11</v>
      </c>
      <c r="AQ129" s="32">
        <v>22688359</v>
      </c>
      <c r="AR129" s="32">
        <v>118607204</v>
      </c>
      <c r="AS129" s="32">
        <v>118314000</v>
      </c>
      <c r="AT129" s="32">
        <v>293204</v>
      </c>
      <c r="AU129" s="32">
        <v>0</v>
      </c>
      <c r="AV129" s="32">
        <v>0</v>
      </c>
      <c r="AW129" s="32">
        <v>1802995</v>
      </c>
      <c r="AX129" s="32">
        <v>4018997</v>
      </c>
      <c r="AY129" s="32">
        <v>15550040</v>
      </c>
      <c r="AZ129" s="32">
        <v>1913094</v>
      </c>
      <c r="BA129" s="32">
        <v>0</v>
      </c>
      <c r="BB129" s="32">
        <v>21874451</v>
      </c>
      <c r="BC129" s="32">
        <v>0</v>
      </c>
      <c r="BD129" s="32">
        <v>1100219</v>
      </c>
      <c r="BE129" s="32">
        <v>185095</v>
      </c>
      <c r="BF129" s="32">
        <v>66392</v>
      </c>
      <c r="BG129" s="32">
        <v>0</v>
      </c>
      <c r="BH129" s="32">
        <v>0</v>
      </c>
      <c r="BI129" s="32">
        <v>0</v>
      </c>
      <c r="BJ129" s="32">
        <v>1861917</v>
      </c>
      <c r="BK129" s="32">
        <v>15309</v>
      </c>
      <c r="BL129" s="32">
        <v>1846608</v>
      </c>
      <c r="BM129" s="32">
        <v>983596</v>
      </c>
      <c r="BN129" s="32">
        <v>3409153.49</v>
      </c>
      <c r="BO129" s="32">
        <v>3289523</v>
      </c>
      <c r="BP129" s="32">
        <v>1786858.62</v>
      </c>
      <c r="BQ129" s="32">
        <v>10899391</v>
      </c>
      <c r="BR129" s="32">
        <v>1653280</v>
      </c>
      <c r="BS129" s="32">
        <v>2520849</v>
      </c>
      <c r="BT129" s="32">
        <v>41058</v>
      </c>
      <c r="BU129" s="32">
        <v>2426246</v>
      </c>
      <c r="BV129" s="32">
        <v>281406</v>
      </c>
      <c r="BW129" s="32">
        <v>918701</v>
      </c>
      <c r="BX129" s="32">
        <v>5985582</v>
      </c>
      <c r="BY129" s="32">
        <v>1727721</v>
      </c>
      <c r="BZ129" s="32">
        <v>2868937</v>
      </c>
      <c r="CA129" s="32">
        <v>440542</v>
      </c>
      <c r="CB129" s="32">
        <v>2428395</v>
      </c>
      <c r="CC129" s="32">
        <v>1092429</v>
      </c>
      <c r="CD129" s="32">
        <v>1358999</v>
      </c>
      <c r="CE129" s="32">
        <v>492940.57</v>
      </c>
      <c r="CF129" s="32">
        <v>0</v>
      </c>
      <c r="CG129" s="32">
        <v>10779848</v>
      </c>
      <c r="CH129" s="32">
        <v>1280811.4099999999</v>
      </c>
      <c r="CI129" s="32">
        <v>109288346</v>
      </c>
      <c r="CJ129" s="32">
        <v>20297012</v>
      </c>
      <c r="CK129" s="32">
        <v>19738230</v>
      </c>
      <c r="CL129" s="32">
        <v>558782</v>
      </c>
      <c r="CM129" s="32">
        <v>1506679.03</v>
      </c>
      <c r="CN129" s="32">
        <v>7324552</v>
      </c>
      <c r="CO129" s="32">
        <v>4841853</v>
      </c>
      <c r="CP129" s="32">
        <v>728596</v>
      </c>
      <c r="CQ129" s="32">
        <v>1063727</v>
      </c>
      <c r="CR129" s="32">
        <v>15193</v>
      </c>
      <c r="CS129" s="32">
        <v>6577386</v>
      </c>
      <c r="CT129" s="32">
        <v>0</v>
      </c>
      <c r="CU129" s="32">
        <v>2525573</v>
      </c>
    </row>
    <row r="130" spans="1:99" s="30" customFormat="1" x14ac:dyDescent="0.2">
      <c r="A130" s="30" t="s">
        <v>168</v>
      </c>
      <c r="D130" s="32">
        <v>2065</v>
      </c>
      <c r="E130" s="32">
        <v>0</v>
      </c>
      <c r="F130" s="32">
        <v>699473</v>
      </c>
      <c r="G130" s="32">
        <v>210113</v>
      </c>
      <c r="H130" s="32">
        <v>545615</v>
      </c>
      <c r="I130" s="32">
        <v>0</v>
      </c>
      <c r="J130" s="32">
        <v>0</v>
      </c>
      <c r="K130" s="32">
        <v>0</v>
      </c>
      <c r="L130" s="32">
        <v>817726</v>
      </c>
      <c r="M130" s="32">
        <v>49767</v>
      </c>
      <c r="N130" s="32">
        <v>23346</v>
      </c>
      <c r="O130" s="32">
        <v>432493</v>
      </c>
      <c r="P130" s="32">
        <v>47961</v>
      </c>
      <c r="Q130" s="32">
        <v>0</v>
      </c>
      <c r="R130" s="32">
        <v>1802</v>
      </c>
      <c r="S130" s="32">
        <v>0</v>
      </c>
      <c r="T130" s="32">
        <v>0</v>
      </c>
      <c r="U130" s="32">
        <v>69028</v>
      </c>
      <c r="V130" s="32">
        <v>0</v>
      </c>
      <c r="W130" s="32">
        <v>168820</v>
      </c>
      <c r="X130" s="32">
        <v>27408</v>
      </c>
      <c r="Y130" s="32">
        <v>420151</v>
      </c>
      <c r="Z130" s="32">
        <v>170856</v>
      </c>
      <c r="AA130" s="32">
        <v>0</v>
      </c>
      <c r="AB130" s="32">
        <v>0</v>
      </c>
      <c r="AC130" s="32">
        <v>0</v>
      </c>
      <c r="AD130" s="32">
        <v>578246</v>
      </c>
      <c r="AE130" s="32">
        <v>537190</v>
      </c>
      <c r="AF130" s="32">
        <v>41056</v>
      </c>
      <c r="AG130" s="32">
        <v>0</v>
      </c>
      <c r="AH130" s="32">
        <v>130002</v>
      </c>
      <c r="AI130" s="32">
        <v>129370</v>
      </c>
      <c r="AJ130" s="32">
        <v>632</v>
      </c>
      <c r="AK130" s="32">
        <v>539685</v>
      </c>
      <c r="AL130" s="32">
        <v>322737</v>
      </c>
      <c r="AM130" s="32">
        <v>600625</v>
      </c>
      <c r="AN130" s="32">
        <v>66131</v>
      </c>
      <c r="AO130" s="32">
        <v>0</v>
      </c>
      <c r="AP130" s="32">
        <v>113764.46</v>
      </c>
      <c r="AQ130" s="32">
        <v>66522.53</v>
      </c>
      <c r="AR130" s="32">
        <v>23577000</v>
      </c>
      <c r="AS130" s="32">
        <v>23577000</v>
      </c>
      <c r="AT130" s="32">
        <v>0</v>
      </c>
      <c r="AU130" s="32">
        <v>37437830</v>
      </c>
      <c r="AV130" s="32">
        <v>0</v>
      </c>
      <c r="AW130" s="32">
        <v>0</v>
      </c>
      <c r="AX130" s="32">
        <v>0</v>
      </c>
      <c r="AY130" s="32">
        <v>0</v>
      </c>
      <c r="AZ130" s="32">
        <v>41099</v>
      </c>
      <c r="BA130" s="32">
        <v>40993</v>
      </c>
      <c r="BB130" s="32">
        <v>904028</v>
      </c>
      <c r="BC130" s="32">
        <v>0</v>
      </c>
      <c r="BD130" s="32">
        <v>42991</v>
      </c>
      <c r="BE130" s="32">
        <v>11151</v>
      </c>
      <c r="BF130" s="32">
        <v>0</v>
      </c>
      <c r="BG130" s="32">
        <v>0</v>
      </c>
      <c r="BH130" s="32">
        <v>0</v>
      </c>
      <c r="BI130" s="32">
        <v>0</v>
      </c>
      <c r="BJ130" s="32">
        <v>303761</v>
      </c>
      <c r="BK130" s="32">
        <v>104</v>
      </c>
      <c r="BL130" s="32">
        <v>303657</v>
      </c>
      <c r="BM130" s="32">
        <v>141050</v>
      </c>
      <c r="BN130" s="32">
        <v>306916</v>
      </c>
      <c r="BO130" s="32">
        <v>621423</v>
      </c>
      <c r="BP130" s="32">
        <v>0</v>
      </c>
      <c r="BQ130" s="32">
        <v>155137</v>
      </c>
      <c r="BR130" s="32">
        <v>140975</v>
      </c>
      <c r="BS130" s="32">
        <v>433230</v>
      </c>
      <c r="BT130" s="32">
        <v>0</v>
      </c>
      <c r="BU130" s="32">
        <v>284332</v>
      </c>
      <c r="BV130" s="32">
        <v>6947864</v>
      </c>
      <c r="BW130" s="32">
        <v>16288</v>
      </c>
      <c r="BX130" s="32">
        <v>966991</v>
      </c>
      <c r="BY130" s="32">
        <v>14896</v>
      </c>
      <c r="BZ130" s="32">
        <v>36572706</v>
      </c>
      <c r="CA130" s="32">
        <v>36528576</v>
      </c>
      <c r="CB130" s="32">
        <v>44130</v>
      </c>
      <c r="CC130" s="32">
        <v>0</v>
      </c>
      <c r="CD130" s="32">
        <v>0</v>
      </c>
      <c r="CE130" s="32">
        <v>0</v>
      </c>
      <c r="CF130" s="32">
        <v>2895198</v>
      </c>
      <c r="CG130" s="32">
        <v>126496</v>
      </c>
      <c r="CH130" s="32">
        <v>111833.95</v>
      </c>
      <c r="CI130" s="32">
        <v>0</v>
      </c>
      <c r="CJ130" s="32">
        <v>1027166</v>
      </c>
      <c r="CK130" s="32">
        <v>980229</v>
      </c>
      <c r="CL130" s="32">
        <v>46937</v>
      </c>
      <c r="CM130" s="32">
        <v>3927</v>
      </c>
      <c r="CN130" s="32">
        <v>0</v>
      </c>
      <c r="CO130" s="32">
        <v>1145544</v>
      </c>
      <c r="CP130" s="32">
        <v>39379</v>
      </c>
      <c r="CQ130" s="32">
        <v>23382</v>
      </c>
      <c r="CR130" s="32">
        <v>434710</v>
      </c>
      <c r="CS130" s="32">
        <v>7546</v>
      </c>
      <c r="CT130" s="32">
        <v>0</v>
      </c>
      <c r="CU130" s="32">
        <v>0</v>
      </c>
    </row>
    <row r="131" spans="1:99" s="30" customFormat="1" x14ac:dyDescent="0.2">
      <c r="A131" s="31" t="s">
        <v>196</v>
      </c>
      <c r="B131" s="31"/>
      <c r="C131" s="31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202355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2">
        <v>0</v>
      </c>
      <c r="BV131" s="32">
        <v>0</v>
      </c>
      <c r="BW131" s="32">
        <v>0</v>
      </c>
      <c r="BX131" s="32">
        <v>0</v>
      </c>
      <c r="BY131" s="32">
        <v>0</v>
      </c>
      <c r="BZ131" s="32">
        <v>0</v>
      </c>
      <c r="CA131" s="32">
        <v>0</v>
      </c>
      <c r="CB131" s="32">
        <v>0</v>
      </c>
      <c r="CC131" s="32">
        <v>0</v>
      </c>
      <c r="CD131" s="32">
        <v>0</v>
      </c>
      <c r="CE131" s="32">
        <v>0</v>
      </c>
      <c r="CF131" s="32">
        <v>0</v>
      </c>
      <c r="CG131" s="32">
        <v>0</v>
      </c>
      <c r="CH131" s="32">
        <v>0</v>
      </c>
      <c r="CI131" s="32">
        <v>0</v>
      </c>
      <c r="CJ131" s="32">
        <v>0</v>
      </c>
      <c r="CK131" s="32">
        <v>0</v>
      </c>
      <c r="CL131" s="32">
        <v>0</v>
      </c>
      <c r="CM131" s="32">
        <v>0</v>
      </c>
      <c r="CN131" s="32">
        <v>0</v>
      </c>
      <c r="CO131" s="32">
        <v>0</v>
      </c>
      <c r="CP131" s="32">
        <v>0</v>
      </c>
      <c r="CQ131" s="32">
        <v>0</v>
      </c>
      <c r="CR131" s="32">
        <v>0</v>
      </c>
      <c r="CS131" s="32">
        <v>0</v>
      </c>
      <c r="CT131" s="32">
        <v>0</v>
      </c>
      <c r="CU131" s="32">
        <v>0</v>
      </c>
    </row>
    <row r="132" spans="1:99" s="30" customFormat="1" x14ac:dyDescent="0.2">
      <c r="A132" s="30" t="s">
        <v>169</v>
      </c>
      <c r="D132" s="32">
        <v>55559</v>
      </c>
      <c r="E132" s="32">
        <v>1907707</v>
      </c>
      <c r="F132" s="32">
        <v>1541743</v>
      </c>
      <c r="G132" s="32">
        <v>493405</v>
      </c>
      <c r="H132" s="32">
        <v>1461810</v>
      </c>
      <c r="I132" s="32">
        <v>2539571</v>
      </c>
      <c r="J132" s="32">
        <v>442668</v>
      </c>
      <c r="K132" s="32">
        <v>2596896</v>
      </c>
      <c r="L132" s="32">
        <v>386143</v>
      </c>
      <c r="M132" s="32">
        <v>223349</v>
      </c>
      <c r="N132" s="32">
        <v>22788</v>
      </c>
      <c r="O132" s="32">
        <v>1374784</v>
      </c>
      <c r="P132" s="32">
        <v>10029</v>
      </c>
      <c r="Q132" s="32">
        <v>15285</v>
      </c>
      <c r="R132" s="32">
        <v>0</v>
      </c>
      <c r="S132" s="32">
        <v>0</v>
      </c>
      <c r="T132" s="32">
        <v>4894173</v>
      </c>
      <c r="U132" s="32">
        <v>109050</v>
      </c>
      <c r="V132" s="32">
        <v>0</v>
      </c>
      <c r="W132" s="32">
        <v>523594</v>
      </c>
      <c r="X132" s="32">
        <v>38980</v>
      </c>
      <c r="Y132" s="32">
        <v>533424</v>
      </c>
      <c r="Z132" s="32">
        <v>976615</v>
      </c>
      <c r="AA132" s="32">
        <v>51537069</v>
      </c>
      <c r="AB132" s="32">
        <v>5759</v>
      </c>
      <c r="AC132" s="32">
        <v>106906699</v>
      </c>
      <c r="AD132" s="32">
        <v>1034165</v>
      </c>
      <c r="AE132" s="32">
        <v>925136</v>
      </c>
      <c r="AF132" s="32">
        <v>109029</v>
      </c>
      <c r="AG132" s="32">
        <v>179329</v>
      </c>
      <c r="AH132" s="32">
        <v>2490044</v>
      </c>
      <c r="AI132" s="32">
        <v>2489521</v>
      </c>
      <c r="AJ132" s="32">
        <v>523</v>
      </c>
      <c r="AK132" s="32">
        <v>389535</v>
      </c>
      <c r="AL132" s="32">
        <v>748518</v>
      </c>
      <c r="AM132" s="32">
        <v>9598466</v>
      </c>
      <c r="AN132" s="32">
        <v>175320</v>
      </c>
      <c r="AO132" s="32">
        <v>13210</v>
      </c>
      <c r="AP132" s="32">
        <v>278292</v>
      </c>
      <c r="AQ132" s="32">
        <v>5650821</v>
      </c>
      <c r="AR132" s="32">
        <v>24836426</v>
      </c>
      <c r="AS132" s="32">
        <v>24821262</v>
      </c>
      <c r="AT132" s="32">
        <v>15164</v>
      </c>
      <c r="AU132" s="32">
        <v>10246631</v>
      </c>
      <c r="AV132" s="32">
        <v>126359</v>
      </c>
      <c r="AW132" s="32">
        <v>150139</v>
      </c>
      <c r="AX132" s="32">
        <v>981195</v>
      </c>
      <c r="AY132" s="32">
        <v>2831785</v>
      </c>
      <c r="AZ132" s="32">
        <v>261293</v>
      </c>
      <c r="BA132" s="32">
        <v>223472</v>
      </c>
      <c r="BB132" s="32">
        <v>4553209</v>
      </c>
      <c r="BC132" s="32">
        <v>303380</v>
      </c>
      <c r="BD132" s="32">
        <v>360616</v>
      </c>
      <c r="BE132" s="32">
        <v>94292501</v>
      </c>
      <c r="BF132" s="32">
        <v>8622</v>
      </c>
      <c r="BG132" s="32">
        <v>859957</v>
      </c>
      <c r="BH132" s="32">
        <v>851246</v>
      </c>
      <c r="BI132" s="32">
        <v>8711</v>
      </c>
      <c r="BJ132" s="32">
        <v>7813208</v>
      </c>
      <c r="BK132" s="32">
        <v>7380152</v>
      </c>
      <c r="BL132" s="32">
        <v>433056</v>
      </c>
      <c r="BM132" s="32">
        <v>186682</v>
      </c>
      <c r="BN132" s="32">
        <v>378506</v>
      </c>
      <c r="BO132" s="32">
        <v>807264</v>
      </c>
      <c r="BP132" s="32">
        <v>165364</v>
      </c>
      <c r="BQ132" s="32">
        <v>2231057</v>
      </c>
      <c r="BR132" s="32">
        <v>297196</v>
      </c>
      <c r="BS132" s="32">
        <v>404421</v>
      </c>
      <c r="BT132" s="32">
        <v>1234902</v>
      </c>
      <c r="BU132" s="32">
        <v>216433</v>
      </c>
      <c r="BV132" s="32">
        <v>704274</v>
      </c>
      <c r="BW132" s="32">
        <v>0</v>
      </c>
      <c r="BX132" s="32">
        <v>920151</v>
      </c>
      <c r="BY132" s="32">
        <v>371413</v>
      </c>
      <c r="BZ132" s="32">
        <v>9672781</v>
      </c>
      <c r="CA132" s="32">
        <v>9211551</v>
      </c>
      <c r="CB132" s="32">
        <v>461230</v>
      </c>
      <c r="CC132" s="32">
        <v>150279</v>
      </c>
      <c r="CD132" s="32">
        <v>143455</v>
      </c>
      <c r="CE132" s="32">
        <v>105723</v>
      </c>
      <c r="CF132" s="32">
        <v>0</v>
      </c>
      <c r="CG132" s="32">
        <v>1475643</v>
      </c>
      <c r="CH132" s="32">
        <v>352579</v>
      </c>
      <c r="CI132" s="32">
        <v>43747648</v>
      </c>
      <c r="CJ132" s="32">
        <v>3017486</v>
      </c>
      <c r="CK132" s="32">
        <v>2939178</v>
      </c>
      <c r="CL132" s="32">
        <v>78308</v>
      </c>
      <c r="CM132" s="32">
        <v>47169</v>
      </c>
      <c r="CN132" s="32">
        <v>1777889</v>
      </c>
      <c r="CO132" s="32">
        <v>729471</v>
      </c>
      <c r="CP132" s="32">
        <v>145144</v>
      </c>
      <c r="CQ132" s="32">
        <v>239458</v>
      </c>
      <c r="CR132" s="32">
        <v>82490</v>
      </c>
      <c r="CS132" s="32">
        <v>0</v>
      </c>
      <c r="CT132" s="32">
        <v>1019212</v>
      </c>
      <c r="CU132" s="32">
        <v>588541</v>
      </c>
    </row>
    <row r="133" spans="1:99" s="30" customFormat="1" x14ac:dyDescent="0.2">
      <c r="A133" s="30" t="s">
        <v>170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v>0</v>
      </c>
      <c r="CB133" s="32">
        <v>0</v>
      </c>
      <c r="CC133" s="32">
        <v>0</v>
      </c>
      <c r="CD133" s="32">
        <v>0</v>
      </c>
      <c r="CE133" s="32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2">
        <v>0</v>
      </c>
      <c r="CL133" s="32">
        <v>0</v>
      </c>
      <c r="CM133" s="32">
        <v>0</v>
      </c>
      <c r="CN133" s="32">
        <v>0</v>
      </c>
      <c r="CO133" s="32">
        <v>0</v>
      </c>
      <c r="CP133" s="32">
        <v>0</v>
      </c>
      <c r="CQ133" s="187">
        <v>0</v>
      </c>
      <c r="CR133" s="32">
        <v>0</v>
      </c>
      <c r="CS133" s="32">
        <v>0</v>
      </c>
      <c r="CT133" s="32">
        <v>0</v>
      </c>
      <c r="CU133" s="32">
        <v>0</v>
      </c>
    </row>
    <row r="134" spans="1:99" s="30" customFormat="1" x14ac:dyDescent="0.2">
      <c r="A134" s="30" t="s">
        <v>171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388663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107108</v>
      </c>
      <c r="V134" s="32">
        <v>0</v>
      </c>
      <c r="W134" s="32">
        <v>0</v>
      </c>
      <c r="X134" s="32">
        <v>0</v>
      </c>
      <c r="Y134" s="32">
        <v>272597</v>
      </c>
      <c r="Z134" s="32">
        <v>0</v>
      </c>
      <c r="AA134" s="32">
        <v>19124955</v>
      </c>
      <c r="AB134" s="32">
        <v>0</v>
      </c>
      <c r="AC134" s="32">
        <v>29769513</v>
      </c>
      <c r="AD134" s="32">
        <v>53428</v>
      </c>
      <c r="AE134" s="32">
        <v>0</v>
      </c>
      <c r="AF134" s="32">
        <v>53428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740269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18076099</v>
      </c>
      <c r="AT134" s="32">
        <v>0</v>
      </c>
      <c r="AU134" s="32">
        <v>0</v>
      </c>
      <c r="AV134" s="32">
        <v>0</v>
      </c>
      <c r="AW134" s="32">
        <v>47463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580</v>
      </c>
      <c r="BQ134" s="32">
        <v>0</v>
      </c>
      <c r="BR134" s="32">
        <v>0</v>
      </c>
      <c r="BS134" s="32">
        <v>0</v>
      </c>
      <c r="BT134" s="32">
        <v>0</v>
      </c>
      <c r="BU134" s="32">
        <v>0</v>
      </c>
      <c r="BV134" s="32">
        <v>682195</v>
      </c>
      <c r="BW134" s="32">
        <v>0</v>
      </c>
      <c r="BX134" s="32">
        <v>0</v>
      </c>
      <c r="BY134" s="32">
        <v>365465</v>
      </c>
      <c r="BZ134" s="32">
        <v>0</v>
      </c>
      <c r="CA134" s="32">
        <v>0</v>
      </c>
      <c r="CB134" s="32">
        <v>0</v>
      </c>
      <c r="CC134" s="32">
        <v>0</v>
      </c>
      <c r="CD134" s="32">
        <v>0</v>
      </c>
      <c r="CE134" s="32">
        <v>0</v>
      </c>
      <c r="CF134" s="32">
        <v>0</v>
      </c>
      <c r="CG134" s="32">
        <v>0</v>
      </c>
      <c r="CH134" s="32">
        <v>0</v>
      </c>
      <c r="CI134" s="32">
        <v>0</v>
      </c>
      <c r="CJ134" s="32">
        <v>0</v>
      </c>
      <c r="CK134" s="32">
        <v>0</v>
      </c>
      <c r="CL134" s="32">
        <v>0</v>
      </c>
      <c r="CM134" s="32">
        <v>0</v>
      </c>
      <c r="CN134" s="32">
        <v>0</v>
      </c>
      <c r="CO134" s="32">
        <v>0</v>
      </c>
      <c r="CP134" s="32">
        <v>11244</v>
      </c>
      <c r="CQ134" s="32">
        <v>0</v>
      </c>
      <c r="CR134" s="32">
        <v>0</v>
      </c>
      <c r="CS134" s="32">
        <v>0</v>
      </c>
      <c r="CT134" s="32">
        <v>0</v>
      </c>
      <c r="CU134" s="32">
        <v>0</v>
      </c>
    </row>
    <row r="135" spans="1:99" s="30" customFormat="1" x14ac:dyDescent="0.2">
      <c r="A135" s="30" t="s">
        <v>172</v>
      </c>
      <c r="D135" s="32">
        <v>20152</v>
      </c>
      <c r="E135" s="32">
        <v>1876766</v>
      </c>
      <c r="F135" s="32">
        <v>961530</v>
      </c>
      <c r="G135" s="32">
        <v>322400</v>
      </c>
      <c r="H135" s="32">
        <v>1439690</v>
      </c>
      <c r="I135" s="32">
        <v>2514137</v>
      </c>
      <c r="J135" s="32">
        <v>234816</v>
      </c>
      <c r="K135" s="32">
        <v>2047219</v>
      </c>
      <c r="L135" s="32">
        <v>0</v>
      </c>
      <c r="M135" s="32">
        <v>220083</v>
      </c>
      <c r="N135" s="32">
        <v>21943</v>
      </c>
      <c r="O135" s="32">
        <v>1231881</v>
      </c>
      <c r="P135" s="32">
        <v>8931</v>
      </c>
      <c r="Q135" s="32">
        <v>14288</v>
      </c>
      <c r="R135" s="32">
        <v>0</v>
      </c>
      <c r="S135" s="32">
        <v>202355</v>
      </c>
      <c r="T135" s="32">
        <v>2984709</v>
      </c>
      <c r="U135" s="32">
        <v>0</v>
      </c>
      <c r="V135" s="32">
        <v>11663097</v>
      </c>
      <c r="W135" s="32">
        <v>365147</v>
      </c>
      <c r="X135" s="32">
        <v>37219</v>
      </c>
      <c r="Y135" s="32">
        <v>247008</v>
      </c>
      <c r="Z135" s="32">
        <v>885095</v>
      </c>
      <c r="AA135" s="32">
        <v>31151463</v>
      </c>
      <c r="AB135" s="32">
        <v>5472</v>
      </c>
      <c r="AC135" s="32">
        <v>32967302</v>
      </c>
      <c r="AD135" s="32">
        <v>955640</v>
      </c>
      <c r="AE135" s="32">
        <v>902212</v>
      </c>
      <c r="AF135" s="32">
        <v>53428</v>
      </c>
      <c r="AG135" s="32">
        <v>174383</v>
      </c>
      <c r="AH135" s="32">
        <v>2002441</v>
      </c>
      <c r="AI135" s="32">
        <v>2002441</v>
      </c>
      <c r="AJ135" s="32">
        <v>0</v>
      </c>
      <c r="AK135" s="32">
        <v>382385</v>
      </c>
      <c r="AL135" s="32">
        <v>0</v>
      </c>
      <c r="AM135" s="32">
        <v>5437621</v>
      </c>
      <c r="AN135" s="32">
        <v>172114</v>
      </c>
      <c r="AO135" s="32">
        <v>12302</v>
      </c>
      <c r="AP135" s="32">
        <v>198609</v>
      </c>
      <c r="AQ135" s="32">
        <v>5069328</v>
      </c>
      <c r="AR135" s="32">
        <v>14309</v>
      </c>
      <c r="AS135" s="32">
        <v>0</v>
      </c>
      <c r="AT135" s="32">
        <v>14309</v>
      </c>
      <c r="AU135" s="32">
        <v>9012558</v>
      </c>
      <c r="AV135" s="32">
        <v>121854</v>
      </c>
      <c r="AW135" s="32">
        <v>97384</v>
      </c>
      <c r="AX135" s="32">
        <v>663658</v>
      </c>
      <c r="AY135" s="32">
        <v>2343889</v>
      </c>
      <c r="AZ135" s="32">
        <v>257755</v>
      </c>
      <c r="BA135" s="32">
        <v>218320</v>
      </c>
      <c r="BB135" s="32">
        <v>4047633</v>
      </c>
      <c r="BC135" s="32">
        <v>223073</v>
      </c>
      <c r="BD135" s="32">
        <v>357933</v>
      </c>
      <c r="BE135" s="32">
        <v>689195</v>
      </c>
      <c r="BF135" s="32">
        <v>8444</v>
      </c>
      <c r="BG135" s="32">
        <v>845837</v>
      </c>
      <c r="BH135" s="32">
        <v>838396</v>
      </c>
      <c r="BI135" s="32">
        <v>7441</v>
      </c>
      <c r="BJ135" s="32">
        <v>1719941</v>
      </c>
      <c r="BK135" s="32">
        <v>1292153</v>
      </c>
      <c r="BL135" s="32">
        <v>427788</v>
      </c>
      <c r="BM135" s="32">
        <v>183705</v>
      </c>
      <c r="BN135" s="32">
        <v>369082</v>
      </c>
      <c r="BO135" s="32">
        <v>796355</v>
      </c>
      <c r="BP135" s="32">
        <v>164784</v>
      </c>
      <c r="BQ135" s="32">
        <v>1989992</v>
      </c>
      <c r="BR135" s="32">
        <v>292401</v>
      </c>
      <c r="BS135" s="32">
        <v>396182</v>
      </c>
      <c r="BT135" s="32">
        <v>1056085</v>
      </c>
      <c r="BU135" s="32">
        <v>208872</v>
      </c>
      <c r="BV135" s="32">
        <v>0</v>
      </c>
      <c r="BW135" s="32">
        <v>0</v>
      </c>
      <c r="BX135" s="32">
        <v>764986</v>
      </c>
      <c r="BY135" s="32">
        <v>0</v>
      </c>
      <c r="BZ135" s="32">
        <v>8854597</v>
      </c>
      <c r="CA135" s="32">
        <v>8400430</v>
      </c>
      <c r="CB135" s="32">
        <v>454167</v>
      </c>
      <c r="CC135" s="32">
        <v>147227</v>
      </c>
      <c r="CD135" s="32">
        <v>139429</v>
      </c>
      <c r="CE135" s="32">
        <v>104253</v>
      </c>
      <c r="CF135" s="32">
        <v>408245</v>
      </c>
      <c r="CG135" s="32">
        <v>1376667</v>
      </c>
      <c r="CH135" s="32">
        <v>348784</v>
      </c>
      <c r="CI135" s="32">
        <v>38106341</v>
      </c>
      <c r="CJ135" s="32">
        <v>2621049</v>
      </c>
      <c r="CK135" s="32">
        <v>2544626</v>
      </c>
      <c r="CL135" s="32">
        <v>76423</v>
      </c>
      <c r="CM135" s="32">
        <v>42950</v>
      </c>
      <c r="CN135" s="32">
        <v>1559940</v>
      </c>
      <c r="CO135" s="32">
        <v>418237</v>
      </c>
      <c r="CP135" s="32">
        <v>131793</v>
      </c>
      <c r="CQ135" s="32">
        <v>111937</v>
      </c>
      <c r="CR135" s="32">
        <v>82490</v>
      </c>
      <c r="CS135" s="32">
        <v>0</v>
      </c>
      <c r="CT135" s="32">
        <v>996880</v>
      </c>
      <c r="CU135" s="32">
        <v>519148</v>
      </c>
    </row>
    <row r="136" spans="1:99" s="30" customFormat="1" x14ac:dyDescent="0.2">
      <c r="A136" s="30" t="s">
        <v>173</v>
      </c>
      <c r="D136" s="32">
        <v>33896</v>
      </c>
      <c r="E136" s="32">
        <v>0</v>
      </c>
      <c r="F136" s="32">
        <v>553899</v>
      </c>
      <c r="G136" s="32">
        <v>166298</v>
      </c>
      <c r="H136" s="32">
        <v>0</v>
      </c>
      <c r="I136" s="32">
        <v>0</v>
      </c>
      <c r="J136" s="32">
        <v>202414</v>
      </c>
      <c r="K136" s="32">
        <v>522734</v>
      </c>
      <c r="L136" s="32">
        <v>0</v>
      </c>
      <c r="M136" s="32">
        <v>0</v>
      </c>
      <c r="N136" s="32">
        <v>0</v>
      </c>
      <c r="O136" s="32">
        <v>118961</v>
      </c>
      <c r="P136" s="32">
        <v>0</v>
      </c>
      <c r="Q136" s="32">
        <v>0</v>
      </c>
      <c r="R136" s="32">
        <v>0</v>
      </c>
      <c r="S136" s="32">
        <v>0</v>
      </c>
      <c r="T136" s="32">
        <v>1909464</v>
      </c>
      <c r="U136" s="32">
        <v>0</v>
      </c>
      <c r="V136" s="32">
        <v>1612869</v>
      </c>
      <c r="W136" s="32">
        <v>149974</v>
      </c>
      <c r="X136" s="32">
        <v>0</v>
      </c>
      <c r="Y136" s="32">
        <v>0</v>
      </c>
      <c r="Z136" s="32">
        <v>80495</v>
      </c>
      <c r="AA136" s="32">
        <v>0</v>
      </c>
      <c r="AB136" s="32">
        <v>0</v>
      </c>
      <c r="AC136" s="32">
        <v>42215410</v>
      </c>
      <c r="AD136" s="32">
        <v>0</v>
      </c>
      <c r="AE136" s="32">
        <v>0</v>
      </c>
      <c r="AF136" s="32">
        <v>0</v>
      </c>
      <c r="AG136" s="32">
        <v>0</v>
      </c>
      <c r="AH136" s="32">
        <v>463386</v>
      </c>
      <c r="AI136" s="32">
        <v>463386</v>
      </c>
      <c r="AJ136" s="32">
        <v>0</v>
      </c>
      <c r="AK136" s="32">
        <v>0</v>
      </c>
      <c r="AL136" s="32">
        <v>0</v>
      </c>
      <c r="AM136" s="32">
        <v>4049286</v>
      </c>
      <c r="AN136" s="32">
        <v>0</v>
      </c>
      <c r="AO136" s="32">
        <v>0</v>
      </c>
      <c r="AP136" s="32">
        <v>76540</v>
      </c>
      <c r="AQ136" s="32">
        <v>515784</v>
      </c>
      <c r="AR136" s="32">
        <v>6745163</v>
      </c>
      <c r="AS136" s="32">
        <v>6745163</v>
      </c>
      <c r="AT136" s="32">
        <v>0</v>
      </c>
      <c r="AU136" s="32">
        <v>1130272</v>
      </c>
      <c r="AV136" s="32">
        <v>0</v>
      </c>
      <c r="AW136" s="32">
        <v>0</v>
      </c>
      <c r="AX136" s="32">
        <v>306824</v>
      </c>
      <c r="AY136" s="32">
        <v>445748</v>
      </c>
      <c r="AZ136" s="32">
        <v>0</v>
      </c>
      <c r="BA136" s="32">
        <v>0</v>
      </c>
      <c r="BB136" s="32">
        <v>440796</v>
      </c>
      <c r="BC136" s="32">
        <v>75882</v>
      </c>
      <c r="BD136" s="32">
        <v>0</v>
      </c>
      <c r="BE136" s="32">
        <v>89641173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211702</v>
      </c>
      <c r="BR136" s="32">
        <v>0</v>
      </c>
      <c r="BS136" s="32">
        <v>0</v>
      </c>
      <c r="BT136" s="32">
        <v>154704</v>
      </c>
      <c r="BU136" s="32">
        <v>0</v>
      </c>
      <c r="BV136" s="32">
        <v>0</v>
      </c>
      <c r="BW136" s="32">
        <v>0</v>
      </c>
      <c r="BX136" s="32">
        <v>136079</v>
      </c>
      <c r="BY136" s="32">
        <v>0</v>
      </c>
      <c r="BZ136" s="32">
        <v>709878</v>
      </c>
      <c r="CA136" s="32">
        <v>709878</v>
      </c>
      <c r="CB136" s="32">
        <v>0</v>
      </c>
      <c r="CC136" s="32">
        <v>0</v>
      </c>
      <c r="CD136" s="32">
        <v>0</v>
      </c>
      <c r="CE136" s="32">
        <v>0</v>
      </c>
      <c r="CF136" s="32">
        <v>68146</v>
      </c>
      <c r="CG136" s="32">
        <v>68367</v>
      </c>
      <c r="CH136" s="32">
        <v>0</v>
      </c>
      <c r="CI136" s="32">
        <v>5323781</v>
      </c>
      <c r="CJ136" s="32">
        <v>343836</v>
      </c>
      <c r="CK136" s="32">
        <v>343836</v>
      </c>
      <c r="CL136" s="32">
        <v>0</v>
      </c>
      <c r="CM136" s="32">
        <v>0</v>
      </c>
      <c r="CN136" s="32">
        <v>197766</v>
      </c>
      <c r="CO136" s="32">
        <v>296105</v>
      </c>
      <c r="CP136" s="32">
        <v>0</v>
      </c>
      <c r="CQ136" s="32">
        <v>124517</v>
      </c>
      <c r="CR136" s="32">
        <v>0</v>
      </c>
      <c r="CS136" s="32">
        <v>0</v>
      </c>
      <c r="CT136" s="32">
        <v>0</v>
      </c>
      <c r="CU136" s="32">
        <v>62704</v>
      </c>
    </row>
    <row r="137" spans="1:99" s="30" customFormat="1" x14ac:dyDescent="0.2">
      <c r="A137" s="30" t="s">
        <v>174</v>
      </c>
      <c r="D137" s="32">
        <v>1511</v>
      </c>
      <c r="E137" s="32">
        <v>30941</v>
      </c>
      <c r="F137" s="32">
        <v>24463</v>
      </c>
      <c r="G137" s="32">
        <v>4707</v>
      </c>
      <c r="H137" s="32">
        <v>20301</v>
      </c>
      <c r="I137" s="32">
        <v>25434</v>
      </c>
      <c r="J137" s="32">
        <v>5438</v>
      </c>
      <c r="K137" s="32">
        <v>26943</v>
      </c>
      <c r="L137" s="32">
        <v>-1800</v>
      </c>
      <c r="M137" s="32">
        <v>3128</v>
      </c>
      <c r="N137" s="32">
        <v>780</v>
      </c>
      <c r="O137" s="32">
        <v>22741</v>
      </c>
      <c r="P137" s="32">
        <v>1001</v>
      </c>
      <c r="Q137" s="32">
        <v>997</v>
      </c>
      <c r="R137" s="32">
        <v>0</v>
      </c>
      <c r="S137" s="32">
        <v>0</v>
      </c>
      <c r="T137" s="32">
        <v>0</v>
      </c>
      <c r="U137" s="32">
        <v>1691</v>
      </c>
      <c r="V137" s="32">
        <v>108179</v>
      </c>
      <c r="W137" s="32">
        <v>8473</v>
      </c>
      <c r="X137" s="32">
        <v>1718</v>
      </c>
      <c r="Y137" s="32">
        <v>12726</v>
      </c>
      <c r="Z137" s="32">
        <v>10550</v>
      </c>
      <c r="AA137" s="32">
        <v>1260651</v>
      </c>
      <c r="AB137" s="32">
        <v>287</v>
      </c>
      <c r="AC137" s="32">
        <v>1954474</v>
      </c>
      <c r="AD137" s="32">
        <v>23670</v>
      </c>
      <c r="AE137" s="32">
        <v>21611</v>
      </c>
      <c r="AF137" s="32">
        <v>2059</v>
      </c>
      <c r="AG137" s="32">
        <v>4946</v>
      </c>
      <c r="AH137" s="32">
        <v>23860</v>
      </c>
      <c r="AI137" s="32">
        <v>23339</v>
      </c>
      <c r="AJ137" s="32">
        <v>521</v>
      </c>
      <c r="AK137" s="32">
        <v>5668</v>
      </c>
      <c r="AL137" s="32">
        <v>7406</v>
      </c>
      <c r="AM137" s="32">
        <v>109892</v>
      </c>
      <c r="AN137" s="32">
        <v>3037</v>
      </c>
      <c r="AO137" s="32">
        <v>908</v>
      </c>
      <c r="AP137" s="32">
        <v>2843</v>
      </c>
      <c r="AQ137" s="32">
        <v>65522</v>
      </c>
      <c r="AR137" s="32">
        <v>855</v>
      </c>
      <c r="AS137" s="32">
        <v>0</v>
      </c>
      <c r="AT137" s="32">
        <v>855</v>
      </c>
      <c r="AU137" s="32">
        <v>103801</v>
      </c>
      <c r="AV137" s="32">
        <v>385</v>
      </c>
      <c r="AW137" s="32">
        <v>5292</v>
      </c>
      <c r="AX137" s="32">
        <v>10713</v>
      </c>
      <c r="AY137" s="32">
        <v>42148</v>
      </c>
      <c r="AZ137" s="32">
        <v>3466</v>
      </c>
      <c r="BA137" s="32">
        <v>5152</v>
      </c>
      <c r="BB137" s="32">
        <v>62334</v>
      </c>
      <c r="BC137" s="32">
        <v>4309</v>
      </c>
      <c r="BD137" s="32">
        <v>2595</v>
      </c>
      <c r="BE137" s="32">
        <v>514</v>
      </c>
      <c r="BF137" s="32">
        <v>178</v>
      </c>
      <c r="BG137" s="32">
        <v>13151</v>
      </c>
      <c r="BH137" s="32">
        <v>11905</v>
      </c>
      <c r="BI137" s="32">
        <v>1246</v>
      </c>
      <c r="BJ137" s="32">
        <v>6036702</v>
      </c>
      <c r="BK137" s="32">
        <v>6032228</v>
      </c>
      <c r="BL137" s="32">
        <v>4474</v>
      </c>
      <c r="BM137" s="32">
        <v>2627</v>
      </c>
      <c r="BN137" s="32">
        <v>9128</v>
      </c>
      <c r="BO137" s="32">
        <v>9192</v>
      </c>
      <c r="BP137" s="32">
        <v>0</v>
      </c>
      <c r="BQ137" s="32">
        <v>29363</v>
      </c>
      <c r="BR137" s="32">
        <v>4431</v>
      </c>
      <c r="BS137" s="32">
        <v>7037</v>
      </c>
      <c r="BT137" s="32">
        <v>23979</v>
      </c>
      <c r="BU137" s="32">
        <v>6773</v>
      </c>
      <c r="BV137" s="32">
        <v>21295</v>
      </c>
      <c r="BW137" s="32">
        <v>0</v>
      </c>
      <c r="BX137" s="32">
        <v>16365</v>
      </c>
      <c r="BY137" s="32">
        <v>5893</v>
      </c>
      <c r="BZ137" s="32">
        <v>106945</v>
      </c>
      <c r="CA137" s="32">
        <v>100103</v>
      </c>
      <c r="CB137" s="32">
        <v>6842</v>
      </c>
      <c r="CC137" s="32">
        <v>3052</v>
      </c>
      <c r="CD137" s="32">
        <v>3765</v>
      </c>
      <c r="CE137" s="32">
        <v>1470</v>
      </c>
      <c r="CF137" s="32">
        <v>0</v>
      </c>
      <c r="CG137" s="32">
        <v>30609</v>
      </c>
      <c r="CH137" s="32">
        <v>3463</v>
      </c>
      <c r="CI137" s="32">
        <v>317526</v>
      </c>
      <c r="CJ137" s="32">
        <v>49760</v>
      </c>
      <c r="CK137" s="32">
        <v>48005</v>
      </c>
      <c r="CL137" s="32">
        <v>1755</v>
      </c>
      <c r="CM137" s="32">
        <v>4205</v>
      </c>
      <c r="CN137" s="32">
        <v>20183</v>
      </c>
      <c r="CO137" s="32">
        <v>13039</v>
      </c>
      <c r="CP137" s="32">
        <v>1998</v>
      </c>
      <c r="CQ137" s="32">
        <v>2940</v>
      </c>
      <c r="CR137" s="32">
        <v>0</v>
      </c>
      <c r="CS137" s="32">
        <v>0</v>
      </c>
      <c r="CT137" s="32">
        <v>22245</v>
      </c>
      <c r="CU137" s="32">
        <v>6689</v>
      </c>
    </row>
    <row r="138" spans="1:99" s="30" customFormat="1" x14ac:dyDescent="0.2">
      <c r="A138" s="30" t="s">
        <v>175</v>
      </c>
      <c r="D138" s="32">
        <v>0</v>
      </c>
      <c r="E138" s="32">
        <v>0</v>
      </c>
      <c r="F138" s="32">
        <v>1851</v>
      </c>
      <c r="G138" s="32">
        <v>0</v>
      </c>
      <c r="H138" s="32">
        <v>1819</v>
      </c>
      <c r="I138" s="32">
        <v>0</v>
      </c>
      <c r="J138" s="32">
        <v>0</v>
      </c>
      <c r="K138" s="32">
        <v>0</v>
      </c>
      <c r="L138" s="32">
        <v>-720</v>
      </c>
      <c r="M138" s="32">
        <v>138</v>
      </c>
      <c r="N138" s="32">
        <v>65</v>
      </c>
      <c r="O138" s="32">
        <v>1201</v>
      </c>
      <c r="P138" s="32">
        <v>97</v>
      </c>
      <c r="Q138" s="32">
        <v>0</v>
      </c>
      <c r="R138" s="32">
        <v>0</v>
      </c>
      <c r="S138" s="32">
        <v>0</v>
      </c>
      <c r="T138" s="32">
        <v>0</v>
      </c>
      <c r="U138" s="32">
        <v>251</v>
      </c>
      <c r="V138" s="32">
        <v>0</v>
      </c>
      <c r="W138" s="32">
        <v>0</v>
      </c>
      <c r="X138" s="32">
        <v>43</v>
      </c>
      <c r="Y138" s="32">
        <v>1093</v>
      </c>
      <c r="Z138" s="32">
        <v>475</v>
      </c>
      <c r="AA138" s="32">
        <v>0</v>
      </c>
      <c r="AB138" s="32">
        <v>0</v>
      </c>
      <c r="AC138" s="32">
        <v>0</v>
      </c>
      <c r="AD138" s="32">
        <v>1427</v>
      </c>
      <c r="AE138" s="32">
        <v>1313</v>
      </c>
      <c r="AF138" s="32">
        <v>114</v>
      </c>
      <c r="AG138" s="32">
        <v>0</v>
      </c>
      <c r="AH138" s="32">
        <v>357</v>
      </c>
      <c r="AI138" s="32">
        <v>355</v>
      </c>
      <c r="AJ138" s="32">
        <v>2</v>
      </c>
      <c r="AK138" s="32">
        <v>1482</v>
      </c>
      <c r="AL138" s="32">
        <v>843</v>
      </c>
      <c r="AM138" s="32">
        <v>1667</v>
      </c>
      <c r="AN138" s="32">
        <v>169</v>
      </c>
      <c r="AO138" s="32">
        <v>0</v>
      </c>
      <c r="AP138" s="32">
        <v>300</v>
      </c>
      <c r="AQ138" s="32">
        <v>187</v>
      </c>
      <c r="AR138" s="32">
        <v>0</v>
      </c>
      <c r="AS138" s="32">
        <v>0</v>
      </c>
      <c r="AT138" s="32">
        <v>0</v>
      </c>
      <c r="AU138" s="32">
        <v>0</v>
      </c>
      <c r="AV138" s="32">
        <v>4120</v>
      </c>
      <c r="AW138" s="32">
        <v>0</v>
      </c>
      <c r="AX138" s="32">
        <v>0</v>
      </c>
      <c r="AY138" s="32">
        <v>0</v>
      </c>
      <c r="AZ138" s="32">
        <v>72</v>
      </c>
      <c r="BA138" s="32">
        <v>0</v>
      </c>
      <c r="BB138" s="32">
        <v>2446</v>
      </c>
      <c r="BC138" s="32">
        <v>116</v>
      </c>
      <c r="BD138" s="32">
        <v>88</v>
      </c>
      <c r="BE138" s="32">
        <v>3961619</v>
      </c>
      <c r="BF138" s="32">
        <v>0</v>
      </c>
      <c r="BG138" s="32">
        <v>969</v>
      </c>
      <c r="BH138" s="32">
        <v>945</v>
      </c>
      <c r="BI138" s="32">
        <v>24</v>
      </c>
      <c r="BJ138" s="32">
        <v>56565</v>
      </c>
      <c r="BK138" s="32">
        <v>55771</v>
      </c>
      <c r="BL138" s="32">
        <v>794</v>
      </c>
      <c r="BM138" s="32">
        <v>350</v>
      </c>
      <c r="BN138" s="32">
        <v>296</v>
      </c>
      <c r="BO138" s="32">
        <v>1717</v>
      </c>
      <c r="BP138" s="32">
        <v>0</v>
      </c>
      <c r="BQ138" s="32">
        <v>0</v>
      </c>
      <c r="BR138" s="32">
        <v>364</v>
      </c>
      <c r="BS138" s="32">
        <v>1202</v>
      </c>
      <c r="BT138" s="32">
        <v>134</v>
      </c>
      <c r="BU138" s="32">
        <v>788</v>
      </c>
      <c r="BV138" s="32">
        <v>784</v>
      </c>
      <c r="BW138" s="32">
        <v>0</v>
      </c>
      <c r="BX138" s="32">
        <v>2721</v>
      </c>
      <c r="BY138" s="32">
        <v>55</v>
      </c>
      <c r="BZ138" s="32">
        <v>1361</v>
      </c>
      <c r="CA138" s="32">
        <v>1140</v>
      </c>
      <c r="CB138" s="32">
        <v>221</v>
      </c>
      <c r="CC138" s="32">
        <v>0</v>
      </c>
      <c r="CD138" s="32">
        <v>261</v>
      </c>
      <c r="CE138" s="32">
        <v>0</v>
      </c>
      <c r="CF138" s="32">
        <v>8082</v>
      </c>
      <c r="CG138" s="32">
        <v>0</v>
      </c>
      <c r="CH138" s="32">
        <v>332</v>
      </c>
      <c r="CI138" s="32">
        <v>0</v>
      </c>
      <c r="CJ138" s="32">
        <v>2841</v>
      </c>
      <c r="CK138" s="32">
        <v>2711</v>
      </c>
      <c r="CL138" s="32">
        <v>130</v>
      </c>
      <c r="CM138" s="32">
        <v>14</v>
      </c>
      <c r="CN138" s="32">
        <v>0</v>
      </c>
      <c r="CO138" s="32">
        <v>2090</v>
      </c>
      <c r="CP138" s="32">
        <v>109</v>
      </c>
      <c r="CQ138" s="32">
        <v>64</v>
      </c>
      <c r="CR138" s="32">
        <v>0</v>
      </c>
      <c r="CS138" s="32">
        <v>0</v>
      </c>
      <c r="CT138" s="32">
        <v>87</v>
      </c>
      <c r="CU138" s="32">
        <v>0</v>
      </c>
    </row>
    <row r="139" spans="1:99" x14ac:dyDescent="0.2">
      <c r="A139" s="6" t="s">
        <v>193</v>
      </c>
      <c r="B139" s="6"/>
      <c r="C139" s="6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0</v>
      </c>
      <c r="BV139" s="32">
        <v>0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32">
        <v>0</v>
      </c>
      <c r="CM139" s="32">
        <v>0</v>
      </c>
      <c r="CN139" s="32">
        <v>0</v>
      </c>
      <c r="CO139" s="32">
        <v>0</v>
      </c>
      <c r="CP139" s="32">
        <v>0</v>
      </c>
      <c r="CQ139" s="32">
        <v>0</v>
      </c>
      <c r="CR139" s="32">
        <v>0</v>
      </c>
      <c r="CS139" s="32">
        <v>0</v>
      </c>
      <c r="CT139" s="32">
        <v>0</v>
      </c>
      <c r="CU139" s="32">
        <v>0</v>
      </c>
    </row>
    <row r="140" spans="1:99" x14ac:dyDescent="0.2">
      <c r="A140" s="2" t="s">
        <v>176</v>
      </c>
      <c r="D140" s="32">
        <v>793499.5</v>
      </c>
      <c r="E140" s="32">
        <v>31675471</v>
      </c>
      <c r="F140" s="32">
        <v>13240923</v>
      </c>
      <c r="G140" s="32">
        <v>4293189.45</v>
      </c>
      <c r="H140" s="32">
        <v>13237987.91</v>
      </c>
      <c r="I140" s="32">
        <v>26795252.629999999</v>
      </c>
      <c r="J140" s="32">
        <v>3768276.65</v>
      </c>
      <c r="K140" s="32">
        <v>19637600</v>
      </c>
      <c r="L140" s="32">
        <v>6833989.2199999997</v>
      </c>
      <c r="M140" s="32">
        <v>2444823</v>
      </c>
      <c r="N140" s="32">
        <v>494186.03</v>
      </c>
      <c r="O140" s="32">
        <v>11753156.130000001</v>
      </c>
      <c r="P140" s="32">
        <v>430205.67</v>
      </c>
      <c r="Q140" s="32">
        <v>477547.78</v>
      </c>
      <c r="R140" s="32">
        <v>119517.01</v>
      </c>
      <c r="S140" s="32">
        <v>3902635.8</v>
      </c>
      <c r="T140" s="32">
        <v>36574280</v>
      </c>
      <c r="U140" s="32">
        <v>1790199.32</v>
      </c>
      <c r="V140" s="32">
        <v>103495246</v>
      </c>
      <c r="W140" s="32">
        <v>5549275.8100000005</v>
      </c>
      <c r="X140" s="32">
        <v>928923.53</v>
      </c>
      <c r="Y140" s="32">
        <v>8717673.6899999995</v>
      </c>
      <c r="Z140" s="32">
        <v>8359082.6900000004</v>
      </c>
      <c r="AA140" s="32">
        <v>1277413.75</v>
      </c>
      <c r="AB140" s="32">
        <v>167765.70000000001</v>
      </c>
      <c r="AC140" s="32">
        <v>12718000</v>
      </c>
      <c r="AD140" s="32">
        <v>16841302.539999999</v>
      </c>
      <c r="AE140" s="32">
        <v>16011159</v>
      </c>
      <c r="AF140" s="32">
        <v>830143.54</v>
      </c>
      <c r="AG140" s="32">
        <v>3054450.81</v>
      </c>
      <c r="AH140" s="32">
        <v>21548941.77</v>
      </c>
      <c r="AI140" s="32">
        <v>21110005.91</v>
      </c>
      <c r="AJ140" s="32">
        <v>438935.86</v>
      </c>
      <c r="AK140" s="32">
        <v>9056017.7599999998</v>
      </c>
      <c r="AL140" s="32">
        <v>8264018</v>
      </c>
      <c r="AM140" s="32">
        <v>79773553.290000007</v>
      </c>
      <c r="AN140" s="32">
        <v>639440.34</v>
      </c>
      <c r="AO140" s="32">
        <v>299588.78999999998</v>
      </c>
      <c r="AP140" s="32">
        <v>1224508.94</v>
      </c>
      <c r="AQ140" s="32">
        <v>55128685.020000003</v>
      </c>
      <c r="AR140" s="32">
        <v>691515647.34000003</v>
      </c>
      <c r="AS140" s="32">
        <v>691075400</v>
      </c>
      <c r="AT140" s="32">
        <v>440247.34</v>
      </c>
      <c r="AU140" s="32">
        <v>89810458.739999995</v>
      </c>
      <c r="AV140" s="32">
        <v>5495280.5599999996</v>
      </c>
      <c r="AW140" s="32">
        <v>1389372.4</v>
      </c>
      <c r="AX140" s="32">
        <v>8064491</v>
      </c>
      <c r="AY140" s="32">
        <v>31527574.98</v>
      </c>
      <c r="AZ140" s="32">
        <v>3487682.59</v>
      </c>
      <c r="BA140" s="32">
        <v>3948950.03</v>
      </c>
      <c r="BB140" s="32">
        <v>44384226.170000002</v>
      </c>
      <c r="BC140" s="32">
        <v>2390897.4300000002</v>
      </c>
      <c r="BD140" s="32">
        <v>2827407.7</v>
      </c>
      <c r="BE140" s="32">
        <v>9454816.5299999993</v>
      </c>
      <c r="BF140" s="32">
        <v>0</v>
      </c>
      <c r="BG140" s="32">
        <v>1413020.07</v>
      </c>
      <c r="BH140" s="32">
        <v>90075</v>
      </c>
      <c r="BI140" s="32">
        <v>1322945.07</v>
      </c>
      <c r="BJ140" s="32">
        <v>78442765</v>
      </c>
      <c r="BK140" s="32">
        <v>70123911</v>
      </c>
      <c r="BL140" s="32">
        <v>8318854</v>
      </c>
      <c r="BM140" s="32">
        <v>3643028.85</v>
      </c>
      <c r="BN140" s="32">
        <v>7798294.4199999999</v>
      </c>
      <c r="BO140" s="32">
        <v>10149515</v>
      </c>
      <c r="BP140" s="32">
        <v>2124077.0099999998</v>
      </c>
      <c r="BQ140" s="32">
        <v>26511149.469999999</v>
      </c>
      <c r="BR140" s="32">
        <v>4026193.9</v>
      </c>
      <c r="BS140" s="32">
        <v>6667607</v>
      </c>
      <c r="BT140" s="32">
        <v>17413400</v>
      </c>
      <c r="BU140" s="32">
        <v>3777887.83</v>
      </c>
      <c r="BV140" s="32">
        <v>10951917.77</v>
      </c>
      <c r="BW140" s="32">
        <v>1597494.74</v>
      </c>
      <c r="BX140" s="32">
        <v>13368454.220000001</v>
      </c>
      <c r="BY140" s="32">
        <v>2680967.48</v>
      </c>
      <c r="BZ140" s="32">
        <v>101917691.95</v>
      </c>
      <c r="CA140" s="32">
        <v>96445662.400000006</v>
      </c>
      <c r="CB140" s="32">
        <v>5472029.5499999998</v>
      </c>
      <c r="CC140" s="32">
        <v>1337962.76</v>
      </c>
      <c r="CD140" s="32">
        <v>1551221.99</v>
      </c>
      <c r="CE140" s="32">
        <v>1268289.77</v>
      </c>
      <c r="CF140" s="32">
        <v>5573566.8400000008</v>
      </c>
      <c r="CG140" s="32">
        <v>15416077</v>
      </c>
      <c r="CH140" s="32">
        <v>1731173.07</v>
      </c>
      <c r="CI140" s="32">
        <v>2410995.17</v>
      </c>
      <c r="CJ140" s="32">
        <v>39464161</v>
      </c>
      <c r="CK140" s="32">
        <v>37262655</v>
      </c>
      <c r="CL140" s="32">
        <v>2201506</v>
      </c>
      <c r="CM140" s="32">
        <v>2708423.81</v>
      </c>
      <c r="CN140" s="32">
        <v>21705646.789999999</v>
      </c>
      <c r="CO140" s="32">
        <v>5196176</v>
      </c>
      <c r="CP140" s="32">
        <v>1107409.8999999999</v>
      </c>
      <c r="CQ140" s="32">
        <v>1563519</v>
      </c>
      <c r="CR140" s="32">
        <v>782658.68</v>
      </c>
      <c r="CS140" s="32">
        <v>7121637</v>
      </c>
      <c r="CT140" s="32">
        <v>18116560.23</v>
      </c>
      <c r="CU140" s="32">
        <v>5376323.9199999999</v>
      </c>
    </row>
    <row r="141" spans="1:99" x14ac:dyDescent="0.2">
      <c r="A141" s="2" t="s">
        <v>93</v>
      </c>
      <c r="D141" s="32">
        <v>528534.04</v>
      </c>
      <c r="E141" s="32">
        <v>17313847</v>
      </c>
      <c r="F141" s="32">
        <v>6975629</v>
      </c>
      <c r="G141" s="32">
        <v>2085281</v>
      </c>
      <c r="H141" s="32">
        <v>8139157</v>
      </c>
      <c r="I141" s="32">
        <v>16306496.1</v>
      </c>
      <c r="J141" s="32">
        <v>2648454</v>
      </c>
      <c r="K141" s="32">
        <v>9499683</v>
      </c>
      <c r="L141" s="32">
        <v>11751896.529999999</v>
      </c>
      <c r="M141" s="32">
        <v>1527388.76</v>
      </c>
      <c r="N141" s="32">
        <v>353141.81</v>
      </c>
      <c r="O141" s="32">
        <v>25774034.600000001</v>
      </c>
      <c r="P141" s="32">
        <v>0</v>
      </c>
      <c r="Q141" s="32">
        <v>332214.98</v>
      </c>
      <c r="R141" s="32">
        <v>49857.86</v>
      </c>
      <c r="S141" s="32">
        <v>2429358.36</v>
      </c>
      <c r="T141" s="32">
        <v>17436312</v>
      </c>
      <c r="U141" s="32">
        <v>2813725.83</v>
      </c>
      <c r="V141" s="32">
        <v>39614411</v>
      </c>
      <c r="W141" s="32">
        <v>2559981.52</v>
      </c>
      <c r="X141" s="32">
        <v>598644.9</v>
      </c>
      <c r="Y141" s="32">
        <v>6241879.8700000001</v>
      </c>
      <c r="Z141" s="32">
        <v>4651216.55</v>
      </c>
      <c r="AA141" s="32">
        <v>662528.69999999995</v>
      </c>
      <c r="AB141" s="32">
        <v>116303.57</v>
      </c>
      <c r="AC141" s="32">
        <v>7513964.4900000002</v>
      </c>
      <c r="AD141" s="32">
        <v>9639929.75</v>
      </c>
      <c r="AE141" s="32">
        <v>9000407.9299999997</v>
      </c>
      <c r="AF141" s="32">
        <v>639521.81999999995</v>
      </c>
      <c r="AG141" s="32">
        <v>2083745.35</v>
      </c>
      <c r="AH141" s="32">
        <v>13160013.470000001</v>
      </c>
      <c r="AI141" s="32">
        <v>12820736.560000001</v>
      </c>
      <c r="AJ141" s="32">
        <v>339276.91</v>
      </c>
      <c r="AK141" s="32">
        <v>5987541.8200000003</v>
      </c>
      <c r="AL141" s="32">
        <v>4152262</v>
      </c>
      <c r="AM141" s="32">
        <v>57755101</v>
      </c>
      <c r="AN141" s="32">
        <v>343780</v>
      </c>
      <c r="AO141" s="32">
        <v>217100.04</v>
      </c>
      <c r="AP141" s="32">
        <v>451502.99</v>
      </c>
      <c r="AQ141" s="32">
        <v>28324913</v>
      </c>
      <c r="AR141" s="32">
        <v>453380330.97000003</v>
      </c>
      <c r="AS141" s="32">
        <v>453086000</v>
      </c>
      <c r="AT141" s="32">
        <v>294330.96999999997</v>
      </c>
      <c r="AU141" s="32">
        <v>55295736.740000002</v>
      </c>
      <c r="AV141" s="32">
        <v>4283058.6900000004</v>
      </c>
      <c r="AW141" s="32">
        <v>873580.28</v>
      </c>
      <c r="AX141" s="32">
        <v>4285612</v>
      </c>
      <c r="AY141" s="32">
        <v>15353945.550000001</v>
      </c>
      <c r="AZ141" s="32">
        <v>1650048</v>
      </c>
      <c r="BA141" s="32">
        <v>2155214</v>
      </c>
      <c r="BB141" s="32">
        <v>25118165</v>
      </c>
      <c r="BC141" s="32">
        <v>16379168.18</v>
      </c>
      <c r="BD141" s="32">
        <v>1738610.61</v>
      </c>
      <c r="BE141" s="32">
        <v>5607073.3200000003</v>
      </c>
      <c r="BF141" s="32">
        <v>113409</v>
      </c>
      <c r="BG141" s="32">
        <v>7553443.8599999994</v>
      </c>
      <c r="BH141" s="32">
        <v>6473022.9199999999</v>
      </c>
      <c r="BI141" s="32">
        <v>1080420.94</v>
      </c>
      <c r="BJ141" s="32">
        <v>19722351</v>
      </c>
      <c r="BK141" s="32">
        <v>15426642</v>
      </c>
      <c r="BL141" s="32">
        <v>4295709</v>
      </c>
      <c r="BM141" s="32">
        <v>1748703.81</v>
      </c>
      <c r="BN141" s="32">
        <v>5321368.43</v>
      </c>
      <c r="BO141" s="32">
        <v>6032429</v>
      </c>
      <c r="BP141" s="32">
        <v>1418689</v>
      </c>
      <c r="BQ141" s="32">
        <v>15818225</v>
      </c>
      <c r="BR141" s="32">
        <v>2777049</v>
      </c>
      <c r="BS141" s="32">
        <v>3332493</v>
      </c>
      <c r="BT141" s="32">
        <v>9079188</v>
      </c>
      <c r="BU141" s="32">
        <v>2179722</v>
      </c>
      <c r="BV141" s="32">
        <v>5763799</v>
      </c>
      <c r="BW141" s="32">
        <v>891116.71</v>
      </c>
      <c r="BX141" s="32">
        <v>8570470.6699999999</v>
      </c>
      <c r="BY141" s="32">
        <v>6382047.3399999999</v>
      </c>
      <c r="BZ141" s="32">
        <v>51771990.740000002</v>
      </c>
      <c r="CA141" s="32">
        <v>47554165.740000002</v>
      </c>
      <c r="CB141" s="32">
        <v>4217825</v>
      </c>
      <c r="CC141" s="32">
        <v>743332</v>
      </c>
      <c r="CD141" s="32">
        <v>941449.11</v>
      </c>
      <c r="CE141" s="32">
        <v>748754.4</v>
      </c>
      <c r="CF141" s="32">
        <v>3738433.2</v>
      </c>
      <c r="CG141" s="32">
        <v>10066710</v>
      </c>
      <c r="CH141" s="32">
        <v>1256775.74</v>
      </c>
      <c r="CI141" s="32">
        <v>184133091</v>
      </c>
      <c r="CJ141" s="32">
        <v>24390379</v>
      </c>
      <c r="CK141" s="32">
        <v>22563814</v>
      </c>
      <c r="CL141" s="32">
        <v>1826565</v>
      </c>
      <c r="CM141" s="32">
        <v>2123017.0099999998</v>
      </c>
      <c r="CN141" s="32">
        <v>11616665</v>
      </c>
      <c r="CO141" s="32">
        <v>3784602</v>
      </c>
      <c r="CP141" s="32">
        <v>587584.47</v>
      </c>
      <c r="CQ141" s="32">
        <v>650162.84</v>
      </c>
      <c r="CR141" s="32">
        <v>391924.06</v>
      </c>
      <c r="CS141" s="32">
        <v>9735434</v>
      </c>
      <c r="CT141" s="32">
        <v>11901694</v>
      </c>
      <c r="CU141" s="32">
        <v>3202238.45</v>
      </c>
    </row>
    <row r="142" spans="1:99" x14ac:dyDescent="0.2">
      <c r="A142" s="2" t="s">
        <v>94</v>
      </c>
      <c r="D142" s="32">
        <v>180549.89</v>
      </c>
      <c r="E142" s="32">
        <v>3963859</v>
      </c>
      <c r="F142" s="32">
        <v>2377503</v>
      </c>
      <c r="G142" s="32">
        <v>1025536</v>
      </c>
      <c r="H142" s="32">
        <v>1594043</v>
      </c>
      <c r="I142" s="32">
        <v>3852661.05</v>
      </c>
      <c r="J142" s="32">
        <v>599540</v>
      </c>
      <c r="K142" s="32">
        <v>2690680</v>
      </c>
      <c r="L142" s="32">
        <v>16046098.470000001</v>
      </c>
      <c r="M142" s="32">
        <v>481999.6</v>
      </c>
      <c r="N142" s="32">
        <v>92602.73</v>
      </c>
      <c r="O142" s="32">
        <v>10428101.039999999</v>
      </c>
      <c r="P142" s="32">
        <v>121994.84</v>
      </c>
      <c r="Q142" s="32">
        <v>79820.22</v>
      </c>
      <c r="R142" s="32">
        <v>18129.89</v>
      </c>
      <c r="S142" s="32">
        <v>249068.09</v>
      </c>
      <c r="T142" s="32">
        <v>4772190</v>
      </c>
      <c r="U142" s="32">
        <v>5317395.53</v>
      </c>
      <c r="V142" s="32">
        <v>15378739</v>
      </c>
      <c r="W142" s="32">
        <v>886694.84</v>
      </c>
      <c r="X142" s="32">
        <v>272360.15000000002</v>
      </c>
      <c r="Y142" s="32">
        <v>1905970.75</v>
      </c>
      <c r="Z142" s="32">
        <v>1532565.21</v>
      </c>
      <c r="AA142" s="32">
        <v>240027.08</v>
      </c>
      <c r="AB142" s="32">
        <v>27955.83</v>
      </c>
      <c r="AC142" s="32">
        <v>1401397.13</v>
      </c>
      <c r="AD142" s="32">
        <v>3081253.22</v>
      </c>
      <c r="AE142" s="32">
        <v>2938867.86</v>
      </c>
      <c r="AF142" s="32">
        <v>142385.35999999999</v>
      </c>
      <c r="AG142" s="32">
        <v>415088.93</v>
      </c>
      <c r="AH142" s="32">
        <v>1275430.02</v>
      </c>
      <c r="AI142" s="32">
        <v>1182540.48</v>
      </c>
      <c r="AJ142" s="32">
        <v>92889.54</v>
      </c>
      <c r="AK142" s="32">
        <v>1309850.27</v>
      </c>
      <c r="AL142" s="32">
        <v>3037885</v>
      </c>
      <c r="AM142" s="32">
        <v>9417460.9600000009</v>
      </c>
      <c r="AN142" s="32">
        <v>106179.16</v>
      </c>
      <c r="AO142" s="32">
        <v>65838.039999999994</v>
      </c>
      <c r="AP142" s="32">
        <v>99388.01</v>
      </c>
      <c r="AQ142" s="32">
        <v>7000464</v>
      </c>
      <c r="AR142" s="32">
        <v>203465249.97999999</v>
      </c>
      <c r="AS142" s="32">
        <v>203392000</v>
      </c>
      <c r="AT142" s="32">
        <v>73249.98</v>
      </c>
      <c r="AU142" s="32">
        <v>13963849.74</v>
      </c>
      <c r="AV142" s="32">
        <v>587419.88</v>
      </c>
      <c r="AW142" s="32">
        <v>248921.7</v>
      </c>
      <c r="AX142" s="32">
        <v>1507659</v>
      </c>
      <c r="AY142" s="32">
        <v>4341037.6500000004</v>
      </c>
      <c r="AZ142" s="32">
        <v>598172</v>
      </c>
      <c r="BA142" s="32">
        <v>908393</v>
      </c>
      <c r="BB142" s="32">
        <v>6743805</v>
      </c>
      <c r="BC142" s="32">
        <v>1875295.55</v>
      </c>
      <c r="BD142" s="32">
        <v>506797.44</v>
      </c>
      <c r="BE142" s="32">
        <v>1471250.84</v>
      </c>
      <c r="BF142" s="32">
        <v>45047</v>
      </c>
      <c r="BG142" s="32">
        <v>2393320.06</v>
      </c>
      <c r="BH142" s="32">
        <v>2239513.41</v>
      </c>
      <c r="BI142" s="32">
        <v>153806.65</v>
      </c>
      <c r="BJ142" s="32">
        <v>6566375</v>
      </c>
      <c r="BK142" s="32">
        <v>5554768</v>
      </c>
      <c r="BL142" s="32">
        <v>1011607</v>
      </c>
      <c r="BM142" s="32">
        <v>858083.14</v>
      </c>
      <c r="BN142" s="32">
        <v>1727802.15</v>
      </c>
      <c r="BO142" s="32">
        <v>2205317</v>
      </c>
      <c r="BP142" s="32">
        <v>448531.35</v>
      </c>
      <c r="BQ142" s="32">
        <v>3929833</v>
      </c>
      <c r="BR142" s="32">
        <v>626639</v>
      </c>
      <c r="BS142" s="32">
        <v>1377105</v>
      </c>
      <c r="BT142" s="32">
        <v>3080726</v>
      </c>
      <c r="BU142" s="32">
        <v>815834</v>
      </c>
      <c r="BV142" s="32">
        <v>5062799</v>
      </c>
      <c r="BW142" s="32">
        <v>309270.11</v>
      </c>
      <c r="BX142" s="32">
        <v>2382628.98</v>
      </c>
      <c r="BY142" s="32">
        <v>11253820.41</v>
      </c>
      <c r="BZ142" s="32">
        <v>17588105.02</v>
      </c>
      <c r="CA142" s="32">
        <v>16690056.02</v>
      </c>
      <c r="CB142" s="32">
        <v>898049</v>
      </c>
      <c r="CC142" s="32">
        <v>225984</v>
      </c>
      <c r="CD142" s="32">
        <v>226704.68</v>
      </c>
      <c r="CE142" s="32">
        <v>255247.94</v>
      </c>
      <c r="CF142" s="32">
        <v>885364.36</v>
      </c>
      <c r="CG142" s="32">
        <v>2731802</v>
      </c>
      <c r="CH142" s="32">
        <v>366604</v>
      </c>
      <c r="CI142" s="32">
        <v>65790368.240000002</v>
      </c>
      <c r="CJ142" s="32">
        <v>6537214</v>
      </c>
      <c r="CK142" s="32">
        <v>6219448</v>
      </c>
      <c r="CL142" s="32">
        <v>317766</v>
      </c>
      <c r="CM142" s="32">
        <v>390112.57</v>
      </c>
      <c r="CN142" s="32">
        <v>3607289</v>
      </c>
      <c r="CO142" s="32">
        <v>587485</v>
      </c>
      <c r="CP142" s="32">
        <v>162966.78</v>
      </c>
      <c r="CQ142" s="32">
        <v>222559.43</v>
      </c>
      <c r="CR142" s="32">
        <v>137729.32999999999</v>
      </c>
      <c r="CS142" s="32">
        <v>3558691</v>
      </c>
      <c r="CT142" s="32">
        <v>1850524</v>
      </c>
      <c r="CU142" s="32">
        <v>760071.84</v>
      </c>
    </row>
    <row r="143" spans="1:99" x14ac:dyDescent="0.2">
      <c r="A143" s="2" t="s">
        <v>95</v>
      </c>
      <c r="D143" s="32">
        <v>23437.759999999998</v>
      </c>
      <c r="E143" s="32">
        <v>6038123</v>
      </c>
      <c r="F143" s="32">
        <v>2635074</v>
      </c>
      <c r="G143" s="32">
        <v>10255360</v>
      </c>
      <c r="H143" s="32">
        <v>5225657</v>
      </c>
      <c r="I143" s="32">
        <v>6594014.21</v>
      </c>
      <c r="J143" s="32">
        <v>185239</v>
      </c>
      <c r="K143" s="32">
        <v>6779727</v>
      </c>
      <c r="L143" s="32">
        <v>0</v>
      </c>
      <c r="M143" s="32">
        <v>424690.16</v>
      </c>
      <c r="N143" s="32">
        <v>42796.83</v>
      </c>
      <c r="O143" s="32">
        <v>44636542.350000001</v>
      </c>
      <c r="P143" s="32">
        <v>110733.07</v>
      </c>
      <c r="Q143" s="32">
        <v>59911.55</v>
      </c>
      <c r="R143" s="32">
        <v>0</v>
      </c>
      <c r="S143" s="32">
        <v>1224209.3500000001</v>
      </c>
      <c r="T143" s="32">
        <v>10132298</v>
      </c>
      <c r="U143" s="32">
        <v>0</v>
      </c>
      <c r="V143" s="32">
        <v>43384287</v>
      </c>
      <c r="W143" s="32">
        <v>1690015</v>
      </c>
      <c r="X143" s="32">
        <v>49906.41</v>
      </c>
      <c r="Y143" s="32">
        <v>470285.72</v>
      </c>
      <c r="Z143" s="32">
        <v>2010566.44</v>
      </c>
      <c r="AA143" s="32">
        <v>347496.79</v>
      </c>
      <c r="AB143" s="32">
        <v>21477.46</v>
      </c>
      <c r="AC143" s="32">
        <v>748872.96</v>
      </c>
      <c r="AD143" s="32">
        <v>4079748.25</v>
      </c>
      <c r="AE143" s="32">
        <v>4034494.17</v>
      </c>
      <c r="AF143" s="32">
        <v>45254.080000000002</v>
      </c>
      <c r="AG143" s="32">
        <v>499246.69</v>
      </c>
      <c r="AH143" s="32">
        <v>6709400.2000000002</v>
      </c>
      <c r="AI143" s="32">
        <v>6709400.2000000002</v>
      </c>
      <c r="AJ143" s="32">
        <v>0</v>
      </c>
      <c r="AK143" s="32">
        <v>1674485.81</v>
      </c>
      <c r="AL143" s="32">
        <v>0</v>
      </c>
      <c r="AM143" s="32">
        <v>10424641.810000001</v>
      </c>
      <c r="AN143" s="32">
        <v>177543.98</v>
      </c>
      <c r="AO143" s="32">
        <v>22130.799999999999</v>
      </c>
      <c r="AP143" s="32">
        <v>52528.39</v>
      </c>
      <c r="AQ143" s="32">
        <v>18028293</v>
      </c>
      <c r="AR143" s="32">
        <v>59571.41</v>
      </c>
      <c r="AS143" s="32">
        <v>0</v>
      </c>
      <c r="AT143" s="32">
        <v>59571.41</v>
      </c>
      <c r="AU143" s="32">
        <v>29300040.149999999</v>
      </c>
      <c r="AV143" s="32">
        <v>547938.27</v>
      </c>
      <c r="AW143" s="32">
        <v>242502.96</v>
      </c>
      <c r="AX143" s="32">
        <v>1988603</v>
      </c>
      <c r="AY143" s="32">
        <v>10085223.9</v>
      </c>
      <c r="AZ143" s="32">
        <v>1229862</v>
      </c>
      <c r="BA143" s="32">
        <v>827327</v>
      </c>
      <c r="BB143" s="32">
        <v>7427877</v>
      </c>
      <c r="BC143" s="32">
        <v>7894660.3600000003</v>
      </c>
      <c r="BD143" s="32">
        <v>1008270.04</v>
      </c>
      <c r="BE143" s="32">
        <v>1919876.85</v>
      </c>
      <c r="BF143" s="32">
        <v>191300</v>
      </c>
      <c r="BG143" s="32">
        <v>4009399.77</v>
      </c>
      <c r="BH143" s="32">
        <v>3946152.6</v>
      </c>
      <c r="BI143" s="32">
        <v>63247.17</v>
      </c>
      <c r="BJ143" s="32">
        <v>37698150</v>
      </c>
      <c r="BK143" s="32">
        <v>34989743</v>
      </c>
      <c r="BL143" s="32">
        <v>2708407</v>
      </c>
      <c r="BM143" s="32">
        <v>1000151.78</v>
      </c>
      <c r="BN143" s="32">
        <v>1709362.59</v>
      </c>
      <c r="BO143" s="32">
        <v>1812885</v>
      </c>
      <c r="BP143" s="32">
        <v>391873</v>
      </c>
      <c r="BQ143" s="32">
        <v>5617247</v>
      </c>
      <c r="BR143" s="32">
        <v>618680</v>
      </c>
      <c r="BS143" s="32">
        <v>1851276</v>
      </c>
      <c r="BT143" s="32">
        <v>4288610</v>
      </c>
      <c r="BU143" s="32">
        <v>725827</v>
      </c>
      <c r="BV143" s="32">
        <v>0</v>
      </c>
      <c r="BW143" s="32">
        <v>382864.39</v>
      </c>
      <c r="BX143" s="32">
        <v>2828236.91</v>
      </c>
      <c r="BY143" s="32">
        <v>0</v>
      </c>
      <c r="BZ143" s="32">
        <v>31221494.93</v>
      </c>
      <c r="CA143" s="32">
        <v>29380252.93</v>
      </c>
      <c r="CB143" s="32">
        <v>1841242</v>
      </c>
      <c r="CC143" s="32">
        <v>291530</v>
      </c>
      <c r="CD143" s="32">
        <v>336076</v>
      </c>
      <c r="CE143" s="32">
        <v>275628.48</v>
      </c>
      <c r="CF143" s="32">
        <v>969519.22</v>
      </c>
      <c r="CG143" s="32">
        <v>2440234</v>
      </c>
      <c r="CH143" s="32">
        <v>76990.52</v>
      </c>
      <c r="CI143" s="32">
        <v>192312567.47</v>
      </c>
      <c r="CJ143" s="32">
        <v>7832241</v>
      </c>
      <c r="CK143" s="32">
        <v>7463693</v>
      </c>
      <c r="CL143" s="32">
        <v>368548</v>
      </c>
      <c r="CM143" s="32">
        <v>202557.28</v>
      </c>
      <c r="CN143" s="32">
        <v>5819127</v>
      </c>
      <c r="CO143" s="32">
        <v>564688</v>
      </c>
      <c r="CP143" s="32">
        <v>348012.44</v>
      </c>
      <c r="CQ143" s="32">
        <v>386747.72</v>
      </c>
      <c r="CR143" s="32">
        <v>249652.27</v>
      </c>
      <c r="CS143" s="32">
        <v>6679966</v>
      </c>
      <c r="CT143" s="32">
        <v>4002888</v>
      </c>
      <c r="CU143" s="32">
        <v>1107200.08</v>
      </c>
    </row>
    <row r="144" spans="1:99" x14ac:dyDescent="0.2">
      <c r="A144" s="2" t="s">
        <v>96</v>
      </c>
      <c r="D144" s="32">
        <v>42919.26</v>
      </c>
      <c r="E144" s="32">
        <v>0</v>
      </c>
      <c r="F144" s="32">
        <v>1129464</v>
      </c>
      <c r="G144" s="32">
        <v>108693</v>
      </c>
      <c r="H144" s="32">
        <v>0</v>
      </c>
      <c r="I144" s="32">
        <v>0</v>
      </c>
      <c r="J144" s="32">
        <v>311945</v>
      </c>
      <c r="K144" s="32">
        <v>594930</v>
      </c>
      <c r="L144" s="32">
        <v>0</v>
      </c>
      <c r="M144" s="32">
        <v>0</v>
      </c>
      <c r="N144" s="32">
        <v>0</v>
      </c>
      <c r="O144" s="32">
        <v>5158649.97</v>
      </c>
      <c r="P144" s="32">
        <v>0</v>
      </c>
      <c r="Q144" s="32">
        <v>0</v>
      </c>
      <c r="R144" s="32">
        <v>0</v>
      </c>
      <c r="S144" s="32">
        <v>0</v>
      </c>
      <c r="T144" s="32">
        <v>5564736</v>
      </c>
      <c r="U144" s="32">
        <v>0</v>
      </c>
      <c r="V144" s="32">
        <v>4575551</v>
      </c>
      <c r="W144" s="32">
        <v>361850.43</v>
      </c>
      <c r="X144" s="32">
        <v>0</v>
      </c>
      <c r="Y144" s="32">
        <v>0</v>
      </c>
      <c r="Z144" s="32">
        <v>132794.92000000001</v>
      </c>
      <c r="AA144" s="32">
        <v>0</v>
      </c>
      <c r="AB144" s="32">
        <v>0</v>
      </c>
      <c r="AC144" s="32">
        <v>703086.73</v>
      </c>
      <c r="AD144" s="32">
        <v>0</v>
      </c>
      <c r="AE144" s="32">
        <v>0</v>
      </c>
      <c r="AF144" s="32">
        <v>0</v>
      </c>
      <c r="AG144" s="32">
        <v>0</v>
      </c>
      <c r="AH144" s="32">
        <v>343851.2</v>
      </c>
      <c r="AI144" s="32">
        <v>343851.2</v>
      </c>
      <c r="AJ144" s="32">
        <v>0</v>
      </c>
      <c r="AK144" s="32">
        <v>0</v>
      </c>
      <c r="AL144" s="32">
        <v>0</v>
      </c>
      <c r="AM144" s="32">
        <v>1791645</v>
      </c>
      <c r="AN144" s="32">
        <v>0</v>
      </c>
      <c r="AO144" s="32">
        <v>0</v>
      </c>
      <c r="AP144" s="32">
        <v>108014.43</v>
      </c>
      <c r="AQ144" s="32">
        <v>1589502</v>
      </c>
      <c r="AR144" s="32">
        <v>7945000</v>
      </c>
      <c r="AS144" s="32">
        <v>7945000</v>
      </c>
      <c r="AT144" s="32">
        <v>0</v>
      </c>
      <c r="AU144" s="32">
        <v>3590724.54</v>
      </c>
      <c r="AV144" s="32">
        <v>0</v>
      </c>
      <c r="AW144" s="32">
        <v>0</v>
      </c>
      <c r="AX144" s="32">
        <v>203774</v>
      </c>
      <c r="AY144" s="32">
        <v>972644.4</v>
      </c>
      <c r="AZ144" s="32">
        <v>0</v>
      </c>
      <c r="BA144" s="32">
        <v>0</v>
      </c>
      <c r="BB144" s="32">
        <v>637762</v>
      </c>
      <c r="BC144" s="32">
        <v>362291.05</v>
      </c>
      <c r="BD144" s="32">
        <v>0</v>
      </c>
      <c r="BE144" s="32">
        <v>435067.57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1021571</v>
      </c>
      <c r="BR144" s="32">
        <v>0</v>
      </c>
      <c r="BS144" s="32">
        <v>0</v>
      </c>
      <c r="BT144" s="32">
        <v>713103</v>
      </c>
      <c r="BU144" s="32">
        <v>0</v>
      </c>
      <c r="BV144" s="32">
        <v>0</v>
      </c>
      <c r="BW144" s="32">
        <v>0</v>
      </c>
      <c r="BX144" s="32">
        <v>115272.16</v>
      </c>
      <c r="BY144" s="32">
        <v>0</v>
      </c>
      <c r="BZ144" s="32">
        <v>590802.22</v>
      </c>
      <c r="CA144" s="32">
        <v>590802.22</v>
      </c>
      <c r="CB144" s="32">
        <v>0</v>
      </c>
      <c r="CC144" s="32">
        <v>0</v>
      </c>
      <c r="CD144" s="32">
        <v>0</v>
      </c>
      <c r="CE144" s="32">
        <v>0</v>
      </c>
      <c r="CF144" s="32">
        <v>-37259.050000000003</v>
      </c>
      <c r="CG144" s="32">
        <v>287824</v>
      </c>
      <c r="CH144" s="32">
        <v>0</v>
      </c>
      <c r="CI144" s="32">
        <v>18537643.780000001</v>
      </c>
      <c r="CJ144" s="32">
        <v>527874</v>
      </c>
      <c r="CK144" s="32">
        <v>527874</v>
      </c>
      <c r="CL144" s="32">
        <v>0</v>
      </c>
      <c r="CM144" s="32">
        <v>0</v>
      </c>
      <c r="CN144" s="32">
        <v>520904</v>
      </c>
      <c r="CO144" s="32">
        <v>469512</v>
      </c>
      <c r="CP144" s="32">
        <v>0</v>
      </c>
      <c r="CQ144" s="32">
        <v>327263.14</v>
      </c>
      <c r="CR144" s="32">
        <v>0</v>
      </c>
      <c r="CS144" s="32">
        <v>0</v>
      </c>
      <c r="CT144" s="32">
        <v>0</v>
      </c>
      <c r="CU144" s="32">
        <v>226223.55</v>
      </c>
    </row>
    <row r="145" spans="1:99" x14ac:dyDescent="0.2">
      <c r="A145" s="2" t="s">
        <v>97</v>
      </c>
      <c r="D145" s="32">
        <v>17839.2</v>
      </c>
      <c r="E145" s="32">
        <v>90966</v>
      </c>
      <c r="F145" s="32">
        <v>211647</v>
      </c>
      <c r="G145" s="32">
        <v>50226</v>
      </c>
      <c r="H145" s="32">
        <v>67426</v>
      </c>
      <c r="I145" s="32">
        <v>42081.27</v>
      </c>
      <c r="J145" s="32">
        <v>23100</v>
      </c>
      <c r="K145" s="32">
        <v>72580</v>
      </c>
      <c r="L145" s="32">
        <v>200980.57</v>
      </c>
      <c r="M145" s="32">
        <v>10295.33</v>
      </c>
      <c r="N145" s="32">
        <v>5328.69</v>
      </c>
      <c r="O145" s="32">
        <v>708003.87</v>
      </c>
      <c r="P145" s="32">
        <v>1314</v>
      </c>
      <c r="Q145" s="32">
        <v>6113.02</v>
      </c>
      <c r="R145" s="32">
        <v>87.36</v>
      </c>
      <c r="S145" s="32">
        <v>0</v>
      </c>
      <c r="T145" s="32">
        <v>478995</v>
      </c>
      <c r="U145" s="32">
        <v>55519.32</v>
      </c>
      <c r="V145" s="32">
        <v>542258</v>
      </c>
      <c r="W145" s="32">
        <v>42523.41</v>
      </c>
      <c r="X145" s="32">
        <v>7148.1</v>
      </c>
      <c r="Y145" s="32">
        <v>92881.32</v>
      </c>
      <c r="Z145" s="32">
        <v>65501.24</v>
      </c>
      <c r="AA145" s="32">
        <v>13717.85</v>
      </c>
      <c r="AB145" s="32">
        <v>2028.84</v>
      </c>
      <c r="AC145" s="32">
        <v>19534.3</v>
      </c>
      <c r="AD145" s="32">
        <v>48977.21</v>
      </c>
      <c r="AE145" s="32">
        <v>31801.599999999999</v>
      </c>
      <c r="AF145" s="32">
        <v>17175.61</v>
      </c>
      <c r="AG145" s="32">
        <v>29701.7</v>
      </c>
      <c r="AH145" s="32">
        <v>55873.07</v>
      </c>
      <c r="AI145" s="32">
        <v>49121.59</v>
      </c>
      <c r="AJ145" s="32">
        <v>6751.48</v>
      </c>
      <c r="AK145" s="32">
        <v>69366.78</v>
      </c>
      <c r="AL145" s="32">
        <v>47079</v>
      </c>
      <c r="AM145" s="32">
        <v>371230</v>
      </c>
      <c r="AN145" s="32">
        <v>9886.5300000000007</v>
      </c>
      <c r="AO145" s="32">
        <v>4552.6099999999997</v>
      </c>
      <c r="AP145" s="32">
        <v>9226.82</v>
      </c>
      <c r="AQ145" s="32">
        <v>177089</v>
      </c>
      <c r="AR145" s="32">
        <v>4096404.98</v>
      </c>
      <c r="AS145" s="32">
        <v>4083310</v>
      </c>
      <c r="AT145" s="32">
        <v>13094.98</v>
      </c>
      <c r="AU145" s="32">
        <v>370333.98</v>
      </c>
      <c r="AV145" s="32">
        <v>30960.94</v>
      </c>
      <c r="AW145" s="32">
        <v>24367.47</v>
      </c>
      <c r="AX145" s="32">
        <v>78843</v>
      </c>
      <c r="AY145" s="32">
        <v>375323.48</v>
      </c>
      <c r="AZ145" s="32">
        <v>9124</v>
      </c>
      <c r="BA145" s="32">
        <v>41702</v>
      </c>
      <c r="BB145" s="32">
        <v>147574</v>
      </c>
      <c r="BC145" s="32">
        <v>143085.89000000001</v>
      </c>
      <c r="BD145" s="32">
        <v>24022.58</v>
      </c>
      <c r="BE145" s="32">
        <v>4184.8</v>
      </c>
      <c r="BF145" s="32">
        <v>9344</v>
      </c>
      <c r="BG145" s="32">
        <v>56014.87</v>
      </c>
      <c r="BH145" s="32">
        <v>45317.53</v>
      </c>
      <c r="BI145" s="32">
        <v>10697.34</v>
      </c>
      <c r="BJ145" s="32">
        <v>369815</v>
      </c>
      <c r="BK145" s="32">
        <v>350377</v>
      </c>
      <c r="BL145" s="32">
        <v>19438</v>
      </c>
      <c r="BM145" s="32">
        <v>30879.95</v>
      </c>
      <c r="BN145" s="32">
        <v>52595.6</v>
      </c>
      <c r="BO145" s="32">
        <v>70626</v>
      </c>
      <c r="BP145" s="32">
        <v>33369</v>
      </c>
      <c r="BQ145" s="32">
        <v>111940</v>
      </c>
      <c r="BR145" s="32">
        <v>2289</v>
      </c>
      <c r="BS145" s="32">
        <v>86148</v>
      </c>
      <c r="BT145" s="32">
        <v>249709</v>
      </c>
      <c r="BU145" s="32">
        <v>46667</v>
      </c>
      <c r="BV145" s="32">
        <v>112414</v>
      </c>
      <c r="BW145" s="32">
        <v>13963.11</v>
      </c>
      <c r="BX145" s="32">
        <v>142978.25</v>
      </c>
      <c r="BY145" s="32">
        <v>162938.73000000001</v>
      </c>
      <c r="BZ145" s="32">
        <v>732481.45</v>
      </c>
      <c r="CA145" s="32">
        <v>665112.44999999995</v>
      </c>
      <c r="CB145" s="32">
        <v>67369</v>
      </c>
      <c r="CC145" s="32">
        <v>16256</v>
      </c>
      <c r="CD145" s="32">
        <v>45260.67</v>
      </c>
      <c r="CE145" s="32">
        <v>7676.22</v>
      </c>
      <c r="CF145" s="32">
        <v>0</v>
      </c>
      <c r="CG145" s="32">
        <v>88208</v>
      </c>
      <c r="CH145" s="32">
        <v>25235.41</v>
      </c>
      <c r="CI145" s="32">
        <v>1738217.84</v>
      </c>
      <c r="CJ145" s="32">
        <v>313103</v>
      </c>
      <c r="CK145" s="32">
        <v>307990</v>
      </c>
      <c r="CL145" s="32">
        <v>5113</v>
      </c>
      <c r="CM145" s="32">
        <v>8161.2</v>
      </c>
      <c r="CN145" s="32">
        <v>141661</v>
      </c>
      <c r="CO145" s="32">
        <v>18938</v>
      </c>
      <c r="CP145" s="32">
        <v>8220.08</v>
      </c>
      <c r="CQ145" s="32">
        <v>20157.03</v>
      </c>
      <c r="CR145" s="32">
        <v>93.86</v>
      </c>
      <c r="CS145" s="32">
        <v>368612</v>
      </c>
      <c r="CT145" s="32">
        <v>230910</v>
      </c>
      <c r="CU145" s="32">
        <v>54029.919999999998</v>
      </c>
    </row>
    <row r="146" spans="1:99" x14ac:dyDescent="0.2">
      <c r="A146" s="2" t="s">
        <v>98</v>
      </c>
      <c r="D146" s="32">
        <v>219.35</v>
      </c>
      <c r="E146" s="32">
        <v>0</v>
      </c>
      <c r="F146" s="32">
        <v>18205</v>
      </c>
      <c r="G146" s="32">
        <v>7266</v>
      </c>
      <c r="H146" s="32">
        <v>5367</v>
      </c>
      <c r="I146" s="32">
        <v>0</v>
      </c>
      <c r="J146" s="32">
        <v>0</v>
      </c>
      <c r="K146" s="32">
        <v>0</v>
      </c>
      <c r="L146" s="32">
        <v>60485.95</v>
      </c>
      <c r="M146" s="32">
        <v>449.15</v>
      </c>
      <c r="N146" s="32">
        <v>502.22</v>
      </c>
      <c r="O146" s="32">
        <v>47030.69</v>
      </c>
      <c r="P146" s="32">
        <v>170.05</v>
      </c>
      <c r="Q146" s="32">
        <v>0</v>
      </c>
      <c r="R146" s="32">
        <v>7.44</v>
      </c>
      <c r="S146" s="32">
        <v>0</v>
      </c>
      <c r="T146" s="32">
        <v>33642</v>
      </c>
      <c r="U146" s="32">
        <v>8853.4500000000007</v>
      </c>
      <c r="V146" s="32">
        <v>0</v>
      </c>
      <c r="W146" s="32">
        <v>8210.5499999999993</v>
      </c>
      <c r="X146" s="32">
        <v>863.97</v>
      </c>
      <c r="Y146" s="32">
        <v>6656.03</v>
      </c>
      <c r="Z146" s="32">
        <v>3324.93</v>
      </c>
      <c r="AA146" s="32">
        <v>0</v>
      </c>
      <c r="AB146" s="32">
        <v>0</v>
      </c>
      <c r="AC146" s="32">
        <v>0</v>
      </c>
      <c r="AD146" s="32">
        <v>6075.59</v>
      </c>
      <c r="AE146" s="32">
        <v>5587.36</v>
      </c>
      <c r="AF146" s="32">
        <v>488.23</v>
      </c>
      <c r="AG146" s="32">
        <v>0</v>
      </c>
      <c r="AH146" s="32">
        <v>4373.8100000000004</v>
      </c>
      <c r="AI146" s="32">
        <v>4355.88</v>
      </c>
      <c r="AJ146" s="32">
        <v>17.93</v>
      </c>
      <c r="AK146" s="32">
        <v>14773.08</v>
      </c>
      <c r="AL146" s="32">
        <v>8441</v>
      </c>
      <c r="AM146" s="32">
        <v>14223</v>
      </c>
      <c r="AN146" s="32">
        <v>2050.86</v>
      </c>
      <c r="AO146" s="32">
        <v>0</v>
      </c>
      <c r="AP146" s="32">
        <v>1475.02</v>
      </c>
      <c r="AQ146" s="32">
        <v>8424</v>
      </c>
      <c r="AR146" s="32">
        <v>885690</v>
      </c>
      <c r="AS146" s="32">
        <v>885690</v>
      </c>
      <c r="AT146" s="32">
        <v>0</v>
      </c>
      <c r="AU146" s="32">
        <v>0</v>
      </c>
      <c r="AV146" s="32">
        <v>4321.67</v>
      </c>
      <c r="AW146" s="32">
        <v>0</v>
      </c>
      <c r="AX146" s="32">
        <v>0</v>
      </c>
      <c r="AY146" s="32">
        <v>0</v>
      </c>
      <c r="AZ146" s="32">
        <v>477</v>
      </c>
      <c r="BA146" s="32">
        <v>1344</v>
      </c>
      <c r="BB146" s="32">
        <v>6961</v>
      </c>
      <c r="BC146" s="32">
        <v>3577.31</v>
      </c>
      <c r="BD146" s="32">
        <v>1145.07</v>
      </c>
      <c r="BE146" s="32">
        <v>17363.150000000001</v>
      </c>
      <c r="BF146" s="32">
        <v>0</v>
      </c>
      <c r="BG146" s="32">
        <v>11650.6</v>
      </c>
      <c r="BH146" s="32">
        <v>11202.84</v>
      </c>
      <c r="BI146" s="32">
        <v>447.76</v>
      </c>
      <c r="BJ146" s="32">
        <v>7669</v>
      </c>
      <c r="BK146" s="32">
        <v>2841</v>
      </c>
      <c r="BL146" s="32">
        <v>4828</v>
      </c>
      <c r="BM146" s="32">
        <v>5210.17</v>
      </c>
      <c r="BN146" s="32">
        <v>6222.58</v>
      </c>
      <c r="BO146" s="32">
        <v>28257</v>
      </c>
      <c r="BP146" s="32">
        <v>290.88</v>
      </c>
      <c r="BQ146" s="32">
        <v>12333</v>
      </c>
      <c r="BR146" s="32">
        <v>1537</v>
      </c>
      <c r="BS146" s="32">
        <v>20585</v>
      </c>
      <c r="BT146" s="32">
        <v>2064</v>
      </c>
      <c r="BU146" s="32">
        <v>9838</v>
      </c>
      <c r="BV146" s="32">
        <v>12757</v>
      </c>
      <c r="BW146" s="32">
        <v>280.42</v>
      </c>
      <c r="BX146" s="32">
        <v>17100.189999999999</v>
      </c>
      <c r="BY146" s="32">
        <v>5565.9</v>
      </c>
      <c r="BZ146" s="32">
        <v>6333.86</v>
      </c>
      <c r="CA146" s="32">
        <v>3738.86</v>
      </c>
      <c r="CB146" s="32">
        <v>2595</v>
      </c>
      <c r="CC146" s="32">
        <v>0</v>
      </c>
      <c r="CD146" s="32">
        <v>1731.53</v>
      </c>
      <c r="CE146" s="32">
        <v>0</v>
      </c>
      <c r="CF146" s="32">
        <v>17509.11</v>
      </c>
      <c r="CG146" s="32">
        <v>964</v>
      </c>
      <c r="CH146" s="32">
        <v>5567.4</v>
      </c>
      <c r="CI146" s="32">
        <v>0</v>
      </c>
      <c r="CJ146" s="32">
        <v>30667</v>
      </c>
      <c r="CK146" s="32">
        <v>29993</v>
      </c>
      <c r="CL146" s="32">
        <v>674</v>
      </c>
      <c r="CM146" s="32">
        <v>132.15</v>
      </c>
      <c r="CN146" s="32">
        <v>0</v>
      </c>
      <c r="CO146" s="32">
        <v>4126</v>
      </c>
      <c r="CP146" s="32">
        <v>626.13</v>
      </c>
      <c r="CQ146" s="32">
        <v>1067.98</v>
      </c>
      <c r="CR146" s="32">
        <v>3259.16</v>
      </c>
      <c r="CS146" s="32">
        <v>369</v>
      </c>
      <c r="CT146" s="32">
        <v>1882</v>
      </c>
      <c r="CU146" s="32">
        <v>0</v>
      </c>
    </row>
    <row r="147" spans="1:99" x14ac:dyDescent="0.2">
      <c r="A147" s="6" t="s">
        <v>192</v>
      </c>
      <c r="B147" s="6"/>
      <c r="C147" s="6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2">
        <v>0</v>
      </c>
      <c r="BV147" s="32">
        <v>0</v>
      </c>
      <c r="BW147" s="32">
        <v>0</v>
      </c>
      <c r="BX147" s="32">
        <v>0</v>
      </c>
      <c r="BY147" s="32">
        <v>0</v>
      </c>
      <c r="BZ147" s="32">
        <v>0</v>
      </c>
      <c r="CA147" s="32">
        <v>0</v>
      </c>
      <c r="CB147" s="32">
        <v>0</v>
      </c>
      <c r="CC147" s="32">
        <v>0</v>
      </c>
      <c r="CD147" s="32">
        <v>0</v>
      </c>
      <c r="CE147" s="32">
        <v>0</v>
      </c>
      <c r="CF147" s="32">
        <v>0</v>
      </c>
      <c r="CG147" s="32">
        <v>0</v>
      </c>
      <c r="CH147" s="32">
        <v>0</v>
      </c>
      <c r="CI147" s="32">
        <v>0</v>
      </c>
      <c r="CJ147" s="32">
        <v>0</v>
      </c>
      <c r="CK147" s="32">
        <v>0</v>
      </c>
      <c r="CL147" s="32">
        <v>0</v>
      </c>
      <c r="CM147" s="32">
        <v>0</v>
      </c>
      <c r="CN147" s="32">
        <v>0</v>
      </c>
      <c r="CO147" s="32">
        <v>0</v>
      </c>
      <c r="CP147" s="32">
        <v>0</v>
      </c>
      <c r="CQ147" s="32">
        <v>0</v>
      </c>
      <c r="CR147" s="32">
        <v>0</v>
      </c>
      <c r="CS147" s="32">
        <v>0</v>
      </c>
      <c r="CT147" s="32">
        <v>0</v>
      </c>
      <c r="CU147" s="32">
        <v>0</v>
      </c>
    </row>
    <row r="148" spans="1:99" x14ac:dyDescent="0.2">
      <c r="A148" s="2" t="s">
        <v>177</v>
      </c>
      <c r="D148" s="32">
        <v>380</v>
      </c>
      <c r="E148" s="32">
        <v>374</v>
      </c>
      <c r="F148" s="32">
        <v>201</v>
      </c>
      <c r="G148" s="32">
        <v>257</v>
      </c>
      <c r="H148" s="32">
        <v>74</v>
      </c>
      <c r="I148" s="32">
        <v>188</v>
      </c>
      <c r="J148" s="32">
        <v>58</v>
      </c>
      <c r="K148" s="32">
        <v>303</v>
      </c>
      <c r="L148" s="32">
        <v>168</v>
      </c>
      <c r="M148" s="32">
        <v>10</v>
      </c>
      <c r="N148" s="32">
        <v>2</v>
      </c>
      <c r="O148" s="32">
        <v>70</v>
      </c>
      <c r="P148" s="32">
        <v>4</v>
      </c>
      <c r="Q148" s="32">
        <v>5</v>
      </c>
      <c r="R148" s="32">
        <v>2</v>
      </c>
      <c r="S148" s="32">
        <v>21</v>
      </c>
      <c r="T148" s="32">
        <v>120</v>
      </c>
      <c r="U148" s="32">
        <v>66</v>
      </c>
      <c r="V148" s="32">
        <v>287</v>
      </c>
      <c r="W148" s="32">
        <v>46</v>
      </c>
      <c r="X148" s="32">
        <v>99</v>
      </c>
      <c r="Y148" s="32">
        <v>104</v>
      </c>
      <c r="Z148" s="32">
        <v>45</v>
      </c>
      <c r="AA148" s="32">
        <v>26</v>
      </c>
      <c r="AB148" s="32">
        <v>1</v>
      </c>
      <c r="AC148" s="32">
        <v>14200</v>
      </c>
      <c r="AD148" s="32">
        <v>410</v>
      </c>
      <c r="AE148" s="32">
        <v>401</v>
      </c>
      <c r="AF148" s="32">
        <v>9</v>
      </c>
      <c r="AG148" s="32">
        <v>67</v>
      </c>
      <c r="AH148" s="32">
        <v>93</v>
      </c>
      <c r="AI148" s="32">
        <v>89</v>
      </c>
      <c r="AJ148" s="32">
        <v>4</v>
      </c>
      <c r="AK148" s="32">
        <v>1252</v>
      </c>
      <c r="AL148" s="32">
        <v>280</v>
      </c>
      <c r="AM148" s="32">
        <v>426</v>
      </c>
      <c r="AN148" s="32">
        <v>93</v>
      </c>
      <c r="AO148" s="32">
        <v>9</v>
      </c>
      <c r="AP148" s="32">
        <v>8</v>
      </c>
      <c r="AQ148" s="32">
        <v>269</v>
      </c>
      <c r="AR148" s="32">
        <v>650006</v>
      </c>
      <c r="AS148" s="32">
        <v>650000</v>
      </c>
      <c r="AT148" s="32">
        <v>6</v>
      </c>
      <c r="AU148" s="32">
        <v>1104</v>
      </c>
      <c r="AV148" s="32">
        <v>292</v>
      </c>
      <c r="AW148" s="32">
        <v>24</v>
      </c>
      <c r="AX148" s="32">
        <v>31</v>
      </c>
      <c r="AY148" s="32">
        <v>404</v>
      </c>
      <c r="AZ148" s="32">
        <v>27</v>
      </c>
      <c r="BA148" s="32">
        <v>77</v>
      </c>
      <c r="BB148" s="32">
        <v>421</v>
      </c>
      <c r="BC148" s="32">
        <v>21</v>
      </c>
      <c r="BD148" s="32">
        <v>20</v>
      </c>
      <c r="BE148" s="32">
        <v>370</v>
      </c>
      <c r="BF148" s="32">
        <v>4</v>
      </c>
      <c r="BG148" s="32">
        <v>88</v>
      </c>
      <c r="BH148" s="32">
        <v>41</v>
      </c>
      <c r="BI148" s="32">
        <v>47</v>
      </c>
      <c r="BJ148" s="32">
        <v>776</v>
      </c>
      <c r="BK148" s="32">
        <v>209</v>
      </c>
      <c r="BL148" s="32">
        <v>567</v>
      </c>
      <c r="BM148" s="32">
        <v>125</v>
      </c>
      <c r="BN148" s="32">
        <v>693</v>
      </c>
      <c r="BO148" s="32">
        <v>330</v>
      </c>
      <c r="BP148" s="32">
        <v>28</v>
      </c>
      <c r="BQ148" s="32">
        <v>143</v>
      </c>
      <c r="BR148" s="32">
        <v>16</v>
      </c>
      <c r="BS148" s="32">
        <v>27</v>
      </c>
      <c r="BT148" s="32">
        <v>143</v>
      </c>
      <c r="BU148" s="32">
        <v>35</v>
      </c>
      <c r="BV148" s="32">
        <v>342</v>
      </c>
      <c r="BW148" s="32">
        <v>15</v>
      </c>
      <c r="BX148" s="32">
        <v>64</v>
      </c>
      <c r="BY148" s="32">
        <v>122</v>
      </c>
      <c r="BZ148" s="32">
        <v>636</v>
      </c>
      <c r="CA148" s="32">
        <v>587</v>
      </c>
      <c r="CB148" s="32">
        <v>49</v>
      </c>
      <c r="CC148" s="32">
        <v>13</v>
      </c>
      <c r="CD148" s="32">
        <v>18</v>
      </c>
      <c r="CE148" s="32">
        <v>536</v>
      </c>
      <c r="CF148" s="32">
        <v>32</v>
      </c>
      <c r="CG148" s="32">
        <v>381</v>
      </c>
      <c r="CH148" s="32">
        <v>9</v>
      </c>
      <c r="CI148" s="32">
        <v>630</v>
      </c>
      <c r="CJ148" s="32">
        <v>639</v>
      </c>
      <c r="CK148" s="32">
        <v>418</v>
      </c>
      <c r="CL148" s="32">
        <v>221</v>
      </c>
      <c r="CM148" s="32">
        <v>61</v>
      </c>
      <c r="CN148" s="32">
        <v>656</v>
      </c>
      <c r="CO148" s="32">
        <v>86</v>
      </c>
      <c r="CP148" s="32">
        <v>14</v>
      </c>
      <c r="CQ148" s="32">
        <v>11</v>
      </c>
      <c r="CR148" s="32">
        <v>0</v>
      </c>
      <c r="CS148" s="32">
        <v>49</v>
      </c>
      <c r="CT148" s="32">
        <v>147</v>
      </c>
      <c r="CU148" s="32">
        <v>31</v>
      </c>
    </row>
    <row r="149" spans="1:99" x14ac:dyDescent="0.2">
      <c r="A149" s="2" t="s">
        <v>179</v>
      </c>
      <c r="D149" s="32">
        <v>380</v>
      </c>
      <c r="E149" s="32">
        <v>363</v>
      </c>
      <c r="F149" s="32">
        <v>54</v>
      </c>
      <c r="G149" s="32">
        <v>17</v>
      </c>
      <c r="H149" s="32">
        <v>74</v>
      </c>
      <c r="I149" s="32">
        <v>98</v>
      </c>
      <c r="J149" s="32">
        <v>58</v>
      </c>
      <c r="K149" s="32">
        <v>90</v>
      </c>
      <c r="L149" s="32">
        <v>35</v>
      </c>
      <c r="M149" s="32">
        <v>10</v>
      </c>
      <c r="N149" s="32">
        <v>2</v>
      </c>
      <c r="O149" s="32">
        <v>0</v>
      </c>
      <c r="P149" s="32">
        <v>4</v>
      </c>
      <c r="Q149" s="32">
        <v>5</v>
      </c>
      <c r="R149" s="32">
        <v>2</v>
      </c>
      <c r="S149" s="32">
        <v>21</v>
      </c>
      <c r="T149" s="32">
        <v>120</v>
      </c>
      <c r="U149" s="32">
        <v>18</v>
      </c>
      <c r="V149" s="32">
        <v>287</v>
      </c>
      <c r="W149" s="32">
        <v>46</v>
      </c>
      <c r="X149" s="32">
        <v>26</v>
      </c>
      <c r="Y149" s="32">
        <v>66</v>
      </c>
      <c r="Z149" s="32">
        <v>45</v>
      </c>
      <c r="AA149" s="32">
        <v>26</v>
      </c>
      <c r="AB149" s="32">
        <v>1</v>
      </c>
      <c r="AC149" s="32">
        <v>3</v>
      </c>
      <c r="AD149" s="32">
        <v>290</v>
      </c>
      <c r="AE149" s="32">
        <v>281</v>
      </c>
      <c r="AF149" s="32">
        <v>9</v>
      </c>
      <c r="AG149" s="32">
        <v>22</v>
      </c>
      <c r="AH149" s="32">
        <v>93</v>
      </c>
      <c r="AI149" s="32">
        <v>89</v>
      </c>
      <c r="AJ149" s="32">
        <v>4</v>
      </c>
      <c r="AK149" s="32">
        <v>36</v>
      </c>
      <c r="AL149" s="32">
        <v>25</v>
      </c>
      <c r="AM149" s="32">
        <v>311</v>
      </c>
      <c r="AN149" s="32">
        <v>93</v>
      </c>
      <c r="AO149" s="32">
        <v>9</v>
      </c>
      <c r="AP149" s="32">
        <v>8</v>
      </c>
      <c r="AQ149" s="32">
        <v>269</v>
      </c>
      <c r="AR149" s="32">
        <v>6</v>
      </c>
      <c r="AS149" s="32">
        <v>0</v>
      </c>
      <c r="AT149" s="32">
        <v>6</v>
      </c>
      <c r="AU149" s="32">
        <v>1104</v>
      </c>
      <c r="AV149" s="32">
        <v>59</v>
      </c>
      <c r="AW149" s="32">
        <v>24</v>
      </c>
      <c r="AX149" s="32">
        <v>31</v>
      </c>
      <c r="AY149" s="32">
        <v>124</v>
      </c>
      <c r="AZ149" s="32">
        <v>27</v>
      </c>
      <c r="BA149" s="32">
        <v>20</v>
      </c>
      <c r="BB149" s="32">
        <v>163</v>
      </c>
      <c r="BC149" s="32">
        <v>5</v>
      </c>
      <c r="BD149" s="32">
        <v>20</v>
      </c>
      <c r="BE149" s="32">
        <v>57</v>
      </c>
      <c r="BF149" s="32">
        <v>0</v>
      </c>
      <c r="BG149" s="32">
        <v>66</v>
      </c>
      <c r="BH149" s="32">
        <v>41</v>
      </c>
      <c r="BI149" s="32">
        <v>25</v>
      </c>
      <c r="BJ149" s="32">
        <v>265</v>
      </c>
      <c r="BK149" s="32">
        <v>209</v>
      </c>
      <c r="BL149" s="32">
        <v>56</v>
      </c>
      <c r="BM149" s="32">
        <v>14</v>
      </c>
      <c r="BN149" s="32">
        <v>144</v>
      </c>
      <c r="BO149" s="32">
        <v>51</v>
      </c>
      <c r="BP149" s="32">
        <v>28</v>
      </c>
      <c r="BQ149" s="32">
        <v>102</v>
      </c>
      <c r="BR149" s="32">
        <v>16</v>
      </c>
      <c r="BS149" s="32">
        <v>27</v>
      </c>
      <c r="BT149" s="32">
        <v>65</v>
      </c>
      <c r="BU149" s="32">
        <v>35</v>
      </c>
      <c r="BV149" s="32">
        <v>58</v>
      </c>
      <c r="BW149" s="32">
        <v>15</v>
      </c>
      <c r="BX149" s="32">
        <v>64</v>
      </c>
      <c r="BY149" s="32">
        <v>20</v>
      </c>
      <c r="BZ149" s="32">
        <v>411</v>
      </c>
      <c r="CA149" s="32">
        <v>383</v>
      </c>
      <c r="CB149" s="32">
        <v>28</v>
      </c>
      <c r="CC149" s="32">
        <v>13</v>
      </c>
      <c r="CD149" s="32">
        <v>11</v>
      </c>
      <c r="CE149" s="32">
        <v>6</v>
      </c>
      <c r="CF149" s="32">
        <v>0</v>
      </c>
      <c r="CG149" s="32">
        <v>55</v>
      </c>
      <c r="CH149" s="32">
        <v>8</v>
      </c>
      <c r="CI149" s="32">
        <v>630</v>
      </c>
      <c r="CJ149" s="32">
        <v>253</v>
      </c>
      <c r="CK149" s="32">
        <v>243</v>
      </c>
      <c r="CL149" s="32">
        <v>10</v>
      </c>
      <c r="CM149" s="32">
        <v>53</v>
      </c>
      <c r="CN149" s="32">
        <v>66</v>
      </c>
      <c r="CO149" s="32">
        <v>86</v>
      </c>
      <c r="CP149" s="32">
        <v>14</v>
      </c>
      <c r="CQ149" s="32">
        <v>11</v>
      </c>
      <c r="CR149" s="32">
        <v>0</v>
      </c>
      <c r="CS149" s="32">
        <v>49</v>
      </c>
      <c r="CT149" s="32">
        <v>71</v>
      </c>
      <c r="CU149" s="32">
        <v>31</v>
      </c>
    </row>
    <row r="150" spans="1:99" x14ac:dyDescent="0.2">
      <c r="A150" s="2" t="s">
        <v>178</v>
      </c>
      <c r="D150" s="32">
        <v>0</v>
      </c>
      <c r="E150" s="32">
        <v>11</v>
      </c>
      <c r="F150" s="32">
        <v>147</v>
      </c>
      <c r="G150" s="32">
        <v>240</v>
      </c>
      <c r="H150" s="32">
        <v>0</v>
      </c>
      <c r="I150" s="32">
        <v>90</v>
      </c>
      <c r="J150" s="32">
        <v>0</v>
      </c>
      <c r="K150" s="32">
        <v>213</v>
      </c>
      <c r="L150" s="32">
        <v>133</v>
      </c>
      <c r="M150" s="32">
        <v>0</v>
      </c>
      <c r="N150" s="32">
        <v>0</v>
      </c>
      <c r="O150" s="32">
        <v>70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48</v>
      </c>
      <c r="V150" s="32">
        <v>0</v>
      </c>
      <c r="W150" s="32">
        <v>0</v>
      </c>
      <c r="X150" s="32">
        <v>73</v>
      </c>
      <c r="Y150" s="32">
        <v>38</v>
      </c>
      <c r="Z150" s="32">
        <v>0</v>
      </c>
      <c r="AA150" s="32">
        <v>0</v>
      </c>
      <c r="AB150" s="32">
        <v>0</v>
      </c>
      <c r="AC150" s="32">
        <v>14197</v>
      </c>
      <c r="AD150" s="32">
        <v>120</v>
      </c>
      <c r="AE150" s="32">
        <v>120</v>
      </c>
      <c r="AF150" s="32">
        <v>0</v>
      </c>
      <c r="AG150" s="32">
        <v>45</v>
      </c>
      <c r="AH150" s="32">
        <v>0</v>
      </c>
      <c r="AI150" s="32">
        <v>0</v>
      </c>
      <c r="AJ150" s="32">
        <v>0</v>
      </c>
      <c r="AK150" s="32">
        <v>1216</v>
      </c>
      <c r="AL150" s="32">
        <v>255</v>
      </c>
      <c r="AM150" s="32">
        <v>115</v>
      </c>
      <c r="AN150" s="32">
        <v>0</v>
      </c>
      <c r="AO150" s="32">
        <v>0</v>
      </c>
      <c r="AP150" s="32">
        <v>0</v>
      </c>
      <c r="AQ150" s="32">
        <v>0</v>
      </c>
      <c r="AR150" s="32">
        <v>650000</v>
      </c>
      <c r="AS150" s="32">
        <v>650000</v>
      </c>
      <c r="AT150" s="32">
        <v>0</v>
      </c>
      <c r="AU150" s="32">
        <v>0</v>
      </c>
      <c r="AV150" s="32">
        <v>233</v>
      </c>
      <c r="AW150" s="32">
        <v>0</v>
      </c>
      <c r="AX150" s="32">
        <v>0</v>
      </c>
      <c r="AY150" s="32">
        <v>280</v>
      </c>
      <c r="AZ150" s="32">
        <v>0</v>
      </c>
      <c r="BA150" s="32">
        <v>57</v>
      </c>
      <c r="BB150" s="32">
        <v>258</v>
      </c>
      <c r="BC150" s="32">
        <v>16</v>
      </c>
      <c r="BD150" s="32">
        <v>0</v>
      </c>
      <c r="BE150" s="32">
        <v>313</v>
      </c>
      <c r="BF150" s="32">
        <v>4</v>
      </c>
      <c r="BG150" s="32">
        <v>22</v>
      </c>
      <c r="BH150" s="32">
        <v>0</v>
      </c>
      <c r="BI150" s="32">
        <v>22</v>
      </c>
      <c r="BJ150" s="32">
        <v>511</v>
      </c>
      <c r="BK150" s="32">
        <v>0</v>
      </c>
      <c r="BL150" s="32">
        <v>511</v>
      </c>
      <c r="BM150" s="32">
        <v>111</v>
      </c>
      <c r="BN150" s="32">
        <v>549</v>
      </c>
      <c r="BO150" s="32">
        <v>279</v>
      </c>
      <c r="BP150" s="32">
        <v>0</v>
      </c>
      <c r="BQ150" s="32">
        <v>41</v>
      </c>
      <c r="BR150" s="32">
        <v>0</v>
      </c>
      <c r="BS150" s="32">
        <v>0</v>
      </c>
      <c r="BT150" s="32">
        <v>78</v>
      </c>
      <c r="BU150" s="32">
        <v>0</v>
      </c>
      <c r="BV150" s="32">
        <v>284</v>
      </c>
      <c r="BW150" s="32">
        <v>0</v>
      </c>
      <c r="BX150" s="32">
        <v>0</v>
      </c>
      <c r="BY150" s="32">
        <v>102</v>
      </c>
      <c r="BZ150" s="32">
        <v>225</v>
      </c>
      <c r="CA150" s="32">
        <v>204</v>
      </c>
      <c r="CB150" s="32">
        <v>21</v>
      </c>
      <c r="CC150" s="32">
        <v>0</v>
      </c>
      <c r="CD150" s="32">
        <v>7</v>
      </c>
      <c r="CE150" s="32">
        <v>530</v>
      </c>
      <c r="CF150" s="32">
        <v>32</v>
      </c>
      <c r="CG150" s="32">
        <v>326</v>
      </c>
      <c r="CH150" s="32">
        <v>1</v>
      </c>
      <c r="CI150" s="32">
        <v>0</v>
      </c>
      <c r="CJ150" s="32">
        <v>386</v>
      </c>
      <c r="CK150" s="32">
        <v>175</v>
      </c>
      <c r="CL150" s="32">
        <v>211</v>
      </c>
      <c r="CM150" s="32">
        <v>8</v>
      </c>
      <c r="CN150" s="32">
        <v>590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76</v>
      </c>
      <c r="CU150" s="32">
        <v>0</v>
      </c>
    </row>
    <row r="151" spans="1:99" x14ac:dyDescent="0.2">
      <c r="A151" s="6" t="s">
        <v>226</v>
      </c>
      <c r="B151" s="6"/>
      <c r="C151" s="6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</row>
    <row r="152" spans="1:99" x14ac:dyDescent="0.2">
      <c r="A152" s="2" t="s">
        <v>222</v>
      </c>
      <c r="D152" s="32">
        <v>3000</v>
      </c>
      <c r="E152" s="32">
        <v>177661</v>
      </c>
      <c r="F152" s="32">
        <v>83178</v>
      </c>
      <c r="G152" s="32">
        <v>25000</v>
      </c>
      <c r="H152" s="32">
        <v>88300</v>
      </c>
      <c r="I152" s="32">
        <v>161700</v>
      </c>
      <c r="J152" s="32">
        <v>22500</v>
      </c>
      <c r="K152" s="32">
        <v>129440</v>
      </c>
      <c r="L152" s="32">
        <v>27750</v>
      </c>
      <c r="M152" s="32">
        <v>17800</v>
      </c>
      <c r="N152" s="32">
        <v>2600</v>
      </c>
      <c r="O152" s="32">
        <v>94769</v>
      </c>
      <c r="P152" s="32">
        <v>3150</v>
      </c>
      <c r="Q152" s="32">
        <v>4000</v>
      </c>
      <c r="R152" s="32">
        <v>1475</v>
      </c>
      <c r="S152" s="32">
        <v>20997</v>
      </c>
      <c r="T152" s="32">
        <v>208402</v>
      </c>
      <c r="U152" s="32">
        <v>6700</v>
      </c>
      <c r="V152" s="32">
        <v>700000</v>
      </c>
      <c r="W152" s="32">
        <v>32542</v>
      </c>
      <c r="X152" s="32">
        <v>7138</v>
      </c>
      <c r="Y152" s="32">
        <v>69335</v>
      </c>
      <c r="Z152" s="32">
        <v>43632</v>
      </c>
      <c r="AA152" s="32">
        <v>8315</v>
      </c>
      <c r="AB152" s="32">
        <v>1600</v>
      </c>
      <c r="AC152" s="32">
        <v>18347</v>
      </c>
      <c r="AD152" s="32">
        <v>103918</v>
      </c>
      <c r="AE152" s="32">
        <v>97200</v>
      </c>
      <c r="AF152" s="32">
        <v>6718</v>
      </c>
      <c r="AG152" s="32">
        <v>21500</v>
      </c>
      <c r="AH152" s="32">
        <v>123872</v>
      </c>
      <c r="AI152" s="32">
        <v>120287</v>
      </c>
      <c r="AJ152" s="32">
        <v>3585</v>
      </c>
      <c r="AK152" s="32">
        <v>43728</v>
      </c>
      <c r="AL152" s="32">
        <v>50000</v>
      </c>
      <c r="AM152" s="32">
        <v>630800</v>
      </c>
      <c r="AN152" s="32">
        <v>5635</v>
      </c>
      <c r="AO152" s="32">
        <v>2460</v>
      </c>
      <c r="AP152" s="32">
        <v>10500</v>
      </c>
      <c r="AQ152" s="32">
        <v>412503</v>
      </c>
      <c r="AR152" s="32">
        <v>2866889</v>
      </c>
      <c r="AS152" s="32">
        <v>2865000</v>
      </c>
      <c r="AT152" s="32">
        <v>1889</v>
      </c>
      <c r="AU152" s="32">
        <v>773850</v>
      </c>
      <c r="AV152" s="32">
        <v>31270</v>
      </c>
      <c r="AW152" s="32">
        <v>12000</v>
      </c>
      <c r="AX152" s="32">
        <v>57800</v>
      </c>
      <c r="AY152" s="32">
        <v>224780</v>
      </c>
      <c r="AZ152" s="32">
        <v>22000</v>
      </c>
      <c r="BA152" s="32">
        <v>21007</v>
      </c>
      <c r="BB152" s="32">
        <v>336500</v>
      </c>
      <c r="BC152" s="32">
        <v>6763</v>
      </c>
      <c r="BD152" s="32">
        <v>16000</v>
      </c>
      <c r="BE152" s="32">
        <v>60000</v>
      </c>
      <c r="BF152" s="32">
        <v>402</v>
      </c>
      <c r="BG152" s="32">
        <v>81599</v>
      </c>
      <c r="BH152" s="32">
        <v>77114</v>
      </c>
      <c r="BI152" s="32">
        <v>4485</v>
      </c>
      <c r="BJ152" s="32">
        <v>123641</v>
      </c>
      <c r="BK152" s="32">
        <v>83941</v>
      </c>
      <c r="BL152" s="32">
        <v>39700</v>
      </c>
      <c r="BM152" s="32">
        <v>14000</v>
      </c>
      <c r="BN152" s="32">
        <v>31200</v>
      </c>
      <c r="BO152" s="32">
        <v>55000</v>
      </c>
      <c r="BP152" s="32">
        <v>14000</v>
      </c>
      <c r="BQ152" s="32">
        <v>158700</v>
      </c>
      <c r="BR152" s="32">
        <v>27865</v>
      </c>
      <c r="BS152" s="32">
        <v>30000</v>
      </c>
      <c r="BT152" s="32">
        <v>155000</v>
      </c>
      <c r="BU152" s="32">
        <v>20200</v>
      </c>
      <c r="BV152" s="32">
        <v>77566</v>
      </c>
      <c r="BW152" s="32">
        <v>6500</v>
      </c>
      <c r="BX152" s="32">
        <v>79850</v>
      </c>
      <c r="BY152" s="32">
        <v>18450</v>
      </c>
      <c r="BZ152" s="32">
        <v>715000</v>
      </c>
      <c r="CA152" s="32">
        <v>667000</v>
      </c>
      <c r="CB152" s="32">
        <v>48000</v>
      </c>
      <c r="CC152" s="32">
        <v>8125</v>
      </c>
      <c r="CD152" s="32">
        <v>9900</v>
      </c>
      <c r="CE152" s="32">
        <v>5336</v>
      </c>
      <c r="CF152" s="32">
        <v>33000</v>
      </c>
      <c r="CG152" s="32">
        <v>110716</v>
      </c>
      <c r="CH152" s="32">
        <v>15140</v>
      </c>
      <c r="CI152" s="32">
        <v>2500000</v>
      </c>
      <c r="CJ152" s="32">
        <v>309688</v>
      </c>
      <c r="CK152" s="32">
        <v>298276</v>
      </c>
      <c r="CL152" s="32">
        <v>11412</v>
      </c>
      <c r="CM152" s="32">
        <v>16000</v>
      </c>
      <c r="CN152" s="32">
        <v>142670</v>
      </c>
      <c r="CO152" s="32">
        <v>47161</v>
      </c>
      <c r="CP152" s="32">
        <v>6400</v>
      </c>
      <c r="CQ152" s="32">
        <v>7412</v>
      </c>
      <c r="CR152" s="32">
        <v>0</v>
      </c>
      <c r="CS152" s="32">
        <v>35319</v>
      </c>
      <c r="CT152" s="32">
        <v>110000</v>
      </c>
      <c r="CU152" s="32">
        <v>34350</v>
      </c>
    </row>
    <row r="153" spans="1:99" x14ac:dyDescent="0.2">
      <c r="A153" s="2" t="s">
        <v>223</v>
      </c>
      <c r="D153" s="32">
        <v>3000</v>
      </c>
      <c r="E153" s="32">
        <v>193108</v>
      </c>
      <c r="F153" s="32">
        <v>85488</v>
      </c>
      <c r="G153" s="32">
        <v>30000</v>
      </c>
      <c r="H153" s="32">
        <v>88300</v>
      </c>
      <c r="I153" s="32">
        <v>161700</v>
      </c>
      <c r="J153" s="32">
        <v>22500</v>
      </c>
      <c r="K153" s="32">
        <v>129440</v>
      </c>
      <c r="L153" s="32">
        <v>27750</v>
      </c>
      <c r="M153" s="32">
        <v>26000</v>
      </c>
      <c r="N153" s="32">
        <v>2600</v>
      </c>
      <c r="O153" s="32">
        <v>107341</v>
      </c>
      <c r="P153" s="32">
        <v>7500</v>
      </c>
      <c r="Q153" s="32">
        <v>12500</v>
      </c>
      <c r="R153" s="32">
        <v>4500</v>
      </c>
      <c r="S153" s="32">
        <v>68450</v>
      </c>
      <c r="T153" s="32">
        <v>208402</v>
      </c>
      <c r="U153" s="32">
        <v>5000</v>
      </c>
      <c r="V153" s="32">
        <v>700000</v>
      </c>
      <c r="W153" s="32">
        <v>62569</v>
      </c>
      <c r="X153" s="32">
        <v>8700</v>
      </c>
      <c r="Y153" s="32">
        <v>97807</v>
      </c>
      <c r="Z153" s="32">
        <v>43632</v>
      </c>
      <c r="AA153" s="32">
        <v>8315</v>
      </c>
      <c r="AB153" s="32">
        <v>1600</v>
      </c>
      <c r="AC153" s="32">
        <v>4090</v>
      </c>
      <c r="AD153" s="32">
        <v>177000</v>
      </c>
      <c r="AE153" s="32">
        <v>162000</v>
      </c>
      <c r="AF153" s="32">
        <v>15000</v>
      </c>
      <c r="AG153" s="32">
        <v>21500</v>
      </c>
      <c r="AH153" s="32">
        <v>123872</v>
      </c>
      <c r="AI153" s="32">
        <v>120287</v>
      </c>
      <c r="AJ153" s="32">
        <v>3585</v>
      </c>
      <c r="AK153" s="32">
        <v>43728</v>
      </c>
      <c r="AL153" s="32">
        <v>50000</v>
      </c>
      <c r="AM153" s="32">
        <v>664300</v>
      </c>
      <c r="AN153" s="32">
        <v>5635</v>
      </c>
      <c r="AO153" s="32">
        <v>9314</v>
      </c>
      <c r="AP153" s="32">
        <v>10500</v>
      </c>
      <c r="AQ153" s="32">
        <v>412503</v>
      </c>
      <c r="AR153" s="32">
        <v>2866889</v>
      </c>
      <c r="AS153" s="32">
        <v>2865000</v>
      </c>
      <c r="AT153" s="32">
        <v>1889</v>
      </c>
      <c r="AU153" s="32">
        <v>858800</v>
      </c>
      <c r="AV153" s="32">
        <v>31270</v>
      </c>
      <c r="AW153" s="32">
        <v>16500</v>
      </c>
      <c r="AX153" s="32">
        <v>119000</v>
      </c>
      <c r="AY153" s="32">
        <v>224780</v>
      </c>
      <c r="AZ153" s="32">
        <v>22000</v>
      </c>
      <c r="BA153" s="32">
        <v>34035</v>
      </c>
      <c r="BB153" s="32">
        <v>336500</v>
      </c>
      <c r="BC153" s="32">
        <v>18231</v>
      </c>
      <c r="BD153" s="32">
        <v>17000</v>
      </c>
      <c r="BE153" s="32">
        <v>60000</v>
      </c>
      <c r="BF153" s="32">
        <v>402</v>
      </c>
      <c r="BG153" s="32">
        <v>108843</v>
      </c>
      <c r="BH153" s="32">
        <v>99493</v>
      </c>
      <c r="BI153" s="32">
        <v>9350</v>
      </c>
      <c r="BJ153" s="32">
        <v>88681</v>
      </c>
      <c r="BK153" s="32">
        <v>83941</v>
      </c>
      <c r="BL153" s="32">
        <v>4740</v>
      </c>
      <c r="BM153" s="32">
        <v>14000</v>
      </c>
      <c r="BN153" s="32">
        <v>61900</v>
      </c>
      <c r="BO153" s="32">
        <v>55000</v>
      </c>
      <c r="BP153" s="32">
        <v>18777</v>
      </c>
      <c r="BQ153" s="32">
        <v>158700</v>
      </c>
      <c r="BR153" s="32">
        <v>27865</v>
      </c>
      <c r="BS153" s="32">
        <v>30000</v>
      </c>
      <c r="BT153" s="32">
        <v>155000</v>
      </c>
      <c r="BU153" s="32">
        <v>20200</v>
      </c>
      <c r="BV153" s="32">
        <v>74566</v>
      </c>
      <c r="BW153" s="32">
        <v>6500</v>
      </c>
      <c r="BX153" s="32">
        <v>79850</v>
      </c>
      <c r="BY153" s="32">
        <v>18450</v>
      </c>
      <c r="BZ153" s="32">
        <v>715000</v>
      </c>
      <c r="CA153" s="32">
        <v>667000</v>
      </c>
      <c r="CB153" s="32">
        <v>48000</v>
      </c>
      <c r="CC153" s="32">
        <v>8125</v>
      </c>
      <c r="CD153" s="32">
        <v>16700</v>
      </c>
      <c r="CE153" s="32">
        <v>5336</v>
      </c>
      <c r="CF153" s="32">
        <v>33000</v>
      </c>
      <c r="CG153" s="32">
        <v>109016</v>
      </c>
      <c r="CH153" s="32">
        <v>15000</v>
      </c>
      <c r="CI153" s="32">
        <v>0</v>
      </c>
      <c r="CJ153" s="32">
        <v>382728</v>
      </c>
      <c r="CK153" s="32">
        <v>356070</v>
      </c>
      <c r="CL153" s="32">
        <v>26658</v>
      </c>
      <c r="CM153" s="32">
        <v>16000</v>
      </c>
      <c r="CN153" s="32">
        <v>142670</v>
      </c>
      <c r="CO153" s="32">
        <v>47161</v>
      </c>
      <c r="CP153" s="32">
        <v>11000</v>
      </c>
      <c r="CQ153" s="32">
        <v>7412</v>
      </c>
      <c r="CR153" s="32">
        <v>0</v>
      </c>
      <c r="CS153" s="32">
        <v>75854</v>
      </c>
      <c r="CT153" s="32">
        <v>110000</v>
      </c>
      <c r="CU153" s="32">
        <v>34550</v>
      </c>
    </row>
    <row r="154" spans="1:99" x14ac:dyDescent="0.2">
      <c r="A154" s="2" t="s">
        <v>224</v>
      </c>
      <c r="D154" s="32">
        <v>0</v>
      </c>
      <c r="E154" s="32">
        <v>187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3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200</v>
      </c>
      <c r="V154" s="32">
        <v>0</v>
      </c>
      <c r="W154" s="32">
        <v>235</v>
      </c>
      <c r="X154" s="32">
        <v>65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148</v>
      </c>
      <c r="AE154" s="32">
        <v>142</v>
      </c>
      <c r="AF154" s="32">
        <v>6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153598</v>
      </c>
      <c r="AS154" s="32">
        <v>153598</v>
      </c>
      <c r="AT154" s="32">
        <v>0</v>
      </c>
      <c r="AU154" s="32">
        <v>0</v>
      </c>
      <c r="AV154" s="32">
        <v>588</v>
      </c>
      <c r="AW154" s="32">
        <v>200</v>
      </c>
      <c r="AX154" s="32">
        <v>0</v>
      </c>
      <c r="AY154" s="32">
        <v>0</v>
      </c>
      <c r="AZ154" s="32">
        <v>0</v>
      </c>
      <c r="BA154" s="32">
        <v>150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525</v>
      </c>
      <c r="BH154" s="32">
        <v>0</v>
      </c>
      <c r="BI154" s="32">
        <v>525</v>
      </c>
      <c r="BJ154" s="32">
        <v>0</v>
      </c>
      <c r="BK154" s="32">
        <v>0</v>
      </c>
      <c r="BL154" s="32">
        <v>0</v>
      </c>
      <c r="BM154" s="32">
        <v>215</v>
      </c>
      <c r="BN154" s="32">
        <v>200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100</v>
      </c>
      <c r="BW154" s="32">
        <v>0</v>
      </c>
      <c r="BX154" s="32">
        <v>0</v>
      </c>
      <c r="BY154" s="32">
        <v>0</v>
      </c>
      <c r="BZ154" s="32">
        <v>0</v>
      </c>
      <c r="CA154" s="32">
        <v>0</v>
      </c>
      <c r="CB154" s="32">
        <v>0</v>
      </c>
      <c r="CC154" s="32">
        <v>0</v>
      </c>
      <c r="CD154" s="32">
        <v>0</v>
      </c>
      <c r="CE154" s="32">
        <v>112</v>
      </c>
      <c r="CF154" s="32">
        <v>0</v>
      </c>
      <c r="CG154" s="32">
        <v>0</v>
      </c>
      <c r="CH154" s="32">
        <v>0</v>
      </c>
      <c r="CI154" s="32">
        <v>0</v>
      </c>
      <c r="CJ154" s="32">
        <v>1618</v>
      </c>
      <c r="CK154" s="32">
        <v>0</v>
      </c>
      <c r="CL154" s="32">
        <v>1618</v>
      </c>
      <c r="CM154" s="32">
        <v>1000</v>
      </c>
      <c r="CN154" s="32">
        <v>0</v>
      </c>
      <c r="CO154" s="32">
        <v>0</v>
      </c>
      <c r="CP154" s="32">
        <v>0</v>
      </c>
      <c r="CQ154" s="32">
        <v>0</v>
      </c>
      <c r="CR154" s="32">
        <v>0</v>
      </c>
      <c r="CS154" s="32">
        <v>706</v>
      </c>
      <c r="CT154" s="32">
        <v>0</v>
      </c>
      <c r="CU154" s="32">
        <v>0</v>
      </c>
    </row>
    <row r="155" spans="1:99" x14ac:dyDescent="0.2">
      <c r="A155" s="6" t="s">
        <v>227</v>
      </c>
      <c r="B155" s="6"/>
      <c r="C155" s="6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</row>
    <row r="156" spans="1:99" x14ac:dyDescent="0.2">
      <c r="A156" s="2" t="s">
        <v>84</v>
      </c>
      <c r="D156" s="32">
        <v>8071</v>
      </c>
      <c r="E156" s="32">
        <v>280827</v>
      </c>
      <c r="F156" s="32">
        <v>46309</v>
      </c>
      <c r="G156" s="32">
        <v>43700</v>
      </c>
      <c r="H156" s="32">
        <v>158578</v>
      </c>
      <c r="I156" s="32">
        <v>281190</v>
      </c>
      <c r="J156" s="32">
        <v>62540</v>
      </c>
      <c r="K156" s="32">
        <v>253000</v>
      </c>
      <c r="L156" s="32">
        <v>49510</v>
      </c>
      <c r="M156" s="32">
        <v>27808</v>
      </c>
      <c r="N156" s="32">
        <v>7691</v>
      </c>
      <c r="O156" s="32">
        <v>147093</v>
      </c>
      <c r="P156" s="32">
        <v>6083</v>
      </c>
      <c r="Q156" s="32">
        <v>6624</v>
      </c>
      <c r="R156" s="32">
        <v>1683</v>
      </c>
      <c r="S156" s="32">
        <v>46528</v>
      </c>
      <c r="T156" s="32">
        <v>481500</v>
      </c>
      <c r="U156" s="32">
        <v>16900</v>
      </c>
      <c r="V156" s="32">
        <v>1225200</v>
      </c>
      <c r="W156" s="32">
        <v>73963</v>
      </c>
      <c r="X156" s="32">
        <v>15021</v>
      </c>
      <c r="Y156" s="32">
        <v>100287</v>
      </c>
      <c r="Z156" s="32">
        <v>97761</v>
      </c>
      <c r="AA156" s="32">
        <v>18575</v>
      </c>
      <c r="AB156" s="32">
        <v>2144</v>
      </c>
      <c r="AC156" s="32">
        <v>44521</v>
      </c>
      <c r="AD156" s="32">
        <v>193604</v>
      </c>
      <c r="AE156" s="32">
        <v>178048</v>
      </c>
      <c r="AF156" s="32">
        <v>15556</v>
      </c>
      <c r="AG156" s="32">
        <v>32833</v>
      </c>
      <c r="AH156" s="32">
        <v>255760</v>
      </c>
      <c r="AI156" s="32">
        <v>252079</v>
      </c>
      <c r="AJ156" s="32">
        <v>3681</v>
      </c>
      <c r="AK156" s="175">
        <v>80079</v>
      </c>
      <c r="AL156" s="32">
        <v>0</v>
      </c>
      <c r="AM156" s="32">
        <v>1003342.99</v>
      </c>
      <c r="AN156" s="32">
        <v>22617</v>
      </c>
      <c r="AO156" s="32">
        <v>6976</v>
      </c>
      <c r="AP156" s="32">
        <v>37386</v>
      </c>
      <c r="AQ156" s="32">
        <v>593400</v>
      </c>
      <c r="AR156" s="32">
        <v>4407238</v>
      </c>
      <c r="AS156" s="32">
        <v>4402210</v>
      </c>
      <c r="AT156" s="32">
        <v>5028</v>
      </c>
      <c r="AU156" s="32">
        <v>1361692</v>
      </c>
      <c r="AV156" s="32">
        <v>62729</v>
      </c>
      <c r="AW156" s="32">
        <v>23000</v>
      </c>
      <c r="AX156" s="32">
        <v>143124</v>
      </c>
      <c r="AY156" s="32">
        <v>337284</v>
      </c>
      <c r="AZ156" s="32">
        <v>48397</v>
      </c>
      <c r="BA156" s="32">
        <v>44197</v>
      </c>
      <c r="BB156" s="32">
        <v>546920</v>
      </c>
      <c r="BC156" s="32">
        <v>29291</v>
      </c>
      <c r="BD156" s="32">
        <v>39722</v>
      </c>
      <c r="BE156" s="32">
        <v>106124</v>
      </c>
      <c r="BF156" s="32">
        <v>3955</v>
      </c>
      <c r="BG156" s="32">
        <v>129763</v>
      </c>
      <c r="BH156" s="32">
        <v>120034</v>
      </c>
      <c r="BI156" s="32">
        <v>9729</v>
      </c>
      <c r="BJ156" s="32">
        <v>203581</v>
      </c>
      <c r="BK156" s="32">
        <v>134664</v>
      </c>
      <c r="BL156" s="32">
        <v>68917</v>
      </c>
      <c r="BM156" s="32">
        <v>29598</v>
      </c>
      <c r="BN156" s="32">
        <v>67289</v>
      </c>
      <c r="BO156" s="32">
        <v>119000</v>
      </c>
      <c r="BP156" s="32">
        <v>23943</v>
      </c>
      <c r="BQ156" s="32">
        <v>266138</v>
      </c>
      <c r="BR156" s="32">
        <v>42730</v>
      </c>
      <c r="BS156" s="32">
        <v>60656</v>
      </c>
      <c r="BT156" s="32">
        <v>217814</v>
      </c>
      <c r="BU156" s="32">
        <v>41386</v>
      </c>
      <c r="BV156" s="32">
        <v>156336</v>
      </c>
      <c r="BW156" s="32">
        <v>20</v>
      </c>
      <c r="BX156" s="32">
        <v>152882</v>
      </c>
      <c r="BY156" s="32">
        <v>34900</v>
      </c>
      <c r="BZ156" s="32">
        <v>1099666</v>
      </c>
      <c r="CA156" s="32">
        <v>1024038</v>
      </c>
      <c r="CB156" s="32">
        <v>75628</v>
      </c>
      <c r="CC156" s="32">
        <v>19031</v>
      </c>
      <c r="CD156" s="32">
        <v>25475</v>
      </c>
      <c r="CE156" s="32">
        <v>22753</v>
      </c>
      <c r="CF156" s="32">
        <v>61768</v>
      </c>
      <c r="CG156" s="32">
        <v>197</v>
      </c>
      <c r="CH156" s="32">
        <v>37330</v>
      </c>
      <c r="CI156" s="32">
        <v>4326536</v>
      </c>
      <c r="CJ156" s="32">
        <v>447500</v>
      </c>
      <c r="CK156" s="32">
        <v>426200</v>
      </c>
      <c r="CL156" s="32">
        <v>21300</v>
      </c>
      <c r="CM156" s="32">
        <v>23086</v>
      </c>
      <c r="CN156" s="32">
        <v>222407</v>
      </c>
      <c r="CO156" s="32">
        <v>87268</v>
      </c>
      <c r="CP156" s="175">
        <v>16598</v>
      </c>
      <c r="CQ156" s="32">
        <v>25</v>
      </c>
      <c r="CR156" s="32">
        <v>0</v>
      </c>
      <c r="CS156" s="32">
        <v>83355</v>
      </c>
      <c r="CT156" s="32">
        <v>150630</v>
      </c>
      <c r="CU156" s="32">
        <v>68957</v>
      </c>
    </row>
    <row r="157" spans="1:99" x14ac:dyDescent="0.2">
      <c r="A157" s="2" t="s">
        <v>85</v>
      </c>
      <c r="D157" s="32">
        <v>6822</v>
      </c>
      <c r="E157" s="32">
        <v>313186</v>
      </c>
      <c r="F157" s="32">
        <v>47583</v>
      </c>
      <c r="G157" s="32">
        <v>46125</v>
      </c>
      <c r="H157" s="32">
        <v>192711</v>
      </c>
      <c r="I157" s="32">
        <v>364963</v>
      </c>
      <c r="J157" s="32">
        <v>54854</v>
      </c>
      <c r="K157" s="32">
        <v>312448</v>
      </c>
      <c r="L157" s="32">
        <v>59200</v>
      </c>
      <c r="M157" s="32">
        <v>28286</v>
      </c>
      <c r="N157" s="32">
        <v>6080</v>
      </c>
      <c r="O157" s="32">
        <v>182533</v>
      </c>
      <c r="P157" s="32">
        <v>6127</v>
      </c>
      <c r="Q157" s="32">
        <v>5611</v>
      </c>
      <c r="R157" s="32">
        <v>1929</v>
      </c>
      <c r="S157" s="32">
        <v>47354</v>
      </c>
      <c r="T157" s="32">
        <v>640300</v>
      </c>
      <c r="U157" s="32">
        <v>15200</v>
      </c>
      <c r="V157" s="32">
        <v>1570200</v>
      </c>
      <c r="W157" s="32">
        <v>80284</v>
      </c>
      <c r="X157" s="32">
        <v>9609</v>
      </c>
      <c r="Y157" s="32">
        <v>138842</v>
      </c>
      <c r="Z157" s="32">
        <v>101863</v>
      </c>
      <c r="AA157" s="32">
        <v>14695</v>
      </c>
      <c r="AB157" s="32">
        <v>1570</v>
      </c>
      <c r="AC157" s="32">
        <v>27018</v>
      </c>
      <c r="AD157" s="32">
        <v>154571</v>
      </c>
      <c r="AE157" s="32">
        <v>143614</v>
      </c>
      <c r="AF157" s="32">
        <v>10957</v>
      </c>
      <c r="AG157" s="32">
        <v>39019</v>
      </c>
      <c r="AH157" s="32">
        <v>283187</v>
      </c>
      <c r="AI157" s="32">
        <v>279418</v>
      </c>
      <c r="AJ157" s="32">
        <v>3769</v>
      </c>
      <c r="AK157" s="175">
        <v>88622</v>
      </c>
      <c r="AL157" s="32">
        <v>0</v>
      </c>
      <c r="AM157" s="32">
        <v>1231753.8899999999</v>
      </c>
      <c r="AN157" s="32">
        <v>17937</v>
      </c>
      <c r="AO157" s="32">
        <v>3874</v>
      </c>
      <c r="AP157" s="32">
        <v>30809</v>
      </c>
      <c r="AQ157" s="32">
        <v>731200</v>
      </c>
      <c r="AR157" s="32">
        <v>3518890</v>
      </c>
      <c r="AS157" s="32">
        <v>3516900</v>
      </c>
      <c r="AT157" s="32">
        <v>1990</v>
      </c>
      <c r="AU157" s="32">
        <v>1464855</v>
      </c>
      <c r="AV157" s="32">
        <v>47387</v>
      </c>
      <c r="AW157" s="32">
        <v>20100</v>
      </c>
      <c r="AX157" s="32">
        <v>116616</v>
      </c>
      <c r="AY157" s="32">
        <v>386568</v>
      </c>
      <c r="AZ157" s="32">
        <v>48706</v>
      </c>
      <c r="BA157" s="32">
        <v>34620</v>
      </c>
      <c r="BB157" s="32">
        <v>708063</v>
      </c>
      <c r="BC157" s="32">
        <v>35608</v>
      </c>
      <c r="BD157" s="32">
        <v>32039</v>
      </c>
      <c r="BE157" s="32">
        <v>120578</v>
      </c>
      <c r="BF157" s="32">
        <v>4489</v>
      </c>
      <c r="BG157" s="32">
        <v>158205</v>
      </c>
      <c r="BH157" s="32">
        <v>149909</v>
      </c>
      <c r="BI157" s="32">
        <v>8296</v>
      </c>
      <c r="BJ157" s="32">
        <v>260983</v>
      </c>
      <c r="BK157" s="32">
        <v>188338</v>
      </c>
      <c r="BL157" s="32">
        <v>72645</v>
      </c>
      <c r="BM157" s="32">
        <v>40534</v>
      </c>
      <c r="BN157" s="32">
        <v>73575</v>
      </c>
      <c r="BO157" s="32">
        <v>78000</v>
      </c>
      <c r="BP157" s="32">
        <v>21005</v>
      </c>
      <c r="BQ157" s="32">
        <v>335427</v>
      </c>
      <c r="BR157" s="32">
        <v>46108</v>
      </c>
      <c r="BS157" s="32">
        <v>56765</v>
      </c>
      <c r="BT157" s="32">
        <v>211272</v>
      </c>
      <c r="BU157" s="32">
        <v>35915</v>
      </c>
      <c r="BV157" s="32">
        <v>100440</v>
      </c>
      <c r="BW157" s="32">
        <v>12</v>
      </c>
      <c r="BX157" s="32">
        <v>154667</v>
      </c>
      <c r="BY157" s="32">
        <v>40900</v>
      </c>
      <c r="BZ157" s="32">
        <v>1488919</v>
      </c>
      <c r="CA157" s="32">
        <v>1395736</v>
      </c>
      <c r="CB157" s="32">
        <v>93183</v>
      </c>
      <c r="CC157" s="32">
        <v>18576</v>
      </c>
      <c r="CD157" s="32">
        <v>22345</v>
      </c>
      <c r="CE157" s="32">
        <v>15308</v>
      </c>
      <c r="CF157" s="32">
        <v>74621</v>
      </c>
      <c r="CG157" s="32">
        <v>171</v>
      </c>
      <c r="CH157" s="32">
        <v>42283</v>
      </c>
      <c r="CI157" s="32">
        <v>5005205</v>
      </c>
      <c r="CJ157" s="32">
        <v>477431</v>
      </c>
      <c r="CK157" s="32">
        <v>461900</v>
      </c>
      <c r="CL157" s="32">
        <v>15531</v>
      </c>
      <c r="CM157" s="32">
        <v>23337</v>
      </c>
      <c r="CN157" s="32">
        <v>258204</v>
      </c>
      <c r="CO157" s="32">
        <v>104312</v>
      </c>
      <c r="CP157" s="175">
        <v>14920</v>
      </c>
      <c r="CQ157" s="32">
        <v>25</v>
      </c>
      <c r="CR157" s="32">
        <v>0</v>
      </c>
      <c r="CS157" s="32">
        <v>66916</v>
      </c>
      <c r="CT157" s="32">
        <v>181998</v>
      </c>
      <c r="CU157" s="32">
        <v>79084</v>
      </c>
    </row>
    <row r="158" spans="1:99" x14ac:dyDescent="0.2">
      <c r="A158" s="2" t="s">
        <v>86</v>
      </c>
      <c r="D158" s="32">
        <v>6714</v>
      </c>
      <c r="E158" s="32">
        <v>264962</v>
      </c>
      <c r="F158" s="32">
        <v>45502</v>
      </c>
      <c r="G158" s="32">
        <v>42000</v>
      </c>
      <c r="H158" s="32">
        <v>158942</v>
      </c>
      <c r="I158" s="32">
        <v>288285</v>
      </c>
      <c r="J158" s="32">
        <v>55005</v>
      </c>
      <c r="K158" s="32">
        <v>260847</v>
      </c>
      <c r="L158" s="32">
        <v>47700</v>
      </c>
      <c r="M158" s="32">
        <v>25159</v>
      </c>
      <c r="N158" s="32">
        <v>4902</v>
      </c>
      <c r="O158" s="32">
        <v>148119</v>
      </c>
      <c r="P158" s="32">
        <v>5912</v>
      </c>
      <c r="Q158" s="32">
        <v>5372</v>
      </c>
      <c r="R158" s="32">
        <v>1543</v>
      </c>
      <c r="S158" s="32">
        <v>38111</v>
      </c>
      <c r="T158" s="32">
        <v>508050</v>
      </c>
      <c r="U158" s="32">
        <v>14500</v>
      </c>
      <c r="V158" s="32">
        <v>1266767</v>
      </c>
      <c r="W158" s="32">
        <v>67618</v>
      </c>
      <c r="X158" s="32">
        <v>10858</v>
      </c>
      <c r="Y158" s="32">
        <v>97900</v>
      </c>
      <c r="Z158" s="32">
        <v>92783</v>
      </c>
      <c r="AA158" s="32">
        <v>13985</v>
      </c>
      <c r="AB158" s="32">
        <v>1665</v>
      </c>
      <c r="AC158" s="32">
        <v>31797</v>
      </c>
      <c r="AD158" s="32">
        <v>158537</v>
      </c>
      <c r="AE158" s="32">
        <v>147633</v>
      </c>
      <c r="AF158" s="32">
        <v>10904</v>
      </c>
      <c r="AG158" s="32">
        <v>30181</v>
      </c>
      <c r="AH158" s="32">
        <v>248284</v>
      </c>
      <c r="AI158" s="32">
        <v>245173</v>
      </c>
      <c r="AJ158" s="32">
        <v>3111</v>
      </c>
      <c r="AK158" s="175">
        <v>72768</v>
      </c>
      <c r="AL158" s="32">
        <v>0</v>
      </c>
      <c r="AM158" s="32">
        <v>1013115.39</v>
      </c>
      <c r="AN158" s="32">
        <v>18827</v>
      </c>
      <c r="AO158" s="32">
        <v>3720</v>
      </c>
      <c r="AP158" s="32">
        <v>31348</v>
      </c>
      <c r="AQ158" s="32">
        <v>596300</v>
      </c>
      <c r="AR158" s="32">
        <v>3438235</v>
      </c>
      <c r="AS158" s="32">
        <v>3435096</v>
      </c>
      <c r="AT158" s="32">
        <v>3139</v>
      </c>
      <c r="AU158" s="32">
        <v>1244768</v>
      </c>
      <c r="AV158" s="32">
        <v>45178</v>
      </c>
      <c r="AW158" s="32">
        <v>17500</v>
      </c>
      <c r="AX158" s="32">
        <v>23854</v>
      </c>
      <c r="AY158" s="32">
        <v>325378</v>
      </c>
      <c r="AZ158" s="32">
        <v>44563</v>
      </c>
      <c r="BA158" s="32">
        <v>35538</v>
      </c>
      <c r="BB158" s="32">
        <v>562370</v>
      </c>
      <c r="BC158" s="32">
        <v>28602</v>
      </c>
      <c r="BD158" s="32">
        <v>36748</v>
      </c>
      <c r="BE158" s="32">
        <v>102713</v>
      </c>
      <c r="BF158" s="32">
        <v>704</v>
      </c>
      <c r="BG158" s="32">
        <v>128153</v>
      </c>
      <c r="BH158" s="32">
        <v>120414</v>
      </c>
      <c r="BI158" s="32">
        <v>7739</v>
      </c>
      <c r="BJ158" s="32">
        <v>213709</v>
      </c>
      <c r="BK158" s="32">
        <v>142928</v>
      </c>
      <c r="BL158" s="32">
        <v>70781</v>
      </c>
      <c r="BM158" s="32">
        <v>30752</v>
      </c>
      <c r="BN158" s="32">
        <v>62395</v>
      </c>
      <c r="BO158" s="32">
        <v>92957</v>
      </c>
      <c r="BP158" s="32">
        <v>22474</v>
      </c>
      <c r="BQ158" s="32">
        <v>266679</v>
      </c>
      <c r="BR158" s="32">
        <v>40515</v>
      </c>
      <c r="BS158" s="32">
        <v>53230</v>
      </c>
      <c r="BT158" s="32">
        <v>189320</v>
      </c>
      <c r="BU158" s="32">
        <v>34808</v>
      </c>
      <c r="BV158" s="32">
        <v>115436</v>
      </c>
      <c r="BW158" s="32">
        <v>16</v>
      </c>
      <c r="BX158" s="32">
        <v>137204</v>
      </c>
      <c r="BY158" s="32">
        <v>34300</v>
      </c>
      <c r="BZ158" s="32">
        <v>1157510</v>
      </c>
      <c r="CA158" s="32">
        <v>1081724</v>
      </c>
      <c r="CB158" s="32">
        <v>75786</v>
      </c>
      <c r="CC158" s="32">
        <v>16996</v>
      </c>
      <c r="CD158" s="32">
        <v>21620</v>
      </c>
      <c r="CE158" s="32">
        <v>16378</v>
      </c>
      <c r="CF158" s="32">
        <v>60810</v>
      </c>
      <c r="CG158" s="32">
        <v>169</v>
      </c>
      <c r="CH158" s="32">
        <v>36579</v>
      </c>
      <c r="CI158" s="32">
        <v>4174409</v>
      </c>
      <c r="CJ158" s="32">
        <v>415215</v>
      </c>
      <c r="CK158" s="32">
        <v>399184</v>
      </c>
      <c r="CL158" s="32">
        <v>16031</v>
      </c>
      <c r="CM158" s="32">
        <v>19455</v>
      </c>
      <c r="CN158" s="32">
        <v>219477</v>
      </c>
      <c r="CO158" s="32">
        <v>86463</v>
      </c>
      <c r="CP158" s="175">
        <v>15759</v>
      </c>
      <c r="CQ158" s="32">
        <v>24</v>
      </c>
      <c r="CR158" s="32">
        <v>0</v>
      </c>
      <c r="CS158" s="32">
        <v>73626</v>
      </c>
      <c r="CT158" s="32">
        <v>145535</v>
      </c>
      <c r="CU158" s="32">
        <v>67711</v>
      </c>
    </row>
    <row r="159" spans="1:99" x14ac:dyDescent="0.2">
      <c r="A159" s="6" t="s">
        <v>228</v>
      </c>
      <c r="B159" s="6"/>
      <c r="C159" s="6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0</v>
      </c>
      <c r="BT159" s="32">
        <v>0</v>
      </c>
      <c r="BU159" s="32">
        <v>0</v>
      </c>
      <c r="BV159" s="32">
        <v>0</v>
      </c>
      <c r="BW159" s="32">
        <v>0</v>
      </c>
      <c r="BX159" s="32">
        <v>0</v>
      </c>
      <c r="BY159" s="32">
        <v>0</v>
      </c>
      <c r="BZ159" s="32">
        <v>0</v>
      </c>
      <c r="CA159" s="32">
        <v>0</v>
      </c>
      <c r="CB159" s="32">
        <v>0</v>
      </c>
      <c r="CC159" s="32">
        <v>0</v>
      </c>
      <c r="CD159" s="32">
        <v>0</v>
      </c>
      <c r="CE159" s="32">
        <v>0</v>
      </c>
      <c r="CF159" s="32">
        <v>0</v>
      </c>
      <c r="CG159" s="32">
        <v>0</v>
      </c>
      <c r="CH159" s="32">
        <v>0</v>
      </c>
      <c r="CI159" s="32">
        <v>0</v>
      </c>
      <c r="CJ159" s="32">
        <v>0</v>
      </c>
      <c r="CK159" s="32">
        <v>0</v>
      </c>
      <c r="CL159" s="32">
        <v>0</v>
      </c>
      <c r="CM159" s="32">
        <v>0</v>
      </c>
      <c r="CN159" s="32">
        <v>0</v>
      </c>
      <c r="CO159" s="32">
        <v>0</v>
      </c>
      <c r="CP159" s="32">
        <v>0</v>
      </c>
      <c r="CQ159" s="32">
        <v>0</v>
      </c>
      <c r="CR159" s="32">
        <v>0</v>
      </c>
      <c r="CS159" s="32">
        <v>0</v>
      </c>
      <c r="CT159" s="32">
        <v>0</v>
      </c>
      <c r="CU159" s="32">
        <v>0</v>
      </c>
    </row>
    <row r="160" spans="1:99" x14ac:dyDescent="0.2">
      <c r="A160" s="2" t="s">
        <v>180</v>
      </c>
      <c r="D160" s="32">
        <v>92</v>
      </c>
      <c r="E160" s="32">
        <v>1485</v>
      </c>
      <c r="F160" s="32">
        <v>785</v>
      </c>
      <c r="G160" s="32">
        <v>432</v>
      </c>
      <c r="H160" s="32">
        <v>478</v>
      </c>
      <c r="I160" s="32">
        <v>1384</v>
      </c>
      <c r="J160" s="32">
        <v>340</v>
      </c>
      <c r="K160" s="32">
        <v>1089</v>
      </c>
      <c r="L160" s="32">
        <v>501</v>
      </c>
      <c r="M160" s="32">
        <v>140</v>
      </c>
      <c r="N160" s="32">
        <v>27</v>
      </c>
      <c r="O160" s="32">
        <v>783</v>
      </c>
      <c r="P160" s="32">
        <v>21</v>
      </c>
      <c r="Q160" s="32">
        <v>28</v>
      </c>
      <c r="R160" s="32">
        <v>7</v>
      </c>
      <c r="S160" s="32">
        <v>142</v>
      </c>
      <c r="T160" s="32">
        <v>1184</v>
      </c>
      <c r="U160" s="32">
        <v>168</v>
      </c>
      <c r="V160" s="32">
        <v>5027</v>
      </c>
      <c r="W160" s="32">
        <v>258</v>
      </c>
      <c r="X160" s="32">
        <v>136</v>
      </c>
      <c r="Y160" s="32">
        <v>458</v>
      </c>
      <c r="Z160" s="32">
        <v>275</v>
      </c>
      <c r="AA160" s="32">
        <v>84</v>
      </c>
      <c r="AB160" s="32">
        <v>8</v>
      </c>
      <c r="AC160" s="32">
        <v>1832</v>
      </c>
      <c r="AD160" s="32">
        <v>870</v>
      </c>
      <c r="AE160" s="32">
        <v>833</v>
      </c>
      <c r="AF160" s="32">
        <v>37</v>
      </c>
      <c r="AG160" s="32">
        <v>238</v>
      </c>
      <c r="AH160" s="32">
        <v>976</v>
      </c>
      <c r="AI160" s="32">
        <v>938</v>
      </c>
      <c r="AJ160" s="32">
        <v>38</v>
      </c>
      <c r="AK160" s="32">
        <v>1665</v>
      </c>
      <c r="AL160" s="32">
        <v>1320</v>
      </c>
      <c r="AM160" s="32">
        <v>3273</v>
      </c>
      <c r="AN160" s="32">
        <v>68</v>
      </c>
      <c r="AO160" s="32">
        <v>20</v>
      </c>
      <c r="AP160" s="32">
        <v>65</v>
      </c>
      <c r="AQ160" s="32">
        <v>2486</v>
      </c>
      <c r="AR160" s="32">
        <v>119650</v>
      </c>
      <c r="AS160" s="32">
        <v>119630</v>
      </c>
      <c r="AT160" s="32">
        <v>20</v>
      </c>
      <c r="AU160" s="32">
        <v>5242</v>
      </c>
      <c r="AV160" s="32">
        <v>597</v>
      </c>
      <c r="AW160" s="32">
        <v>98</v>
      </c>
      <c r="AX160" s="32">
        <v>348</v>
      </c>
      <c r="AY160" s="32">
        <v>1706</v>
      </c>
      <c r="AZ160" s="32">
        <v>100</v>
      </c>
      <c r="BA160" s="32">
        <v>659</v>
      </c>
      <c r="BB160" s="32">
        <v>2536</v>
      </c>
      <c r="BC160" s="32">
        <v>107</v>
      </c>
      <c r="BD160" s="32">
        <v>115</v>
      </c>
      <c r="BE160" s="32">
        <v>788</v>
      </c>
      <c r="BF160" s="32">
        <v>4</v>
      </c>
      <c r="BG160" s="32">
        <v>1002</v>
      </c>
      <c r="BH160" s="32">
        <v>645</v>
      </c>
      <c r="BI160" s="32">
        <v>357</v>
      </c>
      <c r="BJ160" s="32">
        <v>2114</v>
      </c>
      <c r="BK160" s="32">
        <v>814</v>
      </c>
      <c r="BL160" s="32">
        <v>1300</v>
      </c>
      <c r="BM160" s="32">
        <v>335</v>
      </c>
      <c r="BN160" s="32">
        <v>771</v>
      </c>
      <c r="BO160" s="32">
        <v>558</v>
      </c>
      <c r="BP160" s="32">
        <v>370</v>
      </c>
      <c r="BQ160" s="32">
        <v>1347</v>
      </c>
      <c r="BR160" s="32">
        <v>153</v>
      </c>
      <c r="BS160" s="32">
        <v>299</v>
      </c>
      <c r="BT160" s="32">
        <v>2002</v>
      </c>
      <c r="BU160" s="32">
        <v>146</v>
      </c>
      <c r="BV160" s="32">
        <v>715</v>
      </c>
      <c r="BW160" s="32">
        <v>128</v>
      </c>
      <c r="BX160" s="32">
        <v>536</v>
      </c>
      <c r="BY160" s="32">
        <v>307</v>
      </c>
      <c r="BZ160" s="32">
        <v>5857</v>
      </c>
      <c r="CA160" s="32">
        <v>5478</v>
      </c>
      <c r="CB160" s="32">
        <v>379</v>
      </c>
      <c r="CC160" s="32">
        <v>70</v>
      </c>
      <c r="CD160" s="32">
        <v>86</v>
      </c>
      <c r="CE160" s="32">
        <v>212</v>
      </c>
      <c r="CF160" s="32">
        <v>239</v>
      </c>
      <c r="CG160" s="32">
        <v>1340</v>
      </c>
      <c r="CH160" s="32">
        <v>147</v>
      </c>
      <c r="CI160" s="32">
        <v>20422</v>
      </c>
      <c r="CJ160" s="32">
        <v>1927</v>
      </c>
      <c r="CK160" s="32">
        <v>1659</v>
      </c>
      <c r="CL160" s="32">
        <v>268</v>
      </c>
      <c r="CM160" s="32">
        <v>217</v>
      </c>
      <c r="CN160" s="32">
        <v>1334</v>
      </c>
      <c r="CO160" s="32">
        <v>430</v>
      </c>
      <c r="CP160" s="175">
        <v>165</v>
      </c>
      <c r="CQ160" s="32">
        <v>65</v>
      </c>
      <c r="CR160" s="32">
        <v>34</v>
      </c>
      <c r="CS160" s="32">
        <v>432</v>
      </c>
      <c r="CT160" s="32">
        <v>980</v>
      </c>
      <c r="CU160" s="32">
        <v>254</v>
      </c>
    </row>
    <row r="161" spans="1:99" x14ac:dyDescent="0.2">
      <c r="A161" s="2" t="s">
        <v>181</v>
      </c>
      <c r="D161" s="32">
        <v>92</v>
      </c>
      <c r="E161" s="32">
        <v>677</v>
      </c>
      <c r="F161" s="32">
        <v>605</v>
      </c>
      <c r="G161" s="32">
        <v>405</v>
      </c>
      <c r="H161" s="32">
        <v>275</v>
      </c>
      <c r="I161" s="32">
        <v>814</v>
      </c>
      <c r="J161" s="32">
        <v>230</v>
      </c>
      <c r="K161" s="32">
        <v>727</v>
      </c>
      <c r="L161" s="32">
        <v>480</v>
      </c>
      <c r="M161" s="32">
        <v>77</v>
      </c>
      <c r="N161" s="32">
        <v>26</v>
      </c>
      <c r="O161" s="32">
        <v>559</v>
      </c>
      <c r="P161" s="32">
        <v>17</v>
      </c>
      <c r="Q161" s="32">
        <v>15</v>
      </c>
      <c r="R161" s="32">
        <v>6</v>
      </c>
      <c r="S161" s="32">
        <v>89</v>
      </c>
      <c r="T161" s="32">
        <v>813</v>
      </c>
      <c r="U161" s="32">
        <v>163</v>
      </c>
      <c r="V161" s="32">
        <v>1715</v>
      </c>
      <c r="W161" s="32">
        <v>203</v>
      </c>
      <c r="X161" s="32">
        <v>126</v>
      </c>
      <c r="Y161" s="32">
        <v>232</v>
      </c>
      <c r="Z161" s="32">
        <v>185</v>
      </c>
      <c r="AA161" s="32">
        <v>76</v>
      </c>
      <c r="AB161" s="32">
        <v>6</v>
      </c>
      <c r="AC161" s="32">
        <v>1831</v>
      </c>
      <c r="AD161" s="32">
        <v>695</v>
      </c>
      <c r="AE161" s="32">
        <v>660</v>
      </c>
      <c r="AF161" s="32">
        <v>35</v>
      </c>
      <c r="AG161" s="32">
        <v>180</v>
      </c>
      <c r="AH161" s="32">
        <v>421</v>
      </c>
      <c r="AI161" s="32">
        <v>411</v>
      </c>
      <c r="AJ161" s="32">
        <v>10</v>
      </c>
      <c r="AK161" s="32">
        <v>1585</v>
      </c>
      <c r="AL161" s="32">
        <v>875</v>
      </c>
      <c r="AM161" s="32">
        <v>1603</v>
      </c>
      <c r="AN161" s="32">
        <v>57</v>
      </c>
      <c r="AO161" s="32">
        <v>17</v>
      </c>
      <c r="AP161" s="32">
        <v>56</v>
      </c>
      <c r="AQ161" s="32">
        <v>763</v>
      </c>
      <c r="AR161" s="32">
        <v>115430</v>
      </c>
      <c r="AS161" s="32">
        <v>115410</v>
      </c>
      <c r="AT161" s="32">
        <v>20</v>
      </c>
      <c r="AU161" s="32">
        <v>3318</v>
      </c>
      <c r="AV161" s="32">
        <v>493</v>
      </c>
      <c r="AW161" s="32">
        <v>88</v>
      </c>
      <c r="AX161" s="32">
        <v>242</v>
      </c>
      <c r="AY161" s="32">
        <v>1021</v>
      </c>
      <c r="AZ161" s="32">
        <v>93</v>
      </c>
      <c r="BA161" s="32">
        <v>580</v>
      </c>
      <c r="BB161" s="32">
        <v>1256</v>
      </c>
      <c r="BC161" s="32">
        <v>83</v>
      </c>
      <c r="BD161" s="32">
        <v>79</v>
      </c>
      <c r="BE161" s="32">
        <v>547</v>
      </c>
      <c r="BF161" s="32">
        <v>3</v>
      </c>
      <c r="BG161" s="32">
        <v>579</v>
      </c>
      <c r="BH161" s="32">
        <v>237</v>
      </c>
      <c r="BI161" s="32">
        <v>342</v>
      </c>
      <c r="BJ161" s="32">
        <v>1572</v>
      </c>
      <c r="BK161" s="32">
        <v>472</v>
      </c>
      <c r="BL161" s="32">
        <v>1100</v>
      </c>
      <c r="BM161" s="32">
        <v>253</v>
      </c>
      <c r="BN161" s="32">
        <v>693</v>
      </c>
      <c r="BO161" s="32">
        <v>468</v>
      </c>
      <c r="BP161" s="32">
        <v>365</v>
      </c>
      <c r="BQ161" s="32">
        <v>535</v>
      </c>
      <c r="BR161" s="32">
        <v>89</v>
      </c>
      <c r="BS161" s="32">
        <v>245</v>
      </c>
      <c r="BT161" s="32">
        <v>1003</v>
      </c>
      <c r="BU161" s="32">
        <v>127</v>
      </c>
      <c r="BV161" s="32">
        <v>604</v>
      </c>
      <c r="BW161" s="32">
        <v>117</v>
      </c>
      <c r="BX161" s="32">
        <v>380</v>
      </c>
      <c r="BY161" s="32">
        <v>298</v>
      </c>
      <c r="BZ161" s="32">
        <v>1929</v>
      </c>
      <c r="CA161" s="32">
        <v>1789</v>
      </c>
      <c r="CB161" s="32">
        <v>140</v>
      </c>
      <c r="CC161" s="32">
        <v>68</v>
      </c>
      <c r="CD161" s="32">
        <v>76</v>
      </c>
      <c r="CE161" s="32">
        <v>205</v>
      </c>
      <c r="CF161" s="32">
        <v>172</v>
      </c>
      <c r="CG161" s="32">
        <v>886</v>
      </c>
      <c r="CH161" s="32">
        <v>100</v>
      </c>
      <c r="CI161" s="32">
        <v>9134</v>
      </c>
      <c r="CJ161" s="32">
        <v>1336</v>
      </c>
      <c r="CK161" s="32">
        <v>1118</v>
      </c>
      <c r="CL161" s="32">
        <v>218</v>
      </c>
      <c r="CM161" s="32">
        <v>121</v>
      </c>
      <c r="CN161" s="32">
        <v>936</v>
      </c>
      <c r="CO161" s="32">
        <v>326</v>
      </c>
      <c r="CP161" s="175">
        <v>153</v>
      </c>
      <c r="CQ161" s="32">
        <v>53</v>
      </c>
      <c r="CR161" s="32">
        <v>27</v>
      </c>
      <c r="CS161" s="32">
        <v>314</v>
      </c>
      <c r="CT161" s="32">
        <v>475</v>
      </c>
      <c r="CU161" s="32">
        <v>149</v>
      </c>
    </row>
    <row r="162" spans="1:99" x14ac:dyDescent="0.2">
      <c r="A162" s="2" t="s">
        <v>182</v>
      </c>
      <c r="D162" s="32">
        <v>0</v>
      </c>
      <c r="E162" s="32">
        <v>808</v>
      </c>
      <c r="F162" s="32">
        <v>180</v>
      </c>
      <c r="G162" s="32">
        <v>27</v>
      </c>
      <c r="H162" s="32">
        <v>203</v>
      </c>
      <c r="I162" s="32">
        <v>570</v>
      </c>
      <c r="J162" s="32">
        <v>110</v>
      </c>
      <c r="K162" s="32">
        <v>362</v>
      </c>
      <c r="L162" s="32">
        <v>20</v>
      </c>
      <c r="M162" s="32">
        <v>63</v>
      </c>
      <c r="N162" s="32">
        <v>1</v>
      </c>
      <c r="O162" s="32">
        <v>224</v>
      </c>
      <c r="P162" s="32">
        <v>4</v>
      </c>
      <c r="Q162" s="32">
        <v>12</v>
      </c>
      <c r="R162" s="32">
        <v>1</v>
      </c>
      <c r="S162" s="32">
        <v>52</v>
      </c>
      <c r="T162" s="32">
        <v>371</v>
      </c>
      <c r="U162" s="32">
        <v>5</v>
      </c>
      <c r="V162" s="32">
        <v>3312</v>
      </c>
      <c r="W162" s="32">
        <v>55</v>
      </c>
      <c r="X162" s="32">
        <v>11</v>
      </c>
      <c r="Y162" s="32">
        <v>225</v>
      </c>
      <c r="Z162" s="32">
        <v>90</v>
      </c>
      <c r="AA162" s="32">
        <v>0</v>
      </c>
      <c r="AB162" s="32">
        <v>1</v>
      </c>
      <c r="AC162" s="32">
        <v>1</v>
      </c>
      <c r="AD162" s="32">
        <v>175</v>
      </c>
      <c r="AE162" s="32">
        <v>173</v>
      </c>
      <c r="AF162" s="32">
        <v>2</v>
      </c>
      <c r="AG162" s="32">
        <v>58</v>
      </c>
      <c r="AH162" s="32">
        <v>554</v>
      </c>
      <c r="AI162" s="32">
        <v>527</v>
      </c>
      <c r="AJ162" s="32">
        <v>27</v>
      </c>
      <c r="AK162" s="32">
        <v>80</v>
      </c>
      <c r="AL162" s="32">
        <v>445</v>
      </c>
      <c r="AM162" s="32">
        <v>1670</v>
      </c>
      <c r="AN162" s="32">
        <v>11</v>
      </c>
      <c r="AO162" s="32">
        <v>2</v>
      </c>
      <c r="AP162" s="32">
        <v>8</v>
      </c>
      <c r="AQ162" s="32">
        <v>1723</v>
      </c>
      <c r="AR162" s="32">
        <v>4220</v>
      </c>
      <c r="AS162" s="32">
        <v>4220</v>
      </c>
      <c r="AT162" s="32">
        <v>0</v>
      </c>
      <c r="AU162" s="32">
        <v>1924</v>
      </c>
      <c r="AV162" s="32">
        <v>104</v>
      </c>
      <c r="AW162" s="32">
        <v>10</v>
      </c>
      <c r="AX162" s="32">
        <v>106</v>
      </c>
      <c r="AY162" s="32">
        <v>684</v>
      </c>
      <c r="AZ162" s="32">
        <v>7</v>
      </c>
      <c r="BA162" s="32">
        <v>79</v>
      </c>
      <c r="BB162" s="32">
        <v>1280</v>
      </c>
      <c r="BC162" s="32">
        <v>34</v>
      </c>
      <c r="BD162" s="32">
        <v>36</v>
      </c>
      <c r="BE162" s="32">
        <v>241</v>
      </c>
      <c r="BF162" s="32">
        <v>1</v>
      </c>
      <c r="BG162" s="32">
        <v>421</v>
      </c>
      <c r="BH162" s="32">
        <v>407</v>
      </c>
      <c r="BI162" s="32">
        <v>14</v>
      </c>
      <c r="BJ162" s="32">
        <v>541</v>
      </c>
      <c r="BK162" s="32">
        <v>341</v>
      </c>
      <c r="BL162" s="32">
        <v>200</v>
      </c>
      <c r="BM162" s="32">
        <v>82</v>
      </c>
      <c r="BN162" s="32">
        <v>78</v>
      </c>
      <c r="BO162" s="32">
        <v>90</v>
      </c>
      <c r="BP162" s="32">
        <v>5</v>
      </c>
      <c r="BQ162" s="32">
        <v>812</v>
      </c>
      <c r="BR162" s="32">
        <v>64</v>
      </c>
      <c r="BS162" s="32">
        <v>54</v>
      </c>
      <c r="BT162" s="32">
        <v>999</v>
      </c>
      <c r="BU162" s="32">
        <v>19</v>
      </c>
      <c r="BV162" s="32">
        <v>111</v>
      </c>
      <c r="BW162" s="32">
        <v>11</v>
      </c>
      <c r="BX162" s="32">
        <v>156</v>
      </c>
      <c r="BY162" s="32">
        <v>8</v>
      </c>
      <c r="BZ162" s="32">
        <v>3928</v>
      </c>
      <c r="CA162" s="32">
        <v>3689</v>
      </c>
      <c r="CB162" s="32">
        <v>239</v>
      </c>
      <c r="CC162" s="32">
        <v>2</v>
      </c>
      <c r="CD162" s="32">
        <v>9</v>
      </c>
      <c r="CE162" s="32">
        <v>6</v>
      </c>
      <c r="CF162" s="32">
        <v>67</v>
      </c>
      <c r="CG162" s="32">
        <v>454</v>
      </c>
      <c r="CH162" s="32">
        <v>47</v>
      </c>
      <c r="CI162" s="32">
        <v>11288</v>
      </c>
      <c r="CJ162" s="32">
        <v>583</v>
      </c>
      <c r="CK162" s="32">
        <v>541</v>
      </c>
      <c r="CL162" s="32">
        <v>42</v>
      </c>
      <c r="CM162" s="32">
        <v>96</v>
      </c>
      <c r="CN162" s="32">
        <v>398</v>
      </c>
      <c r="CO162" s="32">
        <v>104</v>
      </c>
      <c r="CP162" s="175">
        <v>12</v>
      </c>
      <c r="CQ162" s="32">
        <v>12</v>
      </c>
      <c r="CR162" s="32">
        <v>7</v>
      </c>
      <c r="CS162" s="32">
        <v>118</v>
      </c>
      <c r="CT162" s="32">
        <v>505</v>
      </c>
      <c r="CU162" s="32">
        <v>104</v>
      </c>
    </row>
    <row r="163" spans="1:99" x14ac:dyDescent="0.2">
      <c r="A163" s="6" t="s">
        <v>230</v>
      </c>
      <c r="B163" s="6"/>
      <c r="C163" s="6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0</v>
      </c>
      <c r="CC163" s="32">
        <v>0</v>
      </c>
      <c r="CD163" s="32">
        <v>0</v>
      </c>
      <c r="CE163" s="32">
        <v>0</v>
      </c>
      <c r="CF163" s="32">
        <v>0</v>
      </c>
      <c r="CG163" s="32">
        <v>0</v>
      </c>
      <c r="CH163" s="32">
        <v>0</v>
      </c>
      <c r="CI163" s="32">
        <v>0</v>
      </c>
      <c r="CJ163" s="32">
        <v>0</v>
      </c>
      <c r="CK163" s="32">
        <v>0</v>
      </c>
      <c r="CL163" s="32">
        <v>0</v>
      </c>
      <c r="CM163" s="32">
        <v>0</v>
      </c>
      <c r="CN163" s="32">
        <v>0</v>
      </c>
      <c r="CO163" s="32">
        <v>0</v>
      </c>
      <c r="CP163" s="32">
        <v>0</v>
      </c>
      <c r="CQ163" s="32">
        <v>0</v>
      </c>
      <c r="CR163" s="32">
        <v>0</v>
      </c>
      <c r="CS163" s="32">
        <v>0</v>
      </c>
      <c r="CT163" s="32">
        <v>0</v>
      </c>
      <c r="CU163" s="32">
        <v>0</v>
      </c>
    </row>
    <row r="164" spans="1:99" x14ac:dyDescent="0.2">
      <c r="A164" s="2" t="s">
        <v>183</v>
      </c>
      <c r="D164" s="32">
        <v>47</v>
      </c>
      <c r="E164" s="32">
        <v>705</v>
      </c>
      <c r="F164" s="32">
        <v>450</v>
      </c>
      <c r="G164" s="32">
        <v>202</v>
      </c>
      <c r="H164" s="32">
        <v>230</v>
      </c>
      <c r="I164" s="32">
        <v>119</v>
      </c>
      <c r="J164" s="32">
        <v>110</v>
      </c>
      <c r="K164" s="32">
        <v>458</v>
      </c>
      <c r="L164" s="32">
        <v>0</v>
      </c>
      <c r="M164" s="32">
        <v>68</v>
      </c>
      <c r="N164" s="32">
        <v>15</v>
      </c>
      <c r="O164" s="32">
        <v>503</v>
      </c>
      <c r="P164" s="32">
        <v>10</v>
      </c>
      <c r="Q164" s="32">
        <v>12</v>
      </c>
      <c r="R164" s="32">
        <v>5</v>
      </c>
      <c r="S164" s="32">
        <v>70</v>
      </c>
      <c r="T164" s="32">
        <v>684</v>
      </c>
      <c r="U164" s="32">
        <v>0</v>
      </c>
      <c r="V164" s="32">
        <v>3036</v>
      </c>
      <c r="W164" s="32">
        <v>14</v>
      </c>
      <c r="X164" s="32">
        <v>31</v>
      </c>
      <c r="Y164" s="32">
        <v>163</v>
      </c>
      <c r="Z164" s="32">
        <v>146</v>
      </c>
      <c r="AA164" s="32">
        <v>48</v>
      </c>
      <c r="AB164" s="32">
        <v>3</v>
      </c>
      <c r="AC164" s="187">
        <v>0</v>
      </c>
      <c r="AD164" s="32">
        <v>20</v>
      </c>
      <c r="AE164" s="32">
        <v>0</v>
      </c>
      <c r="AF164" s="32">
        <v>20</v>
      </c>
      <c r="AG164" s="32">
        <v>111</v>
      </c>
      <c r="AH164" s="32">
        <v>444</v>
      </c>
      <c r="AI164" s="32">
        <v>436</v>
      </c>
      <c r="AJ164" s="32">
        <v>8</v>
      </c>
      <c r="AK164" s="32">
        <v>605</v>
      </c>
      <c r="AL164" s="32">
        <v>392</v>
      </c>
      <c r="AM164" s="32">
        <v>1899</v>
      </c>
      <c r="AN164" s="32">
        <v>27</v>
      </c>
      <c r="AO164" s="32">
        <v>9</v>
      </c>
      <c r="AP164" s="32">
        <v>42</v>
      </c>
      <c r="AQ164" s="32">
        <v>1064</v>
      </c>
      <c r="AR164" s="32">
        <v>45144</v>
      </c>
      <c r="AS164" s="32">
        <v>45135</v>
      </c>
      <c r="AT164" s="32">
        <v>9</v>
      </c>
      <c r="AU164" s="32">
        <v>2788</v>
      </c>
      <c r="AV164" s="32">
        <v>291</v>
      </c>
      <c r="AW164" s="32">
        <v>61</v>
      </c>
      <c r="AX164" s="32">
        <v>252</v>
      </c>
      <c r="AY164" s="32">
        <v>740</v>
      </c>
      <c r="AZ164" s="32">
        <v>58</v>
      </c>
      <c r="BA164" s="32">
        <v>159</v>
      </c>
      <c r="BB164" s="32">
        <v>1168</v>
      </c>
      <c r="BC164" s="32">
        <v>63</v>
      </c>
      <c r="BD164" s="32">
        <v>78</v>
      </c>
      <c r="BE164" s="32">
        <v>413</v>
      </c>
      <c r="BF164" s="32">
        <v>1</v>
      </c>
      <c r="BG164" s="32">
        <v>299</v>
      </c>
      <c r="BH164" s="32">
        <v>268</v>
      </c>
      <c r="BI164" s="32">
        <v>31</v>
      </c>
      <c r="BJ164" s="32">
        <v>875</v>
      </c>
      <c r="BK164" s="32">
        <v>425</v>
      </c>
      <c r="BL164" s="32">
        <v>450</v>
      </c>
      <c r="BM164" s="32">
        <v>182</v>
      </c>
      <c r="BN164" s="32">
        <v>371</v>
      </c>
      <c r="BO164" s="32">
        <v>317</v>
      </c>
      <c r="BP164" s="32">
        <v>200</v>
      </c>
      <c r="BQ164" s="32">
        <v>706</v>
      </c>
      <c r="BR164" s="32">
        <v>84</v>
      </c>
      <c r="BS164" s="32">
        <v>218</v>
      </c>
      <c r="BT164" s="32">
        <v>349</v>
      </c>
      <c r="BU164" s="32">
        <v>96</v>
      </c>
      <c r="BV164" s="32">
        <v>449</v>
      </c>
      <c r="BW164" s="32">
        <v>84</v>
      </c>
      <c r="BX164" s="32">
        <v>348</v>
      </c>
      <c r="BY164" s="32">
        <v>0</v>
      </c>
      <c r="BZ164" s="32">
        <v>2667</v>
      </c>
      <c r="CA164" s="32">
        <v>2517</v>
      </c>
      <c r="CB164" s="32">
        <v>150</v>
      </c>
      <c r="CC164" s="32">
        <v>49</v>
      </c>
      <c r="CD164" s="32">
        <v>43</v>
      </c>
      <c r="CE164" s="32">
        <v>72</v>
      </c>
      <c r="CF164" s="32">
        <v>156</v>
      </c>
      <c r="CG164" s="32">
        <v>755</v>
      </c>
      <c r="CH164" s="32">
        <v>87</v>
      </c>
      <c r="CI164" s="32">
        <v>16776</v>
      </c>
      <c r="CJ164" s="32">
        <v>1036</v>
      </c>
      <c r="CK164" s="32">
        <v>959</v>
      </c>
      <c r="CL164" s="32">
        <v>77</v>
      </c>
      <c r="CM164" s="32">
        <v>88</v>
      </c>
      <c r="CN164" s="32">
        <v>880</v>
      </c>
      <c r="CO164" s="32">
        <v>277</v>
      </c>
      <c r="CP164" s="175">
        <v>139</v>
      </c>
      <c r="CQ164" s="32">
        <v>45</v>
      </c>
      <c r="CR164" s="32">
        <v>20</v>
      </c>
      <c r="CS164" s="32">
        <v>186</v>
      </c>
      <c r="CT164" s="32">
        <v>441</v>
      </c>
      <c r="CU164" s="32">
        <v>140</v>
      </c>
    </row>
    <row r="165" spans="1:99" x14ac:dyDescent="0.2">
      <c r="A165" s="2" t="s">
        <v>184</v>
      </c>
      <c r="D165" s="32">
        <v>0</v>
      </c>
      <c r="E165" s="32">
        <v>0</v>
      </c>
      <c r="F165" s="32">
        <v>5</v>
      </c>
      <c r="G165" s="32">
        <v>19</v>
      </c>
      <c r="H165" s="32">
        <v>0</v>
      </c>
      <c r="I165" s="32">
        <v>0</v>
      </c>
      <c r="J165" s="32">
        <v>0</v>
      </c>
      <c r="K165" s="32">
        <v>2</v>
      </c>
      <c r="L165" s="32">
        <v>0</v>
      </c>
      <c r="M165" s="32">
        <v>0</v>
      </c>
      <c r="N165" s="32">
        <v>2</v>
      </c>
      <c r="O165" s="32">
        <v>2</v>
      </c>
      <c r="P165" s="32">
        <v>1</v>
      </c>
      <c r="Q165" s="32">
        <v>1</v>
      </c>
      <c r="R165" s="32">
        <v>0</v>
      </c>
      <c r="S165" s="32">
        <v>1</v>
      </c>
      <c r="T165" s="32">
        <v>29</v>
      </c>
      <c r="U165" s="32">
        <v>0</v>
      </c>
      <c r="V165" s="32">
        <v>99</v>
      </c>
      <c r="W165" s="32">
        <v>5</v>
      </c>
      <c r="X165" s="32">
        <v>1</v>
      </c>
      <c r="Y165" s="32">
        <v>0</v>
      </c>
      <c r="Z165" s="32">
        <v>6</v>
      </c>
      <c r="AA165" s="32">
        <v>8</v>
      </c>
      <c r="AB165" s="32">
        <v>0</v>
      </c>
      <c r="AC165" s="187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59</v>
      </c>
      <c r="AL165" s="32">
        <v>0</v>
      </c>
      <c r="AM165" s="32">
        <v>81</v>
      </c>
      <c r="AN165" s="32">
        <v>0</v>
      </c>
      <c r="AO165" s="32">
        <v>0</v>
      </c>
      <c r="AP165" s="32">
        <v>0</v>
      </c>
      <c r="AQ165" s="32">
        <v>21</v>
      </c>
      <c r="AR165" s="32">
        <v>3575</v>
      </c>
      <c r="AS165" s="32">
        <v>3575</v>
      </c>
      <c r="AT165" s="32">
        <v>0</v>
      </c>
      <c r="AU165" s="32">
        <v>220</v>
      </c>
      <c r="AV165" s="32">
        <v>4</v>
      </c>
      <c r="AW165" s="32">
        <v>0</v>
      </c>
      <c r="AX165" s="32">
        <v>0</v>
      </c>
      <c r="AY165" s="32">
        <v>0</v>
      </c>
      <c r="AZ165" s="32">
        <v>0</v>
      </c>
      <c r="BA165" s="32">
        <v>34</v>
      </c>
      <c r="BB165" s="32">
        <v>0</v>
      </c>
      <c r="BC165" s="32">
        <v>0</v>
      </c>
      <c r="BD165" s="32">
        <v>0</v>
      </c>
      <c r="BE165" s="32">
        <v>25</v>
      </c>
      <c r="BF165" s="32">
        <v>0</v>
      </c>
      <c r="BG165" s="32">
        <v>7</v>
      </c>
      <c r="BH165" s="32">
        <v>0</v>
      </c>
      <c r="BI165" s="32">
        <v>7</v>
      </c>
      <c r="BJ165" s="32">
        <v>0</v>
      </c>
      <c r="BK165" s="32">
        <v>2</v>
      </c>
      <c r="BL165" s="32">
        <v>0</v>
      </c>
      <c r="BM165" s="32">
        <v>6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6</v>
      </c>
      <c r="BT165" s="32">
        <v>0</v>
      </c>
      <c r="BU165" s="32">
        <v>1</v>
      </c>
      <c r="BV165" s="32">
        <v>10</v>
      </c>
      <c r="BW165" s="32">
        <v>0</v>
      </c>
      <c r="BX165" s="32">
        <v>8</v>
      </c>
      <c r="BY165" s="32">
        <v>0</v>
      </c>
      <c r="BZ165" s="32">
        <v>52</v>
      </c>
      <c r="CA165" s="32">
        <v>52</v>
      </c>
      <c r="CB165" s="32">
        <v>0</v>
      </c>
      <c r="CC165" s="32">
        <v>1</v>
      </c>
      <c r="CD165" s="32">
        <v>0</v>
      </c>
      <c r="CE165" s="32">
        <v>0</v>
      </c>
      <c r="CF165" s="32">
        <v>15</v>
      </c>
      <c r="CG165" s="32">
        <v>0</v>
      </c>
      <c r="CH165" s="32">
        <v>0</v>
      </c>
      <c r="CI165" s="32">
        <v>111</v>
      </c>
      <c r="CJ165" s="32">
        <v>21</v>
      </c>
      <c r="CK165" s="32">
        <v>20</v>
      </c>
      <c r="CL165" s="32">
        <v>1</v>
      </c>
      <c r="CM165" s="32">
        <v>7</v>
      </c>
      <c r="CN165" s="32">
        <v>42</v>
      </c>
      <c r="CO165" s="32">
        <v>0</v>
      </c>
      <c r="CP165" s="175">
        <v>0</v>
      </c>
      <c r="CQ165" s="32">
        <v>0</v>
      </c>
      <c r="CR165" s="32">
        <v>0</v>
      </c>
      <c r="CS165" s="32">
        <v>0</v>
      </c>
      <c r="CT165" s="32">
        <v>9</v>
      </c>
      <c r="CU165" s="32">
        <v>0</v>
      </c>
    </row>
    <row r="166" spans="1:99" x14ac:dyDescent="0.2">
      <c r="A166" s="2" t="s">
        <v>185</v>
      </c>
      <c r="D166" s="32">
        <v>45</v>
      </c>
      <c r="E166" s="32">
        <v>780</v>
      </c>
      <c r="F166" s="32">
        <v>330</v>
      </c>
      <c r="G166" s="32">
        <v>211</v>
      </c>
      <c r="H166" s="32">
        <v>247</v>
      </c>
      <c r="I166" s="32">
        <v>451</v>
      </c>
      <c r="J166" s="32">
        <v>230</v>
      </c>
      <c r="K166" s="32">
        <v>628</v>
      </c>
      <c r="L166" s="32">
        <v>0</v>
      </c>
      <c r="M166" s="32">
        <v>72</v>
      </c>
      <c r="N166" s="32">
        <v>9</v>
      </c>
      <c r="O166" s="32">
        <v>279</v>
      </c>
      <c r="P166" s="32">
        <v>10</v>
      </c>
      <c r="Q166" s="32">
        <v>14</v>
      </c>
      <c r="R166" s="32">
        <v>2</v>
      </c>
      <c r="S166" s="32">
        <v>70</v>
      </c>
      <c r="T166" s="32">
        <v>471</v>
      </c>
      <c r="U166" s="32">
        <v>0</v>
      </c>
      <c r="V166" s="32">
        <v>1892</v>
      </c>
      <c r="W166" s="32">
        <v>106</v>
      </c>
      <c r="X166" s="32">
        <v>105</v>
      </c>
      <c r="Y166" s="32">
        <v>294</v>
      </c>
      <c r="Z166" s="32">
        <v>123</v>
      </c>
      <c r="AA166" s="32">
        <v>27</v>
      </c>
      <c r="AB166" s="32">
        <v>2</v>
      </c>
      <c r="AC166" s="32">
        <v>0</v>
      </c>
      <c r="AD166" s="32">
        <v>16</v>
      </c>
      <c r="AE166" s="32">
        <v>0</v>
      </c>
      <c r="AF166" s="32">
        <v>16</v>
      </c>
      <c r="AG166" s="32">
        <v>127</v>
      </c>
      <c r="AH166" s="32">
        <v>531</v>
      </c>
      <c r="AI166" s="32">
        <v>502</v>
      </c>
      <c r="AJ166" s="32">
        <v>29</v>
      </c>
      <c r="AK166" s="32">
        <v>1001</v>
      </c>
      <c r="AL166" s="32">
        <v>924</v>
      </c>
      <c r="AM166" s="32">
        <v>1293</v>
      </c>
      <c r="AN166" s="32">
        <v>41</v>
      </c>
      <c r="AO166" s="32">
        <v>9</v>
      </c>
      <c r="AP166" s="32">
        <v>22</v>
      </c>
      <c r="AQ166" s="32">
        <v>1401</v>
      </c>
      <c r="AR166" s="32">
        <v>70931</v>
      </c>
      <c r="AS166" s="32">
        <v>70920</v>
      </c>
      <c r="AT166" s="32">
        <v>11</v>
      </c>
      <c r="AU166" s="32">
        <v>2234</v>
      </c>
      <c r="AV166" s="32">
        <v>198</v>
      </c>
      <c r="AW166" s="32">
        <v>37</v>
      </c>
      <c r="AX166" s="32">
        <v>96</v>
      </c>
      <c r="AY166" s="32">
        <v>965</v>
      </c>
      <c r="AZ166" s="32">
        <v>42</v>
      </c>
      <c r="BA166" s="32">
        <v>113</v>
      </c>
      <c r="BB166" s="32">
        <v>1368</v>
      </c>
      <c r="BC166" s="32">
        <v>44</v>
      </c>
      <c r="BD166" s="32">
        <v>25</v>
      </c>
      <c r="BE166" s="32">
        <v>350</v>
      </c>
      <c r="BF166" s="32">
        <v>3</v>
      </c>
      <c r="BG166" s="32">
        <v>0</v>
      </c>
      <c r="BH166" s="32">
        <v>376</v>
      </c>
      <c r="BI166" s="32">
        <v>304</v>
      </c>
      <c r="BJ166" s="32">
        <v>1236</v>
      </c>
      <c r="BK166" s="32">
        <v>386</v>
      </c>
      <c r="BL166" s="32">
        <v>850</v>
      </c>
      <c r="BM166" s="32">
        <v>152</v>
      </c>
      <c r="BN166" s="32">
        <v>380</v>
      </c>
      <c r="BO166" s="32">
        <v>240</v>
      </c>
      <c r="BP166" s="32">
        <v>170</v>
      </c>
      <c r="BQ166" s="32">
        <v>641</v>
      </c>
      <c r="BR166" s="32">
        <v>69</v>
      </c>
      <c r="BS166" s="32">
        <v>75</v>
      </c>
      <c r="BT166" s="32">
        <v>575</v>
      </c>
      <c r="BU166" s="32">
        <v>51</v>
      </c>
      <c r="BV166" s="32">
        <v>256</v>
      </c>
      <c r="BW166" s="32">
        <v>44</v>
      </c>
      <c r="BX166" s="32">
        <v>179</v>
      </c>
      <c r="BY166" s="32">
        <v>0</v>
      </c>
      <c r="BZ166" s="32">
        <v>3137</v>
      </c>
      <c r="CA166" s="32">
        <v>2908</v>
      </c>
      <c r="CB166" s="32">
        <v>229</v>
      </c>
      <c r="CC166" s="32">
        <v>20</v>
      </c>
      <c r="CD166" s="32">
        <v>43</v>
      </c>
      <c r="CE166" s="32">
        <v>139</v>
      </c>
      <c r="CF166" s="32">
        <v>69</v>
      </c>
      <c r="CG166" s="32">
        <v>584</v>
      </c>
      <c r="CH166" s="32">
        <v>60</v>
      </c>
      <c r="CI166" s="32">
        <v>3535</v>
      </c>
      <c r="CJ166" s="32">
        <v>731</v>
      </c>
      <c r="CK166" s="32">
        <v>541</v>
      </c>
      <c r="CL166" s="32">
        <v>190</v>
      </c>
      <c r="CM166" s="32">
        <v>121</v>
      </c>
      <c r="CN166" s="32">
        <v>410</v>
      </c>
      <c r="CO166" s="32">
        <v>153</v>
      </c>
      <c r="CP166" s="175">
        <v>26</v>
      </c>
      <c r="CQ166" s="32">
        <v>19</v>
      </c>
      <c r="CR166" s="32">
        <v>14</v>
      </c>
      <c r="CS166" s="32">
        <v>245</v>
      </c>
      <c r="CT166" s="32">
        <v>531</v>
      </c>
      <c r="CU166" s="32">
        <v>113</v>
      </c>
    </row>
    <row r="167" spans="1:99" x14ac:dyDescent="0.2">
      <c r="A167" s="6" t="s">
        <v>229</v>
      </c>
      <c r="B167" s="6"/>
      <c r="C167" s="6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2">
        <v>0</v>
      </c>
      <c r="BP167" s="32">
        <v>0</v>
      </c>
      <c r="BQ167" s="32">
        <v>0</v>
      </c>
      <c r="BR167" s="32">
        <v>0</v>
      </c>
      <c r="BS167" s="32">
        <v>0</v>
      </c>
      <c r="BT167" s="32">
        <v>0</v>
      </c>
      <c r="BU167" s="32">
        <v>0</v>
      </c>
      <c r="BV167" s="32">
        <v>0</v>
      </c>
      <c r="BW167" s="32">
        <v>0</v>
      </c>
      <c r="BX167" s="32">
        <v>0</v>
      </c>
      <c r="BY167" s="32">
        <v>0</v>
      </c>
      <c r="BZ167" s="32">
        <v>0</v>
      </c>
      <c r="CA167" s="32">
        <v>0</v>
      </c>
      <c r="CB167" s="32">
        <v>0</v>
      </c>
      <c r="CC167" s="32">
        <v>0</v>
      </c>
      <c r="CD167" s="32">
        <v>0</v>
      </c>
      <c r="CE167" s="32">
        <v>0</v>
      </c>
      <c r="CF167" s="32">
        <v>0</v>
      </c>
      <c r="CG167" s="32">
        <v>0</v>
      </c>
      <c r="CH167" s="32">
        <v>0</v>
      </c>
      <c r="CI167" s="32">
        <v>0</v>
      </c>
      <c r="CJ167" s="32">
        <v>0</v>
      </c>
      <c r="CK167" s="32">
        <v>0</v>
      </c>
      <c r="CL167" s="32">
        <v>0</v>
      </c>
      <c r="CM167" s="32">
        <v>0</v>
      </c>
      <c r="CN167" s="32">
        <v>0</v>
      </c>
      <c r="CO167" s="32">
        <v>0</v>
      </c>
      <c r="CP167" s="32">
        <v>0</v>
      </c>
      <c r="CQ167" s="32">
        <v>0</v>
      </c>
      <c r="CR167" s="32">
        <v>0</v>
      </c>
      <c r="CS167" s="32">
        <v>0</v>
      </c>
      <c r="CT167" s="32">
        <v>0</v>
      </c>
      <c r="CU167" s="32">
        <v>0</v>
      </c>
    </row>
    <row r="168" spans="1:99" x14ac:dyDescent="0.2">
      <c r="A168" s="2" t="s">
        <v>186</v>
      </c>
      <c r="D168" s="32">
        <v>0</v>
      </c>
      <c r="E168" s="32">
        <v>0</v>
      </c>
      <c r="F168" s="32">
        <v>0</v>
      </c>
      <c r="G168" s="32">
        <v>0</v>
      </c>
      <c r="H168" s="32">
        <v>1</v>
      </c>
      <c r="I168" s="32">
        <v>0</v>
      </c>
      <c r="J168" s="32">
        <v>0</v>
      </c>
      <c r="K168" s="32">
        <v>2</v>
      </c>
      <c r="L168" s="32">
        <v>2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10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1</v>
      </c>
      <c r="AQ168" s="32">
        <v>2</v>
      </c>
      <c r="AR168" s="32">
        <v>260</v>
      </c>
      <c r="AS168" s="32">
        <v>260</v>
      </c>
      <c r="AT168" s="32">
        <v>0</v>
      </c>
      <c r="AU168" s="32">
        <v>22</v>
      </c>
      <c r="AV168" s="32">
        <v>0</v>
      </c>
      <c r="AW168" s="32">
        <v>3</v>
      </c>
      <c r="AX168" s="32">
        <v>0</v>
      </c>
      <c r="AY168" s="32">
        <v>16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2</v>
      </c>
      <c r="BL168" s="32">
        <v>0</v>
      </c>
      <c r="BM168" s="32">
        <v>2</v>
      </c>
      <c r="BN168" s="32">
        <v>1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0</v>
      </c>
      <c r="BU168" s="32">
        <v>0</v>
      </c>
      <c r="BV168" s="32">
        <v>8</v>
      </c>
      <c r="BW168" s="32">
        <v>0</v>
      </c>
      <c r="BX168" s="32">
        <v>0</v>
      </c>
      <c r="BY168" s="32">
        <v>0</v>
      </c>
      <c r="BZ168" s="32">
        <v>18</v>
      </c>
      <c r="CA168" s="32">
        <v>18</v>
      </c>
      <c r="CB168" s="32">
        <v>0</v>
      </c>
      <c r="CC168" s="32">
        <v>0</v>
      </c>
      <c r="CD168" s="32">
        <v>0</v>
      </c>
      <c r="CE168" s="32">
        <v>0</v>
      </c>
      <c r="CF168" s="32">
        <v>0</v>
      </c>
      <c r="CG168" s="32">
        <v>0</v>
      </c>
      <c r="CH168" s="32">
        <v>0</v>
      </c>
      <c r="CI168" s="32">
        <v>2</v>
      </c>
      <c r="CJ168" s="32">
        <v>0</v>
      </c>
      <c r="CK168" s="32">
        <v>0</v>
      </c>
      <c r="CL168" s="32">
        <v>0</v>
      </c>
      <c r="CM168" s="32">
        <v>0</v>
      </c>
      <c r="CN168" s="32">
        <v>8</v>
      </c>
      <c r="CO168" s="32">
        <v>0</v>
      </c>
      <c r="CP168" s="32">
        <v>0</v>
      </c>
      <c r="CQ168" s="32">
        <v>0</v>
      </c>
      <c r="CR168" s="32">
        <v>0</v>
      </c>
      <c r="CS168" s="32">
        <v>0</v>
      </c>
      <c r="CT168" s="32">
        <v>0</v>
      </c>
      <c r="CU168" s="32">
        <v>0</v>
      </c>
    </row>
    <row r="169" spans="1:99" x14ac:dyDescent="0.2">
      <c r="A169" s="2" t="s">
        <v>187</v>
      </c>
      <c r="D169" s="32">
        <v>4</v>
      </c>
      <c r="E169" s="32">
        <v>41</v>
      </c>
      <c r="F169" s="32">
        <v>23</v>
      </c>
      <c r="G169" s="32">
        <v>0</v>
      </c>
      <c r="H169" s="32">
        <v>5</v>
      </c>
      <c r="I169" s="32">
        <v>0</v>
      </c>
      <c r="J169" s="32">
        <v>12</v>
      </c>
      <c r="K169" s="32">
        <v>8</v>
      </c>
      <c r="L169" s="32">
        <v>8</v>
      </c>
      <c r="M169" s="32">
        <v>6</v>
      </c>
      <c r="N169" s="32">
        <v>0</v>
      </c>
      <c r="O169" s="32">
        <v>44</v>
      </c>
      <c r="P169" s="32">
        <v>4</v>
      </c>
      <c r="Q169" s="32">
        <v>1</v>
      </c>
      <c r="R169" s="32">
        <v>0</v>
      </c>
      <c r="S169" s="32">
        <v>0</v>
      </c>
      <c r="T169" s="32">
        <v>25</v>
      </c>
      <c r="U169" s="32">
        <v>8</v>
      </c>
      <c r="V169" s="32">
        <v>112</v>
      </c>
      <c r="W169" s="32">
        <v>10</v>
      </c>
      <c r="X169" s="32">
        <v>0</v>
      </c>
      <c r="Y169" s="32">
        <v>6</v>
      </c>
      <c r="Z169" s="32">
        <v>10</v>
      </c>
      <c r="AA169" s="32">
        <v>0</v>
      </c>
      <c r="AB169" s="32">
        <v>0</v>
      </c>
      <c r="AC169" s="32">
        <v>0</v>
      </c>
      <c r="AD169" s="32">
        <v>37</v>
      </c>
      <c r="AE169" s="32">
        <v>30</v>
      </c>
      <c r="AF169" s="32">
        <v>7</v>
      </c>
      <c r="AG169" s="32">
        <v>0</v>
      </c>
      <c r="AH169" s="32">
        <v>1</v>
      </c>
      <c r="AI169" s="32">
        <v>0</v>
      </c>
      <c r="AJ169" s="32">
        <v>1</v>
      </c>
      <c r="AK169" s="32">
        <v>18</v>
      </c>
      <c r="AL169" s="32">
        <v>74</v>
      </c>
      <c r="AM169" s="32">
        <v>85</v>
      </c>
      <c r="AN169" s="32">
        <v>0</v>
      </c>
      <c r="AO169" s="32">
        <v>0</v>
      </c>
      <c r="AP169" s="32">
        <v>3</v>
      </c>
      <c r="AQ169" s="32">
        <v>24</v>
      </c>
      <c r="AR169" s="32">
        <v>1522</v>
      </c>
      <c r="AS169" s="32">
        <v>1522</v>
      </c>
      <c r="AT169" s="32">
        <v>0</v>
      </c>
      <c r="AU169" s="32">
        <v>154</v>
      </c>
      <c r="AV169" s="32">
        <v>15</v>
      </c>
      <c r="AW169" s="32">
        <v>0</v>
      </c>
      <c r="AX169" s="32">
        <v>34</v>
      </c>
      <c r="AY169" s="32">
        <v>7</v>
      </c>
      <c r="AZ169" s="32">
        <v>0</v>
      </c>
      <c r="BA169" s="32">
        <v>7</v>
      </c>
      <c r="BB169" s="32">
        <v>49</v>
      </c>
      <c r="BC169" s="32">
        <v>0</v>
      </c>
      <c r="BD169" s="32">
        <v>6</v>
      </c>
      <c r="BE169" s="32">
        <v>8</v>
      </c>
      <c r="BF169" s="32">
        <v>0</v>
      </c>
      <c r="BG169" s="32">
        <v>13</v>
      </c>
      <c r="BH169" s="32">
        <v>13</v>
      </c>
      <c r="BI169" s="32">
        <v>0</v>
      </c>
      <c r="BJ169" s="32">
        <v>0</v>
      </c>
      <c r="BK169" s="32">
        <v>0</v>
      </c>
      <c r="BL169" s="32">
        <v>0</v>
      </c>
      <c r="BM169" s="32">
        <v>32</v>
      </c>
      <c r="BN169" s="32">
        <v>14</v>
      </c>
      <c r="BO169" s="32">
        <v>20</v>
      </c>
      <c r="BP169" s="32">
        <v>0</v>
      </c>
      <c r="BQ169" s="32">
        <v>0</v>
      </c>
      <c r="BR169" s="32">
        <v>0</v>
      </c>
      <c r="BS169" s="32">
        <v>0</v>
      </c>
      <c r="BT169" s="32">
        <v>16</v>
      </c>
      <c r="BU169" s="32">
        <v>11</v>
      </c>
      <c r="BV169" s="32">
        <v>35</v>
      </c>
      <c r="BW169" s="32">
        <v>3</v>
      </c>
      <c r="BX169" s="32">
        <v>39</v>
      </c>
      <c r="BY169" s="32">
        <v>7</v>
      </c>
      <c r="BZ169" s="32">
        <v>24</v>
      </c>
      <c r="CA169" s="32">
        <v>15</v>
      </c>
      <c r="CB169" s="32">
        <v>9</v>
      </c>
      <c r="CC169" s="32">
        <v>5</v>
      </c>
      <c r="CD169" s="32">
        <v>9</v>
      </c>
      <c r="CE169" s="32">
        <v>0</v>
      </c>
      <c r="CF169" s="32">
        <v>0</v>
      </c>
      <c r="CG169" s="32">
        <v>37</v>
      </c>
      <c r="CH169" s="32">
        <v>5</v>
      </c>
      <c r="CI169" s="32">
        <v>0</v>
      </c>
      <c r="CJ169" s="32">
        <v>66</v>
      </c>
      <c r="CK169" s="32">
        <v>62</v>
      </c>
      <c r="CL169" s="32">
        <v>4</v>
      </c>
      <c r="CM169" s="32">
        <v>3</v>
      </c>
      <c r="CN169" s="32">
        <v>29</v>
      </c>
      <c r="CO169" s="32">
        <v>174</v>
      </c>
      <c r="CP169" s="32">
        <v>6</v>
      </c>
      <c r="CQ169" s="32">
        <v>4</v>
      </c>
      <c r="CR169" s="32">
        <v>0</v>
      </c>
      <c r="CS169" s="32">
        <v>27</v>
      </c>
      <c r="CT169" s="32">
        <v>17</v>
      </c>
      <c r="CU169" s="32">
        <v>0</v>
      </c>
    </row>
    <row r="170" spans="1:99" x14ac:dyDescent="0.2">
      <c r="A170" s="2" t="s">
        <v>188</v>
      </c>
      <c r="D170" s="32">
        <v>324</v>
      </c>
      <c r="E170" s="32">
        <v>8863</v>
      </c>
      <c r="F170" s="32">
        <v>5014</v>
      </c>
      <c r="G170" s="32">
        <v>2631</v>
      </c>
      <c r="H170" s="32">
        <v>3315</v>
      </c>
      <c r="I170" s="32">
        <v>8669</v>
      </c>
      <c r="J170" s="32">
        <v>2020</v>
      </c>
      <c r="K170" s="32">
        <v>6743</v>
      </c>
      <c r="L170" s="32">
        <v>2316</v>
      </c>
      <c r="M170" s="32">
        <v>815</v>
      </c>
      <c r="N170" s="32">
        <v>1</v>
      </c>
      <c r="O170" s="32">
        <v>3545</v>
      </c>
      <c r="P170" s="32">
        <v>241</v>
      </c>
      <c r="Q170" s="32">
        <v>281</v>
      </c>
      <c r="R170" s="32">
        <v>66</v>
      </c>
      <c r="S170" s="32">
        <v>1530</v>
      </c>
      <c r="T170" s="32">
        <v>8096</v>
      </c>
      <c r="U170" s="32">
        <v>630</v>
      </c>
      <c r="V170" s="32">
        <v>25349</v>
      </c>
      <c r="W170" s="32">
        <v>1563</v>
      </c>
      <c r="X170" s="32">
        <v>703</v>
      </c>
      <c r="Y170" s="32">
        <v>3051</v>
      </c>
      <c r="Z170" s="32">
        <v>2418</v>
      </c>
      <c r="AA170" s="32">
        <v>792</v>
      </c>
      <c r="AB170" s="32">
        <v>113</v>
      </c>
      <c r="AC170" s="32">
        <v>5634</v>
      </c>
      <c r="AD170" s="32">
        <v>5485</v>
      </c>
      <c r="AE170" s="32">
        <v>5066</v>
      </c>
      <c r="AF170" s="32">
        <v>419</v>
      </c>
      <c r="AG170" s="32">
        <v>1420</v>
      </c>
      <c r="AH170" s="32">
        <v>5318</v>
      </c>
      <c r="AI170" s="32">
        <v>5066</v>
      </c>
      <c r="AJ170" s="32">
        <v>252</v>
      </c>
      <c r="AK170" s="175">
        <v>6935</v>
      </c>
      <c r="AL170" s="32">
        <v>3560</v>
      </c>
      <c r="AM170" s="32">
        <v>23413</v>
      </c>
      <c r="AN170" s="32">
        <v>59</v>
      </c>
      <c r="AO170" s="32">
        <v>175</v>
      </c>
      <c r="AP170" s="32">
        <v>736</v>
      </c>
      <c r="AQ170" s="32">
        <v>13963</v>
      </c>
      <c r="AR170" s="32">
        <v>525466</v>
      </c>
      <c r="AS170" s="32">
        <v>525294</v>
      </c>
      <c r="AT170" s="32">
        <v>172</v>
      </c>
      <c r="AU170" s="32">
        <v>38377</v>
      </c>
      <c r="AV170" s="32">
        <v>3222</v>
      </c>
      <c r="AW170" s="32">
        <v>688</v>
      </c>
      <c r="AX170" s="32">
        <v>2250</v>
      </c>
      <c r="AY170" s="32">
        <v>9613</v>
      </c>
      <c r="AZ170" s="32">
        <v>590</v>
      </c>
      <c r="BA170" s="32">
        <v>1735</v>
      </c>
      <c r="BB170" s="32">
        <v>14660</v>
      </c>
      <c r="BC170" s="32">
        <v>1108</v>
      </c>
      <c r="BD170" s="32">
        <v>1128</v>
      </c>
      <c r="BE170" s="32">
        <v>4133</v>
      </c>
      <c r="BF170" s="32">
        <v>15</v>
      </c>
      <c r="BG170" s="32">
        <v>3805</v>
      </c>
      <c r="BH170" s="32">
        <v>3150</v>
      </c>
      <c r="BI170" s="32">
        <v>655</v>
      </c>
      <c r="BJ170" s="32">
        <v>8227</v>
      </c>
      <c r="BK170" s="32">
        <v>4149</v>
      </c>
      <c r="BL170" s="32">
        <v>4078</v>
      </c>
      <c r="BM170" s="32">
        <v>1652</v>
      </c>
      <c r="BN170" s="32">
        <v>4562</v>
      </c>
      <c r="BO170" s="32">
        <v>5147</v>
      </c>
      <c r="BP170" s="32">
        <v>725</v>
      </c>
      <c r="BQ170" s="32">
        <v>7775</v>
      </c>
      <c r="BR170" s="32">
        <v>1240</v>
      </c>
      <c r="BS170" s="32">
        <v>1699</v>
      </c>
      <c r="BT170" s="32">
        <v>6286</v>
      </c>
      <c r="BU170" s="32">
        <v>1592</v>
      </c>
      <c r="BV170" s="32">
        <v>5944</v>
      </c>
      <c r="BW170" s="32">
        <v>687</v>
      </c>
      <c r="BX170" s="32">
        <v>3537</v>
      </c>
      <c r="BY170" s="32">
        <v>2042</v>
      </c>
      <c r="BZ170" s="32">
        <v>31029</v>
      </c>
      <c r="CA170" s="32">
        <v>31029</v>
      </c>
      <c r="CB170" s="32">
        <v>0</v>
      </c>
      <c r="CC170" s="32">
        <v>425</v>
      </c>
      <c r="CD170" s="32">
        <v>965</v>
      </c>
      <c r="CE170" s="32">
        <v>937</v>
      </c>
      <c r="CF170" s="32">
        <v>1301</v>
      </c>
      <c r="CG170" s="32">
        <v>6830</v>
      </c>
      <c r="CH170" s="32">
        <v>791</v>
      </c>
      <c r="CI170" s="32">
        <v>58605</v>
      </c>
      <c r="CJ170" s="32">
        <v>14882</v>
      </c>
      <c r="CK170" s="32">
        <v>13200</v>
      </c>
      <c r="CL170" s="32">
        <v>1682</v>
      </c>
      <c r="CM170" s="32">
        <v>1276</v>
      </c>
      <c r="CN170" s="32">
        <v>8898</v>
      </c>
      <c r="CO170" s="32">
        <v>2313</v>
      </c>
      <c r="CP170" s="32">
        <v>667</v>
      </c>
      <c r="CQ170" s="32">
        <v>430</v>
      </c>
      <c r="CR170" s="32">
        <v>0</v>
      </c>
      <c r="CS170" s="32">
        <v>2992</v>
      </c>
      <c r="CT170" s="32">
        <v>5007</v>
      </c>
      <c r="CU170" s="32">
        <v>1640</v>
      </c>
    </row>
    <row r="171" spans="1:99" x14ac:dyDescent="0.2">
      <c r="A171" s="48" t="s">
        <v>88</v>
      </c>
      <c r="B171" s="48"/>
      <c r="C171" s="48"/>
      <c r="D171" s="32">
        <v>77</v>
      </c>
      <c r="E171" s="32">
        <v>66</v>
      </c>
      <c r="F171" s="32">
        <v>78</v>
      </c>
      <c r="G171" s="32">
        <v>65</v>
      </c>
      <c r="H171" s="32">
        <v>74</v>
      </c>
      <c r="I171" s="32">
        <v>72</v>
      </c>
      <c r="J171" s="32">
        <v>78</v>
      </c>
      <c r="K171" s="32">
        <v>77</v>
      </c>
      <c r="L171" s="32">
        <v>72</v>
      </c>
      <c r="M171" s="32">
        <v>72</v>
      </c>
      <c r="N171" s="32">
        <v>74</v>
      </c>
      <c r="O171" s="32">
        <v>73</v>
      </c>
      <c r="P171" s="32">
        <v>69</v>
      </c>
      <c r="Q171" s="32">
        <v>68</v>
      </c>
      <c r="R171" s="32">
        <v>0</v>
      </c>
      <c r="S171" s="32">
        <v>0</v>
      </c>
      <c r="T171" s="32">
        <v>58</v>
      </c>
      <c r="U171" s="32">
        <v>0</v>
      </c>
      <c r="V171" s="32">
        <v>75</v>
      </c>
      <c r="W171" s="32">
        <v>74</v>
      </c>
      <c r="X171" s="32">
        <v>70</v>
      </c>
      <c r="Y171" s="32">
        <v>66</v>
      </c>
      <c r="Z171" s="32">
        <v>80</v>
      </c>
      <c r="AA171" s="32">
        <v>71</v>
      </c>
      <c r="AB171" s="32">
        <v>66</v>
      </c>
      <c r="AC171" s="32">
        <v>0</v>
      </c>
      <c r="AD171" s="32">
        <v>0</v>
      </c>
      <c r="AE171" s="32">
        <v>71</v>
      </c>
      <c r="AF171" s="32">
        <v>68</v>
      </c>
      <c r="AG171" s="32">
        <v>66</v>
      </c>
      <c r="AH171" s="32">
        <v>76</v>
      </c>
      <c r="AI171" s="32">
        <v>0</v>
      </c>
      <c r="AJ171" s="32">
        <v>62</v>
      </c>
      <c r="AK171" s="32">
        <v>68</v>
      </c>
      <c r="AL171" s="32">
        <v>0</v>
      </c>
      <c r="AM171" s="32">
        <v>76</v>
      </c>
      <c r="AN171" s="32">
        <v>70</v>
      </c>
      <c r="AO171" s="32">
        <v>70</v>
      </c>
      <c r="AP171" s="32">
        <v>71</v>
      </c>
      <c r="AQ171" s="32">
        <v>74</v>
      </c>
      <c r="AR171" s="32">
        <v>0</v>
      </c>
      <c r="AS171" s="32">
        <v>77</v>
      </c>
      <c r="AT171" s="32">
        <v>68</v>
      </c>
      <c r="AU171" s="32">
        <v>72</v>
      </c>
      <c r="AV171" s="32">
        <v>46</v>
      </c>
      <c r="AW171" s="32">
        <v>73</v>
      </c>
      <c r="AX171" s="32">
        <v>60</v>
      </c>
      <c r="AY171" s="32">
        <v>72</v>
      </c>
      <c r="AZ171" s="32">
        <v>75</v>
      </c>
      <c r="BA171" s="32">
        <v>73</v>
      </c>
      <c r="BB171" s="32">
        <v>72</v>
      </c>
      <c r="BC171" s="32">
        <v>71</v>
      </c>
      <c r="BD171" s="32">
        <v>72</v>
      </c>
      <c r="BE171" s="32">
        <v>74</v>
      </c>
      <c r="BF171" s="32">
        <v>0</v>
      </c>
      <c r="BG171" s="32">
        <v>0</v>
      </c>
      <c r="BH171" s="32">
        <v>70</v>
      </c>
      <c r="BI171" s="32">
        <v>69</v>
      </c>
      <c r="BJ171" s="32">
        <v>0</v>
      </c>
      <c r="BK171" s="32">
        <v>73</v>
      </c>
      <c r="BL171" s="32">
        <v>0</v>
      </c>
      <c r="BM171" s="32">
        <v>76</v>
      </c>
      <c r="BN171" s="32">
        <v>0</v>
      </c>
      <c r="BO171" s="32">
        <v>74</v>
      </c>
      <c r="BP171" s="32">
        <v>73</v>
      </c>
      <c r="BQ171" s="32">
        <v>70</v>
      </c>
      <c r="BR171" s="32">
        <v>72</v>
      </c>
      <c r="BS171" s="32">
        <v>74</v>
      </c>
      <c r="BT171" s="32">
        <v>51</v>
      </c>
      <c r="BU171" s="32">
        <v>0</v>
      </c>
      <c r="BV171" s="32">
        <v>75</v>
      </c>
      <c r="BW171" s="32">
        <v>76</v>
      </c>
      <c r="BX171" s="32">
        <v>72</v>
      </c>
      <c r="BY171" s="32">
        <v>67</v>
      </c>
      <c r="BZ171" s="32">
        <v>71</v>
      </c>
      <c r="CA171" s="32">
        <v>0</v>
      </c>
      <c r="CB171" s="32">
        <v>0</v>
      </c>
      <c r="CC171" s="32">
        <v>69</v>
      </c>
      <c r="CD171" s="32">
        <v>0</v>
      </c>
      <c r="CE171" s="32">
        <v>8</v>
      </c>
      <c r="CF171" s="32">
        <v>0</v>
      </c>
      <c r="CG171" s="32">
        <v>74</v>
      </c>
      <c r="CH171" s="32">
        <v>76</v>
      </c>
      <c r="CI171" s="32">
        <v>75</v>
      </c>
      <c r="CJ171" s="32">
        <v>74</v>
      </c>
      <c r="CK171" s="32">
        <v>0</v>
      </c>
      <c r="CL171" s="32">
        <v>72</v>
      </c>
      <c r="CM171" s="32">
        <v>67</v>
      </c>
      <c r="CN171" s="32">
        <v>71</v>
      </c>
      <c r="CO171" s="32">
        <v>69</v>
      </c>
      <c r="CP171" s="32">
        <v>88</v>
      </c>
      <c r="CQ171" s="32">
        <v>76</v>
      </c>
      <c r="CR171" s="32">
        <v>0</v>
      </c>
      <c r="CS171" s="32">
        <v>69</v>
      </c>
      <c r="CT171" s="32">
        <v>72</v>
      </c>
      <c r="CU171" s="32">
        <v>74</v>
      </c>
    </row>
    <row r="172" spans="1:99" x14ac:dyDescent="0.2">
      <c r="A172" s="63"/>
      <c r="B172" s="63"/>
      <c r="C172" s="63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2">
        <v>0</v>
      </c>
      <c r="BV172" s="32">
        <v>0</v>
      </c>
      <c r="BW172" s="32">
        <v>0</v>
      </c>
      <c r="BX172" s="32">
        <v>0</v>
      </c>
      <c r="BY172" s="32">
        <v>0</v>
      </c>
      <c r="BZ172" s="32">
        <v>0</v>
      </c>
      <c r="CA172" s="32">
        <v>0</v>
      </c>
      <c r="CB172" s="32">
        <v>0</v>
      </c>
      <c r="CC172" s="32">
        <v>0</v>
      </c>
      <c r="CD172" s="32">
        <v>0</v>
      </c>
      <c r="CE172" s="32">
        <v>0</v>
      </c>
      <c r="CF172" s="32">
        <v>0</v>
      </c>
      <c r="CG172" s="32">
        <v>0</v>
      </c>
      <c r="CH172" s="32">
        <v>0</v>
      </c>
      <c r="CI172" s="32">
        <v>0</v>
      </c>
      <c r="CJ172" s="32">
        <v>0</v>
      </c>
      <c r="CK172" s="32">
        <v>0</v>
      </c>
      <c r="CL172" s="32">
        <v>0</v>
      </c>
      <c r="CM172" s="32">
        <v>0</v>
      </c>
      <c r="CN172" s="32">
        <v>0</v>
      </c>
      <c r="CO172" s="32">
        <v>0</v>
      </c>
      <c r="CP172" s="32">
        <v>0</v>
      </c>
      <c r="CQ172" s="32">
        <v>0</v>
      </c>
      <c r="CR172" s="32">
        <v>0</v>
      </c>
      <c r="CS172" s="32">
        <v>0</v>
      </c>
      <c r="CT172" s="32">
        <v>0</v>
      </c>
      <c r="CU172" s="32">
        <v>0</v>
      </c>
    </row>
    <row r="173" spans="1:99" s="5" customFormat="1" ht="12" customHeight="1" x14ac:dyDescent="0.2">
      <c r="A173" s="61"/>
      <c r="B173" s="61"/>
      <c r="C173" s="61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>
        <v>0</v>
      </c>
      <c r="O173" s="173">
        <v>0</v>
      </c>
      <c r="P173" s="173">
        <v>0</v>
      </c>
      <c r="Q173" s="173">
        <v>0</v>
      </c>
      <c r="R173" s="173">
        <v>0</v>
      </c>
      <c r="S173" s="173">
        <v>0</v>
      </c>
      <c r="T173" s="173">
        <v>0</v>
      </c>
      <c r="U173" s="176">
        <v>0</v>
      </c>
      <c r="V173" s="173">
        <v>0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0</v>
      </c>
      <c r="AF173" s="173">
        <v>0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73">
        <v>0</v>
      </c>
      <c r="BP173" s="173">
        <v>0</v>
      </c>
      <c r="BQ173" s="173">
        <v>0</v>
      </c>
      <c r="BR173" s="173">
        <v>0</v>
      </c>
      <c r="BS173" s="173">
        <v>0</v>
      </c>
      <c r="BT173" s="173">
        <v>0</v>
      </c>
      <c r="BU173" s="173">
        <v>0</v>
      </c>
      <c r="BV173" s="173">
        <v>0</v>
      </c>
      <c r="BW173" s="173">
        <v>0</v>
      </c>
      <c r="BX173" s="173">
        <v>0</v>
      </c>
      <c r="BY173" s="173">
        <v>0</v>
      </c>
      <c r="BZ173" s="176">
        <v>0</v>
      </c>
      <c r="CA173" s="173">
        <v>0</v>
      </c>
      <c r="CB173" s="173">
        <v>0</v>
      </c>
      <c r="CC173" s="173">
        <v>0</v>
      </c>
      <c r="CD173" s="173">
        <v>0</v>
      </c>
      <c r="CE173" s="173">
        <v>0</v>
      </c>
      <c r="CF173" s="173">
        <v>0</v>
      </c>
      <c r="CG173" s="173">
        <v>0</v>
      </c>
      <c r="CH173" s="173">
        <v>0</v>
      </c>
      <c r="CI173" s="173">
        <v>0</v>
      </c>
      <c r="CJ173" s="173">
        <v>0</v>
      </c>
      <c r="CK173" s="173">
        <v>0</v>
      </c>
      <c r="CL173" s="173">
        <v>0</v>
      </c>
      <c r="CM173" s="173">
        <v>0</v>
      </c>
      <c r="CN173" s="173">
        <v>0</v>
      </c>
      <c r="CO173" s="173">
        <v>0</v>
      </c>
      <c r="CP173" s="173">
        <v>0</v>
      </c>
      <c r="CQ173" s="173">
        <v>0</v>
      </c>
      <c r="CR173" s="173">
        <v>0</v>
      </c>
      <c r="CS173" s="173">
        <v>0</v>
      </c>
      <c r="CT173" s="173">
        <v>0</v>
      </c>
      <c r="CU173" s="173">
        <v>0</v>
      </c>
    </row>
    <row r="174" spans="1:99" s="59" customFormat="1" x14ac:dyDescent="0.2">
      <c r="A174" s="62" t="s">
        <v>11</v>
      </c>
      <c r="B174" s="62"/>
      <c r="C174" s="62"/>
      <c r="D174" s="174">
        <v>230883</v>
      </c>
      <c r="E174" s="174">
        <v>16907754</v>
      </c>
      <c r="F174" s="174">
        <v>5147855</v>
      </c>
      <c r="G174" s="174">
        <v>5096148</v>
      </c>
      <c r="H174" s="174">
        <v>11065762</v>
      </c>
      <c r="I174" s="174">
        <v>7409269.6399999997</v>
      </c>
      <c r="J174" s="174">
        <v>1018728.11</v>
      </c>
      <c r="K174" s="174">
        <v>7338653.2000000002</v>
      </c>
      <c r="L174" s="174">
        <v>4498639.3899999997</v>
      </c>
      <c r="M174" s="174">
        <v>591475.34</v>
      </c>
      <c r="N174" s="174">
        <v>33079.96</v>
      </c>
      <c r="O174" s="174">
        <v>3795188</v>
      </c>
      <c r="P174" s="174">
        <v>26379</v>
      </c>
      <c r="Q174" s="174">
        <v>153743</v>
      </c>
      <c r="R174" s="174">
        <v>3205.16</v>
      </c>
      <c r="S174" s="174">
        <v>826248.11</v>
      </c>
      <c r="T174" s="174">
        <v>6266503</v>
      </c>
      <c r="U174" s="174">
        <v>1368191.94</v>
      </c>
      <c r="V174" s="174">
        <v>30245000</v>
      </c>
      <c r="W174" s="174">
        <v>1316101.05</v>
      </c>
      <c r="X174" s="174">
        <v>117089.86</v>
      </c>
      <c r="Y174" s="174">
        <v>1193755</v>
      </c>
      <c r="Z174" s="174">
        <v>3060463</v>
      </c>
      <c r="AA174" s="174">
        <v>83425</v>
      </c>
      <c r="AB174" s="174">
        <v>1933</v>
      </c>
      <c r="AC174" s="174">
        <v>0</v>
      </c>
      <c r="AD174" s="174">
        <v>5307086.5999999996</v>
      </c>
      <c r="AE174" s="174">
        <v>5273803.3499999996</v>
      </c>
      <c r="AF174" s="174">
        <v>33283.25</v>
      </c>
      <c r="AG174" s="174">
        <v>1124268.3600000001</v>
      </c>
      <c r="AH174" s="174">
        <v>0</v>
      </c>
      <c r="AI174" s="174">
        <v>9874449.5199999996</v>
      </c>
      <c r="AJ174" s="174">
        <v>261847.75</v>
      </c>
      <c r="AK174" s="174">
        <v>2363411.67</v>
      </c>
      <c r="AL174" s="174">
        <v>3750244</v>
      </c>
      <c r="AM174" s="174">
        <v>16756798.85</v>
      </c>
      <c r="AN174" s="174">
        <v>108950</v>
      </c>
      <c r="AO174" s="174">
        <v>0</v>
      </c>
      <c r="AP174" s="174">
        <v>156358.03</v>
      </c>
      <c r="AQ174" s="174">
        <v>17698000</v>
      </c>
      <c r="AR174" s="32">
        <v>286440020.05000001</v>
      </c>
      <c r="AS174" s="174">
        <v>286400000</v>
      </c>
      <c r="AT174" s="174">
        <v>40020.050000000003</v>
      </c>
      <c r="AU174" s="174">
        <v>59282886</v>
      </c>
      <c r="AV174" s="174">
        <v>1298789</v>
      </c>
      <c r="AW174" s="174">
        <v>473234</v>
      </c>
      <c r="AX174" s="174">
        <v>2966731</v>
      </c>
      <c r="AY174" s="174">
        <v>15081086.08</v>
      </c>
      <c r="AZ174" s="174">
        <v>957215</v>
      </c>
      <c r="BA174" s="174">
        <v>1005063.99</v>
      </c>
      <c r="BB174" s="174">
        <v>16712064</v>
      </c>
      <c r="BC174" s="174">
        <v>421142</v>
      </c>
      <c r="BD174" s="174">
        <v>507657.18</v>
      </c>
      <c r="BE174" s="174">
        <v>10355469.43</v>
      </c>
      <c r="BF174" s="174">
        <v>0</v>
      </c>
      <c r="BG174" s="32">
        <v>6213071.5499999998</v>
      </c>
      <c r="BH174" s="174">
        <v>6093737.7199999997</v>
      </c>
      <c r="BI174" s="174">
        <v>119333.83</v>
      </c>
      <c r="BJ174" s="174">
        <v>8335488</v>
      </c>
      <c r="BK174" s="174">
        <v>4213481</v>
      </c>
      <c r="BL174" s="174">
        <v>4122007</v>
      </c>
      <c r="BM174" s="174">
        <v>3375491.11</v>
      </c>
      <c r="BN174" s="174">
        <v>4070895</v>
      </c>
      <c r="BO174" s="174">
        <v>2646546.9300000002</v>
      </c>
      <c r="BP174" s="174">
        <v>167266.28</v>
      </c>
      <c r="BQ174" s="174">
        <v>13136525</v>
      </c>
      <c r="BR174" s="174">
        <v>936983.87</v>
      </c>
      <c r="BS174" s="174">
        <v>1410731</v>
      </c>
      <c r="BT174" s="174">
        <v>10943000</v>
      </c>
      <c r="BU174" s="174">
        <v>822862.8</v>
      </c>
      <c r="BV174" s="174">
        <v>3761856</v>
      </c>
      <c r="BW174" s="174">
        <v>432363.47</v>
      </c>
      <c r="BX174" s="174">
        <v>4564154</v>
      </c>
      <c r="BY174" s="174">
        <v>1702498.69</v>
      </c>
      <c r="BZ174" s="174">
        <v>0</v>
      </c>
      <c r="CA174" s="174">
        <v>46136886</v>
      </c>
      <c r="CB174" s="174">
        <v>1614462</v>
      </c>
      <c r="CC174" s="174">
        <v>408295</v>
      </c>
      <c r="CD174" s="174">
        <v>280085.3</v>
      </c>
      <c r="CE174" s="174">
        <v>279586.96000000002</v>
      </c>
      <c r="CF174" s="174">
        <v>2144120.31</v>
      </c>
      <c r="CG174" s="174">
        <v>5760884</v>
      </c>
      <c r="CH174" s="174">
        <v>757445</v>
      </c>
      <c r="CI174" s="174">
        <v>155798967</v>
      </c>
      <c r="CJ174" s="174">
        <v>0</v>
      </c>
      <c r="CK174" s="174">
        <v>9354165</v>
      </c>
      <c r="CL174" s="174">
        <v>932329</v>
      </c>
      <c r="CM174" s="174">
        <v>807225.04</v>
      </c>
      <c r="CN174" s="174">
        <v>9577593</v>
      </c>
      <c r="CO174" s="174">
        <v>1543607</v>
      </c>
      <c r="CP174" s="174">
        <v>342500.69</v>
      </c>
      <c r="CQ174" s="174">
        <v>0</v>
      </c>
      <c r="CR174" s="174">
        <v>54400</v>
      </c>
      <c r="CS174" s="174">
        <v>3491787</v>
      </c>
      <c r="CT174" s="174">
        <v>4588415</v>
      </c>
      <c r="CU174" s="174">
        <v>1307333.8799999999</v>
      </c>
    </row>
    <row r="175" spans="1:99" x14ac:dyDescent="0.2"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</row>
    <row r="176" spans="1:99" x14ac:dyDescent="0.2"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>
        <v>0</v>
      </c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>
        <v>0</v>
      </c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</row>
    <row r="177" spans="1:99" x14ac:dyDescent="0.2">
      <c r="A177" s="6" t="s">
        <v>208</v>
      </c>
      <c r="B177" s="6"/>
      <c r="C177" s="6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>
        <v>0</v>
      </c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>
        <v>0</v>
      </c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</row>
    <row r="178" spans="1:99" x14ac:dyDescent="0.2">
      <c r="A178" s="2" t="s">
        <v>106</v>
      </c>
      <c r="D178" s="32">
        <v>1</v>
      </c>
      <c r="E178" s="32">
        <v>0.99609999999999999</v>
      </c>
      <c r="F178" s="32">
        <v>1</v>
      </c>
      <c r="G178" s="32">
        <v>1</v>
      </c>
      <c r="H178" s="32">
        <v>0.98239999999999994</v>
      </c>
      <c r="I178" s="32">
        <v>0.96299999999999997</v>
      </c>
      <c r="J178" s="32">
        <v>1</v>
      </c>
      <c r="K178" s="32">
        <v>0.9326000000000001</v>
      </c>
      <c r="L178" s="32">
        <v>0.90200000000000002</v>
      </c>
      <c r="M178" s="32">
        <v>1</v>
      </c>
      <c r="N178" s="32">
        <v>1</v>
      </c>
      <c r="O178" s="32">
        <v>0.96400000000000008</v>
      </c>
      <c r="P178" s="32">
        <v>1</v>
      </c>
      <c r="Q178" s="32">
        <v>0.90139999999999998</v>
      </c>
      <c r="R178" s="32"/>
      <c r="S178" s="32">
        <v>0.91930000000000012</v>
      </c>
      <c r="T178" s="32">
        <v>0.94379999999999997</v>
      </c>
      <c r="U178" s="32">
        <v>1</v>
      </c>
      <c r="V178" s="32">
        <v>0.97340000000000004</v>
      </c>
      <c r="W178" s="32">
        <v>1</v>
      </c>
      <c r="X178" s="32">
        <v>0.75</v>
      </c>
      <c r="Y178" s="32">
        <v>0.95079999999999998</v>
      </c>
      <c r="Z178" s="32">
        <v>0.995</v>
      </c>
      <c r="AA178" s="32"/>
      <c r="AB178" s="32">
        <v>1</v>
      </c>
      <c r="AC178" s="32">
        <v>0.82609999999999995</v>
      </c>
      <c r="AD178" s="32">
        <v>2</v>
      </c>
      <c r="AE178" s="32">
        <v>1</v>
      </c>
      <c r="AF178" s="32">
        <v>1</v>
      </c>
      <c r="AG178" s="32">
        <v>1</v>
      </c>
      <c r="AH178" s="32">
        <v>1</v>
      </c>
      <c r="AI178" s="32">
        <v>1</v>
      </c>
      <c r="AJ178" s="32">
        <v>1</v>
      </c>
      <c r="AK178" s="32">
        <v>0.85470000000000002</v>
      </c>
      <c r="AL178" s="32">
        <v>1</v>
      </c>
      <c r="AM178" s="32">
        <v>0.99560000000000004</v>
      </c>
      <c r="AN178" s="32">
        <v>1</v>
      </c>
      <c r="AO178" s="32">
        <v>1</v>
      </c>
      <c r="AP178" s="32">
        <v>1</v>
      </c>
      <c r="AQ178" s="32">
        <v>0.99419999999999997</v>
      </c>
      <c r="AR178" s="32"/>
      <c r="AS178" s="32">
        <v>0.92870000000000008</v>
      </c>
      <c r="AT178" s="32">
        <v>1</v>
      </c>
      <c r="AU178" s="32">
        <v>0.98180000000000012</v>
      </c>
      <c r="AV178" s="32">
        <v>0.90359999999999996</v>
      </c>
      <c r="AW178" s="32">
        <v>1</v>
      </c>
      <c r="AX178" s="32">
        <v>1</v>
      </c>
      <c r="AY178" s="32">
        <v>0.90439999999999998</v>
      </c>
      <c r="AZ178" s="32">
        <v>1</v>
      </c>
      <c r="BA178" s="32">
        <v>1</v>
      </c>
      <c r="BB178" s="32">
        <v>1</v>
      </c>
      <c r="BC178" s="32">
        <v>1</v>
      </c>
      <c r="BD178" s="32">
        <v>0.92769999999999997</v>
      </c>
      <c r="BE178" s="32">
        <v>1</v>
      </c>
      <c r="BF178" s="32"/>
      <c r="BG178" s="32"/>
      <c r="BH178" s="32">
        <v>0.98580000000000001</v>
      </c>
      <c r="BI178" s="32">
        <v>1</v>
      </c>
      <c r="BJ178" s="32">
        <v>1.8214999999999999</v>
      </c>
      <c r="BK178" s="32">
        <v>0.88219999999999998</v>
      </c>
      <c r="BL178" s="32">
        <v>0.93930000000000002</v>
      </c>
      <c r="BM178" s="32">
        <v>0.9798</v>
      </c>
      <c r="BN178" s="32"/>
      <c r="BO178" s="32">
        <v>1</v>
      </c>
      <c r="BP178" s="32">
        <v>1</v>
      </c>
      <c r="BQ178" s="32">
        <v>0.96010000000000006</v>
      </c>
      <c r="BR178" s="32"/>
      <c r="BS178" s="32">
        <v>1</v>
      </c>
      <c r="BT178" s="32">
        <v>1</v>
      </c>
      <c r="BU178" s="32">
        <v>1</v>
      </c>
      <c r="BV178" s="32">
        <v>0.95430000000000004</v>
      </c>
      <c r="BW178" s="32">
        <v>1</v>
      </c>
      <c r="BX178" s="32">
        <v>1</v>
      </c>
      <c r="BY178" s="32">
        <v>0.94230000000000003</v>
      </c>
      <c r="BZ178" s="32">
        <v>0.92728694292415947</v>
      </c>
      <c r="CA178" s="32">
        <v>0.92519999999999991</v>
      </c>
      <c r="CB178" s="32">
        <v>1</v>
      </c>
      <c r="CC178" s="32">
        <v>1</v>
      </c>
      <c r="CD178" s="32">
        <v>1</v>
      </c>
      <c r="CE178" s="32">
        <v>0.92540000000000011</v>
      </c>
      <c r="CF178" s="32">
        <v>1</v>
      </c>
      <c r="CG178" s="32">
        <v>0.9325</v>
      </c>
      <c r="CH178" s="32">
        <v>1</v>
      </c>
      <c r="CI178" s="32">
        <v>0.96930000000000005</v>
      </c>
      <c r="CJ178" s="32"/>
      <c r="CK178" s="32">
        <v>0.84719999999999995</v>
      </c>
      <c r="CL178" s="32">
        <v>0.93330000000000002</v>
      </c>
      <c r="CM178" s="32">
        <v>1</v>
      </c>
      <c r="CN178" s="32"/>
      <c r="CO178" s="32">
        <v>1</v>
      </c>
      <c r="CP178" s="32"/>
      <c r="CQ178" s="32">
        <v>1</v>
      </c>
      <c r="CR178" s="32"/>
      <c r="CS178" s="32">
        <v>0.88580000000000003</v>
      </c>
      <c r="CT178" s="32">
        <v>1</v>
      </c>
      <c r="CU178" s="32">
        <v>0.99580000000000002</v>
      </c>
    </row>
    <row r="179" spans="1:99" x14ac:dyDescent="0.2">
      <c r="A179" s="2" t="s">
        <v>107</v>
      </c>
      <c r="D179" s="32">
        <v>1</v>
      </c>
      <c r="E179" s="32">
        <v>1</v>
      </c>
      <c r="F179" s="32">
        <v>1</v>
      </c>
      <c r="G179" s="32"/>
      <c r="H179" s="32">
        <v>1</v>
      </c>
      <c r="I179" s="32"/>
      <c r="J179" s="32">
        <v>1</v>
      </c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>
        <v>1</v>
      </c>
      <c r="W179" s="32">
        <v>1</v>
      </c>
      <c r="X179" s="32"/>
      <c r="Y179" s="32"/>
      <c r="Z179" s="32"/>
      <c r="AA179" s="32"/>
      <c r="AB179" s="32"/>
      <c r="AC179" s="32">
        <v>0</v>
      </c>
      <c r="AD179" s="32">
        <v>0</v>
      </c>
      <c r="AE179" s="32"/>
      <c r="AF179" s="32"/>
      <c r="AG179" s="32">
        <v>1</v>
      </c>
      <c r="AH179" s="32">
        <v>1</v>
      </c>
      <c r="AI179" s="32">
        <v>1</v>
      </c>
      <c r="AJ179" s="32"/>
      <c r="AK179" s="32"/>
      <c r="AL179" s="32">
        <v>1</v>
      </c>
      <c r="AM179" s="32"/>
      <c r="AN179" s="32"/>
      <c r="AO179" s="32"/>
      <c r="AP179" s="32"/>
      <c r="AQ179" s="32">
        <v>1</v>
      </c>
      <c r="AR179" s="32"/>
      <c r="AS179" s="32"/>
      <c r="AT179" s="32"/>
      <c r="AU179" s="32">
        <v>1</v>
      </c>
      <c r="AV179" s="32"/>
      <c r="AW179" s="32"/>
      <c r="AX179" s="32">
        <v>1</v>
      </c>
      <c r="AY179" s="32">
        <v>1</v>
      </c>
      <c r="AZ179" s="32">
        <v>1</v>
      </c>
      <c r="BA179" s="32"/>
      <c r="BB179" s="32"/>
      <c r="BC179" s="32"/>
      <c r="BD179" s="32"/>
      <c r="BE179" s="32">
        <v>1</v>
      </c>
      <c r="BF179" s="32"/>
      <c r="BG179" s="32"/>
      <c r="BH179" s="32">
        <v>1</v>
      </c>
      <c r="BI179" s="32"/>
      <c r="BJ179" s="32">
        <v>0.92</v>
      </c>
      <c r="BK179" s="32">
        <v>0.92</v>
      </c>
      <c r="BL179" s="32"/>
      <c r="BM179" s="32">
        <v>1</v>
      </c>
      <c r="BN179" s="32"/>
      <c r="BO179" s="32">
        <v>1</v>
      </c>
      <c r="BP179" s="32">
        <v>1</v>
      </c>
      <c r="BQ179" s="32"/>
      <c r="BR179" s="32"/>
      <c r="BS179" s="32"/>
      <c r="BT179" s="32">
        <v>1</v>
      </c>
      <c r="BU179" s="32"/>
      <c r="BV179" s="32">
        <v>1</v>
      </c>
      <c r="BW179" s="32"/>
      <c r="BX179" s="32">
        <v>1</v>
      </c>
      <c r="BY179" s="32"/>
      <c r="BZ179" s="32">
        <v>1</v>
      </c>
      <c r="CA179" s="32"/>
      <c r="CB179" s="32">
        <v>1</v>
      </c>
      <c r="CC179" s="32"/>
      <c r="CD179" s="32"/>
      <c r="CE179" s="32"/>
      <c r="CF179" s="32"/>
      <c r="CG179" s="32">
        <v>1</v>
      </c>
      <c r="CH179" s="32">
        <v>1</v>
      </c>
      <c r="CI179" s="32">
        <v>0.98629999999999995</v>
      </c>
      <c r="CJ179" s="32"/>
      <c r="CK179" s="32">
        <v>1</v>
      </c>
      <c r="CL179" s="32"/>
      <c r="CM179" s="32">
        <v>1</v>
      </c>
      <c r="CN179" s="32"/>
      <c r="CO179" s="32"/>
      <c r="CP179" s="32"/>
      <c r="CQ179" s="32"/>
      <c r="CR179" s="32"/>
      <c r="CS179" s="32">
        <v>0</v>
      </c>
      <c r="CT179" s="32">
        <v>1</v>
      </c>
      <c r="CU179" s="32"/>
    </row>
    <row r="180" spans="1:99" x14ac:dyDescent="0.2">
      <c r="A180" s="2" t="s">
        <v>108</v>
      </c>
      <c r="D180" s="32">
        <v>1</v>
      </c>
      <c r="E180" s="32">
        <v>0.99919999999999998</v>
      </c>
      <c r="F180" s="32">
        <v>0.99860000000000004</v>
      </c>
      <c r="G180" s="32">
        <v>1</v>
      </c>
      <c r="H180" s="32">
        <v>0.99760000000000004</v>
      </c>
      <c r="I180" s="32">
        <v>0.97389999999999999</v>
      </c>
      <c r="J180" s="32">
        <v>1</v>
      </c>
      <c r="K180" s="32">
        <v>0.97439999999999993</v>
      </c>
      <c r="L180" s="32">
        <v>1</v>
      </c>
      <c r="M180" s="32">
        <v>0.99519999999999997</v>
      </c>
      <c r="N180" s="32">
        <v>1</v>
      </c>
      <c r="O180" s="32">
        <v>0.96989999999999998</v>
      </c>
      <c r="P180" s="32">
        <v>1</v>
      </c>
      <c r="Q180" s="32">
        <v>0.85589999999999999</v>
      </c>
      <c r="R180" s="32"/>
      <c r="S180" s="32">
        <v>0.9415</v>
      </c>
      <c r="T180" s="32">
        <v>0.97260000000000002</v>
      </c>
      <c r="U180" s="32">
        <v>0.99260000000000004</v>
      </c>
      <c r="V180" s="32">
        <v>0.91439999999999999</v>
      </c>
      <c r="W180" s="32">
        <v>0.98030000000000006</v>
      </c>
      <c r="X180" s="32">
        <v>0.93</v>
      </c>
      <c r="Y180" s="32">
        <v>1</v>
      </c>
      <c r="Z180" s="32">
        <v>0.97849999999999993</v>
      </c>
      <c r="AA180" s="32"/>
      <c r="AB180" s="32">
        <v>0.92859999999999998</v>
      </c>
      <c r="AC180" s="32">
        <v>0.97099999999999997</v>
      </c>
      <c r="AD180" s="32"/>
      <c r="AE180" s="32">
        <v>0.99790000000000001</v>
      </c>
      <c r="AF180" s="32">
        <v>1</v>
      </c>
      <c r="AG180" s="32">
        <v>1</v>
      </c>
      <c r="AH180" s="32">
        <v>1</v>
      </c>
      <c r="AI180" s="32">
        <v>1</v>
      </c>
      <c r="AJ180" s="32">
        <v>1</v>
      </c>
      <c r="AK180" s="32">
        <v>0.94230000000000003</v>
      </c>
      <c r="AL180" s="32">
        <v>1</v>
      </c>
      <c r="AM180" s="32">
        <v>0.94359999999999999</v>
      </c>
      <c r="AN180" s="32">
        <v>1</v>
      </c>
      <c r="AO180" s="32">
        <v>1</v>
      </c>
      <c r="AP180" s="32">
        <v>1</v>
      </c>
      <c r="AQ180" s="32">
        <v>0.96660000000000001</v>
      </c>
      <c r="AR180" s="32"/>
      <c r="AS180" s="32">
        <v>0.93440000000000001</v>
      </c>
      <c r="AT180" s="32">
        <v>1</v>
      </c>
      <c r="AU180" s="32">
        <v>0.90969999999999995</v>
      </c>
      <c r="AV180" s="32">
        <v>0.97719999999999996</v>
      </c>
      <c r="AW180" s="32">
        <v>1</v>
      </c>
      <c r="AX180" s="32">
        <v>1</v>
      </c>
      <c r="AY180" s="32">
        <v>0.96420000000000006</v>
      </c>
      <c r="AZ180" s="32">
        <v>0.97140000000000004</v>
      </c>
      <c r="BA180" s="32">
        <v>1</v>
      </c>
      <c r="BB180" s="32">
        <v>0.94230000000000003</v>
      </c>
      <c r="BC180" s="32">
        <v>0.99639999999999995</v>
      </c>
      <c r="BD180" s="32">
        <v>0.93559999999999999</v>
      </c>
      <c r="BE180" s="32">
        <v>0.94609999999999994</v>
      </c>
      <c r="BF180" s="32"/>
      <c r="BG180" s="32"/>
      <c r="BH180" s="32">
        <v>0.9326000000000001</v>
      </c>
      <c r="BI180" s="32">
        <v>1</v>
      </c>
      <c r="BJ180" s="32"/>
      <c r="BK180" s="32">
        <v>0.9618000000000001</v>
      </c>
      <c r="BL180" s="32">
        <v>0.89480000000000004</v>
      </c>
      <c r="BM180" s="32">
        <v>1</v>
      </c>
      <c r="BN180" s="32"/>
      <c r="BO180" s="32">
        <v>0.96579999999999999</v>
      </c>
      <c r="BP180" s="32">
        <v>1</v>
      </c>
      <c r="BQ180" s="32">
        <v>0.78390000000000004</v>
      </c>
      <c r="BR180" s="32"/>
      <c r="BS180" s="32">
        <v>1</v>
      </c>
      <c r="BT180" s="32">
        <v>1</v>
      </c>
      <c r="BU180" s="32">
        <v>1</v>
      </c>
      <c r="BV180" s="32">
        <v>0.99580000000000002</v>
      </c>
      <c r="BW180" s="32">
        <v>1</v>
      </c>
      <c r="BX180" s="32">
        <v>0.98370000000000002</v>
      </c>
      <c r="BY180" s="32">
        <v>1</v>
      </c>
      <c r="BZ180" s="32">
        <v>0.91403954490224237</v>
      </c>
      <c r="CA180" s="32">
        <v>0.91359999999999997</v>
      </c>
      <c r="CB180" s="32">
        <v>0.99199999999999999</v>
      </c>
      <c r="CC180" s="32">
        <v>1</v>
      </c>
      <c r="CD180" s="32">
        <v>1</v>
      </c>
      <c r="CE180" s="32">
        <v>1</v>
      </c>
      <c r="CF180" s="32">
        <v>0.89480000000000004</v>
      </c>
      <c r="CG180" s="32">
        <v>0.99439999999999995</v>
      </c>
      <c r="CH180" s="32">
        <v>1</v>
      </c>
      <c r="CI180" s="32">
        <v>0.95879999999999999</v>
      </c>
      <c r="CJ180" s="32"/>
      <c r="CK180" s="32">
        <v>0.99760000000000004</v>
      </c>
      <c r="CL180" s="32">
        <v>1</v>
      </c>
      <c r="CM180" s="32">
        <v>1</v>
      </c>
      <c r="CN180" s="32"/>
      <c r="CO180" s="32">
        <v>0.99360000000000004</v>
      </c>
      <c r="CP180" s="32"/>
      <c r="CQ180" s="32">
        <v>1</v>
      </c>
      <c r="CR180" s="32"/>
      <c r="CS180" s="32">
        <v>0.92430000000000012</v>
      </c>
      <c r="CT180" s="32">
        <v>0.84409999999999996</v>
      </c>
      <c r="CU180" s="32">
        <v>1</v>
      </c>
    </row>
    <row r="181" spans="1:99" x14ac:dyDescent="0.2">
      <c r="A181" s="2" t="s">
        <v>109</v>
      </c>
      <c r="D181" s="32"/>
      <c r="E181" s="32">
        <v>0.68120000000000003</v>
      </c>
      <c r="F181" s="32">
        <v>0.6654000000000001</v>
      </c>
      <c r="G181" s="32"/>
      <c r="H181" s="32">
        <v>0.70700000000000007</v>
      </c>
      <c r="I181" s="32">
        <v>0.6794</v>
      </c>
      <c r="J181" s="32">
        <v>0.94030000000000002</v>
      </c>
      <c r="K181" s="32">
        <v>0.73730000000000007</v>
      </c>
      <c r="L181" s="32">
        <v>0.84189999999999998</v>
      </c>
      <c r="M181" s="32">
        <v>1</v>
      </c>
      <c r="N181" s="32">
        <v>1</v>
      </c>
      <c r="O181" s="32">
        <v>0.81169999999999998</v>
      </c>
      <c r="P181" s="32"/>
      <c r="Q181" s="32">
        <v>0.78689999999999993</v>
      </c>
      <c r="R181" s="32"/>
      <c r="S181" s="32">
        <v>0.96319999999999995</v>
      </c>
      <c r="T181" s="32">
        <v>0.66459999999999997</v>
      </c>
      <c r="U181" s="32">
        <v>0.99250000000000005</v>
      </c>
      <c r="V181" s="32">
        <v>0.81700000000000006</v>
      </c>
      <c r="W181" s="32">
        <v>0.78370000000000006</v>
      </c>
      <c r="X181" s="32">
        <v>0.62929999999999997</v>
      </c>
      <c r="Y181" s="32">
        <v>0.62450000000000006</v>
      </c>
      <c r="Z181" s="32">
        <v>0.99719999999999998</v>
      </c>
      <c r="AA181" s="32"/>
      <c r="AB181" s="32"/>
      <c r="AC181" s="32">
        <v>0.68370000000000009</v>
      </c>
      <c r="AD181" s="32"/>
      <c r="AE181" s="32">
        <v>0.66579999999999995</v>
      </c>
      <c r="AF181" s="32">
        <v>1</v>
      </c>
      <c r="AG181" s="32">
        <v>0.87849999999999995</v>
      </c>
      <c r="AH181" s="32">
        <v>0.61916193801833264</v>
      </c>
      <c r="AI181" s="32">
        <v>0.61539999999999995</v>
      </c>
      <c r="AJ181" s="32">
        <v>0.89090000000000003</v>
      </c>
      <c r="AK181" s="32">
        <v>0.85629999999999995</v>
      </c>
      <c r="AL181" s="32">
        <v>0.88489999999999991</v>
      </c>
      <c r="AM181" s="32">
        <v>0.73209999999999997</v>
      </c>
      <c r="AN181" s="32">
        <v>0.97519999999999996</v>
      </c>
      <c r="AO181" s="32">
        <v>0.98299999999999998</v>
      </c>
      <c r="AP181" s="32">
        <v>0.99890000000000001</v>
      </c>
      <c r="AQ181" s="32">
        <v>0.85580000000000001</v>
      </c>
      <c r="AR181" s="32"/>
      <c r="AS181" s="32">
        <v>0.72340000000000004</v>
      </c>
      <c r="AT181" s="32"/>
      <c r="AU181" s="32">
        <v>0.68859999999999999</v>
      </c>
      <c r="AV181" s="32">
        <v>1</v>
      </c>
      <c r="AW181" s="32">
        <v>0.98019999999999996</v>
      </c>
      <c r="AX181" s="32">
        <v>0.7944</v>
      </c>
      <c r="AY181" s="32">
        <v>0.83400000000000007</v>
      </c>
      <c r="AZ181" s="32">
        <v>1</v>
      </c>
      <c r="BA181" s="32">
        <v>0.97510000000000008</v>
      </c>
      <c r="BB181" s="32">
        <v>0.73629999999999995</v>
      </c>
      <c r="BC181" s="32"/>
      <c r="BD181" s="32">
        <v>0.99890000000000001</v>
      </c>
      <c r="BE181" s="32">
        <v>0.83920000000000006</v>
      </c>
      <c r="BF181" s="32"/>
      <c r="BG181" s="32"/>
      <c r="BH181" s="32">
        <v>0.89280000000000004</v>
      </c>
      <c r="BI181" s="32">
        <v>1</v>
      </c>
      <c r="BJ181" s="32"/>
      <c r="BK181" s="32">
        <v>0.99760000000000004</v>
      </c>
      <c r="BL181" s="32"/>
      <c r="BM181" s="32"/>
      <c r="BN181" s="32"/>
      <c r="BO181" s="32">
        <v>0.745</v>
      </c>
      <c r="BP181" s="32"/>
      <c r="BQ181" s="32">
        <v>0.76619999999999999</v>
      </c>
      <c r="BR181" s="32"/>
      <c r="BS181" s="32">
        <v>0.96750000000000003</v>
      </c>
      <c r="BT181" s="32">
        <v>0.64219999999999999</v>
      </c>
      <c r="BU181" s="32">
        <v>0.99769999999999992</v>
      </c>
      <c r="BV181" s="32">
        <v>0.71950000000000003</v>
      </c>
      <c r="BW181" s="32">
        <v>1</v>
      </c>
      <c r="BX181" s="32">
        <v>0.79549999999999998</v>
      </c>
      <c r="BY181" s="32">
        <v>0.86640000000000006</v>
      </c>
      <c r="BZ181" s="32">
        <v>0.72657999227285208</v>
      </c>
      <c r="CA181" s="32">
        <v>0.69510000000000005</v>
      </c>
      <c r="CB181" s="32">
        <v>1</v>
      </c>
      <c r="CC181" s="32">
        <v>0.9556</v>
      </c>
      <c r="CD181" s="32">
        <v>0.995</v>
      </c>
      <c r="CE181" s="32">
        <v>1</v>
      </c>
      <c r="CF181" s="32">
        <v>0.72260000000000002</v>
      </c>
      <c r="CG181" s="32">
        <v>0.93090000000000006</v>
      </c>
      <c r="CH181" s="32"/>
      <c r="CI181" s="32">
        <v>0.80310000000000004</v>
      </c>
      <c r="CJ181" s="32"/>
      <c r="CK181" s="32">
        <v>0.58440000000000003</v>
      </c>
      <c r="CL181" s="32">
        <v>0.99839999999999995</v>
      </c>
      <c r="CM181" s="32">
        <v>1</v>
      </c>
      <c r="CN181" s="32"/>
      <c r="CO181" s="32">
        <v>0.99819999999999998</v>
      </c>
      <c r="CP181" s="32"/>
      <c r="CQ181" s="32">
        <v>1</v>
      </c>
      <c r="CR181" s="32"/>
      <c r="CS181" s="32">
        <v>0.97199999999999998</v>
      </c>
      <c r="CT181" s="32">
        <v>0.94989999999999997</v>
      </c>
      <c r="CU181" s="32">
        <v>0.9998999999999999</v>
      </c>
    </row>
    <row r="182" spans="1:99" x14ac:dyDescent="0.2">
      <c r="A182" s="2" t="s">
        <v>110</v>
      </c>
      <c r="D182" s="32">
        <v>1</v>
      </c>
      <c r="E182" s="32">
        <v>1</v>
      </c>
      <c r="F182" s="32">
        <v>1</v>
      </c>
      <c r="G182" s="32">
        <v>1</v>
      </c>
      <c r="H182" s="32">
        <v>0.99819999999999998</v>
      </c>
      <c r="I182" s="32">
        <v>1</v>
      </c>
      <c r="J182" s="32">
        <v>1</v>
      </c>
      <c r="K182" s="32">
        <v>0.99719999999999998</v>
      </c>
      <c r="L182" s="32">
        <v>1</v>
      </c>
      <c r="M182" s="32">
        <v>1</v>
      </c>
      <c r="N182" s="32">
        <v>1</v>
      </c>
      <c r="O182" s="32">
        <v>0.97809999999999997</v>
      </c>
      <c r="P182" s="32">
        <v>1</v>
      </c>
      <c r="Q182" s="32">
        <v>1</v>
      </c>
      <c r="R182" s="32"/>
      <c r="S182" s="32">
        <v>0.90310000000000001</v>
      </c>
      <c r="T182" s="32">
        <v>1</v>
      </c>
      <c r="U182" s="32">
        <v>1</v>
      </c>
      <c r="V182" s="32">
        <v>1</v>
      </c>
      <c r="W182" s="32">
        <v>0.95829999999999993</v>
      </c>
      <c r="X182" s="32"/>
      <c r="Y182" s="32">
        <v>0.96930000000000005</v>
      </c>
      <c r="Z182" s="32">
        <v>0.99349999999999994</v>
      </c>
      <c r="AA182" s="32"/>
      <c r="AB182" s="32">
        <v>1</v>
      </c>
      <c r="AC182" s="32">
        <v>0.99760000000000004</v>
      </c>
      <c r="AD182" s="32"/>
      <c r="AE182" s="32">
        <v>0.99919999999999998</v>
      </c>
      <c r="AF182" s="32">
        <v>1</v>
      </c>
      <c r="AG182" s="32">
        <v>1</v>
      </c>
      <c r="AH182" s="32">
        <v>0.96698113207547165</v>
      </c>
      <c r="AI182" s="32">
        <v>0.96219999999999994</v>
      </c>
      <c r="AJ182" s="32">
        <v>1</v>
      </c>
      <c r="AK182" s="32">
        <v>1</v>
      </c>
      <c r="AL182" s="32">
        <v>0.99769999999999992</v>
      </c>
      <c r="AM182" s="32">
        <v>0.97860000000000003</v>
      </c>
      <c r="AN182" s="32"/>
      <c r="AO182" s="32">
        <v>1</v>
      </c>
      <c r="AP182" s="32">
        <v>1</v>
      </c>
      <c r="AQ182" s="32">
        <v>1</v>
      </c>
      <c r="AR182" s="32"/>
      <c r="AS182" s="32">
        <v>0.8952</v>
      </c>
      <c r="AT182" s="32">
        <v>1</v>
      </c>
      <c r="AU182" s="32">
        <v>0.98290000000000011</v>
      </c>
      <c r="AV182" s="32">
        <v>0.81909999999999994</v>
      </c>
      <c r="AW182" s="32">
        <v>1</v>
      </c>
      <c r="AX182" s="32">
        <v>0.97010000000000007</v>
      </c>
      <c r="AY182" s="32">
        <v>0.9423999999999999</v>
      </c>
      <c r="AZ182" s="32">
        <v>0.98790000000000011</v>
      </c>
      <c r="BA182" s="32">
        <v>1</v>
      </c>
      <c r="BB182" s="32">
        <v>1</v>
      </c>
      <c r="BC182" s="32">
        <v>1</v>
      </c>
      <c r="BD182" s="32">
        <v>1</v>
      </c>
      <c r="BE182" s="32">
        <v>1</v>
      </c>
      <c r="BF182" s="32"/>
      <c r="BG182" s="32"/>
      <c r="BH182" s="32">
        <v>1</v>
      </c>
      <c r="BI182" s="32">
        <v>1</v>
      </c>
      <c r="BJ182" s="32"/>
      <c r="BK182" s="32"/>
      <c r="BL182" s="32"/>
      <c r="BM182" s="32">
        <v>1</v>
      </c>
      <c r="BN182" s="32"/>
      <c r="BO182" s="32">
        <v>0.9919</v>
      </c>
      <c r="BP182" s="32"/>
      <c r="BQ182" s="32">
        <v>1</v>
      </c>
      <c r="BR182" s="32"/>
      <c r="BS182" s="32">
        <v>1</v>
      </c>
      <c r="BT182" s="32">
        <v>1</v>
      </c>
      <c r="BU182" s="32">
        <v>1</v>
      </c>
      <c r="BV182" s="32">
        <v>0.99709999999999999</v>
      </c>
      <c r="BW182" s="32">
        <v>1</v>
      </c>
      <c r="BX182" s="32">
        <v>0.99829999999999997</v>
      </c>
      <c r="BY182" s="32">
        <v>1</v>
      </c>
      <c r="BZ182" s="32">
        <v>1</v>
      </c>
      <c r="CA182" s="32">
        <v>1</v>
      </c>
      <c r="CB182" s="32">
        <v>1</v>
      </c>
      <c r="CC182" s="32">
        <v>1</v>
      </c>
      <c r="CD182" s="32">
        <v>1</v>
      </c>
      <c r="CE182" s="32">
        <v>1</v>
      </c>
      <c r="CF182" s="32">
        <v>0.98829999999999996</v>
      </c>
      <c r="CG182" s="32">
        <v>0.9889</v>
      </c>
      <c r="CH182" s="32"/>
      <c r="CI182" s="32">
        <v>0.98769999999999991</v>
      </c>
      <c r="CJ182" s="32"/>
      <c r="CK182" s="32">
        <v>1</v>
      </c>
      <c r="CL182" s="32">
        <v>0.85</v>
      </c>
      <c r="CM182" s="32">
        <v>1</v>
      </c>
      <c r="CN182" s="32"/>
      <c r="CO182" s="32">
        <v>1</v>
      </c>
      <c r="CP182" s="32"/>
      <c r="CQ182" s="32">
        <v>1</v>
      </c>
      <c r="CR182" s="32"/>
      <c r="CS182" s="32">
        <v>0</v>
      </c>
      <c r="CT182" s="32">
        <v>1</v>
      </c>
      <c r="CU182" s="32">
        <v>1</v>
      </c>
    </row>
    <row r="183" spans="1:99" x14ac:dyDescent="0.2">
      <c r="A183" s="2" t="s">
        <v>111</v>
      </c>
      <c r="D183" s="32">
        <v>1</v>
      </c>
      <c r="E183" s="32">
        <v>1</v>
      </c>
      <c r="F183" s="32">
        <v>1</v>
      </c>
      <c r="G183" s="32">
        <v>1</v>
      </c>
      <c r="H183" s="32">
        <v>0.96599999999999997</v>
      </c>
      <c r="I183" s="32">
        <v>1</v>
      </c>
      <c r="J183" s="32">
        <v>1</v>
      </c>
      <c r="K183" s="32">
        <v>0.9919</v>
      </c>
      <c r="L183" s="32">
        <v>1</v>
      </c>
      <c r="M183" s="32">
        <v>1</v>
      </c>
      <c r="N183" s="32">
        <v>1</v>
      </c>
      <c r="O183" s="32">
        <v>1</v>
      </c>
      <c r="P183" s="32">
        <v>1</v>
      </c>
      <c r="Q183" s="32">
        <v>1</v>
      </c>
      <c r="R183" s="32"/>
      <c r="S183" s="32">
        <v>0.9798</v>
      </c>
      <c r="T183" s="32">
        <v>1</v>
      </c>
      <c r="U183" s="32">
        <v>1</v>
      </c>
      <c r="V183" s="32">
        <v>0.98829999999999996</v>
      </c>
      <c r="W183" s="32">
        <v>0.99480000000000002</v>
      </c>
      <c r="X183" s="32">
        <v>1</v>
      </c>
      <c r="Y183" s="32">
        <v>0.9163</v>
      </c>
      <c r="Z183" s="32">
        <v>1</v>
      </c>
      <c r="AA183" s="32"/>
      <c r="AB183" s="32"/>
      <c r="AC183" s="32">
        <v>1</v>
      </c>
      <c r="AD183" s="32"/>
      <c r="AE183" s="32">
        <v>1</v>
      </c>
      <c r="AF183" s="32">
        <v>1</v>
      </c>
      <c r="AG183" s="32">
        <v>1</v>
      </c>
      <c r="AH183" s="32">
        <v>1</v>
      </c>
      <c r="AI183" s="32">
        <v>1</v>
      </c>
      <c r="AJ183" s="32">
        <v>1</v>
      </c>
      <c r="AK183" s="32">
        <v>0.96719999999999995</v>
      </c>
      <c r="AL183" s="32">
        <v>0.99609999999999999</v>
      </c>
      <c r="AM183" s="32">
        <v>0.9919</v>
      </c>
      <c r="AN183" s="32">
        <v>1</v>
      </c>
      <c r="AO183" s="32">
        <v>1</v>
      </c>
      <c r="AP183" s="32">
        <v>1</v>
      </c>
      <c r="AQ183" s="32">
        <v>0.99529999999999996</v>
      </c>
      <c r="AR183" s="32"/>
      <c r="AS183" s="32">
        <v>0.99950000000000006</v>
      </c>
      <c r="AT183" s="32">
        <v>1</v>
      </c>
      <c r="AU183" s="32">
        <v>0.91020000000000001</v>
      </c>
      <c r="AV183" s="32">
        <v>1</v>
      </c>
      <c r="AW183" s="32">
        <v>1</v>
      </c>
      <c r="AX183" s="32">
        <v>1</v>
      </c>
      <c r="AY183" s="32">
        <v>0.9951000000000001</v>
      </c>
      <c r="AZ183" s="32">
        <v>1</v>
      </c>
      <c r="BA183" s="32">
        <v>0.97939999999999994</v>
      </c>
      <c r="BB183" s="32">
        <v>1</v>
      </c>
      <c r="BC183" s="32"/>
      <c r="BD183" s="32">
        <v>0.99029999999999996</v>
      </c>
      <c r="BE183" s="32">
        <v>1</v>
      </c>
      <c r="BF183" s="32"/>
      <c r="BG183" s="32"/>
      <c r="BH183" s="32">
        <v>1</v>
      </c>
      <c r="BI183" s="32">
        <v>1</v>
      </c>
      <c r="BJ183" s="32"/>
      <c r="BK183" s="32"/>
      <c r="BL183" s="32">
        <v>1</v>
      </c>
      <c r="BM183" s="32">
        <v>1</v>
      </c>
      <c r="BN183" s="32"/>
      <c r="BO183" s="32">
        <v>1</v>
      </c>
      <c r="BP183" s="32"/>
      <c r="BQ183" s="32">
        <v>1</v>
      </c>
      <c r="BR183" s="32"/>
      <c r="BS183" s="32"/>
      <c r="BT183" s="32">
        <v>1</v>
      </c>
      <c r="BU183" s="32">
        <v>1</v>
      </c>
      <c r="BV183" s="32">
        <v>0.98939999999999995</v>
      </c>
      <c r="BW183" s="32"/>
      <c r="BX183" s="32">
        <v>0.98680000000000012</v>
      </c>
      <c r="BY183" s="32">
        <v>0.98719999999999997</v>
      </c>
      <c r="BZ183" s="32">
        <v>0.99436143219622219</v>
      </c>
      <c r="CA183" s="32">
        <v>0.99480000000000002</v>
      </c>
      <c r="CB183" s="32">
        <v>0.97530000000000006</v>
      </c>
      <c r="CC183" s="32">
        <v>1</v>
      </c>
      <c r="CD183" s="32">
        <v>1</v>
      </c>
      <c r="CE183" s="32">
        <v>1</v>
      </c>
      <c r="CF183" s="32">
        <v>1</v>
      </c>
      <c r="CG183" s="32">
        <v>1</v>
      </c>
      <c r="CH183" s="32"/>
      <c r="CI183" s="32">
        <v>0.94450000000000001</v>
      </c>
      <c r="CJ183" s="32"/>
      <c r="CK183" s="32">
        <v>1</v>
      </c>
      <c r="CL183" s="32">
        <v>0.99470000000000003</v>
      </c>
      <c r="CM183" s="32">
        <v>1</v>
      </c>
      <c r="CN183" s="32"/>
      <c r="CO183" s="32">
        <v>1</v>
      </c>
      <c r="CP183" s="32"/>
      <c r="CQ183" s="32">
        <v>0.94709999999999994</v>
      </c>
      <c r="CR183" s="32"/>
      <c r="CS183" s="32">
        <v>0.94769999999999999</v>
      </c>
      <c r="CT183" s="32">
        <v>1</v>
      </c>
      <c r="CU183" s="32">
        <v>1</v>
      </c>
    </row>
    <row r="184" spans="1:99" x14ac:dyDescent="0.2">
      <c r="A184" s="2" t="s">
        <v>112</v>
      </c>
      <c r="D184" s="32">
        <v>1</v>
      </c>
      <c r="E184" s="32">
        <v>0.92590000000000006</v>
      </c>
      <c r="F184" s="32">
        <v>1</v>
      </c>
      <c r="G184" s="32"/>
      <c r="H184" s="32">
        <v>1</v>
      </c>
      <c r="I184" s="32">
        <v>0.81059999999999999</v>
      </c>
      <c r="J184" s="32">
        <v>1</v>
      </c>
      <c r="K184" s="32">
        <v>0.9667</v>
      </c>
      <c r="L184" s="32">
        <v>1</v>
      </c>
      <c r="M184" s="32">
        <v>0.97930000000000006</v>
      </c>
      <c r="N184" s="32"/>
      <c r="O184" s="32">
        <v>0.91670000000000007</v>
      </c>
      <c r="P184" s="32">
        <v>1</v>
      </c>
      <c r="Q184" s="32">
        <v>1</v>
      </c>
      <c r="R184" s="32"/>
      <c r="S184" s="32">
        <v>0.86360000000000003</v>
      </c>
      <c r="T184" s="32">
        <v>0.86730000000000007</v>
      </c>
      <c r="U184" s="32">
        <v>1</v>
      </c>
      <c r="V184" s="32">
        <v>1</v>
      </c>
      <c r="W184" s="32"/>
      <c r="X184" s="32">
        <v>1</v>
      </c>
      <c r="Y184" s="32">
        <v>1</v>
      </c>
      <c r="Z184" s="32"/>
      <c r="AA184" s="32"/>
      <c r="AB184" s="32">
        <v>1</v>
      </c>
      <c r="AC184" s="32">
        <v>1</v>
      </c>
      <c r="AD184" s="32"/>
      <c r="AE184" s="32">
        <v>0.92540000000000011</v>
      </c>
      <c r="AF184" s="32">
        <v>1</v>
      </c>
      <c r="AG184" s="32">
        <v>1</v>
      </c>
      <c r="AH184" s="32">
        <v>0.92140921409214094</v>
      </c>
      <c r="AI184" s="32">
        <v>0.91930000000000012</v>
      </c>
      <c r="AJ184" s="32">
        <v>1</v>
      </c>
      <c r="AK184" s="32">
        <v>1</v>
      </c>
      <c r="AL184" s="32">
        <v>1</v>
      </c>
      <c r="AM184" s="32">
        <v>0.95099999999999996</v>
      </c>
      <c r="AN184" s="32">
        <v>1</v>
      </c>
      <c r="AO184" s="32">
        <v>1</v>
      </c>
      <c r="AP184" s="32">
        <v>1</v>
      </c>
      <c r="AQ184" s="32">
        <v>0.98060000000000003</v>
      </c>
      <c r="AR184" s="32"/>
      <c r="AS184" s="32"/>
      <c r="AT184" s="32"/>
      <c r="AU184" s="32">
        <v>0.97650000000000003</v>
      </c>
      <c r="AV184" s="32"/>
      <c r="AW184" s="32">
        <v>1</v>
      </c>
      <c r="AX184" s="32">
        <v>0.9645999999999999</v>
      </c>
      <c r="AY184" s="32">
        <v>0.91069999999999995</v>
      </c>
      <c r="AZ184" s="32">
        <v>0.94640000000000002</v>
      </c>
      <c r="BA184" s="32">
        <v>1</v>
      </c>
      <c r="BB184" s="32">
        <v>0.97849999999999993</v>
      </c>
      <c r="BC184" s="32">
        <v>0.9778</v>
      </c>
      <c r="BD184" s="32">
        <v>1</v>
      </c>
      <c r="BE184" s="32">
        <v>1</v>
      </c>
      <c r="BF184" s="32"/>
      <c r="BG184" s="32"/>
      <c r="BH184" s="32">
        <v>1</v>
      </c>
      <c r="BI184" s="32"/>
      <c r="BJ184" s="32"/>
      <c r="BK184" s="32"/>
      <c r="BL184" s="32">
        <v>0.28570000000000001</v>
      </c>
      <c r="BM184" s="32">
        <v>1</v>
      </c>
      <c r="BN184" s="32"/>
      <c r="BO184" s="32">
        <v>1</v>
      </c>
      <c r="BP184" s="32">
        <v>1</v>
      </c>
      <c r="BQ184" s="32"/>
      <c r="BR184" s="32"/>
      <c r="BS184" s="32">
        <v>1</v>
      </c>
      <c r="BT184" s="32"/>
      <c r="BU184" s="32">
        <v>1</v>
      </c>
      <c r="BV184" s="32">
        <v>1</v>
      </c>
      <c r="BW184" s="32">
        <v>1</v>
      </c>
      <c r="BX184" s="32">
        <v>1</v>
      </c>
      <c r="BY184" s="32">
        <v>1</v>
      </c>
      <c r="BZ184" s="32">
        <v>0.83333333333333337</v>
      </c>
      <c r="CA184" s="32">
        <v>0.82469999999999999</v>
      </c>
      <c r="CB184" s="32">
        <v>1</v>
      </c>
      <c r="CC184" s="32">
        <v>1</v>
      </c>
      <c r="CD184" s="32">
        <v>1</v>
      </c>
      <c r="CE184" s="32">
        <v>1</v>
      </c>
      <c r="CF184" s="32">
        <v>1</v>
      </c>
      <c r="CG184" s="32">
        <v>1</v>
      </c>
      <c r="CH184" s="32">
        <v>1</v>
      </c>
      <c r="CI184" s="32">
        <v>0.78959999999999997</v>
      </c>
      <c r="CJ184" s="32"/>
      <c r="CK184" s="32">
        <v>0.98350000000000004</v>
      </c>
      <c r="CL184" s="32"/>
      <c r="CM184" s="32">
        <v>0.98250000000000004</v>
      </c>
      <c r="CN184" s="32"/>
      <c r="CO184" s="32">
        <v>1</v>
      </c>
      <c r="CP184" s="32"/>
      <c r="CQ184" s="32"/>
      <c r="CR184" s="32"/>
      <c r="CS184" s="32">
        <v>0.76419999999999999</v>
      </c>
      <c r="CT184" s="32">
        <v>1</v>
      </c>
      <c r="CU184" s="32">
        <v>1</v>
      </c>
    </row>
    <row r="185" spans="1:99" x14ac:dyDescent="0.2">
      <c r="A185" s="2" t="s">
        <v>113</v>
      </c>
      <c r="D185" s="32">
        <v>1</v>
      </c>
      <c r="E185" s="32"/>
      <c r="F185" s="32">
        <v>1</v>
      </c>
      <c r="G185" s="32"/>
      <c r="H185" s="32"/>
      <c r="I185" s="32"/>
      <c r="J185" s="32"/>
      <c r="K185" s="32">
        <v>0.90989999999999993</v>
      </c>
      <c r="L185" s="32">
        <v>1</v>
      </c>
      <c r="M185" s="32">
        <v>1</v>
      </c>
      <c r="N185" s="32"/>
      <c r="O185" s="32"/>
      <c r="P185" s="32"/>
      <c r="Q185" s="32"/>
      <c r="R185" s="32"/>
      <c r="S185" s="32"/>
      <c r="T185" s="32"/>
      <c r="U185" s="32">
        <v>1</v>
      </c>
      <c r="V185" s="32"/>
      <c r="W185" s="32"/>
      <c r="X185" s="32"/>
      <c r="Y185" s="32"/>
      <c r="Z185" s="32"/>
      <c r="AA185" s="32"/>
      <c r="AB185" s="32"/>
      <c r="AC185" s="32">
        <v>1</v>
      </c>
      <c r="AD185" s="32"/>
      <c r="AE185" s="32"/>
      <c r="AF185" s="32"/>
      <c r="AG185" s="32">
        <v>1</v>
      </c>
      <c r="AH185" s="32"/>
      <c r="AI185" s="32"/>
      <c r="AJ185" s="32"/>
      <c r="AK185" s="32">
        <v>1</v>
      </c>
      <c r="AL185" s="32">
        <v>1</v>
      </c>
      <c r="AM185" s="32"/>
      <c r="AN185" s="32"/>
      <c r="AO185" s="32"/>
      <c r="AP185" s="32"/>
      <c r="AQ185" s="32"/>
      <c r="AR185" s="32"/>
      <c r="AS185" s="32">
        <v>0.72730000000000006</v>
      </c>
      <c r="AT185" s="32"/>
      <c r="AU185" s="32"/>
      <c r="AV185" s="32">
        <v>1</v>
      </c>
      <c r="AW185" s="32"/>
      <c r="AX185" s="32"/>
      <c r="AY185" s="32">
        <v>1</v>
      </c>
      <c r="AZ185" s="32"/>
      <c r="BA185" s="32"/>
      <c r="BB185" s="32"/>
      <c r="BC185" s="32"/>
      <c r="BD185" s="32"/>
      <c r="BE185" s="32">
        <v>1</v>
      </c>
      <c r="BF185" s="32"/>
      <c r="BG185" s="32"/>
      <c r="BH185" s="32"/>
      <c r="BI185" s="32"/>
      <c r="BJ185" s="32"/>
      <c r="BK185" s="32"/>
      <c r="BL185" s="32">
        <v>1</v>
      </c>
      <c r="BM185" s="32">
        <v>1</v>
      </c>
      <c r="BN185" s="32"/>
      <c r="BO185" s="32">
        <v>1</v>
      </c>
      <c r="BP185" s="32"/>
      <c r="BQ185" s="32"/>
      <c r="BR185" s="32"/>
      <c r="BS185" s="32"/>
      <c r="BT185" s="32"/>
      <c r="BU185" s="32"/>
      <c r="BV185" s="32"/>
      <c r="BW185" s="32"/>
      <c r="BX185" s="32"/>
      <c r="BY185" s="32">
        <v>1</v>
      </c>
      <c r="BZ185" s="32"/>
      <c r="CA185" s="32"/>
      <c r="CB185" s="32"/>
      <c r="CC185" s="32"/>
      <c r="CD185" s="32"/>
      <c r="CE185" s="32">
        <v>0.9123</v>
      </c>
      <c r="CF185" s="32"/>
      <c r="CG185" s="32">
        <v>1</v>
      </c>
      <c r="CH185" s="32"/>
      <c r="CI185" s="32"/>
      <c r="CJ185" s="32"/>
      <c r="CK185" s="32"/>
      <c r="CL185" s="32"/>
      <c r="CM185" s="32">
        <v>1</v>
      </c>
      <c r="CN185" s="32"/>
      <c r="CO185" s="32"/>
      <c r="CP185" s="32"/>
      <c r="CQ185" s="32"/>
      <c r="CR185" s="32"/>
      <c r="CS185" s="32">
        <v>0</v>
      </c>
      <c r="CT185" s="32">
        <v>1</v>
      </c>
      <c r="CU185" s="32">
        <v>0</v>
      </c>
    </row>
    <row r="186" spans="1:99" ht="12" customHeight="1" x14ac:dyDescent="0.2">
      <c r="A186" s="2" t="s">
        <v>115</v>
      </c>
      <c r="D186" s="32">
        <v>1</v>
      </c>
      <c r="E186" s="32">
        <v>5.8289000000000001E-2</v>
      </c>
      <c r="F186" s="32">
        <v>0.29499599999999998</v>
      </c>
      <c r="G186" s="32">
        <v>3.8890000000000001E-3</v>
      </c>
      <c r="H186" s="32">
        <v>5.9105999999999999E-2</v>
      </c>
      <c r="I186" s="32">
        <v>3.5654999999999999E-2</v>
      </c>
      <c r="J186" s="32">
        <v>0.05</v>
      </c>
      <c r="K186" s="32">
        <v>0.11186400000000001</v>
      </c>
      <c r="L186" s="32">
        <v>5.666E-3</v>
      </c>
      <c r="M186" s="32">
        <v>1.9940000000000001E-3</v>
      </c>
      <c r="N186" s="32">
        <v>4.4279999999999996E-3</v>
      </c>
      <c r="O186" s="32">
        <v>2.0726999999999999E-2</v>
      </c>
      <c r="P186" s="32">
        <v>0.5</v>
      </c>
      <c r="Q186" s="238">
        <v>0</v>
      </c>
      <c r="R186" s="32"/>
      <c r="S186" s="32">
        <v>0.240013</v>
      </c>
      <c r="T186" s="32">
        <v>5.6702000000000002E-2</v>
      </c>
      <c r="U186" s="32">
        <v>1.3995E-2</v>
      </c>
      <c r="V186" s="32">
        <v>1.7174999999999999E-2</v>
      </c>
      <c r="W186" s="32">
        <v>6.9350999999999996E-2</v>
      </c>
      <c r="X186" s="32">
        <v>0</v>
      </c>
      <c r="Y186" s="32">
        <v>0.126633</v>
      </c>
      <c r="Z186" s="32">
        <v>0.18034900000000001</v>
      </c>
      <c r="AA186" s="32"/>
      <c r="AB186" s="32">
        <v>0</v>
      </c>
      <c r="AC186" s="32">
        <v>9.1909000000000005E-2</v>
      </c>
      <c r="AD186" s="32"/>
      <c r="AE186" s="32">
        <v>0.14403299999999999</v>
      </c>
      <c r="AF186" s="32">
        <v>5.7611999999999997E-2</v>
      </c>
      <c r="AG186" s="32">
        <v>7.4093999999999993E-2</v>
      </c>
      <c r="AH186" s="32">
        <v>2.380576658626209E-2</v>
      </c>
      <c r="AI186" s="32">
        <v>2.4538999999999998E-2</v>
      </c>
      <c r="AJ186" s="238">
        <v>0</v>
      </c>
      <c r="AK186" s="32">
        <v>0.61697800000000003</v>
      </c>
      <c r="AL186" s="32">
        <v>0.266073</v>
      </c>
      <c r="AM186" s="32">
        <v>2.9898999999999998E-2</v>
      </c>
      <c r="AN186" s="32">
        <v>7.9341999999999996E-2</v>
      </c>
      <c r="AO186" s="32">
        <v>2.6549999999999998E-3</v>
      </c>
      <c r="AP186" s="32">
        <v>4.57E-4</v>
      </c>
      <c r="AQ186" s="32">
        <v>1.0942E-2</v>
      </c>
      <c r="AR186" s="32"/>
      <c r="AS186" s="32">
        <v>0.27180599999999999</v>
      </c>
      <c r="AT186" s="32">
        <v>0</v>
      </c>
      <c r="AU186" s="32">
        <v>1.5972E-2</v>
      </c>
      <c r="AV186" s="32">
        <v>1.7030000000000001E-3</v>
      </c>
      <c r="AW186" s="32">
        <v>3.0395999999999999E-2</v>
      </c>
      <c r="AX186" s="32">
        <v>1.6409E-2</v>
      </c>
      <c r="AY186" s="32">
        <v>6.5519999999999997E-3</v>
      </c>
      <c r="AZ186" s="32">
        <v>0</v>
      </c>
      <c r="BA186" s="32">
        <v>8.6130000000000009E-3</v>
      </c>
      <c r="BB186" s="32">
        <v>3.5277999999999997E-2</v>
      </c>
      <c r="BC186" s="32">
        <v>6.2299999999999996E-4</v>
      </c>
      <c r="BD186" s="32">
        <v>3.96E-3</v>
      </c>
      <c r="BE186" s="32">
        <v>3.9537000000000003E-2</v>
      </c>
      <c r="BF186" s="32"/>
      <c r="BG186" s="32"/>
      <c r="BH186" s="32">
        <v>6.398E-3</v>
      </c>
      <c r="BI186" s="238">
        <v>0</v>
      </c>
      <c r="BJ186" s="32"/>
      <c r="BK186" s="32">
        <v>1.3488E-2</v>
      </c>
      <c r="BL186" s="32">
        <v>8.3995E-2</v>
      </c>
      <c r="BM186" s="32">
        <v>6.1989999999999996E-3</v>
      </c>
      <c r="BN186" s="32"/>
      <c r="BO186" s="32">
        <v>3.8989999999999997E-2</v>
      </c>
      <c r="BP186" s="32">
        <v>2.7269999999999998E-3</v>
      </c>
      <c r="BQ186" s="32">
        <v>1.0848999999999999E-2</v>
      </c>
      <c r="BR186" s="32"/>
      <c r="BS186" s="32">
        <v>8.2000000000000001E-5</v>
      </c>
      <c r="BT186" s="32">
        <v>0.186082</v>
      </c>
      <c r="BU186" s="238">
        <v>0</v>
      </c>
      <c r="BV186" s="32">
        <v>8.4519999999999994E-3</v>
      </c>
      <c r="BW186" s="32">
        <v>2.4159999999999999</v>
      </c>
      <c r="BX186" s="32">
        <v>6.2465E-2</v>
      </c>
      <c r="BY186" s="32">
        <v>0.16767399999999999</v>
      </c>
      <c r="BZ186" s="32">
        <v>3.6351788939738512E-2</v>
      </c>
      <c r="CA186" s="32">
        <v>3.8550000000000001E-2</v>
      </c>
      <c r="CB186" s="32">
        <v>9.3519999999999992E-3</v>
      </c>
      <c r="CC186" s="32">
        <v>3.1234999999999999E-2</v>
      </c>
      <c r="CD186" s="32">
        <v>1.0774000000000001E-2</v>
      </c>
      <c r="CE186" s="32">
        <v>6.38E-4</v>
      </c>
      <c r="CF186" s="32">
        <v>5.2119999999999996E-3</v>
      </c>
      <c r="CG186" s="32">
        <v>1.1129999999999999E-2</v>
      </c>
      <c r="CH186" s="32">
        <v>3.88E-4</v>
      </c>
      <c r="CI186" s="32">
        <v>0.14588699999999999</v>
      </c>
      <c r="CJ186" s="32"/>
      <c r="CK186" s="32">
        <v>0.10972800000000001</v>
      </c>
      <c r="CL186" s="32">
        <v>5.4036000000000001E-2</v>
      </c>
      <c r="CM186" s="32">
        <v>1.8779999999999999E-3</v>
      </c>
      <c r="CN186" s="32"/>
      <c r="CO186" s="32">
        <v>8.7290999999999994E-2</v>
      </c>
      <c r="CP186" s="32"/>
      <c r="CQ186" s="32">
        <v>8.4000000000000003E-4</v>
      </c>
      <c r="CR186" s="32"/>
      <c r="CS186" s="32">
        <v>1.9599999999999999E-4</v>
      </c>
      <c r="CT186" s="32">
        <v>1.7883E-2</v>
      </c>
      <c r="CU186" s="32">
        <v>2.2313E-2</v>
      </c>
    </row>
    <row r="187" spans="1:99" ht="12" customHeight="1" x14ac:dyDescent="0.2">
      <c r="A187" s="2" t="s">
        <v>116</v>
      </c>
      <c r="D187" s="32">
        <v>1</v>
      </c>
      <c r="E187" s="32">
        <v>5.0765999999999999E-2</v>
      </c>
      <c r="F187" s="32">
        <v>4.8390000000000004E-3</v>
      </c>
      <c r="G187" s="32">
        <v>1.1800000000000001E-3</v>
      </c>
      <c r="H187" s="32">
        <v>1.0553E-2</v>
      </c>
      <c r="I187" s="32">
        <v>1.2992E-2</v>
      </c>
      <c r="J187" s="32">
        <v>1.375</v>
      </c>
      <c r="K187" s="32">
        <v>1.2201999999999999E-2</v>
      </c>
      <c r="L187" s="32">
        <v>7.541E-3</v>
      </c>
      <c r="M187" s="32">
        <v>3.6519999999999999E-3</v>
      </c>
      <c r="N187" s="238">
        <v>0</v>
      </c>
      <c r="O187" s="32">
        <v>4.8891999999999998E-2</v>
      </c>
      <c r="P187" s="32">
        <v>0.5</v>
      </c>
      <c r="Q187" s="32">
        <v>1.6869999999999999E-3</v>
      </c>
      <c r="R187" s="32"/>
      <c r="S187" s="32">
        <v>2.13E-4</v>
      </c>
      <c r="T187" s="32">
        <v>2.9832000000000001E-2</v>
      </c>
      <c r="U187" s="32">
        <v>6.5510000000000004E-3</v>
      </c>
      <c r="V187" s="32">
        <v>1.4623000000000001E-2</v>
      </c>
      <c r="W187" s="32">
        <v>2.7599999999999999E-3</v>
      </c>
      <c r="X187" s="32">
        <v>0</v>
      </c>
      <c r="Y187" s="32">
        <v>0.206371</v>
      </c>
      <c r="Z187" s="32">
        <v>9.2539999999999997E-2</v>
      </c>
      <c r="AA187" s="32"/>
      <c r="AB187" s="32">
        <v>0</v>
      </c>
      <c r="AC187" s="32">
        <v>0.31664199999999998</v>
      </c>
      <c r="AD187" s="32"/>
      <c r="AE187" s="32">
        <v>1.0869999999999999E-2</v>
      </c>
      <c r="AF187" s="238">
        <v>0</v>
      </c>
      <c r="AG187" s="32">
        <v>5.9659999999999999E-3</v>
      </c>
      <c r="AH187" s="32">
        <v>2.0612988883388091E-2</v>
      </c>
      <c r="AI187" s="32">
        <v>2.1248E-2</v>
      </c>
      <c r="AJ187" s="238">
        <v>0</v>
      </c>
      <c r="AK187" s="32">
        <v>1.2213E-2</v>
      </c>
      <c r="AL187" s="32">
        <v>0.560867</v>
      </c>
      <c r="AM187" s="32">
        <v>4.5083999999999999E-2</v>
      </c>
      <c r="AN187" s="32">
        <v>5.8970000000000003E-3</v>
      </c>
      <c r="AO187" s="32">
        <v>0</v>
      </c>
      <c r="AP187" s="32">
        <v>0.106534</v>
      </c>
      <c r="AQ187" s="32">
        <v>6.6686999999999996E-2</v>
      </c>
      <c r="AR187" s="32"/>
      <c r="AS187" s="32">
        <v>0.23427999999999999</v>
      </c>
      <c r="AT187" s="32">
        <v>0</v>
      </c>
      <c r="AU187" s="32">
        <v>7.1553000000000005E-2</v>
      </c>
      <c r="AV187" s="32">
        <v>9.2240000000000003E-2</v>
      </c>
      <c r="AW187" s="32">
        <v>3.3272999999999997E-2</v>
      </c>
      <c r="AX187" s="32">
        <v>0.12268800000000001</v>
      </c>
      <c r="AY187" s="32">
        <v>3.3160000000000002E-2</v>
      </c>
      <c r="AZ187" s="32">
        <v>0.15337600000000001</v>
      </c>
      <c r="BA187" s="32">
        <v>3.7407000000000003E-2</v>
      </c>
      <c r="BB187" s="32">
        <v>6.3243999999999995E-2</v>
      </c>
      <c r="BC187" s="32">
        <v>1.8680000000000001E-3</v>
      </c>
      <c r="BD187" s="238">
        <v>0</v>
      </c>
      <c r="BE187" s="32">
        <v>1.5022000000000001E-2</v>
      </c>
      <c r="BF187" s="32"/>
      <c r="BG187" s="32"/>
      <c r="BH187" s="32">
        <v>6.5979999999999997E-3</v>
      </c>
      <c r="BI187" s="32">
        <v>1.2459999999999999E-3</v>
      </c>
      <c r="BJ187" s="32"/>
      <c r="BK187" s="32">
        <v>2.3782999999999999E-2</v>
      </c>
      <c r="BL187" s="32">
        <v>8.6470000000000002E-3</v>
      </c>
      <c r="BM187" s="32">
        <v>1.3150999999999999E-2</v>
      </c>
      <c r="BN187" s="32"/>
      <c r="BO187" s="32">
        <v>2.5329999999999998E-2</v>
      </c>
      <c r="BP187" s="32">
        <v>0</v>
      </c>
      <c r="BQ187" s="32">
        <v>6.2899999999999996E-3</v>
      </c>
      <c r="BR187" s="32"/>
      <c r="BS187" s="32">
        <v>8.2299999999999995E-3</v>
      </c>
      <c r="BT187" s="32">
        <v>6.9610000000000005E-2</v>
      </c>
      <c r="BU187" s="238">
        <v>0</v>
      </c>
      <c r="BV187" s="32">
        <v>0.31696600000000003</v>
      </c>
      <c r="BW187" s="32">
        <v>0</v>
      </c>
      <c r="BX187" s="32">
        <v>7.0679999999999996E-3</v>
      </c>
      <c r="BY187" s="32">
        <v>5.6623E-2</v>
      </c>
      <c r="BZ187" s="32">
        <v>5.4936795194005586E-2</v>
      </c>
      <c r="CA187" s="32">
        <v>5.5239999999999997E-2</v>
      </c>
      <c r="CB187" s="32">
        <v>5.1212000000000001E-2</v>
      </c>
      <c r="CC187" s="32">
        <v>9.8799999999999995E-4</v>
      </c>
      <c r="CD187" s="238">
        <v>0</v>
      </c>
      <c r="CE187" s="32">
        <v>1.1131E-2</v>
      </c>
      <c r="CF187" s="32">
        <v>3.4255000000000001E-2</v>
      </c>
      <c r="CG187" s="32">
        <v>5.7077000000000003E-2</v>
      </c>
      <c r="CH187" s="32">
        <v>0.2</v>
      </c>
      <c r="CI187" s="32">
        <v>7.5842000000000007E-2</v>
      </c>
      <c r="CJ187" s="32"/>
      <c r="CK187" s="32">
        <v>0.107292</v>
      </c>
      <c r="CL187" s="32">
        <v>0.147096</v>
      </c>
      <c r="CM187" s="32">
        <v>4.4898E-2</v>
      </c>
      <c r="CN187" s="32"/>
      <c r="CO187" s="32">
        <v>3.6422999999999997E-2</v>
      </c>
      <c r="CP187" s="32"/>
      <c r="CQ187" s="32">
        <v>1.5566E-2</v>
      </c>
      <c r="CR187" s="32"/>
      <c r="CS187" s="32">
        <v>7.1549999999999999E-3</v>
      </c>
      <c r="CT187" s="238">
        <v>0</v>
      </c>
      <c r="CU187" s="32">
        <v>4.1029999999999997E-2</v>
      </c>
    </row>
    <row r="188" spans="1:99" ht="12" customHeight="1" x14ac:dyDescent="0.2">
      <c r="A188" s="2" t="s">
        <v>117</v>
      </c>
      <c r="D188" s="32">
        <v>1</v>
      </c>
      <c r="E188" s="32">
        <v>1.6310000000000002E-2</v>
      </c>
      <c r="F188" s="32">
        <v>2.0573999999999999E-2</v>
      </c>
      <c r="G188" s="32">
        <v>2.284E-3</v>
      </c>
      <c r="H188" s="32">
        <v>0.12407600000000001</v>
      </c>
      <c r="I188" s="32">
        <v>0.12005200000000001</v>
      </c>
      <c r="J188" s="32">
        <v>0.160714</v>
      </c>
      <c r="K188" s="32">
        <v>2.4642000000000001E-2</v>
      </c>
      <c r="L188" s="32">
        <v>4.3943000000000003E-2</v>
      </c>
      <c r="M188" s="238">
        <v>0</v>
      </c>
      <c r="N188" s="32">
        <v>1.6609999999999999E-3</v>
      </c>
      <c r="O188" s="32">
        <v>4.4190000000000002E-3</v>
      </c>
      <c r="P188" s="32">
        <v>0</v>
      </c>
      <c r="Q188" s="32">
        <v>1.4059999999999999E-3</v>
      </c>
      <c r="R188" s="32"/>
      <c r="S188" s="32">
        <v>6.502E-3</v>
      </c>
      <c r="T188" s="32">
        <v>1.2630000000000001E-2</v>
      </c>
      <c r="U188" s="32">
        <v>2.8299999999999999E-4</v>
      </c>
      <c r="V188" s="32">
        <v>9.5340000000000008E-3</v>
      </c>
      <c r="W188" s="32">
        <v>3.0231000000000001E-2</v>
      </c>
      <c r="X188" s="32">
        <v>0</v>
      </c>
      <c r="Y188" s="32">
        <v>2.7625E-2</v>
      </c>
      <c r="Z188" s="32">
        <v>0.28425800000000001</v>
      </c>
      <c r="AA188" s="32"/>
      <c r="AB188" s="32">
        <v>0</v>
      </c>
      <c r="AC188" s="32">
        <v>0.62741800000000003</v>
      </c>
      <c r="AD188" s="32"/>
      <c r="AE188" s="32">
        <v>9.1059999999999995E-3</v>
      </c>
      <c r="AF188" s="32">
        <v>5.5989999999999998E-3</v>
      </c>
      <c r="AG188" s="32">
        <v>7.4450000000000002E-3</v>
      </c>
      <c r="AH188" s="32">
        <v>4.4023179551682312E-3</v>
      </c>
      <c r="AI188" s="32">
        <v>4.5380000000000004E-3</v>
      </c>
      <c r="AJ188" s="238">
        <v>0</v>
      </c>
      <c r="AK188" s="32">
        <v>8.7340000000000004E-3</v>
      </c>
      <c r="AL188" s="32">
        <v>2.3500000000000001E-3</v>
      </c>
      <c r="AM188" s="32">
        <v>0.118712</v>
      </c>
      <c r="AN188" s="32">
        <v>1.3159400000000001</v>
      </c>
      <c r="AO188" s="32">
        <v>8.8500000000000004E-4</v>
      </c>
      <c r="AP188" s="32">
        <v>0.167629</v>
      </c>
      <c r="AQ188" s="32">
        <v>3.8857000000000003E-2</v>
      </c>
      <c r="AR188" s="32"/>
      <c r="AS188" s="32">
        <v>0.116303</v>
      </c>
      <c r="AT188" s="32">
        <v>0</v>
      </c>
      <c r="AU188" s="32">
        <v>3.6971999999999998E-2</v>
      </c>
      <c r="AV188" s="32">
        <v>6.7656999999999995E-2</v>
      </c>
      <c r="AW188" s="32">
        <v>7.0140000000000003E-3</v>
      </c>
      <c r="AX188" s="32">
        <v>4.836E-2</v>
      </c>
      <c r="AY188" s="32">
        <v>7.3600000000000002E-3</v>
      </c>
      <c r="AZ188" s="32">
        <v>5.4059000000000003E-2</v>
      </c>
      <c r="BA188" s="32">
        <v>3.3370999999999998E-2</v>
      </c>
      <c r="BB188" s="32">
        <v>5.8650000000000001E-2</v>
      </c>
      <c r="BC188" s="32">
        <v>6.2299999999999996E-4</v>
      </c>
      <c r="BD188" s="238">
        <v>0</v>
      </c>
      <c r="BE188" s="32">
        <v>0.10201</v>
      </c>
      <c r="BF188" s="32"/>
      <c r="BG188" s="32"/>
      <c r="BH188" s="32">
        <v>2.7720000000000002E-3</v>
      </c>
      <c r="BI188" s="32">
        <v>1.897E-3</v>
      </c>
      <c r="BJ188" s="32"/>
      <c r="BK188" s="32">
        <v>8.0838999999999994E-2</v>
      </c>
      <c r="BL188" s="32">
        <v>3.3540000000000002E-3</v>
      </c>
      <c r="BM188" s="32">
        <v>0.10459300000000001</v>
      </c>
      <c r="BN188" s="32"/>
      <c r="BO188" s="32">
        <v>1.9317000000000001E-2</v>
      </c>
      <c r="BP188" s="32">
        <v>3.6359999999999999E-3</v>
      </c>
      <c r="BQ188" s="32">
        <v>5.0099999999999997E-3</v>
      </c>
      <c r="BR188" s="32"/>
      <c r="BS188" s="238">
        <v>0</v>
      </c>
      <c r="BT188" s="32">
        <v>4.5780000000000001E-2</v>
      </c>
      <c r="BU188" s="238">
        <v>0</v>
      </c>
      <c r="BV188" s="32">
        <v>0.69373899999999999</v>
      </c>
      <c r="BW188" s="32">
        <v>1.2916669999999999</v>
      </c>
      <c r="BX188" s="32">
        <v>1.8266000000000001E-2</v>
      </c>
      <c r="BY188" s="32">
        <v>0.92311299999999996</v>
      </c>
      <c r="BZ188" s="32">
        <v>1.2347068670468482E-2</v>
      </c>
      <c r="CA188" s="32">
        <v>1.2959999999999999E-2</v>
      </c>
      <c r="CB188" s="32">
        <v>4.8219999999999999E-3</v>
      </c>
      <c r="CC188" s="32">
        <v>3.8890000000000001E-3</v>
      </c>
      <c r="CD188" s="32">
        <v>1.052E-3</v>
      </c>
      <c r="CE188" s="32">
        <v>1.2406E-2</v>
      </c>
      <c r="CF188" s="32">
        <v>6.4019999999999997E-3</v>
      </c>
      <c r="CG188" s="32">
        <v>2.3758000000000001E-2</v>
      </c>
      <c r="CH188" s="32">
        <v>0.111111</v>
      </c>
      <c r="CI188" s="32">
        <v>4.9985000000000002E-2</v>
      </c>
      <c r="CJ188" s="32"/>
      <c r="CK188" s="32">
        <v>4.1861000000000002E-2</v>
      </c>
      <c r="CL188" s="32">
        <v>3.6709999999999998E-3</v>
      </c>
      <c r="CM188" s="32">
        <v>9.8499999999999994E-3</v>
      </c>
      <c r="CN188" s="32"/>
      <c r="CO188" s="32">
        <v>2.3538969999999999</v>
      </c>
      <c r="CP188" s="32"/>
      <c r="CQ188" s="32">
        <v>2.4529999999999999E-3</v>
      </c>
      <c r="CR188" s="32"/>
      <c r="CS188" s="32">
        <v>3.2516000000000003E-2</v>
      </c>
      <c r="CT188" s="238">
        <v>0</v>
      </c>
      <c r="CU188" s="32">
        <v>5.1615000000000001E-2</v>
      </c>
    </row>
    <row r="189" spans="1:99" ht="12" customHeight="1" x14ac:dyDescent="0.2">
      <c r="A189" s="2" t="s">
        <v>118</v>
      </c>
      <c r="D189" s="32">
        <v>1</v>
      </c>
      <c r="E189" s="32">
        <v>4.4934000000000002E-2</v>
      </c>
      <c r="F189" s="32">
        <v>0.23950299999999999</v>
      </c>
      <c r="G189" s="32">
        <v>3.722E-3</v>
      </c>
      <c r="H189" s="32">
        <v>6.7520999999999998E-2</v>
      </c>
      <c r="I189" s="32">
        <v>5.9955000000000001E-2</v>
      </c>
      <c r="J189" s="32">
        <v>5.7471000000000001E-2</v>
      </c>
      <c r="K189" s="32">
        <v>2.9565999999999999E-2</v>
      </c>
      <c r="L189" s="32">
        <v>3.8011999999999997E-2</v>
      </c>
      <c r="M189" s="32">
        <v>8.2999999999999998E-5</v>
      </c>
      <c r="N189" s="32">
        <v>8.1180000000000002E-3</v>
      </c>
      <c r="O189" s="32">
        <v>0.25034200000000001</v>
      </c>
      <c r="P189" s="32">
        <v>1.304E-3</v>
      </c>
      <c r="Q189" s="32">
        <v>1.9689999999999998E-3</v>
      </c>
      <c r="R189" s="32"/>
      <c r="S189" s="32">
        <v>1.4834E-2</v>
      </c>
      <c r="T189" s="32">
        <v>7.7239000000000002E-2</v>
      </c>
      <c r="U189" s="32">
        <v>2.4870000000000001E-3</v>
      </c>
      <c r="V189" s="32">
        <v>2.5318E-2</v>
      </c>
      <c r="W189" s="32">
        <v>8.77E-3</v>
      </c>
      <c r="X189" s="32">
        <v>0</v>
      </c>
      <c r="Y189" s="32">
        <v>3.0120999999999998E-2</v>
      </c>
      <c r="Z189" s="32">
        <v>0.99986299999999995</v>
      </c>
      <c r="AA189" s="32"/>
      <c r="AB189" s="32">
        <v>0</v>
      </c>
      <c r="AC189" s="32">
        <v>8.6690000000000003E-2</v>
      </c>
      <c r="AD189" s="32"/>
      <c r="AE189" s="32">
        <v>1.6747999999999999E-2</v>
      </c>
      <c r="AF189" s="238">
        <v>0</v>
      </c>
      <c r="AG189" s="32">
        <v>6.0072E-2</v>
      </c>
      <c r="AH189" s="32">
        <v>6.8108471537427162E-2</v>
      </c>
      <c r="AI189" s="32">
        <v>4.829E-3</v>
      </c>
      <c r="AJ189" s="32">
        <v>2.116679</v>
      </c>
      <c r="AK189" s="32">
        <v>3.6692149999999999</v>
      </c>
      <c r="AL189" s="32">
        <v>0.51908299999999996</v>
      </c>
      <c r="AM189" s="32">
        <v>7.528E-2</v>
      </c>
      <c r="AN189" s="32">
        <v>0</v>
      </c>
      <c r="AO189" s="32">
        <v>0</v>
      </c>
      <c r="AP189" s="32">
        <v>2.6245999999999998E-2</v>
      </c>
      <c r="AQ189" s="32">
        <v>4.2201000000000002E-2</v>
      </c>
      <c r="AR189" s="32"/>
      <c r="AS189" s="32">
        <v>1.7620169999999999</v>
      </c>
      <c r="AT189" s="32">
        <v>0</v>
      </c>
      <c r="AU189" s="32">
        <v>6.7074999999999996E-2</v>
      </c>
      <c r="AV189" s="32">
        <v>2.8119000000000002E-2</v>
      </c>
      <c r="AW189" s="32">
        <v>6.1150999999999997E-2</v>
      </c>
      <c r="AX189" s="32">
        <v>2.6591E-2</v>
      </c>
      <c r="AY189" s="32">
        <v>7.1412000000000003E-2</v>
      </c>
      <c r="AZ189" s="32">
        <v>1.1972999999999999E-2</v>
      </c>
      <c r="BA189" s="32">
        <v>0.92626900000000001</v>
      </c>
      <c r="BB189" s="32">
        <v>8.7063000000000001E-2</v>
      </c>
      <c r="BC189" s="32">
        <v>5.6030000000000003E-3</v>
      </c>
      <c r="BD189" s="32">
        <v>2.1000000000000001E-4</v>
      </c>
      <c r="BE189" s="32">
        <v>0.142927</v>
      </c>
      <c r="BF189" s="32"/>
      <c r="BG189" s="32"/>
      <c r="BH189" s="32">
        <v>4.9789999999999999E-3</v>
      </c>
      <c r="BI189" s="32">
        <v>0.90001299999999995</v>
      </c>
      <c r="BJ189" s="32"/>
      <c r="BK189" s="32">
        <v>0.174122</v>
      </c>
      <c r="BL189" s="32">
        <v>0.36974200000000002</v>
      </c>
      <c r="BM189" s="32">
        <v>0.222495</v>
      </c>
      <c r="BN189" s="32"/>
      <c r="BO189" s="32">
        <v>0.20209299999999999</v>
      </c>
      <c r="BP189" s="32">
        <v>1.818E-3</v>
      </c>
      <c r="BQ189" s="32">
        <v>0.10621999999999999</v>
      </c>
      <c r="BR189" s="32"/>
      <c r="BS189" s="32">
        <v>8.8749999999999996E-2</v>
      </c>
      <c r="BT189" s="32">
        <v>7.1674000000000002E-2</v>
      </c>
      <c r="BU189" s="32">
        <v>2.9459999999999998E-3</v>
      </c>
      <c r="BV189" s="32">
        <v>7.9737000000000002E-2</v>
      </c>
      <c r="BW189" s="32">
        <v>1.707948</v>
      </c>
      <c r="BX189" s="32">
        <v>4.6108999999999997E-2</v>
      </c>
      <c r="BY189" s="32">
        <v>0.288352</v>
      </c>
      <c r="BZ189" s="32">
        <v>0.10274941595852607</v>
      </c>
      <c r="CA189" s="32">
        <v>0.110249</v>
      </c>
      <c r="CB189" s="32">
        <v>1.0632000000000001E-2</v>
      </c>
      <c r="CC189" s="32">
        <v>6.0489999999999997E-3</v>
      </c>
      <c r="CD189" s="32">
        <v>1.75E-4</v>
      </c>
      <c r="CE189" s="32">
        <v>9.6150000000000003E-3</v>
      </c>
      <c r="CF189" s="32">
        <v>7.7749999999999998E-3</v>
      </c>
      <c r="CG189" s="32">
        <v>5.5889000000000001E-2</v>
      </c>
      <c r="CH189" s="32">
        <v>1.8293E-2</v>
      </c>
      <c r="CI189" s="32">
        <v>8.3557000000000006E-2</v>
      </c>
      <c r="CJ189" s="32"/>
      <c r="CK189" s="32">
        <v>9.8406999999999994E-2</v>
      </c>
      <c r="CL189" s="32">
        <v>0.14887</v>
      </c>
      <c r="CM189" s="32">
        <v>0.103799</v>
      </c>
      <c r="CN189" s="32"/>
      <c r="CO189" s="32">
        <v>0.25480900000000001</v>
      </c>
      <c r="CP189" s="32"/>
      <c r="CQ189" s="32">
        <v>1.005433</v>
      </c>
      <c r="CR189" s="32"/>
      <c r="CS189" s="32">
        <v>3.3336999999999999E-2</v>
      </c>
      <c r="CT189" s="32">
        <v>8.4734000000000004E-2</v>
      </c>
      <c r="CU189" s="32">
        <v>1.3103999999999999E-2</v>
      </c>
    </row>
    <row r="190" spans="1:99" ht="12" customHeight="1" x14ac:dyDescent="0.2">
      <c r="A190" s="2" t="s">
        <v>119</v>
      </c>
      <c r="D190" s="32">
        <v>1</v>
      </c>
      <c r="E190" s="32">
        <v>1.5092E-2</v>
      </c>
      <c r="F190" s="32">
        <v>0.24335699999999999</v>
      </c>
      <c r="G190" s="32">
        <v>4.9329999999999999E-3</v>
      </c>
      <c r="H190" s="32">
        <v>5.4103999999999999E-2</v>
      </c>
      <c r="I190" s="32">
        <v>5.9173000000000003E-2</v>
      </c>
      <c r="J190" s="32">
        <v>7.7219999999999997E-3</v>
      </c>
      <c r="K190" s="32">
        <v>3.5584999999999999E-2</v>
      </c>
      <c r="L190" s="32">
        <v>7.2063000000000002E-2</v>
      </c>
      <c r="M190" s="32">
        <v>1.5358999999999999E-2</v>
      </c>
      <c r="N190" s="32">
        <v>1.8450000000000001E-3</v>
      </c>
      <c r="O190" s="32">
        <v>0.31217200000000001</v>
      </c>
      <c r="P190" s="32">
        <v>3.7309999999999999E-3</v>
      </c>
      <c r="Q190" s="32">
        <v>2.2499999999999998E-3</v>
      </c>
      <c r="R190" s="32"/>
      <c r="S190" s="32">
        <v>2.1701000000000002E-2</v>
      </c>
      <c r="T190" s="32">
        <v>1.3236E-2</v>
      </c>
      <c r="U190" s="32">
        <v>0.238848</v>
      </c>
      <c r="V190" s="32">
        <v>4.7699999999999999E-2</v>
      </c>
      <c r="W190" s="32">
        <v>0.15748500000000001</v>
      </c>
      <c r="X190" s="32">
        <v>0</v>
      </c>
      <c r="Y190" s="32">
        <v>6.0310999999999997E-2</v>
      </c>
      <c r="Z190" s="32">
        <v>1.9127999999999999E-2</v>
      </c>
      <c r="AA190" s="32"/>
      <c r="AB190" s="32">
        <v>0</v>
      </c>
      <c r="AC190" s="32">
        <v>0.96471899999999999</v>
      </c>
      <c r="AD190" s="32"/>
      <c r="AE190" s="32">
        <v>0.142211</v>
      </c>
      <c r="AF190" s="32">
        <v>3.2499999999999999E-4</v>
      </c>
      <c r="AG190" s="32">
        <v>1.0501999999999999E-2</v>
      </c>
      <c r="AH190" s="32">
        <v>4.9009967371385153E-2</v>
      </c>
      <c r="AI190" s="32">
        <v>5.0410999999999997E-2</v>
      </c>
      <c r="AJ190" s="32">
        <v>3.7230000000000002E-3</v>
      </c>
      <c r="AK190" s="32">
        <v>0.34849200000000002</v>
      </c>
      <c r="AL190" s="32">
        <v>1.2928E-2</v>
      </c>
      <c r="AM190" s="32">
        <v>6.2268999999999998E-2</v>
      </c>
      <c r="AN190" s="32">
        <v>0</v>
      </c>
      <c r="AO190" s="32">
        <v>3.8319999999999999E-3</v>
      </c>
      <c r="AP190" s="32">
        <v>0.64655099999999999</v>
      </c>
      <c r="AQ190" s="32">
        <v>6.5201999999999996E-2</v>
      </c>
      <c r="AR190" s="32"/>
      <c r="AS190" s="32">
        <v>0.48772100000000002</v>
      </c>
      <c r="AT190" s="32">
        <v>0</v>
      </c>
      <c r="AU190" s="32">
        <v>5.178E-2</v>
      </c>
      <c r="AV190" s="32">
        <v>8.8570000000000003E-3</v>
      </c>
      <c r="AW190" s="32">
        <v>5.6654999999999997E-2</v>
      </c>
      <c r="AX190" s="32">
        <v>0.13446900000000001</v>
      </c>
      <c r="AY190" s="32">
        <v>1.9348000000000001E-2</v>
      </c>
      <c r="AZ190" s="32">
        <v>1.8079999999999999E-2</v>
      </c>
      <c r="BA190" s="32">
        <v>4.9979999999999998E-3</v>
      </c>
      <c r="BB190" s="32">
        <v>7.9407000000000005E-2</v>
      </c>
      <c r="BC190" s="32">
        <v>1.56E-4</v>
      </c>
      <c r="BD190" s="238">
        <v>0</v>
      </c>
      <c r="BE190" s="32">
        <v>6.3299999999999997E-3</v>
      </c>
      <c r="BF190" s="32"/>
      <c r="BG190" s="32"/>
      <c r="BH190" s="32">
        <v>7.9260000000000008E-3</v>
      </c>
      <c r="BI190" s="238">
        <v>0</v>
      </c>
      <c r="BJ190" s="32"/>
      <c r="BK190" s="32">
        <v>1.9515999999999999E-2</v>
      </c>
      <c r="BL190" s="32">
        <v>1.9347E-2</v>
      </c>
      <c r="BM190" s="32">
        <v>2.7474999999999999E-2</v>
      </c>
      <c r="BN190" s="32"/>
      <c r="BO190" s="32">
        <v>8.4169999999999991E-3</v>
      </c>
      <c r="BP190" s="32">
        <v>3.6359999999999999E-3</v>
      </c>
      <c r="BQ190" s="32">
        <v>6.979E-3</v>
      </c>
      <c r="BR190" s="32"/>
      <c r="BS190" s="32">
        <v>1.6031E-2</v>
      </c>
      <c r="BT190" s="32">
        <v>0.109135</v>
      </c>
      <c r="BU190" s="32">
        <v>2.9500000000000001E-4</v>
      </c>
      <c r="BV190" s="32">
        <v>2.7303999999999998E-2</v>
      </c>
      <c r="BW190" s="32">
        <v>1</v>
      </c>
      <c r="BX190" s="32">
        <v>0.104002</v>
      </c>
      <c r="BY190" s="32">
        <v>0.50258599999999998</v>
      </c>
      <c r="BZ190" s="32">
        <v>0.10310986203372509</v>
      </c>
      <c r="CA190" s="32">
        <v>0.108047</v>
      </c>
      <c r="CB190" s="32">
        <v>4.2473999999999998E-2</v>
      </c>
      <c r="CC190" s="32">
        <v>3.9509999999999997E-3</v>
      </c>
      <c r="CD190" s="238">
        <v>0</v>
      </c>
      <c r="CE190" s="32">
        <v>1.6045E-2</v>
      </c>
      <c r="CF190" s="32">
        <v>8.3540000000000003E-3</v>
      </c>
      <c r="CG190" s="32">
        <v>0.13916700000000001</v>
      </c>
      <c r="CH190" s="32">
        <v>0</v>
      </c>
      <c r="CI190" s="32">
        <v>8.3557999999999993E-2</v>
      </c>
      <c r="CJ190" s="32"/>
      <c r="CK190" s="32">
        <v>3.7966E-2</v>
      </c>
      <c r="CL190" s="32">
        <v>2.6492999999999999E-2</v>
      </c>
      <c r="CM190" s="32">
        <v>1.95E-4</v>
      </c>
      <c r="CN190" s="32"/>
      <c r="CO190" s="32">
        <v>0.103548</v>
      </c>
      <c r="CP190" s="32"/>
      <c r="CQ190" s="32">
        <v>2.2529999999999998E-3</v>
      </c>
      <c r="CR190" s="32"/>
      <c r="CS190" s="32">
        <v>1.3065E-2</v>
      </c>
      <c r="CT190" s="32">
        <v>3.68E-4</v>
      </c>
      <c r="CU190" s="32">
        <v>4.5469999999999998E-3</v>
      </c>
    </row>
    <row r="191" spans="1:99" ht="12" customHeight="1" x14ac:dyDescent="0.2">
      <c r="A191" s="2" t="s">
        <v>120</v>
      </c>
      <c r="D191" s="32">
        <v>0.71764700000000003</v>
      </c>
      <c r="E191" s="32">
        <v>0.98100399999999999</v>
      </c>
      <c r="F191" s="32">
        <v>1.6081890000000001</v>
      </c>
      <c r="G191" s="32">
        <v>4.6670000000000001E-3</v>
      </c>
      <c r="H191" s="32">
        <v>0.15793499999999999</v>
      </c>
      <c r="I191" s="32">
        <v>0.24312800000000001</v>
      </c>
      <c r="J191" s="32">
        <v>5.5030000000000001E-3</v>
      </c>
      <c r="K191" s="32">
        <v>0.17699999999999999</v>
      </c>
      <c r="L191" s="32">
        <v>0.231595</v>
      </c>
      <c r="M191" s="32">
        <v>0.108476</v>
      </c>
      <c r="N191" s="32">
        <v>10.021402</v>
      </c>
      <c r="O191" s="32">
        <v>0.56356300000000004</v>
      </c>
      <c r="P191" s="32">
        <v>4.2040000000000003E-3</v>
      </c>
      <c r="Q191" s="32">
        <v>7.8740000000000008E-3</v>
      </c>
      <c r="R191" s="32"/>
      <c r="S191" s="32">
        <v>0.32638400000000001</v>
      </c>
      <c r="T191" s="32">
        <v>0.60308200000000001</v>
      </c>
      <c r="U191" s="32">
        <v>0.50450899999999999</v>
      </c>
      <c r="V191" s="32">
        <v>7.0149000000000003E-2</v>
      </c>
      <c r="W191" s="32">
        <v>2.3862000000000001E-2</v>
      </c>
      <c r="X191" s="32">
        <v>0</v>
      </c>
      <c r="Y191" s="32">
        <v>1.7705360000000001</v>
      </c>
      <c r="Z191" s="32">
        <v>0.14882500000000001</v>
      </c>
      <c r="AA191" s="32"/>
      <c r="AB191" s="32">
        <v>0</v>
      </c>
      <c r="AC191" s="32">
        <v>1.0504420000000001</v>
      </c>
      <c r="AD191" s="32"/>
      <c r="AE191" s="32">
        <v>9.3090000000000006E-2</v>
      </c>
      <c r="AF191" s="32">
        <v>3.8899999999999998E-3</v>
      </c>
      <c r="AG191" s="32">
        <v>0.79874999999999996</v>
      </c>
      <c r="AH191" s="32">
        <v>0.18249297846729973</v>
      </c>
      <c r="AI191" s="32">
        <v>2.4865999999999999E-2</v>
      </c>
      <c r="AJ191" s="32">
        <v>5.270772</v>
      </c>
      <c r="AK191" s="32">
        <v>2.9623E-2</v>
      </c>
      <c r="AL191" s="32">
        <v>0.12831400000000001</v>
      </c>
      <c r="AM191" s="32">
        <v>0.166357</v>
      </c>
      <c r="AN191" s="32">
        <v>2.2841320000000001</v>
      </c>
      <c r="AO191" s="32">
        <v>0</v>
      </c>
      <c r="AP191" s="32">
        <v>8.3750000000000005E-3</v>
      </c>
      <c r="AQ191" s="32">
        <v>0.154836</v>
      </c>
      <c r="AR191" s="32"/>
      <c r="AS191" s="32">
        <v>1.698426</v>
      </c>
      <c r="AT191" s="32">
        <v>0</v>
      </c>
      <c r="AU191" s="32">
        <v>0.23530999999999999</v>
      </c>
      <c r="AV191" s="32">
        <v>1.157897</v>
      </c>
      <c r="AW191" s="32">
        <v>8.633E-3</v>
      </c>
      <c r="AX191" s="32">
        <v>2.6173999999999999E-2</v>
      </c>
      <c r="AY191" s="32">
        <v>0.12615100000000001</v>
      </c>
      <c r="AZ191" s="32">
        <v>1.0566000000000001E-2</v>
      </c>
      <c r="BA191" s="32">
        <v>0.15713099999999999</v>
      </c>
      <c r="BB191" s="32">
        <v>0.118605</v>
      </c>
      <c r="BC191" s="32">
        <v>3.9843999999999997E-2</v>
      </c>
      <c r="BD191" s="32">
        <v>3.4243000000000003E-2</v>
      </c>
      <c r="BE191" s="32">
        <v>1.3152E-2</v>
      </c>
      <c r="BF191" s="32"/>
      <c r="BG191" s="32"/>
      <c r="BH191" s="32">
        <v>0.17440900000000001</v>
      </c>
      <c r="BI191" s="32">
        <v>0.183392</v>
      </c>
      <c r="BJ191" s="32"/>
      <c r="BK191" s="32">
        <v>0.12288499999999999</v>
      </c>
      <c r="BL191" s="32">
        <v>0.224466</v>
      </c>
      <c r="BM191" s="32">
        <v>5.7088E-2</v>
      </c>
      <c r="BN191" s="32"/>
      <c r="BO191" s="32">
        <v>0.76983599999999996</v>
      </c>
      <c r="BP191" s="32">
        <v>2.7269999999999998E-3</v>
      </c>
      <c r="BQ191" s="32">
        <v>0.127776</v>
      </c>
      <c r="BR191" s="32"/>
      <c r="BS191" s="32">
        <v>0.29621199999999998</v>
      </c>
      <c r="BT191" s="32">
        <v>8.9637999999999995E-2</v>
      </c>
      <c r="BU191" s="32">
        <v>0.351105</v>
      </c>
      <c r="BV191" s="32">
        <v>0.54751499999999997</v>
      </c>
      <c r="BW191" s="32">
        <v>0.71191400000000005</v>
      </c>
      <c r="BX191" s="32">
        <v>0.141703</v>
      </c>
      <c r="BY191" s="32">
        <v>0.96821699999999999</v>
      </c>
      <c r="BZ191" s="32">
        <v>0.32700437206504895</v>
      </c>
      <c r="CA191" s="32">
        <v>0.30304599999999998</v>
      </c>
      <c r="CB191" s="32">
        <v>0.62201200000000001</v>
      </c>
      <c r="CC191" s="32">
        <v>4.4815000000000001E-2</v>
      </c>
      <c r="CD191" s="32">
        <v>0.16533700000000001</v>
      </c>
      <c r="CE191" s="32">
        <v>0.85045499999999996</v>
      </c>
      <c r="CF191" s="32">
        <v>9.7439999999999992E-3</v>
      </c>
      <c r="CG191" s="32">
        <v>0.40045399999999998</v>
      </c>
      <c r="CH191" s="32">
        <v>8.5880000000000001E-3</v>
      </c>
      <c r="CI191" s="32">
        <v>0.12557699999999999</v>
      </c>
      <c r="CJ191" s="32"/>
      <c r="CK191" s="32">
        <v>0.135661</v>
      </c>
      <c r="CL191" s="32">
        <v>0.80106299999999997</v>
      </c>
      <c r="CM191" s="32">
        <v>0.56720899999999996</v>
      </c>
      <c r="CN191" s="32"/>
      <c r="CO191" s="32">
        <v>2.1385420000000002</v>
      </c>
      <c r="CP191" s="32"/>
      <c r="CQ191" s="32">
        <v>6.5035759999999998</v>
      </c>
      <c r="CR191" s="32"/>
      <c r="CS191" s="32">
        <v>3.9584000000000001E-2</v>
      </c>
      <c r="CT191" s="32">
        <v>0.113844</v>
      </c>
      <c r="CU191" s="32">
        <v>8.1199999999999994E-2</v>
      </c>
    </row>
    <row r="192" spans="1:99" x14ac:dyDescent="0.2">
      <c r="A192" s="2" t="s">
        <v>121</v>
      </c>
      <c r="D192" s="32">
        <v>0</v>
      </c>
      <c r="E192" s="32">
        <v>0.18965499999999999</v>
      </c>
      <c r="F192" s="32">
        <v>0.15807499999999999</v>
      </c>
      <c r="G192" s="32">
        <v>2.1389999999999998E-3</v>
      </c>
      <c r="H192" s="32">
        <v>0.26966600000000002</v>
      </c>
      <c r="I192" s="32">
        <v>0.25607799999999997</v>
      </c>
      <c r="J192" s="32">
        <v>0.15534000000000001</v>
      </c>
      <c r="K192" s="32">
        <v>0.30248599999999998</v>
      </c>
      <c r="L192" s="32">
        <v>0.91467299999999996</v>
      </c>
      <c r="M192" s="32">
        <v>2.9740000000000001E-3</v>
      </c>
      <c r="N192" s="32">
        <v>6.2729999999999999E-3</v>
      </c>
      <c r="O192" s="32">
        <v>0.38156800000000002</v>
      </c>
      <c r="P192" s="32">
        <v>0.11799999999999999</v>
      </c>
      <c r="Q192" s="32">
        <v>1.1249999999999999E-3</v>
      </c>
      <c r="R192" s="32"/>
      <c r="S192" s="32">
        <v>6.7222000000000004E-2</v>
      </c>
      <c r="T192" s="32">
        <v>0.66150200000000003</v>
      </c>
      <c r="U192" s="32">
        <v>0.56471800000000005</v>
      </c>
      <c r="V192" s="32">
        <v>0.12734300000000001</v>
      </c>
      <c r="W192" s="32">
        <v>4.816E-3</v>
      </c>
      <c r="X192" s="32">
        <v>0</v>
      </c>
      <c r="Y192" s="32">
        <v>1.0277350000000001</v>
      </c>
      <c r="Z192" s="32">
        <v>7.8825999999999993E-2</v>
      </c>
      <c r="AA192" s="32"/>
      <c r="AB192" s="32">
        <v>0</v>
      </c>
      <c r="AC192" s="32">
        <v>7.0805000000000007E-2</v>
      </c>
      <c r="AD192" s="32"/>
      <c r="AE192" s="32">
        <v>5.6861000000000002E-2</v>
      </c>
      <c r="AF192" s="32">
        <v>0.49220799999999998</v>
      </c>
      <c r="AG192" s="32">
        <v>4.7908600000000003</v>
      </c>
      <c r="AH192" s="32">
        <v>0.17142285193176005</v>
      </c>
      <c r="AI192" s="32">
        <v>0.10019699999999999</v>
      </c>
      <c r="AJ192" s="32">
        <v>2.4634689999999999</v>
      </c>
      <c r="AK192" s="32">
        <v>0.45258199999999998</v>
      </c>
      <c r="AL192" s="32">
        <v>1.1948E-2</v>
      </c>
      <c r="AM192" s="32">
        <v>0.17238600000000001</v>
      </c>
      <c r="AN192" s="32">
        <v>4.0029000000000002E-2</v>
      </c>
      <c r="AO192" s="32">
        <v>2.6549999999999998E-3</v>
      </c>
      <c r="AP192" s="32">
        <v>1.6643999999999999E-2</v>
      </c>
      <c r="AQ192" s="32">
        <v>0.15065000000000001</v>
      </c>
      <c r="AR192" s="32"/>
      <c r="AS192" s="32">
        <v>1.216116</v>
      </c>
      <c r="AT192" s="32">
        <v>0</v>
      </c>
      <c r="AU192" s="32">
        <v>0.18701000000000001</v>
      </c>
      <c r="AV192" s="32">
        <v>8.3134E-2</v>
      </c>
      <c r="AW192" s="32">
        <v>8.0940000000000005E-3</v>
      </c>
      <c r="AX192" s="32">
        <v>7.0233000000000004E-2</v>
      </c>
      <c r="AY192" s="32">
        <v>0.15500700000000001</v>
      </c>
      <c r="AZ192" s="32">
        <v>8.2494999999999999E-2</v>
      </c>
      <c r="BA192" s="32">
        <v>1.2864580000000001</v>
      </c>
      <c r="BB192" s="32">
        <v>0.140871</v>
      </c>
      <c r="BC192" s="32">
        <v>6.2299999999999996E-4</v>
      </c>
      <c r="BD192" s="32">
        <v>0.70416900000000004</v>
      </c>
      <c r="BE192" s="32">
        <v>0.42374800000000001</v>
      </c>
      <c r="BF192" s="32"/>
      <c r="BG192" s="32"/>
      <c r="BH192" s="32">
        <v>2.0962999999999999E-2</v>
      </c>
      <c r="BI192" s="32">
        <v>1.137513</v>
      </c>
      <c r="BJ192" s="32"/>
      <c r="BK192" s="32">
        <v>0.21291499999999999</v>
      </c>
      <c r="BL192" s="32">
        <v>3.4717999999999999E-2</v>
      </c>
      <c r="BM192" s="32">
        <v>0.72533599999999998</v>
      </c>
      <c r="BN192" s="32"/>
      <c r="BO192" s="32">
        <v>5.6994999999999997E-2</v>
      </c>
      <c r="BP192" s="32">
        <v>5.4549999999999998E-3</v>
      </c>
      <c r="BQ192" s="32">
        <v>7.3181999999999997E-2</v>
      </c>
      <c r="BR192" s="32"/>
      <c r="BS192" s="32">
        <v>0.12827</v>
      </c>
      <c r="BT192" s="32">
        <v>0.14655599999999999</v>
      </c>
      <c r="BU192" s="32">
        <v>0.707511</v>
      </c>
      <c r="BV192" s="32">
        <v>0.80007700000000004</v>
      </c>
      <c r="BW192" s="32">
        <v>4.8319999999999999</v>
      </c>
      <c r="BX192" s="32">
        <v>0.13086200000000001</v>
      </c>
      <c r="BY192" s="32">
        <v>1.3738E-2</v>
      </c>
      <c r="BZ192" s="32">
        <v>0.10030604091322683</v>
      </c>
      <c r="CA192" s="32">
        <v>9.6909999999999996E-2</v>
      </c>
      <c r="CB192" s="32">
        <v>0.142151</v>
      </c>
      <c r="CC192" s="32">
        <v>2.1111000000000001E-2</v>
      </c>
      <c r="CD192" s="32">
        <v>1.6917999999999999E-2</v>
      </c>
      <c r="CE192" s="32">
        <v>3.9595999999999999E-2</v>
      </c>
      <c r="CF192" s="32">
        <v>0.251359</v>
      </c>
      <c r="CG192" s="32">
        <v>0.122863</v>
      </c>
      <c r="CH192" s="32">
        <v>4.496E-3</v>
      </c>
      <c r="CI192" s="32">
        <v>0.281306</v>
      </c>
      <c r="CJ192" s="32"/>
      <c r="CK192" s="32">
        <v>8.8284000000000001E-2</v>
      </c>
      <c r="CL192" s="32">
        <v>1.5144299999999999</v>
      </c>
      <c r="CM192" s="32">
        <v>2.1416999999999999E-2</v>
      </c>
      <c r="CN192" s="32"/>
      <c r="CO192" s="32">
        <v>4.7586999999999997E-2</v>
      </c>
      <c r="CP192" s="32"/>
      <c r="CQ192" s="32">
        <v>2.7438479999999998</v>
      </c>
      <c r="CR192" s="32"/>
      <c r="CS192" s="32">
        <v>4.0357999999999998E-2</v>
      </c>
      <c r="CT192" s="32">
        <v>3.5594000000000001E-2</v>
      </c>
      <c r="CU192" s="32">
        <v>5.4998999999999999E-2</v>
      </c>
    </row>
    <row r="193" spans="1:99" x14ac:dyDescent="0.2">
      <c r="A193" s="2" t="s">
        <v>122</v>
      </c>
      <c r="D193" s="32">
        <v>1</v>
      </c>
      <c r="E193" s="32">
        <v>0.248359</v>
      </c>
      <c r="F193" s="32">
        <v>0.168681</v>
      </c>
      <c r="G193" s="32">
        <v>5.6059999999999999E-3</v>
      </c>
      <c r="H193" s="32">
        <v>7.4304999999999996E-2</v>
      </c>
      <c r="I193" s="32">
        <v>7.5377E-2</v>
      </c>
      <c r="J193" s="32">
        <v>9.9500000000000005E-3</v>
      </c>
      <c r="K193" s="32">
        <v>2.8471E-2</v>
      </c>
      <c r="L193" s="32">
        <v>0.30399700000000002</v>
      </c>
      <c r="M193" s="32">
        <v>3.9743000000000001E-2</v>
      </c>
      <c r="N193" s="32">
        <v>1.8450000000000001E-3</v>
      </c>
      <c r="O193" s="32">
        <v>8.1095E-2</v>
      </c>
      <c r="P193" s="32">
        <v>0.13636400000000001</v>
      </c>
      <c r="Q193" s="32">
        <v>3.375E-3</v>
      </c>
      <c r="R193" s="32"/>
      <c r="S193" s="32">
        <v>1.035714</v>
      </c>
      <c r="T193" s="32">
        <v>0.15199799999999999</v>
      </c>
      <c r="U193" s="32">
        <v>4.521E-2</v>
      </c>
      <c r="V193" s="32">
        <v>9.4683000000000003E-2</v>
      </c>
      <c r="W193" s="32">
        <v>0.23477200000000001</v>
      </c>
      <c r="X193" s="32">
        <v>0</v>
      </c>
      <c r="Y193" s="32">
        <v>0.107905</v>
      </c>
      <c r="Z193" s="32">
        <v>3.4768E-2</v>
      </c>
      <c r="AA193" s="32"/>
      <c r="AB193" s="32">
        <v>0</v>
      </c>
      <c r="AC193" s="32">
        <v>0.61224199999999995</v>
      </c>
      <c r="AD193" s="32"/>
      <c r="AE193" s="32">
        <v>6.8899000000000002E-2</v>
      </c>
      <c r="AF193" s="32">
        <v>1.6249999999999999E-3</v>
      </c>
      <c r="AG193" s="238">
        <v>0</v>
      </c>
      <c r="AH193" s="32">
        <v>1.8217320877804158E-2</v>
      </c>
      <c r="AI193" s="32">
        <v>1.8492000000000001E-2</v>
      </c>
      <c r="AJ193" s="32">
        <v>9.4750000000000008E-3</v>
      </c>
      <c r="AK193" s="32">
        <v>4.3597999999999998E-2</v>
      </c>
      <c r="AL193" s="32">
        <v>2.1006E-2</v>
      </c>
      <c r="AM193" s="32">
        <v>0.107738</v>
      </c>
      <c r="AN193" s="32">
        <v>0</v>
      </c>
      <c r="AO193" s="32">
        <v>0</v>
      </c>
      <c r="AP193" s="238">
        <v>0</v>
      </c>
      <c r="AQ193" s="32">
        <v>0.198078</v>
      </c>
      <c r="AR193" s="32"/>
      <c r="AS193" s="32">
        <v>1.197943</v>
      </c>
      <c r="AT193" s="32">
        <v>0.35</v>
      </c>
      <c r="AU193" s="32">
        <v>0.10423499999999999</v>
      </c>
      <c r="AV193" s="32">
        <v>1.4938E-2</v>
      </c>
      <c r="AW193" s="32">
        <v>8.633E-3</v>
      </c>
      <c r="AX193" s="32">
        <v>8.1118999999999997E-2</v>
      </c>
      <c r="AY193" s="32">
        <v>2.9828E-2</v>
      </c>
      <c r="AZ193" s="32">
        <v>0.493475</v>
      </c>
      <c r="BA193" s="32">
        <v>0.40430100000000002</v>
      </c>
      <c r="BB193" s="32">
        <v>0.14558199999999999</v>
      </c>
      <c r="BC193" s="32">
        <v>1.7355640000000001</v>
      </c>
      <c r="BD193" s="32">
        <v>2.8779999999999999E-3</v>
      </c>
      <c r="BE193" s="32">
        <v>7.9939999999999994E-3</v>
      </c>
      <c r="BF193" s="32"/>
      <c r="BG193" s="32"/>
      <c r="BH193" s="32">
        <v>0.21878300000000001</v>
      </c>
      <c r="BI193" s="32">
        <v>2.5110000000000002E-3</v>
      </c>
      <c r="BJ193" s="32"/>
      <c r="BK193" s="32">
        <v>0.115843</v>
      </c>
      <c r="BL193" s="32">
        <v>4.6261999999999998E-2</v>
      </c>
      <c r="BM193" s="32">
        <v>7.0899999999999999E-4</v>
      </c>
      <c r="BN193" s="32"/>
      <c r="BO193" s="32">
        <v>0.32851599999999997</v>
      </c>
      <c r="BP193" s="32">
        <v>5.4549999999999998E-3</v>
      </c>
      <c r="BQ193" s="32">
        <v>7.7077000000000007E-2</v>
      </c>
      <c r="BR193" s="32"/>
      <c r="BS193" s="32">
        <v>3.7373999999999998E-2</v>
      </c>
      <c r="BT193" s="32">
        <v>8.2505999999999996E-2</v>
      </c>
      <c r="BU193" s="32">
        <v>1.4729999999999999E-3</v>
      </c>
      <c r="BV193" s="32">
        <v>0.15212800000000001</v>
      </c>
      <c r="BW193" s="32">
        <v>0</v>
      </c>
      <c r="BX193" s="32">
        <v>0.23560700000000001</v>
      </c>
      <c r="BY193" s="32">
        <v>3.0374999999999999E-2</v>
      </c>
      <c r="BZ193" s="32">
        <v>0.11078894918780582</v>
      </c>
      <c r="CA193" s="32">
        <v>0.106225</v>
      </c>
      <c r="CB193" s="32">
        <v>0.16722100000000001</v>
      </c>
      <c r="CC193" s="32">
        <v>7.0369999999999999E-3</v>
      </c>
      <c r="CD193" s="32">
        <v>7.0101999999999998E-2</v>
      </c>
      <c r="CE193" s="32">
        <v>1.245514</v>
      </c>
      <c r="CF193" s="32">
        <v>3.2944000000000001E-2</v>
      </c>
      <c r="CG193" s="32">
        <v>5.6722000000000002E-2</v>
      </c>
      <c r="CH193" s="32">
        <v>5.9211E-2</v>
      </c>
      <c r="CI193" s="32">
        <v>0.54179299999999997</v>
      </c>
      <c r="CJ193" s="32"/>
      <c r="CK193" s="32">
        <v>0.24912300000000001</v>
      </c>
      <c r="CL193" s="32">
        <v>1.5268870000000001</v>
      </c>
      <c r="CM193" s="32">
        <v>1.9350000000000001E-3</v>
      </c>
      <c r="CN193" s="32"/>
      <c r="CO193" s="32">
        <v>0.134771</v>
      </c>
      <c r="CP193" s="32"/>
      <c r="CQ193" s="32">
        <v>3.8511999999999998E-2</v>
      </c>
      <c r="CR193" s="32"/>
      <c r="CS193" s="32">
        <v>2.2190999999999999E-2</v>
      </c>
      <c r="CT193" s="32">
        <v>0.40189799999999998</v>
      </c>
      <c r="CU193" s="32">
        <v>8.52E-4</v>
      </c>
    </row>
    <row r="194" spans="1:99" x14ac:dyDescent="0.2">
      <c r="A194" s="2" t="s">
        <v>123</v>
      </c>
      <c r="D194" s="32">
        <v>3.0769000000000001E-2</v>
      </c>
      <c r="E194" s="32">
        <v>0.271146</v>
      </c>
      <c r="F194" s="32">
        <v>6.2186999999999999E-2</v>
      </c>
      <c r="G194" s="32">
        <v>1.1056E-2</v>
      </c>
      <c r="H194" s="32">
        <v>0.38315399999999999</v>
      </c>
      <c r="I194" s="32">
        <v>0.10133</v>
      </c>
      <c r="J194" s="32">
        <v>1.2500000000000001E-2</v>
      </c>
      <c r="K194" s="32">
        <v>0.24184900000000001</v>
      </c>
      <c r="L194" s="32">
        <v>0.15054500000000001</v>
      </c>
      <c r="M194" s="32">
        <v>3.5207000000000002E-2</v>
      </c>
      <c r="N194" s="32">
        <v>2.214E-2</v>
      </c>
      <c r="O194" s="32">
        <v>0.20160900000000001</v>
      </c>
      <c r="P194" s="32">
        <v>2.614E-3</v>
      </c>
      <c r="Q194" s="238">
        <v>0</v>
      </c>
      <c r="R194" s="32"/>
      <c r="S194" s="32">
        <v>6.6775000000000001E-2</v>
      </c>
      <c r="T194" s="32">
        <v>0.74933899999999998</v>
      </c>
      <c r="U194" s="32">
        <v>0.21681800000000001</v>
      </c>
      <c r="V194" s="32">
        <v>4.4160999999999999E-2</v>
      </c>
      <c r="W194" s="32">
        <v>0.26325399999999999</v>
      </c>
      <c r="X194" s="32">
        <v>0</v>
      </c>
      <c r="Y194" s="32">
        <v>0.36335299999999998</v>
      </c>
      <c r="Z194" s="32">
        <v>9.8599999999999993E-2</v>
      </c>
      <c r="AA194" s="32"/>
      <c r="AB194" s="32">
        <v>0</v>
      </c>
      <c r="AC194" s="32">
        <v>0.42969000000000002</v>
      </c>
      <c r="AD194" s="32"/>
      <c r="AE194" s="32">
        <v>5.6965000000000002E-2</v>
      </c>
      <c r="AF194" s="32">
        <v>0.22534999999999999</v>
      </c>
      <c r="AG194" s="32">
        <v>2.0281E-2</v>
      </c>
      <c r="AH194" s="32">
        <v>0.18782658754760428</v>
      </c>
      <c r="AI194" s="32">
        <v>0.193795</v>
      </c>
      <c r="AJ194" s="238">
        <v>0</v>
      </c>
      <c r="AK194" s="32">
        <v>4.5054999999999998E-2</v>
      </c>
      <c r="AL194" s="32">
        <v>1.9276000000000001E-2</v>
      </c>
      <c r="AM194" s="32">
        <v>5.4665999999999999E-2</v>
      </c>
      <c r="AN194" s="32">
        <v>0</v>
      </c>
      <c r="AO194" s="32">
        <v>1.7700000000000001E-3</v>
      </c>
      <c r="AP194" s="32">
        <v>6.6500000000000001E-4</v>
      </c>
      <c r="AQ194" s="32">
        <v>0.156111</v>
      </c>
      <c r="AR194" s="32"/>
      <c r="AS194" s="32">
        <v>1.4219120000000001</v>
      </c>
      <c r="AT194" s="32">
        <v>1.957317</v>
      </c>
      <c r="AU194" s="32">
        <v>0.14540700000000001</v>
      </c>
      <c r="AV194" s="32">
        <v>0.57595700000000005</v>
      </c>
      <c r="AW194" s="32">
        <v>3.5969999999999999E-3</v>
      </c>
      <c r="AX194" s="32">
        <v>3.184E-2</v>
      </c>
      <c r="AY194" s="32">
        <v>0.29201300000000002</v>
      </c>
      <c r="AZ194" s="32">
        <v>1.7481E-2</v>
      </c>
      <c r="BA194" s="32">
        <v>2.7449000000000001E-2</v>
      </c>
      <c r="BB194" s="32">
        <v>0.13794000000000001</v>
      </c>
      <c r="BC194" s="32">
        <v>9.4940000000000007E-3</v>
      </c>
      <c r="BD194" s="32">
        <v>4.4316589999999998</v>
      </c>
      <c r="BE194" s="32">
        <v>0.20028799999999999</v>
      </c>
      <c r="BF194" s="32"/>
      <c r="BG194" s="32"/>
      <c r="BH194" s="32">
        <v>4.6719999999999999E-3</v>
      </c>
      <c r="BI194" s="32">
        <v>2.7649849999999998</v>
      </c>
      <c r="BJ194" s="32"/>
      <c r="BK194" s="32">
        <v>4.7238000000000002E-2</v>
      </c>
      <c r="BL194" s="32">
        <v>0.201483</v>
      </c>
      <c r="BM194" s="32">
        <v>2.2093000000000002E-2</v>
      </c>
      <c r="BN194" s="32"/>
      <c r="BO194" s="32">
        <v>0.105796</v>
      </c>
      <c r="BP194" s="32">
        <v>9.0899999999999998E-4</v>
      </c>
      <c r="BQ194" s="32">
        <v>1.986672</v>
      </c>
      <c r="BR194" s="32"/>
      <c r="BS194" s="32">
        <v>1.1421000000000001E-2</v>
      </c>
      <c r="BT194" s="32">
        <v>0.14022100000000001</v>
      </c>
      <c r="BU194" s="32">
        <v>8.3849000000000007E-2</v>
      </c>
      <c r="BV194" s="32">
        <v>9.4145000000000006E-2</v>
      </c>
      <c r="BW194" s="32">
        <v>1.8530420000000001</v>
      </c>
      <c r="BX194" s="32">
        <v>3.9772000000000002E-2</v>
      </c>
      <c r="BY194" s="32">
        <v>0.93697699999999995</v>
      </c>
      <c r="BZ194" s="32">
        <v>7.4099705588318923E-2</v>
      </c>
      <c r="CA194" s="32">
        <v>6.8116999999999997E-2</v>
      </c>
      <c r="CB194" s="32">
        <v>0.148342</v>
      </c>
      <c r="CC194" s="32">
        <v>1.7279999999999999E-3</v>
      </c>
      <c r="CD194" s="32">
        <v>2.6020000000000001E-3</v>
      </c>
      <c r="CE194" s="32">
        <v>12.952242999999999</v>
      </c>
      <c r="CF194" s="32">
        <v>1.4005999999999999E-2</v>
      </c>
      <c r="CG194" s="32">
        <v>0.380857</v>
      </c>
      <c r="CH194" s="32">
        <v>0</v>
      </c>
      <c r="CI194" s="32">
        <v>0.122779</v>
      </c>
      <c r="CJ194" s="32"/>
      <c r="CK194" s="32">
        <v>0.29378700000000002</v>
      </c>
      <c r="CL194" s="32">
        <v>3.130398</v>
      </c>
      <c r="CM194" s="32">
        <v>0.57398800000000005</v>
      </c>
      <c r="CN194" s="32"/>
      <c r="CO194" s="32">
        <v>0.11901299999999999</v>
      </c>
      <c r="CP194" s="32"/>
      <c r="CQ194" s="32">
        <v>1.2305E-2</v>
      </c>
      <c r="CR194" s="32"/>
      <c r="CS194" s="32">
        <v>6.3575000000000007E-2</v>
      </c>
      <c r="CT194" s="32">
        <v>9.4342999999999996E-2</v>
      </c>
      <c r="CU194" s="32">
        <v>6.38E-4</v>
      </c>
    </row>
    <row r="195" spans="1:99" x14ac:dyDescent="0.2">
      <c r="A195" s="2" t="s">
        <v>124</v>
      </c>
      <c r="D195" s="32">
        <v>2.2988999999999999E-2</v>
      </c>
      <c r="E195" s="32">
        <v>2.1396999999999999E-2</v>
      </c>
      <c r="F195" s="32">
        <v>0.225796</v>
      </c>
      <c r="G195" s="32">
        <v>2.6670000000000001E-3</v>
      </c>
      <c r="H195" s="32">
        <v>3.4625999999999997E-2</v>
      </c>
      <c r="I195" s="32">
        <v>3.7691000000000002E-2</v>
      </c>
      <c r="J195" s="32">
        <v>0.61538499999999996</v>
      </c>
      <c r="K195" s="32">
        <v>2.5745000000000001E-2</v>
      </c>
      <c r="L195" s="32">
        <v>5.2596999999999998E-2</v>
      </c>
      <c r="M195" s="32">
        <v>1.2300000000000001E-4</v>
      </c>
      <c r="N195" s="32">
        <v>0.50184499999999999</v>
      </c>
      <c r="O195" s="32">
        <v>4.2819999999999997E-2</v>
      </c>
      <c r="P195" s="32">
        <v>0</v>
      </c>
      <c r="Q195" s="32">
        <v>1.1249999999999999E-3</v>
      </c>
      <c r="R195" s="32"/>
      <c r="S195" s="32">
        <v>0.13311100000000001</v>
      </c>
      <c r="T195" s="32">
        <v>9.9797999999999998E-2</v>
      </c>
      <c r="U195" s="32">
        <v>1.9924500000000001</v>
      </c>
      <c r="V195" s="32">
        <v>3.7545000000000002E-2</v>
      </c>
      <c r="W195" s="32">
        <v>4.9680000000000002E-3</v>
      </c>
      <c r="X195" s="32">
        <v>0</v>
      </c>
      <c r="Y195" s="32">
        <v>1.2853E-2</v>
      </c>
      <c r="Z195" s="32">
        <v>0.14080300000000001</v>
      </c>
      <c r="AA195" s="32"/>
      <c r="AB195" s="32">
        <v>0</v>
      </c>
      <c r="AC195" s="32">
        <v>0.13242200000000001</v>
      </c>
      <c r="AD195" s="32"/>
      <c r="AE195" s="32">
        <v>2.1145000000000001E-2</v>
      </c>
      <c r="AF195" s="32">
        <v>3.3909999999999999E-3</v>
      </c>
      <c r="AG195" s="32">
        <v>2.9027000000000001E-2</v>
      </c>
      <c r="AH195" s="32">
        <v>1.2589451364961569E-2</v>
      </c>
      <c r="AI195" s="32">
        <v>1.2763999999999999E-2</v>
      </c>
      <c r="AJ195" s="32">
        <v>7.1380000000000002E-3</v>
      </c>
      <c r="AK195" s="32">
        <v>2.6273000000000001E-2</v>
      </c>
      <c r="AL195" s="32">
        <v>1.4886E-2</v>
      </c>
      <c r="AM195" s="32">
        <v>7.2602E-2</v>
      </c>
      <c r="AN195" s="32">
        <v>0</v>
      </c>
      <c r="AO195" s="32">
        <v>0</v>
      </c>
      <c r="AP195" s="32">
        <v>8.5899999999999995E-4</v>
      </c>
      <c r="AQ195" s="32">
        <v>8.0212000000000006E-2</v>
      </c>
      <c r="AR195" s="32"/>
      <c r="AS195" s="32">
        <v>0.61836400000000002</v>
      </c>
      <c r="AT195" s="32">
        <v>0.25</v>
      </c>
      <c r="AU195" s="32">
        <v>7.6688999999999993E-2</v>
      </c>
      <c r="AV195" s="32">
        <v>1.3988E-2</v>
      </c>
      <c r="AW195" s="32">
        <v>0.142266</v>
      </c>
      <c r="AX195" s="32">
        <v>5.7682999999999998E-2</v>
      </c>
      <c r="AY195" s="32">
        <v>0.232708</v>
      </c>
      <c r="AZ195" s="32">
        <v>0.60653100000000004</v>
      </c>
      <c r="BA195" s="32">
        <v>1.1813000000000001E-2</v>
      </c>
      <c r="BB195" s="32">
        <v>0.11289</v>
      </c>
      <c r="BC195" s="32">
        <v>4.202E-3</v>
      </c>
      <c r="BD195" s="238">
        <v>0</v>
      </c>
      <c r="BE195" s="32">
        <v>2.0036000000000002E-2</v>
      </c>
      <c r="BF195" s="32"/>
      <c r="BG195" s="32"/>
      <c r="BH195" s="32">
        <v>3.6310000000000001E-3</v>
      </c>
      <c r="BI195" s="32">
        <v>0.30045100000000002</v>
      </c>
      <c r="BJ195" s="32"/>
      <c r="BK195" s="32">
        <v>2.6856999999999999E-2</v>
      </c>
      <c r="BL195" s="32">
        <v>2.9116E-2</v>
      </c>
      <c r="BM195" s="32">
        <v>1.5610000000000001E-3</v>
      </c>
      <c r="BN195" s="32"/>
      <c r="BO195" s="32">
        <v>3.1321000000000002E-2</v>
      </c>
      <c r="BP195" s="32">
        <v>0</v>
      </c>
      <c r="BQ195" s="32">
        <v>5.1959999999999999E-2</v>
      </c>
      <c r="BR195" s="32"/>
      <c r="BS195" s="32">
        <v>0.12748000000000001</v>
      </c>
      <c r="BT195" s="32">
        <v>2.5465000000000002E-2</v>
      </c>
      <c r="BU195" s="32">
        <v>7.85E-4</v>
      </c>
      <c r="BV195" s="32">
        <v>0.19894600000000001</v>
      </c>
      <c r="BW195" s="32">
        <v>0.77083299999999999</v>
      </c>
      <c r="BX195" s="32">
        <v>0.47031699999999999</v>
      </c>
      <c r="BY195" s="32">
        <v>1.4259000000000001E-2</v>
      </c>
      <c r="BZ195" s="32">
        <v>1.8859301710134876E-2</v>
      </c>
      <c r="CA195" s="32">
        <v>1.5594E-2</v>
      </c>
      <c r="CB195" s="32">
        <v>5.9582000000000003E-2</v>
      </c>
      <c r="CC195" s="32">
        <v>2.9380000000000001E-3</v>
      </c>
      <c r="CD195" s="32">
        <v>9.5299999999999996E-4</v>
      </c>
      <c r="CE195" s="32">
        <v>1.6875000000000001E-2</v>
      </c>
      <c r="CF195" s="32">
        <v>1.1873999999999999E-2</v>
      </c>
      <c r="CG195" s="32">
        <v>6.4701999999999996E-2</v>
      </c>
      <c r="CH195" s="32">
        <v>1</v>
      </c>
      <c r="CI195" s="32">
        <v>7.9036999999999996E-2</v>
      </c>
      <c r="CJ195" s="32"/>
      <c r="CK195" s="32">
        <v>3.0832999999999999E-2</v>
      </c>
      <c r="CL195" s="32">
        <v>7.7348E-2</v>
      </c>
      <c r="CM195" s="32">
        <v>1.0374E-2</v>
      </c>
      <c r="CN195" s="32"/>
      <c r="CO195" s="32">
        <v>2.0147000000000002E-2</v>
      </c>
      <c r="CP195" s="32"/>
      <c r="CQ195" s="32">
        <v>1.72E-3</v>
      </c>
      <c r="CR195" s="32"/>
      <c r="CS195" s="32">
        <v>6.7279999999999996E-3</v>
      </c>
      <c r="CT195" s="32">
        <v>2.98E-2</v>
      </c>
      <c r="CU195" s="32">
        <v>5.5920999999999998E-2</v>
      </c>
    </row>
    <row r="196" spans="1:99" x14ac:dyDescent="0.2">
      <c r="A196" s="2" t="s">
        <v>125</v>
      </c>
      <c r="D196" s="32">
        <v>0.66666700000000001</v>
      </c>
      <c r="E196" s="32">
        <v>0.61516199999999999</v>
      </c>
      <c r="F196" s="32">
        <v>0.21614700000000001</v>
      </c>
      <c r="G196" s="32">
        <v>7.476E-3</v>
      </c>
      <c r="H196" s="32">
        <v>0.144313</v>
      </c>
      <c r="I196" s="32">
        <v>0.24441199999999999</v>
      </c>
      <c r="J196" s="32">
        <v>1.665E-3</v>
      </c>
      <c r="K196" s="32">
        <v>0.102659</v>
      </c>
      <c r="L196" s="32">
        <v>0.32522499999999999</v>
      </c>
      <c r="M196" s="32">
        <v>7.3526999999999995E-2</v>
      </c>
      <c r="N196" s="32">
        <v>1.4760000000000001E-3</v>
      </c>
      <c r="O196" s="32">
        <v>0.13338800000000001</v>
      </c>
      <c r="P196" s="32">
        <v>0</v>
      </c>
      <c r="Q196" s="238">
        <v>0</v>
      </c>
      <c r="R196" s="32"/>
      <c r="S196" s="32">
        <v>1.678E-2</v>
      </c>
      <c r="T196" s="32">
        <v>7.6886999999999997E-2</v>
      </c>
      <c r="U196" s="32">
        <v>1.2733E-2</v>
      </c>
      <c r="V196" s="32">
        <v>3.5223999999999998E-2</v>
      </c>
      <c r="W196" s="32">
        <v>0.818971</v>
      </c>
      <c r="X196" s="32">
        <v>0</v>
      </c>
      <c r="Y196" s="32">
        <v>0.27430100000000002</v>
      </c>
      <c r="Z196" s="32">
        <v>0.247748</v>
      </c>
      <c r="AA196" s="32"/>
      <c r="AB196" s="32">
        <v>0</v>
      </c>
      <c r="AC196" s="32">
        <v>0.89879399999999998</v>
      </c>
      <c r="AD196" s="32"/>
      <c r="AE196" s="32">
        <v>0.104339</v>
      </c>
      <c r="AF196" s="32">
        <v>2.441E-3</v>
      </c>
      <c r="AG196" s="32">
        <v>1.5622E-2</v>
      </c>
      <c r="AH196" s="32">
        <v>1.5832470878382843E-2</v>
      </c>
      <c r="AI196" s="32">
        <v>1.6271000000000001E-2</v>
      </c>
      <c r="AJ196" s="32">
        <v>2.1289999999999998E-3</v>
      </c>
      <c r="AK196" s="32">
        <v>0.37214000000000003</v>
      </c>
      <c r="AL196" s="32">
        <v>4.8307000000000003E-2</v>
      </c>
      <c r="AM196" s="32">
        <v>5.5987000000000002E-2</v>
      </c>
      <c r="AN196" s="32">
        <v>0</v>
      </c>
      <c r="AO196" s="32">
        <v>1.7700000000000001E-3</v>
      </c>
      <c r="AP196" s="32">
        <v>8.5099999999999995E-2</v>
      </c>
      <c r="AQ196" s="32">
        <v>0.11379499999999999</v>
      </c>
      <c r="AR196" s="32"/>
      <c r="AS196" s="32">
        <v>4.903289</v>
      </c>
      <c r="AT196" s="32">
        <v>0.72932600000000003</v>
      </c>
      <c r="AU196" s="32">
        <v>6.0704000000000001E-2</v>
      </c>
      <c r="AV196" s="32">
        <v>8.8227E-2</v>
      </c>
      <c r="AW196" s="32">
        <v>8.9899999999999995E-4</v>
      </c>
      <c r="AX196" s="32">
        <v>4.9360000000000003E-3</v>
      </c>
      <c r="AY196" s="32">
        <v>3.3755E-2</v>
      </c>
      <c r="AZ196" s="32">
        <v>8.5338999999999998E-2</v>
      </c>
      <c r="BA196" s="32">
        <v>1.6646650000000001</v>
      </c>
      <c r="BB196" s="32">
        <v>0.11909599999999999</v>
      </c>
      <c r="BC196" s="32">
        <v>0.26552500000000001</v>
      </c>
      <c r="BD196" s="32">
        <v>0.62150399999999995</v>
      </c>
      <c r="BE196" s="32">
        <v>6.7460999999999993E-2</v>
      </c>
      <c r="BF196" s="32"/>
      <c r="BG196" s="32"/>
      <c r="BH196" s="32">
        <v>0.110726</v>
      </c>
      <c r="BI196" s="238">
        <v>0</v>
      </c>
      <c r="BJ196" s="32"/>
      <c r="BK196" s="32">
        <v>0.155919</v>
      </c>
      <c r="BL196" s="32">
        <v>0.34318700000000002</v>
      </c>
      <c r="BM196" s="32">
        <v>3.8922999999999999E-2</v>
      </c>
      <c r="BN196" s="32"/>
      <c r="BO196" s="32">
        <v>0.17138300000000001</v>
      </c>
      <c r="BP196" s="32">
        <v>9.0899999999999998E-4</v>
      </c>
      <c r="BQ196" s="32">
        <v>1.8047000000000001E-2</v>
      </c>
      <c r="BR196" s="32"/>
      <c r="BS196" s="32">
        <v>0.28633700000000001</v>
      </c>
      <c r="BT196" s="32">
        <v>0.112099</v>
      </c>
      <c r="BU196" s="32">
        <v>8.1491999999999995E-2</v>
      </c>
      <c r="BV196" s="32">
        <v>1.1332819999999999</v>
      </c>
      <c r="BW196" s="32">
        <v>0</v>
      </c>
      <c r="BX196" s="32">
        <v>4.0119000000000002E-2</v>
      </c>
      <c r="BY196" s="32">
        <v>4.5990000000000003E-2</v>
      </c>
      <c r="BZ196" s="32">
        <v>5.0025937913114833E-2</v>
      </c>
      <c r="CA196" s="32">
        <v>4.9159000000000001E-2</v>
      </c>
      <c r="CB196" s="32">
        <v>6.0840999999999999E-2</v>
      </c>
      <c r="CC196" s="32">
        <v>2.1235E-2</v>
      </c>
      <c r="CD196" s="32">
        <v>3.4699999999999998E-4</v>
      </c>
      <c r="CE196" s="32">
        <v>0.31262800000000002</v>
      </c>
      <c r="CF196" s="32">
        <v>0.29022300000000001</v>
      </c>
      <c r="CG196" s="32">
        <v>0.58648599999999995</v>
      </c>
      <c r="CH196" s="32">
        <v>6.3299999999999999E-4</v>
      </c>
      <c r="CI196" s="32">
        <v>9.6740000000000007E-2</v>
      </c>
      <c r="CJ196" s="32"/>
      <c r="CK196" s="32">
        <v>9.9274000000000001E-2</v>
      </c>
      <c r="CL196" s="32">
        <v>9.0992060000000006</v>
      </c>
      <c r="CM196" s="32">
        <v>1.1005259999999999</v>
      </c>
      <c r="CN196" s="32"/>
      <c r="CO196" s="32">
        <v>3.5715999999999998E-2</v>
      </c>
      <c r="CP196" s="32"/>
      <c r="CQ196" s="32">
        <v>1.4549999999999999E-3</v>
      </c>
      <c r="CR196" s="32"/>
      <c r="CS196" s="32">
        <v>0.123032</v>
      </c>
      <c r="CT196" s="32">
        <v>7.2174000000000002E-2</v>
      </c>
      <c r="CU196" s="32">
        <v>3.5300000000000002E-4</v>
      </c>
    </row>
    <row r="197" spans="1:99" x14ac:dyDescent="0.2">
      <c r="A197" s="2" t="s">
        <v>126</v>
      </c>
      <c r="D197" s="32">
        <v>0</v>
      </c>
      <c r="E197" s="32">
        <v>2.9245E-2</v>
      </c>
      <c r="F197" s="32">
        <v>9.5630000000000003E-3</v>
      </c>
      <c r="G197" s="32">
        <v>1.137E-3</v>
      </c>
      <c r="H197" s="32">
        <v>1.64E-3</v>
      </c>
      <c r="I197" s="32">
        <v>2.1840999999999999E-2</v>
      </c>
      <c r="J197" s="32">
        <v>0.81818199999999996</v>
      </c>
      <c r="K197" s="32">
        <v>3.0008E-2</v>
      </c>
      <c r="L197" s="32">
        <v>0.51724899999999996</v>
      </c>
      <c r="M197" s="238">
        <v>0</v>
      </c>
      <c r="N197" s="32">
        <v>8.1180000000000002E-3</v>
      </c>
      <c r="O197" s="32">
        <v>1.2366E-2</v>
      </c>
      <c r="P197" s="32">
        <v>0</v>
      </c>
      <c r="Q197" s="238">
        <v>0</v>
      </c>
      <c r="R197" s="32"/>
      <c r="S197" s="32">
        <v>0.15401899999999999</v>
      </c>
      <c r="T197" s="32">
        <v>9.1585E-2</v>
      </c>
      <c r="U197" s="32">
        <v>0.46277200000000002</v>
      </c>
      <c r="V197" s="32">
        <v>5.9109999999999996E-3</v>
      </c>
      <c r="W197" s="32">
        <v>1.2463999999999999E-2</v>
      </c>
      <c r="X197" s="32">
        <v>0</v>
      </c>
      <c r="Y197" s="32">
        <v>0.290271</v>
      </c>
      <c r="Z197" s="32">
        <v>6.718E-3</v>
      </c>
      <c r="AA197" s="32"/>
      <c r="AB197" s="32">
        <v>0</v>
      </c>
      <c r="AC197" s="32">
        <v>7.9174999999999995E-2</v>
      </c>
      <c r="AD197" s="32"/>
      <c r="AE197" s="32">
        <v>5.3115000000000002E-2</v>
      </c>
      <c r="AF197" s="32">
        <v>8.1400000000000005E-4</v>
      </c>
      <c r="AG197" s="32">
        <v>8.1259999999999995E-3</v>
      </c>
      <c r="AH197" s="32">
        <v>2.0951837129115147E-2</v>
      </c>
      <c r="AI197" s="32">
        <v>5.2589999999999998E-3</v>
      </c>
      <c r="AJ197" s="32">
        <v>0.50988699999999998</v>
      </c>
      <c r="AK197" s="32">
        <v>0.18734700000000001</v>
      </c>
      <c r="AL197" s="32">
        <v>7.038E-3</v>
      </c>
      <c r="AM197" s="32">
        <v>8.4041000000000005E-2</v>
      </c>
      <c r="AN197" s="32">
        <v>3.2166E-2</v>
      </c>
      <c r="AO197" s="32">
        <v>0</v>
      </c>
      <c r="AP197" s="238">
        <v>0</v>
      </c>
      <c r="AQ197" s="32">
        <v>1.6222E-2</v>
      </c>
      <c r="AR197" s="32"/>
      <c r="AS197" s="32">
        <v>0.51067700000000005</v>
      </c>
      <c r="AT197" s="32">
        <v>9.9560999999999997E-2</v>
      </c>
      <c r="AU197" s="32">
        <v>3.6795000000000001E-2</v>
      </c>
      <c r="AV197" s="32">
        <v>2.954E-3</v>
      </c>
      <c r="AW197" s="238">
        <v>0</v>
      </c>
      <c r="AX197" s="32">
        <v>0.12642999999999999</v>
      </c>
      <c r="AY197" s="32">
        <v>9.6087000000000006E-2</v>
      </c>
      <c r="AZ197" s="32">
        <v>6.3338000000000005E-2</v>
      </c>
      <c r="BA197" s="32">
        <v>6.4810000000000006E-2</v>
      </c>
      <c r="BB197" s="32">
        <v>4.8267999999999998E-2</v>
      </c>
      <c r="BC197" s="32">
        <v>3.424E-3</v>
      </c>
      <c r="BD197" s="238">
        <v>0</v>
      </c>
      <c r="BE197" s="32">
        <v>1.1617000000000001E-2</v>
      </c>
      <c r="BF197" s="32"/>
      <c r="BG197" s="32"/>
      <c r="BH197" s="32">
        <v>9.3900000000000008E-3</v>
      </c>
      <c r="BI197" s="32">
        <v>1.2494E-2</v>
      </c>
      <c r="BJ197" s="32"/>
      <c r="BK197" s="32">
        <v>0.104921</v>
      </c>
      <c r="BL197" s="32">
        <v>0.163887</v>
      </c>
      <c r="BM197" s="32">
        <v>1.9585999999999999E-2</v>
      </c>
      <c r="BN197" s="32"/>
      <c r="BO197" s="32">
        <v>4.3639999999999998E-3</v>
      </c>
      <c r="BP197" s="32">
        <v>2.7269999999999998E-3</v>
      </c>
      <c r="BQ197" s="32">
        <v>1.0240000000000001E-2</v>
      </c>
      <c r="BR197" s="32"/>
      <c r="BS197" s="32">
        <v>0.56906599999999996</v>
      </c>
      <c r="BT197" s="32">
        <v>8.2567000000000002E-2</v>
      </c>
      <c r="BU197" s="32">
        <v>2.2779000000000001E-2</v>
      </c>
      <c r="BV197" s="32">
        <v>0.39529199999999998</v>
      </c>
      <c r="BW197" s="32">
        <v>0</v>
      </c>
      <c r="BX197" s="32">
        <v>5.6683999999999998E-2</v>
      </c>
      <c r="BY197" s="32">
        <v>3.9160000000000002E-3</v>
      </c>
      <c r="BZ197" s="32">
        <v>0.10792489589057269</v>
      </c>
      <c r="CA197" s="32">
        <v>3.1510000000000003E-2</v>
      </c>
      <c r="CB197" s="32">
        <v>1.064141</v>
      </c>
      <c r="CC197" s="32">
        <v>3.5555999999999997E-2</v>
      </c>
      <c r="CD197" s="238">
        <v>0</v>
      </c>
      <c r="CE197" s="32">
        <v>0.13189400000000001</v>
      </c>
      <c r="CF197" s="32">
        <v>1.3500000000000001E-3</v>
      </c>
      <c r="CG197" s="32">
        <v>4.3535999999999998E-2</v>
      </c>
      <c r="CH197" s="32">
        <v>0.04</v>
      </c>
      <c r="CI197" s="32">
        <v>6.2967999999999996E-2</v>
      </c>
      <c r="CJ197" s="32"/>
      <c r="CK197" s="32">
        <v>9.0217000000000006E-2</v>
      </c>
      <c r="CL197" s="32">
        <v>0.150447</v>
      </c>
      <c r="CM197" s="32">
        <v>2.537E-2</v>
      </c>
      <c r="CN197" s="32"/>
      <c r="CO197" s="32">
        <v>0.14213400000000001</v>
      </c>
      <c r="CP197" s="32"/>
      <c r="CQ197" s="32">
        <v>0.449762</v>
      </c>
      <c r="CR197" s="32"/>
      <c r="CS197" s="32">
        <v>6.7000000000000002E-4</v>
      </c>
      <c r="CT197" s="32">
        <v>2.7881E-2</v>
      </c>
      <c r="CU197" s="32">
        <v>1.4100000000000001E-4</v>
      </c>
    </row>
    <row r="198" spans="1:99" x14ac:dyDescent="0.2">
      <c r="A198" s="2" t="s">
        <v>127</v>
      </c>
      <c r="D198" s="32">
        <v>3.6626509999999999</v>
      </c>
      <c r="E198" s="32">
        <v>2.5467439999999999</v>
      </c>
      <c r="F198" s="32">
        <v>3.2519049999999998</v>
      </c>
      <c r="G198" s="32">
        <v>5.0754000000000001E-2</v>
      </c>
      <c r="H198" s="32">
        <v>1.393775</v>
      </c>
      <c r="I198" s="32">
        <v>1.2691049999999999</v>
      </c>
      <c r="J198" s="32">
        <v>0.155001</v>
      </c>
      <c r="K198" s="32">
        <v>1.123011</v>
      </c>
      <c r="L198" s="32">
        <v>2.6694840000000002</v>
      </c>
      <c r="M198" s="32">
        <v>0.28158300000000003</v>
      </c>
      <c r="N198" s="32">
        <v>10.579151</v>
      </c>
      <c r="O198" s="32">
        <v>2.0529609999999998</v>
      </c>
      <c r="P198" s="32">
        <v>5.6987999999999997E-2</v>
      </c>
      <c r="Q198" s="32">
        <v>2.0809999999999999E-2</v>
      </c>
      <c r="R198" s="32"/>
      <c r="S198" s="32">
        <v>2.0834329999999999</v>
      </c>
      <c r="T198" s="32">
        <v>2.6238299999999999</v>
      </c>
      <c r="U198" s="32">
        <v>4.0700589999999996</v>
      </c>
      <c r="V198" s="32">
        <v>0.529366</v>
      </c>
      <c r="W198" s="32">
        <v>1.631705</v>
      </c>
      <c r="X198" s="32">
        <v>0</v>
      </c>
      <c r="Y198" s="32">
        <v>4.2965939999999998</v>
      </c>
      <c r="Z198" s="32">
        <v>2.3299059999999998</v>
      </c>
      <c r="AA198" s="32"/>
      <c r="AB198" s="32">
        <v>0</v>
      </c>
      <c r="AC198" s="32">
        <v>5.3582890000000001</v>
      </c>
      <c r="AD198" s="32"/>
      <c r="AE198" s="32">
        <v>0.77738300000000005</v>
      </c>
      <c r="AF198" s="32">
        <v>0.79292899999999999</v>
      </c>
      <c r="AG198" s="32">
        <v>5.8279389999999998</v>
      </c>
      <c r="AH198" s="32">
        <v>0.77573989858226688</v>
      </c>
      <c r="AI198" s="32">
        <v>0.47795599999999999</v>
      </c>
      <c r="AJ198" s="32">
        <v>10.288648</v>
      </c>
      <c r="AK198" s="32">
        <v>5.8050870000000003</v>
      </c>
      <c r="AL198" s="32">
        <v>1.5933440000000001</v>
      </c>
      <c r="AM198" s="32">
        <v>1.0447919999999999</v>
      </c>
      <c r="AN198" s="32">
        <v>7.5150110000000003</v>
      </c>
      <c r="AO198" s="32">
        <v>2.7133000000000001E-2</v>
      </c>
      <c r="AP198" s="32">
        <v>1.0569839999999999</v>
      </c>
      <c r="AQ198" s="32">
        <v>1.0969679999999999</v>
      </c>
      <c r="AR198" s="32"/>
      <c r="AS198" s="32">
        <v>14.460402999999999</v>
      </c>
      <c r="AT198" s="32">
        <v>7.9401770000000003</v>
      </c>
      <c r="AU198" s="32">
        <v>1.0900639999999999</v>
      </c>
      <c r="AV198" s="32">
        <v>2.1380940000000002</v>
      </c>
      <c r="AW198" s="32">
        <v>0.36061199999999999</v>
      </c>
      <c r="AX198" s="32">
        <v>0.74636899999999995</v>
      </c>
      <c r="AY198" s="32">
        <v>1.1077349999999999</v>
      </c>
      <c r="AZ198" s="32">
        <v>1.7418689999999999</v>
      </c>
      <c r="BA198" s="32">
        <v>4.6291260000000003</v>
      </c>
      <c r="BB198" s="32">
        <v>1.1468929999999999</v>
      </c>
      <c r="BC198" s="32">
        <v>2.0675490000000001</v>
      </c>
      <c r="BD198" s="32">
        <v>5.8168379999999997</v>
      </c>
      <c r="BE198" s="32">
        <v>1.0481039999999999</v>
      </c>
      <c r="BF198" s="32"/>
      <c r="BG198" s="32"/>
      <c r="BH198" s="32">
        <v>0.57137000000000004</v>
      </c>
      <c r="BI198" s="32">
        <v>5.3075939999999999</v>
      </c>
      <c r="BJ198" s="32"/>
      <c r="BK198" s="32">
        <v>1.0983259999999999</v>
      </c>
      <c r="BL198" s="32">
        <v>1.5308660000000001</v>
      </c>
      <c r="BM198" s="32">
        <v>1.238653</v>
      </c>
      <c r="BN198" s="32"/>
      <c r="BO198" s="32">
        <v>1.7572540000000001</v>
      </c>
      <c r="BP198" s="32">
        <v>3.5999999999999997E-2</v>
      </c>
      <c r="BQ198" s="32">
        <v>2.4920559999999998</v>
      </c>
      <c r="BR198" s="32"/>
      <c r="BS198" s="32">
        <v>1.5741210000000001</v>
      </c>
      <c r="BT198" s="32">
        <v>1.1613329999999999</v>
      </c>
      <c r="BU198" s="32">
        <v>1.2522340000000001</v>
      </c>
      <c r="BV198" s="32">
        <v>4.4475829999999998</v>
      </c>
      <c r="BW198" s="32">
        <v>15.539077000000001</v>
      </c>
      <c r="BX198" s="32">
        <v>1.352975</v>
      </c>
      <c r="BY198" s="32">
        <v>3.9411930000000002</v>
      </c>
      <c r="BZ198" s="32">
        <v>1.0986164697593011</v>
      </c>
      <c r="CA198" s="32">
        <v>0.99412800000000001</v>
      </c>
      <c r="CB198" s="32">
        <v>2.3896310000000001</v>
      </c>
      <c r="CC198" s="32">
        <v>0.180531</v>
      </c>
      <c r="CD198" s="32">
        <v>0.26896199999999998</v>
      </c>
      <c r="CE198" s="32">
        <v>15.580640000000001</v>
      </c>
      <c r="CF198" s="32">
        <v>0.675485</v>
      </c>
      <c r="CG198" s="32">
        <v>1.943786</v>
      </c>
      <c r="CH198" s="32">
        <v>1.8124999999999999E-2</v>
      </c>
      <c r="CI198" s="32">
        <v>1.7482139999999999</v>
      </c>
      <c r="CJ198" s="32"/>
      <c r="CK198" s="32">
        <v>1.3823909999999999</v>
      </c>
      <c r="CL198" s="32">
        <v>16.668044999999999</v>
      </c>
      <c r="CM198" s="32">
        <v>2.4811770000000002</v>
      </c>
      <c r="CN198" s="32"/>
      <c r="CO198" s="32">
        <v>5.4707549999999996</v>
      </c>
      <c r="CP198" s="32"/>
      <c r="CQ198" s="32">
        <v>10.778333</v>
      </c>
      <c r="CR198" s="32"/>
      <c r="CS198" s="32">
        <v>0.38291599999999998</v>
      </c>
      <c r="CT198" s="32">
        <v>0.88134999999999997</v>
      </c>
      <c r="CU198" s="32">
        <v>0.32630399999999998</v>
      </c>
    </row>
    <row r="199" spans="1:99" x14ac:dyDescent="0.2">
      <c r="A199" s="2" t="s">
        <v>128</v>
      </c>
      <c r="D199" s="32">
        <v>1</v>
      </c>
      <c r="E199" s="32">
        <v>0.107376</v>
      </c>
      <c r="F199" s="32">
        <v>0.24524000000000001</v>
      </c>
      <c r="G199" s="32">
        <v>5.2332999999999998E-2</v>
      </c>
      <c r="H199" s="32">
        <v>8.5181999999999994E-2</v>
      </c>
      <c r="I199" s="32">
        <v>9.8749000000000003E-2</v>
      </c>
      <c r="J199" s="32">
        <v>2.6922999999999999E-2</v>
      </c>
      <c r="K199" s="32">
        <v>0.113651</v>
      </c>
      <c r="L199" s="32">
        <v>3.0000000000000001E-3</v>
      </c>
      <c r="M199" s="32">
        <v>1.9940000000000001E-3</v>
      </c>
      <c r="N199" s="32">
        <v>2.2139999999999998E-3</v>
      </c>
      <c r="O199" s="32">
        <v>1.7262E-2</v>
      </c>
      <c r="P199" s="32">
        <v>0.5</v>
      </c>
      <c r="Q199" s="238">
        <v>0</v>
      </c>
      <c r="R199" s="32"/>
      <c r="S199" s="32">
        <v>0.20940600000000001</v>
      </c>
      <c r="T199" s="32">
        <v>0.16243099999999999</v>
      </c>
      <c r="U199" s="32">
        <v>4.8060000000000004E-3</v>
      </c>
      <c r="V199" s="32">
        <v>6.0146999999999999E-2</v>
      </c>
      <c r="W199" s="32">
        <v>4.4247000000000002E-2</v>
      </c>
      <c r="X199" s="32">
        <v>0</v>
      </c>
      <c r="Y199" s="32">
        <v>0.292184</v>
      </c>
      <c r="Z199" s="32">
        <v>0.23460800000000001</v>
      </c>
      <c r="AA199" s="32"/>
      <c r="AB199" s="32">
        <v>0</v>
      </c>
      <c r="AC199" s="32">
        <v>4.3046000000000001E-2</v>
      </c>
      <c r="AD199" s="32"/>
      <c r="AE199" s="32">
        <v>2.4927999999999999E-2</v>
      </c>
      <c r="AF199" s="32">
        <v>7.8862000000000002E-2</v>
      </c>
      <c r="AG199" s="32">
        <v>0.161194</v>
      </c>
      <c r="AH199" s="32">
        <v>4.7093036362406727E-2</v>
      </c>
      <c r="AI199" s="32">
        <v>4.8543000000000003E-2</v>
      </c>
      <c r="AJ199" s="238">
        <v>0</v>
      </c>
      <c r="AK199" s="32">
        <v>0.22639200000000001</v>
      </c>
      <c r="AL199" s="32">
        <v>8.3799999999999999E-4</v>
      </c>
      <c r="AM199" s="32">
        <v>6.5634999999999999E-2</v>
      </c>
      <c r="AN199" s="32">
        <v>0.15797</v>
      </c>
      <c r="AO199" s="32">
        <v>1.7700000000000001E-3</v>
      </c>
      <c r="AP199" s="32">
        <v>5.7799999999999995E-4</v>
      </c>
      <c r="AQ199" s="32">
        <v>2.0514999999999999E-2</v>
      </c>
      <c r="AR199" s="32"/>
      <c r="AS199" s="32">
        <v>0.15602099999999999</v>
      </c>
      <c r="AT199" s="32">
        <v>0</v>
      </c>
      <c r="AU199" s="32">
        <v>2.8198999999999998E-2</v>
      </c>
      <c r="AV199" s="32">
        <v>1.026E-3</v>
      </c>
      <c r="AW199" s="32">
        <v>1.439E-3</v>
      </c>
      <c r="AX199" s="32">
        <v>1.0987E-2</v>
      </c>
      <c r="AY199" s="32">
        <v>2.2859999999999998E-3</v>
      </c>
      <c r="AZ199" s="32">
        <v>0</v>
      </c>
      <c r="BA199" s="32">
        <v>3.3479999999999998E-3</v>
      </c>
      <c r="BB199" s="32">
        <v>3.0223E-2</v>
      </c>
      <c r="BC199" s="32">
        <v>4.6700000000000002E-4</v>
      </c>
      <c r="BD199" s="32">
        <v>2.3530000000000001E-3</v>
      </c>
      <c r="BE199" s="32">
        <v>1.7565999999999998E-2</v>
      </c>
      <c r="BF199" s="32"/>
      <c r="BG199" s="32"/>
      <c r="BH199" s="32">
        <v>1.9281E-2</v>
      </c>
      <c r="BI199" s="238">
        <v>0</v>
      </c>
      <c r="BJ199" s="32"/>
      <c r="BK199" s="32">
        <v>9.8480000000000009E-3</v>
      </c>
      <c r="BL199" s="32">
        <v>3.8122000000000003E-2</v>
      </c>
      <c r="BM199" s="32">
        <v>4.9319999999999998E-3</v>
      </c>
      <c r="BN199" s="32"/>
      <c r="BO199" s="32">
        <v>3.0235000000000001E-2</v>
      </c>
      <c r="BP199" s="32">
        <v>2.7269999999999998E-3</v>
      </c>
      <c r="BQ199" s="32">
        <v>7.7981999999999996E-2</v>
      </c>
      <c r="BR199" s="32"/>
      <c r="BS199" s="32">
        <v>8.2000000000000001E-5</v>
      </c>
      <c r="BT199" s="32">
        <v>0.103209</v>
      </c>
      <c r="BU199" s="238">
        <v>0</v>
      </c>
      <c r="BV199" s="32">
        <v>1.0815999999999999E-2</v>
      </c>
      <c r="BW199" s="32">
        <v>0.3</v>
      </c>
      <c r="BX199" s="32">
        <v>0.49564000000000002</v>
      </c>
      <c r="BY199" s="32">
        <v>0.23994699999999999</v>
      </c>
      <c r="BZ199" s="32">
        <v>4.3139512030771821E-2</v>
      </c>
      <c r="CA199" s="32">
        <v>4.6191000000000003E-2</v>
      </c>
      <c r="CB199" s="32">
        <v>5.6559999999999996E-3</v>
      </c>
      <c r="CC199" s="32">
        <v>6.1975000000000002E-2</v>
      </c>
      <c r="CD199" s="32">
        <v>4.0289999999999996E-3</v>
      </c>
      <c r="CE199" s="32">
        <v>2.186E-3</v>
      </c>
      <c r="CF199" s="32">
        <v>2.9380000000000001E-3</v>
      </c>
      <c r="CG199" s="32">
        <v>4.5754999999999997E-2</v>
      </c>
      <c r="CH199" s="32">
        <v>4.66E-4</v>
      </c>
      <c r="CI199" s="32">
        <v>0.15515000000000001</v>
      </c>
      <c r="CJ199" s="32"/>
      <c r="CK199" s="32">
        <v>0.14097599999999999</v>
      </c>
      <c r="CL199" s="32">
        <v>2.0431999999999999E-2</v>
      </c>
      <c r="CM199" s="32">
        <v>1.779E-3</v>
      </c>
      <c r="CN199" s="32"/>
      <c r="CO199" s="32">
        <v>6.7438999999999999E-2</v>
      </c>
      <c r="CP199" s="32"/>
      <c r="CQ199" s="32">
        <v>3.4459999999999998E-3</v>
      </c>
      <c r="CR199" s="32"/>
      <c r="CS199" s="32">
        <v>4.8999999999999998E-5</v>
      </c>
      <c r="CT199" s="32">
        <v>1.5426E-2</v>
      </c>
      <c r="CU199" s="32">
        <v>3.3362000000000003E-2</v>
      </c>
    </row>
    <row r="200" spans="1:99" x14ac:dyDescent="0.2">
      <c r="A200" s="2" t="s">
        <v>129</v>
      </c>
      <c r="D200" s="32">
        <v>1</v>
      </c>
      <c r="E200" s="32">
        <v>0.19109499999999999</v>
      </c>
      <c r="F200" s="32">
        <v>1.4895E-2</v>
      </c>
      <c r="G200" s="32">
        <v>1.2222E-2</v>
      </c>
      <c r="H200" s="32">
        <v>0.16233300000000001</v>
      </c>
      <c r="I200" s="32">
        <v>1.1724999999999999E-2</v>
      </c>
      <c r="J200" s="32">
        <v>0.375</v>
      </c>
      <c r="K200" s="32">
        <v>1.6757000000000001E-2</v>
      </c>
      <c r="L200" s="32">
        <v>4.1269999999999996E-3</v>
      </c>
      <c r="M200" s="32">
        <v>1.8259999999999999E-3</v>
      </c>
      <c r="N200" s="238">
        <v>0</v>
      </c>
      <c r="O200" s="32">
        <v>0.103411</v>
      </c>
      <c r="P200" s="32">
        <v>0.28571400000000002</v>
      </c>
      <c r="Q200" s="32">
        <v>1.1249999999999999E-3</v>
      </c>
      <c r="R200" s="32"/>
      <c r="S200" s="32">
        <v>9.5000000000000005E-5</v>
      </c>
      <c r="T200" s="32">
        <v>0.132187</v>
      </c>
      <c r="U200" s="32">
        <v>2.5728000000000001E-2</v>
      </c>
      <c r="V200" s="32">
        <v>2.9347000000000002E-2</v>
      </c>
      <c r="W200" s="32">
        <v>1.8680000000000001E-3</v>
      </c>
      <c r="X200" s="32">
        <v>0</v>
      </c>
      <c r="Y200" s="32">
        <v>8.5078000000000001E-2</v>
      </c>
      <c r="Z200" s="32">
        <v>6.0433000000000001E-2</v>
      </c>
      <c r="AA200" s="32"/>
      <c r="AB200" s="32">
        <v>0</v>
      </c>
      <c r="AC200" s="32">
        <v>6.7693000000000003E-2</v>
      </c>
      <c r="AD200" s="32"/>
      <c r="AE200" s="32">
        <v>8.3800000000000003E-3</v>
      </c>
      <c r="AF200" s="238">
        <v>0</v>
      </c>
      <c r="AG200" s="32">
        <v>2.8760000000000001E-3</v>
      </c>
      <c r="AH200" s="32">
        <v>1.1679193483055043E-2</v>
      </c>
      <c r="AI200" s="32">
        <v>1.2038999999999999E-2</v>
      </c>
      <c r="AJ200" s="238">
        <v>0</v>
      </c>
      <c r="AK200" s="32">
        <v>4.6578000000000001E-2</v>
      </c>
      <c r="AL200" s="32">
        <v>2.0900000000000001E-4</v>
      </c>
      <c r="AM200" s="32">
        <v>4.6495000000000002E-2</v>
      </c>
      <c r="AN200" s="32">
        <v>3.9309999999999996E-3</v>
      </c>
      <c r="AO200" s="32">
        <v>0</v>
      </c>
      <c r="AP200" s="32">
        <v>0.105628</v>
      </c>
      <c r="AQ200" s="32">
        <v>0.28811500000000001</v>
      </c>
      <c r="AR200" s="32"/>
      <c r="AS200" s="32">
        <v>0.13370799999999999</v>
      </c>
      <c r="AT200" s="32">
        <v>0</v>
      </c>
      <c r="AU200" s="32">
        <v>0.15185399999999999</v>
      </c>
      <c r="AV200" s="32">
        <v>0.58822200000000002</v>
      </c>
      <c r="AW200" s="32">
        <v>1.2589999999999999E-3</v>
      </c>
      <c r="AX200" s="32">
        <v>7.5273999999999994E-2</v>
      </c>
      <c r="AY200" s="32">
        <v>1.8190999999999999E-2</v>
      </c>
      <c r="AZ200" s="32">
        <v>5.9900000000000003E-4</v>
      </c>
      <c r="BA200" s="32">
        <v>8.92E-4</v>
      </c>
      <c r="BB200" s="32">
        <v>4.1739999999999999E-2</v>
      </c>
      <c r="BC200" s="32">
        <v>6.2299999999999996E-4</v>
      </c>
      <c r="BD200" s="238">
        <v>0</v>
      </c>
      <c r="BE200" s="32">
        <v>0.142928</v>
      </c>
      <c r="BF200" s="32"/>
      <c r="BG200" s="32"/>
      <c r="BH200" s="32">
        <v>5.4650000000000002E-3</v>
      </c>
      <c r="BI200" s="32">
        <v>1.519E-3</v>
      </c>
      <c r="BJ200" s="32"/>
      <c r="BK200" s="32">
        <v>2.1694000000000001E-2</v>
      </c>
      <c r="BL200" s="32">
        <v>5.1590999999999998E-2</v>
      </c>
      <c r="BM200" s="32">
        <v>7.8079999999999998E-3</v>
      </c>
      <c r="BN200" s="32"/>
      <c r="BO200" s="32">
        <v>2.2074E-2</v>
      </c>
      <c r="BP200" s="32">
        <v>0</v>
      </c>
      <c r="BQ200" s="32">
        <v>0.14987900000000001</v>
      </c>
      <c r="BR200" s="32"/>
      <c r="BS200" s="32">
        <v>5.215E-3</v>
      </c>
      <c r="BT200" s="32">
        <v>9.4686000000000006E-2</v>
      </c>
      <c r="BU200" s="238">
        <v>0</v>
      </c>
      <c r="BV200" s="32">
        <v>0.262934</v>
      </c>
      <c r="BW200" s="32">
        <v>0</v>
      </c>
      <c r="BX200" s="32">
        <v>9.4369999999999992E-3</v>
      </c>
      <c r="BY200" s="32">
        <v>1.7985999999999999E-2</v>
      </c>
      <c r="BZ200" s="32">
        <v>9.3914960806480249E-2</v>
      </c>
      <c r="CA200" s="32">
        <v>9.6465999999999996E-2</v>
      </c>
      <c r="CB200" s="32">
        <v>6.2612000000000001E-2</v>
      </c>
      <c r="CC200" s="32">
        <v>2.4699999999999999E-4</v>
      </c>
      <c r="CD200" s="238">
        <v>0</v>
      </c>
      <c r="CE200" s="32">
        <v>7.639E-3</v>
      </c>
      <c r="CF200" s="32">
        <v>1.302E-2</v>
      </c>
      <c r="CG200" s="32">
        <v>2.3283000000000002E-2</v>
      </c>
      <c r="CH200" s="32">
        <v>0.2</v>
      </c>
      <c r="CI200" s="32">
        <v>8.2281000000000007E-2</v>
      </c>
      <c r="CJ200" s="32"/>
      <c r="CK200" s="32">
        <v>6.9108000000000003E-2</v>
      </c>
      <c r="CL200" s="32">
        <v>2.6169000000000001E-2</v>
      </c>
      <c r="CM200" s="32">
        <v>2.1708999999999999E-2</v>
      </c>
      <c r="CN200" s="32"/>
      <c r="CO200" s="32">
        <v>1.2774000000000001E-2</v>
      </c>
      <c r="CP200" s="32"/>
      <c r="CQ200" s="32">
        <v>1.1939999999999999E-2</v>
      </c>
      <c r="CR200" s="32"/>
      <c r="CS200" s="32">
        <v>3.4200000000000002E-4</v>
      </c>
      <c r="CT200" s="238">
        <v>0</v>
      </c>
      <c r="CU200" s="32">
        <v>0.114885</v>
      </c>
    </row>
    <row r="201" spans="1:99" x14ac:dyDescent="0.2">
      <c r="A201" s="2" t="s">
        <v>130</v>
      </c>
      <c r="D201" s="32">
        <v>1</v>
      </c>
      <c r="E201" s="32">
        <v>6.9527000000000005E-2</v>
      </c>
      <c r="F201" s="32">
        <v>0.12759000000000001</v>
      </c>
      <c r="G201" s="32">
        <v>0.181556</v>
      </c>
      <c r="H201" s="32">
        <v>8.9514999999999997E-2</v>
      </c>
      <c r="I201" s="32">
        <v>6.9407999999999997E-2</v>
      </c>
      <c r="J201" s="32">
        <v>7.1429000000000006E-2</v>
      </c>
      <c r="K201" s="32">
        <v>2.1510999999999999E-2</v>
      </c>
      <c r="L201" s="32">
        <v>7.5330999999999995E-2</v>
      </c>
      <c r="M201" s="238">
        <v>0</v>
      </c>
      <c r="N201" s="32">
        <v>1.4760000000000001E-3</v>
      </c>
      <c r="O201" s="32">
        <v>5.2129999999999998E-3</v>
      </c>
      <c r="P201" s="32">
        <v>0</v>
      </c>
      <c r="Q201" s="32">
        <v>1.1249999999999999E-3</v>
      </c>
      <c r="R201" s="32"/>
      <c r="S201" s="32">
        <v>3.2079999999999999E-3</v>
      </c>
      <c r="T201" s="32">
        <v>1.6649000000000001E-2</v>
      </c>
      <c r="U201" s="32">
        <v>2.8299999999999999E-4</v>
      </c>
      <c r="V201" s="32">
        <v>1.3856E-2</v>
      </c>
      <c r="W201" s="32">
        <v>1.9681000000000001E-2</v>
      </c>
      <c r="X201" s="32">
        <v>0</v>
      </c>
      <c r="Y201" s="32">
        <v>1.6805E-2</v>
      </c>
      <c r="Z201" s="32">
        <v>0.34461799999999998</v>
      </c>
      <c r="AA201" s="32"/>
      <c r="AB201" s="32">
        <v>0</v>
      </c>
      <c r="AC201" s="32">
        <v>0.315106</v>
      </c>
      <c r="AD201" s="32"/>
      <c r="AE201" s="32">
        <v>5.5710000000000004E-3</v>
      </c>
      <c r="AF201" s="32">
        <v>7.1409999999999998E-3</v>
      </c>
      <c r="AG201" s="32">
        <v>1.0848999999999999E-2</v>
      </c>
      <c r="AH201" s="32">
        <v>2.9648263779704417E-3</v>
      </c>
      <c r="AI201" s="32">
        <v>3.0560000000000001E-3</v>
      </c>
      <c r="AJ201" s="238">
        <v>0</v>
      </c>
      <c r="AK201" s="32">
        <v>5.3790000000000001E-3</v>
      </c>
      <c r="AL201" s="32">
        <v>4.1800000000000002E-4</v>
      </c>
      <c r="AM201" s="32">
        <v>0.13484299999999999</v>
      </c>
      <c r="AN201" s="32">
        <v>0.245175</v>
      </c>
      <c r="AO201" s="32">
        <v>8.8500000000000004E-4</v>
      </c>
      <c r="AP201" s="32">
        <v>8.3910999999999999E-2</v>
      </c>
      <c r="AQ201" s="32">
        <v>3.3877999999999998E-2</v>
      </c>
      <c r="AR201" s="32"/>
      <c r="AS201" s="32">
        <v>6.5225000000000005E-2</v>
      </c>
      <c r="AT201" s="32">
        <v>0</v>
      </c>
      <c r="AU201" s="32">
        <v>3.1463999999999999E-2</v>
      </c>
      <c r="AV201" s="32">
        <v>3.7345999999999997E-2</v>
      </c>
      <c r="AW201" s="32">
        <v>1.439E-3</v>
      </c>
      <c r="AX201" s="32">
        <v>1.7325E-2</v>
      </c>
      <c r="AY201" s="32">
        <v>1.3140000000000001E-2</v>
      </c>
      <c r="AZ201" s="32">
        <v>2.3900000000000001E-4</v>
      </c>
      <c r="BA201" s="32">
        <v>4.2379999999999996E-3</v>
      </c>
      <c r="BB201" s="32">
        <v>0.133793</v>
      </c>
      <c r="BC201" s="32">
        <v>3.1100000000000002E-4</v>
      </c>
      <c r="BD201" s="238">
        <v>0</v>
      </c>
      <c r="BE201" s="32">
        <v>6.7333000000000004E-2</v>
      </c>
      <c r="BF201" s="32"/>
      <c r="BG201" s="32"/>
      <c r="BH201" s="32">
        <v>6.2370000000000004E-3</v>
      </c>
      <c r="BI201" s="32">
        <v>1.2650000000000001E-3</v>
      </c>
      <c r="BJ201" s="32"/>
      <c r="BK201" s="32">
        <v>6.2038999999999997E-2</v>
      </c>
      <c r="BL201" s="32">
        <v>2.4580000000000001E-3</v>
      </c>
      <c r="BM201" s="32">
        <v>0.64740399999999998</v>
      </c>
      <c r="BN201" s="32"/>
      <c r="BO201" s="32">
        <v>3.5647999999999999E-2</v>
      </c>
      <c r="BP201" s="32">
        <v>3.6359999999999999E-3</v>
      </c>
      <c r="BQ201" s="32">
        <v>3.1389E-2</v>
      </c>
      <c r="BR201" s="32"/>
      <c r="BS201" s="238">
        <v>0</v>
      </c>
      <c r="BT201" s="32">
        <v>2.2460999999999998E-2</v>
      </c>
      <c r="BU201" s="238">
        <v>0</v>
      </c>
      <c r="BV201" s="32">
        <v>0.927033</v>
      </c>
      <c r="BW201" s="32">
        <v>0.25</v>
      </c>
      <c r="BX201" s="32">
        <v>7.4512999999999996E-2</v>
      </c>
      <c r="BY201" s="32">
        <v>1.219916</v>
      </c>
      <c r="BZ201" s="32">
        <v>9.5356221935195065E-3</v>
      </c>
      <c r="CA201" s="32">
        <v>1.0090999999999999E-2</v>
      </c>
      <c r="CB201" s="32">
        <v>2.722E-3</v>
      </c>
      <c r="CC201" s="32">
        <v>4.444E-3</v>
      </c>
      <c r="CD201" s="32">
        <v>5.2599999999999999E-4</v>
      </c>
      <c r="CE201" s="32">
        <v>8.0090000000000005E-3</v>
      </c>
      <c r="CF201" s="32">
        <v>6.2100000000000002E-3</v>
      </c>
      <c r="CG201" s="32">
        <v>4.1013000000000001E-2</v>
      </c>
      <c r="CH201" s="32">
        <v>0.111111</v>
      </c>
      <c r="CI201" s="32">
        <v>7.0010000000000003E-2</v>
      </c>
      <c r="CJ201" s="32"/>
      <c r="CK201" s="32">
        <v>0.14335700000000001</v>
      </c>
      <c r="CL201" s="32">
        <v>1.013E-3</v>
      </c>
      <c r="CM201" s="32">
        <v>8.7670000000000005E-3</v>
      </c>
      <c r="CN201" s="32"/>
      <c r="CO201" s="32">
        <v>1.0428360000000001</v>
      </c>
      <c r="CP201" s="32"/>
      <c r="CQ201" s="32">
        <v>4.5079999999999999E-3</v>
      </c>
      <c r="CR201" s="32"/>
      <c r="CS201" s="32">
        <v>6.3500000000000004E-4</v>
      </c>
      <c r="CT201" s="238">
        <v>0</v>
      </c>
      <c r="CU201" s="32">
        <v>4.7266000000000002E-2</v>
      </c>
    </row>
    <row r="202" spans="1:99" x14ac:dyDescent="0.2">
      <c r="A202" s="2" t="s">
        <v>131</v>
      </c>
      <c r="D202" s="32">
        <v>1</v>
      </c>
      <c r="E202" s="32">
        <v>0.474831</v>
      </c>
      <c r="F202" s="32">
        <v>0.34634399999999999</v>
      </c>
      <c r="G202" s="32">
        <v>8.8110999999999995E-2</v>
      </c>
      <c r="H202" s="32">
        <v>0.16836400000000001</v>
      </c>
      <c r="I202" s="32">
        <v>4.9577000000000003E-2</v>
      </c>
      <c r="J202" s="32">
        <v>3.4483E-2</v>
      </c>
      <c r="K202" s="32">
        <v>2.4128E-2</v>
      </c>
      <c r="L202" s="32">
        <v>7.8037999999999996E-2</v>
      </c>
      <c r="M202" s="32">
        <v>1.66E-4</v>
      </c>
      <c r="N202" s="32">
        <v>5.9040000000000004E-3</v>
      </c>
      <c r="O202" s="32">
        <v>0.35349799999999998</v>
      </c>
      <c r="P202" s="32">
        <v>1.2080000000000001E-3</v>
      </c>
      <c r="Q202" s="32">
        <v>1.6869999999999999E-3</v>
      </c>
      <c r="R202" s="32"/>
      <c r="S202" s="32">
        <v>6.8910000000000004E-3</v>
      </c>
      <c r="T202" s="32">
        <v>0.108658</v>
      </c>
      <c r="U202" s="32">
        <v>1.9780000000000002E-3</v>
      </c>
      <c r="V202" s="32">
        <v>0.162359</v>
      </c>
      <c r="W202" s="32">
        <v>4.0940000000000004E-3</v>
      </c>
      <c r="X202" s="32">
        <v>0</v>
      </c>
      <c r="Y202" s="32">
        <v>5.7459999999999997E-2</v>
      </c>
      <c r="Z202" s="32">
        <v>1.2467820000000001</v>
      </c>
      <c r="AA202" s="32"/>
      <c r="AB202" s="32">
        <v>0</v>
      </c>
      <c r="AC202" s="32">
        <v>2.3657000000000001E-2</v>
      </c>
      <c r="AD202" s="32"/>
      <c r="AE202" s="32">
        <v>1.072E-2</v>
      </c>
      <c r="AF202" s="238">
        <v>0</v>
      </c>
      <c r="AG202" s="32">
        <v>2.8337999999999999E-2</v>
      </c>
      <c r="AH202" s="32">
        <v>2.6961004034065442E-2</v>
      </c>
      <c r="AI202" s="32">
        <v>2.957E-3</v>
      </c>
      <c r="AJ202" s="32">
        <v>0.80403899999999995</v>
      </c>
      <c r="AK202" s="32">
        <v>1.033882</v>
      </c>
      <c r="AL202" s="32">
        <v>8.8800000000000001E-4</v>
      </c>
      <c r="AM202" s="32">
        <v>0.19601499999999999</v>
      </c>
      <c r="AN202" s="32">
        <v>0</v>
      </c>
      <c r="AO202" s="32">
        <v>0</v>
      </c>
      <c r="AP202" s="32">
        <v>4.0682999999999997E-2</v>
      </c>
      <c r="AQ202" s="32">
        <v>1.8158000000000001E-2</v>
      </c>
      <c r="AR202" s="32"/>
      <c r="AS202" s="32">
        <v>0.458561</v>
      </c>
      <c r="AT202" s="32">
        <v>0</v>
      </c>
      <c r="AU202" s="32">
        <v>6.7289000000000002E-2</v>
      </c>
      <c r="AV202" s="32">
        <v>2.1121000000000001E-2</v>
      </c>
      <c r="AW202" s="32">
        <v>1.9780000000000002E-3</v>
      </c>
      <c r="AX202" s="32">
        <v>0.11396000000000001</v>
      </c>
      <c r="AY202" s="32">
        <v>4.9619000000000003E-2</v>
      </c>
      <c r="AZ202" s="32">
        <v>2.3900000000000001E-4</v>
      </c>
      <c r="BA202" s="32">
        <v>0.27862599999999998</v>
      </c>
      <c r="BB202" s="32">
        <v>0.23492299999999999</v>
      </c>
      <c r="BC202" s="32">
        <v>2.1789999999999999E-3</v>
      </c>
      <c r="BD202" s="32">
        <v>3.1300000000000002E-4</v>
      </c>
      <c r="BE202" s="32">
        <v>0.73596300000000003</v>
      </c>
      <c r="BF202" s="32"/>
      <c r="BG202" s="32"/>
      <c r="BH202" s="32">
        <v>1.2666E-2</v>
      </c>
      <c r="BI202" s="32">
        <v>0.46066299999999999</v>
      </c>
      <c r="BJ202" s="32"/>
      <c r="BK202" s="32">
        <v>7.8063999999999995E-2</v>
      </c>
      <c r="BL202" s="32">
        <v>0.30011599999999999</v>
      </c>
      <c r="BM202" s="32">
        <v>0.968916</v>
      </c>
      <c r="BN202" s="32"/>
      <c r="BO202" s="32">
        <v>7.6439000000000007E-2</v>
      </c>
      <c r="BP202" s="32">
        <v>1.818E-3</v>
      </c>
      <c r="BQ202" s="32">
        <v>0.23513800000000001</v>
      </c>
      <c r="BR202" s="32"/>
      <c r="BS202" s="32">
        <v>0.13080600000000001</v>
      </c>
      <c r="BT202" s="32">
        <v>0.104251</v>
      </c>
      <c r="BU202" s="32">
        <v>2.9459999999999998E-3</v>
      </c>
      <c r="BV202" s="32">
        <v>9.5430000000000001E-2</v>
      </c>
      <c r="BW202" s="32">
        <v>3.081E-3</v>
      </c>
      <c r="BX202" s="32">
        <v>2.1114999999999998E-2</v>
      </c>
      <c r="BY202" s="32">
        <v>4.9461999999999999E-2</v>
      </c>
      <c r="BZ202" s="32">
        <v>0.20797460932046424</v>
      </c>
      <c r="CA202" s="32">
        <v>0.22342300000000001</v>
      </c>
      <c r="CB202" s="32">
        <v>1.8235000000000001E-2</v>
      </c>
      <c r="CC202" s="32">
        <v>6.1729999999999997E-3</v>
      </c>
      <c r="CD202" s="32">
        <v>1.75E-4</v>
      </c>
      <c r="CE202" s="32">
        <v>6.1679999999999999E-3</v>
      </c>
      <c r="CF202" s="32">
        <v>3.803E-3</v>
      </c>
      <c r="CG202" s="32">
        <v>0.19902900000000001</v>
      </c>
      <c r="CH202" s="32">
        <v>1.4633999999999999E-2</v>
      </c>
      <c r="CI202" s="32">
        <v>0.16253000000000001</v>
      </c>
      <c r="CJ202" s="32"/>
      <c r="CK202" s="32">
        <v>0.16527900000000001</v>
      </c>
      <c r="CL202" s="32">
        <v>2.9690000000000001E-2</v>
      </c>
      <c r="CM202" s="32">
        <v>9.8609000000000002E-2</v>
      </c>
      <c r="CN202" s="32"/>
      <c r="CO202" s="32">
        <v>0.42341499999999999</v>
      </c>
      <c r="CP202" s="32"/>
      <c r="CQ202" s="32">
        <v>1.002915</v>
      </c>
      <c r="CR202" s="32"/>
      <c r="CS202" s="32">
        <v>9.2699999999999998E-4</v>
      </c>
      <c r="CT202" s="32">
        <v>0.31362200000000001</v>
      </c>
      <c r="CU202" s="32">
        <v>9.9699999999999997E-3</v>
      </c>
    </row>
    <row r="203" spans="1:99" x14ac:dyDescent="0.2">
      <c r="A203" s="2" t="s">
        <v>132</v>
      </c>
      <c r="D203" s="32">
        <v>1</v>
      </c>
      <c r="E203" s="32">
        <v>9.9389999999999999E-3</v>
      </c>
      <c r="F203" s="32">
        <v>0.20406299999999999</v>
      </c>
      <c r="G203" s="32">
        <v>5.5333E-2</v>
      </c>
      <c r="H203" s="32">
        <v>0.17827299999999999</v>
      </c>
      <c r="I203" s="32">
        <v>0.14490700000000001</v>
      </c>
      <c r="J203" s="32">
        <v>3.8609999999999998E-3</v>
      </c>
      <c r="K203" s="32">
        <v>4.0286000000000002E-2</v>
      </c>
      <c r="L203" s="32">
        <v>0.31745400000000001</v>
      </c>
      <c r="M203" s="32">
        <v>0.30717</v>
      </c>
      <c r="N203" s="32">
        <v>1.4760000000000001E-3</v>
      </c>
      <c r="O203" s="32">
        <v>0.43507000000000001</v>
      </c>
      <c r="P203" s="32">
        <v>4.9750000000000003E-3</v>
      </c>
      <c r="Q203" s="32">
        <v>1.1249999999999999E-3</v>
      </c>
      <c r="R203" s="32"/>
      <c r="S203" s="32">
        <v>7.6499999999999997E-3</v>
      </c>
      <c r="T203" s="32">
        <v>4.2881000000000002E-2</v>
      </c>
      <c r="U203" s="32">
        <v>0.11321299999999999</v>
      </c>
      <c r="V203" s="32">
        <v>8.6840000000000001E-2</v>
      </c>
      <c r="W203" s="32">
        <v>3.5555000000000003E-2</v>
      </c>
      <c r="X203" s="32">
        <v>0</v>
      </c>
      <c r="Y203" s="32">
        <v>0.41953000000000001</v>
      </c>
      <c r="Z203" s="32">
        <v>1.9668000000000001E-2</v>
      </c>
      <c r="AA203" s="32"/>
      <c r="AB203" s="32">
        <v>0</v>
      </c>
      <c r="AC203" s="32">
        <v>0.241678</v>
      </c>
      <c r="AD203" s="32"/>
      <c r="AE203" s="32">
        <v>0.13671800000000001</v>
      </c>
      <c r="AF203" s="32">
        <v>1.2979999999999999E-3</v>
      </c>
      <c r="AG203" s="32">
        <v>1.2093E-2</v>
      </c>
      <c r="AH203" s="32">
        <v>0.11487060295892371</v>
      </c>
      <c r="AI203" s="32">
        <v>0.11831</v>
      </c>
      <c r="AJ203" s="32">
        <v>3.7230000000000002E-3</v>
      </c>
      <c r="AK203" s="32">
        <v>0.31651600000000002</v>
      </c>
      <c r="AL203" s="32">
        <v>6.7500000000000004E-4</v>
      </c>
      <c r="AM203" s="32">
        <v>8.5651000000000005E-2</v>
      </c>
      <c r="AN203" s="32">
        <v>0</v>
      </c>
      <c r="AO203" s="32">
        <v>1.7700000000000001E-3</v>
      </c>
      <c r="AP203" s="32">
        <v>0.30307099999999998</v>
      </c>
      <c r="AQ203" s="32">
        <v>0.13469100000000001</v>
      </c>
      <c r="AR203" s="32"/>
      <c r="AS203" s="32">
        <v>0.20367299999999999</v>
      </c>
      <c r="AT203" s="32">
        <v>0</v>
      </c>
      <c r="AU203" s="32">
        <v>5.0153000000000003E-2</v>
      </c>
      <c r="AV203" s="32">
        <v>5.4029999999999998E-3</v>
      </c>
      <c r="AW203" s="32">
        <v>1.439E-3</v>
      </c>
      <c r="AX203" s="32">
        <v>0.32575399999999999</v>
      </c>
      <c r="AY203" s="32">
        <v>2.8083E-2</v>
      </c>
      <c r="AZ203" s="32">
        <v>2.3900000000000001E-4</v>
      </c>
      <c r="BA203" s="32">
        <v>1.895E-3</v>
      </c>
      <c r="BB203" s="32">
        <v>0.10230300000000001</v>
      </c>
      <c r="BC203" s="32">
        <v>1.56E-4</v>
      </c>
      <c r="BD203" s="238">
        <v>0</v>
      </c>
      <c r="BE203" s="32">
        <v>3.895E-3</v>
      </c>
      <c r="BF203" s="32"/>
      <c r="BG203" s="32"/>
      <c r="BH203" s="32">
        <v>7.6709999999999999E-3</v>
      </c>
      <c r="BI203" s="238">
        <v>0</v>
      </c>
      <c r="BJ203" s="32"/>
      <c r="BK203" s="32">
        <v>1.1816999999999999E-2</v>
      </c>
      <c r="BL203" s="32">
        <v>9.672E-3</v>
      </c>
      <c r="BM203" s="32">
        <v>2.7407000000000001E-2</v>
      </c>
      <c r="BN203" s="32"/>
      <c r="BO203" s="32">
        <v>5.2050000000000004E-3</v>
      </c>
      <c r="BP203" s="32">
        <v>3.6359999999999999E-3</v>
      </c>
      <c r="BQ203" s="32">
        <v>0.132469</v>
      </c>
      <c r="BR203" s="32"/>
      <c r="BS203" s="32">
        <v>1.0172E-2</v>
      </c>
      <c r="BT203" s="32">
        <v>6.4643000000000006E-2</v>
      </c>
      <c r="BU203" s="32">
        <v>9.8200000000000002E-4</v>
      </c>
      <c r="BV203" s="32">
        <v>3.4666000000000002E-2</v>
      </c>
      <c r="BW203" s="32">
        <v>3.6999999999999999E-4</v>
      </c>
      <c r="BX203" s="32">
        <v>7.7469999999999997E-2</v>
      </c>
      <c r="BY203" s="32">
        <v>0.72031900000000004</v>
      </c>
      <c r="BZ203" s="32">
        <v>7.5421563617782322E-2</v>
      </c>
      <c r="CA203" s="32">
        <v>7.5826000000000005E-2</v>
      </c>
      <c r="CB203" s="32">
        <v>7.0455000000000004E-2</v>
      </c>
      <c r="CC203" s="32">
        <v>3.9509999999999997E-3</v>
      </c>
      <c r="CD203" s="238">
        <v>0</v>
      </c>
      <c r="CE203" s="32">
        <v>1.3788E-2</v>
      </c>
      <c r="CF203" s="32">
        <v>3.9269999999999999E-3</v>
      </c>
      <c r="CG203" s="32">
        <v>0.20172399999999999</v>
      </c>
      <c r="CH203" s="32">
        <v>0</v>
      </c>
      <c r="CI203" s="32">
        <v>0.146785</v>
      </c>
      <c r="CJ203" s="32"/>
      <c r="CK203" s="32">
        <v>6.5643999999999994E-2</v>
      </c>
      <c r="CL203" s="32">
        <v>3.375E-3</v>
      </c>
      <c r="CM203" s="32">
        <v>1.95E-4</v>
      </c>
      <c r="CN203" s="32"/>
      <c r="CO203" s="32">
        <v>1.0067919999999999</v>
      </c>
      <c r="CP203" s="32"/>
      <c r="CQ203" s="32">
        <v>3.1809999999999998E-3</v>
      </c>
      <c r="CR203" s="32"/>
      <c r="CS203" s="32">
        <v>1.46E-4</v>
      </c>
      <c r="CT203" s="32">
        <v>1.415E-3</v>
      </c>
      <c r="CU203" s="32">
        <v>0.21818799999999999</v>
      </c>
    </row>
    <row r="204" spans="1:99" x14ac:dyDescent="0.2">
      <c r="A204" s="2" t="s">
        <v>133</v>
      </c>
      <c r="D204" s="32">
        <v>2.3529000000000001E-2</v>
      </c>
      <c r="E204" s="32">
        <v>0.90477300000000005</v>
      </c>
      <c r="F204" s="32">
        <v>1.583326</v>
      </c>
      <c r="G204" s="32">
        <v>0.682222</v>
      </c>
      <c r="H204" s="32">
        <v>0.17533299999999999</v>
      </c>
      <c r="I204" s="32">
        <v>0.120861</v>
      </c>
      <c r="J204" s="32">
        <v>1.8339999999999999E-3</v>
      </c>
      <c r="K204" s="32">
        <v>0.13191800000000001</v>
      </c>
      <c r="L204" s="32">
        <v>0.19364300000000001</v>
      </c>
      <c r="M204" s="32">
        <v>0.28368300000000002</v>
      </c>
      <c r="N204" s="32">
        <v>2.0125459999999999</v>
      </c>
      <c r="O204" s="32">
        <v>0.39132800000000001</v>
      </c>
      <c r="P204" s="32">
        <v>1.2149999999999999E-3</v>
      </c>
      <c r="Q204" s="32">
        <v>3.375E-3</v>
      </c>
      <c r="R204" s="32"/>
      <c r="S204" s="32">
        <v>0.32280300000000001</v>
      </c>
      <c r="T204" s="32">
        <v>0.72377400000000003</v>
      </c>
      <c r="U204" s="32">
        <v>9.3627000000000002E-2</v>
      </c>
      <c r="V204" s="32">
        <v>9.3145000000000006E-2</v>
      </c>
      <c r="W204" s="32">
        <v>1.5084E-2</v>
      </c>
      <c r="X204" s="32">
        <v>0</v>
      </c>
      <c r="Y204" s="32">
        <v>1.2759670000000001</v>
      </c>
      <c r="Z204" s="32">
        <v>7.3466000000000004E-2</v>
      </c>
      <c r="AA204" s="32"/>
      <c r="AB204" s="32">
        <v>0</v>
      </c>
      <c r="AC204" s="32">
        <v>0.44057499999999999</v>
      </c>
      <c r="AD204" s="32"/>
      <c r="AE204" s="32">
        <v>8.4380999999999998E-2</v>
      </c>
      <c r="AF204" s="32">
        <v>1.297E-3</v>
      </c>
      <c r="AG204" s="32">
        <v>0.53288800000000003</v>
      </c>
      <c r="AH204" s="32">
        <v>0.1663323079666533</v>
      </c>
      <c r="AI204" s="32">
        <v>0.11458400000000001</v>
      </c>
      <c r="AJ204" s="32">
        <v>1.836795</v>
      </c>
      <c r="AK204" s="32">
        <v>1.1859E-2</v>
      </c>
      <c r="AL204" s="32">
        <v>7.7700000000000002E-4</v>
      </c>
      <c r="AM204" s="32">
        <v>0.27584700000000001</v>
      </c>
      <c r="AN204" s="32">
        <v>0.41422399999999998</v>
      </c>
      <c r="AO204" s="32">
        <v>0</v>
      </c>
      <c r="AP204" s="32">
        <v>1.0911000000000001E-2</v>
      </c>
      <c r="AQ204" s="32">
        <v>0.31580900000000001</v>
      </c>
      <c r="AR204" s="32"/>
      <c r="AS204" s="32">
        <v>0.54312400000000005</v>
      </c>
      <c r="AT204" s="32">
        <v>0</v>
      </c>
      <c r="AU204" s="32">
        <v>0.19284999999999999</v>
      </c>
      <c r="AV204" s="32">
        <v>0.23877799999999999</v>
      </c>
      <c r="AW204" s="32">
        <v>1.2589999999999999E-3</v>
      </c>
      <c r="AX204" s="32">
        <v>7.0647000000000001E-2</v>
      </c>
      <c r="AY204" s="32">
        <v>0.100701</v>
      </c>
      <c r="AZ204" s="32">
        <v>4.7899999999999999E-4</v>
      </c>
      <c r="BA204" s="32">
        <v>4.3595000000000002E-2</v>
      </c>
      <c r="BB204" s="32">
        <v>0.1338</v>
      </c>
      <c r="BC204" s="32">
        <v>3.2529000000000002E-2</v>
      </c>
      <c r="BD204" s="32">
        <v>1.7004999999999999E-2</v>
      </c>
      <c r="BE204" s="32">
        <v>1.5192000000000001E-2</v>
      </c>
      <c r="BF204" s="32"/>
      <c r="BG204" s="32"/>
      <c r="BH204" s="32">
        <v>0.44283899999999998</v>
      </c>
      <c r="BI204" s="32">
        <v>0.15267900000000001</v>
      </c>
      <c r="BJ204" s="32"/>
      <c r="BK204" s="32">
        <v>0.10062400000000001</v>
      </c>
      <c r="BL204" s="32">
        <v>0.13295699999999999</v>
      </c>
      <c r="BM204" s="32">
        <v>3.9690000000000003E-2</v>
      </c>
      <c r="BN204" s="32"/>
      <c r="BO204" s="32">
        <v>0.32489600000000002</v>
      </c>
      <c r="BP204" s="32">
        <v>2.7269999999999998E-3</v>
      </c>
      <c r="BQ204" s="32">
        <v>0.25826700000000002</v>
      </c>
      <c r="BR204" s="32"/>
      <c r="BS204" s="32">
        <v>0.23134399999999999</v>
      </c>
      <c r="BT204" s="32">
        <v>0.10793</v>
      </c>
      <c r="BU204" s="32">
        <v>1.5171330000000001</v>
      </c>
      <c r="BV204" s="32">
        <v>0.97627299999999995</v>
      </c>
      <c r="BW204" s="32">
        <v>2.4691000000000001E-2</v>
      </c>
      <c r="BX204" s="32">
        <v>5.9341999999999999E-2</v>
      </c>
      <c r="BY204" s="32">
        <v>0.24041699999999999</v>
      </c>
      <c r="BZ204" s="32">
        <v>0.5941335677438756</v>
      </c>
      <c r="CA204" s="32">
        <v>0.59787900000000005</v>
      </c>
      <c r="CB204" s="32">
        <v>0.548014</v>
      </c>
      <c r="CC204" s="32">
        <v>7.4320999999999998E-2</v>
      </c>
      <c r="CD204" s="32">
        <v>5.2567999999999997E-2</v>
      </c>
      <c r="CE204" s="32">
        <v>0.209455</v>
      </c>
      <c r="CF204" s="32">
        <v>3.6540000000000001E-3</v>
      </c>
      <c r="CG204" s="32">
        <v>0.87627500000000003</v>
      </c>
      <c r="CH204" s="32">
        <v>1.5266999999999999E-2</v>
      </c>
      <c r="CI204" s="32">
        <v>0.26333600000000001</v>
      </c>
      <c r="CJ204" s="32"/>
      <c r="CK204" s="32">
        <v>0.332403</v>
      </c>
      <c r="CL204" s="32">
        <v>0.18198700000000001</v>
      </c>
      <c r="CM204" s="32">
        <v>0.38278600000000002</v>
      </c>
      <c r="CN204" s="32"/>
      <c r="CO204" s="32">
        <v>0.966279</v>
      </c>
      <c r="CP204" s="32"/>
      <c r="CQ204" s="32">
        <v>1.0249010000000001</v>
      </c>
      <c r="CR204" s="32"/>
      <c r="CS204" s="32">
        <v>6.8099999999999996E-4</v>
      </c>
      <c r="CT204" s="32">
        <v>0.112009</v>
      </c>
      <c r="CU204" s="32">
        <v>5.2331999999999997E-2</v>
      </c>
    </row>
    <row r="205" spans="1:99" x14ac:dyDescent="0.2">
      <c r="A205" s="2" t="s">
        <v>134</v>
      </c>
      <c r="D205" s="32">
        <v>0</v>
      </c>
      <c r="E205" s="32">
        <v>0.63599099999999997</v>
      </c>
      <c r="F205" s="32">
        <v>0.15642300000000001</v>
      </c>
      <c r="G205" s="32">
        <v>2.4444E-2</v>
      </c>
      <c r="H205" s="32">
        <v>0.20671400000000001</v>
      </c>
      <c r="I205" s="32">
        <v>0.25764300000000001</v>
      </c>
      <c r="J205" s="32">
        <v>4.8543999999999997E-2</v>
      </c>
      <c r="K205" s="32">
        <v>0.19531000000000001</v>
      </c>
      <c r="L205" s="32">
        <v>0.73878500000000003</v>
      </c>
      <c r="M205" s="32">
        <v>3.9649999999999998E-3</v>
      </c>
      <c r="N205" s="32">
        <v>3.6900000000000001E-3</v>
      </c>
      <c r="O205" s="32">
        <v>0.24818000000000001</v>
      </c>
      <c r="P205" s="32">
        <v>0.13333300000000001</v>
      </c>
      <c r="Q205" s="32">
        <v>1.1249999999999999E-3</v>
      </c>
      <c r="R205" s="32"/>
      <c r="S205" s="32">
        <v>4.1438999999999997E-2</v>
      </c>
      <c r="T205" s="32">
        <v>0.75827800000000001</v>
      </c>
      <c r="U205" s="32">
        <v>0.20901400000000001</v>
      </c>
      <c r="V205" s="32">
        <v>0.17138</v>
      </c>
      <c r="W205" s="32">
        <v>1.4437999999999999E-2</v>
      </c>
      <c r="X205" s="32">
        <v>0</v>
      </c>
      <c r="Y205" s="32">
        <v>1.1369400000000001</v>
      </c>
      <c r="Z205" s="32">
        <v>8.2276000000000002E-2</v>
      </c>
      <c r="AA205" s="32"/>
      <c r="AB205" s="32">
        <v>0</v>
      </c>
      <c r="AC205" s="32">
        <v>3.2987000000000002E-2</v>
      </c>
      <c r="AD205" s="32"/>
      <c r="AE205" s="32">
        <v>7.1718000000000004E-2</v>
      </c>
      <c r="AF205" s="32">
        <v>4.3181999999999998E-2</v>
      </c>
      <c r="AG205" s="32">
        <v>0.96868699999999996</v>
      </c>
      <c r="AH205" s="32">
        <v>0.2706910740897262</v>
      </c>
      <c r="AI205" s="32">
        <v>0.24057400000000001</v>
      </c>
      <c r="AJ205" s="32">
        <v>1.239852</v>
      </c>
      <c r="AK205" s="32">
        <v>0.44918799999999998</v>
      </c>
      <c r="AL205" s="32">
        <v>7.76E-4</v>
      </c>
      <c r="AM205" s="32">
        <v>0.31754100000000002</v>
      </c>
      <c r="AN205" s="32">
        <v>2.0064329999999999</v>
      </c>
      <c r="AO205" s="32">
        <v>1.7700000000000001E-3</v>
      </c>
      <c r="AP205" s="32">
        <v>0.143512</v>
      </c>
      <c r="AQ205" s="32">
        <v>0.35511100000000001</v>
      </c>
      <c r="AR205" s="32"/>
      <c r="AS205" s="32">
        <v>0.413354</v>
      </c>
      <c r="AT205" s="32">
        <v>0</v>
      </c>
      <c r="AU205" s="32">
        <v>0.13275300000000001</v>
      </c>
      <c r="AV205" s="32">
        <v>0.29491299999999998</v>
      </c>
      <c r="AW205" s="32">
        <v>7.1900000000000002E-4</v>
      </c>
      <c r="AX205" s="32">
        <v>6.0526000000000003E-2</v>
      </c>
      <c r="AY205" s="32">
        <v>0.18833</v>
      </c>
      <c r="AZ205" s="32">
        <v>1.078E-3</v>
      </c>
      <c r="BA205" s="32">
        <v>0.227683</v>
      </c>
      <c r="BB205" s="32">
        <v>0.20011399999999999</v>
      </c>
      <c r="BC205" s="32">
        <v>3.1100000000000002E-4</v>
      </c>
      <c r="BD205" s="32">
        <v>0.46898400000000001</v>
      </c>
      <c r="BE205" s="32">
        <v>0.32101800000000003</v>
      </c>
      <c r="BF205" s="32"/>
      <c r="BG205" s="32"/>
      <c r="BH205" s="32">
        <v>2.1743999999999999E-2</v>
      </c>
      <c r="BI205" s="32">
        <v>0.22750300000000001</v>
      </c>
      <c r="BJ205" s="32"/>
      <c r="BK205" s="32">
        <v>0.13019600000000001</v>
      </c>
      <c r="BL205" s="32">
        <v>2.3955000000000001E-2</v>
      </c>
      <c r="BM205" s="32">
        <v>0.37083700000000003</v>
      </c>
      <c r="BN205" s="32"/>
      <c r="BO205" s="32">
        <v>4.3895000000000003E-2</v>
      </c>
      <c r="BP205" s="32">
        <v>5.4549999999999998E-3</v>
      </c>
      <c r="BQ205" s="32">
        <v>0.28379900000000002</v>
      </c>
      <c r="BR205" s="32"/>
      <c r="BS205" s="32">
        <v>8.3428000000000002E-2</v>
      </c>
      <c r="BT205" s="32">
        <v>0.12918499999999999</v>
      </c>
      <c r="BU205" s="32">
        <v>2.4730490000000001</v>
      </c>
      <c r="BV205" s="32">
        <v>0.49104900000000001</v>
      </c>
      <c r="BW205" s="32">
        <v>0.2</v>
      </c>
      <c r="BX205" s="32">
        <v>0.200992</v>
      </c>
      <c r="BY205" s="32">
        <v>1.0172E-2</v>
      </c>
      <c r="BZ205" s="32">
        <v>9.8934445537557675E-2</v>
      </c>
      <c r="CA205" s="32">
        <v>9.2745999999999995E-2</v>
      </c>
      <c r="CB205" s="32">
        <v>0.17519999999999999</v>
      </c>
      <c r="CC205" s="32">
        <v>1.2593E-2</v>
      </c>
      <c r="CD205" s="32">
        <v>1.3014E-2</v>
      </c>
      <c r="CE205" s="32">
        <v>3.4570999999999998E-2</v>
      </c>
      <c r="CF205" s="32">
        <v>0.34961199999999998</v>
      </c>
      <c r="CG205" s="32">
        <v>0.211896</v>
      </c>
      <c r="CH205" s="32">
        <v>1.799E-3</v>
      </c>
      <c r="CI205" s="32">
        <v>0.25123600000000001</v>
      </c>
      <c r="CJ205" s="32"/>
      <c r="CK205" s="32">
        <v>0.20901</v>
      </c>
      <c r="CL205" s="32">
        <v>0.90075899999999998</v>
      </c>
      <c r="CM205" s="32">
        <v>1.5117999999999999E-2</v>
      </c>
      <c r="CN205" s="32"/>
      <c r="CO205" s="32">
        <v>2.5645999999999999E-2</v>
      </c>
      <c r="CP205" s="32"/>
      <c r="CQ205" s="32">
        <v>0.99814800000000004</v>
      </c>
      <c r="CR205" s="32"/>
      <c r="CS205" s="32">
        <v>1.07E-3</v>
      </c>
      <c r="CT205" s="32">
        <v>7.1833999999999995E-2</v>
      </c>
      <c r="CU205" s="32">
        <v>9.1024999999999995E-2</v>
      </c>
    </row>
    <row r="206" spans="1:99" x14ac:dyDescent="0.2">
      <c r="A206" s="2" t="s">
        <v>135</v>
      </c>
      <c r="D206" s="32">
        <v>1</v>
      </c>
      <c r="E206" s="32">
        <v>0.31406400000000001</v>
      </c>
      <c r="F206" s="32">
        <v>0.71543699999999999</v>
      </c>
      <c r="G206" s="32">
        <v>5.7780000000000001E-3</v>
      </c>
      <c r="H206" s="32">
        <v>0.31277100000000002</v>
      </c>
      <c r="I206" s="32">
        <v>5.3619E-2</v>
      </c>
      <c r="J206" s="32">
        <v>1.4925000000000001E-2</v>
      </c>
      <c r="K206" s="32">
        <v>2.8152E-2</v>
      </c>
      <c r="L206" s="32">
        <v>0.188171</v>
      </c>
      <c r="M206" s="32">
        <v>1.2371999999999999E-2</v>
      </c>
      <c r="N206" s="32">
        <v>2.2139999999999998E-3</v>
      </c>
      <c r="O206" s="32">
        <v>2.7466000000000001E-2</v>
      </c>
      <c r="P206" s="32">
        <v>0.18181800000000001</v>
      </c>
      <c r="Q206" s="32">
        <v>1.6869999999999999E-3</v>
      </c>
      <c r="R206" s="32"/>
      <c r="S206" s="32">
        <v>0.69992500000000002</v>
      </c>
      <c r="T206" s="32">
        <v>0.143208</v>
      </c>
      <c r="U206" s="32">
        <v>1.6615000000000001E-2</v>
      </c>
      <c r="V206" s="32">
        <v>0.130826</v>
      </c>
      <c r="W206" s="32">
        <v>6.5364000000000005E-2</v>
      </c>
      <c r="X206" s="32">
        <v>0</v>
      </c>
      <c r="Y206" s="32">
        <v>0.157829</v>
      </c>
      <c r="Z206" s="32">
        <v>0.123887</v>
      </c>
      <c r="AA206" s="32"/>
      <c r="AB206" s="32">
        <v>0</v>
      </c>
      <c r="AC206" s="32">
        <v>0.246388</v>
      </c>
      <c r="AD206" s="32"/>
      <c r="AE206" s="32">
        <v>4.8474999999999997E-2</v>
      </c>
      <c r="AF206" s="32">
        <v>3.2499999999999999E-3</v>
      </c>
      <c r="AG206" s="238">
        <v>0</v>
      </c>
      <c r="AH206" s="32">
        <v>0.1021590076996472</v>
      </c>
      <c r="AI206" s="32">
        <v>0.105229</v>
      </c>
      <c r="AJ206" s="32">
        <v>4.3730000000000002E-3</v>
      </c>
      <c r="AK206" s="32">
        <v>1.8678E-2</v>
      </c>
      <c r="AL206" s="32">
        <v>4.6200000000000001E-4</v>
      </c>
      <c r="AM206" s="32">
        <v>0.17438200000000001</v>
      </c>
      <c r="AN206" s="32">
        <v>0</v>
      </c>
      <c r="AO206" s="32">
        <v>0</v>
      </c>
      <c r="AP206" s="238">
        <v>0</v>
      </c>
      <c r="AQ206" s="32">
        <v>0.20205300000000001</v>
      </c>
      <c r="AR206" s="32"/>
      <c r="AS206" s="32">
        <v>0.353572</v>
      </c>
      <c r="AT206" s="32">
        <v>0.5</v>
      </c>
      <c r="AU206" s="32">
        <v>0.10793899999999999</v>
      </c>
      <c r="AV206" s="32">
        <v>2.2259000000000001E-2</v>
      </c>
      <c r="AW206" s="32">
        <v>8.9899999999999995E-4</v>
      </c>
      <c r="AX206" s="32">
        <v>3.9331999999999999E-2</v>
      </c>
      <c r="AY206" s="32">
        <v>3.7435999999999997E-2</v>
      </c>
      <c r="AZ206" s="32">
        <v>1.078E-3</v>
      </c>
      <c r="BA206" s="32">
        <v>4.2287999999999999E-2</v>
      </c>
      <c r="BB206" s="32">
        <v>0.11853900000000001</v>
      </c>
      <c r="BC206" s="32">
        <v>0.88700400000000001</v>
      </c>
      <c r="BD206" s="32">
        <v>9.3400000000000004E-4</v>
      </c>
      <c r="BE206" s="32">
        <v>1.0606000000000001E-2</v>
      </c>
      <c r="BF206" s="32"/>
      <c r="BG206" s="32"/>
      <c r="BH206" s="32">
        <v>6.9011000000000003E-2</v>
      </c>
      <c r="BI206" s="32">
        <v>3.0140000000000002E-3</v>
      </c>
      <c r="BJ206" s="32"/>
      <c r="BK206" s="32">
        <v>0.10680099999999999</v>
      </c>
      <c r="BL206" s="32">
        <v>2.2144E-2</v>
      </c>
      <c r="BM206" s="32">
        <v>2.7E-4</v>
      </c>
      <c r="BN206" s="32"/>
      <c r="BO206" s="32">
        <v>0.27687899999999999</v>
      </c>
      <c r="BP206" s="32">
        <v>5.4549999999999998E-3</v>
      </c>
      <c r="BQ206" s="32">
        <v>0.105657</v>
      </c>
      <c r="BR206" s="32"/>
      <c r="BS206" s="32">
        <v>6.9223000000000007E-2</v>
      </c>
      <c r="BT206" s="32">
        <v>0.209258</v>
      </c>
      <c r="BU206" s="32">
        <v>2.9459999999999998E-3</v>
      </c>
      <c r="BV206" s="32">
        <v>0.107817</v>
      </c>
      <c r="BW206" s="32">
        <v>0</v>
      </c>
      <c r="BX206" s="32">
        <v>0.18707399999999999</v>
      </c>
      <c r="BY206" s="32">
        <v>0.462202</v>
      </c>
      <c r="BZ206" s="32">
        <v>0.15688765529272591</v>
      </c>
      <c r="CA206" s="32">
        <v>0.14691299999999999</v>
      </c>
      <c r="CB206" s="32">
        <v>0.28023900000000002</v>
      </c>
      <c r="CC206" s="32">
        <v>4.444E-3</v>
      </c>
      <c r="CD206" s="32">
        <v>3.5050999999999999E-2</v>
      </c>
      <c r="CE206" s="32">
        <v>1.0504500000000001</v>
      </c>
      <c r="CF206" s="32">
        <v>2.4892000000000001E-2</v>
      </c>
      <c r="CG206" s="32">
        <v>4.7379999999999999E-2</v>
      </c>
      <c r="CH206" s="32">
        <v>2.6315999999999999E-2</v>
      </c>
      <c r="CI206" s="32">
        <v>0.27821699999999999</v>
      </c>
      <c r="CJ206" s="32"/>
      <c r="CK206" s="32">
        <v>0.455874</v>
      </c>
      <c r="CL206" s="32">
        <v>0.220665</v>
      </c>
      <c r="CM206" s="32">
        <v>5.2249999999999996E-3</v>
      </c>
      <c r="CN206" s="32"/>
      <c r="CO206" s="32">
        <v>0.71212799999999998</v>
      </c>
      <c r="CP206" s="32"/>
      <c r="CQ206" s="32">
        <v>1.4293E-2</v>
      </c>
      <c r="CR206" s="32"/>
      <c r="CS206" s="32">
        <v>8.25E-4</v>
      </c>
      <c r="CT206" s="32">
        <v>0.482261</v>
      </c>
      <c r="CU206" s="32">
        <v>1.065E-3</v>
      </c>
    </row>
    <row r="207" spans="1:99" x14ac:dyDescent="0.2">
      <c r="A207" s="2" t="s">
        <v>136</v>
      </c>
      <c r="D207" s="32">
        <v>3.0769000000000001E-2</v>
      </c>
      <c r="E207" s="32">
        <v>0.42235499999999998</v>
      </c>
      <c r="F207" s="32">
        <v>0.438031</v>
      </c>
      <c r="G207" s="32">
        <v>0.114222</v>
      </c>
      <c r="H207" s="32">
        <v>0.246971</v>
      </c>
      <c r="I207" s="32">
        <v>0.15255199999999999</v>
      </c>
      <c r="J207" s="32">
        <v>1.2500000000000001E-2</v>
      </c>
      <c r="K207" s="32">
        <v>0.29378900000000002</v>
      </c>
      <c r="L207" s="32">
        <v>0.242926</v>
      </c>
      <c r="M207" s="32">
        <v>0.747448</v>
      </c>
      <c r="N207" s="32">
        <v>1.107E-2</v>
      </c>
      <c r="O207" s="32">
        <v>0.35960199999999998</v>
      </c>
      <c r="P207" s="32">
        <v>2.8519999999999999E-3</v>
      </c>
      <c r="Q207" s="238">
        <v>0</v>
      </c>
      <c r="R207" s="32"/>
      <c r="S207" s="32">
        <v>1.8081E-2</v>
      </c>
      <c r="T207" s="32">
        <v>0.59169300000000002</v>
      </c>
      <c r="U207" s="32">
        <v>4.9803E-2</v>
      </c>
      <c r="V207" s="32">
        <v>6.6210000000000005E-2</v>
      </c>
      <c r="W207" s="32">
        <v>0.326677</v>
      </c>
      <c r="X207" s="32">
        <v>0</v>
      </c>
      <c r="Y207" s="32">
        <v>0.84071200000000001</v>
      </c>
      <c r="Z207" s="32">
        <v>5.8153999999999997E-2</v>
      </c>
      <c r="AA207" s="32"/>
      <c r="AB207" s="32">
        <v>0</v>
      </c>
      <c r="AC207" s="32">
        <v>9.8476999999999995E-2</v>
      </c>
      <c r="AD207" s="32"/>
      <c r="AE207" s="32">
        <v>9.2433000000000001E-2</v>
      </c>
      <c r="AF207" s="32">
        <v>7.7773999999999996E-2</v>
      </c>
      <c r="AG207" s="32">
        <v>2.0281E-2</v>
      </c>
      <c r="AH207" s="32">
        <v>0.34221946683199006</v>
      </c>
      <c r="AI207" s="32">
        <v>0.35309400000000002</v>
      </c>
      <c r="AJ207" s="238">
        <v>0</v>
      </c>
      <c r="AK207" s="32">
        <v>2.0292000000000001E-2</v>
      </c>
      <c r="AL207" s="32">
        <v>5.6099999999999998E-4</v>
      </c>
      <c r="AM207" s="32">
        <v>8.6352999999999999E-2</v>
      </c>
      <c r="AN207" s="32">
        <v>0</v>
      </c>
      <c r="AO207" s="32">
        <v>1.7700000000000001E-3</v>
      </c>
      <c r="AP207" s="32">
        <v>2.1020000000000001E-3</v>
      </c>
      <c r="AQ207" s="32">
        <v>0.158669</v>
      </c>
      <c r="AR207" s="32"/>
      <c r="AS207" s="32">
        <v>0.38896199999999997</v>
      </c>
      <c r="AT207" s="32">
        <v>4.8780000000000004E-3</v>
      </c>
      <c r="AU207" s="32">
        <v>7.7984999999999999E-2</v>
      </c>
      <c r="AV207" s="32">
        <v>0.35019899999999998</v>
      </c>
      <c r="AW207" s="32">
        <v>7.1900000000000002E-4</v>
      </c>
      <c r="AX207" s="32">
        <v>2.7407999999999998E-2</v>
      </c>
      <c r="AY207" s="32">
        <v>0.169243</v>
      </c>
      <c r="AZ207" s="32">
        <v>3.59E-4</v>
      </c>
      <c r="BA207" s="32">
        <v>2.0375999999999998E-2</v>
      </c>
      <c r="BB207" s="32">
        <v>0.178339</v>
      </c>
      <c r="BC207" s="32">
        <v>7.4710000000000002E-3</v>
      </c>
      <c r="BD207" s="32">
        <v>0.93298099999999995</v>
      </c>
      <c r="BE207" s="32">
        <v>0.14119799999999999</v>
      </c>
      <c r="BF207" s="32"/>
      <c r="BG207" s="32"/>
      <c r="BH207" s="32">
        <v>4.4710000000000001E-3</v>
      </c>
      <c r="BI207" s="32">
        <v>0.66097399999999995</v>
      </c>
      <c r="BJ207" s="32"/>
      <c r="BK207" s="32">
        <v>0.13118099999999999</v>
      </c>
      <c r="BL207" s="32">
        <v>0.34241899999999997</v>
      </c>
      <c r="BM207" s="32">
        <v>1.2008E-2</v>
      </c>
      <c r="BN207" s="32"/>
      <c r="BO207" s="32">
        <v>4.1095E-2</v>
      </c>
      <c r="BP207" s="32">
        <v>9.0899999999999998E-4</v>
      </c>
      <c r="BQ207" s="32">
        <v>0.219301</v>
      </c>
      <c r="BR207" s="32"/>
      <c r="BS207" s="32">
        <v>0.36700100000000002</v>
      </c>
      <c r="BT207" s="32">
        <v>0.150787</v>
      </c>
      <c r="BU207" s="32">
        <v>8.8168999999999997E-2</v>
      </c>
      <c r="BV207" s="32">
        <v>0.15862899999999999</v>
      </c>
      <c r="BW207" s="32">
        <v>5.6340000000000001E-3</v>
      </c>
      <c r="BX207" s="32">
        <v>2.1891000000000001E-2</v>
      </c>
      <c r="BY207" s="32">
        <v>0.87847200000000003</v>
      </c>
      <c r="BZ207" s="32">
        <v>0.170515724885583</v>
      </c>
      <c r="CA207" s="32">
        <v>0.176928</v>
      </c>
      <c r="CB207" s="32">
        <v>9.0948000000000001E-2</v>
      </c>
      <c r="CC207" s="32">
        <v>3.457E-3</v>
      </c>
      <c r="CD207" s="32">
        <v>2.6020000000000001E-3</v>
      </c>
      <c r="CE207" s="32">
        <v>2.081788</v>
      </c>
      <c r="CF207" s="32">
        <v>1.5604E-2</v>
      </c>
      <c r="CG207" s="32">
        <v>0.39605299999999999</v>
      </c>
      <c r="CH207" s="32">
        <v>0</v>
      </c>
      <c r="CI207" s="32">
        <v>0.229879</v>
      </c>
      <c r="CJ207" s="32"/>
      <c r="CK207" s="32">
        <v>0.50691900000000001</v>
      </c>
      <c r="CL207" s="32">
        <v>1.029015</v>
      </c>
      <c r="CM207" s="32">
        <v>0.69845900000000005</v>
      </c>
      <c r="CN207" s="32"/>
      <c r="CO207" s="32">
        <v>0.701353</v>
      </c>
      <c r="CP207" s="32"/>
      <c r="CQ207" s="32">
        <v>1.0848999999999999E-2</v>
      </c>
      <c r="CR207" s="32"/>
      <c r="CS207" s="32">
        <v>7.27E-4</v>
      </c>
      <c r="CT207" s="32">
        <v>0.107546</v>
      </c>
      <c r="CU207" s="32">
        <v>3.5500000000000001E-4</v>
      </c>
    </row>
    <row r="208" spans="1:99" x14ac:dyDescent="0.2">
      <c r="A208" s="2" t="s">
        <v>137</v>
      </c>
      <c r="D208" s="32">
        <v>3.4483E-2</v>
      </c>
      <c r="E208" s="32">
        <v>0.212314</v>
      </c>
      <c r="F208" s="32">
        <v>0.356632</v>
      </c>
      <c r="G208" s="32">
        <v>3.1110000000000001E-3</v>
      </c>
      <c r="H208" s="32">
        <v>0.155886</v>
      </c>
      <c r="I208" s="32">
        <v>4.9636E-2</v>
      </c>
      <c r="J208" s="32">
        <v>0.38461499999999998</v>
      </c>
      <c r="K208" s="32">
        <v>1.4896E-2</v>
      </c>
      <c r="L208" s="32">
        <v>6.1892000000000003E-2</v>
      </c>
      <c r="M208" s="32">
        <v>1.64E-4</v>
      </c>
      <c r="N208" s="32">
        <v>1.0022139999999999</v>
      </c>
      <c r="O208" s="32">
        <v>5.4359999999999999E-2</v>
      </c>
      <c r="P208" s="32">
        <v>0</v>
      </c>
      <c r="Q208" s="32">
        <v>1.6869999999999999E-3</v>
      </c>
      <c r="R208" s="32"/>
      <c r="S208" s="32">
        <v>6.7970000000000003E-2</v>
      </c>
      <c r="T208" s="32">
        <v>0.115701</v>
      </c>
      <c r="U208" s="32">
        <v>0.32781399999999999</v>
      </c>
      <c r="V208" s="32">
        <v>4.0773999999999998E-2</v>
      </c>
      <c r="W208" s="32">
        <v>3.0170000000000002E-3</v>
      </c>
      <c r="X208" s="32">
        <v>0</v>
      </c>
      <c r="Y208" s="32">
        <v>1.1043000000000001E-2</v>
      </c>
      <c r="Z208" s="32">
        <v>0.13555600000000001</v>
      </c>
      <c r="AA208" s="32"/>
      <c r="AB208" s="32">
        <v>0</v>
      </c>
      <c r="AC208" s="32">
        <v>0.24363899999999999</v>
      </c>
      <c r="AD208" s="32"/>
      <c r="AE208" s="32">
        <v>1.1329000000000001E-2</v>
      </c>
      <c r="AF208" s="32">
        <v>3.2539999999999999E-3</v>
      </c>
      <c r="AG208" s="32">
        <v>1.0555E-2</v>
      </c>
      <c r="AH208" s="32">
        <v>2.1490414347557205E-2</v>
      </c>
      <c r="AI208" s="32">
        <v>2.2062999999999999E-2</v>
      </c>
      <c r="AJ208" s="32">
        <v>3.5690000000000001E-3</v>
      </c>
      <c r="AK208" s="32">
        <v>1.1736999999999999E-2</v>
      </c>
      <c r="AL208" s="32">
        <v>7.0899999999999999E-4</v>
      </c>
      <c r="AM208" s="32">
        <v>4.0162000000000003E-2</v>
      </c>
      <c r="AN208" s="32">
        <v>0</v>
      </c>
      <c r="AO208" s="32">
        <v>0</v>
      </c>
      <c r="AP208" s="32">
        <v>1.719E-3</v>
      </c>
      <c r="AQ208" s="32">
        <v>0.16201499999999999</v>
      </c>
      <c r="AR208" s="32"/>
      <c r="AS208" s="32">
        <v>0.20378099999999999</v>
      </c>
      <c r="AT208" s="32">
        <v>1.052E-3</v>
      </c>
      <c r="AU208" s="32">
        <v>6.4482999999999999E-2</v>
      </c>
      <c r="AV208" s="32">
        <v>5.6540000000000002E-3</v>
      </c>
      <c r="AW208" s="32">
        <v>8.9899999999999995E-4</v>
      </c>
      <c r="AX208" s="32">
        <v>4.5113E-2</v>
      </c>
      <c r="AY208" s="32">
        <v>0.17327400000000001</v>
      </c>
      <c r="AZ208" s="32">
        <v>8.3799999999999999E-4</v>
      </c>
      <c r="BA208" s="32">
        <v>6.11E-3</v>
      </c>
      <c r="BB208" s="32">
        <v>0.14487800000000001</v>
      </c>
      <c r="BC208" s="32">
        <v>2.6459999999999999E-3</v>
      </c>
      <c r="BD208" s="238">
        <v>0</v>
      </c>
      <c r="BE208" s="32">
        <v>1.2364999999999999E-2</v>
      </c>
      <c r="BF208" s="32"/>
      <c r="BG208" s="32"/>
      <c r="BH208" s="32">
        <v>6.267E-3</v>
      </c>
      <c r="BI208" s="32">
        <v>0.20030000000000001</v>
      </c>
      <c r="BJ208" s="32"/>
      <c r="BK208" s="32">
        <v>8.2928000000000002E-2</v>
      </c>
      <c r="BL208" s="32">
        <v>2.9249000000000001E-2</v>
      </c>
      <c r="BM208" s="32">
        <v>1.2130000000000001E-3</v>
      </c>
      <c r="BN208" s="32"/>
      <c r="BO208" s="32">
        <v>2.0875000000000001E-2</v>
      </c>
      <c r="BP208" s="32">
        <v>0</v>
      </c>
      <c r="BQ208" s="32">
        <v>0.13251199999999999</v>
      </c>
      <c r="BR208" s="32"/>
      <c r="BS208" s="32">
        <v>0.12067700000000001</v>
      </c>
      <c r="BT208" s="32">
        <v>2.4279999999999999E-2</v>
      </c>
      <c r="BU208" s="32">
        <v>4.9090000000000002E-3</v>
      </c>
      <c r="BV208" s="32">
        <v>7.7959000000000001E-2</v>
      </c>
      <c r="BW208" s="32">
        <v>0.25</v>
      </c>
      <c r="BX208" s="32">
        <v>0.290437</v>
      </c>
      <c r="BY208" s="32">
        <v>1.4512000000000001E-2</v>
      </c>
      <c r="BZ208" s="32">
        <v>5.4014345421693345E-2</v>
      </c>
      <c r="CA208" s="32">
        <v>5.4234999999999998E-2</v>
      </c>
      <c r="CB208" s="32">
        <v>5.1265999999999999E-2</v>
      </c>
      <c r="CC208" s="32">
        <v>4.1980000000000003E-3</v>
      </c>
      <c r="CD208" s="32">
        <v>6.9300000000000004E-4</v>
      </c>
      <c r="CE208" s="32">
        <v>1.2658000000000001E-2</v>
      </c>
      <c r="CF208" s="32">
        <v>9.6290000000000004E-3</v>
      </c>
      <c r="CG208" s="32">
        <v>0.10476000000000001</v>
      </c>
      <c r="CH208" s="32">
        <v>11</v>
      </c>
      <c r="CI208" s="32">
        <v>0.14985799999999999</v>
      </c>
      <c r="CJ208" s="32"/>
      <c r="CK208" s="32">
        <v>0.126722</v>
      </c>
      <c r="CL208" s="32">
        <v>2.5964999999999998E-2</v>
      </c>
      <c r="CM208" s="32">
        <v>1.1334E-2</v>
      </c>
      <c r="CN208" s="32"/>
      <c r="CO208" s="32">
        <v>9.9080000000000001E-3</v>
      </c>
      <c r="CP208" s="32"/>
      <c r="CQ208" s="32">
        <v>1.5870000000000001E-3</v>
      </c>
      <c r="CR208" s="32"/>
      <c r="CS208" s="32">
        <v>4.3600000000000003E-4</v>
      </c>
      <c r="CT208" s="32">
        <v>6.0932E-2</v>
      </c>
      <c r="CU208" s="32">
        <v>3.2208000000000001E-2</v>
      </c>
    </row>
    <row r="209" spans="1:99" x14ac:dyDescent="0.2">
      <c r="A209" s="2" t="s">
        <v>138</v>
      </c>
      <c r="D209" s="32">
        <v>1</v>
      </c>
      <c r="E209" s="32">
        <v>0.30052099999999998</v>
      </c>
      <c r="F209" s="32">
        <v>0.21406</v>
      </c>
      <c r="G209" s="32">
        <v>1.1556E-2</v>
      </c>
      <c r="H209" s="32">
        <v>0.27088600000000002</v>
      </c>
      <c r="I209" s="32">
        <v>0.16989199999999999</v>
      </c>
      <c r="J209" s="32">
        <v>1.3320000000000001E-3</v>
      </c>
      <c r="K209" s="32">
        <v>0.12078800000000001</v>
      </c>
      <c r="L209" s="32">
        <v>0.43109399999999998</v>
      </c>
      <c r="M209" s="32">
        <v>3.8075999999999999E-2</v>
      </c>
      <c r="N209" s="32">
        <v>1.4760000000000001E-3</v>
      </c>
      <c r="O209" s="32">
        <v>0.12773000000000001</v>
      </c>
      <c r="P209" s="32">
        <v>0</v>
      </c>
      <c r="Q209" s="238">
        <v>0</v>
      </c>
      <c r="R209" s="32"/>
      <c r="S209" s="32">
        <v>9.8799999999999999E-3</v>
      </c>
      <c r="T209" s="32">
        <v>0.22145799999999999</v>
      </c>
      <c r="U209" s="32">
        <v>6.4209999999999996E-3</v>
      </c>
      <c r="V209" s="32">
        <v>4.9800999999999998E-2</v>
      </c>
      <c r="W209" s="32">
        <v>0.15278</v>
      </c>
      <c r="X209" s="32">
        <v>0</v>
      </c>
      <c r="Y209" s="32">
        <v>0.42603400000000002</v>
      </c>
      <c r="Z209" s="32">
        <v>8.2535999999999998E-2</v>
      </c>
      <c r="AA209" s="32"/>
      <c r="AB209" s="32">
        <v>0</v>
      </c>
      <c r="AC209" s="32">
        <v>0.145734</v>
      </c>
      <c r="AD209" s="32"/>
      <c r="AE209" s="32">
        <v>0.12056699999999999</v>
      </c>
      <c r="AF209" s="32">
        <v>9.7619999999999998E-3</v>
      </c>
      <c r="AG209" s="32">
        <v>1.14E-2</v>
      </c>
      <c r="AH209" s="32">
        <v>1.2287230528703235E-2</v>
      </c>
      <c r="AI209" s="32">
        <v>1.2658000000000001E-2</v>
      </c>
      <c r="AJ209" s="32">
        <v>7.1000000000000002E-4</v>
      </c>
      <c r="AK209" s="32">
        <v>0.19434399999999999</v>
      </c>
      <c r="AL209" s="32">
        <v>8.5499999999999997E-4</v>
      </c>
      <c r="AM209" s="32">
        <v>9.8644999999999997E-2</v>
      </c>
      <c r="AN209" s="32">
        <v>0</v>
      </c>
      <c r="AO209" s="32">
        <v>8.8500000000000004E-4</v>
      </c>
      <c r="AP209" s="32">
        <v>0.72942499999999999</v>
      </c>
      <c r="AQ209" s="32">
        <v>9.6615999999999994E-2</v>
      </c>
      <c r="AR209" s="32"/>
      <c r="AS209" s="32">
        <v>0.75417000000000001</v>
      </c>
      <c r="AT209" s="32">
        <v>2.2209999999999999E-3</v>
      </c>
      <c r="AU209" s="32">
        <v>4.8125000000000001E-2</v>
      </c>
      <c r="AV209" s="32">
        <v>0.226433</v>
      </c>
      <c r="AW209" s="32">
        <v>5.4000000000000001E-4</v>
      </c>
      <c r="AX209" s="32">
        <v>2.0920000000000001E-3</v>
      </c>
      <c r="AY209" s="32">
        <v>2.6193000000000001E-2</v>
      </c>
      <c r="AZ209" s="32">
        <v>9.5799999999999998E-4</v>
      </c>
      <c r="BA209" s="32">
        <v>0.34341300000000002</v>
      </c>
      <c r="BB209" s="32">
        <v>0.27037699999999998</v>
      </c>
      <c r="BC209" s="32">
        <v>0.384436</v>
      </c>
      <c r="BD209" s="32">
        <v>0.15537599999999999</v>
      </c>
      <c r="BE209" s="32">
        <v>0.42209600000000003</v>
      </c>
      <c r="BF209" s="32"/>
      <c r="BG209" s="32"/>
      <c r="BH209" s="32">
        <v>7.1031999999999998E-2</v>
      </c>
      <c r="BI209" s="238">
        <v>0</v>
      </c>
      <c r="BJ209" s="32"/>
      <c r="BK209" s="32">
        <v>0.15941</v>
      </c>
      <c r="BL209" s="32">
        <v>0.20871000000000001</v>
      </c>
      <c r="BM209" s="32">
        <v>2.7893000000000001E-2</v>
      </c>
      <c r="BN209" s="32"/>
      <c r="BO209" s="32">
        <v>7.8201999999999994E-2</v>
      </c>
      <c r="BP209" s="32">
        <v>9.0899999999999998E-4</v>
      </c>
      <c r="BQ209" s="32">
        <v>1.1357000000000001E-2</v>
      </c>
      <c r="BR209" s="32"/>
      <c r="BS209" s="32">
        <v>0.33293</v>
      </c>
      <c r="BT209" s="32">
        <v>9.2724000000000001E-2</v>
      </c>
      <c r="BU209" s="32">
        <v>9.8183999999999994E-2</v>
      </c>
      <c r="BV209" s="32">
        <v>0.85600699999999996</v>
      </c>
      <c r="BW209" s="32">
        <v>0</v>
      </c>
      <c r="BX209" s="32">
        <v>2.0397999999999999E-2</v>
      </c>
      <c r="BY209" s="32">
        <v>1.363E-2</v>
      </c>
      <c r="BZ209" s="32">
        <v>0.1589004877604048</v>
      </c>
      <c r="CA209" s="32">
        <v>0.16059499999999999</v>
      </c>
      <c r="CB209" s="32">
        <v>0.13775699999999999</v>
      </c>
      <c r="CC209" s="32">
        <v>1.0617E-2</v>
      </c>
      <c r="CD209" s="32">
        <v>3.4699999999999998E-4</v>
      </c>
      <c r="CE209" s="32">
        <v>7.9913999999999999E-2</v>
      </c>
      <c r="CF209" s="32">
        <v>0.35356900000000002</v>
      </c>
      <c r="CG209" s="32">
        <v>0.56213000000000002</v>
      </c>
      <c r="CH209" s="32">
        <v>1.013E-3</v>
      </c>
      <c r="CI209" s="32">
        <v>0.14979799999999999</v>
      </c>
      <c r="CJ209" s="32"/>
      <c r="CK209" s="32">
        <v>8.8410000000000002E-2</v>
      </c>
      <c r="CL209" s="32">
        <v>0.38600600000000002</v>
      </c>
      <c r="CM209" s="32">
        <v>0.67843100000000001</v>
      </c>
      <c r="CN209" s="32"/>
      <c r="CO209" s="32">
        <v>0.17227999999999999</v>
      </c>
      <c r="CP209" s="32"/>
      <c r="CQ209" s="32">
        <v>1.0579999999999999E-3</v>
      </c>
      <c r="CR209" s="32"/>
      <c r="CS209" s="32">
        <v>8.7200000000000005E-4</v>
      </c>
      <c r="CT209" s="32">
        <v>4.7509000000000003E-2</v>
      </c>
      <c r="CU209" s="32">
        <v>8.4800000000000001E-4</v>
      </c>
    </row>
    <row r="210" spans="1:99" x14ac:dyDescent="0.2">
      <c r="A210" s="2" t="s">
        <v>139</v>
      </c>
      <c r="D210" s="32">
        <v>0</v>
      </c>
      <c r="E210" s="32">
        <v>5.5095999999999999E-2</v>
      </c>
      <c r="F210" s="32">
        <v>4.1149999999999997E-3</v>
      </c>
      <c r="G210" s="32">
        <v>1.222E-3</v>
      </c>
      <c r="H210" s="32">
        <v>8.6457000000000006E-2</v>
      </c>
      <c r="I210" s="32">
        <v>2.6120999999999998E-2</v>
      </c>
      <c r="J210" s="32">
        <v>0.272727</v>
      </c>
      <c r="K210" s="32">
        <v>8.4406999999999996E-2</v>
      </c>
      <c r="L210" s="32">
        <v>0.75832500000000003</v>
      </c>
      <c r="M210" s="238">
        <v>0</v>
      </c>
      <c r="N210" s="32">
        <v>8.8559999999999993E-3</v>
      </c>
      <c r="O210" s="32">
        <v>8.3610000000000004E-3</v>
      </c>
      <c r="P210" s="32">
        <v>0</v>
      </c>
      <c r="Q210" s="238">
        <v>0</v>
      </c>
      <c r="R210" s="32"/>
      <c r="S210" s="32">
        <v>7.6763999999999999E-2</v>
      </c>
      <c r="T210" s="32">
        <v>0.10663400000000001</v>
      </c>
      <c r="U210" s="32">
        <v>0.19548199999999999</v>
      </c>
      <c r="V210" s="32">
        <v>2.9758E-2</v>
      </c>
      <c r="W210" s="32">
        <v>0.15874199999999999</v>
      </c>
      <c r="X210" s="32">
        <v>0</v>
      </c>
      <c r="Y210" s="32">
        <v>0.74555199999999999</v>
      </c>
      <c r="Z210" s="32">
        <v>1.1512E-2</v>
      </c>
      <c r="AA210" s="32"/>
      <c r="AB210" s="32">
        <v>0</v>
      </c>
      <c r="AC210" s="32">
        <v>6.1170000000000002E-2</v>
      </c>
      <c r="AD210" s="32"/>
      <c r="AE210" s="32">
        <v>3.3097000000000001E-2</v>
      </c>
      <c r="AF210" s="32">
        <v>3.2499999999999999E-4</v>
      </c>
      <c r="AG210" s="32">
        <v>3.166E-3</v>
      </c>
      <c r="AH210" s="32">
        <v>3.3294533634946083E-2</v>
      </c>
      <c r="AI210" s="32">
        <v>1.655E-3</v>
      </c>
      <c r="AJ210" s="32">
        <v>1.0190680000000001</v>
      </c>
      <c r="AK210" s="32">
        <v>0.146118</v>
      </c>
      <c r="AL210" s="32">
        <v>3.5199999999999999E-4</v>
      </c>
      <c r="AM210" s="32">
        <v>6.7113999999999993E-2</v>
      </c>
      <c r="AN210" s="32">
        <v>2.1444000000000001E-2</v>
      </c>
      <c r="AO210" s="32">
        <v>0</v>
      </c>
      <c r="AP210" s="238">
        <v>0</v>
      </c>
      <c r="AQ210" s="32">
        <v>2.7452000000000001E-2</v>
      </c>
      <c r="AR210" s="32"/>
      <c r="AS210" s="32">
        <v>0.213199</v>
      </c>
      <c r="AT210" s="32">
        <v>4.8780000000000004E-3</v>
      </c>
      <c r="AU210" s="32">
        <v>3.7914000000000003E-2</v>
      </c>
      <c r="AV210" s="32">
        <v>2.2439999999999999E-3</v>
      </c>
      <c r="AW210" s="238">
        <v>0</v>
      </c>
      <c r="AX210" s="32">
        <v>7.4763999999999997E-2</v>
      </c>
      <c r="AY210" s="32">
        <v>4.0522000000000002E-2</v>
      </c>
      <c r="AZ210" s="32">
        <v>7.18E-4</v>
      </c>
      <c r="BA210" s="32">
        <v>1.9772999999999999E-2</v>
      </c>
      <c r="BB210" s="32">
        <v>6.0130000000000003E-2</v>
      </c>
      <c r="BC210" s="32">
        <v>2.957E-3</v>
      </c>
      <c r="BD210" s="238">
        <v>0</v>
      </c>
      <c r="BE210" s="32">
        <v>6.6810000000000003E-3</v>
      </c>
      <c r="BF210" s="32"/>
      <c r="BG210" s="32"/>
      <c r="BH210" s="32">
        <v>5.4821000000000002E-2</v>
      </c>
      <c r="BI210" s="32">
        <v>1.2494E-2</v>
      </c>
      <c r="BJ210" s="32"/>
      <c r="BK210" s="32">
        <v>2.6468999999999999E-2</v>
      </c>
      <c r="BL210" s="32">
        <v>0.17965100000000001</v>
      </c>
      <c r="BM210" s="32">
        <v>8.2990000000000008E-3</v>
      </c>
      <c r="BN210" s="32"/>
      <c r="BO210" s="32">
        <v>2.7109999999999999E-3</v>
      </c>
      <c r="BP210" s="32">
        <v>2.7269999999999998E-3</v>
      </c>
      <c r="BQ210" s="32">
        <v>3.9119999999999997E-3</v>
      </c>
      <c r="BR210" s="32"/>
      <c r="BS210" s="32">
        <v>0.27126</v>
      </c>
      <c r="BT210" s="32">
        <v>6.9691000000000003E-2</v>
      </c>
      <c r="BU210" s="32">
        <v>8.1491999999999995E-2</v>
      </c>
      <c r="BV210" s="32">
        <v>0.45798499999999998</v>
      </c>
      <c r="BW210" s="32">
        <v>0</v>
      </c>
      <c r="BX210" s="32">
        <v>1.4962E-2</v>
      </c>
      <c r="BY210" s="32">
        <v>1.853E-3</v>
      </c>
      <c r="BZ210" s="32">
        <v>0.13129368168173622</v>
      </c>
      <c r="CA210" s="32">
        <v>0.101267</v>
      </c>
      <c r="CB210" s="32">
        <v>0.50702700000000001</v>
      </c>
      <c r="CC210" s="32">
        <v>1.4815E-2</v>
      </c>
      <c r="CD210" s="238">
        <v>0</v>
      </c>
      <c r="CE210" s="32">
        <v>4.0564999999999997E-2</v>
      </c>
      <c r="CF210" s="32">
        <v>2.0349999999999999E-3</v>
      </c>
      <c r="CG210" s="32">
        <v>0.113428</v>
      </c>
      <c r="CH210" s="32">
        <v>0.04</v>
      </c>
      <c r="CI210" s="32">
        <v>6.8323999999999996E-2</v>
      </c>
      <c r="CJ210" s="32"/>
      <c r="CK210" s="32">
        <v>0.245141</v>
      </c>
      <c r="CL210" s="32">
        <v>4.2333999999999997E-2</v>
      </c>
      <c r="CM210" s="32">
        <v>1.5640999999999999E-2</v>
      </c>
      <c r="CN210" s="32"/>
      <c r="CO210" s="32">
        <v>0.62561500000000003</v>
      </c>
      <c r="CP210" s="32"/>
      <c r="CQ210" s="32">
        <v>0.449762</v>
      </c>
      <c r="CR210" s="32"/>
      <c r="CS210" s="32">
        <v>1.45E-4</v>
      </c>
      <c r="CT210" s="32">
        <v>1.6254999999999999E-2</v>
      </c>
      <c r="CU210" s="32">
        <v>1.4100000000000001E-4</v>
      </c>
    </row>
    <row r="211" spans="1:99" x14ac:dyDescent="0.2">
      <c r="A211" s="2" t="s">
        <v>140</v>
      </c>
      <c r="D211" s="32">
        <v>0.915663</v>
      </c>
      <c r="E211" s="32">
        <v>3.6990539999999998</v>
      </c>
      <c r="F211" s="32">
        <v>4.406155</v>
      </c>
      <c r="G211" s="32">
        <v>1.232111</v>
      </c>
      <c r="H211" s="32">
        <v>2.1510590000000001</v>
      </c>
      <c r="I211" s="32">
        <v>1.205581</v>
      </c>
      <c r="J211" s="32">
        <v>7.0857000000000003E-2</v>
      </c>
      <c r="K211" s="32">
        <v>1.087262</v>
      </c>
      <c r="L211" s="32">
        <v>3.1019779999999999</v>
      </c>
      <c r="M211" s="32">
        <v>1.398387</v>
      </c>
      <c r="N211" s="32">
        <v>3.053137</v>
      </c>
      <c r="O211" s="32">
        <v>2.131481</v>
      </c>
      <c r="P211" s="32">
        <v>4.4338000000000002E-2</v>
      </c>
      <c r="Q211" s="32">
        <v>1.2936E-2</v>
      </c>
      <c r="R211" s="32"/>
      <c r="S211" s="32">
        <v>1.463946</v>
      </c>
      <c r="T211" s="32">
        <v>3.1235520000000001</v>
      </c>
      <c r="U211" s="32">
        <v>1.046967</v>
      </c>
      <c r="V211" s="32">
        <v>0.93444300000000002</v>
      </c>
      <c r="W211" s="32">
        <v>0.84154600000000002</v>
      </c>
      <c r="X211" s="32">
        <v>0</v>
      </c>
      <c r="Y211" s="32">
        <v>5.4689139999999998</v>
      </c>
      <c r="Z211" s="32">
        <v>2.4695390000000002</v>
      </c>
      <c r="AA211" s="32"/>
      <c r="AB211" s="32">
        <v>0</v>
      </c>
      <c r="AC211" s="32">
        <v>1.95983</v>
      </c>
      <c r="AD211" s="32"/>
      <c r="AE211" s="32">
        <v>0.648316</v>
      </c>
      <c r="AF211" s="32">
        <v>0.22628000000000001</v>
      </c>
      <c r="AG211" s="32">
        <v>1.7629919999999999</v>
      </c>
      <c r="AH211" s="32">
        <v>1.1538243168775362</v>
      </c>
      <c r="AI211" s="32">
        <v>1.036303</v>
      </c>
      <c r="AJ211" s="32">
        <v>4.9081239999999999</v>
      </c>
      <c r="AK211" s="32">
        <v>2.4792160000000001</v>
      </c>
      <c r="AL211" s="32">
        <v>7.5180000000000004E-3</v>
      </c>
      <c r="AM211" s="32">
        <v>1.5878890000000001</v>
      </c>
      <c r="AN211" s="32">
        <v>5.6983560000000004</v>
      </c>
      <c r="AO211" s="32">
        <v>1.7698999999999999E-2</v>
      </c>
      <c r="AP211" s="32">
        <v>1.423014</v>
      </c>
      <c r="AQ211" s="32">
        <v>1.8124530000000001</v>
      </c>
      <c r="AR211" s="32"/>
      <c r="AS211" s="32">
        <v>3.8901530000000002</v>
      </c>
      <c r="AT211" s="32">
        <v>3.4570999999999998E-2</v>
      </c>
      <c r="AU211" s="32">
        <v>0.99072700000000002</v>
      </c>
      <c r="AV211" s="32">
        <v>1.793344</v>
      </c>
      <c r="AW211" s="32">
        <v>1.259E-2</v>
      </c>
      <c r="AX211" s="32">
        <v>0.86064600000000002</v>
      </c>
      <c r="AY211" s="32">
        <v>0.84950999999999999</v>
      </c>
      <c r="AZ211" s="32">
        <v>7.4450000000000002E-3</v>
      </c>
      <c r="BA211" s="32">
        <v>0.99254600000000004</v>
      </c>
      <c r="BB211" s="32">
        <v>1.6491610000000001</v>
      </c>
      <c r="BC211" s="32">
        <v>1.321089</v>
      </c>
      <c r="BD211" s="32">
        <v>1.582203</v>
      </c>
      <c r="BE211" s="32">
        <v>1.891186</v>
      </c>
      <c r="BF211" s="32"/>
      <c r="BG211" s="32"/>
      <c r="BH211" s="32">
        <v>0.72091000000000005</v>
      </c>
      <c r="BI211" s="32">
        <v>1.720836</v>
      </c>
      <c r="BJ211" s="32"/>
      <c r="BK211" s="32">
        <v>0.92107099999999997</v>
      </c>
      <c r="BL211" s="32">
        <v>1.3437380000000001</v>
      </c>
      <c r="BM211" s="32">
        <v>2.1073019999999998</v>
      </c>
      <c r="BN211" s="32"/>
      <c r="BO211" s="32">
        <v>0.95648599999999995</v>
      </c>
      <c r="BP211" s="32">
        <v>3.5999999999999997E-2</v>
      </c>
      <c r="BQ211" s="32">
        <v>1.640487</v>
      </c>
      <c r="BR211" s="32"/>
      <c r="BS211" s="32">
        <v>1.6262479999999999</v>
      </c>
      <c r="BT211" s="32">
        <v>1.1731039999999999</v>
      </c>
      <c r="BU211" s="32">
        <v>4.2698090000000004</v>
      </c>
      <c r="BV211" s="32">
        <v>4.4565989999999998</v>
      </c>
      <c r="BW211" s="32">
        <v>5.4098E-2</v>
      </c>
      <c r="BX211" s="32">
        <v>1.473271</v>
      </c>
      <c r="BY211" s="32">
        <v>3.8580019999999999</v>
      </c>
      <c r="BZ211" s="32">
        <v>1.7960531375982753</v>
      </c>
      <c r="CA211" s="32">
        <v>1.7832220000000001</v>
      </c>
      <c r="CB211" s="32">
        <v>1.954585</v>
      </c>
      <c r="CC211" s="32">
        <v>0.201235</v>
      </c>
      <c r="CD211" s="32">
        <v>0.10929</v>
      </c>
      <c r="CE211" s="32">
        <v>3.5498319999999999</v>
      </c>
      <c r="CF211" s="32">
        <v>0.79152599999999995</v>
      </c>
      <c r="CG211" s="32">
        <v>2.8242929999999999</v>
      </c>
      <c r="CH211" s="32">
        <v>2.3303000000000001E-2</v>
      </c>
      <c r="CI211" s="32">
        <v>2.0072920000000001</v>
      </c>
      <c r="CJ211" s="32"/>
      <c r="CK211" s="32">
        <v>2.5499719999999999</v>
      </c>
      <c r="CL211" s="32">
        <v>2.8672689999999998</v>
      </c>
      <c r="CM211" s="32">
        <v>1.9529529999999999</v>
      </c>
      <c r="CN211" s="32"/>
      <c r="CO211" s="32">
        <v>5.7652890000000001</v>
      </c>
      <c r="CP211" s="32"/>
      <c r="CQ211" s="32">
        <v>3.5270899999999998</v>
      </c>
      <c r="CR211" s="32"/>
      <c r="CS211" s="32">
        <v>6.8589999999999996E-3</v>
      </c>
      <c r="CT211" s="32">
        <v>1.2297979999999999</v>
      </c>
      <c r="CU211" s="32">
        <v>0.60075599999999996</v>
      </c>
    </row>
    <row r="212" spans="1:99" x14ac:dyDescent="0.2">
      <c r="A212" s="2" t="s">
        <v>141</v>
      </c>
      <c r="D212" s="32">
        <v>1</v>
      </c>
      <c r="E212" s="32">
        <v>0.54300000000000004</v>
      </c>
      <c r="F212" s="32">
        <v>1.2030000000000001</v>
      </c>
      <c r="G212" s="32">
        <v>7.3999999999999996E-2</v>
      </c>
      <c r="H212" s="32">
        <v>0.69399999999999995</v>
      </c>
      <c r="I212" s="32">
        <v>0.36099999999999999</v>
      </c>
      <c r="J212" s="32">
        <v>1.857</v>
      </c>
      <c r="K212" s="32">
        <v>0.98399999999999999</v>
      </c>
      <c r="L212" s="32">
        <v>1.889</v>
      </c>
      <c r="M212" s="32">
        <v>1</v>
      </c>
      <c r="N212" s="32">
        <v>2</v>
      </c>
      <c r="O212" s="32">
        <v>1.2010000000000001</v>
      </c>
      <c r="P212" s="32">
        <v>1</v>
      </c>
      <c r="Q212" s="32">
        <v>0</v>
      </c>
      <c r="R212" s="32"/>
      <c r="S212" s="32">
        <v>1.1459999999999999</v>
      </c>
      <c r="T212" s="32">
        <v>0.34899999999999998</v>
      </c>
      <c r="U212" s="32">
        <v>2.9119999999999999</v>
      </c>
      <c r="V212" s="32">
        <v>0.28599999999999998</v>
      </c>
      <c r="W212" s="32">
        <v>1.5669999999999999</v>
      </c>
      <c r="X212" s="32">
        <v>0</v>
      </c>
      <c r="Y212" s="32">
        <v>0.433</v>
      </c>
      <c r="Z212" s="32">
        <v>0.76900000000000002</v>
      </c>
      <c r="AA212" s="32"/>
      <c r="AB212" s="32">
        <v>0</v>
      </c>
      <c r="AC212" s="32">
        <v>2.1349999999999998</v>
      </c>
      <c r="AD212" s="32"/>
      <c r="AE212" s="32">
        <v>5.7779999999999996</v>
      </c>
      <c r="AF212" s="32">
        <v>0.73099999999999998</v>
      </c>
      <c r="AG212" s="32">
        <v>0.46</v>
      </c>
      <c r="AH212" s="32">
        <v>0.50550502632838679</v>
      </c>
      <c r="AI212" s="32">
        <v>0.50600000000000001</v>
      </c>
      <c r="AJ212" s="32">
        <v>0</v>
      </c>
      <c r="AK212" s="32">
        <v>2.7250000000000001</v>
      </c>
      <c r="AL212" s="32">
        <v>317.51</v>
      </c>
      <c r="AM212" s="32">
        <v>0.45600000000000002</v>
      </c>
      <c r="AN212" s="32">
        <v>0.502</v>
      </c>
      <c r="AO212" s="32">
        <v>1.5</v>
      </c>
      <c r="AP212" s="32">
        <v>0.79100000000000004</v>
      </c>
      <c r="AQ212" s="32">
        <v>0.53300000000000003</v>
      </c>
      <c r="AR212" s="32"/>
      <c r="AS212" s="32">
        <v>1.742</v>
      </c>
      <c r="AT212" s="32">
        <v>0</v>
      </c>
      <c r="AU212" s="32">
        <v>0.56599999999999995</v>
      </c>
      <c r="AV212" s="32">
        <v>1.66</v>
      </c>
      <c r="AW212" s="32">
        <v>21.123000000000001</v>
      </c>
      <c r="AX212" s="32">
        <v>1.4930000000000001</v>
      </c>
      <c r="AY212" s="32">
        <v>2.8660000000000001</v>
      </c>
      <c r="AZ212" s="32">
        <v>0</v>
      </c>
      <c r="BA212" s="32">
        <v>2.573</v>
      </c>
      <c r="BB212" s="32">
        <v>1.167</v>
      </c>
      <c r="BC212" s="32">
        <v>1.3340000000000001</v>
      </c>
      <c r="BD212" s="32">
        <v>1.6830000000000001</v>
      </c>
      <c r="BE212" s="32">
        <v>2.2509999999999999</v>
      </c>
      <c r="BF212" s="32"/>
      <c r="BG212" s="32"/>
      <c r="BH212" s="32">
        <v>0.33200000000000002</v>
      </c>
      <c r="BI212" s="32">
        <v>0</v>
      </c>
      <c r="BJ212" s="32"/>
      <c r="BK212" s="32">
        <v>1.37</v>
      </c>
      <c r="BL212" s="32">
        <v>2.2029999999999998</v>
      </c>
      <c r="BM212" s="32">
        <v>1.2569999999999999</v>
      </c>
      <c r="BN212" s="32"/>
      <c r="BO212" s="32">
        <v>1.29</v>
      </c>
      <c r="BP212" s="32">
        <v>1</v>
      </c>
      <c r="BQ212" s="32">
        <v>0.13900000000000001</v>
      </c>
      <c r="BR212" s="32"/>
      <c r="BS212" s="32">
        <v>1</v>
      </c>
      <c r="BT212" s="32">
        <v>1.8029999999999999</v>
      </c>
      <c r="BU212" s="32">
        <v>0</v>
      </c>
      <c r="BV212" s="32">
        <v>0.78100000000000003</v>
      </c>
      <c r="BW212" s="32">
        <v>8.0530000000000008</v>
      </c>
      <c r="BX212" s="32">
        <v>0.126</v>
      </c>
      <c r="BY212" s="32">
        <v>0.69899999999999995</v>
      </c>
      <c r="BZ212" s="32">
        <v>0.84265647033300795</v>
      </c>
      <c r="CA212" s="32">
        <v>0.83499999999999996</v>
      </c>
      <c r="CB212" s="32">
        <v>1.653</v>
      </c>
      <c r="CC212" s="32">
        <v>0.504</v>
      </c>
      <c r="CD212" s="32">
        <v>2.6739999999999999</v>
      </c>
      <c r="CE212" s="32">
        <v>0.29199999999999998</v>
      </c>
      <c r="CF212" s="32">
        <v>1.774</v>
      </c>
      <c r="CG212" s="32">
        <v>0.24299999999999999</v>
      </c>
      <c r="CH212" s="32">
        <v>0.83299999999999996</v>
      </c>
      <c r="CI212" s="32">
        <v>0.94</v>
      </c>
      <c r="CJ212" s="32"/>
      <c r="CK212" s="32">
        <v>0.77800000000000002</v>
      </c>
      <c r="CL212" s="32">
        <v>2.645</v>
      </c>
      <c r="CM212" s="32">
        <v>1.056</v>
      </c>
      <c r="CN212" s="32"/>
      <c r="CO212" s="32">
        <v>1.294</v>
      </c>
      <c r="CP212" s="32"/>
      <c r="CQ212" s="32">
        <v>0.24399999999999999</v>
      </c>
      <c r="CR212" s="32"/>
      <c r="CS212" s="32">
        <v>4</v>
      </c>
      <c r="CT212" s="32">
        <v>1.159</v>
      </c>
      <c r="CU212" s="32">
        <v>0.66900000000000004</v>
      </c>
    </row>
    <row r="213" spans="1:99" x14ac:dyDescent="0.2">
      <c r="A213" s="2" t="s">
        <v>142</v>
      </c>
      <c r="D213" s="32">
        <v>1</v>
      </c>
      <c r="E213" s="32">
        <v>0.26600000000000001</v>
      </c>
      <c r="F213" s="32">
        <v>0.32500000000000001</v>
      </c>
      <c r="G213" s="32">
        <v>9.7000000000000003E-2</v>
      </c>
      <c r="H213" s="32">
        <v>6.5000000000000002E-2</v>
      </c>
      <c r="I213" s="32">
        <v>1.1080000000000001</v>
      </c>
      <c r="J213" s="32">
        <v>3.6669999999999998</v>
      </c>
      <c r="K213" s="32">
        <v>0.72799999999999998</v>
      </c>
      <c r="L213" s="32">
        <v>1.827</v>
      </c>
      <c r="M213" s="32">
        <v>2</v>
      </c>
      <c r="N213" s="32">
        <v>0</v>
      </c>
      <c r="O213" s="32">
        <v>0.47299999999999998</v>
      </c>
      <c r="P213" s="32">
        <v>1.75</v>
      </c>
      <c r="Q213" s="32">
        <v>1.5</v>
      </c>
      <c r="R213" s="32"/>
      <c r="S213" s="32">
        <v>2.242</v>
      </c>
      <c r="T213" s="32">
        <v>0.22600000000000001</v>
      </c>
      <c r="U213" s="32">
        <v>0.255</v>
      </c>
      <c r="V213" s="32">
        <v>0.498</v>
      </c>
      <c r="W213" s="32">
        <v>1.478</v>
      </c>
      <c r="X213" s="32">
        <v>0</v>
      </c>
      <c r="Y213" s="32">
        <v>2.4260000000000002</v>
      </c>
      <c r="Z213" s="32">
        <v>1.5309999999999999</v>
      </c>
      <c r="AA213" s="32"/>
      <c r="AB213" s="32">
        <v>0</v>
      </c>
      <c r="AC213" s="32">
        <v>4.6779999999999999</v>
      </c>
      <c r="AD213" s="32"/>
      <c r="AE213" s="32">
        <v>1.2969999999999999</v>
      </c>
      <c r="AF213" s="32">
        <v>0</v>
      </c>
      <c r="AG213" s="32">
        <v>2.0739999999999998</v>
      </c>
      <c r="AH213" s="32">
        <v>1.7649325626204238</v>
      </c>
      <c r="AI213" s="32">
        <v>1.7649999999999999</v>
      </c>
      <c r="AJ213" s="32">
        <v>0</v>
      </c>
      <c r="AK213" s="32">
        <v>0.26200000000000001</v>
      </c>
      <c r="AL213" s="32">
        <v>2683.5740000000001</v>
      </c>
      <c r="AM213" s="32">
        <v>0.97</v>
      </c>
      <c r="AN213" s="32">
        <v>1.5</v>
      </c>
      <c r="AO213" s="32">
        <v>0</v>
      </c>
      <c r="AP213" s="32">
        <v>1.0089999999999999</v>
      </c>
      <c r="AQ213" s="32">
        <v>0.23100000000000001</v>
      </c>
      <c r="AR213" s="32"/>
      <c r="AS213" s="32">
        <v>1.752</v>
      </c>
      <c r="AT213" s="32">
        <v>0</v>
      </c>
      <c r="AU213" s="32">
        <v>0.47099999999999997</v>
      </c>
      <c r="AV213" s="32">
        <v>0.157</v>
      </c>
      <c r="AW213" s="32">
        <v>26.428000000000001</v>
      </c>
      <c r="AX213" s="32">
        <v>1.63</v>
      </c>
      <c r="AY213" s="32">
        <v>1.823</v>
      </c>
      <c r="AZ213" s="32">
        <v>256.053</v>
      </c>
      <c r="BA213" s="32">
        <v>41.936</v>
      </c>
      <c r="BB213" s="32">
        <v>1.5149999999999999</v>
      </c>
      <c r="BC213" s="32">
        <v>2.9980000000000002</v>
      </c>
      <c r="BD213" s="32">
        <v>0</v>
      </c>
      <c r="BE213" s="32">
        <v>0.105</v>
      </c>
      <c r="BF213" s="32"/>
      <c r="BG213" s="32"/>
      <c r="BH213" s="32">
        <v>1.2070000000000001</v>
      </c>
      <c r="BI213" s="32">
        <v>0.82</v>
      </c>
      <c r="BJ213" s="32"/>
      <c r="BK213" s="32">
        <v>1.0960000000000001</v>
      </c>
      <c r="BL213" s="32">
        <v>0.16800000000000001</v>
      </c>
      <c r="BM213" s="32">
        <v>1.6839999999999999</v>
      </c>
      <c r="BN213" s="32"/>
      <c r="BO213" s="32">
        <v>1.1479999999999999</v>
      </c>
      <c r="BP213" s="32">
        <v>0</v>
      </c>
      <c r="BQ213" s="32">
        <v>4.2000000000000003E-2</v>
      </c>
      <c r="BR213" s="32"/>
      <c r="BS213" s="32">
        <v>1.5780000000000001</v>
      </c>
      <c r="BT213" s="32">
        <v>0.73499999999999999</v>
      </c>
      <c r="BU213" s="32">
        <v>0</v>
      </c>
      <c r="BV213" s="32">
        <v>1.2050000000000001</v>
      </c>
      <c r="BW213" s="32">
        <v>0</v>
      </c>
      <c r="BX213" s="32">
        <v>0.749</v>
      </c>
      <c r="BY213" s="32">
        <v>3.1480000000000001</v>
      </c>
      <c r="BZ213" s="32">
        <v>0.58496319140469555</v>
      </c>
      <c r="CA213" s="32">
        <v>0.57299999999999995</v>
      </c>
      <c r="CB213" s="32">
        <v>0.81799999999999995</v>
      </c>
      <c r="CC213" s="32">
        <v>4</v>
      </c>
      <c r="CD213" s="32">
        <v>0</v>
      </c>
      <c r="CE213" s="32">
        <v>1.4570000000000001</v>
      </c>
      <c r="CF213" s="32">
        <v>2.6309999999999998</v>
      </c>
      <c r="CG213" s="32">
        <v>2.4510000000000001</v>
      </c>
      <c r="CH213" s="32">
        <v>1</v>
      </c>
      <c r="CI213" s="32">
        <v>0.92200000000000004</v>
      </c>
      <c r="CJ213" s="32"/>
      <c r="CK213" s="32">
        <v>1.5529999999999999</v>
      </c>
      <c r="CL213" s="32">
        <v>5.6210000000000004</v>
      </c>
      <c r="CM213" s="32">
        <v>2.0680000000000001</v>
      </c>
      <c r="CN213" s="32"/>
      <c r="CO213" s="32">
        <v>2.851</v>
      </c>
      <c r="CP213" s="32"/>
      <c r="CQ213" s="32">
        <v>1.304</v>
      </c>
      <c r="CR213" s="32"/>
      <c r="CS213" s="32">
        <v>20.920999999999999</v>
      </c>
      <c r="CT213" s="32">
        <v>0</v>
      </c>
      <c r="CU213" s="32">
        <v>0.35699999999999998</v>
      </c>
    </row>
    <row r="214" spans="1:99" x14ac:dyDescent="0.2">
      <c r="A214" s="2" t="s">
        <v>143</v>
      </c>
      <c r="D214" s="32">
        <v>1</v>
      </c>
      <c r="E214" s="32">
        <v>0.23499999999999999</v>
      </c>
      <c r="F214" s="32">
        <v>0.161</v>
      </c>
      <c r="G214" s="32">
        <v>1.2999999999999999E-2</v>
      </c>
      <c r="H214" s="32">
        <v>1.3859999999999999</v>
      </c>
      <c r="I214" s="32">
        <v>1.73</v>
      </c>
      <c r="J214" s="32">
        <v>2.25</v>
      </c>
      <c r="K214" s="32">
        <v>1.1459999999999999</v>
      </c>
      <c r="L214" s="32">
        <v>0.58299999999999996</v>
      </c>
      <c r="M214" s="32">
        <v>0</v>
      </c>
      <c r="N214" s="32">
        <v>1.125</v>
      </c>
      <c r="O214" s="32">
        <v>0.84799999999999998</v>
      </c>
      <c r="P214" s="32">
        <v>0</v>
      </c>
      <c r="Q214" s="32">
        <v>1.25</v>
      </c>
      <c r="R214" s="32"/>
      <c r="S214" s="32">
        <v>2.0270000000000001</v>
      </c>
      <c r="T214" s="32">
        <v>0.75900000000000001</v>
      </c>
      <c r="U214" s="32">
        <v>1</v>
      </c>
      <c r="V214" s="32">
        <v>0.68799999999999994</v>
      </c>
      <c r="W214" s="32">
        <v>1.536</v>
      </c>
      <c r="X214" s="32">
        <v>0</v>
      </c>
      <c r="Y214" s="32">
        <v>1.6439999999999999</v>
      </c>
      <c r="Z214" s="32">
        <v>0.82499999999999996</v>
      </c>
      <c r="AA214" s="32"/>
      <c r="AB214" s="32">
        <v>0</v>
      </c>
      <c r="AC214" s="32">
        <v>1.9910000000000001</v>
      </c>
      <c r="AD214" s="32"/>
      <c r="AE214" s="32">
        <v>1.635</v>
      </c>
      <c r="AF214" s="32">
        <v>0.78400000000000003</v>
      </c>
      <c r="AG214" s="32">
        <v>0.68600000000000005</v>
      </c>
      <c r="AH214" s="32">
        <v>1.4848484848484846</v>
      </c>
      <c r="AI214" s="32">
        <v>1.4850000000000001</v>
      </c>
      <c r="AJ214" s="32">
        <v>0</v>
      </c>
      <c r="AK214" s="32">
        <v>1.6240000000000001</v>
      </c>
      <c r="AL214" s="32">
        <v>5.6219999999999999</v>
      </c>
      <c r="AM214" s="32">
        <v>0.88</v>
      </c>
      <c r="AN214" s="32">
        <v>5.367</v>
      </c>
      <c r="AO214" s="32">
        <v>1</v>
      </c>
      <c r="AP214" s="32">
        <v>1.998</v>
      </c>
      <c r="AQ214" s="32">
        <v>1.147</v>
      </c>
      <c r="AR214" s="32"/>
      <c r="AS214" s="32">
        <v>1.7829999999999999</v>
      </c>
      <c r="AT214" s="32">
        <v>0</v>
      </c>
      <c r="AU214" s="32">
        <v>1.175</v>
      </c>
      <c r="AV214" s="32">
        <v>1.8120000000000001</v>
      </c>
      <c r="AW214" s="32">
        <v>4.8739999999999997</v>
      </c>
      <c r="AX214" s="32">
        <v>2.7909999999999999</v>
      </c>
      <c r="AY214" s="32">
        <v>0.56000000000000005</v>
      </c>
      <c r="AZ214" s="32">
        <v>226.18799999999999</v>
      </c>
      <c r="BA214" s="32">
        <v>7.8739999999999997</v>
      </c>
      <c r="BB214" s="32">
        <v>0.438</v>
      </c>
      <c r="BC214" s="32">
        <v>2.0030000000000001</v>
      </c>
      <c r="BD214" s="32">
        <v>0</v>
      </c>
      <c r="BE214" s="32">
        <v>1.5149999999999999</v>
      </c>
      <c r="BF214" s="32"/>
      <c r="BG214" s="32"/>
      <c r="BH214" s="32">
        <v>0.44400000000000001</v>
      </c>
      <c r="BI214" s="32">
        <v>1.5</v>
      </c>
      <c r="BJ214" s="32"/>
      <c r="BK214" s="32">
        <v>1.3029999999999999</v>
      </c>
      <c r="BL214" s="32">
        <v>1.365</v>
      </c>
      <c r="BM214" s="32">
        <v>0.16200000000000001</v>
      </c>
      <c r="BN214" s="32"/>
      <c r="BO214" s="32">
        <v>0.54200000000000004</v>
      </c>
      <c r="BP214" s="32">
        <v>1</v>
      </c>
      <c r="BQ214" s="32">
        <v>0.16</v>
      </c>
      <c r="BR214" s="32"/>
      <c r="BS214" s="32">
        <v>0</v>
      </c>
      <c r="BT214" s="32">
        <v>2.0379999999999998</v>
      </c>
      <c r="BU214" s="32">
        <v>0</v>
      </c>
      <c r="BV214" s="32">
        <v>0.748</v>
      </c>
      <c r="BW214" s="32">
        <v>5.1669999999999998</v>
      </c>
      <c r="BX214" s="32">
        <v>0.245</v>
      </c>
      <c r="BY214" s="32">
        <v>0.75700000000000001</v>
      </c>
      <c r="BZ214" s="32">
        <v>1.2948361858190711</v>
      </c>
      <c r="CA214" s="32">
        <v>1.284</v>
      </c>
      <c r="CB214" s="32">
        <v>1.7709999999999999</v>
      </c>
      <c r="CC214" s="32">
        <v>0.875</v>
      </c>
      <c r="CD214" s="32">
        <v>2</v>
      </c>
      <c r="CE214" s="32">
        <v>1.5489999999999999</v>
      </c>
      <c r="CF214" s="32">
        <v>1.0309999999999999</v>
      </c>
      <c r="CG214" s="32">
        <v>0.57899999999999996</v>
      </c>
      <c r="CH214" s="32">
        <v>1</v>
      </c>
      <c r="CI214" s="32">
        <v>0.71399999999999997</v>
      </c>
      <c r="CJ214" s="32"/>
      <c r="CK214" s="32">
        <v>0.29199999999999998</v>
      </c>
      <c r="CL214" s="32">
        <v>3.6240000000000001</v>
      </c>
      <c r="CM214" s="32">
        <v>1.1240000000000001</v>
      </c>
      <c r="CN214" s="32"/>
      <c r="CO214" s="32">
        <v>2.2570000000000001</v>
      </c>
      <c r="CP214" s="32"/>
      <c r="CQ214" s="32">
        <v>0.54400000000000004</v>
      </c>
      <c r="CR214" s="32"/>
      <c r="CS214" s="32">
        <v>51.206000000000003</v>
      </c>
      <c r="CT214" s="32">
        <v>0</v>
      </c>
      <c r="CU214" s="32">
        <v>1.0920000000000001</v>
      </c>
    </row>
    <row r="215" spans="1:99" x14ac:dyDescent="0.2">
      <c r="A215" s="2" t="s">
        <v>144</v>
      </c>
      <c r="D215" s="32">
        <v>1</v>
      </c>
      <c r="E215" s="32">
        <v>9.5000000000000001E-2</v>
      </c>
      <c r="F215" s="32">
        <v>0.69199999999999995</v>
      </c>
      <c r="G215" s="32">
        <v>4.2000000000000003E-2</v>
      </c>
      <c r="H215" s="32">
        <v>0.40100000000000002</v>
      </c>
      <c r="I215" s="32">
        <v>1.2090000000000001</v>
      </c>
      <c r="J215" s="32">
        <v>1.667</v>
      </c>
      <c r="K215" s="32">
        <v>1.2250000000000001</v>
      </c>
      <c r="L215" s="32">
        <v>0.48699999999999999</v>
      </c>
      <c r="M215" s="32">
        <v>0.5</v>
      </c>
      <c r="N215" s="32">
        <v>1.375</v>
      </c>
      <c r="O215" s="32">
        <v>0.70799999999999996</v>
      </c>
      <c r="P215" s="32">
        <v>1.079</v>
      </c>
      <c r="Q215" s="32">
        <v>1.167</v>
      </c>
      <c r="R215" s="32"/>
      <c r="S215" s="32">
        <v>2.153</v>
      </c>
      <c r="T215" s="32">
        <v>0.71099999999999997</v>
      </c>
      <c r="U215" s="32">
        <v>1.2569999999999999</v>
      </c>
      <c r="V215" s="32">
        <v>0.156</v>
      </c>
      <c r="W215" s="32">
        <v>2.1419999999999999</v>
      </c>
      <c r="X215" s="32">
        <v>0</v>
      </c>
      <c r="Y215" s="32">
        <v>0.52400000000000002</v>
      </c>
      <c r="Z215" s="32">
        <v>0.80200000000000005</v>
      </c>
      <c r="AA215" s="32"/>
      <c r="AB215" s="32">
        <v>0</v>
      </c>
      <c r="AC215" s="32">
        <v>3.6640000000000001</v>
      </c>
      <c r="AD215" s="32"/>
      <c r="AE215" s="32">
        <v>1.5620000000000001</v>
      </c>
      <c r="AF215" s="32">
        <v>0</v>
      </c>
      <c r="AG215" s="32">
        <v>2.12</v>
      </c>
      <c r="AH215" s="32">
        <v>2.5261845386533666</v>
      </c>
      <c r="AI215" s="32">
        <v>1.633</v>
      </c>
      <c r="AJ215" s="32">
        <v>2.633</v>
      </c>
      <c r="AK215" s="32">
        <v>3.5489999999999999</v>
      </c>
      <c r="AL215" s="32">
        <v>584.553</v>
      </c>
      <c r="AM215" s="32">
        <v>0.38400000000000001</v>
      </c>
      <c r="AN215" s="32">
        <v>0</v>
      </c>
      <c r="AO215" s="32">
        <v>0</v>
      </c>
      <c r="AP215" s="32">
        <v>0.64500000000000002</v>
      </c>
      <c r="AQ215" s="32">
        <v>2.3239999999999998</v>
      </c>
      <c r="AR215" s="32"/>
      <c r="AS215" s="32">
        <v>3.8420000000000001</v>
      </c>
      <c r="AT215" s="32">
        <v>0</v>
      </c>
      <c r="AU215" s="32">
        <v>0.997</v>
      </c>
      <c r="AV215" s="32">
        <v>1.331</v>
      </c>
      <c r="AW215" s="32">
        <v>30.916</v>
      </c>
      <c r="AX215" s="32">
        <v>0.23300000000000001</v>
      </c>
      <c r="AY215" s="32">
        <v>1.4390000000000001</v>
      </c>
      <c r="AZ215" s="32">
        <v>50.095999999999997</v>
      </c>
      <c r="BA215" s="32">
        <v>3.3239999999999998</v>
      </c>
      <c r="BB215" s="32">
        <v>0.371</v>
      </c>
      <c r="BC215" s="32">
        <v>2.5710000000000002</v>
      </c>
      <c r="BD215" s="32">
        <v>0.67100000000000004</v>
      </c>
      <c r="BE215" s="32">
        <v>0.19400000000000001</v>
      </c>
      <c r="BF215" s="32"/>
      <c r="BG215" s="32"/>
      <c r="BH215" s="32">
        <v>0.39300000000000002</v>
      </c>
      <c r="BI215" s="32">
        <v>1.954</v>
      </c>
      <c r="BJ215" s="32"/>
      <c r="BK215" s="32">
        <v>2.2309999999999999</v>
      </c>
      <c r="BL215" s="32">
        <v>1.232</v>
      </c>
      <c r="BM215" s="32">
        <v>0.23</v>
      </c>
      <c r="BN215" s="32"/>
      <c r="BO215" s="32">
        <v>2.6440000000000001</v>
      </c>
      <c r="BP215" s="32">
        <v>1</v>
      </c>
      <c r="BQ215" s="32">
        <v>0.45200000000000001</v>
      </c>
      <c r="BR215" s="32"/>
      <c r="BS215" s="32">
        <v>0.67800000000000005</v>
      </c>
      <c r="BT215" s="32">
        <v>0.68799999999999994</v>
      </c>
      <c r="BU215" s="32">
        <v>1</v>
      </c>
      <c r="BV215" s="32">
        <v>0.83599999999999997</v>
      </c>
      <c r="BW215" s="32">
        <v>554.34900000000005</v>
      </c>
      <c r="BX215" s="32">
        <v>2.1840000000000002</v>
      </c>
      <c r="BY215" s="32">
        <v>5.83</v>
      </c>
      <c r="BZ215" s="32">
        <v>0.49404788543298278</v>
      </c>
      <c r="CA215" s="32">
        <v>0.49299999999999999</v>
      </c>
      <c r="CB215" s="32">
        <v>0.58299999999999996</v>
      </c>
      <c r="CC215" s="32">
        <v>0.98</v>
      </c>
      <c r="CD215" s="32">
        <v>1</v>
      </c>
      <c r="CE215" s="32">
        <v>1.5589999999999999</v>
      </c>
      <c r="CF215" s="32">
        <v>2.044</v>
      </c>
      <c r="CG215" s="32">
        <v>0.28100000000000003</v>
      </c>
      <c r="CH215" s="32">
        <v>1.25</v>
      </c>
      <c r="CI215" s="32">
        <v>0.51400000000000001</v>
      </c>
      <c r="CJ215" s="32"/>
      <c r="CK215" s="32">
        <v>0.59499999999999997</v>
      </c>
      <c r="CL215" s="32">
        <v>5.0140000000000002</v>
      </c>
      <c r="CM215" s="32">
        <v>1.0529999999999999</v>
      </c>
      <c r="CN215" s="32"/>
      <c r="CO215" s="32">
        <v>0.60199999999999998</v>
      </c>
      <c r="CP215" s="32"/>
      <c r="CQ215" s="32">
        <v>1.0029999999999999</v>
      </c>
      <c r="CR215" s="32"/>
      <c r="CS215" s="32">
        <v>35.962000000000003</v>
      </c>
      <c r="CT215" s="32">
        <v>0.27</v>
      </c>
      <c r="CU215" s="32">
        <v>1.3140000000000001</v>
      </c>
    </row>
    <row r="216" spans="1:99" x14ac:dyDescent="0.2">
      <c r="A216" s="2" t="s">
        <v>145</v>
      </c>
      <c r="D216" s="32">
        <v>1</v>
      </c>
      <c r="E216" s="32">
        <v>1.518</v>
      </c>
      <c r="F216" s="32">
        <v>1.1930000000000001</v>
      </c>
      <c r="G216" s="32">
        <v>8.8999999999999996E-2</v>
      </c>
      <c r="H216" s="32">
        <v>0.30299999999999999</v>
      </c>
      <c r="I216" s="32">
        <v>0.40799999999999997</v>
      </c>
      <c r="J216" s="32">
        <v>2</v>
      </c>
      <c r="K216" s="32">
        <v>0.88300000000000001</v>
      </c>
      <c r="L216" s="32">
        <v>0.22700000000000001</v>
      </c>
      <c r="M216" s="32">
        <v>0.05</v>
      </c>
      <c r="N216" s="32">
        <v>1.25</v>
      </c>
      <c r="O216" s="32">
        <v>0.71799999999999997</v>
      </c>
      <c r="P216" s="32">
        <v>0.75</v>
      </c>
      <c r="Q216" s="32">
        <v>2</v>
      </c>
      <c r="R216" s="32"/>
      <c r="S216" s="32">
        <v>2.8370000000000002</v>
      </c>
      <c r="T216" s="32">
        <v>0.309</v>
      </c>
      <c r="U216" s="32">
        <v>2.11</v>
      </c>
      <c r="V216" s="32">
        <v>0.54900000000000004</v>
      </c>
      <c r="W216" s="32">
        <v>4.4290000000000003</v>
      </c>
      <c r="X216" s="32">
        <v>0</v>
      </c>
      <c r="Y216" s="32">
        <v>0.14399999999999999</v>
      </c>
      <c r="Z216" s="32">
        <v>0.97299999999999998</v>
      </c>
      <c r="AA216" s="32"/>
      <c r="AB216" s="32">
        <v>0</v>
      </c>
      <c r="AC216" s="32">
        <v>3.992</v>
      </c>
      <c r="AD216" s="32"/>
      <c r="AE216" s="32">
        <v>1.04</v>
      </c>
      <c r="AF216" s="32">
        <v>0.25</v>
      </c>
      <c r="AG216" s="32">
        <v>0.86799999999999999</v>
      </c>
      <c r="AH216" s="32">
        <v>0.42665369649805446</v>
      </c>
      <c r="AI216" s="32">
        <v>0.42599999999999999</v>
      </c>
      <c r="AJ216" s="32">
        <v>1</v>
      </c>
      <c r="AK216" s="32">
        <v>1.101</v>
      </c>
      <c r="AL216" s="32">
        <v>19.152999999999999</v>
      </c>
      <c r="AM216" s="32">
        <v>0.72699999999999998</v>
      </c>
      <c r="AN216" s="32">
        <v>0</v>
      </c>
      <c r="AO216" s="32">
        <v>2.165</v>
      </c>
      <c r="AP216" s="32">
        <v>2.133</v>
      </c>
      <c r="AQ216" s="32">
        <v>0.48399999999999999</v>
      </c>
      <c r="AR216" s="32"/>
      <c r="AS216" s="32">
        <v>2.395</v>
      </c>
      <c r="AT216" s="32">
        <v>0</v>
      </c>
      <c r="AU216" s="32">
        <v>1.032</v>
      </c>
      <c r="AV216" s="32">
        <v>1.639</v>
      </c>
      <c r="AW216" s="32">
        <v>39.371000000000002</v>
      </c>
      <c r="AX216" s="32">
        <v>0.41299999999999998</v>
      </c>
      <c r="AY216" s="32">
        <v>0.68899999999999995</v>
      </c>
      <c r="AZ216" s="32">
        <v>75.649000000000001</v>
      </c>
      <c r="BA216" s="32">
        <v>2.637</v>
      </c>
      <c r="BB216" s="32">
        <v>0.77600000000000002</v>
      </c>
      <c r="BC216" s="32">
        <v>1</v>
      </c>
      <c r="BD216" s="32">
        <v>0</v>
      </c>
      <c r="BE216" s="32">
        <v>1.625</v>
      </c>
      <c r="BF216" s="32"/>
      <c r="BG216" s="32"/>
      <c r="BH216" s="32">
        <v>1.0329999999999999</v>
      </c>
      <c r="BI216" s="32">
        <v>0</v>
      </c>
      <c r="BJ216" s="32"/>
      <c r="BK216" s="32">
        <v>1.6519999999999999</v>
      </c>
      <c r="BL216" s="32">
        <v>2</v>
      </c>
      <c r="BM216" s="32">
        <v>1.002</v>
      </c>
      <c r="BN216" s="32"/>
      <c r="BO216" s="32">
        <v>1.617</v>
      </c>
      <c r="BP216" s="32">
        <v>1</v>
      </c>
      <c r="BQ216" s="32">
        <v>5.2999999999999999E-2</v>
      </c>
      <c r="BR216" s="32"/>
      <c r="BS216" s="32">
        <v>1.5760000000000001</v>
      </c>
      <c r="BT216" s="32">
        <v>1.6879999999999999</v>
      </c>
      <c r="BU216" s="32">
        <v>0.3</v>
      </c>
      <c r="BV216" s="32">
        <v>0.78800000000000003</v>
      </c>
      <c r="BW216" s="32">
        <v>2702.703</v>
      </c>
      <c r="BX216" s="32">
        <v>1.3420000000000001</v>
      </c>
      <c r="BY216" s="32">
        <v>0.69799999999999995</v>
      </c>
      <c r="BZ216" s="32">
        <v>1.3671138211382112</v>
      </c>
      <c r="CA216" s="32">
        <v>1.425</v>
      </c>
      <c r="CB216" s="32">
        <v>0.60299999999999998</v>
      </c>
      <c r="CC216" s="32">
        <v>1</v>
      </c>
      <c r="CD216" s="32">
        <v>0</v>
      </c>
      <c r="CE216" s="32">
        <v>1.1639999999999999</v>
      </c>
      <c r="CF216" s="32">
        <v>2.1269999999999998</v>
      </c>
      <c r="CG216" s="32">
        <v>0.69</v>
      </c>
      <c r="CH216" s="32">
        <v>0</v>
      </c>
      <c r="CI216" s="32">
        <v>0.56899999999999995</v>
      </c>
      <c r="CJ216" s="32"/>
      <c r="CK216" s="32">
        <v>0.57799999999999996</v>
      </c>
      <c r="CL216" s="32">
        <v>7.85</v>
      </c>
      <c r="CM216" s="32">
        <v>1</v>
      </c>
      <c r="CN216" s="32"/>
      <c r="CO216" s="32">
        <v>0.10299999999999999</v>
      </c>
      <c r="CP216" s="32"/>
      <c r="CQ216" s="32">
        <v>0.70799999999999996</v>
      </c>
      <c r="CR216" s="32"/>
      <c r="CS216" s="32">
        <v>89.486000000000004</v>
      </c>
      <c r="CT216" s="32">
        <v>0.26</v>
      </c>
      <c r="CU216" s="32">
        <v>2.1000000000000001E-2</v>
      </c>
    </row>
    <row r="217" spans="1:99" x14ac:dyDescent="0.2">
      <c r="A217" s="2" t="s">
        <v>146</v>
      </c>
      <c r="D217" s="32">
        <v>30.501000000000001</v>
      </c>
      <c r="E217" s="32">
        <v>1.0840000000000001</v>
      </c>
      <c r="F217" s="32">
        <v>1.016</v>
      </c>
      <c r="G217" s="32">
        <v>7.0000000000000001E-3</v>
      </c>
      <c r="H217" s="32">
        <v>0.90100000000000002</v>
      </c>
      <c r="I217" s="32">
        <v>2.012</v>
      </c>
      <c r="J217" s="32">
        <v>3.0009999999999999</v>
      </c>
      <c r="K217" s="32">
        <v>1.3420000000000001</v>
      </c>
      <c r="L217" s="32">
        <v>1.196</v>
      </c>
      <c r="M217" s="32">
        <v>0.38200000000000001</v>
      </c>
      <c r="N217" s="32">
        <v>4.9790000000000001</v>
      </c>
      <c r="O217" s="32">
        <v>1.44</v>
      </c>
      <c r="P217" s="32">
        <v>3.46</v>
      </c>
      <c r="Q217" s="32">
        <v>2.3330000000000002</v>
      </c>
      <c r="R217" s="32"/>
      <c r="S217" s="32">
        <v>1.0109999999999999</v>
      </c>
      <c r="T217" s="32">
        <v>0.83299999999999996</v>
      </c>
      <c r="U217" s="32">
        <v>5.3879999999999999</v>
      </c>
      <c r="V217" s="32">
        <v>0.753</v>
      </c>
      <c r="W217" s="32">
        <v>1.5820000000000001</v>
      </c>
      <c r="X217" s="32">
        <v>0</v>
      </c>
      <c r="Y217" s="32">
        <v>1.3879999999999999</v>
      </c>
      <c r="Z217" s="32">
        <v>2.0259999999999998</v>
      </c>
      <c r="AA217" s="32"/>
      <c r="AB217" s="32">
        <v>0</v>
      </c>
      <c r="AC217" s="32">
        <v>2.3839999999999999</v>
      </c>
      <c r="AD217" s="32"/>
      <c r="AE217" s="32">
        <v>1.103</v>
      </c>
      <c r="AF217" s="32">
        <v>2.9990000000000001</v>
      </c>
      <c r="AG217" s="32">
        <v>1.4990000000000001</v>
      </c>
      <c r="AH217" s="32">
        <v>1.0971589386223533</v>
      </c>
      <c r="AI217" s="32">
        <v>0.217</v>
      </c>
      <c r="AJ217" s="32">
        <v>2.87</v>
      </c>
      <c r="AK217" s="32">
        <v>2.4980000000000002</v>
      </c>
      <c r="AL217" s="32">
        <v>165.14</v>
      </c>
      <c r="AM217" s="32">
        <v>0.60299999999999998</v>
      </c>
      <c r="AN217" s="32">
        <v>5.5140000000000002</v>
      </c>
      <c r="AO217" s="32">
        <v>0</v>
      </c>
      <c r="AP217" s="32">
        <v>0.76800000000000002</v>
      </c>
      <c r="AQ217" s="32">
        <v>0.49</v>
      </c>
      <c r="AR217" s="32"/>
      <c r="AS217" s="32">
        <v>3.1269999999999998</v>
      </c>
      <c r="AT217" s="32">
        <v>0</v>
      </c>
      <c r="AU217" s="32">
        <v>1.22</v>
      </c>
      <c r="AV217" s="32">
        <v>4.8490000000000002</v>
      </c>
      <c r="AW217" s="32">
        <v>6.8570000000000002</v>
      </c>
      <c r="AX217" s="32">
        <v>0.37</v>
      </c>
      <c r="AY217" s="32">
        <v>1.2529999999999999</v>
      </c>
      <c r="AZ217" s="32">
        <v>22.058</v>
      </c>
      <c r="BA217" s="32">
        <v>3.6040000000000001</v>
      </c>
      <c r="BB217" s="32">
        <v>0.88600000000000001</v>
      </c>
      <c r="BC217" s="32">
        <v>1.2250000000000001</v>
      </c>
      <c r="BD217" s="32">
        <v>2.0139999999999998</v>
      </c>
      <c r="BE217" s="32">
        <v>0.86599999999999999</v>
      </c>
      <c r="BF217" s="32"/>
      <c r="BG217" s="32"/>
      <c r="BH217" s="32">
        <v>0.39400000000000002</v>
      </c>
      <c r="BI217" s="32">
        <v>1.2010000000000001</v>
      </c>
      <c r="BJ217" s="32"/>
      <c r="BK217" s="32">
        <v>1.2210000000000001</v>
      </c>
      <c r="BL217" s="32">
        <v>1.6879999999999999</v>
      </c>
      <c r="BM217" s="32">
        <v>1.4379999999999999</v>
      </c>
      <c r="BN217" s="32"/>
      <c r="BO217" s="32">
        <v>2.3690000000000002</v>
      </c>
      <c r="BP217" s="32">
        <v>1</v>
      </c>
      <c r="BQ217" s="32">
        <v>0.495</v>
      </c>
      <c r="BR217" s="32"/>
      <c r="BS217" s="32">
        <v>1.28</v>
      </c>
      <c r="BT217" s="32">
        <v>0.83099999999999996</v>
      </c>
      <c r="BU217" s="32">
        <v>0.23100000000000001</v>
      </c>
      <c r="BV217" s="32">
        <v>0.56100000000000005</v>
      </c>
      <c r="BW217" s="32">
        <v>28.832999999999998</v>
      </c>
      <c r="BX217" s="32">
        <v>2.3879999999999999</v>
      </c>
      <c r="BY217" s="32">
        <v>4.0270000000000001</v>
      </c>
      <c r="BZ217" s="32">
        <v>0.55038864965464618</v>
      </c>
      <c r="CA217" s="32">
        <v>0.50700000000000001</v>
      </c>
      <c r="CB217" s="32">
        <v>1.135</v>
      </c>
      <c r="CC217" s="32">
        <v>0.60299999999999998</v>
      </c>
      <c r="CD217" s="32">
        <v>3.145</v>
      </c>
      <c r="CE217" s="32">
        <v>4.0599999999999996</v>
      </c>
      <c r="CF217" s="32">
        <v>2.6669999999999998</v>
      </c>
      <c r="CG217" s="32">
        <v>0.45700000000000002</v>
      </c>
      <c r="CH217" s="32">
        <v>0.56299999999999994</v>
      </c>
      <c r="CI217" s="32">
        <v>0.47699999999999998</v>
      </c>
      <c r="CJ217" s="32"/>
      <c r="CK217" s="32">
        <v>0.40799999999999997</v>
      </c>
      <c r="CL217" s="32">
        <v>4.4020000000000001</v>
      </c>
      <c r="CM217" s="32">
        <v>1.482</v>
      </c>
      <c r="CN217" s="32"/>
      <c r="CO217" s="32">
        <v>2.2130000000000001</v>
      </c>
      <c r="CP217" s="32"/>
      <c r="CQ217" s="32">
        <v>6.3460000000000001</v>
      </c>
      <c r="CR217" s="32"/>
      <c r="CS217" s="32">
        <v>58.125999999999998</v>
      </c>
      <c r="CT217" s="32">
        <v>1.016</v>
      </c>
      <c r="CU217" s="32">
        <v>1.552</v>
      </c>
    </row>
    <row r="218" spans="1:99" x14ac:dyDescent="0.2">
      <c r="A218" s="2" t="s">
        <v>147</v>
      </c>
      <c r="D218" s="32">
        <v>0</v>
      </c>
      <c r="E218" s="32">
        <v>0.29799999999999999</v>
      </c>
      <c r="F218" s="32">
        <v>1.0109999999999999</v>
      </c>
      <c r="G218" s="32">
        <v>8.7999999999999995E-2</v>
      </c>
      <c r="H218" s="32">
        <v>1.3049999999999999</v>
      </c>
      <c r="I218" s="32">
        <v>0.99399999999999999</v>
      </c>
      <c r="J218" s="32">
        <v>3.2</v>
      </c>
      <c r="K218" s="32">
        <v>1.5489999999999999</v>
      </c>
      <c r="L218" s="32">
        <v>1.238</v>
      </c>
      <c r="M218" s="32">
        <v>0.75</v>
      </c>
      <c r="N218" s="32">
        <v>1.7</v>
      </c>
      <c r="O218" s="32">
        <v>1.5369999999999999</v>
      </c>
      <c r="P218" s="32">
        <v>0.88500000000000001</v>
      </c>
      <c r="Q218" s="32">
        <v>1</v>
      </c>
      <c r="R218" s="32"/>
      <c r="S218" s="32">
        <v>1.6220000000000001</v>
      </c>
      <c r="T218" s="32">
        <v>0.872</v>
      </c>
      <c r="U218" s="32">
        <v>2.702</v>
      </c>
      <c r="V218" s="32">
        <v>0.74299999999999999</v>
      </c>
      <c r="W218" s="32">
        <v>0.33400000000000002</v>
      </c>
      <c r="X218" s="32">
        <v>0</v>
      </c>
      <c r="Y218" s="32">
        <v>0.90400000000000003</v>
      </c>
      <c r="Z218" s="32">
        <v>0.95799999999999996</v>
      </c>
      <c r="AA218" s="32"/>
      <c r="AB218" s="32">
        <v>0</v>
      </c>
      <c r="AC218" s="32">
        <v>2.1459999999999999</v>
      </c>
      <c r="AD218" s="32"/>
      <c r="AE218" s="32">
        <v>0.79300000000000004</v>
      </c>
      <c r="AF218" s="32">
        <v>11.398</v>
      </c>
      <c r="AG218" s="32">
        <v>4.9459999999999997</v>
      </c>
      <c r="AH218" s="32">
        <v>0.63327855382087095</v>
      </c>
      <c r="AI218" s="32">
        <v>0.41599999999999998</v>
      </c>
      <c r="AJ218" s="32">
        <v>1.9870000000000001</v>
      </c>
      <c r="AK218" s="32">
        <v>1.008</v>
      </c>
      <c r="AL218" s="32">
        <v>15.397</v>
      </c>
      <c r="AM218" s="32">
        <v>0.54300000000000004</v>
      </c>
      <c r="AN218" s="32">
        <v>0.02</v>
      </c>
      <c r="AO218" s="32">
        <v>1.5</v>
      </c>
      <c r="AP218" s="32">
        <v>0.11600000000000001</v>
      </c>
      <c r="AQ218" s="32">
        <v>0.42399999999999999</v>
      </c>
      <c r="AR218" s="32"/>
      <c r="AS218" s="32">
        <v>2.9420000000000002</v>
      </c>
      <c r="AT218" s="32">
        <v>0</v>
      </c>
      <c r="AU218" s="32">
        <v>1.409</v>
      </c>
      <c r="AV218" s="32">
        <v>0.28199999999999997</v>
      </c>
      <c r="AW218" s="32">
        <v>11.257</v>
      </c>
      <c r="AX218" s="32">
        <v>1.1599999999999999</v>
      </c>
      <c r="AY218" s="32">
        <v>0.82299999999999995</v>
      </c>
      <c r="AZ218" s="32">
        <v>76.525999999999996</v>
      </c>
      <c r="BA218" s="32">
        <v>5.65</v>
      </c>
      <c r="BB218" s="32">
        <v>0.70399999999999996</v>
      </c>
      <c r="BC218" s="32">
        <v>2.0030000000000001</v>
      </c>
      <c r="BD218" s="32">
        <v>1.5009999999999999</v>
      </c>
      <c r="BE218" s="32">
        <v>1.32</v>
      </c>
      <c r="BF218" s="32"/>
      <c r="BG218" s="32"/>
      <c r="BH218" s="32">
        <v>0.96399999999999997</v>
      </c>
      <c r="BI218" s="32">
        <v>5</v>
      </c>
      <c r="BJ218" s="32"/>
      <c r="BK218" s="32">
        <v>1.635</v>
      </c>
      <c r="BL218" s="32">
        <v>1.4490000000000001</v>
      </c>
      <c r="BM218" s="32">
        <v>1.956</v>
      </c>
      <c r="BN218" s="32"/>
      <c r="BO218" s="32">
        <v>1.298</v>
      </c>
      <c r="BP218" s="32">
        <v>1</v>
      </c>
      <c r="BQ218" s="32">
        <v>0.25800000000000001</v>
      </c>
      <c r="BR218" s="32"/>
      <c r="BS218" s="32">
        <v>1.5369999999999999</v>
      </c>
      <c r="BT218" s="32">
        <v>1.1339999999999999</v>
      </c>
      <c r="BU218" s="32">
        <v>0.28599999999999998</v>
      </c>
      <c r="BV218" s="32">
        <v>1.629</v>
      </c>
      <c r="BW218" s="32">
        <v>24.16</v>
      </c>
      <c r="BX218" s="32">
        <v>0.65100000000000002</v>
      </c>
      <c r="BY218" s="32">
        <v>1.351</v>
      </c>
      <c r="BZ218" s="32">
        <v>1.0138636788048554</v>
      </c>
      <c r="CA218" s="32">
        <v>1.0449999999999999</v>
      </c>
      <c r="CB218" s="32">
        <v>0.81100000000000005</v>
      </c>
      <c r="CC218" s="32">
        <v>1.6759999999999999</v>
      </c>
      <c r="CD218" s="32">
        <v>1.3</v>
      </c>
      <c r="CE218" s="32">
        <v>1.145</v>
      </c>
      <c r="CF218" s="32">
        <v>0.71899999999999997</v>
      </c>
      <c r="CG218" s="32">
        <v>0.57999999999999996</v>
      </c>
      <c r="CH218" s="32">
        <v>2.4990000000000001</v>
      </c>
      <c r="CI218" s="32">
        <v>1.1200000000000001</v>
      </c>
      <c r="CJ218" s="32"/>
      <c r="CK218" s="32">
        <v>0.42199999999999999</v>
      </c>
      <c r="CL218" s="32">
        <v>1.681</v>
      </c>
      <c r="CM218" s="32">
        <v>1.417</v>
      </c>
      <c r="CN218" s="32"/>
      <c r="CO218" s="32">
        <v>1.8560000000000001</v>
      </c>
      <c r="CP218" s="32"/>
      <c r="CQ218" s="32">
        <v>2.7490000000000001</v>
      </c>
      <c r="CR218" s="32"/>
      <c r="CS218" s="32">
        <v>37.718000000000004</v>
      </c>
      <c r="CT218" s="32">
        <v>0.496</v>
      </c>
      <c r="CU218" s="32">
        <v>0.60399999999999998</v>
      </c>
    </row>
    <row r="219" spans="1:99" x14ac:dyDescent="0.2">
      <c r="A219" s="2" t="s">
        <v>148</v>
      </c>
      <c r="D219" s="32">
        <v>1</v>
      </c>
      <c r="E219" s="32">
        <v>0.79100000000000004</v>
      </c>
      <c r="F219" s="32">
        <v>0.23599999999999999</v>
      </c>
      <c r="G219" s="32">
        <v>0.97</v>
      </c>
      <c r="H219" s="32">
        <v>0.23799999999999999</v>
      </c>
      <c r="I219" s="32">
        <v>1.4059999999999999</v>
      </c>
      <c r="J219" s="32">
        <v>0.66700000000000004</v>
      </c>
      <c r="K219" s="32">
        <v>1.0109999999999999</v>
      </c>
      <c r="L219" s="32">
        <v>1.6160000000000001</v>
      </c>
      <c r="M219" s="32">
        <v>3.2120000000000002</v>
      </c>
      <c r="N219" s="32">
        <v>0.83299999999999996</v>
      </c>
      <c r="O219" s="32">
        <v>2.9529999999999998</v>
      </c>
      <c r="P219" s="32">
        <v>0.75</v>
      </c>
      <c r="Q219" s="32">
        <v>2.0009999999999999</v>
      </c>
      <c r="R219" s="32"/>
      <c r="S219" s="32">
        <v>1.48</v>
      </c>
      <c r="T219" s="32">
        <v>1.0609999999999999</v>
      </c>
      <c r="U219" s="32">
        <v>2.7210000000000001</v>
      </c>
      <c r="V219" s="32">
        <v>0.72399999999999998</v>
      </c>
      <c r="W219" s="32">
        <v>3.5920000000000001</v>
      </c>
      <c r="X219" s="32">
        <v>0</v>
      </c>
      <c r="Y219" s="32">
        <v>0.68400000000000005</v>
      </c>
      <c r="Z219" s="32">
        <v>0.28100000000000003</v>
      </c>
      <c r="AA219" s="32"/>
      <c r="AB219" s="32">
        <v>0</v>
      </c>
      <c r="AC219" s="32">
        <v>2.4849999999999999</v>
      </c>
      <c r="AD219" s="32"/>
      <c r="AE219" s="32">
        <v>1.421</v>
      </c>
      <c r="AF219" s="32">
        <v>0.5</v>
      </c>
      <c r="AG219" s="32">
        <v>0</v>
      </c>
      <c r="AH219" s="32">
        <v>0.17832319721980885</v>
      </c>
      <c r="AI219" s="32">
        <v>0.17599999999999999</v>
      </c>
      <c r="AJ219" s="32">
        <v>2.1669999999999998</v>
      </c>
      <c r="AK219" s="32">
        <v>2.3340000000000001</v>
      </c>
      <c r="AL219" s="32">
        <v>45.468000000000004</v>
      </c>
      <c r="AM219" s="32">
        <v>0.61799999999999999</v>
      </c>
      <c r="AN219" s="32">
        <v>0</v>
      </c>
      <c r="AO219" s="32">
        <v>0</v>
      </c>
      <c r="AP219" s="32">
        <v>0</v>
      </c>
      <c r="AQ219" s="32">
        <v>0.98</v>
      </c>
      <c r="AR219" s="32"/>
      <c r="AS219" s="32">
        <v>3.3879999999999999</v>
      </c>
      <c r="AT219" s="32">
        <v>0.7</v>
      </c>
      <c r="AU219" s="32">
        <v>0.96599999999999997</v>
      </c>
      <c r="AV219" s="32">
        <v>0.67100000000000004</v>
      </c>
      <c r="AW219" s="32">
        <v>9.6029999999999998</v>
      </c>
      <c r="AX219" s="32">
        <v>2.0619999999999998</v>
      </c>
      <c r="AY219" s="32">
        <v>0.79700000000000004</v>
      </c>
      <c r="AZ219" s="32">
        <v>457.76900000000001</v>
      </c>
      <c r="BA219" s="32">
        <v>9.5609999999999999</v>
      </c>
      <c r="BB219" s="32">
        <v>1.228</v>
      </c>
      <c r="BC219" s="32">
        <v>1.9570000000000001</v>
      </c>
      <c r="BD219" s="32">
        <v>3.081</v>
      </c>
      <c r="BE219" s="32">
        <v>0.754</v>
      </c>
      <c r="BF219" s="32"/>
      <c r="BG219" s="32"/>
      <c r="BH219" s="32">
        <v>3.17</v>
      </c>
      <c r="BI219" s="32">
        <v>0.83299999999999996</v>
      </c>
      <c r="BJ219" s="32"/>
      <c r="BK219" s="32">
        <v>1.085</v>
      </c>
      <c r="BL219" s="32">
        <v>2.089</v>
      </c>
      <c r="BM219" s="32">
        <v>2.6259999999999999</v>
      </c>
      <c r="BN219" s="32"/>
      <c r="BO219" s="32">
        <v>1.1859999999999999</v>
      </c>
      <c r="BP219" s="32">
        <v>1</v>
      </c>
      <c r="BQ219" s="32">
        <v>0.73</v>
      </c>
      <c r="BR219" s="32"/>
      <c r="BS219" s="32">
        <v>0.54</v>
      </c>
      <c r="BT219" s="32">
        <v>0.39400000000000002</v>
      </c>
      <c r="BU219" s="32">
        <v>0.5</v>
      </c>
      <c r="BV219" s="32">
        <v>1.411</v>
      </c>
      <c r="BW219" s="32">
        <v>0</v>
      </c>
      <c r="BX219" s="32">
        <v>1.2589999999999999</v>
      </c>
      <c r="BY219" s="32">
        <v>6.6000000000000003E-2</v>
      </c>
      <c r="BZ219" s="32">
        <v>0.70616740992841232</v>
      </c>
      <c r="CA219" s="32">
        <v>0.72299999999999998</v>
      </c>
      <c r="CB219" s="32">
        <v>0.59699999999999998</v>
      </c>
      <c r="CC219" s="32">
        <v>1.583</v>
      </c>
      <c r="CD219" s="32">
        <v>2</v>
      </c>
      <c r="CE219" s="32">
        <v>1.1859999999999999</v>
      </c>
      <c r="CF219" s="32">
        <v>1.323</v>
      </c>
      <c r="CG219" s="32">
        <v>1.1970000000000001</v>
      </c>
      <c r="CH219" s="32">
        <v>2.25</v>
      </c>
      <c r="CI219" s="32">
        <v>1.9470000000000001</v>
      </c>
      <c r="CJ219" s="32"/>
      <c r="CK219" s="32">
        <v>0.54600000000000004</v>
      </c>
      <c r="CL219" s="32">
        <v>6.9189999999999996</v>
      </c>
      <c r="CM219" s="32">
        <v>0.37</v>
      </c>
      <c r="CN219" s="32"/>
      <c r="CO219" s="32">
        <v>0.189</v>
      </c>
      <c r="CP219" s="32"/>
      <c r="CQ219" s="32">
        <v>2.694</v>
      </c>
      <c r="CR219" s="32"/>
      <c r="CS219" s="32">
        <v>26.898</v>
      </c>
      <c r="CT219" s="32">
        <v>0.83299999999999996</v>
      </c>
      <c r="CU219" s="32">
        <v>0.8</v>
      </c>
    </row>
    <row r="220" spans="1:99" x14ac:dyDescent="0.2">
      <c r="A220" s="2" t="s">
        <v>149</v>
      </c>
      <c r="D220" s="32">
        <v>1</v>
      </c>
      <c r="E220" s="32">
        <v>0.64200000000000002</v>
      </c>
      <c r="F220" s="32">
        <v>0.14199999999999999</v>
      </c>
      <c r="G220" s="32">
        <v>9.7000000000000003E-2</v>
      </c>
      <c r="H220" s="32">
        <v>1.5509999999999999</v>
      </c>
      <c r="I220" s="32">
        <v>0.66400000000000003</v>
      </c>
      <c r="J220" s="32">
        <v>1</v>
      </c>
      <c r="K220" s="32">
        <v>0.82299999999999995</v>
      </c>
      <c r="L220" s="32">
        <v>0.62</v>
      </c>
      <c r="M220" s="32">
        <v>4.7E-2</v>
      </c>
      <c r="N220" s="32">
        <v>2</v>
      </c>
      <c r="O220" s="32">
        <v>0.56100000000000005</v>
      </c>
      <c r="P220" s="32">
        <v>0.91700000000000004</v>
      </c>
      <c r="Q220" s="32">
        <v>0</v>
      </c>
      <c r="R220" s="32"/>
      <c r="S220" s="32">
        <v>3.6930000000000001</v>
      </c>
      <c r="T220" s="32">
        <v>1.266</v>
      </c>
      <c r="U220" s="32">
        <v>4.3540000000000001</v>
      </c>
      <c r="V220" s="32">
        <v>0.66700000000000004</v>
      </c>
      <c r="W220" s="32">
        <v>0.80600000000000005</v>
      </c>
      <c r="X220" s="32">
        <v>0</v>
      </c>
      <c r="Y220" s="32">
        <v>0.432</v>
      </c>
      <c r="Z220" s="32">
        <v>1.6950000000000001</v>
      </c>
      <c r="AA220" s="32"/>
      <c r="AB220" s="32">
        <v>0</v>
      </c>
      <c r="AC220" s="32">
        <v>4.3630000000000004</v>
      </c>
      <c r="AD220" s="32"/>
      <c r="AE220" s="32">
        <v>0.61599999999999999</v>
      </c>
      <c r="AF220" s="32">
        <v>2.8969999999999998</v>
      </c>
      <c r="AG220" s="32">
        <v>1</v>
      </c>
      <c r="AH220" s="32">
        <v>0.54884834368530022</v>
      </c>
      <c r="AI220" s="32">
        <v>0.54900000000000004</v>
      </c>
      <c r="AJ220" s="32">
        <v>0</v>
      </c>
      <c r="AK220" s="32">
        <v>2.2200000000000002</v>
      </c>
      <c r="AL220" s="32">
        <v>34.36</v>
      </c>
      <c r="AM220" s="32">
        <v>0.63300000000000001</v>
      </c>
      <c r="AN220" s="32">
        <v>0</v>
      </c>
      <c r="AO220" s="32">
        <v>1</v>
      </c>
      <c r="AP220" s="32">
        <v>0.316</v>
      </c>
      <c r="AQ220" s="32">
        <v>0.98399999999999999</v>
      </c>
      <c r="AR220" s="32"/>
      <c r="AS220" s="32">
        <v>3.6560000000000001</v>
      </c>
      <c r="AT220" s="32">
        <v>401.25400000000002</v>
      </c>
      <c r="AU220" s="32">
        <v>1.865</v>
      </c>
      <c r="AV220" s="32">
        <v>1.645</v>
      </c>
      <c r="AW220" s="32">
        <v>5.0030000000000001</v>
      </c>
      <c r="AX220" s="32">
        <v>1.1619999999999999</v>
      </c>
      <c r="AY220" s="32">
        <v>1.7250000000000001</v>
      </c>
      <c r="AZ220" s="32">
        <v>48.694000000000003</v>
      </c>
      <c r="BA220" s="32">
        <v>1.347</v>
      </c>
      <c r="BB220" s="32">
        <v>0.77300000000000002</v>
      </c>
      <c r="BC220" s="32">
        <v>1.2709999999999999</v>
      </c>
      <c r="BD220" s="32">
        <v>4.75</v>
      </c>
      <c r="BE220" s="32">
        <v>1.4179999999999999</v>
      </c>
      <c r="BF220" s="32"/>
      <c r="BG220" s="32"/>
      <c r="BH220" s="32">
        <v>1.0449999999999999</v>
      </c>
      <c r="BI220" s="32">
        <v>4.1829999999999998</v>
      </c>
      <c r="BJ220" s="32"/>
      <c r="BK220" s="32">
        <v>0.36</v>
      </c>
      <c r="BL220" s="32">
        <v>0.58799999999999997</v>
      </c>
      <c r="BM220" s="32">
        <v>1.84</v>
      </c>
      <c r="BN220" s="32"/>
      <c r="BO220" s="32">
        <v>2.5739999999999998</v>
      </c>
      <c r="BP220" s="32">
        <v>1</v>
      </c>
      <c r="BQ220" s="32">
        <v>9.0589999999999993</v>
      </c>
      <c r="BR220" s="32"/>
      <c r="BS220" s="32">
        <v>3.1E-2</v>
      </c>
      <c r="BT220" s="32">
        <v>0.93</v>
      </c>
      <c r="BU220" s="32">
        <v>0.95099999999999996</v>
      </c>
      <c r="BV220" s="32">
        <v>0.59299999999999997</v>
      </c>
      <c r="BW220" s="32">
        <v>328.90300000000002</v>
      </c>
      <c r="BX220" s="32">
        <v>1.8169999999999999</v>
      </c>
      <c r="BY220" s="32">
        <v>1.0669999999999999</v>
      </c>
      <c r="BZ220" s="32">
        <v>0.43456229997579543</v>
      </c>
      <c r="CA220" s="32">
        <v>0.38500000000000001</v>
      </c>
      <c r="CB220" s="32">
        <v>1.631</v>
      </c>
      <c r="CC220" s="32">
        <v>0.5</v>
      </c>
      <c r="CD220" s="32">
        <v>1</v>
      </c>
      <c r="CE220" s="32">
        <v>6.2220000000000004</v>
      </c>
      <c r="CF220" s="32">
        <v>0.89800000000000002</v>
      </c>
      <c r="CG220" s="32">
        <v>0.96199999999999997</v>
      </c>
      <c r="CH220" s="32">
        <v>0</v>
      </c>
      <c r="CI220" s="32">
        <v>0.53400000000000003</v>
      </c>
      <c r="CJ220" s="32"/>
      <c r="CK220" s="32">
        <v>0.57999999999999996</v>
      </c>
      <c r="CL220" s="32">
        <v>3.0419999999999998</v>
      </c>
      <c r="CM220" s="32">
        <v>0.82199999999999995</v>
      </c>
      <c r="CN220" s="32"/>
      <c r="CO220" s="32">
        <v>0.17</v>
      </c>
      <c r="CP220" s="32"/>
      <c r="CQ220" s="32">
        <v>1.1339999999999999</v>
      </c>
      <c r="CR220" s="32"/>
      <c r="CS220" s="32">
        <v>87.447999999999993</v>
      </c>
      <c r="CT220" s="32">
        <v>0.877</v>
      </c>
      <c r="CU220" s="32">
        <v>1.7969999999999999</v>
      </c>
    </row>
    <row r="221" spans="1:99" x14ac:dyDescent="0.2">
      <c r="A221" s="2" t="s">
        <v>150</v>
      </c>
      <c r="D221" s="32">
        <v>0.66700000000000004</v>
      </c>
      <c r="E221" s="32">
        <v>0.10100000000000001</v>
      </c>
      <c r="F221" s="32">
        <v>0.63300000000000001</v>
      </c>
      <c r="G221" s="32">
        <v>0.85699999999999998</v>
      </c>
      <c r="H221" s="32">
        <v>0.222</v>
      </c>
      <c r="I221" s="32">
        <v>0.75900000000000001</v>
      </c>
      <c r="J221" s="32">
        <v>1.6</v>
      </c>
      <c r="K221" s="32">
        <v>1.728</v>
      </c>
      <c r="L221" s="32">
        <v>0.85</v>
      </c>
      <c r="M221" s="32">
        <v>0.75</v>
      </c>
      <c r="N221" s="32">
        <v>0.501</v>
      </c>
      <c r="O221" s="32">
        <v>0.78800000000000003</v>
      </c>
      <c r="P221" s="32">
        <v>0</v>
      </c>
      <c r="Q221" s="32">
        <v>0.66700000000000004</v>
      </c>
      <c r="R221" s="32"/>
      <c r="S221" s="32">
        <v>1.958</v>
      </c>
      <c r="T221" s="32">
        <v>0.86299999999999999</v>
      </c>
      <c r="U221" s="32">
        <v>6.0780000000000003</v>
      </c>
      <c r="V221" s="32">
        <v>0.92100000000000004</v>
      </c>
      <c r="W221" s="32">
        <v>1.647</v>
      </c>
      <c r="X221" s="32">
        <v>0</v>
      </c>
      <c r="Y221" s="32">
        <v>1.1639999999999999</v>
      </c>
      <c r="Z221" s="32">
        <v>1.0389999999999999</v>
      </c>
      <c r="AA221" s="32"/>
      <c r="AB221" s="32">
        <v>0</v>
      </c>
      <c r="AC221" s="32">
        <v>0.54400000000000004</v>
      </c>
      <c r="AD221" s="32"/>
      <c r="AE221" s="32">
        <v>1.8660000000000001</v>
      </c>
      <c r="AF221" s="32">
        <v>1.042</v>
      </c>
      <c r="AG221" s="32">
        <v>2.75</v>
      </c>
      <c r="AH221" s="32">
        <v>0.58581706063720451</v>
      </c>
      <c r="AI221" s="32">
        <v>0.57899999999999996</v>
      </c>
      <c r="AJ221" s="32">
        <v>2</v>
      </c>
      <c r="AK221" s="32">
        <v>2.238</v>
      </c>
      <c r="AL221" s="32">
        <v>20.995999999999999</v>
      </c>
      <c r="AM221" s="32">
        <v>1.8080000000000001</v>
      </c>
      <c r="AN221" s="32">
        <v>0</v>
      </c>
      <c r="AO221" s="32">
        <v>0</v>
      </c>
      <c r="AP221" s="32">
        <v>0.5</v>
      </c>
      <c r="AQ221" s="32">
        <v>0.495</v>
      </c>
      <c r="AR221" s="32"/>
      <c r="AS221" s="32">
        <v>3.0339999999999998</v>
      </c>
      <c r="AT221" s="32">
        <v>237.643</v>
      </c>
      <c r="AU221" s="32">
        <v>1.1890000000000001</v>
      </c>
      <c r="AV221" s="32">
        <v>2.4740000000000002</v>
      </c>
      <c r="AW221" s="32">
        <v>158.249</v>
      </c>
      <c r="AX221" s="32">
        <v>1.2789999999999999</v>
      </c>
      <c r="AY221" s="32">
        <v>1.343</v>
      </c>
      <c r="AZ221" s="32">
        <v>723.78399999999999</v>
      </c>
      <c r="BA221" s="32">
        <v>1.9330000000000001</v>
      </c>
      <c r="BB221" s="32">
        <v>0.77900000000000003</v>
      </c>
      <c r="BC221" s="32">
        <v>1.5880000000000001</v>
      </c>
      <c r="BD221" s="32">
        <v>0</v>
      </c>
      <c r="BE221" s="32">
        <v>1.62</v>
      </c>
      <c r="BF221" s="32"/>
      <c r="BG221" s="32"/>
      <c r="BH221" s="32">
        <v>0.57899999999999996</v>
      </c>
      <c r="BI221" s="32">
        <v>1.5</v>
      </c>
      <c r="BJ221" s="32"/>
      <c r="BK221" s="32">
        <v>0.32400000000000001</v>
      </c>
      <c r="BL221" s="32">
        <v>0.995</v>
      </c>
      <c r="BM221" s="32">
        <v>1.2869999999999999</v>
      </c>
      <c r="BN221" s="32"/>
      <c r="BO221" s="32">
        <v>1.5</v>
      </c>
      <c r="BP221" s="32">
        <v>0</v>
      </c>
      <c r="BQ221" s="32">
        <v>0.39200000000000002</v>
      </c>
      <c r="BR221" s="32"/>
      <c r="BS221" s="32">
        <v>1.056</v>
      </c>
      <c r="BT221" s="32">
        <v>1.0489999999999999</v>
      </c>
      <c r="BU221" s="32">
        <v>0.16</v>
      </c>
      <c r="BV221" s="32">
        <v>2.552</v>
      </c>
      <c r="BW221" s="32">
        <v>3.0830000000000002</v>
      </c>
      <c r="BX221" s="32">
        <v>1.619</v>
      </c>
      <c r="BY221" s="32">
        <v>0.98299999999999998</v>
      </c>
      <c r="BZ221" s="32">
        <v>0.34915357323872276</v>
      </c>
      <c r="CA221" s="32">
        <v>0.28799999999999998</v>
      </c>
      <c r="CB221" s="32">
        <v>1.1619999999999999</v>
      </c>
      <c r="CC221" s="32">
        <v>0.7</v>
      </c>
      <c r="CD221" s="32">
        <v>1.375</v>
      </c>
      <c r="CE221" s="32">
        <v>1.333</v>
      </c>
      <c r="CF221" s="32">
        <v>1.2330000000000001</v>
      </c>
      <c r="CG221" s="32">
        <v>0.61799999999999999</v>
      </c>
      <c r="CH221" s="32">
        <v>9.0999999999999998E-2</v>
      </c>
      <c r="CI221" s="32">
        <v>0.52700000000000002</v>
      </c>
      <c r="CJ221" s="32"/>
      <c r="CK221" s="32">
        <v>0.24299999999999999</v>
      </c>
      <c r="CL221" s="32">
        <v>2.9790000000000001</v>
      </c>
      <c r="CM221" s="32">
        <v>0.91500000000000004</v>
      </c>
      <c r="CN221" s="32"/>
      <c r="CO221" s="32">
        <v>2.0329999999999999</v>
      </c>
      <c r="CP221" s="32"/>
      <c r="CQ221" s="32">
        <v>1.0840000000000001</v>
      </c>
      <c r="CR221" s="32"/>
      <c r="CS221" s="32">
        <v>15.430999999999999</v>
      </c>
      <c r="CT221" s="32">
        <v>0.48899999999999999</v>
      </c>
      <c r="CU221" s="32">
        <v>1.736</v>
      </c>
    </row>
    <row r="222" spans="1:99" x14ac:dyDescent="0.2">
      <c r="A222" s="2" t="s">
        <v>151</v>
      </c>
      <c r="D222" s="32">
        <v>0.66700000000000004</v>
      </c>
      <c r="E222" s="32">
        <v>2.0470000000000002</v>
      </c>
      <c r="F222" s="32">
        <v>1.01</v>
      </c>
      <c r="G222" s="32">
        <v>0.64700000000000002</v>
      </c>
      <c r="H222" s="32">
        <v>0.53300000000000003</v>
      </c>
      <c r="I222" s="32">
        <v>1.4390000000000001</v>
      </c>
      <c r="J222" s="32">
        <v>1.25</v>
      </c>
      <c r="K222" s="32">
        <v>0.85</v>
      </c>
      <c r="L222" s="32">
        <v>0.754</v>
      </c>
      <c r="M222" s="32">
        <v>1.931</v>
      </c>
      <c r="N222" s="32">
        <v>1</v>
      </c>
      <c r="O222" s="32">
        <v>1.044</v>
      </c>
      <c r="P222" s="32">
        <v>0</v>
      </c>
      <c r="Q222" s="32">
        <v>0</v>
      </c>
      <c r="R222" s="32"/>
      <c r="S222" s="32">
        <v>1.698</v>
      </c>
      <c r="T222" s="32">
        <v>0.34699999999999998</v>
      </c>
      <c r="U222" s="32">
        <v>1.9830000000000001</v>
      </c>
      <c r="V222" s="32">
        <v>0.70699999999999996</v>
      </c>
      <c r="W222" s="32">
        <v>5.36</v>
      </c>
      <c r="X222" s="32">
        <v>0</v>
      </c>
      <c r="Y222" s="32">
        <v>0.64400000000000002</v>
      </c>
      <c r="Z222" s="32">
        <v>3.0019999999999998</v>
      </c>
      <c r="AA222" s="32"/>
      <c r="AB222" s="32">
        <v>0</v>
      </c>
      <c r="AC222" s="32">
        <v>6.1669999999999998</v>
      </c>
      <c r="AD222" s="32"/>
      <c r="AE222" s="32">
        <v>0.86499999999999999</v>
      </c>
      <c r="AF222" s="32">
        <v>0.25</v>
      </c>
      <c r="AG222" s="32">
        <v>1.37</v>
      </c>
      <c r="AH222" s="32">
        <v>1.2885304659498209</v>
      </c>
      <c r="AI222" s="32">
        <v>1.2849999999999999</v>
      </c>
      <c r="AJ222" s="32">
        <v>2.9990000000000001</v>
      </c>
      <c r="AK222" s="32">
        <v>1.915</v>
      </c>
      <c r="AL222" s="32">
        <v>56.499000000000002</v>
      </c>
      <c r="AM222" s="32">
        <v>0.56799999999999995</v>
      </c>
      <c r="AN222" s="32">
        <v>0</v>
      </c>
      <c r="AO222" s="32">
        <v>2</v>
      </c>
      <c r="AP222" s="32">
        <v>0.11700000000000001</v>
      </c>
      <c r="AQ222" s="32">
        <v>1.1779999999999999</v>
      </c>
      <c r="AR222" s="32"/>
      <c r="AS222" s="32">
        <v>6.5019999999999998</v>
      </c>
      <c r="AT222" s="32">
        <v>328.37700000000001</v>
      </c>
      <c r="AU222" s="32">
        <v>1.2609999999999999</v>
      </c>
      <c r="AV222" s="32">
        <v>0.39</v>
      </c>
      <c r="AW222" s="32">
        <v>1.665</v>
      </c>
      <c r="AX222" s="32">
        <v>2.359</v>
      </c>
      <c r="AY222" s="32">
        <v>1.2889999999999999</v>
      </c>
      <c r="AZ222" s="32">
        <v>89.08</v>
      </c>
      <c r="BA222" s="32">
        <v>4.8470000000000004</v>
      </c>
      <c r="BB222" s="32">
        <v>0.44</v>
      </c>
      <c r="BC222" s="32">
        <v>0.69099999999999995</v>
      </c>
      <c r="BD222" s="32">
        <v>4</v>
      </c>
      <c r="BE222" s="32">
        <v>0.16</v>
      </c>
      <c r="BF222" s="32"/>
      <c r="BG222" s="32"/>
      <c r="BH222" s="32">
        <v>1.5589999999999999</v>
      </c>
      <c r="BI222" s="32">
        <v>0</v>
      </c>
      <c r="BJ222" s="32"/>
      <c r="BK222" s="32">
        <v>0.97799999999999998</v>
      </c>
      <c r="BL222" s="32">
        <v>1.6439999999999999</v>
      </c>
      <c r="BM222" s="32">
        <v>1.395</v>
      </c>
      <c r="BN222" s="32"/>
      <c r="BO222" s="32">
        <v>2.1920000000000002</v>
      </c>
      <c r="BP222" s="32">
        <v>1</v>
      </c>
      <c r="BQ222" s="32">
        <v>1.589</v>
      </c>
      <c r="BR222" s="32"/>
      <c r="BS222" s="32">
        <v>0.86</v>
      </c>
      <c r="BT222" s="32">
        <v>1.2090000000000001</v>
      </c>
      <c r="BU222" s="32">
        <v>0.83</v>
      </c>
      <c r="BV222" s="32">
        <v>1.3240000000000001</v>
      </c>
      <c r="BW222" s="32">
        <v>0</v>
      </c>
      <c r="BX222" s="32">
        <v>1.9670000000000001</v>
      </c>
      <c r="BY222" s="32">
        <v>3.3740000000000001</v>
      </c>
      <c r="BZ222" s="32">
        <v>0.31482557805955591</v>
      </c>
      <c r="CA222" s="32">
        <v>0.30599999999999999</v>
      </c>
      <c r="CB222" s="32">
        <v>0.442</v>
      </c>
      <c r="CC222" s="32">
        <v>2</v>
      </c>
      <c r="CD222" s="32">
        <v>1</v>
      </c>
      <c r="CE222" s="32">
        <v>3.9119999999999999</v>
      </c>
      <c r="CF222" s="32">
        <v>0.82099999999999995</v>
      </c>
      <c r="CG222" s="32">
        <v>1.0429999999999999</v>
      </c>
      <c r="CH222" s="32">
        <v>0.625</v>
      </c>
      <c r="CI222" s="32">
        <v>0.64600000000000002</v>
      </c>
      <c r="CJ222" s="32"/>
      <c r="CK222" s="32">
        <v>1.123</v>
      </c>
      <c r="CL222" s="32">
        <v>23.573</v>
      </c>
      <c r="CM222" s="32">
        <v>1.6220000000000001</v>
      </c>
      <c r="CN222" s="32"/>
      <c r="CO222" s="32">
        <v>0.20699999999999999</v>
      </c>
      <c r="CP222" s="32"/>
      <c r="CQ222" s="32">
        <v>1.375</v>
      </c>
      <c r="CR222" s="32"/>
      <c r="CS222" s="32">
        <v>141.09200000000001</v>
      </c>
      <c r="CT222" s="32">
        <v>1.5189999999999999</v>
      </c>
      <c r="CU222" s="32">
        <v>0.41599999999999998</v>
      </c>
    </row>
    <row r="223" spans="1:99" x14ac:dyDescent="0.2">
      <c r="A223" s="2" t="s">
        <v>152</v>
      </c>
      <c r="D223" s="32">
        <v>0</v>
      </c>
      <c r="E223" s="32">
        <v>0.53100000000000003</v>
      </c>
      <c r="F223" s="32">
        <v>2.3239999999999998</v>
      </c>
      <c r="G223" s="32">
        <v>0.93</v>
      </c>
      <c r="H223" s="32">
        <v>1.9E-2</v>
      </c>
      <c r="I223" s="32">
        <v>0.83599999999999997</v>
      </c>
      <c r="J223" s="32">
        <v>3</v>
      </c>
      <c r="K223" s="32">
        <v>0.35599999999999998</v>
      </c>
      <c r="L223" s="32">
        <v>0.68200000000000005</v>
      </c>
      <c r="M223" s="32">
        <v>0</v>
      </c>
      <c r="N223" s="32">
        <v>0.91700000000000004</v>
      </c>
      <c r="O223" s="32">
        <v>1.4790000000000001</v>
      </c>
      <c r="P223" s="32">
        <v>0</v>
      </c>
      <c r="Q223" s="32">
        <v>0</v>
      </c>
      <c r="R223" s="32"/>
      <c r="S223" s="32">
        <v>2.0059999999999998</v>
      </c>
      <c r="T223" s="32">
        <v>0.85899999999999999</v>
      </c>
      <c r="U223" s="32">
        <v>2.367</v>
      </c>
      <c r="V223" s="32">
        <v>0.19900000000000001</v>
      </c>
      <c r="W223" s="32">
        <v>7.9000000000000001E-2</v>
      </c>
      <c r="X223" s="32">
        <v>0</v>
      </c>
      <c r="Y223" s="32">
        <v>0.38900000000000001</v>
      </c>
      <c r="Z223" s="32">
        <v>0.58399999999999996</v>
      </c>
      <c r="AA223" s="32"/>
      <c r="AB223" s="32">
        <v>0</v>
      </c>
      <c r="AC223" s="32">
        <v>1.294</v>
      </c>
      <c r="AD223" s="32"/>
      <c r="AE223" s="32">
        <v>1.605</v>
      </c>
      <c r="AF223" s="32">
        <v>2.5049999999999999</v>
      </c>
      <c r="AG223" s="32">
        <v>2.5670000000000002</v>
      </c>
      <c r="AH223" s="32">
        <v>0.62928759894459096</v>
      </c>
      <c r="AI223" s="32">
        <v>3.1779999999999999</v>
      </c>
      <c r="AJ223" s="32">
        <v>0.5</v>
      </c>
      <c r="AK223" s="32">
        <v>1.282</v>
      </c>
      <c r="AL223" s="32">
        <v>19.994</v>
      </c>
      <c r="AM223" s="32">
        <v>1.252</v>
      </c>
      <c r="AN223" s="32">
        <v>1.5</v>
      </c>
      <c r="AO223" s="32">
        <v>0</v>
      </c>
      <c r="AP223" s="32">
        <v>0</v>
      </c>
      <c r="AQ223" s="32">
        <v>0.59099999999999997</v>
      </c>
      <c r="AR223" s="32"/>
      <c r="AS223" s="32">
        <v>2.395</v>
      </c>
      <c r="AT223" s="32">
        <v>20.41</v>
      </c>
      <c r="AU223" s="32">
        <v>0.97</v>
      </c>
      <c r="AV223" s="32">
        <v>1.3160000000000001</v>
      </c>
      <c r="AW223" s="32">
        <v>0</v>
      </c>
      <c r="AX223" s="32">
        <v>1.6910000000000001</v>
      </c>
      <c r="AY223" s="32">
        <v>2.371</v>
      </c>
      <c r="AZ223" s="32">
        <v>88.213999999999999</v>
      </c>
      <c r="BA223" s="32">
        <v>3.278</v>
      </c>
      <c r="BB223" s="32">
        <v>0.80300000000000005</v>
      </c>
      <c r="BC223" s="32">
        <v>1.1579999999999999</v>
      </c>
      <c r="BD223" s="32">
        <v>0</v>
      </c>
      <c r="BE223" s="32">
        <v>1.7390000000000001</v>
      </c>
      <c r="BF223" s="32"/>
      <c r="BG223" s="32"/>
      <c r="BH223" s="32">
        <v>0.17100000000000001</v>
      </c>
      <c r="BI223" s="32">
        <v>1</v>
      </c>
      <c r="BJ223" s="32"/>
      <c r="BK223" s="32">
        <v>3.964</v>
      </c>
      <c r="BL223" s="32">
        <v>0.91200000000000003</v>
      </c>
      <c r="BM223" s="32">
        <v>2.36</v>
      </c>
      <c r="BN223" s="32"/>
      <c r="BO223" s="32">
        <v>1.61</v>
      </c>
      <c r="BP223" s="32">
        <v>1</v>
      </c>
      <c r="BQ223" s="32">
        <v>2.6179999999999999</v>
      </c>
      <c r="BR223" s="32"/>
      <c r="BS223" s="32">
        <v>2.0979999999999999</v>
      </c>
      <c r="BT223" s="32">
        <v>1.1850000000000001</v>
      </c>
      <c r="BU223" s="32">
        <v>0.28000000000000003</v>
      </c>
      <c r="BV223" s="32">
        <v>0.86299999999999999</v>
      </c>
      <c r="BW223" s="32">
        <v>0</v>
      </c>
      <c r="BX223" s="32">
        <v>3.7890000000000001</v>
      </c>
      <c r="BY223" s="32">
        <v>2.113</v>
      </c>
      <c r="BZ223" s="32">
        <v>0.82201134516274077</v>
      </c>
      <c r="CA223" s="32">
        <v>0.311</v>
      </c>
      <c r="CB223" s="32">
        <v>2.0990000000000002</v>
      </c>
      <c r="CC223" s="32">
        <v>2.4</v>
      </c>
      <c r="CD223" s="32">
        <v>0</v>
      </c>
      <c r="CE223" s="32">
        <v>3.2509999999999999</v>
      </c>
      <c r="CF223" s="32">
        <v>0.66300000000000003</v>
      </c>
      <c r="CG223" s="32">
        <v>0.38400000000000001</v>
      </c>
      <c r="CH223" s="32">
        <v>1</v>
      </c>
      <c r="CI223" s="32">
        <v>0.92200000000000004</v>
      </c>
      <c r="CJ223" s="32"/>
      <c r="CK223" s="32">
        <v>0.36799999999999999</v>
      </c>
      <c r="CL223" s="32">
        <v>3.5539999999999998</v>
      </c>
      <c r="CM223" s="32">
        <v>1.6220000000000001</v>
      </c>
      <c r="CN223" s="32"/>
      <c r="CO223" s="32">
        <v>0.22700000000000001</v>
      </c>
      <c r="CP223" s="32"/>
      <c r="CQ223" s="32">
        <v>1</v>
      </c>
      <c r="CR223" s="32"/>
      <c r="CS223" s="32">
        <v>4.6210000000000004</v>
      </c>
      <c r="CT223" s="32">
        <v>1.7150000000000001</v>
      </c>
      <c r="CU223" s="32">
        <v>1</v>
      </c>
    </row>
    <row r="224" spans="1:99" x14ac:dyDescent="0.2">
      <c r="A224" s="2" t="s">
        <v>153</v>
      </c>
      <c r="D224" s="32">
        <v>4</v>
      </c>
      <c r="E224" s="32">
        <v>0.68799999999999994</v>
      </c>
      <c r="F224" s="32">
        <v>0.73799999999999999</v>
      </c>
      <c r="G224" s="32">
        <v>4.1000000000000002E-2</v>
      </c>
      <c r="H224" s="32">
        <v>0.64800000000000002</v>
      </c>
      <c r="I224" s="32">
        <v>1.0529999999999999</v>
      </c>
      <c r="J224" s="32">
        <v>2.1880000000000002</v>
      </c>
      <c r="K224" s="32">
        <v>1.0329999999999999</v>
      </c>
      <c r="L224" s="32">
        <v>0.86099999999999999</v>
      </c>
      <c r="M224" s="32">
        <v>0.20100000000000001</v>
      </c>
      <c r="N224" s="32">
        <v>3.4649999999999999</v>
      </c>
      <c r="O224" s="32">
        <v>0.96299999999999997</v>
      </c>
      <c r="P224" s="32">
        <v>1.2849999999999999</v>
      </c>
      <c r="Q224" s="32">
        <v>1.609</v>
      </c>
      <c r="R224" s="32"/>
      <c r="S224" s="32">
        <v>1.423</v>
      </c>
      <c r="T224" s="32">
        <v>0.84</v>
      </c>
      <c r="U224" s="32">
        <v>3.887</v>
      </c>
      <c r="V224" s="32">
        <v>0.56699999999999995</v>
      </c>
      <c r="W224" s="32">
        <v>1.9390000000000001</v>
      </c>
      <c r="X224" s="32">
        <v>0</v>
      </c>
      <c r="Y224" s="32">
        <v>0.78600000000000003</v>
      </c>
      <c r="Z224" s="32">
        <v>0.94299999999999995</v>
      </c>
      <c r="AA224" s="32"/>
      <c r="AB224" s="32">
        <v>0</v>
      </c>
      <c r="AC224" s="32">
        <v>2.734</v>
      </c>
      <c r="AD224" s="32"/>
      <c r="AE224" s="32">
        <v>1.1990000000000001</v>
      </c>
      <c r="AF224" s="32">
        <v>3.504</v>
      </c>
      <c r="AG224" s="32">
        <v>3.306</v>
      </c>
      <c r="AH224" s="32">
        <v>0.67232063602331049</v>
      </c>
      <c r="AI224" s="32">
        <v>0.46100000000000002</v>
      </c>
      <c r="AJ224" s="32">
        <v>2.0960000000000001</v>
      </c>
      <c r="AK224" s="32">
        <v>2.3420000000000001</v>
      </c>
      <c r="AL224" s="32">
        <v>211.93700000000001</v>
      </c>
      <c r="AM224" s="32">
        <v>0.65800000000000003</v>
      </c>
      <c r="AN224" s="32">
        <v>1.319</v>
      </c>
      <c r="AO224" s="32">
        <v>1.5329999999999999</v>
      </c>
      <c r="AP224" s="32">
        <v>0.74299999999999999</v>
      </c>
      <c r="AQ224" s="32">
        <v>0.60499999999999998</v>
      </c>
      <c r="AR224" s="32"/>
      <c r="AS224" s="32">
        <v>3.7170000000000001</v>
      </c>
      <c r="AT224" s="32">
        <v>229.67699999999999</v>
      </c>
      <c r="AU224" s="32">
        <v>1.1000000000000001</v>
      </c>
      <c r="AV224" s="32">
        <v>1.1919999999999999</v>
      </c>
      <c r="AW224" s="32">
        <v>28.643000000000001</v>
      </c>
      <c r="AX224" s="32">
        <v>0.86699999999999999</v>
      </c>
      <c r="AY224" s="32">
        <v>1.304</v>
      </c>
      <c r="AZ224" s="32">
        <v>233.965</v>
      </c>
      <c r="BA224" s="32">
        <v>4.6639999999999997</v>
      </c>
      <c r="BB224" s="32">
        <v>0.69499999999999995</v>
      </c>
      <c r="BC224" s="32">
        <v>1.5649999999999999</v>
      </c>
      <c r="BD224" s="32">
        <v>3.6760000000000002</v>
      </c>
      <c r="BE224" s="32">
        <v>0.55400000000000005</v>
      </c>
      <c r="BF224" s="32"/>
      <c r="BG224" s="32"/>
      <c r="BH224" s="32">
        <v>0.79300000000000004</v>
      </c>
      <c r="BI224" s="32">
        <v>3.0840000000000001</v>
      </c>
      <c r="BJ224" s="32"/>
      <c r="BK224" s="32">
        <v>1.1919999999999999</v>
      </c>
      <c r="BL224" s="32">
        <v>1.139</v>
      </c>
      <c r="BM224" s="32">
        <v>0.58799999999999997</v>
      </c>
      <c r="BN224" s="32"/>
      <c r="BO224" s="32">
        <v>1.837</v>
      </c>
      <c r="BP224" s="32">
        <v>1</v>
      </c>
      <c r="BQ224" s="32">
        <v>1.5189999999999999</v>
      </c>
      <c r="BR224" s="32"/>
      <c r="BS224" s="32">
        <v>0.96799999999999997</v>
      </c>
      <c r="BT224" s="32">
        <v>0.99</v>
      </c>
      <c r="BU224" s="32">
        <v>0.29299999999999998</v>
      </c>
      <c r="BV224" s="32">
        <v>0.998</v>
      </c>
      <c r="BW224" s="32">
        <v>287.23899999999998</v>
      </c>
      <c r="BX224" s="32">
        <v>0.91800000000000004</v>
      </c>
      <c r="BY224" s="32">
        <v>1.022</v>
      </c>
      <c r="BZ224" s="32">
        <v>0.61168372291501183</v>
      </c>
      <c r="CA224" s="32">
        <v>0.55700000000000005</v>
      </c>
      <c r="CB224" s="32">
        <v>1.2230000000000001</v>
      </c>
      <c r="CC224" s="32">
        <v>0.89700000000000002</v>
      </c>
      <c r="CD224" s="32">
        <v>2.4609999999999999</v>
      </c>
      <c r="CE224" s="32">
        <v>4.3890000000000002</v>
      </c>
      <c r="CF224" s="32">
        <v>0.85299999999999998</v>
      </c>
      <c r="CG224" s="32">
        <v>0.68799999999999994</v>
      </c>
      <c r="CH224" s="32">
        <v>0.77800000000000002</v>
      </c>
      <c r="CI224" s="32">
        <v>0.871</v>
      </c>
      <c r="CJ224" s="32"/>
      <c r="CK224" s="32">
        <v>0.54200000000000004</v>
      </c>
      <c r="CL224" s="32">
        <v>5.8129999999999997</v>
      </c>
      <c r="CM224" s="32">
        <v>1.27</v>
      </c>
      <c r="CN224" s="32"/>
      <c r="CO224" s="32">
        <v>0.94899999999999995</v>
      </c>
      <c r="CP224" s="32"/>
      <c r="CQ224" s="32">
        <v>3.056</v>
      </c>
      <c r="CR224" s="32"/>
      <c r="CS224" s="32">
        <v>55.826999999999998</v>
      </c>
      <c r="CT224" s="32">
        <v>0.71699999999999997</v>
      </c>
      <c r="CU224" s="32">
        <v>0.54300000000000004</v>
      </c>
    </row>
    <row r="230" spans="4:99" x14ac:dyDescent="0.2"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</row>
    <row r="231" spans="4:99" x14ac:dyDescent="0.2"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</row>
  </sheetData>
  <customSheetViews>
    <customSheetView guid="{9150291E-A5B9-486C-A21A-AEA47D3C02DB}" showRuler="0">
      <pane xSplit="2" ySplit="13" topLeftCell="CK32" activePane="bottomRight" state="frozen"/>
      <selection pane="bottomRight" activeCell="B47" sqref="B47:B49"/>
      <pageMargins left="0.75" right="0.75" top="1" bottom="1" header="0.5" footer="0.5"/>
      <headerFooter alignWithMargins="0"/>
    </customSheetView>
    <customSheetView guid="{34D1CF11-6AE5-456B-9206-EB2DB20D312F}" showRuler="0">
      <pane xSplit="2" ySplit="13" topLeftCell="CK14" activePane="bottomRight" state="frozen"/>
      <selection pane="bottomRight" activeCell="CM17" sqref="CM17"/>
      <pageMargins left="0.75" right="0.75" top="1" bottom="1" header="0.5" footer="0.5"/>
      <headerFooter alignWithMargins="0"/>
    </customSheetView>
  </customSheetViews>
  <phoneticPr fontId="8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Lists</vt:lpstr>
      <vt:lpstr>data0211</vt:lpstr>
      <vt:lpstr>2011 data </vt:lpstr>
      <vt:lpstr>2010 data</vt:lpstr>
      <vt:lpstr>2009 data</vt:lpstr>
      <vt:lpstr>2008 data</vt:lpstr>
      <vt:lpstr>2007 data</vt:lpstr>
      <vt:lpstr>2006 data</vt:lpstr>
      <vt:lpstr>2005 data</vt:lpstr>
      <vt:lpstr>2004 data</vt:lpstr>
      <vt:lpstr>2003 data</vt:lpstr>
      <vt:lpstr>2002 data</vt:lpstr>
      <vt:lpstr>data02</vt:lpstr>
      <vt:lpstr>data0211</vt:lpstr>
      <vt:lpstr>data03</vt:lpstr>
      <vt:lpstr>data04</vt:lpstr>
      <vt:lpstr>data05</vt:lpstr>
      <vt:lpstr>data06</vt:lpstr>
      <vt:lpstr>data07</vt:lpstr>
      <vt:lpstr>data08</vt:lpstr>
      <vt:lpstr>data09</vt:lpstr>
      <vt:lpstr>data10</vt:lpstr>
      <vt:lpstr>data11</vt:lpstr>
      <vt:lpstr>Driver</vt:lpstr>
    </vt:vector>
  </TitlesOfParts>
  <Company>Ontario Energy Board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FrostWa</dc:creator>
  <cp:lastModifiedBy>Robert Kent</cp:lastModifiedBy>
  <cp:lastPrinted>2013-02-08T20:55:27Z</cp:lastPrinted>
  <dcterms:created xsi:type="dcterms:W3CDTF">2006-08-09T15:24:35Z</dcterms:created>
  <dcterms:modified xsi:type="dcterms:W3CDTF">2013-07-10T17:53:39Z</dcterms:modified>
</cp:coreProperties>
</file>